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customProperty14.bin" ContentType="application/vnd.openxmlformats-officedocument.spreadsheetml.customProperty"/>
  <Override PartName="/xl/customProperty15.bin" ContentType="application/vnd.openxmlformats-officedocument.spreadsheetml.customProperty"/>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ustomProperty16.bin" ContentType="application/vnd.openxmlformats-officedocument.spreadsheetml.customProperty"/>
  <Override PartName="/xl/customProperty17.bin" ContentType="application/vnd.openxmlformats-officedocument.spreadsheetml.customProperty"/>
  <Override PartName="/xl/customProperty18.bin" ContentType="application/vnd.openxmlformats-officedocument.spreadsheetml.customProperty"/>
  <Override PartName="/xl/customProperty19.bin" ContentType="application/vnd.openxmlformats-officedocument.spreadsheetml.customProperty"/>
  <Override PartName="/xl/customProperty20.bin" ContentType="application/vnd.openxmlformats-officedocument.spreadsheetml.customProperty"/>
  <Override PartName="/xl/customProperty21.bin" ContentType="application/vnd.openxmlformats-officedocument.spreadsheetml.customProperty"/>
  <Override PartName="/xl/customProperty22.bin" ContentType="application/vnd.openxmlformats-officedocument.spreadsheetml.customProperty"/>
  <Override PartName="/xl/customProperty23.bin" ContentType="application/vnd.openxmlformats-officedocument.spreadsheetml.customProperty"/>
  <Override PartName="/xl/customProperty24.bin" ContentType="application/vnd.openxmlformats-officedocument.spreadsheetml.customProperty"/>
  <Override PartName="/xl/customProperty25.bin" ContentType="application/vnd.openxmlformats-officedocument.spreadsheetml.customProperty"/>
  <Override PartName="/xl/customProperty26.bin" ContentType="application/vnd.openxmlformats-officedocument.spreadsheetml.customProperty"/>
  <Override PartName="/xl/customProperty27.bin" ContentType="application/vnd.openxmlformats-officedocument.spreadsheetml.customProperty"/>
  <Override PartName="/xl/customProperty28.bin" ContentType="application/vnd.openxmlformats-officedocument.spreadsheetml.customProperty"/>
  <Override PartName="/xl/customProperty29.bin" ContentType="application/vnd.openxmlformats-officedocument.spreadsheetml.customProperty"/>
  <Override PartName="/xl/customProperty30.bin" ContentType="application/vnd.openxmlformats-officedocument.spreadsheetml.customProperty"/>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main.oecd.org\sdataDEV\Data\African Development Outlook\AfDD 2023\Written documents\0. Sebastien\AfDD 2023 Statistics for authors\"/>
    </mc:Choice>
  </mc:AlternateContent>
  <bookViews>
    <workbookView xWindow="0" yWindow="0" windowWidth="28800" windowHeight="11240" firstSheet="1" activeTab="1"/>
  </bookViews>
  <sheets>
    <sheet name="OECDGraphCopy" sheetId="59" state="hidden" r:id="rId1"/>
    <sheet name="Non combustion energy" sheetId="56" r:id="rId2"/>
    <sheet name="Renewable energy production" sheetId="44" r:id="rId3"/>
    <sheet name="IEA production stats aggregated" sheetId="1" r:id="rId4"/>
    <sheet name="IEA production stats by year" sheetId="47" r:id="rId5"/>
    <sheet name="IEA production stats (counts)" sheetId="51" r:id="rId6"/>
    <sheet name="Lookup codes" sheetId="3" r:id="rId7"/>
    <sheet name="Country groupings" sheetId="7" r:id="rId8"/>
  </sheets>
  <definedNames>
    <definedName name="_xlnm._FilterDatabase" localSheetId="7" hidden="1">'Country groupings'!$A$3:$AA$196</definedName>
    <definedName name="_xlnm._FilterDatabase" localSheetId="4" hidden="1">'IEA production stats by year'!$A$1:$AT$3132</definedName>
    <definedName name="_xlnm._FilterDatabase" localSheetId="6" hidden="1">'Lookup codes'!$Q$1:$V$67</definedName>
    <definedName name="_xlnm._FilterDatabase" localSheetId="1" hidden="1">'Non combustion energy'!$B$102:$F$156</definedName>
    <definedName name="_xlnm.Print_Area" localSheetId="1">'Non combustion energy'!$B$8:$D$56</definedName>
    <definedName name="_xlnm.Print_Area" localSheetId="0">OECDGraphCopy!$B$3:$D$48</definedName>
    <definedName name="_xlnm.Print_Area" localSheetId="2">'Renewable energy production'!$B$3:$D$31</definedName>
  </definedNames>
  <calcPr calcId="162913"/>
</workbook>
</file>

<file path=xl/calcChain.xml><?xml version="1.0" encoding="utf-8"?>
<calcChain xmlns="http://schemas.openxmlformats.org/spreadsheetml/2006/main">
  <c r="B29" i="56" l="1"/>
  <c r="B4" i="56"/>
  <c r="B55" i="56"/>
  <c r="F112" i="56" l="1"/>
  <c r="F126" i="56"/>
  <c r="F132" i="56"/>
  <c r="F142" i="56"/>
  <c r="F103" i="56"/>
  <c r="E104" i="56"/>
  <c r="F104" i="56" s="1"/>
  <c r="F105" i="56" s="1"/>
  <c r="E105" i="56"/>
  <c r="E106" i="56"/>
  <c r="E107" i="56"/>
  <c r="E108" i="56"/>
  <c r="E109" i="56"/>
  <c r="E110" i="56"/>
  <c r="E111" i="56"/>
  <c r="E112" i="56"/>
  <c r="E113" i="56"/>
  <c r="E114" i="56"/>
  <c r="E115" i="56"/>
  <c r="E116" i="56"/>
  <c r="E117" i="56"/>
  <c r="E118" i="56"/>
  <c r="E119" i="56"/>
  <c r="E120" i="56"/>
  <c r="E121" i="56"/>
  <c r="E122" i="56"/>
  <c r="E123" i="56"/>
  <c r="E124" i="56"/>
  <c r="E125" i="56"/>
  <c r="E126" i="56"/>
  <c r="E127" i="56"/>
  <c r="F127" i="56" s="1"/>
  <c r="E128" i="56"/>
  <c r="E129" i="56"/>
  <c r="E130" i="56"/>
  <c r="E131" i="56"/>
  <c r="E132" i="56"/>
  <c r="E133" i="56"/>
  <c r="E134" i="56"/>
  <c r="E135" i="56"/>
  <c r="E136" i="56"/>
  <c r="E137" i="56"/>
  <c r="E138" i="56"/>
  <c r="E139" i="56"/>
  <c r="E140" i="56"/>
  <c r="E141" i="56"/>
  <c r="E142" i="56"/>
  <c r="E143" i="56"/>
  <c r="F143" i="56" s="1"/>
  <c r="E144" i="56"/>
  <c r="E145" i="56"/>
  <c r="E146" i="56"/>
  <c r="E147" i="56"/>
  <c r="E148" i="56"/>
  <c r="E149" i="56"/>
  <c r="E150" i="56"/>
  <c r="E151" i="56"/>
  <c r="E152" i="56"/>
  <c r="E153" i="56"/>
  <c r="E154" i="56"/>
  <c r="E155" i="56"/>
  <c r="E156" i="56"/>
  <c r="E103" i="56"/>
  <c r="F106" i="56" l="1"/>
  <c r="F107" i="56" s="1"/>
  <c r="F108" i="56" s="1"/>
  <c r="F109" i="56" s="1"/>
  <c r="F110" i="56" s="1"/>
  <c r="F111" i="56" s="1"/>
  <c r="F144" i="56"/>
  <c r="F145" i="56" s="1"/>
  <c r="F146" i="56" s="1"/>
  <c r="F147" i="56" s="1"/>
  <c r="F148" i="56" s="1"/>
  <c r="F149" i="56" s="1"/>
  <c r="F150" i="56" s="1"/>
  <c r="F151" i="56" s="1"/>
  <c r="F152" i="56" s="1"/>
  <c r="F153" i="56" s="1"/>
  <c r="F154" i="56" s="1"/>
  <c r="F155" i="56" s="1"/>
  <c r="F156" i="56" s="1"/>
  <c r="F128" i="56"/>
  <c r="F129" i="56" s="1"/>
  <c r="F130" i="56" s="1"/>
  <c r="F131" i="56" s="1"/>
  <c r="F133" i="56"/>
  <c r="F134" i="56" s="1"/>
  <c r="F135" i="56" s="1"/>
  <c r="F136" i="56" s="1"/>
  <c r="F137" i="56" s="1"/>
  <c r="F138" i="56" s="1"/>
  <c r="F139" i="56" s="1"/>
  <c r="F140" i="56" s="1"/>
  <c r="F141" i="56" s="1"/>
  <c r="F113" i="56"/>
  <c r="F114" i="56" s="1"/>
  <c r="F115" i="56" s="1"/>
  <c r="F116" i="56" s="1"/>
  <c r="F117" i="56" s="1"/>
  <c r="F118" i="56" s="1"/>
  <c r="F119" i="56" s="1"/>
  <c r="F120" i="56" s="1"/>
  <c r="F121" i="56" s="1"/>
  <c r="F122" i="56" s="1"/>
  <c r="F123" i="56" s="1"/>
  <c r="F124" i="56" s="1"/>
  <c r="F125" i="56" s="1"/>
  <c r="X88" i="59"/>
  <c r="R88" i="59"/>
  <c r="D88" i="59"/>
  <c r="C88" i="59"/>
  <c r="X87" i="59"/>
  <c r="R87" i="59"/>
  <c r="D87" i="59"/>
  <c r="C87" i="59"/>
  <c r="X85" i="59"/>
  <c r="R85" i="59"/>
  <c r="C85" i="59"/>
  <c r="X84" i="59"/>
  <c r="R84" i="59"/>
  <c r="C84" i="59"/>
  <c r="X83" i="59"/>
  <c r="R83" i="59"/>
  <c r="C83" i="59"/>
  <c r="X82" i="59"/>
  <c r="R82" i="59"/>
  <c r="D82" i="59"/>
  <c r="C82" i="59"/>
  <c r="X81" i="59"/>
  <c r="R81" i="59"/>
  <c r="D81" i="59"/>
  <c r="C81" i="59"/>
  <c r="X80" i="59"/>
  <c r="R80" i="59"/>
  <c r="D80" i="59"/>
  <c r="C80" i="59"/>
  <c r="AB79" i="59"/>
  <c r="AA79" i="59"/>
  <c r="Z79" i="59"/>
  <c r="Y79" i="59"/>
  <c r="X79" i="59"/>
  <c r="W79" i="59"/>
  <c r="V79" i="59"/>
  <c r="U79" i="59"/>
  <c r="T79" i="59"/>
  <c r="S79" i="59"/>
  <c r="R79" i="59"/>
  <c r="Q79" i="59"/>
  <c r="P79" i="59"/>
  <c r="O79" i="59"/>
  <c r="N79" i="59"/>
  <c r="M79" i="59"/>
  <c r="L79" i="59"/>
  <c r="J79" i="59"/>
  <c r="I79" i="59"/>
  <c r="H79" i="59"/>
  <c r="G79" i="59"/>
  <c r="F79" i="59"/>
  <c r="D79" i="59"/>
  <c r="C79" i="59"/>
  <c r="D74" i="59"/>
  <c r="C74" i="59"/>
  <c r="D73" i="59"/>
  <c r="C73" i="59"/>
  <c r="D71" i="59"/>
  <c r="C71" i="59"/>
  <c r="C70" i="59"/>
  <c r="C69" i="59"/>
  <c r="C68" i="59"/>
  <c r="D67" i="59"/>
  <c r="C67" i="59"/>
  <c r="D66" i="59"/>
  <c r="C66" i="59"/>
  <c r="D65" i="59"/>
  <c r="C65" i="59"/>
  <c r="D61" i="59"/>
  <c r="C61" i="59"/>
  <c r="D60" i="59"/>
  <c r="C60" i="59"/>
  <c r="C52" i="59"/>
  <c r="A1" i="59"/>
  <c r="E78" i="59" s="1"/>
  <c r="E79" i="59" s="1"/>
  <c r="X96" i="56"/>
  <c r="R96" i="56"/>
  <c r="D96" i="56"/>
  <c r="C96" i="56"/>
  <c r="X95" i="56"/>
  <c r="R95" i="56"/>
  <c r="D95" i="56"/>
  <c r="C95" i="56"/>
  <c r="X93" i="56"/>
  <c r="R93" i="56"/>
  <c r="C93" i="56"/>
  <c r="X92" i="56"/>
  <c r="R92" i="56"/>
  <c r="C92" i="56"/>
  <c r="X91" i="56"/>
  <c r="R91" i="56"/>
  <c r="C91" i="56"/>
  <c r="X90" i="56"/>
  <c r="R90" i="56"/>
  <c r="D90" i="56"/>
  <c r="C90" i="56"/>
  <c r="X89" i="56"/>
  <c r="R89" i="56"/>
  <c r="D89" i="56"/>
  <c r="C89" i="56"/>
  <c r="X88" i="56"/>
  <c r="R88" i="56"/>
  <c r="D88" i="56"/>
  <c r="C88" i="56"/>
  <c r="AB87" i="56"/>
  <c r="AA87" i="56"/>
  <c r="Z87" i="56"/>
  <c r="Y87" i="56"/>
  <c r="X87" i="56"/>
  <c r="W87" i="56"/>
  <c r="V87" i="56"/>
  <c r="U87" i="56"/>
  <c r="T87" i="56"/>
  <c r="S87" i="56"/>
  <c r="R87" i="56"/>
  <c r="Q87" i="56"/>
  <c r="P87" i="56"/>
  <c r="O87" i="56"/>
  <c r="N87" i="56"/>
  <c r="M87" i="56"/>
  <c r="L87" i="56"/>
  <c r="J87" i="56"/>
  <c r="I87" i="56"/>
  <c r="H87" i="56"/>
  <c r="G87" i="56"/>
  <c r="F87" i="56"/>
  <c r="D87" i="56"/>
  <c r="C87" i="56"/>
  <c r="D82" i="56"/>
  <c r="C82" i="56"/>
  <c r="D81" i="56"/>
  <c r="C81" i="56"/>
  <c r="D79" i="56"/>
  <c r="C79" i="56"/>
  <c r="C78" i="56"/>
  <c r="C77" i="56"/>
  <c r="C76" i="56"/>
  <c r="D75" i="56"/>
  <c r="C75" i="56"/>
  <c r="D74" i="56"/>
  <c r="C74" i="56"/>
  <c r="D73" i="56"/>
  <c r="C73" i="56"/>
  <c r="D69" i="56"/>
  <c r="C69" i="56"/>
  <c r="D68" i="56"/>
  <c r="C68" i="56"/>
  <c r="C60" i="56"/>
  <c r="A1" i="56"/>
  <c r="I83" i="1"/>
  <c r="J83" i="1"/>
  <c r="K83" i="1"/>
  <c r="L83" i="1"/>
  <c r="M83" i="1"/>
  <c r="N83" i="1"/>
  <c r="O83" i="1"/>
  <c r="P83" i="1"/>
  <c r="Q83" i="1"/>
  <c r="R83" i="1"/>
  <c r="S83" i="1"/>
  <c r="T83" i="1"/>
  <c r="U83" i="1"/>
  <c r="V83" i="1"/>
  <c r="W83" i="1"/>
  <c r="X83" i="1"/>
  <c r="Y83" i="1"/>
  <c r="Z83" i="1"/>
  <c r="AA83" i="1"/>
  <c r="AB83" i="1"/>
  <c r="L90" i="56" s="1"/>
  <c r="AC83" i="1"/>
  <c r="I84" i="1"/>
  <c r="J84" i="1"/>
  <c r="K84" i="1"/>
  <c r="L84" i="1"/>
  <c r="M84" i="1"/>
  <c r="N84" i="1"/>
  <c r="O84" i="1"/>
  <c r="P84" i="1"/>
  <c r="Q84" i="1"/>
  <c r="R84" i="1"/>
  <c r="S84" i="1"/>
  <c r="T84" i="1"/>
  <c r="U84" i="1"/>
  <c r="V84" i="1"/>
  <c r="W84" i="1"/>
  <c r="X84" i="1"/>
  <c r="Y84" i="1"/>
  <c r="Z84" i="1"/>
  <c r="AA84" i="1"/>
  <c r="AB84" i="1"/>
  <c r="L91" i="56" s="1"/>
  <c r="AC84" i="1"/>
  <c r="I85" i="1"/>
  <c r="J85" i="1"/>
  <c r="K85" i="1"/>
  <c r="L85" i="1"/>
  <c r="M85" i="1"/>
  <c r="N85" i="1"/>
  <c r="O85" i="1"/>
  <c r="P85" i="1"/>
  <c r="Q85" i="1"/>
  <c r="R85" i="1"/>
  <c r="S85" i="1"/>
  <c r="T85" i="1"/>
  <c r="U85" i="1"/>
  <c r="V85" i="1"/>
  <c r="W85" i="1"/>
  <c r="X85" i="1"/>
  <c r="Y85" i="1"/>
  <c r="Z85" i="1"/>
  <c r="AA85" i="1"/>
  <c r="AB85" i="1"/>
  <c r="L84" i="59" s="1"/>
  <c r="AC85" i="1"/>
  <c r="I86" i="1"/>
  <c r="J86" i="1"/>
  <c r="K86" i="1"/>
  <c r="L86" i="1"/>
  <c r="M86" i="1"/>
  <c r="N86" i="1"/>
  <c r="O86" i="1"/>
  <c r="P86" i="1"/>
  <c r="Q86" i="1"/>
  <c r="R86" i="1"/>
  <c r="S86" i="1"/>
  <c r="T86" i="1"/>
  <c r="U86" i="1"/>
  <c r="V86" i="1"/>
  <c r="W86" i="1"/>
  <c r="X86" i="1"/>
  <c r="Y86" i="1"/>
  <c r="Z86" i="1"/>
  <c r="AA86" i="1"/>
  <c r="AB86" i="1"/>
  <c r="L93" i="56" s="1"/>
  <c r="AC86" i="1"/>
  <c r="I87" i="1"/>
  <c r="J87" i="1"/>
  <c r="K87" i="1"/>
  <c r="L87" i="1"/>
  <c r="M87" i="1"/>
  <c r="N87" i="1"/>
  <c r="O87" i="1"/>
  <c r="P87" i="1"/>
  <c r="Q87" i="1"/>
  <c r="R87" i="1"/>
  <c r="S87" i="1"/>
  <c r="T87" i="1"/>
  <c r="U87" i="1"/>
  <c r="V87" i="1"/>
  <c r="W87" i="1"/>
  <c r="X87" i="1"/>
  <c r="Y87" i="1"/>
  <c r="Z87" i="1"/>
  <c r="AA87" i="1"/>
  <c r="AB87" i="1"/>
  <c r="L89" i="56" s="1"/>
  <c r="AC87" i="1"/>
  <c r="I88" i="1"/>
  <c r="J88" i="1"/>
  <c r="K88" i="1"/>
  <c r="L88" i="1"/>
  <c r="M88" i="1"/>
  <c r="N88" i="1"/>
  <c r="O88" i="1"/>
  <c r="P88" i="1"/>
  <c r="Q88" i="1"/>
  <c r="R88" i="1"/>
  <c r="S88" i="1"/>
  <c r="T88" i="1"/>
  <c r="U88" i="1"/>
  <c r="V88" i="1"/>
  <c r="W88" i="1"/>
  <c r="X88" i="1"/>
  <c r="Y88" i="1"/>
  <c r="Z88" i="1"/>
  <c r="AA88" i="1"/>
  <c r="AB88" i="1"/>
  <c r="AC88" i="1"/>
  <c r="I89" i="1"/>
  <c r="J89" i="1"/>
  <c r="K89" i="1"/>
  <c r="L89" i="1"/>
  <c r="M89" i="1"/>
  <c r="N89" i="1"/>
  <c r="O89" i="1"/>
  <c r="P89" i="1"/>
  <c r="Q89" i="1"/>
  <c r="R89" i="1"/>
  <c r="S89" i="1"/>
  <c r="T89" i="1"/>
  <c r="U89" i="1"/>
  <c r="V89" i="1"/>
  <c r="W89" i="1"/>
  <c r="X89" i="1"/>
  <c r="Y89" i="1"/>
  <c r="Z89" i="1"/>
  <c r="AA89" i="1"/>
  <c r="AB89" i="1"/>
  <c r="AC89" i="1"/>
  <c r="I90" i="1"/>
  <c r="J90" i="1"/>
  <c r="K90" i="1"/>
  <c r="L90" i="1"/>
  <c r="M90" i="1"/>
  <c r="N90" i="1"/>
  <c r="O90" i="1"/>
  <c r="P90" i="1"/>
  <c r="Q90" i="1"/>
  <c r="R90" i="1"/>
  <c r="S90" i="1"/>
  <c r="T90" i="1"/>
  <c r="U90" i="1"/>
  <c r="V90" i="1"/>
  <c r="W90" i="1"/>
  <c r="X90" i="1"/>
  <c r="Y90" i="1"/>
  <c r="Z90" i="1"/>
  <c r="AA90" i="1"/>
  <c r="AB90" i="1"/>
  <c r="AC90" i="1"/>
  <c r="I91" i="1"/>
  <c r="J91" i="1"/>
  <c r="K91" i="1"/>
  <c r="L91" i="1"/>
  <c r="M91" i="1"/>
  <c r="N91" i="1"/>
  <c r="O91" i="1"/>
  <c r="P91" i="1"/>
  <c r="Q91" i="1"/>
  <c r="R91" i="1"/>
  <c r="S91" i="1"/>
  <c r="T91" i="1"/>
  <c r="U91" i="1"/>
  <c r="V91" i="1"/>
  <c r="W91" i="1"/>
  <c r="X91" i="1"/>
  <c r="Y91" i="1"/>
  <c r="Z91" i="1"/>
  <c r="AA91" i="1"/>
  <c r="AB91" i="1"/>
  <c r="AC91" i="1"/>
  <c r="I92" i="1"/>
  <c r="J92" i="1"/>
  <c r="K92" i="1"/>
  <c r="L92" i="1"/>
  <c r="M92" i="1"/>
  <c r="N92" i="1"/>
  <c r="O92" i="1"/>
  <c r="P92" i="1"/>
  <c r="Q92" i="1"/>
  <c r="R92" i="1"/>
  <c r="S92" i="1"/>
  <c r="T92" i="1"/>
  <c r="U92" i="1"/>
  <c r="V92" i="1"/>
  <c r="W92" i="1"/>
  <c r="X92" i="1"/>
  <c r="Y92" i="1"/>
  <c r="Z92" i="1"/>
  <c r="AA92" i="1"/>
  <c r="AB92" i="1"/>
  <c r="AC92" i="1"/>
  <c r="I93" i="1"/>
  <c r="J93" i="1"/>
  <c r="K93" i="1"/>
  <c r="L93" i="1"/>
  <c r="M93" i="1"/>
  <c r="N93" i="1"/>
  <c r="O93" i="1"/>
  <c r="P93" i="1"/>
  <c r="Q93" i="1"/>
  <c r="R93" i="1"/>
  <c r="S93" i="1"/>
  <c r="T93" i="1"/>
  <c r="U93" i="1"/>
  <c r="V93" i="1"/>
  <c r="W93" i="1"/>
  <c r="X93" i="1"/>
  <c r="Y93" i="1"/>
  <c r="Z93" i="1"/>
  <c r="AA93" i="1"/>
  <c r="AB93" i="1"/>
  <c r="AC93" i="1"/>
  <c r="I94" i="1"/>
  <c r="J94" i="1"/>
  <c r="K94" i="1"/>
  <c r="L94" i="1"/>
  <c r="M94" i="1"/>
  <c r="N94" i="1"/>
  <c r="O94" i="1"/>
  <c r="P94" i="1"/>
  <c r="Q94" i="1"/>
  <c r="R94" i="1"/>
  <c r="S94" i="1"/>
  <c r="T94" i="1"/>
  <c r="U94" i="1"/>
  <c r="V94" i="1"/>
  <c r="W94" i="1"/>
  <c r="X94" i="1"/>
  <c r="Y94" i="1"/>
  <c r="Z94" i="1"/>
  <c r="AA94" i="1"/>
  <c r="AB94" i="1"/>
  <c r="AC94" i="1"/>
  <c r="I95" i="1"/>
  <c r="J95" i="1"/>
  <c r="K95" i="1"/>
  <c r="L95" i="1"/>
  <c r="M95" i="1"/>
  <c r="N95" i="1"/>
  <c r="O95" i="1"/>
  <c r="P95" i="1"/>
  <c r="Q95" i="1"/>
  <c r="R95" i="1"/>
  <c r="S95" i="1"/>
  <c r="T95" i="1"/>
  <c r="U95" i="1"/>
  <c r="V95" i="1"/>
  <c r="W95" i="1"/>
  <c r="X95" i="1"/>
  <c r="Y95" i="1"/>
  <c r="Z95" i="1"/>
  <c r="AA95" i="1"/>
  <c r="AB95" i="1"/>
  <c r="AC95" i="1"/>
  <c r="I96" i="1"/>
  <c r="J96" i="1"/>
  <c r="K96" i="1"/>
  <c r="L96" i="1"/>
  <c r="M96" i="1"/>
  <c r="N96" i="1"/>
  <c r="O96" i="1"/>
  <c r="P96" i="1"/>
  <c r="Q96" i="1"/>
  <c r="R96" i="1"/>
  <c r="S96" i="1"/>
  <c r="T96" i="1"/>
  <c r="U96" i="1"/>
  <c r="V96" i="1"/>
  <c r="W96" i="1"/>
  <c r="X96" i="1"/>
  <c r="Y96" i="1"/>
  <c r="Z96" i="1"/>
  <c r="AA96" i="1"/>
  <c r="AB96" i="1"/>
  <c r="L95" i="56" s="1"/>
  <c r="AC96" i="1"/>
  <c r="I97" i="1"/>
  <c r="J97" i="1"/>
  <c r="K97" i="1"/>
  <c r="L97" i="1"/>
  <c r="M97" i="1"/>
  <c r="N97" i="1"/>
  <c r="O97" i="1"/>
  <c r="P97" i="1"/>
  <c r="Q97" i="1"/>
  <c r="R97" i="1"/>
  <c r="S97" i="1"/>
  <c r="T97" i="1"/>
  <c r="U97" i="1"/>
  <c r="V97" i="1"/>
  <c r="W97" i="1"/>
  <c r="X97" i="1"/>
  <c r="Y97" i="1"/>
  <c r="Z97" i="1"/>
  <c r="AA97" i="1"/>
  <c r="AB97" i="1"/>
  <c r="L88" i="59" s="1"/>
  <c r="AC97" i="1"/>
  <c r="H83" i="1"/>
  <c r="H84" i="1"/>
  <c r="H85" i="1"/>
  <c r="H86" i="1"/>
  <c r="H87" i="1"/>
  <c r="H88" i="1"/>
  <c r="H89" i="1"/>
  <c r="H90" i="1"/>
  <c r="H91" i="1"/>
  <c r="H92" i="1"/>
  <c r="H93" i="1"/>
  <c r="H94" i="1"/>
  <c r="H95" i="1"/>
  <c r="H96" i="1"/>
  <c r="H97" i="1"/>
  <c r="I275" i="1"/>
  <c r="J275" i="1"/>
  <c r="K275" i="1"/>
  <c r="L275" i="1"/>
  <c r="M275" i="1"/>
  <c r="N275" i="1"/>
  <c r="O275" i="1"/>
  <c r="P275" i="1"/>
  <c r="Q275" i="1"/>
  <c r="R275" i="1"/>
  <c r="S275" i="1"/>
  <c r="T275" i="1"/>
  <c r="U275" i="1"/>
  <c r="V275" i="1"/>
  <c r="W275" i="1"/>
  <c r="X275" i="1"/>
  <c r="Y275" i="1"/>
  <c r="Z275" i="1"/>
  <c r="AA275" i="1"/>
  <c r="AB275" i="1"/>
  <c r="AC275" i="1"/>
  <c r="I163" i="1"/>
  <c r="J163" i="1"/>
  <c r="K163" i="1"/>
  <c r="L163" i="1"/>
  <c r="M163" i="1"/>
  <c r="N163" i="1"/>
  <c r="O163" i="1"/>
  <c r="P163" i="1"/>
  <c r="Q163" i="1"/>
  <c r="R163" i="1"/>
  <c r="S163" i="1"/>
  <c r="T163" i="1"/>
  <c r="U163" i="1"/>
  <c r="V163" i="1"/>
  <c r="W163" i="1"/>
  <c r="X163" i="1"/>
  <c r="Y163" i="1"/>
  <c r="Z163" i="1"/>
  <c r="AA163" i="1"/>
  <c r="AB163" i="1"/>
  <c r="AC163" i="1"/>
  <c r="I179" i="1"/>
  <c r="J179" i="1"/>
  <c r="K179" i="1"/>
  <c r="L179" i="1"/>
  <c r="M179" i="1"/>
  <c r="N179" i="1"/>
  <c r="O179" i="1"/>
  <c r="P179" i="1"/>
  <c r="Q179" i="1"/>
  <c r="R179" i="1"/>
  <c r="S179" i="1"/>
  <c r="T179" i="1"/>
  <c r="U179" i="1"/>
  <c r="V179" i="1"/>
  <c r="W179" i="1"/>
  <c r="X179" i="1"/>
  <c r="Y179" i="1"/>
  <c r="Z179" i="1"/>
  <c r="AA179" i="1"/>
  <c r="AB179" i="1"/>
  <c r="AC179" i="1"/>
  <c r="I195" i="1"/>
  <c r="J195" i="1"/>
  <c r="K195" i="1"/>
  <c r="L195" i="1"/>
  <c r="M195" i="1"/>
  <c r="N195" i="1"/>
  <c r="O195" i="1"/>
  <c r="P195" i="1"/>
  <c r="Q195" i="1"/>
  <c r="R195" i="1"/>
  <c r="S195" i="1"/>
  <c r="T195" i="1"/>
  <c r="U195" i="1"/>
  <c r="V195" i="1"/>
  <c r="W195" i="1"/>
  <c r="X195" i="1"/>
  <c r="Y195" i="1"/>
  <c r="Z195" i="1"/>
  <c r="AA195" i="1"/>
  <c r="AB195" i="1"/>
  <c r="AC195" i="1"/>
  <c r="I227" i="1"/>
  <c r="J227" i="1"/>
  <c r="K227" i="1"/>
  <c r="L227" i="1"/>
  <c r="M227" i="1"/>
  <c r="N227" i="1"/>
  <c r="O227" i="1"/>
  <c r="P227" i="1"/>
  <c r="Q227" i="1"/>
  <c r="R227" i="1"/>
  <c r="S227" i="1"/>
  <c r="T227" i="1"/>
  <c r="U227" i="1"/>
  <c r="V227" i="1"/>
  <c r="W227" i="1"/>
  <c r="X227" i="1"/>
  <c r="Y227" i="1"/>
  <c r="Z227" i="1"/>
  <c r="AA227" i="1"/>
  <c r="AB227" i="1"/>
  <c r="AC227" i="1"/>
  <c r="I211" i="1"/>
  <c r="J211" i="1"/>
  <c r="K211" i="1"/>
  <c r="L211" i="1"/>
  <c r="M211" i="1"/>
  <c r="N211" i="1"/>
  <c r="O211" i="1"/>
  <c r="P211" i="1"/>
  <c r="Q211" i="1"/>
  <c r="R211" i="1"/>
  <c r="S211" i="1"/>
  <c r="T211" i="1"/>
  <c r="U211" i="1"/>
  <c r="V211" i="1"/>
  <c r="W211" i="1"/>
  <c r="X211" i="1"/>
  <c r="Y211" i="1"/>
  <c r="Z211" i="1"/>
  <c r="AA211" i="1"/>
  <c r="AB211" i="1"/>
  <c r="AC211" i="1"/>
  <c r="I243" i="1"/>
  <c r="J243" i="1"/>
  <c r="K243" i="1"/>
  <c r="L243" i="1"/>
  <c r="M243" i="1"/>
  <c r="N243" i="1"/>
  <c r="O243" i="1"/>
  <c r="P243" i="1"/>
  <c r="Q243" i="1"/>
  <c r="R243" i="1"/>
  <c r="S243" i="1"/>
  <c r="T243" i="1"/>
  <c r="U243" i="1"/>
  <c r="V243" i="1"/>
  <c r="W243" i="1"/>
  <c r="X243" i="1"/>
  <c r="Y243" i="1"/>
  <c r="Z243" i="1"/>
  <c r="AA243" i="1"/>
  <c r="AB243" i="1"/>
  <c r="AC243" i="1"/>
  <c r="I291" i="1"/>
  <c r="J291" i="1"/>
  <c r="K291" i="1"/>
  <c r="L291" i="1"/>
  <c r="M291" i="1"/>
  <c r="N291" i="1"/>
  <c r="O291" i="1"/>
  <c r="P291" i="1"/>
  <c r="Q291" i="1"/>
  <c r="R291" i="1"/>
  <c r="S291" i="1"/>
  <c r="T291" i="1"/>
  <c r="U291" i="1"/>
  <c r="V291" i="1"/>
  <c r="W291" i="1"/>
  <c r="X291" i="1"/>
  <c r="Y291" i="1"/>
  <c r="Z291" i="1"/>
  <c r="AA291" i="1"/>
  <c r="AB291" i="1"/>
  <c r="AC291" i="1"/>
  <c r="I371" i="1"/>
  <c r="J371" i="1"/>
  <c r="K371" i="1"/>
  <c r="L371" i="1"/>
  <c r="M371" i="1"/>
  <c r="N371" i="1"/>
  <c r="O371" i="1"/>
  <c r="P371" i="1"/>
  <c r="Q371" i="1"/>
  <c r="R371" i="1"/>
  <c r="S371" i="1"/>
  <c r="T371" i="1"/>
  <c r="U371" i="1"/>
  <c r="V371" i="1"/>
  <c r="W371" i="1"/>
  <c r="X371" i="1"/>
  <c r="Y371" i="1"/>
  <c r="Z371" i="1"/>
  <c r="AA371" i="1"/>
  <c r="AB371" i="1"/>
  <c r="AC371" i="1"/>
  <c r="I307" i="1"/>
  <c r="J307" i="1"/>
  <c r="K307" i="1"/>
  <c r="L307" i="1"/>
  <c r="M307" i="1"/>
  <c r="N307" i="1"/>
  <c r="O307" i="1"/>
  <c r="P307" i="1"/>
  <c r="Q307" i="1"/>
  <c r="R307" i="1"/>
  <c r="S307" i="1"/>
  <c r="T307" i="1"/>
  <c r="U307" i="1"/>
  <c r="V307" i="1"/>
  <c r="W307" i="1"/>
  <c r="X307" i="1"/>
  <c r="Y307" i="1"/>
  <c r="Z307" i="1"/>
  <c r="AA307" i="1"/>
  <c r="AB307" i="1"/>
  <c r="AC307" i="1"/>
  <c r="I323" i="1"/>
  <c r="J323" i="1"/>
  <c r="K323" i="1"/>
  <c r="L323" i="1"/>
  <c r="M323" i="1"/>
  <c r="N323" i="1"/>
  <c r="O323" i="1"/>
  <c r="P323" i="1"/>
  <c r="Q323" i="1"/>
  <c r="R323" i="1"/>
  <c r="S323" i="1"/>
  <c r="T323" i="1"/>
  <c r="U323" i="1"/>
  <c r="V323" i="1"/>
  <c r="W323" i="1"/>
  <c r="X323" i="1"/>
  <c r="Y323" i="1"/>
  <c r="Z323" i="1"/>
  <c r="AA323" i="1"/>
  <c r="AB323" i="1"/>
  <c r="AC323" i="1"/>
  <c r="I339" i="1"/>
  <c r="J339" i="1"/>
  <c r="K339" i="1"/>
  <c r="L339" i="1"/>
  <c r="M339" i="1"/>
  <c r="N339" i="1"/>
  <c r="O339" i="1"/>
  <c r="P339" i="1"/>
  <c r="Q339" i="1"/>
  <c r="R339" i="1"/>
  <c r="S339" i="1"/>
  <c r="T339" i="1"/>
  <c r="U339" i="1"/>
  <c r="V339" i="1"/>
  <c r="W339" i="1"/>
  <c r="X339" i="1"/>
  <c r="Y339" i="1"/>
  <c r="Z339" i="1"/>
  <c r="AA339" i="1"/>
  <c r="AB339" i="1"/>
  <c r="AC339" i="1"/>
  <c r="I355" i="1"/>
  <c r="J355" i="1"/>
  <c r="K355" i="1"/>
  <c r="L355" i="1"/>
  <c r="M355" i="1"/>
  <c r="N355" i="1"/>
  <c r="O355" i="1"/>
  <c r="P355" i="1"/>
  <c r="Q355" i="1"/>
  <c r="R355" i="1"/>
  <c r="S355" i="1"/>
  <c r="T355" i="1"/>
  <c r="U355" i="1"/>
  <c r="V355" i="1"/>
  <c r="W355" i="1"/>
  <c r="X355" i="1"/>
  <c r="Y355" i="1"/>
  <c r="Z355" i="1"/>
  <c r="AA355" i="1"/>
  <c r="AB355" i="1"/>
  <c r="AC355" i="1"/>
  <c r="I387" i="1"/>
  <c r="J387" i="1"/>
  <c r="K387" i="1"/>
  <c r="L387" i="1"/>
  <c r="M387" i="1"/>
  <c r="N387" i="1"/>
  <c r="O387" i="1"/>
  <c r="P387" i="1"/>
  <c r="Q387" i="1"/>
  <c r="R387" i="1"/>
  <c r="S387" i="1"/>
  <c r="T387" i="1"/>
  <c r="U387" i="1"/>
  <c r="V387" i="1"/>
  <c r="W387" i="1"/>
  <c r="X387" i="1"/>
  <c r="Y387" i="1"/>
  <c r="Z387" i="1"/>
  <c r="AA387" i="1"/>
  <c r="AB387" i="1"/>
  <c r="AC387" i="1"/>
  <c r="I595" i="1"/>
  <c r="J595" i="1"/>
  <c r="K595" i="1"/>
  <c r="L595" i="1"/>
  <c r="M595" i="1"/>
  <c r="N595" i="1"/>
  <c r="O595" i="1"/>
  <c r="P595" i="1"/>
  <c r="Q595" i="1"/>
  <c r="R595" i="1"/>
  <c r="S595" i="1"/>
  <c r="T595" i="1"/>
  <c r="U595" i="1"/>
  <c r="V595" i="1"/>
  <c r="W595" i="1"/>
  <c r="X595" i="1"/>
  <c r="Y595" i="1"/>
  <c r="Z595" i="1"/>
  <c r="AA595" i="1"/>
  <c r="AB595" i="1"/>
  <c r="AC595" i="1"/>
  <c r="I403" i="1"/>
  <c r="J403" i="1"/>
  <c r="K403" i="1"/>
  <c r="L403" i="1"/>
  <c r="M403" i="1"/>
  <c r="N403" i="1"/>
  <c r="O403" i="1"/>
  <c r="P403" i="1"/>
  <c r="Q403" i="1"/>
  <c r="R403" i="1"/>
  <c r="S403" i="1"/>
  <c r="T403" i="1"/>
  <c r="U403" i="1"/>
  <c r="V403" i="1"/>
  <c r="W403" i="1"/>
  <c r="X403" i="1"/>
  <c r="Y403" i="1"/>
  <c r="Z403" i="1"/>
  <c r="AA403" i="1"/>
  <c r="AB403" i="1"/>
  <c r="AC403" i="1"/>
  <c r="I435" i="1"/>
  <c r="J435" i="1"/>
  <c r="K435" i="1"/>
  <c r="L435" i="1"/>
  <c r="M435" i="1"/>
  <c r="N435" i="1"/>
  <c r="O435" i="1"/>
  <c r="P435" i="1"/>
  <c r="Q435" i="1"/>
  <c r="R435" i="1"/>
  <c r="S435" i="1"/>
  <c r="T435" i="1"/>
  <c r="U435" i="1"/>
  <c r="V435" i="1"/>
  <c r="W435" i="1"/>
  <c r="X435" i="1"/>
  <c r="Y435" i="1"/>
  <c r="Z435" i="1"/>
  <c r="AA435" i="1"/>
  <c r="AB435" i="1"/>
  <c r="AC435" i="1"/>
  <c r="I467" i="1"/>
  <c r="J467" i="1"/>
  <c r="K467" i="1"/>
  <c r="L467" i="1"/>
  <c r="M467" i="1"/>
  <c r="N467" i="1"/>
  <c r="O467" i="1"/>
  <c r="P467" i="1"/>
  <c r="Q467" i="1"/>
  <c r="R467" i="1"/>
  <c r="S467" i="1"/>
  <c r="T467" i="1"/>
  <c r="U467" i="1"/>
  <c r="V467" i="1"/>
  <c r="W467" i="1"/>
  <c r="X467" i="1"/>
  <c r="Y467" i="1"/>
  <c r="Z467" i="1"/>
  <c r="AA467" i="1"/>
  <c r="AB467" i="1"/>
  <c r="AC467" i="1"/>
  <c r="I419" i="1"/>
  <c r="J419" i="1"/>
  <c r="K419" i="1"/>
  <c r="L419" i="1"/>
  <c r="M419" i="1"/>
  <c r="N419" i="1"/>
  <c r="O419" i="1"/>
  <c r="P419" i="1"/>
  <c r="Q419" i="1"/>
  <c r="R419" i="1"/>
  <c r="S419" i="1"/>
  <c r="T419" i="1"/>
  <c r="U419" i="1"/>
  <c r="V419" i="1"/>
  <c r="W419" i="1"/>
  <c r="X419" i="1"/>
  <c r="Y419" i="1"/>
  <c r="Z419" i="1"/>
  <c r="AA419" i="1"/>
  <c r="AB419" i="1"/>
  <c r="AC419" i="1"/>
  <c r="I451" i="1"/>
  <c r="J451" i="1"/>
  <c r="K451" i="1"/>
  <c r="L451" i="1"/>
  <c r="M451" i="1"/>
  <c r="N451" i="1"/>
  <c r="O451" i="1"/>
  <c r="P451" i="1"/>
  <c r="Q451" i="1"/>
  <c r="R451" i="1"/>
  <c r="S451" i="1"/>
  <c r="T451" i="1"/>
  <c r="U451" i="1"/>
  <c r="V451" i="1"/>
  <c r="W451" i="1"/>
  <c r="X451" i="1"/>
  <c r="Y451" i="1"/>
  <c r="Z451" i="1"/>
  <c r="AA451" i="1"/>
  <c r="AB451" i="1"/>
  <c r="AC451" i="1"/>
  <c r="I483" i="1"/>
  <c r="J483" i="1"/>
  <c r="K483" i="1"/>
  <c r="L483" i="1"/>
  <c r="M483" i="1"/>
  <c r="N483" i="1"/>
  <c r="O483" i="1"/>
  <c r="P483" i="1"/>
  <c r="Q483" i="1"/>
  <c r="R483" i="1"/>
  <c r="S483" i="1"/>
  <c r="T483" i="1"/>
  <c r="U483" i="1"/>
  <c r="V483" i="1"/>
  <c r="W483" i="1"/>
  <c r="X483" i="1"/>
  <c r="Y483" i="1"/>
  <c r="Z483" i="1"/>
  <c r="AA483" i="1"/>
  <c r="AB483" i="1"/>
  <c r="AC483" i="1"/>
  <c r="I499" i="1"/>
  <c r="J499" i="1"/>
  <c r="K499" i="1"/>
  <c r="L499" i="1"/>
  <c r="M499" i="1"/>
  <c r="N499" i="1"/>
  <c r="O499" i="1"/>
  <c r="P499" i="1"/>
  <c r="Q499" i="1"/>
  <c r="R499" i="1"/>
  <c r="S499" i="1"/>
  <c r="T499" i="1"/>
  <c r="U499" i="1"/>
  <c r="V499" i="1"/>
  <c r="W499" i="1"/>
  <c r="X499" i="1"/>
  <c r="Y499" i="1"/>
  <c r="Z499" i="1"/>
  <c r="AA499" i="1"/>
  <c r="AB499" i="1"/>
  <c r="AC499" i="1"/>
  <c r="I515" i="1"/>
  <c r="J515" i="1"/>
  <c r="K515" i="1"/>
  <c r="L515" i="1"/>
  <c r="M515" i="1"/>
  <c r="N515" i="1"/>
  <c r="O515" i="1"/>
  <c r="P515" i="1"/>
  <c r="Q515" i="1"/>
  <c r="R515" i="1"/>
  <c r="S515" i="1"/>
  <c r="T515" i="1"/>
  <c r="U515" i="1"/>
  <c r="V515" i="1"/>
  <c r="W515" i="1"/>
  <c r="X515" i="1"/>
  <c r="Y515" i="1"/>
  <c r="Z515" i="1"/>
  <c r="AA515" i="1"/>
  <c r="AB515" i="1"/>
  <c r="AC515" i="1"/>
  <c r="I259" i="1"/>
  <c r="J259" i="1"/>
  <c r="K259" i="1"/>
  <c r="L259" i="1"/>
  <c r="M259" i="1"/>
  <c r="N259" i="1"/>
  <c r="O259" i="1"/>
  <c r="P259" i="1"/>
  <c r="Q259" i="1"/>
  <c r="R259" i="1"/>
  <c r="S259" i="1"/>
  <c r="T259" i="1"/>
  <c r="U259" i="1"/>
  <c r="V259" i="1"/>
  <c r="W259" i="1"/>
  <c r="X259" i="1"/>
  <c r="Y259" i="1"/>
  <c r="Z259" i="1"/>
  <c r="AA259" i="1"/>
  <c r="AB259" i="1"/>
  <c r="AC259" i="1"/>
  <c r="I531" i="1"/>
  <c r="J531" i="1"/>
  <c r="K531" i="1"/>
  <c r="L531" i="1"/>
  <c r="M531" i="1"/>
  <c r="N531" i="1"/>
  <c r="O531" i="1"/>
  <c r="P531" i="1"/>
  <c r="Q531" i="1"/>
  <c r="R531" i="1"/>
  <c r="S531" i="1"/>
  <c r="T531" i="1"/>
  <c r="U531" i="1"/>
  <c r="V531" i="1"/>
  <c r="W531" i="1"/>
  <c r="X531" i="1"/>
  <c r="Y531" i="1"/>
  <c r="Z531" i="1"/>
  <c r="AA531" i="1"/>
  <c r="AB531" i="1"/>
  <c r="AC531" i="1"/>
  <c r="I563" i="1"/>
  <c r="J563" i="1"/>
  <c r="K563" i="1"/>
  <c r="L563" i="1"/>
  <c r="M563" i="1"/>
  <c r="N563" i="1"/>
  <c r="O563" i="1"/>
  <c r="P563" i="1"/>
  <c r="Q563" i="1"/>
  <c r="R563" i="1"/>
  <c r="S563" i="1"/>
  <c r="T563" i="1"/>
  <c r="U563" i="1"/>
  <c r="V563" i="1"/>
  <c r="W563" i="1"/>
  <c r="X563" i="1"/>
  <c r="Y563" i="1"/>
  <c r="Z563" i="1"/>
  <c r="AA563" i="1"/>
  <c r="AB563" i="1"/>
  <c r="AC563" i="1"/>
  <c r="I675" i="1"/>
  <c r="J675" i="1"/>
  <c r="K675" i="1"/>
  <c r="L675" i="1"/>
  <c r="M675" i="1"/>
  <c r="N675" i="1"/>
  <c r="O675" i="1"/>
  <c r="P675" i="1"/>
  <c r="Q675" i="1"/>
  <c r="R675" i="1"/>
  <c r="S675" i="1"/>
  <c r="T675" i="1"/>
  <c r="U675" i="1"/>
  <c r="V675" i="1"/>
  <c r="W675" i="1"/>
  <c r="X675" i="1"/>
  <c r="Y675" i="1"/>
  <c r="Z675" i="1"/>
  <c r="AA675" i="1"/>
  <c r="AB675" i="1"/>
  <c r="AC675" i="1"/>
  <c r="I579" i="1"/>
  <c r="J579" i="1"/>
  <c r="K579" i="1"/>
  <c r="L579" i="1"/>
  <c r="M579" i="1"/>
  <c r="N579" i="1"/>
  <c r="O579" i="1"/>
  <c r="P579" i="1"/>
  <c r="Q579" i="1"/>
  <c r="R579" i="1"/>
  <c r="S579" i="1"/>
  <c r="T579" i="1"/>
  <c r="U579" i="1"/>
  <c r="V579" i="1"/>
  <c r="W579" i="1"/>
  <c r="X579" i="1"/>
  <c r="Y579" i="1"/>
  <c r="Z579" i="1"/>
  <c r="AA579" i="1"/>
  <c r="AB579" i="1"/>
  <c r="AC579" i="1"/>
  <c r="I547" i="1"/>
  <c r="J547" i="1"/>
  <c r="K547" i="1"/>
  <c r="L547" i="1"/>
  <c r="M547" i="1"/>
  <c r="N547" i="1"/>
  <c r="O547" i="1"/>
  <c r="P547" i="1"/>
  <c r="Q547" i="1"/>
  <c r="R547" i="1"/>
  <c r="S547" i="1"/>
  <c r="T547" i="1"/>
  <c r="U547" i="1"/>
  <c r="V547" i="1"/>
  <c r="W547" i="1"/>
  <c r="X547" i="1"/>
  <c r="Y547" i="1"/>
  <c r="Z547" i="1"/>
  <c r="AA547" i="1"/>
  <c r="AB547" i="1"/>
  <c r="AC547" i="1"/>
  <c r="I611" i="1"/>
  <c r="J611" i="1"/>
  <c r="K611" i="1"/>
  <c r="L611" i="1"/>
  <c r="M611" i="1"/>
  <c r="N611" i="1"/>
  <c r="O611" i="1"/>
  <c r="P611" i="1"/>
  <c r="Q611" i="1"/>
  <c r="R611" i="1"/>
  <c r="S611" i="1"/>
  <c r="T611" i="1"/>
  <c r="U611" i="1"/>
  <c r="V611" i="1"/>
  <c r="W611" i="1"/>
  <c r="X611" i="1"/>
  <c r="Y611" i="1"/>
  <c r="Z611" i="1"/>
  <c r="AA611" i="1"/>
  <c r="AB611" i="1"/>
  <c r="AC611" i="1"/>
  <c r="I627" i="1"/>
  <c r="J627" i="1"/>
  <c r="K627" i="1"/>
  <c r="L627" i="1"/>
  <c r="M627" i="1"/>
  <c r="N627" i="1"/>
  <c r="O627" i="1"/>
  <c r="P627" i="1"/>
  <c r="Q627" i="1"/>
  <c r="R627" i="1"/>
  <c r="S627" i="1"/>
  <c r="T627" i="1"/>
  <c r="U627" i="1"/>
  <c r="V627" i="1"/>
  <c r="W627" i="1"/>
  <c r="X627" i="1"/>
  <c r="Y627" i="1"/>
  <c r="Z627" i="1"/>
  <c r="AA627" i="1"/>
  <c r="AB627" i="1"/>
  <c r="AC627" i="1"/>
  <c r="I659" i="1"/>
  <c r="J659" i="1"/>
  <c r="K659" i="1"/>
  <c r="L659" i="1"/>
  <c r="M659" i="1"/>
  <c r="N659" i="1"/>
  <c r="O659" i="1"/>
  <c r="P659" i="1"/>
  <c r="Q659" i="1"/>
  <c r="R659" i="1"/>
  <c r="S659" i="1"/>
  <c r="T659" i="1"/>
  <c r="U659" i="1"/>
  <c r="V659" i="1"/>
  <c r="W659" i="1"/>
  <c r="X659" i="1"/>
  <c r="Y659" i="1"/>
  <c r="Z659" i="1"/>
  <c r="AA659" i="1"/>
  <c r="AB659" i="1"/>
  <c r="AC659" i="1"/>
  <c r="I643" i="1"/>
  <c r="J643" i="1"/>
  <c r="K643" i="1"/>
  <c r="L643" i="1"/>
  <c r="M643" i="1"/>
  <c r="N643" i="1"/>
  <c r="O643" i="1"/>
  <c r="P643" i="1"/>
  <c r="Q643" i="1"/>
  <c r="R643" i="1"/>
  <c r="S643" i="1"/>
  <c r="T643" i="1"/>
  <c r="U643" i="1"/>
  <c r="V643" i="1"/>
  <c r="W643" i="1"/>
  <c r="X643" i="1"/>
  <c r="Y643" i="1"/>
  <c r="Z643" i="1"/>
  <c r="AA643" i="1"/>
  <c r="AB643" i="1"/>
  <c r="AC643" i="1"/>
  <c r="I691" i="1"/>
  <c r="J691" i="1"/>
  <c r="K691" i="1"/>
  <c r="L691" i="1"/>
  <c r="M691" i="1"/>
  <c r="N691" i="1"/>
  <c r="O691" i="1"/>
  <c r="P691" i="1"/>
  <c r="Q691" i="1"/>
  <c r="R691" i="1"/>
  <c r="S691" i="1"/>
  <c r="T691" i="1"/>
  <c r="U691" i="1"/>
  <c r="V691" i="1"/>
  <c r="W691" i="1"/>
  <c r="X691" i="1"/>
  <c r="Y691" i="1"/>
  <c r="Z691" i="1"/>
  <c r="AA691" i="1"/>
  <c r="AB691" i="1"/>
  <c r="AC691" i="1"/>
  <c r="I707" i="1"/>
  <c r="J707" i="1"/>
  <c r="K707" i="1"/>
  <c r="L707" i="1"/>
  <c r="M707" i="1"/>
  <c r="N707" i="1"/>
  <c r="O707" i="1"/>
  <c r="P707" i="1"/>
  <c r="Q707" i="1"/>
  <c r="R707" i="1"/>
  <c r="S707" i="1"/>
  <c r="T707" i="1"/>
  <c r="U707" i="1"/>
  <c r="V707" i="1"/>
  <c r="W707" i="1"/>
  <c r="X707" i="1"/>
  <c r="Y707" i="1"/>
  <c r="Z707" i="1"/>
  <c r="AA707" i="1"/>
  <c r="AB707" i="1"/>
  <c r="AC707" i="1"/>
  <c r="I276" i="1"/>
  <c r="J276" i="1"/>
  <c r="K276" i="1"/>
  <c r="L276" i="1"/>
  <c r="M276" i="1"/>
  <c r="N276" i="1"/>
  <c r="O276" i="1"/>
  <c r="P276" i="1"/>
  <c r="Q276" i="1"/>
  <c r="R276" i="1"/>
  <c r="S276" i="1"/>
  <c r="T276" i="1"/>
  <c r="U276" i="1"/>
  <c r="V276" i="1"/>
  <c r="W276" i="1"/>
  <c r="X276" i="1"/>
  <c r="Y276" i="1"/>
  <c r="Z276" i="1"/>
  <c r="AA276" i="1"/>
  <c r="AB276" i="1"/>
  <c r="AC276" i="1"/>
  <c r="I164" i="1"/>
  <c r="J164" i="1"/>
  <c r="K164" i="1"/>
  <c r="L164" i="1"/>
  <c r="M164" i="1"/>
  <c r="N164" i="1"/>
  <c r="O164" i="1"/>
  <c r="P164" i="1"/>
  <c r="Q164" i="1"/>
  <c r="R164" i="1"/>
  <c r="S164" i="1"/>
  <c r="T164" i="1"/>
  <c r="U164" i="1"/>
  <c r="V164" i="1"/>
  <c r="W164" i="1"/>
  <c r="X164" i="1"/>
  <c r="Y164" i="1"/>
  <c r="Z164" i="1"/>
  <c r="AA164" i="1"/>
  <c r="AB164" i="1"/>
  <c r="AC164" i="1"/>
  <c r="I180" i="1"/>
  <c r="J180" i="1"/>
  <c r="K180" i="1"/>
  <c r="L180" i="1"/>
  <c r="M180" i="1"/>
  <c r="N180" i="1"/>
  <c r="O180" i="1"/>
  <c r="P180" i="1"/>
  <c r="Q180" i="1"/>
  <c r="R180" i="1"/>
  <c r="S180" i="1"/>
  <c r="T180" i="1"/>
  <c r="U180" i="1"/>
  <c r="V180" i="1"/>
  <c r="W180" i="1"/>
  <c r="X180" i="1"/>
  <c r="Y180" i="1"/>
  <c r="Z180" i="1"/>
  <c r="AA180" i="1"/>
  <c r="AB180" i="1"/>
  <c r="AC180" i="1"/>
  <c r="I196" i="1"/>
  <c r="J196" i="1"/>
  <c r="K196" i="1"/>
  <c r="L196" i="1"/>
  <c r="M196" i="1"/>
  <c r="N196" i="1"/>
  <c r="O196" i="1"/>
  <c r="P196" i="1"/>
  <c r="Q196" i="1"/>
  <c r="R196" i="1"/>
  <c r="S196" i="1"/>
  <c r="T196" i="1"/>
  <c r="U196" i="1"/>
  <c r="V196" i="1"/>
  <c r="W196" i="1"/>
  <c r="X196" i="1"/>
  <c r="Y196" i="1"/>
  <c r="Z196" i="1"/>
  <c r="AA196" i="1"/>
  <c r="AB196" i="1"/>
  <c r="AC196" i="1"/>
  <c r="I228" i="1"/>
  <c r="J228" i="1"/>
  <c r="K228" i="1"/>
  <c r="L228" i="1"/>
  <c r="M228" i="1"/>
  <c r="N228" i="1"/>
  <c r="O228" i="1"/>
  <c r="P228" i="1"/>
  <c r="Q228" i="1"/>
  <c r="R228" i="1"/>
  <c r="S228" i="1"/>
  <c r="T228" i="1"/>
  <c r="U228" i="1"/>
  <c r="V228" i="1"/>
  <c r="W228" i="1"/>
  <c r="X228" i="1"/>
  <c r="Y228" i="1"/>
  <c r="Z228" i="1"/>
  <c r="AA228" i="1"/>
  <c r="AB228" i="1"/>
  <c r="AC228" i="1"/>
  <c r="I212" i="1"/>
  <c r="J212" i="1"/>
  <c r="K212" i="1"/>
  <c r="L212" i="1"/>
  <c r="M212" i="1"/>
  <c r="N212" i="1"/>
  <c r="O212" i="1"/>
  <c r="P212" i="1"/>
  <c r="Q212" i="1"/>
  <c r="R212" i="1"/>
  <c r="S212" i="1"/>
  <c r="T212" i="1"/>
  <c r="U212" i="1"/>
  <c r="V212" i="1"/>
  <c r="W212" i="1"/>
  <c r="X212" i="1"/>
  <c r="Y212" i="1"/>
  <c r="Z212" i="1"/>
  <c r="AA212" i="1"/>
  <c r="AB212" i="1"/>
  <c r="AC212" i="1"/>
  <c r="I244" i="1"/>
  <c r="J244" i="1"/>
  <c r="K244" i="1"/>
  <c r="L244" i="1"/>
  <c r="M244" i="1"/>
  <c r="N244" i="1"/>
  <c r="O244" i="1"/>
  <c r="P244" i="1"/>
  <c r="Q244" i="1"/>
  <c r="R244" i="1"/>
  <c r="S244" i="1"/>
  <c r="T244" i="1"/>
  <c r="U244" i="1"/>
  <c r="V244" i="1"/>
  <c r="W244" i="1"/>
  <c r="X244" i="1"/>
  <c r="Y244" i="1"/>
  <c r="Z244" i="1"/>
  <c r="AA244" i="1"/>
  <c r="AB244" i="1"/>
  <c r="AC244" i="1"/>
  <c r="I292" i="1"/>
  <c r="J292" i="1"/>
  <c r="K292" i="1"/>
  <c r="L292" i="1"/>
  <c r="M292" i="1"/>
  <c r="N292" i="1"/>
  <c r="O292" i="1"/>
  <c r="P292" i="1"/>
  <c r="Q292" i="1"/>
  <c r="R292" i="1"/>
  <c r="S292" i="1"/>
  <c r="T292" i="1"/>
  <c r="U292" i="1"/>
  <c r="V292" i="1"/>
  <c r="W292" i="1"/>
  <c r="X292" i="1"/>
  <c r="Y292" i="1"/>
  <c r="Z292" i="1"/>
  <c r="AA292" i="1"/>
  <c r="AB292" i="1"/>
  <c r="AC292" i="1"/>
  <c r="I372" i="1"/>
  <c r="J372" i="1"/>
  <c r="K372" i="1"/>
  <c r="L372" i="1"/>
  <c r="M372" i="1"/>
  <c r="N372" i="1"/>
  <c r="O372" i="1"/>
  <c r="P372" i="1"/>
  <c r="Q372" i="1"/>
  <c r="R372" i="1"/>
  <c r="S372" i="1"/>
  <c r="T372" i="1"/>
  <c r="U372" i="1"/>
  <c r="V372" i="1"/>
  <c r="W372" i="1"/>
  <c r="X372" i="1"/>
  <c r="Y372" i="1"/>
  <c r="Z372" i="1"/>
  <c r="AA372" i="1"/>
  <c r="AB372" i="1"/>
  <c r="AC372" i="1"/>
  <c r="I308" i="1"/>
  <c r="J308" i="1"/>
  <c r="K308" i="1"/>
  <c r="L308" i="1"/>
  <c r="M308" i="1"/>
  <c r="N308" i="1"/>
  <c r="O308" i="1"/>
  <c r="P308" i="1"/>
  <c r="Q308" i="1"/>
  <c r="R308" i="1"/>
  <c r="S308" i="1"/>
  <c r="T308" i="1"/>
  <c r="U308" i="1"/>
  <c r="V308" i="1"/>
  <c r="W308" i="1"/>
  <c r="X308" i="1"/>
  <c r="Y308" i="1"/>
  <c r="Z308" i="1"/>
  <c r="AA308" i="1"/>
  <c r="AB308" i="1"/>
  <c r="AC308" i="1"/>
  <c r="I324" i="1"/>
  <c r="J324" i="1"/>
  <c r="K324" i="1"/>
  <c r="L324" i="1"/>
  <c r="M324" i="1"/>
  <c r="N324" i="1"/>
  <c r="O324" i="1"/>
  <c r="P324" i="1"/>
  <c r="Q324" i="1"/>
  <c r="R324" i="1"/>
  <c r="S324" i="1"/>
  <c r="T324" i="1"/>
  <c r="U324" i="1"/>
  <c r="V324" i="1"/>
  <c r="W324" i="1"/>
  <c r="X324" i="1"/>
  <c r="Y324" i="1"/>
  <c r="Z324" i="1"/>
  <c r="AA324" i="1"/>
  <c r="AB324" i="1"/>
  <c r="AC324" i="1"/>
  <c r="I340" i="1"/>
  <c r="J340" i="1"/>
  <c r="K340" i="1"/>
  <c r="L340" i="1"/>
  <c r="M340" i="1"/>
  <c r="N340" i="1"/>
  <c r="O340" i="1"/>
  <c r="P340" i="1"/>
  <c r="Q340" i="1"/>
  <c r="R340" i="1"/>
  <c r="S340" i="1"/>
  <c r="T340" i="1"/>
  <c r="U340" i="1"/>
  <c r="V340" i="1"/>
  <c r="W340" i="1"/>
  <c r="X340" i="1"/>
  <c r="Y340" i="1"/>
  <c r="Z340" i="1"/>
  <c r="AA340" i="1"/>
  <c r="AB340" i="1"/>
  <c r="AC340" i="1"/>
  <c r="I356" i="1"/>
  <c r="J356" i="1"/>
  <c r="K356" i="1"/>
  <c r="L356" i="1"/>
  <c r="M356" i="1"/>
  <c r="N356" i="1"/>
  <c r="O356" i="1"/>
  <c r="P356" i="1"/>
  <c r="Q356" i="1"/>
  <c r="R356" i="1"/>
  <c r="S356" i="1"/>
  <c r="T356" i="1"/>
  <c r="U356" i="1"/>
  <c r="V356" i="1"/>
  <c r="W356" i="1"/>
  <c r="X356" i="1"/>
  <c r="Y356" i="1"/>
  <c r="Z356" i="1"/>
  <c r="AA356" i="1"/>
  <c r="AB356" i="1"/>
  <c r="AC356" i="1"/>
  <c r="I388" i="1"/>
  <c r="J388" i="1"/>
  <c r="K388" i="1"/>
  <c r="L388" i="1"/>
  <c r="M388" i="1"/>
  <c r="N388" i="1"/>
  <c r="O388" i="1"/>
  <c r="P388" i="1"/>
  <c r="Q388" i="1"/>
  <c r="R388" i="1"/>
  <c r="S388" i="1"/>
  <c r="T388" i="1"/>
  <c r="U388" i="1"/>
  <c r="V388" i="1"/>
  <c r="W388" i="1"/>
  <c r="X388" i="1"/>
  <c r="Y388" i="1"/>
  <c r="Z388" i="1"/>
  <c r="AA388" i="1"/>
  <c r="AB388" i="1"/>
  <c r="AC388" i="1"/>
  <c r="I596" i="1"/>
  <c r="J596" i="1"/>
  <c r="K596" i="1"/>
  <c r="L596" i="1"/>
  <c r="M596" i="1"/>
  <c r="N596" i="1"/>
  <c r="O596" i="1"/>
  <c r="P596" i="1"/>
  <c r="Q596" i="1"/>
  <c r="R596" i="1"/>
  <c r="S596" i="1"/>
  <c r="T596" i="1"/>
  <c r="U596" i="1"/>
  <c r="V596" i="1"/>
  <c r="W596" i="1"/>
  <c r="X596" i="1"/>
  <c r="Y596" i="1"/>
  <c r="Z596" i="1"/>
  <c r="AA596" i="1"/>
  <c r="AB596" i="1"/>
  <c r="AC596" i="1"/>
  <c r="I404" i="1"/>
  <c r="J404" i="1"/>
  <c r="K404" i="1"/>
  <c r="L404" i="1"/>
  <c r="M404" i="1"/>
  <c r="N404" i="1"/>
  <c r="O404" i="1"/>
  <c r="P404" i="1"/>
  <c r="Q404" i="1"/>
  <c r="R404" i="1"/>
  <c r="S404" i="1"/>
  <c r="T404" i="1"/>
  <c r="U404" i="1"/>
  <c r="V404" i="1"/>
  <c r="W404" i="1"/>
  <c r="X404" i="1"/>
  <c r="Y404" i="1"/>
  <c r="Z404" i="1"/>
  <c r="AA404" i="1"/>
  <c r="AB404" i="1"/>
  <c r="AC404" i="1"/>
  <c r="I436" i="1"/>
  <c r="J436" i="1"/>
  <c r="K436" i="1"/>
  <c r="L436" i="1"/>
  <c r="M436" i="1"/>
  <c r="N436" i="1"/>
  <c r="O436" i="1"/>
  <c r="P436" i="1"/>
  <c r="Q436" i="1"/>
  <c r="R436" i="1"/>
  <c r="S436" i="1"/>
  <c r="T436" i="1"/>
  <c r="U436" i="1"/>
  <c r="V436" i="1"/>
  <c r="W436" i="1"/>
  <c r="X436" i="1"/>
  <c r="Y436" i="1"/>
  <c r="Z436" i="1"/>
  <c r="AA436" i="1"/>
  <c r="AB436" i="1"/>
  <c r="AC436" i="1"/>
  <c r="I468" i="1"/>
  <c r="J468" i="1"/>
  <c r="K468" i="1"/>
  <c r="L468" i="1"/>
  <c r="M468" i="1"/>
  <c r="N468" i="1"/>
  <c r="O468" i="1"/>
  <c r="P468" i="1"/>
  <c r="Q468" i="1"/>
  <c r="R468" i="1"/>
  <c r="S468" i="1"/>
  <c r="T468" i="1"/>
  <c r="U468" i="1"/>
  <c r="V468" i="1"/>
  <c r="W468" i="1"/>
  <c r="X468" i="1"/>
  <c r="Y468" i="1"/>
  <c r="Z468" i="1"/>
  <c r="AA468" i="1"/>
  <c r="AB468" i="1"/>
  <c r="AC468" i="1"/>
  <c r="I420" i="1"/>
  <c r="J420" i="1"/>
  <c r="K420" i="1"/>
  <c r="L420" i="1"/>
  <c r="M420" i="1"/>
  <c r="N420" i="1"/>
  <c r="O420" i="1"/>
  <c r="P420" i="1"/>
  <c r="Q420" i="1"/>
  <c r="R420" i="1"/>
  <c r="S420" i="1"/>
  <c r="T420" i="1"/>
  <c r="U420" i="1"/>
  <c r="V420" i="1"/>
  <c r="W420" i="1"/>
  <c r="X420" i="1"/>
  <c r="Y420" i="1"/>
  <c r="Z420" i="1"/>
  <c r="AA420" i="1"/>
  <c r="AB420" i="1"/>
  <c r="AC420" i="1"/>
  <c r="I452" i="1"/>
  <c r="J452" i="1"/>
  <c r="K452" i="1"/>
  <c r="L452" i="1"/>
  <c r="M452" i="1"/>
  <c r="N452" i="1"/>
  <c r="O452" i="1"/>
  <c r="P452" i="1"/>
  <c r="Q452" i="1"/>
  <c r="R452" i="1"/>
  <c r="S452" i="1"/>
  <c r="T452" i="1"/>
  <c r="U452" i="1"/>
  <c r="V452" i="1"/>
  <c r="W452" i="1"/>
  <c r="X452" i="1"/>
  <c r="Y452" i="1"/>
  <c r="Z452" i="1"/>
  <c r="AA452" i="1"/>
  <c r="AB452" i="1"/>
  <c r="AC452" i="1"/>
  <c r="I484" i="1"/>
  <c r="J484" i="1"/>
  <c r="K484" i="1"/>
  <c r="L484" i="1"/>
  <c r="M484" i="1"/>
  <c r="N484" i="1"/>
  <c r="O484" i="1"/>
  <c r="P484" i="1"/>
  <c r="Q484" i="1"/>
  <c r="R484" i="1"/>
  <c r="S484" i="1"/>
  <c r="T484" i="1"/>
  <c r="U484" i="1"/>
  <c r="V484" i="1"/>
  <c r="W484" i="1"/>
  <c r="X484" i="1"/>
  <c r="Y484" i="1"/>
  <c r="Z484" i="1"/>
  <c r="AA484" i="1"/>
  <c r="AB484" i="1"/>
  <c r="AC484" i="1"/>
  <c r="I500" i="1"/>
  <c r="J500" i="1"/>
  <c r="K500" i="1"/>
  <c r="L500" i="1"/>
  <c r="M500" i="1"/>
  <c r="N500" i="1"/>
  <c r="O500" i="1"/>
  <c r="P500" i="1"/>
  <c r="Q500" i="1"/>
  <c r="R500" i="1"/>
  <c r="S500" i="1"/>
  <c r="T500" i="1"/>
  <c r="U500" i="1"/>
  <c r="V500" i="1"/>
  <c r="W500" i="1"/>
  <c r="X500" i="1"/>
  <c r="Y500" i="1"/>
  <c r="Z500" i="1"/>
  <c r="AA500" i="1"/>
  <c r="AB500" i="1"/>
  <c r="AC500" i="1"/>
  <c r="I516" i="1"/>
  <c r="J516" i="1"/>
  <c r="K516" i="1"/>
  <c r="L516" i="1"/>
  <c r="M516" i="1"/>
  <c r="N516" i="1"/>
  <c r="O516" i="1"/>
  <c r="P516" i="1"/>
  <c r="Q516" i="1"/>
  <c r="R516" i="1"/>
  <c r="S516" i="1"/>
  <c r="T516" i="1"/>
  <c r="U516" i="1"/>
  <c r="V516" i="1"/>
  <c r="W516" i="1"/>
  <c r="X516" i="1"/>
  <c r="Y516" i="1"/>
  <c r="Z516" i="1"/>
  <c r="AA516" i="1"/>
  <c r="AB516" i="1"/>
  <c r="AC516" i="1"/>
  <c r="I260" i="1"/>
  <c r="J260" i="1"/>
  <c r="K260" i="1"/>
  <c r="L260" i="1"/>
  <c r="M260" i="1"/>
  <c r="N260" i="1"/>
  <c r="O260" i="1"/>
  <c r="P260" i="1"/>
  <c r="Q260" i="1"/>
  <c r="R260" i="1"/>
  <c r="S260" i="1"/>
  <c r="T260" i="1"/>
  <c r="U260" i="1"/>
  <c r="V260" i="1"/>
  <c r="W260" i="1"/>
  <c r="X260" i="1"/>
  <c r="Y260" i="1"/>
  <c r="Z260" i="1"/>
  <c r="AA260" i="1"/>
  <c r="AB260" i="1"/>
  <c r="AC260" i="1"/>
  <c r="I532" i="1"/>
  <c r="J532" i="1"/>
  <c r="K532" i="1"/>
  <c r="L532" i="1"/>
  <c r="M532" i="1"/>
  <c r="N532" i="1"/>
  <c r="O532" i="1"/>
  <c r="P532" i="1"/>
  <c r="Q532" i="1"/>
  <c r="R532" i="1"/>
  <c r="S532" i="1"/>
  <c r="T532" i="1"/>
  <c r="U532" i="1"/>
  <c r="V532" i="1"/>
  <c r="W532" i="1"/>
  <c r="X532" i="1"/>
  <c r="Y532" i="1"/>
  <c r="Z532" i="1"/>
  <c r="AA532" i="1"/>
  <c r="AB532" i="1"/>
  <c r="AC532" i="1"/>
  <c r="I564" i="1"/>
  <c r="J564" i="1"/>
  <c r="K564" i="1"/>
  <c r="L564" i="1"/>
  <c r="M564" i="1"/>
  <c r="N564" i="1"/>
  <c r="O564" i="1"/>
  <c r="P564" i="1"/>
  <c r="Q564" i="1"/>
  <c r="R564" i="1"/>
  <c r="S564" i="1"/>
  <c r="T564" i="1"/>
  <c r="U564" i="1"/>
  <c r="V564" i="1"/>
  <c r="W564" i="1"/>
  <c r="X564" i="1"/>
  <c r="Y564" i="1"/>
  <c r="Z564" i="1"/>
  <c r="AA564" i="1"/>
  <c r="AB564" i="1"/>
  <c r="AC564" i="1"/>
  <c r="I676" i="1"/>
  <c r="J676" i="1"/>
  <c r="K676" i="1"/>
  <c r="L676" i="1"/>
  <c r="M676" i="1"/>
  <c r="N676" i="1"/>
  <c r="O676" i="1"/>
  <c r="P676" i="1"/>
  <c r="Q676" i="1"/>
  <c r="R676" i="1"/>
  <c r="S676" i="1"/>
  <c r="T676" i="1"/>
  <c r="U676" i="1"/>
  <c r="V676" i="1"/>
  <c r="W676" i="1"/>
  <c r="X676" i="1"/>
  <c r="Y676" i="1"/>
  <c r="Z676" i="1"/>
  <c r="AA676" i="1"/>
  <c r="AB676" i="1"/>
  <c r="AC676" i="1"/>
  <c r="I580" i="1"/>
  <c r="J580" i="1"/>
  <c r="K580" i="1"/>
  <c r="L580" i="1"/>
  <c r="M580" i="1"/>
  <c r="N580" i="1"/>
  <c r="O580" i="1"/>
  <c r="P580" i="1"/>
  <c r="Q580" i="1"/>
  <c r="R580" i="1"/>
  <c r="S580" i="1"/>
  <c r="T580" i="1"/>
  <c r="U580" i="1"/>
  <c r="V580" i="1"/>
  <c r="W580" i="1"/>
  <c r="X580" i="1"/>
  <c r="Y580" i="1"/>
  <c r="Z580" i="1"/>
  <c r="AA580" i="1"/>
  <c r="AB580" i="1"/>
  <c r="AC580" i="1"/>
  <c r="I548" i="1"/>
  <c r="J548" i="1"/>
  <c r="K548" i="1"/>
  <c r="L548" i="1"/>
  <c r="M548" i="1"/>
  <c r="N548" i="1"/>
  <c r="O548" i="1"/>
  <c r="P548" i="1"/>
  <c r="Q548" i="1"/>
  <c r="R548" i="1"/>
  <c r="S548" i="1"/>
  <c r="T548" i="1"/>
  <c r="U548" i="1"/>
  <c r="V548" i="1"/>
  <c r="W548" i="1"/>
  <c r="X548" i="1"/>
  <c r="Y548" i="1"/>
  <c r="Z548" i="1"/>
  <c r="AA548" i="1"/>
  <c r="AB548" i="1"/>
  <c r="AC548" i="1"/>
  <c r="I612" i="1"/>
  <c r="J612" i="1"/>
  <c r="K612" i="1"/>
  <c r="L612" i="1"/>
  <c r="M612" i="1"/>
  <c r="N612" i="1"/>
  <c r="O612" i="1"/>
  <c r="P612" i="1"/>
  <c r="Q612" i="1"/>
  <c r="R612" i="1"/>
  <c r="S612" i="1"/>
  <c r="T612" i="1"/>
  <c r="U612" i="1"/>
  <c r="V612" i="1"/>
  <c r="W612" i="1"/>
  <c r="X612" i="1"/>
  <c r="Y612" i="1"/>
  <c r="Z612" i="1"/>
  <c r="AA612" i="1"/>
  <c r="AB612" i="1"/>
  <c r="AC612" i="1"/>
  <c r="I628" i="1"/>
  <c r="J628" i="1"/>
  <c r="K628" i="1"/>
  <c r="L628" i="1"/>
  <c r="M628" i="1"/>
  <c r="N628" i="1"/>
  <c r="O628" i="1"/>
  <c r="P628" i="1"/>
  <c r="Q628" i="1"/>
  <c r="R628" i="1"/>
  <c r="S628" i="1"/>
  <c r="T628" i="1"/>
  <c r="U628" i="1"/>
  <c r="V628" i="1"/>
  <c r="W628" i="1"/>
  <c r="X628" i="1"/>
  <c r="Y628" i="1"/>
  <c r="Z628" i="1"/>
  <c r="AA628" i="1"/>
  <c r="AB628" i="1"/>
  <c r="AC628" i="1"/>
  <c r="I660" i="1"/>
  <c r="J660" i="1"/>
  <c r="K660" i="1"/>
  <c r="L660" i="1"/>
  <c r="M660" i="1"/>
  <c r="N660" i="1"/>
  <c r="O660" i="1"/>
  <c r="P660" i="1"/>
  <c r="Q660" i="1"/>
  <c r="R660" i="1"/>
  <c r="S660" i="1"/>
  <c r="T660" i="1"/>
  <c r="U660" i="1"/>
  <c r="V660" i="1"/>
  <c r="W660" i="1"/>
  <c r="X660" i="1"/>
  <c r="Y660" i="1"/>
  <c r="Z660" i="1"/>
  <c r="AA660" i="1"/>
  <c r="AB660" i="1"/>
  <c r="AC660" i="1"/>
  <c r="I644" i="1"/>
  <c r="J644" i="1"/>
  <c r="K644" i="1"/>
  <c r="L644" i="1"/>
  <c r="M644" i="1"/>
  <c r="N644" i="1"/>
  <c r="O644" i="1"/>
  <c r="P644" i="1"/>
  <c r="Q644" i="1"/>
  <c r="R644" i="1"/>
  <c r="S644" i="1"/>
  <c r="T644" i="1"/>
  <c r="U644" i="1"/>
  <c r="V644" i="1"/>
  <c r="W644" i="1"/>
  <c r="X644" i="1"/>
  <c r="Y644" i="1"/>
  <c r="Z644" i="1"/>
  <c r="AA644" i="1"/>
  <c r="AB644" i="1"/>
  <c r="AC644" i="1"/>
  <c r="I692" i="1"/>
  <c r="J692" i="1"/>
  <c r="K692" i="1"/>
  <c r="L692" i="1"/>
  <c r="M692" i="1"/>
  <c r="N692" i="1"/>
  <c r="O692" i="1"/>
  <c r="P692" i="1"/>
  <c r="Q692" i="1"/>
  <c r="R692" i="1"/>
  <c r="S692" i="1"/>
  <c r="T692" i="1"/>
  <c r="U692" i="1"/>
  <c r="V692" i="1"/>
  <c r="W692" i="1"/>
  <c r="X692" i="1"/>
  <c r="Y692" i="1"/>
  <c r="Z692" i="1"/>
  <c r="AA692" i="1"/>
  <c r="AB692" i="1"/>
  <c r="AC692" i="1"/>
  <c r="I708" i="1"/>
  <c r="J708" i="1"/>
  <c r="K708" i="1"/>
  <c r="L708" i="1"/>
  <c r="M708" i="1"/>
  <c r="N708" i="1"/>
  <c r="O708" i="1"/>
  <c r="P708" i="1"/>
  <c r="Q708" i="1"/>
  <c r="R708" i="1"/>
  <c r="S708" i="1"/>
  <c r="T708" i="1"/>
  <c r="U708" i="1"/>
  <c r="V708" i="1"/>
  <c r="W708" i="1"/>
  <c r="X708" i="1"/>
  <c r="Y708" i="1"/>
  <c r="Z708" i="1"/>
  <c r="AA708" i="1"/>
  <c r="AB708" i="1"/>
  <c r="AC708" i="1"/>
  <c r="I277" i="1"/>
  <c r="J277" i="1"/>
  <c r="K277" i="1"/>
  <c r="L277" i="1"/>
  <c r="M277" i="1"/>
  <c r="N277" i="1"/>
  <c r="O277" i="1"/>
  <c r="P277" i="1"/>
  <c r="Q277" i="1"/>
  <c r="R277" i="1"/>
  <c r="S277" i="1"/>
  <c r="T277" i="1"/>
  <c r="U277" i="1"/>
  <c r="V277" i="1"/>
  <c r="W277" i="1"/>
  <c r="X277" i="1"/>
  <c r="Y277" i="1"/>
  <c r="Z277" i="1"/>
  <c r="AA277" i="1"/>
  <c r="AB277" i="1"/>
  <c r="AC277" i="1"/>
  <c r="I165" i="1"/>
  <c r="J165" i="1"/>
  <c r="K165" i="1"/>
  <c r="L165" i="1"/>
  <c r="M165" i="1"/>
  <c r="N165" i="1"/>
  <c r="O165" i="1"/>
  <c r="P165" i="1"/>
  <c r="Q165" i="1"/>
  <c r="R165" i="1"/>
  <c r="S165" i="1"/>
  <c r="T165" i="1"/>
  <c r="U165" i="1"/>
  <c r="V165" i="1"/>
  <c r="W165" i="1"/>
  <c r="X165" i="1"/>
  <c r="Y165" i="1"/>
  <c r="Z165" i="1"/>
  <c r="AA165" i="1"/>
  <c r="AB165" i="1"/>
  <c r="AC165" i="1"/>
  <c r="I181" i="1"/>
  <c r="J181" i="1"/>
  <c r="K181" i="1"/>
  <c r="L181" i="1"/>
  <c r="M181" i="1"/>
  <c r="N181" i="1"/>
  <c r="O181" i="1"/>
  <c r="P181" i="1"/>
  <c r="Q181" i="1"/>
  <c r="R181" i="1"/>
  <c r="S181" i="1"/>
  <c r="T181" i="1"/>
  <c r="U181" i="1"/>
  <c r="V181" i="1"/>
  <c r="W181" i="1"/>
  <c r="X181" i="1"/>
  <c r="Y181" i="1"/>
  <c r="Z181" i="1"/>
  <c r="AA181" i="1"/>
  <c r="AB181" i="1"/>
  <c r="AC181" i="1"/>
  <c r="I197" i="1"/>
  <c r="J197" i="1"/>
  <c r="K197" i="1"/>
  <c r="L197" i="1"/>
  <c r="M197" i="1"/>
  <c r="N197" i="1"/>
  <c r="O197" i="1"/>
  <c r="P197" i="1"/>
  <c r="Q197" i="1"/>
  <c r="R197" i="1"/>
  <c r="S197" i="1"/>
  <c r="T197" i="1"/>
  <c r="U197" i="1"/>
  <c r="V197" i="1"/>
  <c r="W197" i="1"/>
  <c r="X197" i="1"/>
  <c r="Y197" i="1"/>
  <c r="Z197" i="1"/>
  <c r="AA197" i="1"/>
  <c r="AB197" i="1"/>
  <c r="AC197" i="1"/>
  <c r="I229" i="1"/>
  <c r="J229" i="1"/>
  <c r="K229" i="1"/>
  <c r="L229" i="1"/>
  <c r="M229" i="1"/>
  <c r="N229" i="1"/>
  <c r="O229" i="1"/>
  <c r="P229" i="1"/>
  <c r="Q229" i="1"/>
  <c r="R229" i="1"/>
  <c r="S229" i="1"/>
  <c r="T229" i="1"/>
  <c r="U229" i="1"/>
  <c r="V229" i="1"/>
  <c r="W229" i="1"/>
  <c r="X229" i="1"/>
  <c r="Y229" i="1"/>
  <c r="Z229" i="1"/>
  <c r="AA229" i="1"/>
  <c r="AB229" i="1"/>
  <c r="AC229" i="1"/>
  <c r="I213" i="1"/>
  <c r="J213" i="1"/>
  <c r="K213" i="1"/>
  <c r="L213" i="1"/>
  <c r="M213" i="1"/>
  <c r="N213" i="1"/>
  <c r="O213" i="1"/>
  <c r="P213" i="1"/>
  <c r="Q213" i="1"/>
  <c r="R213" i="1"/>
  <c r="S213" i="1"/>
  <c r="T213" i="1"/>
  <c r="U213" i="1"/>
  <c r="V213" i="1"/>
  <c r="W213" i="1"/>
  <c r="X213" i="1"/>
  <c r="Y213" i="1"/>
  <c r="Z213" i="1"/>
  <c r="AA213" i="1"/>
  <c r="AB213" i="1"/>
  <c r="AC213" i="1"/>
  <c r="I245" i="1"/>
  <c r="J245" i="1"/>
  <c r="K245" i="1"/>
  <c r="L245" i="1"/>
  <c r="M245" i="1"/>
  <c r="N245" i="1"/>
  <c r="O245" i="1"/>
  <c r="P245" i="1"/>
  <c r="Q245" i="1"/>
  <c r="R245" i="1"/>
  <c r="S245" i="1"/>
  <c r="T245" i="1"/>
  <c r="U245" i="1"/>
  <c r="V245" i="1"/>
  <c r="W245" i="1"/>
  <c r="X245" i="1"/>
  <c r="Y245" i="1"/>
  <c r="Z245" i="1"/>
  <c r="AA245" i="1"/>
  <c r="AB245" i="1"/>
  <c r="AC245" i="1"/>
  <c r="I293" i="1"/>
  <c r="J293" i="1"/>
  <c r="K293" i="1"/>
  <c r="L293" i="1"/>
  <c r="M293" i="1"/>
  <c r="N293" i="1"/>
  <c r="O293" i="1"/>
  <c r="P293" i="1"/>
  <c r="Q293" i="1"/>
  <c r="R293" i="1"/>
  <c r="S293" i="1"/>
  <c r="T293" i="1"/>
  <c r="U293" i="1"/>
  <c r="V293" i="1"/>
  <c r="W293" i="1"/>
  <c r="X293" i="1"/>
  <c r="Y293" i="1"/>
  <c r="Z293" i="1"/>
  <c r="AA293" i="1"/>
  <c r="AB293" i="1"/>
  <c r="AC293" i="1"/>
  <c r="I373" i="1"/>
  <c r="J373" i="1"/>
  <c r="K373" i="1"/>
  <c r="L373" i="1"/>
  <c r="M373" i="1"/>
  <c r="N373" i="1"/>
  <c r="O373" i="1"/>
  <c r="P373" i="1"/>
  <c r="Q373" i="1"/>
  <c r="R373" i="1"/>
  <c r="S373" i="1"/>
  <c r="T373" i="1"/>
  <c r="U373" i="1"/>
  <c r="V373" i="1"/>
  <c r="W373" i="1"/>
  <c r="X373" i="1"/>
  <c r="Y373" i="1"/>
  <c r="Z373" i="1"/>
  <c r="AA373" i="1"/>
  <c r="AB373" i="1"/>
  <c r="AC373" i="1"/>
  <c r="I309" i="1"/>
  <c r="J309" i="1"/>
  <c r="K309" i="1"/>
  <c r="L309" i="1"/>
  <c r="M309" i="1"/>
  <c r="N309" i="1"/>
  <c r="O309" i="1"/>
  <c r="P309" i="1"/>
  <c r="Q309" i="1"/>
  <c r="R309" i="1"/>
  <c r="S309" i="1"/>
  <c r="T309" i="1"/>
  <c r="U309" i="1"/>
  <c r="V309" i="1"/>
  <c r="W309" i="1"/>
  <c r="X309" i="1"/>
  <c r="Y309" i="1"/>
  <c r="Z309" i="1"/>
  <c r="AA309" i="1"/>
  <c r="AB309" i="1"/>
  <c r="AC309" i="1"/>
  <c r="I325" i="1"/>
  <c r="J325" i="1"/>
  <c r="K325" i="1"/>
  <c r="L325" i="1"/>
  <c r="M325" i="1"/>
  <c r="N325" i="1"/>
  <c r="O325" i="1"/>
  <c r="P325" i="1"/>
  <c r="Q325" i="1"/>
  <c r="R325" i="1"/>
  <c r="S325" i="1"/>
  <c r="T325" i="1"/>
  <c r="U325" i="1"/>
  <c r="V325" i="1"/>
  <c r="W325" i="1"/>
  <c r="X325" i="1"/>
  <c r="Y325" i="1"/>
  <c r="Z325" i="1"/>
  <c r="AA325" i="1"/>
  <c r="AB325" i="1"/>
  <c r="AC325" i="1"/>
  <c r="I341" i="1"/>
  <c r="J341" i="1"/>
  <c r="K341" i="1"/>
  <c r="L341" i="1"/>
  <c r="M341" i="1"/>
  <c r="N341" i="1"/>
  <c r="O341" i="1"/>
  <c r="P341" i="1"/>
  <c r="Q341" i="1"/>
  <c r="R341" i="1"/>
  <c r="S341" i="1"/>
  <c r="T341" i="1"/>
  <c r="U341" i="1"/>
  <c r="V341" i="1"/>
  <c r="W341" i="1"/>
  <c r="X341" i="1"/>
  <c r="Y341" i="1"/>
  <c r="Z341" i="1"/>
  <c r="AA341" i="1"/>
  <c r="AB341" i="1"/>
  <c r="AC341" i="1"/>
  <c r="I357" i="1"/>
  <c r="J357" i="1"/>
  <c r="K357" i="1"/>
  <c r="L357" i="1"/>
  <c r="M357" i="1"/>
  <c r="N357" i="1"/>
  <c r="O357" i="1"/>
  <c r="P357" i="1"/>
  <c r="Q357" i="1"/>
  <c r="R357" i="1"/>
  <c r="S357" i="1"/>
  <c r="T357" i="1"/>
  <c r="U357" i="1"/>
  <c r="V357" i="1"/>
  <c r="W357" i="1"/>
  <c r="X357" i="1"/>
  <c r="Y357" i="1"/>
  <c r="Z357" i="1"/>
  <c r="AA357" i="1"/>
  <c r="AB357" i="1"/>
  <c r="AC357" i="1"/>
  <c r="I389" i="1"/>
  <c r="J389" i="1"/>
  <c r="K389" i="1"/>
  <c r="L389" i="1"/>
  <c r="M389" i="1"/>
  <c r="N389" i="1"/>
  <c r="O389" i="1"/>
  <c r="P389" i="1"/>
  <c r="Q389" i="1"/>
  <c r="R389" i="1"/>
  <c r="S389" i="1"/>
  <c r="T389" i="1"/>
  <c r="U389" i="1"/>
  <c r="V389" i="1"/>
  <c r="W389" i="1"/>
  <c r="X389" i="1"/>
  <c r="Y389" i="1"/>
  <c r="Z389" i="1"/>
  <c r="AA389" i="1"/>
  <c r="AB389" i="1"/>
  <c r="AC389" i="1"/>
  <c r="I597" i="1"/>
  <c r="J597" i="1"/>
  <c r="K597" i="1"/>
  <c r="L597" i="1"/>
  <c r="M597" i="1"/>
  <c r="N597" i="1"/>
  <c r="O597" i="1"/>
  <c r="P597" i="1"/>
  <c r="Q597" i="1"/>
  <c r="R597" i="1"/>
  <c r="S597" i="1"/>
  <c r="T597" i="1"/>
  <c r="U597" i="1"/>
  <c r="V597" i="1"/>
  <c r="W597" i="1"/>
  <c r="X597" i="1"/>
  <c r="Y597" i="1"/>
  <c r="Z597" i="1"/>
  <c r="AA597" i="1"/>
  <c r="AB597" i="1"/>
  <c r="AC597" i="1"/>
  <c r="I405" i="1"/>
  <c r="J405" i="1"/>
  <c r="K405" i="1"/>
  <c r="L405" i="1"/>
  <c r="M405" i="1"/>
  <c r="N405" i="1"/>
  <c r="O405" i="1"/>
  <c r="P405" i="1"/>
  <c r="Q405" i="1"/>
  <c r="R405" i="1"/>
  <c r="S405" i="1"/>
  <c r="T405" i="1"/>
  <c r="U405" i="1"/>
  <c r="V405" i="1"/>
  <c r="W405" i="1"/>
  <c r="X405" i="1"/>
  <c r="Y405" i="1"/>
  <c r="Z405" i="1"/>
  <c r="AA405" i="1"/>
  <c r="AB405" i="1"/>
  <c r="AC405" i="1"/>
  <c r="I437" i="1"/>
  <c r="J437" i="1"/>
  <c r="K437" i="1"/>
  <c r="L437" i="1"/>
  <c r="M437" i="1"/>
  <c r="N437" i="1"/>
  <c r="O437" i="1"/>
  <c r="P437" i="1"/>
  <c r="Q437" i="1"/>
  <c r="R437" i="1"/>
  <c r="S437" i="1"/>
  <c r="T437" i="1"/>
  <c r="U437" i="1"/>
  <c r="V437" i="1"/>
  <c r="W437" i="1"/>
  <c r="X437" i="1"/>
  <c r="Y437" i="1"/>
  <c r="Z437" i="1"/>
  <c r="AA437" i="1"/>
  <c r="AB437" i="1"/>
  <c r="AC437" i="1"/>
  <c r="I469" i="1"/>
  <c r="J469" i="1"/>
  <c r="K469" i="1"/>
  <c r="L469" i="1"/>
  <c r="M469" i="1"/>
  <c r="N469" i="1"/>
  <c r="O469" i="1"/>
  <c r="P469" i="1"/>
  <c r="Q469" i="1"/>
  <c r="R469" i="1"/>
  <c r="S469" i="1"/>
  <c r="T469" i="1"/>
  <c r="U469" i="1"/>
  <c r="V469" i="1"/>
  <c r="W469" i="1"/>
  <c r="X469" i="1"/>
  <c r="Y469" i="1"/>
  <c r="Z469" i="1"/>
  <c r="AA469" i="1"/>
  <c r="AB469" i="1"/>
  <c r="AC469" i="1"/>
  <c r="I421" i="1"/>
  <c r="J421" i="1"/>
  <c r="K421" i="1"/>
  <c r="L421" i="1"/>
  <c r="M421" i="1"/>
  <c r="N421" i="1"/>
  <c r="O421" i="1"/>
  <c r="P421" i="1"/>
  <c r="Q421" i="1"/>
  <c r="R421" i="1"/>
  <c r="S421" i="1"/>
  <c r="T421" i="1"/>
  <c r="U421" i="1"/>
  <c r="V421" i="1"/>
  <c r="W421" i="1"/>
  <c r="X421" i="1"/>
  <c r="Y421" i="1"/>
  <c r="Z421" i="1"/>
  <c r="AA421" i="1"/>
  <c r="AB421" i="1"/>
  <c r="AC421" i="1"/>
  <c r="I453" i="1"/>
  <c r="J453" i="1"/>
  <c r="K453" i="1"/>
  <c r="L453" i="1"/>
  <c r="M453" i="1"/>
  <c r="N453" i="1"/>
  <c r="O453" i="1"/>
  <c r="P453" i="1"/>
  <c r="Q453" i="1"/>
  <c r="R453" i="1"/>
  <c r="S453" i="1"/>
  <c r="T453" i="1"/>
  <c r="U453" i="1"/>
  <c r="V453" i="1"/>
  <c r="W453" i="1"/>
  <c r="X453" i="1"/>
  <c r="Y453" i="1"/>
  <c r="Z453" i="1"/>
  <c r="AA453" i="1"/>
  <c r="AB453" i="1"/>
  <c r="AC453" i="1"/>
  <c r="I485" i="1"/>
  <c r="J485" i="1"/>
  <c r="K485" i="1"/>
  <c r="L485" i="1"/>
  <c r="M485" i="1"/>
  <c r="N485" i="1"/>
  <c r="O485" i="1"/>
  <c r="P485" i="1"/>
  <c r="Q485" i="1"/>
  <c r="R485" i="1"/>
  <c r="S485" i="1"/>
  <c r="T485" i="1"/>
  <c r="U485" i="1"/>
  <c r="V485" i="1"/>
  <c r="W485" i="1"/>
  <c r="X485" i="1"/>
  <c r="Y485" i="1"/>
  <c r="Z485" i="1"/>
  <c r="AA485" i="1"/>
  <c r="AB485" i="1"/>
  <c r="AC485" i="1"/>
  <c r="I501" i="1"/>
  <c r="J501" i="1"/>
  <c r="K501" i="1"/>
  <c r="L501" i="1"/>
  <c r="M501" i="1"/>
  <c r="N501" i="1"/>
  <c r="O501" i="1"/>
  <c r="P501" i="1"/>
  <c r="Q501" i="1"/>
  <c r="R501" i="1"/>
  <c r="S501" i="1"/>
  <c r="T501" i="1"/>
  <c r="U501" i="1"/>
  <c r="V501" i="1"/>
  <c r="W501" i="1"/>
  <c r="X501" i="1"/>
  <c r="Y501" i="1"/>
  <c r="Z501" i="1"/>
  <c r="AA501" i="1"/>
  <c r="AB501" i="1"/>
  <c r="AC501" i="1"/>
  <c r="I517" i="1"/>
  <c r="J517" i="1"/>
  <c r="K517" i="1"/>
  <c r="L517" i="1"/>
  <c r="M517" i="1"/>
  <c r="N517" i="1"/>
  <c r="O517" i="1"/>
  <c r="P517" i="1"/>
  <c r="Q517" i="1"/>
  <c r="R517" i="1"/>
  <c r="S517" i="1"/>
  <c r="T517" i="1"/>
  <c r="U517" i="1"/>
  <c r="V517" i="1"/>
  <c r="W517" i="1"/>
  <c r="X517" i="1"/>
  <c r="Y517" i="1"/>
  <c r="Z517" i="1"/>
  <c r="AA517" i="1"/>
  <c r="AB517" i="1"/>
  <c r="AC517" i="1"/>
  <c r="I261" i="1"/>
  <c r="J261" i="1"/>
  <c r="K261" i="1"/>
  <c r="L261" i="1"/>
  <c r="M261" i="1"/>
  <c r="N261" i="1"/>
  <c r="O261" i="1"/>
  <c r="P261" i="1"/>
  <c r="Q261" i="1"/>
  <c r="R261" i="1"/>
  <c r="S261" i="1"/>
  <c r="T261" i="1"/>
  <c r="U261" i="1"/>
  <c r="V261" i="1"/>
  <c r="W261" i="1"/>
  <c r="X261" i="1"/>
  <c r="Y261" i="1"/>
  <c r="Z261" i="1"/>
  <c r="AA261" i="1"/>
  <c r="AB261" i="1"/>
  <c r="AC261" i="1"/>
  <c r="I533" i="1"/>
  <c r="J533" i="1"/>
  <c r="K533" i="1"/>
  <c r="L533" i="1"/>
  <c r="M533" i="1"/>
  <c r="N533" i="1"/>
  <c r="O533" i="1"/>
  <c r="P533" i="1"/>
  <c r="Q533" i="1"/>
  <c r="R533" i="1"/>
  <c r="S533" i="1"/>
  <c r="T533" i="1"/>
  <c r="U533" i="1"/>
  <c r="V533" i="1"/>
  <c r="W533" i="1"/>
  <c r="X533" i="1"/>
  <c r="Y533" i="1"/>
  <c r="Z533" i="1"/>
  <c r="AA533" i="1"/>
  <c r="AB533" i="1"/>
  <c r="AC533" i="1"/>
  <c r="I565" i="1"/>
  <c r="J565" i="1"/>
  <c r="K565" i="1"/>
  <c r="L565" i="1"/>
  <c r="M565" i="1"/>
  <c r="N565" i="1"/>
  <c r="O565" i="1"/>
  <c r="P565" i="1"/>
  <c r="Q565" i="1"/>
  <c r="R565" i="1"/>
  <c r="S565" i="1"/>
  <c r="T565" i="1"/>
  <c r="U565" i="1"/>
  <c r="V565" i="1"/>
  <c r="W565" i="1"/>
  <c r="X565" i="1"/>
  <c r="Y565" i="1"/>
  <c r="Z565" i="1"/>
  <c r="AA565" i="1"/>
  <c r="AB565" i="1"/>
  <c r="AC565" i="1"/>
  <c r="I677" i="1"/>
  <c r="J677" i="1"/>
  <c r="K677" i="1"/>
  <c r="L677" i="1"/>
  <c r="M677" i="1"/>
  <c r="N677" i="1"/>
  <c r="O677" i="1"/>
  <c r="P677" i="1"/>
  <c r="Q677" i="1"/>
  <c r="R677" i="1"/>
  <c r="S677" i="1"/>
  <c r="T677" i="1"/>
  <c r="U677" i="1"/>
  <c r="V677" i="1"/>
  <c r="W677" i="1"/>
  <c r="X677" i="1"/>
  <c r="Y677" i="1"/>
  <c r="Z677" i="1"/>
  <c r="AA677" i="1"/>
  <c r="AB677" i="1"/>
  <c r="AC677" i="1"/>
  <c r="I581" i="1"/>
  <c r="J581" i="1"/>
  <c r="K581" i="1"/>
  <c r="L581" i="1"/>
  <c r="M581" i="1"/>
  <c r="N581" i="1"/>
  <c r="O581" i="1"/>
  <c r="P581" i="1"/>
  <c r="Q581" i="1"/>
  <c r="R581" i="1"/>
  <c r="S581" i="1"/>
  <c r="T581" i="1"/>
  <c r="U581" i="1"/>
  <c r="V581" i="1"/>
  <c r="W581" i="1"/>
  <c r="X581" i="1"/>
  <c r="Y581" i="1"/>
  <c r="Z581" i="1"/>
  <c r="AA581" i="1"/>
  <c r="AB581" i="1"/>
  <c r="AC581" i="1"/>
  <c r="I549" i="1"/>
  <c r="J549" i="1"/>
  <c r="K549" i="1"/>
  <c r="L549" i="1"/>
  <c r="M549" i="1"/>
  <c r="N549" i="1"/>
  <c r="O549" i="1"/>
  <c r="P549" i="1"/>
  <c r="Q549" i="1"/>
  <c r="R549" i="1"/>
  <c r="S549" i="1"/>
  <c r="T549" i="1"/>
  <c r="U549" i="1"/>
  <c r="V549" i="1"/>
  <c r="W549" i="1"/>
  <c r="X549" i="1"/>
  <c r="Y549" i="1"/>
  <c r="Z549" i="1"/>
  <c r="AA549" i="1"/>
  <c r="AB549" i="1"/>
  <c r="AC549" i="1"/>
  <c r="I613" i="1"/>
  <c r="J613" i="1"/>
  <c r="K613" i="1"/>
  <c r="L613" i="1"/>
  <c r="M613" i="1"/>
  <c r="N613" i="1"/>
  <c r="O613" i="1"/>
  <c r="P613" i="1"/>
  <c r="Q613" i="1"/>
  <c r="R613" i="1"/>
  <c r="S613" i="1"/>
  <c r="T613" i="1"/>
  <c r="U613" i="1"/>
  <c r="V613" i="1"/>
  <c r="W613" i="1"/>
  <c r="X613" i="1"/>
  <c r="Y613" i="1"/>
  <c r="Z613" i="1"/>
  <c r="AA613" i="1"/>
  <c r="AB613" i="1"/>
  <c r="AC613" i="1"/>
  <c r="I629" i="1"/>
  <c r="J629" i="1"/>
  <c r="K629" i="1"/>
  <c r="L629" i="1"/>
  <c r="M629" i="1"/>
  <c r="N629" i="1"/>
  <c r="O629" i="1"/>
  <c r="P629" i="1"/>
  <c r="Q629" i="1"/>
  <c r="R629" i="1"/>
  <c r="S629" i="1"/>
  <c r="T629" i="1"/>
  <c r="U629" i="1"/>
  <c r="V629" i="1"/>
  <c r="W629" i="1"/>
  <c r="X629" i="1"/>
  <c r="Y629" i="1"/>
  <c r="Z629" i="1"/>
  <c r="AA629" i="1"/>
  <c r="AB629" i="1"/>
  <c r="AC629" i="1"/>
  <c r="I661" i="1"/>
  <c r="J661" i="1"/>
  <c r="K661" i="1"/>
  <c r="L661" i="1"/>
  <c r="M661" i="1"/>
  <c r="N661" i="1"/>
  <c r="O661" i="1"/>
  <c r="P661" i="1"/>
  <c r="Q661" i="1"/>
  <c r="R661" i="1"/>
  <c r="S661" i="1"/>
  <c r="T661" i="1"/>
  <c r="U661" i="1"/>
  <c r="V661" i="1"/>
  <c r="W661" i="1"/>
  <c r="X661" i="1"/>
  <c r="Y661" i="1"/>
  <c r="Z661" i="1"/>
  <c r="AA661" i="1"/>
  <c r="AB661" i="1"/>
  <c r="AC661" i="1"/>
  <c r="I645" i="1"/>
  <c r="J645" i="1"/>
  <c r="K645" i="1"/>
  <c r="L645" i="1"/>
  <c r="M645" i="1"/>
  <c r="N645" i="1"/>
  <c r="O645" i="1"/>
  <c r="P645" i="1"/>
  <c r="Q645" i="1"/>
  <c r="R645" i="1"/>
  <c r="S645" i="1"/>
  <c r="T645" i="1"/>
  <c r="U645" i="1"/>
  <c r="V645" i="1"/>
  <c r="W645" i="1"/>
  <c r="X645" i="1"/>
  <c r="Y645" i="1"/>
  <c r="Z645" i="1"/>
  <c r="AA645" i="1"/>
  <c r="AB645" i="1"/>
  <c r="AC645" i="1"/>
  <c r="I693" i="1"/>
  <c r="J693" i="1"/>
  <c r="K693" i="1"/>
  <c r="L693" i="1"/>
  <c r="M693" i="1"/>
  <c r="N693" i="1"/>
  <c r="O693" i="1"/>
  <c r="P693" i="1"/>
  <c r="Q693" i="1"/>
  <c r="R693" i="1"/>
  <c r="S693" i="1"/>
  <c r="T693" i="1"/>
  <c r="U693" i="1"/>
  <c r="V693" i="1"/>
  <c r="W693" i="1"/>
  <c r="X693" i="1"/>
  <c r="Y693" i="1"/>
  <c r="Z693" i="1"/>
  <c r="AA693" i="1"/>
  <c r="AB693" i="1"/>
  <c r="AC693" i="1"/>
  <c r="I709" i="1"/>
  <c r="J709" i="1"/>
  <c r="K709" i="1"/>
  <c r="L709" i="1"/>
  <c r="M709" i="1"/>
  <c r="N709" i="1"/>
  <c r="O709" i="1"/>
  <c r="P709" i="1"/>
  <c r="Q709" i="1"/>
  <c r="R709" i="1"/>
  <c r="S709" i="1"/>
  <c r="T709" i="1"/>
  <c r="U709" i="1"/>
  <c r="V709" i="1"/>
  <c r="W709" i="1"/>
  <c r="X709" i="1"/>
  <c r="Y709" i="1"/>
  <c r="Z709" i="1"/>
  <c r="AA709" i="1"/>
  <c r="AB709" i="1"/>
  <c r="AC709" i="1"/>
  <c r="I278" i="1"/>
  <c r="J278" i="1"/>
  <c r="K278" i="1"/>
  <c r="L278" i="1"/>
  <c r="M278" i="1"/>
  <c r="N278" i="1"/>
  <c r="O278" i="1"/>
  <c r="P278" i="1"/>
  <c r="Q278" i="1"/>
  <c r="R278" i="1"/>
  <c r="S278" i="1"/>
  <c r="T278" i="1"/>
  <c r="U278" i="1"/>
  <c r="V278" i="1"/>
  <c r="W278" i="1"/>
  <c r="X278" i="1"/>
  <c r="Y278" i="1"/>
  <c r="Z278" i="1"/>
  <c r="AA278" i="1"/>
  <c r="AB278" i="1"/>
  <c r="AC278" i="1"/>
  <c r="I166" i="1"/>
  <c r="J166" i="1"/>
  <c r="K166" i="1"/>
  <c r="L166" i="1"/>
  <c r="M166" i="1"/>
  <c r="N166" i="1"/>
  <c r="O166" i="1"/>
  <c r="P166" i="1"/>
  <c r="Q166" i="1"/>
  <c r="R166" i="1"/>
  <c r="S166" i="1"/>
  <c r="T166" i="1"/>
  <c r="U166" i="1"/>
  <c r="V166" i="1"/>
  <c r="W166" i="1"/>
  <c r="X166" i="1"/>
  <c r="Y166" i="1"/>
  <c r="Z166" i="1"/>
  <c r="AA166" i="1"/>
  <c r="AB166" i="1"/>
  <c r="AC166" i="1"/>
  <c r="I182" i="1"/>
  <c r="J182" i="1"/>
  <c r="K182" i="1"/>
  <c r="L182" i="1"/>
  <c r="M182" i="1"/>
  <c r="N182" i="1"/>
  <c r="O182" i="1"/>
  <c r="P182" i="1"/>
  <c r="Q182" i="1"/>
  <c r="R182" i="1"/>
  <c r="S182" i="1"/>
  <c r="T182" i="1"/>
  <c r="U182" i="1"/>
  <c r="V182" i="1"/>
  <c r="W182" i="1"/>
  <c r="X182" i="1"/>
  <c r="Y182" i="1"/>
  <c r="Z182" i="1"/>
  <c r="AA182" i="1"/>
  <c r="AB182" i="1"/>
  <c r="AC182" i="1"/>
  <c r="I198" i="1"/>
  <c r="J198" i="1"/>
  <c r="K198" i="1"/>
  <c r="L198" i="1"/>
  <c r="M198" i="1"/>
  <c r="N198" i="1"/>
  <c r="O198" i="1"/>
  <c r="P198" i="1"/>
  <c r="Q198" i="1"/>
  <c r="R198" i="1"/>
  <c r="S198" i="1"/>
  <c r="T198" i="1"/>
  <c r="U198" i="1"/>
  <c r="V198" i="1"/>
  <c r="W198" i="1"/>
  <c r="X198" i="1"/>
  <c r="Y198" i="1"/>
  <c r="Z198" i="1"/>
  <c r="AA198" i="1"/>
  <c r="AB198" i="1"/>
  <c r="AC198" i="1"/>
  <c r="I230" i="1"/>
  <c r="J230" i="1"/>
  <c r="K230" i="1"/>
  <c r="L230" i="1"/>
  <c r="M230" i="1"/>
  <c r="N230" i="1"/>
  <c r="O230" i="1"/>
  <c r="P230" i="1"/>
  <c r="Q230" i="1"/>
  <c r="R230" i="1"/>
  <c r="S230" i="1"/>
  <c r="T230" i="1"/>
  <c r="U230" i="1"/>
  <c r="V230" i="1"/>
  <c r="W230" i="1"/>
  <c r="X230" i="1"/>
  <c r="Y230" i="1"/>
  <c r="Z230" i="1"/>
  <c r="AA230" i="1"/>
  <c r="AB230" i="1"/>
  <c r="AC230" i="1"/>
  <c r="I214" i="1"/>
  <c r="J214" i="1"/>
  <c r="K214" i="1"/>
  <c r="L214" i="1"/>
  <c r="M214" i="1"/>
  <c r="N214" i="1"/>
  <c r="O214" i="1"/>
  <c r="P214" i="1"/>
  <c r="Q214" i="1"/>
  <c r="R214" i="1"/>
  <c r="S214" i="1"/>
  <c r="T214" i="1"/>
  <c r="U214" i="1"/>
  <c r="V214" i="1"/>
  <c r="W214" i="1"/>
  <c r="X214" i="1"/>
  <c r="Y214" i="1"/>
  <c r="Z214" i="1"/>
  <c r="AA214" i="1"/>
  <c r="AB214" i="1"/>
  <c r="AC214" i="1"/>
  <c r="I246" i="1"/>
  <c r="J246" i="1"/>
  <c r="K246" i="1"/>
  <c r="L246" i="1"/>
  <c r="M246" i="1"/>
  <c r="N246" i="1"/>
  <c r="O246" i="1"/>
  <c r="P246" i="1"/>
  <c r="Q246" i="1"/>
  <c r="R246" i="1"/>
  <c r="S246" i="1"/>
  <c r="T246" i="1"/>
  <c r="U246" i="1"/>
  <c r="V246" i="1"/>
  <c r="W246" i="1"/>
  <c r="X246" i="1"/>
  <c r="Y246" i="1"/>
  <c r="Z246" i="1"/>
  <c r="AA246" i="1"/>
  <c r="AB246" i="1"/>
  <c r="AC246" i="1"/>
  <c r="I294" i="1"/>
  <c r="J294" i="1"/>
  <c r="K294" i="1"/>
  <c r="L294" i="1"/>
  <c r="M294" i="1"/>
  <c r="N294" i="1"/>
  <c r="O294" i="1"/>
  <c r="P294" i="1"/>
  <c r="Q294" i="1"/>
  <c r="R294" i="1"/>
  <c r="S294" i="1"/>
  <c r="T294" i="1"/>
  <c r="U294" i="1"/>
  <c r="V294" i="1"/>
  <c r="W294" i="1"/>
  <c r="X294" i="1"/>
  <c r="Y294" i="1"/>
  <c r="Z294" i="1"/>
  <c r="AA294" i="1"/>
  <c r="AB294" i="1"/>
  <c r="AC294" i="1"/>
  <c r="I374" i="1"/>
  <c r="J374" i="1"/>
  <c r="K374" i="1"/>
  <c r="L374" i="1"/>
  <c r="M374" i="1"/>
  <c r="N374" i="1"/>
  <c r="O374" i="1"/>
  <c r="P374" i="1"/>
  <c r="Q374" i="1"/>
  <c r="R374" i="1"/>
  <c r="S374" i="1"/>
  <c r="T374" i="1"/>
  <c r="U374" i="1"/>
  <c r="V374" i="1"/>
  <c r="W374" i="1"/>
  <c r="X374" i="1"/>
  <c r="Y374" i="1"/>
  <c r="Z374" i="1"/>
  <c r="AA374" i="1"/>
  <c r="AB374" i="1"/>
  <c r="AC374" i="1"/>
  <c r="I310" i="1"/>
  <c r="J310" i="1"/>
  <c r="K310" i="1"/>
  <c r="L310" i="1"/>
  <c r="M310" i="1"/>
  <c r="N310" i="1"/>
  <c r="O310" i="1"/>
  <c r="P310" i="1"/>
  <c r="Q310" i="1"/>
  <c r="R310" i="1"/>
  <c r="S310" i="1"/>
  <c r="T310" i="1"/>
  <c r="U310" i="1"/>
  <c r="V310" i="1"/>
  <c r="W310" i="1"/>
  <c r="X310" i="1"/>
  <c r="Y310" i="1"/>
  <c r="Z310" i="1"/>
  <c r="AA310" i="1"/>
  <c r="AB310" i="1"/>
  <c r="AC310" i="1"/>
  <c r="I326" i="1"/>
  <c r="J326" i="1"/>
  <c r="K326" i="1"/>
  <c r="L326" i="1"/>
  <c r="M326" i="1"/>
  <c r="N326" i="1"/>
  <c r="O326" i="1"/>
  <c r="P326" i="1"/>
  <c r="Q326" i="1"/>
  <c r="R326" i="1"/>
  <c r="S326" i="1"/>
  <c r="T326" i="1"/>
  <c r="U326" i="1"/>
  <c r="V326" i="1"/>
  <c r="W326" i="1"/>
  <c r="X326" i="1"/>
  <c r="Y326" i="1"/>
  <c r="Z326" i="1"/>
  <c r="AA326" i="1"/>
  <c r="AB326" i="1"/>
  <c r="AC326" i="1"/>
  <c r="I342" i="1"/>
  <c r="J342" i="1"/>
  <c r="K342" i="1"/>
  <c r="L342" i="1"/>
  <c r="M342" i="1"/>
  <c r="N342" i="1"/>
  <c r="O342" i="1"/>
  <c r="P342" i="1"/>
  <c r="Q342" i="1"/>
  <c r="R342" i="1"/>
  <c r="S342" i="1"/>
  <c r="T342" i="1"/>
  <c r="U342" i="1"/>
  <c r="V342" i="1"/>
  <c r="W342" i="1"/>
  <c r="X342" i="1"/>
  <c r="Y342" i="1"/>
  <c r="Z342" i="1"/>
  <c r="AA342" i="1"/>
  <c r="AB342" i="1"/>
  <c r="AC342" i="1"/>
  <c r="I358" i="1"/>
  <c r="J358" i="1"/>
  <c r="K358" i="1"/>
  <c r="L358" i="1"/>
  <c r="M358" i="1"/>
  <c r="N358" i="1"/>
  <c r="O358" i="1"/>
  <c r="P358" i="1"/>
  <c r="Q358" i="1"/>
  <c r="R358" i="1"/>
  <c r="S358" i="1"/>
  <c r="T358" i="1"/>
  <c r="U358" i="1"/>
  <c r="V358" i="1"/>
  <c r="W358" i="1"/>
  <c r="X358" i="1"/>
  <c r="Y358" i="1"/>
  <c r="Z358" i="1"/>
  <c r="AA358" i="1"/>
  <c r="AB358" i="1"/>
  <c r="AC358" i="1"/>
  <c r="I390" i="1"/>
  <c r="J390" i="1"/>
  <c r="K390" i="1"/>
  <c r="L390" i="1"/>
  <c r="M390" i="1"/>
  <c r="N390" i="1"/>
  <c r="O390" i="1"/>
  <c r="P390" i="1"/>
  <c r="Q390" i="1"/>
  <c r="R390" i="1"/>
  <c r="S390" i="1"/>
  <c r="T390" i="1"/>
  <c r="U390" i="1"/>
  <c r="V390" i="1"/>
  <c r="W390" i="1"/>
  <c r="X390" i="1"/>
  <c r="Y390" i="1"/>
  <c r="Z390" i="1"/>
  <c r="AA390" i="1"/>
  <c r="AB390" i="1"/>
  <c r="AC390" i="1"/>
  <c r="I598" i="1"/>
  <c r="J598" i="1"/>
  <c r="K598" i="1"/>
  <c r="L598" i="1"/>
  <c r="M598" i="1"/>
  <c r="N598" i="1"/>
  <c r="O598" i="1"/>
  <c r="P598" i="1"/>
  <c r="Q598" i="1"/>
  <c r="R598" i="1"/>
  <c r="S598" i="1"/>
  <c r="T598" i="1"/>
  <c r="U598" i="1"/>
  <c r="V598" i="1"/>
  <c r="W598" i="1"/>
  <c r="X598" i="1"/>
  <c r="Y598" i="1"/>
  <c r="Z598" i="1"/>
  <c r="AA598" i="1"/>
  <c r="AB598" i="1"/>
  <c r="AC598" i="1"/>
  <c r="I406" i="1"/>
  <c r="J406" i="1"/>
  <c r="K406" i="1"/>
  <c r="L406" i="1"/>
  <c r="M406" i="1"/>
  <c r="N406" i="1"/>
  <c r="O406" i="1"/>
  <c r="P406" i="1"/>
  <c r="Q406" i="1"/>
  <c r="R406" i="1"/>
  <c r="S406" i="1"/>
  <c r="T406" i="1"/>
  <c r="U406" i="1"/>
  <c r="V406" i="1"/>
  <c r="W406" i="1"/>
  <c r="X406" i="1"/>
  <c r="Y406" i="1"/>
  <c r="Z406" i="1"/>
  <c r="AA406" i="1"/>
  <c r="AB406" i="1"/>
  <c r="AC406" i="1"/>
  <c r="I438" i="1"/>
  <c r="J438" i="1"/>
  <c r="K438" i="1"/>
  <c r="L438" i="1"/>
  <c r="M438" i="1"/>
  <c r="N438" i="1"/>
  <c r="O438" i="1"/>
  <c r="P438" i="1"/>
  <c r="Q438" i="1"/>
  <c r="R438" i="1"/>
  <c r="S438" i="1"/>
  <c r="T438" i="1"/>
  <c r="U438" i="1"/>
  <c r="V438" i="1"/>
  <c r="W438" i="1"/>
  <c r="X438" i="1"/>
  <c r="Y438" i="1"/>
  <c r="Z438" i="1"/>
  <c r="AA438" i="1"/>
  <c r="AB438" i="1"/>
  <c r="AC438" i="1"/>
  <c r="I470" i="1"/>
  <c r="J470" i="1"/>
  <c r="K470" i="1"/>
  <c r="L470" i="1"/>
  <c r="M470" i="1"/>
  <c r="N470" i="1"/>
  <c r="O470" i="1"/>
  <c r="P470" i="1"/>
  <c r="Q470" i="1"/>
  <c r="R470" i="1"/>
  <c r="S470" i="1"/>
  <c r="T470" i="1"/>
  <c r="U470" i="1"/>
  <c r="V470" i="1"/>
  <c r="W470" i="1"/>
  <c r="X470" i="1"/>
  <c r="Y470" i="1"/>
  <c r="Z470" i="1"/>
  <c r="AA470" i="1"/>
  <c r="AB470" i="1"/>
  <c r="AC470" i="1"/>
  <c r="I422" i="1"/>
  <c r="J422" i="1"/>
  <c r="K422" i="1"/>
  <c r="L422" i="1"/>
  <c r="M422" i="1"/>
  <c r="N422" i="1"/>
  <c r="O422" i="1"/>
  <c r="P422" i="1"/>
  <c r="Q422" i="1"/>
  <c r="R422" i="1"/>
  <c r="S422" i="1"/>
  <c r="T422" i="1"/>
  <c r="U422" i="1"/>
  <c r="V422" i="1"/>
  <c r="W422" i="1"/>
  <c r="X422" i="1"/>
  <c r="Y422" i="1"/>
  <c r="Z422" i="1"/>
  <c r="AA422" i="1"/>
  <c r="AB422" i="1"/>
  <c r="AC422" i="1"/>
  <c r="I454" i="1"/>
  <c r="J454" i="1"/>
  <c r="K454" i="1"/>
  <c r="L454" i="1"/>
  <c r="M454" i="1"/>
  <c r="N454" i="1"/>
  <c r="O454" i="1"/>
  <c r="P454" i="1"/>
  <c r="Q454" i="1"/>
  <c r="R454" i="1"/>
  <c r="S454" i="1"/>
  <c r="T454" i="1"/>
  <c r="U454" i="1"/>
  <c r="V454" i="1"/>
  <c r="W454" i="1"/>
  <c r="X454" i="1"/>
  <c r="Y454" i="1"/>
  <c r="Z454" i="1"/>
  <c r="AA454" i="1"/>
  <c r="AB454" i="1"/>
  <c r="AC454" i="1"/>
  <c r="I486" i="1"/>
  <c r="J486" i="1"/>
  <c r="K486" i="1"/>
  <c r="L486" i="1"/>
  <c r="M486" i="1"/>
  <c r="N486" i="1"/>
  <c r="O486" i="1"/>
  <c r="P486" i="1"/>
  <c r="Q486" i="1"/>
  <c r="R486" i="1"/>
  <c r="S486" i="1"/>
  <c r="T486" i="1"/>
  <c r="U486" i="1"/>
  <c r="V486" i="1"/>
  <c r="W486" i="1"/>
  <c r="X486" i="1"/>
  <c r="Y486" i="1"/>
  <c r="Z486" i="1"/>
  <c r="AA486" i="1"/>
  <c r="AB486" i="1"/>
  <c r="AC486" i="1"/>
  <c r="I502" i="1"/>
  <c r="J502" i="1"/>
  <c r="K502" i="1"/>
  <c r="L502" i="1"/>
  <c r="M502" i="1"/>
  <c r="N502" i="1"/>
  <c r="O502" i="1"/>
  <c r="P502" i="1"/>
  <c r="Q502" i="1"/>
  <c r="R502" i="1"/>
  <c r="S502" i="1"/>
  <c r="T502" i="1"/>
  <c r="U502" i="1"/>
  <c r="V502" i="1"/>
  <c r="W502" i="1"/>
  <c r="X502" i="1"/>
  <c r="Y502" i="1"/>
  <c r="Z502" i="1"/>
  <c r="AA502" i="1"/>
  <c r="AB502" i="1"/>
  <c r="AC502" i="1"/>
  <c r="I518" i="1"/>
  <c r="J518" i="1"/>
  <c r="K518" i="1"/>
  <c r="L518" i="1"/>
  <c r="M518" i="1"/>
  <c r="N518" i="1"/>
  <c r="O518" i="1"/>
  <c r="P518" i="1"/>
  <c r="Q518" i="1"/>
  <c r="R518" i="1"/>
  <c r="S518" i="1"/>
  <c r="T518" i="1"/>
  <c r="U518" i="1"/>
  <c r="V518" i="1"/>
  <c r="W518" i="1"/>
  <c r="X518" i="1"/>
  <c r="Y518" i="1"/>
  <c r="Z518" i="1"/>
  <c r="AA518" i="1"/>
  <c r="AB518" i="1"/>
  <c r="AC518" i="1"/>
  <c r="I262" i="1"/>
  <c r="J262" i="1"/>
  <c r="K262" i="1"/>
  <c r="L262" i="1"/>
  <c r="M262" i="1"/>
  <c r="N262" i="1"/>
  <c r="O262" i="1"/>
  <c r="P262" i="1"/>
  <c r="Q262" i="1"/>
  <c r="R262" i="1"/>
  <c r="S262" i="1"/>
  <c r="T262" i="1"/>
  <c r="U262" i="1"/>
  <c r="V262" i="1"/>
  <c r="W262" i="1"/>
  <c r="X262" i="1"/>
  <c r="Y262" i="1"/>
  <c r="Z262" i="1"/>
  <c r="AA262" i="1"/>
  <c r="AB262" i="1"/>
  <c r="AC262" i="1"/>
  <c r="I534" i="1"/>
  <c r="J534" i="1"/>
  <c r="K534" i="1"/>
  <c r="L534" i="1"/>
  <c r="M534" i="1"/>
  <c r="N534" i="1"/>
  <c r="O534" i="1"/>
  <c r="P534" i="1"/>
  <c r="Q534" i="1"/>
  <c r="R534" i="1"/>
  <c r="S534" i="1"/>
  <c r="T534" i="1"/>
  <c r="U534" i="1"/>
  <c r="V534" i="1"/>
  <c r="W534" i="1"/>
  <c r="X534" i="1"/>
  <c r="Y534" i="1"/>
  <c r="Z534" i="1"/>
  <c r="AA534" i="1"/>
  <c r="AB534" i="1"/>
  <c r="AC534" i="1"/>
  <c r="I566" i="1"/>
  <c r="J566" i="1"/>
  <c r="K566" i="1"/>
  <c r="L566" i="1"/>
  <c r="M566" i="1"/>
  <c r="N566" i="1"/>
  <c r="O566" i="1"/>
  <c r="P566" i="1"/>
  <c r="Q566" i="1"/>
  <c r="R566" i="1"/>
  <c r="S566" i="1"/>
  <c r="T566" i="1"/>
  <c r="U566" i="1"/>
  <c r="V566" i="1"/>
  <c r="W566" i="1"/>
  <c r="X566" i="1"/>
  <c r="Y566" i="1"/>
  <c r="Z566" i="1"/>
  <c r="AA566" i="1"/>
  <c r="AB566" i="1"/>
  <c r="AC566" i="1"/>
  <c r="I678" i="1"/>
  <c r="J678" i="1"/>
  <c r="K678" i="1"/>
  <c r="L678" i="1"/>
  <c r="M678" i="1"/>
  <c r="N678" i="1"/>
  <c r="O678" i="1"/>
  <c r="P678" i="1"/>
  <c r="Q678" i="1"/>
  <c r="R678" i="1"/>
  <c r="S678" i="1"/>
  <c r="T678" i="1"/>
  <c r="U678" i="1"/>
  <c r="V678" i="1"/>
  <c r="W678" i="1"/>
  <c r="X678" i="1"/>
  <c r="Y678" i="1"/>
  <c r="Z678" i="1"/>
  <c r="AA678" i="1"/>
  <c r="AB678" i="1"/>
  <c r="AC678" i="1"/>
  <c r="I582" i="1"/>
  <c r="J582" i="1"/>
  <c r="K582" i="1"/>
  <c r="L582" i="1"/>
  <c r="M582" i="1"/>
  <c r="N582" i="1"/>
  <c r="O582" i="1"/>
  <c r="P582" i="1"/>
  <c r="Q582" i="1"/>
  <c r="R582" i="1"/>
  <c r="S582" i="1"/>
  <c r="T582" i="1"/>
  <c r="U582" i="1"/>
  <c r="V582" i="1"/>
  <c r="W582" i="1"/>
  <c r="X582" i="1"/>
  <c r="Y582" i="1"/>
  <c r="Z582" i="1"/>
  <c r="AA582" i="1"/>
  <c r="AB582" i="1"/>
  <c r="AC582" i="1"/>
  <c r="I550" i="1"/>
  <c r="J550" i="1"/>
  <c r="K550" i="1"/>
  <c r="L550" i="1"/>
  <c r="M550" i="1"/>
  <c r="N550" i="1"/>
  <c r="O550" i="1"/>
  <c r="P550" i="1"/>
  <c r="Q550" i="1"/>
  <c r="R550" i="1"/>
  <c r="S550" i="1"/>
  <c r="T550" i="1"/>
  <c r="U550" i="1"/>
  <c r="V550" i="1"/>
  <c r="W550" i="1"/>
  <c r="X550" i="1"/>
  <c r="Y550" i="1"/>
  <c r="Z550" i="1"/>
  <c r="AA550" i="1"/>
  <c r="AB550" i="1"/>
  <c r="AC550" i="1"/>
  <c r="I614" i="1"/>
  <c r="J614" i="1"/>
  <c r="K614" i="1"/>
  <c r="L614" i="1"/>
  <c r="M614" i="1"/>
  <c r="N614" i="1"/>
  <c r="O614" i="1"/>
  <c r="P614" i="1"/>
  <c r="Q614" i="1"/>
  <c r="R614" i="1"/>
  <c r="S614" i="1"/>
  <c r="T614" i="1"/>
  <c r="U614" i="1"/>
  <c r="V614" i="1"/>
  <c r="W614" i="1"/>
  <c r="X614" i="1"/>
  <c r="Y614" i="1"/>
  <c r="Z614" i="1"/>
  <c r="AA614" i="1"/>
  <c r="AB614" i="1"/>
  <c r="AC614" i="1"/>
  <c r="I630" i="1"/>
  <c r="J630" i="1"/>
  <c r="K630" i="1"/>
  <c r="L630" i="1"/>
  <c r="M630" i="1"/>
  <c r="N630" i="1"/>
  <c r="O630" i="1"/>
  <c r="P630" i="1"/>
  <c r="Q630" i="1"/>
  <c r="R630" i="1"/>
  <c r="S630" i="1"/>
  <c r="T630" i="1"/>
  <c r="U630" i="1"/>
  <c r="V630" i="1"/>
  <c r="W630" i="1"/>
  <c r="X630" i="1"/>
  <c r="Y630" i="1"/>
  <c r="Z630" i="1"/>
  <c r="AA630" i="1"/>
  <c r="AB630" i="1"/>
  <c r="AC630" i="1"/>
  <c r="I662" i="1"/>
  <c r="J662" i="1"/>
  <c r="K662" i="1"/>
  <c r="L662" i="1"/>
  <c r="M662" i="1"/>
  <c r="N662" i="1"/>
  <c r="O662" i="1"/>
  <c r="P662" i="1"/>
  <c r="Q662" i="1"/>
  <c r="R662" i="1"/>
  <c r="S662" i="1"/>
  <c r="T662" i="1"/>
  <c r="U662" i="1"/>
  <c r="V662" i="1"/>
  <c r="W662" i="1"/>
  <c r="X662" i="1"/>
  <c r="Y662" i="1"/>
  <c r="Z662" i="1"/>
  <c r="AA662" i="1"/>
  <c r="AB662" i="1"/>
  <c r="AC662" i="1"/>
  <c r="I646" i="1"/>
  <c r="J646" i="1"/>
  <c r="K646" i="1"/>
  <c r="L646" i="1"/>
  <c r="M646" i="1"/>
  <c r="N646" i="1"/>
  <c r="O646" i="1"/>
  <c r="P646" i="1"/>
  <c r="Q646" i="1"/>
  <c r="R646" i="1"/>
  <c r="S646" i="1"/>
  <c r="T646" i="1"/>
  <c r="U646" i="1"/>
  <c r="V646" i="1"/>
  <c r="W646" i="1"/>
  <c r="X646" i="1"/>
  <c r="Y646" i="1"/>
  <c r="Z646" i="1"/>
  <c r="AA646" i="1"/>
  <c r="AB646" i="1"/>
  <c r="AC646" i="1"/>
  <c r="I694" i="1"/>
  <c r="J694" i="1"/>
  <c r="K694" i="1"/>
  <c r="L694" i="1"/>
  <c r="M694" i="1"/>
  <c r="N694" i="1"/>
  <c r="O694" i="1"/>
  <c r="P694" i="1"/>
  <c r="Q694" i="1"/>
  <c r="R694" i="1"/>
  <c r="S694" i="1"/>
  <c r="T694" i="1"/>
  <c r="U694" i="1"/>
  <c r="V694" i="1"/>
  <c r="W694" i="1"/>
  <c r="X694" i="1"/>
  <c r="Y694" i="1"/>
  <c r="Z694" i="1"/>
  <c r="AA694" i="1"/>
  <c r="AB694" i="1"/>
  <c r="AC694" i="1"/>
  <c r="I710" i="1"/>
  <c r="J710" i="1"/>
  <c r="K710" i="1"/>
  <c r="L710" i="1"/>
  <c r="M710" i="1"/>
  <c r="N710" i="1"/>
  <c r="O710" i="1"/>
  <c r="P710" i="1"/>
  <c r="Q710" i="1"/>
  <c r="R710" i="1"/>
  <c r="S710" i="1"/>
  <c r="T710" i="1"/>
  <c r="U710" i="1"/>
  <c r="V710" i="1"/>
  <c r="W710" i="1"/>
  <c r="X710" i="1"/>
  <c r="Y710" i="1"/>
  <c r="Z710" i="1"/>
  <c r="AA710" i="1"/>
  <c r="AB710" i="1"/>
  <c r="AC710" i="1"/>
  <c r="I279" i="1"/>
  <c r="J279" i="1"/>
  <c r="K279" i="1"/>
  <c r="L279" i="1"/>
  <c r="M279" i="1"/>
  <c r="N279" i="1"/>
  <c r="O279" i="1"/>
  <c r="P279" i="1"/>
  <c r="Q279" i="1"/>
  <c r="R279" i="1"/>
  <c r="S279" i="1"/>
  <c r="T279" i="1"/>
  <c r="U279" i="1"/>
  <c r="V279" i="1"/>
  <c r="W279" i="1"/>
  <c r="X279" i="1"/>
  <c r="Y279" i="1"/>
  <c r="Z279" i="1"/>
  <c r="AA279" i="1"/>
  <c r="AB279" i="1"/>
  <c r="AC279" i="1"/>
  <c r="I167" i="1"/>
  <c r="J167" i="1"/>
  <c r="K167" i="1"/>
  <c r="L167" i="1"/>
  <c r="M167" i="1"/>
  <c r="N167" i="1"/>
  <c r="O167" i="1"/>
  <c r="P167" i="1"/>
  <c r="Q167" i="1"/>
  <c r="R167" i="1"/>
  <c r="S167" i="1"/>
  <c r="T167" i="1"/>
  <c r="U167" i="1"/>
  <c r="V167" i="1"/>
  <c r="W167" i="1"/>
  <c r="X167" i="1"/>
  <c r="Y167" i="1"/>
  <c r="Z167" i="1"/>
  <c r="AA167" i="1"/>
  <c r="AB167" i="1"/>
  <c r="AC167" i="1"/>
  <c r="I183" i="1"/>
  <c r="J183" i="1"/>
  <c r="K183" i="1"/>
  <c r="L183" i="1"/>
  <c r="M183" i="1"/>
  <c r="N183" i="1"/>
  <c r="O183" i="1"/>
  <c r="P183" i="1"/>
  <c r="Q183" i="1"/>
  <c r="R183" i="1"/>
  <c r="S183" i="1"/>
  <c r="T183" i="1"/>
  <c r="U183" i="1"/>
  <c r="V183" i="1"/>
  <c r="W183" i="1"/>
  <c r="X183" i="1"/>
  <c r="Y183" i="1"/>
  <c r="Z183" i="1"/>
  <c r="AA183" i="1"/>
  <c r="AB183" i="1"/>
  <c r="AC183" i="1"/>
  <c r="I199" i="1"/>
  <c r="J199" i="1"/>
  <c r="K199" i="1"/>
  <c r="L199" i="1"/>
  <c r="M199" i="1"/>
  <c r="N199" i="1"/>
  <c r="O199" i="1"/>
  <c r="P199" i="1"/>
  <c r="Q199" i="1"/>
  <c r="R199" i="1"/>
  <c r="S199" i="1"/>
  <c r="T199" i="1"/>
  <c r="U199" i="1"/>
  <c r="V199" i="1"/>
  <c r="W199" i="1"/>
  <c r="X199" i="1"/>
  <c r="Y199" i="1"/>
  <c r="Z199" i="1"/>
  <c r="AA199" i="1"/>
  <c r="AB199" i="1"/>
  <c r="AC199" i="1"/>
  <c r="I231" i="1"/>
  <c r="J231" i="1"/>
  <c r="K231" i="1"/>
  <c r="L231" i="1"/>
  <c r="M231" i="1"/>
  <c r="N231" i="1"/>
  <c r="O231" i="1"/>
  <c r="P231" i="1"/>
  <c r="Q231" i="1"/>
  <c r="R231" i="1"/>
  <c r="S231" i="1"/>
  <c r="T231" i="1"/>
  <c r="U231" i="1"/>
  <c r="V231" i="1"/>
  <c r="W231" i="1"/>
  <c r="X231" i="1"/>
  <c r="Y231" i="1"/>
  <c r="Z231" i="1"/>
  <c r="AA231" i="1"/>
  <c r="AB231" i="1"/>
  <c r="AC231" i="1"/>
  <c r="I215" i="1"/>
  <c r="J215" i="1"/>
  <c r="K215" i="1"/>
  <c r="L215" i="1"/>
  <c r="M215" i="1"/>
  <c r="N215" i="1"/>
  <c r="O215" i="1"/>
  <c r="P215" i="1"/>
  <c r="Q215" i="1"/>
  <c r="R215" i="1"/>
  <c r="S215" i="1"/>
  <c r="T215" i="1"/>
  <c r="U215" i="1"/>
  <c r="V215" i="1"/>
  <c r="W215" i="1"/>
  <c r="X215" i="1"/>
  <c r="Y215" i="1"/>
  <c r="Z215" i="1"/>
  <c r="AA215" i="1"/>
  <c r="AB215" i="1"/>
  <c r="AC215" i="1"/>
  <c r="I247" i="1"/>
  <c r="J247" i="1"/>
  <c r="K247" i="1"/>
  <c r="L247" i="1"/>
  <c r="M247" i="1"/>
  <c r="N247" i="1"/>
  <c r="O247" i="1"/>
  <c r="P247" i="1"/>
  <c r="Q247" i="1"/>
  <c r="R247" i="1"/>
  <c r="S247" i="1"/>
  <c r="T247" i="1"/>
  <c r="U247" i="1"/>
  <c r="V247" i="1"/>
  <c r="W247" i="1"/>
  <c r="X247" i="1"/>
  <c r="Y247" i="1"/>
  <c r="Z247" i="1"/>
  <c r="AA247" i="1"/>
  <c r="AB247" i="1"/>
  <c r="AC247" i="1"/>
  <c r="I295" i="1"/>
  <c r="J295" i="1"/>
  <c r="K295" i="1"/>
  <c r="L295" i="1"/>
  <c r="M295" i="1"/>
  <c r="N295" i="1"/>
  <c r="O295" i="1"/>
  <c r="P295" i="1"/>
  <c r="Q295" i="1"/>
  <c r="R295" i="1"/>
  <c r="S295" i="1"/>
  <c r="T295" i="1"/>
  <c r="U295" i="1"/>
  <c r="V295" i="1"/>
  <c r="W295" i="1"/>
  <c r="X295" i="1"/>
  <c r="Y295" i="1"/>
  <c r="Z295" i="1"/>
  <c r="AA295" i="1"/>
  <c r="AB295" i="1"/>
  <c r="AC295" i="1"/>
  <c r="I375" i="1"/>
  <c r="J375" i="1"/>
  <c r="K375" i="1"/>
  <c r="L375" i="1"/>
  <c r="M375" i="1"/>
  <c r="N375" i="1"/>
  <c r="O375" i="1"/>
  <c r="P375" i="1"/>
  <c r="Q375" i="1"/>
  <c r="R375" i="1"/>
  <c r="S375" i="1"/>
  <c r="T375" i="1"/>
  <c r="U375" i="1"/>
  <c r="V375" i="1"/>
  <c r="W375" i="1"/>
  <c r="X375" i="1"/>
  <c r="Y375" i="1"/>
  <c r="Z375" i="1"/>
  <c r="AA375" i="1"/>
  <c r="AB375" i="1"/>
  <c r="AC375" i="1"/>
  <c r="I311" i="1"/>
  <c r="J311" i="1"/>
  <c r="K311" i="1"/>
  <c r="L311" i="1"/>
  <c r="M311" i="1"/>
  <c r="N311" i="1"/>
  <c r="O311" i="1"/>
  <c r="P311" i="1"/>
  <c r="Q311" i="1"/>
  <c r="R311" i="1"/>
  <c r="S311" i="1"/>
  <c r="T311" i="1"/>
  <c r="U311" i="1"/>
  <c r="V311" i="1"/>
  <c r="W311" i="1"/>
  <c r="X311" i="1"/>
  <c r="Y311" i="1"/>
  <c r="Z311" i="1"/>
  <c r="AA311" i="1"/>
  <c r="AB311" i="1"/>
  <c r="AC311" i="1"/>
  <c r="I327" i="1"/>
  <c r="J327" i="1"/>
  <c r="K327" i="1"/>
  <c r="L327" i="1"/>
  <c r="M327" i="1"/>
  <c r="N327" i="1"/>
  <c r="O327" i="1"/>
  <c r="P327" i="1"/>
  <c r="Q327" i="1"/>
  <c r="R327" i="1"/>
  <c r="S327" i="1"/>
  <c r="T327" i="1"/>
  <c r="U327" i="1"/>
  <c r="V327" i="1"/>
  <c r="W327" i="1"/>
  <c r="X327" i="1"/>
  <c r="Y327" i="1"/>
  <c r="Z327" i="1"/>
  <c r="AA327" i="1"/>
  <c r="AB327" i="1"/>
  <c r="AC327" i="1"/>
  <c r="I343" i="1"/>
  <c r="J343" i="1"/>
  <c r="K343" i="1"/>
  <c r="L343" i="1"/>
  <c r="M343" i="1"/>
  <c r="N343" i="1"/>
  <c r="O343" i="1"/>
  <c r="P343" i="1"/>
  <c r="Q343" i="1"/>
  <c r="R343" i="1"/>
  <c r="S343" i="1"/>
  <c r="T343" i="1"/>
  <c r="U343" i="1"/>
  <c r="V343" i="1"/>
  <c r="W343" i="1"/>
  <c r="X343" i="1"/>
  <c r="Y343" i="1"/>
  <c r="Z343" i="1"/>
  <c r="AA343" i="1"/>
  <c r="AB343" i="1"/>
  <c r="AC343" i="1"/>
  <c r="I359" i="1"/>
  <c r="J359" i="1"/>
  <c r="K359" i="1"/>
  <c r="L359" i="1"/>
  <c r="M359" i="1"/>
  <c r="N359" i="1"/>
  <c r="O359" i="1"/>
  <c r="P359" i="1"/>
  <c r="Q359" i="1"/>
  <c r="R359" i="1"/>
  <c r="S359" i="1"/>
  <c r="T359" i="1"/>
  <c r="U359" i="1"/>
  <c r="V359" i="1"/>
  <c r="W359" i="1"/>
  <c r="X359" i="1"/>
  <c r="Y359" i="1"/>
  <c r="Z359" i="1"/>
  <c r="AA359" i="1"/>
  <c r="AB359" i="1"/>
  <c r="AC359" i="1"/>
  <c r="I391" i="1"/>
  <c r="J391" i="1"/>
  <c r="K391" i="1"/>
  <c r="L391" i="1"/>
  <c r="M391" i="1"/>
  <c r="N391" i="1"/>
  <c r="O391" i="1"/>
  <c r="P391" i="1"/>
  <c r="Q391" i="1"/>
  <c r="R391" i="1"/>
  <c r="S391" i="1"/>
  <c r="T391" i="1"/>
  <c r="U391" i="1"/>
  <c r="V391" i="1"/>
  <c r="W391" i="1"/>
  <c r="X391" i="1"/>
  <c r="Y391" i="1"/>
  <c r="Z391" i="1"/>
  <c r="AA391" i="1"/>
  <c r="AB391" i="1"/>
  <c r="AC391" i="1"/>
  <c r="I599" i="1"/>
  <c r="J599" i="1"/>
  <c r="K599" i="1"/>
  <c r="L599" i="1"/>
  <c r="M599" i="1"/>
  <c r="N599" i="1"/>
  <c r="O599" i="1"/>
  <c r="P599" i="1"/>
  <c r="Q599" i="1"/>
  <c r="R599" i="1"/>
  <c r="S599" i="1"/>
  <c r="T599" i="1"/>
  <c r="U599" i="1"/>
  <c r="V599" i="1"/>
  <c r="W599" i="1"/>
  <c r="X599" i="1"/>
  <c r="Y599" i="1"/>
  <c r="Z599" i="1"/>
  <c r="AA599" i="1"/>
  <c r="AB599" i="1"/>
  <c r="AC599" i="1"/>
  <c r="I407" i="1"/>
  <c r="J407" i="1"/>
  <c r="K407" i="1"/>
  <c r="L407" i="1"/>
  <c r="M407" i="1"/>
  <c r="N407" i="1"/>
  <c r="O407" i="1"/>
  <c r="P407" i="1"/>
  <c r="Q407" i="1"/>
  <c r="R407" i="1"/>
  <c r="S407" i="1"/>
  <c r="T407" i="1"/>
  <c r="U407" i="1"/>
  <c r="V407" i="1"/>
  <c r="W407" i="1"/>
  <c r="X407" i="1"/>
  <c r="Y407" i="1"/>
  <c r="Z407" i="1"/>
  <c r="AA407" i="1"/>
  <c r="AB407" i="1"/>
  <c r="AC407" i="1"/>
  <c r="I439" i="1"/>
  <c r="J439" i="1"/>
  <c r="K439" i="1"/>
  <c r="L439" i="1"/>
  <c r="M439" i="1"/>
  <c r="N439" i="1"/>
  <c r="O439" i="1"/>
  <c r="P439" i="1"/>
  <c r="Q439" i="1"/>
  <c r="R439" i="1"/>
  <c r="S439" i="1"/>
  <c r="T439" i="1"/>
  <c r="U439" i="1"/>
  <c r="V439" i="1"/>
  <c r="W439" i="1"/>
  <c r="X439" i="1"/>
  <c r="Y439" i="1"/>
  <c r="Z439" i="1"/>
  <c r="AA439" i="1"/>
  <c r="AB439" i="1"/>
  <c r="AC439" i="1"/>
  <c r="I471" i="1"/>
  <c r="J471" i="1"/>
  <c r="K471" i="1"/>
  <c r="L471" i="1"/>
  <c r="M471" i="1"/>
  <c r="N471" i="1"/>
  <c r="O471" i="1"/>
  <c r="P471" i="1"/>
  <c r="Q471" i="1"/>
  <c r="R471" i="1"/>
  <c r="S471" i="1"/>
  <c r="T471" i="1"/>
  <c r="U471" i="1"/>
  <c r="V471" i="1"/>
  <c r="W471" i="1"/>
  <c r="X471" i="1"/>
  <c r="Y471" i="1"/>
  <c r="Z471" i="1"/>
  <c r="AA471" i="1"/>
  <c r="AB471" i="1"/>
  <c r="AC471" i="1"/>
  <c r="I423" i="1"/>
  <c r="J423" i="1"/>
  <c r="K423" i="1"/>
  <c r="L423" i="1"/>
  <c r="M423" i="1"/>
  <c r="N423" i="1"/>
  <c r="O423" i="1"/>
  <c r="P423" i="1"/>
  <c r="Q423" i="1"/>
  <c r="R423" i="1"/>
  <c r="S423" i="1"/>
  <c r="T423" i="1"/>
  <c r="U423" i="1"/>
  <c r="V423" i="1"/>
  <c r="W423" i="1"/>
  <c r="X423" i="1"/>
  <c r="Y423" i="1"/>
  <c r="Z423" i="1"/>
  <c r="AA423" i="1"/>
  <c r="AB423" i="1"/>
  <c r="AC423" i="1"/>
  <c r="I455" i="1"/>
  <c r="J455" i="1"/>
  <c r="K455" i="1"/>
  <c r="L455" i="1"/>
  <c r="M455" i="1"/>
  <c r="N455" i="1"/>
  <c r="O455" i="1"/>
  <c r="P455" i="1"/>
  <c r="Q455" i="1"/>
  <c r="R455" i="1"/>
  <c r="S455" i="1"/>
  <c r="T455" i="1"/>
  <c r="U455" i="1"/>
  <c r="V455" i="1"/>
  <c r="W455" i="1"/>
  <c r="X455" i="1"/>
  <c r="Y455" i="1"/>
  <c r="Z455" i="1"/>
  <c r="AA455" i="1"/>
  <c r="AB455" i="1"/>
  <c r="AC455" i="1"/>
  <c r="I487" i="1"/>
  <c r="J487" i="1"/>
  <c r="K487" i="1"/>
  <c r="L487" i="1"/>
  <c r="M487" i="1"/>
  <c r="N487" i="1"/>
  <c r="O487" i="1"/>
  <c r="P487" i="1"/>
  <c r="Q487" i="1"/>
  <c r="R487" i="1"/>
  <c r="S487" i="1"/>
  <c r="T487" i="1"/>
  <c r="U487" i="1"/>
  <c r="V487" i="1"/>
  <c r="W487" i="1"/>
  <c r="X487" i="1"/>
  <c r="Y487" i="1"/>
  <c r="Z487" i="1"/>
  <c r="AA487" i="1"/>
  <c r="AB487" i="1"/>
  <c r="AC487" i="1"/>
  <c r="I503" i="1"/>
  <c r="J503" i="1"/>
  <c r="K503" i="1"/>
  <c r="L503" i="1"/>
  <c r="M503" i="1"/>
  <c r="N503" i="1"/>
  <c r="O503" i="1"/>
  <c r="P503" i="1"/>
  <c r="Q503" i="1"/>
  <c r="R503" i="1"/>
  <c r="S503" i="1"/>
  <c r="T503" i="1"/>
  <c r="U503" i="1"/>
  <c r="V503" i="1"/>
  <c r="W503" i="1"/>
  <c r="X503" i="1"/>
  <c r="Y503" i="1"/>
  <c r="Z503" i="1"/>
  <c r="AA503" i="1"/>
  <c r="AB503" i="1"/>
  <c r="AC503" i="1"/>
  <c r="I519" i="1"/>
  <c r="J519" i="1"/>
  <c r="K519" i="1"/>
  <c r="L519" i="1"/>
  <c r="M519" i="1"/>
  <c r="N519" i="1"/>
  <c r="O519" i="1"/>
  <c r="P519" i="1"/>
  <c r="Q519" i="1"/>
  <c r="R519" i="1"/>
  <c r="S519" i="1"/>
  <c r="T519" i="1"/>
  <c r="U519" i="1"/>
  <c r="V519" i="1"/>
  <c r="W519" i="1"/>
  <c r="X519" i="1"/>
  <c r="Y519" i="1"/>
  <c r="Z519" i="1"/>
  <c r="AA519" i="1"/>
  <c r="AB519" i="1"/>
  <c r="AC519" i="1"/>
  <c r="I263" i="1"/>
  <c r="J263" i="1"/>
  <c r="K263" i="1"/>
  <c r="L263" i="1"/>
  <c r="M263" i="1"/>
  <c r="N263" i="1"/>
  <c r="O263" i="1"/>
  <c r="P263" i="1"/>
  <c r="Q263" i="1"/>
  <c r="R263" i="1"/>
  <c r="S263" i="1"/>
  <c r="T263" i="1"/>
  <c r="U263" i="1"/>
  <c r="V263" i="1"/>
  <c r="W263" i="1"/>
  <c r="X263" i="1"/>
  <c r="Y263" i="1"/>
  <c r="Z263" i="1"/>
  <c r="AA263" i="1"/>
  <c r="AB263" i="1"/>
  <c r="AC263" i="1"/>
  <c r="I535" i="1"/>
  <c r="J535" i="1"/>
  <c r="K535" i="1"/>
  <c r="L535" i="1"/>
  <c r="M535" i="1"/>
  <c r="N535" i="1"/>
  <c r="O535" i="1"/>
  <c r="P535" i="1"/>
  <c r="Q535" i="1"/>
  <c r="R535" i="1"/>
  <c r="S535" i="1"/>
  <c r="T535" i="1"/>
  <c r="U535" i="1"/>
  <c r="V535" i="1"/>
  <c r="W535" i="1"/>
  <c r="X535" i="1"/>
  <c r="Y535" i="1"/>
  <c r="Z535" i="1"/>
  <c r="AA535" i="1"/>
  <c r="AB535" i="1"/>
  <c r="AC535" i="1"/>
  <c r="I567" i="1"/>
  <c r="J567" i="1"/>
  <c r="K567" i="1"/>
  <c r="L567" i="1"/>
  <c r="M567" i="1"/>
  <c r="N567" i="1"/>
  <c r="O567" i="1"/>
  <c r="P567" i="1"/>
  <c r="Q567" i="1"/>
  <c r="R567" i="1"/>
  <c r="S567" i="1"/>
  <c r="T567" i="1"/>
  <c r="U567" i="1"/>
  <c r="V567" i="1"/>
  <c r="W567" i="1"/>
  <c r="X567" i="1"/>
  <c r="Y567" i="1"/>
  <c r="Z567" i="1"/>
  <c r="AA567" i="1"/>
  <c r="AB567" i="1"/>
  <c r="AC567" i="1"/>
  <c r="I679" i="1"/>
  <c r="J679" i="1"/>
  <c r="K679" i="1"/>
  <c r="L679" i="1"/>
  <c r="M679" i="1"/>
  <c r="N679" i="1"/>
  <c r="O679" i="1"/>
  <c r="P679" i="1"/>
  <c r="Q679" i="1"/>
  <c r="R679" i="1"/>
  <c r="S679" i="1"/>
  <c r="T679" i="1"/>
  <c r="U679" i="1"/>
  <c r="V679" i="1"/>
  <c r="W679" i="1"/>
  <c r="X679" i="1"/>
  <c r="Y679" i="1"/>
  <c r="Z679" i="1"/>
  <c r="AA679" i="1"/>
  <c r="AB679" i="1"/>
  <c r="AC679" i="1"/>
  <c r="I583" i="1"/>
  <c r="J583" i="1"/>
  <c r="K583" i="1"/>
  <c r="L583" i="1"/>
  <c r="M583" i="1"/>
  <c r="N583" i="1"/>
  <c r="O583" i="1"/>
  <c r="P583" i="1"/>
  <c r="Q583" i="1"/>
  <c r="R583" i="1"/>
  <c r="S583" i="1"/>
  <c r="T583" i="1"/>
  <c r="U583" i="1"/>
  <c r="V583" i="1"/>
  <c r="W583" i="1"/>
  <c r="X583" i="1"/>
  <c r="Y583" i="1"/>
  <c r="Z583" i="1"/>
  <c r="AA583" i="1"/>
  <c r="AB583" i="1"/>
  <c r="AC583" i="1"/>
  <c r="I551" i="1"/>
  <c r="J551" i="1"/>
  <c r="K551" i="1"/>
  <c r="L551" i="1"/>
  <c r="M551" i="1"/>
  <c r="N551" i="1"/>
  <c r="O551" i="1"/>
  <c r="P551" i="1"/>
  <c r="Q551" i="1"/>
  <c r="R551" i="1"/>
  <c r="S551" i="1"/>
  <c r="T551" i="1"/>
  <c r="U551" i="1"/>
  <c r="V551" i="1"/>
  <c r="W551" i="1"/>
  <c r="X551" i="1"/>
  <c r="Y551" i="1"/>
  <c r="Z551" i="1"/>
  <c r="AA551" i="1"/>
  <c r="AB551" i="1"/>
  <c r="AC551" i="1"/>
  <c r="I615" i="1"/>
  <c r="J615" i="1"/>
  <c r="K615" i="1"/>
  <c r="L615" i="1"/>
  <c r="M615" i="1"/>
  <c r="N615" i="1"/>
  <c r="O615" i="1"/>
  <c r="P615" i="1"/>
  <c r="Q615" i="1"/>
  <c r="R615" i="1"/>
  <c r="S615" i="1"/>
  <c r="T615" i="1"/>
  <c r="U615" i="1"/>
  <c r="V615" i="1"/>
  <c r="W615" i="1"/>
  <c r="X615" i="1"/>
  <c r="Y615" i="1"/>
  <c r="Z615" i="1"/>
  <c r="AA615" i="1"/>
  <c r="AB615" i="1"/>
  <c r="AC615" i="1"/>
  <c r="I631" i="1"/>
  <c r="J631" i="1"/>
  <c r="K631" i="1"/>
  <c r="L631" i="1"/>
  <c r="M631" i="1"/>
  <c r="N631" i="1"/>
  <c r="O631" i="1"/>
  <c r="P631" i="1"/>
  <c r="Q631" i="1"/>
  <c r="R631" i="1"/>
  <c r="S631" i="1"/>
  <c r="T631" i="1"/>
  <c r="U631" i="1"/>
  <c r="V631" i="1"/>
  <c r="W631" i="1"/>
  <c r="X631" i="1"/>
  <c r="Y631" i="1"/>
  <c r="Z631" i="1"/>
  <c r="AA631" i="1"/>
  <c r="AB631" i="1"/>
  <c r="AC631" i="1"/>
  <c r="I663" i="1"/>
  <c r="J663" i="1"/>
  <c r="K663" i="1"/>
  <c r="L663" i="1"/>
  <c r="M663" i="1"/>
  <c r="N663" i="1"/>
  <c r="O663" i="1"/>
  <c r="P663" i="1"/>
  <c r="Q663" i="1"/>
  <c r="R663" i="1"/>
  <c r="S663" i="1"/>
  <c r="T663" i="1"/>
  <c r="U663" i="1"/>
  <c r="V663" i="1"/>
  <c r="W663" i="1"/>
  <c r="X663" i="1"/>
  <c r="Y663" i="1"/>
  <c r="Z663" i="1"/>
  <c r="AA663" i="1"/>
  <c r="AB663" i="1"/>
  <c r="AC663" i="1"/>
  <c r="I647" i="1"/>
  <c r="J647" i="1"/>
  <c r="K647" i="1"/>
  <c r="L647" i="1"/>
  <c r="M647" i="1"/>
  <c r="N647" i="1"/>
  <c r="O647" i="1"/>
  <c r="P647" i="1"/>
  <c r="Q647" i="1"/>
  <c r="R647" i="1"/>
  <c r="S647" i="1"/>
  <c r="T647" i="1"/>
  <c r="U647" i="1"/>
  <c r="V647" i="1"/>
  <c r="W647" i="1"/>
  <c r="X647" i="1"/>
  <c r="Y647" i="1"/>
  <c r="Z647" i="1"/>
  <c r="AA647" i="1"/>
  <c r="AB647" i="1"/>
  <c r="AC647" i="1"/>
  <c r="I695" i="1"/>
  <c r="J695" i="1"/>
  <c r="K695" i="1"/>
  <c r="L695" i="1"/>
  <c r="M695" i="1"/>
  <c r="N695" i="1"/>
  <c r="O695" i="1"/>
  <c r="P695" i="1"/>
  <c r="Q695" i="1"/>
  <c r="R695" i="1"/>
  <c r="S695" i="1"/>
  <c r="T695" i="1"/>
  <c r="U695" i="1"/>
  <c r="V695" i="1"/>
  <c r="W695" i="1"/>
  <c r="X695" i="1"/>
  <c r="Y695" i="1"/>
  <c r="Z695" i="1"/>
  <c r="AA695" i="1"/>
  <c r="AB695" i="1"/>
  <c r="AC695" i="1"/>
  <c r="I711" i="1"/>
  <c r="J711" i="1"/>
  <c r="K711" i="1"/>
  <c r="L711" i="1"/>
  <c r="M711" i="1"/>
  <c r="N711" i="1"/>
  <c r="O711" i="1"/>
  <c r="P711" i="1"/>
  <c r="Q711" i="1"/>
  <c r="R711" i="1"/>
  <c r="S711" i="1"/>
  <c r="T711" i="1"/>
  <c r="U711" i="1"/>
  <c r="V711" i="1"/>
  <c r="W711" i="1"/>
  <c r="X711" i="1"/>
  <c r="Y711" i="1"/>
  <c r="Z711" i="1"/>
  <c r="AA711" i="1"/>
  <c r="AB711" i="1"/>
  <c r="AC711" i="1"/>
  <c r="I280" i="1"/>
  <c r="J280" i="1"/>
  <c r="K280" i="1"/>
  <c r="L280" i="1"/>
  <c r="M280" i="1"/>
  <c r="N280" i="1"/>
  <c r="O280" i="1"/>
  <c r="P280" i="1"/>
  <c r="Q280" i="1"/>
  <c r="R280" i="1"/>
  <c r="S280" i="1"/>
  <c r="T280" i="1"/>
  <c r="U280" i="1"/>
  <c r="V280" i="1"/>
  <c r="W280" i="1"/>
  <c r="X280" i="1"/>
  <c r="Y280" i="1"/>
  <c r="Z280" i="1"/>
  <c r="AA280" i="1"/>
  <c r="AB280" i="1"/>
  <c r="AC280" i="1"/>
  <c r="I168" i="1"/>
  <c r="J168" i="1"/>
  <c r="K168" i="1"/>
  <c r="L168" i="1"/>
  <c r="M168" i="1"/>
  <c r="N168" i="1"/>
  <c r="O168" i="1"/>
  <c r="P168" i="1"/>
  <c r="Q168" i="1"/>
  <c r="R168" i="1"/>
  <c r="S168" i="1"/>
  <c r="T168" i="1"/>
  <c r="U168" i="1"/>
  <c r="V168" i="1"/>
  <c r="W168" i="1"/>
  <c r="X168" i="1"/>
  <c r="Y168" i="1"/>
  <c r="Z168" i="1"/>
  <c r="AA168" i="1"/>
  <c r="AB168" i="1"/>
  <c r="AC168" i="1"/>
  <c r="I184" i="1"/>
  <c r="J184" i="1"/>
  <c r="K184" i="1"/>
  <c r="L184" i="1"/>
  <c r="M184" i="1"/>
  <c r="N184" i="1"/>
  <c r="O184" i="1"/>
  <c r="P184" i="1"/>
  <c r="Q184" i="1"/>
  <c r="R184" i="1"/>
  <c r="S184" i="1"/>
  <c r="T184" i="1"/>
  <c r="U184" i="1"/>
  <c r="V184" i="1"/>
  <c r="W184" i="1"/>
  <c r="X184" i="1"/>
  <c r="Y184" i="1"/>
  <c r="Z184" i="1"/>
  <c r="AA184" i="1"/>
  <c r="AB184" i="1"/>
  <c r="AC184" i="1"/>
  <c r="I200" i="1"/>
  <c r="J200" i="1"/>
  <c r="K200" i="1"/>
  <c r="L200" i="1"/>
  <c r="M200" i="1"/>
  <c r="N200" i="1"/>
  <c r="O200" i="1"/>
  <c r="P200" i="1"/>
  <c r="Q200" i="1"/>
  <c r="R200" i="1"/>
  <c r="S200" i="1"/>
  <c r="T200" i="1"/>
  <c r="U200" i="1"/>
  <c r="V200" i="1"/>
  <c r="W200" i="1"/>
  <c r="X200" i="1"/>
  <c r="Y200" i="1"/>
  <c r="Z200" i="1"/>
  <c r="AA200" i="1"/>
  <c r="AB200" i="1"/>
  <c r="AC200" i="1"/>
  <c r="I232" i="1"/>
  <c r="J232" i="1"/>
  <c r="K232" i="1"/>
  <c r="L232" i="1"/>
  <c r="M232" i="1"/>
  <c r="N232" i="1"/>
  <c r="O232" i="1"/>
  <c r="P232" i="1"/>
  <c r="Q232" i="1"/>
  <c r="R232" i="1"/>
  <c r="S232" i="1"/>
  <c r="T232" i="1"/>
  <c r="U232" i="1"/>
  <c r="V232" i="1"/>
  <c r="W232" i="1"/>
  <c r="X232" i="1"/>
  <c r="Y232" i="1"/>
  <c r="Z232" i="1"/>
  <c r="AA232" i="1"/>
  <c r="AB232" i="1"/>
  <c r="AC232" i="1"/>
  <c r="I216" i="1"/>
  <c r="J216" i="1"/>
  <c r="K216" i="1"/>
  <c r="L216" i="1"/>
  <c r="M216" i="1"/>
  <c r="N216" i="1"/>
  <c r="O216" i="1"/>
  <c r="P216" i="1"/>
  <c r="Q216" i="1"/>
  <c r="R216" i="1"/>
  <c r="S216" i="1"/>
  <c r="T216" i="1"/>
  <c r="U216" i="1"/>
  <c r="V216" i="1"/>
  <c r="W216" i="1"/>
  <c r="X216" i="1"/>
  <c r="Y216" i="1"/>
  <c r="Z216" i="1"/>
  <c r="AA216" i="1"/>
  <c r="AB216" i="1"/>
  <c r="AC216" i="1"/>
  <c r="I248" i="1"/>
  <c r="J248" i="1"/>
  <c r="K248" i="1"/>
  <c r="L248" i="1"/>
  <c r="M248" i="1"/>
  <c r="N248" i="1"/>
  <c r="O248" i="1"/>
  <c r="P248" i="1"/>
  <c r="Q248" i="1"/>
  <c r="R248" i="1"/>
  <c r="S248" i="1"/>
  <c r="T248" i="1"/>
  <c r="U248" i="1"/>
  <c r="V248" i="1"/>
  <c r="W248" i="1"/>
  <c r="X248" i="1"/>
  <c r="Y248" i="1"/>
  <c r="Z248" i="1"/>
  <c r="AA248" i="1"/>
  <c r="AB248" i="1"/>
  <c r="AC248" i="1"/>
  <c r="I296" i="1"/>
  <c r="J296" i="1"/>
  <c r="K296" i="1"/>
  <c r="L296" i="1"/>
  <c r="M296" i="1"/>
  <c r="N296" i="1"/>
  <c r="O296" i="1"/>
  <c r="P296" i="1"/>
  <c r="Q296" i="1"/>
  <c r="R296" i="1"/>
  <c r="S296" i="1"/>
  <c r="T296" i="1"/>
  <c r="U296" i="1"/>
  <c r="V296" i="1"/>
  <c r="W296" i="1"/>
  <c r="X296" i="1"/>
  <c r="Y296" i="1"/>
  <c r="Z296" i="1"/>
  <c r="AA296" i="1"/>
  <c r="AB296" i="1"/>
  <c r="AC296" i="1"/>
  <c r="I376" i="1"/>
  <c r="J376" i="1"/>
  <c r="K376" i="1"/>
  <c r="L376" i="1"/>
  <c r="M376" i="1"/>
  <c r="N376" i="1"/>
  <c r="O376" i="1"/>
  <c r="P376" i="1"/>
  <c r="Q376" i="1"/>
  <c r="R376" i="1"/>
  <c r="S376" i="1"/>
  <c r="T376" i="1"/>
  <c r="U376" i="1"/>
  <c r="V376" i="1"/>
  <c r="W376" i="1"/>
  <c r="X376" i="1"/>
  <c r="Y376" i="1"/>
  <c r="Z376" i="1"/>
  <c r="AA376" i="1"/>
  <c r="AB376" i="1"/>
  <c r="AC376" i="1"/>
  <c r="I312" i="1"/>
  <c r="J312" i="1"/>
  <c r="K312" i="1"/>
  <c r="L312" i="1"/>
  <c r="M312" i="1"/>
  <c r="N312" i="1"/>
  <c r="O312" i="1"/>
  <c r="P312" i="1"/>
  <c r="Q312" i="1"/>
  <c r="R312" i="1"/>
  <c r="S312" i="1"/>
  <c r="T312" i="1"/>
  <c r="U312" i="1"/>
  <c r="V312" i="1"/>
  <c r="W312" i="1"/>
  <c r="X312" i="1"/>
  <c r="Y312" i="1"/>
  <c r="Z312" i="1"/>
  <c r="AA312" i="1"/>
  <c r="AB312" i="1"/>
  <c r="AC312" i="1"/>
  <c r="I328" i="1"/>
  <c r="J328" i="1"/>
  <c r="K328" i="1"/>
  <c r="L328" i="1"/>
  <c r="M328" i="1"/>
  <c r="N328" i="1"/>
  <c r="O328" i="1"/>
  <c r="P328" i="1"/>
  <c r="Q328" i="1"/>
  <c r="R328" i="1"/>
  <c r="S328" i="1"/>
  <c r="T328" i="1"/>
  <c r="U328" i="1"/>
  <c r="V328" i="1"/>
  <c r="W328" i="1"/>
  <c r="X328" i="1"/>
  <c r="Y328" i="1"/>
  <c r="Z328" i="1"/>
  <c r="AA328" i="1"/>
  <c r="AB328" i="1"/>
  <c r="AC328" i="1"/>
  <c r="I344" i="1"/>
  <c r="J344" i="1"/>
  <c r="K344" i="1"/>
  <c r="L344" i="1"/>
  <c r="M344" i="1"/>
  <c r="N344" i="1"/>
  <c r="O344" i="1"/>
  <c r="P344" i="1"/>
  <c r="Q344" i="1"/>
  <c r="R344" i="1"/>
  <c r="S344" i="1"/>
  <c r="T344" i="1"/>
  <c r="U344" i="1"/>
  <c r="V344" i="1"/>
  <c r="W344" i="1"/>
  <c r="X344" i="1"/>
  <c r="Y344" i="1"/>
  <c r="Z344" i="1"/>
  <c r="AA344" i="1"/>
  <c r="AB344" i="1"/>
  <c r="AC344" i="1"/>
  <c r="I360" i="1"/>
  <c r="J360" i="1"/>
  <c r="K360" i="1"/>
  <c r="L360" i="1"/>
  <c r="M360" i="1"/>
  <c r="N360" i="1"/>
  <c r="O360" i="1"/>
  <c r="P360" i="1"/>
  <c r="Q360" i="1"/>
  <c r="R360" i="1"/>
  <c r="S360" i="1"/>
  <c r="T360" i="1"/>
  <c r="U360" i="1"/>
  <c r="V360" i="1"/>
  <c r="W360" i="1"/>
  <c r="X360" i="1"/>
  <c r="Y360" i="1"/>
  <c r="Z360" i="1"/>
  <c r="AA360" i="1"/>
  <c r="AB360" i="1"/>
  <c r="AC360" i="1"/>
  <c r="I392" i="1"/>
  <c r="J392" i="1"/>
  <c r="K392" i="1"/>
  <c r="L392" i="1"/>
  <c r="M392" i="1"/>
  <c r="N392" i="1"/>
  <c r="O392" i="1"/>
  <c r="P392" i="1"/>
  <c r="Q392" i="1"/>
  <c r="R392" i="1"/>
  <c r="S392" i="1"/>
  <c r="T392" i="1"/>
  <c r="U392" i="1"/>
  <c r="V392" i="1"/>
  <c r="W392" i="1"/>
  <c r="X392" i="1"/>
  <c r="Y392" i="1"/>
  <c r="Z392" i="1"/>
  <c r="AA392" i="1"/>
  <c r="AB392" i="1"/>
  <c r="AC392" i="1"/>
  <c r="I600" i="1"/>
  <c r="J600" i="1"/>
  <c r="K600" i="1"/>
  <c r="L600" i="1"/>
  <c r="M600" i="1"/>
  <c r="N600" i="1"/>
  <c r="O600" i="1"/>
  <c r="P600" i="1"/>
  <c r="Q600" i="1"/>
  <c r="R600" i="1"/>
  <c r="S600" i="1"/>
  <c r="T600" i="1"/>
  <c r="U600" i="1"/>
  <c r="V600" i="1"/>
  <c r="W600" i="1"/>
  <c r="X600" i="1"/>
  <c r="Y600" i="1"/>
  <c r="Z600" i="1"/>
  <c r="AA600" i="1"/>
  <c r="AB600" i="1"/>
  <c r="AC600" i="1"/>
  <c r="I408" i="1"/>
  <c r="J408" i="1"/>
  <c r="K408" i="1"/>
  <c r="L408" i="1"/>
  <c r="M408" i="1"/>
  <c r="N408" i="1"/>
  <c r="O408" i="1"/>
  <c r="P408" i="1"/>
  <c r="Q408" i="1"/>
  <c r="R408" i="1"/>
  <c r="S408" i="1"/>
  <c r="T408" i="1"/>
  <c r="U408" i="1"/>
  <c r="V408" i="1"/>
  <c r="W408" i="1"/>
  <c r="X408" i="1"/>
  <c r="Y408" i="1"/>
  <c r="Z408" i="1"/>
  <c r="AA408" i="1"/>
  <c r="AB408" i="1"/>
  <c r="AC408" i="1"/>
  <c r="I440" i="1"/>
  <c r="J440" i="1"/>
  <c r="K440" i="1"/>
  <c r="L440" i="1"/>
  <c r="M440" i="1"/>
  <c r="N440" i="1"/>
  <c r="O440" i="1"/>
  <c r="P440" i="1"/>
  <c r="Q440" i="1"/>
  <c r="R440" i="1"/>
  <c r="S440" i="1"/>
  <c r="T440" i="1"/>
  <c r="U440" i="1"/>
  <c r="V440" i="1"/>
  <c r="W440" i="1"/>
  <c r="X440" i="1"/>
  <c r="Y440" i="1"/>
  <c r="Z440" i="1"/>
  <c r="AA440" i="1"/>
  <c r="AB440" i="1"/>
  <c r="AC440" i="1"/>
  <c r="I472" i="1"/>
  <c r="J472" i="1"/>
  <c r="K472" i="1"/>
  <c r="L472" i="1"/>
  <c r="M472" i="1"/>
  <c r="N472" i="1"/>
  <c r="O472" i="1"/>
  <c r="P472" i="1"/>
  <c r="Q472" i="1"/>
  <c r="R472" i="1"/>
  <c r="S472" i="1"/>
  <c r="T472" i="1"/>
  <c r="U472" i="1"/>
  <c r="V472" i="1"/>
  <c r="W472" i="1"/>
  <c r="X472" i="1"/>
  <c r="Y472" i="1"/>
  <c r="Z472" i="1"/>
  <c r="AA472" i="1"/>
  <c r="AB472" i="1"/>
  <c r="AC472" i="1"/>
  <c r="I424" i="1"/>
  <c r="J424" i="1"/>
  <c r="K424" i="1"/>
  <c r="L424" i="1"/>
  <c r="M424" i="1"/>
  <c r="N424" i="1"/>
  <c r="O424" i="1"/>
  <c r="P424" i="1"/>
  <c r="Q424" i="1"/>
  <c r="R424" i="1"/>
  <c r="S424" i="1"/>
  <c r="T424" i="1"/>
  <c r="U424" i="1"/>
  <c r="V424" i="1"/>
  <c r="W424" i="1"/>
  <c r="X424" i="1"/>
  <c r="Y424" i="1"/>
  <c r="Z424" i="1"/>
  <c r="AA424" i="1"/>
  <c r="AB424" i="1"/>
  <c r="AC424" i="1"/>
  <c r="I456" i="1"/>
  <c r="J456" i="1"/>
  <c r="K456" i="1"/>
  <c r="L456" i="1"/>
  <c r="M456" i="1"/>
  <c r="N456" i="1"/>
  <c r="O456" i="1"/>
  <c r="P456" i="1"/>
  <c r="Q456" i="1"/>
  <c r="R456" i="1"/>
  <c r="S456" i="1"/>
  <c r="T456" i="1"/>
  <c r="U456" i="1"/>
  <c r="V456" i="1"/>
  <c r="W456" i="1"/>
  <c r="X456" i="1"/>
  <c r="Y456" i="1"/>
  <c r="Z456" i="1"/>
  <c r="AA456" i="1"/>
  <c r="AB456" i="1"/>
  <c r="AC456" i="1"/>
  <c r="I488" i="1"/>
  <c r="J488" i="1"/>
  <c r="K488" i="1"/>
  <c r="L488" i="1"/>
  <c r="M488" i="1"/>
  <c r="N488" i="1"/>
  <c r="O488" i="1"/>
  <c r="P488" i="1"/>
  <c r="Q488" i="1"/>
  <c r="R488" i="1"/>
  <c r="S488" i="1"/>
  <c r="T488" i="1"/>
  <c r="U488" i="1"/>
  <c r="V488" i="1"/>
  <c r="W488" i="1"/>
  <c r="X488" i="1"/>
  <c r="Y488" i="1"/>
  <c r="Z488" i="1"/>
  <c r="AA488" i="1"/>
  <c r="AB488" i="1"/>
  <c r="AC488" i="1"/>
  <c r="I504" i="1"/>
  <c r="J504" i="1"/>
  <c r="K504" i="1"/>
  <c r="L504" i="1"/>
  <c r="M504" i="1"/>
  <c r="N504" i="1"/>
  <c r="O504" i="1"/>
  <c r="P504" i="1"/>
  <c r="Q504" i="1"/>
  <c r="R504" i="1"/>
  <c r="S504" i="1"/>
  <c r="T504" i="1"/>
  <c r="U504" i="1"/>
  <c r="V504" i="1"/>
  <c r="W504" i="1"/>
  <c r="X504" i="1"/>
  <c r="Y504" i="1"/>
  <c r="Z504" i="1"/>
  <c r="AA504" i="1"/>
  <c r="AB504" i="1"/>
  <c r="AC504" i="1"/>
  <c r="I520" i="1"/>
  <c r="J520" i="1"/>
  <c r="K520" i="1"/>
  <c r="L520" i="1"/>
  <c r="M520" i="1"/>
  <c r="N520" i="1"/>
  <c r="O520" i="1"/>
  <c r="P520" i="1"/>
  <c r="Q520" i="1"/>
  <c r="R520" i="1"/>
  <c r="S520" i="1"/>
  <c r="T520" i="1"/>
  <c r="U520" i="1"/>
  <c r="V520" i="1"/>
  <c r="W520" i="1"/>
  <c r="X520" i="1"/>
  <c r="Y520" i="1"/>
  <c r="Z520" i="1"/>
  <c r="AA520" i="1"/>
  <c r="AB520" i="1"/>
  <c r="AC520" i="1"/>
  <c r="I264" i="1"/>
  <c r="J264" i="1"/>
  <c r="K264" i="1"/>
  <c r="L264" i="1"/>
  <c r="M264" i="1"/>
  <c r="N264" i="1"/>
  <c r="O264" i="1"/>
  <c r="P264" i="1"/>
  <c r="Q264" i="1"/>
  <c r="R264" i="1"/>
  <c r="S264" i="1"/>
  <c r="T264" i="1"/>
  <c r="U264" i="1"/>
  <c r="V264" i="1"/>
  <c r="W264" i="1"/>
  <c r="X264" i="1"/>
  <c r="Y264" i="1"/>
  <c r="Z264" i="1"/>
  <c r="AA264" i="1"/>
  <c r="AB264" i="1"/>
  <c r="AC264" i="1"/>
  <c r="I536" i="1"/>
  <c r="J536" i="1"/>
  <c r="K536" i="1"/>
  <c r="L536" i="1"/>
  <c r="M536" i="1"/>
  <c r="N536" i="1"/>
  <c r="O536" i="1"/>
  <c r="P536" i="1"/>
  <c r="Q536" i="1"/>
  <c r="R536" i="1"/>
  <c r="S536" i="1"/>
  <c r="T536" i="1"/>
  <c r="U536" i="1"/>
  <c r="V536" i="1"/>
  <c r="W536" i="1"/>
  <c r="X536" i="1"/>
  <c r="Y536" i="1"/>
  <c r="Z536" i="1"/>
  <c r="AA536" i="1"/>
  <c r="AB536" i="1"/>
  <c r="AC536" i="1"/>
  <c r="I568" i="1"/>
  <c r="J568" i="1"/>
  <c r="K568" i="1"/>
  <c r="L568" i="1"/>
  <c r="M568" i="1"/>
  <c r="N568" i="1"/>
  <c r="O568" i="1"/>
  <c r="P568" i="1"/>
  <c r="Q568" i="1"/>
  <c r="R568" i="1"/>
  <c r="S568" i="1"/>
  <c r="T568" i="1"/>
  <c r="U568" i="1"/>
  <c r="V568" i="1"/>
  <c r="W568" i="1"/>
  <c r="X568" i="1"/>
  <c r="Y568" i="1"/>
  <c r="Z568" i="1"/>
  <c r="AA568" i="1"/>
  <c r="AB568" i="1"/>
  <c r="AC568" i="1"/>
  <c r="I680" i="1"/>
  <c r="J680" i="1"/>
  <c r="K680" i="1"/>
  <c r="L680" i="1"/>
  <c r="M680" i="1"/>
  <c r="N680" i="1"/>
  <c r="O680" i="1"/>
  <c r="P680" i="1"/>
  <c r="Q680" i="1"/>
  <c r="R680" i="1"/>
  <c r="S680" i="1"/>
  <c r="T680" i="1"/>
  <c r="U680" i="1"/>
  <c r="V680" i="1"/>
  <c r="W680" i="1"/>
  <c r="X680" i="1"/>
  <c r="Y680" i="1"/>
  <c r="Z680" i="1"/>
  <c r="AA680" i="1"/>
  <c r="AB680" i="1"/>
  <c r="AC680" i="1"/>
  <c r="I584" i="1"/>
  <c r="J584" i="1"/>
  <c r="K584" i="1"/>
  <c r="L584" i="1"/>
  <c r="M584" i="1"/>
  <c r="N584" i="1"/>
  <c r="O584" i="1"/>
  <c r="P584" i="1"/>
  <c r="Q584" i="1"/>
  <c r="R584" i="1"/>
  <c r="S584" i="1"/>
  <c r="T584" i="1"/>
  <c r="U584" i="1"/>
  <c r="V584" i="1"/>
  <c r="W584" i="1"/>
  <c r="X584" i="1"/>
  <c r="Y584" i="1"/>
  <c r="Z584" i="1"/>
  <c r="AA584" i="1"/>
  <c r="AB584" i="1"/>
  <c r="AC584" i="1"/>
  <c r="I552" i="1"/>
  <c r="J552" i="1"/>
  <c r="K552" i="1"/>
  <c r="L552" i="1"/>
  <c r="M552" i="1"/>
  <c r="N552" i="1"/>
  <c r="O552" i="1"/>
  <c r="P552" i="1"/>
  <c r="Q552" i="1"/>
  <c r="R552" i="1"/>
  <c r="S552" i="1"/>
  <c r="T552" i="1"/>
  <c r="U552" i="1"/>
  <c r="V552" i="1"/>
  <c r="W552" i="1"/>
  <c r="X552" i="1"/>
  <c r="Y552" i="1"/>
  <c r="Z552" i="1"/>
  <c r="AA552" i="1"/>
  <c r="AB552" i="1"/>
  <c r="AC552" i="1"/>
  <c r="I616" i="1"/>
  <c r="J616" i="1"/>
  <c r="K616" i="1"/>
  <c r="L616" i="1"/>
  <c r="M616" i="1"/>
  <c r="N616" i="1"/>
  <c r="O616" i="1"/>
  <c r="P616" i="1"/>
  <c r="Q616" i="1"/>
  <c r="R616" i="1"/>
  <c r="S616" i="1"/>
  <c r="T616" i="1"/>
  <c r="U616" i="1"/>
  <c r="V616" i="1"/>
  <c r="W616" i="1"/>
  <c r="X616" i="1"/>
  <c r="Y616" i="1"/>
  <c r="Z616" i="1"/>
  <c r="AA616" i="1"/>
  <c r="AB616" i="1"/>
  <c r="AC616" i="1"/>
  <c r="I632" i="1"/>
  <c r="J632" i="1"/>
  <c r="K632" i="1"/>
  <c r="L632" i="1"/>
  <c r="M632" i="1"/>
  <c r="N632" i="1"/>
  <c r="O632" i="1"/>
  <c r="P632" i="1"/>
  <c r="Q632" i="1"/>
  <c r="R632" i="1"/>
  <c r="S632" i="1"/>
  <c r="T632" i="1"/>
  <c r="U632" i="1"/>
  <c r="V632" i="1"/>
  <c r="W632" i="1"/>
  <c r="X632" i="1"/>
  <c r="Y632" i="1"/>
  <c r="Z632" i="1"/>
  <c r="AA632" i="1"/>
  <c r="AB632" i="1"/>
  <c r="AC632" i="1"/>
  <c r="I664" i="1"/>
  <c r="J664" i="1"/>
  <c r="K664" i="1"/>
  <c r="L664" i="1"/>
  <c r="M664" i="1"/>
  <c r="N664" i="1"/>
  <c r="O664" i="1"/>
  <c r="P664" i="1"/>
  <c r="Q664" i="1"/>
  <c r="R664" i="1"/>
  <c r="S664" i="1"/>
  <c r="T664" i="1"/>
  <c r="U664" i="1"/>
  <c r="V664" i="1"/>
  <c r="W664" i="1"/>
  <c r="X664" i="1"/>
  <c r="Y664" i="1"/>
  <c r="Z664" i="1"/>
  <c r="AA664" i="1"/>
  <c r="AB664" i="1"/>
  <c r="AC664" i="1"/>
  <c r="I648" i="1"/>
  <c r="J648" i="1"/>
  <c r="K648" i="1"/>
  <c r="L648" i="1"/>
  <c r="M648" i="1"/>
  <c r="N648" i="1"/>
  <c r="O648" i="1"/>
  <c r="P648" i="1"/>
  <c r="Q648" i="1"/>
  <c r="R648" i="1"/>
  <c r="S648" i="1"/>
  <c r="T648" i="1"/>
  <c r="U648" i="1"/>
  <c r="V648" i="1"/>
  <c r="W648" i="1"/>
  <c r="X648" i="1"/>
  <c r="Y648" i="1"/>
  <c r="Z648" i="1"/>
  <c r="AA648" i="1"/>
  <c r="AB648" i="1"/>
  <c r="AC648" i="1"/>
  <c r="I696" i="1"/>
  <c r="J696" i="1"/>
  <c r="K696" i="1"/>
  <c r="L696" i="1"/>
  <c r="M696" i="1"/>
  <c r="N696" i="1"/>
  <c r="O696" i="1"/>
  <c r="P696" i="1"/>
  <c r="Q696" i="1"/>
  <c r="R696" i="1"/>
  <c r="S696" i="1"/>
  <c r="T696" i="1"/>
  <c r="U696" i="1"/>
  <c r="V696" i="1"/>
  <c r="W696" i="1"/>
  <c r="X696" i="1"/>
  <c r="Y696" i="1"/>
  <c r="Z696" i="1"/>
  <c r="AA696" i="1"/>
  <c r="AB696" i="1"/>
  <c r="AC696" i="1"/>
  <c r="I712" i="1"/>
  <c r="J712" i="1"/>
  <c r="K712" i="1"/>
  <c r="L712" i="1"/>
  <c r="M712" i="1"/>
  <c r="N712" i="1"/>
  <c r="O712" i="1"/>
  <c r="P712" i="1"/>
  <c r="Q712" i="1"/>
  <c r="R712" i="1"/>
  <c r="S712" i="1"/>
  <c r="T712" i="1"/>
  <c r="U712" i="1"/>
  <c r="V712" i="1"/>
  <c r="W712" i="1"/>
  <c r="X712" i="1"/>
  <c r="Y712" i="1"/>
  <c r="Z712" i="1"/>
  <c r="AA712" i="1"/>
  <c r="AB712" i="1"/>
  <c r="AC712" i="1"/>
  <c r="I281" i="1"/>
  <c r="J281" i="1"/>
  <c r="K281" i="1"/>
  <c r="L281" i="1"/>
  <c r="M281" i="1"/>
  <c r="N281" i="1"/>
  <c r="O281" i="1"/>
  <c r="P281" i="1"/>
  <c r="Q281" i="1"/>
  <c r="R281" i="1"/>
  <c r="S281" i="1"/>
  <c r="T281" i="1"/>
  <c r="U281" i="1"/>
  <c r="V281" i="1"/>
  <c r="W281" i="1"/>
  <c r="X281" i="1"/>
  <c r="Y281" i="1"/>
  <c r="Z281" i="1"/>
  <c r="AA281" i="1"/>
  <c r="AB281" i="1"/>
  <c r="AC281" i="1"/>
  <c r="I169" i="1"/>
  <c r="J169" i="1"/>
  <c r="K169" i="1"/>
  <c r="L169" i="1"/>
  <c r="M169" i="1"/>
  <c r="N169" i="1"/>
  <c r="O169" i="1"/>
  <c r="P169" i="1"/>
  <c r="Q169" i="1"/>
  <c r="R169" i="1"/>
  <c r="S169" i="1"/>
  <c r="T169" i="1"/>
  <c r="U169" i="1"/>
  <c r="V169" i="1"/>
  <c r="W169" i="1"/>
  <c r="X169" i="1"/>
  <c r="Y169" i="1"/>
  <c r="Z169" i="1"/>
  <c r="AA169" i="1"/>
  <c r="AB169" i="1"/>
  <c r="AC169" i="1"/>
  <c r="I185" i="1"/>
  <c r="J185" i="1"/>
  <c r="K185" i="1"/>
  <c r="L185" i="1"/>
  <c r="M185" i="1"/>
  <c r="N185" i="1"/>
  <c r="O185" i="1"/>
  <c r="P185" i="1"/>
  <c r="Q185" i="1"/>
  <c r="R185" i="1"/>
  <c r="S185" i="1"/>
  <c r="T185" i="1"/>
  <c r="U185" i="1"/>
  <c r="V185" i="1"/>
  <c r="W185" i="1"/>
  <c r="X185" i="1"/>
  <c r="Y185" i="1"/>
  <c r="Z185" i="1"/>
  <c r="AA185" i="1"/>
  <c r="AB185" i="1"/>
  <c r="AC185" i="1"/>
  <c r="I201" i="1"/>
  <c r="J201" i="1"/>
  <c r="K201" i="1"/>
  <c r="L201" i="1"/>
  <c r="M201" i="1"/>
  <c r="N201" i="1"/>
  <c r="O201" i="1"/>
  <c r="P201" i="1"/>
  <c r="Q201" i="1"/>
  <c r="R201" i="1"/>
  <c r="S201" i="1"/>
  <c r="T201" i="1"/>
  <c r="U201" i="1"/>
  <c r="V201" i="1"/>
  <c r="W201" i="1"/>
  <c r="X201" i="1"/>
  <c r="Y201" i="1"/>
  <c r="Z201" i="1"/>
  <c r="AA201" i="1"/>
  <c r="AB201" i="1"/>
  <c r="AC201" i="1"/>
  <c r="I233" i="1"/>
  <c r="J233" i="1"/>
  <c r="K233" i="1"/>
  <c r="L233" i="1"/>
  <c r="M233" i="1"/>
  <c r="N233" i="1"/>
  <c r="O233" i="1"/>
  <c r="P233" i="1"/>
  <c r="Q233" i="1"/>
  <c r="R233" i="1"/>
  <c r="S233" i="1"/>
  <c r="T233" i="1"/>
  <c r="U233" i="1"/>
  <c r="V233" i="1"/>
  <c r="W233" i="1"/>
  <c r="X233" i="1"/>
  <c r="Y233" i="1"/>
  <c r="Z233" i="1"/>
  <c r="AA233" i="1"/>
  <c r="AB233" i="1"/>
  <c r="AC233" i="1"/>
  <c r="I217" i="1"/>
  <c r="J217" i="1"/>
  <c r="K217" i="1"/>
  <c r="L217" i="1"/>
  <c r="M217" i="1"/>
  <c r="N217" i="1"/>
  <c r="O217" i="1"/>
  <c r="P217" i="1"/>
  <c r="Q217" i="1"/>
  <c r="R217" i="1"/>
  <c r="S217" i="1"/>
  <c r="T217" i="1"/>
  <c r="U217" i="1"/>
  <c r="V217" i="1"/>
  <c r="W217" i="1"/>
  <c r="X217" i="1"/>
  <c r="Y217" i="1"/>
  <c r="Z217" i="1"/>
  <c r="AA217" i="1"/>
  <c r="AB217" i="1"/>
  <c r="AC217" i="1"/>
  <c r="I249" i="1"/>
  <c r="J249" i="1"/>
  <c r="K249" i="1"/>
  <c r="L249" i="1"/>
  <c r="M249" i="1"/>
  <c r="N249" i="1"/>
  <c r="O249" i="1"/>
  <c r="P249" i="1"/>
  <c r="Q249" i="1"/>
  <c r="R249" i="1"/>
  <c r="S249" i="1"/>
  <c r="T249" i="1"/>
  <c r="U249" i="1"/>
  <c r="V249" i="1"/>
  <c r="W249" i="1"/>
  <c r="X249" i="1"/>
  <c r="Y249" i="1"/>
  <c r="Z249" i="1"/>
  <c r="AA249" i="1"/>
  <c r="AB249" i="1"/>
  <c r="AC249" i="1"/>
  <c r="I297" i="1"/>
  <c r="J297" i="1"/>
  <c r="K297" i="1"/>
  <c r="L297" i="1"/>
  <c r="M297" i="1"/>
  <c r="N297" i="1"/>
  <c r="O297" i="1"/>
  <c r="P297" i="1"/>
  <c r="Q297" i="1"/>
  <c r="R297" i="1"/>
  <c r="S297" i="1"/>
  <c r="T297" i="1"/>
  <c r="U297" i="1"/>
  <c r="V297" i="1"/>
  <c r="W297" i="1"/>
  <c r="X297" i="1"/>
  <c r="Y297" i="1"/>
  <c r="Z297" i="1"/>
  <c r="AA297" i="1"/>
  <c r="AB297" i="1"/>
  <c r="AC297" i="1"/>
  <c r="I377" i="1"/>
  <c r="J377" i="1"/>
  <c r="K377" i="1"/>
  <c r="L377" i="1"/>
  <c r="M377" i="1"/>
  <c r="N377" i="1"/>
  <c r="O377" i="1"/>
  <c r="P377" i="1"/>
  <c r="Q377" i="1"/>
  <c r="R377" i="1"/>
  <c r="S377" i="1"/>
  <c r="T377" i="1"/>
  <c r="U377" i="1"/>
  <c r="V377" i="1"/>
  <c r="W377" i="1"/>
  <c r="X377" i="1"/>
  <c r="Y377" i="1"/>
  <c r="Z377" i="1"/>
  <c r="AA377" i="1"/>
  <c r="AB377" i="1"/>
  <c r="AC377" i="1"/>
  <c r="I313" i="1"/>
  <c r="J313" i="1"/>
  <c r="K313" i="1"/>
  <c r="L313" i="1"/>
  <c r="M313" i="1"/>
  <c r="N313" i="1"/>
  <c r="O313" i="1"/>
  <c r="P313" i="1"/>
  <c r="Q313" i="1"/>
  <c r="R313" i="1"/>
  <c r="S313" i="1"/>
  <c r="T313" i="1"/>
  <c r="U313" i="1"/>
  <c r="V313" i="1"/>
  <c r="W313" i="1"/>
  <c r="X313" i="1"/>
  <c r="Y313" i="1"/>
  <c r="Z313" i="1"/>
  <c r="AA313" i="1"/>
  <c r="AB313" i="1"/>
  <c r="AC313" i="1"/>
  <c r="I329" i="1"/>
  <c r="J329" i="1"/>
  <c r="K329" i="1"/>
  <c r="L329" i="1"/>
  <c r="M329" i="1"/>
  <c r="N329" i="1"/>
  <c r="O329" i="1"/>
  <c r="P329" i="1"/>
  <c r="Q329" i="1"/>
  <c r="R329" i="1"/>
  <c r="S329" i="1"/>
  <c r="T329" i="1"/>
  <c r="U329" i="1"/>
  <c r="V329" i="1"/>
  <c r="W329" i="1"/>
  <c r="X329" i="1"/>
  <c r="Y329" i="1"/>
  <c r="Z329" i="1"/>
  <c r="AA329" i="1"/>
  <c r="AB329" i="1"/>
  <c r="AC329" i="1"/>
  <c r="I345" i="1"/>
  <c r="J345" i="1"/>
  <c r="K345" i="1"/>
  <c r="L345" i="1"/>
  <c r="M345" i="1"/>
  <c r="N345" i="1"/>
  <c r="O345" i="1"/>
  <c r="P345" i="1"/>
  <c r="Q345" i="1"/>
  <c r="R345" i="1"/>
  <c r="S345" i="1"/>
  <c r="T345" i="1"/>
  <c r="U345" i="1"/>
  <c r="V345" i="1"/>
  <c r="W345" i="1"/>
  <c r="X345" i="1"/>
  <c r="Y345" i="1"/>
  <c r="Z345" i="1"/>
  <c r="AA345" i="1"/>
  <c r="AB345" i="1"/>
  <c r="AC345" i="1"/>
  <c r="I361" i="1"/>
  <c r="J361" i="1"/>
  <c r="K361" i="1"/>
  <c r="L361" i="1"/>
  <c r="M361" i="1"/>
  <c r="N361" i="1"/>
  <c r="O361" i="1"/>
  <c r="P361" i="1"/>
  <c r="Q361" i="1"/>
  <c r="R361" i="1"/>
  <c r="S361" i="1"/>
  <c r="T361" i="1"/>
  <c r="U361" i="1"/>
  <c r="V361" i="1"/>
  <c r="W361" i="1"/>
  <c r="X361" i="1"/>
  <c r="Y361" i="1"/>
  <c r="Z361" i="1"/>
  <c r="AA361" i="1"/>
  <c r="AB361" i="1"/>
  <c r="AC361" i="1"/>
  <c r="I393" i="1"/>
  <c r="J393" i="1"/>
  <c r="K393" i="1"/>
  <c r="L393" i="1"/>
  <c r="M393" i="1"/>
  <c r="N393" i="1"/>
  <c r="O393" i="1"/>
  <c r="P393" i="1"/>
  <c r="Q393" i="1"/>
  <c r="R393" i="1"/>
  <c r="S393" i="1"/>
  <c r="T393" i="1"/>
  <c r="U393" i="1"/>
  <c r="V393" i="1"/>
  <c r="W393" i="1"/>
  <c r="X393" i="1"/>
  <c r="Y393" i="1"/>
  <c r="Z393" i="1"/>
  <c r="AA393" i="1"/>
  <c r="AB393" i="1"/>
  <c r="AC393" i="1"/>
  <c r="I601" i="1"/>
  <c r="J601" i="1"/>
  <c r="K601" i="1"/>
  <c r="L601" i="1"/>
  <c r="M601" i="1"/>
  <c r="N601" i="1"/>
  <c r="O601" i="1"/>
  <c r="P601" i="1"/>
  <c r="Q601" i="1"/>
  <c r="R601" i="1"/>
  <c r="S601" i="1"/>
  <c r="T601" i="1"/>
  <c r="U601" i="1"/>
  <c r="V601" i="1"/>
  <c r="W601" i="1"/>
  <c r="X601" i="1"/>
  <c r="Y601" i="1"/>
  <c r="Z601" i="1"/>
  <c r="AA601" i="1"/>
  <c r="AB601" i="1"/>
  <c r="AC601" i="1"/>
  <c r="I409" i="1"/>
  <c r="J409" i="1"/>
  <c r="K409" i="1"/>
  <c r="L409" i="1"/>
  <c r="M409" i="1"/>
  <c r="N409" i="1"/>
  <c r="O409" i="1"/>
  <c r="P409" i="1"/>
  <c r="Q409" i="1"/>
  <c r="R409" i="1"/>
  <c r="S409" i="1"/>
  <c r="T409" i="1"/>
  <c r="U409" i="1"/>
  <c r="V409" i="1"/>
  <c r="W409" i="1"/>
  <c r="X409" i="1"/>
  <c r="Y409" i="1"/>
  <c r="Z409" i="1"/>
  <c r="AA409" i="1"/>
  <c r="AB409" i="1"/>
  <c r="AC409" i="1"/>
  <c r="I441" i="1"/>
  <c r="J441" i="1"/>
  <c r="K441" i="1"/>
  <c r="L441" i="1"/>
  <c r="M441" i="1"/>
  <c r="N441" i="1"/>
  <c r="O441" i="1"/>
  <c r="P441" i="1"/>
  <c r="Q441" i="1"/>
  <c r="R441" i="1"/>
  <c r="S441" i="1"/>
  <c r="T441" i="1"/>
  <c r="U441" i="1"/>
  <c r="V441" i="1"/>
  <c r="W441" i="1"/>
  <c r="X441" i="1"/>
  <c r="Y441" i="1"/>
  <c r="Z441" i="1"/>
  <c r="AA441" i="1"/>
  <c r="AB441" i="1"/>
  <c r="AC441" i="1"/>
  <c r="I473" i="1"/>
  <c r="J473" i="1"/>
  <c r="K473" i="1"/>
  <c r="L473" i="1"/>
  <c r="M473" i="1"/>
  <c r="N473" i="1"/>
  <c r="O473" i="1"/>
  <c r="P473" i="1"/>
  <c r="Q473" i="1"/>
  <c r="R473" i="1"/>
  <c r="S473" i="1"/>
  <c r="T473" i="1"/>
  <c r="U473" i="1"/>
  <c r="V473" i="1"/>
  <c r="W473" i="1"/>
  <c r="X473" i="1"/>
  <c r="Y473" i="1"/>
  <c r="Z473" i="1"/>
  <c r="AA473" i="1"/>
  <c r="AB473" i="1"/>
  <c r="AC473" i="1"/>
  <c r="I425" i="1"/>
  <c r="J425" i="1"/>
  <c r="K425" i="1"/>
  <c r="L425" i="1"/>
  <c r="M425" i="1"/>
  <c r="N425" i="1"/>
  <c r="O425" i="1"/>
  <c r="P425" i="1"/>
  <c r="Q425" i="1"/>
  <c r="R425" i="1"/>
  <c r="S425" i="1"/>
  <c r="T425" i="1"/>
  <c r="U425" i="1"/>
  <c r="V425" i="1"/>
  <c r="W425" i="1"/>
  <c r="X425" i="1"/>
  <c r="Y425" i="1"/>
  <c r="Z425" i="1"/>
  <c r="AA425" i="1"/>
  <c r="AB425" i="1"/>
  <c r="AC425" i="1"/>
  <c r="I457" i="1"/>
  <c r="J457" i="1"/>
  <c r="K457" i="1"/>
  <c r="L457" i="1"/>
  <c r="M457" i="1"/>
  <c r="N457" i="1"/>
  <c r="O457" i="1"/>
  <c r="P457" i="1"/>
  <c r="Q457" i="1"/>
  <c r="R457" i="1"/>
  <c r="S457" i="1"/>
  <c r="T457" i="1"/>
  <c r="U457" i="1"/>
  <c r="V457" i="1"/>
  <c r="W457" i="1"/>
  <c r="X457" i="1"/>
  <c r="Y457" i="1"/>
  <c r="Z457" i="1"/>
  <c r="AA457" i="1"/>
  <c r="AB457" i="1"/>
  <c r="AC457" i="1"/>
  <c r="I489" i="1"/>
  <c r="J489" i="1"/>
  <c r="K489" i="1"/>
  <c r="L489" i="1"/>
  <c r="M489" i="1"/>
  <c r="N489" i="1"/>
  <c r="O489" i="1"/>
  <c r="P489" i="1"/>
  <c r="Q489" i="1"/>
  <c r="R489" i="1"/>
  <c r="S489" i="1"/>
  <c r="T489" i="1"/>
  <c r="U489" i="1"/>
  <c r="V489" i="1"/>
  <c r="W489" i="1"/>
  <c r="X489" i="1"/>
  <c r="Y489" i="1"/>
  <c r="Z489" i="1"/>
  <c r="AA489" i="1"/>
  <c r="AB489" i="1"/>
  <c r="AC489" i="1"/>
  <c r="I505" i="1"/>
  <c r="J505" i="1"/>
  <c r="K505" i="1"/>
  <c r="L505" i="1"/>
  <c r="M505" i="1"/>
  <c r="N505" i="1"/>
  <c r="O505" i="1"/>
  <c r="P505" i="1"/>
  <c r="Q505" i="1"/>
  <c r="R505" i="1"/>
  <c r="S505" i="1"/>
  <c r="T505" i="1"/>
  <c r="U505" i="1"/>
  <c r="V505" i="1"/>
  <c r="W505" i="1"/>
  <c r="X505" i="1"/>
  <c r="Y505" i="1"/>
  <c r="Z505" i="1"/>
  <c r="AA505" i="1"/>
  <c r="AB505" i="1"/>
  <c r="AC505" i="1"/>
  <c r="I521" i="1"/>
  <c r="J521" i="1"/>
  <c r="K521" i="1"/>
  <c r="L521" i="1"/>
  <c r="M521" i="1"/>
  <c r="N521" i="1"/>
  <c r="O521" i="1"/>
  <c r="P521" i="1"/>
  <c r="Q521" i="1"/>
  <c r="R521" i="1"/>
  <c r="S521" i="1"/>
  <c r="T521" i="1"/>
  <c r="U521" i="1"/>
  <c r="V521" i="1"/>
  <c r="W521" i="1"/>
  <c r="X521" i="1"/>
  <c r="Y521" i="1"/>
  <c r="Z521" i="1"/>
  <c r="AA521" i="1"/>
  <c r="AB521" i="1"/>
  <c r="AC521" i="1"/>
  <c r="I265" i="1"/>
  <c r="J265" i="1"/>
  <c r="K265" i="1"/>
  <c r="L265" i="1"/>
  <c r="M265" i="1"/>
  <c r="N265" i="1"/>
  <c r="O265" i="1"/>
  <c r="P265" i="1"/>
  <c r="Q265" i="1"/>
  <c r="R265" i="1"/>
  <c r="S265" i="1"/>
  <c r="T265" i="1"/>
  <c r="U265" i="1"/>
  <c r="V265" i="1"/>
  <c r="W265" i="1"/>
  <c r="X265" i="1"/>
  <c r="Y265" i="1"/>
  <c r="Z265" i="1"/>
  <c r="AA265" i="1"/>
  <c r="AB265" i="1"/>
  <c r="AC265" i="1"/>
  <c r="I537" i="1"/>
  <c r="J537" i="1"/>
  <c r="K537" i="1"/>
  <c r="L537" i="1"/>
  <c r="M537" i="1"/>
  <c r="N537" i="1"/>
  <c r="O537" i="1"/>
  <c r="P537" i="1"/>
  <c r="Q537" i="1"/>
  <c r="R537" i="1"/>
  <c r="S537" i="1"/>
  <c r="T537" i="1"/>
  <c r="U537" i="1"/>
  <c r="V537" i="1"/>
  <c r="W537" i="1"/>
  <c r="X537" i="1"/>
  <c r="Y537" i="1"/>
  <c r="Z537" i="1"/>
  <c r="AA537" i="1"/>
  <c r="AB537" i="1"/>
  <c r="AC537" i="1"/>
  <c r="I569" i="1"/>
  <c r="J569" i="1"/>
  <c r="K569" i="1"/>
  <c r="L569" i="1"/>
  <c r="M569" i="1"/>
  <c r="N569" i="1"/>
  <c r="O569" i="1"/>
  <c r="P569" i="1"/>
  <c r="Q569" i="1"/>
  <c r="R569" i="1"/>
  <c r="S569" i="1"/>
  <c r="T569" i="1"/>
  <c r="U569" i="1"/>
  <c r="V569" i="1"/>
  <c r="W569" i="1"/>
  <c r="X569" i="1"/>
  <c r="Y569" i="1"/>
  <c r="Z569" i="1"/>
  <c r="AA569" i="1"/>
  <c r="AB569" i="1"/>
  <c r="AC569" i="1"/>
  <c r="I681" i="1"/>
  <c r="J681" i="1"/>
  <c r="K681" i="1"/>
  <c r="L681" i="1"/>
  <c r="M681" i="1"/>
  <c r="N681" i="1"/>
  <c r="O681" i="1"/>
  <c r="P681" i="1"/>
  <c r="Q681" i="1"/>
  <c r="R681" i="1"/>
  <c r="S681" i="1"/>
  <c r="T681" i="1"/>
  <c r="U681" i="1"/>
  <c r="V681" i="1"/>
  <c r="W681" i="1"/>
  <c r="X681" i="1"/>
  <c r="Y681" i="1"/>
  <c r="Z681" i="1"/>
  <c r="AA681" i="1"/>
  <c r="AB681" i="1"/>
  <c r="AC681" i="1"/>
  <c r="I585" i="1"/>
  <c r="J585" i="1"/>
  <c r="K585" i="1"/>
  <c r="L585" i="1"/>
  <c r="M585" i="1"/>
  <c r="N585" i="1"/>
  <c r="O585" i="1"/>
  <c r="P585" i="1"/>
  <c r="Q585" i="1"/>
  <c r="R585" i="1"/>
  <c r="S585" i="1"/>
  <c r="T585" i="1"/>
  <c r="U585" i="1"/>
  <c r="V585" i="1"/>
  <c r="W585" i="1"/>
  <c r="X585" i="1"/>
  <c r="Y585" i="1"/>
  <c r="Z585" i="1"/>
  <c r="AA585" i="1"/>
  <c r="AB585" i="1"/>
  <c r="AC585" i="1"/>
  <c r="I553" i="1"/>
  <c r="J553" i="1"/>
  <c r="K553" i="1"/>
  <c r="L553" i="1"/>
  <c r="M553" i="1"/>
  <c r="N553" i="1"/>
  <c r="O553" i="1"/>
  <c r="P553" i="1"/>
  <c r="Q553" i="1"/>
  <c r="R553" i="1"/>
  <c r="S553" i="1"/>
  <c r="T553" i="1"/>
  <c r="U553" i="1"/>
  <c r="V553" i="1"/>
  <c r="W553" i="1"/>
  <c r="X553" i="1"/>
  <c r="Y553" i="1"/>
  <c r="Z553" i="1"/>
  <c r="AA553" i="1"/>
  <c r="AB553" i="1"/>
  <c r="AC553" i="1"/>
  <c r="I617" i="1"/>
  <c r="J617" i="1"/>
  <c r="K617" i="1"/>
  <c r="L617" i="1"/>
  <c r="M617" i="1"/>
  <c r="N617" i="1"/>
  <c r="O617" i="1"/>
  <c r="P617" i="1"/>
  <c r="Q617" i="1"/>
  <c r="R617" i="1"/>
  <c r="S617" i="1"/>
  <c r="T617" i="1"/>
  <c r="U617" i="1"/>
  <c r="V617" i="1"/>
  <c r="W617" i="1"/>
  <c r="X617" i="1"/>
  <c r="Y617" i="1"/>
  <c r="Z617" i="1"/>
  <c r="AA617" i="1"/>
  <c r="AB617" i="1"/>
  <c r="AC617" i="1"/>
  <c r="I633" i="1"/>
  <c r="J633" i="1"/>
  <c r="K633" i="1"/>
  <c r="L633" i="1"/>
  <c r="M633" i="1"/>
  <c r="N633" i="1"/>
  <c r="O633" i="1"/>
  <c r="P633" i="1"/>
  <c r="Q633" i="1"/>
  <c r="R633" i="1"/>
  <c r="S633" i="1"/>
  <c r="T633" i="1"/>
  <c r="U633" i="1"/>
  <c r="V633" i="1"/>
  <c r="W633" i="1"/>
  <c r="X633" i="1"/>
  <c r="Y633" i="1"/>
  <c r="Z633" i="1"/>
  <c r="AA633" i="1"/>
  <c r="AB633" i="1"/>
  <c r="AC633" i="1"/>
  <c r="I665" i="1"/>
  <c r="J665" i="1"/>
  <c r="K665" i="1"/>
  <c r="L665" i="1"/>
  <c r="M665" i="1"/>
  <c r="N665" i="1"/>
  <c r="O665" i="1"/>
  <c r="P665" i="1"/>
  <c r="Q665" i="1"/>
  <c r="R665" i="1"/>
  <c r="S665" i="1"/>
  <c r="T665" i="1"/>
  <c r="U665" i="1"/>
  <c r="V665" i="1"/>
  <c r="W665" i="1"/>
  <c r="X665" i="1"/>
  <c r="Y665" i="1"/>
  <c r="Z665" i="1"/>
  <c r="AA665" i="1"/>
  <c r="AB665" i="1"/>
  <c r="AC665" i="1"/>
  <c r="I649" i="1"/>
  <c r="J649" i="1"/>
  <c r="K649" i="1"/>
  <c r="L649" i="1"/>
  <c r="M649" i="1"/>
  <c r="N649" i="1"/>
  <c r="O649" i="1"/>
  <c r="P649" i="1"/>
  <c r="Q649" i="1"/>
  <c r="R649" i="1"/>
  <c r="S649" i="1"/>
  <c r="T649" i="1"/>
  <c r="U649" i="1"/>
  <c r="V649" i="1"/>
  <c r="W649" i="1"/>
  <c r="X649" i="1"/>
  <c r="Y649" i="1"/>
  <c r="Z649" i="1"/>
  <c r="AA649" i="1"/>
  <c r="AB649" i="1"/>
  <c r="AC649" i="1"/>
  <c r="I697" i="1"/>
  <c r="J697" i="1"/>
  <c r="K697" i="1"/>
  <c r="L697" i="1"/>
  <c r="M697" i="1"/>
  <c r="N697" i="1"/>
  <c r="O697" i="1"/>
  <c r="P697" i="1"/>
  <c r="Q697" i="1"/>
  <c r="R697" i="1"/>
  <c r="S697" i="1"/>
  <c r="T697" i="1"/>
  <c r="U697" i="1"/>
  <c r="V697" i="1"/>
  <c r="W697" i="1"/>
  <c r="X697" i="1"/>
  <c r="Y697" i="1"/>
  <c r="Z697" i="1"/>
  <c r="AA697" i="1"/>
  <c r="AB697" i="1"/>
  <c r="AC697" i="1"/>
  <c r="I713" i="1"/>
  <c r="J713" i="1"/>
  <c r="K713" i="1"/>
  <c r="L713" i="1"/>
  <c r="M713" i="1"/>
  <c r="N713" i="1"/>
  <c r="O713" i="1"/>
  <c r="P713" i="1"/>
  <c r="Q713" i="1"/>
  <c r="R713" i="1"/>
  <c r="S713" i="1"/>
  <c r="T713" i="1"/>
  <c r="U713" i="1"/>
  <c r="V713" i="1"/>
  <c r="W713" i="1"/>
  <c r="X713" i="1"/>
  <c r="Y713" i="1"/>
  <c r="Z713" i="1"/>
  <c r="AA713" i="1"/>
  <c r="AB713" i="1"/>
  <c r="AC713" i="1"/>
  <c r="I282" i="1"/>
  <c r="J282" i="1"/>
  <c r="K282" i="1"/>
  <c r="L282" i="1"/>
  <c r="M282" i="1"/>
  <c r="N282" i="1"/>
  <c r="O282" i="1"/>
  <c r="P282" i="1"/>
  <c r="Q282" i="1"/>
  <c r="R282" i="1"/>
  <c r="S282" i="1"/>
  <c r="T282" i="1"/>
  <c r="U282" i="1"/>
  <c r="V282" i="1"/>
  <c r="W282" i="1"/>
  <c r="X282" i="1"/>
  <c r="Y282" i="1"/>
  <c r="Z282" i="1"/>
  <c r="AA282" i="1"/>
  <c r="AB282" i="1"/>
  <c r="AC282" i="1"/>
  <c r="I170" i="1"/>
  <c r="J170" i="1"/>
  <c r="K170" i="1"/>
  <c r="L170" i="1"/>
  <c r="M170" i="1"/>
  <c r="N170" i="1"/>
  <c r="O170" i="1"/>
  <c r="P170" i="1"/>
  <c r="Q170" i="1"/>
  <c r="R170" i="1"/>
  <c r="S170" i="1"/>
  <c r="T170" i="1"/>
  <c r="U170" i="1"/>
  <c r="V170" i="1"/>
  <c r="W170" i="1"/>
  <c r="X170" i="1"/>
  <c r="Y170" i="1"/>
  <c r="Z170" i="1"/>
  <c r="AA170" i="1"/>
  <c r="AB170" i="1"/>
  <c r="AC170" i="1"/>
  <c r="I186" i="1"/>
  <c r="J186" i="1"/>
  <c r="K186" i="1"/>
  <c r="L186" i="1"/>
  <c r="M186" i="1"/>
  <c r="N186" i="1"/>
  <c r="O186" i="1"/>
  <c r="P186" i="1"/>
  <c r="Q186" i="1"/>
  <c r="R186" i="1"/>
  <c r="S186" i="1"/>
  <c r="T186" i="1"/>
  <c r="U186" i="1"/>
  <c r="V186" i="1"/>
  <c r="W186" i="1"/>
  <c r="X186" i="1"/>
  <c r="Y186" i="1"/>
  <c r="Z186" i="1"/>
  <c r="AA186" i="1"/>
  <c r="AB186" i="1"/>
  <c r="AC186" i="1"/>
  <c r="I202" i="1"/>
  <c r="J202" i="1"/>
  <c r="K202" i="1"/>
  <c r="L202" i="1"/>
  <c r="M202" i="1"/>
  <c r="N202" i="1"/>
  <c r="O202" i="1"/>
  <c r="P202" i="1"/>
  <c r="Q202" i="1"/>
  <c r="R202" i="1"/>
  <c r="S202" i="1"/>
  <c r="T202" i="1"/>
  <c r="U202" i="1"/>
  <c r="V202" i="1"/>
  <c r="W202" i="1"/>
  <c r="X202" i="1"/>
  <c r="Y202" i="1"/>
  <c r="Z202" i="1"/>
  <c r="AA202" i="1"/>
  <c r="AB202" i="1"/>
  <c r="AC202" i="1"/>
  <c r="I234" i="1"/>
  <c r="J234" i="1"/>
  <c r="K234" i="1"/>
  <c r="L234" i="1"/>
  <c r="M234" i="1"/>
  <c r="N234" i="1"/>
  <c r="O234" i="1"/>
  <c r="P234" i="1"/>
  <c r="Q234" i="1"/>
  <c r="R234" i="1"/>
  <c r="S234" i="1"/>
  <c r="T234" i="1"/>
  <c r="U234" i="1"/>
  <c r="V234" i="1"/>
  <c r="W234" i="1"/>
  <c r="X234" i="1"/>
  <c r="Y234" i="1"/>
  <c r="Z234" i="1"/>
  <c r="AA234" i="1"/>
  <c r="AB234" i="1"/>
  <c r="AC234" i="1"/>
  <c r="I218" i="1"/>
  <c r="J218" i="1"/>
  <c r="K218" i="1"/>
  <c r="L218" i="1"/>
  <c r="M218" i="1"/>
  <c r="N218" i="1"/>
  <c r="O218" i="1"/>
  <c r="P218" i="1"/>
  <c r="Q218" i="1"/>
  <c r="R218" i="1"/>
  <c r="S218" i="1"/>
  <c r="T218" i="1"/>
  <c r="U218" i="1"/>
  <c r="V218" i="1"/>
  <c r="W218" i="1"/>
  <c r="X218" i="1"/>
  <c r="Y218" i="1"/>
  <c r="Z218" i="1"/>
  <c r="AA218" i="1"/>
  <c r="AB218" i="1"/>
  <c r="AC218" i="1"/>
  <c r="I250" i="1"/>
  <c r="J250" i="1"/>
  <c r="K250" i="1"/>
  <c r="L250" i="1"/>
  <c r="M250" i="1"/>
  <c r="N250" i="1"/>
  <c r="O250" i="1"/>
  <c r="P250" i="1"/>
  <c r="Q250" i="1"/>
  <c r="R250" i="1"/>
  <c r="S250" i="1"/>
  <c r="T250" i="1"/>
  <c r="U250" i="1"/>
  <c r="V250" i="1"/>
  <c r="W250" i="1"/>
  <c r="X250" i="1"/>
  <c r="Y250" i="1"/>
  <c r="Z250" i="1"/>
  <c r="AA250" i="1"/>
  <c r="AB250" i="1"/>
  <c r="AC250" i="1"/>
  <c r="I298" i="1"/>
  <c r="J298" i="1"/>
  <c r="K298" i="1"/>
  <c r="L298" i="1"/>
  <c r="M298" i="1"/>
  <c r="N298" i="1"/>
  <c r="O298" i="1"/>
  <c r="P298" i="1"/>
  <c r="Q298" i="1"/>
  <c r="R298" i="1"/>
  <c r="S298" i="1"/>
  <c r="T298" i="1"/>
  <c r="U298" i="1"/>
  <c r="V298" i="1"/>
  <c r="W298" i="1"/>
  <c r="X298" i="1"/>
  <c r="Y298" i="1"/>
  <c r="Z298" i="1"/>
  <c r="AA298" i="1"/>
  <c r="AB298" i="1"/>
  <c r="AC298" i="1"/>
  <c r="I378" i="1"/>
  <c r="J378" i="1"/>
  <c r="K378" i="1"/>
  <c r="L378" i="1"/>
  <c r="M378" i="1"/>
  <c r="N378" i="1"/>
  <c r="O378" i="1"/>
  <c r="P378" i="1"/>
  <c r="Q378" i="1"/>
  <c r="R378" i="1"/>
  <c r="S378" i="1"/>
  <c r="T378" i="1"/>
  <c r="U378" i="1"/>
  <c r="V378" i="1"/>
  <c r="W378" i="1"/>
  <c r="X378" i="1"/>
  <c r="Y378" i="1"/>
  <c r="Z378" i="1"/>
  <c r="AA378" i="1"/>
  <c r="AB378" i="1"/>
  <c r="AC378" i="1"/>
  <c r="I314" i="1"/>
  <c r="J314" i="1"/>
  <c r="K314" i="1"/>
  <c r="L314" i="1"/>
  <c r="M314" i="1"/>
  <c r="N314" i="1"/>
  <c r="O314" i="1"/>
  <c r="P314" i="1"/>
  <c r="Q314" i="1"/>
  <c r="R314" i="1"/>
  <c r="S314" i="1"/>
  <c r="T314" i="1"/>
  <c r="U314" i="1"/>
  <c r="V314" i="1"/>
  <c r="W314" i="1"/>
  <c r="X314" i="1"/>
  <c r="Y314" i="1"/>
  <c r="Z314" i="1"/>
  <c r="AA314" i="1"/>
  <c r="AB314" i="1"/>
  <c r="AC314" i="1"/>
  <c r="I330" i="1"/>
  <c r="J330" i="1"/>
  <c r="K330" i="1"/>
  <c r="L330" i="1"/>
  <c r="M330" i="1"/>
  <c r="N330" i="1"/>
  <c r="O330" i="1"/>
  <c r="P330" i="1"/>
  <c r="Q330" i="1"/>
  <c r="R330" i="1"/>
  <c r="S330" i="1"/>
  <c r="T330" i="1"/>
  <c r="U330" i="1"/>
  <c r="V330" i="1"/>
  <c r="W330" i="1"/>
  <c r="X330" i="1"/>
  <c r="Y330" i="1"/>
  <c r="Z330" i="1"/>
  <c r="AA330" i="1"/>
  <c r="AB330" i="1"/>
  <c r="AC330" i="1"/>
  <c r="I346" i="1"/>
  <c r="J346" i="1"/>
  <c r="K346" i="1"/>
  <c r="L346" i="1"/>
  <c r="M346" i="1"/>
  <c r="N346" i="1"/>
  <c r="O346" i="1"/>
  <c r="P346" i="1"/>
  <c r="Q346" i="1"/>
  <c r="R346" i="1"/>
  <c r="S346" i="1"/>
  <c r="T346" i="1"/>
  <c r="U346" i="1"/>
  <c r="V346" i="1"/>
  <c r="W346" i="1"/>
  <c r="X346" i="1"/>
  <c r="Y346" i="1"/>
  <c r="Z346" i="1"/>
  <c r="AA346" i="1"/>
  <c r="AB346" i="1"/>
  <c r="AC346" i="1"/>
  <c r="I362" i="1"/>
  <c r="J362" i="1"/>
  <c r="K362" i="1"/>
  <c r="L362" i="1"/>
  <c r="M362" i="1"/>
  <c r="N362" i="1"/>
  <c r="O362" i="1"/>
  <c r="P362" i="1"/>
  <c r="Q362" i="1"/>
  <c r="R362" i="1"/>
  <c r="S362" i="1"/>
  <c r="T362" i="1"/>
  <c r="U362" i="1"/>
  <c r="V362" i="1"/>
  <c r="W362" i="1"/>
  <c r="X362" i="1"/>
  <c r="Y362" i="1"/>
  <c r="Z362" i="1"/>
  <c r="AA362" i="1"/>
  <c r="AB362" i="1"/>
  <c r="AC362" i="1"/>
  <c r="I394" i="1"/>
  <c r="J394" i="1"/>
  <c r="K394" i="1"/>
  <c r="L394" i="1"/>
  <c r="M394" i="1"/>
  <c r="N394" i="1"/>
  <c r="O394" i="1"/>
  <c r="P394" i="1"/>
  <c r="Q394" i="1"/>
  <c r="R394" i="1"/>
  <c r="S394" i="1"/>
  <c r="T394" i="1"/>
  <c r="U394" i="1"/>
  <c r="V394" i="1"/>
  <c r="W394" i="1"/>
  <c r="X394" i="1"/>
  <c r="Y394" i="1"/>
  <c r="Z394" i="1"/>
  <c r="AA394" i="1"/>
  <c r="AB394" i="1"/>
  <c r="AC394" i="1"/>
  <c r="I602" i="1"/>
  <c r="J602" i="1"/>
  <c r="K602" i="1"/>
  <c r="L602" i="1"/>
  <c r="M602" i="1"/>
  <c r="N602" i="1"/>
  <c r="O602" i="1"/>
  <c r="P602" i="1"/>
  <c r="Q602" i="1"/>
  <c r="R602" i="1"/>
  <c r="S602" i="1"/>
  <c r="T602" i="1"/>
  <c r="U602" i="1"/>
  <c r="V602" i="1"/>
  <c r="W602" i="1"/>
  <c r="X602" i="1"/>
  <c r="Y602" i="1"/>
  <c r="Z602" i="1"/>
  <c r="AA602" i="1"/>
  <c r="AB602" i="1"/>
  <c r="AC602" i="1"/>
  <c r="I410" i="1"/>
  <c r="J410" i="1"/>
  <c r="K410" i="1"/>
  <c r="L410" i="1"/>
  <c r="M410" i="1"/>
  <c r="N410" i="1"/>
  <c r="O410" i="1"/>
  <c r="P410" i="1"/>
  <c r="Q410" i="1"/>
  <c r="R410" i="1"/>
  <c r="S410" i="1"/>
  <c r="T410" i="1"/>
  <c r="U410" i="1"/>
  <c r="V410" i="1"/>
  <c r="W410" i="1"/>
  <c r="X410" i="1"/>
  <c r="Y410" i="1"/>
  <c r="Z410" i="1"/>
  <c r="AA410" i="1"/>
  <c r="AB410" i="1"/>
  <c r="AC410" i="1"/>
  <c r="I442" i="1"/>
  <c r="J442" i="1"/>
  <c r="K442" i="1"/>
  <c r="L442" i="1"/>
  <c r="M442" i="1"/>
  <c r="N442" i="1"/>
  <c r="O442" i="1"/>
  <c r="P442" i="1"/>
  <c r="Q442" i="1"/>
  <c r="R442" i="1"/>
  <c r="S442" i="1"/>
  <c r="T442" i="1"/>
  <c r="U442" i="1"/>
  <c r="V442" i="1"/>
  <c r="W442" i="1"/>
  <c r="X442" i="1"/>
  <c r="Y442" i="1"/>
  <c r="Z442" i="1"/>
  <c r="AA442" i="1"/>
  <c r="AB442" i="1"/>
  <c r="AC442" i="1"/>
  <c r="I474" i="1"/>
  <c r="J474" i="1"/>
  <c r="K474" i="1"/>
  <c r="L474" i="1"/>
  <c r="M474" i="1"/>
  <c r="N474" i="1"/>
  <c r="O474" i="1"/>
  <c r="P474" i="1"/>
  <c r="Q474" i="1"/>
  <c r="R474" i="1"/>
  <c r="S474" i="1"/>
  <c r="T474" i="1"/>
  <c r="U474" i="1"/>
  <c r="V474" i="1"/>
  <c r="W474" i="1"/>
  <c r="X474" i="1"/>
  <c r="Y474" i="1"/>
  <c r="Z474" i="1"/>
  <c r="AA474" i="1"/>
  <c r="AB474" i="1"/>
  <c r="AC474" i="1"/>
  <c r="I426" i="1"/>
  <c r="J426" i="1"/>
  <c r="K426" i="1"/>
  <c r="L426" i="1"/>
  <c r="M426" i="1"/>
  <c r="N426" i="1"/>
  <c r="O426" i="1"/>
  <c r="P426" i="1"/>
  <c r="Q426" i="1"/>
  <c r="R426" i="1"/>
  <c r="S426" i="1"/>
  <c r="T426" i="1"/>
  <c r="U426" i="1"/>
  <c r="V426" i="1"/>
  <c r="W426" i="1"/>
  <c r="X426" i="1"/>
  <c r="Y426" i="1"/>
  <c r="Z426" i="1"/>
  <c r="AA426" i="1"/>
  <c r="AB426" i="1"/>
  <c r="AC426" i="1"/>
  <c r="I458" i="1"/>
  <c r="J458" i="1"/>
  <c r="K458" i="1"/>
  <c r="L458" i="1"/>
  <c r="M458" i="1"/>
  <c r="N458" i="1"/>
  <c r="O458" i="1"/>
  <c r="P458" i="1"/>
  <c r="Q458" i="1"/>
  <c r="R458" i="1"/>
  <c r="S458" i="1"/>
  <c r="T458" i="1"/>
  <c r="U458" i="1"/>
  <c r="V458" i="1"/>
  <c r="W458" i="1"/>
  <c r="X458" i="1"/>
  <c r="Y458" i="1"/>
  <c r="Z458" i="1"/>
  <c r="AA458" i="1"/>
  <c r="AB458" i="1"/>
  <c r="AC458" i="1"/>
  <c r="I490" i="1"/>
  <c r="J490" i="1"/>
  <c r="K490" i="1"/>
  <c r="L490" i="1"/>
  <c r="M490" i="1"/>
  <c r="N490" i="1"/>
  <c r="O490" i="1"/>
  <c r="P490" i="1"/>
  <c r="Q490" i="1"/>
  <c r="R490" i="1"/>
  <c r="S490" i="1"/>
  <c r="T490" i="1"/>
  <c r="U490" i="1"/>
  <c r="V490" i="1"/>
  <c r="W490" i="1"/>
  <c r="X490" i="1"/>
  <c r="Y490" i="1"/>
  <c r="Z490" i="1"/>
  <c r="AA490" i="1"/>
  <c r="AB490" i="1"/>
  <c r="AC490" i="1"/>
  <c r="I506" i="1"/>
  <c r="J506" i="1"/>
  <c r="K506" i="1"/>
  <c r="L506" i="1"/>
  <c r="M506" i="1"/>
  <c r="N506" i="1"/>
  <c r="O506" i="1"/>
  <c r="P506" i="1"/>
  <c r="Q506" i="1"/>
  <c r="R506" i="1"/>
  <c r="S506" i="1"/>
  <c r="T506" i="1"/>
  <c r="U506" i="1"/>
  <c r="V506" i="1"/>
  <c r="W506" i="1"/>
  <c r="X506" i="1"/>
  <c r="Y506" i="1"/>
  <c r="Z506" i="1"/>
  <c r="AA506" i="1"/>
  <c r="AB506" i="1"/>
  <c r="AC506" i="1"/>
  <c r="I522" i="1"/>
  <c r="J522" i="1"/>
  <c r="K522" i="1"/>
  <c r="L522" i="1"/>
  <c r="M522" i="1"/>
  <c r="N522" i="1"/>
  <c r="O522" i="1"/>
  <c r="P522" i="1"/>
  <c r="Q522" i="1"/>
  <c r="R522" i="1"/>
  <c r="S522" i="1"/>
  <c r="T522" i="1"/>
  <c r="U522" i="1"/>
  <c r="V522" i="1"/>
  <c r="W522" i="1"/>
  <c r="X522" i="1"/>
  <c r="Y522" i="1"/>
  <c r="Z522" i="1"/>
  <c r="AA522" i="1"/>
  <c r="AB522" i="1"/>
  <c r="AC522" i="1"/>
  <c r="I266" i="1"/>
  <c r="J266" i="1"/>
  <c r="K266" i="1"/>
  <c r="L266" i="1"/>
  <c r="M266" i="1"/>
  <c r="N266" i="1"/>
  <c r="O266" i="1"/>
  <c r="P266" i="1"/>
  <c r="Q266" i="1"/>
  <c r="R266" i="1"/>
  <c r="S266" i="1"/>
  <c r="T266" i="1"/>
  <c r="U266" i="1"/>
  <c r="V266" i="1"/>
  <c r="W266" i="1"/>
  <c r="X266" i="1"/>
  <c r="Y266" i="1"/>
  <c r="Z266" i="1"/>
  <c r="AA266" i="1"/>
  <c r="AB266" i="1"/>
  <c r="AC266" i="1"/>
  <c r="I538" i="1"/>
  <c r="J538" i="1"/>
  <c r="K538" i="1"/>
  <c r="L538" i="1"/>
  <c r="M538" i="1"/>
  <c r="N538" i="1"/>
  <c r="O538" i="1"/>
  <c r="P538" i="1"/>
  <c r="Q538" i="1"/>
  <c r="R538" i="1"/>
  <c r="S538" i="1"/>
  <c r="T538" i="1"/>
  <c r="U538" i="1"/>
  <c r="V538" i="1"/>
  <c r="W538" i="1"/>
  <c r="X538" i="1"/>
  <c r="Y538" i="1"/>
  <c r="Z538" i="1"/>
  <c r="AA538" i="1"/>
  <c r="AB538" i="1"/>
  <c r="AC538" i="1"/>
  <c r="I570" i="1"/>
  <c r="J570" i="1"/>
  <c r="K570" i="1"/>
  <c r="L570" i="1"/>
  <c r="M570" i="1"/>
  <c r="N570" i="1"/>
  <c r="O570" i="1"/>
  <c r="P570" i="1"/>
  <c r="Q570" i="1"/>
  <c r="R570" i="1"/>
  <c r="S570" i="1"/>
  <c r="T570" i="1"/>
  <c r="U570" i="1"/>
  <c r="V570" i="1"/>
  <c r="W570" i="1"/>
  <c r="X570" i="1"/>
  <c r="Y570" i="1"/>
  <c r="Z570" i="1"/>
  <c r="AA570" i="1"/>
  <c r="AB570" i="1"/>
  <c r="AC570" i="1"/>
  <c r="I682" i="1"/>
  <c r="J682" i="1"/>
  <c r="K682" i="1"/>
  <c r="L682" i="1"/>
  <c r="M682" i="1"/>
  <c r="N682" i="1"/>
  <c r="O682" i="1"/>
  <c r="P682" i="1"/>
  <c r="Q682" i="1"/>
  <c r="R682" i="1"/>
  <c r="S682" i="1"/>
  <c r="T682" i="1"/>
  <c r="U682" i="1"/>
  <c r="V682" i="1"/>
  <c r="W682" i="1"/>
  <c r="X682" i="1"/>
  <c r="Y682" i="1"/>
  <c r="Z682" i="1"/>
  <c r="AA682" i="1"/>
  <c r="AB682" i="1"/>
  <c r="AC682" i="1"/>
  <c r="I586" i="1"/>
  <c r="J586" i="1"/>
  <c r="K586" i="1"/>
  <c r="L586" i="1"/>
  <c r="M586" i="1"/>
  <c r="N586" i="1"/>
  <c r="O586" i="1"/>
  <c r="P586" i="1"/>
  <c r="Q586" i="1"/>
  <c r="R586" i="1"/>
  <c r="S586" i="1"/>
  <c r="T586" i="1"/>
  <c r="U586" i="1"/>
  <c r="V586" i="1"/>
  <c r="W586" i="1"/>
  <c r="X586" i="1"/>
  <c r="Y586" i="1"/>
  <c r="Z586" i="1"/>
  <c r="AA586" i="1"/>
  <c r="AB586" i="1"/>
  <c r="AC586" i="1"/>
  <c r="I554" i="1"/>
  <c r="J554" i="1"/>
  <c r="K554" i="1"/>
  <c r="L554" i="1"/>
  <c r="M554" i="1"/>
  <c r="N554" i="1"/>
  <c r="O554" i="1"/>
  <c r="P554" i="1"/>
  <c r="Q554" i="1"/>
  <c r="R554" i="1"/>
  <c r="S554" i="1"/>
  <c r="T554" i="1"/>
  <c r="U554" i="1"/>
  <c r="V554" i="1"/>
  <c r="W554" i="1"/>
  <c r="X554" i="1"/>
  <c r="Y554" i="1"/>
  <c r="Z554" i="1"/>
  <c r="AA554" i="1"/>
  <c r="AB554" i="1"/>
  <c r="AC554" i="1"/>
  <c r="I618" i="1"/>
  <c r="J618" i="1"/>
  <c r="K618" i="1"/>
  <c r="L618" i="1"/>
  <c r="M618" i="1"/>
  <c r="N618" i="1"/>
  <c r="O618" i="1"/>
  <c r="P618" i="1"/>
  <c r="Q618" i="1"/>
  <c r="R618" i="1"/>
  <c r="S618" i="1"/>
  <c r="T618" i="1"/>
  <c r="U618" i="1"/>
  <c r="V618" i="1"/>
  <c r="W618" i="1"/>
  <c r="X618" i="1"/>
  <c r="Y618" i="1"/>
  <c r="Z618" i="1"/>
  <c r="AA618" i="1"/>
  <c r="AB618" i="1"/>
  <c r="AC618" i="1"/>
  <c r="I634" i="1"/>
  <c r="J634" i="1"/>
  <c r="K634" i="1"/>
  <c r="L634" i="1"/>
  <c r="M634" i="1"/>
  <c r="N634" i="1"/>
  <c r="O634" i="1"/>
  <c r="P634" i="1"/>
  <c r="Q634" i="1"/>
  <c r="R634" i="1"/>
  <c r="S634" i="1"/>
  <c r="T634" i="1"/>
  <c r="U634" i="1"/>
  <c r="V634" i="1"/>
  <c r="W634" i="1"/>
  <c r="X634" i="1"/>
  <c r="Y634" i="1"/>
  <c r="Z634" i="1"/>
  <c r="AA634" i="1"/>
  <c r="AB634" i="1"/>
  <c r="AC634" i="1"/>
  <c r="I666" i="1"/>
  <c r="J666" i="1"/>
  <c r="K666" i="1"/>
  <c r="L666" i="1"/>
  <c r="M666" i="1"/>
  <c r="N666" i="1"/>
  <c r="O666" i="1"/>
  <c r="P666" i="1"/>
  <c r="Q666" i="1"/>
  <c r="R666" i="1"/>
  <c r="S666" i="1"/>
  <c r="T666" i="1"/>
  <c r="U666" i="1"/>
  <c r="V666" i="1"/>
  <c r="W666" i="1"/>
  <c r="X666" i="1"/>
  <c r="Y666" i="1"/>
  <c r="Z666" i="1"/>
  <c r="AA666" i="1"/>
  <c r="AB666" i="1"/>
  <c r="AC666" i="1"/>
  <c r="I650" i="1"/>
  <c r="J650" i="1"/>
  <c r="K650" i="1"/>
  <c r="L650" i="1"/>
  <c r="M650" i="1"/>
  <c r="N650" i="1"/>
  <c r="O650" i="1"/>
  <c r="P650" i="1"/>
  <c r="Q650" i="1"/>
  <c r="R650" i="1"/>
  <c r="S650" i="1"/>
  <c r="T650" i="1"/>
  <c r="U650" i="1"/>
  <c r="V650" i="1"/>
  <c r="W650" i="1"/>
  <c r="X650" i="1"/>
  <c r="Y650" i="1"/>
  <c r="Z650" i="1"/>
  <c r="AA650" i="1"/>
  <c r="AB650" i="1"/>
  <c r="AC650" i="1"/>
  <c r="I698" i="1"/>
  <c r="J698" i="1"/>
  <c r="K698" i="1"/>
  <c r="L698" i="1"/>
  <c r="M698" i="1"/>
  <c r="N698" i="1"/>
  <c r="O698" i="1"/>
  <c r="P698" i="1"/>
  <c r="Q698" i="1"/>
  <c r="R698" i="1"/>
  <c r="S698" i="1"/>
  <c r="T698" i="1"/>
  <c r="U698" i="1"/>
  <c r="V698" i="1"/>
  <c r="W698" i="1"/>
  <c r="X698" i="1"/>
  <c r="Y698" i="1"/>
  <c r="Z698" i="1"/>
  <c r="AA698" i="1"/>
  <c r="AB698" i="1"/>
  <c r="AC698" i="1"/>
  <c r="I714" i="1"/>
  <c r="J714" i="1"/>
  <c r="K714" i="1"/>
  <c r="L714" i="1"/>
  <c r="M714" i="1"/>
  <c r="N714" i="1"/>
  <c r="O714" i="1"/>
  <c r="P714" i="1"/>
  <c r="Q714" i="1"/>
  <c r="R714" i="1"/>
  <c r="S714" i="1"/>
  <c r="T714" i="1"/>
  <c r="U714" i="1"/>
  <c r="V714" i="1"/>
  <c r="W714" i="1"/>
  <c r="X714" i="1"/>
  <c r="Y714" i="1"/>
  <c r="Z714" i="1"/>
  <c r="AA714" i="1"/>
  <c r="AB714" i="1"/>
  <c r="AC714" i="1"/>
  <c r="I283" i="1"/>
  <c r="J283" i="1"/>
  <c r="K283" i="1"/>
  <c r="L283" i="1"/>
  <c r="M283" i="1"/>
  <c r="N283" i="1"/>
  <c r="O283" i="1"/>
  <c r="P283" i="1"/>
  <c r="Q283" i="1"/>
  <c r="R283" i="1"/>
  <c r="S283" i="1"/>
  <c r="T283" i="1"/>
  <c r="U283" i="1"/>
  <c r="V283" i="1"/>
  <c r="W283" i="1"/>
  <c r="X283" i="1"/>
  <c r="Y283" i="1"/>
  <c r="Z283" i="1"/>
  <c r="AA283" i="1"/>
  <c r="AB283" i="1"/>
  <c r="AC283" i="1"/>
  <c r="I171" i="1"/>
  <c r="J171" i="1"/>
  <c r="K171" i="1"/>
  <c r="L171" i="1"/>
  <c r="M171" i="1"/>
  <c r="N171" i="1"/>
  <c r="O171" i="1"/>
  <c r="P171" i="1"/>
  <c r="Q171" i="1"/>
  <c r="R171" i="1"/>
  <c r="S171" i="1"/>
  <c r="T171" i="1"/>
  <c r="U171" i="1"/>
  <c r="V171" i="1"/>
  <c r="W171" i="1"/>
  <c r="X171" i="1"/>
  <c r="Y171" i="1"/>
  <c r="Z171" i="1"/>
  <c r="AA171" i="1"/>
  <c r="AB171" i="1"/>
  <c r="AC171" i="1"/>
  <c r="I187" i="1"/>
  <c r="J187" i="1"/>
  <c r="K187" i="1"/>
  <c r="L187" i="1"/>
  <c r="M187" i="1"/>
  <c r="N187" i="1"/>
  <c r="O187" i="1"/>
  <c r="P187" i="1"/>
  <c r="Q187" i="1"/>
  <c r="R187" i="1"/>
  <c r="S187" i="1"/>
  <c r="T187" i="1"/>
  <c r="U187" i="1"/>
  <c r="V187" i="1"/>
  <c r="W187" i="1"/>
  <c r="X187" i="1"/>
  <c r="Y187" i="1"/>
  <c r="Z187" i="1"/>
  <c r="AA187" i="1"/>
  <c r="AB187" i="1"/>
  <c r="AC187" i="1"/>
  <c r="I203" i="1"/>
  <c r="J203" i="1"/>
  <c r="K203" i="1"/>
  <c r="L203" i="1"/>
  <c r="M203" i="1"/>
  <c r="N203" i="1"/>
  <c r="O203" i="1"/>
  <c r="P203" i="1"/>
  <c r="Q203" i="1"/>
  <c r="R203" i="1"/>
  <c r="S203" i="1"/>
  <c r="T203" i="1"/>
  <c r="U203" i="1"/>
  <c r="V203" i="1"/>
  <c r="W203" i="1"/>
  <c r="X203" i="1"/>
  <c r="Y203" i="1"/>
  <c r="Z203" i="1"/>
  <c r="AA203" i="1"/>
  <c r="AB203" i="1"/>
  <c r="AC203" i="1"/>
  <c r="I235" i="1"/>
  <c r="J235" i="1"/>
  <c r="K235" i="1"/>
  <c r="L235" i="1"/>
  <c r="M235" i="1"/>
  <c r="N235" i="1"/>
  <c r="O235" i="1"/>
  <c r="P235" i="1"/>
  <c r="Q235" i="1"/>
  <c r="R235" i="1"/>
  <c r="S235" i="1"/>
  <c r="T235" i="1"/>
  <c r="U235" i="1"/>
  <c r="V235" i="1"/>
  <c r="W235" i="1"/>
  <c r="X235" i="1"/>
  <c r="Y235" i="1"/>
  <c r="Z235" i="1"/>
  <c r="AA235" i="1"/>
  <c r="AB235" i="1"/>
  <c r="AC235" i="1"/>
  <c r="I219" i="1"/>
  <c r="J219" i="1"/>
  <c r="K219" i="1"/>
  <c r="L219" i="1"/>
  <c r="M219" i="1"/>
  <c r="N219" i="1"/>
  <c r="O219" i="1"/>
  <c r="P219" i="1"/>
  <c r="Q219" i="1"/>
  <c r="R219" i="1"/>
  <c r="S219" i="1"/>
  <c r="T219" i="1"/>
  <c r="U219" i="1"/>
  <c r="V219" i="1"/>
  <c r="W219" i="1"/>
  <c r="X219" i="1"/>
  <c r="Y219" i="1"/>
  <c r="Z219" i="1"/>
  <c r="AA219" i="1"/>
  <c r="AB219" i="1"/>
  <c r="AC219" i="1"/>
  <c r="I251" i="1"/>
  <c r="J251" i="1"/>
  <c r="K251" i="1"/>
  <c r="L251" i="1"/>
  <c r="M251" i="1"/>
  <c r="N251" i="1"/>
  <c r="O251" i="1"/>
  <c r="P251" i="1"/>
  <c r="Q251" i="1"/>
  <c r="R251" i="1"/>
  <c r="S251" i="1"/>
  <c r="T251" i="1"/>
  <c r="U251" i="1"/>
  <c r="V251" i="1"/>
  <c r="W251" i="1"/>
  <c r="X251" i="1"/>
  <c r="Y251" i="1"/>
  <c r="Z251" i="1"/>
  <c r="AA251" i="1"/>
  <c r="AB251" i="1"/>
  <c r="AC251" i="1"/>
  <c r="I299" i="1"/>
  <c r="J299" i="1"/>
  <c r="K299" i="1"/>
  <c r="L299" i="1"/>
  <c r="M299" i="1"/>
  <c r="N299" i="1"/>
  <c r="O299" i="1"/>
  <c r="P299" i="1"/>
  <c r="Q299" i="1"/>
  <c r="R299" i="1"/>
  <c r="S299" i="1"/>
  <c r="T299" i="1"/>
  <c r="U299" i="1"/>
  <c r="V299" i="1"/>
  <c r="W299" i="1"/>
  <c r="X299" i="1"/>
  <c r="Y299" i="1"/>
  <c r="Z299" i="1"/>
  <c r="AA299" i="1"/>
  <c r="AB299" i="1"/>
  <c r="AC299" i="1"/>
  <c r="I379" i="1"/>
  <c r="J379" i="1"/>
  <c r="K379" i="1"/>
  <c r="L379" i="1"/>
  <c r="M379" i="1"/>
  <c r="N379" i="1"/>
  <c r="O379" i="1"/>
  <c r="P379" i="1"/>
  <c r="Q379" i="1"/>
  <c r="R379" i="1"/>
  <c r="S379" i="1"/>
  <c r="T379" i="1"/>
  <c r="U379" i="1"/>
  <c r="V379" i="1"/>
  <c r="W379" i="1"/>
  <c r="X379" i="1"/>
  <c r="Y379" i="1"/>
  <c r="Z379" i="1"/>
  <c r="AA379" i="1"/>
  <c r="AB379" i="1"/>
  <c r="AC379" i="1"/>
  <c r="I315" i="1"/>
  <c r="J315" i="1"/>
  <c r="K315" i="1"/>
  <c r="L315" i="1"/>
  <c r="M315" i="1"/>
  <c r="N315" i="1"/>
  <c r="O315" i="1"/>
  <c r="P315" i="1"/>
  <c r="Q315" i="1"/>
  <c r="R315" i="1"/>
  <c r="S315" i="1"/>
  <c r="T315" i="1"/>
  <c r="U315" i="1"/>
  <c r="V315" i="1"/>
  <c r="W315" i="1"/>
  <c r="X315" i="1"/>
  <c r="Y315" i="1"/>
  <c r="Z315" i="1"/>
  <c r="AA315" i="1"/>
  <c r="AB315" i="1"/>
  <c r="AC315" i="1"/>
  <c r="I331" i="1"/>
  <c r="J331" i="1"/>
  <c r="K331" i="1"/>
  <c r="L331" i="1"/>
  <c r="M331" i="1"/>
  <c r="N331" i="1"/>
  <c r="O331" i="1"/>
  <c r="P331" i="1"/>
  <c r="Q331" i="1"/>
  <c r="R331" i="1"/>
  <c r="S331" i="1"/>
  <c r="T331" i="1"/>
  <c r="U331" i="1"/>
  <c r="V331" i="1"/>
  <c r="W331" i="1"/>
  <c r="X331" i="1"/>
  <c r="Y331" i="1"/>
  <c r="Z331" i="1"/>
  <c r="AA331" i="1"/>
  <c r="AB331" i="1"/>
  <c r="AC331" i="1"/>
  <c r="I347" i="1"/>
  <c r="J347" i="1"/>
  <c r="K347" i="1"/>
  <c r="L347" i="1"/>
  <c r="M347" i="1"/>
  <c r="N347" i="1"/>
  <c r="O347" i="1"/>
  <c r="P347" i="1"/>
  <c r="Q347" i="1"/>
  <c r="R347" i="1"/>
  <c r="S347" i="1"/>
  <c r="T347" i="1"/>
  <c r="U347" i="1"/>
  <c r="V347" i="1"/>
  <c r="W347" i="1"/>
  <c r="X347" i="1"/>
  <c r="Y347" i="1"/>
  <c r="Z347" i="1"/>
  <c r="AA347" i="1"/>
  <c r="AB347" i="1"/>
  <c r="AC347" i="1"/>
  <c r="I363" i="1"/>
  <c r="J363" i="1"/>
  <c r="K363" i="1"/>
  <c r="L363" i="1"/>
  <c r="M363" i="1"/>
  <c r="N363" i="1"/>
  <c r="O363" i="1"/>
  <c r="P363" i="1"/>
  <c r="Q363" i="1"/>
  <c r="R363" i="1"/>
  <c r="S363" i="1"/>
  <c r="T363" i="1"/>
  <c r="U363" i="1"/>
  <c r="V363" i="1"/>
  <c r="W363" i="1"/>
  <c r="X363" i="1"/>
  <c r="Y363" i="1"/>
  <c r="Z363" i="1"/>
  <c r="AA363" i="1"/>
  <c r="AB363" i="1"/>
  <c r="AC363" i="1"/>
  <c r="I395" i="1"/>
  <c r="J395" i="1"/>
  <c r="K395" i="1"/>
  <c r="L395" i="1"/>
  <c r="M395" i="1"/>
  <c r="N395" i="1"/>
  <c r="O395" i="1"/>
  <c r="P395" i="1"/>
  <c r="Q395" i="1"/>
  <c r="R395" i="1"/>
  <c r="S395" i="1"/>
  <c r="T395" i="1"/>
  <c r="U395" i="1"/>
  <c r="V395" i="1"/>
  <c r="W395" i="1"/>
  <c r="X395" i="1"/>
  <c r="Y395" i="1"/>
  <c r="Z395" i="1"/>
  <c r="AA395" i="1"/>
  <c r="AB395" i="1"/>
  <c r="AC395" i="1"/>
  <c r="I603" i="1"/>
  <c r="J603" i="1"/>
  <c r="K603" i="1"/>
  <c r="L603" i="1"/>
  <c r="M603" i="1"/>
  <c r="N603" i="1"/>
  <c r="O603" i="1"/>
  <c r="P603" i="1"/>
  <c r="Q603" i="1"/>
  <c r="R603" i="1"/>
  <c r="S603" i="1"/>
  <c r="T603" i="1"/>
  <c r="U603" i="1"/>
  <c r="V603" i="1"/>
  <c r="W603" i="1"/>
  <c r="X603" i="1"/>
  <c r="Y603" i="1"/>
  <c r="Z603" i="1"/>
  <c r="AA603" i="1"/>
  <c r="AB603" i="1"/>
  <c r="AC603" i="1"/>
  <c r="I411" i="1"/>
  <c r="J411" i="1"/>
  <c r="K411" i="1"/>
  <c r="L411" i="1"/>
  <c r="M411" i="1"/>
  <c r="N411" i="1"/>
  <c r="O411" i="1"/>
  <c r="P411" i="1"/>
  <c r="Q411" i="1"/>
  <c r="R411" i="1"/>
  <c r="S411" i="1"/>
  <c r="T411" i="1"/>
  <c r="U411" i="1"/>
  <c r="V411" i="1"/>
  <c r="W411" i="1"/>
  <c r="X411" i="1"/>
  <c r="Y411" i="1"/>
  <c r="Z411" i="1"/>
  <c r="AA411" i="1"/>
  <c r="AB411" i="1"/>
  <c r="AC411" i="1"/>
  <c r="I443" i="1"/>
  <c r="J443" i="1"/>
  <c r="K443" i="1"/>
  <c r="L443" i="1"/>
  <c r="M443" i="1"/>
  <c r="N443" i="1"/>
  <c r="O443" i="1"/>
  <c r="P443" i="1"/>
  <c r="Q443" i="1"/>
  <c r="R443" i="1"/>
  <c r="S443" i="1"/>
  <c r="T443" i="1"/>
  <c r="U443" i="1"/>
  <c r="V443" i="1"/>
  <c r="W443" i="1"/>
  <c r="X443" i="1"/>
  <c r="Y443" i="1"/>
  <c r="Z443" i="1"/>
  <c r="AA443" i="1"/>
  <c r="AB443" i="1"/>
  <c r="AC443" i="1"/>
  <c r="I475" i="1"/>
  <c r="J475" i="1"/>
  <c r="K475" i="1"/>
  <c r="L475" i="1"/>
  <c r="M475" i="1"/>
  <c r="N475" i="1"/>
  <c r="O475" i="1"/>
  <c r="P475" i="1"/>
  <c r="Q475" i="1"/>
  <c r="R475" i="1"/>
  <c r="S475" i="1"/>
  <c r="T475" i="1"/>
  <c r="U475" i="1"/>
  <c r="V475" i="1"/>
  <c r="W475" i="1"/>
  <c r="X475" i="1"/>
  <c r="Y475" i="1"/>
  <c r="Z475" i="1"/>
  <c r="AA475" i="1"/>
  <c r="AB475" i="1"/>
  <c r="AC475" i="1"/>
  <c r="I427" i="1"/>
  <c r="J427" i="1"/>
  <c r="K427" i="1"/>
  <c r="L427" i="1"/>
  <c r="M427" i="1"/>
  <c r="N427" i="1"/>
  <c r="O427" i="1"/>
  <c r="P427" i="1"/>
  <c r="Q427" i="1"/>
  <c r="R427" i="1"/>
  <c r="S427" i="1"/>
  <c r="T427" i="1"/>
  <c r="U427" i="1"/>
  <c r="V427" i="1"/>
  <c r="W427" i="1"/>
  <c r="X427" i="1"/>
  <c r="Y427" i="1"/>
  <c r="Z427" i="1"/>
  <c r="AA427" i="1"/>
  <c r="AB427" i="1"/>
  <c r="AC427" i="1"/>
  <c r="I459" i="1"/>
  <c r="J459" i="1"/>
  <c r="K459" i="1"/>
  <c r="L459" i="1"/>
  <c r="M459" i="1"/>
  <c r="N459" i="1"/>
  <c r="O459" i="1"/>
  <c r="P459" i="1"/>
  <c r="Q459" i="1"/>
  <c r="R459" i="1"/>
  <c r="S459" i="1"/>
  <c r="T459" i="1"/>
  <c r="U459" i="1"/>
  <c r="V459" i="1"/>
  <c r="W459" i="1"/>
  <c r="X459" i="1"/>
  <c r="Y459" i="1"/>
  <c r="Z459" i="1"/>
  <c r="AA459" i="1"/>
  <c r="AB459" i="1"/>
  <c r="AC459" i="1"/>
  <c r="I491" i="1"/>
  <c r="J491" i="1"/>
  <c r="K491" i="1"/>
  <c r="L491" i="1"/>
  <c r="M491" i="1"/>
  <c r="N491" i="1"/>
  <c r="O491" i="1"/>
  <c r="P491" i="1"/>
  <c r="Q491" i="1"/>
  <c r="R491" i="1"/>
  <c r="S491" i="1"/>
  <c r="T491" i="1"/>
  <c r="U491" i="1"/>
  <c r="V491" i="1"/>
  <c r="W491" i="1"/>
  <c r="X491" i="1"/>
  <c r="Y491" i="1"/>
  <c r="Z491" i="1"/>
  <c r="AA491" i="1"/>
  <c r="AB491" i="1"/>
  <c r="AC491" i="1"/>
  <c r="I507" i="1"/>
  <c r="J507" i="1"/>
  <c r="K507" i="1"/>
  <c r="L507" i="1"/>
  <c r="M507" i="1"/>
  <c r="N507" i="1"/>
  <c r="O507" i="1"/>
  <c r="P507" i="1"/>
  <c r="Q507" i="1"/>
  <c r="R507" i="1"/>
  <c r="S507" i="1"/>
  <c r="T507" i="1"/>
  <c r="U507" i="1"/>
  <c r="V507" i="1"/>
  <c r="W507" i="1"/>
  <c r="X507" i="1"/>
  <c r="Y507" i="1"/>
  <c r="Z507" i="1"/>
  <c r="AA507" i="1"/>
  <c r="AB507" i="1"/>
  <c r="AC507" i="1"/>
  <c r="I523" i="1"/>
  <c r="J523" i="1"/>
  <c r="K523" i="1"/>
  <c r="L523" i="1"/>
  <c r="M523" i="1"/>
  <c r="N523" i="1"/>
  <c r="O523" i="1"/>
  <c r="P523" i="1"/>
  <c r="Q523" i="1"/>
  <c r="R523" i="1"/>
  <c r="S523" i="1"/>
  <c r="T523" i="1"/>
  <c r="U523" i="1"/>
  <c r="V523" i="1"/>
  <c r="W523" i="1"/>
  <c r="X523" i="1"/>
  <c r="Y523" i="1"/>
  <c r="Z523" i="1"/>
  <c r="AA523" i="1"/>
  <c r="AB523" i="1"/>
  <c r="AC523" i="1"/>
  <c r="I267" i="1"/>
  <c r="J267" i="1"/>
  <c r="K267" i="1"/>
  <c r="L267" i="1"/>
  <c r="M267" i="1"/>
  <c r="N267" i="1"/>
  <c r="O267" i="1"/>
  <c r="P267" i="1"/>
  <c r="Q267" i="1"/>
  <c r="R267" i="1"/>
  <c r="S267" i="1"/>
  <c r="T267" i="1"/>
  <c r="U267" i="1"/>
  <c r="V267" i="1"/>
  <c r="W267" i="1"/>
  <c r="X267" i="1"/>
  <c r="Y267" i="1"/>
  <c r="Z267" i="1"/>
  <c r="AA267" i="1"/>
  <c r="AB267" i="1"/>
  <c r="AC267" i="1"/>
  <c r="I539" i="1"/>
  <c r="J539" i="1"/>
  <c r="K539" i="1"/>
  <c r="L539" i="1"/>
  <c r="M539" i="1"/>
  <c r="N539" i="1"/>
  <c r="O539" i="1"/>
  <c r="P539" i="1"/>
  <c r="Q539" i="1"/>
  <c r="R539" i="1"/>
  <c r="S539" i="1"/>
  <c r="T539" i="1"/>
  <c r="U539" i="1"/>
  <c r="V539" i="1"/>
  <c r="W539" i="1"/>
  <c r="X539" i="1"/>
  <c r="Y539" i="1"/>
  <c r="Z539" i="1"/>
  <c r="AA539" i="1"/>
  <c r="AB539" i="1"/>
  <c r="AC539" i="1"/>
  <c r="I571" i="1"/>
  <c r="J571" i="1"/>
  <c r="K571" i="1"/>
  <c r="L571" i="1"/>
  <c r="M571" i="1"/>
  <c r="N571" i="1"/>
  <c r="O571" i="1"/>
  <c r="P571" i="1"/>
  <c r="Q571" i="1"/>
  <c r="R571" i="1"/>
  <c r="S571" i="1"/>
  <c r="T571" i="1"/>
  <c r="U571" i="1"/>
  <c r="V571" i="1"/>
  <c r="W571" i="1"/>
  <c r="X571" i="1"/>
  <c r="Y571" i="1"/>
  <c r="Z571" i="1"/>
  <c r="AA571" i="1"/>
  <c r="AB571" i="1"/>
  <c r="AC571" i="1"/>
  <c r="I683" i="1"/>
  <c r="J683" i="1"/>
  <c r="K683" i="1"/>
  <c r="L683" i="1"/>
  <c r="M683" i="1"/>
  <c r="N683" i="1"/>
  <c r="O683" i="1"/>
  <c r="P683" i="1"/>
  <c r="Q683" i="1"/>
  <c r="R683" i="1"/>
  <c r="S683" i="1"/>
  <c r="T683" i="1"/>
  <c r="U683" i="1"/>
  <c r="V683" i="1"/>
  <c r="W683" i="1"/>
  <c r="X683" i="1"/>
  <c r="Y683" i="1"/>
  <c r="Z683" i="1"/>
  <c r="AA683" i="1"/>
  <c r="AB683" i="1"/>
  <c r="AC683" i="1"/>
  <c r="I587" i="1"/>
  <c r="J587" i="1"/>
  <c r="K587" i="1"/>
  <c r="L587" i="1"/>
  <c r="M587" i="1"/>
  <c r="N587" i="1"/>
  <c r="O587" i="1"/>
  <c r="P587" i="1"/>
  <c r="Q587" i="1"/>
  <c r="R587" i="1"/>
  <c r="S587" i="1"/>
  <c r="T587" i="1"/>
  <c r="U587" i="1"/>
  <c r="V587" i="1"/>
  <c r="W587" i="1"/>
  <c r="X587" i="1"/>
  <c r="Y587" i="1"/>
  <c r="Z587" i="1"/>
  <c r="AA587" i="1"/>
  <c r="AB587" i="1"/>
  <c r="AC587" i="1"/>
  <c r="I555" i="1"/>
  <c r="J555" i="1"/>
  <c r="K555" i="1"/>
  <c r="L555" i="1"/>
  <c r="M555" i="1"/>
  <c r="N555" i="1"/>
  <c r="O555" i="1"/>
  <c r="P555" i="1"/>
  <c r="Q555" i="1"/>
  <c r="R555" i="1"/>
  <c r="S555" i="1"/>
  <c r="T555" i="1"/>
  <c r="U555" i="1"/>
  <c r="V555" i="1"/>
  <c r="W555" i="1"/>
  <c r="X555" i="1"/>
  <c r="Y555" i="1"/>
  <c r="Z555" i="1"/>
  <c r="AA555" i="1"/>
  <c r="AB555" i="1"/>
  <c r="AC555" i="1"/>
  <c r="I619" i="1"/>
  <c r="J619" i="1"/>
  <c r="K619" i="1"/>
  <c r="L619" i="1"/>
  <c r="M619" i="1"/>
  <c r="N619" i="1"/>
  <c r="O619" i="1"/>
  <c r="P619" i="1"/>
  <c r="Q619" i="1"/>
  <c r="R619" i="1"/>
  <c r="S619" i="1"/>
  <c r="T619" i="1"/>
  <c r="U619" i="1"/>
  <c r="V619" i="1"/>
  <c r="W619" i="1"/>
  <c r="X619" i="1"/>
  <c r="Y619" i="1"/>
  <c r="Z619" i="1"/>
  <c r="AA619" i="1"/>
  <c r="AB619" i="1"/>
  <c r="AC619" i="1"/>
  <c r="I635" i="1"/>
  <c r="J635" i="1"/>
  <c r="K635" i="1"/>
  <c r="L635" i="1"/>
  <c r="M635" i="1"/>
  <c r="N635" i="1"/>
  <c r="O635" i="1"/>
  <c r="P635" i="1"/>
  <c r="Q635" i="1"/>
  <c r="R635" i="1"/>
  <c r="S635" i="1"/>
  <c r="T635" i="1"/>
  <c r="U635" i="1"/>
  <c r="V635" i="1"/>
  <c r="W635" i="1"/>
  <c r="X635" i="1"/>
  <c r="Y635" i="1"/>
  <c r="Z635" i="1"/>
  <c r="AA635" i="1"/>
  <c r="AB635" i="1"/>
  <c r="AC635" i="1"/>
  <c r="I667" i="1"/>
  <c r="J667" i="1"/>
  <c r="K667" i="1"/>
  <c r="L667" i="1"/>
  <c r="M667" i="1"/>
  <c r="N667" i="1"/>
  <c r="O667" i="1"/>
  <c r="P667" i="1"/>
  <c r="Q667" i="1"/>
  <c r="R667" i="1"/>
  <c r="S667" i="1"/>
  <c r="T667" i="1"/>
  <c r="U667" i="1"/>
  <c r="V667" i="1"/>
  <c r="W667" i="1"/>
  <c r="X667" i="1"/>
  <c r="Y667" i="1"/>
  <c r="Z667" i="1"/>
  <c r="AA667" i="1"/>
  <c r="AB667" i="1"/>
  <c r="AC667" i="1"/>
  <c r="I651" i="1"/>
  <c r="J651" i="1"/>
  <c r="K651" i="1"/>
  <c r="L651" i="1"/>
  <c r="M651" i="1"/>
  <c r="N651" i="1"/>
  <c r="O651" i="1"/>
  <c r="P651" i="1"/>
  <c r="Q651" i="1"/>
  <c r="R651" i="1"/>
  <c r="S651" i="1"/>
  <c r="T651" i="1"/>
  <c r="U651" i="1"/>
  <c r="V651" i="1"/>
  <c r="W651" i="1"/>
  <c r="X651" i="1"/>
  <c r="Y651" i="1"/>
  <c r="Z651" i="1"/>
  <c r="AA651" i="1"/>
  <c r="AB651" i="1"/>
  <c r="AC651" i="1"/>
  <c r="I699" i="1"/>
  <c r="J699" i="1"/>
  <c r="K699" i="1"/>
  <c r="L699" i="1"/>
  <c r="M699" i="1"/>
  <c r="N699" i="1"/>
  <c r="O699" i="1"/>
  <c r="P699" i="1"/>
  <c r="Q699" i="1"/>
  <c r="R699" i="1"/>
  <c r="S699" i="1"/>
  <c r="T699" i="1"/>
  <c r="U699" i="1"/>
  <c r="V699" i="1"/>
  <c r="W699" i="1"/>
  <c r="X699" i="1"/>
  <c r="Y699" i="1"/>
  <c r="Z699" i="1"/>
  <c r="AA699" i="1"/>
  <c r="AB699" i="1"/>
  <c r="AC699" i="1"/>
  <c r="I715" i="1"/>
  <c r="J715" i="1"/>
  <c r="K715" i="1"/>
  <c r="L715" i="1"/>
  <c r="M715" i="1"/>
  <c r="N715" i="1"/>
  <c r="O715" i="1"/>
  <c r="P715" i="1"/>
  <c r="Q715" i="1"/>
  <c r="R715" i="1"/>
  <c r="S715" i="1"/>
  <c r="T715" i="1"/>
  <c r="U715" i="1"/>
  <c r="V715" i="1"/>
  <c r="W715" i="1"/>
  <c r="X715" i="1"/>
  <c r="Y715" i="1"/>
  <c r="Z715" i="1"/>
  <c r="AA715" i="1"/>
  <c r="AB715" i="1"/>
  <c r="AC715" i="1"/>
  <c r="I284" i="1"/>
  <c r="J284" i="1"/>
  <c r="K284" i="1"/>
  <c r="L284" i="1"/>
  <c r="M284" i="1"/>
  <c r="N284" i="1"/>
  <c r="O284" i="1"/>
  <c r="P284" i="1"/>
  <c r="Q284" i="1"/>
  <c r="R284" i="1"/>
  <c r="S284" i="1"/>
  <c r="T284" i="1"/>
  <c r="U284" i="1"/>
  <c r="V284" i="1"/>
  <c r="W284" i="1"/>
  <c r="X284" i="1"/>
  <c r="Y284" i="1"/>
  <c r="Z284" i="1"/>
  <c r="AA284" i="1"/>
  <c r="AB284" i="1"/>
  <c r="AC284" i="1"/>
  <c r="I172" i="1"/>
  <c r="J172" i="1"/>
  <c r="K172" i="1"/>
  <c r="L172" i="1"/>
  <c r="M172" i="1"/>
  <c r="N172" i="1"/>
  <c r="O172" i="1"/>
  <c r="P172" i="1"/>
  <c r="Q172" i="1"/>
  <c r="R172" i="1"/>
  <c r="S172" i="1"/>
  <c r="T172" i="1"/>
  <c r="U172" i="1"/>
  <c r="V172" i="1"/>
  <c r="W172" i="1"/>
  <c r="X172" i="1"/>
  <c r="Y172" i="1"/>
  <c r="Z172" i="1"/>
  <c r="AA172" i="1"/>
  <c r="AB172" i="1"/>
  <c r="AC172" i="1"/>
  <c r="I188" i="1"/>
  <c r="J188" i="1"/>
  <c r="K188" i="1"/>
  <c r="L188" i="1"/>
  <c r="M188" i="1"/>
  <c r="N188" i="1"/>
  <c r="O188" i="1"/>
  <c r="P188" i="1"/>
  <c r="Q188" i="1"/>
  <c r="R188" i="1"/>
  <c r="S188" i="1"/>
  <c r="T188" i="1"/>
  <c r="U188" i="1"/>
  <c r="V188" i="1"/>
  <c r="W188" i="1"/>
  <c r="X188" i="1"/>
  <c r="Y188" i="1"/>
  <c r="Z188" i="1"/>
  <c r="AA188" i="1"/>
  <c r="AB188" i="1"/>
  <c r="AC188" i="1"/>
  <c r="I204" i="1"/>
  <c r="J204" i="1"/>
  <c r="K204" i="1"/>
  <c r="L204" i="1"/>
  <c r="M204" i="1"/>
  <c r="N204" i="1"/>
  <c r="O204" i="1"/>
  <c r="P204" i="1"/>
  <c r="Q204" i="1"/>
  <c r="R204" i="1"/>
  <c r="S204" i="1"/>
  <c r="T204" i="1"/>
  <c r="U204" i="1"/>
  <c r="V204" i="1"/>
  <c r="W204" i="1"/>
  <c r="X204" i="1"/>
  <c r="Y204" i="1"/>
  <c r="Z204" i="1"/>
  <c r="AA204" i="1"/>
  <c r="AB204" i="1"/>
  <c r="AC204" i="1"/>
  <c r="I236" i="1"/>
  <c r="J236" i="1"/>
  <c r="K236" i="1"/>
  <c r="L236" i="1"/>
  <c r="M236" i="1"/>
  <c r="N236" i="1"/>
  <c r="O236" i="1"/>
  <c r="P236" i="1"/>
  <c r="Q236" i="1"/>
  <c r="R236" i="1"/>
  <c r="S236" i="1"/>
  <c r="T236" i="1"/>
  <c r="U236" i="1"/>
  <c r="V236" i="1"/>
  <c r="W236" i="1"/>
  <c r="X236" i="1"/>
  <c r="Y236" i="1"/>
  <c r="Z236" i="1"/>
  <c r="AA236" i="1"/>
  <c r="AB236" i="1"/>
  <c r="AC236" i="1"/>
  <c r="I220" i="1"/>
  <c r="J220" i="1"/>
  <c r="K220" i="1"/>
  <c r="L220" i="1"/>
  <c r="M220" i="1"/>
  <c r="N220" i="1"/>
  <c r="O220" i="1"/>
  <c r="P220" i="1"/>
  <c r="Q220" i="1"/>
  <c r="R220" i="1"/>
  <c r="S220" i="1"/>
  <c r="T220" i="1"/>
  <c r="U220" i="1"/>
  <c r="V220" i="1"/>
  <c r="W220" i="1"/>
  <c r="X220" i="1"/>
  <c r="Y220" i="1"/>
  <c r="Z220" i="1"/>
  <c r="AA220" i="1"/>
  <c r="AB220" i="1"/>
  <c r="AC220" i="1"/>
  <c r="I252" i="1"/>
  <c r="J252" i="1"/>
  <c r="K252" i="1"/>
  <c r="L252" i="1"/>
  <c r="M252" i="1"/>
  <c r="N252" i="1"/>
  <c r="O252" i="1"/>
  <c r="P252" i="1"/>
  <c r="Q252" i="1"/>
  <c r="R252" i="1"/>
  <c r="S252" i="1"/>
  <c r="T252" i="1"/>
  <c r="U252" i="1"/>
  <c r="V252" i="1"/>
  <c r="W252" i="1"/>
  <c r="X252" i="1"/>
  <c r="Y252" i="1"/>
  <c r="Z252" i="1"/>
  <c r="AA252" i="1"/>
  <c r="AB252" i="1"/>
  <c r="AC252" i="1"/>
  <c r="I300" i="1"/>
  <c r="J300" i="1"/>
  <c r="K300" i="1"/>
  <c r="L300" i="1"/>
  <c r="M300" i="1"/>
  <c r="N300" i="1"/>
  <c r="O300" i="1"/>
  <c r="P300" i="1"/>
  <c r="Q300" i="1"/>
  <c r="R300" i="1"/>
  <c r="S300" i="1"/>
  <c r="T300" i="1"/>
  <c r="U300" i="1"/>
  <c r="V300" i="1"/>
  <c r="W300" i="1"/>
  <c r="X300" i="1"/>
  <c r="Y300" i="1"/>
  <c r="Z300" i="1"/>
  <c r="AA300" i="1"/>
  <c r="AB300" i="1"/>
  <c r="AC300" i="1"/>
  <c r="I380" i="1"/>
  <c r="J380" i="1"/>
  <c r="K380" i="1"/>
  <c r="L380" i="1"/>
  <c r="M380" i="1"/>
  <c r="N380" i="1"/>
  <c r="O380" i="1"/>
  <c r="P380" i="1"/>
  <c r="Q380" i="1"/>
  <c r="R380" i="1"/>
  <c r="S380" i="1"/>
  <c r="T380" i="1"/>
  <c r="U380" i="1"/>
  <c r="V380" i="1"/>
  <c r="W380" i="1"/>
  <c r="X380" i="1"/>
  <c r="Y380" i="1"/>
  <c r="Z380" i="1"/>
  <c r="AA380" i="1"/>
  <c r="AB380" i="1"/>
  <c r="AC380" i="1"/>
  <c r="I316" i="1"/>
  <c r="J316" i="1"/>
  <c r="K316" i="1"/>
  <c r="L316" i="1"/>
  <c r="M316" i="1"/>
  <c r="N316" i="1"/>
  <c r="O316" i="1"/>
  <c r="P316" i="1"/>
  <c r="Q316" i="1"/>
  <c r="R316" i="1"/>
  <c r="S316" i="1"/>
  <c r="T316" i="1"/>
  <c r="U316" i="1"/>
  <c r="V316" i="1"/>
  <c r="W316" i="1"/>
  <c r="X316" i="1"/>
  <c r="Y316" i="1"/>
  <c r="Z316" i="1"/>
  <c r="AA316" i="1"/>
  <c r="AB316" i="1"/>
  <c r="AC316" i="1"/>
  <c r="I332" i="1"/>
  <c r="J332" i="1"/>
  <c r="K332" i="1"/>
  <c r="L332" i="1"/>
  <c r="M332" i="1"/>
  <c r="N332" i="1"/>
  <c r="O332" i="1"/>
  <c r="P332" i="1"/>
  <c r="Q332" i="1"/>
  <c r="R332" i="1"/>
  <c r="S332" i="1"/>
  <c r="T332" i="1"/>
  <c r="U332" i="1"/>
  <c r="V332" i="1"/>
  <c r="W332" i="1"/>
  <c r="X332" i="1"/>
  <c r="Y332" i="1"/>
  <c r="Z332" i="1"/>
  <c r="AA332" i="1"/>
  <c r="AB332" i="1"/>
  <c r="AC332" i="1"/>
  <c r="I348" i="1"/>
  <c r="J348" i="1"/>
  <c r="K348" i="1"/>
  <c r="L348" i="1"/>
  <c r="M348" i="1"/>
  <c r="N348" i="1"/>
  <c r="O348" i="1"/>
  <c r="P348" i="1"/>
  <c r="Q348" i="1"/>
  <c r="R348" i="1"/>
  <c r="S348" i="1"/>
  <c r="T348" i="1"/>
  <c r="U348" i="1"/>
  <c r="V348" i="1"/>
  <c r="W348" i="1"/>
  <c r="X348" i="1"/>
  <c r="Y348" i="1"/>
  <c r="Z348" i="1"/>
  <c r="AA348" i="1"/>
  <c r="AB348" i="1"/>
  <c r="AC348" i="1"/>
  <c r="I364" i="1"/>
  <c r="J364" i="1"/>
  <c r="K364" i="1"/>
  <c r="L364" i="1"/>
  <c r="M364" i="1"/>
  <c r="N364" i="1"/>
  <c r="O364" i="1"/>
  <c r="P364" i="1"/>
  <c r="Q364" i="1"/>
  <c r="R364" i="1"/>
  <c r="S364" i="1"/>
  <c r="T364" i="1"/>
  <c r="U364" i="1"/>
  <c r="V364" i="1"/>
  <c r="W364" i="1"/>
  <c r="X364" i="1"/>
  <c r="Y364" i="1"/>
  <c r="Z364" i="1"/>
  <c r="AA364" i="1"/>
  <c r="AB364" i="1"/>
  <c r="AC364" i="1"/>
  <c r="I396" i="1"/>
  <c r="J396" i="1"/>
  <c r="K396" i="1"/>
  <c r="L396" i="1"/>
  <c r="M396" i="1"/>
  <c r="N396" i="1"/>
  <c r="O396" i="1"/>
  <c r="P396" i="1"/>
  <c r="Q396" i="1"/>
  <c r="R396" i="1"/>
  <c r="S396" i="1"/>
  <c r="T396" i="1"/>
  <c r="U396" i="1"/>
  <c r="V396" i="1"/>
  <c r="W396" i="1"/>
  <c r="X396" i="1"/>
  <c r="Y396" i="1"/>
  <c r="Z396" i="1"/>
  <c r="AA396" i="1"/>
  <c r="AB396" i="1"/>
  <c r="AC396" i="1"/>
  <c r="I604" i="1"/>
  <c r="J604" i="1"/>
  <c r="K604" i="1"/>
  <c r="L604" i="1"/>
  <c r="M604" i="1"/>
  <c r="N604" i="1"/>
  <c r="O604" i="1"/>
  <c r="P604" i="1"/>
  <c r="Q604" i="1"/>
  <c r="R604" i="1"/>
  <c r="S604" i="1"/>
  <c r="T604" i="1"/>
  <c r="U604" i="1"/>
  <c r="V604" i="1"/>
  <c r="W604" i="1"/>
  <c r="X604" i="1"/>
  <c r="Y604" i="1"/>
  <c r="Z604" i="1"/>
  <c r="AA604" i="1"/>
  <c r="AB604" i="1"/>
  <c r="AC604" i="1"/>
  <c r="I412" i="1"/>
  <c r="J412" i="1"/>
  <c r="K412" i="1"/>
  <c r="L412" i="1"/>
  <c r="M412" i="1"/>
  <c r="N412" i="1"/>
  <c r="O412" i="1"/>
  <c r="P412" i="1"/>
  <c r="Q412" i="1"/>
  <c r="R412" i="1"/>
  <c r="S412" i="1"/>
  <c r="T412" i="1"/>
  <c r="U412" i="1"/>
  <c r="V412" i="1"/>
  <c r="W412" i="1"/>
  <c r="X412" i="1"/>
  <c r="Y412" i="1"/>
  <c r="Z412" i="1"/>
  <c r="AA412" i="1"/>
  <c r="AB412" i="1"/>
  <c r="AC412" i="1"/>
  <c r="I444" i="1"/>
  <c r="J444" i="1"/>
  <c r="K444" i="1"/>
  <c r="L444" i="1"/>
  <c r="M444" i="1"/>
  <c r="N444" i="1"/>
  <c r="O444" i="1"/>
  <c r="P444" i="1"/>
  <c r="Q444" i="1"/>
  <c r="R444" i="1"/>
  <c r="S444" i="1"/>
  <c r="T444" i="1"/>
  <c r="U444" i="1"/>
  <c r="V444" i="1"/>
  <c r="W444" i="1"/>
  <c r="X444" i="1"/>
  <c r="Y444" i="1"/>
  <c r="Z444" i="1"/>
  <c r="AA444" i="1"/>
  <c r="AB444" i="1"/>
  <c r="AC444" i="1"/>
  <c r="I476" i="1"/>
  <c r="J476" i="1"/>
  <c r="K476" i="1"/>
  <c r="L476" i="1"/>
  <c r="M476" i="1"/>
  <c r="N476" i="1"/>
  <c r="O476" i="1"/>
  <c r="P476" i="1"/>
  <c r="Q476" i="1"/>
  <c r="R476" i="1"/>
  <c r="S476" i="1"/>
  <c r="T476" i="1"/>
  <c r="U476" i="1"/>
  <c r="V476" i="1"/>
  <c r="W476" i="1"/>
  <c r="X476" i="1"/>
  <c r="Y476" i="1"/>
  <c r="Z476" i="1"/>
  <c r="AA476" i="1"/>
  <c r="AB476" i="1"/>
  <c r="AC476" i="1"/>
  <c r="I428" i="1"/>
  <c r="J428" i="1"/>
  <c r="K428" i="1"/>
  <c r="L428" i="1"/>
  <c r="M428" i="1"/>
  <c r="N428" i="1"/>
  <c r="O428" i="1"/>
  <c r="P428" i="1"/>
  <c r="Q428" i="1"/>
  <c r="R428" i="1"/>
  <c r="S428" i="1"/>
  <c r="T428" i="1"/>
  <c r="U428" i="1"/>
  <c r="V428" i="1"/>
  <c r="W428" i="1"/>
  <c r="X428" i="1"/>
  <c r="Y428" i="1"/>
  <c r="Z428" i="1"/>
  <c r="AA428" i="1"/>
  <c r="AB428" i="1"/>
  <c r="AC428" i="1"/>
  <c r="I460" i="1"/>
  <c r="J460" i="1"/>
  <c r="K460" i="1"/>
  <c r="L460" i="1"/>
  <c r="M460" i="1"/>
  <c r="N460" i="1"/>
  <c r="O460" i="1"/>
  <c r="P460" i="1"/>
  <c r="Q460" i="1"/>
  <c r="R460" i="1"/>
  <c r="S460" i="1"/>
  <c r="T460" i="1"/>
  <c r="U460" i="1"/>
  <c r="V460" i="1"/>
  <c r="W460" i="1"/>
  <c r="X460" i="1"/>
  <c r="Y460" i="1"/>
  <c r="Z460" i="1"/>
  <c r="AA460" i="1"/>
  <c r="AB460" i="1"/>
  <c r="AC460" i="1"/>
  <c r="I492" i="1"/>
  <c r="J492" i="1"/>
  <c r="K492" i="1"/>
  <c r="L492" i="1"/>
  <c r="M492" i="1"/>
  <c r="N492" i="1"/>
  <c r="O492" i="1"/>
  <c r="P492" i="1"/>
  <c r="Q492" i="1"/>
  <c r="R492" i="1"/>
  <c r="S492" i="1"/>
  <c r="T492" i="1"/>
  <c r="U492" i="1"/>
  <c r="V492" i="1"/>
  <c r="W492" i="1"/>
  <c r="X492" i="1"/>
  <c r="Y492" i="1"/>
  <c r="Z492" i="1"/>
  <c r="AA492" i="1"/>
  <c r="AB492" i="1"/>
  <c r="AC492" i="1"/>
  <c r="I508" i="1"/>
  <c r="J508" i="1"/>
  <c r="K508" i="1"/>
  <c r="L508" i="1"/>
  <c r="M508" i="1"/>
  <c r="N508" i="1"/>
  <c r="O508" i="1"/>
  <c r="P508" i="1"/>
  <c r="Q508" i="1"/>
  <c r="R508" i="1"/>
  <c r="S508" i="1"/>
  <c r="T508" i="1"/>
  <c r="U508" i="1"/>
  <c r="V508" i="1"/>
  <c r="W508" i="1"/>
  <c r="X508" i="1"/>
  <c r="Y508" i="1"/>
  <c r="Z508" i="1"/>
  <c r="AA508" i="1"/>
  <c r="AB508" i="1"/>
  <c r="AC508" i="1"/>
  <c r="I524" i="1"/>
  <c r="J524" i="1"/>
  <c r="K524" i="1"/>
  <c r="L524" i="1"/>
  <c r="M524" i="1"/>
  <c r="N524" i="1"/>
  <c r="O524" i="1"/>
  <c r="P524" i="1"/>
  <c r="Q524" i="1"/>
  <c r="R524" i="1"/>
  <c r="S524" i="1"/>
  <c r="T524" i="1"/>
  <c r="U524" i="1"/>
  <c r="V524" i="1"/>
  <c r="W524" i="1"/>
  <c r="X524" i="1"/>
  <c r="Y524" i="1"/>
  <c r="Z524" i="1"/>
  <c r="AA524" i="1"/>
  <c r="AB524" i="1"/>
  <c r="AC524" i="1"/>
  <c r="I268" i="1"/>
  <c r="J268" i="1"/>
  <c r="K268" i="1"/>
  <c r="L268" i="1"/>
  <c r="M268" i="1"/>
  <c r="N268" i="1"/>
  <c r="O268" i="1"/>
  <c r="P268" i="1"/>
  <c r="Q268" i="1"/>
  <c r="R268" i="1"/>
  <c r="S268" i="1"/>
  <c r="T268" i="1"/>
  <c r="U268" i="1"/>
  <c r="V268" i="1"/>
  <c r="W268" i="1"/>
  <c r="X268" i="1"/>
  <c r="Y268" i="1"/>
  <c r="Z268" i="1"/>
  <c r="AA268" i="1"/>
  <c r="AB268" i="1"/>
  <c r="AC268" i="1"/>
  <c r="I540" i="1"/>
  <c r="J540" i="1"/>
  <c r="K540" i="1"/>
  <c r="L540" i="1"/>
  <c r="M540" i="1"/>
  <c r="N540" i="1"/>
  <c r="O540" i="1"/>
  <c r="P540" i="1"/>
  <c r="Q540" i="1"/>
  <c r="R540" i="1"/>
  <c r="S540" i="1"/>
  <c r="T540" i="1"/>
  <c r="U540" i="1"/>
  <c r="V540" i="1"/>
  <c r="W540" i="1"/>
  <c r="X540" i="1"/>
  <c r="Y540" i="1"/>
  <c r="Z540" i="1"/>
  <c r="AA540" i="1"/>
  <c r="AB540" i="1"/>
  <c r="AC540" i="1"/>
  <c r="I572" i="1"/>
  <c r="J572" i="1"/>
  <c r="K572" i="1"/>
  <c r="L572" i="1"/>
  <c r="M572" i="1"/>
  <c r="N572" i="1"/>
  <c r="O572" i="1"/>
  <c r="P572" i="1"/>
  <c r="Q572" i="1"/>
  <c r="R572" i="1"/>
  <c r="S572" i="1"/>
  <c r="T572" i="1"/>
  <c r="U572" i="1"/>
  <c r="V572" i="1"/>
  <c r="W572" i="1"/>
  <c r="X572" i="1"/>
  <c r="Y572" i="1"/>
  <c r="Z572" i="1"/>
  <c r="AA572" i="1"/>
  <c r="AB572" i="1"/>
  <c r="AC572" i="1"/>
  <c r="I684" i="1"/>
  <c r="J684" i="1"/>
  <c r="K684" i="1"/>
  <c r="L684" i="1"/>
  <c r="M684" i="1"/>
  <c r="N684" i="1"/>
  <c r="O684" i="1"/>
  <c r="P684" i="1"/>
  <c r="Q684" i="1"/>
  <c r="R684" i="1"/>
  <c r="S684" i="1"/>
  <c r="T684" i="1"/>
  <c r="U684" i="1"/>
  <c r="V684" i="1"/>
  <c r="W684" i="1"/>
  <c r="X684" i="1"/>
  <c r="Y684" i="1"/>
  <c r="Z684" i="1"/>
  <c r="AA684" i="1"/>
  <c r="AB684" i="1"/>
  <c r="AC684" i="1"/>
  <c r="I588" i="1"/>
  <c r="J588" i="1"/>
  <c r="K588" i="1"/>
  <c r="L588" i="1"/>
  <c r="M588" i="1"/>
  <c r="N588" i="1"/>
  <c r="O588" i="1"/>
  <c r="P588" i="1"/>
  <c r="Q588" i="1"/>
  <c r="R588" i="1"/>
  <c r="S588" i="1"/>
  <c r="T588" i="1"/>
  <c r="U588" i="1"/>
  <c r="V588" i="1"/>
  <c r="W588" i="1"/>
  <c r="X588" i="1"/>
  <c r="Y588" i="1"/>
  <c r="Z588" i="1"/>
  <c r="AA588" i="1"/>
  <c r="AB588" i="1"/>
  <c r="AC588" i="1"/>
  <c r="I556" i="1"/>
  <c r="J556" i="1"/>
  <c r="K556" i="1"/>
  <c r="L556" i="1"/>
  <c r="M556" i="1"/>
  <c r="N556" i="1"/>
  <c r="O556" i="1"/>
  <c r="P556" i="1"/>
  <c r="Q556" i="1"/>
  <c r="R556" i="1"/>
  <c r="S556" i="1"/>
  <c r="T556" i="1"/>
  <c r="U556" i="1"/>
  <c r="V556" i="1"/>
  <c r="W556" i="1"/>
  <c r="X556" i="1"/>
  <c r="Y556" i="1"/>
  <c r="Z556" i="1"/>
  <c r="AA556" i="1"/>
  <c r="AB556" i="1"/>
  <c r="AC556" i="1"/>
  <c r="I620" i="1"/>
  <c r="J620" i="1"/>
  <c r="K620" i="1"/>
  <c r="L620" i="1"/>
  <c r="M620" i="1"/>
  <c r="N620" i="1"/>
  <c r="O620" i="1"/>
  <c r="P620" i="1"/>
  <c r="Q620" i="1"/>
  <c r="R620" i="1"/>
  <c r="S620" i="1"/>
  <c r="T620" i="1"/>
  <c r="U620" i="1"/>
  <c r="V620" i="1"/>
  <c r="W620" i="1"/>
  <c r="X620" i="1"/>
  <c r="Y620" i="1"/>
  <c r="Z620" i="1"/>
  <c r="AA620" i="1"/>
  <c r="AB620" i="1"/>
  <c r="AC620" i="1"/>
  <c r="I636" i="1"/>
  <c r="J636" i="1"/>
  <c r="K636" i="1"/>
  <c r="L636" i="1"/>
  <c r="M636" i="1"/>
  <c r="N636" i="1"/>
  <c r="O636" i="1"/>
  <c r="P636" i="1"/>
  <c r="Q636" i="1"/>
  <c r="R636" i="1"/>
  <c r="S636" i="1"/>
  <c r="T636" i="1"/>
  <c r="U636" i="1"/>
  <c r="V636" i="1"/>
  <c r="W636" i="1"/>
  <c r="X636" i="1"/>
  <c r="Y636" i="1"/>
  <c r="Z636" i="1"/>
  <c r="AA636" i="1"/>
  <c r="AB636" i="1"/>
  <c r="AC636" i="1"/>
  <c r="I668" i="1"/>
  <c r="J668" i="1"/>
  <c r="K668" i="1"/>
  <c r="L668" i="1"/>
  <c r="M668" i="1"/>
  <c r="N668" i="1"/>
  <c r="O668" i="1"/>
  <c r="P668" i="1"/>
  <c r="Q668" i="1"/>
  <c r="R668" i="1"/>
  <c r="S668" i="1"/>
  <c r="T668" i="1"/>
  <c r="U668" i="1"/>
  <c r="V668" i="1"/>
  <c r="W668" i="1"/>
  <c r="X668" i="1"/>
  <c r="Y668" i="1"/>
  <c r="Z668" i="1"/>
  <c r="AA668" i="1"/>
  <c r="AB668" i="1"/>
  <c r="AC668" i="1"/>
  <c r="I652" i="1"/>
  <c r="J652" i="1"/>
  <c r="K652" i="1"/>
  <c r="L652" i="1"/>
  <c r="M652" i="1"/>
  <c r="N652" i="1"/>
  <c r="O652" i="1"/>
  <c r="P652" i="1"/>
  <c r="Q652" i="1"/>
  <c r="R652" i="1"/>
  <c r="S652" i="1"/>
  <c r="T652" i="1"/>
  <c r="U652" i="1"/>
  <c r="V652" i="1"/>
  <c r="W652" i="1"/>
  <c r="X652" i="1"/>
  <c r="Y652" i="1"/>
  <c r="Z652" i="1"/>
  <c r="AA652" i="1"/>
  <c r="AB652" i="1"/>
  <c r="AC652" i="1"/>
  <c r="I700" i="1"/>
  <c r="J700" i="1"/>
  <c r="K700" i="1"/>
  <c r="L700" i="1"/>
  <c r="M700" i="1"/>
  <c r="N700" i="1"/>
  <c r="O700" i="1"/>
  <c r="P700" i="1"/>
  <c r="Q700" i="1"/>
  <c r="R700" i="1"/>
  <c r="S700" i="1"/>
  <c r="T700" i="1"/>
  <c r="U700" i="1"/>
  <c r="V700" i="1"/>
  <c r="W700" i="1"/>
  <c r="X700" i="1"/>
  <c r="Y700" i="1"/>
  <c r="Z700" i="1"/>
  <c r="AA700" i="1"/>
  <c r="AB700" i="1"/>
  <c r="AC700" i="1"/>
  <c r="I716" i="1"/>
  <c r="J716" i="1"/>
  <c r="K716" i="1"/>
  <c r="L716" i="1"/>
  <c r="M716" i="1"/>
  <c r="N716" i="1"/>
  <c r="O716" i="1"/>
  <c r="P716" i="1"/>
  <c r="Q716" i="1"/>
  <c r="R716" i="1"/>
  <c r="S716" i="1"/>
  <c r="T716" i="1"/>
  <c r="U716" i="1"/>
  <c r="V716" i="1"/>
  <c r="W716" i="1"/>
  <c r="X716" i="1"/>
  <c r="Y716" i="1"/>
  <c r="Z716" i="1"/>
  <c r="AA716" i="1"/>
  <c r="AB716" i="1"/>
  <c r="AC716" i="1"/>
  <c r="I285" i="1"/>
  <c r="J285" i="1"/>
  <c r="K285" i="1"/>
  <c r="L285" i="1"/>
  <c r="M285" i="1"/>
  <c r="N285" i="1"/>
  <c r="O285" i="1"/>
  <c r="P285" i="1"/>
  <c r="Q285" i="1"/>
  <c r="R285" i="1"/>
  <c r="S285" i="1"/>
  <c r="T285" i="1"/>
  <c r="U285" i="1"/>
  <c r="V285" i="1"/>
  <c r="W285" i="1"/>
  <c r="X285" i="1"/>
  <c r="Y285" i="1"/>
  <c r="Z285" i="1"/>
  <c r="AA285" i="1"/>
  <c r="AB285" i="1"/>
  <c r="AC285" i="1"/>
  <c r="I173" i="1"/>
  <c r="J173" i="1"/>
  <c r="K173" i="1"/>
  <c r="L173" i="1"/>
  <c r="M173" i="1"/>
  <c r="N173" i="1"/>
  <c r="O173" i="1"/>
  <c r="P173" i="1"/>
  <c r="Q173" i="1"/>
  <c r="R173" i="1"/>
  <c r="S173" i="1"/>
  <c r="T173" i="1"/>
  <c r="U173" i="1"/>
  <c r="V173" i="1"/>
  <c r="W173" i="1"/>
  <c r="X173" i="1"/>
  <c r="Y173" i="1"/>
  <c r="Z173" i="1"/>
  <c r="AA173" i="1"/>
  <c r="AB173" i="1"/>
  <c r="AC173" i="1"/>
  <c r="I189" i="1"/>
  <c r="J189" i="1"/>
  <c r="K189" i="1"/>
  <c r="L189" i="1"/>
  <c r="M189" i="1"/>
  <c r="N189" i="1"/>
  <c r="O189" i="1"/>
  <c r="P189" i="1"/>
  <c r="Q189" i="1"/>
  <c r="R189" i="1"/>
  <c r="S189" i="1"/>
  <c r="T189" i="1"/>
  <c r="U189" i="1"/>
  <c r="V189" i="1"/>
  <c r="W189" i="1"/>
  <c r="X189" i="1"/>
  <c r="Y189" i="1"/>
  <c r="Z189" i="1"/>
  <c r="AA189" i="1"/>
  <c r="AB189" i="1"/>
  <c r="AC189" i="1"/>
  <c r="I205" i="1"/>
  <c r="J205" i="1"/>
  <c r="K205" i="1"/>
  <c r="L205" i="1"/>
  <c r="M205" i="1"/>
  <c r="N205" i="1"/>
  <c r="O205" i="1"/>
  <c r="P205" i="1"/>
  <c r="Q205" i="1"/>
  <c r="R205" i="1"/>
  <c r="S205" i="1"/>
  <c r="T205" i="1"/>
  <c r="U205" i="1"/>
  <c r="V205" i="1"/>
  <c r="W205" i="1"/>
  <c r="X205" i="1"/>
  <c r="Y205" i="1"/>
  <c r="Z205" i="1"/>
  <c r="AA205" i="1"/>
  <c r="AB205" i="1"/>
  <c r="AC205" i="1"/>
  <c r="I237" i="1"/>
  <c r="J237" i="1"/>
  <c r="K237" i="1"/>
  <c r="L237" i="1"/>
  <c r="M237" i="1"/>
  <c r="N237" i="1"/>
  <c r="O237" i="1"/>
  <c r="P237" i="1"/>
  <c r="Q237" i="1"/>
  <c r="R237" i="1"/>
  <c r="S237" i="1"/>
  <c r="T237" i="1"/>
  <c r="U237" i="1"/>
  <c r="V237" i="1"/>
  <c r="W237" i="1"/>
  <c r="X237" i="1"/>
  <c r="Y237" i="1"/>
  <c r="Z237" i="1"/>
  <c r="AA237" i="1"/>
  <c r="AB237" i="1"/>
  <c r="AC237" i="1"/>
  <c r="I221" i="1"/>
  <c r="J221" i="1"/>
  <c r="K221" i="1"/>
  <c r="L221" i="1"/>
  <c r="M221" i="1"/>
  <c r="N221" i="1"/>
  <c r="O221" i="1"/>
  <c r="P221" i="1"/>
  <c r="Q221" i="1"/>
  <c r="R221" i="1"/>
  <c r="S221" i="1"/>
  <c r="T221" i="1"/>
  <c r="U221" i="1"/>
  <c r="V221" i="1"/>
  <c r="W221" i="1"/>
  <c r="X221" i="1"/>
  <c r="Y221" i="1"/>
  <c r="Z221" i="1"/>
  <c r="AA221" i="1"/>
  <c r="AB221" i="1"/>
  <c r="AC221" i="1"/>
  <c r="I253" i="1"/>
  <c r="J253" i="1"/>
  <c r="K253" i="1"/>
  <c r="L253" i="1"/>
  <c r="M253" i="1"/>
  <c r="N253" i="1"/>
  <c r="O253" i="1"/>
  <c r="P253" i="1"/>
  <c r="Q253" i="1"/>
  <c r="R253" i="1"/>
  <c r="S253" i="1"/>
  <c r="T253" i="1"/>
  <c r="U253" i="1"/>
  <c r="V253" i="1"/>
  <c r="W253" i="1"/>
  <c r="X253" i="1"/>
  <c r="Y253" i="1"/>
  <c r="Z253" i="1"/>
  <c r="AA253" i="1"/>
  <c r="AB253" i="1"/>
  <c r="AC253" i="1"/>
  <c r="I301" i="1"/>
  <c r="J301" i="1"/>
  <c r="K301" i="1"/>
  <c r="L301" i="1"/>
  <c r="M301" i="1"/>
  <c r="N301" i="1"/>
  <c r="O301" i="1"/>
  <c r="P301" i="1"/>
  <c r="Q301" i="1"/>
  <c r="R301" i="1"/>
  <c r="S301" i="1"/>
  <c r="T301" i="1"/>
  <c r="U301" i="1"/>
  <c r="V301" i="1"/>
  <c r="W301" i="1"/>
  <c r="X301" i="1"/>
  <c r="Y301" i="1"/>
  <c r="Z301" i="1"/>
  <c r="AA301" i="1"/>
  <c r="AB301" i="1"/>
  <c r="AC301" i="1"/>
  <c r="I381" i="1"/>
  <c r="J381" i="1"/>
  <c r="K381" i="1"/>
  <c r="L381" i="1"/>
  <c r="M381" i="1"/>
  <c r="N381" i="1"/>
  <c r="O381" i="1"/>
  <c r="P381" i="1"/>
  <c r="Q381" i="1"/>
  <c r="R381" i="1"/>
  <c r="S381" i="1"/>
  <c r="T381" i="1"/>
  <c r="U381" i="1"/>
  <c r="V381" i="1"/>
  <c r="W381" i="1"/>
  <c r="X381" i="1"/>
  <c r="Y381" i="1"/>
  <c r="Z381" i="1"/>
  <c r="AA381" i="1"/>
  <c r="AB381" i="1"/>
  <c r="AC381" i="1"/>
  <c r="I317" i="1"/>
  <c r="J317" i="1"/>
  <c r="K317" i="1"/>
  <c r="L317" i="1"/>
  <c r="M317" i="1"/>
  <c r="N317" i="1"/>
  <c r="O317" i="1"/>
  <c r="P317" i="1"/>
  <c r="Q317" i="1"/>
  <c r="R317" i="1"/>
  <c r="S317" i="1"/>
  <c r="T317" i="1"/>
  <c r="U317" i="1"/>
  <c r="V317" i="1"/>
  <c r="W317" i="1"/>
  <c r="X317" i="1"/>
  <c r="Y317" i="1"/>
  <c r="Z317" i="1"/>
  <c r="AA317" i="1"/>
  <c r="AB317" i="1"/>
  <c r="AC317" i="1"/>
  <c r="I333" i="1"/>
  <c r="J333" i="1"/>
  <c r="K333" i="1"/>
  <c r="L333" i="1"/>
  <c r="M333" i="1"/>
  <c r="N333" i="1"/>
  <c r="O333" i="1"/>
  <c r="P333" i="1"/>
  <c r="Q333" i="1"/>
  <c r="R333" i="1"/>
  <c r="S333" i="1"/>
  <c r="T333" i="1"/>
  <c r="U333" i="1"/>
  <c r="V333" i="1"/>
  <c r="W333" i="1"/>
  <c r="X333" i="1"/>
  <c r="Y333" i="1"/>
  <c r="Z333" i="1"/>
  <c r="AA333" i="1"/>
  <c r="AB333" i="1"/>
  <c r="AC333" i="1"/>
  <c r="I349" i="1"/>
  <c r="J349" i="1"/>
  <c r="K349" i="1"/>
  <c r="L349" i="1"/>
  <c r="M349" i="1"/>
  <c r="N349" i="1"/>
  <c r="O349" i="1"/>
  <c r="P349" i="1"/>
  <c r="Q349" i="1"/>
  <c r="R349" i="1"/>
  <c r="S349" i="1"/>
  <c r="T349" i="1"/>
  <c r="U349" i="1"/>
  <c r="V349" i="1"/>
  <c r="W349" i="1"/>
  <c r="X349" i="1"/>
  <c r="Y349" i="1"/>
  <c r="Z349" i="1"/>
  <c r="AA349" i="1"/>
  <c r="AB349" i="1"/>
  <c r="AC349" i="1"/>
  <c r="I365" i="1"/>
  <c r="J365" i="1"/>
  <c r="K365" i="1"/>
  <c r="L365" i="1"/>
  <c r="M365" i="1"/>
  <c r="N365" i="1"/>
  <c r="O365" i="1"/>
  <c r="P365" i="1"/>
  <c r="Q365" i="1"/>
  <c r="R365" i="1"/>
  <c r="S365" i="1"/>
  <c r="T365" i="1"/>
  <c r="U365" i="1"/>
  <c r="V365" i="1"/>
  <c r="W365" i="1"/>
  <c r="X365" i="1"/>
  <c r="Y365" i="1"/>
  <c r="Z365" i="1"/>
  <c r="AA365" i="1"/>
  <c r="AB365" i="1"/>
  <c r="AC365" i="1"/>
  <c r="I397" i="1"/>
  <c r="J397" i="1"/>
  <c r="K397" i="1"/>
  <c r="L397" i="1"/>
  <c r="M397" i="1"/>
  <c r="N397" i="1"/>
  <c r="O397" i="1"/>
  <c r="P397" i="1"/>
  <c r="Q397" i="1"/>
  <c r="R397" i="1"/>
  <c r="S397" i="1"/>
  <c r="T397" i="1"/>
  <c r="U397" i="1"/>
  <c r="V397" i="1"/>
  <c r="W397" i="1"/>
  <c r="X397" i="1"/>
  <c r="Y397" i="1"/>
  <c r="Z397" i="1"/>
  <c r="AA397" i="1"/>
  <c r="AB397" i="1"/>
  <c r="AC397" i="1"/>
  <c r="I605" i="1"/>
  <c r="J605" i="1"/>
  <c r="K605" i="1"/>
  <c r="L605" i="1"/>
  <c r="M605" i="1"/>
  <c r="N605" i="1"/>
  <c r="O605" i="1"/>
  <c r="P605" i="1"/>
  <c r="Q605" i="1"/>
  <c r="R605" i="1"/>
  <c r="S605" i="1"/>
  <c r="T605" i="1"/>
  <c r="U605" i="1"/>
  <c r="V605" i="1"/>
  <c r="W605" i="1"/>
  <c r="X605" i="1"/>
  <c r="Y605" i="1"/>
  <c r="Z605" i="1"/>
  <c r="AA605" i="1"/>
  <c r="AB605" i="1"/>
  <c r="AC605" i="1"/>
  <c r="I413" i="1"/>
  <c r="J413" i="1"/>
  <c r="K413" i="1"/>
  <c r="L413" i="1"/>
  <c r="M413" i="1"/>
  <c r="N413" i="1"/>
  <c r="O413" i="1"/>
  <c r="P413" i="1"/>
  <c r="Q413" i="1"/>
  <c r="R413" i="1"/>
  <c r="S413" i="1"/>
  <c r="T413" i="1"/>
  <c r="U413" i="1"/>
  <c r="V413" i="1"/>
  <c r="W413" i="1"/>
  <c r="X413" i="1"/>
  <c r="Y413" i="1"/>
  <c r="Z413" i="1"/>
  <c r="AA413" i="1"/>
  <c r="AB413" i="1"/>
  <c r="AC413" i="1"/>
  <c r="I445" i="1"/>
  <c r="J445" i="1"/>
  <c r="K445" i="1"/>
  <c r="L445" i="1"/>
  <c r="M445" i="1"/>
  <c r="N445" i="1"/>
  <c r="O445" i="1"/>
  <c r="P445" i="1"/>
  <c r="Q445" i="1"/>
  <c r="R445" i="1"/>
  <c r="S445" i="1"/>
  <c r="T445" i="1"/>
  <c r="U445" i="1"/>
  <c r="V445" i="1"/>
  <c r="W445" i="1"/>
  <c r="X445" i="1"/>
  <c r="Y445" i="1"/>
  <c r="Z445" i="1"/>
  <c r="AA445" i="1"/>
  <c r="AB445" i="1"/>
  <c r="AC445" i="1"/>
  <c r="I477" i="1"/>
  <c r="J477" i="1"/>
  <c r="K477" i="1"/>
  <c r="L477" i="1"/>
  <c r="M477" i="1"/>
  <c r="N477" i="1"/>
  <c r="O477" i="1"/>
  <c r="P477" i="1"/>
  <c r="Q477" i="1"/>
  <c r="R477" i="1"/>
  <c r="S477" i="1"/>
  <c r="T477" i="1"/>
  <c r="U477" i="1"/>
  <c r="V477" i="1"/>
  <c r="W477" i="1"/>
  <c r="X477" i="1"/>
  <c r="Y477" i="1"/>
  <c r="Z477" i="1"/>
  <c r="AA477" i="1"/>
  <c r="AB477" i="1"/>
  <c r="AC477" i="1"/>
  <c r="I429" i="1"/>
  <c r="J429" i="1"/>
  <c r="K429" i="1"/>
  <c r="L429" i="1"/>
  <c r="M429" i="1"/>
  <c r="N429" i="1"/>
  <c r="O429" i="1"/>
  <c r="P429" i="1"/>
  <c r="Q429" i="1"/>
  <c r="R429" i="1"/>
  <c r="S429" i="1"/>
  <c r="T429" i="1"/>
  <c r="U429" i="1"/>
  <c r="V429" i="1"/>
  <c r="W429" i="1"/>
  <c r="X429" i="1"/>
  <c r="Y429" i="1"/>
  <c r="Z429" i="1"/>
  <c r="AA429" i="1"/>
  <c r="AB429" i="1"/>
  <c r="AC429" i="1"/>
  <c r="I461" i="1"/>
  <c r="J461" i="1"/>
  <c r="K461" i="1"/>
  <c r="L461" i="1"/>
  <c r="M461" i="1"/>
  <c r="N461" i="1"/>
  <c r="O461" i="1"/>
  <c r="P461" i="1"/>
  <c r="Q461" i="1"/>
  <c r="R461" i="1"/>
  <c r="S461" i="1"/>
  <c r="T461" i="1"/>
  <c r="U461" i="1"/>
  <c r="V461" i="1"/>
  <c r="W461" i="1"/>
  <c r="X461" i="1"/>
  <c r="Y461" i="1"/>
  <c r="Z461" i="1"/>
  <c r="AA461" i="1"/>
  <c r="AB461" i="1"/>
  <c r="AC461" i="1"/>
  <c r="I493" i="1"/>
  <c r="J493" i="1"/>
  <c r="K493" i="1"/>
  <c r="L493" i="1"/>
  <c r="M493" i="1"/>
  <c r="N493" i="1"/>
  <c r="O493" i="1"/>
  <c r="P493" i="1"/>
  <c r="Q493" i="1"/>
  <c r="R493" i="1"/>
  <c r="S493" i="1"/>
  <c r="T493" i="1"/>
  <c r="U493" i="1"/>
  <c r="V493" i="1"/>
  <c r="W493" i="1"/>
  <c r="X493" i="1"/>
  <c r="Y493" i="1"/>
  <c r="Z493" i="1"/>
  <c r="AA493" i="1"/>
  <c r="AB493" i="1"/>
  <c r="AC493" i="1"/>
  <c r="I509" i="1"/>
  <c r="J509" i="1"/>
  <c r="K509" i="1"/>
  <c r="L509" i="1"/>
  <c r="M509" i="1"/>
  <c r="N509" i="1"/>
  <c r="O509" i="1"/>
  <c r="P509" i="1"/>
  <c r="Q509" i="1"/>
  <c r="R509" i="1"/>
  <c r="S509" i="1"/>
  <c r="T509" i="1"/>
  <c r="U509" i="1"/>
  <c r="V509" i="1"/>
  <c r="W509" i="1"/>
  <c r="X509" i="1"/>
  <c r="Y509" i="1"/>
  <c r="Z509" i="1"/>
  <c r="AA509" i="1"/>
  <c r="AB509" i="1"/>
  <c r="AC509" i="1"/>
  <c r="I525" i="1"/>
  <c r="J525" i="1"/>
  <c r="K525" i="1"/>
  <c r="L525" i="1"/>
  <c r="M525" i="1"/>
  <c r="N525" i="1"/>
  <c r="O525" i="1"/>
  <c r="P525" i="1"/>
  <c r="Q525" i="1"/>
  <c r="R525" i="1"/>
  <c r="S525" i="1"/>
  <c r="T525" i="1"/>
  <c r="U525" i="1"/>
  <c r="V525" i="1"/>
  <c r="W525" i="1"/>
  <c r="X525" i="1"/>
  <c r="Y525" i="1"/>
  <c r="Z525" i="1"/>
  <c r="AA525" i="1"/>
  <c r="AB525" i="1"/>
  <c r="AC525" i="1"/>
  <c r="I269" i="1"/>
  <c r="J269" i="1"/>
  <c r="K269" i="1"/>
  <c r="L269" i="1"/>
  <c r="M269" i="1"/>
  <c r="N269" i="1"/>
  <c r="O269" i="1"/>
  <c r="P269" i="1"/>
  <c r="Q269" i="1"/>
  <c r="R269" i="1"/>
  <c r="S269" i="1"/>
  <c r="T269" i="1"/>
  <c r="U269" i="1"/>
  <c r="V269" i="1"/>
  <c r="W269" i="1"/>
  <c r="X269" i="1"/>
  <c r="Y269" i="1"/>
  <c r="Z269" i="1"/>
  <c r="AA269" i="1"/>
  <c r="AB269" i="1"/>
  <c r="AC269" i="1"/>
  <c r="I541" i="1"/>
  <c r="J541" i="1"/>
  <c r="K541" i="1"/>
  <c r="L541" i="1"/>
  <c r="M541" i="1"/>
  <c r="N541" i="1"/>
  <c r="O541" i="1"/>
  <c r="P541" i="1"/>
  <c r="Q541" i="1"/>
  <c r="R541" i="1"/>
  <c r="S541" i="1"/>
  <c r="T541" i="1"/>
  <c r="U541" i="1"/>
  <c r="V541" i="1"/>
  <c r="W541" i="1"/>
  <c r="X541" i="1"/>
  <c r="Y541" i="1"/>
  <c r="Z541" i="1"/>
  <c r="AA541" i="1"/>
  <c r="AB541" i="1"/>
  <c r="AC541" i="1"/>
  <c r="I573" i="1"/>
  <c r="J573" i="1"/>
  <c r="K573" i="1"/>
  <c r="L573" i="1"/>
  <c r="M573" i="1"/>
  <c r="N573" i="1"/>
  <c r="O573" i="1"/>
  <c r="P573" i="1"/>
  <c r="Q573" i="1"/>
  <c r="R573" i="1"/>
  <c r="S573" i="1"/>
  <c r="T573" i="1"/>
  <c r="U573" i="1"/>
  <c r="V573" i="1"/>
  <c r="W573" i="1"/>
  <c r="X573" i="1"/>
  <c r="Y573" i="1"/>
  <c r="Z573" i="1"/>
  <c r="AA573" i="1"/>
  <c r="AB573" i="1"/>
  <c r="AC573" i="1"/>
  <c r="I685" i="1"/>
  <c r="J685" i="1"/>
  <c r="K685" i="1"/>
  <c r="L685" i="1"/>
  <c r="M685" i="1"/>
  <c r="N685" i="1"/>
  <c r="O685" i="1"/>
  <c r="P685" i="1"/>
  <c r="Q685" i="1"/>
  <c r="R685" i="1"/>
  <c r="S685" i="1"/>
  <c r="T685" i="1"/>
  <c r="U685" i="1"/>
  <c r="V685" i="1"/>
  <c r="W685" i="1"/>
  <c r="X685" i="1"/>
  <c r="Y685" i="1"/>
  <c r="Z685" i="1"/>
  <c r="AA685" i="1"/>
  <c r="AB685" i="1"/>
  <c r="AC685" i="1"/>
  <c r="I589" i="1"/>
  <c r="J589" i="1"/>
  <c r="K589" i="1"/>
  <c r="L589" i="1"/>
  <c r="M589" i="1"/>
  <c r="N589" i="1"/>
  <c r="O589" i="1"/>
  <c r="P589" i="1"/>
  <c r="Q589" i="1"/>
  <c r="R589" i="1"/>
  <c r="S589" i="1"/>
  <c r="T589" i="1"/>
  <c r="U589" i="1"/>
  <c r="V589" i="1"/>
  <c r="W589" i="1"/>
  <c r="X589" i="1"/>
  <c r="Y589" i="1"/>
  <c r="Z589" i="1"/>
  <c r="AA589" i="1"/>
  <c r="AB589" i="1"/>
  <c r="AC589" i="1"/>
  <c r="I557" i="1"/>
  <c r="J557" i="1"/>
  <c r="K557" i="1"/>
  <c r="L557" i="1"/>
  <c r="M557" i="1"/>
  <c r="N557" i="1"/>
  <c r="O557" i="1"/>
  <c r="P557" i="1"/>
  <c r="Q557" i="1"/>
  <c r="R557" i="1"/>
  <c r="S557" i="1"/>
  <c r="T557" i="1"/>
  <c r="U557" i="1"/>
  <c r="V557" i="1"/>
  <c r="W557" i="1"/>
  <c r="X557" i="1"/>
  <c r="Y557" i="1"/>
  <c r="Z557" i="1"/>
  <c r="AA557" i="1"/>
  <c r="AB557" i="1"/>
  <c r="AC557" i="1"/>
  <c r="I621" i="1"/>
  <c r="J621" i="1"/>
  <c r="K621" i="1"/>
  <c r="L621" i="1"/>
  <c r="M621" i="1"/>
  <c r="N621" i="1"/>
  <c r="O621" i="1"/>
  <c r="P621" i="1"/>
  <c r="Q621" i="1"/>
  <c r="R621" i="1"/>
  <c r="S621" i="1"/>
  <c r="T621" i="1"/>
  <c r="U621" i="1"/>
  <c r="V621" i="1"/>
  <c r="W621" i="1"/>
  <c r="X621" i="1"/>
  <c r="Y621" i="1"/>
  <c r="Z621" i="1"/>
  <c r="AA621" i="1"/>
  <c r="AB621" i="1"/>
  <c r="AC621" i="1"/>
  <c r="I637" i="1"/>
  <c r="J637" i="1"/>
  <c r="K637" i="1"/>
  <c r="L637" i="1"/>
  <c r="M637" i="1"/>
  <c r="N637" i="1"/>
  <c r="O637" i="1"/>
  <c r="P637" i="1"/>
  <c r="Q637" i="1"/>
  <c r="R637" i="1"/>
  <c r="S637" i="1"/>
  <c r="T637" i="1"/>
  <c r="U637" i="1"/>
  <c r="V637" i="1"/>
  <c r="W637" i="1"/>
  <c r="X637" i="1"/>
  <c r="Y637" i="1"/>
  <c r="Z637" i="1"/>
  <c r="AA637" i="1"/>
  <c r="AB637" i="1"/>
  <c r="AC637" i="1"/>
  <c r="I669" i="1"/>
  <c r="J669" i="1"/>
  <c r="K669" i="1"/>
  <c r="L669" i="1"/>
  <c r="M669" i="1"/>
  <c r="N669" i="1"/>
  <c r="O669" i="1"/>
  <c r="P669" i="1"/>
  <c r="Q669" i="1"/>
  <c r="R669" i="1"/>
  <c r="S669" i="1"/>
  <c r="T669" i="1"/>
  <c r="U669" i="1"/>
  <c r="V669" i="1"/>
  <c r="W669" i="1"/>
  <c r="X669" i="1"/>
  <c r="Y669" i="1"/>
  <c r="Z669" i="1"/>
  <c r="AA669" i="1"/>
  <c r="AB669" i="1"/>
  <c r="AC669" i="1"/>
  <c r="I653" i="1"/>
  <c r="J653" i="1"/>
  <c r="K653" i="1"/>
  <c r="L653" i="1"/>
  <c r="M653" i="1"/>
  <c r="N653" i="1"/>
  <c r="O653" i="1"/>
  <c r="P653" i="1"/>
  <c r="Q653" i="1"/>
  <c r="R653" i="1"/>
  <c r="S653" i="1"/>
  <c r="T653" i="1"/>
  <c r="U653" i="1"/>
  <c r="V653" i="1"/>
  <c r="W653" i="1"/>
  <c r="X653" i="1"/>
  <c r="Y653" i="1"/>
  <c r="Z653" i="1"/>
  <c r="AA653" i="1"/>
  <c r="AB653" i="1"/>
  <c r="AC653" i="1"/>
  <c r="I701" i="1"/>
  <c r="J701" i="1"/>
  <c r="K701" i="1"/>
  <c r="L701" i="1"/>
  <c r="M701" i="1"/>
  <c r="N701" i="1"/>
  <c r="O701" i="1"/>
  <c r="P701" i="1"/>
  <c r="Q701" i="1"/>
  <c r="R701" i="1"/>
  <c r="S701" i="1"/>
  <c r="T701" i="1"/>
  <c r="U701" i="1"/>
  <c r="V701" i="1"/>
  <c r="W701" i="1"/>
  <c r="X701" i="1"/>
  <c r="Y701" i="1"/>
  <c r="Z701" i="1"/>
  <c r="AA701" i="1"/>
  <c r="AB701" i="1"/>
  <c r="AC701" i="1"/>
  <c r="I717" i="1"/>
  <c r="J717" i="1"/>
  <c r="K717" i="1"/>
  <c r="L717" i="1"/>
  <c r="M717" i="1"/>
  <c r="N717" i="1"/>
  <c r="O717" i="1"/>
  <c r="P717" i="1"/>
  <c r="Q717" i="1"/>
  <c r="R717" i="1"/>
  <c r="S717" i="1"/>
  <c r="T717" i="1"/>
  <c r="U717" i="1"/>
  <c r="V717" i="1"/>
  <c r="W717" i="1"/>
  <c r="X717" i="1"/>
  <c r="Y717" i="1"/>
  <c r="Z717" i="1"/>
  <c r="AA717" i="1"/>
  <c r="AB717" i="1"/>
  <c r="AC717" i="1"/>
  <c r="I286" i="1"/>
  <c r="J286" i="1"/>
  <c r="K286" i="1"/>
  <c r="L286" i="1"/>
  <c r="M286" i="1"/>
  <c r="N286" i="1"/>
  <c r="O286" i="1"/>
  <c r="P286" i="1"/>
  <c r="Q286" i="1"/>
  <c r="R286" i="1"/>
  <c r="S286" i="1"/>
  <c r="T286" i="1"/>
  <c r="U286" i="1"/>
  <c r="V286" i="1"/>
  <c r="W286" i="1"/>
  <c r="X286" i="1"/>
  <c r="Y286" i="1"/>
  <c r="Z286" i="1"/>
  <c r="AA286" i="1"/>
  <c r="AB286" i="1"/>
  <c r="AC286" i="1"/>
  <c r="I174" i="1"/>
  <c r="J174" i="1"/>
  <c r="K174" i="1"/>
  <c r="L174" i="1"/>
  <c r="M174" i="1"/>
  <c r="N174" i="1"/>
  <c r="O174" i="1"/>
  <c r="P174" i="1"/>
  <c r="Q174" i="1"/>
  <c r="R174" i="1"/>
  <c r="S174" i="1"/>
  <c r="T174" i="1"/>
  <c r="U174" i="1"/>
  <c r="V174" i="1"/>
  <c r="W174" i="1"/>
  <c r="X174" i="1"/>
  <c r="Y174" i="1"/>
  <c r="Z174" i="1"/>
  <c r="AA174" i="1"/>
  <c r="AB174" i="1"/>
  <c r="AC174" i="1"/>
  <c r="I190" i="1"/>
  <c r="J190" i="1"/>
  <c r="K190" i="1"/>
  <c r="L190" i="1"/>
  <c r="M190" i="1"/>
  <c r="N190" i="1"/>
  <c r="O190" i="1"/>
  <c r="P190" i="1"/>
  <c r="Q190" i="1"/>
  <c r="R190" i="1"/>
  <c r="S190" i="1"/>
  <c r="T190" i="1"/>
  <c r="U190" i="1"/>
  <c r="V190" i="1"/>
  <c r="W190" i="1"/>
  <c r="X190" i="1"/>
  <c r="Y190" i="1"/>
  <c r="Z190" i="1"/>
  <c r="AA190" i="1"/>
  <c r="AB190" i="1"/>
  <c r="AC190" i="1"/>
  <c r="I206" i="1"/>
  <c r="J206" i="1"/>
  <c r="K206" i="1"/>
  <c r="L206" i="1"/>
  <c r="M206" i="1"/>
  <c r="N206" i="1"/>
  <c r="O206" i="1"/>
  <c r="P206" i="1"/>
  <c r="Q206" i="1"/>
  <c r="R206" i="1"/>
  <c r="S206" i="1"/>
  <c r="T206" i="1"/>
  <c r="U206" i="1"/>
  <c r="V206" i="1"/>
  <c r="W206" i="1"/>
  <c r="X206" i="1"/>
  <c r="Y206" i="1"/>
  <c r="Z206" i="1"/>
  <c r="AA206" i="1"/>
  <c r="AB206" i="1"/>
  <c r="AC206" i="1"/>
  <c r="I238" i="1"/>
  <c r="J238" i="1"/>
  <c r="K238" i="1"/>
  <c r="L238" i="1"/>
  <c r="M238" i="1"/>
  <c r="N238" i="1"/>
  <c r="O238" i="1"/>
  <c r="P238" i="1"/>
  <c r="Q238" i="1"/>
  <c r="R238" i="1"/>
  <c r="S238" i="1"/>
  <c r="T238" i="1"/>
  <c r="U238" i="1"/>
  <c r="V238" i="1"/>
  <c r="W238" i="1"/>
  <c r="X238" i="1"/>
  <c r="Y238" i="1"/>
  <c r="Z238" i="1"/>
  <c r="AA238" i="1"/>
  <c r="AB238" i="1"/>
  <c r="AC238" i="1"/>
  <c r="I222" i="1"/>
  <c r="J222" i="1"/>
  <c r="K222" i="1"/>
  <c r="L222" i="1"/>
  <c r="M222" i="1"/>
  <c r="N222" i="1"/>
  <c r="O222" i="1"/>
  <c r="P222" i="1"/>
  <c r="Q222" i="1"/>
  <c r="R222" i="1"/>
  <c r="S222" i="1"/>
  <c r="T222" i="1"/>
  <c r="U222" i="1"/>
  <c r="V222" i="1"/>
  <c r="W222" i="1"/>
  <c r="X222" i="1"/>
  <c r="Y222" i="1"/>
  <c r="Z222" i="1"/>
  <c r="AA222" i="1"/>
  <c r="AB222" i="1"/>
  <c r="AC222" i="1"/>
  <c r="I254" i="1"/>
  <c r="J254" i="1"/>
  <c r="K254" i="1"/>
  <c r="L254" i="1"/>
  <c r="M254" i="1"/>
  <c r="N254" i="1"/>
  <c r="O254" i="1"/>
  <c r="P254" i="1"/>
  <c r="Q254" i="1"/>
  <c r="R254" i="1"/>
  <c r="S254" i="1"/>
  <c r="T254" i="1"/>
  <c r="U254" i="1"/>
  <c r="V254" i="1"/>
  <c r="W254" i="1"/>
  <c r="X254" i="1"/>
  <c r="Y254" i="1"/>
  <c r="Z254" i="1"/>
  <c r="AA254" i="1"/>
  <c r="AB254" i="1"/>
  <c r="AC254" i="1"/>
  <c r="I302" i="1"/>
  <c r="J302" i="1"/>
  <c r="K302" i="1"/>
  <c r="L302" i="1"/>
  <c r="M302" i="1"/>
  <c r="N302" i="1"/>
  <c r="O302" i="1"/>
  <c r="P302" i="1"/>
  <c r="Q302" i="1"/>
  <c r="R302" i="1"/>
  <c r="S302" i="1"/>
  <c r="T302" i="1"/>
  <c r="U302" i="1"/>
  <c r="V302" i="1"/>
  <c r="W302" i="1"/>
  <c r="X302" i="1"/>
  <c r="Y302" i="1"/>
  <c r="Z302" i="1"/>
  <c r="AA302" i="1"/>
  <c r="AB302" i="1"/>
  <c r="AC302" i="1"/>
  <c r="I382" i="1"/>
  <c r="J382" i="1"/>
  <c r="K382" i="1"/>
  <c r="L382" i="1"/>
  <c r="M382" i="1"/>
  <c r="N382" i="1"/>
  <c r="O382" i="1"/>
  <c r="P382" i="1"/>
  <c r="Q382" i="1"/>
  <c r="R382" i="1"/>
  <c r="S382" i="1"/>
  <c r="T382" i="1"/>
  <c r="U382" i="1"/>
  <c r="V382" i="1"/>
  <c r="W382" i="1"/>
  <c r="X382" i="1"/>
  <c r="Y382" i="1"/>
  <c r="Z382" i="1"/>
  <c r="AA382" i="1"/>
  <c r="AB382" i="1"/>
  <c r="AC382" i="1"/>
  <c r="I318" i="1"/>
  <c r="J318" i="1"/>
  <c r="K318" i="1"/>
  <c r="L318" i="1"/>
  <c r="M318" i="1"/>
  <c r="N318" i="1"/>
  <c r="O318" i="1"/>
  <c r="P318" i="1"/>
  <c r="Q318" i="1"/>
  <c r="R318" i="1"/>
  <c r="S318" i="1"/>
  <c r="T318" i="1"/>
  <c r="U318" i="1"/>
  <c r="V318" i="1"/>
  <c r="W318" i="1"/>
  <c r="X318" i="1"/>
  <c r="Y318" i="1"/>
  <c r="Z318" i="1"/>
  <c r="AA318" i="1"/>
  <c r="AB318" i="1"/>
  <c r="AC318" i="1"/>
  <c r="I334" i="1"/>
  <c r="J334" i="1"/>
  <c r="K334" i="1"/>
  <c r="L334" i="1"/>
  <c r="M334" i="1"/>
  <c r="N334" i="1"/>
  <c r="O334" i="1"/>
  <c r="P334" i="1"/>
  <c r="Q334" i="1"/>
  <c r="R334" i="1"/>
  <c r="S334" i="1"/>
  <c r="T334" i="1"/>
  <c r="U334" i="1"/>
  <c r="V334" i="1"/>
  <c r="W334" i="1"/>
  <c r="X334" i="1"/>
  <c r="Y334" i="1"/>
  <c r="Z334" i="1"/>
  <c r="AA334" i="1"/>
  <c r="AB334" i="1"/>
  <c r="AC334" i="1"/>
  <c r="I350" i="1"/>
  <c r="J350" i="1"/>
  <c r="K350" i="1"/>
  <c r="L350" i="1"/>
  <c r="M350" i="1"/>
  <c r="N350" i="1"/>
  <c r="O350" i="1"/>
  <c r="P350" i="1"/>
  <c r="Q350" i="1"/>
  <c r="R350" i="1"/>
  <c r="S350" i="1"/>
  <c r="T350" i="1"/>
  <c r="U350" i="1"/>
  <c r="V350" i="1"/>
  <c r="W350" i="1"/>
  <c r="X350" i="1"/>
  <c r="Y350" i="1"/>
  <c r="Z350" i="1"/>
  <c r="AA350" i="1"/>
  <c r="AB350" i="1"/>
  <c r="AC350" i="1"/>
  <c r="I366" i="1"/>
  <c r="J366" i="1"/>
  <c r="K366" i="1"/>
  <c r="L366" i="1"/>
  <c r="M366" i="1"/>
  <c r="N366" i="1"/>
  <c r="O366" i="1"/>
  <c r="P366" i="1"/>
  <c r="Q366" i="1"/>
  <c r="R366" i="1"/>
  <c r="S366" i="1"/>
  <c r="T366" i="1"/>
  <c r="U366" i="1"/>
  <c r="V366" i="1"/>
  <c r="W366" i="1"/>
  <c r="X366" i="1"/>
  <c r="Y366" i="1"/>
  <c r="Z366" i="1"/>
  <c r="AA366" i="1"/>
  <c r="AB366" i="1"/>
  <c r="AC366" i="1"/>
  <c r="I398" i="1"/>
  <c r="J398" i="1"/>
  <c r="K398" i="1"/>
  <c r="L398" i="1"/>
  <c r="M398" i="1"/>
  <c r="N398" i="1"/>
  <c r="O398" i="1"/>
  <c r="P398" i="1"/>
  <c r="Q398" i="1"/>
  <c r="R398" i="1"/>
  <c r="S398" i="1"/>
  <c r="T398" i="1"/>
  <c r="U398" i="1"/>
  <c r="V398" i="1"/>
  <c r="W398" i="1"/>
  <c r="X398" i="1"/>
  <c r="Y398" i="1"/>
  <c r="Z398" i="1"/>
  <c r="AA398" i="1"/>
  <c r="AB398" i="1"/>
  <c r="AC398" i="1"/>
  <c r="I606" i="1"/>
  <c r="J606" i="1"/>
  <c r="K606" i="1"/>
  <c r="L606" i="1"/>
  <c r="M606" i="1"/>
  <c r="N606" i="1"/>
  <c r="O606" i="1"/>
  <c r="P606" i="1"/>
  <c r="Q606" i="1"/>
  <c r="R606" i="1"/>
  <c r="S606" i="1"/>
  <c r="T606" i="1"/>
  <c r="U606" i="1"/>
  <c r="V606" i="1"/>
  <c r="W606" i="1"/>
  <c r="X606" i="1"/>
  <c r="Y606" i="1"/>
  <c r="Z606" i="1"/>
  <c r="AA606" i="1"/>
  <c r="AB606" i="1"/>
  <c r="AC606" i="1"/>
  <c r="I414" i="1"/>
  <c r="J414" i="1"/>
  <c r="K414" i="1"/>
  <c r="L414" i="1"/>
  <c r="M414" i="1"/>
  <c r="N414" i="1"/>
  <c r="O414" i="1"/>
  <c r="P414" i="1"/>
  <c r="Q414" i="1"/>
  <c r="R414" i="1"/>
  <c r="S414" i="1"/>
  <c r="T414" i="1"/>
  <c r="U414" i="1"/>
  <c r="V414" i="1"/>
  <c r="W414" i="1"/>
  <c r="X414" i="1"/>
  <c r="Y414" i="1"/>
  <c r="Z414" i="1"/>
  <c r="AA414" i="1"/>
  <c r="AB414" i="1"/>
  <c r="AC414" i="1"/>
  <c r="I446" i="1"/>
  <c r="J446" i="1"/>
  <c r="K446" i="1"/>
  <c r="L446" i="1"/>
  <c r="M446" i="1"/>
  <c r="N446" i="1"/>
  <c r="O446" i="1"/>
  <c r="P446" i="1"/>
  <c r="Q446" i="1"/>
  <c r="R446" i="1"/>
  <c r="S446" i="1"/>
  <c r="T446" i="1"/>
  <c r="U446" i="1"/>
  <c r="V446" i="1"/>
  <c r="W446" i="1"/>
  <c r="X446" i="1"/>
  <c r="Y446" i="1"/>
  <c r="Z446" i="1"/>
  <c r="AA446" i="1"/>
  <c r="AB446" i="1"/>
  <c r="AC446" i="1"/>
  <c r="I478" i="1"/>
  <c r="J478" i="1"/>
  <c r="K478" i="1"/>
  <c r="L478" i="1"/>
  <c r="M478" i="1"/>
  <c r="N478" i="1"/>
  <c r="O478" i="1"/>
  <c r="P478" i="1"/>
  <c r="Q478" i="1"/>
  <c r="R478" i="1"/>
  <c r="S478" i="1"/>
  <c r="T478" i="1"/>
  <c r="U478" i="1"/>
  <c r="V478" i="1"/>
  <c r="W478" i="1"/>
  <c r="X478" i="1"/>
  <c r="Y478" i="1"/>
  <c r="Z478" i="1"/>
  <c r="AA478" i="1"/>
  <c r="AB478" i="1"/>
  <c r="AC478" i="1"/>
  <c r="I430" i="1"/>
  <c r="J430" i="1"/>
  <c r="K430" i="1"/>
  <c r="L430" i="1"/>
  <c r="M430" i="1"/>
  <c r="N430" i="1"/>
  <c r="O430" i="1"/>
  <c r="P430" i="1"/>
  <c r="Q430" i="1"/>
  <c r="R430" i="1"/>
  <c r="S430" i="1"/>
  <c r="T430" i="1"/>
  <c r="U430" i="1"/>
  <c r="V430" i="1"/>
  <c r="W430" i="1"/>
  <c r="X430" i="1"/>
  <c r="Y430" i="1"/>
  <c r="Z430" i="1"/>
  <c r="AA430" i="1"/>
  <c r="AB430" i="1"/>
  <c r="AC430" i="1"/>
  <c r="I462" i="1"/>
  <c r="J462" i="1"/>
  <c r="K462" i="1"/>
  <c r="L462" i="1"/>
  <c r="M462" i="1"/>
  <c r="N462" i="1"/>
  <c r="O462" i="1"/>
  <c r="P462" i="1"/>
  <c r="Q462" i="1"/>
  <c r="R462" i="1"/>
  <c r="S462" i="1"/>
  <c r="T462" i="1"/>
  <c r="U462" i="1"/>
  <c r="V462" i="1"/>
  <c r="W462" i="1"/>
  <c r="X462" i="1"/>
  <c r="Y462" i="1"/>
  <c r="Z462" i="1"/>
  <c r="AA462" i="1"/>
  <c r="AB462" i="1"/>
  <c r="AC462" i="1"/>
  <c r="I494" i="1"/>
  <c r="J494" i="1"/>
  <c r="K494" i="1"/>
  <c r="L494" i="1"/>
  <c r="M494" i="1"/>
  <c r="N494" i="1"/>
  <c r="O494" i="1"/>
  <c r="P494" i="1"/>
  <c r="Q494" i="1"/>
  <c r="R494" i="1"/>
  <c r="S494" i="1"/>
  <c r="T494" i="1"/>
  <c r="U494" i="1"/>
  <c r="V494" i="1"/>
  <c r="W494" i="1"/>
  <c r="X494" i="1"/>
  <c r="Y494" i="1"/>
  <c r="Z494" i="1"/>
  <c r="AA494" i="1"/>
  <c r="AB494" i="1"/>
  <c r="AC494" i="1"/>
  <c r="I510" i="1"/>
  <c r="J510" i="1"/>
  <c r="K510" i="1"/>
  <c r="L510" i="1"/>
  <c r="M510" i="1"/>
  <c r="N510" i="1"/>
  <c r="O510" i="1"/>
  <c r="P510" i="1"/>
  <c r="Q510" i="1"/>
  <c r="R510" i="1"/>
  <c r="S510" i="1"/>
  <c r="T510" i="1"/>
  <c r="U510" i="1"/>
  <c r="V510" i="1"/>
  <c r="W510" i="1"/>
  <c r="X510" i="1"/>
  <c r="Y510" i="1"/>
  <c r="Z510" i="1"/>
  <c r="AA510" i="1"/>
  <c r="AB510" i="1"/>
  <c r="AC510" i="1"/>
  <c r="I526" i="1"/>
  <c r="J526" i="1"/>
  <c r="K526" i="1"/>
  <c r="L526" i="1"/>
  <c r="M526" i="1"/>
  <c r="N526" i="1"/>
  <c r="O526" i="1"/>
  <c r="P526" i="1"/>
  <c r="Q526" i="1"/>
  <c r="R526" i="1"/>
  <c r="S526" i="1"/>
  <c r="T526" i="1"/>
  <c r="U526" i="1"/>
  <c r="V526" i="1"/>
  <c r="W526" i="1"/>
  <c r="X526" i="1"/>
  <c r="Y526" i="1"/>
  <c r="Z526" i="1"/>
  <c r="AA526" i="1"/>
  <c r="AB526" i="1"/>
  <c r="AC526" i="1"/>
  <c r="I270" i="1"/>
  <c r="J270" i="1"/>
  <c r="K270" i="1"/>
  <c r="L270" i="1"/>
  <c r="M270" i="1"/>
  <c r="N270" i="1"/>
  <c r="O270" i="1"/>
  <c r="P270" i="1"/>
  <c r="Q270" i="1"/>
  <c r="R270" i="1"/>
  <c r="S270" i="1"/>
  <c r="T270" i="1"/>
  <c r="U270" i="1"/>
  <c r="V270" i="1"/>
  <c r="W270" i="1"/>
  <c r="X270" i="1"/>
  <c r="Y270" i="1"/>
  <c r="Z270" i="1"/>
  <c r="AA270" i="1"/>
  <c r="AB270" i="1"/>
  <c r="AC270" i="1"/>
  <c r="I542" i="1"/>
  <c r="J542" i="1"/>
  <c r="K542" i="1"/>
  <c r="L542" i="1"/>
  <c r="M542" i="1"/>
  <c r="N542" i="1"/>
  <c r="O542" i="1"/>
  <c r="P542" i="1"/>
  <c r="Q542" i="1"/>
  <c r="R542" i="1"/>
  <c r="S542" i="1"/>
  <c r="T542" i="1"/>
  <c r="U542" i="1"/>
  <c r="V542" i="1"/>
  <c r="W542" i="1"/>
  <c r="X542" i="1"/>
  <c r="Y542" i="1"/>
  <c r="Z542" i="1"/>
  <c r="AA542" i="1"/>
  <c r="AB542" i="1"/>
  <c r="AC542" i="1"/>
  <c r="I574" i="1"/>
  <c r="J574" i="1"/>
  <c r="K574" i="1"/>
  <c r="L574" i="1"/>
  <c r="M574" i="1"/>
  <c r="N574" i="1"/>
  <c r="O574" i="1"/>
  <c r="P574" i="1"/>
  <c r="Q574" i="1"/>
  <c r="R574" i="1"/>
  <c r="S574" i="1"/>
  <c r="T574" i="1"/>
  <c r="U574" i="1"/>
  <c r="V574" i="1"/>
  <c r="W574" i="1"/>
  <c r="X574" i="1"/>
  <c r="Y574" i="1"/>
  <c r="Z574" i="1"/>
  <c r="AA574" i="1"/>
  <c r="AB574" i="1"/>
  <c r="AC574" i="1"/>
  <c r="I686" i="1"/>
  <c r="J686" i="1"/>
  <c r="K686" i="1"/>
  <c r="L686" i="1"/>
  <c r="M686" i="1"/>
  <c r="N686" i="1"/>
  <c r="O686" i="1"/>
  <c r="P686" i="1"/>
  <c r="Q686" i="1"/>
  <c r="R686" i="1"/>
  <c r="S686" i="1"/>
  <c r="T686" i="1"/>
  <c r="U686" i="1"/>
  <c r="V686" i="1"/>
  <c r="W686" i="1"/>
  <c r="X686" i="1"/>
  <c r="Y686" i="1"/>
  <c r="Z686" i="1"/>
  <c r="AA686" i="1"/>
  <c r="AB686" i="1"/>
  <c r="AC686" i="1"/>
  <c r="I590" i="1"/>
  <c r="J590" i="1"/>
  <c r="K590" i="1"/>
  <c r="L590" i="1"/>
  <c r="M590" i="1"/>
  <c r="N590" i="1"/>
  <c r="O590" i="1"/>
  <c r="P590" i="1"/>
  <c r="Q590" i="1"/>
  <c r="R590" i="1"/>
  <c r="S590" i="1"/>
  <c r="T590" i="1"/>
  <c r="U590" i="1"/>
  <c r="V590" i="1"/>
  <c r="W590" i="1"/>
  <c r="X590" i="1"/>
  <c r="Y590" i="1"/>
  <c r="Z590" i="1"/>
  <c r="AA590" i="1"/>
  <c r="AB590" i="1"/>
  <c r="AC590" i="1"/>
  <c r="I558" i="1"/>
  <c r="J558" i="1"/>
  <c r="K558" i="1"/>
  <c r="L558" i="1"/>
  <c r="M558" i="1"/>
  <c r="N558" i="1"/>
  <c r="O558" i="1"/>
  <c r="P558" i="1"/>
  <c r="Q558" i="1"/>
  <c r="R558" i="1"/>
  <c r="S558" i="1"/>
  <c r="T558" i="1"/>
  <c r="U558" i="1"/>
  <c r="V558" i="1"/>
  <c r="W558" i="1"/>
  <c r="X558" i="1"/>
  <c r="Y558" i="1"/>
  <c r="Z558" i="1"/>
  <c r="AA558" i="1"/>
  <c r="AB558" i="1"/>
  <c r="AC558" i="1"/>
  <c r="I622" i="1"/>
  <c r="J622" i="1"/>
  <c r="K622" i="1"/>
  <c r="L622" i="1"/>
  <c r="M622" i="1"/>
  <c r="N622" i="1"/>
  <c r="O622" i="1"/>
  <c r="P622" i="1"/>
  <c r="Q622" i="1"/>
  <c r="R622" i="1"/>
  <c r="S622" i="1"/>
  <c r="T622" i="1"/>
  <c r="U622" i="1"/>
  <c r="V622" i="1"/>
  <c r="W622" i="1"/>
  <c r="X622" i="1"/>
  <c r="Y622" i="1"/>
  <c r="Z622" i="1"/>
  <c r="AA622" i="1"/>
  <c r="AB622" i="1"/>
  <c r="AC622" i="1"/>
  <c r="I638" i="1"/>
  <c r="J638" i="1"/>
  <c r="K638" i="1"/>
  <c r="L638" i="1"/>
  <c r="M638" i="1"/>
  <c r="N638" i="1"/>
  <c r="O638" i="1"/>
  <c r="P638" i="1"/>
  <c r="Q638" i="1"/>
  <c r="R638" i="1"/>
  <c r="S638" i="1"/>
  <c r="T638" i="1"/>
  <c r="U638" i="1"/>
  <c r="V638" i="1"/>
  <c r="W638" i="1"/>
  <c r="X638" i="1"/>
  <c r="Y638" i="1"/>
  <c r="Z638" i="1"/>
  <c r="AA638" i="1"/>
  <c r="AB638" i="1"/>
  <c r="AC638" i="1"/>
  <c r="I670" i="1"/>
  <c r="J670" i="1"/>
  <c r="K670" i="1"/>
  <c r="L670" i="1"/>
  <c r="M670" i="1"/>
  <c r="N670" i="1"/>
  <c r="O670" i="1"/>
  <c r="P670" i="1"/>
  <c r="Q670" i="1"/>
  <c r="R670" i="1"/>
  <c r="S670" i="1"/>
  <c r="T670" i="1"/>
  <c r="U670" i="1"/>
  <c r="V670" i="1"/>
  <c r="W670" i="1"/>
  <c r="X670" i="1"/>
  <c r="Y670" i="1"/>
  <c r="Z670" i="1"/>
  <c r="AA670" i="1"/>
  <c r="AB670" i="1"/>
  <c r="AC670" i="1"/>
  <c r="I654" i="1"/>
  <c r="J654" i="1"/>
  <c r="K654" i="1"/>
  <c r="L654" i="1"/>
  <c r="M654" i="1"/>
  <c r="N654" i="1"/>
  <c r="O654" i="1"/>
  <c r="P654" i="1"/>
  <c r="Q654" i="1"/>
  <c r="R654" i="1"/>
  <c r="S654" i="1"/>
  <c r="T654" i="1"/>
  <c r="U654" i="1"/>
  <c r="V654" i="1"/>
  <c r="W654" i="1"/>
  <c r="X654" i="1"/>
  <c r="Y654" i="1"/>
  <c r="Z654" i="1"/>
  <c r="AA654" i="1"/>
  <c r="AB654" i="1"/>
  <c r="AC654" i="1"/>
  <c r="I702" i="1"/>
  <c r="J702" i="1"/>
  <c r="K702" i="1"/>
  <c r="L702" i="1"/>
  <c r="M702" i="1"/>
  <c r="N702" i="1"/>
  <c r="O702" i="1"/>
  <c r="P702" i="1"/>
  <c r="Q702" i="1"/>
  <c r="R702" i="1"/>
  <c r="S702" i="1"/>
  <c r="T702" i="1"/>
  <c r="U702" i="1"/>
  <c r="V702" i="1"/>
  <c r="W702" i="1"/>
  <c r="X702" i="1"/>
  <c r="Y702" i="1"/>
  <c r="Z702" i="1"/>
  <c r="AA702" i="1"/>
  <c r="AB702" i="1"/>
  <c r="AC702" i="1"/>
  <c r="I718" i="1"/>
  <c r="J718" i="1"/>
  <c r="K718" i="1"/>
  <c r="L718" i="1"/>
  <c r="M718" i="1"/>
  <c r="N718" i="1"/>
  <c r="O718" i="1"/>
  <c r="P718" i="1"/>
  <c r="Q718" i="1"/>
  <c r="R718" i="1"/>
  <c r="S718" i="1"/>
  <c r="T718" i="1"/>
  <c r="U718" i="1"/>
  <c r="V718" i="1"/>
  <c r="W718" i="1"/>
  <c r="X718" i="1"/>
  <c r="Y718" i="1"/>
  <c r="Z718" i="1"/>
  <c r="AA718" i="1"/>
  <c r="AB718" i="1"/>
  <c r="AC718" i="1"/>
  <c r="I287" i="1"/>
  <c r="J287" i="1"/>
  <c r="K287" i="1"/>
  <c r="L287" i="1"/>
  <c r="M287" i="1"/>
  <c r="N287" i="1"/>
  <c r="O287" i="1"/>
  <c r="P287" i="1"/>
  <c r="Q287" i="1"/>
  <c r="R287" i="1"/>
  <c r="S287" i="1"/>
  <c r="T287" i="1"/>
  <c r="U287" i="1"/>
  <c r="V287" i="1"/>
  <c r="W287" i="1"/>
  <c r="X287" i="1"/>
  <c r="Y287" i="1"/>
  <c r="Z287" i="1"/>
  <c r="AA287" i="1"/>
  <c r="AB287" i="1"/>
  <c r="AC287" i="1"/>
  <c r="I175" i="1"/>
  <c r="J175" i="1"/>
  <c r="K175" i="1"/>
  <c r="L175" i="1"/>
  <c r="M175" i="1"/>
  <c r="N175" i="1"/>
  <c r="O175" i="1"/>
  <c r="P175" i="1"/>
  <c r="Q175" i="1"/>
  <c r="R175" i="1"/>
  <c r="S175" i="1"/>
  <c r="T175" i="1"/>
  <c r="U175" i="1"/>
  <c r="V175" i="1"/>
  <c r="W175" i="1"/>
  <c r="X175" i="1"/>
  <c r="Y175" i="1"/>
  <c r="Z175" i="1"/>
  <c r="AA175" i="1"/>
  <c r="AB175" i="1"/>
  <c r="AC175" i="1"/>
  <c r="I191" i="1"/>
  <c r="J191" i="1"/>
  <c r="K191" i="1"/>
  <c r="L191" i="1"/>
  <c r="M191" i="1"/>
  <c r="N191" i="1"/>
  <c r="O191" i="1"/>
  <c r="P191" i="1"/>
  <c r="Q191" i="1"/>
  <c r="R191" i="1"/>
  <c r="S191" i="1"/>
  <c r="T191" i="1"/>
  <c r="U191" i="1"/>
  <c r="V191" i="1"/>
  <c r="W191" i="1"/>
  <c r="X191" i="1"/>
  <c r="Y191" i="1"/>
  <c r="Z191" i="1"/>
  <c r="AA191" i="1"/>
  <c r="AB191" i="1"/>
  <c r="AC191" i="1"/>
  <c r="I207" i="1"/>
  <c r="J207" i="1"/>
  <c r="K207" i="1"/>
  <c r="L207" i="1"/>
  <c r="M207" i="1"/>
  <c r="N207" i="1"/>
  <c r="O207" i="1"/>
  <c r="P207" i="1"/>
  <c r="Q207" i="1"/>
  <c r="R207" i="1"/>
  <c r="S207" i="1"/>
  <c r="T207" i="1"/>
  <c r="U207" i="1"/>
  <c r="V207" i="1"/>
  <c r="W207" i="1"/>
  <c r="X207" i="1"/>
  <c r="Y207" i="1"/>
  <c r="Z207" i="1"/>
  <c r="AA207" i="1"/>
  <c r="AB207" i="1"/>
  <c r="AC207" i="1"/>
  <c r="I239" i="1"/>
  <c r="J239" i="1"/>
  <c r="K239" i="1"/>
  <c r="L239" i="1"/>
  <c r="M239" i="1"/>
  <c r="N239" i="1"/>
  <c r="O239" i="1"/>
  <c r="P239" i="1"/>
  <c r="Q239" i="1"/>
  <c r="R239" i="1"/>
  <c r="S239" i="1"/>
  <c r="T239" i="1"/>
  <c r="U239" i="1"/>
  <c r="V239" i="1"/>
  <c r="W239" i="1"/>
  <c r="X239" i="1"/>
  <c r="Y239" i="1"/>
  <c r="Z239" i="1"/>
  <c r="AA239" i="1"/>
  <c r="AB239" i="1"/>
  <c r="AC239" i="1"/>
  <c r="I223" i="1"/>
  <c r="J223" i="1"/>
  <c r="K223" i="1"/>
  <c r="L223" i="1"/>
  <c r="M223" i="1"/>
  <c r="N223" i="1"/>
  <c r="O223" i="1"/>
  <c r="P223" i="1"/>
  <c r="Q223" i="1"/>
  <c r="R223" i="1"/>
  <c r="S223" i="1"/>
  <c r="T223" i="1"/>
  <c r="U223" i="1"/>
  <c r="V223" i="1"/>
  <c r="W223" i="1"/>
  <c r="X223" i="1"/>
  <c r="Y223" i="1"/>
  <c r="Z223" i="1"/>
  <c r="AA223" i="1"/>
  <c r="AB223" i="1"/>
  <c r="AC223" i="1"/>
  <c r="I255" i="1"/>
  <c r="J255" i="1"/>
  <c r="K255" i="1"/>
  <c r="L255" i="1"/>
  <c r="M255" i="1"/>
  <c r="N255" i="1"/>
  <c r="O255" i="1"/>
  <c r="P255" i="1"/>
  <c r="Q255" i="1"/>
  <c r="R255" i="1"/>
  <c r="S255" i="1"/>
  <c r="T255" i="1"/>
  <c r="U255" i="1"/>
  <c r="V255" i="1"/>
  <c r="W255" i="1"/>
  <c r="X255" i="1"/>
  <c r="Y255" i="1"/>
  <c r="Z255" i="1"/>
  <c r="AA255" i="1"/>
  <c r="AB255" i="1"/>
  <c r="AC255" i="1"/>
  <c r="I303" i="1"/>
  <c r="J303" i="1"/>
  <c r="K303" i="1"/>
  <c r="L303" i="1"/>
  <c r="M303" i="1"/>
  <c r="N303" i="1"/>
  <c r="O303" i="1"/>
  <c r="P303" i="1"/>
  <c r="Q303" i="1"/>
  <c r="R303" i="1"/>
  <c r="S303" i="1"/>
  <c r="T303" i="1"/>
  <c r="U303" i="1"/>
  <c r="V303" i="1"/>
  <c r="W303" i="1"/>
  <c r="X303" i="1"/>
  <c r="Y303" i="1"/>
  <c r="Z303" i="1"/>
  <c r="AA303" i="1"/>
  <c r="AB303" i="1"/>
  <c r="AC303" i="1"/>
  <c r="I383" i="1"/>
  <c r="J383" i="1"/>
  <c r="K383" i="1"/>
  <c r="L383" i="1"/>
  <c r="M383" i="1"/>
  <c r="N383" i="1"/>
  <c r="O383" i="1"/>
  <c r="P383" i="1"/>
  <c r="Q383" i="1"/>
  <c r="R383" i="1"/>
  <c r="S383" i="1"/>
  <c r="T383" i="1"/>
  <c r="U383" i="1"/>
  <c r="V383" i="1"/>
  <c r="W383" i="1"/>
  <c r="X383" i="1"/>
  <c r="Y383" i="1"/>
  <c r="Z383" i="1"/>
  <c r="AA383" i="1"/>
  <c r="AB383" i="1"/>
  <c r="AC383" i="1"/>
  <c r="I319" i="1"/>
  <c r="J319" i="1"/>
  <c r="K319" i="1"/>
  <c r="L319" i="1"/>
  <c r="M319" i="1"/>
  <c r="N319" i="1"/>
  <c r="O319" i="1"/>
  <c r="P319" i="1"/>
  <c r="Q319" i="1"/>
  <c r="R319" i="1"/>
  <c r="S319" i="1"/>
  <c r="T319" i="1"/>
  <c r="U319" i="1"/>
  <c r="V319" i="1"/>
  <c r="W319" i="1"/>
  <c r="X319" i="1"/>
  <c r="Y319" i="1"/>
  <c r="Z319" i="1"/>
  <c r="AA319" i="1"/>
  <c r="AB319" i="1"/>
  <c r="AC319" i="1"/>
  <c r="I335" i="1"/>
  <c r="J335" i="1"/>
  <c r="K335" i="1"/>
  <c r="L335" i="1"/>
  <c r="M335" i="1"/>
  <c r="N335" i="1"/>
  <c r="O335" i="1"/>
  <c r="P335" i="1"/>
  <c r="Q335" i="1"/>
  <c r="R335" i="1"/>
  <c r="S335" i="1"/>
  <c r="T335" i="1"/>
  <c r="U335" i="1"/>
  <c r="V335" i="1"/>
  <c r="W335" i="1"/>
  <c r="X335" i="1"/>
  <c r="Y335" i="1"/>
  <c r="Z335" i="1"/>
  <c r="AA335" i="1"/>
  <c r="AB335" i="1"/>
  <c r="AC335" i="1"/>
  <c r="I351" i="1"/>
  <c r="J351" i="1"/>
  <c r="K351" i="1"/>
  <c r="L351" i="1"/>
  <c r="M351" i="1"/>
  <c r="N351" i="1"/>
  <c r="O351" i="1"/>
  <c r="P351" i="1"/>
  <c r="Q351" i="1"/>
  <c r="R351" i="1"/>
  <c r="S351" i="1"/>
  <c r="T351" i="1"/>
  <c r="U351" i="1"/>
  <c r="V351" i="1"/>
  <c r="W351" i="1"/>
  <c r="X351" i="1"/>
  <c r="Y351" i="1"/>
  <c r="Z351" i="1"/>
  <c r="AA351" i="1"/>
  <c r="AB351" i="1"/>
  <c r="AC351" i="1"/>
  <c r="I367" i="1"/>
  <c r="J367" i="1"/>
  <c r="K367" i="1"/>
  <c r="L367" i="1"/>
  <c r="M367" i="1"/>
  <c r="N367" i="1"/>
  <c r="O367" i="1"/>
  <c r="P367" i="1"/>
  <c r="Q367" i="1"/>
  <c r="R367" i="1"/>
  <c r="S367" i="1"/>
  <c r="T367" i="1"/>
  <c r="U367" i="1"/>
  <c r="V367" i="1"/>
  <c r="W367" i="1"/>
  <c r="X367" i="1"/>
  <c r="Y367" i="1"/>
  <c r="Z367" i="1"/>
  <c r="AA367" i="1"/>
  <c r="AB367" i="1"/>
  <c r="AC367" i="1"/>
  <c r="I399" i="1"/>
  <c r="J399" i="1"/>
  <c r="K399" i="1"/>
  <c r="L399" i="1"/>
  <c r="M399" i="1"/>
  <c r="N399" i="1"/>
  <c r="O399" i="1"/>
  <c r="P399" i="1"/>
  <c r="Q399" i="1"/>
  <c r="R399" i="1"/>
  <c r="S399" i="1"/>
  <c r="T399" i="1"/>
  <c r="U399" i="1"/>
  <c r="V399" i="1"/>
  <c r="W399" i="1"/>
  <c r="X399" i="1"/>
  <c r="Y399" i="1"/>
  <c r="Z399" i="1"/>
  <c r="AA399" i="1"/>
  <c r="AB399" i="1"/>
  <c r="AC399" i="1"/>
  <c r="I607" i="1"/>
  <c r="J607" i="1"/>
  <c r="K607" i="1"/>
  <c r="L607" i="1"/>
  <c r="M607" i="1"/>
  <c r="N607" i="1"/>
  <c r="O607" i="1"/>
  <c r="P607" i="1"/>
  <c r="Q607" i="1"/>
  <c r="R607" i="1"/>
  <c r="S607" i="1"/>
  <c r="T607" i="1"/>
  <c r="U607" i="1"/>
  <c r="V607" i="1"/>
  <c r="W607" i="1"/>
  <c r="X607" i="1"/>
  <c r="Y607" i="1"/>
  <c r="Z607" i="1"/>
  <c r="AA607" i="1"/>
  <c r="AB607" i="1"/>
  <c r="AC607" i="1"/>
  <c r="I415" i="1"/>
  <c r="J415" i="1"/>
  <c r="K415" i="1"/>
  <c r="L415" i="1"/>
  <c r="M415" i="1"/>
  <c r="N415" i="1"/>
  <c r="O415" i="1"/>
  <c r="P415" i="1"/>
  <c r="Q415" i="1"/>
  <c r="R415" i="1"/>
  <c r="S415" i="1"/>
  <c r="T415" i="1"/>
  <c r="U415" i="1"/>
  <c r="V415" i="1"/>
  <c r="W415" i="1"/>
  <c r="X415" i="1"/>
  <c r="Y415" i="1"/>
  <c r="Z415" i="1"/>
  <c r="AA415" i="1"/>
  <c r="AB415" i="1"/>
  <c r="AC415" i="1"/>
  <c r="I447" i="1"/>
  <c r="J447" i="1"/>
  <c r="K447" i="1"/>
  <c r="L447" i="1"/>
  <c r="M447" i="1"/>
  <c r="N447" i="1"/>
  <c r="O447" i="1"/>
  <c r="P447" i="1"/>
  <c r="Q447" i="1"/>
  <c r="R447" i="1"/>
  <c r="S447" i="1"/>
  <c r="T447" i="1"/>
  <c r="U447" i="1"/>
  <c r="V447" i="1"/>
  <c r="W447" i="1"/>
  <c r="X447" i="1"/>
  <c r="Y447" i="1"/>
  <c r="Z447" i="1"/>
  <c r="AA447" i="1"/>
  <c r="AB447" i="1"/>
  <c r="AC447" i="1"/>
  <c r="I479" i="1"/>
  <c r="J479" i="1"/>
  <c r="K479" i="1"/>
  <c r="L479" i="1"/>
  <c r="M479" i="1"/>
  <c r="N479" i="1"/>
  <c r="O479" i="1"/>
  <c r="P479" i="1"/>
  <c r="Q479" i="1"/>
  <c r="R479" i="1"/>
  <c r="S479" i="1"/>
  <c r="T479" i="1"/>
  <c r="U479" i="1"/>
  <c r="V479" i="1"/>
  <c r="W479" i="1"/>
  <c r="X479" i="1"/>
  <c r="Y479" i="1"/>
  <c r="Z479" i="1"/>
  <c r="AA479" i="1"/>
  <c r="AB479" i="1"/>
  <c r="AC479" i="1"/>
  <c r="I431" i="1"/>
  <c r="J431" i="1"/>
  <c r="K431" i="1"/>
  <c r="L431" i="1"/>
  <c r="M431" i="1"/>
  <c r="N431" i="1"/>
  <c r="O431" i="1"/>
  <c r="P431" i="1"/>
  <c r="Q431" i="1"/>
  <c r="R431" i="1"/>
  <c r="S431" i="1"/>
  <c r="T431" i="1"/>
  <c r="U431" i="1"/>
  <c r="V431" i="1"/>
  <c r="W431" i="1"/>
  <c r="X431" i="1"/>
  <c r="Y431" i="1"/>
  <c r="Z431" i="1"/>
  <c r="AA431" i="1"/>
  <c r="AB431" i="1"/>
  <c r="AC431" i="1"/>
  <c r="I463" i="1"/>
  <c r="J463" i="1"/>
  <c r="K463" i="1"/>
  <c r="L463" i="1"/>
  <c r="M463" i="1"/>
  <c r="N463" i="1"/>
  <c r="O463" i="1"/>
  <c r="P463" i="1"/>
  <c r="Q463" i="1"/>
  <c r="R463" i="1"/>
  <c r="S463" i="1"/>
  <c r="T463" i="1"/>
  <c r="U463" i="1"/>
  <c r="V463" i="1"/>
  <c r="W463" i="1"/>
  <c r="X463" i="1"/>
  <c r="Y463" i="1"/>
  <c r="Z463" i="1"/>
  <c r="AA463" i="1"/>
  <c r="AB463" i="1"/>
  <c r="AC463" i="1"/>
  <c r="I495" i="1"/>
  <c r="J495" i="1"/>
  <c r="K495" i="1"/>
  <c r="L495" i="1"/>
  <c r="M495" i="1"/>
  <c r="N495" i="1"/>
  <c r="O495" i="1"/>
  <c r="P495" i="1"/>
  <c r="Q495" i="1"/>
  <c r="R495" i="1"/>
  <c r="S495" i="1"/>
  <c r="T495" i="1"/>
  <c r="U495" i="1"/>
  <c r="V495" i="1"/>
  <c r="W495" i="1"/>
  <c r="X495" i="1"/>
  <c r="Y495" i="1"/>
  <c r="Z495" i="1"/>
  <c r="AA495" i="1"/>
  <c r="AB495" i="1"/>
  <c r="AC495" i="1"/>
  <c r="I511" i="1"/>
  <c r="J511" i="1"/>
  <c r="K511" i="1"/>
  <c r="L511" i="1"/>
  <c r="M511" i="1"/>
  <c r="N511" i="1"/>
  <c r="O511" i="1"/>
  <c r="P511" i="1"/>
  <c r="Q511" i="1"/>
  <c r="R511" i="1"/>
  <c r="S511" i="1"/>
  <c r="T511" i="1"/>
  <c r="U511" i="1"/>
  <c r="V511" i="1"/>
  <c r="W511" i="1"/>
  <c r="X511" i="1"/>
  <c r="Y511" i="1"/>
  <c r="Z511" i="1"/>
  <c r="AA511" i="1"/>
  <c r="AB511" i="1"/>
  <c r="AC511" i="1"/>
  <c r="I527" i="1"/>
  <c r="J527" i="1"/>
  <c r="K527" i="1"/>
  <c r="L527" i="1"/>
  <c r="M527" i="1"/>
  <c r="N527" i="1"/>
  <c r="O527" i="1"/>
  <c r="P527" i="1"/>
  <c r="Q527" i="1"/>
  <c r="R527" i="1"/>
  <c r="S527" i="1"/>
  <c r="T527" i="1"/>
  <c r="U527" i="1"/>
  <c r="V527" i="1"/>
  <c r="W527" i="1"/>
  <c r="X527" i="1"/>
  <c r="Y527" i="1"/>
  <c r="Z527" i="1"/>
  <c r="AA527" i="1"/>
  <c r="AB527" i="1"/>
  <c r="AC527" i="1"/>
  <c r="I271" i="1"/>
  <c r="J271" i="1"/>
  <c r="K271" i="1"/>
  <c r="L271" i="1"/>
  <c r="M271" i="1"/>
  <c r="N271" i="1"/>
  <c r="O271" i="1"/>
  <c r="P271" i="1"/>
  <c r="Q271" i="1"/>
  <c r="R271" i="1"/>
  <c r="S271" i="1"/>
  <c r="T271" i="1"/>
  <c r="U271" i="1"/>
  <c r="V271" i="1"/>
  <c r="W271" i="1"/>
  <c r="X271" i="1"/>
  <c r="Y271" i="1"/>
  <c r="Z271" i="1"/>
  <c r="AA271" i="1"/>
  <c r="AB271" i="1"/>
  <c r="AC271" i="1"/>
  <c r="I543" i="1"/>
  <c r="J543" i="1"/>
  <c r="K543" i="1"/>
  <c r="L543" i="1"/>
  <c r="M543" i="1"/>
  <c r="N543" i="1"/>
  <c r="O543" i="1"/>
  <c r="P543" i="1"/>
  <c r="Q543" i="1"/>
  <c r="R543" i="1"/>
  <c r="S543" i="1"/>
  <c r="T543" i="1"/>
  <c r="U543" i="1"/>
  <c r="V543" i="1"/>
  <c r="W543" i="1"/>
  <c r="X543" i="1"/>
  <c r="Y543" i="1"/>
  <c r="Z543" i="1"/>
  <c r="AA543" i="1"/>
  <c r="AB543" i="1"/>
  <c r="AC543" i="1"/>
  <c r="I575" i="1"/>
  <c r="J575" i="1"/>
  <c r="K575" i="1"/>
  <c r="L575" i="1"/>
  <c r="M575" i="1"/>
  <c r="N575" i="1"/>
  <c r="O575" i="1"/>
  <c r="P575" i="1"/>
  <c r="Q575" i="1"/>
  <c r="R575" i="1"/>
  <c r="S575" i="1"/>
  <c r="T575" i="1"/>
  <c r="U575" i="1"/>
  <c r="V575" i="1"/>
  <c r="W575" i="1"/>
  <c r="X575" i="1"/>
  <c r="Y575" i="1"/>
  <c r="Z575" i="1"/>
  <c r="AA575" i="1"/>
  <c r="AB575" i="1"/>
  <c r="AC575" i="1"/>
  <c r="I687" i="1"/>
  <c r="J687" i="1"/>
  <c r="K687" i="1"/>
  <c r="L687" i="1"/>
  <c r="M687" i="1"/>
  <c r="N687" i="1"/>
  <c r="O687" i="1"/>
  <c r="P687" i="1"/>
  <c r="Q687" i="1"/>
  <c r="R687" i="1"/>
  <c r="S687" i="1"/>
  <c r="T687" i="1"/>
  <c r="U687" i="1"/>
  <c r="V687" i="1"/>
  <c r="W687" i="1"/>
  <c r="X687" i="1"/>
  <c r="Y687" i="1"/>
  <c r="Z687" i="1"/>
  <c r="AA687" i="1"/>
  <c r="AB687" i="1"/>
  <c r="AC687" i="1"/>
  <c r="I591" i="1"/>
  <c r="J591" i="1"/>
  <c r="K591" i="1"/>
  <c r="L591" i="1"/>
  <c r="M591" i="1"/>
  <c r="N591" i="1"/>
  <c r="O591" i="1"/>
  <c r="P591" i="1"/>
  <c r="Q591" i="1"/>
  <c r="R591" i="1"/>
  <c r="S591" i="1"/>
  <c r="T591" i="1"/>
  <c r="U591" i="1"/>
  <c r="V591" i="1"/>
  <c r="W591" i="1"/>
  <c r="X591" i="1"/>
  <c r="Y591" i="1"/>
  <c r="Z591" i="1"/>
  <c r="AA591" i="1"/>
  <c r="AB591" i="1"/>
  <c r="AC591" i="1"/>
  <c r="I559" i="1"/>
  <c r="J559" i="1"/>
  <c r="K559" i="1"/>
  <c r="L559" i="1"/>
  <c r="M559" i="1"/>
  <c r="N559" i="1"/>
  <c r="O559" i="1"/>
  <c r="P559" i="1"/>
  <c r="Q559" i="1"/>
  <c r="R559" i="1"/>
  <c r="S559" i="1"/>
  <c r="T559" i="1"/>
  <c r="U559" i="1"/>
  <c r="V559" i="1"/>
  <c r="W559" i="1"/>
  <c r="X559" i="1"/>
  <c r="Y559" i="1"/>
  <c r="Z559" i="1"/>
  <c r="AA559" i="1"/>
  <c r="AB559" i="1"/>
  <c r="AC559" i="1"/>
  <c r="I623" i="1"/>
  <c r="J623" i="1"/>
  <c r="K623" i="1"/>
  <c r="L623" i="1"/>
  <c r="M623" i="1"/>
  <c r="N623" i="1"/>
  <c r="O623" i="1"/>
  <c r="P623" i="1"/>
  <c r="Q623" i="1"/>
  <c r="R623" i="1"/>
  <c r="S623" i="1"/>
  <c r="T623" i="1"/>
  <c r="U623" i="1"/>
  <c r="V623" i="1"/>
  <c r="W623" i="1"/>
  <c r="X623" i="1"/>
  <c r="Y623" i="1"/>
  <c r="Z623" i="1"/>
  <c r="AA623" i="1"/>
  <c r="AB623" i="1"/>
  <c r="AC623" i="1"/>
  <c r="I639" i="1"/>
  <c r="J639" i="1"/>
  <c r="K639" i="1"/>
  <c r="L639" i="1"/>
  <c r="M639" i="1"/>
  <c r="N639" i="1"/>
  <c r="O639" i="1"/>
  <c r="P639" i="1"/>
  <c r="Q639" i="1"/>
  <c r="R639" i="1"/>
  <c r="S639" i="1"/>
  <c r="T639" i="1"/>
  <c r="U639" i="1"/>
  <c r="V639" i="1"/>
  <c r="W639" i="1"/>
  <c r="X639" i="1"/>
  <c r="Y639" i="1"/>
  <c r="Z639" i="1"/>
  <c r="AA639" i="1"/>
  <c r="AB639" i="1"/>
  <c r="AC639" i="1"/>
  <c r="I671" i="1"/>
  <c r="J671" i="1"/>
  <c r="K671" i="1"/>
  <c r="L671" i="1"/>
  <c r="M671" i="1"/>
  <c r="N671" i="1"/>
  <c r="O671" i="1"/>
  <c r="P671" i="1"/>
  <c r="Q671" i="1"/>
  <c r="R671" i="1"/>
  <c r="S671" i="1"/>
  <c r="T671" i="1"/>
  <c r="U671" i="1"/>
  <c r="V671" i="1"/>
  <c r="W671" i="1"/>
  <c r="X671" i="1"/>
  <c r="Y671" i="1"/>
  <c r="Z671" i="1"/>
  <c r="AA671" i="1"/>
  <c r="AB671" i="1"/>
  <c r="AC671" i="1"/>
  <c r="I655" i="1"/>
  <c r="J655" i="1"/>
  <c r="K655" i="1"/>
  <c r="L655" i="1"/>
  <c r="M655" i="1"/>
  <c r="N655" i="1"/>
  <c r="O655" i="1"/>
  <c r="P655" i="1"/>
  <c r="Q655" i="1"/>
  <c r="R655" i="1"/>
  <c r="S655" i="1"/>
  <c r="T655" i="1"/>
  <c r="U655" i="1"/>
  <c r="V655" i="1"/>
  <c r="W655" i="1"/>
  <c r="X655" i="1"/>
  <c r="Y655" i="1"/>
  <c r="Z655" i="1"/>
  <c r="AA655" i="1"/>
  <c r="AB655" i="1"/>
  <c r="AC655" i="1"/>
  <c r="I703" i="1"/>
  <c r="J703" i="1"/>
  <c r="K703" i="1"/>
  <c r="L703" i="1"/>
  <c r="M703" i="1"/>
  <c r="N703" i="1"/>
  <c r="O703" i="1"/>
  <c r="P703" i="1"/>
  <c r="Q703" i="1"/>
  <c r="R703" i="1"/>
  <c r="S703" i="1"/>
  <c r="T703" i="1"/>
  <c r="U703" i="1"/>
  <c r="V703" i="1"/>
  <c r="W703" i="1"/>
  <c r="X703" i="1"/>
  <c r="Y703" i="1"/>
  <c r="Z703" i="1"/>
  <c r="AA703" i="1"/>
  <c r="AB703" i="1"/>
  <c r="AC703" i="1"/>
  <c r="I719" i="1"/>
  <c r="J719" i="1"/>
  <c r="K719" i="1"/>
  <c r="L719" i="1"/>
  <c r="M719" i="1"/>
  <c r="N719" i="1"/>
  <c r="O719" i="1"/>
  <c r="P719" i="1"/>
  <c r="Q719" i="1"/>
  <c r="R719" i="1"/>
  <c r="S719" i="1"/>
  <c r="T719" i="1"/>
  <c r="U719" i="1"/>
  <c r="V719" i="1"/>
  <c r="W719" i="1"/>
  <c r="X719" i="1"/>
  <c r="Y719" i="1"/>
  <c r="Z719" i="1"/>
  <c r="AA719" i="1"/>
  <c r="AB719" i="1"/>
  <c r="AC719" i="1"/>
  <c r="I288" i="1"/>
  <c r="J288" i="1"/>
  <c r="K288" i="1"/>
  <c r="L288" i="1"/>
  <c r="M288" i="1"/>
  <c r="N288" i="1"/>
  <c r="O288" i="1"/>
  <c r="P288" i="1"/>
  <c r="Q288" i="1"/>
  <c r="R288" i="1"/>
  <c r="S288" i="1"/>
  <c r="T288" i="1"/>
  <c r="U288" i="1"/>
  <c r="V288" i="1"/>
  <c r="W288" i="1"/>
  <c r="X288" i="1"/>
  <c r="Y288" i="1"/>
  <c r="Z288" i="1"/>
  <c r="AA288" i="1"/>
  <c r="AB288" i="1"/>
  <c r="AC288" i="1"/>
  <c r="I176" i="1"/>
  <c r="J176" i="1"/>
  <c r="K176" i="1"/>
  <c r="L176" i="1"/>
  <c r="M176" i="1"/>
  <c r="N176" i="1"/>
  <c r="O176" i="1"/>
  <c r="P176" i="1"/>
  <c r="Q176" i="1"/>
  <c r="R176" i="1"/>
  <c r="S176" i="1"/>
  <c r="T176" i="1"/>
  <c r="U176" i="1"/>
  <c r="V176" i="1"/>
  <c r="W176" i="1"/>
  <c r="X176" i="1"/>
  <c r="Y176" i="1"/>
  <c r="Z176" i="1"/>
  <c r="AA176" i="1"/>
  <c r="AB176" i="1"/>
  <c r="AC176" i="1"/>
  <c r="I192" i="1"/>
  <c r="J192" i="1"/>
  <c r="K192" i="1"/>
  <c r="L192" i="1"/>
  <c r="M192" i="1"/>
  <c r="N192" i="1"/>
  <c r="O192" i="1"/>
  <c r="P192" i="1"/>
  <c r="Q192" i="1"/>
  <c r="R192" i="1"/>
  <c r="S192" i="1"/>
  <c r="T192" i="1"/>
  <c r="U192" i="1"/>
  <c r="V192" i="1"/>
  <c r="W192" i="1"/>
  <c r="X192" i="1"/>
  <c r="Y192" i="1"/>
  <c r="Z192" i="1"/>
  <c r="AA192" i="1"/>
  <c r="AB192" i="1"/>
  <c r="AC192" i="1"/>
  <c r="I208" i="1"/>
  <c r="J208" i="1"/>
  <c r="K208" i="1"/>
  <c r="L208" i="1"/>
  <c r="M208" i="1"/>
  <c r="N208" i="1"/>
  <c r="O208" i="1"/>
  <c r="P208" i="1"/>
  <c r="Q208" i="1"/>
  <c r="R208" i="1"/>
  <c r="S208" i="1"/>
  <c r="T208" i="1"/>
  <c r="U208" i="1"/>
  <c r="V208" i="1"/>
  <c r="W208" i="1"/>
  <c r="X208" i="1"/>
  <c r="Y208" i="1"/>
  <c r="Z208" i="1"/>
  <c r="AA208" i="1"/>
  <c r="AB208" i="1"/>
  <c r="AC208" i="1"/>
  <c r="I240" i="1"/>
  <c r="J240" i="1"/>
  <c r="K240" i="1"/>
  <c r="L240" i="1"/>
  <c r="M240" i="1"/>
  <c r="N240" i="1"/>
  <c r="O240" i="1"/>
  <c r="P240" i="1"/>
  <c r="Q240" i="1"/>
  <c r="R240" i="1"/>
  <c r="S240" i="1"/>
  <c r="T240" i="1"/>
  <c r="U240" i="1"/>
  <c r="V240" i="1"/>
  <c r="W240" i="1"/>
  <c r="X240" i="1"/>
  <c r="Y240" i="1"/>
  <c r="Z240" i="1"/>
  <c r="AA240" i="1"/>
  <c r="AB240" i="1"/>
  <c r="AC240" i="1"/>
  <c r="I224" i="1"/>
  <c r="J224" i="1"/>
  <c r="K224" i="1"/>
  <c r="L224" i="1"/>
  <c r="M224" i="1"/>
  <c r="N224" i="1"/>
  <c r="O224" i="1"/>
  <c r="P224" i="1"/>
  <c r="Q224" i="1"/>
  <c r="R224" i="1"/>
  <c r="S224" i="1"/>
  <c r="T224" i="1"/>
  <c r="U224" i="1"/>
  <c r="V224" i="1"/>
  <c r="W224" i="1"/>
  <c r="X224" i="1"/>
  <c r="Y224" i="1"/>
  <c r="Z224" i="1"/>
  <c r="AA224" i="1"/>
  <c r="AB224" i="1"/>
  <c r="AC224" i="1"/>
  <c r="I256" i="1"/>
  <c r="J256" i="1"/>
  <c r="K256" i="1"/>
  <c r="L256" i="1"/>
  <c r="M256" i="1"/>
  <c r="N256" i="1"/>
  <c r="O256" i="1"/>
  <c r="P256" i="1"/>
  <c r="Q256" i="1"/>
  <c r="R256" i="1"/>
  <c r="S256" i="1"/>
  <c r="T256" i="1"/>
  <c r="U256" i="1"/>
  <c r="V256" i="1"/>
  <c r="W256" i="1"/>
  <c r="X256" i="1"/>
  <c r="Y256" i="1"/>
  <c r="Z256" i="1"/>
  <c r="AA256" i="1"/>
  <c r="AB256" i="1"/>
  <c r="AC256" i="1"/>
  <c r="I304" i="1"/>
  <c r="J304" i="1"/>
  <c r="K304" i="1"/>
  <c r="L304" i="1"/>
  <c r="M304" i="1"/>
  <c r="N304" i="1"/>
  <c r="O304" i="1"/>
  <c r="P304" i="1"/>
  <c r="Q304" i="1"/>
  <c r="R304" i="1"/>
  <c r="S304" i="1"/>
  <c r="T304" i="1"/>
  <c r="U304" i="1"/>
  <c r="V304" i="1"/>
  <c r="W304" i="1"/>
  <c r="X304" i="1"/>
  <c r="Y304" i="1"/>
  <c r="Z304" i="1"/>
  <c r="AA304" i="1"/>
  <c r="AB304" i="1"/>
  <c r="AC304" i="1"/>
  <c r="I384" i="1"/>
  <c r="J384" i="1"/>
  <c r="K384" i="1"/>
  <c r="L384" i="1"/>
  <c r="M384" i="1"/>
  <c r="N384" i="1"/>
  <c r="O384" i="1"/>
  <c r="P384" i="1"/>
  <c r="Q384" i="1"/>
  <c r="R384" i="1"/>
  <c r="S384" i="1"/>
  <c r="T384" i="1"/>
  <c r="U384" i="1"/>
  <c r="V384" i="1"/>
  <c r="W384" i="1"/>
  <c r="X384" i="1"/>
  <c r="Y384" i="1"/>
  <c r="Z384" i="1"/>
  <c r="AA384" i="1"/>
  <c r="AB384" i="1"/>
  <c r="AC384" i="1"/>
  <c r="I320" i="1"/>
  <c r="J320" i="1"/>
  <c r="K320" i="1"/>
  <c r="L320" i="1"/>
  <c r="M320" i="1"/>
  <c r="N320" i="1"/>
  <c r="O320" i="1"/>
  <c r="P320" i="1"/>
  <c r="Q320" i="1"/>
  <c r="R320" i="1"/>
  <c r="S320" i="1"/>
  <c r="T320" i="1"/>
  <c r="U320" i="1"/>
  <c r="V320" i="1"/>
  <c r="W320" i="1"/>
  <c r="X320" i="1"/>
  <c r="Y320" i="1"/>
  <c r="Z320" i="1"/>
  <c r="AA320" i="1"/>
  <c r="AB320" i="1"/>
  <c r="AC320" i="1"/>
  <c r="I336" i="1"/>
  <c r="J336" i="1"/>
  <c r="K336" i="1"/>
  <c r="L336" i="1"/>
  <c r="M336" i="1"/>
  <c r="N336" i="1"/>
  <c r="O336" i="1"/>
  <c r="P336" i="1"/>
  <c r="Q336" i="1"/>
  <c r="R336" i="1"/>
  <c r="S336" i="1"/>
  <c r="T336" i="1"/>
  <c r="U336" i="1"/>
  <c r="V336" i="1"/>
  <c r="W336" i="1"/>
  <c r="X336" i="1"/>
  <c r="Y336" i="1"/>
  <c r="Z336" i="1"/>
  <c r="AA336" i="1"/>
  <c r="AB336" i="1"/>
  <c r="AC336" i="1"/>
  <c r="I352" i="1"/>
  <c r="J352" i="1"/>
  <c r="K352" i="1"/>
  <c r="L352" i="1"/>
  <c r="M352" i="1"/>
  <c r="N352" i="1"/>
  <c r="O352" i="1"/>
  <c r="P352" i="1"/>
  <c r="Q352" i="1"/>
  <c r="R352" i="1"/>
  <c r="S352" i="1"/>
  <c r="T352" i="1"/>
  <c r="U352" i="1"/>
  <c r="V352" i="1"/>
  <c r="W352" i="1"/>
  <c r="X352" i="1"/>
  <c r="Y352" i="1"/>
  <c r="Z352" i="1"/>
  <c r="AA352" i="1"/>
  <c r="AB352" i="1"/>
  <c r="AC352" i="1"/>
  <c r="I368" i="1"/>
  <c r="J368" i="1"/>
  <c r="K368" i="1"/>
  <c r="L368" i="1"/>
  <c r="M368" i="1"/>
  <c r="N368" i="1"/>
  <c r="O368" i="1"/>
  <c r="P368" i="1"/>
  <c r="Q368" i="1"/>
  <c r="R368" i="1"/>
  <c r="S368" i="1"/>
  <c r="T368" i="1"/>
  <c r="U368" i="1"/>
  <c r="V368" i="1"/>
  <c r="W368" i="1"/>
  <c r="X368" i="1"/>
  <c r="Y368" i="1"/>
  <c r="Z368" i="1"/>
  <c r="AA368" i="1"/>
  <c r="AB368" i="1"/>
  <c r="AC368" i="1"/>
  <c r="I400" i="1"/>
  <c r="J400" i="1"/>
  <c r="K400" i="1"/>
  <c r="L400" i="1"/>
  <c r="M400" i="1"/>
  <c r="N400" i="1"/>
  <c r="O400" i="1"/>
  <c r="P400" i="1"/>
  <c r="Q400" i="1"/>
  <c r="R400" i="1"/>
  <c r="S400" i="1"/>
  <c r="T400" i="1"/>
  <c r="U400" i="1"/>
  <c r="V400" i="1"/>
  <c r="W400" i="1"/>
  <c r="X400" i="1"/>
  <c r="Y400" i="1"/>
  <c r="Z400" i="1"/>
  <c r="AA400" i="1"/>
  <c r="AB400" i="1"/>
  <c r="AC400" i="1"/>
  <c r="I608" i="1"/>
  <c r="J608" i="1"/>
  <c r="K608" i="1"/>
  <c r="L608" i="1"/>
  <c r="M608" i="1"/>
  <c r="N608" i="1"/>
  <c r="O608" i="1"/>
  <c r="P608" i="1"/>
  <c r="Q608" i="1"/>
  <c r="R608" i="1"/>
  <c r="S608" i="1"/>
  <c r="T608" i="1"/>
  <c r="U608" i="1"/>
  <c r="V608" i="1"/>
  <c r="W608" i="1"/>
  <c r="X608" i="1"/>
  <c r="Y608" i="1"/>
  <c r="Z608" i="1"/>
  <c r="AA608" i="1"/>
  <c r="AB608" i="1"/>
  <c r="AC608" i="1"/>
  <c r="I416" i="1"/>
  <c r="J416" i="1"/>
  <c r="K416" i="1"/>
  <c r="L416" i="1"/>
  <c r="M416" i="1"/>
  <c r="N416" i="1"/>
  <c r="O416" i="1"/>
  <c r="P416" i="1"/>
  <c r="Q416" i="1"/>
  <c r="R416" i="1"/>
  <c r="S416" i="1"/>
  <c r="T416" i="1"/>
  <c r="U416" i="1"/>
  <c r="V416" i="1"/>
  <c r="W416" i="1"/>
  <c r="X416" i="1"/>
  <c r="Y416" i="1"/>
  <c r="Z416" i="1"/>
  <c r="AA416" i="1"/>
  <c r="AB416" i="1"/>
  <c r="AC416" i="1"/>
  <c r="I448" i="1"/>
  <c r="J448" i="1"/>
  <c r="K448" i="1"/>
  <c r="L448" i="1"/>
  <c r="M448" i="1"/>
  <c r="N448" i="1"/>
  <c r="O448" i="1"/>
  <c r="P448" i="1"/>
  <c r="Q448" i="1"/>
  <c r="R448" i="1"/>
  <c r="S448" i="1"/>
  <c r="T448" i="1"/>
  <c r="U448" i="1"/>
  <c r="V448" i="1"/>
  <c r="W448" i="1"/>
  <c r="X448" i="1"/>
  <c r="Y448" i="1"/>
  <c r="Z448" i="1"/>
  <c r="AA448" i="1"/>
  <c r="AB448" i="1"/>
  <c r="AC448" i="1"/>
  <c r="I480" i="1"/>
  <c r="J480" i="1"/>
  <c r="K480" i="1"/>
  <c r="L480" i="1"/>
  <c r="M480" i="1"/>
  <c r="N480" i="1"/>
  <c r="O480" i="1"/>
  <c r="P480" i="1"/>
  <c r="Q480" i="1"/>
  <c r="R480" i="1"/>
  <c r="S480" i="1"/>
  <c r="T480" i="1"/>
  <c r="U480" i="1"/>
  <c r="V480" i="1"/>
  <c r="W480" i="1"/>
  <c r="X480" i="1"/>
  <c r="Y480" i="1"/>
  <c r="Z480" i="1"/>
  <c r="AA480" i="1"/>
  <c r="AB480" i="1"/>
  <c r="AC480" i="1"/>
  <c r="I432" i="1"/>
  <c r="J432" i="1"/>
  <c r="K432" i="1"/>
  <c r="L432" i="1"/>
  <c r="M432" i="1"/>
  <c r="N432" i="1"/>
  <c r="O432" i="1"/>
  <c r="P432" i="1"/>
  <c r="Q432" i="1"/>
  <c r="R432" i="1"/>
  <c r="S432" i="1"/>
  <c r="T432" i="1"/>
  <c r="U432" i="1"/>
  <c r="V432" i="1"/>
  <c r="W432" i="1"/>
  <c r="X432" i="1"/>
  <c r="Y432" i="1"/>
  <c r="Z432" i="1"/>
  <c r="AA432" i="1"/>
  <c r="AB432" i="1"/>
  <c r="AC432" i="1"/>
  <c r="I464" i="1"/>
  <c r="J464" i="1"/>
  <c r="K464" i="1"/>
  <c r="L464" i="1"/>
  <c r="M464" i="1"/>
  <c r="N464" i="1"/>
  <c r="O464" i="1"/>
  <c r="P464" i="1"/>
  <c r="Q464" i="1"/>
  <c r="R464" i="1"/>
  <c r="S464" i="1"/>
  <c r="T464" i="1"/>
  <c r="U464" i="1"/>
  <c r="V464" i="1"/>
  <c r="W464" i="1"/>
  <c r="X464" i="1"/>
  <c r="Y464" i="1"/>
  <c r="Z464" i="1"/>
  <c r="AA464" i="1"/>
  <c r="AB464" i="1"/>
  <c r="AC464" i="1"/>
  <c r="I496" i="1"/>
  <c r="J496" i="1"/>
  <c r="K496" i="1"/>
  <c r="L496" i="1"/>
  <c r="M496" i="1"/>
  <c r="N496" i="1"/>
  <c r="O496" i="1"/>
  <c r="P496" i="1"/>
  <c r="Q496" i="1"/>
  <c r="R496" i="1"/>
  <c r="S496" i="1"/>
  <c r="T496" i="1"/>
  <c r="U496" i="1"/>
  <c r="V496" i="1"/>
  <c r="W496" i="1"/>
  <c r="X496" i="1"/>
  <c r="Y496" i="1"/>
  <c r="Z496" i="1"/>
  <c r="AA496" i="1"/>
  <c r="AB496" i="1"/>
  <c r="AC496" i="1"/>
  <c r="I512" i="1"/>
  <c r="J512" i="1"/>
  <c r="K512" i="1"/>
  <c r="L512" i="1"/>
  <c r="M512" i="1"/>
  <c r="N512" i="1"/>
  <c r="O512" i="1"/>
  <c r="P512" i="1"/>
  <c r="Q512" i="1"/>
  <c r="R512" i="1"/>
  <c r="S512" i="1"/>
  <c r="T512" i="1"/>
  <c r="U512" i="1"/>
  <c r="V512" i="1"/>
  <c r="W512" i="1"/>
  <c r="X512" i="1"/>
  <c r="Y512" i="1"/>
  <c r="Z512" i="1"/>
  <c r="AA512" i="1"/>
  <c r="AB512" i="1"/>
  <c r="AC512" i="1"/>
  <c r="I528" i="1"/>
  <c r="J528" i="1"/>
  <c r="K528" i="1"/>
  <c r="L528" i="1"/>
  <c r="M528" i="1"/>
  <c r="N528" i="1"/>
  <c r="O528" i="1"/>
  <c r="P528" i="1"/>
  <c r="Q528" i="1"/>
  <c r="R528" i="1"/>
  <c r="S528" i="1"/>
  <c r="T528" i="1"/>
  <c r="U528" i="1"/>
  <c r="V528" i="1"/>
  <c r="W528" i="1"/>
  <c r="X528" i="1"/>
  <c r="Y528" i="1"/>
  <c r="Z528" i="1"/>
  <c r="AA528" i="1"/>
  <c r="AB528" i="1"/>
  <c r="AC528" i="1"/>
  <c r="I272" i="1"/>
  <c r="J272" i="1"/>
  <c r="K272" i="1"/>
  <c r="L272" i="1"/>
  <c r="M272" i="1"/>
  <c r="N272" i="1"/>
  <c r="O272" i="1"/>
  <c r="P272" i="1"/>
  <c r="Q272" i="1"/>
  <c r="R272" i="1"/>
  <c r="S272" i="1"/>
  <c r="T272" i="1"/>
  <c r="U272" i="1"/>
  <c r="V272" i="1"/>
  <c r="W272" i="1"/>
  <c r="X272" i="1"/>
  <c r="Y272" i="1"/>
  <c r="Z272" i="1"/>
  <c r="AA272" i="1"/>
  <c r="AB272" i="1"/>
  <c r="AC272" i="1"/>
  <c r="I544" i="1"/>
  <c r="J544" i="1"/>
  <c r="K544" i="1"/>
  <c r="L544" i="1"/>
  <c r="M544" i="1"/>
  <c r="N544" i="1"/>
  <c r="O544" i="1"/>
  <c r="P544" i="1"/>
  <c r="Q544" i="1"/>
  <c r="R544" i="1"/>
  <c r="S544" i="1"/>
  <c r="T544" i="1"/>
  <c r="U544" i="1"/>
  <c r="V544" i="1"/>
  <c r="W544" i="1"/>
  <c r="X544" i="1"/>
  <c r="Y544" i="1"/>
  <c r="Z544" i="1"/>
  <c r="AA544" i="1"/>
  <c r="AB544" i="1"/>
  <c r="AC544" i="1"/>
  <c r="I576" i="1"/>
  <c r="J576" i="1"/>
  <c r="K576" i="1"/>
  <c r="L576" i="1"/>
  <c r="M576" i="1"/>
  <c r="N576" i="1"/>
  <c r="O576" i="1"/>
  <c r="P576" i="1"/>
  <c r="Q576" i="1"/>
  <c r="R576" i="1"/>
  <c r="S576" i="1"/>
  <c r="T576" i="1"/>
  <c r="U576" i="1"/>
  <c r="V576" i="1"/>
  <c r="W576" i="1"/>
  <c r="X576" i="1"/>
  <c r="Y576" i="1"/>
  <c r="Z576" i="1"/>
  <c r="AA576" i="1"/>
  <c r="AB576" i="1"/>
  <c r="AC576" i="1"/>
  <c r="I688" i="1"/>
  <c r="J688" i="1"/>
  <c r="K688" i="1"/>
  <c r="L688" i="1"/>
  <c r="M688" i="1"/>
  <c r="N688" i="1"/>
  <c r="O688" i="1"/>
  <c r="P688" i="1"/>
  <c r="Q688" i="1"/>
  <c r="R688" i="1"/>
  <c r="S688" i="1"/>
  <c r="T688" i="1"/>
  <c r="U688" i="1"/>
  <c r="V688" i="1"/>
  <c r="W688" i="1"/>
  <c r="X688" i="1"/>
  <c r="Y688" i="1"/>
  <c r="Z688" i="1"/>
  <c r="AA688" i="1"/>
  <c r="AB688" i="1"/>
  <c r="AC688" i="1"/>
  <c r="I592" i="1"/>
  <c r="J592" i="1"/>
  <c r="K592" i="1"/>
  <c r="L592" i="1"/>
  <c r="M592" i="1"/>
  <c r="N592" i="1"/>
  <c r="O592" i="1"/>
  <c r="P592" i="1"/>
  <c r="Q592" i="1"/>
  <c r="R592" i="1"/>
  <c r="S592" i="1"/>
  <c r="T592" i="1"/>
  <c r="U592" i="1"/>
  <c r="V592" i="1"/>
  <c r="W592" i="1"/>
  <c r="X592" i="1"/>
  <c r="Y592" i="1"/>
  <c r="Z592" i="1"/>
  <c r="AA592" i="1"/>
  <c r="AB592" i="1"/>
  <c r="AC592" i="1"/>
  <c r="I560" i="1"/>
  <c r="J560" i="1"/>
  <c r="K560" i="1"/>
  <c r="L560" i="1"/>
  <c r="M560" i="1"/>
  <c r="N560" i="1"/>
  <c r="O560" i="1"/>
  <c r="P560" i="1"/>
  <c r="Q560" i="1"/>
  <c r="R560" i="1"/>
  <c r="S560" i="1"/>
  <c r="T560" i="1"/>
  <c r="U560" i="1"/>
  <c r="V560" i="1"/>
  <c r="W560" i="1"/>
  <c r="X560" i="1"/>
  <c r="Y560" i="1"/>
  <c r="Z560" i="1"/>
  <c r="AA560" i="1"/>
  <c r="AB560" i="1"/>
  <c r="AC560" i="1"/>
  <c r="I624" i="1"/>
  <c r="J624" i="1"/>
  <c r="K624" i="1"/>
  <c r="L624" i="1"/>
  <c r="M624" i="1"/>
  <c r="N624" i="1"/>
  <c r="O624" i="1"/>
  <c r="P624" i="1"/>
  <c r="Q624" i="1"/>
  <c r="R624" i="1"/>
  <c r="S624" i="1"/>
  <c r="T624" i="1"/>
  <c r="U624" i="1"/>
  <c r="V624" i="1"/>
  <c r="W624" i="1"/>
  <c r="X624" i="1"/>
  <c r="Y624" i="1"/>
  <c r="Z624" i="1"/>
  <c r="AA624" i="1"/>
  <c r="AB624" i="1"/>
  <c r="AC624" i="1"/>
  <c r="I640" i="1"/>
  <c r="J640" i="1"/>
  <c r="K640" i="1"/>
  <c r="L640" i="1"/>
  <c r="M640" i="1"/>
  <c r="N640" i="1"/>
  <c r="O640" i="1"/>
  <c r="P640" i="1"/>
  <c r="Q640" i="1"/>
  <c r="R640" i="1"/>
  <c r="S640" i="1"/>
  <c r="T640" i="1"/>
  <c r="U640" i="1"/>
  <c r="V640" i="1"/>
  <c r="W640" i="1"/>
  <c r="X640" i="1"/>
  <c r="Y640" i="1"/>
  <c r="Z640" i="1"/>
  <c r="AA640" i="1"/>
  <c r="AB640" i="1"/>
  <c r="AC640" i="1"/>
  <c r="I672" i="1"/>
  <c r="J672" i="1"/>
  <c r="K672" i="1"/>
  <c r="L672" i="1"/>
  <c r="M672" i="1"/>
  <c r="N672" i="1"/>
  <c r="O672" i="1"/>
  <c r="P672" i="1"/>
  <c r="Q672" i="1"/>
  <c r="R672" i="1"/>
  <c r="S672" i="1"/>
  <c r="T672" i="1"/>
  <c r="U672" i="1"/>
  <c r="V672" i="1"/>
  <c r="W672" i="1"/>
  <c r="X672" i="1"/>
  <c r="Y672" i="1"/>
  <c r="Z672" i="1"/>
  <c r="AA672" i="1"/>
  <c r="AB672" i="1"/>
  <c r="AC672" i="1"/>
  <c r="I656" i="1"/>
  <c r="J656" i="1"/>
  <c r="K656" i="1"/>
  <c r="L656" i="1"/>
  <c r="M656" i="1"/>
  <c r="N656" i="1"/>
  <c r="O656" i="1"/>
  <c r="P656" i="1"/>
  <c r="Q656" i="1"/>
  <c r="R656" i="1"/>
  <c r="S656" i="1"/>
  <c r="T656" i="1"/>
  <c r="U656" i="1"/>
  <c r="V656" i="1"/>
  <c r="W656" i="1"/>
  <c r="X656" i="1"/>
  <c r="Y656" i="1"/>
  <c r="Z656" i="1"/>
  <c r="AA656" i="1"/>
  <c r="AB656" i="1"/>
  <c r="AC656" i="1"/>
  <c r="I704" i="1"/>
  <c r="J704" i="1"/>
  <c r="K704" i="1"/>
  <c r="L704" i="1"/>
  <c r="M704" i="1"/>
  <c r="N704" i="1"/>
  <c r="O704" i="1"/>
  <c r="P704" i="1"/>
  <c r="Q704" i="1"/>
  <c r="R704" i="1"/>
  <c r="S704" i="1"/>
  <c r="T704" i="1"/>
  <c r="U704" i="1"/>
  <c r="V704" i="1"/>
  <c r="W704" i="1"/>
  <c r="X704" i="1"/>
  <c r="Y704" i="1"/>
  <c r="Z704" i="1"/>
  <c r="AA704" i="1"/>
  <c r="AB704" i="1"/>
  <c r="AC704" i="1"/>
  <c r="I720" i="1"/>
  <c r="J720" i="1"/>
  <c r="K720" i="1"/>
  <c r="L720" i="1"/>
  <c r="M720" i="1"/>
  <c r="N720" i="1"/>
  <c r="O720" i="1"/>
  <c r="P720" i="1"/>
  <c r="Q720" i="1"/>
  <c r="R720" i="1"/>
  <c r="S720" i="1"/>
  <c r="T720" i="1"/>
  <c r="U720" i="1"/>
  <c r="V720" i="1"/>
  <c r="W720" i="1"/>
  <c r="X720" i="1"/>
  <c r="Y720" i="1"/>
  <c r="Z720" i="1"/>
  <c r="AA720" i="1"/>
  <c r="AB720" i="1"/>
  <c r="AC720" i="1"/>
  <c r="I289" i="1"/>
  <c r="J289" i="1"/>
  <c r="K289" i="1"/>
  <c r="L289" i="1"/>
  <c r="M289" i="1"/>
  <c r="N289" i="1"/>
  <c r="O289" i="1"/>
  <c r="P289" i="1"/>
  <c r="Q289" i="1"/>
  <c r="R289" i="1"/>
  <c r="S289" i="1"/>
  <c r="T289" i="1"/>
  <c r="U289" i="1"/>
  <c r="V289" i="1"/>
  <c r="W289" i="1"/>
  <c r="X289" i="1"/>
  <c r="Y289" i="1"/>
  <c r="Z289" i="1"/>
  <c r="AA289" i="1"/>
  <c r="AB289" i="1"/>
  <c r="AC289" i="1"/>
  <c r="I177" i="1"/>
  <c r="J177" i="1"/>
  <c r="K177" i="1"/>
  <c r="L177" i="1"/>
  <c r="M177" i="1"/>
  <c r="N177" i="1"/>
  <c r="O177" i="1"/>
  <c r="P177" i="1"/>
  <c r="Q177" i="1"/>
  <c r="R177" i="1"/>
  <c r="S177" i="1"/>
  <c r="T177" i="1"/>
  <c r="U177" i="1"/>
  <c r="V177" i="1"/>
  <c r="W177" i="1"/>
  <c r="X177" i="1"/>
  <c r="Y177" i="1"/>
  <c r="Z177" i="1"/>
  <c r="AA177" i="1"/>
  <c r="AB177" i="1"/>
  <c r="AC177" i="1"/>
  <c r="I193" i="1"/>
  <c r="J193" i="1"/>
  <c r="K193" i="1"/>
  <c r="L193" i="1"/>
  <c r="M193" i="1"/>
  <c r="N193" i="1"/>
  <c r="O193" i="1"/>
  <c r="P193" i="1"/>
  <c r="Q193" i="1"/>
  <c r="R193" i="1"/>
  <c r="S193" i="1"/>
  <c r="T193" i="1"/>
  <c r="U193" i="1"/>
  <c r="V193" i="1"/>
  <c r="W193" i="1"/>
  <c r="X193" i="1"/>
  <c r="Y193" i="1"/>
  <c r="Z193" i="1"/>
  <c r="AA193" i="1"/>
  <c r="AB193" i="1"/>
  <c r="AC193" i="1"/>
  <c r="I209" i="1"/>
  <c r="J209" i="1"/>
  <c r="K209" i="1"/>
  <c r="L209" i="1"/>
  <c r="M209" i="1"/>
  <c r="N209" i="1"/>
  <c r="O209" i="1"/>
  <c r="P209" i="1"/>
  <c r="Q209" i="1"/>
  <c r="R209" i="1"/>
  <c r="S209" i="1"/>
  <c r="T209" i="1"/>
  <c r="U209" i="1"/>
  <c r="V209" i="1"/>
  <c r="W209" i="1"/>
  <c r="X209" i="1"/>
  <c r="Y209" i="1"/>
  <c r="Z209" i="1"/>
  <c r="AA209" i="1"/>
  <c r="AB209" i="1"/>
  <c r="AC209" i="1"/>
  <c r="I241" i="1"/>
  <c r="J241" i="1"/>
  <c r="K241" i="1"/>
  <c r="L241" i="1"/>
  <c r="M241" i="1"/>
  <c r="N241" i="1"/>
  <c r="O241" i="1"/>
  <c r="P241" i="1"/>
  <c r="Q241" i="1"/>
  <c r="R241" i="1"/>
  <c r="S241" i="1"/>
  <c r="T241" i="1"/>
  <c r="U241" i="1"/>
  <c r="V241" i="1"/>
  <c r="W241" i="1"/>
  <c r="X241" i="1"/>
  <c r="Y241" i="1"/>
  <c r="Z241" i="1"/>
  <c r="AA241" i="1"/>
  <c r="AB241" i="1"/>
  <c r="AC241" i="1"/>
  <c r="I225" i="1"/>
  <c r="J225" i="1"/>
  <c r="K225" i="1"/>
  <c r="L225" i="1"/>
  <c r="M225" i="1"/>
  <c r="N225" i="1"/>
  <c r="O225" i="1"/>
  <c r="P225" i="1"/>
  <c r="Q225" i="1"/>
  <c r="R225" i="1"/>
  <c r="S225" i="1"/>
  <c r="T225" i="1"/>
  <c r="U225" i="1"/>
  <c r="V225" i="1"/>
  <c r="W225" i="1"/>
  <c r="X225" i="1"/>
  <c r="Y225" i="1"/>
  <c r="Z225" i="1"/>
  <c r="AA225" i="1"/>
  <c r="AB225" i="1"/>
  <c r="AC225" i="1"/>
  <c r="I257" i="1"/>
  <c r="J257" i="1"/>
  <c r="K257" i="1"/>
  <c r="L257" i="1"/>
  <c r="M257" i="1"/>
  <c r="N257" i="1"/>
  <c r="O257" i="1"/>
  <c r="P257" i="1"/>
  <c r="Q257" i="1"/>
  <c r="R257" i="1"/>
  <c r="S257" i="1"/>
  <c r="T257" i="1"/>
  <c r="U257" i="1"/>
  <c r="V257" i="1"/>
  <c r="W257" i="1"/>
  <c r="X257" i="1"/>
  <c r="Y257" i="1"/>
  <c r="Z257" i="1"/>
  <c r="AA257" i="1"/>
  <c r="AB257" i="1"/>
  <c r="AC257" i="1"/>
  <c r="I305" i="1"/>
  <c r="J305" i="1"/>
  <c r="K305" i="1"/>
  <c r="L305" i="1"/>
  <c r="M305" i="1"/>
  <c r="N305" i="1"/>
  <c r="O305" i="1"/>
  <c r="P305" i="1"/>
  <c r="Q305" i="1"/>
  <c r="R305" i="1"/>
  <c r="S305" i="1"/>
  <c r="T305" i="1"/>
  <c r="U305" i="1"/>
  <c r="V305" i="1"/>
  <c r="W305" i="1"/>
  <c r="X305" i="1"/>
  <c r="Y305" i="1"/>
  <c r="Z305" i="1"/>
  <c r="AA305" i="1"/>
  <c r="AB305" i="1"/>
  <c r="AC305" i="1"/>
  <c r="I385" i="1"/>
  <c r="J385" i="1"/>
  <c r="K385" i="1"/>
  <c r="L385" i="1"/>
  <c r="M385" i="1"/>
  <c r="N385" i="1"/>
  <c r="O385" i="1"/>
  <c r="P385" i="1"/>
  <c r="Q385" i="1"/>
  <c r="R385" i="1"/>
  <c r="S385" i="1"/>
  <c r="T385" i="1"/>
  <c r="U385" i="1"/>
  <c r="V385" i="1"/>
  <c r="W385" i="1"/>
  <c r="X385" i="1"/>
  <c r="Y385" i="1"/>
  <c r="Z385" i="1"/>
  <c r="AA385" i="1"/>
  <c r="AB385" i="1"/>
  <c r="AC385" i="1"/>
  <c r="I321" i="1"/>
  <c r="J321" i="1"/>
  <c r="K321" i="1"/>
  <c r="L321" i="1"/>
  <c r="M321" i="1"/>
  <c r="N321" i="1"/>
  <c r="O321" i="1"/>
  <c r="P321" i="1"/>
  <c r="Q321" i="1"/>
  <c r="R321" i="1"/>
  <c r="S321" i="1"/>
  <c r="T321" i="1"/>
  <c r="U321" i="1"/>
  <c r="V321" i="1"/>
  <c r="W321" i="1"/>
  <c r="X321" i="1"/>
  <c r="Y321" i="1"/>
  <c r="Z321" i="1"/>
  <c r="AA321" i="1"/>
  <c r="AB321" i="1"/>
  <c r="AC321" i="1"/>
  <c r="I337" i="1"/>
  <c r="J337" i="1"/>
  <c r="K337" i="1"/>
  <c r="L337" i="1"/>
  <c r="M337" i="1"/>
  <c r="N337" i="1"/>
  <c r="O337" i="1"/>
  <c r="P337" i="1"/>
  <c r="Q337" i="1"/>
  <c r="R337" i="1"/>
  <c r="S337" i="1"/>
  <c r="T337" i="1"/>
  <c r="U337" i="1"/>
  <c r="V337" i="1"/>
  <c r="W337" i="1"/>
  <c r="X337" i="1"/>
  <c r="Y337" i="1"/>
  <c r="Z337" i="1"/>
  <c r="AA337" i="1"/>
  <c r="AB337" i="1"/>
  <c r="AC337" i="1"/>
  <c r="I353" i="1"/>
  <c r="J353" i="1"/>
  <c r="K353" i="1"/>
  <c r="L353" i="1"/>
  <c r="M353" i="1"/>
  <c r="N353" i="1"/>
  <c r="O353" i="1"/>
  <c r="P353" i="1"/>
  <c r="Q353" i="1"/>
  <c r="R353" i="1"/>
  <c r="S353" i="1"/>
  <c r="T353" i="1"/>
  <c r="U353" i="1"/>
  <c r="V353" i="1"/>
  <c r="W353" i="1"/>
  <c r="X353" i="1"/>
  <c r="Y353" i="1"/>
  <c r="Z353" i="1"/>
  <c r="AA353" i="1"/>
  <c r="AB353" i="1"/>
  <c r="AC353" i="1"/>
  <c r="I369" i="1"/>
  <c r="J369" i="1"/>
  <c r="K369" i="1"/>
  <c r="L369" i="1"/>
  <c r="M369" i="1"/>
  <c r="N369" i="1"/>
  <c r="O369" i="1"/>
  <c r="P369" i="1"/>
  <c r="Q369" i="1"/>
  <c r="R369" i="1"/>
  <c r="S369" i="1"/>
  <c r="T369" i="1"/>
  <c r="U369" i="1"/>
  <c r="V369" i="1"/>
  <c r="W369" i="1"/>
  <c r="X369" i="1"/>
  <c r="Y369" i="1"/>
  <c r="Z369" i="1"/>
  <c r="AA369" i="1"/>
  <c r="AB369" i="1"/>
  <c r="AC369" i="1"/>
  <c r="I401" i="1"/>
  <c r="J401" i="1"/>
  <c r="K401" i="1"/>
  <c r="L401" i="1"/>
  <c r="M401" i="1"/>
  <c r="N401" i="1"/>
  <c r="O401" i="1"/>
  <c r="P401" i="1"/>
  <c r="Q401" i="1"/>
  <c r="R401" i="1"/>
  <c r="S401" i="1"/>
  <c r="T401" i="1"/>
  <c r="U401" i="1"/>
  <c r="V401" i="1"/>
  <c r="W401" i="1"/>
  <c r="X401" i="1"/>
  <c r="Y401" i="1"/>
  <c r="Z401" i="1"/>
  <c r="AA401" i="1"/>
  <c r="AB401" i="1"/>
  <c r="AC401" i="1"/>
  <c r="I609" i="1"/>
  <c r="J609" i="1"/>
  <c r="K609" i="1"/>
  <c r="L609" i="1"/>
  <c r="M609" i="1"/>
  <c r="N609" i="1"/>
  <c r="O609" i="1"/>
  <c r="P609" i="1"/>
  <c r="Q609" i="1"/>
  <c r="R609" i="1"/>
  <c r="S609" i="1"/>
  <c r="T609" i="1"/>
  <c r="U609" i="1"/>
  <c r="V609" i="1"/>
  <c r="W609" i="1"/>
  <c r="X609" i="1"/>
  <c r="Y609" i="1"/>
  <c r="Z609" i="1"/>
  <c r="AA609" i="1"/>
  <c r="AB609" i="1"/>
  <c r="AC609" i="1"/>
  <c r="I417" i="1"/>
  <c r="J417" i="1"/>
  <c r="K417" i="1"/>
  <c r="L417" i="1"/>
  <c r="M417" i="1"/>
  <c r="N417" i="1"/>
  <c r="O417" i="1"/>
  <c r="P417" i="1"/>
  <c r="Q417" i="1"/>
  <c r="R417" i="1"/>
  <c r="S417" i="1"/>
  <c r="T417" i="1"/>
  <c r="U417" i="1"/>
  <c r="V417" i="1"/>
  <c r="W417" i="1"/>
  <c r="X417" i="1"/>
  <c r="Y417" i="1"/>
  <c r="Z417" i="1"/>
  <c r="AA417" i="1"/>
  <c r="AB417" i="1"/>
  <c r="AC417" i="1"/>
  <c r="I449" i="1"/>
  <c r="J449" i="1"/>
  <c r="K449" i="1"/>
  <c r="L449" i="1"/>
  <c r="M449" i="1"/>
  <c r="N449" i="1"/>
  <c r="O449" i="1"/>
  <c r="P449" i="1"/>
  <c r="Q449" i="1"/>
  <c r="R449" i="1"/>
  <c r="S449" i="1"/>
  <c r="T449" i="1"/>
  <c r="U449" i="1"/>
  <c r="V449" i="1"/>
  <c r="W449" i="1"/>
  <c r="X449" i="1"/>
  <c r="Y449" i="1"/>
  <c r="Z449" i="1"/>
  <c r="AA449" i="1"/>
  <c r="AB449" i="1"/>
  <c r="AC449" i="1"/>
  <c r="I481" i="1"/>
  <c r="J481" i="1"/>
  <c r="K481" i="1"/>
  <c r="L481" i="1"/>
  <c r="M481" i="1"/>
  <c r="N481" i="1"/>
  <c r="O481" i="1"/>
  <c r="P481" i="1"/>
  <c r="Q481" i="1"/>
  <c r="R481" i="1"/>
  <c r="S481" i="1"/>
  <c r="T481" i="1"/>
  <c r="U481" i="1"/>
  <c r="V481" i="1"/>
  <c r="W481" i="1"/>
  <c r="X481" i="1"/>
  <c r="Y481" i="1"/>
  <c r="Z481" i="1"/>
  <c r="AA481" i="1"/>
  <c r="AB481" i="1"/>
  <c r="AC481" i="1"/>
  <c r="I433" i="1"/>
  <c r="J433" i="1"/>
  <c r="K433" i="1"/>
  <c r="L433" i="1"/>
  <c r="M433" i="1"/>
  <c r="N433" i="1"/>
  <c r="O433" i="1"/>
  <c r="P433" i="1"/>
  <c r="Q433" i="1"/>
  <c r="R433" i="1"/>
  <c r="S433" i="1"/>
  <c r="T433" i="1"/>
  <c r="U433" i="1"/>
  <c r="V433" i="1"/>
  <c r="W433" i="1"/>
  <c r="X433" i="1"/>
  <c r="Y433" i="1"/>
  <c r="Z433" i="1"/>
  <c r="AA433" i="1"/>
  <c r="AB433" i="1"/>
  <c r="AC433" i="1"/>
  <c r="I465" i="1"/>
  <c r="J465" i="1"/>
  <c r="K465" i="1"/>
  <c r="L465" i="1"/>
  <c r="M465" i="1"/>
  <c r="N465" i="1"/>
  <c r="O465" i="1"/>
  <c r="P465" i="1"/>
  <c r="Q465" i="1"/>
  <c r="R465" i="1"/>
  <c r="S465" i="1"/>
  <c r="T465" i="1"/>
  <c r="U465" i="1"/>
  <c r="V465" i="1"/>
  <c r="W465" i="1"/>
  <c r="X465" i="1"/>
  <c r="Y465" i="1"/>
  <c r="Z465" i="1"/>
  <c r="AA465" i="1"/>
  <c r="AB465" i="1"/>
  <c r="AC465" i="1"/>
  <c r="I497" i="1"/>
  <c r="J497" i="1"/>
  <c r="K497" i="1"/>
  <c r="L497" i="1"/>
  <c r="M497" i="1"/>
  <c r="N497" i="1"/>
  <c r="O497" i="1"/>
  <c r="P497" i="1"/>
  <c r="Q497" i="1"/>
  <c r="R497" i="1"/>
  <c r="S497" i="1"/>
  <c r="T497" i="1"/>
  <c r="U497" i="1"/>
  <c r="V497" i="1"/>
  <c r="W497" i="1"/>
  <c r="X497" i="1"/>
  <c r="Y497" i="1"/>
  <c r="Z497" i="1"/>
  <c r="AA497" i="1"/>
  <c r="AB497" i="1"/>
  <c r="AC497" i="1"/>
  <c r="I513" i="1"/>
  <c r="J513" i="1"/>
  <c r="K513" i="1"/>
  <c r="L513" i="1"/>
  <c r="M513" i="1"/>
  <c r="N513" i="1"/>
  <c r="O513" i="1"/>
  <c r="P513" i="1"/>
  <c r="Q513" i="1"/>
  <c r="R513" i="1"/>
  <c r="S513" i="1"/>
  <c r="T513" i="1"/>
  <c r="U513" i="1"/>
  <c r="V513" i="1"/>
  <c r="W513" i="1"/>
  <c r="X513" i="1"/>
  <c r="Y513" i="1"/>
  <c r="Z513" i="1"/>
  <c r="AA513" i="1"/>
  <c r="AB513" i="1"/>
  <c r="AC513" i="1"/>
  <c r="I529" i="1"/>
  <c r="J529" i="1"/>
  <c r="K529" i="1"/>
  <c r="L529" i="1"/>
  <c r="M529" i="1"/>
  <c r="N529" i="1"/>
  <c r="O529" i="1"/>
  <c r="P529" i="1"/>
  <c r="Q529" i="1"/>
  <c r="R529" i="1"/>
  <c r="S529" i="1"/>
  <c r="T529" i="1"/>
  <c r="U529" i="1"/>
  <c r="V529" i="1"/>
  <c r="W529" i="1"/>
  <c r="X529" i="1"/>
  <c r="Y529" i="1"/>
  <c r="Z529" i="1"/>
  <c r="AA529" i="1"/>
  <c r="AB529" i="1"/>
  <c r="AC529" i="1"/>
  <c r="I273" i="1"/>
  <c r="J273" i="1"/>
  <c r="K273" i="1"/>
  <c r="L273" i="1"/>
  <c r="M273" i="1"/>
  <c r="N273" i="1"/>
  <c r="O273" i="1"/>
  <c r="P273" i="1"/>
  <c r="Q273" i="1"/>
  <c r="R273" i="1"/>
  <c r="S273" i="1"/>
  <c r="T273" i="1"/>
  <c r="U273" i="1"/>
  <c r="V273" i="1"/>
  <c r="W273" i="1"/>
  <c r="X273" i="1"/>
  <c r="Y273" i="1"/>
  <c r="Z273" i="1"/>
  <c r="AA273" i="1"/>
  <c r="AB273" i="1"/>
  <c r="AC273" i="1"/>
  <c r="I545" i="1"/>
  <c r="J545" i="1"/>
  <c r="K545" i="1"/>
  <c r="L545" i="1"/>
  <c r="M545" i="1"/>
  <c r="N545" i="1"/>
  <c r="O545" i="1"/>
  <c r="P545" i="1"/>
  <c r="Q545" i="1"/>
  <c r="R545" i="1"/>
  <c r="S545" i="1"/>
  <c r="T545" i="1"/>
  <c r="U545" i="1"/>
  <c r="V545" i="1"/>
  <c r="W545" i="1"/>
  <c r="X545" i="1"/>
  <c r="Y545" i="1"/>
  <c r="Z545" i="1"/>
  <c r="AA545" i="1"/>
  <c r="AB545" i="1"/>
  <c r="AC545" i="1"/>
  <c r="I577" i="1"/>
  <c r="J577" i="1"/>
  <c r="K577" i="1"/>
  <c r="L577" i="1"/>
  <c r="M577" i="1"/>
  <c r="N577" i="1"/>
  <c r="O577" i="1"/>
  <c r="P577" i="1"/>
  <c r="Q577" i="1"/>
  <c r="R577" i="1"/>
  <c r="S577" i="1"/>
  <c r="T577" i="1"/>
  <c r="U577" i="1"/>
  <c r="V577" i="1"/>
  <c r="W577" i="1"/>
  <c r="X577" i="1"/>
  <c r="Y577" i="1"/>
  <c r="Z577" i="1"/>
  <c r="AA577" i="1"/>
  <c r="AB577" i="1"/>
  <c r="AC577" i="1"/>
  <c r="I689" i="1"/>
  <c r="J689" i="1"/>
  <c r="K689" i="1"/>
  <c r="L689" i="1"/>
  <c r="M689" i="1"/>
  <c r="N689" i="1"/>
  <c r="O689" i="1"/>
  <c r="P689" i="1"/>
  <c r="Q689" i="1"/>
  <c r="R689" i="1"/>
  <c r="S689" i="1"/>
  <c r="T689" i="1"/>
  <c r="U689" i="1"/>
  <c r="V689" i="1"/>
  <c r="W689" i="1"/>
  <c r="X689" i="1"/>
  <c r="Y689" i="1"/>
  <c r="Z689" i="1"/>
  <c r="AA689" i="1"/>
  <c r="AB689" i="1"/>
  <c r="AC689" i="1"/>
  <c r="I593" i="1"/>
  <c r="J593" i="1"/>
  <c r="K593" i="1"/>
  <c r="L593" i="1"/>
  <c r="M593" i="1"/>
  <c r="N593" i="1"/>
  <c r="O593" i="1"/>
  <c r="P593" i="1"/>
  <c r="Q593" i="1"/>
  <c r="R593" i="1"/>
  <c r="S593" i="1"/>
  <c r="T593" i="1"/>
  <c r="U593" i="1"/>
  <c r="V593" i="1"/>
  <c r="W593" i="1"/>
  <c r="X593" i="1"/>
  <c r="Y593" i="1"/>
  <c r="Z593" i="1"/>
  <c r="AA593" i="1"/>
  <c r="AB593" i="1"/>
  <c r="AC593" i="1"/>
  <c r="I561" i="1"/>
  <c r="J561" i="1"/>
  <c r="K561" i="1"/>
  <c r="L561" i="1"/>
  <c r="M561" i="1"/>
  <c r="N561" i="1"/>
  <c r="O561" i="1"/>
  <c r="P561" i="1"/>
  <c r="Q561" i="1"/>
  <c r="R561" i="1"/>
  <c r="S561" i="1"/>
  <c r="T561" i="1"/>
  <c r="U561" i="1"/>
  <c r="V561" i="1"/>
  <c r="W561" i="1"/>
  <c r="X561" i="1"/>
  <c r="Y561" i="1"/>
  <c r="Z561" i="1"/>
  <c r="AA561" i="1"/>
  <c r="AB561" i="1"/>
  <c r="AC561" i="1"/>
  <c r="I625" i="1"/>
  <c r="J625" i="1"/>
  <c r="K625" i="1"/>
  <c r="L625" i="1"/>
  <c r="M625" i="1"/>
  <c r="N625" i="1"/>
  <c r="O625" i="1"/>
  <c r="P625" i="1"/>
  <c r="Q625" i="1"/>
  <c r="R625" i="1"/>
  <c r="S625" i="1"/>
  <c r="T625" i="1"/>
  <c r="U625" i="1"/>
  <c r="V625" i="1"/>
  <c r="W625" i="1"/>
  <c r="X625" i="1"/>
  <c r="Y625" i="1"/>
  <c r="Z625" i="1"/>
  <c r="AA625" i="1"/>
  <c r="AB625" i="1"/>
  <c r="AC625" i="1"/>
  <c r="I641" i="1"/>
  <c r="J641" i="1"/>
  <c r="K641" i="1"/>
  <c r="L641" i="1"/>
  <c r="M641" i="1"/>
  <c r="N641" i="1"/>
  <c r="O641" i="1"/>
  <c r="P641" i="1"/>
  <c r="Q641" i="1"/>
  <c r="R641" i="1"/>
  <c r="S641" i="1"/>
  <c r="T641" i="1"/>
  <c r="U641" i="1"/>
  <c r="V641" i="1"/>
  <c r="W641" i="1"/>
  <c r="X641" i="1"/>
  <c r="Y641" i="1"/>
  <c r="Z641" i="1"/>
  <c r="AA641" i="1"/>
  <c r="AB641" i="1"/>
  <c r="AC641" i="1"/>
  <c r="I673" i="1"/>
  <c r="J673" i="1"/>
  <c r="K673" i="1"/>
  <c r="L673" i="1"/>
  <c r="M673" i="1"/>
  <c r="N673" i="1"/>
  <c r="O673" i="1"/>
  <c r="P673" i="1"/>
  <c r="Q673" i="1"/>
  <c r="R673" i="1"/>
  <c r="S673" i="1"/>
  <c r="T673" i="1"/>
  <c r="U673" i="1"/>
  <c r="V673" i="1"/>
  <c r="W673" i="1"/>
  <c r="X673" i="1"/>
  <c r="Y673" i="1"/>
  <c r="Z673" i="1"/>
  <c r="AA673" i="1"/>
  <c r="AB673" i="1"/>
  <c r="AC673" i="1"/>
  <c r="I657" i="1"/>
  <c r="J657" i="1"/>
  <c r="K657" i="1"/>
  <c r="L657" i="1"/>
  <c r="M657" i="1"/>
  <c r="N657" i="1"/>
  <c r="O657" i="1"/>
  <c r="P657" i="1"/>
  <c r="Q657" i="1"/>
  <c r="R657" i="1"/>
  <c r="S657" i="1"/>
  <c r="T657" i="1"/>
  <c r="U657" i="1"/>
  <c r="V657" i="1"/>
  <c r="W657" i="1"/>
  <c r="X657" i="1"/>
  <c r="Y657" i="1"/>
  <c r="Z657" i="1"/>
  <c r="AA657" i="1"/>
  <c r="AB657" i="1"/>
  <c r="AC657" i="1"/>
  <c r="I705" i="1"/>
  <c r="J705" i="1"/>
  <c r="K705" i="1"/>
  <c r="L705" i="1"/>
  <c r="M705" i="1"/>
  <c r="N705" i="1"/>
  <c r="O705" i="1"/>
  <c r="P705" i="1"/>
  <c r="Q705" i="1"/>
  <c r="R705" i="1"/>
  <c r="S705" i="1"/>
  <c r="T705" i="1"/>
  <c r="U705" i="1"/>
  <c r="V705" i="1"/>
  <c r="W705" i="1"/>
  <c r="X705" i="1"/>
  <c r="Y705" i="1"/>
  <c r="Z705" i="1"/>
  <c r="AA705" i="1"/>
  <c r="AB705" i="1"/>
  <c r="AC705" i="1"/>
  <c r="I721" i="1"/>
  <c r="J721" i="1"/>
  <c r="K721" i="1"/>
  <c r="L721" i="1"/>
  <c r="M721" i="1"/>
  <c r="N721" i="1"/>
  <c r="O721" i="1"/>
  <c r="P721" i="1"/>
  <c r="Q721" i="1"/>
  <c r="R721" i="1"/>
  <c r="S721" i="1"/>
  <c r="T721" i="1"/>
  <c r="U721" i="1"/>
  <c r="V721" i="1"/>
  <c r="W721" i="1"/>
  <c r="X721" i="1"/>
  <c r="Y721" i="1"/>
  <c r="Z721" i="1"/>
  <c r="AA721" i="1"/>
  <c r="AB721" i="1"/>
  <c r="AC721" i="1"/>
  <c r="I290" i="1"/>
  <c r="J290" i="1"/>
  <c r="K290" i="1"/>
  <c r="L290" i="1"/>
  <c r="M290" i="1"/>
  <c r="N290" i="1"/>
  <c r="O290" i="1"/>
  <c r="P290" i="1"/>
  <c r="Q290" i="1"/>
  <c r="R290" i="1"/>
  <c r="S290" i="1"/>
  <c r="T290" i="1"/>
  <c r="U290" i="1"/>
  <c r="V290" i="1"/>
  <c r="W290" i="1"/>
  <c r="X290" i="1"/>
  <c r="Y290" i="1"/>
  <c r="Z290" i="1"/>
  <c r="AA290" i="1"/>
  <c r="AB290" i="1"/>
  <c r="AC290" i="1"/>
  <c r="I178" i="1"/>
  <c r="J178" i="1"/>
  <c r="K178" i="1"/>
  <c r="L178" i="1"/>
  <c r="M178" i="1"/>
  <c r="N178" i="1"/>
  <c r="O178" i="1"/>
  <c r="P178" i="1"/>
  <c r="Q178" i="1"/>
  <c r="R178" i="1"/>
  <c r="S178" i="1"/>
  <c r="T178" i="1"/>
  <c r="U178" i="1"/>
  <c r="V178" i="1"/>
  <c r="W178" i="1"/>
  <c r="X178" i="1"/>
  <c r="Y178" i="1"/>
  <c r="Z178" i="1"/>
  <c r="AA178" i="1"/>
  <c r="AB178" i="1"/>
  <c r="AC178" i="1"/>
  <c r="I194" i="1"/>
  <c r="J194" i="1"/>
  <c r="K194" i="1"/>
  <c r="L194" i="1"/>
  <c r="M194" i="1"/>
  <c r="N194" i="1"/>
  <c r="O194" i="1"/>
  <c r="P194" i="1"/>
  <c r="Q194" i="1"/>
  <c r="R194" i="1"/>
  <c r="S194" i="1"/>
  <c r="T194" i="1"/>
  <c r="U194" i="1"/>
  <c r="V194" i="1"/>
  <c r="W194" i="1"/>
  <c r="X194" i="1"/>
  <c r="Y194" i="1"/>
  <c r="Z194" i="1"/>
  <c r="AA194" i="1"/>
  <c r="AB194" i="1"/>
  <c r="AC194" i="1"/>
  <c r="I210" i="1"/>
  <c r="J210" i="1"/>
  <c r="K210" i="1"/>
  <c r="L210" i="1"/>
  <c r="M210" i="1"/>
  <c r="N210" i="1"/>
  <c r="O210" i="1"/>
  <c r="P210" i="1"/>
  <c r="Q210" i="1"/>
  <c r="R210" i="1"/>
  <c r="S210" i="1"/>
  <c r="T210" i="1"/>
  <c r="U210" i="1"/>
  <c r="V210" i="1"/>
  <c r="W210" i="1"/>
  <c r="X210" i="1"/>
  <c r="Y210" i="1"/>
  <c r="Z210" i="1"/>
  <c r="AA210" i="1"/>
  <c r="AB210" i="1"/>
  <c r="AC210" i="1"/>
  <c r="I242" i="1"/>
  <c r="J242" i="1"/>
  <c r="K242" i="1"/>
  <c r="L242" i="1"/>
  <c r="M242" i="1"/>
  <c r="N242" i="1"/>
  <c r="O242" i="1"/>
  <c r="P242" i="1"/>
  <c r="Q242" i="1"/>
  <c r="R242" i="1"/>
  <c r="S242" i="1"/>
  <c r="T242" i="1"/>
  <c r="U242" i="1"/>
  <c r="V242" i="1"/>
  <c r="W242" i="1"/>
  <c r="X242" i="1"/>
  <c r="Y242" i="1"/>
  <c r="Z242" i="1"/>
  <c r="AA242" i="1"/>
  <c r="AB242" i="1"/>
  <c r="AC242" i="1"/>
  <c r="I226" i="1"/>
  <c r="J226" i="1"/>
  <c r="K226" i="1"/>
  <c r="L226" i="1"/>
  <c r="M226" i="1"/>
  <c r="N226" i="1"/>
  <c r="O226" i="1"/>
  <c r="P226" i="1"/>
  <c r="Q226" i="1"/>
  <c r="R226" i="1"/>
  <c r="S226" i="1"/>
  <c r="T226" i="1"/>
  <c r="U226" i="1"/>
  <c r="V226" i="1"/>
  <c r="W226" i="1"/>
  <c r="X226" i="1"/>
  <c r="Y226" i="1"/>
  <c r="Z226" i="1"/>
  <c r="AA226" i="1"/>
  <c r="AB226" i="1"/>
  <c r="AC226" i="1"/>
  <c r="I258" i="1"/>
  <c r="J258" i="1"/>
  <c r="K258" i="1"/>
  <c r="L258" i="1"/>
  <c r="M258" i="1"/>
  <c r="N258" i="1"/>
  <c r="O258" i="1"/>
  <c r="P258" i="1"/>
  <c r="Q258" i="1"/>
  <c r="R258" i="1"/>
  <c r="S258" i="1"/>
  <c r="T258" i="1"/>
  <c r="U258" i="1"/>
  <c r="V258" i="1"/>
  <c r="W258" i="1"/>
  <c r="X258" i="1"/>
  <c r="Y258" i="1"/>
  <c r="Z258" i="1"/>
  <c r="AA258" i="1"/>
  <c r="AB258" i="1"/>
  <c r="AC258" i="1"/>
  <c r="I306" i="1"/>
  <c r="J306" i="1"/>
  <c r="K306" i="1"/>
  <c r="L306" i="1"/>
  <c r="M306" i="1"/>
  <c r="N306" i="1"/>
  <c r="O306" i="1"/>
  <c r="P306" i="1"/>
  <c r="Q306" i="1"/>
  <c r="R306" i="1"/>
  <c r="S306" i="1"/>
  <c r="T306" i="1"/>
  <c r="U306" i="1"/>
  <c r="V306" i="1"/>
  <c r="W306" i="1"/>
  <c r="X306" i="1"/>
  <c r="Y306" i="1"/>
  <c r="Z306" i="1"/>
  <c r="AA306" i="1"/>
  <c r="AB306" i="1"/>
  <c r="AC306" i="1"/>
  <c r="I386" i="1"/>
  <c r="J386" i="1"/>
  <c r="K386" i="1"/>
  <c r="L386" i="1"/>
  <c r="M386" i="1"/>
  <c r="N386" i="1"/>
  <c r="O386" i="1"/>
  <c r="P386" i="1"/>
  <c r="Q386" i="1"/>
  <c r="R386" i="1"/>
  <c r="S386" i="1"/>
  <c r="T386" i="1"/>
  <c r="U386" i="1"/>
  <c r="V386" i="1"/>
  <c r="W386" i="1"/>
  <c r="X386" i="1"/>
  <c r="Y386" i="1"/>
  <c r="Z386" i="1"/>
  <c r="AA386" i="1"/>
  <c r="AB386" i="1"/>
  <c r="AC386" i="1"/>
  <c r="I322" i="1"/>
  <c r="J322" i="1"/>
  <c r="K322" i="1"/>
  <c r="L322" i="1"/>
  <c r="M322" i="1"/>
  <c r="N322" i="1"/>
  <c r="O322" i="1"/>
  <c r="P322" i="1"/>
  <c r="Q322" i="1"/>
  <c r="R322" i="1"/>
  <c r="S322" i="1"/>
  <c r="T322" i="1"/>
  <c r="U322" i="1"/>
  <c r="V322" i="1"/>
  <c r="W322" i="1"/>
  <c r="X322" i="1"/>
  <c r="Y322" i="1"/>
  <c r="Z322" i="1"/>
  <c r="AA322" i="1"/>
  <c r="AB322" i="1"/>
  <c r="AC322" i="1"/>
  <c r="I338" i="1"/>
  <c r="J338" i="1"/>
  <c r="K338" i="1"/>
  <c r="L338" i="1"/>
  <c r="M338" i="1"/>
  <c r="N338" i="1"/>
  <c r="O338" i="1"/>
  <c r="P338" i="1"/>
  <c r="Q338" i="1"/>
  <c r="R338" i="1"/>
  <c r="S338" i="1"/>
  <c r="T338" i="1"/>
  <c r="U338" i="1"/>
  <c r="V338" i="1"/>
  <c r="W338" i="1"/>
  <c r="X338" i="1"/>
  <c r="Y338" i="1"/>
  <c r="Z338" i="1"/>
  <c r="AA338" i="1"/>
  <c r="AB338" i="1"/>
  <c r="AC338" i="1"/>
  <c r="I354" i="1"/>
  <c r="J354" i="1"/>
  <c r="K354" i="1"/>
  <c r="L354" i="1"/>
  <c r="M354" i="1"/>
  <c r="N354" i="1"/>
  <c r="O354" i="1"/>
  <c r="P354" i="1"/>
  <c r="Q354" i="1"/>
  <c r="R354" i="1"/>
  <c r="S354" i="1"/>
  <c r="T354" i="1"/>
  <c r="U354" i="1"/>
  <c r="V354" i="1"/>
  <c r="W354" i="1"/>
  <c r="X354" i="1"/>
  <c r="Y354" i="1"/>
  <c r="Z354" i="1"/>
  <c r="AA354" i="1"/>
  <c r="AB354" i="1"/>
  <c r="AC354" i="1"/>
  <c r="I370" i="1"/>
  <c r="J370" i="1"/>
  <c r="K370" i="1"/>
  <c r="L370" i="1"/>
  <c r="M370" i="1"/>
  <c r="N370" i="1"/>
  <c r="O370" i="1"/>
  <c r="P370" i="1"/>
  <c r="Q370" i="1"/>
  <c r="R370" i="1"/>
  <c r="S370" i="1"/>
  <c r="T370" i="1"/>
  <c r="U370" i="1"/>
  <c r="V370" i="1"/>
  <c r="W370" i="1"/>
  <c r="X370" i="1"/>
  <c r="Y370" i="1"/>
  <c r="Z370" i="1"/>
  <c r="AA370" i="1"/>
  <c r="AB370" i="1"/>
  <c r="AC370" i="1"/>
  <c r="I402" i="1"/>
  <c r="J402" i="1"/>
  <c r="K402" i="1"/>
  <c r="L402" i="1"/>
  <c r="M402" i="1"/>
  <c r="N402" i="1"/>
  <c r="O402" i="1"/>
  <c r="P402" i="1"/>
  <c r="Q402" i="1"/>
  <c r="R402" i="1"/>
  <c r="S402" i="1"/>
  <c r="T402" i="1"/>
  <c r="U402" i="1"/>
  <c r="V402" i="1"/>
  <c r="W402" i="1"/>
  <c r="X402" i="1"/>
  <c r="Y402" i="1"/>
  <c r="Z402" i="1"/>
  <c r="AA402" i="1"/>
  <c r="AB402" i="1"/>
  <c r="AC402" i="1"/>
  <c r="I610" i="1"/>
  <c r="J610" i="1"/>
  <c r="K610" i="1"/>
  <c r="L610" i="1"/>
  <c r="M610" i="1"/>
  <c r="N610" i="1"/>
  <c r="O610" i="1"/>
  <c r="P610" i="1"/>
  <c r="Q610" i="1"/>
  <c r="R610" i="1"/>
  <c r="S610" i="1"/>
  <c r="T610" i="1"/>
  <c r="U610" i="1"/>
  <c r="V610" i="1"/>
  <c r="W610" i="1"/>
  <c r="X610" i="1"/>
  <c r="Y610" i="1"/>
  <c r="Z610" i="1"/>
  <c r="AA610" i="1"/>
  <c r="AB610" i="1"/>
  <c r="AC610" i="1"/>
  <c r="I418" i="1"/>
  <c r="J418" i="1"/>
  <c r="K418" i="1"/>
  <c r="L418" i="1"/>
  <c r="M418" i="1"/>
  <c r="N418" i="1"/>
  <c r="O418" i="1"/>
  <c r="P418" i="1"/>
  <c r="Q418" i="1"/>
  <c r="R418" i="1"/>
  <c r="S418" i="1"/>
  <c r="T418" i="1"/>
  <c r="U418" i="1"/>
  <c r="V418" i="1"/>
  <c r="W418" i="1"/>
  <c r="X418" i="1"/>
  <c r="Y418" i="1"/>
  <c r="Z418" i="1"/>
  <c r="AA418" i="1"/>
  <c r="AB418" i="1"/>
  <c r="AC418" i="1"/>
  <c r="I450" i="1"/>
  <c r="J450" i="1"/>
  <c r="K450" i="1"/>
  <c r="L450" i="1"/>
  <c r="M450" i="1"/>
  <c r="N450" i="1"/>
  <c r="O450" i="1"/>
  <c r="P450" i="1"/>
  <c r="Q450" i="1"/>
  <c r="R450" i="1"/>
  <c r="S450" i="1"/>
  <c r="T450" i="1"/>
  <c r="U450" i="1"/>
  <c r="V450" i="1"/>
  <c r="W450" i="1"/>
  <c r="X450" i="1"/>
  <c r="Y450" i="1"/>
  <c r="Z450" i="1"/>
  <c r="AA450" i="1"/>
  <c r="AB450" i="1"/>
  <c r="AC450" i="1"/>
  <c r="I482" i="1"/>
  <c r="J482" i="1"/>
  <c r="K482" i="1"/>
  <c r="L482" i="1"/>
  <c r="M482" i="1"/>
  <c r="N482" i="1"/>
  <c r="O482" i="1"/>
  <c r="P482" i="1"/>
  <c r="Q482" i="1"/>
  <c r="R482" i="1"/>
  <c r="S482" i="1"/>
  <c r="T482" i="1"/>
  <c r="U482" i="1"/>
  <c r="V482" i="1"/>
  <c r="W482" i="1"/>
  <c r="X482" i="1"/>
  <c r="Y482" i="1"/>
  <c r="Z482" i="1"/>
  <c r="AA482" i="1"/>
  <c r="AB482" i="1"/>
  <c r="AC482" i="1"/>
  <c r="I434" i="1"/>
  <c r="J434" i="1"/>
  <c r="K434" i="1"/>
  <c r="L434" i="1"/>
  <c r="M434" i="1"/>
  <c r="N434" i="1"/>
  <c r="O434" i="1"/>
  <c r="P434" i="1"/>
  <c r="Q434" i="1"/>
  <c r="R434" i="1"/>
  <c r="S434" i="1"/>
  <c r="T434" i="1"/>
  <c r="U434" i="1"/>
  <c r="V434" i="1"/>
  <c r="W434" i="1"/>
  <c r="X434" i="1"/>
  <c r="Y434" i="1"/>
  <c r="Z434" i="1"/>
  <c r="AA434" i="1"/>
  <c r="AB434" i="1"/>
  <c r="AC434" i="1"/>
  <c r="I466" i="1"/>
  <c r="J466" i="1"/>
  <c r="K466" i="1"/>
  <c r="L466" i="1"/>
  <c r="M466" i="1"/>
  <c r="N466" i="1"/>
  <c r="O466" i="1"/>
  <c r="P466" i="1"/>
  <c r="Q466" i="1"/>
  <c r="R466" i="1"/>
  <c r="S466" i="1"/>
  <c r="T466" i="1"/>
  <c r="U466" i="1"/>
  <c r="V466" i="1"/>
  <c r="W466" i="1"/>
  <c r="X466" i="1"/>
  <c r="Y466" i="1"/>
  <c r="Z466" i="1"/>
  <c r="AA466" i="1"/>
  <c r="AB466" i="1"/>
  <c r="AC466" i="1"/>
  <c r="I498" i="1"/>
  <c r="J498" i="1"/>
  <c r="K498" i="1"/>
  <c r="L498" i="1"/>
  <c r="M498" i="1"/>
  <c r="N498" i="1"/>
  <c r="O498" i="1"/>
  <c r="P498" i="1"/>
  <c r="Q498" i="1"/>
  <c r="R498" i="1"/>
  <c r="S498" i="1"/>
  <c r="T498" i="1"/>
  <c r="U498" i="1"/>
  <c r="V498" i="1"/>
  <c r="W498" i="1"/>
  <c r="X498" i="1"/>
  <c r="Y498" i="1"/>
  <c r="Z498" i="1"/>
  <c r="AA498" i="1"/>
  <c r="AB498" i="1"/>
  <c r="AC498" i="1"/>
  <c r="I514" i="1"/>
  <c r="J514" i="1"/>
  <c r="K514" i="1"/>
  <c r="L514" i="1"/>
  <c r="M514" i="1"/>
  <c r="N514" i="1"/>
  <c r="O514" i="1"/>
  <c r="P514" i="1"/>
  <c r="Q514" i="1"/>
  <c r="R514" i="1"/>
  <c r="S514" i="1"/>
  <c r="T514" i="1"/>
  <c r="U514" i="1"/>
  <c r="V514" i="1"/>
  <c r="W514" i="1"/>
  <c r="X514" i="1"/>
  <c r="Y514" i="1"/>
  <c r="Z514" i="1"/>
  <c r="AA514" i="1"/>
  <c r="AB514" i="1"/>
  <c r="AC514" i="1"/>
  <c r="I530" i="1"/>
  <c r="J530" i="1"/>
  <c r="K530" i="1"/>
  <c r="L530" i="1"/>
  <c r="M530" i="1"/>
  <c r="N530" i="1"/>
  <c r="O530" i="1"/>
  <c r="P530" i="1"/>
  <c r="Q530" i="1"/>
  <c r="R530" i="1"/>
  <c r="S530" i="1"/>
  <c r="T530" i="1"/>
  <c r="U530" i="1"/>
  <c r="V530" i="1"/>
  <c r="W530" i="1"/>
  <c r="X530" i="1"/>
  <c r="Y530" i="1"/>
  <c r="Z530" i="1"/>
  <c r="AA530" i="1"/>
  <c r="AB530" i="1"/>
  <c r="AC530" i="1"/>
  <c r="I274" i="1"/>
  <c r="J274" i="1"/>
  <c r="K274" i="1"/>
  <c r="L274" i="1"/>
  <c r="M274" i="1"/>
  <c r="N274" i="1"/>
  <c r="O274" i="1"/>
  <c r="P274" i="1"/>
  <c r="Q274" i="1"/>
  <c r="R274" i="1"/>
  <c r="S274" i="1"/>
  <c r="T274" i="1"/>
  <c r="U274" i="1"/>
  <c r="V274" i="1"/>
  <c r="W274" i="1"/>
  <c r="X274" i="1"/>
  <c r="Y274" i="1"/>
  <c r="Z274" i="1"/>
  <c r="AA274" i="1"/>
  <c r="AB274" i="1"/>
  <c r="AC274" i="1"/>
  <c r="I546" i="1"/>
  <c r="J546" i="1"/>
  <c r="K546" i="1"/>
  <c r="L546" i="1"/>
  <c r="M546" i="1"/>
  <c r="N546" i="1"/>
  <c r="O546" i="1"/>
  <c r="P546" i="1"/>
  <c r="Q546" i="1"/>
  <c r="R546" i="1"/>
  <c r="S546" i="1"/>
  <c r="T546" i="1"/>
  <c r="U546" i="1"/>
  <c r="V546" i="1"/>
  <c r="W546" i="1"/>
  <c r="X546" i="1"/>
  <c r="Y546" i="1"/>
  <c r="Z546" i="1"/>
  <c r="AA546" i="1"/>
  <c r="AB546" i="1"/>
  <c r="AC546" i="1"/>
  <c r="I578" i="1"/>
  <c r="J578" i="1"/>
  <c r="K578" i="1"/>
  <c r="L578" i="1"/>
  <c r="M578" i="1"/>
  <c r="N578" i="1"/>
  <c r="O578" i="1"/>
  <c r="P578" i="1"/>
  <c r="Q578" i="1"/>
  <c r="R578" i="1"/>
  <c r="S578" i="1"/>
  <c r="T578" i="1"/>
  <c r="U578" i="1"/>
  <c r="V578" i="1"/>
  <c r="W578" i="1"/>
  <c r="X578" i="1"/>
  <c r="Y578" i="1"/>
  <c r="Z578" i="1"/>
  <c r="AA578" i="1"/>
  <c r="AB578" i="1"/>
  <c r="AC578" i="1"/>
  <c r="I690" i="1"/>
  <c r="J690" i="1"/>
  <c r="K690" i="1"/>
  <c r="L690" i="1"/>
  <c r="M690" i="1"/>
  <c r="N690" i="1"/>
  <c r="O690" i="1"/>
  <c r="P690" i="1"/>
  <c r="Q690" i="1"/>
  <c r="R690" i="1"/>
  <c r="S690" i="1"/>
  <c r="T690" i="1"/>
  <c r="U690" i="1"/>
  <c r="V690" i="1"/>
  <c r="W690" i="1"/>
  <c r="X690" i="1"/>
  <c r="Y690" i="1"/>
  <c r="Z690" i="1"/>
  <c r="AA690" i="1"/>
  <c r="AB690" i="1"/>
  <c r="AC690" i="1"/>
  <c r="I594" i="1"/>
  <c r="J594" i="1"/>
  <c r="K594" i="1"/>
  <c r="L594" i="1"/>
  <c r="M594" i="1"/>
  <c r="N594" i="1"/>
  <c r="O594" i="1"/>
  <c r="P594" i="1"/>
  <c r="Q594" i="1"/>
  <c r="R594" i="1"/>
  <c r="S594" i="1"/>
  <c r="T594" i="1"/>
  <c r="U594" i="1"/>
  <c r="V594" i="1"/>
  <c r="W594" i="1"/>
  <c r="X594" i="1"/>
  <c r="Y594" i="1"/>
  <c r="Z594" i="1"/>
  <c r="AA594" i="1"/>
  <c r="AB594" i="1"/>
  <c r="AC594" i="1"/>
  <c r="I562" i="1"/>
  <c r="J562" i="1"/>
  <c r="K562" i="1"/>
  <c r="L562" i="1"/>
  <c r="M562" i="1"/>
  <c r="N562" i="1"/>
  <c r="O562" i="1"/>
  <c r="P562" i="1"/>
  <c r="Q562" i="1"/>
  <c r="R562" i="1"/>
  <c r="S562" i="1"/>
  <c r="T562" i="1"/>
  <c r="U562" i="1"/>
  <c r="V562" i="1"/>
  <c r="W562" i="1"/>
  <c r="X562" i="1"/>
  <c r="Y562" i="1"/>
  <c r="Z562" i="1"/>
  <c r="AA562" i="1"/>
  <c r="AB562" i="1"/>
  <c r="AC562" i="1"/>
  <c r="I626" i="1"/>
  <c r="J626" i="1"/>
  <c r="K626" i="1"/>
  <c r="L626" i="1"/>
  <c r="M626" i="1"/>
  <c r="N626" i="1"/>
  <c r="O626" i="1"/>
  <c r="P626" i="1"/>
  <c r="Q626" i="1"/>
  <c r="R626" i="1"/>
  <c r="S626" i="1"/>
  <c r="T626" i="1"/>
  <c r="U626" i="1"/>
  <c r="V626" i="1"/>
  <c r="W626" i="1"/>
  <c r="X626" i="1"/>
  <c r="Y626" i="1"/>
  <c r="Z626" i="1"/>
  <c r="AA626" i="1"/>
  <c r="AB626" i="1"/>
  <c r="AC626" i="1"/>
  <c r="I642" i="1"/>
  <c r="J642" i="1"/>
  <c r="K642" i="1"/>
  <c r="L642" i="1"/>
  <c r="M642" i="1"/>
  <c r="N642" i="1"/>
  <c r="O642" i="1"/>
  <c r="P642" i="1"/>
  <c r="Q642" i="1"/>
  <c r="R642" i="1"/>
  <c r="S642" i="1"/>
  <c r="T642" i="1"/>
  <c r="U642" i="1"/>
  <c r="V642" i="1"/>
  <c r="W642" i="1"/>
  <c r="X642" i="1"/>
  <c r="Y642" i="1"/>
  <c r="Z642" i="1"/>
  <c r="AA642" i="1"/>
  <c r="AB642" i="1"/>
  <c r="AC642" i="1"/>
  <c r="I674" i="1"/>
  <c r="J674" i="1"/>
  <c r="K674" i="1"/>
  <c r="L674" i="1"/>
  <c r="M674" i="1"/>
  <c r="N674" i="1"/>
  <c r="O674" i="1"/>
  <c r="P674" i="1"/>
  <c r="Q674" i="1"/>
  <c r="R674" i="1"/>
  <c r="S674" i="1"/>
  <c r="T674" i="1"/>
  <c r="U674" i="1"/>
  <c r="V674" i="1"/>
  <c r="W674" i="1"/>
  <c r="X674" i="1"/>
  <c r="Y674" i="1"/>
  <c r="Z674" i="1"/>
  <c r="AA674" i="1"/>
  <c r="AB674" i="1"/>
  <c r="AC674" i="1"/>
  <c r="I658" i="1"/>
  <c r="J658" i="1"/>
  <c r="K658" i="1"/>
  <c r="L658" i="1"/>
  <c r="M658" i="1"/>
  <c r="N658" i="1"/>
  <c r="O658" i="1"/>
  <c r="P658" i="1"/>
  <c r="Q658" i="1"/>
  <c r="R658" i="1"/>
  <c r="S658" i="1"/>
  <c r="T658" i="1"/>
  <c r="U658" i="1"/>
  <c r="V658" i="1"/>
  <c r="W658" i="1"/>
  <c r="X658" i="1"/>
  <c r="Y658" i="1"/>
  <c r="Z658" i="1"/>
  <c r="AA658" i="1"/>
  <c r="AB658" i="1"/>
  <c r="AC658" i="1"/>
  <c r="I706" i="1"/>
  <c r="J706" i="1"/>
  <c r="K706" i="1"/>
  <c r="L706" i="1"/>
  <c r="M706" i="1"/>
  <c r="N706" i="1"/>
  <c r="O706" i="1"/>
  <c r="P706" i="1"/>
  <c r="Q706" i="1"/>
  <c r="R706" i="1"/>
  <c r="S706" i="1"/>
  <c r="T706" i="1"/>
  <c r="U706" i="1"/>
  <c r="V706" i="1"/>
  <c r="W706" i="1"/>
  <c r="X706" i="1"/>
  <c r="Y706" i="1"/>
  <c r="Z706" i="1"/>
  <c r="AA706" i="1"/>
  <c r="AB706" i="1"/>
  <c r="AC706" i="1"/>
  <c r="I722" i="1"/>
  <c r="J722" i="1"/>
  <c r="K722" i="1"/>
  <c r="L722" i="1"/>
  <c r="M722" i="1"/>
  <c r="N722" i="1"/>
  <c r="O722" i="1"/>
  <c r="P722" i="1"/>
  <c r="Q722" i="1"/>
  <c r="R722" i="1"/>
  <c r="S722" i="1"/>
  <c r="T722" i="1"/>
  <c r="U722" i="1"/>
  <c r="V722" i="1"/>
  <c r="W722" i="1"/>
  <c r="X722" i="1"/>
  <c r="Y722" i="1"/>
  <c r="Z722" i="1"/>
  <c r="AA722" i="1"/>
  <c r="AB722" i="1"/>
  <c r="AC722" i="1"/>
  <c r="H163" i="1"/>
  <c r="H179" i="1"/>
  <c r="H195" i="1"/>
  <c r="H227" i="1"/>
  <c r="H211" i="1"/>
  <c r="H243" i="1"/>
  <c r="H291" i="1"/>
  <c r="H371" i="1"/>
  <c r="H307" i="1"/>
  <c r="H323" i="1"/>
  <c r="H339" i="1"/>
  <c r="H355" i="1"/>
  <c r="H387" i="1"/>
  <c r="H595" i="1"/>
  <c r="H403" i="1"/>
  <c r="H435" i="1"/>
  <c r="H467" i="1"/>
  <c r="H419" i="1"/>
  <c r="H451" i="1"/>
  <c r="H483" i="1"/>
  <c r="H499" i="1"/>
  <c r="H515" i="1"/>
  <c r="H259" i="1"/>
  <c r="H531" i="1"/>
  <c r="H563" i="1"/>
  <c r="H675" i="1"/>
  <c r="H579" i="1"/>
  <c r="H547" i="1"/>
  <c r="H611" i="1"/>
  <c r="H627" i="1"/>
  <c r="H659" i="1"/>
  <c r="H643" i="1"/>
  <c r="H691" i="1"/>
  <c r="H707" i="1"/>
  <c r="H276" i="1"/>
  <c r="H164" i="1"/>
  <c r="H180" i="1"/>
  <c r="H196" i="1"/>
  <c r="H228" i="1"/>
  <c r="H212" i="1"/>
  <c r="H244" i="1"/>
  <c r="H292" i="1"/>
  <c r="H372" i="1"/>
  <c r="H308" i="1"/>
  <c r="H324" i="1"/>
  <c r="H340" i="1"/>
  <c r="H356" i="1"/>
  <c r="H388" i="1"/>
  <c r="H596" i="1"/>
  <c r="H404" i="1"/>
  <c r="H436" i="1"/>
  <c r="H468" i="1"/>
  <c r="H420" i="1"/>
  <c r="H452" i="1"/>
  <c r="H484" i="1"/>
  <c r="H500" i="1"/>
  <c r="H516" i="1"/>
  <c r="H260" i="1"/>
  <c r="H532" i="1"/>
  <c r="H564" i="1"/>
  <c r="H676" i="1"/>
  <c r="H580" i="1"/>
  <c r="H548" i="1"/>
  <c r="H612" i="1"/>
  <c r="H628" i="1"/>
  <c r="H660" i="1"/>
  <c r="H644" i="1"/>
  <c r="H692" i="1"/>
  <c r="H708" i="1"/>
  <c r="H277" i="1"/>
  <c r="H165" i="1"/>
  <c r="H181" i="1"/>
  <c r="H197" i="1"/>
  <c r="H229" i="1"/>
  <c r="H213" i="1"/>
  <c r="H245" i="1"/>
  <c r="H293" i="1"/>
  <c r="H373" i="1"/>
  <c r="H309" i="1"/>
  <c r="H325" i="1"/>
  <c r="H341" i="1"/>
  <c r="H357" i="1"/>
  <c r="H389" i="1"/>
  <c r="H597" i="1"/>
  <c r="H405" i="1"/>
  <c r="H437" i="1"/>
  <c r="H469" i="1"/>
  <c r="H421" i="1"/>
  <c r="H453" i="1"/>
  <c r="H485" i="1"/>
  <c r="H501" i="1"/>
  <c r="H517" i="1"/>
  <c r="H261" i="1"/>
  <c r="H533" i="1"/>
  <c r="H565" i="1"/>
  <c r="H677" i="1"/>
  <c r="H581" i="1"/>
  <c r="H549" i="1"/>
  <c r="H613" i="1"/>
  <c r="H629" i="1"/>
  <c r="H661" i="1"/>
  <c r="H645" i="1"/>
  <c r="H693" i="1"/>
  <c r="H709" i="1"/>
  <c r="H278" i="1"/>
  <c r="H166" i="1"/>
  <c r="H182" i="1"/>
  <c r="H198" i="1"/>
  <c r="H230" i="1"/>
  <c r="H214" i="1"/>
  <c r="H246" i="1"/>
  <c r="H294" i="1"/>
  <c r="H374" i="1"/>
  <c r="H310" i="1"/>
  <c r="H326" i="1"/>
  <c r="H342" i="1"/>
  <c r="H358" i="1"/>
  <c r="H390" i="1"/>
  <c r="H598" i="1"/>
  <c r="H406" i="1"/>
  <c r="H438" i="1"/>
  <c r="H470" i="1"/>
  <c r="H422" i="1"/>
  <c r="H454" i="1"/>
  <c r="H486" i="1"/>
  <c r="H502" i="1"/>
  <c r="H518" i="1"/>
  <c r="H262" i="1"/>
  <c r="H534" i="1"/>
  <c r="H566" i="1"/>
  <c r="H678" i="1"/>
  <c r="H582" i="1"/>
  <c r="H550" i="1"/>
  <c r="H614" i="1"/>
  <c r="H630" i="1"/>
  <c r="H662" i="1"/>
  <c r="H646" i="1"/>
  <c r="H694" i="1"/>
  <c r="H710" i="1"/>
  <c r="H279" i="1"/>
  <c r="H167" i="1"/>
  <c r="H183" i="1"/>
  <c r="H199" i="1"/>
  <c r="H231" i="1"/>
  <c r="H215" i="1"/>
  <c r="H247" i="1"/>
  <c r="H295" i="1"/>
  <c r="H375" i="1"/>
  <c r="H311" i="1"/>
  <c r="H327" i="1"/>
  <c r="H343" i="1"/>
  <c r="H359" i="1"/>
  <c r="H391" i="1"/>
  <c r="H599" i="1"/>
  <c r="H407" i="1"/>
  <c r="H439" i="1"/>
  <c r="H471" i="1"/>
  <c r="H423" i="1"/>
  <c r="H455" i="1"/>
  <c r="H487" i="1"/>
  <c r="H503" i="1"/>
  <c r="H519" i="1"/>
  <c r="H263" i="1"/>
  <c r="H535" i="1"/>
  <c r="H567" i="1"/>
  <c r="H679" i="1"/>
  <c r="H583" i="1"/>
  <c r="H551" i="1"/>
  <c r="H615" i="1"/>
  <c r="H631" i="1"/>
  <c r="H663" i="1"/>
  <c r="H647" i="1"/>
  <c r="H695" i="1"/>
  <c r="H711" i="1"/>
  <c r="H280" i="1"/>
  <c r="H168" i="1"/>
  <c r="H184" i="1"/>
  <c r="H200" i="1"/>
  <c r="H232" i="1"/>
  <c r="H216" i="1"/>
  <c r="H248" i="1"/>
  <c r="H296" i="1"/>
  <c r="H376" i="1"/>
  <c r="H312" i="1"/>
  <c r="H328" i="1"/>
  <c r="H344" i="1"/>
  <c r="H360" i="1"/>
  <c r="H392" i="1"/>
  <c r="H600" i="1"/>
  <c r="H408" i="1"/>
  <c r="H440" i="1"/>
  <c r="H472" i="1"/>
  <c r="H424" i="1"/>
  <c r="H456" i="1"/>
  <c r="H488" i="1"/>
  <c r="H504" i="1"/>
  <c r="H520" i="1"/>
  <c r="H264" i="1"/>
  <c r="H536" i="1"/>
  <c r="H568" i="1"/>
  <c r="H680" i="1"/>
  <c r="H584" i="1"/>
  <c r="H552" i="1"/>
  <c r="H616" i="1"/>
  <c r="H632" i="1"/>
  <c r="H664" i="1"/>
  <c r="H648" i="1"/>
  <c r="H696" i="1"/>
  <c r="H712" i="1"/>
  <c r="H281" i="1"/>
  <c r="H169" i="1"/>
  <c r="H185" i="1"/>
  <c r="H201" i="1"/>
  <c r="H233" i="1"/>
  <c r="H217" i="1"/>
  <c r="H249" i="1"/>
  <c r="H297" i="1"/>
  <c r="H377" i="1"/>
  <c r="H313" i="1"/>
  <c r="H329" i="1"/>
  <c r="H345" i="1"/>
  <c r="H361" i="1"/>
  <c r="H393" i="1"/>
  <c r="H601" i="1"/>
  <c r="H409" i="1"/>
  <c r="H441" i="1"/>
  <c r="H473" i="1"/>
  <c r="H425" i="1"/>
  <c r="H457" i="1"/>
  <c r="H489" i="1"/>
  <c r="H505" i="1"/>
  <c r="H521" i="1"/>
  <c r="H265" i="1"/>
  <c r="H537" i="1"/>
  <c r="H569" i="1"/>
  <c r="H681" i="1"/>
  <c r="H585" i="1"/>
  <c r="H553" i="1"/>
  <c r="H617" i="1"/>
  <c r="H633" i="1"/>
  <c r="H665" i="1"/>
  <c r="H649" i="1"/>
  <c r="H697" i="1"/>
  <c r="H713" i="1"/>
  <c r="H282" i="1"/>
  <c r="H170" i="1"/>
  <c r="H186" i="1"/>
  <c r="H202" i="1"/>
  <c r="H234" i="1"/>
  <c r="H218" i="1"/>
  <c r="H250" i="1"/>
  <c r="H298" i="1"/>
  <c r="H378" i="1"/>
  <c r="H314" i="1"/>
  <c r="H330" i="1"/>
  <c r="H346" i="1"/>
  <c r="H362" i="1"/>
  <c r="H394" i="1"/>
  <c r="H602" i="1"/>
  <c r="H410" i="1"/>
  <c r="H442" i="1"/>
  <c r="H474" i="1"/>
  <c r="H426" i="1"/>
  <c r="H458" i="1"/>
  <c r="H490" i="1"/>
  <c r="H506" i="1"/>
  <c r="H522" i="1"/>
  <c r="H266" i="1"/>
  <c r="H538" i="1"/>
  <c r="H570" i="1"/>
  <c r="H682" i="1"/>
  <c r="H586" i="1"/>
  <c r="H554" i="1"/>
  <c r="H618" i="1"/>
  <c r="H634" i="1"/>
  <c r="H666" i="1"/>
  <c r="H650" i="1"/>
  <c r="H698" i="1"/>
  <c r="H714" i="1"/>
  <c r="H283" i="1"/>
  <c r="H171" i="1"/>
  <c r="H187" i="1"/>
  <c r="H203" i="1"/>
  <c r="H235" i="1"/>
  <c r="H219" i="1"/>
  <c r="H251" i="1"/>
  <c r="H299" i="1"/>
  <c r="H379" i="1"/>
  <c r="H315" i="1"/>
  <c r="H331" i="1"/>
  <c r="H347" i="1"/>
  <c r="H363" i="1"/>
  <c r="H395" i="1"/>
  <c r="H603" i="1"/>
  <c r="H411" i="1"/>
  <c r="H443" i="1"/>
  <c r="H475" i="1"/>
  <c r="H427" i="1"/>
  <c r="H459" i="1"/>
  <c r="H491" i="1"/>
  <c r="H507" i="1"/>
  <c r="H523" i="1"/>
  <c r="H267" i="1"/>
  <c r="H539" i="1"/>
  <c r="H571" i="1"/>
  <c r="H683" i="1"/>
  <c r="H587" i="1"/>
  <c r="H555" i="1"/>
  <c r="H619" i="1"/>
  <c r="H635" i="1"/>
  <c r="H667" i="1"/>
  <c r="H651" i="1"/>
  <c r="H699" i="1"/>
  <c r="H715" i="1"/>
  <c r="H284" i="1"/>
  <c r="H172" i="1"/>
  <c r="H188" i="1"/>
  <c r="H204" i="1"/>
  <c r="H236" i="1"/>
  <c r="H220" i="1"/>
  <c r="H252" i="1"/>
  <c r="H300" i="1"/>
  <c r="H380" i="1"/>
  <c r="H316" i="1"/>
  <c r="H332" i="1"/>
  <c r="H348" i="1"/>
  <c r="H364" i="1"/>
  <c r="H396" i="1"/>
  <c r="H604" i="1"/>
  <c r="H412" i="1"/>
  <c r="H444" i="1"/>
  <c r="H476" i="1"/>
  <c r="H428" i="1"/>
  <c r="H460" i="1"/>
  <c r="H492" i="1"/>
  <c r="H508" i="1"/>
  <c r="H524" i="1"/>
  <c r="H268" i="1"/>
  <c r="H540" i="1"/>
  <c r="H572" i="1"/>
  <c r="H684" i="1"/>
  <c r="H588" i="1"/>
  <c r="H556" i="1"/>
  <c r="H620" i="1"/>
  <c r="H636" i="1"/>
  <c r="H668" i="1"/>
  <c r="H652" i="1"/>
  <c r="H700" i="1"/>
  <c r="H716" i="1"/>
  <c r="H285" i="1"/>
  <c r="H173" i="1"/>
  <c r="H189" i="1"/>
  <c r="H205" i="1"/>
  <c r="H237" i="1"/>
  <c r="H221" i="1"/>
  <c r="H253" i="1"/>
  <c r="H301" i="1"/>
  <c r="H381" i="1"/>
  <c r="H317" i="1"/>
  <c r="H333" i="1"/>
  <c r="H349" i="1"/>
  <c r="H365" i="1"/>
  <c r="H397" i="1"/>
  <c r="H605" i="1"/>
  <c r="H413" i="1"/>
  <c r="H445" i="1"/>
  <c r="H477" i="1"/>
  <c r="H429" i="1"/>
  <c r="H461" i="1"/>
  <c r="H493" i="1"/>
  <c r="H509" i="1"/>
  <c r="H525" i="1"/>
  <c r="H269" i="1"/>
  <c r="H541" i="1"/>
  <c r="H573" i="1"/>
  <c r="H685" i="1"/>
  <c r="H589" i="1"/>
  <c r="H557" i="1"/>
  <c r="H621" i="1"/>
  <c r="H637" i="1"/>
  <c r="H669" i="1"/>
  <c r="H653" i="1"/>
  <c r="H701" i="1"/>
  <c r="H717" i="1"/>
  <c r="H286" i="1"/>
  <c r="H174" i="1"/>
  <c r="H190" i="1"/>
  <c r="H206" i="1"/>
  <c r="H238" i="1"/>
  <c r="H222" i="1"/>
  <c r="H254" i="1"/>
  <c r="H302" i="1"/>
  <c r="H382" i="1"/>
  <c r="H318" i="1"/>
  <c r="H334" i="1"/>
  <c r="H350" i="1"/>
  <c r="H366" i="1"/>
  <c r="H398" i="1"/>
  <c r="H606" i="1"/>
  <c r="H414" i="1"/>
  <c r="H446" i="1"/>
  <c r="H478" i="1"/>
  <c r="H430" i="1"/>
  <c r="H462" i="1"/>
  <c r="H494" i="1"/>
  <c r="H510" i="1"/>
  <c r="H526" i="1"/>
  <c r="H270" i="1"/>
  <c r="H542" i="1"/>
  <c r="H574" i="1"/>
  <c r="H686" i="1"/>
  <c r="H590" i="1"/>
  <c r="H558" i="1"/>
  <c r="H622" i="1"/>
  <c r="H638" i="1"/>
  <c r="H670" i="1"/>
  <c r="H654" i="1"/>
  <c r="H702" i="1"/>
  <c r="H718" i="1"/>
  <c r="H287" i="1"/>
  <c r="H175" i="1"/>
  <c r="H191" i="1"/>
  <c r="H207" i="1"/>
  <c r="H239" i="1"/>
  <c r="H223" i="1"/>
  <c r="H255" i="1"/>
  <c r="H303" i="1"/>
  <c r="H383" i="1"/>
  <c r="H319" i="1"/>
  <c r="H335" i="1"/>
  <c r="H351" i="1"/>
  <c r="H367" i="1"/>
  <c r="H399" i="1"/>
  <c r="H607" i="1"/>
  <c r="H415" i="1"/>
  <c r="H447" i="1"/>
  <c r="H479" i="1"/>
  <c r="H431" i="1"/>
  <c r="H463" i="1"/>
  <c r="H495" i="1"/>
  <c r="H511" i="1"/>
  <c r="H527" i="1"/>
  <c r="H271" i="1"/>
  <c r="H543" i="1"/>
  <c r="H575" i="1"/>
  <c r="H687" i="1"/>
  <c r="H591" i="1"/>
  <c r="H559" i="1"/>
  <c r="H623" i="1"/>
  <c r="H639" i="1"/>
  <c r="H671" i="1"/>
  <c r="H655" i="1"/>
  <c r="H703" i="1"/>
  <c r="H719" i="1"/>
  <c r="H288" i="1"/>
  <c r="H176" i="1"/>
  <c r="H192" i="1"/>
  <c r="H208" i="1"/>
  <c r="H240" i="1"/>
  <c r="H224" i="1"/>
  <c r="H256" i="1"/>
  <c r="H304" i="1"/>
  <c r="H384" i="1"/>
  <c r="H320" i="1"/>
  <c r="H336" i="1"/>
  <c r="H352" i="1"/>
  <c r="H368" i="1"/>
  <c r="H400" i="1"/>
  <c r="H608" i="1"/>
  <c r="H416" i="1"/>
  <c r="H448" i="1"/>
  <c r="H480" i="1"/>
  <c r="H432" i="1"/>
  <c r="H464" i="1"/>
  <c r="H496" i="1"/>
  <c r="H512" i="1"/>
  <c r="H528" i="1"/>
  <c r="H272" i="1"/>
  <c r="H544" i="1"/>
  <c r="H576" i="1"/>
  <c r="H688" i="1"/>
  <c r="H592" i="1"/>
  <c r="H560" i="1"/>
  <c r="H624" i="1"/>
  <c r="H640" i="1"/>
  <c r="H672" i="1"/>
  <c r="H656" i="1"/>
  <c r="H704" i="1"/>
  <c r="H720" i="1"/>
  <c r="H289" i="1"/>
  <c r="H177" i="1"/>
  <c r="H193" i="1"/>
  <c r="H209" i="1"/>
  <c r="H241" i="1"/>
  <c r="H225" i="1"/>
  <c r="H257" i="1"/>
  <c r="H305" i="1"/>
  <c r="H385" i="1"/>
  <c r="H321" i="1"/>
  <c r="H337" i="1"/>
  <c r="H353" i="1"/>
  <c r="H369" i="1"/>
  <c r="H401" i="1"/>
  <c r="H609" i="1"/>
  <c r="H417" i="1"/>
  <c r="H449" i="1"/>
  <c r="H481" i="1"/>
  <c r="H433" i="1"/>
  <c r="H465" i="1"/>
  <c r="H497" i="1"/>
  <c r="H513" i="1"/>
  <c r="H529" i="1"/>
  <c r="H273" i="1"/>
  <c r="H545" i="1"/>
  <c r="H577" i="1"/>
  <c r="H689" i="1"/>
  <c r="H593" i="1"/>
  <c r="H561" i="1"/>
  <c r="H625" i="1"/>
  <c r="H641" i="1"/>
  <c r="H673" i="1"/>
  <c r="H657" i="1"/>
  <c r="H705" i="1"/>
  <c r="H721" i="1"/>
  <c r="H290" i="1"/>
  <c r="H178" i="1"/>
  <c r="H194" i="1"/>
  <c r="H210" i="1"/>
  <c r="H242" i="1"/>
  <c r="H226" i="1"/>
  <c r="H258" i="1"/>
  <c r="H306" i="1"/>
  <c r="H386" i="1"/>
  <c r="H322" i="1"/>
  <c r="H338" i="1"/>
  <c r="H354" i="1"/>
  <c r="H370" i="1"/>
  <c r="H402" i="1"/>
  <c r="H610" i="1"/>
  <c r="H418" i="1"/>
  <c r="H450" i="1"/>
  <c r="H482" i="1"/>
  <c r="H434" i="1"/>
  <c r="H466" i="1"/>
  <c r="H498" i="1"/>
  <c r="H514" i="1"/>
  <c r="H530" i="1"/>
  <c r="H274" i="1"/>
  <c r="H546" i="1"/>
  <c r="H578" i="1"/>
  <c r="H690" i="1"/>
  <c r="H594" i="1"/>
  <c r="H562" i="1"/>
  <c r="H626" i="1"/>
  <c r="H642" i="1"/>
  <c r="H674" i="1"/>
  <c r="H658" i="1"/>
  <c r="H706" i="1"/>
  <c r="H722" i="1"/>
  <c r="H275" i="1"/>
  <c r="A163" i="1"/>
  <c r="A179" i="1"/>
  <c r="A195" i="1"/>
  <c r="A227" i="1"/>
  <c r="A211" i="1"/>
  <c r="A243" i="1"/>
  <c r="A291" i="1"/>
  <c r="A371" i="1"/>
  <c r="A307" i="1"/>
  <c r="A323" i="1"/>
  <c r="A339" i="1"/>
  <c r="A355" i="1"/>
  <c r="A387" i="1"/>
  <c r="A595" i="1"/>
  <c r="A403" i="1"/>
  <c r="A435" i="1"/>
  <c r="A467" i="1"/>
  <c r="A419" i="1"/>
  <c r="A451" i="1"/>
  <c r="A483" i="1"/>
  <c r="A499" i="1"/>
  <c r="A515" i="1"/>
  <c r="A259" i="1"/>
  <c r="A531" i="1"/>
  <c r="A563" i="1"/>
  <c r="A675" i="1"/>
  <c r="A579" i="1"/>
  <c r="A547" i="1"/>
  <c r="A611" i="1"/>
  <c r="A627" i="1"/>
  <c r="A659" i="1"/>
  <c r="A643" i="1"/>
  <c r="A691" i="1"/>
  <c r="A707" i="1"/>
  <c r="A276" i="1"/>
  <c r="A164" i="1"/>
  <c r="A180" i="1"/>
  <c r="A196" i="1"/>
  <c r="A228" i="1"/>
  <c r="A212" i="1"/>
  <c r="A244" i="1"/>
  <c r="A292" i="1"/>
  <c r="A372" i="1"/>
  <c r="A308" i="1"/>
  <c r="A324" i="1"/>
  <c r="A340" i="1"/>
  <c r="A356" i="1"/>
  <c r="A388" i="1"/>
  <c r="A596" i="1"/>
  <c r="A404" i="1"/>
  <c r="A436" i="1"/>
  <c r="A468" i="1"/>
  <c r="A420" i="1"/>
  <c r="A452" i="1"/>
  <c r="A484" i="1"/>
  <c r="A500" i="1"/>
  <c r="A516" i="1"/>
  <c r="A260" i="1"/>
  <c r="A532" i="1"/>
  <c r="A564" i="1"/>
  <c r="A676" i="1"/>
  <c r="A580" i="1"/>
  <c r="A548" i="1"/>
  <c r="A612" i="1"/>
  <c r="A628" i="1"/>
  <c r="A660" i="1"/>
  <c r="A644" i="1"/>
  <c r="A692" i="1"/>
  <c r="A708" i="1"/>
  <c r="A277" i="1"/>
  <c r="A165" i="1"/>
  <c r="A181" i="1"/>
  <c r="A197" i="1"/>
  <c r="A229" i="1"/>
  <c r="A213" i="1"/>
  <c r="A245" i="1"/>
  <c r="A293" i="1"/>
  <c r="A373" i="1"/>
  <c r="A309" i="1"/>
  <c r="A325" i="1"/>
  <c r="A341" i="1"/>
  <c r="A357" i="1"/>
  <c r="A389" i="1"/>
  <c r="A597" i="1"/>
  <c r="A405" i="1"/>
  <c r="A437" i="1"/>
  <c r="A469" i="1"/>
  <c r="A421" i="1"/>
  <c r="A453" i="1"/>
  <c r="A485" i="1"/>
  <c r="A501" i="1"/>
  <c r="A517" i="1"/>
  <c r="A261" i="1"/>
  <c r="A533" i="1"/>
  <c r="A565" i="1"/>
  <c r="A677" i="1"/>
  <c r="A581" i="1"/>
  <c r="A549" i="1"/>
  <c r="A613" i="1"/>
  <c r="A629" i="1"/>
  <c r="A661" i="1"/>
  <c r="A645" i="1"/>
  <c r="A693" i="1"/>
  <c r="A709" i="1"/>
  <c r="A278" i="1"/>
  <c r="A166" i="1"/>
  <c r="A182" i="1"/>
  <c r="A198" i="1"/>
  <c r="A230" i="1"/>
  <c r="A214" i="1"/>
  <c r="A246" i="1"/>
  <c r="A294" i="1"/>
  <c r="A374" i="1"/>
  <c r="A310" i="1"/>
  <c r="A326" i="1"/>
  <c r="A342" i="1"/>
  <c r="A358" i="1"/>
  <c r="A390" i="1"/>
  <c r="A598" i="1"/>
  <c r="A406" i="1"/>
  <c r="A438" i="1"/>
  <c r="A470" i="1"/>
  <c r="A422" i="1"/>
  <c r="A454" i="1"/>
  <c r="A486" i="1"/>
  <c r="A502" i="1"/>
  <c r="A518" i="1"/>
  <c r="A262" i="1"/>
  <c r="A534" i="1"/>
  <c r="A566" i="1"/>
  <c r="A678" i="1"/>
  <c r="A582" i="1"/>
  <c r="A550" i="1"/>
  <c r="A614" i="1"/>
  <c r="A630" i="1"/>
  <c r="A662" i="1"/>
  <c r="A646" i="1"/>
  <c r="A694" i="1"/>
  <c r="A710" i="1"/>
  <c r="A279" i="1"/>
  <c r="A167" i="1"/>
  <c r="A183" i="1"/>
  <c r="A199" i="1"/>
  <c r="A231" i="1"/>
  <c r="A215" i="1"/>
  <c r="A247" i="1"/>
  <c r="A295" i="1"/>
  <c r="A375" i="1"/>
  <c r="A311" i="1"/>
  <c r="A327" i="1"/>
  <c r="A343" i="1"/>
  <c r="A359" i="1"/>
  <c r="A391" i="1"/>
  <c r="A599" i="1"/>
  <c r="A407" i="1"/>
  <c r="A439" i="1"/>
  <c r="A471" i="1"/>
  <c r="A423" i="1"/>
  <c r="A455" i="1"/>
  <c r="A487" i="1"/>
  <c r="A503" i="1"/>
  <c r="A519" i="1"/>
  <c r="A263" i="1"/>
  <c r="A535" i="1"/>
  <c r="A567" i="1"/>
  <c r="A679" i="1"/>
  <c r="A583" i="1"/>
  <c r="A551" i="1"/>
  <c r="A615" i="1"/>
  <c r="A631" i="1"/>
  <c r="A663" i="1"/>
  <c r="A647" i="1"/>
  <c r="A695" i="1"/>
  <c r="A711" i="1"/>
  <c r="A280" i="1"/>
  <c r="A168" i="1"/>
  <c r="A184" i="1"/>
  <c r="A200" i="1"/>
  <c r="A232" i="1"/>
  <c r="A216" i="1"/>
  <c r="A248" i="1"/>
  <c r="A296" i="1"/>
  <c r="A376" i="1"/>
  <c r="A312" i="1"/>
  <c r="A328" i="1"/>
  <c r="A344" i="1"/>
  <c r="A360" i="1"/>
  <c r="A392" i="1"/>
  <c r="A600" i="1"/>
  <c r="A408" i="1"/>
  <c r="A440" i="1"/>
  <c r="A472" i="1"/>
  <c r="A424" i="1"/>
  <c r="A456" i="1"/>
  <c r="A488" i="1"/>
  <c r="A504" i="1"/>
  <c r="A520" i="1"/>
  <c r="A264" i="1"/>
  <c r="A536" i="1"/>
  <c r="A568" i="1"/>
  <c r="A680" i="1"/>
  <c r="A584" i="1"/>
  <c r="A552" i="1"/>
  <c r="A616" i="1"/>
  <c r="A632" i="1"/>
  <c r="A664" i="1"/>
  <c r="A648" i="1"/>
  <c r="A696" i="1"/>
  <c r="A712" i="1"/>
  <c r="A281" i="1"/>
  <c r="A169" i="1"/>
  <c r="A185" i="1"/>
  <c r="A201" i="1"/>
  <c r="A233" i="1"/>
  <c r="A217" i="1"/>
  <c r="A249" i="1"/>
  <c r="A297" i="1"/>
  <c r="A377" i="1"/>
  <c r="A313" i="1"/>
  <c r="A329" i="1"/>
  <c r="A345" i="1"/>
  <c r="A361" i="1"/>
  <c r="A393" i="1"/>
  <c r="A601" i="1"/>
  <c r="A409" i="1"/>
  <c r="A441" i="1"/>
  <c r="A473" i="1"/>
  <c r="A425" i="1"/>
  <c r="A457" i="1"/>
  <c r="A489" i="1"/>
  <c r="A505" i="1"/>
  <c r="A521" i="1"/>
  <c r="A265" i="1"/>
  <c r="A537" i="1"/>
  <c r="A569" i="1"/>
  <c r="A681" i="1"/>
  <c r="A585" i="1"/>
  <c r="A553" i="1"/>
  <c r="A617" i="1"/>
  <c r="A633" i="1"/>
  <c r="A665" i="1"/>
  <c r="A649" i="1"/>
  <c r="A697" i="1"/>
  <c r="A713" i="1"/>
  <c r="A282" i="1"/>
  <c r="A170" i="1"/>
  <c r="A186" i="1"/>
  <c r="A202" i="1"/>
  <c r="A234" i="1"/>
  <c r="A218" i="1"/>
  <c r="A250" i="1"/>
  <c r="A298" i="1"/>
  <c r="A378" i="1"/>
  <c r="A314" i="1"/>
  <c r="A330" i="1"/>
  <c r="A346" i="1"/>
  <c r="A362" i="1"/>
  <c r="A394" i="1"/>
  <c r="A602" i="1"/>
  <c r="A410" i="1"/>
  <c r="A442" i="1"/>
  <c r="A474" i="1"/>
  <c r="A426" i="1"/>
  <c r="A458" i="1"/>
  <c r="A490" i="1"/>
  <c r="A506" i="1"/>
  <c r="A522" i="1"/>
  <c r="A266" i="1"/>
  <c r="A538" i="1"/>
  <c r="A570" i="1"/>
  <c r="A682" i="1"/>
  <c r="A586" i="1"/>
  <c r="A554" i="1"/>
  <c r="A618" i="1"/>
  <c r="A634" i="1"/>
  <c r="A666" i="1"/>
  <c r="A650" i="1"/>
  <c r="A698" i="1"/>
  <c r="A714" i="1"/>
  <c r="A283" i="1"/>
  <c r="A171" i="1"/>
  <c r="A187" i="1"/>
  <c r="A203" i="1"/>
  <c r="A235" i="1"/>
  <c r="A219" i="1"/>
  <c r="A251" i="1"/>
  <c r="A299" i="1"/>
  <c r="A379" i="1"/>
  <c r="A315" i="1"/>
  <c r="A331" i="1"/>
  <c r="A347" i="1"/>
  <c r="A363" i="1"/>
  <c r="A395" i="1"/>
  <c r="A603" i="1"/>
  <c r="A411" i="1"/>
  <c r="A443" i="1"/>
  <c r="A475" i="1"/>
  <c r="A427" i="1"/>
  <c r="A459" i="1"/>
  <c r="A491" i="1"/>
  <c r="A507" i="1"/>
  <c r="A523" i="1"/>
  <c r="A267" i="1"/>
  <c r="A539" i="1"/>
  <c r="A571" i="1"/>
  <c r="A683" i="1"/>
  <c r="A587" i="1"/>
  <c r="A555" i="1"/>
  <c r="A619" i="1"/>
  <c r="A635" i="1"/>
  <c r="A667" i="1"/>
  <c r="A651" i="1"/>
  <c r="A699" i="1"/>
  <c r="A715" i="1"/>
  <c r="A284" i="1"/>
  <c r="A172" i="1"/>
  <c r="A188" i="1"/>
  <c r="A204" i="1"/>
  <c r="A236" i="1"/>
  <c r="A220" i="1"/>
  <c r="A252" i="1"/>
  <c r="A300" i="1"/>
  <c r="A380" i="1"/>
  <c r="A316" i="1"/>
  <c r="A332" i="1"/>
  <c r="A348" i="1"/>
  <c r="A364" i="1"/>
  <c r="A396" i="1"/>
  <c r="A604" i="1"/>
  <c r="A412" i="1"/>
  <c r="A444" i="1"/>
  <c r="A476" i="1"/>
  <c r="A428" i="1"/>
  <c r="A460" i="1"/>
  <c r="A492" i="1"/>
  <c r="A508" i="1"/>
  <c r="A524" i="1"/>
  <c r="A268" i="1"/>
  <c r="A540" i="1"/>
  <c r="A572" i="1"/>
  <c r="A684" i="1"/>
  <c r="A588" i="1"/>
  <c r="A556" i="1"/>
  <c r="A620" i="1"/>
  <c r="A636" i="1"/>
  <c r="A668" i="1"/>
  <c r="A652" i="1"/>
  <c r="A700" i="1"/>
  <c r="A716" i="1"/>
  <c r="A285" i="1"/>
  <c r="A173" i="1"/>
  <c r="A189" i="1"/>
  <c r="A205" i="1"/>
  <c r="A237" i="1"/>
  <c r="A221" i="1"/>
  <c r="A253" i="1"/>
  <c r="A301" i="1"/>
  <c r="A381" i="1"/>
  <c r="A317" i="1"/>
  <c r="A333" i="1"/>
  <c r="A349" i="1"/>
  <c r="A365" i="1"/>
  <c r="A397" i="1"/>
  <c r="A605" i="1"/>
  <c r="A413" i="1"/>
  <c r="A445" i="1"/>
  <c r="A477" i="1"/>
  <c r="A429" i="1"/>
  <c r="A461" i="1"/>
  <c r="A493" i="1"/>
  <c r="A509" i="1"/>
  <c r="A525" i="1"/>
  <c r="A269" i="1"/>
  <c r="A541" i="1"/>
  <c r="A573" i="1"/>
  <c r="A685" i="1"/>
  <c r="A589" i="1"/>
  <c r="A557" i="1"/>
  <c r="A621" i="1"/>
  <c r="A637" i="1"/>
  <c r="A669" i="1"/>
  <c r="A653" i="1"/>
  <c r="A701" i="1"/>
  <c r="A717" i="1"/>
  <c r="A286" i="1"/>
  <c r="A174" i="1"/>
  <c r="A190" i="1"/>
  <c r="A206" i="1"/>
  <c r="A238" i="1"/>
  <c r="A222" i="1"/>
  <c r="A254" i="1"/>
  <c r="A302" i="1"/>
  <c r="A382" i="1"/>
  <c r="A318" i="1"/>
  <c r="A334" i="1"/>
  <c r="A350" i="1"/>
  <c r="A366" i="1"/>
  <c r="A398" i="1"/>
  <c r="A606" i="1"/>
  <c r="A414" i="1"/>
  <c r="A446" i="1"/>
  <c r="A478" i="1"/>
  <c r="A430" i="1"/>
  <c r="A462" i="1"/>
  <c r="A494" i="1"/>
  <c r="A510" i="1"/>
  <c r="A526" i="1"/>
  <c r="A270" i="1"/>
  <c r="A542" i="1"/>
  <c r="A574" i="1"/>
  <c r="A686" i="1"/>
  <c r="A590" i="1"/>
  <c r="A558" i="1"/>
  <c r="A622" i="1"/>
  <c r="A638" i="1"/>
  <c r="A670" i="1"/>
  <c r="A654" i="1"/>
  <c r="A702" i="1"/>
  <c r="A718" i="1"/>
  <c r="A287" i="1"/>
  <c r="A175" i="1"/>
  <c r="A191" i="1"/>
  <c r="A207" i="1"/>
  <c r="A239" i="1"/>
  <c r="A223" i="1"/>
  <c r="A255" i="1"/>
  <c r="A303" i="1"/>
  <c r="A383" i="1"/>
  <c r="A319" i="1"/>
  <c r="A335" i="1"/>
  <c r="A351" i="1"/>
  <c r="A367" i="1"/>
  <c r="A399" i="1"/>
  <c r="A607" i="1"/>
  <c r="A415" i="1"/>
  <c r="A447" i="1"/>
  <c r="A479" i="1"/>
  <c r="A431" i="1"/>
  <c r="A463" i="1"/>
  <c r="A495" i="1"/>
  <c r="A511" i="1"/>
  <c r="A527" i="1"/>
  <c r="A271" i="1"/>
  <c r="A543" i="1"/>
  <c r="A575" i="1"/>
  <c r="A687" i="1"/>
  <c r="A591" i="1"/>
  <c r="A559" i="1"/>
  <c r="A623" i="1"/>
  <c r="A639" i="1"/>
  <c r="A671" i="1"/>
  <c r="A655" i="1"/>
  <c r="A703" i="1"/>
  <c r="A719" i="1"/>
  <c r="A288" i="1"/>
  <c r="A176" i="1"/>
  <c r="A192" i="1"/>
  <c r="A208" i="1"/>
  <c r="A240" i="1"/>
  <c r="A224" i="1"/>
  <c r="A256" i="1"/>
  <c r="A304" i="1"/>
  <c r="A384" i="1"/>
  <c r="A320" i="1"/>
  <c r="A336" i="1"/>
  <c r="A352" i="1"/>
  <c r="A368" i="1"/>
  <c r="A400" i="1"/>
  <c r="A608" i="1"/>
  <c r="A416" i="1"/>
  <c r="A448" i="1"/>
  <c r="A480" i="1"/>
  <c r="A432" i="1"/>
  <c r="A464" i="1"/>
  <c r="A496" i="1"/>
  <c r="A512" i="1"/>
  <c r="A528" i="1"/>
  <c r="A272" i="1"/>
  <c r="A544" i="1"/>
  <c r="A576" i="1"/>
  <c r="A688" i="1"/>
  <c r="A592" i="1"/>
  <c r="A560" i="1"/>
  <c r="A624" i="1"/>
  <c r="A640" i="1"/>
  <c r="A672" i="1"/>
  <c r="A656" i="1"/>
  <c r="A704" i="1"/>
  <c r="A720" i="1"/>
  <c r="A289" i="1"/>
  <c r="A177" i="1"/>
  <c r="A193" i="1"/>
  <c r="A209" i="1"/>
  <c r="A241" i="1"/>
  <c r="A225" i="1"/>
  <c r="A257" i="1"/>
  <c r="A305" i="1"/>
  <c r="A385" i="1"/>
  <c r="A321" i="1"/>
  <c r="A337" i="1"/>
  <c r="A353" i="1"/>
  <c r="A369" i="1"/>
  <c r="A401" i="1"/>
  <c r="A609" i="1"/>
  <c r="A417" i="1"/>
  <c r="A449" i="1"/>
  <c r="A481" i="1"/>
  <c r="A433" i="1"/>
  <c r="A465" i="1"/>
  <c r="A497" i="1"/>
  <c r="A513" i="1"/>
  <c r="A529" i="1"/>
  <c r="A273" i="1"/>
  <c r="A545" i="1"/>
  <c r="A577" i="1"/>
  <c r="A689" i="1"/>
  <c r="A593" i="1"/>
  <c r="A561" i="1"/>
  <c r="A625" i="1"/>
  <c r="A641" i="1"/>
  <c r="A673" i="1"/>
  <c r="A657" i="1"/>
  <c r="A705" i="1"/>
  <c r="A721" i="1"/>
  <c r="A290" i="1"/>
  <c r="A178" i="1"/>
  <c r="A194" i="1"/>
  <c r="A210" i="1"/>
  <c r="A242" i="1"/>
  <c r="A226" i="1"/>
  <c r="A258" i="1"/>
  <c r="A306" i="1"/>
  <c r="A386" i="1"/>
  <c r="A322" i="1"/>
  <c r="A338" i="1"/>
  <c r="A354" i="1"/>
  <c r="A370" i="1"/>
  <c r="A402" i="1"/>
  <c r="A610" i="1"/>
  <c r="A418" i="1"/>
  <c r="A450" i="1"/>
  <c r="A482" i="1"/>
  <c r="A434" i="1"/>
  <c r="A466" i="1"/>
  <c r="A498" i="1"/>
  <c r="A514" i="1"/>
  <c r="A530" i="1"/>
  <c r="A274" i="1"/>
  <c r="A546" i="1"/>
  <c r="A578" i="1"/>
  <c r="A690" i="1"/>
  <c r="A594" i="1"/>
  <c r="A562" i="1"/>
  <c r="A626" i="1"/>
  <c r="A642" i="1"/>
  <c r="A674" i="1"/>
  <c r="A658" i="1"/>
  <c r="A706" i="1"/>
  <c r="A722" i="1"/>
  <c r="C163" i="1"/>
  <c r="C179" i="1"/>
  <c r="C195" i="1"/>
  <c r="C227" i="1"/>
  <c r="C211" i="1"/>
  <c r="C243" i="1"/>
  <c r="C291" i="1"/>
  <c r="C371" i="1"/>
  <c r="C307" i="1"/>
  <c r="C323" i="1"/>
  <c r="C339" i="1"/>
  <c r="C355" i="1"/>
  <c r="C387" i="1"/>
  <c r="C595" i="1"/>
  <c r="C403" i="1"/>
  <c r="C435" i="1"/>
  <c r="C467" i="1"/>
  <c r="C419" i="1"/>
  <c r="C451" i="1"/>
  <c r="C483" i="1"/>
  <c r="C499" i="1"/>
  <c r="C515" i="1"/>
  <c r="C259" i="1"/>
  <c r="C531" i="1"/>
  <c r="C563" i="1"/>
  <c r="C675" i="1"/>
  <c r="C579" i="1"/>
  <c r="C547" i="1"/>
  <c r="C611" i="1"/>
  <c r="C627" i="1"/>
  <c r="C659" i="1"/>
  <c r="C643" i="1"/>
  <c r="C691" i="1"/>
  <c r="C707" i="1"/>
  <c r="C276" i="1"/>
  <c r="C164" i="1"/>
  <c r="C180" i="1"/>
  <c r="C196" i="1"/>
  <c r="C228" i="1"/>
  <c r="C212" i="1"/>
  <c r="C244" i="1"/>
  <c r="C292" i="1"/>
  <c r="C372" i="1"/>
  <c r="C308" i="1"/>
  <c r="C324" i="1"/>
  <c r="C340" i="1"/>
  <c r="C356" i="1"/>
  <c r="C388" i="1"/>
  <c r="C596" i="1"/>
  <c r="C404" i="1"/>
  <c r="C436" i="1"/>
  <c r="C468" i="1"/>
  <c r="C420" i="1"/>
  <c r="C452" i="1"/>
  <c r="C484" i="1"/>
  <c r="C500" i="1"/>
  <c r="C516" i="1"/>
  <c r="C260" i="1"/>
  <c r="C532" i="1"/>
  <c r="C564" i="1"/>
  <c r="C676" i="1"/>
  <c r="C580" i="1"/>
  <c r="C548" i="1"/>
  <c r="C612" i="1"/>
  <c r="C628" i="1"/>
  <c r="C660" i="1"/>
  <c r="C644" i="1"/>
  <c r="C692" i="1"/>
  <c r="C708" i="1"/>
  <c r="C277" i="1"/>
  <c r="C165" i="1"/>
  <c r="C181" i="1"/>
  <c r="C197" i="1"/>
  <c r="C229" i="1"/>
  <c r="C213" i="1"/>
  <c r="C245" i="1"/>
  <c r="C293" i="1"/>
  <c r="C373" i="1"/>
  <c r="C309" i="1"/>
  <c r="C325" i="1"/>
  <c r="C341" i="1"/>
  <c r="C357" i="1"/>
  <c r="C389" i="1"/>
  <c r="C597" i="1"/>
  <c r="C405" i="1"/>
  <c r="C437" i="1"/>
  <c r="C469" i="1"/>
  <c r="C421" i="1"/>
  <c r="C453" i="1"/>
  <c r="C485" i="1"/>
  <c r="C501" i="1"/>
  <c r="C517" i="1"/>
  <c r="C261" i="1"/>
  <c r="C533" i="1"/>
  <c r="C565" i="1"/>
  <c r="C677" i="1"/>
  <c r="C581" i="1"/>
  <c r="C549" i="1"/>
  <c r="C613" i="1"/>
  <c r="C629" i="1"/>
  <c r="C661" i="1"/>
  <c r="C645" i="1"/>
  <c r="C693" i="1"/>
  <c r="C709" i="1"/>
  <c r="C278" i="1"/>
  <c r="C166" i="1"/>
  <c r="C182" i="1"/>
  <c r="C198" i="1"/>
  <c r="C230" i="1"/>
  <c r="C214" i="1"/>
  <c r="C246" i="1"/>
  <c r="C294" i="1"/>
  <c r="C374" i="1"/>
  <c r="C310" i="1"/>
  <c r="C326" i="1"/>
  <c r="C342" i="1"/>
  <c r="C358" i="1"/>
  <c r="C390" i="1"/>
  <c r="C598" i="1"/>
  <c r="C406" i="1"/>
  <c r="C438" i="1"/>
  <c r="C470" i="1"/>
  <c r="C422" i="1"/>
  <c r="C454" i="1"/>
  <c r="C486" i="1"/>
  <c r="C502" i="1"/>
  <c r="C518" i="1"/>
  <c r="C262" i="1"/>
  <c r="C534" i="1"/>
  <c r="C566" i="1"/>
  <c r="C678" i="1"/>
  <c r="C582" i="1"/>
  <c r="C550" i="1"/>
  <c r="C614" i="1"/>
  <c r="C630" i="1"/>
  <c r="C662" i="1"/>
  <c r="C646" i="1"/>
  <c r="C694" i="1"/>
  <c r="C710" i="1"/>
  <c r="C279" i="1"/>
  <c r="C167" i="1"/>
  <c r="C183" i="1"/>
  <c r="C199" i="1"/>
  <c r="C231" i="1"/>
  <c r="C215" i="1"/>
  <c r="C247" i="1"/>
  <c r="C295" i="1"/>
  <c r="C375" i="1"/>
  <c r="C311" i="1"/>
  <c r="C327" i="1"/>
  <c r="C343" i="1"/>
  <c r="C359" i="1"/>
  <c r="C391" i="1"/>
  <c r="C599" i="1"/>
  <c r="C407" i="1"/>
  <c r="C439" i="1"/>
  <c r="C471" i="1"/>
  <c r="C423" i="1"/>
  <c r="C455" i="1"/>
  <c r="C487" i="1"/>
  <c r="C503" i="1"/>
  <c r="C519" i="1"/>
  <c r="C263" i="1"/>
  <c r="C535" i="1"/>
  <c r="C567" i="1"/>
  <c r="C679" i="1"/>
  <c r="C583" i="1"/>
  <c r="C551" i="1"/>
  <c r="C615" i="1"/>
  <c r="C631" i="1"/>
  <c r="C663" i="1"/>
  <c r="C647" i="1"/>
  <c r="C695" i="1"/>
  <c r="C711" i="1"/>
  <c r="C280" i="1"/>
  <c r="C168" i="1"/>
  <c r="C184" i="1"/>
  <c r="C200" i="1"/>
  <c r="C232" i="1"/>
  <c r="C216" i="1"/>
  <c r="C248" i="1"/>
  <c r="C296" i="1"/>
  <c r="C376" i="1"/>
  <c r="C312" i="1"/>
  <c r="C328" i="1"/>
  <c r="C344" i="1"/>
  <c r="C360" i="1"/>
  <c r="C392" i="1"/>
  <c r="C600" i="1"/>
  <c r="C408" i="1"/>
  <c r="C440" i="1"/>
  <c r="C472" i="1"/>
  <c r="C424" i="1"/>
  <c r="C456" i="1"/>
  <c r="C488" i="1"/>
  <c r="C504" i="1"/>
  <c r="C520" i="1"/>
  <c r="C264" i="1"/>
  <c r="C536" i="1"/>
  <c r="C568" i="1"/>
  <c r="C680" i="1"/>
  <c r="C584" i="1"/>
  <c r="C552" i="1"/>
  <c r="C616" i="1"/>
  <c r="C632" i="1"/>
  <c r="C664" i="1"/>
  <c r="C648" i="1"/>
  <c r="C696" i="1"/>
  <c r="C712" i="1"/>
  <c r="C281" i="1"/>
  <c r="C169" i="1"/>
  <c r="C185" i="1"/>
  <c r="C201" i="1"/>
  <c r="C233" i="1"/>
  <c r="C217" i="1"/>
  <c r="C249" i="1"/>
  <c r="C297" i="1"/>
  <c r="C377" i="1"/>
  <c r="C313" i="1"/>
  <c r="C329" i="1"/>
  <c r="C345" i="1"/>
  <c r="C361" i="1"/>
  <c r="C393" i="1"/>
  <c r="C601" i="1"/>
  <c r="C409" i="1"/>
  <c r="C441" i="1"/>
  <c r="C473" i="1"/>
  <c r="C425" i="1"/>
  <c r="C457" i="1"/>
  <c r="C489" i="1"/>
  <c r="C505" i="1"/>
  <c r="C521" i="1"/>
  <c r="C265" i="1"/>
  <c r="C537" i="1"/>
  <c r="C569" i="1"/>
  <c r="C681" i="1"/>
  <c r="C585" i="1"/>
  <c r="C553" i="1"/>
  <c r="C617" i="1"/>
  <c r="C633" i="1"/>
  <c r="C665" i="1"/>
  <c r="C649" i="1"/>
  <c r="C697" i="1"/>
  <c r="C713" i="1"/>
  <c r="C282" i="1"/>
  <c r="C170" i="1"/>
  <c r="C186" i="1"/>
  <c r="C202" i="1"/>
  <c r="C234" i="1"/>
  <c r="C218" i="1"/>
  <c r="C250" i="1"/>
  <c r="C298" i="1"/>
  <c r="C378" i="1"/>
  <c r="C314" i="1"/>
  <c r="C330" i="1"/>
  <c r="C346" i="1"/>
  <c r="C362" i="1"/>
  <c r="C394" i="1"/>
  <c r="C602" i="1"/>
  <c r="C410" i="1"/>
  <c r="C442" i="1"/>
  <c r="C474" i="1"/>
  <c r="C426" i="1"/>
  <c r="C458" i="1"/>
  <c r="C490" i="1"/>
  <c r="C506" i="1"/>
  <c r="C522" i="1"/>
  <c r="C266" i="1"/>
  <c r="C538" i="1"/>
  <c r="C570" i="1"/>
  <c r="C682" i="1"/>
  <c r="C586" i="1"/>
  <c r="C554" i="1"/>
  <c r="C618" i="1"/>
  <c r="C634" i="1"/>
  <c r="C666" i="1"/>
  <c r="C650" i="1"/>
  <c r="C698" i="1"/>
  <c r="C714" i="1"/>
  <c r="C283" i="1"/>
  <c r="C171" i="1"/>
  <c r="C187" i="1"/>
  <c r="C203" i="1"/>
  <c r="C235" i="1"/>
  <c r="C219" i="1"/>
  <c r="C251" i="1"/>
  <c r="C299" i="1"/>
  <c r="C379" i="1"/>
  <c r="C315" i="1"/>
  <c r="C331" i="1"/>
  <c r="C347" i="1"/>
  <c r="C363" i="1"/>
  <c r="C395" i="1"/>
  <c r="C603" i="1"/>
  <c r="C411" i="1"/>
  <c r="C443" i="1"/>
  <c r="C475" i="1"/>
  <c r="C427" i="1"/>
  <c r="C459" i="1"/>
  <c r="C491" i="1"/>
  <c r="C507" i="1"/>
  <c r="C523" i="1"/>
  <c r="C267" i="1"/>
  <c r="C539" i="1"/>
  <c r="C571" i="1"/>
  <c r="C683" i="1"/>
  <c r="C587" i="1"/>
  <c r="C555" i="1"/>
  <c r="C619" i="1"/>
  <c r="C635" i="1"/>
  <c r="C667" i="1"/>
  <c r="C651" i="1"/>
  <c r="C699" i="1"/>
  <c r="C715" i="1"/>
  <c r="C284" i="1"/>
  <c r="C172" i="1"/>
  <c r="C188" i="1"/>
  <c r="C204" i="1"/>
  <c r="C236" i="1"/>
  <c r="C220" i="1"/>
  <c r="C252" i="1"/>
  <c r="C300" i="1"/>
  <c r="C380" i="1"/>
  <c r="C316" i="1"/>
  <c r="C332" i="1"/>
  <c r="C348" i="1"/>
  <c r="C364" i="1"/>
  <c r="C396" i="1"/>
  <c r="C604" i="1"/>
  <c r="C412" i="1"/>
  <c r="C444" i="1"/>
  <c r="C476" i="1"/>
  <c r="C428" i="1"/>
  <c r="C460" i="1"/>
  <c r="C492" i="1"/>
  <c r="C508" i="1"/>
  <c r="C524" i="1"/>
  <c r="C268" i="1"/>
  <c r="C540" i="1"/>
  <c r="C572" i="1"/>
  <c r="C684" i="1"/>
  <c r="C588" i="1"/>
  <c r="C556" i="1"/>
  <c r="C620" i="1"/>
  <c r="C636" i="1"/>
  <c r="C668" i="1"/>
  <c r="C652" i="1"/>
  <c r="C700" i="1"/>
  <c r="C716" i="1"/>
  <c r="C285" i="1"/>
  <c r="C173" i="1"/>
  <c r="C189" i="1"/>
  <c r="C205" i="1"/>
  <c r="C237" i="1"/>
  <c r="C221" i="1"/>
  <c r="C253" i="1"/>
  <c r="C301" i="1"/>
  <c r="C381" i="1"/>
  <c r="C317" i="1"/>
  <c r="C333" i="1"/>
  <c r="C349" i="1"/>
  <c r="C365" i="1"/>
  <c r="C397" i="1"/>
  <c r="C605" i="1"/>
  <c r="C413" i="1"/>
  <c r="C445" i="1"/>
  <c r="C477" i="1"/>
  <c r="C429" i="1"/>
  <c r="C461" i="1"/>
  <c r="C493" i="1"/>
  <c r="C509" i="1"/>
  <c r="C525" i="1"/>
  <c r="C269" i="1"/>
  <c r="C541" i="1"/>
  <c r="C573" i="1"/>
  <c r="C685" i="1"/>
  <c r="C589" i="1"/>
  <c r="C557" i="1"/>
  <c r="C621" i="1"/>
  <c r="C637" i="1"/>
  <c r="C669" i="1"/>
  <c r="C653" i="1"/>
  <c r="C701" i="1"/>
  <c r="C717" i="1"/>
  <c r="C286" i="1"/>
  <c r="C174" i="1"/>
  <c r="C190" i="1"/>
  <c r="C206" i="1"/>
  <c r="C238" i="1"/>
  <c r="C222" i="1"/>
  <c r="C254" i="1"/>
  <c r="C302" i="1"/>
  <c r="C382" i="1"/>
  <c r="C318" i="1"/>
  <c r="C334" i="1"/>
  <c r="C350" i="1"/>
  <c r="C366" i="1"/>
  <c r="C398" i="1"/>
  <c r="C606" i="1"/>
  <c r="C414" i="1"/>
  <c r="C446" i="1"/>
  <c r="C478" i="1"/>
  <c r="C430" i="1"/>
  <c r="C462" i="1"/>
  <c r="C494" i="1"/>
  <c r="C510" i="1"/>
  <c r="C526" i="1"/>
  <c r="C270" i="1"/>
  <c r="C542" i="1"/>
  <c r="C574" i="1"/>
  <c r="C686" i="1"/>
  <c r="C590" i="1"/>
  <c r="C558" i="1"/>
  <c r="C622" i="1"/>
  <c r="C638" i="1"/>
  <c r="C670" i="1"/>
  <c r="C654" i="1"/>
  <c r="C702" i="1"/>
  <c r="C718" i="1"/>
  <c r="C287" i="1"/>
  <c r="C175" i="1"/>
  <c r="C191" i="1"/>
  <c r="C207" i="1"/>
  <c r="C239" i="1"/>
  <c r="C223" i="1"/>
  <c r="C255" i="1"/>
  <c r="C303" i="1"/>
  <c r="C383" i="1"/>
  <c r="C319" i="1"/>
  <c r="C335" i="1"/>
  <c r="C351" i="1"/>
  <c r="C367" i="1"/>
  <c r="C399" i="1"/>
  <c r="C607" i="1"/>
  <c r="C415" i="1"/>
  <c r="C447" i="1"/>
  <c r="C479" i="1"/>
  <c r="C431" i="1"/>
  <c r="C463" i="1"/>
  <c r="C495" i="1"/>
  <c r="C511" i="1"/>
  <c r="C527" i="1"/>
  <c r="C271" i="1"/>
  <c r="C543" i="1"/>
  <c r="C575" i="1"/>
  <c r="C687" i="1"/>
  <c r="C591" i="1"/>
  <c r="C559" i="1"/>
  <c r="C623" i="1"/>
  <c r="C639" i="1"/>
  <c r="C671" i="1"/>
  <c r="C655" i="1"/>
  <c r="C703" i="1"/>
  <c r="C719" i="1"/>
  <c r="C288" i="1"/>
  <c r="C176" i="1"/>
  <c r="C192" i="1"/>
  <c r="C208" i="1"/>
  <c r="C240" i="1"/>
  <c r="C224" i="1"/>
  <c r="C256" i="1"/>
  <c r="C304" i="1"/>
  <c r="C384" i="1"/>
  <c r="C320" i="1"/>
  <c r="C336" i="1"/>
  <c r="C352" i="1"/>
  <c r="C368" i="1"/>
  <c r="C400" i="1"/>
  <c r="C608" i="1"/>
  <c r="C416" i="1"/>
  <c r="C448" i="1"/>
  <c r="C480" i="1"/>
  <c r="C432" i="1"/>
  <c r="C464" i="1"/>
  <c r="C496" i="1"/>
  <c r="C512" i="1"/>
  <c r="C528" i="1"/>
  <c r="C272" i="1"/>
  <c r="C544" i="1"/>
  <c r="C576" i="1"/>
  <c r="C688" i="1"/>
  <c r="C592" i="1"/>
  <c r="C560" i="1"/>
  <c r="C624" i="1"/>
  <c r="C640" i="1"/>
  <c r="C672" i="1"/>
  <c r="C656" i="1"/>
  <c r="C704" i="1"/>
  <c r="C720" i="1"/>
  <c r="C289" i="1"/>
  <c r="C177" i="1"/>
  <c r="C193" i="1"/>
  <c r="C209" i="1"/>
  <c r="C241" i="1"/>
  <c r="C225" i="1"/>
  <c r="C257" i="1"/>
  <c r="C305" i="1"/>
  <c r="C385" i="1"/>
  <c r="C321" i="1"/>
  <c r="C337" i="1"/>
  <c r="C353" i="1"/>
  <c r="C369" i="1"/>
  <c r="C401" i="1"/>
  <c r="C609" i="1"/>
  <c r="C417" i="1"/>
  <c r="C449" i="1"/>
  <c r="C481" i="1"/>
  <c r="C433" i="1"/>
  <c r="C465" i="1"/>
  <c r="C497" i="1"/>
  <c r="C513" i="1"/>
  <c r="C529" i="1"/>
  <c r="C273" i="1"/>
  <c r="C545" i="1"/>
  <c r="C577" i="1"/>
  <c r="C689" i="1"/>
  <c r="C593" i="1"/>
  <c r="C561" i="1"/>
  <c r="C625" i="1"/>
  <c r="C641" i="1"/>
  <c r="C673" i="1"/>
  <c r="C657" i="1"/>
  <c r="C705" i="1"/>
  <c r="C721" i="1"/>
  <c r="C290" i="1"/>
  <c r="C178" i="1"/>
  <c r="C194" i="1"/>
  <c r="C210" i="1"/>
  <c r="C242" i="1"/>
  <c r="C226" i="1"/>
  <c r="C258" i="1"/>
  <c r="C306" i="1"/>
  <c r="C386" i="1"/>
  <c r="C322" i="1"/>
  <c r="C338" i="1"/>
  <c r="C354" i="1"/>
  <c r="C370" i="1"/>
  <c r="C402" i="1"/>
  <c r="C610" i="1"/>
  <c r="C418" i="1"/>
  <c r="C450" i="1"/>
  <c r="C482" i="1"/>
  <c r="C434" i="1"/>
  <c r="C466" i="1"/>
  <c r="C498" i="1"/>
  <c r="C514" i="1"/>
  <c r="C530" i="1"/>
  <c r="C274" i="1"/>
  <c r="C546" i="1"/>
  <c r="C578" i="1"/>
  <c r="C690" i="1"/>
  <c r="C594" i="1"/>
  <c r="C562" i="1"/>
  <c r="C626" i="1"/>
  <c r="C642" i="1"/>
  <c r="C674" i="1"/>
  <c r="C658" i="1"/>
  <c r="C706" i="1"/>
  <c r="C722" i="1"/>
  <c r="E163" i="1"/>
  <c r="E179" i="1"/>
  <c r="E195" i="1"/>
  <c r="E227" i="1"/>
  <c r="E211" i="1"/>
  <c r="E243" i="1"/>
  <c r="E291" i="1"/>
  <c r="E371" i="1"/>
  <c r="E307" i="1"/>
  <c r="E323" i="1"/>
  <c r="E339" i="1"/>
  <c r="E355" i="1"/>
  <c r="E387" i="1"/>
  <c r="E595" i="1"/>
  <c r="E403" i="1"/>
  <c r="E435" i="1"/>
  <c r="E467" i="1"/>
  <c r="E419" i="1"/>
  <c r="E451" i="1"/>
  <c r="E483" i="1"/>
  <c r="E499" i="1"/>
  <c r="E515" i="1"/>
  <c r="E259" i="1"/>
  <c r="E531" i="1"/>
  <c r="E563" i="1"/>
  <c r="E675" i="1"/>
  <c r="E579" i="1"/>
  <c r="E547" i="1"/>
  <c r="E611" i="1"/>
  <c r="E627" i="1"/>
  <c r="E659" i="1"/>
  <c r="E643" i="1"/>
  <c r="E691" i="1"/>
  <c r="E707" i="1"/>
  <c r="E276" i="1"/>
  <c r="E164" i="1"/>
  <c r="E180" i="1"/>
  <c r="E196" i="1"/>
  <c r="E228" i="1"/>
  <c r="E212" i="1"/>
  <c r="E244" i="1"/>
  <c r="E292" i="1"/>
  <c r="E372" i="1"/>
  <c r="E308" i="1"/>
  <c r="E324" i="1"/>
  <c r="E340" i="1"/>
  <c r="E356" i="1"/>
  <c r="E388" i="1"/>
  <c r="E596" i="1"/>
  <c r="E404" i="1"/>
  <c r="E436" i="1"/>
  <c r="E468" i="1"/>
  <c r="E420" i="1"/>
  <c r="E452" i="1"/>
  <c r="E484" i="1"/>
  <c r="E500" i="1"/>
  <c r="E516" i="1"/>
  <c r="E260" i="1"/>
  <c r="E532" i="1"/>
  <c r="E564" i="1"/>
  <c r="E676" i="1"/>
  <c r="E580" i="1"/>
  <c r="E548" i="1"/>
  <c r="E612" i="1"/>
  <c r="E628" i="1"/>
  <c r="E660" i="1"/>
  <c r="E644" i="1"/>
  <c r="E692" i="1"/>
  <c r="E708" i="1"/>
  <c r="E277" i="1"/>
  <c r="E165" i="1"/>
  <c r="E181" i="1"/>
  <c r="E197" i="1"/>
  <c r="E229" i="1"/>
  <c r="E213" i="1"/>
  <c r="E245" i="1"/>
  <c r="E293" i="1"/>
  <c r="E373" i="1"/>
  <c r="E309" i="1"/>
  <c r="E325" i="1"/>
  <c r="E341" i="1"/>
  <c r="E357" i="1"/>
  <c r="E389" i="1"/>
  <c r="E597" i="1"/>
  <c r="E405" i="1"/>
  <c r="E437" i="1"/>
  <c r="E469" i="1"/>
  <c r="E421" i="1"/>
  <c r="E453" i="1"/>
  <c r="E485" i="1"/>
  <c r="E501" i="1"/>
  <c r="E517" i="1"/>
  <c r="E261" i="1"/>
  <c r="E533" i="1"/>
  <c r="E565" i="1"/>
  <c r="E677" i="1"/>
  <c r="E581" i="1"/>
  <c r="E549" i="1"/>
  <c r="E613" i="1"/>
  <c r="E629" i="1"/>
  <c r="E661" i="1"/>
  <c r="E645" i="1"/>
  <c r="E693" i="1"/>
  <c r="E709" i="1"/>
  <c r="E278" i="1"/>
  <c r="E166" i="1"/>
  <c r="E182" i="1"/>
  <c r="E198" i="1"/>
  <c r="E230" i="1"/>
  <c r="E214" i="1"/>
  <c r="E246" i="1"/>
  <c r="E294" i="1"/>
  <c r="E374" i="1"/>
  <c r="E310" i="1"/>
  <c r="E326" i="1"/>
  <c r="E342" i="1"/>
  <c r="E358" i="1"/>
  <c r="E390" i="1"/>
  <c r="E598" i="1"/>
  <c r="E406" i="1"/>
  <c r="E438" i="1"/>
  <c r="E470" i="1"/>
  <c r="E422" i="1"/>
  <c r="E454" i="1"/>
  <c r="E486" i="1"/>
  <c r="E502" i="1"/>
  <c r="E518" i="1"/>
  <c r="E262" i="1"/>
  <c r="E534" i="1"/>
  <c r="E566" i="1"/>
  <c r="E678" i="1"/>
  <c r="E582" i="1"/>
  <c r="E550" i="1"/>
  <c r="E614" i="1"/>
  <c r="E630" i="1"/>
  <c r="E662" i="1"/>
  <c r="E646" i="1"/>
  <c r="E694" i="1"/>
  <c r="E710" i="1"/>
  <c r="E279" i="1"/>
  <c r="E167" i="1"/>
  <c r="E183" i="1"/>
  <c r="E199" i="1"/>
  <c r="E231" i="1"/>
  <c r="E215" i="1"/>
  <c r="E247" i="1"/>
  <c r="E295" i="1"/>
  <c r="E375" i="1"/>
  <c r="E311" i="1"/>
  <c r="E327" i="1"/>
  <c r="E343" i="1"/>
  <c r="E359" i="1"/>
  <c r="E391" i="1"/>
  <c r="E599" i="1"/>
  <c r="E407" i="1"/>
  <c r="E439" i="1"/>
  <c r="E471" i="1"/>
  <c r="E423" i="1"/>
  <c r="E455" i="1"/>
  <c r="E487" i="1"/>
  <c r="E503" i="1"/>
  <c r="E519" i="1"/>
  <c r="E263" i="1"/>
  <c r="E535" i="1"/>
  <c r="E567" i="1"/>
  <c r="E679" i="1"/>
  <c r="E583" i="1"/>
  <c r="E551" i="1"/>
  <c r="E615" i="1"/>
  <c r="E631" i="1"/>
  <c r="E663" i="1"/>
  <c r="E647" i="1"/>
  <c r="E695" i="1"/>
  <c r="E711" i="1"/>
  <c r="E280" i="1"/>
  <c r="E168" i="1"/>
  <c r="E184" i="1"/>
  <c r="E200" i="1"/>
  <c r="E232" i="1"/>
  <c r="E216" i="1"/>
  <c r="E248" i="1"/>
  <c r="E296" i="1"/>
  <c r="E376" i="1"/>
  <c r="E312" i="1"/>
  <c r="E328" i="1"/>
  <c r="E344" i="1"/>
  <c r="E360" i="1"/>
  <c r="E392" i="1"/>
  <c r="E600" i="1"/>
  <c r="E408" i="1"/>
  <c r="E440" i="1"/>
  <c r="E472" i="1"/>
  <c r="E424" i="1"/>
  <c r="E456" i="1"/>
  <c r="E488" i="1"/>
  <c r="E504" i="1"/>
  <c r="E520" i="1"/>
  <c r="E264" i="1"/>
  <c r="E536" i="1"/>
  <c r="E568" i="1"/>
  <c r="E680" i="1"/>
  <c r="E584" i="1"/>
  <c r="E552" i="1"/>
  <c r="E616" i="1"/>
  <c r="E632" i="1"/>
  <c r="E664" i="1"/>
  <c r="E648" i="1"/>
  <c r="E696" i="1"/>
  <c r="E712" i="1"/>
  <c r="E281" i="1"/>
  <c r="E169" i="1"/>
  <c r="E185" i="1"/>
  <c r="E201" i="1"/>
  <c r="E233" i="1"/>
  <c r="E217" i="1"/>
  <c r="E249" i="1"/>
  <c r="E297" i="1"/>
  <c r="E377" i="1"/>
  <c r="E313" i="1"/>
  <c r="E329" i="1"/>
  <c r="E345" i="1"/>
  <c r="E361" i="1"/>
  <c r="E393" i="1"/>
  <c r="E601" i="1"/>
  <c r="E409" i="1"/>
  <c r="E441" i="1"/>
  <c r="E473" i="1"/>
  <c r="E425" i="1"/>
  <c r="E457" i="1"/>
  <c r="E489" i="1"/>
  <c r="E505" i="1"/>
  <c r="E521" i="1"/>
  <c r="E265" i="1"/>
  <c r="E537" i="1"/>
  <c r="E569" i="1"/>
  <c r="E681" i="1"/>
  <c r="E585" i="1"/>
  <c r="E553" i="1"/>
  <c r="E617" i="1"/>
  <c r="E633" i="1"/>
  <c r="E665" i="1"/>
  <c r="E649" i="1"/>
  <c r="E697" i="1"/>
  <c r="E713" i="1"/>
  <c r="E282" i="1"/>
  <c r="E170" i="1"/>
  <c r="E186" i="1"/>
  <c r="E202" i="1"/>
  <c r="E234" i="1"/>
  <c r="E218" i="1"/>
  <c r="E250" i="1"/>
  <c r="E298" i="1"/>
  <c r="E378" i="1"/>
  <c r="E314" i="1"/>
  <c r="E330" i="1"/>
  <c r="E346" i="1"/>
  <c r="E362" i="1"/>
  <c r="E394" i="1"/>
  <c r="E602" i="1"/>
  <c r="E410" i="1"/>
  <c r="E442" i="1"/>
  <c r="E474" i="1"/>
  <c r="E426" i="1"/>
  <c r="E458" i="1"/>
  <c r="E490" i="1"/>
  <c r="E506" i="1"/>
  <c r="E522" i="1"/>
  <c r="E266" i="1"/>
  <c r="E538" i="1"/>
  <c r="E570" i="1"/>
  <c r="E682" i="1"/>
  <c r="E586" i="1"/>
  <c r="E554" i="1"/>
  <c r="E618" i="1"/>
  <c r="E634" i="1"/>
  <c r="E666" i="1"/>
  <c r="E650" i="1"/>
  <c r="E698" i="1"/>
  <c r="E714" i="1"/>
  <c r="E283" i="1"/>
  <c r="E171" i="1"/>
  <c r="E187" i="1"/>
  <c r="E203" i="1"/>
  <c r="E235" i="1"/>
  <c r="E219" i="1"/>
  <c r="E251" i="1"/>
  <c r="E299" i="1"/>
  <c r="E379" i="1"/>
  <c r="E315" i="1"/>
  <c r="E331" i="1"/>
  <c r="E347" i="1"/>
  <c r="E363" i="1"/>
  <c r="E395" i="1"/>
  <c r="E603" i="1"/>
  <c r="E411" i="1"/>
  <c r="E443" i="1"/>
  <c r="E475" i="1"/>
  <c r="E427" i="1"/>
  <c r="E459" i="1"/>
  <c r="E491" i="1"/>
  <c r="E507" i="1"/>
  <c r="E523" i="1"/>
  <c r="E267" i="1"/>
  <c r="E539" i="1"/>
  <c r="E571" i="1"/>
  <c r="E683" i="1"/>
  <c r="E587" i="1"/>
  <c r="E555" i="1"/>
  <c r="E619" i="1"/>
  <c r="E635" i="1"/>
  <c r="E667" i="1"/>
  <c r="E651" i="1"/>
  <c r="E699" i="1"/>
  <c r="E715" i="1"/>
  <c r="E284" i="1"/>
  <c r="E172" i="1"/>
  <c r="E188" i="1"/>
  <c r="E204" i="1"/>
  <c r="E236" i="1"/>
  <c r="E220" i="1"/>
  <c r="E252" i="1"/>
  <c r="E300" i="1"/>
  <c r="E380" i="1"/>
  <c r="E316" i="1"/>
  <c r="E332" i="1"/>
  <c r="E348" i="1"/>
  <c r="E364" i="1"/>
  <c r="E396" i="1"/>
  <c r="E604" i="1"/>
  <c r="E412" i="1"/>
  <c r="E444" i="1"/>
  <c r="E476" i="1"/>
  <c r="E428" i="1"/>
  <c r="E460" i="1"/>
  <c r="E492" i="1"/>
  <c r="E508" i="1"/>
  <c r="E524" i="1"/>
  <c r="E268" i="1"/>
  <c r="E540" i="1"/>
  <c r="E572" i="1"/>
  <c r="E684" i="1"/>
  <c r="E588" i="1"/>
  <c r="E556" i="1"/>
  <c r="E620" i="1"/>
  <c r="E636" i="1"/>
  <c r="E668" i="1"/>
  <c r="E652" i="1"/>
  <c r="E700" i="1"/>
  <c r="E716" i="1"/>
  <c r="E285" i="1"/>
  <c r="E173" i="1"/>
  <c r="E189" i="1"/>
  <c r="E205" i="1"/>
  <c r="E237" i="1"/>
  <c r="E221" i="1"/>
  <c r="E253" i="1"/>
  <c r="E301" i="1"/>
  <c r="E381" i="1"/>
  <c r="E317" i="1"/>
  <c r="E333" i="1"/>
  <c r="E349" i="1"/>
  <c r="E365" i="1"/>
  <c r="E397" i="1"/>
  <c r="E605" i="1"/>
  <c r="E413" i="1"/>
  <c r="E445" i="1"/>
  <c r="E477" i="1"/>
  <c r="E429" i="1"/>
  <c r="E461" i="1"/>
  <c r="E493" i="1"/>
  <c r="E509" i="1"/>
  <c r="E525" i="1"/>
  <c r="E269" i="1"/>
  <c r="E541" i="1"/>
  <c r="E573" i="1"/>
  <c r="E685" i="1"/>
  <c r="E589" i="1"/>
  <c r="E557" i="1"/>
  <c r="E621" i="1"/>
  <c r="E637" i="1"/>
  <c r="E669" i="1"/>
  <c r="E653" i="1"/>
  <c r="E701" i="1"/>
  <c r="E717" i="1"/>
  <c r="E286" i="1"/>
  <c r="E174" i="1"/>
  <c r="E190" i="1"/>
  <c r="E206" i="1"/>
  <c r="E238" i="1"/>
  <c r="E222" i="1"/>
  <c r="E254" i="1"/>
  <c r="E302" i="1"/>
  <c r="E382" i="1"/>
  <c r="E318" i="1"/>
  <c r="E334" i="1"/>
  <c r="E350" i="1"/>
  <c r="E366" i="1"/>
  <c r="E398" i="1"/>
  <c r="E606" i="1"/>
  <c r="E414" i="1"/>
  <c r="E446" i="1"/>
  <c r="E478" i="1"/>
  <c r="E430" i="1"/>
  <c r="E462" i="1"/>
  <c r="E494" i="1"/>
  <c r="E510" i="1"/>
  <c r="E526" i="1"/>
  <c r="E270" i="1"/>
  <c r="E542" i="1"/>
  <c r="E574" i="1"/>
  <c r="E686" i="1"/>
  <c r="E590" i="1"/>
  <c r="E558" i="1"/>
  <c r="E622" i="1"/>
  <c r="E638" i="1"/>
  <c r="E670" i="1"/>
  <c r="E654" i="1"/>
  <c r="E702" i="1"/>
  <c r="E718" i="1"/>
  <c r="E287" i="1"/>
  <c r="E175" i="1"/>
  <c r="E191" i="1"/>
  <c r="E207" i="1"/>
  <c r="E239" i="1"/>
  <c r="E223" i="1"/>
  <c r="E255" i="1"/>
  <c r="E303" i="1"/>
  <c r="E383" i="1"/>
  <c r="E319" i="1"/>
  <c r="E335" i="1"/>
  <c r="E351" i="1"/>
  <c r="E367" i="1"/>
  <c r="E399" i="1"/>
  <c r="E607" i="1"/>
  <c r="E415" i="1"/>
  <c r="E447" i="1"/>
  <c r="E479" i="1"/>
  <c r="E431" i="1"/>
  <c r="E463" i="1"/>
  <c r="E495" i="1"/>
  <c r="E511" i="1"/>
  <c r="E527" i="1"/>
  <c r="E271" i="1"/>
  <c r="E543" i="1"/>
  <c r="E575" i="1"/>
  <c r="E687" i="1"/>
  <c r="E591" i="1"/>
  <c r="E559" i="1"/>
  <c r="E623" i="1"/>
  <c r="E639" i="1"/>
  <c r="E671" i="1"/>
  <c r="E655" i="1"/>
  <c r="E703" i="1"/>
  <c r="E719" i="1"/>
  <c r="E288" i="1"/>
  <c r="E176" i="1"/>
  <c r="E192" i="1"/>
  <c r="E208" i="1"/>
  <c r="E240" i="1"/>
  <c r="E224" i="1"/>
  <c r="E256" i="1"/>
  <c r="E304" i="1"/>
  <c r="E384" i="1"/>
  <c r="E320" i="1"/>
  <c r="E336" i="1"/>
  <c r="E352" i="1"/>
  <c r="E368" i="1"/>
  <c r="E400" i="1"/>
  <c r="E608" i="1"/>
  <c r="E416" i="1"/>
  <c r="E448" i="1"/>
  <c r="E480" i="1"/>
  <c r="E432" i="1"/>
  <c r="E464" i="1"/>
  <c r="E496" i="1"/>
  <c r="E512" i="1"/>
  <c r="E528" i="1"/>
  <c r="E272" i="1"/>
  <c r="E544" i="1"/>
  <c r="E576" i="1"/>
  <c r="E688" i="1"/>
  <c r="E592" i="1"/>
  <c r="E560" i="1"/>
  <c r="E624" i="1"/>
  <c r="E640" i="1"/>
  <c r="E672" i="1"/>
  <c r="E656" i="1"/>
  <c r="E704" i="1"/>
  <c r="E720" i="1"/>
  <c r="E289" i="1"/>
  <c r="E177" i="1"/>
  <c r="E193" i="1"/>
  <c r="E209" i="1"/>
  <c r="E241" i="1"/>
  <c r="E225" i="1"/>
  <c r="E257" i="1"/>
  <c r="E305" i="1"/>
  <c r="E385" i="1"/>
  <c r="E321" i="1"/>
  <c r="E337" i="1"/>
  <c r="E353" i="1"/>
  <c r="E369" i="1"/>
  <c r="E401" i="1"/>
  <c r="E609" i="1"/>
  <c r="E417" i="1"/>
  <c r="E449" i="1"/>
  <c r="E481" i="1"/>
  <c r="E433" i="1"/>
  <c r="E465" i="1"/>
  <c r="E497" i="1"/>
  <c r="E513" i="1"/>
  <c r="E529" i="1"/>
  <c r="E273" i="1"/>
  <c r="E545" i="1"/>
  <c r="E577" i="1"/>
  <c r="E689" i="1"/>
  <c r="E593" i="1"/>
  <c r="E561" i="1"/>
  <c r="E625" i="1"/>
  <c r="E641" i="1"/>
  <c r="E673" i="1"/>
  <c r="E657" i="1"/>
  <c r="E705" i="1"/>
  <c r="E721" i="1"/>
  <c r="E290" i="1"/>
  <c r="E178" i="1"/>
  <c r="E194" i="1"/>
  <c r="E210" i="1"/>
  <c r="E242" i="1"/>
  <c r="E226" i="1"/>
  <c r="E258" i="1"/>
  <c r="E306" i="1"/>
  <c r="E386" i="1"/>
  <c r="E322" i="1"/>
  <c r="E338" i="1"/>
  <c r="E354" i="1"/>
  <c r="E370" i="1"/>
  <c r="E402" i="1"/>
  <c r="E610" i="1"/>
  <c r="E418" i="1"/>
  <c r="E450" i="1"/>
  <c r="E482" i="1"/>
  <c r="E434" i="1"/>
  <c r="E466" i="1"/>
  <c r="E498" i="1"/>
  <c r="E514" i="1"/>
  <c r="E530" i="1"/>
  <c r="E274" i="1"/>
  <c r="E546" i="1"/>
  <c r="E578" i="1"/>
  <c r="E690" i="1"/>
  <c r="E594" i="1"/>
  <c r="E562" i="1"/>
  <c r="E626" i="1"/>
  <c r="E642" i="1"/>
  <c r="E674" i="1"/>
  <c r="E658" i="1"/>
  <c r="E706" i="1"/>
  <c r="E722" i="1"/>
  <c r="E275" i="1"/>
  <c r="C275" i="1"/>
  <c r="A275" i="1"/>
  <c r="J100" i="44"/>
  <c r="I100" i="44"/>
  <c r="H100" i="44"/>
  <c r="G100" i="44"/>
  <c r="F100" i="44"/>
  <c r="AB100" i="44"/>
  <c r="AA100" i="44"/>
  <c r="Z100" i="44"/>
  <c r="Y100" i="44"/>
  <c r="X100" i="44"/>
  <c r="W100" i="44"/>
  <c r="V100" i="44"/>
  <c r="U100" i="44"/>
  <c r="T100" i="44"/>
  <c r="S100" i="44"/>
  <c r="R100" i="44"/>
  <c r="Q100" i="44"/>
  <c r="L100" i="44"/>
  <c r="M100" i="44"/>
  <c r="N100" i="44"/>
  <c r="O100" i="44"/>
  <c r="P100" i="44"/>
  <c r="C59" i="44"/>
  <c r="D75" i="44"/>
  <c r="C75" i="44"/>
  <c r="D74" i="44"/>
  <c r="C74" i="44"/>
  <c r="C95" i="44"/>
  <c r="C94" i="44"/>
  <c r="C93" i="44"/>
  <c r="C92" i="44"/>
  <c r="C91" i="44"/>
  <c r="C90" i="44"/>
  <c r="C89" i="44"/>
  <c r="C88" i="44"/>
  <c r="C87" i="44"/>
  <c r="C86" i="44"/>
  <c r="C85" i="44"/>
  <c r="C84" i="44"/>
  <c r="C83" i="44"/>
  <c r="C82" i="44"/>
  <c r="C81" i="44"/>
  <c r="C80" i="44"/>
  <c r="C79" i="44"/>
  <c r="D116" i="44"/>
  <c r="D115" i="44"/>
  <c r="D113" i="44"/>
  <c r="D109" i="44"/>
  <c r="D107" i="44"/>
  <c r="D106" i="44"/>
  <c r="D114" i="44"/>
  <c r="D103" i="44"/>
  <c r="D104" i="44"/>
  <c r="D102" i="44"/>
  <c r="D95" i="44"/>
  <c r="D94" i="44"/>
  <c r="D93" i="44"/>
  <c r="D92" i="44"/>
  <c r="D89" i="44"/>
  <c r="D88" i="44"/>
  <c r="D87" i="44"/>
  <c r="D85" i="44"/>
  <c r="D81" i="44"/>
  <c r="D80" i="44"/>
  <c r="C116" i="44"/>
  <c r="C115" i="44"/>
  <c r="C113" i="44"/>
  <c r="C109" i="44"/>
  <c r="C101" i="44"/>
  <c r="C111" i="44"/>
  <c r="C107" i="44"/>
  <c r="C106" i="44"/>
  <c r="C114" i="44"/>
  <c r="C110" i="44"/>
  <c r="C103" i="44"/>
  <c r="C112" i="44"/>
  <c r="C108" i="44"/>
  <c r="C105" i="44"/>
  <c r="C104" i="44"/>
  <c r="C102" i="44"/>
  <c r="C100" i="44"/>
  <c r="D100" i="44"/>
  <c r="D79" i="44"/>
  <c r="AE146" i="1"/>
  <c r="AF146" i="1"/>
  <c r="AG146" i="1"/>
  <c r="AH146" i="1"/>
  <c r="AI146" i="1"/>
  <c r="AJ146" i="1"/>
  <c r="AK146" i="1"/>
  <c r="AL146" i="1"/>
  <c r="AM146" i="1"/>
  <c r="AN146" i="1"/>
  <c r="AO146" i="1"/>
  <c r="AP146" i="1"/>
  <c r="AQ146" i="1"/>
  <c r="AR146" i="1"/>
  <c r="AS146" i="1"/>
  <c r="AT146" i="1"/>
  <c r="AU146" i="1"/>
  <c r="AV146" i="1"/>
  <c r="AW146" i="1"/>
  <c r="AX146" i="1"/>
  <c r="AY146" i="1"/>
  <c r="AE147" i="1"/>
  <c r="AF147" i="1"/>
  <c r="AG147" i="1"/>
  <c r="AH147" i="1"/>
  <c r="AI147" i="1"/>
  <c r="AJ147" i="1"/>
  <c r="AK147" i="1"/>
  <c r="AL147" i="1"/>
  <c r="AM147" i="1"/>
  <c r="AN147" i="1"/>
  <c r="AO147" i="1"/>
  <c r="AP147" i="1"/>
  <c r="AQ147" i="1"/>
  <c r="AR147" i="1"/>
  <c r="AS147" i="1"/>
  <c r="AT147" i="1"/>
  <c r="AU147" i="1"/>
  <c r="AV147" i="1"/>
  <c r="AW147" i="1"/>
  <c r="AX147" i="1"/>
  <c r="AY147" i="1"/>
  <c r="AE148" i="1"/>
  <c r="AF148" i="1"/>
  <c r="AG148" i="1"/>
  <c r="AH148" i="1"/>
  <c r="AI148" i="1"/>
  <c r="AJ148" i="1"/>
  <c r="AK148" i="1"/>
  <c r="AL148" i="1"/>
  <c r="AM148" i="1"/>
  <c r="AN148" i="1"/>
  <c r="AO148" i="1"/>
  <c r="AP148" i="1"/>
  <c r="AQ148" i="1"/>
  <c r="AR148" i="1"/>
  <c r="AS148" i="1"/>
  <c r="AT148" i="1"/>
  <c r="AU148" i="1"/>
  <c r="AV148" i="1"/>
  <c r="AW148" i="1"/>
  <c r="AX148" i="1"/>
  <c r="AY148" i="1"/>
  <c r="AE149" i="1"/>
  <c r="AF149" i="1"/>
  <c r="AG149" i="1"/>
  <c r="AH149" i="1"/>
  <c r="AI149" i="1"/>
  <c r="AJ149" i="1"/>
  <c r="AK149" i="1"/>
  <c r="AL149" i="1"/>
  <c r="AM149" i="1"/>
  <c r="AN149" i="1"/>
  <c r="AO149" i="1"/>
  <c r="AP149" i="1"/>
  <c r="AQ149" i="1"/>
  <c r="AR149" i="1"/>
  <c r="AS149" i="1"/>
  <c r="AT149" i="1"/>
  <c r="AU149" i="1"/>
  <c r="AV149" i="1"/>
  <c r="AW149" i="1"/>
  <c r="AX149" i="1"/>
  <c r="AY149" i="1"/>
  <c r="AE150" i="1"/>
  <c r="AF150" i="1"/>
  <c r="AG150" i="1"/>
  <c r="AH150" i="1"/>
  <c r="AI150" i="1"/>
  <c r="AJ150" i="1"/>
  <c r="AK150" i="1"/>
  <c r="AL150" i="1"/>
  <c r="AM150" i="1"/>
  <c r="AN150" i="1"/>
  <c r="AO150" i="1"/>
  <c r="AP150" i="1"/>
  <c r="AQ150" i="1"/>
  <c r="AR150" i="1"/>
  <c r="AS150" i="1"/>
  <c r="AT150" i="1"/>
  <c r="AU150" i="1"/>
  <c r="AV150" i="1"/>
  <c r="AW150" i="1"/>
  <c r="AX150" i="1"/>
  <c r="AY150" i="1"/>
  <c r="AE151" i="1"/>
  <c r="AF151" i="1"/>
  <c r="AG151" i="1"/>
  <c r="AH151" i="1"/>
  <c r="AI151" i="1"/>
  <c r="AJ151" i="1"/>
  <c r="AK151" i="1"/>
  <c r="AL151" i="1"/>
  <c r="AM151" i="1"/>
  <c r="AN151" i="1"/>
  <c r="AO151" i="1"/>
  <c r="AP151" i="1"/>
  <c r="AQ151" i="1"/>
  <c r="AR151" i="1"/>
  <c r="AS151" i="1"/>
  <c r="AT151" i="1"/>
  <c r="AU151" i="1"/>
  <c r="AV151" i="1"/>
  <c r="AW151" i="1"/>
  <c r="AX151" i="1"/>
  <c r="AY151" i="1"/>
  <c r="AE152" i="1"/>
  <c r="AF152" i="1"/>
  <c r="AG152" i="1"/>
  <c r="AH152" i="1"/>
  <c r="AI152" i="1"/>
  <c r="AJ152" i="1"/>
  <c r="AK152" i="1"/>
  <c r="AL152" i="1"/>
  <c r="AM152" i="1"/>
  <c r="AN152" i="1"/>
  <c r="AO152" i="1"/>
  <c r="AP152" i="1"/>
  <c r="AQ152" i="1"/>
  <c r="AR152" i="1"/>
  <c r="AS152" i="1"/>
  <c r="AT152" i="1"/>
  <c r="AU152" i="1"/>
  <c r="AV152" i="1"/>
  <c r="AW152" i="1"/>
  <c r="AX152" i="1"/>
  <c r="AY152" i="1"/>
  <c r="AE153" i="1"/>
  <c r="AF153" i="1"/>
  <c r="AG153" i="1"/>
  <c r="AH153" i="1"/>
  <c r="AI153" i="1"/>
  <c r="AJ153" i="1"/>
  <c r="AK153" i="1"/>
  <c r="AL153" i="1"/>
  <c r="AM153" i="1"/>
  <c r="AN153" i="1"/>
  <c r="AO153" i="1"/>
  <c r="AP153" i="1"/>
  <c r="AQ153" i="1"/>
  <c r="AR153" i="1"/>
  <c r="AS153" i="1"/>
  <c r="AT153" i="1"/>
  <c r="AU153" i="1"/>
  <c r="AV153" i="1"/>
  <c r="AW153" i="1"/>
  <c r="AX153" i="1"/>
  <c r="AY153" i="1"/>
  <c r="AE154" i="1"/>
  <c r="AF154" i="1"/>
  <c r="AG154" i="1"/>
  <c r="AH154" i="1"/>
  <c r="AI154" i="1"/>
  <c r="AJ154" i="1"/>
  <c r="AK154" i="1"/>
  <c r="AL154" i="1"/>
  <c r="AM154" i="1"/>
  <c r="AN154" i="1"/>
  <c r="AO154" i="1"/>
  <c r="AP154" i="1"/>
  <c r="AQ154" i="1"/>
  <c r="AR154" i="1"/>
  <c r="AS154" i="1"/>
  <c r="AT154" i="1"/>
  <c r="AU154" i="1"/>
  <c r="AV154" i="1"/>
  <c r="AW154" i="1"/>
  <c r="AX154" i="1"/>
  <c r="AY154" i="1"/>
  <c r="AE155" i="1"/>
  <c r="AF155" i="1"/>
  <c r="AG155" i="1"/>
  <c r="AH155" i="1"/>
  <c r="AI155" i="1"/>
  <c r="AJ155" i="1"/>
  <c r="AK155" i="1"/>
  <c r="AL155" i="1"/>
  <c r="AM155" i="1"/>
  <c r="AN155" i="1"/>
  <c r="AO155" i="1"/>
  <c r="AP155" i="1"/>
  <c r="AQ155" i="1"/>
  <c r="AR155" i="1"/>
  <c r="AS155" i="1"/>
  <c r="AT155" i="1"/>
  <c r="AU155" i="1"/>
  <c r="AV155" i="1"/>
  <c r="AW155" i="1"/>
  <c r="AX155" i="1"/>
  <c r="AY155" i="1"/>
  <c r="AE156" i="1"/>
  <c r="AF156" i="1"/>
  <c r="AG156" i="1"/>
  <c r="AH156" i="1"/>
  <c r="AI156" i="1"/>
  <c r="AJ156" i="1"/>
  <c r="AK156" i="1"/>
  <c r="AL156" i="1"/>
  <c r="AM156" i="1"/>
  <c r="AN156" i="1"/>
  <c r="AO156" i="1"/>
  <c r="AP156" i="1"/>
  <c r="AQ156" i="1"/>
  <c r="AR156" i="1"/>
  <c r="AS156" i="1"/>
  <c r="AT156" i="1"/>
  <c r="AU156" i="1"/>
  <c r="AV156" i="1"/>
  <c r="AW156" i="1"/>
  <c r="AX156" i="1"/>
  <c r="AY156" i="1"/>
  <c r="AE157" i="1"/>
  <c r="AF157" i="1"/>
  <c r="AG157" i="1"/>
  <c r="AH157" i="1"/>
  <c r="AI157" i="1"/>
  <c r="AJ157" i="1"/>
  <c r="AK157" i="1"/>
  <c r="AL157" i="1"/>
  <c r="AM157" i="1"/>
  <c r="AN157" i="1"/>
  <c r="AO157" i="1"/>
  <c r="AP157" i="1"/>
  <c r="AQ157" i="1"/>
  <c r="AR157" i="1"/>
  <c r="AS157" i="1"/>
  <c r="AT157" i="1"/>
  <c r="AU157" i="1"/>
  <c r="AV157" i="1"/>
  <c r="AW157" i="1"/>
  <c r="AX157" i="1"/>
  <c r="AY157" i="1"/>
  <c r="AE158" i="1"/>
  <c r="AF158" i="1"/>
  <c r="AG158" i="1"/>
  <c r="AH158" i="1"/>
  <c r="AI158" i="1"/>
  <c r="AJ158" i="1"/>
  <c r="AK158" i="1"/>
  <c r="AL158" i="1"/>
  <c r="AM158" i="1"/>
  <c r="AN158" i="1"/>
  <c r="AO158" i="1"/>
  <c r="AP158" i="1"/>
  <c r="AQ158" i="1"/>
  <c r="AR158" i="1"/>
  <c r="AS158" i="1"/>
  <c r="AT158" i="1"/>
  <c r="AU158" i="1"/>
  <c r="AV158" i="1"/>
  <c r="AW158" i="1"/>
  <c r="AX158" i="1"/>
  <c r="AY158" i="1"/>
  <c r="AE159" i="1"/>
  <c r="AF159" i="1"/>
  <c r="AG159" i="1"/>
  <c r="AH159" i="1"/>
  <c r="AI159" i="1"/>
  <c r="AJ159" i="1"/>
  <c r="AK159" i="1"/>
  <c r="AL159" i="1"/>
  <c r="AM159" i="1"/>
  <c r="AN159" i="1"/>
  <c r="AO159" i="1"/>
  <c r="AP159" i="1"/>
  <c r="AQ159" i="1"/>
  <c r="AR159" i="1"/>
  <c r="AS159" i="1"/>
  <c r="AT159" i="1"/>
  <c r="AU159" i="1"/>
  <c r="AV159" i="1"/>
  <c r="AW159" i="1"/>
  <c r="AX159" i="1"/>
  <c r="AY159" i="1"/>
  <c r="AE160" i="1"/>
  <c r="AF160" i="1"/>
  <c r="AG160" i="1"/>
  <c r="AH160" i="1"/>
  <c r="AI160" i="1"/>
  <c r="AJ160" i="1"/>
  <c r="AK160" i="1"/>
  <c r="AL160" i="1"/>
  <c r="AM160" i="1"/>
  <c r="AN160" i="1"/>
  <c r="AO160" i="1"/>
  <c r="AP160" i="1"/>
  <c r="AQ160" i="1"/>
  <c r="AR160" i="1"/>
  <c r="AS160" i="1"/>
  <c r="AT160" i="1"/>
  <c r="AU160" i="1"/>
  <c r="AV160" i="1"/>
  <c r="AW160" i="1"/>
  <c r="AX160" i="1"/>
  <c r="AY160" i="1"/>
  <c r="AE161" i="1"/>
  <c r="AF161" i="1"/>
  <c r="AG161" i="1"/>
  <c r="AH161" i="1"/>
  <c r="AI161" i="1"/>
  <c r="AJ161" i="1"/>
  <c r="AK161" i="1"/>
  <c r="AL161" i="1"/>
  <c r="AM161" i="1"/>
  <c r="AN161" i="1"/>
  <c r="AO161" i="1"/>
  <c r="AP161" i="1"/>
  <c r="AQ161" i="1"/>
  <c r="AR161" i="1"/>
  <c r="AS161" i="1"/>
  <c r="AT161" i="1"/>
  <c r="AU161" i="1"/>
  <c r="AV161" i="1"/>
  <c r="AW161" i="1"/>
  <c r="AX161" i="1"/>
  <c r="AY161" i="1"/>
  <c r="AD147" i="1"/>
  <c r="AD148" i="1"/>
  <c r="AD149" i="1"/>
  <c r="AD150" i="1"/>
  <c r="AD151" i="1"/>
  <c r="AD152" i="1"/>
  <c r="AD153" i="1"/>
  <c r="AD154" i="1"/>
  <c r="AD155" i="1"/>
  <c r="AD156" i="1"/>
  <c r="AD157" i="1"/>
  <c r="AD158" i="1"/>
  <c r="AD159" i="1"/>
  <c r="AD160" i="1"/>
  <c r="AD161" i="1"/>
  <c r="AD146" i="1"/>
  <c r="BA146" i="1"/>
  <c r="BW146" i="1" s="1"/>
  <c r="BB146" i="1"/>
  <c r="BX146" i="1" s="1"/>
  <c r="BC146" i="1"/>
  <c r="BY146" i="1" s="1"/>
  <c r="BD146" i="1"/>
  <c r="BZ146" i="1" s="1"/>
  <c r="BE146" i="1"/>
  <c r="CA146" i="1" s="1"/>
  <c r="BF146" i="1"/>
  <c r="CB146" i="1" s="1"/>
  <c r="BG146" i="1"/>
  <c r="CC146" i="1" s="1"/>
  <c r="BH146" i="1"/>
  <c r="CD146" i="1" s="1"/>
  <c r="BI146" i="1"/>
  <c r="CE146" i="1" s="1"/>
  <c r="BJ146" i="1"/>
  <c r="CF146" i="1" s="1"/>
  <c r="BK146" i="1"/>
  <c r="CG146" i="1" s="1"/>
  <c r="BL146" i="1"/>
  <c r="CH146" i="1" s="1"/>
  <c r="BM146" i="1"/>
  <c r="CI146" i="1" s="1"/>
  <c r="BN146" i="1"/>
  <c r="CJ146" i="1" s="1"/>
  <c r="BO146" i="1"/>
  <c r="CK146" i="1" s="1"/>
  <c r="BP146" i="1"/>
  <c r="CL146" i="1" s="1"/>
  <c r="BQ146" i="1"/>
  <c r="CM146" i="1" s="1"/>
  <c r="BR146" i="1"/>
  <c r="CN146" i="1" s="1"/>
  <c r="BS146" i="1"/>
  <c r="CO146" i="1" s="1"/>
  <c r="BT146" i="1"/>
  <c r="CP146" i="1" s="1"/>
  <c r="AB88" i="56" s="1"/>
  <c r="BU146" i="1"/>
  <c r="CQ146" i="1" s="1"/>
  <c r="BA147" i="1"/>
  <c r="BW147" i="1" s="1"/>
  <c r="BB147" i="1"/>
  <c r="BX147" i="1" s="1"/>
  <c r="BC147" i="1"/>
  <c r="BY147" i="1" s="1"/>
  <c r="BD147" i="1"/>
  <c r="BZ147" i="1" s="1"/>
  <c r="BE147" i="1"/>
  <c r="CA147" i="1" s="1"/>
  <c r="BF147" i="1"/>
  <c r="CB147" i="1" s="1"/>
  <c r="BG147" i="1"/>
  <c r="CC147" i="1" s="1"/>
  <c r="BH147" i="1"/>
  <c r="CD147" i="1" s="1"/>
  <c r="BI147" i="1"/>
  <c r="CE147" i="1" s="1"/>
  <c r="BJ147" i="1"/>
  <c r="CF147" i="1" s="1"/>
  <c r="BK147" i="1"/>
  <c r="CG147" i="1" s="1"/>
  <c r="BL147" i="1"/>
  <c r="CH147" i="1" s="1"/>
  <c r="BM147" i="1"/>
  <c r="CI147" i="1" s="1"/>
  <c r="BN147" i="1"/>
  <c r="CJ147" i="1" s="1"/>
  <c r="BO147" i="1"/>
  <c r="CK147" i="1" s="1"/>
  <c r="BP147" i="1"/>
  <c r="CL147" i="1" s="1"/>
  <c r="BQ147" i="1"/>
  <c r="CM147" i="1" s="1"/>
  <c r="BR147" i="1"/>
  <c r="CN147" i="1" s="1"/>
  <c r="BS147" i="1"/>
  <c r="CO147" i="1" s="1"/>
  <c r="BT147" i="1"/>
  <c r="CP147" i="1" s="1"/>
  <c r="AB90" i="56" s="1"/>
  <c r="BU147" i="1"/>
  <c r="CQ147" i="1" s="1"/>
  <c r="BA148" i="1"/>
  <c r="BW148" i="1" s="1"/>
  <c r="BB148" i="1"/>
  <c r="BX148" i="1" s="1"/>
  <c r="BC148" i="1"/>
  <c r="BY148" i="1" s="1"/>
  <c r="BD148" i="1"/>
  <c r="BZ148" i="1" s="1"/>
  <c r="BE148" i="1"/>
  <c r="CA148" i="1" s="1"/>
  <c r="BF148" i="1"/>
  <c r="BG148" i="1"/>
  <c r="CC148" i="1" s="1"/>
  <c r="BH148" i="1"/>
  <c r="CD148" i="1" s="1"/>
  <c r="BI148" i="1"/>
  <c r="CE148" i="1" s="1"/>
  <c r="BJ148" i="1"/>
  <c r="CF148" i="1" s="1"/>
  <c r="BK148" i="1"/>
  <c r="CG148" i="1" s="1"/>
  <c r="BL148" i="1"/>
  <c r="CH148" i="1" s="1"/>
  <c r="BM148" i="1"/>
  <c r="CI148" i="1" s="1"/>
  <c r="BN148" i="1"/>
  <c r="CJ148" i="1" s="1"/>
  <c r="BO148" i="1"/>
  <c r="CK148" i="1" s="1"/>
  <c r="BP148" i="1"/>
  <c r="CL148" i="1" s="1"/>
  <c r="BQ148" i="1"/>
  <c r="CM148" i="1" s="1"/>
  <c r="BR148" i="1"/>
  <c r="CN148" i="1" s="1"/>
  <c r="BS148" i="1"/>
  <c r="CO148" i="1" s="1"/>
  <c r="BT148" i="1"/>
  <c r="CP148" i="1" s="1"/>
  <c r="AB91" i="56" s="1"/>
  <c r="BU148" i="1"/>
  <c r="CQ148" i="1" s="1"/>
  <c r="BA149" i="1"/>
  <c r="BW149" i="1" s="1"/>
  <c r="BB149" i="1"/>
  <c r="BX149" i="1" s="1"/>
  <c r="BC149" i="1"/>
  <c r="BY149" i="1" s="1"/>
  <c r="BD149" i="1"/>
  <c r="BZ149" i="1" s="1"/>
  <c r="BE149" i="1"/>
  <c r="CA149" i="1" s="1"/>
  <c r="BF149" i="1"/>
  <c r="CB149" i="1" s="1"/>
  <c r="BG149" i="1"/>
  <c r="CC149" i="1" s="1"/>
  <c r="BH149" i="1"/>
  <c r="CD149" i="1" s="1"/>
  <c r="BI149" i="1"/>
  <c r="CE149" i="1" s="1"/>
  <c r="BJ149" i="1"/>
  <c r="CF149" i="1" s="1"/>
  <c r="BK149" i="1"/>
  <c r="CG149" i="1" s="1"/>
  <c r="BL149" i="1"/>
  <c r="CH149" i="1" s="1"/>
  <c r="BM149" i="1"/>
  <c r="CI149" i="1" s="1"/>
  <c r="BN149" i="1"/>
  <c r="CJ149" i="1" s="1"/>
  <c r="BO149" i="1"/>
  <c r="CK149" i="1" s="1"/>
  <c r="BP149" i="1"/>
  <c r="CL149" i="1" s="1"/>
  <c r="BQ149" i="1"/>
  <c r="CM149" i="1" s="1"/>
  <c r="BR149" i="1"/>
  <c r="CN149" i="1" s="1"/>
  <c r="BS149" i="1"/>
  <c r="CO149" i="1" s="1"/>
  <c r="BT149" i="1"/>
  <c r="CP149" i="1" s="1"/>
  <c r="AB84" i="59" s="1"/>
  <c r="BU149" i="1"/>
  <c r="CQ149" i="1" s="1"/>
  <c r="BA150" i="1"/>
  <c r="BW150" i="1" s="1"/>
  <c r="BB150" i="1"/>
  <c r="BX150" i="1" s="1"/>
  <c r="BC150" i="1"/>
  <c r="BY150" i="1" s="1"/>
  <c r="BD150" i="1"/>
  <c r="BZ150" i="1" s="1"/>
  <c r="BE150" i="1"/>
  <c r="CA150" i="1" s="1"/>
  <c r="BF150" i="1"/>
  <c r="CB150" i="1" s="1"/>
  <c r="BG150" i="1"/>
  <c r="CC150" i="1" s="1"/>
  <c r="BH150" i="1"/>
  <c r="CD150" i="1" s="1"/>
  <c r="BI150" i="1"/>
  <c r="CE150" i="1" s="1"/>
  <c r="BJ150" i="1"/>
  <c r="CF150" i="1" s="1"/>
  <c r="BK150" i="1"/>
  <c r="CG150" i="1" s="1"/>
  <c r="BL150" i="1"/>
  <c r="CH150" i="1" s="1"/>
  <c r="BM150" i="1"/>
  <c r="CI150" i="1" s="1"/>
  <c r="BN150" i="1"/>
  <c r="CJ150" i="1" s="1"/>
  <c r="BO150" i="1"/>
  <c r="CK150" i="1" s="1"/>
  <c r="BP150" i="1"/>
  <c r="CL150" i="1" s="1"/>
  <c r="BQ150" i="1"/>
  <c r="CM150" i="1" s="1"/>
  <c r="BR150" i="1"/>
  <c r="CN150" i="1" s="1"/>
  <c r="BS150" i="1"/>
  <c r="CO150" i="1" s="1"/>
  <c r="BT150" i="1"/>
  <c r="CP150" i="1" s="1"/>
  <c r="AB93" i="56" s="1"/>
  <c r="BU150" i="1"/>
  <c r="CQ150" i="1" s="1"/>
  <c r="BA151" i="1"/>
  <c r="BW151" i="1" s="1"/>
  <c r="BB151" i="1"/>
  <c r="BX151" i="1" s="1"/>
  <c r="BC151" i="1"/>
  <c r="BY151" i="1" s="1"/>
  <c r="BD151" i="1"/>
  <c r="BZ151" i="1" s="1"/>
  <c r="BE151" i="1"/>
  <c r="CA151" i="1" s="1"/>
  <c r="BF151" i="1"/>
  <c r="CB151" i="1" s="1"/>
  <c r="BG151" i="1"/>
  <c r="CC151" i="1" s="1"/>
  <c r="BH151" i="1"/>
  <c r="CD151" i="1" s="1"/>
  <c r="BI151" i="1"/>
  <c r="CE151" i="1" s="1"/>
  <c r="BJ151" i="1"/>
  <c r="CF151" i="1" s="1"/>
  <c r="BK151" i="1"/>
  <c r="CG151" i="1" s="1"/>
  <c r="BL151" i="1"/>
  <c r="CH151" i="1" s="1"/>
  <c r="BM151" i="1"/>
  <c r="CI151" i="1" s="1"/>
  <c r="BN151" i="1"/>
  <c r="CJ151" i="1" s="1"/>
  <c r="BO151" i="1"/>
  <c r="CK151" i="1" s="1"/>
  <c r="BP151" i="1"/>
  <c r="CL151" i="1" s="1"/>
  <c r="BQ151" i="1"/>
  <c r="CM151" i="1" s="1"/>
  <c r="BR151" i="1"/>
  <c r="CN151" i="1" s="1"/>
  <c r="BS151" i="1"/>
  <c r="CO151" i="1" s="1"/>
  <c r="BT151" i="1"/>
  <c r="CP151" i="1" s="1"/>
  <c r="AB89" i="56" s="1"/>
  <c r="BU151" i="1"/>
  <c r="CQ151" i="1" s="1"/>
  <c r="BA152" i="1"/>
  <c r="BW152" i="1" s="1"/>
  <c r="BB152" i="1"/>
  <c r="BX152" i="1" s="1"/>
  <c r="BC152" i="1"/>
  <c r="BY152" i="1" s="1"/>
  <c r="BD152" i="1"/>
  <c r="BZ152" i="1" s="1"/>
  <c r="BE152" i="1"/>
  <c r="CA152" i="1" s="1"/>
  <c r="BF152" i="1"/>
  <c r="CB152" i="1" s="1"/>
  <c r="BG152" i="1"/>
  <c r="CC152" i="1" s="1"/>
  <c r="BH152" i="1"/>
  <c r="CD152" i="1" s="1"/>
  <c r="BI152" i="1"/>
  <c r="CE152" i="1" s="1"/>
  <c r="BJ152" i="1"/>
  <c r="CF152" i="1" s="1"/>
  <c r="BK152" i="1"/>
  <c r="CG152" i="1" s="1"/>
  <c r="BL152" i="1"/>
  <c r="CH152" i="1" s="1"/>
  <c r="BM152" i="1"/>
  <c r="CI152" i="1" s="1"/>
  <c r="BN152" i="1"/>
  <c r="CJ152" i="1" s="1"/>
  <c r="BO152" i="1"/>
  <c r="CK152" i="1" s="1"/>
  <c r="BP152" i="1"/>
  <c r="CL152" i="1" s="1"/>
  <c r="BQ152" i="1"/>
  <c r="CM152" i="1" s="1"/>
  <c r="BR152" i="1"/>
  <c r="CN152" i="1" s="1"/>
  <c r="BS152" i="1"/>
  <c r="CO152" i="1" s="1"/>
  <c r="BT152" i="1"/>
  <c r="CP152" i="1" s="1"/>
  <c r="BU152" i="1"/>
  <c r="CQ152" i="1" s="1"/>
  <c r="BA153" i="1"/>
  <c r="BW153" i="1" s="1"/>
  <c r="BB153" i="1"/>
  <c r="BX153" i="1" s="1"/>
  <c r="BC153" i="1"/>
  <c r="BY153" i="1" s="1"/>
  <c r="BD153" i="1"/>
  <c r="BZ153" i="1" s="1"/>
  <c r="BE153" i="1"/>
  <c r="CA153" i="1" s="1"/>
  <c r="BF153" i="1"/>
  <c r="CB153" i="1" s="1"/>
  <c r="BG153" i="1"/>
  <c r="CC153" i="1" s="1"/>
  <c r="BH153" i="1"/>
  <c r="CD153" i="1" s="1"/>
  <c r="BI153" i="1"/>
  <c r="CE153" i="1" s="1"/>
  <c r="BJ153" i="1"/>
  <c r="CF153" i="1" s="1"/>
  <c r="BK153" i="1"/>
  <c r="CG153" i="1" s="1"/>
  <c r="BL153" i="1"/>
  <c r="CH153" i="1" s="1"/>
  <c r="BM153" i="1"/>
  <c r="CI153" i="1" s="1"/>
  <c r="BN153" i="1"/>
  <c r="CJ153" i="1" s="1"/>
  <c r="BO153" i="1"/>
  <c r="CK153" i="1" s="1"/>
  <c r="BP153" i="1"/>
  <c r="CL153" i="1" s="1"/>
  <c r="BQ153" i="1"/>
  <c r="CM153" i="1" s="1"/>
  <c r="BR153" i="1"/>
  <c r="CN153" i="1" s="1"/>
  <c r="BS153" i="1"/>
  <c r="CO153" i="1" s="1"/>
  <c r="BT153" i="1"/>
  <c r="CP153" i="1" s="1"/>
  <c r="BU153" i="1"/>
  <c r="CQ153" i="1" s="1"/>
  <c r="BA154" i="1"/>
  <c r="BW154" i="1" s="1"/>
  <c r="BB154" i="1"/>
  <c r="BX154" i="1" s="1"/>
  <c r="BC154" i="1"/>
  <c r="BY154" i="1" s="1"/>
  <c r="BD154" i="1"/>
  <c r="BZ154" i="1" s="1"/>
  <c r="BE154" i="1"/>
  <c r="CA154" i="1" s="1"/>
  <c r="BF154" i="1"/>
  <c r="CB154" i="1" s="1"/>
  <c r="BG154" i="1"/>
  <c r="CC154" i="1" s="1"/>
  <c r="BH154" i="1"/>
  <c r="CD154" i="1" s="1"/>
  <c r="BI154" i="1"/>
  <c r="CE154" i="1" s="1"/>
  <c r="BJ154" i="1"/>
  <c r="CF154" i="1" s="1"/>
  <c r="BK154" i="1"/>
  <c r="CG154" i="1" s="1"/>
  <c r="BL154" i="1"/>
  <c r="CH154" i="1" s="1"/>
  <c r="BM154" i="1"/>
  <c r="CI154" i="1" s="1"/>
  <c r="BN154" i="1"/>
  <c r="CJ154" i="1" s="1"/>
  <c r="BO154" i="1"/>
  <c r="CK154" i="1" s="1"/>
  <c r="BP154" i="1"/>
  <c r="CL154" i="1" s="1"/>
  <c r="BQ154" i="1"/>
  <c r="CM154" i="1" s="1"/>
  <c r="BR154" i="1"/>
  <c r="CN154" i="1" s="1"/>
  <c r="BS154" i="1"/>
  <c r="CO154" i="1" s="1"/>
  <c r="BT154" i="1"/>
  <c r="CP154" i="1" s="1"/>
  <c r="BU154" i="1"/>
  <c r="CQ154" i="1" s="1"/>
  <c r="BA155" i="1"/>
  <c r="BW155" i="1" s="1"/>
  <c r="BB155" i="1"/>
  <c r="BX155" i="1" s="1"/>
  <c r="BC155" i="1"/>
  <c r="BY155" i="1" s="1"/>
  <c r="BD155" i="1"/>
  <c r="BZ155" i="1" s="1"/>
  <c r="BE155" i="1"/>
  <c r="CA155" i="1" s="1"/>
  <c r="BF155" i="1"/>
  <c r="CB155" i="1" s="1"/>
  <c r="BG155" i="1"/>
  <c r="CC155" i="1" s="1"/>
  <c r="BH155" i="1"/>
  <c r="CD155" i="1" s="1"/>
  <c r="BI155" i="1"/>
  <c r="CE155" i="1" s="1"/>
  <c r="BJ155" i="1"/>
  <c r="CF155" i="1" s="1"/>
  <c r="BK155" i="1"/>
  <c r="CG155" i="1" s="1"/>
  <c r="BL155" i="1"/>
  <c r="CH155" i="1" s="1"/>
  <c r="BM155" i="1"/>
  <c r="CI155" i="1" s="1"/>
  <c r="BN155" i="1"/>
  <c r="CJ155" i="1" s="1"/>
  <c r="BO155" i="1"/>
  <c r="CK155" i="1" s="1"/>
  <c r="BP155" i="1"/>
  <c r="CL155" i="1" s="1"/>
  <c r="BQ155" i="1"/>
  <c r="CM155" i="1" s="1"/>
  <c r="BR155" i="1"/>
  <c r="CN155" i="1" s="1"/>
  <c r="BS155" i="1"/>
  <c r="CO155" i="1" s="1"/>
  <c r="BT155" i="1"/>
  <c r="CP155" i="1" s="1"/>
  <c r="BU155" i="1"/>
  <c r="CQ155" i="1" s="1"/>
  <c r="BA156" i="1"/>
  <c r="BW156" i="1" s="1"/>
  <c r="BB156" i="1"/>
  <c r="BX156" i="1" s="1"/>
  <c r="BC156" i="1"/>
  <c r="BY156" i="1" s="1"/>
  <c r="BD156" i="1"/>
  <c r="BZ156" i="1" s="1"/>
  <c r="BE156" i="1"/>
  <c r="CA156" i="1" s="1"/>
  <c r="BF156" i="1"/>
  <c r="CB156" i="1" s="1"/>
  <c r="BG156" i="1"/>
  <c r="CC156" i="1" s="1"/>
  <c r="BH156" i="1"/>
  <c r="CD156" i="1" s="1"/>
  <c r="BI156" i="1"/>
  <c r="CE156" i="1" s="1"/>
  <c r="BJ156" i="1"/>
  <c r="CF156" i="1" s="1"/>
  <c r="BK156" i="1"/>
  <c r="CG156" i="1" s="1"/>
  <c r="BL156" i="1"/>
  <c r="CH156" i="1" s="1"/>
  <c r="BM156" i="1"/>
  <c r="CI156" i="1" s="1"/>
  <c r="BN156" i="1"/>
  <c r="CJ156" i="1" s="1"/>
  <c r="BO156" i="1"/>
  <c r="CK156" i="1" s="1"/>
  <c r="BP156" i="1"/>
  <c r="CL156" i="1" s="1"/>
  <c r="BQ156" i="1"/>
  <c r="CM156" i="1" s="1"/>
  <c r="BR156" i="1"/>
  <c r="CN156" i="1" s="1"/>
  <c r="BS156" i="1"/>
  <c r="CO156" i="1" s="1"/>
  <c r="BT156" i="1"/>
  <c r="CP156" i="1" s="1"/>
  <c r="BU156" i="1"/>
  <c r="CQ156" i="1" s="1"/>
  <c r="BA157" i="1"/>
  <c r="BW157" i="1" s="1"/>
  <c r="BB157" i="1"/>
  <c r="BX157" i="1" s="1"/>
  <c r="BC157" i="1"/>
  <c r="BY157" i="1" s="1"/>
  <c r="BD157" i="1"/>
  <c r="BZ157" i="1" s="1"/>
  <c r="BE157" i="1"/>
  <c r="CA157" i="1" s="1"/>
  <c r="BF157" i="1"/>
  <c r="CB157" i="1" s="1"/>
  <c r="BG157" i="1"/>
  <c r="CC157" i="1" s="1"/>
  <c r="BH157" i="1"/>
  <c r="CD157" i="1" s="1"/>
  <c r="BI157" i="1"/>
  <c r="CE157" i="1" s="1"/>
  <c r="BJ157" i="1"/>
  <c r="CF157" i="1" s="1"/>
  <c r="BK157" i="1"/>
  <c r="CG157" i="1" s="1"/>
  <c r="BL157" i="1"/>
  <c r="CH157" i="1" s="1"/>
  <c r="BM157" i="1"/>
  <c r="CI157" i="1" s="1"/>
  <c r="BN157" i="1"/>
  <c r="CJ157" i="1" s="1"/>
  <c r="BO157" i="1"/>
  <c r="CK157" i="1" s="1"/>
  <c r="BP157" i="1"/>
  <c r="CL157" i="1" s="1"/>
  <c r="BQ157" i="1"/>
  <c r="CM157" i="1" s="1"/>
  <c r="BR157" i="1"/>
  <c r="CN157" i="1" s="1"/>
  <c r="BS157" i="1"/>
  <c r="CO157" i="1" s="1"/>
  <c r="BT157" i="1"/>
  <c r="CP157" i="1" s="1"/>
  <c r="BU157" i="1"/>
  <c r="CQ157" i="1" s="1"/>
  <c r="BA158" i="1"/>
  <c r="BW158" i="1" s="1"/>
  <c r="BB158" i="1"/>
  <c r="BX158" i="1" s="1"/>
  <c r="BC158" i="1"/>
  <c r="BY158" i="1" s="1"/>
  <c r="BD158" i="1"/>
  <c r="BZ158" i="1" s="1"/>
  <c r="BE158" i="1"/>
  <c r="CA158" i="1" s="1"/>
  <c r="BF158" i="1"/>
  <c r="CB158" i="1" s="1"/>
  <c r="BG158" i="1"/>
  <c r="CC158" i="1" s="1"/>
  <c r="BH158" i="1"/>
  <c r="CD158" i="1" s="1"/>
  <c r="BI158" i="1"/>
  <c r="CE158" i="1" s="1"/>
  <c r="BJ158" i="1"/>
  <c r="CF158" i="1" s="1"/>
  <c r="BK158" i="1"/>
  <c r="CG158" i="1" s="1"/>
  <c r="BL158" i="1"/>
  <c r="CH158" i="1" s="1"/>
  <c r="BM158" i="1"/>
  <c r="CI158" i="1" s="1"/>
  <c r="BN158" i="1"/>
  <c r="CJ158" i="1" s="1"/>
  <c r="BO158" i="1"/>
  <c r="CK158" i="1" s="1"/>
  <c r="BP158" i="1"/>
  <c r="CL158" i="1" s="1"/>
  <c r="BQ158" i="1"/>
  <c r="CM158" i="1" s="1"/>
  <c r="BR158" i="1"/>
  <c r="CN158" i="1" s="1"/>
  <c r="BS158" i="1"/>
  <c r="CO158" i="1" s="1"/>
  <c r="BT158" i="1"/>
  <c r="CP158" i="1" s="1"/>
  <c r="BU158" i="1"/>
  <c r="CQ158" i="1" s="1"/>
  <c r="BA159" i="1"/>
  <c r="BW159" i="1" s="1"/>
  <c r="BB159" i="1"/>
  <c r="BX159" i="1" s="1"/>
  <c r="BC159" i="1"/>
  <c r="BY159" i="1" s="1"/>
  <c r="BD159" i="1"/>
  <c r="BZ159" i="1" s="1"/>
  <c r="BE159" i="1"/>
  <c r="CA159" i="1" s="1"/>
  <c r="BF159" i="1"/>
  <c r="CB159" i="1" s="1"/>
  <c r="BG159" i="1"/>
  <c r="CC159" i="1" s="1"/>
  <c r="BH159" i="1"/>
  <c r="CD159" i="1" s="1"/>
  <c r="BI159" i="1"/>
  <c r="CE159" i="1" s="1"/>
  <c r="BJ159" i="1"/>
  <c r="CF159" i="1" s="1"/>
  <c r="BK159" i="1"/>
  <c r="CG159" i="1" s="1"/>
  <c r="BL159" i="1"/>
  <c r="CH159" i="1" s="1"/>
  <c r="BM159" i="1"/>
  <c r="CI159" i="1" s="1"/>
  <c r="BN159" i="1"/>
  <c r="CJ159" i="1" s="1"/>
  <c r="BO159" i="1"/>
  <c r="CK159" i="1" s="1"/>
  <c r="BP159" i="1"/>
  <c r="CL159" i="1" s="1"/>
  <c r="BQ159" i="1"/>
  <c r="CM159" i="1" s="1"/>
  <c r="BR159" i="1"/>
  <c r="CN159" i="1" s="1"/>
  <c r="BS159" i="1"/>
  <c r="CO159" i="1" s="1"/>
  <c r="BT159" i="1"/>
  <c r="CP159" i="1" s="1"/>
  <c r="BU159" i="1"/>
  <c r="CQ159" i="1" s="1"/>
  <c r="BA160" i="1"/>
  <c r="BW160" i="1" s="1"/>
  <c r="BB160" i="1"/>
  <c r="BX160" i="1" s="1"/>
  <c r="BC160" i="1"/>
  <c r="BY160" i="1" s="1"/>
  <c r="BD160" i="1"/>
  <c r="BZ160" i="1" s="1"/>
  <c r="BE160" i="1"/>
  <c r="CA160" i="1" s="1"/>
  <c r="BF160" i="1"/>
  <c r="CB160" i="1" s="1"/>
  <c r="BG160" i="1"/>
  <c r="CC160" i="1" s="1"/>
  <c r="BH160" i="1"/>
  <c r="CD160" i="1" s="1"/>
  <c r="BI160" i="1"/>
  <c r="CE160" i="1" s="1"/>
  <c r="BJ160" i="1"/>
  <c r="CF160" i="1" s="1"/>
  <c r="BK160" i="1"/>
  <c r="CG160" i="1" s="1"/>
  <c r="BL160" i="1"/>
  <c r="CH160" i="1" s="1"/>
  <c r="BM160" i="1"/>
  <c r="CI160" i="1" s="1"/>
  <c r="BN160" i="1"/>
  <c r="CJ160" i="1" s="1"/>
  <c r="BO160" i="1"/>
  <c r="CK160" i="1" s="1"/>
  <c r="BP160" i="1"/>
  <c r="CL160" i="1" s="1"/>
  <c r="BQ160" i="1"/>
  <c r="CM160" i="1" s="1"/>
  <c r="BR160" i="1"/>
  <c r="CN160" i="1" s="1"/>
  <c r="BS160" i="1"/>
  <c r="CO160" i="1" s="1"/>
  <c r="BT160" i="1"/>
  <c r="CP160" i="1" s="1"/>
  <c r="AB95" i="56" s="1"/>
  <c r="BU160" i="1"/>
  <c r="CQ160" i="1" s="1"/>
  <c r="BA161" i="1"/>
  <c r="BW161" i="1" s="1"/>
  <c r="BB161" i="1"/>
  <c r="BX161" i="1" s="1"/>
  <c r="BC161" i="1"/>
  <c r="BY161" i="1" s="1"/>
  <c r="BD161" i="1"/>
  <c r="BZ161" i="1" s="1"/>
  <c r="BE161" i="1"/>
  <c r="CA161" i="1" s="1"/>
  <c r="BF161" i="1"/>
  <c r="CB161" i="1" s="1"/>
  <c r="BG161" i="1"/>
  <c r="CC161" i="1" s="1"/>
  <c r="BH161" i="1"/>
  <c r="CD161" i="1" s="1"/>
  <c r="BI161" i="1"/>
  <c r="CE161" i="1" s="1"/>
  <c r="BJ161" i="1"/>
  <c r="CF161" i="1" s="1"/>
  <c r="BK161" i="1"/>
  <c r="CG161" i="1" s="1"/>
  <c r="BL161" i="1"/>
  <c r="CH161" i="1" s="1"/>
  <c r="BM161" i="1"/>
  <c r="CI161" i="1" s="1"/>
  <c r="BN161" i="1"/>
  <c r="CJ161" i="1" s="1"/>
  <c r="BO161" i="1"/>
  <c r="CK161" i="1" s="1"/>
  <c r="BP161" i="1"/>
  <c r="CL161" i="1" s="1"/>
  <c r="BQ161" i="1"/>
  <c r="CM161" i="1" s="1"/>
  <c r="BR161" i="1"/>
  <c r="CN161" i="1" s="1"/>
  <c r="BS161" i="1"/>
  <c r="CO161" i="1" s="1"/>
  <c r="BT161" i="1"/>
  <c r="CP161" i="1" s="1"/>
  <c r="AB88" i="59" s="1"/>
  <c r="BU161" i="1"/>
  <c r="CQ161" i="1" s="1"/>
  <c r="AZ147" i="1"/>
  <c r="BV147" i="1" s="1"/>
  <c r="AZ148" i="1"/>
  <c r="BV148" i="1" s="1"/>
  <c r="AZ149" i="1"/>
  <c r="BV149" i="1" s="1"/>
  <c r="AZ150" i="1"/>
  <c r="BV150" i="1" s="1"/>
  <c r="AZ151" i="1"/>
  <c r="BV151" i="1" s="1"/>
  <c r="AZ152" i="1"/>
  <c r="BV152" i="1" s="1"/>
  <c r="AZ153" i="1"/>
  <c r="BV153" i="1" s="1"/>
  <c r="AZ154" i="1"/>
  <c r="BV154" i="1" s="1"/>
  <c r="AZ155" i="1"/>
  <c r="BV155" i="1" s="1"/>
  <c r="AZ156" i="1"/>
  <c r="BV156" i="1" s="1"/>
  <c r="AZ157" i="1"/>
  <c r="BV157" i="1" s="1"/>
  <c r="AZ158" i="1"/>
  <c r="BV158" i="1" s="1"/>
  <c r="AZ159" i="1"/>
  <c r="BV159" i="1" s="1"/>
  <c r="AZ160" i="1"/>
  <c r="BV160" i="1" s="1"/>
  <c r="AZ161" i="1"/>
  <c r="BV161" i="1" s="1"/>
  <c r="AZ146" i="1"/>
  <c r="BV146" i="1" s="1"/>
  <c r="A1" i="44"/>
  <c r="K99" i="44" s="1"/>
  <c r="I146" i="1"/>
  <c r="J146" i="1"/>
  <c r="K146" i="1"/>
  <c r="L146" i="1"/>
  <c r="M146" i="1"/>
  <c r="N146" i="1"/>
  <c r="O146" i="1"/>
  <c r="P146" i="1"/>
  <c r="Q146" i="1"/>
  <c r="R146" i="1"/>
  <c r="S146" i="1"/>
  <c r="T146" i="1"/>
  <c r="U146" i="1"/>
  <c r="V146" i="1"/>
  <c r="W146" i="1"/>
  <c r="X146" i="1"/>
  <c r="Y146" i="1"/>
  <c r="Z146" i="1"/>
  <c r="AA146" i="1"/>
  <c r="AB146" i="1"/>
  <c r="P88" i="56" s="1"/>
  <c r="AC146" i="1"/>
  <c r="I147" i="1"/>
  <c r="J147" i="1"/>
  <c r="K147" i="1"/>
  <c r="L147" i="1"/>
  <c r="M147" i="1"/>
  <c r="N147" i="1"/>
  <c r="O147" i="1"/>
  <c r="P147" i="1"/>
  <c r="Q147" i="1"/>
  <c r="R147" i="1"/>
  <c r="S147" i="1"/>
  <c r="T147" i="1"/>
  <c r="U147" i="1"/>
  <c r="V147" i="1"/>
  <c r="W147" i="1"/>
  <c r="X147" i="1"/>
  <c r="Y147" i="1"/>
  <c r="Z147" i="1"/>
  <c r="AA147" i="1"/>
  <c r="AB147" i="1"/>
  <c r="P82" i="59" s="1"/>
  <c r="AC147" i="1"/>
  <c r="I148" i="1"/>
  <c r="J148" i="1"/>
  <c r="K148" i="1"/>
  <c r="L148" i="1"/>
  <c r="M148" i="1"/>
  <c r="N148" i="1"/>
  <c r="O148" i="1"/>
  <c r="P148" i="1"/>
  <c r="Q148" i="1"/>
  <c r="R148" i="1"/>
  <c r="S148" i="1"/>
  <c r="T148" i="1"/>
  <c r="U148" i="1"/>
  <c r="V148" i="1"/>
  <c r="W148" i="1"/>
  <c r="X148" i="1"/>
  <c r="Y148" i="1"/>
  <c r="Z148" i="1"/>
  <c r="AA148" i="1"/>
  <c r="AB148" i="1"/>
  <c r="P91" i="56" s="1"/>
  <c r="AC148" i="1"/>
  <c r="I149" i="1"/>
  <c r="J149" i="1"/>
  <c r="K149" i="1"/>
  <c r="L149" i="1"/>
  <c r="M149" i="1"/>
  <c r="N149" i="1"/>
  <c r="O149" i="1"/>
  <c r="P149" i="1"/>
  <c r="Q149" i="1"/>
  <c r="R149" i="1"/>
  <c r="S149" i="1"/>
  <c r="T149" i="1"/>
  <c r="U149" i="1"/>
  <c r="V149" i="1"/>
  <c r="W149" i="1"/>
  <c r="X149" i="1"/>
  <c r="Y149" i="1"/>
  <c r="Z149" i="1"/>
  <c r="AA149" i="1"/>
  <c r="AB149" i="1"/>
  <c r="P92" i="56" s="1"/>
  <c r="AC149" i="1"/>
  <c r="I150" i="1"/>
  <c r="J150" i="1"/>
  <c r="K150" i="1"/>
  <c r="L150" i="1"/>
  <c r="M150" i="1"/>
  <c r="N150" i="1"/>
  <c r="O150" i="1"/>
  <c r="P150" i="1"/>
  <c r="Q150" i="1"/>
  <c r="R150" i="1"/>
  <c r="S150" i="1"/>
  <c r="T150" i="1"/>
  <c r="U150" i="1"/>
  <c r="V150" i="1"/>
  <c r="W150" i="1"/>
  <c r="X150" i="1"/>
  <c r="Y150" i="1"/>
  <c r="Z150" i="1"/>
  <c r="AA150" i="1"/>
  <c r="AB150" i="1"/>
  <c r="P93" i="56" s="1"/>
  <c r="AC150" i="1"/>
  <c r="I151" i="1"/>
  <c r="J151" i="1"/>
  <c r="K151" i="1"/>
  <c r="L151" i="1"/>
  <c r="M151" i="1"/>
  <c r="N151" i="1"/>
  <c r="O151" i="1"/>
  <c r="P151" i="1"/>
  <c r="Q151" i="1"/>
  <c r="R151" i="1"/>
  <c r="S151" i="1"/>
  <c r="T151" i="1"/>
  <c r="U151" i="1"/>
  <c r="V151" i="1"/>
  <c r="W151" i="1"/>
  <c r="X151" i="1"/>
  <c r="Y151" i="1"/>
  <c r="Z151" i="1"/>
  <c r="AA151" i="1"/>
  <c r="AB151" i="1"/>
  <c r="P89" i="56" s="1"/>
  <c r="AC151" i="1"/>
  <c r="I152" i="1"/>
  <c r="J152" i="1"/>
  <c r="K152" i="1"/>
  <c r="L152" i="1"/>
  <c r="M152" i="1"/>
  <c r="N152" i="1"/>
  <c r="O152" i="1"/>
  <c r="P152" i="1"/>
  <c r="Q152" i="1"/>
  <c r="R152" i="1"/>
  <c r="S152" i="1"/>
  <c r="T152" i="1"/>
  <c r="U152" i="1"/>
  <c r="V152" i="1"/>
  <c r="W152" i="1"/>
  <c r="X152" i="1"/>
  <c r="Y152" i="1"/>
  <c r="Z152" i="1"/>
  <c r="AA152" i="1"/>
  <c r="AB152" i="1"/>
  <c r="AC152" i="1"/>
  <c r="I153" i="1"/>
  <c r="J153" i="1"/>
  <c r="K153" i="1"/>
  <c r="L153" i="1"/>
  <c r="M153" i="1"/>
  <c r="N153" i="1"/>
  <c r="O153" i="1"/>
  <c r="P153" i="1"/>
  <c r="Q153" i="1"/>
  <c r="R153" i="1"/>
  <c r="S153" i="1"/>
  <c r="T153" i="1"/>
  <c r="U153" i="1"/>
  <c r="V153" i="1"/>
  <c r="W153" i="1"/>
  <c r="X153" i="1"/>
  <c r="Y153" i="1"/>
  <c r="Z153" i="1"/>
  <c r="AA153" i="1"/>
  <c r="AB153" i="1"/>
  <c r="AC153" i="1"/>
  <c r="I154" i="1"/>
  <c r="J154" i="1"/>
  <c r="K154" i="1"/>
  <c r="L154" i="1"/>
  <c r="M154" i="1"/>
  <c r="N154" i="1"/>
  <c r="O154" i="1"/>
  <c r="P154" i="1"/>
  <c r="Q154" i="1"/>
  <c r="R154" i="1"/>
  <c r="S154" i="1"/>
  <c r="T154" i="1"/>
  <c r="U154" i="1"/>
  <c r="V154" i="1"/>
  <c r="W154" i="1"/>
  <c r="X154" i="1"/>
  <c r="Y154" i="1"/>
  <c r="Z154" i="1"/>
  <c r="AA154" i="1"/>
  <c r="AB154" i="1"/>
  <c r="AC154" i="1"/>
  <c r="I155" i="1"/>
  <c r="J155" i="1"/>
  <c r="K155" i="1"/>
  <c r="L155" i="1"/>
  <c r="M155" i="1"/>
  <c r="N155" i="1"/>
  <c r="O155" i="1"/>
  <c r="P155" i="1"/>
  <c r="Q155" i="1"/>
  <c r="R155" i="1"/>
  <c r="S155" i="1"/>
  <c r="T155" i="1"/>
  <c r="U155" i="1"/>
  <c r="V155" i="1"/>
  <c r="W155" i="1"/>
  <c r="X155" i="1"/>
  <c r="Y155" i="1"/>
  <c r="Z155" i="1"/>
  <c r="AA155" i="1"/>
  <c r="AB155" i="1"/>
  <c r="AC155" i="1"/>
  <c r="I156" i="1"/>
  <c r="J156" i="1"/>
  <c r="K156" i="1"/>
  <c r="L156" i="1"/>
  <c r="M156" i="1"/>
  <c r="N156" i="1"/>
  <c r="O156" i="1"/>
  <c r="P156" i="1"/>
  <c r="Q156" i="1"/>
  <c r="R156" i="1"/>
  <c r="S156" i="1"/>
  <c r="T156" i="1"/>
  <c r="U156" i="1"/>
  <c r="V156" i="1"/>
  <c r="W156" i="1"/>
  <c r="X156" i="1"/>
  <c r="Y156" i="1"/>
  <c r="Z156" i="1"/>
  <c r="AA156" i="1"/>
  <c r="AB156" i="1"/>
  <c r="AC156" i="1"/>
  <c r="I157" i="1"/>
  <c r="J157" i="1"/>
  <c r="K157" i="1"/>
  <c r="L157" i="1"/>
  <c r="M157" i="1"/>
  <c r="N157" i="1"/>
  <c r="O157" i="1"/>
  <c r="P157" i="1"/>
  <c r="Q157" i="1"/>
  <c r="R157" i="1"/>
  <c r="S157" i="1"/>
  <c r="T157" i="1"/>
  <c r="U157" i="1"/>
  <c r="V157" i="1"/>
  <c r="W157" i="1"/>
  <c r="X157" i="1"/>
  <c r="Y157" i="1"/>
  <c r="Z157" i="1"/>
  <c r="AA157" i="1"/>
  <c r="AB157" i="1"/>
  <c r="AC157" i="1"/>
  <c r="I158" i="1"/>
  <c r="J158" i="1"/>
  <c r="K158" i="1"/>
  <c r="L158" i="1"/>
  <c r="M158" i="1"/>
  <c r="N158" i="1"/>
  <c r="O158" i="1"/>
  <c r="P158" i="1"/>
  <c r="Q158" i="1"/>
  <c r="R158" i="1"/>
  <c r="S158" i="1"/>
  <c r="T158" i="1"/>
  <c r="U158" i="1"/>
  <c r="V158" i="1"/>
  <c r="W158" i="1"/>
  <c r="X158" i="1"/>
  <c r="Y158" i="1"/>
  <c r="Z158" i="1"/>
  <c r="AA158" i="1"/>
  <c r="AB158" i="1"/>
  <c r="AC158" i="1"/>
  <c r="I159" i="1"/>
  <c r="J159" i="1"/>
  <c r="K159" i="1"/>
  <c r="L159" i="1"/>
  <c r="M159" i="1"/>
  <c r="N159" i="1"/>
  <c r="O159" i="1"/>
  <c r="P159" i="1"/>
  <c r="Q159" i="1"/>
  <c r="R159" i="1"/>
  <c r="S159" i="1"/>
  <c r="T159" i="1"/>
  <c r="U159" i="1"/>
  <c r="V159" i="1"/>
  <c r="W159" i="1"/>
  <c r="X159" i="1"/>
  <c r="Y159" i="1"/>
  <c r="Z159" i="1"/>
  <c r="AA159" i="1"/>
  <c r="AB159" i="1"/>
  <c r="AC159" i="1"/>
  <c r="I160" i="1"/>
  <c r="J160" i="1"/>
  <c r="K160" i="1"/>
  <c r="L160" i="1"/>
  <c r="M160" i="1"/>
  <c r="N160" i="1"/>
  <c r="O160" i="1"/>
  <c r="P160" i="1"/>
  <c r="Q160" i="1"/>
  <c r="R160" i="1"/>
  <c r="S160" i="1"/>
  <c r="T160" i="1"/>
  <c r="U160" i="1"/>
  <c r="V160" i="1"/>
  <c r="W160" i="1"/>
  <c r="X160" i="1"/>
  <c r="Y160" i="1"/>
  <c r="Z160" i="1"/>
  <c r="AA160" i="1"/>
  <c r="AB160" i="1"/>
  <c r="P95" i="56" s="1"/>
  <c r="AC160" i="1"/>
  <c r="I161" i="1"/>
  <c r="J161" i="1"/>
  <c r="K161" i="1"/>
  <c r="L161" i="1"/>
  <c r="M161" i="1"/>
  <c r="N161" i="1"/>
  <c r="O161" i="1"/>
  <c r="P161" i="1"/>
  <c r="Q161" i="1"/>
  <c r="R161" i="1"/>
  <c r="S161" i="1"/>
  <c r="T161" i="1"/>
  <c r="U161" i="1"/>
  <c r="V161" i="1"/>
  <c r="W161" i="1"/>
  <c r="X161" i="1"/>
  <c r="Y161" i="1"/>
  <c r="Z161" i="1"/>
  <c r="AA161" i="1"/>
  <c r="AB161" i="1"/>
  <c r="P96" i="56" s="1"/>
  <c r="AC161" i="1"/>
  <c r="H147" i="1"/>
  <c r="H148" i="1"/>
  <c r="H149" i="1"/>
  <c r="H150" i="1"/>
  <c r="H151" i="1"/>
  <c r="H152" i="1"/>
  <c r="H153" i="1"/>
  <c r="H154" i="1"/>
  <c r="H155" i="1"/>
  <c r="H156" i="1"/>
  <c r="H157" i="1"/>
  <c r="H158" i="1"/>
  <c r="H159" i="1"/>
  <c r="H160" i="1"/>
  <c r="H161" i="1"/>
  <c r="H146" i="1"/>
  <c r="K78" i="59" l="1"/>
  <c r="L92" i="56"/>
  <c r="L96" i="56"/>
  <c r="L97" i="56" s="1"/>
  <c r="L85" i="59"/>
  <c r="L81" i="59"/>
  <c r="P97" i="56"/>
  <c r="V88" i="56"/>
  <c r="P90" i="56"/>
  <c r="P94" i="56" s="1"/>
  <c r="V91" i="56"/>
  <c r="AB92" i="56"/>
  <c r="AB96" i="56"/>
  <c r="AB81" i="59"/>
  <c r="P87" i="59"/>
  <c r="P80" i="59"/>
  <c r="P83" i="59"/>
  <c r="V84" i="59"/>
  <c r="AB85" i="59"/>
  <c r="V88" i="59"/>
  <c r="V92" i="56"/>
  <c r="V96" i="56"/>
  <c r="V81" i="59"/>
  <c r="V89" i="56"/>
  <c r="L82" i="59"/>
  <c r="AB82" i="59"/>
  <c r="P84" i="59"/>
  <c r="V85" i="59"/>
  <c r="P88" i="59"/>
  <c r="V93" i="56"/>
  <c r="P81" i="59"/>
  <c r="L87" i="59"/>
  <c r="L89" i="59" s="1"/>
  <c r="AB87" i="59"/>
  <c r="AB80" i="59"/>
  <c r="V82" i="59"/>
  <c r="L83" i="59"/>
  <c r="AB83" i="59"/>
  <c r="P85" i="59"/>
  <c r="V90" i="56"/>
  <c r="V87" i="59"/>
  <c r="V95" i="56"/>
  <c r="V80" i="59"/>
  <c r="V83" i="59"/>
  <c r="K79" i="59"/>
  <c r="K86" i="56"/>
  <c r="E86" i="56"/>
  <c r="E87" i="56" s="1"/>
  <c r="E99" i="44"/>
  <c r="E100" i="44" s="1"/>
  <c r="CB148" i="1"/>
  <c r="K100" i="44"/>
  <c r="A152" i="1"/>
  <c r="C152" i="1"/>
  <c r="C161" i="1"/>
  <c r="A161" i="1"/>
  <c r="C160" i="1"/>
  <c r="A160" i="1"/>
  <c r="C159" i="1"/>
  <c r="A159" i="1"/>
  <c r="C158" i="1"/>
  <c r="A158" i="1"/>
  <c r="C157" i="1"/>
  <c r="A157" i="1"/>
  <c r="C156" i="1"/>
  <c r="A156" i="1"/>
  <c r="C155" i="1"/>
  <c r="A155" i="1"/>
  <c r="C154" i="1"/>
  <c r="A154" i="1"/>
  <c r="C153" i="1"/>
  <c r="A153" i="1"/>
  <c r="C151" i="1"/>
  <c r="A151" i="1"/>
  <c r="C150" i="1"/>
  <c r="A150" i="1"/>
  <c r="C149" i="1"/>
  <c r="A149" i="1"/>
  <c r="C148" i="1"/>
  <c r="A148" i="1"/>
  <c r="C147" i="1"/>
  <c r="A147" i="1"/>
  <c r="C146" i="1"/>
  <c r="A146" i="1"/>
  <c r="C145" i="1"/>
  <c r="A145" i="1"/>
  <c r="C144" i="1"/>
  <c r="A144" i="1"/>
  <c r="C143" i="1"/>
  <c r="A143" i="1"/>
  <c r="C142" i="1"/>
  <c r="A142" i="1"/>
  <c r="C141" i="1"/>
  <c r="A141" i="1"/>
  <c r="C140" i="1"/>
  <c r="A140" i="1"/>
  <c r="C139" i="1"/>
  <c r="A139" i="1"/>
  <c r="C138" i="1"/>
  <c r="A138" i="1"/>
  <c r="C137" i="1"/>
  <c r="A137" i="1"/>
  <c r="C136" i="1"/>
  <c r="A136" i="1"/>
  <c r="C135" i="1"/>
  <c r="A135" i="1"/>
  <c r="C134" i="1"/>
  <c r="A134" i="1"/>
  <c r="C133" i="1"/>
  <c r="A133" i="1"/>
  <c r="C132" i="1"/>
  <c r="A132" i="1"/>
  <c r="C131" i="1"/>
  <c r="A131" i="1"/>
  <c r="C130" i="1"/>
  <c r="A130" i="1"/>
  <c r="C129" i="1"/>
  <c r="A129" i="1"/>
  <c r="C128" i="1"/>
  <c r="A128" i="1"/>
  <c r="C127" i="1"/>
  <c r="A127" i="1"/>
  <c r="C126" i="1"/>
  <c r="A126" i="1"/>
  <c r="C125" i="1"/>
  <c r="A125" i="1"/>
  <c r="C124" i="1"/>
  <c r="A124" i="1"/>
  <c r="C123" i="1"/>
  <c r="A123" i="1"/>
  <c r="C122" i="1"/>
  <c r="A122" i="1"/>
  <c r="C121" i="1"/>
  <c r="A121" i="1"/>
  <c r="C120" i="1"/>
  <c r="A120" i="1"/>
  <c r="C119" i="1"/>
  <c r="A119" i="1"/>
  <c r="C118" i="1"/>
  <c r="A118" i="1"/>
  <c r="C117" i="1"/>
  <c r="A117" i="1"/>
  <c r="C116" i="1"/>
  <c r="A116" i="1"/>
  <c r="C115" i="1"/>
  <c r="A115" i="1"/>
  <c r="C114" i="1"/>
  <c r="A114" i="1"/>
  <c r="C113" i="1"/>
  <c r="A113" i="1"/>
  <c r="C112" i="1"/>
  <c r="A112" i="1"/>
  <c r="C111" i="1"/>
  <c r="A111" i="1"/>
  <c r="C110" i="1"/>
  <c r="A110" i="1"/>
  <c r="C109" i="1"/>
  <c r="A109" i="1"/>
  <c r="C108" i="1"/>
  <c r="A108" i="1"/>
  <c r="C107" i="1"/>
  <c r="A107" i="1"/>
  <c r="C106" i="1"/>
  <c r="A106" i="1"/>
  <c r="C105" i="1"/>
  <c r="A105" i="1"/>
  <c r="C104" i="1"/>
  <c r="A104" i="1"/>
  <c r="C103" i="1"/>
  <c r="A103" i="1"/>
  <c r="C102" i="1"/>
  <c r="A102" i="1"/>
  <c r="C101" i="1"/>
  <c r="A101" i="1"/>
  <c r="C100" i="1"/>
  <c r="A100" i="1"/>
  <c r="C99" i="1"/>
  <c r="A99" i="1"/>
  <c r="C98" i="1"/>
  <c r="A98" i="1"/>
  <c r="C97" i="1"/>
  <c r="A97" i="1"/>
  <c r="C96" i="1"/>
  <c r="A96" i="1"/>
  <c r="C95" i="1"/>
  <c r="A95" i="1"/>
  <c r="C94" i="1"/>
  <c r="A94" i="1"/>
  <c r="C93" i="1"/>
  <c r="A93" i="1"/>
  <c r="C92" i="1"/>
  <c r="A92" i="1"/>
  <c r="C91" i="1"/>
  <c r="A91" i="1"/>
  <c r="C90" i="1"/>
  <c r="A90" i="1"/>
  <c r="C89" i="1"/>
  <c r="A89" i="1"/>
  <c r="C88" i="1"/>
  <c r="A88" i="1"/>
  <c r="C87" i="1"/>
  <c r="A87" i="1"/>
  <c r="C86" i="1"/>
  <c r="A86" i="1"/>
  <c r="C85" i="1"/>
  <c r="A85" i="1"/>
  <c r="C84" i="1"/>
  <c r="A84" i="1"/>
  <c r="C83" i="1"/>
  <c r="A83" i="1"/>
  <c r="C82" i="1"/>
  <c r="A82" i="1"/>
  <c r="C81" i="1"/>
  <c r="A81" i="1"/>
  <c r="C80" i="1"/>
  <c r="A80" i="1"/>
  <c r="C79" i="1"/>
  <c r="A79" i="1"/>
  <c r="C78" i="1"/>
  <c r="A78" i="1"/>
  <c r="C77" i="1"/>
  <c r="A77" i="1"/>
  <c r="C76" i="1"/>
  <c r="A76" i="1"/>
  <c r="C75" i="1"/>
  <c r="A75" i="1"/>
  <c r="C74" i="1"/>
  <c r="A74" i="1"/>
  <c r="C73" i="1"/>
  <c r="A73" i="1"/>
  <c r="C72" i="1"/>
  <c r="A72" i="1"/>
  <c r="C71" i="1"/>
  <c r="A71" i="1"/>
  <c r="C70" i="1"/>
  <c r="A70" i="1"/>
  <c r="C69" i="1"/>
  <c r="A69" i="1"/>
  <c r="C68" i="1"/>
  <c r="A68" i="1"/>
  <c r="C67" i="1"/>
  <c r="A67" i="1"/>
  <c r="C66" i="1"/>
  <c r="A66" i="1"/>
  <c r="C65" i="1"/>
  <c r="A65" i="1"/>
  <c r="C64" i="1"/>
  <c r="A64" i="1"/>
  <c r="C63" i="1"/>
  <c r="A63" i="1"/>
  <c r="C62" i="1"/>
  <c r="A62" i="1"/>
  <c r="C61" i="1"/>
  <c r="A61" i="1"/>
  <c r="C60" i="1"/>
  <c r="A60" i="1"/>
  <c r="C59" i="1"/>
  <c r="A59" i="1"/>
  <c r="C58" i="1"/>
  <c r="A58" i="1"/>
  <c r="C57" i="1"/>
  <c r="A57" i="1"/>
  <c r="C56" i="1"/>
  <c r="A56" i="1"/>
  <c r="C55" i="1"/>
  <c r="A55" i="1"/>
  <c r="C54" i="1"/>
  <c r="A54" i="1"/>
  <c r="C53" i="1"/>
  <c r="A53" i="1"/>
  <c r="C52" i="1"/>
  <c r="A52" i="1"/>
  <c r="C51" i="1"/>
  <c r="A51" i="1"/>
  <c r="C50" i="1"/>
  <c r="A50" i="1"/>
  <c r="C49" i="1"/>
  <c r="A49" i="1"/>
  <c r="C48" i="1"/>
  <c r="A48" i="1"/>
  <c r="C47" i="1"/>
  <c r="A47" i="1"/>
  <c r="C46" i="1"/>
  <c r="A46" i="1"/>
  <c r="C45" i="1"/>
  <c r="A45" i="1"/>
  <c r="C44" i="1"/>
  <c r="A44" i="1"/>
  <c r="C43" i="1"/>
  <c r="A43" i="1"/>
  <c r="C42" i="1"/>
  <c r="A42" i="1"/>
  <c r="C41" i="1"/>
  <c r="A41" i="1"/>
  <c r="C40" i="1"/>
  <c r="A40" i="1"/>
  <c r="C39" i="1"/>
  <c r="A39" i="1"/>
  <c r="C38" i="1"/>
  <c r="A38" i="1"/>
  <c r="C37" i="1"/>
  <c r="A37" i="1"/>
  <c r="C36" i="1"/>
  <c r="A36" i="1"/>
  <c r="C35" i="1"/>
  <c r="A35" i="1"/>
  <c r="C34" i="1"/>
  <c r="A34" i="1"/>
  <c r="C33" i="1"/>
  <c r="A33" i="1"/>
  <c r="C32" i="1"/>
  <c r="A32" i="1"/>
  <c r="C31" i="1"/>
  <c r="A31" i="1"/>
  <c r="C30" i="1"/>
  <c r="A30" i="1"/>
  <c r="C29" i="1"/>
  <c r="A29" i="1"/>
  <c r="C28" i="1"/>
  <c r="A28" i="1"/>
  <c r="C27" i="1"/>
  <c r="A27" i="1"/>
  <c r="C26" i="1"/>
  <c r="A26" i="1"/>
  <c r="C25" i="1"/>
  <c r="A25" i="1"/>
  <c r="C24" i="1"/>
  <c r="A24" i="1"/>
  <c r="C23" i="1"/>
  <c r="A23" i="1"/>
  <c r="C22" i="1"/>
  <c r="A22" i="1"/>
  <c r="C21" i="1"/>
  <c r="A21" i="1"/>
  <c r="C20" i="1"/>
  <c r="A20" i="1"/>
  <c r="C19" i="1"/>
  <c r="A19" i="1"/>
  <c r="C18" i="1"/>
  <c r="A18" i="1"/>
  <c r="C3" i="1"/>
  <c r="C4" i="1"/>
  <c r="C5" i="1"/>
  <c r="C6" i="1"/>
  <c r="C7" i="1"/>
  <c r="C8" i="1"/>
  <c r="C9" i="1"/>
  <c r="C10" i="1"/>
  <c r="C11" i="1"/>
  <c r="C12" i="1"/>
  <c r="C13" i="1"/>
  <c r="C14" i="1"/>
  <c r="C15" i="1"/>
  <c r="C16" i="1"/>
  <c r="C17" i="1"/>
  <c r="C2" i="1"/>
  <c r="C2" i="47"/>
  <c r="P89" i="59" l="1"/>
  <c r="J94" i="56"/>
  <c r="J89" i="56"/>
  <c r="J95" i="56"/>
  <c r="J88" i="56"/>
  <c r="J93" i="56"/>
  <c r="J91" i="56"/>
  <c r="J96" i="56"/>
  <c r="J92" i="56"/>
  <c r="O82" i="1"/>
  <c r="W82" i="1"/>
  <c r="P82" i="1"/>
  <c r="X82" i="1"/>
  <c r="H82" i="1"/>
  <c r="I82" i="1"/>
  <c r="Q82" i="1"/>
  <c r="Y82" i="1"/>
  <c r="J82" i="1"/>
  <c r="R82" i="1"/>
  <c r="Z82" i="1"/>
  <c r="K82" i="1"/>
  <c r="S82" i="1"/>
  <c r="AA82" i="1"/>
  <c r="L82" i="1"/>
  <c r="T82" i="1"/>
  <c r="AB82" i="1"/>
  <c r="M82" i="1"/>
  <c r="U82" i="1"/>
  <c r="AC82" i="1"/>
  <c r="N82" i="1"/>
  <c r="V82" i="1"/>
  <c r="J90" i="56"/>
  <c r="P86" i="59"/>
  <c r="K87" i="56"/>
  <c r="AE16" i="1"/>
  <c r="AM16" i="1"/>
  <c r="AU16" i="1"/>
  <c r="W60" i="59" s="1"/>
  <c r="AH16" i="1"/>
  <c r="AP16" i="1"/>
  <c r="R60" i="59" s="1"/>
  <c r="AX16" i="1"/>
  <c r="Z60" i="59" s="1"/>
  <c r="AI16" i="1"/>
  <c r="AQ16" i="1"/>
  <c r="S60" i="59" s="1"/>
  <c r="AY16" i="1"/>
  <c r="AG16" i="1"/>
  <c r="AT16" i="1"/>
  <c r="V60" i="59" s="1"/>
  <c r="AJ16" i="1"/>
  <c r="AV16" i="1"/>
  <c r="X60" i="59" s="1"/>
  <c r="AK16" i="1"/>
  <c r="AW16" i="1"/>
  <c r="Y60" i="59" s="1"/>
  <c r="AN16" i="1"/>
  <c r="P60" i="59" s="1"/>
  <c r="AO16" i="1"/>
  <c r="Q60" i="59" s="1"/>
  <c r="AR16" i="1"/>
  <c r="T60" i="59" s="1"/>
  <c r="AL16" i="1"/>
  <c r="AS16" i="1"/>
  <c r="U60" i="59" s="1"/>
  <c r="AF16" i="1"/>
  <c r="BC16" i="1"/>
  <c r="BK16" i="1"/>
  <c r="BS16" i="1"/>
  <c r="AD16" i="1"/>
  <c r="BE16" i="1"/>
  <c r="BM16" i="1"/>
  <c r="BU16" i="1"/>
  <c r="CQ16" i="1" s="1"/>
  <c r="BG16" i="1"/>
  <c r="BO16" i="1"/>
  <c r="BH16" i="1"/>
  <c r="BP16" i="1"/>
  <c r="CL16" i="1" s="1"/>
  <c r="AG60" i="59" s="1"/>
  <c r="BA16" i="1"/>
  <c r="BW16" i="1" s="1"/>
  <c r="BI16" i="1"/>
  <c r="CE16" i="1" s="1"/>
  <c r="BQ16" i="1"/>
  <c r="CM16" i="1" s="1"/>
  <c r="AH60" i="59" s="1"/>
  <c r="BB16" i="1"/>
  <c r="BJ16" i="1"/>
  <c r="BR16" i="1"/>
  <c r="CN16" i="1" s="1"/>
  <c r="AI60" i="59" s="1"/>
  <c r="BF16" i="1"/>
  <c r="BL16" i="1"/>
  <c r="CH16" i="1" s="1"/>
  <c r="AC60" i="59" s="1"/>
  <c r="BN16" i="1"/>
  <c r="BT16" i="1"/>
  <c r="BD16" i="1"/>
  <c r="AZ16" i="1"/>
  <c r="AF19" i="1"/>
  <c r="AN19" i="1"/>
  <c r="AV19" i="1"/>
  <c r="AI19" i="1"/>
  <c r="AQ19" i="1"/>
  <c r="AY19" i="1"/>
  <c r="AJ19" i="1"/>
  <c r="AR19" i="1"/>
  <c r="AH19" i="1"/>
  <c r="AU19" i="1"/>
  <c r="AK19" i="1"/>
  <c r="AW19" i="1"/>
  <c r="AL19" i="1"/>
  <c r="AX19" i="1"/>
  <c r="AO19" i="1"/>
  <c r="AP19" i="1"/>
  <c r="AE19" i="1"/>
  <c r="AS19" i="1"/>
  <c r="AM19" i="1"/>
  <c r="AG19" i="1"/>
  <c r="AT19" i="1"/>
  <c r="BD19" i="1"/>
  <c r="BL19" i="1"/>
  <c r="BT19" i="1"/>
  <c r="BF19" i="1"/>
  <c r="CB19" i="1" s="1"/>
  <c r="BN19" i="1"/>
  <c r="AD19" i="1"/>
  <c r="BH19" i="1"/>
  <c r="BP19" i="1"/>
  <c r="CL19" i="1" s="1"/>
  <c r="BA19" i="1"/>
  <c r="BI19" i="1"/>
  <c r="BQ19" i="1"/>
  <c r="CM19" i="1" s="1"/>
  <c r="BB19" i="1"/>
  <c r="BX19" i="1" s="1"/>
  <c r="BJ19" i="1"/>
  <c r="CF19" i="1" s="1"/>
  <c r="BR19" i="1"/>
  <c r="CN19" i="1" s="1"/>
  <c r="BC19" i="1"/>
  <c r="BY19" i="1" s="1"/>
  <c r="BK19" i="1"/>
  <c r="CG19" i="1" s="1"/>
  <c r="BS19" i="1"/>
  <c r="BG19" i="1"/>
  <c r="BM19" i="1"/>
  <c r="BO19" i="1"/>
  <c r="BU19" i="1"/>
  <c r="BE19" i="1"/>
  <c r="AZ19" i="1"/>
  <c r="AF43" i="1"/>
  <c r="AN43" i="1"/>
  <c r="AV43" i="1"/>
  <c r="AJ43" i="1"/>
  <c r="AR43" i="1"/>
  <c r="AE43" i="1"/>
  <c r="AP43" i="1"/>
  <c r="AH43" i="1"/>
  <c r="AS43" i="1"/>
  <c r="AK43" i="1"/>
  <c r="AU43" i="1"/>
  <c r="AL43" i="1"/>
  <c r="AW43" i="1"/>
  <c r="AM43" i="1"/>
  <c r="AX43" i="1"/>
  <c r="AQ43" i="1"/>
  <c r="AY43" i="1"/>
  <c r="AI43" i="1"/>
  <c r="AO43" i="1"/>
  <c r="AG43" i="1"/>
  <c r="AT43" i="1"/>
  <c r="BF43" i="1"/>
  <c r="BN43" i="1"/>
  <c r="CJ43" i="1" s="1"/>
  <c r="AD43" i="1"/>
  <c r="BC43" i="1"/>
  <c r="BK43" i="1"/>
  <c r="BS43" i="1"/>
  <c r="BG43" i="1"/>
  <c r="BQ43" i="1"/>
  <c r="BH43" i="1"/>
  <c r="BR43" i="1"/>
  <c r="BI43" i="1"/>
  <c r="BT43" i="1"/>
  <c r="BJ43" i="1"/>
  <c r="CF43" i="1" s="1"/>
  <c r="BU43" i="1"/>
  <c r="BA43" i="1"/>
  <c r="BW43" i="1" s="1"/>
  <c r="BL43" i="1"/>
  <c r="BB43" i="1"/>
  <c r="BM43" i="1"/>
  <c r="BD43" i="1"/>
  <c r="BZ43" i="1" s="1"/>
  <c r="BO43" i="1"/>
  <c r="CK43" i="1" s="1"/>
  <c r="AZ43" i="1"/>
  <c r="BE43" i="1"/>
  <c r="BP43" i="1"/>
  <c r="AH79" i="1"/>
  <c r="AP79" i="1"/>
  <c r="AX79" i="1"/>
  <c r="AK79" i="1"/>
  <c r="AS79" i="1"/>
  <c r="AL79" i="1"/>
  <c r="AT79" i="1"/>
  <c r="AJ79" i="1"/>
  <c r="AW79" i="1"/>
  <c r="AM79" i="1"/>
  <c r="AY79" i="1"/>
  <c r="AE79" i="1"/>
  <c r="AQ79" i="1"/>
  <c r="AF79" i="1"/>
  <c r="AR79" i="1"/>
  <c r="AI79" i="1"/>
  <c r="AN79" i="1"/>
  <c r="AO79" i="1"/>
  <c r="AU79" i="1"/>
  <c r="AV79" i="1"/>
  <c r="AG79" i="1"/>
  <c r="AD79" i="1"/>
  <c r="BG79" i="1"/>
  <c r="BO79" i="1"/>
  <c r="BH79" i="1"/>
  <c r="BP79" i="1"/>
  <c r="CL79" i="1" s="1"/>
  <c r="BA79" i="1"/>
  <c r="BI79" i="1"/>
  <c r="BQ79" i="1"/>
  <c r="BB79" i="1"/>
  <c r="BX79" i="1" s="1"/>
  <c r="BJ79" i="1"/>
  <c r="BR79" i="1"/>
  <c r="BC79" i="1"/>
  <c r="BK79" i="1"/>
  <c r="CG79" i="1" s="1"/>
  <c r="BS79" i="1"/>
  <c r="CO79" i="1" s="1"/>
  <c r="BD79" i="1"/>
  <c r="BZ79" i="1" s="1"/>
  <c r="BL79" i="1"/>
  <c r="BT79" i="1"/>
  <c r="BN79" i="1"/>
  <c r="CJ79" i="1" s="1"/>
  <c r="BU79" i="1"/>
  <c r="BF79" i="1"/>
  <c r="BE79" i="1"/>
  <c r="AZ79" i="1"/>
  <c r="BM79" i="1"/>
  <c r="AL107" i="1"/>
  <c r="AT107" i="1"/>
  <c r="AH107" i="1"/>
  <c r="AP107" i="1"/>
  <c r="AX107" i="1"/>
  <c r="AF107" i="1"/>
  <c r="AQ107" i="1"/>
  <c r="AK107" i="1"/>
  <c r="AV107" i="1"/>
  <c r="AJ107" i="1"/>
  <c r="AY107" i="1"/>
  <c r="AO107" i="1"/>
  <c r="AR107" i="1"/>
  <c r="AE107" i="1"/>
  <c r="AS107" i="1"/>
  <c r="AW107" i="1"/>
  <c r="AD107" i="1"/>
  <c r="AG107" i="1"/>
  <c r="AI107" i="1"/>
  <c r="AM107" i="1"/>
  <c r="AN107" i="1"/>
  <c r="AU107" i="1"/>
  <c r="BD107" i="1"/>
  <c r="BL107" i="1"/>
  <c r="BT107" i="1"/>
  <c r="CP107" i="1" s="1"/>
  <c r="BG107" i="1"/>
  <c r="BO107" i="1"/>
  <c r="BH107" i="1"/>
  <c r="BP107" i="1"/>
  <c r="BK107" i="1"/>
  <c r="BA107" i="1"/>
  <c r="BM107" i="1"/>
  <c r="BB107" i="1"/>
  <c r="BN107" i="1"/>
  <c r="AZ107" i="1"/>
  <c r="BI107" i="1"/>
  <c r="CE107" i="1" s="1"/>
  <c r="BC107" i="1"/>
  <c r="BQ107" i="1"/>
  <c r="CM107" i="1" s="1"/>
  <c r="BE107" i="1"/>
  <c r="BR107" i="1"/>
  <c r="BF107" i="1"/>
  <c r="BS107" i="1"/>
  <c r="BU107" i="1"/>
  <c r="CQ107" i="1" s="1"/>
  <c r="BJ107" i="1"/>
  <c r="AF139" i="1"/>
  <c r="AN139" i="1"/>
  <c r="AV139" i="1"/>
  <c r="AI139" i="1"/>
  <c r="AQ139" i="1"/>
  <c r="AY139" i="1"/>
  <c r="AJ139" i="1"/>
  <c r="AR139" i="1"/>
  <c r="AK139" i="1"/>
  <c r="AS139" i="1"/>
  <c r="AM139" i="1"/>
  <c r="AD139" i="1"/>
  <c r="AO139" i="1"/>
  <c r="AP139" i="1"/>
  <c r="AT139" i="1"/>
  <c r="AE139" i="1"/>
  <c r="AU139" i="1"/>
  <c r="AG139" i="1"/>
  <c r="AW139" i="1"/>
  <c r="AH139" i="1"/>
  <c r="AX139" i="1"/>
  <c r="AL139" i="1"/>
  <c r="BB139" i="1"/>
  <c r="BJ139" i="1"/>
  <c r="CF139" i="1" s="1"/>
  <c r="BR139" i="1"/>
  <c r="BP139" i="1"/>
  <c r="BC139" i="1"/>
  <c r="BK139" i="1"/>
  <c r="BS139" i="1"/>
  <c r="BD139" i="1"/>
  <c r="BL139" i="1"/>
  <c r="BT139" i="1"/>
  <c r="AZ139" i="1"/>
  <c r="BE139" i="1"/>
  <c r="BM139" i="1"/>
  <c r="BU139" i="1"/>
  <c r="BF139" i="1"/>
  <c r="BN139" i="1"/>
  <c r="BG139" i="1"/>
  <c r="BO139" i="1"/>
  <c r="CK139" i="1" s="1"/>
  <c r="BH139" i="1"/>
  <c r="BQ139" i="1"/>
  <c r="BI139" i="1"/>
  <c r="CE139" i="1" s="1"/>
  <c r="BA139" i="1"/>
  <c r="AF27" i="1"/>
  <c r="AN27" i="1"/>
  <c r="AV27" i="1"/>
  <c r="AI27" i="1"/>
  <c r="AQ27" i="1"/>
  <c r="AY27" i="1"/>
  <c r="AJ27" i="1"/>
  <c r="AR27" i="1"/>
  <c r="AG27" i="1"/>
  <c r="AT27" i="1"/>
  <c r="AK27" i="1"/>
  <c r="AW27" i="1"/>
  <c r="AM27" i="1"/>
  <c r="AO27" i="1"/>
  <c r="AP27" i="1"/>
  <c r="AX27" i="1"/>
  <c r="AE27" i="1"/>
  <c r="AH27" i="1"/>
  <c r="AS27" i="1"/>
  <c r="AU27" i="1"/>
  <c r="AL27" i="1"/>
  <c r="BD27" i="1"/>
  <c r="BL27" i="1"/>
  <c r="CH27" i="1" s="1"/>
  <c r="BT27" i="1"/>
  <c r="CP27" i="1" s="1"/>
  <c r="AD27" i="1"/>
  <c r="BF27" i="1"/>
  <c r="BN27" i="1"/>
  <c r="BH27" i="1"/>
  <c r="BP27" i="1"/>
  <c r="BA27" i="1"/>
  <c r="BI27" i="1"/>
  <c r="CE27" i="1" s="1"/>
  <c r="BQ27" i="1"/>
  <c r="BB27" i="1"/>
  <c r="BX27" i="1" s="1"/>
  <c r="BJ27" i="1"/>
  <c r="CF27" i="1" s="1"/>
  <c r="BR27" i="1"/>
  <c r="CN27" i="1" s="1"/>
  <c r="BC27" i="1"/>
  <c r="BK27" i="1"/>
  <c r="BS27" i="1"/>
  <c r="BE27" i="1"/>
  <c r="BG27" i="1"/>
  <c r="BM27" i="1"/>
  <c r="CI27" i="1" s="1"/>
  <c r="BO27" i="1"/>
  <c r="BU27" i="1"/>
  <c r="AZ27" i="1"/>
  <c r="AJ55" i="1"/>
  <c r="AR55" i="1"/>
  <c r="AF55" i="1"/>
  <c r="AN55" i="1"/>
  <c r="AV55" i="1"/>
  <c r="AI55" i="1"/>
  <c r="AT55" i="1"/>
  <c r="AL55" i="1"/>
  <c r="AW55" i="1"/>
  <c r="AO55" i="1"/>
  <c r="AY55" i="1"/>
  <c r="AE55" i="1"/>
  <c r="AP55" i="1"/>
  <c r="AG55" i="1"/>
  <c r="AQ55" i="1"/>
  <c r="AU55" i="1"/>
  <c r="AH55" i="1"/>
  <c r="AM55" i="1"/>
  <c r="AS55" i="1"/>
  <c r="AK55" i="1"/>
  <c r="AX55" i="1"/>
  <c r="BB55" i="1"/>
  <c r="BJ55" i="1"/>
  <c r="BR55" i="1"/>
  <c r="AD55" i="1"/>
  <c r="BI55" i="1"/>
  <c r="CE55" i="1" s="1"/>
  <c r="BS55" i="1"/>
  <c r="CO55" i="1" s="1"/>
  <c r="BA55" i="1"/>
  <c r="BW55" i="1" s="1"/>
  <c r="BK55" i="1"/>
  <c r="BT55" i="1"/>
  <c r="BC55" i="1"/>
  <c r="BL55" i="1"/>
  <c r="BU55" i="1"/>
  <c r="BD55" i="1"/>
  <c r="BM55" i="1"/>
  <c r="BE55" i="1"/>
  <c r="BN55" i="1"/>
  <c r="CJ55" i="1" s="1"/>
  <c r="BF55" i="1"/>
  <c r="BO55" i="1"/>
  <c r="BG55" i="1"/>
  <c r="BP55" i="1"/>
  <c r="BH55" i="1"/>
  <c r="BQ55" i="1"/>
  <c r="AZ55" i="1"/>
  <c r="AH103" i="1"/>
  <c r="AP103" i="1"/>
  <c r="AX103" i="1"/>
  <c r="AL103" i="1"/>
  <c r="AT103" i="1"/>
  <c r="AE103" i="1"/>
  <c r="AO103" i="1"/>
  <c r="AJ103" i="1"/>
  <c r="AU103" i="1"/>
  <c r="AI103" i="1"/>
  <c r="AW103" i="1"/>
  <c r="AD103" i="1"/>
  <c r="AN103" i="1"/>
  <c r="AQ103" i="1"/>
  <c r="AR103" i="1"/>
  <c r="AV103" i="1"/>
  <c r="AY103" i="1"/>
  <c r="AF103" i="1"/>
  <c r="AG103" i="1"/>
  <c r="AK103" i="1"/>
  <c r="AM103" i="1"/>
  <c r="AS103" i="1"/>
  <c r="BH103" i="1"/>
  <c r="BP103" i="1"/>
  <c r="BC103" i="1"/>
  <c r="BK103" i="1"/>
  <c r="BS103" i="1"/>
  <c r="CO103" i="1" s="1"/>
  <c r="BD103" i="1"/>
  <c r="BL103" i="1"/>
  <c r="CH103" i="1" s="1"/>
  <c r="BT103" i="1"/>
  <c r="BF103" i="1"/>
  <c r="BR103" i="1"/>
  <c r="CN103" i="1" s="1"/>
  <c r="BG103" i="1"/>
  <c r="BU103" i="1"/>
  <c r="BI103" i="1"/>
  <c r="BJ103" i="1"/>
  <c r="BM103" i="1"/>
  <c r="BO103" i="1"/>
  <c r="CK103" i="1" s="1"/>
  <c r="BA103" i="1"/>
  <c r="BN103" i="1"/>
  <c r="BB103" i="1"/>
  <c r="BE103" i="1"/>
  <c r="CA103" i="1" s="1"/>
  <c r="BQ103" i="1"/>
  <c r="AZ103" i="1"/>
  <c r="BV103" i="1" s="1"/>
  <c r="AL123" i="1"/>
  <c r="AT123" i="1"/>
  <c r="AJ123" i="1"/>
  <c r="AS123" i="1"/>
  <c r="AE123" i="1"/>
  <c r="AN123" i="1"/>
  <c r="AW123" i="1"/>
  <c r="AF123" i="1"/>
  <c r="AO123" i="1"/>
  <c r="AX123" i="1"/>
  <c r="AG123" i="1"/>
  <c r="AP123" i="1"/>
  <c r="AY123" i="1"/>
  <c r="AR123" i="1"/>
  <c r="AU123" i="1"/>
  <c r="AV123" i="1"/>
  <c r="AH123" i="1"/>
  <c r="AI123" i="1"/>
  <c r="AD123" i="1"/>
  <c r="AK123" i="1"/>
  <c r="AM123" i="1"/>
  <c r="AQ123" i="1"/>
  <c r="BD123" i="1"/>
  <c r="BL123" i="1"/>
  <c r="BT123" i="1"/>
  <c r="BB123" i="1"/>
  <c r="BK123" i="1"/>
  <c r="BU123" i="1"/>
  <c r="BR123" i="1"/>
  <c r="BC123" i="1"/>
  <c r="BM123" i="1"/>
  <c r="BE123" i="1"/>
  <c r="BN123" i="1"/>
  <c r="AZ123" i="1"/>
  <c r="BI123" i="1"/>
  <c r="BF123" i="1"/>
  <c r="BO123" i="1"/>
  <c r="BG123" i="1"/>
  <c r="BP123" i="1"/>
  <c r="BH123" i="1"/>
  <c r="BQ123" i="1"/>
  <c r="BS123" i="1"/>
  <c r="BJ123" i="1"/>
  <c r="BA123" i="1"/>
  <c r="AJ143" i="1"/>
  <c r="AR143" i="1"/>
  <c r="AD143" i="1"/>
  <c r="AE143" i="1"/>
  <c r="AM143" i="1"/>
  <c r="AU143" i="1"/>
  <c r="AF143" i="1"/>
  <c r="AN143" i="1"/>
  <c r="AV143" i="1"/>
  <c r="AG143" i="1"/>
  <c r="AO143" i="1"/>
  <c r="AW143" i="1"/>
  <c r="AI143" i="1"/>
  <c r="AY143" i="1"/>
  <c r="AK143" i="1"/>
  <c r="AL143" i="1"/>
  <c r="AP143" i="1"/>
  <c r="AQ143" i="1"/>
  <c r="AS143" i="1"/>
  <c r="AT143" i="1"/>
  <c r="AH143" i="1"/>
  <c r="AX143" i="1"/>
  <c r="BF143" i="1"/>
  <c r="BN143" i="1"/>
  <c r="BG143" i="1"/>
  <c r="BO143" i="1"/>
  <c r="BH143" i="1"/>
  <c r="BP143" i="1"/>
  <c r="CL143" i="1" s="1"/>
  <c r="BA143" i="1"/>
  <c r="BI143" i="1"/>
  <c r="BQ143" i="1"/>
  <c r="BB143" i="1"/>
  <c r="BJ143" i="1"/>
  <c r="BR143" i="1"/>
  <c r="BC143" i="1"/>
  <c r="BK143" i="1"/>
  <c r="BS143" i="1"/>
  <c r="BD143" i="1"/>
  <c r="BE143" i="1"/>
  <c r="BL143" i="1"/>
  <c r="AZ143" i="1"/>
  <c r="BM143" i="1"/>
  <c r="CI143" i="1" s="1"/>
  <c r="BT143" i="1"/>
  <c r="BU143" i="1"/>
  <c r="AG14" i="1"/>
  <c r="AO14" i="1"/>
  <c r="AW14" i="1"/>
  <c r="AJ14" i="1"/>
  <c r="AR14" i="1"/>
  <c r="AK14" i="1"/>
  <c r="AS14" i="1"/>
  <c r="AL14" i="1"/>
  <c r="AX14" i="1"/>
  <c r="AM14" i="1"/>
  <c r="AY14" i="1"/>
  <c r="AN14" i="1"/>
  <c r="AE14" i="1"/>
  <c r="AQ14" i="1"/>
  <c r="AF14" i="1"/>
  <c r="AT14" i="1"/>
  <c r="AH14" i="1"/>
  <c r="AU14" i="1"/>
  <c r="AP14" i="1"/>
  <c r="AV14" i="1"/>
  <c r="AI14" i="1"/>
  <c r="AD14" i="1"/>
  <c r="BE14" i="1"/>
  <c r="BM14" i="1"/>
  <c r="BU14" i="1"/>
  <c r="CQ14" i="1" s="1"/>
  <c r="BG14" i="1"/>
  <c r="BO14" i="1"/>
  <c r="BA14" i="1"/>
  <c r="BI14" i="1"/>
  <c r="BQ14" i="1"/>
  <c r="BB14" i="1"/>
  <c r="BX14" i="1" s="1"/>
  <c r="BJ14" i="1"/>
  <c r="BR14" i="1"/>
  <c r="BC14" i="1"/>
  <c r="BK14" i="1"/>
  <c r="BS14" i="1"/>
  <c r="BD14" i="1"/>
  <c r="BL14" i="1"/>
  <c r="BT14" i="1"/>
  <c r="BP14" i="1"/>
  <c r="CL14" i="1" s="1"/>
  <c r="BF14" i="1"/>
  <c r="BH14" i="1"/>
  <c r="BN14" i="1"/>
  <c r="AZ14" i="1"/>
  <c r="AE6" i="1"/>
  <c r="AM6" i="1"/>
  <c r="AU6" i="1"/>
  <c r="AG6" i="1"/>
  <c r="AO6" i="1"/>
  <c r="AW6" i="1"/>
  <c r="AI6" i="1"/>
  <c r="AQ6" i="1"/>
  <c r="AY6" i="1"/>
  <c r="AJ6" i="1"/>
  <c r="AR6" i="1"/>
  <c r="AK6" i="1"/>
  <c r="AS6" i="1"/>
  <c r="AH6" i="1"/>
  <c r="AL6" i="1"/>
  <c r="AN6" i="1"/>
  <c r="AT6" i="1"/>
  <c r="AV6" i="1"/>
  <c r="AX6" i="1"/>
  <c r="AF6" i="1"/>
  <c r="AP6" i="1"/>
  <c r="BC6" i="1"/>
  <c r="BK6" i="1"/>
  <c r="BS6" i="1"/>
  <c r="AD6" i="1"/>
  <c r="BH6" i="1"/>
  <c r="BP6" i="1"/>
  <c r="BB6" i="1"/>
  <c r="BX6" i="1" s="1"/>
  <c r="BM6" i="1"/>
  <c r="BD6" i="1"/>
  <c r="BZ6" i="1" s="1"/>
  <c r="BN6" i="1"/>
  <c r="BE6" i="1"/>
  <c r="BO6" i="1"/>
  <c r="BF6" i="1"/>
  <c r="CB6" i="1" s="1"/>
  <c r="BQ6" i="1"/>
  <c r="CM6" i="1" s="1"/>
  <c r="BG6" i="1"/>
  <c r="CC6" i="1" s="1"/>
  <c r="BR6" i="1"/>
  <c r="CN6" i="1" s="1"/>
  <c r="BI6" i="1"/>
  <c r="BT6" i="1"/>
  <c r="BJ6" i="1"/>
  <c r="CF6" i="1" s="1"/>
  <c r="BU6" i="1"/>
  <c r="CQ6" i="1" s="1"/>
  <c r="BA6" i="1"/>
  <c r="BL6" i="1"/>
  <c r="AZ6" i="1"/>
  <c r="AJ31" i="1"/>
  <c r="AR31" i="1"/>
  <c r="AE31" i="1"/>
  <c r="AM31" i="1"/>
  <c r="AU31" i="1"/>
  <c r="AF31" i="1"/>
  <c r="AN31" i="1"/>
  <c r="AV31" i="1"/>
  <c r="AL31" i="1"/>
  <c r="AY31" i="1"/>
  <c r="AP31" i="1"/>
  <c r="AG31" i="1"/>
  <c r="AS31" i="1"/>
  <c r="AH31" i="1"/>
  <c r="AT31" i="1"/>
  <c r="AI31" i="1"/>
  <c r="AW31" i="1"/>
  <c r="AK31" i="1"/>
  <c r="AQ31" i="1"/>
  <c r="AX31" i="1"/>
  <c r="AO31" i="1"/>
  <c r="BH31" i="1"/>
  <c r="BP31" i="1"/>
  <c r="CL31" i="1" s="1"/>
  <c r="BB31" i="1"/>
  <c r="BJ31" i="1"/>
  <c r="BR31" i="1"/>
  <c r="BD31" i="1"/>
  <c r="BL31" i="1"/>
  <c r="BT31" i="1"/>
  <c r="AD31" i="1"/>
  <c r="BE31" i="1"/>
  <c r="BM31" i="1"/>
  <c r="BU31" i="1"/>
  <c r="BF31" i="1"/>
  <c r="BN31" i="1"/>
  <c r="BG31" i="1"/>
  <c r="BO31" i="1"/>
  <c r="CK31" i="1" s="1"/>
  <c r="BK31" i="1"/>
  <c r="BQ31" i="1"/>
  <c r="BS31" i="1"/>
  <c r="BA31" i="1"/>
  <c r="BW31" i="1" s="1"/>
  <c r="BC31" i="1"/>
  <c r="BI31" i="1"/>
  <c r="AZ31" i="1"/>
  <c r="AF51" i="1"/>
  <c r="AN51" i="1"/>
  <c r="AV51" i="1"/>
  <c r="AJ51" i="1"/>
  <c r="AR51" i="1"/>
  <c r="AH51" i="1"/>
  <c r="AS51" i="1"/>
  <c r="AK51" i="1"/>
  <c r="AU51" i="1"/>
  <c r="AM51" i="1"/>
  <c r="AX51" i="1"/>
  <c r="AO51" i="1"/>
  <c r="AY51" i="1"/>
  <c r="AE51" i="1"/>
  <c r="AP51" i="1"/>
  <c r="AT51" i="1"/>
  <c r="AG51" i="1"/>
  <c r="AL51" i="1"/>
  <c r="AQ51" i="1"/>
  <c r="AI51" i="1"/>
  <c r="AW51" i="1"/>
  <c r="BF51" i="1"/>
  <c r="BN51" i="1"/>
  <c r="AD51" i="1"/>
  <c r="BC51" i="1"/>
  <c r="BY51" i="1" s="1"/>
  <c r="BK51" i="1"/>
  <c r="BS51" i="1"/>
  <c r="BI51" i="1"/>
  <c r="BT51" i="1"/>
  <c r="BJ51" i="1"/>
  <c r="BU51" i="1"/>
  <c r="BA51" i="1"/>
  <c r="BL51" i="1"/>
  <c r="BB51" i="1"/>
  <c r="BM51" i="1"/>
  <c r="CI51" i="1" s="1"/>
  <c r="BD51" i="1"/>
  <c r="BO51" i="1"/>
  <c r="CK51" i="1" s="1"/>
  <c r="BE51" i="1"/>
  <c r="BP51" i="1"/>
  <c r="BG51" i="1"/>
  <c r="CC51" i="1" s="1"/>
  <c r="BQ51" i="1"/>
  <c r="CM51" i="1" s="1"/>
  <c r="AZ51" i="1"/>
  <c r="BH51" i="1"/>
  <c r="BR51" i="1"/>
  <c r="AF67" i="1"/>
  <c r="AN67" i="1"/>
  <c r="AV67" i="1"/>
  <c r="AJ67" i="1"/>
  <c r="AR67" i="1"/>
  <c r="AM67" i="1"/>
  <c r="AX67" i="1"/>
  <c r="AE67" i="1"/>
  <c r="AP67" i="1"/>
  <c r="AH67" i="1"/>
  <c r="AS67" i="1"/>
  <c r="AI67" i="1"/>
  <c r="AT67" i="1"/>
  <c r="AK67" i="1"/>
  <c r="AU67" i="1"/>
  <c r="AY67" i="1"/>
  <c r="AG67" i="1"/>
  <c r="AL67" i="1"/>
  <c r="AQ67" i="1"/>
  <c r="AW67" i="1"/>
  <c r="AO67" i="1"/>
  <c r="AD67" i="1"/>
  <c r="BB67" i="1"/>
  <c r="BJ67" i="1"/>
  <c r="BR67" i="1"/>
  <c r="CN67" i="1" s="1"/>
  <c r="BC67" i="1"/>
  <c r="BK67" i="1"/>
  <c r="BS67" i="1"/>
  <c r="CO67" i="1" s="1"/>
  <c r="BD67" i="1"/>
  <c r="BL67" i="1"/>
  <c r="BT67" i="1"/>
  <c r="BE67" i="1"/>
  <c r="BM67" i="1"/>
  <c r="CI67" i="1" s="1"/>
  <c r="BU67" i="1"/>
  <c r="BF67" i="1"/>
  <c r="BN67" i="1"/>
  <c r="BG67" i="1"/>
  <c r="BO67" i="1"/>
  <c r="BH67" i="1"/>
  <c r="BP67" i="1"/>
  <c r="BA67" i="1"/>
  <c r="BI67" i="1"/>
  <c r="AZ67" i="1"/>
  <c r="BQ67" i="1"/>
  <c r="AL115" i="1"/>
  <c r="AT115" i="1"/>
  <c r="AE115" i="1"/>
  <c r="AN115" i="1"/>
  <c r="AW115" i="1"/>
  <c r="AH115" i="1"/>
  <c r="AQ115" i="1"/>
  <c r="AI115" i="1"/>
  <c r="AR115" i="1"/>
  <c r="AJ115" i="1"/>
  <c r="AS115" i="1"/>
  <c r="AV115" i="1"/>
  <c r="AF115" i="1"/>
  <c r="AX115" i="1"/>
  <c r="AG115" i="1"/>
  <c r="AY115" i="1"/>
  <c r="AK115" i="1"/>
  <c r="AM115" i="1"/>
  <c r="AO115" i="1"/>
  <c r="AP115" i="1"/>
  <c r="AD115" i="1"/>
  <c r="AU115" i="1"/>
  <c r="BD115" i="1"/>
  <c r="BZ115" i="1" s="1"/>
  <c r="BL115" i="1"/>
  <c r="BT115" i="1"/>
  <c r="BG115" i="1"/>
  <c r="BO115" i="1"/>
  <c r="CK115" i="1" s="1"/>
  <c r="BB115" i="1"/>
  <c r="BM115" i="1"/>
  <c r="BJ115" i="1"/>
  <c r="BC115" i="1"/>
  <c r="BY115" i="1" s="1"/>
  <c r="BN115" i="1"/>
  <c r="BE115" i="1"/>
  <c r="BP115" i="1"/>
  <c r="CL115" i="1" s="1"/>
  <c r="AZ115" i="1"/>
  <c r="BF115" i="1"/>
  <c r="BQ115" i="1"/>
  <c r="BH115" i="1"/>
  <c r="BR115" i="1"/>
  <c r="BI115" i="1"/>
  <c r="BS115" i="1"/>
  <c r="CO115" i="1" s="1"/>
  <c r="BU115" i="1"/>
  <c r="BA115" i="1"/>
  <c r="BW115" i="1" s="1"/>
  <c r="BK115" i="1"/>
  <c r="AF131" i="1"/>
  <c r="AN131" i="1"/>
  <c r="AV131" i="1"/>
  <c r="AI131" i="1"/>
  <c r="AQ131" i="1"/>
  <c r="AY131" i="1"/>
  <c r="AJ131" i="1"/>
  <c r="AR131" i="1"/>
  <c r="AK131" i="1"/>
  <c r="AS131" i="1"/>
  <c r="AE131" i="1"/>
  <c r="AU131" i="1"/>
  <c r="AG131" i="1"/>
  <c r="AW131" i="1"/>
  <c r="AH131" i="1"/>
  <c r="AX131" i="1"/>
  <c r="AD131" i="1"/>
  <c r="AL131" i="1"/>
  <c r="AM131" i="1"/>
  <c r="AO131" i="1"/>
  <c r="AP131" i="1"/>
  <c r="AT131" i="1"/>
  <c r="BB131" i="1"/>
  <c r="BJ131" i="1"/>
  <c r="BR131" i="1"/>
  <c r="BC131" i="1"/>
  <c r="BK131" i="1"/>
  <c r="BS131" i="1"/>
  <c r="BD131" i="1"/>
  <c r="BL131" i="1"/>
  <c r="BT131" i="1"/>
  <c r="AZ131" i="1"/>
  <c r="BH131" i="1"/>
  <c r="BE131" i="1"/>
  <c r="BM131" i="1"/>
  <c r="BU131" i="1"/>
  <c r="BF131" i="1"/>
  <c r="CB131" i="1" s="1"/>
  <c r="BN131" i="1"/>
  <c r="BP131" i="1"/>
  <c r="BG131" i="1"/>
  <c r="BO131" i="1"/>
  <c r="BA131" i="1"/>
  <c r="BI131" i="1"/>
  <c r="CE131" i="1" s="1"/>
  <c r="BQ131" i="1"/>
  <c r="CM131" i="1" s="1"/>
  <c r="AJ5" i="1"/>
  <c r="AR5" i="1"/>
  <c r="AL5" i="1"/>
  <c r="AT5" i="1"/>
  <c r="AF5" i="1"/>
  <c r="AN5" i="1"/>
  <c r="AV5" i="1"/>
  <c r="AG5" i="1"/>
  <c r="AO5" i="1"/>
  <c r="AW5" i="1"/>
  <c r="AH5" i="1"/>
  <c r="AP5" i="1"/>
  <c r="AX5" i="1"/>
  <c r="AI5" i="1"/>
  <c r="AK5" i="1"/>
  <c r="AM5" i="1"/>
  <c r="AS5" i="1"/>
  <c r="AU5" i="1"/>
  <c r="AY5" i="1"/>
  <c r="AE5" i="1"/>
  <c r="AQ5" i="1"/>
  <c r="BH5" i="1"/>
  <c r="BP5" i="1"/>
  <c r="BE5" i="1"/>
  <c r="BM5" i="1"/>
  <c r="BU5" i="1"/>
  <c r="BB5" i="1"/>
  <c r="BL5" i="1"/>
  <c r="CH5" i="1" s="1"/>
  <c r="BC5" i="1"/>
  <c r="BN5" i="1"/>
  <c r="AD5" i="1"/>
  <c r="BD5" i="1"/>
  <c r="BO5" i="1"/>
  <c r="CK5" i="1" s="1"/>
  <c r="BF5" i="1"/>
  <c r="BQ5" i="1"/>
  <c r="BG5" i="1"/>
  <c r="BR5" i="1"/>
  <c r="BI5" i="1"/>
  <c r="BS5" i="1"/>
  <c r="BJ5" i="1"/>
  <c r="BT5" i="1"/>
  <c r="CP5" i="1" s="1"/>
  <c r="BA5" i="1"/>
  <c r="BK5" i="1"/>
  <c r="AZ5" i="1"/>
  <c r="AI28" i="1"/>
  <c r="AQ28" i="1"/>
  <c r="AY28" i="1"/>
  <c r="AL28" i="1"/>
  <c r="AT28" i="1"/>
  <c r="AE28" i="1"/>
  <c r="AM28" i="1"/>
  <c r="AU28" i="1"/>
  <c r="AK28" i="1"/>
  <c r="AX28" i="1"/>
  <c r="AO28" i="1"/>
  <c r="AF28" i="1"/>
  <c r="AR28" i="1"/>
  <c r="AG28" i="1"/>
  <c r="AS28" i="1"/>
  <c r="AH28" i="1"/>
  <c r="AV28" i="1"/>
  <c r="AN28" i="1"/>
  <c r="AP28" i="1"/>
  <c r="AW28" i="1"/>
  <c r="AJ28" i="1"/>
  <c r="BG28" i="1"/>
  <c r="BO28" i="1"/>
  <c r="CK28" i="1" s="1"/>
  <c r="BA28" i="1"/>
  <c r="BI28" i="1"/>
  <c r="BQ28" i="1"/>
  <c r="AD28" i="1"/>
  <c r="BC28" i="1"/>
  <c r="BK28" i="1"/>
  <c r="BS28" i="1"/>
  <c r="BD28" i="1"/>
  <c r="BL28" i="1"/>
  <c r="BT28" i="1"/>
  <c r="BE28" i="1"/>
  <c r="BM28" i="1"/>
  <c r="BU28" i="1"/>
  <c r="BF28" i="1"/>
  <c r="CB28" i="1" s="1"/>
  <c r="BN28" i="1"/>
  <c r="BJ28" i="1"/>
  <c r="BP28" i="1"/>
  <c r="BR28" i="1"/>
  <c r="CN28" i="1" s="1"/>
  <c r="BB28" i="1"/>
  <c r="AZ28" i="1"/>
  <c r="BV28" i="1" s="1"/>
  <c r="BH28" i="1"/>
  <c r="CD28" i="1" s="1"/>
  <c r="AI36" i="1"/>
  <c r="AQ36" i="1"/>
  <c r="AY36" i="1"/>
  <c r="AL36" i="1"/>
  <c r="AT36" i="1"/>
  <c r="AE36" i="1"/>
  <c r="AM36" i="1"/>
  <c r="AU36" i="1"/>
  <c r="AJ36" i="1"/>
  <c r="AW36" i="1"/>
  <c r="AN36" i="1"/>
  <c r="AP36" i="1"/>
  <c r="AF36" i="1"/>
  <c r="AR36" i="1"/>
  <c r="AG36" i="1"/>
  <c r="AS36" i="1"/>
  <c r="AH36" i="1"/>
  <c r="AO36" i="1"/>
  <c r="AV36" i="1"/>
  <c r="AX36" i="1"/>
  <c r="AK36" i="1"/>
  <c r="BG36" i="1"/>
  <c r="BO36" i="1"/>
  <c r="AD36" i="1"/>
  <c r="BA36" i="1"/>
  <c r="BI36" i="1"/>
  <c r="BQ36" i="1"/>
  <c r="BC36" i="1"/>
  <c r="BK36" i="1"/>
  <c r="BS36" i="1"/>
  <c r="BD36" i="1"/>
  <c r="BL36" i="1"/>
  <c r="BT36" i="1"/>
  <c r="BE36" i="1"/>
  <c r="BM36" i="1"/>
  <c r="BU36" i="1"/>
  <c r="BF36" i="1"/>
  <c r="BN36" i="1"/>
  <c r="CJ36" i="1" s="1"/>
  <c r="BB36" i="1"/>
  <c r="BH36" i="1"/>
  <c r="BJ36" i="1"/>
  <c r="BP36" i="1"/>
  <c r="BR36" i="1"/>
  <c r="CN36" i="1" s="1"/>
  <c r="AZ36" i="1"/>
  <c r="AE48" i="1"/>
  <c r="AM48" i="1"/>
  <c r="AU48" i="1"/>
  <c r="AI48" i="1"/>
  <c r="AQ48" i="1"/>
  <c r="AY48" i="1"/>
  <c r="AG48" i="1"/>
  <c r="AR48" i="1"/>
  <c r="AJ48" i="1"/>
  <c r="AT48" i="1"/>
  <c r="AL48" i="1"/>
  <c r="AW48" i="1"/>
  <c r="AN48" i="1"/>
  <c r="AX48" i="1"/>
  <c r="AO48" i="1"/>
  <c r="AF48" i="1"/>
  <c r="AH48" i="1"/>
  <c r="AK48" i="1"/>
  <c r="AS48" i="1"/>
  <c r="AV48" i="1"/>
  <c r="AP48" i="1"/>
  <c r="AD48" i="1"/>
  <c r="BE48" i="1"/>
  <c r="BM48" i="1"/>
  <c r="BU48" i="1"/>
  <c r="BB48" i="1"/>
  <c r="BJ48" i="1"/>
  <c r="BR48" i="1"/>
  <c r="CN48" i="1" s="1"/>
  <c r="BH48" i="1"/>
  <c r="BS48" i="1"/>
  <c r="BI48" i="1"/>
  <c r="BT48" i="1"/>
  <c r="BK48" i="1"/>
  <c r="BA48" i="1"/>
  <c r="BL48" i="1"/>
  <c r="BC48" i="1"/>
  <c r="BN48" i="1"/>
  <c r="BD48" i="1"/>
  <c r="BO48" i="1"/>
  <c r="BF48" i="1"/>
  <c r="BP48" i="1"/>
  <c r="BG48" i="1"/>
  <c r="CC48" i="1" s="1"/>
  <c r="BQ48" i="1"/>
  <c r="CM48" i="1" s="1"/>
  <c r="AZ48" i="1"/>
  <c r="AE64" i="1"/>
  <c r="AM64" i="1"/>
  <c r="AU64" i="1"/>
  <c r="AI64" i="1"/>
  <c r="AQ64" i="1"/>
  <c r="AY64" i="1"/>
  <c r="AL64" i="1"/>
  <c r="AW64" i="1"/>
  <c r="AO64" i="1"/>
  <c r="AG64" i="1"/>
  <c r="AR64" i="1"/>
  <c r="AH64" i="1"/>
  <c r="AS64" i="1"/>
  <c r="AJ64" i="1"/>
  <c r="AT64" i="1"/>
  <c r="AK64" i="1"/>
  <c r="AN64" i="1"/>
  <c r="AP64" i="1"/>
  <c r="AX64" i="1"/>
  <c r="AF64" i="1"/>
  <c r="AV64" i="1"/>
  <c r="AD64" i="1"/>
  <c r="BA64" i="1"/>
  <c r="BI64" i="1"/>
  <c r="BQ64" i="1"/>
  <c r="BB64" i="1"/>
  <c r="BJ64" i="1"/>
  <c r="BR64" i="1"/>
  <c r="BC64" i="1"/>
  <c r="BK64" i="1"/>
  <c r="BS64" i="1"/>
  <c r="CO64" i="1" s="1"/>
  <c r="BD64" i="1"/>
  <c r="BL64" i="1"/>
  <c r="BT64" i="1"/>
  <c r="BE64" i="1"/>
  <c r="BM64" i="1"/>
  <c r="BU64" i="1"/>
  <c r="BF64" i="1"/>
  <c r="CB64" i="1" s="1"/>
  <c r="BN64" i="1"/>
  <c r="CJ64" i="1" s="1"/>
  <c r="BG64" i="1"/>
  <c r="CC64" i="1" s="1"/>
  <c r="BO64" i="1"/>
  <c r="CK64" i="1" s="1"/>
  <c r="BH64" i="1"/>
  <c r="BP64" i="1"/>
  <c r="AZ64" i="1"/>
  <c r="AK80" i="1"/>
  <c r="AS80" i="1"/>
  <c r="AF80" i="1"/>
  <c r="AN80" i="1"/>
  <c r="AV80" i="1"/>
  <c r="AG80" i="1"/>
  <c r="AO80" i="1"/>
  <c r="AW80" i="1"/>
  <c r="AP80" i="1"/>
  <c r="AQ80" i="1"/>
  <c r="AI80" i="1"/>
  <c r="AU80" i="1"/>
  <c r="AJ80" i="1"/>
  <c r="AX80" i="1"/>
  <c r="AM80" i="1"/>
  <c r="AR80" i="1"/>
  <c r="AT80" i="1"/>
  <c r="AD80" i="1"/>
  <c r="AY80" i="1"/>
  <c r="AE80" i="1"/>
  <c r="AH80" i="1"/>
  <c r="AL80" i="1"/>
  <c r="BB80" i="1"/>
  <c r="BJ80" i="1"/>
  <c r="BR80" i="1"/>
  <c r="BC80" i="1"/>
  <c r="BK80" i="1"/>
  <c r="CG80" i="1" s="1"/>
  <c r="BS80" i="1"/>
  <c r="BD80" i="1"/>
  <c r="BZ80" i="1" s="1"/>
  <c r="BL80" i="1"/>
  <c r="BT80" i="1"/>
  <c r="BE80" i="1"/>
  <c r="BM80" i="1"/>
  <c r="BU80" i="1"/>
  <c r="BF80" i="1"/>
  <c r="BN80" i="1"/>
  <c r="BG80" i="1"/>
  <c r="CC80" i="1" s="1"/>
  <c r="BO80" i="1"/>
  <c r="BA80" i="1"/>
  <c r="BH80" i="1"/>
  <c r="BI80" i="1"/>
  <c r="BP80" i="1"/>
  <c r="BQ80" i="1"/>
  <c r="CM80" i="1" s="1"/>
  <c r="AZ80" i="1"/>
  <c r="AG100" i="1"/>
  <c r="AO100" i="1"/>
  <c r="AW100" i="1"/>
  <c r="AK100" i="1"/>
  <c r="AS100" i="1"/>
  <c r="AN100" i="1"/>
  <c r="AY100" i="1"/>
  <c r="AI100" i="1"/>
  <c r="AT100" i="1"/>
  <c r="AP100" i="1"/>
  <c r="AF100" i="1"/>
  <c r="AU100" i="1"/>
  <c r="AH100" i="1"/>
  <c r="AV100" i="1"/>
  <c r="AJ100" i="1"/>
  <c r="AX100" i="1"/>
  <c r="AD100" i="1"/>
  <c r="AE100" i="1"/>
  <c r="AL100" i="1"/>
  <c r="AM100" i="1"/>
  <c r="AQ100" i="1"/>
  <c r="AR100" i="1"/>
  <c r="BG100" i="1"/>
  <c r="BO100" i="1"/>
  <c r="BA100" i="1"/>
  <c r="BI100" i="1"/>
  <c r="BQ100" i="1"/>
  <c r="BB100" i="1"/>
  <c r="BJ100" i="1"/>
  <c r="BR100" i="1"/>
  <c r="CN100" i="1" s="1"/>
  <c r="BC100" i="1"/>
  <c r="BK100" i="1"/>
  <c r="BS100" i="1"/>
  <c r="BL100" i="1"/>
  <c r="CH100" i="1" s="1"/>
  <c r="BM100" i="1"/>
  <c r="BN100" i="1"/>
  <c r="BP100" i="1"/>
  <c r="AZ100" i="1"/>
  <c r="BD100" i="1"/>
  <c r="BT100" i="1"/>
  <c r="BE100" i="1"/>
  <c r="BU100" i="1"/>
  <c r="BF100" i="1"/>
  <c r="BH100" i="1"/>
  <c r="AK104" i="1"/>
  <c r="AS104" i="1"/>
  <c r="AG104" i="1"/>
  <c r="AO104" i="1"/>
  <c r="AW104" i="1"/>
  <c r="AE104" i="1"/>
  <c r="AP104" i="1"/>
  <c r="AJ104" i="1"/>
  <c r="AU104" i="1"/>
  <c r="AQ104" i="1"/>
  <c r="AH104" i="1"/>
  <c r="AV104" i="1"/>
  <c r="AI104" i="1"/>
  <c r="AX104" i="1"/>
  <c r="AL104" i="1"/>
  <c r="AY104" i="1"/>
  <c r="AF104" i="1"/>
  <c r="AM104" i="1"/>
  <c r="AN104" i="1"/>
  <c r="AR104" i="1"/>
  <c r="AD104" i="1"/>
  <c r="AT104" i="1"/>
  <c r="BC104" i="1"/>
  <c r="BK104" i="1"/>
  <c r="BS104" i="1"/>
  <c r="BF104" i="1"/>
  <c r="BN104" i="1"/>
  <c r="CJ104" i="1" s="1"/>
  <c r="BG104" i="1"/>
  <c r="BO104" i="1"/>
  <c r="BJ104" i="1"/>
  <c r="BL104" i="1"/>
  <c r="CH104" i="1" s="1"/>
  <c r="BA104" i="1"/>
  <c r="BM104" i="1"/>
  <c r="BB104" i="1"/>
  <c r="BP104" i="1"/>
  <c r="BD104" i="1"/>
  <c r="BQ104" i="1"/>
  <c r="CM104" i="1" s="1"/>
  <c r="BH104" i="1"/>
  <c r="BE104" i="1"/>
  <c r="BR104" i="1"/>
  <c r="BT104" i="1"/>
  <c r="BI104" i="1"/>
  <c r="CE104" i="1" s="1"/>
  <c r="BU104" i="1"/>
  <c r="AZ104" i="1"/>
  <c r="AG108" i="1"/>
  <c r="AO108" i="1"/>
  <c r="AW108" i="1"/>
  <c r="AK108" i="1"/>
  <c r="AS108" i="1"/>
  <c r="AF108" i="1"/>
  <c r="AQ108" i="1"/>
  <c r="AL108" i="1"/>
  <c r="AV108" i="1"/>
  <c r="AR108" i="1"/>
  <c r="AI108" i="1"/>
  <c r="AX108" i="1"/>
  <c r="AJ108" i="1"/>
  <c r="AY108" i="1"/>
  <c r="AM108" i="1"/>
  <c r="AD108" i="1"/>
  <c r="AE108" i="1"/>
  <c r="AH108" i="1"/>
  <c r="AN108" i="1"/>
  <c r="AP108" i="1"/>
  <c r="AT108" i="1"/>
  <c r="AU108" i="1"/>
  <c r="BG108" i="1"/>
  <c r="BO108" i="1"/>
  <c r="BB108" i="1"/>
  <c r="BJ108" i="1"/>
  <c r="BR108" i="1"/>
  <c r="BC108" i="1"/>
  <c r="BK108" i="1"/>
  <c r="BS108" i="1"/>
  <c r="BD108" i="1"/>
  <c r="BP108" i="1"/>
  <c r="BE108" i="1"/>
  <c r="BQ108" i="1"/>
  <c r="BF108" i="1"/>
  <c r="BT108" i="1"/>
  <c r="CP108" i="1" s="1"/>
  <c r="BH108" i="1"/>
  <c r="BU108" i="1"/>
  <c r="CQ108" i="1" s="1"/>
  <c r="AZ108" i="1"/>
  <c r="BV108" i="1" s="1"/>
  <c r="BI108" i="1"/>
  <c r="BM108" i="1"/>
  <c r="BL108" i="1"/>
  <c r="BA108" i="1"/>
  <c r="BN108" i="1"/>
  <c r="AK112" i="1"/>
  <c r="AS112" i="1"/>
  <c r="AM112" i="1"/>
  <c r="AV112" i="1"/>
  <c r="AG112" i="1"/>
  <c r="AP112" i="1"/>
  <c r="AY112" i="1"/>
  <c r="AH112" i="1"/>
  <c r="AQ112" i="1"/>
  <c r="AI112" i="1"/>
  <c r="AR112" i="1"/>
  <c r="AL112" i="1"/>
  <c r="AN112" i="1"/>
  <c r="AO112" i="1"/>
  <c r="AT112" i="1"/>
  <c r="AD112" i="1"/>
  <c r="AU112" i="1"/>
  <c r="AE112" i="1"/>
  <c r="AW112" i="1"/>
  <c r="AF112" i="1"/>
  <c r="AX112" i="1"/>
  <c r="AJ112" i="1"/>
  <c r="BC112" i="1"/>
  <c r="BK112" i="1"/>
  <c r="BS112" i="1"/>
  <c r="BF112" i="1"/>
  <c r="BN112" i="1"/>
  <c r="CJ112" i="1" s="1"/>
  <c r="BG112" i="1"/>
  <c r="BO112" i="1"/>
  <c r="BI112" i="1"/>
  <c r="BU112" i="1"/>
  <c r="CQ112" i="1" s="1"/>
  <c r="BJ112" i="1"/>
  <c r="BL112" i="1"/>
  <c r="BE112" i="1"/>
  <c r="CA112" i="1" s="1"/>
  <c r="BA112" i="1"/>
  <c r="BM112" i="1"/>
  <c r="BB112" i="1"/>
  <c r="BP112" i="1"/>
  <c r="BD112" i="1"/>
  <c r="BQ112" i="1"/>
  <c r="BR112" i="1"/>
  <c r="BH112" i="1"/>
  <c r="AZ112" i="1"/>
  <c r="BT112" i="1"/>
  <c r="AG116" i="1"/>
  <c r="AO116" i="1"/>
  <c r="AW116" i="1"/>
  <c r="AK116" i="1"/>
  <c r="AT116" i="1"/>
  <c r="AE116" i="1"/>
  <c r="AN116" i="1"/>
  <c r="AX116" i="1"/>
  <c r="AF116" i="1"/>
  <c r="AP116" i="1"/>
  <c r="AY116" i="1"/>
  <c r="AH116" i="1"/>
  <c r="AQ116" i="1"/>
  <c r="AD116" i="1"/>
  <c r="AS116" i="1"/>
  <c r="AU116" i="1"/>
  <c r="AV116" i="1"/>
  <c r="AI116" i="1"/>
  <c r="AJ116" i="1"/>
  <c r="AL116" i="1"/>
  <c r="AM116" i="1"/>
  <c r="AR116" i="1"/>
  <c r="BG116" i="1"/>
  <c r="BO116" i="1"/>
  <c r="BB116" i="1"/>
  <c r="BX116" i="1" s="1"/>
  <c r="BJ116" i="1"/>
  <c r="BR116" i="1"/>
  <c r="BC116" i="1"/>
  <c r="BM116" i="1"/>
  <c r="CI116" i="1" s="1"/>
  <c r="BD116" i="1"/>
  <c r="BN116" i="1"/>
  <c r="BE116" i="1"/>
  <c r="BP116" i="1"/>
  <c r="CL116" i="1" s="1"/>
  <c r="BU116" i="1"/>
  <c r="BF116" i="1"/>
  <c r="CB116" i="1" s="1"/>
  <c r="BQ116" i="1"/>
  <c r="AZ116" i="1"/>
  <c r="BH116" i="1"/>
  <c r="BS116" i="1"/>
  <c r="CO116" i="1" s="1"/>
  <c r="BK116" i="1"/>
  <c r="BI116" i="1"/>
  <c r="BT116" i="1"/>
  <c r="BL116" i="1"/>
  <c r="BA116" i="1"/>
  <c r="AK120" i="1"/>
  <c r="AS120" i="1"/>
  <c r="AI120" i="1"/>
  <c r="AR120" i="1"/>
  <c r="AM120" i="1"/>
  <c r="AV120" i="1"/>
  <c r="AE120" i="1"/>
  <c r="AN120" i="1"/>
  <c r="AW120" i="1"/>
  <c r="AF120" i="1"/>
  <c r="AO120" i="1"/>
  <c r="AX120" i="1"/>
  <c r="AH120" i="1"/>
  <c r="AJ120" i="1"/>
  <c r="AD120" i="1"/>
  <c r="AL120" i="1"/>
  <c r="AP120" i="1"/>
  <c r="AQ120" i="1"/>
  <c r="AT120" i="1"/>
  <c r="AU120" i="1"/>
  <c r="AG120" i="1"/>
  <c r="AY120" i="1"/>
  <c r="BC120" i="1"/>
  <c r="BK120" i="1"/>
  <c r="BS120" i="1"/>
  <c r="CO120" i="1" s="1"/>
  <c r="BA120" i="1"/>
  <c r="BJ120" i="1"/>
  <c r="BT120" i="1"/>
  <c r="CP120" i="1" s="1"/>
  <c r="BB120" i="1"/>
  <c r="BL120" i="1"/>
  <c r="BU120" i="1"/>
  <c r="BD120" i="1"/>
  <c r="BM120" i="1"/>
  <c r="BQ120" i="1"/>
  <c r="BE120" i="1"/>
  <c r="CA120" i="1" s="1"/>
  <c r="BN120" i="1"/>
  <c r="CJ120" i="1" s="1"/>
  <c r="BF120" i="1"/>
  <c r="BO120" i="1"/>
  <c r="BH120" i="1"/>
  <c r="BG120" i="1"/>
  <c r="BP120" i="1"/>
  <c r="BI120" i="1"/>
  <c r="BR120" i="1"/>
  <c r="AZ120" i="1"/>
  <c r="AG124" i="1"/>
  <c r="AO124" i="1"/>
  <c r="AW124" i="1"/>
  <c r="AH124" i="1"/>
  <c r="AQ124" i="1"/>
  <c r="AK124" i="1"/>
  <c r="AT124" i="1"/>
  <c r="AL124" i="1"/>
  <c r="AU124" i="1"/>
  <c r="AM124" i="1"/>
  <c r="AV124" i="1"/>
  <c r="AD124" i="1"/>
  <c r="AP124" i="1"/>
  <c r="AR124" i="1"/>
  <c r="AS124" i="1"/>
  <c r="AE124" i="1"/>
  <c r="AX124" i="1"/>
  <c r="AF124" i="1"/>
  <c r="AY124" i="1"/>
  <c r="AI124" i="1"/>
  <c r="AJ124" i="1"/>
  <c r="AN124" i="1"/>
  <c r="BG124" i="1"/>
  <c r="BO124" i="1"/>
  <c r="BI124" i="1"/>
  <c r="BR124" i="1"/>
  <c r="BA124" i="1"/>
  <c r="BJ124" i="1"/>
  <c r="BS124" i="1"/>
  <c r="BB124" i="1"/>
  <c r="BK124" i="1"/>
  <c r="BT124" i="1"/>
  <c r="BC124" i="1"/>
  <c r="BY124" i="1" s="1"/>
  <c r="BL124" i="1"/>
  <c r="BU124" i="1"/>
  <c r="CQ124" i="1" s="1"/>
  <c r="AZ124" i="1"/>
  <c r="BV124" i="1" s="1"/>
  <c r="BD124" i="1"/>
  <c r="BM124" i="1"/>
  <c r="BF124" i="1"/>
  <c r="BE124" i="1"/>
  <c r="BN124" i="1"/>
  <c r="BP124" i="1"/>
  <c r="BH124" i="1"/>
  <c r="BQ124" i="1"/>
  <c r="AE128" i="1"/>
  <c r="AM128" i="1"/>
  <c r="AU128" i="1"/>
  <c r="AH128" i="1"/>
  <c r="AP128" i="1"/>
  <c r="AX128" i="1"/>
  <c r="AI128" i="1"/>
  <c r="AQ128" i="1"/>
  <c r="AY128" i="1"/>
  <c r="AJ128" i="1"/>
  <c r="AR128" i="1"/>
  <c r="AT128" i="1"/>
  <c r="AF128" i="1"/>
  <c r="AV128" i="1"/>
  <c r="AG128" i="1"/>
  <c r="AW128" i="1"/>
  <c r="AK128" i="1"/>
  <c r="AL128" i="1"/>
  <c r="AN128" i="1"/>
  <c r="AO128" i="1"/>
  <c r="AS128" i="1"/>
  <c r="AD128" i="1"/>
  <c r="BC128" i="1"/>
  <c r="BY128" i="1" s="1"/>
  <c r="BK128" i="1"/>
  <c r="BS128" i="1"/>
  <c r="BG128" i="1"/>
  <c r="BP128" i="1"/>
  <c r="CL128" i="1" s="1"/>
  <c r="BH128" i="1"/>
  <c r="BQ128" i="1"/>
  <c r="BI128" i="1"/>
  <c r="BR128" i="1"/>
  <c r="BA128" i="1"/>
  <c r="BJ128" i="1"/>
  <c r="BT128" i="1"/>
  <c r="BN128" i="1"/>
  <c r="CJ128" i="1" s="1"/>
  <c r="BB128" i="1"/>
  <c r="BL128" i="1"/>
  <c r="CH128" i="1" s="1"/>
  <c r="BU128" i="1"/>
  <c r="BE128" i="1"/>
  <c r="CA128" i="1" s="1"/>
  <c r="BD128" i="1"/>
  <c r="BM128" i="1"/>
  <c r="BF128" i="1"/>
  <c r="CB128" i="1" s="1"/>
  <c r="BO128" i="1"/>
  <c r="AZ128" i="1"/>
  <c r="AI132" i="1"/>
  <c r="AQ132" i="1"/>
  <c r="AY132" i="1"/>
  <c r="AL132" i="1"/>
  <c r="AT132" i="1"/>
  <c r="AE132" i="1"/>
  <c r="AM132" i="1"/>
  <c r="AU132" i="1"/>
  <c r="AF132" i="1"/>
  <c r="AN132" i="1"/>
  <c r="AV132" i="1"/>
  <c r="AD132" i="1"/>
  <c r="AP132" i="1"/>
  <c r="AR132" i="1"/>
  <c r="AS132" i="1"/>
  <c r="AG132" i="1"/>
  <c r="AW132" i="1"/>
  <c r="AH132" i="1"/>
  <c r="AX132" i="1"/>
  <c r="AJ132" i="1"/>
  <c r="AK132" i="1"/>
  <c r="AO132" i="1"/>
  <c r="BE132" i="1"/>
  <c r="BM132" i="1"/>
  <c r="BU132" i="1"/>
  <c r="BC132" i="1"/>
  <c r="BF132" i="1"/>
  <c r="BN132" i="1"/>
  <c r="BS132" i="1"/>
  <c r="BG132" i="1"/>
  <c r="BO132" i="1"/>
  <c r="CK132" i="1" s="1"/>
  <c r="BH132" i="1"/>
  <c r="BP132" i="1"/>
  <c r="CL132" i="1" s="1"/>
  <c r="AZ132" i="1"/>
  <c r="BA132" i="1"/>
  <c r="BI132" i="1"/>
  <c r="BQ132" i="1"/>
  <c r="BB132" i="1"/>
  <c r="BJ132" i="1"/>
  <c r="BR132" i="1"/>
  <c r="BK132" i="1"/>
  <c r="BD132" i="1"/>
  <c r="BZ132" i="1" s="1"/>
  <c r="BL132" i="1"/>
  <c r="BT132" i="1"/>
  <c r="AE136" i="1"/>
  <c r="AM136" i="1"/>
  <c r="AU136" i="1"/>
  <c r="AH136" i="1"/>
  <c r="AP136" i="1"/>
  <c r="AX136" i="1"/>
  <c r="AI136" i="1"/>
  <c r="AQ136" i="1"/>
  <c r="AY136" i="1"/>
  <c r="AJ136" i="1"/>
  <c r="AR136" i="1"/>
  <c r="AL136" i="1"/>
  <c r="AN136" i="1"/>
  <c r="AO136" i="1"/>
  <c r="AS136" i="1"/>
  <c r="AT136" i="1"/>
  <c r="AF136" i="1"/>
  <c r="AV136" i="1"/>
  <c r="AD136" i="1"/>
  <c r="AG136" i="1"/>
  <c r="AW136" i="1"/>
  <c r="AK136" i="1"/>
  <c r="BA136" i="1"/>
  <c r="BI136" i="1"/>
  <c r="BQ136" i="1"/>
  <c r="BB136" i="1"/>
  <c r="BJ136" i="1"/>
  <c r="BR136" i="1"/>
  <c r="BC136" i="1"/>
  <c r="BK136" i="1"/>
  <c r="CG136" i="1" s="1"/>
  <c r="BS136" i="1"/>
  <c r="BG136" i="1"/>
  <c r="BD136" i="1"/>
  <c r="BL136" i="1"/>
  <c r="BT136" i="1"/>
  <c r="BE136" i="1"/>
  <c r="BM136" i="1"/>
  <c r="BU136" i="1"/>
  <c r="BO136" i="1"/>
  <c r="CK136" i="1" s="1"/>
  <c r="BF136" i="1"/>
  <c r="BN136" i="1"/>
  <c r="BP136" i="1"/>
  <c r="AZ136" i="1"/>
  <c r="BV136" i="1" s="1"/>
  <c r="BH136" i="1"/>
  <c r="CD136" i="1" s="1"/>
  <c r="AI140" i="1"/>
  <c r="AQ140" i="1"/>
  <c r="AY140" i="1"/>
  <c r="AL140" i="1"/>
  <c r="AT140" i="1"/>
  <c r="AE140" i="1"/>
  <c r="AM140" i="1"/>
  <c r="AU140" i="1"/>
  <c r="AF140" i="1"/>
  <c r="AN140" i="1"/>
  <c r="AV140" i="1"/>
  <c r="AD140" i="1"/>
  <c r="AH140" i="1"/>
  <c r="AX140" i="1"/>
  <c r="AJ140" i="1"/>
  <c r="AK140" i="1"/>
  <c r="AO140" i="1"/>
  <c r="AP140" i="1"/>
  <c r="AR140" i="1"/>
  <c r="AS140" i="1"/>
  <c r="AG140" i="1"/>
  <c r="AW140" i="1"/>
  <c r="BE140" i="1"/>
  <c r="BM140" i="1"/>
  <c r="BU140" i="1"/>
  <c r="BF140" i="1"/>
  <c r="BN140" i="1"/>
  <c r="CJ140" i="1" s="1"/>
  <c r="BC140" i="1"/>
  <c r="BG140" i="1"/>
  <c r="BO140" i="1"/>
  <c r="BH140" i="1"/>
  <c r="BP140" i="1"/>
  <c r="AZ140" i="1"/>
  <c r="BS140" i="1"/>
  <c r="BA140" i="1"/>
  <c r="BI140" i="1"/>
  <c r="BQ140" i="1"/>
  <c r="BK140" i="1"/>
  <c r="BB140" i="1"/>
  <c r="BJ140" i="1"/>
  <c r="BR140" i="1"/>
  <c r="BD140" i="1"/>
  <c r="BL140" i="1"/>
  <c r="BT140" i="1"/>
  <c r="AE144" i="1"/>
  <c r="AM144" i="1"/>
  <c r="AU144" i="1"/>
  <c r="AH144" i="1"/>
  <c r="AP144" i="1"/>
  <c r="AX144" i="1"/>
  <c r="AI144" i="1"/>
  <c r="AQ144" i="1"/>
  <c r="AY144" i="1"/>
  <c r="AJ144" i="1"/>
  <c r="AR144" i="1"/>
  <c r="AT144" i="1"/>
  <c r="AF144" i="1"/>
  <c r="AV144" i="1"/>
  <c r="AG144" i="1"/>
  <c r="AW144" i="1"/>
  <c r="AK144" i="1"/>
  <c r="AL144" i="1"/>
  <c r="AN144" i="1"/>
  <c r="AD144" i="1"/>
  <c r="AO144" i="1"/>
  <c r="AS144" i="1"/>
  <c r="BA144" i="1"/>
  <c r="BI144" i="1"/>
  <c r="BQ144" i="1"/>
  <c r="BB144" i="1"/>
  <c r="BJ144" i="1"/>
  <c r="CF144" i="1" s="1"/>
  <c r="BR144" i="1"/>
  <c r="BC144" i="1"/>
  <c r="BK144" i="1"/>
  <c r="BS144" i="1"/>
  <c r="BD144" i="1"/>
  <c r="BL144" i="1"/>
  <c r="BT144" i="1"/>
  <c r="BE144" i="1"/>
  <c r="CA144" i="1" s="1"/>
  <c r="BM144" i="1"/>
  <c r="BU144" i="1"/>
  <c r="CQ144" i="1" s="1"/>
  <c r="BF144" i="1"/>
  <c r="BN144" i="1"/>
  <c r="BH144" i="1"/>
  <c r="AZ144" i="1"/>
  <c r="BO144" i="1"/>
  <c r="BP144" i="1"/>
  <c r="CL144" i="1" s="1"/>
  <c r="BG144" i="1"/>
  <c r="AJ23" i="1"/>
  <c r="AR23" i="1"/>
  <c r="AE23" i="1"/>
  <c r="AM23" i="1"/>
  <c r="AU23" i="1"/>
  <c r="AF23" i="1"/>
  <c r="AN23" i="1"/>
  <c r="AV23" i="1"/>
  <c r="AO23" i="1"/>
  <c r="AQ23" i="1"/>
  <c r="AH23" i="1"/>
  <c r="AT23" i="1"/>
  <c r="AI23" i="1"/>
  <c r="AW23" i="1"/>
  <c r="AK23" i="1"/>
  <c r="AX23" i="1"/>
  <c r="AG23" i="1"/>
  <c r="AP23" i="1"/>
  <c r="AS23" i="1"/>
  <c r="AY23" i="1"/>
  <c r="AL23" i="1"/>
  <c r="BH23" i="1"/>
  <c r="BP23" i="1"/>
  <c r="BB23" i="1"/>
  <c r="BJ23" i="1"/>
  <c r="BR23" i="1"/>
  <c r="BD23" i="1"/>
  <c r="BZ23" i="1" s="1"/>
  <c r="BL23" i="1"/>
  <c r="BT23" i="1"/>
  <c r="BE23" i="1"/>
  <c r="BM23" i="1"/>
  <c r="BU23" i="1"/>
  <c r="BF23" i="1"/>
  <c r="CB23" i="1" s="1"/>
  <c r="BN23" i="1"/>
  <c r="CJ23" i="1" s="1"/>
  <c r="AD23" i="1"/>
  <c r="BG23" i="1"/>
  <c r="BO23" i="1"/>
  <c r="BS23" i="1"/>
  <c r="CO23" i="1" s="1"/>
  <c r="BA23" i="1"/>
  <c r="BW23" i="1" s="1"/>
  <c r="BC23" i="1"/>
  <c r="BI23" i="1"/>
  <c r="BK23" i="1"/>
  <c r="BQ23" i="1"/>
  <c r="AZ23" i="1"/>
  <c r="AJ47" i="1"/>
  <c r="AR47" i="1"/>
  <c r="AF47" i="1"/>
  <c r="AN47" i="1"/>
  <c r="AV47" i="1"/>
  <c r="AG47" i="1"/>
  <c r="AQ47" i="1"/>
  <c r="AI47" i="1"/>
  <c r="AT47" i="1"/>
  <c r="AL47" i="1"/>
  <c r="AW47" i="1"/>
  <c r="AM47" i="1"/>
  <c r="AX47" i="1"/>
  <c r="AO47" i="1"/>
  <c r="AY47" i="1"/>
  <c r="AS47" i="1"/>
  <c r="AE47" i="1"/>
  <c r="AK47" i="1"/>
  <c r="AP47" i="1"/>
  <c r="AH47" i="1"/>
  <c r="AU47" i="1"/>
  <c r="AD47" i="1"/>
  <c r="BB47" i="1"/>
  <c r="BJ47" i="1"/>
  <c r="BR47" i="1"/>
  <c r="BG47" i="1"/>
  <c r="CC47" i="1" s="1"/>
  <c r="BO47" i="1"/>
  <c r="BH47" i="1"/>
  <c r="BS47" i="1"/>
  <c r="BI47" i="1"/>
  <c r="BT47" i="1"/>
  <c r="BK47" i="1"/>
  <c r="BU47" i="1"/>
  <c r="BA47" i="1"/>
  <c r="BL47" i="1"/>
  <c r="CH47" i="1" s="1"/>
  <c r="BC47" i="1"/>
  <c r="BM47" i="1"/>
  <c r="BD47" i="1"/>
  <c r="BN47" i="1"/>
  <c r="BE47" i="1"/>
  <c r="CA47" i="1" s="1"/>
  <c r="BP47" i="1"/>
  <c r="CL47" i="1" s="1"/>
  <c r="BF47" i="1"/>
  <c r="BQ47" i="1"/>
  <c r="AZ47" i="1"/>
  <c r="AF71" i="1"/>
  <c r="AN71" i="1"/>
  <c r="AV71" i="1"/>
  <c r="AH71" i="1"/>
  <c r="AP71" i="1"/>
  <c r="AX71" i="1"/>
  <c r="AJ71" i="1"/>
  <c r="AR71" i="1"/>
  <c r="AK71" i="1"/>
  <c r="AS71" i="1"/>
  <c r="AL71" i="1"/>
  <c r="AT71" i="1"/>
  <c r="AG71" i="1"/>
  <c r="AM71" i="1"/>
  <c r="AO71" i="1"/>
  <c r="AQ71" i="1"/>
  <c r="AW71" i="1"/>
  <c r="AE71" i="1"/>
  <c r="AY71" i="1"/>
  <c r="AU71" i="1"/>
  <c r="AI71" i="1"/>
  <c r="AD71" i="1"/>
  <c r="BG71" i="1"/>
  <c r="BO71" i="1"/>
  <c r="BH71" i="1"/>
  <c r="BP71" i="1"/>
  <c r="BA71" i="1"/>
  <c r="BI71" i="1"/>
  <c r="BQ71" i="1"/>
  <c r="BB71" i="1"/>
  <c r="BJ71" i="1"/>
  <c r="BR71" i="1"/>
  <c r="BC71" i="1"/>
  <c r="BK71" i="1"/>
  <c r="BS71" i="1"/>
  <c r="BD71" i="1"/>
  <c r="BZ71" i="1" s="1"/>
  <c r="BL71" i="1"/>
  <c r="CH71" i="1" s="1"/>
  <c r="BT71" i="1"/>
  <c r="BE71" i="1"/>
  <c r="BF71" i="1"/>
  <c r="BM71" i="1"/>
  <c r="BN71" i="1"/>
  <c r="BU71" i="1"/>
  <c r="CQ71" i="1" s="1"/>
  <c r="AZ71" i="1"/>
  <c r="AL99" i="1"/>
  <c r="AT99" i="1"/>
  <c r="AH99" i="1"/>
  <c r="AP99" i="1"/>
  <c r="AX99" i="1"/>
  <c r="AN99" i="1"/>
  <c r="AY99" i="1"/>
  <c r="AI99" i="1"/>
  <c r="AS99" i="1"/>
  <c r="AG99" i="1"/>
  <c r="AV99" i="1"/>
  <c r="AM99" i="1"/>
  <c r="AO99" i="1"/>
  <c r="AQ99" i="1"/>
  <c r="AU99" i="1"/>
  <c r="AW99" i="1"/>
  <c r="AD99" i="1"/>
  <c r="AE99" i="1"/>
  <c r="AF99" i="1"/>
  <c r="AJ99" i="1"/>
  <c r="AK99" i="1"/>
  <c r="AR99" i="1"/>
  <c r="BD99" i="1"/>
  <c r="BL99" i="1"/>
  <c r="BT99" i="1"/>
  <c r="BF99" i="1"/>
  <c r="BN99" i="1"/>
  <c r="BG99" i="1"/>
  <c r="BO99" i="1"/>
  <c r="BH99" i="1"/>
  <c r="BP99" i="1"/>
  <c r="BA99" i="1"/>
  <c r="BQ99" i="1"/>
  <c r="BB99" i="1"/>
  <c r="BR99" i="1"/>
  <c r="CN99" i="1" s="1"/>
  <c r="BC99" i="1"/>
  <c r="BS99" i="1"/>
  <c r="AZ99" i="1"/>
  <c r="BE99" i="1"/>
  <c r="BU99" i="1"/>
  <c r="BI99" i="1"/>
  <c r="BJ99" i="1"/>
  <c r="BK99" i="1"/>
  <c r="BM99" i="1"/>
  <c r="AH127" i="1"/>
  <c r="AP127" i="1"/>
  <c r="AI127" i="1"/>
  <c r="AR127" i="1"/>
  <c r="AD127" i="1"/>
  <c r="AL127" i="1"/>
  <c r="AU127" i="1"/>
  <c r="AM127" i="1"/>
  <c r="AV127" i="1"/>
  <c r="AE127" i="1"/>
  <c r="AN127" i="1"/>
  <c r="AW127" i="1"/>
  <c r="AG127" i="1"/>
  <c r="AY127" i="1"/>
  <c r="AJ127" i="1"/>
  <c r="AK127" i="1"/>
  <c r="AO127" i="1"/>
  <c r="AQ127" i="1"/>
  <c r="AS127" i="1"/>
  <c r="AT127" i="1"/>
  <c r="AF127" i="1"/>
  <c r="AX127" i="1"/>
  <c r="BH127" i="1"/>
  <c r="BP127" i="1"/>
  <c r="BA127" i="1"/>
  <c r="BJ127" i="1"/>
  <c r="BS127" i="1"/>
  <c r="BB127" i="1"/>
  <c r="BK127" i="1"/>
  <c r="BT127" i="1"/>
  <c r="CP127" i="1" s="1"/>
  <c r="BQ127" i="1"/>
  <c r="CM127" i="1" s="1"/>
  <c r="BC127" i="1"/>
  <c r="BL127" i="1"/>
  <c r="BU127" i="1"/>
  <c r="BD127" i="1"/>
  <c r="BM127" i="1"/>
  <c r="BE127" i="1"/>
  <c r="BN127" i="1"/>
  <c r="BF127" i="1"/>
  <c r="CB127" i="1" s="1"/>
  <c r="BO127" i="1"/>
  <c r="BG127" i="1"/>
  <c r="BI127" i="1"/>
  <c r="BR127" i="1"/>
  <c r="AZ127" i="1"/>
  <c r="AL13" i="1"/>
  <c r="AT13" i="1"/>
  <c r="AF13" i="1"/>
  <c r="AN13" i="1"/>
  <c r="AV13" i="1"/>
  <c r="AG13" i="1"/>
  <c r="AO13" i="1"/>
  <c r="AW13" i="1"/>
  <c r="AH13" i="1"/>
  <c r="AP13" i="1"/>
  <c r="AX13" i="1"/>
  <c r="AR13" i="1"/>
  <c r="AS13" i="1"/>
  <c r="AE13" i="1"/>
  <c r="AU13" i="1"/>
  <c r="AJ13" i="1"/>
  <c r="AK13" i="1"/>
  <c r="AM13" i="1"/>
  <c r="AI13" i="1"/>
  <c r="AQ13" i="1"/>
  <c r="AY13" i="1"/>
  <c r="AD13" i="1"/>
  <c r="BB13" i="1"/>
  <c r="BJ13" i="1"/>
  <c r="BR13" i="1"/>
  <c r="BD13" i="1"/>
  <c r="BL13" i="1"/>
  <c r="BT13" i="1"/>
  <c r="BF13" i="1"/>
  <c r="BN13" i="1"/>
  <c r="BG13" i="1"/>
  <c r="BO13" i="1"/>
  <c r="BH13" i="1"/>
  <c r="CD13" i="1" s="1"/>
  <c r="BP13" i="1"/>
  <c r="CL13" i="1" s="1"/>
  <c r="BA13" i="1"/>
  <c r="BI13" i="1"/>
  <c r="BQ13" i="1"/>
  <c r="BE13" i="1"/>
  <c r="BK13" i="1"/>
  <c r="CG13" i="1" s="1"/>
  <c r="BM13" i="1"/>
  <c r="BS13" i="1"/>
  <c r="BU13" i="1"/>
  <c r="BC13" i="1"/>
  <c r="AZ13" i="1"/>
  <c r="AE24" i="1"/>
  <c r="AM24" i="1"/>
  <c r="AU24" i="1"/>
  <c r="AH24" i="1"/>
  <c r="AP24" i="1"/>
  <c r="AX24" i="1"/>
  <c r="AI24" i="1"/>
  <c r="AQ24" i="1"/>
  <c r="AY24" i="1"/>
  <c r="AF24" i="1"/>
  <c r="AS24" i="1"/>
  <c r="AJ24" i="1"/>
  <c r="AV24" i="1"/>
  <c r="AL24" i="1"/>
  <c r="AN24" i="1"/>
  <c r="AO24" i="1"/>
  <c r="AT24" i="1"/>
  <c r="AK24" i="1"/>
  <c r="AR24" i="1"/>
  <c r="AG24" i="1"/>
  <c r="AW24" i="1"/>
  <c r="AD24" i="1"/>
  <c r="BC24" i="1"/>
  <c r="BK24" i="1"/>
  <c r="CG24" i="1" s="1"/>
  <c r="BS24" i="1"/>
  <c r="BE24" i="1"/>
  <c r="BM24" i="1"/>
  <c r="BU24" i="1"/>
  <c r="BG24" i="1"/>
  <c r="BO24" i="1"/>
  <c r="BH24" i="1"/>
  <c r="BP24" i="1"/>
  <c r="BA24" i="1"/>
  <c r="BW24" i="1" s="1"/>
  <c r="BI24" i="1"/>
  <c r="CE24" i="1" s="1"/>
  <c r="BQ24" i="1"/>
  <c r="CM24" i="1" s="1"/>
  <c r="BB24" i="1"/>
  <c r="BJ24" i="1"/>
  <c r="BR24" i="1"/>
  <c r="BD24" i="1"/>
  <c r="BF24" i="1"/>
  <c r="BL24" i="1"/>
  <c r="CH24" i="1" s="1"/>
  <c r="BN24" i="1"/>
  <c r="BT24" i="1"/>
  <c r="AZ24" i="1"/>
  <c r="AE40" i="1"/>
  <c r="AM40" i="1"/>
  <c r="AU40" i="1"/>
  <c r="AH40" i="1"/>
  <c r="AI40" i="1"/>
  <c r="AQ40" i="1"/>
  <c r="AY40" i="1"/>
  <c r="AO40" i="1"/>
  <c r="AF40" i="1"/>
  <c r="AR40" i="1"/>
  <c r="AJ40" i="1"/>
  <c r="AT40" i="1"/>
  <c r="AK40" i="1"/>
  <c r="AV40" i="1"/>
  <c r="AL40" i="1"/>
  <c r="AW40" i="1"/>
  <c r="AX40" i="1"/>
  <c r="AG40" i="1"/>
  <c r="AP40" i="1"/>
  <c r="AS40" i="1"/>
  <c r="AN40" i="1"/>
  <c r="BC40" i="1"/>
  <c r="BE40" i="1"/>
  <c r="BM40" i="1"/>
  <c r="BU40" i="1"/>
  <c r="AD40" i="1"/>
  <c r="BH40" i="1"/>
  <c r="BB40" i="1"/>
  <c r="BJ40" i="1"/>
  <c r="CF40" i="1" s="1"/>
  <c r="BR40" i="1"/>
  <c r="CN40" i="1" s="1"/>
  <c r="BD40" i="1"/>
  <c r="BP40" i="1"/>
  <c r="BF40" i="1"/>
  <c r="BQ40" i="1"/>
  <c r="BG40" i="1"/>
  <c r="BS40" i="1"/>
  <c r="BI40" i="1"/>
  <c r="BT40" i="1"/>
  <c r="BK40" i="1"/>
  <c r="BL40" i="1"/>
  <c r="BN40" i="1"/>
  <c r="BA40" i="1"/>
  <c r="AZ40" i="1"/>
  <c r="BO40" i="1"/>
  <c r="CK40" i="1" s="1"/>
  <c r="AE56" i="1"/>
  <c r="AM56" i="1"/>
  <c r="AU56" i="1"/>
  <c r="AI56" i="1"/>
  <c r="AQ56" i="1"/>
  <c r="AY56" i="1"/>
  <c r="AJ56" i="1"/>
  <c r="AT56" i="1"/>
  <c r="AL56" i="1"/>
  <c r="AW56" i="1"/>
  <c r="AO56" i="1"/>
  <c r="AF56" i="1"/>
  <c r="AP56" i="1"/>
  <c r="AG56" i="1"/>
  <c r="AR56" i="1"/>
  <c r="AH56" i="1"/>
  <c r="AK56" i="1"/>
  <c r="AN56" i="1"/>
  <c r="AV56" i="1"/>
  <c r="AX56" i="1"/>
  <c r="AS56" i="1"/>
  <c r="AD56" i="1"/>
  <c r="BE56" i="1"/>
  <c r="BM56" i="1"/>
  <c r="BU56" i="1"/>
  <c r="BG56" i="1"/>
  <c r="BP56" i="1"/>
  <c r="BH56" i="1"/>
  <c r="BQ56" i="1"/>
  <c r="BI56" i="1"/>
  <c r="BR56" i="1"/>
  <c r="BA56" i="1"/>
  <c r="BJ56" i="1"/>
  <c r="BS56" i="1"/>
  <c r="CO56" i="1" s="1"/>
  <c r="BB56" i="1"/>
  <c r="BK56" i="1"/>
  <c r="BT56" i="1"/>
  <c r="BC56" i="1"/>
  <c r="BY56" i="1" s="1"/>
  <c r="BL56" i="1"/>
  <c r="BD56" i="1"/>
  <c r="BZ56" i="1" s="1"/>
  <c r="BN56" i="1"/>
  <c r="BF56" i="1"/>
  <c r="BO56" i="1"/>
  <c r="AZ56" i="1"/>
  <c r="AI72" i="1"/>
  <c r="AQ72" i="1"/>
  <c r="AK72" i="1"/>
  <c r="AS72" i="1"/>
  <c r="AE72" i="1"/>
  <c r="AM72" i="1"/>
  <c r="AU72" i="1"/>
  <c r="AF72" i="1"/>
  <c r="AN72" i="1"/>
  <c r="AV72" i="1"/>
  <c r="AG72" i="1"/>
  <c r="AO72" i="1"/>
  <c r="AW72" i="1"/>
  <c r="AH72" i="1"/>
  <c r="AL72" i="1"/>
  <c r="AP72" i="1"/>
  <c r="AR72" i="1"/>
  <c r="AX72" i="1"/>
  <c r="AY72" i="1"/>
  <c r="AJ72" i="1"/>
  <c r="AT72" i="1"/>
  <c r="AD72" i="1"/>
  <c r="BB72" i="1"/>
  <c r="BJ72" i="1"/>
  <c r="BR72" i="1"/>
  <c r="BC72" i="1"/>
  <c r="BK72" i="1"/>
  <c r="CG72" i="1" s="1"/>
  <c r="BS72" i="1"/>
  <c r="BD72" i="1"/>
  <c r="BL72" i="1"/>
  <c r="BT72" i="1"/>
  <c r="BE72" i="1"/>
  <c r="BM72" i="1"/>
  <c r="BU72" i="1"/>
  <c r="BF72" i="1"/>
  <c r="CB72" i="1" s="1"/>
  <c r="BN72" i="1"/>
  <c r="BG72" i="1"/>
  <c r="BO72" i="1"/>
  <c r="BA72" i="1"/>
  <c r="BH72" i="1"/>
  <c r="BI72" i="1"/>
  <c r="BP72" i="1"/>
  <c r="BQ72" i="1"/>
  <c r="AZ72" i="1"/>
  <c r="AI12" i="1"/>
  <c r="AQ12" i="1"/>
  <c r="AY12" i="1"/>
  <c r="AK12" i="1"/>
  <c r="AS12" i="1"/>
  <c r="AL12" i="1"/>
  <c r="AT12" i="1"/>
  <c r="AE12" i="1"/>
  <c r="AM12" i="1"/>
  <c r="AU12" i="1"/>
  <c r="AG12" i="1"/>
  <c r="AW12" i="1"/>
  <c r="AH12" i="1"/>
  <c r="AX12" i="1"/>
  <c r="AJ12" i="1"/>
  <c r="AO12" i="1"/>
  <c r="AP12" i="1"/>
  <c r="AR12" i="1"/>
  <c r="AF12" i="1"/>
  <c r="AN12" i="1"/>
  <c r="AV12" i="1"/>
  <c r="BG12" i="1"/>
  <c r="BO12" i="1"/>
  <c r="BH12" i="1"/>
  <c r="BP12" i="1"/>
  <c r="BA12" i="1"/>
  <c r="BI12" i="1"/>
  <c r="BQ12" i="1"/>
  <c r="BC12" i="1"/>
  <c r="BK12" i="1"/>
  <c r="BS12" i="1"/>
  <c r="BD12" i="1"/>
  <c r="BL12" i="1"/>
  <c r="CH12" i="1" s="1"/>
  <c r="BT12" i="1"/>
  <c r="BE12" i="1"/>
  <c r="BM12" i="1"/>
  <c r="BU12" i="1"/>
  <c r="AD12" i="1"/>
  <c r="BF12" i="1"/>
  <c r="CB12" i="1" s="1"/>
  <c r="BN12" i="1"/>
  <c r="BB12" i="1"/>
  <c r="BJ12" i="1"/>
  <c r="BR12" i="1"/>
  <c r="AZ12" i="1"/>
  <c r="AK8" i="1"/>
  <c r="AE8" i="1"/>
  <c r="AM8" i="1"/>
  <c r="AU8" i="1"/>
  <c r="AG8" i="1"/>
  <c r="AO8" i="1"/>
  <c r="AW8" i="1"/>
  <c r="AH8" i="1"/>
  <c r="AP8" i="1"/>
  <c r="AX8" i="1"/>
  <c r="AI8" i="1"/>
  <c r="AQ8" i="1"/>
  <c r="AY8" i="1"/>
  <c r="AJ8" i="1"/>
  <c r="AL8" i="1"/>
  <c r="AN8" i="1"/>
  <c r="AS8" i="1"/>
  <c r="AT8" i="1"/>
  <c r="AV8" i="1"/>
  <c r="AR8" i="1"/>
  <c r="AF8" i="1"/>
  <c r="BA8" i="1"/>
  <c r="BI8" i="1"/>
  <c r="BB8" i="1"/>
  <c r="BK8" i="1"/>
  <c r="BS8" i="1"/>
  <c r="BC8" i="1"/>
  <c r="BL8" i="1"/>
  <c r="BT8" i="1"/>
  <c r="BD8" i="1"/>
  <c r="BM8" i="1"/>
  <c r="BU8" i="1"/>
  <c r="BE8" i="1"/>
  <c r="BN8" i="1"/>
  <c r="AD8" i="1"/>
  <c r="BF8" i="1"/>
  <c r="BO8" i="1"/>
  <c r="BG8" i="1"/>
  <c r="BP8" i="1"/>
  <c r="BH8" i="1"/>
  <c r="BQ8" i="1"/>
  <c r="BJ8" i="1"/>
  <c r="BR8" i="1"/>
  <c r="CN8" i="1" s="1"/>
  <c r="AZ8" i="1"/>
  <c r="AH7" i="1"/>
  <c r="AP7" i="1"/>
  <c r="AX7" i="1"/>
  <c r="AJ7" i="1"/>
  <c r="AR7" i="1"/>
  <c r="AL7" i="1"/>
  <c r="AT7" i="1"/>
  <c r="AE7" i="1"/>
  <c r="AM7" i="1"/>
  <c r="AU7" i="1"/>
  <c r="AF7" i="1"/>
  <c r="AN7" i="1"/>
  <c r="AV7" i="1"/>
  <c r="AI7" i="1"/>
  <c r="AK7" i="1"/>
  <c r="AO7" i="1"/>
  <c r="AS7" i="1"/>
  <c r="AW7" i="1"/>
  <c r="AY7" i="1"/>
  <c r="AG7" i="1"/>
  <c r="AQ7" i="1"/>
  <c r="BF7" i="1"/>
  <c r="BN7" i="1"/>
  <c r="BC7" i="1"/>
  <c r="BK7" i="1"/>
  <c r="CG7" i="1" s="1"/>
  <c r="BB7" i="1"/>
  <c r="BM7" i="1"/>
  <c r="BD7" i="1"/>
  <c r="BO7" i="1"/>
  <c r="BE7" i="1"/>
  <c r="CA7" i="1" s="1"/>
  <c r="BP7" i="1"/>
  <c r="CL7" i="1" s="1"/>
  <c r="AD7" i="1"/>
  <c r="BG7" i="1"/>
  <c r="BQ7" i="1"/>
  <c r="CM7" i="1" s="1"/>
  <c r="BH7" i="1"/>
  <c r="BR7" i="1"/>
  <c r="BI7" i="1"/>
  <c r="BS7" i="1"/>
  <c r="BJ7" i="1"/>
  <c r="BT7" i="1"/>
  <c r="BA7" i="1"/>
  <c r="BW7" i="1" s="1"/>
  <c r="BL7" i="1"/>
  <c r="CH7" i="1" s="1"/>
  <c r="BU7" i="1"/>
  <c r="CQ7" i="1" s="1"/>
  <c r="AZ7" i="1"/>
  <c r="AJ39" i="1"/>
  <c r="AR39" i="1"/>
  <c r="AE39" i="1"/>
  <c r="AM39" i="1"/>
  <c r="AU39" i="1"/>
  <c r="AF39" i="1"/>
  <c r="AN39" i="1"/>
  <c r="AV39" i="1"/>
  <c r="AK39" i="1"/>
  <c r="AX39" i="1"/>
  <c r="AO39" i="1"/>
  <c r="AQ39" i="1"/>
  <c r="AG39" i="1"/>
  <c r="AS39" i="1"/>
  <c r="AH39" i="1"/>
  <c r="AT39" i="1"/>
  <c r="AL39" i="1"/>
  <c r="AW39" i="1"/>
  <c r="AY39" i="1"/>
  <c r="AI39" i="1"/>
  <c r="AP39" i="1"/>
  <c r="BH39" i="1"/>
  <c r="BP39" i="1"/>
  <c r="BB39" i="1"/>
  <c r="BJ39" i="1"/>
  <c r="BR39" i="1"/>
  <c r="AD39" i="1"/>
  <c r="BD39" i="1"/>
  <c r="BE39" i="1"/>
  <c r="CA39" i="1" s="1"/>
  <c r="BM39" i="1"/>
  <c r="BU39" i="1"/>
  <c r="BF39" i="1"/>
  <c r="BN39" i="1"/>
  <c r="BG39" i="1"/>
  <c r="BO39" i="1"/>
  <c r="BC39" i="1"/>
  <c r="BI39" i="1"/>
  <c r="CE39" i="1" s="1"/>
  <c r="BK39" i="1"/>
  <c r="BL39" i="1"/>
  <c r="BQ39" i="1"/>
  <c r="BS39" i="1"/>
  <c r="BT39" i="1"/>
  <c r="CP39" i="1" s="1"/>
  <c r="BA39" i="1"/>
  <c r="BW39" i="1" s="1"/>
  <c r="AZ39" i="1"/>
  <c r="AJ63" i="1"/>
  <c r="AR63" i="1"/>
  <c r="AF63" i="1"/>
  <c r="AN63" i="1"/>
  <c r="AV63" i="1"/>
  <c r="AL63" i="1"/>
  <c r="AW63" i="1"/>
  <c r="AO63" i="1"/>
  <c r="AY63" i="1"/>
  <c r="AG63" i="1"/>
  <c r="AQ63" i="1"/>
  <c r="AH63" i="1"/>
  <c r="AS63" i="1"/>
  <c r="AI63" i="1"/>
  <c r="AT63" i="1"/>
  <c r="AX63" i="1"/>
  <c r="AE63" i="1"/>
  <c r="AK63" i="1"/>
  <c r="AP63" i="1"/>
  <c r="AU63" i="1"/>
  <c r="AM63" i="1"/>
  <c r="AD63" i="1"/>
  <c r="BF63" i="1"/>
  <c r="BN63" i="1"/>
  <c r="BG63" i="1"/>
  <c r="BO63" i="1"/>
  <c r="BH63" i="1"/>
  <c r="BP63" i="1"/>
  <c r="BA63" i="1"/>
  <c r="BI63" i="1"/>
  <c r="BQ63" i="1"/>
  <c r="BB63" i="1"/>
  <c r="BJ63" i="1"/>
  <c r="BR63" i="1"/>
  <c r="BC63" i="1"/>
  <c r="BK63" i="1"/>
  <c r="BS63" i="1"/>
  <c r="BD63" i="1"/>
  <c r="BL63" i="1"/>
  <c r="BT63" i="1"/>
  <c r="CP63" i="1" s="1"/>
  <c r="BM63" i="1"/>
  <c r="BU63" i="1"/>
  <c r="BE63" i="1"/>
  <c r="AZ63" i="1"/>
  <c r="AL75" i="1"/>
  <c r="AT75" i="1"/>
  <c r="AG75" i="1"/>
  <c r="AO75" i="1"/>
  <c r="AW75" i="1"/>
  <c r="AH75" i="1"/>
  <c r="AP75" i="1"/>
  <c r="AX75" i="1"/>
  <c r="AN75" i="1"/>
  <c r="AE75" i="1"/>
  <c r="AR75" i="1"/>
  <c r="AF75" i="1"/>
  <c r="AS75" i="1"/>
  <c r="AI75" i="1"/>
  <c r="AU75" i="1"/>
  <c r="AK75" i="1"/>
  <c r="AY75" i="1"/>
  <c r="AM75" i="1"/>
  <c r="AJ75" i="1"/>
  <c r="AQ75" i="1"/>
  <c r="AV75" i="1"/>
  <c r="AD75" i="1"/>
  <c r="BC75" i="1"/>
  <c r="BK75" i="1"/>
  <c r="BS75" i="1"/>
  <c r="BD75" i="1"/>
  <c r="BL75" i="1"/>
  <c r="BT75" i="1"/>
  <c r="BE75" i="1"/>
  <c r="BM75" i="1"/>
  <c r="BU75" i="1"/>
  <c r="BF75" i="1"/>
  <c r="BN75" i="1"/>
  <c r="BG75" i="1"/>
  <c r="BO75" i="1"/>
  <c r="BH75" i="1"/>
  <c r="BP75" i="1"/>
  <c r="BB75" i="1"/>
  <c r="BI75" i="1"/>
  <c r="BJ75" i="1"/>
  <c r="AZ75" i="1"/>
  <c r="BQ75" i="1"/>
  <c r="BR75" i="1"/>
  <c r="BA75" i="1"/>
  <c r="AH111" i="1"/>
  <c r="AP111" i="1"/>
  <c r="AX111" i="1"/>
  <c r="AL111" i="1"/>
  <c r="AT111" i="1"/>
  <c r="AN111" i="1"/>
  <c r="AY111" i="1"/>
  <c r="AD111" i="1"/>
  <c r="AG111" i="1"/>
  <c r="AR111" i="1"/>
  <c r="AI111" i="1"/>
  <c r="AS111" i="1"/>
  <c r="AJ111" i="1"/>
  <c r="AU111" i="1"/>
  <c r="AM111" i="1"/>
  <c r="AO111" i="1"/>
  <c r="AQ111" i="1"/>
  <c r="AV111" i="1"/>
  <c r="AW111" i="1"/>
  <c r="AE111" i="1"/>
  <c r="AF111" i="1"/>
  <c r="AK111" i="1"/>
  <c r="BH111" i="1"/>
  <c r="BP111" i="1"/>
  <c r="BC111" i="1"/>
  <c r="BY111" i="1" s="1"/>
  <c r="BK111" i="1"/>
  <c r="BS111" i="1"/>
  <c r="CO111" i="1" s="1"/>
  <c r="BD111" i="1"/>
  <c r="BL111" i="1"/>
  <c r="BT111" i="1"/>
  <c r="BE111" i="1"/>
  <c r="BQ111" i="1"/>
  <c r="BF111" i="1"/>
  <c r="BR111" i="1"/>
  <c r="CN111" i="1" s="1"/>
  <c r="BG111" i="1"/>
  <c r="BU111" i="1"/>
  <c r="BI111" i="1"/>
  <c r="BJ111" i="1"/>
  <c r="CF111" i="1" s="1"/>
  <c r="BN111" i="1"/>
  <c r="BM111" i="1"/>
  <c r="BA111" i="1"/>
  <c r="BO111" i="1"/>
  <c r="AZ111" i="1"/>
  <c r="BB111" i="1"/>
  <c r="AJ135" i="1"/>
  <c r="AR135" i="1"/>
  <c r="AD135" i="1"/>
  <c r="AE135" i="1"/>
  <c r="AM135" i="1"/>
  <c r="AU135" i="1"/>
  <c r="AF135" i="1"/>
  <c r="AN135" i="1"/>
  <c r="AV135" i="1"/>
  <c r="AG135" i="1"/>
  <c r="AO135" i="1"/>
  <c r="AW135" i="1"/>
  <c r="AQ135" i="1"/>
  <c r="AS135" i="1"/>
  <c r="AT135" i="1"/>
  <c r="AH135" i="1"/>
  <c r="AX135" i="1"/>
  <c r="AI135" i="1"/>
  <c r="AY135" i="1"/>
  <c r="AK135" i="1"/>
  <c r="AL135" i="1"/>
  <c r="AP135" i="1"/>
  <c r="BF135" i="1"/>
  <c r="BN135" i="1"/>
  <c r="BG135" i="1"/>
  <c r="BO135" i="1"/>
  <c r="BL135" i="1"/>
  <c r="BH135" i="1"/>
  <c r="BP135" i="1"/>
  <c r="BA135" i="1"/>
  <c r="BI135" i="1"/>
  <c r="BQ135" i="1"/>
  <c r="BT135" i="1"/>
  <c r="BB135" i="1"/>
  <c r="BJ135" i="1"/>
  <c r="BR135" i="1"/>
  <c r="BD135" i="1"/>
  <c r="BC135" i="1"/>
  <c r="BK135" i="1"/>
  <c r="BS135" i="1"/>
  <c r="BE135" i="1"/>
  <c r="BM135" i="1"/>
  <c r="AZ135" i="1"/>
  <c r="BV135" i="1" s="1"/>
  <c r="BU135" i="1"/>
  <c r="AI20" i="1"/>
  <c r="AQ20" i="1"/>
  <c r="AY20" i="1"/>
  <c r="AL20" i="1"/>
  <c r="AT20" i="1"/>
  <c r="AE20" i="1"/>
  <c r="AM20" i="1"/>
  <c r="AU20" i="1"/>
  <c r="AN20" i="1"/>
  <c r="AO20" i="1"/>
  <c r="AP20" i="1"/>
  <c r="AG20" i="1"/>
  <c r="AS20" i="1"/>
  <c r="AH20" i="1"/>
  <c r="AV20" i="1"/>
  <c r="AJ20" i="1"/>
  <c r="AW20" i="1"/>
  <c r="AF20" i="1"/>
  <c r="AK20" i="1"/>
  <c r="AR20" i="1"/>
  <c r="AX20" i="1"/>
  <c r="BG20" i="1"/>
  <c r="BO20" i="1"/>
  <c r="BA20" i="1"/>
  <c r="BI20" i="1"/>
  <c r="BQ20" i="1"/>
  <c r="BC20" i="1"/>
  <c r="BK20" i="1"/>
  <c r="BS20" i="1"/>
  <c r="CO20" i="1" s="1"/>
  <c r="AD20" i="1"/>
  <c r="BD20" i="1"/>
  <c r="BL20" i="1"/>
  <c r="BT20" i="1"/>
  <c r="BE20" i="1"/>
  <c r="BM20" i="1"/>
  <c r="BU20" i="1"/>
  <c r="BF20" i="1"/>
  <c r="BN20" i="1"/>
  <c r="BR20" i="1"/>
  <c r="CN20" i="1" s="1"/>
  <c r="BB20" i="1"/>
  <c r="BH20" i="1"/>
  <c r="BJ20" i="1"/>
  <c r="BP20" i="1"/>
  <c r="AZ20" i="1"/>
  <c r="AE32" i="1"/>
  <c r="AM32" i="1"/>
  <c r="AU32" i="1"/>
  <c r="W68" i="56" s="1"/>
  <c r="AH32" i="1"/>
  <c r="AP32" i="1"/>
  <c r="R68" i="56" s="1"/>
  <c r="AX32" i="1"/>
  <c r="Z68" i="56" s="1"/>
  <c r="AI32" i="1"/>
  <c r="AQ32" i="1"/>
  <c r="S68" i="56" s="1"/>
  <c r="AY32" i="1"/>
  <c r="AR32" i="1"/>
  <c r="T68" i="56" s="1"/>
  <c r="AG32" i="1"/>
  <c r="AT32" i="1"/>
  <c r="V68" i="56" s="1"/>
  <c r="AK32" i="1"/>
  <c r="AW32" i="1"/>
  <c r="Y68" i="56" s="1"/>
  <c r="AL32" i="1"/>
  <c r="AN32" i="1"/>
  <c r="P68" i="56" s="1"/>
  <c r="AV32" i="1"/>
  <c r="X68" i="56" s="1"/>
  <c r="AF32" i="1"/>
  <c r="AO32" i="1"/>
  <c r="Q68" i="56" s="1"/>
  <c r="AS32" i="1"/>
  <c r="U68" i="56" s="1"/>
  <c r="AJ32" i="1"/>
  <c r="BC32" i="1"/>
  <c r="BK32" i="1"/>
  <c r="BS32" i="1"/>
  <c r="BE32" i="1"/>
  <c r="BM32" i="1"/>
  <c r="BU32" i="1"/>
  <c r="BG32" i="1"/>
  <c r="BO32" i="1"/>
  <c r="BH32" i="1"/>
  <c r="BP32" i="1"/>
  <c r="AD32" i="1"/>
  <c r="BA32" i="1"/>
  <c r="BW32" i="1" s="1"/>
  <c r="BI32" i="1"/>
  <c r="CE32" i="1" s="1"/>
  <c r="BQ32" i="1"/>
  <c r="CM32" i="1" s="1"/>
  <c r="AH68" i="56" s="1"/>
  <c r="BB32" i="1"/>
  <c r="BJ32" i="1"/>
  <c r="BR32" i="1"/>
  <c r="BD32" i="1"/>
  <c r="BF32" i="1"/>
  <c r="BL32" i="1"/>
  <c r="CH32" i="1" s="1"/>
  <c r="AC68" i="56" s="1"/>
  <c r="BN32" i="1"/>
  <c r="CJ32" i="1" s="1"/>
  <c r="AE68" i="56" s="1"/>
  <c r="BT32" i="1"/>
  <c r="AZ32" i="1"/>
  <c r="AI44" i="1"/>
  <c r="AQ44" i="1"/>
  <c r="AY44" i="1"/>
  <c r="AE44" i="1"/>
  <c r="AM44" i="1"/>
  <c r="AU44" i="1"/>
  <c r="AF44" i="1"/>
  <c r="AP44" i="1"/>
  <c r="AH44" i="1"/>
  <c r="AS44" i="1"/>
  <c r="AK44" i="1"/>
  <c r="AV44" i="1"/>
  <c r="AL44" i="1"/>
  <c r="AW44" i="1"/>
  <c r="AN44" i="1"/>
  <c r="AX44" i="1"/>
  <c r="AG44" i="1"/>
  <c r="AJ44" i="1"/>
  <c r="AR44" i="1"/>
  <c r="AT44" i="1"/>
  <c r="AO44" i="1"/>
  <c r="BA44" i="1"/>
  <c r="BI44" i="1"/>
  <c r="BQ44" i="1"/>
  <c r="AD44" i="1"/>
  <c r="BF44" i="1"/>
  <c r="CB44" i="1" s="1"/>
  <c r="BN44" i="1"/>
  <c r="CJ44" i="1" s="1"/>
  <c r="BG44" i="1"/>
  <c r="BR44" i="1"/>
  <c r="BH44" i="1"/>
  <c r="BS44" i="1"/>
  <c r="BJ44" i="1"/>
  <c r="BT44" i="1"/>
  <c r="BK44" i="1"/>
  <c r="BU44" i="1"/>
  <c r="CQ44" i="1" s="1"/>
  <c r="BB44" i="1"/>
  <c r="BL44" i="1"/>
  <c r="BC44" i="1"/>
  <c r="BM44" i="1"/>
  <c r="BD44" i="1"/>
  <c r="BO44" i="1"/>
  <c r="AZ44" i="1"/>
  <c r="BE44" i="1"/>
  <c r="BP44" i="1"/>
  <c r="CL44" i="1" s="1"/>
  <c r="AI52" i="1"/>
  <c r="AQ52" i="1"/>
  <c r="AY52" i="1"/>
  <c r="AE52" i="1"/>
  <c r="AM52" i="1"/>
  <c r="AU52" i="1"/>
  <c r="AH52" i="1"/>
  <c r="AS52" i="1"/>
  <c r="AK52" i="1"/>
  <c r="AV52" i="1"/>
  <c r="AN52" i="1"/>
  <c r="AX52" i="1"/>
  <c r="AO52" i="1"/>
  <c r="AF52" i="1"/>
  <c r="AP52" i="1"/>
  <c r="AG52" i="1"/>
  <c r="AJ52" i="1"/>
  <c r="AL52" i="1"/>
  <c r="AT52" i="1"/>
  <c r="AW52" i="1"/>
  <c r="AR52" i="1"/>
  <c r="BA52" i="1"/>
  <c r="BI52" i="1"/>
  <c r="BQ52" i="1"/>
  <c r="AD52" i="1"/>
  <c r="BF52" i="1"/>
  <c r="BN52" i="1"/>
  <c r="BJ52" i="1"/>
  <c r="BT52" i="1"/>
  <c r="BK52" i="1"/>
  <c r="BU52" i="1"/>
  <c r="BB52" i="1"/>
  <c r="BL52" i="1"/>
  <c r="BC52" i="1"/>
  <c r="BM52" i="1"/>
  <c r="BD52" i="1"/>
  <c r="BO52" i="1"/>
  <c r="BE52" i="1"/>
  <c r="BP52" i="1"/>
  <c r="BG52" i="1"/>
  <c r="BR52" i="1"/>
  <c r="AZ52" i="1"/>
  <c r="BH52" i="1"/>
  <c r="BS52" i="1"/>
  <c r="CO52" i="1" s="1"/>
  <c r="AI60" i="1"/>
  <c r="AQ60" i="1"/>
  <c r="AY60" i="1"/>
  <c r="AE60" i="1"/>
  <c r="AM60" i="1"/>
  <c r="AU60" i="1"/>
  <c r="AK60" i="1"/>
  <c r="AV60" i="1"/>
  <c r="AN60" i="1"/>
  <c r="AX60" i="1"/>
  <c r="AF60" i="1"/>
  <c r="AP60" i="1"/>
  <c r="AG60" i="1"/>
  <c r="AR60" i="1"/>
  <c r="AH60" i="1"/>
  <c r="AS60" i="1"/>
  <c r="AJ60" i="1"/>
  <c r="AL60" i="1"/>
  <c r="AO60" i="1"/>
  <c r="AW60" i="1"/>
  <c r="AT60" i="1"/>
  <c r="BA60" i="1"/>
  <c r="AD60" i="1"/>
  <c r="BE60" i="1"/>
  <c r="BM60" i="1"/>
  <c r="BU60" i="1"/>
  <c r="BF60" i="1"/>
  <c r="BN60" i="1"/>
  <c r="BG60" i="1"/>
  <c r="BO60" i="1"/>
  <c r="BH60" i="1"/>
  <c r="BP60" i="1"/>
  <c r="BI60" i="1"/>
  <c r="BQ60" i="1"/>
  <c r="BB60" i="1"/>
  <c r="BX60" i="1" s="1"/>
  <c r="BJ60" i="1"/>
  <c r="BR60" i="1"/>
  <c r="BC60" i="1"/>
  <c r="BK60" i="1"/>
  <c r="BS60" i="1"/>
  <c r="BL60" i="1"/>
  <c r="BT60" i="1"/>
  <c r="CP60" i="1" s="1"/>
  <c r="AZ60" i="1"/>
  <c r="BD60" i="1"/>
  <c r="AI68" i="1"/>
  <c r="AE68" i="1"/>
  <c r="AM68" i="1"/>
  <c r="AU68" i="1"/>
  <c r="AF68" i="1"/>
  <c r="AO68" i="1"/>
  <c r="AW68" i="1"/>
  <c r="AH68" i="1"/>
  <c r="AQ68" i="1"/>
  <c r="AY68" i="1"/>
  <c r="AJ68" i="1"/>
  <c r="AR68" i="1"/>
  <c r="AK68" i="1"/>
  <c r="AS68" i="1"/>
  <c r="AL68" i="1"/>
  <c r="AN68" i="1"/>
  <c r="AP68" i="1"/>
  <c r="AV68" i="1"/>
  <c r="AX68" i="1"/>
  <c r="AG68" i="1"/>
  <c r="AT68" i="1"/>
  <c r="AD68" i="1"/>
  <c r="BE68" i="1"/>
  <c r="BF68" i="1"/>
  <c r="BN68" i="1"/>
  <c r="BG68" i="1"/>
  <c r="BO68" i="1"/>
  <c r="BH68" i="1"/>
  <c r="BP68" i="1"/>
  <c r="CL68" i="1" s="1"/>
  <c r="BA68" i="1"/>
  <c r="BI68" i="1"/>
  <c r="BQ68" i="1"/>
  <c r="BB68" i="1"/>
  <c r="BJ68" i="1"/>
  <c r="BR68" i="1"/>
  <c r="BC68" i="1"/>
  <c r="BY68" i="1" s="1"/>
  <c r="BK68" i="1"/>
  <c r="BS68" i="1"/>
  <c r="BU68" i="1"/>
  <c r="AZ68" i="1"/>
  <c r="BD68" i="1"/>
  <c r="BL68" i="1"/>
  <c r="BM68" i="1"/>
  <c r="BT68" i="1"/>
  <c r="AG76" i="1"/>
  <c r="AO76" i="1"/>
  <c r="AW76" i="1"/>
  <c r="AJ76" i="1"/>
  <c r="AR76" i="1"/>
  <c r="AK76" i="1"/>
  <c r="AS76" i="1"/>
  <c r="AF76" i="1"/>
  <c r="AI76" i="1"/>
  <c r="AV76" i="1"/>
  <c r="AL76" i="1"/>
  <c r="AX76" i="1"/>
  <c r="AM76" i="1"/>
  <c r="AP76" i="1"/>
  <c r="AE76" i="1"/>
  <c r="AQ76" i="1"/>
  <c r="AU76" i="1"/>
  <c r="AY76" i="1"/>
  <c r="AH76" i="1"/>
  <c r="AN76" i="1"/>
  <c r="AT76" i="1"/>
  <c r="AD76" i="1"/>
  <c r="BF76" i="1"/>
  <c r="BN76" i="1"/>
  <c r="BG76" i="1"/>
  <c r="BO76" i="1"/>
  <c r="BH76" i="1"/>
  <c r="CD76" i="1" s="1"/>
  <c r="BP76" i="1"/>
  <c r="BA76" i="1"/>
  <c r="BI76" i="1"/>
  <c r="BQ76" i="1"/>
  <c r="BB76" i="1"/>
  <c r="BX76" i="1" s="1"/>
  <c r="BJ76" i="1"/>
  <c r="BR76" i="1"/>
  <c r="CN76" i="1" s="1"/>
  <c r="BC76" i="1"/>
  <c r="BK76" i="1"/>
  <c r="BS76" i="1"/>
  <c r="BM76" i="1"/>
  <c r="BT76" i="1"/>
  <c r="BU76" i="1"/>
  <c r="AZ76" i="1"/>
  <c r="BE76" i="1"/>
  <c r="BD76" i="1"/>
  <c r="BZ76" i="1" s="1"/>
  <c r="BL76" i="1"/>
  <c r="AG4" i="1"/>
  <c r="AO4" i="1"/>
  <c r="AW4" i="1"/>
  <c r="AI4" i="1"/>
  <c r="AQ4" i="1"/>
  <c r="AY4" i="1"/>
  <c r="AK4" i="1"/>
  <c r="AS4" i="1"/>
  <c r="AL4" i="1"/>
  <c r="AT4" i="1"/>
  <c r="AE4" i="1"/>
  <c r="AM4" i="1"/>
  <c r="AU4" i="1"/>
  <c r="AH4" i="1"/>
  <c r="AJ4" i="1"/>
  <c r="AN4" i="1"/>
  <c r="AR4" i="1"/>
  <c r="AV4" i="1"/>
  <c r="AX4" i="1"/>
  <c r="AP4" i="1"/>
  <c r="AF4" i="1"/>
  <c r="BE4" i="1"/>
  <c r="BM4" i="1"/>
  <c r="BU4" i="1"/>
  <c r="BB4" i="1"/>
  <c r="BJ4" i="1"/>
  <c r="BR4" i="1"/>
  <c r="BA4" i="1"/>
  <c r="BL4" i="1"/>
  <c r="AD4" i="1"/>
  <c r="BC4" i="1"/>
  <c r="BN4" i="1"/>
  <c r="BD4" i="1"/>
  <c r="BO4" i="1"/>
  <c r="BF4" i="1"/>
  <c r="BP4" i="1"/>
  <c r="BG4" i="1"/>
  <c r="BQ4" i="1"/>
  <c r="BH4" i="1"/>
  <c r="BS4" i="1"/>
  <c r="BI4" i="1"/>
  <c r="BT4" i="1"/>
  <c r="BK4" i="1"/>
  <c r="AZ4" i="1"/>
  <c r="AF11" i="1"/>
  <c r="AN11" i="1"/>
  <c r="AV11" i="1"/>
  <c r="AH11" i="1"/>
  <c r="AP11" i="1"/>
  <c r="AX11" i="1"/>
  <c r="AI11" i="1"/>
  <c r="AQ11" i="1"/>
  <c r="AY11" i="1"/>
  <c r="AJ11" i="1"/>
  <c r="AR11" i="1"/>
  <c r="AL11" i="1"/>
  <c r="AM11" i="1"/>
  <c r="AO11" i="1"/>
  <c r="AT11" i="1"/>
  <c r="AE11" i="1"/>
  <c r="AU11" i="1"/>
  <c r="AG11" i="1"/>
  <c r="AW11" i="1"/>
  <c r="AS11" i="1"/>
  <c r="AK11" i="1"/>
  <c r="BD11" i="1"/>
  <c r="BL11" i="1"/>
  <c r="BT11" i="1"/>
  <c r="BE11" i="1"/>
  <c r="BM11" i="1"/>
  <c r="BU11" i="1"/>
  <c r="BF11" i="1"/>
  <c r="BN11" i="1"/>
  <c r="BG11" i="1"/>
  <c r="BO11" i="1"/>
  <c r="BH11" i="1"/>
  <c r="BP11" i="1"/>
  <c r="BA11" i="1"/>
  <c r="BI11" i="1"/>
  <c r="BQ11" i="1"/>
  <c r="AD11" i="1"/>
  <c r="BB11" i="1"/>
  <c r="BJ11" i="1"/>
  <c r="BR11" i="1"/>
  <c r="BC11" i="1"/>
  <c r="BK11" i="1"/>
  <c r="BS11" i="1"/>
  <c r="CO11" i="1" s="1"/>
  <c r="AZ11" i="1"/>
  <c r="AL21" i="1"/>
  <c r="AT21" i="1"/>
  <c r="AG21" i="1"/>
  <c r="AO21" i="1"/>
  <c r="AW21" i="1"/>
  <c r="AH21" i="1"/>
  <c r="AP21" i="1"/>
  <c r="AX21" i="1"/>
  <c r="AE21" i="1"/>
  <c r="AR21" i="1"/>
  <c r="AI21" i="1"/>
  <c r="AU21" i="1"/>
  <c r="AK21" i="1"/>
  <c r="AY21" i="1"/>
  <c r="AM21" i="1"/>
  <c r="AN21" i="1"/>
  <c r="AQ21" i="1"/>
  <c r="AV21" i="1"/>
  <c r="AF21" i="1"/>
  <c r="AJ21" i="1"/>
  <c r="AS21" i="1"/>
  <c r="BB21" i="1"/>
  <c r="BJ21" i="1"/>
  <c r="BR21" i="1"/>
  <c r="BD21" i="1"/>
  <c r="BL21" i="1"/>
  <c r="BT21" i="1"/>
  <c r="BF21" i="1"/>
  <c r="CB21" i="1" s="1"/>
  <c r="BN21" i="1"/>
  <c r="BG21" i="1"/>
  <c r="BO21" i="1"/>
  <c r="AD21" i="1"/>
  <c r="BH21" i="1"/>
  <c r="CD21" i="1" s="1"/>
  <c r="BP21" i="1"/>
  <c r="CL21" i="1" s="1"/>
  <c r="BA21" i="1"/>
  <c r="BI21" i="1"/>
  <c r="BQ21" i="1"/>
  <c r="BC21" i="1"/>
  <c r="BE21" i="1"/>
  <c r="BK21" i="1"/>
  <c r="BM21" i="1"/>
  <c r="CI21" i="1" s="1"/>
  <c r="BS21" i="1"/>
  <c r="BU21" i="1"/>
  <c r="AZ21" i="1"/>
  <c r="AL29" i="1"/>
  <c r="AT29" i="1"/>
  <c r="AG29" i="1"/>
  <c r="AO29" i="1"/>
  <c r="AW29" i="1"/>
  <c r="AH29" i="1"/>
  <c r="AP29" i="1"/>
  <c r="AX29" i="1"/>
  <c r="AQ29" i="1"/>
  <c r="AF29" i="1"/>
  <c r="AS29" i="1"/>
  <c r="AJ29" i="1"/>
  <c r="AV29" i="1"/>
  <c r="AK29" i="1"/>
  <c r="AY29" i="1"/>
  <c r="AM29" i="1"/>
  <c r="AR29" i="1"/>
  <c r="AI29" i="1"/>
  <c r="AN29" i="1"/>
  <c r="AE29" i="1"/>
  <c r="AU29" i="1"/>
  <c r="BB29" i="1"/>
  <c r="BJ29" i="1"/>
  <c r="BR29" i="1"/>
  <c r="BD29" i="1"/>
  <c r="BL29" i="1"/>
  <c r="BT29" i="1"/>
  <c r="AD29" i="1"/>
  <c r="BF29" i="1"/>
  <c r="BN29" i="1"/>
  <c r="BG29" i="1"/>
  <c r="BO29" i="1"/>
  <c r="BH29" i="1"/>
  <c r="CD29" i="1" s="1"/>
  <c r="BP29" i="1"/>
  <c r="CL29" i="1" s="1"/>
  <c r="BA29" i="1"/>
  <c r="BI29" i="1"/>
  <c r="BQ29" i="1"/>
  <c r="CM29" i="1" s="1"/>
  <c r="BU29" i="1"/>
  <c r="BC29" i="1"/>
  <c r="BE29" i="1"/>
  <c r="BK29" i="1"/>
  <c r="BM29" i="1"/>
  <c r="AZ29" i="1"/>
  <c r="BS29" i="1"/>
  <c r="AL37" i="1"/>
  <c r="AT37" i="1"/>
  <c r="AG37" i="1"/>
  <c r="AO37" i="1"/>
  <c r="AW37" i="1"/>
  <c r="AH37" i="1"/>
  <c r="AP37" i="1"/>
  <c r="AX37" i="1"/>
  <c r="AN37" i="1"/>
  <c r="AE37" i="1"/>
  <c r="AR37" i="1"/>
  <c r="AI37" i="1"/>
  <c r="AU37" i="1"/>
  <c r="AJ37" i="1"/>
  <c r="AV37" i="1"/>
  <c r="AK37" i="1"/>
  <c r="AY37" i="1"/>
  <c r="AS37" i="1"/>
  <c r="AM37" i="1"/>
  <c r="AQ37" i="1"/>
  <c r="AF37" i="1"/>
  <c r="BB37" i="1"/>
  <c r="BJ37" i="1"/>
  <c r="BR37" i="1"/>
  <c r="AD37" i="1"/>
  <c r="BD37" i="1"/>
  <c r="BL37" i="1"/>
  <c r="BT37" i="1"/>
  <c r="BF37" i="1"/>
  <c r="BN37" i="1"/>
  <c r="BG37" i="1"/>
  <c r="BO37" i="1"/>
  <c r="BH37" i="1"/>
  <c r="CD37" i="1" s="1"/>
  <c r="BP37" i="1"/>
  <c r="CL37" i="1" s="1"/>
  <c r="BA37" i="1"/>
  <c r="BI37" i="1"/>
  <c r="BQ37" i="1"/>
  <c r="CM37" i="1" s="1"/>
  <c r="BM37" i="1"/>
  <c r="BS37" i="1"/>
  <c r="BU37" i="1"/>
  <c r="BC37" i="1"/>
  <c r="BE37" i="1"/>
  <c r="BK37" i="1"/>
  <c r="AZ37" i="1"/>
  <c r="AL45" i="1"/>
  <c r="AT45" i="1"/>
  <c r="AH45" i="1"/>
  <c r="AP45" i="1"/>
  <c r="AX45" i="1"/>
  <c r="AF45" i="1"/>
  <c r="AQ45" i="1"/>
  <c r="AI45" i="1"/>
  <c r="AS45" i="1"/>
  <c r="AK45" i="1"/>
  <c r="AV45" i="1"/>
  <c r="AM45" i="1"/>
  <c r="AW45" i="1"/>
  <c r="AN45" i="1"/>
  <c r="AY45" i="1"/>
  <c r="AE45" i="1"/>
  <c r="AJ45" i="1"/>
  <c r="AO45" i="1"/>
  <c r="AR45" i="1"/>
  <c r="AU45" i="1"/>
  <c r="AG45" i="1"/>
  <c r="AD45" i="1"/>
  <c r="BD45" i="1"/>
  <c r="BL45" i="1"/>
  <c r="BT45" i="1"/>
  <c r="BA45" i="1"/>
  <c r="BI45" i="1"/>
  <c r="BQ45" i="1"/>
  <c r="CM45" i="1" s="1"/>
  <c r="BG45" i="1"/>
  <c r="BR45" i="1"/>
  <c r="BH45" i="1"/>
  <c r="BS45" i="1"/>
  <c r="BJ45" i="1"/>
  <c r="BU45" i="1"/>
  <c r="BK45" i="1"/>
  <c r="BB45" i="1"/>
  <c r="BM45" i="1"/>
  <c r="BC45" i="1"/>
  <c r="BN45" i="1"/>
  <c r="BE45" i="1"/>
  <c r="CA45" i="1" s="1"/>
  <c r="BO45" i="1"/>
  <c r="CK45" i="1" s="1"/>
  <c r="BF45" i="1"/>
  <c r="BP45" i="1"/>
  <c r="AZ45" i="1"/>
  <c r="AL53" i="1"/>
  <c r="AT53" i="1"/>
  <c r="AH53" i="1"/>
  <c r="AP53" i="1"/>
  <c r="AX53" i="1"/>
  <c r="AI53" i="1"/>
  <c r="AS53" i="1"/>
  <c r="AK53" i="1"/>
  <c r="AV53" i="1"/>
  <c r="AN53" i="1"/>
  <c r="AY53" i="1"/>
  <c r="AE53" i="1"/>
  <c r="AO53" i="1"/>
  <c r="AF53" i="1"/>
  <c r="AQ53" i="1"/>
  <c r="AG53" i="1"/>
  <c r="AM53" i="1"/>
  <c r="AR53" i="1"/>
  <c r="AU53" i="1"/>
  <c r="AJ53" i="1"/>
  <c r="AW53" i="1"/>
  <c r="BD53" i="1"/>
  <c r="BL53" i="1"/>
  <c r="BT53" i="1"/>
  <c r="AD53" i="1"/>
  <c r="BA53" i="1"/>
  <c r="BI53" i="1"/>
  <c r="BQ53" i="1"/>
  <c r="BJ53" i="1"/>
  <c r="BU53" i="1"/>
  <c r="BK53" i="1"/>
  <c r="BB53" i="1"/>
  <c r="BM53" i="1"/>
  <c r="BC53" i="1"/>
  <c r="BN53" i="1"/>
  <c r="BE53" i="1"/>
  <c r="BO53" i="1"/>
  <c r="BF53" i="1"/>
  <c r="BP53" i="1"/>
  <c r="BG53" i="1"/>
  <c r="CC53" i="1" s="1"/>
  <c r="BR53" i="1"/>
  <c r="CN53" i="1" s="1"/>
  <c r="BH53" i="1"/>
  <c r="BS53" i="1"/>
  <c r="AZ53" i="1"/>
  <c r="AH65" i="1"/>
  <c r="AP65" i="1"/>
  <c r="AX65" i="1"/>
  <c r="AL65" i="1"/>
  <c r="AT65" i="1"/>
  <c r="AM65" i="1"/>
  <c r="AW65" i="1"/>
  <c r="AE65" i="1"/>
  <c r="AO65" i="1"/>
  <c r="AG65" i="1"/>
  <c r="AR65" i="1"/>
  <c r="AI65" i="1"/>
  <c r="AS65" i="1"/>
  <c r="AJ65" i="1"/>
  <c r="AU65" i="1"/>
  <c r="AK65" i="1"/>
  <c r="AQ65" i="1"/>
  <c r="AV65" i="1"/>
  <c r="AY65" i="1"/>
  <c r="AF65" i="1"/>
  <c r="AD65" i="1"/>
  <c r="AN65" i="1"/>
  <c r="BD65" i="1"/>
  <c r="BL65" i="1"/>
  <c r="BT65" i="1"/>
  <c r="BE65" i="1"/>
  <c r="BM65" i="1"/>
  <c r="BU65" i="1"/>
  <c r="BF65" i="1"/>
  <c r="BN65" i="1"/>
  <c r="BG65" i="1"/>
  <c r="BO65" i="1"/>
  <c r="BH65" i="1"/>
  <c r="BP65" i="1"/>
  <c r="BA65" i="1"/>
  <c r="BI65" i="1"/>
  <c r="BQ65" i="1"/>
  <c r="BB65" i="1"/>
  <c r="BJ65" i="1"/>
  <c r="BR65" i="1"/>
  <c r="AZ65" i="1"/>
  <c r="BC65" i="1"/>
  <c r="BY65" i="1" s="1"/>
  <c r="BK65" i="1"/>
  <c r="BS65" i="1"/>
  <c r="AH69" i="1"/>
  <c r="AP69" i="1"/>
  <c r="AX69" i="1"/>
  <c r="AJ69" i="1"/>
  <c r="AR69" i="1"/>
  <c r="AL69" i="1"/>
  <c r="AT69" i="1"/>
  <c r="AE69" i="1"/>
  <c r="AM69" i="1"/>
  <c r="AU69" i="1"/>
  <c r="AF69" i="1"/>
  <c r="AN69" i="1"/>
  <c r="AV69" i="1"/>
  <c r="AG69" i="1"/>
  <c r="AK69" i="1"/>
  <c r="AO69" i="1"/>
  <c r="AQ69" i="1"/>
  <c r="AW69" i="1"/>
  <c r="AY69" i="1"/>
  <c r="AI69" i="1"/>
  <c r="AS69" i="1"/>
  <c r="AD69" i="1"/>
  <c r="BA69" i="1"/>
  <c r="BI69" i="1"/>
  <c r="BQ69" i="1"/>
  <c r="BB69" i="1"/>
  <c r="BJ69" i="1"/>
  <c r="BR69" i="1"/>
  <c r="BC69" i="1"/>
  <c r="BK69" i="1"/>
  <c r="BS69" i="1"/>
  <c r="BD69" i="1"/>
  <c r="BL69" i="1"/>
  <c r="BT69" i="1"/>
  <c r="BE69" i="1"/>
  <c r="BM69" i="1"/>
  <c r="BU69" i="1"/>
  <c r="BF69" i="1"/>
  <c r="BN69" i="1"/>
  <c r="BG69" i="1"/>
  <c r="BH69" i="1"/>
  <c r="BO69" i="1"/>
  <c r="BP69" i="1"/>
  <c r="AZ69" i="1"/>
  <c r="AJ77" i="1"/>
  <c r="AR77" i="1"/>
  <c r="AE77" i="1"/>
  <c r="AM77" i="1"/>
  <c r="AU77" i="1"/>
  <c r="AF77" i="1"/>
  <c r="AN77" i="1"/>
  <c r="AV77" i="1"/>
  <c r="AO77" i="1"/>
  <c r="AP77" i="1"/>
  <c r="AH77" i="1"/>
  <c r="AT77" i="1"/>
  <c r="AI77" i="1"/>
  <c r="AW77" i="1"/>
  <c r="AY77" i="1"/>
  <c r="AG77" i="1"/>
  <c r="AK77" i="1"/>
  <c r="AL77" i="1"/>
  <c r="AQ77" i="1"/>
  <c r="AS77" i="1"/>
  <c r="AX77" i="1"/>
  <c r="AD77" i="1"/>
  <c r="BA77" i="1"/>
  <c r="BI77" i="1"/>
  <c r="BQ77" i="1"/>
  <c r="BB77" i="1"/>
  <c r="BJ77" i="1"/>
  <c r="BR77" i="1"/>
  <c r="BC77" i="1"/>
  <c r="BK77" i="1"/>
  <c r="BS77" i="1"/>
  <c r="BD77" i="1"/>
  <c r="BL77" i="1"/>
  <c r="BT77" i="1"/>
  <c r="BE77" i="1"/>
  <c r="BM77" i="1"/>
  <c r="BU77" i="1"/>
  <c r="BF77" i="1"/>
  <c r="BN77" i="1"/>
  <c r="BG77" i="1"/>
  <c r="BH77" i="1"/>
  <c r="AZ77" i="1"/>
  <c r="BO77" i="1"/>
  <c r="BP77" i="1"/>
  <c r="CL77" i="1" s="1"/>
  <c r="AF81" i="1"/>
  <c r="AN81" i="1"/>
  <c r="AV81" i="1"/>
  <c r="AI81" i="1"/>
  <c r="AQ81" i="1"/>
  <c r="AY81" i="1"/>
  <c r="AJ81" i="1"/>
  <c r="AR81" i="1"/>
  <c r="AG81" i="1"/>
  <c r="AT81" i="1"/>
  <c r="AH81" i="1"/>
  <c r="AU81" i="1"/>
  <c r="AM81" i="1"/>
  <c r="AO81" i="1"/>
  <c r="AS81" i="1"/>
  <c r="AW81" i="1"/>
  <c r="AX81" i="1"/>
  <c r="AE81" i="1"/>
  <c r="AK81" i="1"/>
  <c r="AL81" i="1"/>
  <c r="AP81" i="1"/>
  <c r="AD81" i="1"/>
  <c r="BE81" i="1"/>
  <c r="BM81" i="1"/>
  <c r="BU81" i="1"/>
  <c r="BF81" i="1"/>
  <c r="BN81" i="1"/>
  <c r="BG81" i="1"/>
  <c r="BO81" i="1"/>
  <c r="BH81" i="1"/>
  <c r="BP81" i="1"/>
  <c r="BA81" i="1"/>
  <c r="BI81" i="1"/>
  <c r="BQ81" i="1"/>
  <c r="BB81" i="1"/>
  <c r="BJ81" i="1"/>
  <c r="BR81" i="1"/>
  <c r="BD81" i="1"/>
  <c r="AZ81" i="1"/>
  <c r="BK81" i="1"/>
  <c r="BL81" i="1"/>
  <c r="BS81" i="1"/>
  <c r="BT81" i="1"/>
  <c r="BC81" i="1"/>
  <c r="AJ101" i="1"/>
  <c r="AR101" i="1"/>
  <c r="AF101" i="1"/>
  <c r="AN101" i="1"/>
  <c r="AV101" i="1"/>
  <c r="AO101" i="1"/>
  <c r="AY101" i="1"/>
  <c r="AI101" i="1"/>
  <c r="AT101" i="1"/>
  <c r="AH101" i="1"/>
  <c r="AW101" i="1"/>
  <c r="AM101" i="1"/>
  <c r="AP101" i="1"/>
  <c r="AQ101" i="1"/>
  <c r="AG101" i="1"/>
  <c r="AK101" i="1"/>
  <c r="AL101" i="1"/>
  <c r="AS101" i="1"/>
  <c r="AD101" i="1"/>
  <c r="AU101" i="1"/>
  <c r="AX101" i="1"/>
  <c r="AE101" i="1"/>
  <c r="BB101" i="1"/>
  <c r="BJ101" i="1"/>
  <c r="BR101" i="1"/>
  <c r="BD101" i="1"/>
  <c r="BZ101" i="1" s="1"/>
  <c r="BL101" i="1"/>
  <c r="BT101" i="1"/>
  <c r="BE101" i="1"/>
  <c r="BM101" i="1"/>
  <c r="CI101" i="1" s="1"/>
  <c r="BU101" i="1"/>
  <c r="CQ101" i="1" s="1"/>
  <c r="BF101" i="1"/>
  <c r="BN101" i="1"/>
  <c r="BG101" i="1"/>
  <c r="BH101" i="1"/>
  <c r="BI101" i="1"/>
  <c r="CE101" i="1" s="1"/>
  <c r="BK101" i="1"/>
  <c r="BO101" i="1"/>
  <c r="AZ101" i="1"/>
  <c r="BA101" i="1"/>
  <c r="BP101" i="1"/>
  <c r="CL101" i="1" s="1"/>
  <c r="BQ101" i="1"/>
  <c r="BS101" i="1"/>
  <c r="CO101" i="1" s="1"/>
  <c r="BC101" i="1"/>
  <c r="AF105" i="1"/>
  <c r="AN105" i="1"/>
  <c r="AV105" i="1"/>
  <c r="AJ105" i="1"/>
  <c r="AR105" i="1"/>
  <c r="AE105" i="1"/>
  <c r="AP105" i="1"/>
  <c r="AK105" i="1"/>
  <c r="AU105" i="1"/>
  <c r="AI105" i="1"/>
  <c r="AX105" i="1"/>
  <c r="AO105" i="1"/>
  <c r="AQ105" i="1"/>
  <c r="AS105" i="1"/>
  <c r="AH105" i="1"/>
  <c r="AL105" i="1"/>
  <c r="AM105" i="1"/>
  <c r="AT105" i="1"/>
  <c r="AW105" i="1"/>
  <c r="AY105" i="1"/>
  <c r="AD105" i="1"/>
  <c r="AG105" i="1"/>
  <c r="BF105" i="1"/>
  <c r="BN105" i="1"/>
  <c r="BA105" i="1"/>
  <c r="BI105" i="1"/>
  <c r="BQ105" i="1"/>
  <c r="BB105" i="1"/>
  <c r="BJ105" i="1"/>
  <c r="BR105" i="1"/>
  <c r="BC105" i="1"/>
  <c r="BO105" i="1"/>
  <c r="AZ105" i="1"/>
  <c r="BD105" i="1"/>
  <c r="BP105" i="1"/>
  <c r="BE105" i="1"/>
  <c r="BS105" i="1"/>
  <c r="BG105" i="1"/>
  <c r="BT105" i="1"/>
  <c r="BH105" i="1"/>
  <c r="CD105" i="1" s="1"/>
  <c r="BU105" i="1"/>
  <c r="BL105" i="1"/>
  <c r="BK105" i="1"/>
  <c r="BM105" i="1"/>
  <c r="AJ109" i="1"/>
  <c r="AR109" i="1"/>
  <c r="AF109" i="1"/>
  <c r="AN109" i="1"/>
  <c r="AG109" i="1"/>
  <c r="AQ109" i="1"/>
  <c r="AL109" i="1"/>
  <c r="AV109" i="1"/>
  <c r="AK109" i="1"/>
  <c r="AX109" i="1"/>
  <c r="AP109" i="1"/>
  <c r="AS109" i="1"/>
  <c r="AE109" i="1"/>
  <c r="AT109" i="1"/>
  <c r="AI109" i="1"/>
  <c r="AM109" i="1"/>
  <c r="AD109" i="1"/>
  <c r="AO109" i="1"/>
  <c r="AU109" i="1"/>
  <c r="AW109" i="1"/>
  <c r="AY109" i="1"/>
  <c r="AH109" i="1"/>
  <c r="BB109" i="1"/>
  <c r="BJ109" i="1"/>
  <c r="BR109" i="1"/>
  <c r="BE109" i="1"/>
  <c r="BM109" i="1"/>
  <c r="BU109" i="1"/>
  <c r="BF109" i="1"/>
  <c r="BN109" i="1"/>
  <c r="BH109" i="1"/>
  <c r="CD109" i="1" s="1"/>
  <c r="BT109" i="1"/>
  <c r="BI109" i="1"/>
  <c r="BK109" i="1"/>
  <c r="CG109" i="1" s="1"/>
  <c r="BL109" i="1"/>
  <c r="CH109" i="1" s="1"/>
  <c r="BA109" i="1"/>
  <c r="BO109" i="1"/>
  <c r="CK109" i="1" s="1"/>
  <c r="AZ109" i="1"/>
  <c r="BQ109" i="1"/>
  <c r="BC109" i="1"/>
  <c r="BP109" i="1"/>
  <c r="BD109" i="1"/>
  <c r="BG109" i="1"/>
  <c r="BS109" i="1"/>
  <c r="CO109" i="1" s="1"/>
  <c r="AF113" i="1"/>
  <c r="AN113" i="1"/>
  <c r="AV113" i="1"/>
  <c r="AJ113" i="1"/>
  <c r="AS113" i="1"/>
  <c r="AM113" i="1"/>
  <c r="AW113" i="1"/>
  <c r="AE113" i="1"/>
  <c r="AO113" i="1"/>
  <c r="AX113" i="1"/>
  <c r="AG113" i="1"/>
  <c r="AP113" i="1"/>
  <c r="AY113" i="1"/>
  <c r="AI113" i="1"/>
  <c r="AK113" i="1"/>
  <c r="AL113" i="1"/>
  <c r="AQ113" i="1"/>
  <c r="AR113" i="1"/>
  <c r="AD113" i="1"/>
  <c r="AT113" i="1"/>
  <c r="AU113" i="1"/>
  <c r="AH113" i="1"/>
  <c r="BF113" i="1"/>
  <c r="BN113" i="1"/>
  <c r="BA113" i="1"/>
  <c r="BW113" i="1" s="1"/>
  <c r="BI113" i="1"/>
  <c r="BQ113" i="1"/>
  <c r="BB113" i="1"/>
  <c r="BL113" i="1"/>
  <c r="AZ113" i="1"/>
  <c r="BC113" i="1"/>
  <c r="BM113" i="1"/>
  <c r="BD113" i="1"/>
  <c r="BO113" i="1"/>
  <c r="BE113" i="1"/>
  <c r="BP113" i="1"/>
  <c r="CL113" i="1" s="1"/>
  <c r="BT113" i="1"/>
  <c r="BG113" i="1"/>
  <c r="BR113" i="1"/>
  <c r="BJ113" i="1"/>
  <c r="BH113" i="1"/>
  <c r="CD113" i="1" s="1"/>
  <c r="BS113" i="1"/>
  <c r="BK113" i="1"/>
  <c r="BU113" i="1"/>
  <c r="AJ117" i="1"/>
  <c r="AR117" i="1"/>
  <c r="AH117" i="1"/>
  <c r="AQ117" i="1"/>
  <c r="AL117" i="1"/>
  <c r="AU117" i="1"/>
  <c r="AM117" i="1"/>
  <c r="AV117" i="1"/>
  <c r="AE117" i="1"/>
  <c r="AN117" i="1"/>
  <c r="AW117" i="1"/>
  <c r="AP117" i="1"/>
  <c r="AS117" i="1"/>
  <c r="AT117" i="1"/>
  <c r="AF117" i="1"/>
  <c r="AX117" i="1"/>
  <c r="AG117" i="1"/>
  <c r="AY117" i="1"/>
  <c r="AI117" i="1"/>
  <c r="AK117" i="1"/>
  <c r="AO117" i="1"/>
  <c r="AD117" i="1"/>
  <c r="BB117" i="1"/>
  <c r="BX117" i="1" s="1"/>
  <c r="BJ117" i="1"/>
  <c r="BR117" i="1"/>
  <c r="BE117" i="1"/>
  <c r="BM117" i="1"/>
  <c r="BU117" i="1"/>
  <c r="BC117" i="1"/>
  <c r="BN117" i="1"/>
  <c r="BD117" i="1"/>
  <c r="BO117" i="1"/>
  <c r="BF117" i="1"/>
  <c r="CB117" i="1" s="1"/>
  <c r="BP117" i="1"/>
  <c r="BG117" i="1"/>
  <c r="BQ117" i="1"/>
  <c r="BH117" i="1"/>
  <c r="CD117" i="1" s="1"/>
  <c r="BS117" i="1"/>
  <c r="AZ117" i="1"/>
  <c r="BI117" i="1"/>
  <c r="BT117" i="1"/>
  <c r="BK117" i="1"/>
  <c r="BA117" i="1"/>
  <c r="BL117" i="1"/>
  <c r="CH117" i="1" s="1"/>
  <c r="AF121" i="1"/>
  <c r="AN121" i="1"/>
  <c r="AV121" i="1"/>
  <c r="AG121" i="1"/>
  <c r="AP121" i="1"/>
  <c r="AY121" i="1"/>
  <c r="AJ121" i="1"/>
  <c r="AS121" i="1"/>
  <c r="AK121" i="1"/>
  <c r="AT121" i="1"/>
  <c r="AL121" i="1"/>
  <c r="AU121" i="1"/>
  <c r="AE121" i="1"/>
  <c r="AX121" i="1"/>
  <c r="AH121" i="1"/>
  <c r="AI121" i="1"/>
  <c r="AD121" i="1"/>
  <c r="AM121" i="1"/>
  <c r="AO121" i="1"/>
  <c r="AQ121" i="1"/>
  <c r="AR121" i="1"/>
  <c r="AW121" i="1"/>
  <c r="BF121" i="1"/>
  <c r="CB121" i="1" s="1"/>
  <c r="BN121" i="1"/>
  <c r="BH121" i="1"/>
  <c r="BQ121" i="1"/>
  <c r="AZ121" i="1"/>
  <c r="BE121" i="1"/>
  <c r="BI121" i="1"/>
  <c r="BR121" i="1"/>
  <c r="BA121" i="1"/>
  <c r="BJ121" i="1"/>
  <c r="BS121" i="1"/>
  <c r="BB121" i="1"/>
  <c r="BK121" i="1"/>
  <c r="CG121" i="1" s="1"/>
  <c r="BT121" i="1"/>
  <c r="BC121" i="1"/>
  <c r="BL121" i="1"/>
  <c r="BU121" i="1"/>
  <c r="BD121" i="1"/>
  <c r="BM121" i="1"/>
  <c r="BO121" i="1"/>
  <c r="BG121" i="1"/>
  <c r="BP121" i="1"/>
  <c r="AJ125" i="1"/>
  <c r="AR125" i="1"/>
  <c r="AE125" i="1"/>
  <c r="AN125" i="1"/>
  <c r="AW125" i="1"/>
  <c r="AH125" i="1"/>
  <c r="AQ125" i="1"/>
  <c r="AI125" i="1"/>
  <c r="AS125" i="1"/>
  <c r="AK125" i="1"/>
  <c r="AT125" i="1"/>
  <c r="AM125" i="1"/>
  <c r="AO125" i="1"/>
  <c r="AP125" i="1"/>
  <c r="AU125" i="1"/>
  <c r="AV125" i="1"/>
  <c r="AF125" i="1"/>
  <c r="AX125" i="1"/>
  <c r="AD125" i="1"/>
  <c r="AG125" i="1"/>
  <c r="AY125" i="1"/>
  <c r="AL125" i="1"/>
  <c r="BB125" i="1"/>
  <c r="BJ125" i="1"/>
  <c r="BR125" i="1"/>
  <c r="BF125" i="1"/>
  <c r="BO125" i="1"/>
  <c r="BG125" i="1"/>
  <c r="BP125" i="1"/>
  <c r="BM125" i="1"/>
  <c r="BH125" i="1"/>
  <c r="BQ125" i="1"/>
  <c r="BI125" i="1"/>
  <c r="BS125" i="1"/>
  <c r="BD125" i="1"/>
  <c r="BA125" i="1"/>
  <c r="BK125" i="1"/>
  <c r="CG125" i="1" s="1"/>
  <c r="BT125" i="1"/>
  <c r="AZ125" i="1"/>
  <c r="BC125" i="1"/>
  <c r="BL125" i="1"/>
  <c r="BU125" i="1"/>
  <c r="BE125" i="1"/>
  <c r="BN125" i="1"/>
  <c r="AH129" i="1"/>
  <c r="AP129" i="1"/>
  <c r="AX129" i="1"/>
  <c r="AK129" i="1"/>
  <c r="AS129" i="1"/>
  <c r="AL129" i="1"/>
  <c r="AT129" i="1"/>
  <c r="AE129" i="1"/>
  <c r="AM129" i="1"/>
  <c r="AU129" i="1"/>
  <c r="AO129" i="1"/>
  <c r="AD129" i="1"/>
  <c r="AQ129" i="1"/>
  <c r="AR129" i="1"/>
  <c r="AF129" i="1"/>
  <c r="AV129" i="1"/>
  <c r="AG129" i="1"/>
  <c r="AW129" i="1"/>
  <c r="AI129" i="1"/>
  <c r="AY129" i="1"/>
  <c r="AJ129" i="1"/>
  <c r="AN129" i="1"/>
  <c r="BD129" i="1"/>
  <c r="BL129" i="1"/>
  <c r="BT129" i="1"/>
  <c r="AZ129" i="1"/>
  <c r="BR129" i="1"/>
  <c r="BE129" i="1"/>
  <c r="BM129" i="1"/>
  <c r="CI129" i="1" s="1"/>
  <c r="BU129" i="1"/>
  <c r="BF129" i="1"/>
  <c r="BN129" i="1"/>
  <c r="BB129" i="1"/>
  <c r="BG129" i="1"/>
  <c r="BO129" i="1"/>
  <c r="BH129" i="1"/>
  <c r="BP129" i="1"/>
  <c r="BA129" i="1"/>
  <c r="BI129" i="1"/>
  <c r="BQ129" i="1"/>
  <c r="BJ129" i="1"/>
  <c r="BC129" i="1"/>
  <c r="BK129" i="1"/>
  <c r="CG129" i="1" s="1"/>
  <c r="BS129" i="1"/>
  <c r="AL133" i="1"/>
  <c r="AT133" i="1"/>
  <c r="AG133" i="1"/>
  <c r="AO133" i="1"/>
  <c r="AW133" i="1"/>
  <c r="AH133" i="1"/>
  <c r="AP133" i="1"/>
  <c r="AX133" i="1"/>
  <c r="AI133" i="1"/>
  <c r="AQ133" i="1"/>
  <c r="AY133" i="1"/>
  <c r="AK133" i="1"/>
  <c r="AM133" i="1"/>
  <c r="AN133" i="1"/>
  <c r="AR133" i="1"/>
  <c r="AD133" i="1"/>
  <c r="AS133" i="1"/>
  <c r="AE133" i="1"/>
  <c r="AU133" i="1"/>
  <c r="AF133" i="1"/>
  <c r="AV133" i="1"/>
  <c r="AJ133" i="1"/>
  <c r="BH133" i="1"/>
  <c r="BP133" i="1"/>
  <c r="BA133" i="1"/>
  <c r="BI133" i="1"/>
  <c r="BQ133" i="1"/>
  <c r="CM133" i="1" s="1"/>
  <c r="BB133" i="1"/>
  <c r="BX133" i="1" s="1"/>
  <c r="BJ133" i="1"/>
  <c r="BR133" i="1"/>
  <c r="BC133" i="1"/>
  <c r="BK133" i="1"/>
  <c r="BS133" i="1"/>
  <c r="BF133" i="1"/>
  <c r="BD133" i="1"/>
  <c r="BL133" i="1"/>
  <c r="BT133" i="1"/>
  <c r="AZ133" i="1"/>
  <c r="BN133" i="1"/>
  <c r="CJ133" i="1" s="1"/>
  <c r="BE133" i="1"/>
  <c r="BM133" i="1"/>
  <c r="BU133" i="1"/>
  <c r="BO133" i="1"/>
  <c r="BG133" i="1"/>
  <c r="CC133" i="1" s="1"/>
  <c r="AH137" i="1"/>
  <c r="AP137" i="1"/>
  <c r="AX137" i="1"/>
  <c r="AK137" i="1"/>
  <c r="AS137" i="1"/>
  <c r="AL137" i="1"/>
  <c r="AT137" i="1"/>
  <c r="AE137" i="1"/>
  <c r="AM137" i="1"/>
  <c r="AU137" i="1"/>
  <c r="AG137" i="1"/>
  <c r="AW137" i="1"/>
  <c r="AI137" i="1"/>
  <c r="AY137" i="1"/>
  <c r="AJ137" i="1"/>
  <c r="AN137" i="1"/>
  <c r="AO137" i="1"/>
  <c r="AQ137" i="1"/>
  <c r="AR137" i="1"/>
  <c r="AD137" i="1"/>
  <c r="AF137" i="1"/>
  <c r="AV137" i="1"/>
  <c r="BD137" i="1"/>
  <c r="BL137" i="1"/>
  <c r="BT137" i="1"/>
  <c r="AZ137" i="1"/>
  <c r="BJ137" i="1"/>
  <c r="BE137" i="1"/>
  <c r="BM137" i="1"/>
  <c r="BU137" i="1"/>
  <c r="CQ137" i="1" s="1"/>
  <c r="BR137" i="1"/>
  <c r="BF137" i="1"/>
  <c r="BN137" i="1"/>
  <c r="BG137" i="1"/>
  <c r="BO137" i="1"/>
  <c r="BH137" i="1"/>
  <c r="BP137" i="1"/>
  <c r="BA137" i="1"/>
  <c r="BI137" i="1"/>
  <c r="BQ137" i="1"/>
  <c r="BB137" i="1"/>
  <c r="BC137" i="1"/>
  <c r="BK137" i="1"/>
  <c r="BS137" i="1"/>
  <c r="CO137" i="1" s="1"/>
  <c r="AL141" i="1"/>
  <c r="AT141" i="1"/>
  <c r="AG141" i="1"/>
  <c r="AO141" i="1"/>
  <c r="AW141" i="1"/>
  <c r="AH141" i="1"/>
  <c r="AP141" i="1"/>
  <c r="AX141" i="1"/>
  <c r="AI141" i="1"/>
  <c r="AQ141" i="1"/>
  <c r="AY141" i="1"/>
  <c r="AS141" i="1"/>
  <c r="AE141" i="1"/>
  <c r="AU141" i="1"/>
  <c r="AD141" i="1"/>
  <c r="AF141" i="1"/>
  <c r="AV141" i="1"/>
  <c r="AJ141" i="1"/>
  <c r="AK141" i="1"/>
  <c r="AM141" i="1"/>
  <c r="AN141" i="1"/>
  <c r="AR141" i="1"/>
  <c r="BH141" i="1"/>
  <c r="BP141" i="1"/>
  <c r="BA141" i="1"/>
  <c r="BI141" i="1"/>
  <c r="BQ141" i="1"/>
  <c r="BB141" i="1"/>
  <c r="BJ141" i="1"/>
  <c r="CF141" i="1" s="1"/>
  <c r="BR141" i="1"/>
  <c r="BN141" i="1"/>
  <c r="BC141" i="1"/>
  <c r="BK141" i="1"/>
  <c r="BS141" i="1"/>
  <c r="BD141" i="1"/>
  <c r="BL141" i="1"/>
  <c r="BT141" i="1"/>
  <c r="AZ141" i="1"/>
  <c r="BE141" i="1"/>
  <c r="BM141" i="1"/>
  <c r="BU141" i="1"/>
  <c r="BF141" i="1"/>
  <c r="CB141" i="1" s="1"/>
  <c r="BG141" i="1"/>
  <c r="CC141" i="1" s="1"/>
  <c r="BO141" i="1"/>
  <c r="CK141" i="1" s="1"/>
  <c r="AH145" i="1"/>
  <c r="AP145" i="1"/>
  <c r="AX145" i="1"/>
  <c r="AK145" i="1"/>
  <c r="AS145" i="1"/>
  <c r="AL145" i="1"/>
  <c r="AT145" i="1"/>
  <c r="AE145" i="1"/>
  <c r="AM145" i="1"/>
  <c r="AU145" i="1"/>
  <c r="AO145" i="1"/>
  <c r="AQ145" i="1"/>
  <c r="AR145" i="1"/>
  <c r="AF145" i="1"/>
  <c r="AV145" i="1"/>
  <c r="AG145" i="1"/>
  <c r="AW145" i="1"/>
  <c r="AI145" i="1"/>
  <c r="AY145" i="1"/>
  <c r="AJ145" i="1"/>
  <c r="AD145" i="1"/>
  <c r="AN145" i="1"/>
  <c r="BD145" i="1"/>
  <c r="BL145" i="1"/>
  <c r="BT145" i="1"/>
  <c r="AZ145" i="1"/>
  <c r="BE145" i="1"/>
  <c r="BM145" i="1"/>
  <c r="CI145" i="1" s="1"/>
  <c r="BU145" i="1"/>
  <c r="BF145" i="1"/>
  <c r="BN145" i="1"/>
  <c r="BG145" i="1"/>
  <c r="BO145" i="1"/>
  <c r="BH145" i="1"/>
  <c r="BP145" i="1"/>
  <c r="BA145" i="1"/>
  <c r="BI145" i="1"/>
  <c r="BQ145" i="1"/>
  <c r="BS145" i="1"/>
  <c r="BB145" i="1"/>
  <c r="BR145" i="1"/>
  <c r="BC145" i="1"/>
  <c r="BJ145" i="1"/>
  <c r="BK145" i="1"/>
  <c r="AJ15" i="1"/>
  <c r="AR15" i="1"/>
  <c r="AE15" i="1"/>
  <c r="AM15" i="1"/>
  <c r="AU15" i="1"/>
  <c r="AF15" i="1"/>
  <c r="AN15" i="1"/>
  <c r="AV15" i="1"/>
  <c r="AP15" i="1"/>
  <c r="AQ15" i="1"/>
  <c r="AG15" i="1"/>
  <c r="AS15" i="1"/>
  <c r="AI15" i="1"/>
  <c r="AW15" i="1"/>
  <c r="AK15" i="1"/>
  <c r="AX15" i="1"/>
  <c r="AL15" i="1"/>
  <c r="AY15" i="1"/>
  <c r="AH15" i="1"/>
  <c r="AO15" i="1"/>
  <c r="AT15" i="1"/>
  <c r="BH15" i="1"/>
  <c r="BP15" i="1"/>
  <c r="AD15" i="1"/>
  <c r="BB15" i="1"/>
  <c r="BJ15" i="1"/>
  <c r="BR15" i="1"/>
  <c r="BD15" i="1"/>
  <c r="BL15" i="1"/>
  <c r="BT15" i="1"/>
  <c r="BE15" i="1"/>
  <c r="BM15" i="1"/>
  <c r="BU15" i="1"/>
  <c r="BF15" i="1"/>
  <c r="BN15" i="1"/>
  <c r="BG15" i="1"/>
  <c r="BO15" i="1"/>
  <c r="BA15" i="1"/>
  <c r="BC15" i="1"/>
  <c r="BI15" i="1"/>
  <c r="BK15" i="1"/>
  <c r="BQ15" i="1"/>
  <c r="BS15" i="1"/>
  <c r="AZ15" i="1"/>
  <c r="AF35" i="1"/>
  <c r="AN35" i="1"/>
  <c r="AV35" i="1"/>
  <c r="AI35" i="1"/>
  <c r="AQ35" i="1"/>
  <c r="AY35" i="1"/>
  <c r="AJ35" i="1"/>
  <c r="AR35" i="1"/>
  <c r="AE35" i="1"/>
  <c r="AS35" i="1"/>
  <c r="AH35" i="1"/>
  <c r="AU35" i="1"/>
  <c r="AL35" i="1"/>
  <c r="AX35" i="1"/>
  <c r="AM35" i="1"/>
  <c r="AO35" i="1"/>
  <c r="AG35" i="1"/>
  <c r="AK35" i="1"/>
  <c r="AT35" i="1"/>
  <c r="AW35" i="1"/>
  <c r="AP35" i="1"/>
  <c r="AD35" i="1"/>
  <c r="BD35" i="1"/>
  <c r="BL35" i="1"/>
  <c r="BT35" i="1"/>
  <c r="BF35" i="1"/>
  <c r="BN35" i="1"/>
  <c r="BH35" i="1"/>
  <c r="BP35" i="1"/>
  <c r="BA35" i="1"/>
  <c r="BI35" i="1"/>
  <c r="CE35" i="1" s="1"/>
  <c r="BQ35" i="1"/>
  <c r="BB35" i="1"/>
  <c r="BX35" i="1" s="1"/>
  <c r="BJ35" i="1"/>
  <c r="CF35" i="1" s="1"/>
  <c r="BR35" i="1"/>
  <c r="CN35" i="1" s="1"/>
  <c r="BC35" i="1"/>
  <c r="BK35" i="1"/>
  <c r="BS35" i="1"/>
  <c r="BE35" i="1"/>
  <c r="BG35" i="1"/>
  <c r="BM35" i="1"/>
  <c r="BO35" i="1"/>
  <c r="CK35" i="1" s="1"/>
  <c r="AZ35" i="1"/>
  <c r="BU35" i="1"/>
  <c r="AF59" i="1"/>
  <c r="AN59" i="1"/>
  <c r="AV59" i="1"/>
  <c r="AJ59" i="1"/>
  <c r="AR59" i="1"/>
  <c r="AK59" i="1"/>
  <c r="AU59" i="1"/>
  <c r="AM59" i="1"/>
  <c r="AX59" i="1"/>
  <c r="AE59" i="1"/>
  <c r="AP59" i="1"/>
  <c r="AG59" i="1"/>
  <c r="AQ59" i="1"/>
  <c r="AH59" i="1"/>
  <c r="AS59" i="1"/>
  <c r="AW59" i="1"/>
  <c r="AI59" i="1"/>
  <c r="AO59" i="1"/>
  <c r="AT59" i="1"/>
  <c r="AL59" i="1"/>
  <c r="AY59" i="1"/>
  <c r="AD59" i="1"/>
  <c r="BF59" i="1"/>
  <c r="BN59" i="1"/>
  <c r="BH59" i="1"/>
  <c r="BQ59" i="1"/>
  <c r="BI59" i="1"/>
  <c r="BR59" i="1"/>
  <c r="BA59" i="1"/>
  <c r="BJ59" i="1"/>
  <c r="BS59" i="1"/>
  <c r="BB59" i="1"/>
  <c r="BK59" i="1"/>
  <c r="BT59" i="1"/>
  <c r="BC59" i="1"/>
  <c r="BL59" i="1"/>
  <c r="BU59" i="1"/>
  <c r="CQ59" i="1" s="1"/>
  <c r="BD59" i="1"/>
  <c r="BZ59" i="1" s="1"/>
  <c r="BM59" i="1"/>
  <c r="BE59" i="1"/>
  <c r="BO59" i="1"/>
  <c r="AZ59" i="1"/>
  <c r="BP59" i="1"/>
  <c r="CL59" i="1" s="1"/>
  <c r="BG59" i="1"/>
  <c r="AH119" i="1"/>
  <c r="AP119" i="1"/>
  <c r="AX119" i="1"/>
  <c r="AL119" i="1"/>
  <c r="AU119" i="1"/>
  <c r="AD119" i="1"/>
  <c r="AF119" i="1"/>
  <c r="AO119" i="1"/>
  <c r="AY119" i="1"/>
  <c r="AG119" i="1"/>
  <c r="AQ119" i="1"/>
  <c r="AI119" i="1"/>
  <c r="AR119" i="1"/>
  <c r="AK119" i="1"/>
  <c r="AM119" i="1"/>
  <c r="AN119" i="1"/>
  <c r="AS119" i="1"/>
  <c r="AT119" i="1"/>
  <c r="AV119" i="1"/>
  <c r="AE119" i="1"/>
  <c r="AW119" i="1"/>
  <c r="AJ119" i="1"/>
  <c r="BH119" i="1"/>
  <c r="BP119" i="1"/>
  <c r="BC119" i="1"/>
  <c r="BD119" i="1"/>
  <c r="BM119" i="1"/>
  <c r="CI119" i="1" s="1"/>
  <c r="BE119" i="1"/>
  <c r="CA119" i="1" s="1"/>
  <c r="BN119" i="1"/>
  <c r="CJ119" i="1" s="1"/>
  <c r="BK119" i="1"/>
  <c r="BF119" i="1"/>
  <c r="BO119" i="1"/>
  <c r="BG119" i="1"/>
  <c r="BQ119" i="1"/>
  <c r="BA119" i="1"/>
  <c r="BI119" i="1"/>
  <c r="BR119" i="1"/>
  <c r="BJ119" i="1"/>
  <c r="BS119" i="1"/>
  <c r="BT119" i="1"/>
  <c r="AZ119" i="1"/>
  <c r="BB119" i="1"/>
  <c r="BL119" i="1"/>
  <c r="BU119" i="1"/>
  <c r="AL3" i="1"/>
  <c r="AT3" i="1"/>
  <c r="AF3" i="1"/>
  <c r="AN3" i="1"/>
  <c r="AV3" i="1"/>
  <c r="AH3" i="1"/>
  <c r="AP3" i="1"/>
  <c r="AX3" i="1"/>
  <c r="AI3" i="1"/>
  <c r="AQ3" i="1"/>
  <c r="AY3" i="1"/>
  <c r="AJ3" i="1"/>
  <c r="AR3" i="1"/>
  <c r="AG3" i="1"/>
  <c r="AK3" i="1"/>
  <c r="AM3" i="1"/>
  <c r="AS3" i="1"/>
  <c r="AU3" i="1"/>
  <c r="AW3" i="1"/>
  <c r="AE3" i="1"/>
  <c r="AO3" i="1"/>
  <c r="BB3" i="1"/>
  <c r="BJ3" i="1"/>
  <c r="BR3" i="1"/>
  <c r="BG3" i="1"/>
  <c r="BO3" i="1"/>
  <c r="AD3" i="1"/>
  <c r="BA3" i="1"/>
  <c r="BW3" i="1" s="1"/>
  <c r="BL3" i="1"/>
  <c r="BC3" i="1"/>
  <c r="BY3" i="1" s="1"/>
  <c r="BM3" i="1"/>
  <c r="BD3" i="1"/>
  <c r="BN3" i="1"/>
  <c r="BE3" i="1"/>
  <c r="BP3" i="1"/>
  <c r="BF3" i="1"/>
  <c r="CB3" i="1" s="1"/>
  <c r="BQ3" i="1"/>
  <c r="BH3" i="1"/>
  <c r="BS3" i="1"/>
  <c r="CO3" i="1" s="1"/>
  <c r="BI3" i="1"/>
  <c r="CE3" i="1" s="1"/>
  <c r="BT3" i="1"/>
  <c r="BK3" i="1"/>
  <c r="BU3" i="1"/>
  <c r="CQ3" i="1" s="1"/>
  <c r="AZ3" i="1"/>
  <c r="AH25" i="1"/>
  <c r="AP25" i="1"/>
  <c r="AX25" i="1"/>
  <c r="AK25" i="1"/>
  <c r="AS25" i="1"/>
  <c r="AL25" i="1"/>
  <c r="AT25" i="1"/>
  <c r="AJ25" i="1"/>
  <c r="AW25" i="1"/>
  <c r="AN25" i="1"/>
  <c r="AE25" i="1"/>
  <c r="AQ25" i="1"/>
  <c r="AF25" i="1"/>
  <c r="AR25" i="1"/>
  <c r="AG25" i="1"/>
  <c r="AU25" i="1"/>
  <c r="AI25" i="1"/>
  <c r="AM25" i="1"/>
  <c r="AO25" i="1"/>
  <c r="AY25" i="1"/>
  <c r="AD25" i="1"/>
  <c r="AV25" i="1"/>
  <c r="BF25" i="1"/>
  <c r="BN25" i="1"/>
  <c r="BH25" i="1"/>
  <c r="BP25" i="1"/>
  <c r="BB25" i="1"/>
  <c r="BJ25" i="1"/>
  <c r="BR25" i="1"/>
  <c r="BC25" i="1"/>
  <c r="BK25" i="1"/>
  <c r="BS25" i="1"/>
  <c r="BD25" i="1"/>
  <c r="BZ25" i="1" s="1"/>
  <c r="BL25" i="1"/>
  <c r="CH25" i="1" s="1"/>
  <c r="BT25" i="1"/>
  <c r="CP25" i="1" s="1"/>
  <c r="BE25" i="1"/>
  <c r="BM25" i="1"/>
  <c r="BU25" i="1"/>
  <c r="BI25" i="1"/>
  <c r="BO25" i="1"/>
  <c r="BQ25" i="1"/>
  <c r="BA25" i="1"/>
  <c r="AZ25" i="1"/>
  <c r="BG25" i="1"/>
  <c r="CC25" i="1" s="1"/>
  <c r="AH33" i="1"/>
  <c r="AP33" i="1"/>
  <c r="R69" i="56" s="1"/>
  <c r="AX33" i="1"/>
  <c r="Z69" i="56" s="1"/>
  <c r="AK33" i="1"/>
  <c r="AS33" i="1"/>
  <c r="U69" i="56" s="1"/>
  <c r="AL33" i="1"/>
  <c r="AT33" i="1"/>
  <c r="V69" i="56" s="1"/>
  <c r="AI33" i="1"/>
  <c r="AV33" i="1"/>
  <c r="X69" i="56" s="1"/>
  <c r="AM33" i="1"/>
  <c r="AY33" i="1"/>
  <c r="AO33" i="1"/>
  <c r="Q69" i="56" s="1"/>
  <c r="AE33" i="1"/>
  <c r="AQ33" i="1"/>
  <c r="S69" i="56" s="1"/>
  <c r="AF33" i="1"/>
  <c r="AR33" i="1"/>
  <c r="T69" i="56" s="1"/>
  <c r="AJ33" i="1"/>
  <c r="AN33" i="1"/>
  <c r="P69" i="56" s="1"/>
  <c r="AU33" i="1"/>
  <c r="W69" i="56" s="1"/>
  <c r="AW33" i="1"/>
  <c r="Y69" i="56" s="1"/>
  <c r="AD33" i="1"/>
  <c r="AG33" i="1"/>
  <c r="BF33" i="1"/>
  <c r="BN33" i="1"/>
  <c r="CJ33" i="1" s="1"/>
  <c r="AE69" i="56" s="1"/>
  <c r="BH33" i="1"/>
  <c r="BP33" i="1"/>
  <c r="BB33" i="1"/>
  <c r="BJ33" i="1"/>
  <c r="BR33" i="1"/>
  <c r="BC33" i="1"/>
  <c r="BY33" i="1" s="1"/>
  <c r="BK33" i="1"/>
  <c r="BS33" i="1"/>
  <c r="BD33" i="1"/>
  <c r="BZ33" i="1" s="1"/>
  <c r="BL33" i="1"/>
  <c r="CH33" i="1" s="1"/>
  <c r="AC69" i="56" s="1"/>
  <c r="BT33" i="1"/>
  <c r="CP33" i="1" s="1"/>
  <c r="AK69" i="56" s="1"/>
  <c r="BE33" i="1"/>
  <c r="BM33" i="1"/>
  <c r="BU33" i="1"/>
  <c r="BA33" i="1"/>
  <c r="BG33" i="1"/>
  <c r="BI33" i="1"/>
  <c r="BO33" i="1"/>
  <c r="BQ33" i="1"/>
  <c r="CM33" i="1" s="1"/>
  <c r="AH69" i="56" s="1"/>
  <c r="AZ33" i="1"/>
  <c r="AH41" i="1"/>
  <c r="AP41" i="1"/>
  <c r="AX41" i="1"/>
  <c r="AL41" i="1"/>
  <c r="AT41" i="1"/>
  <c r="AE41" i="1"/>
  <c r="AO41" i="1"/>
  <c r="AG41" i="1"/>
  <c r="AR41" i="1"/>
  <c r="AJ41" i="1"/>
  <c r="AU41" i="1"/>
  <c r="AK41" i="1"/>
  <c r="AV41" i="1"/>
  <c r="AM41" i="1"/>
  <c r="AW41" i="1"/>
  <c r="AI41" i="1"/>
  <c r="AN41" i="1"/>
  <c r="AQ41" i="1"/>
  <c r="AY41" i="1"/>
  <c r="AF41" i="1"/>
  <c r="AS41" i="1"/>
  <c r="AD41" i="1"/>
  <c r="BH41" i="1"/>
  <c r="BP41" i="1"/>
  <c r="BE41" i="1"/>
  <c r="BM41" i="1"/>
  <c r="CI41" i="1" s="1"/>
  <c r="BU41" i="1"/>
  <c r="CQ41" i="1" s="1"/>
  <c r="BF41" i="1"/>
  <c r="BQ41" i="1"/>
  <c r="BG41" i="1"/>
  <c r="BR41" i="1"/>
  <c r="BI41" i="1"/>
  <c r="BS41" i="1"/>
  <c r="BJ41" i="1"/>
  <c r="BT41" i="1"/>
  <c r="CP41" i="1" s="1"/>
  <c r="BA41" i="1"/>
  <c r="BK41" i="1"/>
  <c r="BB41" i="1"/>
  <c r="BL41" i="1"/>
  <c r="BC41" i="1"/>
  <c r="BY41" i="1" s="1"/>
  <c r="BN41" i="1"/>
  <c r="CJ41" i="1" s="1"/>
  <c r="BD41" i="1"/>
  <c r="AZ41" i="1"/>
  <c r="BO41" i="1"/>
  <c r="AH49" i="1"/>
  <c r="AP49" i="1"/>
  <c r="AX49" i="1"/>
  <c r="AL49" i="1"/>
  <c r="AT49" i="1"/>
  <c r="AG49" i="1"/>
  <c r="AR49" i="1"/>
  <c r="AJ49" i="1"/>
  <c r="AU49" i="1"/>
  <c r="AM49" i="1"/>
  <c r="AW49" i="1"/>
  <c r="AN49" i="1"/>
  <c r="AY49" i="1"/>
  <c r="AE49" i="1"/>
  <c r="AO49" i="1"/>
  <c r="AF49" i="1"/>
  <c r="AK49" i="1"/>
  <c r="AQ49" i="1"/>
  <c r="AS49" i="1"/>
  <c r="AD49" i="1"/>
  <c r="AI49" i="1"/>
  <c r="AV49" i="1"/>
  <c r="BH49" i="1"/>
  <c r="BP49" i="1"/>
  <c r="BE49" i="1"/>
  <c r="BM49" i="1"/>
  <c r="CI49" i="1" s="1"/>
  <c r="BU49" i="1"/>
  <c r="BI49" i="1"/>
  <c r="BS49" i="1"/>
  <c r="BJ49" i="1"/>
  <c r="BT49" i="1"/>
  <c r="CP49" i="1" s="1"/>
  <c r="BA49" i="1"/>
  <c r="BK49" i="1"/>
  <c r="BB49" i="1"/>
  <c r="BL49" i="1"/>
  <c r="BC49" i="1"/>
  <c r="BN49" i="1"/>
  <c r="BD49" i="1"/>
  <c r="BO49" i="1"/>
  <c r="CK49" i="1" s="1"/>
  <c r="BF49" i="1"/>
  <c r="CB49" i="1" s="1"/>
  <c r="BQ49" i="1"/>
  <c r="CM49" i="1" s="1"/>
  <c r="BG49" i="1"/>
  <c r="AZ49" i="1"/>
  <c r="BR49" i="1"/>
  <c r="AH57" i="1"/>
  <c r="AP57" i="1"/>
  <c r="AX57" i="1"/>
  <c r="AL57" i="1"/>
  <c r="AT57" i="1"/>
  <c r="AJ57" i="1"/>
  <c r="AU57" i="1"/>
  <c r="AM57" i="1"/>
  <c r="AW57" i="1"/>
  <c r="AE57" i="1"/>
  <c r="AO57" i="1"/>
  <c r="AF57" i="1"/>
  <c r="AQ57" i="1"/>
  <c r="AG57" i="1"/>
  <c r="AR57" i="1"/>
  <c r="AI57" i="1"/>
  <c r="AN57" i="1"/>
  <c r="AS57" i="1"/>
  <c r="AV57" i="1"/>
  <c r="AK57" i="1"/>
  <c r="AY57" i="1"/>
  <c r="AD57" i="1"/>
  <c r="BH57" i="1"/>
  <c r="BP57" i="1"/>
  <c r="BD57" i="1"/>
  <c r="BZ57" i="1" s="1"/>
  <c r="BM57" i="1"/>
  <c r="BE57" i="1"/>
  <c r="BN57" i="1"/>
  <c r="BF57" i="1"/>
  <c r="BO57" i="1"/>
  <c r="BG57" i="1"/>
  <c r="BQ57" i="1"/>
  <c r="BI57" i="1"/>
  <c r="BR57" i="1"/>
  <c r="BA57" i="1"/>
  <c r="BJ57" i="1"/>
  <c r="BS57" i="1"/>
  <c r="BB57" i="1"/>
  <c r="BK57" i="1"/>
  <c r="BT57" i="1"/>
  <c r="BC57" i="1"/>
  <c r="AZ57" i="1"/>
  <c r="BL57" i="1"/>
  <c r="BU57" i="1"/>
  <c r="AL61" i="1"/>
  <c r="AT61" i="1"/>
  <c r="AH61" i="1"/>
  <c r="AP61" i="1"/>
  <c r="AX61" i="1"/>
  <c r="AK61" i="1"/>
  <c r="AV61" i="1"/>
  <c r="AN61" i="1"/>
  <c r="AY61" i="1"/>
  <c r="AF61" i="1"/>
  <c r="AQ61" i="1"/>
  <c r="AG61" i="1"/>
  <c r="AR61" i="1"/>
  <c r="AI61" i="1"/>
  <c r="AS61" i="1"/>
  <c r="AJ61" i="1"/>
  <c r="AO61" i="1"/>
  <c r="AU61" i="1"/>
  <c r="AW61" i="1"/>
  <c r="AE61" i="1"/>
  <c r="AM61" i="1"/>
  <c r="AD61" i="1"/>
  <c r="BH61" i="1"/>
  <c r="BP61" i="1"/>
  <c r="BA61" i="1"/>
  <c r="BI61" i="1"/>
  <c r="BQ61" i="1"/>
  <c r="BB61" i="1"/>
  <c r="BJ61" i="1"/>
  <c r="BR61" i="1"/>
  <c r="BC61" i="1"/>
  <c r="BK61" i="1"/>
  <c r="BS61" i="1"/>
  <c r="BD61" i="1"/>
  <c r="BL61" i="1"/>
  <c r="BT61" i="1"/>
  <c r="BE61" i="1"/>
  <c r="BM61" i="1"/>
  <c r="BU61" i="1"/>
  <c r="BF61" i="1"/>
  <c r="CB61" i="1" s="1"/>
  <c r="BN61" i="1"/>
  <c r="BG61" i="1"/>
  <c r="BO61" i="1"/>
  <c r="AZ61" i="1"/>
  <c r="AF73" i="1"/>
  <c r="AN73" i="1"/>
  <c r="AV73" i="1"/>
  <c r="AI73" i="1"/>
  <c r="AQ73" i="1"/>
  <c r="AY73" i="1"/>
  <c r="AJ73" i="1"/>
  <c r="AR73" i="1"/>
  <c r="AE73" i="1"/>
  <c r="AS73" i="1"/>
  <c r="AH73" i="1"/>
  <c r="AU73" i="1"/>
  <c r="AK73" i="1"/>
  <c r="AW73" i="1"/>
  <c r="AL73" i="1"/>
  <c r="AX73" i="1"/>
  <c r="AO73" i="1"/>
  <c r="AP73" i="1"/>
  <c r="AG73" i="1"/>
  <c r="AM73" i="1"/>
  <c r="AT73" i="1"/>
  <c r="AD73" i="1"/>
  <c r="BE73" i="1"/>
  <c r="BM73" i="1"/>
  <c r="BU73" i="1"/>
  <c r="BF73" i="1"/>
  <c r="BN73" i="1"/>
  <c r="BG73" i="1"/>
  <c r="BO73" i="1"/>
  <c r="BH73" i="1"/>
  <c r="BP73" i="1"/>
  <c r="BA73" i="1"/>
  <c r="BI73" i="1"/>
  <c r="BQ73" i="1"/>
  <c r="BB73" i="1"/>
  <c r="BJ73" i="1"/>
  <c r="BR73" i="1"/>
  <c r="BL73" i="1"/>
  <c r="AZ73" i="1"/>
  <c r="BS73" i="1"/>
  <c r="BT73" i="1"/>
  <c r="BD73" i="1"/>
  <c r="BC73" i="1"/>
  <c r="BY73" i="1" s="1"/>
  <c r="BK73" i="1"/>
  <c r="AI2" i="1"/>
  <c r="AQ2" i="1"/>
  <c r="AY2" i="1"/>
  <c r="AK2" i="1"/>
  <c r="AS2" i="1"/>
  <c r="AE2" i="1"/>
  <c r="AM2" i="1"/>
  <c r="AU2" i="1"/>
  <c r="AF2" i="1"/>
  <c r="AN2" i="1"/>
  <c r="AV2" i="1"/>
  <c r="AG2" i="1"/>
  <c r="AO2" i="1"/>
  <c r="AW2" i="1"/>
  <c r="AH2" i="1"/>
  <c r="AJ2" i="1"/>
  <c r="AL2" i="1"/>
  <c r="AR2" i="1"/>
  <c r="AT2" i="1"/>
  <c r="AX2" i="1"/>
  <c r="AP2" i="1"/>
  <c r="BG2" i="1"/>
  <c r="BO2" i="1"/>
  <c r="BD2" i="1"/>
  <c r="BL2" i="1"/>
  <c r="BT2" i="1"/>
  <c r="BA2" i="1"/>
  <c r="BK2" i="1"/>
  <c r="BB2" i="1"/>
  <c r="BM2" i="1"/>
  <c r="BC2" i="1"/>
  <c r="BN2" i="1"/>
  <c r="BE2" i="1"/>
  <c r="CA2" i="1" s="1"/>
  <c r="BP2" i="1"/>
  <c r="BF2" i="1"/>
  <c r="BQ2" i="1"/>
  <c r="BH2" i="1"/>
  <c r="BR2" i="1"/>
  <c r="BI2" i="1"/>
  <c r="CE2" i="1" s="1"/>
  <c r="BS2" i="1"/>
  <c r="AD2" i="1"/>
  <c r="BJ2" i="1"/>
  <c r="CF2" i="1" s="1"/>
  <c r="BU2" i="1"/>
  <c r="CQ2" i="1" s="1"/>
  <c r="AZ2" i="1"/>
  <c r="AK10" i="1"/>
  <c r="AS10" i="1"/>
  <c r="AE10" i="1"/>
  <c r="AM10" i="1"/>
  <c r="AU10" i="1"/>
  <c r="AF10" i="1"/>
  <c r="AN10" i="1"/>
  <c r="AV10" i="1"/>
  <c r="AG10" i="1"/>
  <c r="AO10" i="1"/>
  <c r="AW10" i="1"/>
  <c r="AQ10" i="1"/>
  <c r="AR10" i="1"/>
  <c r="AT10" i="1"/>
  <c r="AI10" i="1"/>
  <c r="AY10" i="1"/>
  <c r="AJ10" i="1"/>
  <c r="AL10" i="1"/>
  <c r="AH10" i="1"/>
  <c r="AP10" i="1"/>
  <c r="AX10" i="1"/>
  <c r="BA10" i="1"/>
  <c r="BI10" i="1"/>
  <c r="BQ10" i="1"/>
  <c r="BB10" i="1"/>
  <c r="BJ10" i="1"/>
  <c r="BR10" i="1"/>
  <c r="BC10" i="1"/>
  <c r="BK10" i="1"/>
  <c r="BS10" i="1"/>
  <c r="BD10" i="1"/>
  <c r="BL10" i="1"/>
  <c r="BT10" i="1"/>
  <c r="BE10" i="1"/>
  <c r="BM10" i="1"/>
  <c r="BU10" i="1"/>
  <c r="AD10" i="1"/>
  <c r="BF10" i="1"/>
  <c r="BN10" i="1"/>
  <c r="BG10" i="1"/>
  <c r="BO10" i="1"/>
  <c r="BH10" i="1"/>
  <c r="CD10" i="1" s="1"/>
  <c r="BP10" i="1"/>
  <c r="AZ10" i="1"/>
  <c r="AH17" i="1"/>
  <c r="AP17" i="1"/>
  <c r="R61" i="59" s="1"/>
  <c r="AX17" i="1"/>
  <c r="Z61" i="59" s="1"/>
  <c r="AK17" i="1"/>
  <c r="AS17" i="1"/>
  <c r="U61" i="59" s="1"/>
  <c r="AL17" i="1"/>
  <c r="AT17" i="1"/>
  <c r="V61" i="59" s="1"/>
  <c r="AM17" i="1"/>
  <c r="AY17" i="1"/>
  <c r="AN17" i="1"/>
  <c r="P61" i="59" s="1"/>
  <c r="AO17" i="1"/>
  <c r="Q61" i="59" s="1"/>
  <c r="AF17" i="1"/>
  <c r="AR17" i="1"/>
  <c r="T61" i="59" s="1"/>
  <c r="AG17" i="1"/>
  <c r="AU17" i="1"/>
  <c r="W61" i="59" s="1"/>
  <c r="AI17" i="1"/>
  <c r="AV17" i="1"/>
  <c r="X61" i="59" s="1"/>
  <c r="AE17" i="1"/>
  <c r="AQ17" i="1"/>
  <c r="S61" i="59" s="1"/>
  <c r="AW17" i="1"/>
  <c r="Y61" i="59" s="1"/>
  <c r="AD17" i="1"/>
  <c r="AJ17" i="1"/>
  <c r="BF17" i="1"/>
  <c r="BN17" i="1"/>
  <c r="BH17" i="1"/>
  <c r="BP17" i="1"/>
  <c r="BB17" i="1"/>
  <c r="BJ17" i="1"/>
  <c r="BR17" i="1"/>
  <c r="BC17" i="1"/>
  <c r="BY17" i="1" s="1"/>
  <c r="BK17" i="1"/>
  <c r="BS17" i="1"/>
  <c r="BD17" i="1"/>
  <c r="BZ17" i="1" s="1"/>
  <c r="BL17" i="1"/>
  <c r="CH17" i="1" s="1"/>
  <c r="AC61" i="59" s="1"/>
  <c r="BT17" i="1"/>
  <c r="CP17" i="1" s="1"/>
  <c r="AK61" i="59" s="1"/>
  <c r="BE17" i="1"/>
  <c r="BM17" i="1"/>
  <c r="BU17" i="1"/>
  <c r="BQ17" i="1"/>
  <c r="CM17" i="1" s="1"/>
  <c r="AH61" i="59" s="1"/>
  <c r="BA17" i="1"/>
  <c r="BG17" i="1"/>
  <c r="BI17" i="1"/>
  <c r="AZ17" i="1"/>
  <c r="BO17" i="1"/>
  <c r="AH9" i="1"/>
  <c r="AP9" i="1"/>
  <c r="AX9" i="1"/>
  <c r="AJ9" i="1"/>
  <c r="AR9" i="1"/>
  <c r="AK9" i="1"/>
  <c r="AS9" i="1"/>
  <c r="AL9" i="1"/>
  <c r="AT9" i="1"/>
  <c r="AF9" i="1"/>
  <c r="AV9" i="1"/>
  <c r="AG9" i="1"/>
  <c r="AW9" i="1"/>
  <c r="AI9" i="1"/>
  <c r="AY9" i="1"/>
  <c r="AN9" i="1"/>
  <c r="AO9" i="1"/>
  <c r="AQ9" i="1"/>
  <c r="AE9" i="1"/>
  <c r="AM9" i="1"/>
  <c r="AU9" i="1"/>
  <c r="AD9" i="1"/>
  <c r="BF9" i="1"/>
  <c r="BN9" i="1"/>
  <c r="BG9" i="1"/>
  <c r="BO9" i="1"/>
  <c r="BH9" i="1"/>
  <c r="BP9" i="1"/>
  <c r="BA9" i="1"/>
  <c r="BI9" i="1"/>
  <c r="BQ9" i="1"/>
  <c r="BB9" i="1"/>
  <c r="BJ9" i="1"/>
  <c r="BR9" i="1"/>
  <c r="BC9" i="1"/>
  <c r="BK9" i="1"/>
  <c r="BS9" i="1"/>
  <c r="CO9" i="1" s="1"/>
  <c r="BD9" i="1"/>
  <c r="BL9" i="1"/>
  <c r="BT9" i="1"/>
  <c r="BE9" i="1"/>
  <c r="BM9" i="1"/>
  <c r="CI9" i="1" s="1"/>
  <c r="BU9" i="1"/>
  <c r="AZ9" i="1"/>
  <c r="AK18" i="1"/>
  <c r="AS18" i="1"/>
  <c r="AF18" i="1"/>
  <c r="AN18" i="1"/>
  <c r="AV18" i="1"/>
  <c r="AG18" i="1"/>
  <c r="AO18" i="1"/>
  <c r="AW18" i="1"/>
  <c r="AQ18" i="1"/>
  <c r="AE18" i="1"/>
  <c r="AR18" i="1"/>
  <c r="AH18" i="1"/>
  <c r="AT18" i="1"/>
  <c r="AJ18" i="1"/>
  <c r="AX18" i="1"/>
  <c r="AL18" i="1"/>
  <c r="AY18" i="1"/>
  <c r="AM18" i="1"/>
  <c r="AI18" i="1"/>
  <c r="AU18" i="1"/>
  <c r="AP18" i="1"/>
  <c r="BA18" i="1"/>
  <c r="BI18" i="1"/>
  <c r="BQ18" i="1"/>
  <c r="BC18" i="1"/>
  <c r="BK18" i="1"/>
  <c r="BS18" i="1"/>
  <c r="AD18" i="1"/>
  <c r="BE18" i="1"/>
  <c r="BM18" i="1"/>
  <c r="BU18" i="1"/>
  <c r="BF18" i="1"/>
  <c r="BN18" i="1"/>
  <c r="BG18" i="1"/>
  <c r="BO18" i="1"/>
  <c r="BH18" i="1"/>
  <c r="BP18" i="1"/>
  <c r="CL18" i="1" s="1"/>
  <c r="BB18" i="1"/>
  <c r="BD18" i="1"/>
  <c r="BJ18" i="1"/>
  <c r="BL18" i="1"/>
  <c r="BR18" i="1"/>
  <c r="BT18" i="1"/>
  <c r="AZ18" i="1"/>
  <c r="BV18" i="1" s="1"/>
  <c r="AG22" i="1"/>
  <c r="AO22" i="1"/>
  <c r="AW22" i="1"/>
  <c r="AJ22" i="1"/>
  <c r="AR22" i="1"/>
  <c r="AK22" i="1"/>
  <c r="AS22" i="1"/>
  <c r="AI22" i="1"/>
  <c r="AV22" i="1"/>
  <c r="AM22" i="1"/>
  <c r="AY22" i="1"/>
  <c r="AP22" i="1"/>
  <c r="AE22" i="1"/>
  <c r="AQ22" i="1"/>
  <c r="AF22" i="1"/>
  <c r="AT22" i="1"/>
  <c r="AH22" i="1"/>
  <c r="AL22" i="1"/>
  <c r="AU22" i="1"/>
  <c r="AX22" i="1"/>
  <c r="AN22" i="1"/>
  <c r="AD22" i="1"/>
  <c r="BE22" i="1"/>
  <c r="BM22" i="1"/>
  <c r="BU22" i="1"/>
  <c r="BG22" i="1"/>
  <c r="BO22" i="1"/>
  <c r="BA22" i="1"/>
  <c r="BI22" i="1"/>
  <c r="BQ22" i="1"/>
  <c r="BB22" i="1"/>
  <c r="BX22" i="1" s="1"/>
  <c r="BJ22" i="1"/>
  <c r="BR22" i="1"/>
  <c r="CN22" i="1" s="1"/>
  <c r="BC22" i="1"/>
  <c r="BK22" i="1"/>
  <c r="BS22" i="1"/>
  <c r="BD22" i="1"/>
  <c r="BL22" i="1"/>
  <c r="BT22" i="1"/>
  <c r="BH22" i="1"/>
  <c r="BN22" i="1"/>
  <c r="BP22" i="1"/>
  <c r="BF22" i="1"/>
  <c r="AZ22" i="1"/>
  <c r="AK26" i="1"/>
  <c r="AS26" i="1"/>
  <c r="AF26" i="1"/>
  <c r="AN26" i="1"/>
  <c r="AV26" i="1"/>
  <c r="AG26" i="1"/>
  <c r="AO26" i="1"/>
  <c r="AW26" i="1"/>
  <c r="AP26" i="1"/>
  <c r="AE26" i="1"/>
  <c r="AR26" i="1"/>
  <c r="AI26" i="1"/>
  <c r="AU26" i="1"/>
  <c r="AJ26" i="1"/>
  <c r="AX26" i="1"/>
  <c r="AL26" i="1"/>
  <c r="AY26" i="1"/>
  <c r="AM26" i="1"/>
  <c r="AT26" i="1"/>
  <c r="AH26" i="1"/>
  <c r="AQ26" i="1"/>
  <c r="BA26" i="1"/>
  <c r="BI26" i="1"/>
  <c r="BQ26" i="1"/>
  <c r="AD26" i="1"/>
  <c r="BC26" i="1"/>
  <c r="BK26" i="1"/>
  <c r="BS26" i="1"/>
  <c r="BE26" i="1"/>
  <c r="BM26" i="1"/>
  <c r="BU26" i="1"/>
  <c r="BF26" i="1"/>
  <c r="BN26" i="1"/>
  <c r="BG26" i="1"/>
  <c r="BO26" i="1"/>
  <c r="BH26" i="1"/>
  <c r="BP26" i="1"/>
  <c r="BT26" i="1"/>
  <c r="BB26" i="1"/>
  <c r="BD26" i="1"/>
  <c r="BJ26" i="1"/>
  <c r="BL26" i="1"/>
  <c r="AZ26" i="1"/>
  <c r="BR26" i="1"/>
  <c r="AG30" i="1"/>
  <c r="AO30" i="1"/>
  <c r="AW30" i="1"/>
  <c r="AJ30" i="1"/>
  <c r="AR30" i="1"/>
  <c r="AK30" i="1"/>
  <c r="AS30" i="1"/>
  <c r="AH30" i="1"/>
  <c r="AU30" i="1"/>
  <c r="AL30" i="1"/>
  <c r="AX30" i="1"/>
  <c r="AN30" i="1"/>
  <c r="AP30" i="1"/>
  <c r="AE30" i="1"/>
  <c r="AQ30" i="1"/>
  <c r="AF30" i="1"/>
  <c r="AI30" i="1"/>
  <c r="AM30" i="1"/>
  <c r="AV30" i="1"/>
  <c r="AY30" i="1"/>
  <c r="AT30" i="1"/>
  <c r="AD30" i="1"/>
  <c r="BE30" i="1"/>
  <c r="BM30" i="1"/>
  <c r="BU30" i="1"/>
  <c r="BG30" i="1"/>
  <c r="BO30" i="1"/>
  <c r="BA30" i="1"/>
  <c r="BI30" i="1"/>
  <c r="BQ30" i="1"/>
  <c r="BB30" i="1"/>
  <c r="BJ30" i="1"/>
  <c r="BR30" i="1"/>
  <c r="BC30" i="1"/>
  <c r="BK30" i="1"/>
  <c r="BS30" i="1"/>
  <c r="BD30" i="1"/>
  <c r="BL30" i="1"/>
  <c r="BT30" i="1"/>
  <c r="BF30" i="1"/>
  <c r="BH30" i="1"/>
  <c r="BN30" i="1"/>
  <c r="BP30" i="1"/>
  <c r="AZ30" i="1"/>
  <c r="AK34" i="1"/>
  <c r="AS34" i="1"/>
  <c r="AF34" i="1"/>
  <c r="AN34" i="1"/>
  <c r="AV34" i="1"/>
  <c r="AG34" i="1"/>
  <c r="AO34" i="1"/>
  <c r="AW34" i="1"/>
  <c r="AM34" i="1"/>
  <c r="AQ34" i="1"/>
  <c r="AH34" i="1"/>
  <c r="AT34" i="1"/>
  <c r="AI34" i="1"/>
  <c r="AU34" i="1"/>
  <c r="AJ34" i="1"/>
  <c r="AX34" i="1"/>
  <c r="AP34" i="1"/>
  <c r="AY34" i="1"/>
  <c r="AE34" i="1"/>
  <c r="AL34" i="1"/>
  <c r="AR34" i="1"/>
  <c r="BA34" i="1"/>
  <c r="BI34" i="1"/>
  <c r="BQ34" i="1"/>
  <c r="BC34" i="1"/>
  <c r="BK34" i="1"/>
  <c r="BS34" i="1"/>
  <c r="BE34" i="1"/>
  <c r="BM34" i="1"/>
  <c r="BU34" i="1"/>
  <c r="BF34" i="1"/>
  <c r="CB34" i="1" s="1"/>
  <c r="BN34" i="1"/>
  <c r="BG34" i="1"/>
  <c r="CC34" i="1" s="1"/>
  <c r="BO34" i="1"/>
  <c r="CK34" i="1" s="1"/>
  <c r="AD34" i="1"/>
  <c r="BH34" i="1"/>
  <c r="CD34" i="1" s="1"/>
  <c r="BP34" i="1"/>
  <c r="BL34" i="1"/>
  <c r="BR34" i="1"/>
  <c r="BT34" i="1"/>
  <c r="CP34" i="1" s="1"/>
  <c r="BB34" i="1"/>
  <c r="BD34" i="1"/>
  <c r="AZ34" i="1"/>
  <c r="BV34" i="1" s="1"/>
  <c r="BJ34" i="1"/>
  <c r="CF34" i="1" s="1"/>
  <c r="AG38" i="1"/>
  <c r="AO38" i="1"/>
  <c r="AW38" i="1"/>
  <c r="AJ38" i="1"/>
  <c r="AR38" i="1"/>
  <c r="AK38" i="1"/>
  <c r="AS38" i="1"/>
  <c r="AF38" i="1"/>
  <c r="AT38" i="1"/>
  <c r="AI38" i="1"/>
  <c r="AV38" i="1"/>
  <c r="AM38" i="1"/>
  <c r="AY38" i="1"/>
  <c r="AN38" i="1"/>
  <c r="AP38" i="1"/>
  <c r="AH38" i="1"/>
  <c r="AL38" i="1"/>
  <c r="AQ38" i="1"/>
  <c r="AX38" i="1"/>
  <c r="AE38" i="1"/>
  <c r="AU38" i="1"/>
  <c r="AD38" i="1"/>
  <c r="BE38" i="1"/>
  <c r="BM38" i="1"/>
  <c r="BU38" i="1"/>
  <c r="BG38" i="1"/>
  <c r="BO38" i="1"/>
  <c r="BA38" i="1"/>
  <c r="BW38" i="1" s="1"/>
  <c r="BI38" i="1"/>
  <c r="BQ38" i="1"/>
  <c r="BB38" i="1"/>
  <c r="BJ38" i="1"/>
  <c r="BR38" i="1"/>
  <c r="BC38" i="1"/>
  <c r="BK38" i="1"/>
  <c r="BS38" i="1"/>
  <c r="BD38" i="1"/>
  <c r="BL38" i="1"/>
  <c r="BT38" i="1"/>
  <c r="BF38" i="1"/>
  <c r="BH38" i="1"/>
  <c r="BN38" i="1"/>
  <c r="BP38" i="1"/>
  <c r="AZ38" i="1"/>
  <c r="AK42" i="1"/>
  <c r="AS42" i="1"/>
  <c r="AG42" i="1"/>
  <c r="AO42" i="1"/>
  <c r="AW42" i="1"/>
  <c r="AE42" i="1"/>
  <c r="AP42" i="1"/>
  <c r="AH42" i="1"/>
  <c r="AR42" i="1"/>
  <c r="AJ42" i="1"/>
  <c r="AU42" i="1"/>
  <c r="AL42" i="1"/>
  <c r="AV42" i="1"/>
  <c r="AM42" i="1"/>
  <c r="AX42" i="1"/>
  <c r="AI42" i="1"/>
  <c r="AQ42" i="1"/>
  <c r="AT42" i="1"/>
  <c r="AY42" i="1"/>
  <c r="AF42" i="1"/>
  <c r="AN42" i="1"/>
  <c r="BC42" i="1"/>
  <c r="BK42" i="1"/>
  <c r="BS42" i="1"/>
  <c r="AD42" i="1"/>
  <c r="BH42" i="1"/>
  <c r="BP42" i="1"/>
  <c r="BF42" i="1"/>
  <c r="BQ42" i="1"/>
  <c r="BG42" i="1"/>
  <c r="BR42" i="1"/>
  <c r="BI42" i="1"/>
  <c r="BT42" i="1"/>
  <c r="BJ42" i="1"/>
  <c r="BU42" i="1"/>
  <c r="CQ42" i="1" s="1"/>
  <c r="BA42" i="1"/>
  <c r="BL42" i="1"/>
  <c r="BB42" i="1"/>
  <c r="BM42" i="1"/>
  <c r="BD42" i="1"/>
  <c r="BZ42" i="1" s="1"/>
  <c r="BN42" i="1"/>
  <c r="CJ42" i="1" s="1"/>
  <c r="AZ42" i="1"/>
  <c r="BE42" i="1"/>
  <c r="BO42" i="1"/>
  <c r="AG46" i="1"/>
  <c r="AO46" i="1"/>
  <c r="AW46" i="1"/>
  <c r="AK46" i="1"/>
  <c r="AS46" i="1"/>
  <c r="AF46" i="1"/>
  <c r="AQ46" i="1"/>
  <c r="AI46" i="1"/>
  <c r="AT46" i="1"/>
  <c r="AL46" i="1"/>
  <c r="AV46" i="1"/>
  <c r="AM46" i="1"/>
  <c r="AX46" i="1"/>
  <c r="AN46" i="1"/>
  <c r="AY46" i="1"/>
  <c r="AJ46" i="1"/>
  <c r="AR46" i="1"/>
  <c r="AU46" i="1"/>
  <c r="AE46" i="1"/>
  <c r="AH46" i="1"/>
  <c r="AP46" i="1"/>
  <c r="AD46" i="1"/>
  <c r="BG46" i="1"/>
  <c r="BO46" i="1"/>
  <c r="BD46" i="1"/>
  <c r="BL46" i="1"/>
  <c r="BT46" i="1"/>
  <c r="BH46" i="1"/>
  <c r="BR46" i="1"/>
  <c r="BI46" i="1"/>
  <c r="BS46" i="1"/>
  <c r="BJ46" i="1"/>
  <c r="BU46" i="1"/>
  <c r="BA46" i="1"/>
  <c r="BK46" i="1"/>
  <c r="BB46" i="1"/>
  <c r="BM46" i="1"/>
  <c r="BC46" i="1"/>
  <c r="BN46" i="1"/>
  <c r="BE46" i="1"/>
  <c r="CA46" i="1" s="1"/>
  <c r="BP46" i="1"/>
  <c r="BF46" i="1"/>
  <c r="BQ46" i="1"/>
  <c r="AZ46" i="1"/>
  <c r="AK50" i="1"/>
  <c r="AS50" i="1"/>
  <c r="AG50" i="1"/>
  <c r="AO50" i="1"/>
  <c r="AW50" i="1"/>
  <c r="AH50" i="1"/>
  <c r="AR50" i="1"/>
  <c r="AJ50" i="1"/>
  <c r="AU50" i="1"/>
  <c r="AM50" i="1"/>
  <c r="AX50" i="1"/>
  <c r="AN50" i="1"/>
  <c r="AY50" i="1"/>
  <c r="AE50" i="1"/>
  <c r="AP50" i="1"/>
  <c r="AL50" i="1"/>
  <c r="AT50" i="1"/>
  <c r="AV50" i="1"/>
  <c r="AF50" i="1"/>
  <c r="AI50" i="1"/>
  <c r="AQ50" i="1"/>
  <c r="BC50" i="1"/>
  <c r="BK50" i="1"/>
  <c r="BS50" i="1"/>
  <c r="AD50" i="1"/>
  <c r="BH50" i="1"/>
  <c r="BP50" i="1"/>
  <c r="BI50" i="1"/>
  <c r="BT50" i="1"/>
  <c r="BJ50" i="1"/>
  <c r="BU50" i="1"/>
  <c r="BA50" i="1"/>
  <c r="BL50" i="1"/>
  <c r="BB50" i="1"/>
  <c r="BM50" i="1"/>
  <c r="BD50" i="1"/>
  <c r="BN50" i="1"/>
  <c r="BE50" i="1"/>
  <c r="BO50" i="1"/>
  <c r="BF50" i="1"/>
  <c r="CB50" i="1" s="1"/>
  <c r="BQ50" i="1"/>
  <c r="CM50" i="1" s="1"/>
  <c r="AZ50" i="1"/>
  <c r="BG50" i="1"/>
  <c r="BR50" i="1"/>
  <c r="AG54" i="1"/>
  <c r="AO54" i="1"/>
  <c r="AW54" i="1"/>
  <c r="AK54" i="1"/>
  <c r="AS54" i="1"/>
  <c r="AI54" i="1"/>
  <c r="AT54" i="1"/>
  <c r="AL54" i="1"/>
  <c r="AV54" i="1"/>
  <c r="AN54" i="1"/>
  <c r="AY54" i="1"/>
  <c r="AE54" i="1"/>
  <c r="AP54" i="1"/>
  <c r="AF54" i="1"/>
  <c r="AQ54" i="1"/>
  <c r="AM54" i="1"/>
  <c r="AU54" i="1"/>
  <c r="AX54" i="1"/>
  <c r="AH54" i="1"/>
  <c r="AJ54" i="1"/>
  <c r="AR54" i="1"/>
  <c r="AD54" i="1"/>
  <c r="BG54" i="1"/>
  <c r="BO54" i="1"/>
  <c r="BD54" i="1"/>
  <c r="BL54" i="1"/>
  <c r="BT54" i="1"/>
  <c r="BJ54" i="1"/>
  <c r="BU54" i="1"/>
  <c r="BA54" i="1"/>
  <c r="BK54" i="1"/>
  <c r="BB54" i="1"/>
  <c r="BM54" i="1"/>
  <c r="BC54" i="1"/>
  <c r="BN54" i="1"/>
  <c r="BE54" i="1"/>
  <c r="BP54" i="1"/>
  <c r="BF54" i="1"/>
  <c r="BQ54" i="1"/>
  <c r="BH54" i="1"/>
  <c r="CD54" i="1" s="1"/>
  <c r="BR54" i="1"/>
  <c r="BI54" i="1"/>
  <c r="BS54" i="1"/>
  <c r="CO54" i="1" s="1"/>
  <c r="AZ54" i="1"/>
  <c r="AK58" i="1"/>
  <c r="AS58" i="1"/>
  <c r="AG58" i="1"/>
  <c r="AO58" i="1"/>
  <c r="AW58" i="1"/>
  <c r="AJ58" i="1"/>
  <c r="AU58" i="1"/>
  <c r="AM58" i="1"/>
  <c r="AX58" i="1"/>
  <c r="AE58" i="1"/>
  <c r="AP58" i="1"/>
  <c r="AF58" i="1"/>
  <c r="AQ58" i="1"/>
  <c r="AH58" i="1"/>
  <c r="AR58" i="1"/>
  <c r="AN58" i="1"/>
  <c r="AV58" i="1"/>
  <c r="AY58" i="1"/>
  <c r="AI58" i="1"/>
  <c r="AL58" i="1"/>
  <c r="AT58" i="1"/>
  <c r="AD58" i="1"/>
  <c r="BC58" i="1"/>
  <c r="BK58" i="1"/>
  <c r="BS58" i="1"/>
  <c r="BA58" i="1"/>
  <c r="BW58" i="1" s="1"/>
  <c r="BJ58" i="1"/>
  <c r="BT58" i="1"/>
  <c r="BB58" i="1"/>
  <c r="BL58" i="1"/>
  <c r="BU58" i="1"/>
  <c r="BD58" i="1"/>
  <c r="BM58" i="1"/>
  <c r="BE58" i="1"/>
  <c r="BN58" i="1"/>
  <c r="BF58" i="1"/>
  <c r="BO58" i="1"/>
  <c r="BG58" i="1"/>
  <c r="BP58" i="1"/>
  <c r="BH58" i="1"/>
  <c r="BQ58" i="1"/>
  <c r="AZ58" i="1"/>
  <c r="BI58" i="1"/>
  <c r="BR58" i="1"/>
  <c r="AG62" i="1"/>
  <c r="AO62" i="1"/>
  <c r="AW62" i="1"/>
  <c r="AK62" i="1"/>
  <c r="AS62" i="1"/>
  <c r="AL62" i="1"/>
  <c r="AV62" i="1"/>
  <c r="AN62" i="1"/>
  <c r="AY62" i="1"/>
  <c r="AF62" i="1"/>
  <c r="AQ62" i="1"/>
  <c r="AH62" i="1"/>
  <c r="AR62" i="1"/>
  <c r="AI62" i="1"/>
  <c r="AT62" i="1"/>
  <c r="AP62" i="1"/>
  <c r="AX62" i="1"/>
  <c r="AJ62" i="1"/>
  <c r="AM62" i="1"/>
  <c r="AE62" i="1"/>
  <c r="AU62" i="1"/>
  <c r="AD62" i="1"/>
  <c r="BC62" i="1"/>
  <c r="BK62" i="1"/>
  <c r="BS62" i="1"/>
  <c r="BD62" i="1"/>
  <c r="BL62" i="1"/>
  <c r="BT62" i="1"/>
  <c r="BE62" i="1"/>
  <c r="BM62" i="1"/>
  <c r="BU62" i="1"/>
  <c r="BF62" i="1"/>
  <c r="BN62" i="1"/>
  <c r="BG62" i="1"/>
  <c r="BO62" i="1"/>
  <c r="BH62" i="1"/>
  <c r="BP62" i="1"/>
  <c r="BA62" i="1"/>
  <c r="BI62" i="1"/>
  <c r="BQ62" i="1"/>
  <c r="BB62" i="1"/>
  <c r="BJ62" i="1"/>
  <c r="AZ62" i="1"/>
  <c r="BR62" i="1"/>
  <c r="AK66" i="1"/>
  <c r="AS66" i="1"/>
  <c r="AG66" i="1"/>
  <c r="AO66" i="1"/>
  <c r="AW66" i="1"/>
  <c r="AM66" i="1"/>
  <c r="AX66" i="1"/>
  <c r="AE66" i="1"/>
  <c r="AP66" i="1"/>
  <c r="AH66" i="1"/>
  <c r="AR66" i="1"/>
  <c r="AI66" i="1"/>
  <c r="AT66" i="1"/>
  <c r="AJ66" i="1"/>
  <c r="AU66" i="1"/>
  <c r="AQ66" i="1"/>
  <c r="AY66" i="1"/>
  <c r="AL66" i="1"/>
  <c r="AN66" i="1"/>
  <c r="AF66" i="1"/>
  <c r="AV66" i="1"/>
  <c r="AD66" i="1"/>
  <c r="BG66" i="1"/>
  <c r="BO66" i="1"/>
  <c r="BH66" i="1"/>
  <c r="BP66" i="1"/>
  <c r="BA66" i="1"/>
  <c r="BI66" i="1"/>
  <c r="BQ66" i="1"/>
  <c r="BB66" i="1"/>
  <c r="BJ66" i="1"/>
  <c r="BR66" i="1"/>
  <c r="BC66" i="1"/>
  <c r="BK66" i="1"/>
  <c r="BS66" i="1"/>
  <c r="BD66" i="1"/>
  <c r="BL66" i="1"/>
  <c r="BT66" i="1"/>
  <c r="BE66" i="1"/>
  <c r="BM66" i="1"/>
  <c r="CI66" i="1" s="1"/>
  <c r="BU66" i="1"/>
  <c r="BN66" i="1"/>
  <c r="AZ66" i="1"/>
  <c r="BF66" i="1"/>
  <c r="AK70" i="1"/>
  <c r="AS70" i="1"/>
  <c r="AE70" i="1"/>
  <c r="AM70" i="1"/>
  <c r="AU70" i="1"/>
  <c r="AG70" i="1"/>
  <c r="AO70" i="1"/>
  <c r="AW70" i="1"/>
  <c r="AH70" i="1"/>
  <c r="AP70" i="1"/>
  <c r="AX70" i="1"/>
  <c r="AI70" i="1"/>
  <c r="AQ70" i="1"/>
  <c r="AY70" i="1"/>
  <c r="AF70" i="1"/>
  <c r="AL70" i="1"/>
  <c r="AN70" i="1"/>
  <c r="AR70" i="1"/>
  <c r="AV70" i="1"/>
  <c r="AJ70" i="1"/>
  <c r="AT70" i="1"/>
  <c r="AD70" i="1"/>
  <c r="BD70" i="1"/>
  <c r="BL70" i="1"/>
  <c r="BT70" i="1"/>
  <c r="BE70" i="1"/>
  <c r="BM70" i="1"/>
  <c r="BU70" i="1"/>
  <c r="BF70" i="1"/>
  <c r="BN70" i="1"/>
  <c r="BG70" i="1"/>
  <c r="BO70" i="1"/>
  <c r="BH70" i="1"/>
  <c r="BP70" i="1"/>
  <c r="BA70" i="1"/>
  <c r="BW70" i="1" s="1"/>
  <c r="BI70" i="1"/>
  <c r="CE70" i="1" s="1"/>
  <c r="BQ70" i="1"/>
  <c r="CM70" i="1" s="1"/>
  <c r="BK70" i="1"/>
  <c r="BR70" i="1"/>
  <c r="BS70" i="1"/>
  <c r="CO70" i="1" s="1"/>
  <c r="BC70" i="1"/>
  <c r="BB70" i="1"/>
  <c r="AZ70" i="1"/>
  <c r="BJ70" i="1"/>
  <c r="AI74" i="1"/>
  <c r="AQ74" i="1"/>
  <c r="AY74" i="1"/>
  <c r="AL74" i="1"/>
  <c r="AT74" i="1"/>
  <c r="AE74" i="1"/>
  <c r="AM74" i="1"/>
  <c r="AU74" i="1"/>
  <c r="AJ74" i="1"/>
  <c r="AW74" i="1"/>
  <c r="AN74" i="1"/>
  <c r="AO74" i="1"/>
  <c r="AP74" i="1"/>
  <c r="AG74" i="1"/>
  <c r="AS74" i="1"/>
  <c r="AH74" i="1"/>
  <c r="AV74" i="1"/>
  <c r="AR74" i="1"/>
  <c r="AX74" i="1"/>
  <c r="AF74" i="1"/>
  <c r="AK74" i="1"/>
  <c r="AD74" i="1"/>
  <c r="BH74" i="1"/>
  <c r="BP74" i="1"/>
  <c r="BA74" i="1"/>
  <c r="BI74" i="1"/>
  <c r="BQ74" i="1"/>
  <c r="BB74" i="1"/>
  <c r="BX74" i="1" s="1"/>
  <c r="BJ74" i="1"/>
  <c r="BR74" i="1"/>
  <c r="BC74" i="1"/>
  <c r="BK74" i="1"/>
  <c r="BS74" i="1"/>
  <c r="BD74" i="1"/>
  <c r="BL74" i="1"/>
  <c r="BT74" i="1"/>
  <c r="BE74" i="1"/>
  <c r="BM74" i="1"/>
  <c r="BU74" i="1"/>
  <c r="AZ74" i="1"/>
  <c r="BF74" i="1"/>
  <c r="BG74" i="1"/>
  <c r="BN74" i="1"/>
  <c r="BO74" i="1"/>
  <c r="AE78" i="1"/>
  <c r="AM78" i="1"/>
  <c r="AU78" i="1"/>
  <c r="AH78" i="1"/>
  <c r="AP78" i="1"/>
  <c r="AX78" i="1"/>
  <c r="AI78" i="1"/>
  <c r="AQ78" i="1"/>
  <c r="AY78" i="1"/>
  <c r="AF78" i="1"/>
  <c r="AS78" i="1"/>
  <c r="AG78" i="1"/>
  <c r="AT78" i="1"/>
  <c r="AL78" i="1"/>
  <c r="AN78" i="1"/>
  <c r="AJ78" i="1"/>
  <c r="AK78" i="1"/>
  <c r="AO78" i="1"/>
  <c r="AR78" i="1"/>
  <c r="AV78" i="1"/>
  <c r="AW78" i="1"/>
  <c r="AD78" i="1"/>
  <c r="BD78" i="1"/>
  <c r="BL78" i="1"/>
  <c r="BT78" i="1"/>
  <c r="BE78" i="1"/>
  <c r="BM78" i="1"/>
  <c r="BU78" i="1"/>
  <c r="BF78" i="1"/>
  <c r="BN78" i="1"/>
  <c r="BG78" i="1"/>
  <c r="BO78" i="1"/>
  <c r="BH78" i="1"/>
  <c r="BP78" i="1"/>
  <c r="BA78" i="1"/>
  <c r="BI78" i="1"/>
  <c r="BQ78" i="1"/>
  <c r="BC78" i="1"/>
  <c r="BJ78" i="1"/>
  <c r="CF78" i="1" s="1"/>
  <c r="BK78" i="1"/>
  <c r="BR78" i="1"/>
  <c r="BS78" i="1"/>
  <c r="AZ78" i="1"/>
  <c r="BB78" i="1"/>
  <c r="AI98" i="1"/>
  <c r="AQ98" i="1"/>
  <c r="AY98" i="1"/>
  <c r="AE98" i="1"/>
  <c r="AM98" i="1"/>
  <c r="AU98" i="1"/>
  <c r="AN98" i="1"/>
  <c r="AX98" i="1"/>
  <c r="AH98" i="1"/>
  <c r="AS98" i="1"/>
  <c r="AO98" i="1"/>
  <c r="AF98" i="1"/>
  <c r="AT98" i="1"/>
  <c r="AG98" i="1"/>
  <c r="AV98" i="1"/>
  <c r="AJ98" i="1"/>
  <c r="AW98" i="1"/>
  <c r="AL98" i="1"/>
  <c r="AP98" i="1"/>
  <c r="AD98" i="1"/>
  <c r="AR98" i="1"/>
  <c r="AK98" i="1"/>
  <c r="BA98" i="1"/>
  <c r="BI98" i="1"/>
  <c r="BQ98" i="1"/>
  <c r="BC98" i="1"/>
  <c r="BK98" i="1"/>
  <c r="CG98" i="1" s="1"/>
  <c r="BS98" i="1"/>
  <c r="BD98" i="1"/>
  <c r="BL98" i="1"/>
  <c r="BT98" i="1"/>
  <c r="BE98" i="1"/>
  <c r="BM98" i="1"/>
  <c r="BU98" i="1"/>
  <c r="BF98" i="1"/>
  <c r="BG98" i="1"/>
  <c r="AZ98" i="1"/>
  <c r="BH98" i="1"/>
  <c r="BJ98" i="1"/>
  <c r="CF98" i="1" s="1"/>
  <c r="BP98" i="1"/>
  <c r="BN98" i="1"/>
  <c r="BO98" i="1"/>
  <c r="CK98" i="1" s="1"/>
  <c r="BB98" i="1"/>
  <c r="BR98" i="1"/>
  <c r="AE102" i="1"/>
  <c r="AM102" i="1"/>
  <c r="AU102" i="1"/>
  <c r="AI102" i="1"/>
  <c r="AQ102" i="1"/>
  <c r="AY102" i="1"/>
  <c r="AO102" i="1"/>
  <c r="AJ102" i="1"/>
  <c r="AT102" i="1"/>
  <c r="AP102" i="1"/>
  <c r="AG102" i="1"/>
  <c r="AV102" i="1"/>
  <c r="AH102" i="1"/>
  <c r="AW102" i="1"/>
  <c r="AK102" i="1"/>
  <c r="AX102" i="1"/>
  <c r="AN102" i="1"/>
  <c r="AR102" i="1"/>
  <c r="AS102" i="1"/>
  <c r="AD102" i="1"/>
  <c r="AF102" i="1"/>
  <c r="AL102" i="1"/>
  <c r="BE102" i="1"/>
  <c r="BM102" i="1"/>
  <c r="BU102" i="1"/>
  <c r="BH102" i="1"/>
  <c r="BP102" i="1"/>
  <c r="BA102" i="1"/>
  <c r="BI102" i="1"/>
  <c r="BQ102" i="1"/>
  <c r="BB102" i="1"/>
  <c r="BN102" i="1"/>
  <c r="BC102" i="1"/>
  <c r="BO102" i="1"/>
  <c r="BD102" i="1"/>
  <c r="BR102" i="1"/>
  <c r="CN102" i="1" s="1"/>
  <c r="BF102" i="1"/>
  <c r="BS102" i="1"/>
  <c r="CO102" i="1" s="1"/>
  <c r="BG102" i="1"/>
  <c r="CC102" i="1" s="1"/>
  <c r="BT102" i="1"/>
  <c r="BK102" i="1"/>
  <c r="BJ102" i="1"/>
  <c r="AZ102" i="1"/>
  <c r="BV102" i="1" s="1"/>
  <c r="BL102" i="1"/>
  <c r="AI106" i="1"/>
  <c r="AQ106" i="1"/>
  <c r="AY106" i="1"/>
  <c r="AE106" i="1"/>
  <c r="AM106" i="1"/>
  <c r="AU106" i="1"/>
  <c r="AF106" i="1"/>
  <c r="AP106" i="1"/>
  <c r="AK106" i="1"/>
  <c r="AV106" i="1"/>
  <c r="AR106" i="1"/>
  <c r="AH106" i="1"/>
  <c r="AW106" i="1"/>
  <c r="AJ106" i="1"/>
  <c r="AX106" i="1"/>
  <c r="AL106" i="1"/>
  <c r="AO106" i="1"/>
  <c r="AS106" i="1"/>
  <c r="AT106" i="1"/>
  <c r="AG106" i="1"/>
  <c r="AN106" i="1"/>
  <c r="AD106" i="1"/>
  <c r="BA106" i="1"/>
  <c r="BI106" i="1"/>
  <c r="BQ106" i="1"/>
  <c r="BD106" i="1"/>
  <c r="BL106" i="1"/>
  <c r="BT106" i="1"/>
  <c r="BE106" i="1"/>
  <c r="BM106" i="1"/>
  <c r="BU106" i="1"/>
  <c r="BG106" i="1"/>
  <c r="BS106" i="1"/>
  <c r="BH106" i="1"/>
  <c r="AZ106" i="1"/>
  <c r="BJ106" i="1"/>
  <c r="BK106" i="1"/>
  <c r="BN106" i="1"/>
  <c r="BP106" i="1"/>
  <c r="BB106" i="1"/>
  <c r="BO106" i="1"/>
  <c r="BC106" i="1"/>
  <c r="BR106" i="1"/>
  <c r="BF106" i="1"/>
  <c r="AE110" i="1"/>
  <c r="AM110" i="1"/>
  <c r="AU110" i="1"/>
  <c r="AI110" i="1"/>
  <c r="AQ110" i="1"/>
  <c r="AY110" i="1"/>
  <c r="AN110" i="1"/>
  <c r="AX110" i="1"/>
  <c r="AG110" i="1"/>
  <c r="AR110" i="1"/>
  <c r="AH110" i="1"/>
  <c r="AS110" i="1"/>
  <c r="AJ110" i="1"/>
  <c r="AT110" i="1"/>
  <c r="AL110" i="1"/>
  <c r="AO110" i="1"/>
  <c r="AP110" i="1"/>
  <c r="AD110" i="1"/>
  <c r="AV110" i="1"/>
  <c r="AW110" i="1"/>
  <c r="AF110" i="1"/>
  <c r="AK110" i="1"/>
  <c r="BE110" i="1"/>
  <c r="BM110" i="1"/>
  <c r="BU110" i="1"/>
  <c r="BH110" i="1"/>
  <c r="BP110" i="1"/>
  <c r="BA110" i="1"/>
  <c r="BI110" i="1"/>
  <c r="BQ110" i="1"/>
  <c r="BL110" i="1"/>
  <c r="BJ110" i="1"/>
  <c r="BB110" i="1"/>
  <c r="BN110" i="1"/>
  <c r="CJ110" i="1" s="1"/>
  <c r="BC110" i="1"/>
  <c r="BO110" i="1"/>
  <c r="CK110" i="1" s="1"/>
  <c r="BD110" i="1"/>
  <c r="BR110" i="1"/>
  <c r="BF110" i="1"/>
  <c r="BS110" i="1"/>
  <c r="BG110" i="1"/>
  <c r="BT110" i="1"/>
  <c r="AZ110" i="1"/>
  <c r="BK110" i="1"/>
  <c r="AI114" i="1"/>
  <c r="AQ114" i="1"/>
  <c r="AY114" i="1"/>
  <c r="AG114" i="1"/>
  <c r="AP114" i="1"/>
  <c r="AK114" i="1"/>
  <c r="AT114" i="1"/>
  <c r="AL114" i="1"/>
  <c r="AU114" i="1"/>
  <c r="AM114" i="1"/>
  <c r="AV114" i="1"/>
  <c r="AF114" i="1"/>
  <c r="AX114" i="1"/>
  <c r="AH114" i="1"/>
  <c r="AJ114" i="1"/>
  <c r="AN114" i="1"/>
  <c r="AO114" i="1"/>
  <c r="AR114" i="1"/>
  <c r="AD114" i="1"/>
  <c r="AS114" i="1"/>
  <c r="AE114" i="1"/>
  <c r="AW114" i="1"/>
  <c r="BA114" i="1"/>
  <c r="BI114" i="1"/>
  <c r="BQ114" i="1"/>
  <c r="BD114" i="1"/>
  <c r="BL114" i="1"/>
  <c r="BT114" i="1"/>
  <c r="BB114" i="1"/>
  <c r="BM114" i="1"/>
  <c r="BC114" i="1"/>
  <c r="BN114" i="1"/>
  <c r="AZ114" i="1"/>
  <c r="BU114" i="1"/>
  <c r="BE114" i="1"/>
  <c r="BO114" i="1"/>
  <c r="CK114" i="1" s="1"/>
  <c r="BJ114" i="1"/>
  <c r="BF114" i="1"/>
  <c r="BP114" i="1"/>
  <c r="CL114" i="1" s="1"/>
  <c r="BG114" i="1"/>
  <c r="BR114" i="1"/>
  <c r="BH114" i="1"/>
  <c r="BS114" i="1"/>
  <c r="BK114" i="1"/>
  <c r="AE118" i="1"/>
  <c r="AM118" i="1"/>
  <c r="AU118" i="1"/>
  <c r="AF118" i="1"/>
  <c r="AO118" i="1"/>
  <c r="AX118" i="1"/>
  <c r="AI118" i="1"/>
  <c r="AR118" i="1"/>
  <c r="AJ118" i="1"/>
  <c r="AS118" i="1"/>
  <c r="AK118" i="1"/>
  <c r="AT118" i="1"/>
  <c r="AN118" i="1"/>
  <c r="AD118" i="1"/>
  <c r="AP118" i="1"/>
  <c r="AQ118" i="1"/>
  <c r="AV118" i="1"/>
  <c r="AW118" i="1"/>
  <c r="AG118" i="1"/>
  <c r="AY118" i="1"/>
  <c r="AH118" i="1"/>
  <c r="AL118" i="1"/>
  <c r="BE118" i="1"/>
  <c r="CA118" i="1" s="1"/>
  <c r="BM118" i="1"/>
  <c r="CI118" i="1" s="1"/>
  <c r="BU118" i="1"/>
  <c r="BH118" i="1"/>
  <c r="BP118" i="1"/>
  <c r="CL118" i="1" s="1"/>
  <c r="BC118" i="1"/>
  <c r="BN118" i="1"/>
  <c r="BK118" i="1"/>
  <c r="BD118" i="1"/>
  <c r="BO118" i="1"/>
  <c r="BF118" i="1"/>
  <c r="BQ118" i="1"/>
  <c r="BG118" i="1"/>
  <c r="CC118" i="1" s="1"/>
  <c r="BR118" i="1"/>
  <c r="BI118" i="1"/>
  <c r="BS118" i="1"/>
  <c r="BA118" i="1"/>
  <c r="BJ118" i="1"/>
  <c r="BT118" i="1"/>
  <c r="AZ118" i="1"/>
  <c r="BB118" i="1"/>
  <c r="BX118" i="1" s="1"/>
  <c r="BL118" i="1"/>
  <c r="AI122" i="1"/>
  <c r="AQ122" i="1"/>
  <c r="AY122" i="1"/>
  <c r="AM122" i="1"/>
  <c r="AV122" i="1"/>
  <c r="AG122" i="1"/>
  <c r="AP122" i="1"/>
  <c r="AH122" i="1"/>
  <c r="AR122" i="1"/>
  <c r="AJ122" i="1"/>
  <c r="AS122" i="1"/>
  <c r="AU122" i="1"/>
  <c r="AE122" i="1"/>
  <c r="AW122" i="1"/>
  <c r="AF122" i="1"/>
  <c r="AX122" i="1"/>
  <c r="AK122" i="1"/>
  <c r="AD122" i="1"/>
  <c r="AL122" i="1"/>
  <c r="AN122" i="1"/>
  <c r="AO122" i="1"/>
  <c r="AT122" i="1"/>
  <c r="BA122" i="1"/>
  <c r="BI122" i="1"/>
  <c r="BQ122" i="1"/>
  <c r="BE122" i="1"/>
  <c r="BN122" i="1"/>
  <c r="BF122" i="1"/>
  <c r="BO122" i="1"/>
  <c r="AZ122" i="1"/>
  <c r="BU122" i="1"/>
  <c r="BG122" i="1"/>
  <c r="BP122" i="1"/>
  <c r="BH122" i="1"/>
  <c r="BR122" i="1"/>
  <c r="BL122" i="1"/>
  <c r="BJ122" i="1"/>
  <c r="BS122" i="1"/>
  <c r="CO122" i="1" s="1"/>
  <c r="BC122" i="1"/>
  <c r="BB122" i="1"/>
  <c r="BK122" i="1"/>
  <c r="BT122" i="1"/>
  <c r="BD122" i="1"/>
  <c r="BM122" i="1"/>
  <c r="AE126" i="1"/>
  <c r="AM126" i="1"/>
  <c r="AU126" i="1"/>
  <c r="AK126" i="1"/>
  <c r="AT126" i="1"/>
  <c r="AF126" i="1"/>
  <c r="AO126" i="1"/>
  <c r="AX126" i="1"/>
  <c r="AG126" i="1"/>
  <c r="AP126" i="1"/>
  <c r="AY126" i="1"/>
  <c r="AH126" i="1"/>
  <c r="AQ126" i="1"/>
  <c r="AJ126" i="1"/>
  <c r="AL126" i="1"/>
  <c r="AN126" i="1"/>
  <c r="AR126" i="1"/>
  <c r="AS126" i="1"/>
  <c r="AV126" i="1"/>
  <c r="AW126" i="1"/>
  <c r="AD126" i="1"/>
  <c r="AI126" i="1"/>
  <c r="BE126" i="1"/>
  <c r="BM126" i="1"/>
  <c r="BU126" i="1"/>
  <c r="BC126" i="1"/>
  <c r="BL126" i="1"/>
  <c r="BS126" i="1"/>
  <c r="CO126" i="1" s="1"/>
  <c r="BD126" i="1"/>
  <c r="BN126" i="1"/>
  <c r="BF126" i="1"/>
  <c r="BO126" i="1"/>
  <c r="BA126" i="1"/>
  <c r="BW126" i="1" s="1"/>
  <c r="BG126" i="1"/>
  <c r="BP126" i="1"/>
  <c r="BH126" i="1"/>
  <c r="BQ126" i="1"/>
  <c r="BJ126" i="1"/>
  <c r="BI126" i="1"/>
  <c r="BR126" i="1"/>
  <c r="AZ126" i="1"/>
  <c r="BT126" i="1"/>
  <c r="BB126" i="1"/>
  <c r="BK126" i="1"/>
  <c r="AK130" i="1"/>
  <c r="AS130" i="1"/>
  <c r="AF130" i="1"/>
  <c r="AN130" i="1"/>
  <c r="AV130" i="1"/>
  <c r="AG130" i="1"/>
  <c r="AO130" i="1"/>
  <c r="AW130" i="1"/>
  <c r="AH130" i="1"/>
  <c r="AP130" i="1"/>
  <c r="AX130" i="1"/>
  <c r="AJ130" i="1"/>
  <c r="AL130" i="1"/>
  <c r="AD130" i="1"/>
  <c r="AM130" i="1"/>
  <c r="AQ130" i="1"/>
  <c r="AR130" i="1"/>
  <c r="AT130" i="1"/>
  <c r="AE130" i="1"/>
  <c r="AU130" i="1"/>
  <c r="AI130" i="1"/>
  <c r="AY130" i="1"/>
  <c r="BG130" i="1"/>
  <c r="BO130" i="1"/>
  <c r="BH130" i="1"/>
  <c r="BP130" i="1"/>
  <c r="AZ130" i="1"/>
  <c r="BM130" i="1"/>
  <c r="BA130" i="1"/>
  <c r="BI130" i="1"/>
  <c r="BQ130" i="1"/>
  <c r="BB130" i="1"/>
  <c r="BJ130" i="1"/>
  <c r="BR130" i="1"/>
  <c r="BU130" i="1"/>
  <c r="BC130" i="1"/>
  <c r="BK130" i="1"/>
  <c r="BS130" i="1"/>
  <c r="BE130" i="1"/>
  <c r="BD130" i="1"/>
  <c r="BL130" i="1"/>
  <c r="BT130" i="1"/>
  <c r="BN130" i="1"/>
  <c r="BF130" i="1"/>
  <c r="CB130" i="1" s="1"/>
  <c r="AG134" i="1"/>
  <c r="AO134" i="1"/>
  <c r="AW134" i="1"/>
  <c r="AJ134" i="1"/>
  <c r="AR134" i="1"/>
  <c r="AK134" i="1"/>
  <c r="AS134" i="1"/>
  <c r="AL134" i="1"/>
  <c r="AT134" i="1"/>
  <c r="AF134" i="1"/>
  <c r="AV134" i="1"/>
  <c r="AH134" i="1"/>
  <c r="AX134" i="1"/>
  <c r="AI134" i="1"/>
  <c r="AY134" i="1"/>
  <c r="AM134" i="1"/>
  <c r="AN134" i="1"/>
  <c r="AD134" i="1"/>
  <c r="AP134" i="1"/>
  <c r="AQ134" i="1"/>
  <c r="AE134" i="1"/>
  <c r="AU134" i="1"/>
  <c r="BC134" i="1"/>
  <c r="BK134" i="1"/>
  <c r="BS134" i="1"/>
  <c r="BI134" i="1"/>
  <c r="BD134" i="1"/>
  <c r="BZ134" i="1" s="1"/>
  <c r="BL134" i="1"/>
  <c r="BT134" i="1"/>
  <c r="BE134" i="1"/>
  <c r="BM134" i="1"/>
  <c r="BU134" i="1"/>
  <c r="BA134" i="1"/>
  <c r="BF134" i="1"/>
  <c r="BN134" i="1"/>
  <c r="BG134" i="1"/>
  <c r="BO134" i="1"/>
  <c r="BH134" i="1"/>
  <c r="BP134" i="1"/>
  <c r="AZ134" i="1"/>
  <c r="BQ134" i="1"/>
  <c r="BB134" i="1"/>
  <c r="BX134" i="1" s="1"/>
  <c r="BJ134" i="1"/>
  <c r="BR134" i="1"/>
  <c r="AK138" i="1"/>
  <c r="AS138" i="1"/>
  <c r="AF138" i="1"/>
  <c r="AN138" i="1"/>
  <c r="AV138" i="1"/>
  <c r="AG138" i="1"/>
  <c r="AO138" i="1"/>
  <c r="AW138" i="1"/>
  <c r="AH138" i="1"/>
  <c r="AP138" i="1"/>
  <c r="AX138" i="1"/>
  <c r="AR138" i="1"/>
  <c r="AT138" i="1"/>
  <c r="AE138" i="1"/>
  <c r="AU138" i="1"/>
  <c r="AI138" i="1"/>
  <c r="AY138" i="1"/>
  <c r="AJ138" i="1"/>
  <c r="AL138" i="1"/>
  <c r="AM138" i="1"/>
  <c r="AQ138" i="1"/>
  <c r="AD138" i="1"/>
  <c r="BG138" i="1"/>
  <c r="BO138" i="1"/>
  <c r="BH138" i="1"/>
  <c r="BP138" i="1"/>
  <c r="AZ138" i="1"/>
  <c r="BA138" i="1"/>
  <c r="BI138" i="1"/>
  <c r="BQ138" i="1"/>
  <c r="BU138" i="1"/>
  <c r="BB138" i="1"/>
  <c r="BJ138" i="1"/>
  <c r="BR138" i="1"/>
  <c r="BE138" i="1"/>
  <c r="BC138" i="1"/>
  <c r="BK138" i="1"/>
  <c r="BS138" i="1"/>
  <c r="BM138" i="1"/>
  <c r="BD138" i="1"/>
  <c r="BL138" i="1"/>
  <c r="BT138" i="1"/>
  <c r="BF138" i="1"/>
  <c r="BN138" i="1"/>
  <c r="CJ138" i="1" s="1"/>
  <c r="AG142" i="1"/>
  <c r="AO142" i="1"/>
  <c r="AW142" i="1"/>
  <c r="AJ142" i="1"/>
  <c r="AR142" i="1"/>
  <c r="AK142" i="1"/>
  <c r="AS142" i="1"/>
  <c r="AL142" i="1"/>
  <c r="AT142" i="1"/>
  <c r="AN142" i="1"/>
  <c r="AP142" i="1"/>
  <c r="AQ142" i="1"/>
  <c r="AD142" i="1"/>
  <c r="AE142" i="1"/>
  <c r="AU142" i="1"/>
  <c r="AF142" i="1"/>
  <c r="AV142" i="1"/>
  <c r="AH142" i="1"/>
  <c r="AX142" i="1"/>
  <c r="AI142" i="1"/>
  <c r="AY142" i="1"/>
  <c r="AM142" i="1"/>
  <c r="BC142" i="1"/>
  <c r="BK142" i="1"/>
  <c r="BS142" i="1"/>
  <c r="BA142" i="1"/>
  <c r="BD142" i="1"/>
  <c r="BL142" i="1"/>
  <c r="BT142" i="1"/>
  <c r="BE142" i="1"/>
  <c r="BM142" i="1"/>
  <c r="BU142" i="1"/>
  <c r="BF142" i="1"/>
  <c r="BN142" i="1"/>
  <c r="BG142" i="1"/>
  <c r="BO142" i="1"/>
  <c r="BI142" i="1"/>
  <c r="BH142" i="1"/>
  <c r="BP142" i="1"/>
  <c r="AZ142" i="1"/>
  <c r="BQ142" i="1"/>
  <c r="BR142" i="1"/>
  <c r="BJ142" i="1"/>
  <c r="BB142" i="1"/>
  <c r="O8" i="1"/>
  <c r="AC22" i="1"/>
  <c r="AA34" i="1"/>
  <c r="N74" i="56" s="1"/>
  <c r="AA42" i="1"/>
  <c r="AC50" i="1"/>
  <c r="AC62" i="1"/>
  <c r="AC66" i="1"/>
  <c r="AC74" i="1"/>
  <c r="K106" i="1"/>
  <c r="S106" i="1"/>
  <c r="AA106" i="1"/>
  <c r="O106" i="1"/>
  <c r="X106" i="1"/>
  <c r="P106" i="1"/>
  <c r="Y106" i="1"/>
  <c r="Q106" i="1"/>
  <c r="AC106" i="1"/>
  <c r="R106" i="1"/>
  <c r="T106" i="1"/>
  <c r="I106" i="1"/>
  <c r="U106" i="1"/>
  <c r="L106" i="1"/>
  <c r="W106" i="1"/>
  <c r="N106" i="1"/>
  <c r="V106" i="1"/>
  <c r="Z106" i="1"/>
  <c r="AB106" i="1"/>
  <c r="H106" i="1"/>
  <c r="J106" i="1"/>
  <c r="M106" i="1"/>
  <c r="M114" i="1"/>
  <c r="U114" i="1"/>
  <c r="AC114" i="1"/>
  <c r="N114" i="1"/>
  <c r="V114" i="1"/>
  <c r="O114" i="1"/>
  <c r="W114" i="1"/>
  <c r="J114" i="1"/>
  <c r="R114" i="1"/>
  <c r="Z114" i="1"/>
  <c r="P114" i="1"/>
  <c r="Q114" i="1"/>
  <c r="S114" i="1"/>
  <c r="T114" i="1"/>
  <c r="I114" i="1"/>
  <c r="Y114" i="1"/>
  <c r="X114" i="1"/>
  <c r="AA114" i="1"/>
  <c r="H114" i="1"/>
  <c r="AB114" i="1"/>
  <c r="K114" i="1"/>
  <c r="L114" i="1"/>
  <c r="N122" i="1"/>
  <c r="V122" i="1"/>
  <c r="O122" i="1"/>
  <c r="W122" i="1"/>
  <c r="P122" i="1"/>
  <c r="X122" i="1"/>
  <c r="I122" i="1"/>
  <c r="Q122" i="1"/>
  <c r="Y122" i="1"/>
  <c r="K122" i="1"/>
  <c r="S122" i="1"/>
  <c r="AA122" i="1"/>
  <c r="Z122" i="1"/>
  <c r="AB122" i="1"/>
  <c r="H122" i="1"/>
  <c r="J122" i="1"/>
  <c r="AC122" i="1"/>
  <c r="L122" i="1"/>
  <c r="R122" i="1"/>
  <c r="U122" i="1"/>
  <c r="M122" i="1"/>
  <c r="T122" i="1"/>
  <c r="N130" i="1"/>
  <c r="V130" i="1"/>
  <c r="O130" i="1"/>
  <c r="W130" i="1"/>
  <c r="P130" i="1"/>
  <c r="X130" i="1"/>
  <c r="K130" i="1"/>
  <c r="S130" i="1"/>
  <c r="AA130" i="1"/>
  <c r="J130" i="1"/>
  <c r="Z130" i="1"/>
  <c r="L130" i="1"/>
  <c r="AB130" i="1"/>
  <c r="H130" i="1"/>
  <c r="M130" i="1"/>
  <c r="AC130" i="1"/>
  <c r="Q130" i="1"/>
  <c r="T130" i="1"/>
  <c r="U130" i="1"/>
  <c r="Y130" i="1"/>
  <c r="I130" i="1"/>
  <c r="R130" i="1"/>
  <c r="O138" i="1"/>
  <c r="W138" i="1"/>
  <c r="P138" i="1"/>
  <c r="X138" i="1"/>
  <c r="H138" i="1"/>
  <c r="I138" i="1"/>
  <c r="Q138" i="1"/>
  <c r="Y138" i="1"/>
  <c r="J138" i="1"/>
  <c r="R138" i="1"/>
  <c r="Z138" i="1"/>
  <c r="L138" i="1"/>
  <c r="T138" i="1"/>
  <c r="AB138" i="1"/>
  <c r="V138" i="1"/>
  <c r="AA138" i="1"/>
  <c r="AC138" i="1"/>
  <c r="K138" i="1"/>
  <c r="M138" i="1"/>
  <c r="S138" i="1"/>
  <c r="U138" i="1"/>
  <c r="N138" i="1"/>
  <c r="K142" i="1"/>
  <c r="S142" i="1"/>
  <c r="AA142" i="1"/>
  <c r="L142" i="1"/>
  <c r="T142" i="1"/>
  <c r="AB142" i="1"/>
  <c r="M142" i="1"/>
  <c r="U142" i="1"/>
  <c r="AC142" i="1"/>
  <c r="N142" i="1"/>
  <c r="V142" i="1"/>
  <c r="P142" i="1"/>
  <c r="X142" i="1"/>
  <c r="H142" i="1"/>
  <c r="W142" i="1"/>
  <c r="Y142" i="1"/>
  <c r="Z142" i="1"/>
  <c r="I142" i="1"/>
  <c r="J142" i="1"/>
  <c r="Q142" i="1"/>
  <c r="R142" i="1"/>
  <c r="O142" i="1"/>
  <c r="R7" i="1"/>
  <c r="E71" i="59" s="1"/>
  <c r="I6" i="1"/>
  <c r="AC27" i="1"/>
  <c r="AA35" i="1"/>
  <c r="N75" i="56" s="1"/>
  <c r="AC55" i="1"/>
  <c r="AC71" i="1"/>
  <c r="P99" i="1"/>
  <c r="X99" i="1"/>
  <c r="K99" i="1"/>
  <c r="T99" i="1"/>
  <c r="AC99" i="1"/>
  <c r="I99" i="1"/>
  <c r="S99" i="1"/>
  <c r="J99" i="1"/>
  <c r="U99" i="1"/>
  <c r="L99" i="1"/>
  <c r="V99" i="1"/>
  <c r="O99" i="1"/>
  <c r="Z99" i="1"/>
  <c r="M99" i="1"/>
  <c r="N99" i="1"/>
  <c r="Q99" i="1"/>
  <c r="R99" i="1"/>
  <c r="Y99" i="1"/>
  <c r="AB99" i="1"/>
  <c r="H99" i="1"/>
  <c r="AA99" i="1"/>
  <c r="W99" i="1"/>
  <c r="P107" i="1"/>
  <c r="X107" i="1"/>
  <c r="I107" i="1"/>
  <c r="R107" i="1"/>
  <c r="AA107" i="1"/>
  <c r="J107" i="1"/>
  <c r="S107" i="1"/>
  <c r="AB107" i="1"/>
  <c r="K107" i="1"/>
  <c r="V107" i="1"/>
  <c r="L107" i="1"/>
  <c r="W107" i="1"/>
  <c r="M107" i="1"/>
  <c r="Y107" i="1"/>
  <c r="N107" i="1"/>
  <c r="Z107" i="1"/>
  <c r="Q107" i="1"/>
  <c r="O107" i="1"/>
  <c r="T107" i="1"/>
  <c r="AC107" i="1"/>
  <c r="H107" i="1"/>
  <c r="U107" i="1"/>
  <c r="K123" i="1"/>
  <c r="S123" i="1"/>
  <c r="AA123" i="1"/>
  <c r="L123" i="1"/>
  <c r="T123" i="1"/>
  <c r="AB123" i="1"/>
  <c r="M123" i="1"/>
  <c r="U123" i="1"/>
  <c r="AC123" i="1"/>
  <c r="N123" i="1"/>
  <c r="V123" i="1"/>
  <c r="P123" i="1"/>
  <c r="X123" i="1"/>
  <c r="Y123" i="1"/>
  <c r="Z123" i="1"/>
  <c r="I123" i="1"/>
  <c r="H123" i="1"/>
  <c r="J123" i="1"/>
  <c r="Q123" i="1"/>
  <c r="O123" i="1"/>
  <c r="W123" i="1"/>
  <c r="R123" i="1"/>
  <c r="O135" i="1"/>
  <c r="W135" i="1"/>
  <c r="P135" i="1"/>
  <c r="X135" i="1"/>
  <c r="M135" i="1"/>
  <c r="Y135" i="1"/>
  <c r="N135" i="1"/>
  <c r="Z135" i="1"/>
  <c r="Q135" i="1"/>
  <c r="AA135" i="1"/>
  <c r="R135" i="1"/>
  <c r="AB135" i="1"/>
  <c r="J135" i="1"/>
  <c r="T135" i="1"/>
  <c r="U135" i="1"/>
  <c r="V135" i="1"/>
  <c r="AC135" i="1"/>
  <c r="I135" i="1"/>
  <c r="L135" i="1"/>
  <c r="H135" i="1"/>
  <c r="K135" i="1"/>
  <c r="S135" i="1"/>
  <c r="L12" i="1"/>
  <c r="AC24" i="1"/>
  <c r="AA36" i="1"/>
  <c r="N76" i="56" s="1"/>
  <c r="AC52" i="1"/>
  <c r="AC68" i="1"/>
  <c r="AC80" i="1"/>
  <c r="I104" i="1"/>
  <c r="Q104" i="1"/>
  <c r="Y104" i="1"/>
  <c r="J104" i="1"/>
  <c r="S104" i="1"/>
  <c r="AB104" i="1"/>
  <c r="K104" i="1"/>
  <c r="T104" i="1"/>
  <c r="AC104" i="1"/>
  <c r="L104" i="1"/>
  <c r="U104" i="1"/>
  <c r="O104" i="1"/>
  <c r="X104" i="1"/>
  <c r="V104" i="1"/>
  <c r="W104" i="1"/>
  <c r="Z104" i="1"/>
  <c r="AA104" i="1"/>
  <c r="N104" i="1"/>
  <c r="P104" i="1"/>
  <c r="R104" i="1"/>
  <c r="M104" i="1"/>
  <c r="H104" i="1"/>
  <c r="P124" i="1"/>
  <c r="X124" i="1"/>
  <c r="I124" i="1"/>
  <c r="Q124" i="1"/>
  <c r="Y124" i="1"/>
  <c r="J124" i="1"/>
  <c r="R124" i="1"/>
  <c r="Z124" i="1"/>
  <c r="K124" i="1"/>
  <c r="S124" i="1"/>
  <c r="AA124" i="1"/>
  <c r="M124" i="1"/>
  <c r="U124" i="1"/>
  <c r="AC124" i="1"/>
  <c r="W124" i="1"/>
  <c r="AB124" i="1"/>
  <c r="L124" i="1"/>
  <c r="H124" i="1"/>
  <c r="O124" i="1"/>
  <c r="N124" i="1"/>
  <c r="T124" i="1"/>
  <c r="V124" i="1"/>
  <c r="I140" i="1"/>
  <c r="Q140" i="1"/>
  <c r="Y140" i="1"/>
  <c r="J140" i="1"/>
  <c r="R140" i="1"/>
  <c r="Z140" i="1"/>
  <c r="K140" i="1"/>
  <c r="S140" i="1"/>
  <c r="AA140" i="1"/>
  <c r="L140" i="1"/>
  <c r="T140" i="1"/>
  <c r="AB140" i="1"/>
  <c r="H140" i="1"/>
  <c r="N140" i="1"/>
  <c r="V140" i="1"/>
  <c r="W140" i="1"/>
  <c r="X140" i="1"/>
  <c r="AC140" i="1"/>
  <c r="M140" i="1"/>
  <c r="P140" i="1"/>
  <c r="U140" i="1"/>
  <c r="O140" i="1"/>
  <c r="U11" i="1"/>
  <c r="S3" i="1"/>
  <c r="F67" i="59" s="1"/>
  <c r="AC54" i="1"/>
  <c r="O102" i="1"/>
  <c r="W102" i="1"/>
  <c r="M102" i="1"/>
  <c r="V102" i="1"/>
  <c r="N102" i="1"/>
  <c r="X102" i="1"/>
  <c r="P102" i="1"/>
  <c r="Y102" i="1"/>
  <c r="J102" i="1"/>
  <c r="S102" i="1"/>
  <c r="AB102" i="1"/>
  <c r="Q102" i="1"/>
  <c r="R102" i="1"/>
  <c r="T102" i="1"/>
  <c r="U102" i="1"/>
  <c r="I102" i="1"/>
  <c r="AA102" i="1"/>
  <c r="K102" i="1"/>
  <c r="L102" i="1"/>
  <c r="Z102" i="1"/>
  <c r="H102" i="1"/>
  <c r="AC102" i="1"/>
  <c r="L14" i="1"/>
  <c r="AC23" i="1"/>
  <c r="AA43" i="1"/>
  <c r="AC59" i="1"/>
  <c r="AC67" i="1"/>
  <c r="AC79" i="1"/>
  <c r="L111" i="1"/>
  <c r="T111" i="1"/>
  <c r="AB111" i="1"/>
  <c r="Q111" i="1"/>
  <c r="Z111" i="1"/>
  <c r="I111" i="1"/>
  <c r="R111" i="1"/>
  <c r="AA111" i="1"/>
  <c r="J111" i="1"/>
  <c r="S111" i="1"/>
  <c r="AC111" i="1"/>
  <c r="N111" i="1"/>
  <c r="W111" i="1"/>
  <c r="U111" i="1"/>
  <c r="V111" i="1"/>
  <c r="X111" i="1"/>
  <c r="Y111" i="1"/>
  <c r="M111" i="1"/>
  <c r="K111" i="1"/>
  <c r="O111" i="1"/>
  <c r="P111" i="1"/>
  <c r="H111" i="1"/>
  <c r="N119" i="1"/>
  <c r="V119" i="1"/>
  <c r="O119" i="1"/>
  <c r="W119" i="1"/>
  <c r="R119" i="1"/>
  <c r="AB119" i="1"/>
  <c r="I119" i="1"/>
  <c r="S119" i="1"/>
  <c r="AC119" i="1"/>
  <c r="J119" i="1"/>
  <c r="T119" i="1"/>
  <c r="K119" i="1"/>
  <c r="U119" i="1"/>
  <c r="M119" i="1"/>
  <c r="Y119" i="1"/>
  <c r="AA119" i="1"/>
  <c r="L119" i="1"/>
  <c r="Q119" i="1"/>
  <c r="X119" i="1"/>
  <c r="Z119" i="1"/>
  <c r="H119" i="1"/>
  <c r="P119" i="1"/>
  <c r="K131" i="1"/>
  <c r="S131" i="1"/>
  <c r="AA131" i="1"/>
  <c r="L131" i="1"/>
  <c r="T131" i="1"/>
  <c r="AB131" i="1"/>
  <c r="M131" i="1"/>
  <c r="U131" i="1"/>
  <c r="AC131" i="1"/>
  <c r="P131" i="1"/>
  <c r="X131" i="1"/>
  <c r="O131" i="1"/>
  <c r="Q131" i="1"/>
  <c r="R131" i="1"/>
  <c r="H131" i="1"/>
  <c r="V131" i="1"/>
  <c r="I131" i="1"/>
  <c r="Y131" i="1"/>
  <c r="W131" i="1"/>
  <c r="Z131" i="1"/>
  <c r="J131" i="1"/>
  <c r="N131" i="1"/>
  <c r="L139" i="1"/>
  <c r="T139" i="1"/>
  <c r="AB139" i="1"/>
  <c r="M139" i="1"/>
  <c r="U139" i="1"/>
  <c r="AC139" i="1"/>
  <c r="N139" i="1"/>
  <c r="V139" i="1"/>
  <c r="H139" i="1"/>
  <c r="O139" i="1"/>
  <c r="W139" i="1"/>
  <c r="I139" i="1"/>
  <c r="Q139" i="1"/>
  <c r="Y139" i="1"/>
  <c r="X139" i="1"/>
  <c r="Z139" i="1"/>
  <c r="AA139" i="1"/>
  <c r="J139" i="1"/>
  <c r="K139" i="1"/>
  <c r="R139" i="1"/>
  <c r="P139" i="1"/>
  <c r="S139" i="1"/>
  <c r="AA13" i="1"/>
  <c r="R4" i="1"/>
  <c r="E68" i="59" s="1"/>
  <c r="AC28" i="1"/>
  <c r="AC56" i="1"/>
  <c r="AC60" i="1"/>
  <c r="AC72" i="1"/>
  <c r="M100" i="1"/>
  <c r="U100" i="1"/>
  <c r="AC100" i="1"/>
  <c r="Q100" i="1"/>
  <c r="Z100" i="1"/>
  <c r="I100" i="1"/>
  <c r="R100" i="1"/>
  <c r="AA100" i="1"/>
  <c r="J100" i="1"/>
  <c r="S100" i="1"/>
  <c r="AB100" i="1"/>
  <c r="N100" i="1"/>
  <c r="W100" i="1"/>
  <c r="K100" i="1"/>
  <c r="L100" i="1"/>
  <c r="O100" i="1"/>
  <c r="P100" i="1"/>
  <c r="V100" i="1"/>
  <c r="X100" i="1"/>
  <c r="H100" i="1"/>
  <c r="T100" i="1"/>
  <c r="Y100" i="1"/>
  <c r="I112" i="1"/>
  <c r="Q112" i="1"/>
  <c r="Y112" i="1"/>
  <c r="K112" i="1"/>
  <c r="T112" i="1"/>
  <c r="AC112" i="1"/>
  <c r="L112" i="1"/>
  <c r="U112" i="1"/>
  <c r="M112" i="1"/>
  <c r="V112" i="1"/>
  <c r="P112" i="1"/>
  <c r="Z112" i="1"/>
  <c r="N112" i="1"/>
  <c r="O112" i="1"/>
  <c r="R112" i="1"/>
  <c r="S112" i="1"/>
  <c r="X112" i="1"/>
  <c r="J112" i="1"/>
  <c r="W112" i="1"/>
  <c r="AA112" i="1"/>
  <c r="AB112" i="1"/>
  <c r="H112" i="1"/>
  <c r="O116" i="1"/>
  <c r="W116" i="1"/>
  <c r="P116" i="1"/>
  <c r="X116" i="1"/>
  <c r="I116" i="1"/>
  <c r="S116" i="1"/>
  <c r="AC116" i="1"/>
  <c r="J116" i="1"/>
  <c r="T116" i="1"/>
  <c r="K116" i="1"/>
  <c r="U116" i="1"/>
  <c r="L116" i="1"/>
  <c r="V116" i="1"/>
  <c r="N116" i="1"/>
  <c r="Z116" i="1"/>
  <c r="Q116" i="1"/>
  <c r="R116" i="1"/>
  <c r="Y116" i="1"/>
  <c r="AA116" i="1"/>
  <c r="H116" i="1"/>
  <c r="M116" i="1"/>
  <c r="AB116" i="1"/>
  <c r="L128" i="1"/>
  <c r="T128" i="1"/>
  <c r="AB128" i="1"/>
  <c r="M128" i="1"/>
  <c r="U128" i="1"/>
  <c r="AC128" i="1"/>
  <c r="N128" i="1"/>
  <c r="V128" i="1"/>
  <c r="I128" i="1"/>
  <c r="Q128" i="1"/>
  <c r="Y128" i="1"/>
  <c r="P128" i="1"/>
  <c r="R128" i="1"/>
  <c r="S128" i="1"/>
  <c r="W128" i="1"/>
  <c r="J128" i="1"/>
  <c r="Z128" i="1"/>
  <c r="X128" i="1"/>
  <c r="AA128" i="1"/>
  <c r="K128" i="1"/>
  <c r="H128" i="1"/>
  <c r="O128" i="1"/>
  <c r="L136" i="1"/>
  <c r="T136" i="1"/>
  <c r="AB136" i="1"/>
  <c r="M136" i="1"/>
  <c r="U136" i="1"/>
  <c r="AC136" i="1"/>
  <c r="N136" i="1"/>
  <c r="X136" i="1"/>
  <c r="O136" i="1"/>
  <c r="Y136" i="1"/>
  <c r="P136" i="1"/>
  <c r="Z136" i="1"/>
  <c r="Q136" i="1"/>
  <c r="AA136" i="1"/>
  <c r="I136" i="1"/>
  <c r="S136" i="1"/>
  <c r="H136" i="1"/>
  <c r="J136" i="1"/>
  <c r="K136" i="1"/>
  <c r="R136" i="1"/>
  <c r="V136" i="1"/>
  <c r="W136" i="1"/>
  <c r="P10" i="1"/>
  <c r="K4" i="1"/>
  <c r="AC21" i="1"/>
  <c r="AC25" i="1"/>
  <c r="AC29" i="1"/>
  <c r="AC33" i="1"/>
  <c r="AA37" i="1"/>
  <c r="N77" i="56" s="1"/>
  <c r="AA41" i="1"/>
  <c r="AA45" i="1"/>
  <c r="AA49" i="1"/>
  <c r="AC53" i="1"/>
  <c r="AC57" i="1"/>
  <c r="AC61" i="1"/>
  <c r="AC65" i="1"/>
  <c r="AC69" i="1"/>
  <c r="AC73" i="1"/>
  <c r="AC77" i="1"/>
  <c r="AC81" i="1"/>
  <c r="J101" i="1"/>
  <c r="R101" i="1"/>
  <c r="Z101" i="1"/>
  <c r="K101" i="1"/>
  <c r="T101" i="1"/>
  <c r="AC101" i="1"/>
  <c r="L101" i="1"/>
  <c r="U101" i="1"/>
  <c r="M101" i="1"/>
  <c r="V101" i="1"/>
  <c r="P101" i="1"/>
  <c r="Y101" i="1"/>
  <c r="W101" i="1"/>
  <c r="X101" i="1"/>
  <c r="AA101" i="1"/>
  <c r="I101" i="1"/>
  <c r="AB101" i="1"/>
  <c r="O101" i="1"/>
  <c r="N101" i="1"/>
  <c r="Q101" i="1"/>
  <c r="S101" i="1"/>
  <c r="H101" i="1"/>
  <c r="N105" i="1"/>
  <c r="V105" i="1"/>
  <c r="L105" i="1"/>
  <c r="U105" i="1"/>
  <c r="M105" i="1"/>
  <c r="W105" i="1"/>
  <c r="O105" i="1"/>
  <c r="X105" i="1"/>
  <c r="I105" i="1"/>
  <c r="R105" i="1"/>
  <c r="P105" i="1"/>
  <c r="AC105" i="1"/>
  <c r="Q105" i="1"/>
  <c r="S105" i="1"/>
  <c r="T105" i="1"/>
  <c r="Z105" i="1"/>
  <c r="Y105" i="1"/>
  <c r="AA105" i="1"/>
  <c r="AB105" i="1"/>
  <c r="H105" i="1"/>
  <c r="J105" i="1"/>
  <c r="K105" i="1"/>
  <c r="J109" i="1"/>
  <c r="R109" i="1"/>
  <c r="Z109" i="1"/>
  <c r="N109" i="1"/>
  <c r="W109" i="1"/>
  <c r="O109" i="1"/>
  <c r="X109" i="1"/>
  <c r="I109" i="1"/>
  <c r="U109" i="1"/>
  <c r="K109" i="1"/>
  <c r="V109" i="1"/>
  <c r="L109" i="1"/>
  <c r="Y109" i="1"/>
  <c r="Q109" i="1"/>
  <c r="AC109" i="1"/>
  <c r="AA109" i="1"/>
  <c r="AB109" i="1"/>
  <c r="P109" i="1"/>
  <c r="S109" i="1"/>
  <c r="M109" i="1"/>
  <c r="T109" i="1"/>
  <c r="H109" i="1"/>
  <c r="N113" i="1"/>
  <c r="V113" i="1"/>
  <c r="M113" i="1"/>
  <c r="W113" i="1"/>
  <c r="O113" i="1"/>
  <c r="X113" i="1"/>
  <c r="P113" i="1"/>
  <c r="Y113" i="1"/>
  <c r="J113" i="1"/>
  <c r="S113" i="1"/>
  <c r="AB113" i="1"/>
  <c r="Z113" i="1"/>
  <c r="I113" i="1"/>
  <c r="AA113" i="1"/>
  <c r="K113" i="1"/>
  <c r="AC113" i="1"/>
  <c r="L113" i="1"/>
  <c r="R113" i="1"/>
  <c r="T113" i="1"/>
  <c r="H113" i="1"/>
  <c r="U113" i="1"/>
  <c r="Q113" i="1"/>
  <c r="L117" i="1"/>
  <c r="T117" i="1"/>
  <c r="AB117" i="1"/>
  <c r="M117" i="1"/>
  <c r="U117" i="1"/>
  <c r="AC117" i="1"/>
  <c r="R117" i="1"/>
  <c r="I117" i="1"/>
  <c r="S117" i="1"/>
  <c r="J117" i="1"/>
  <c r="V117" i="1"/>
  <c r="K117" i="1"/>
  <c r="W117" i="1"/>
  <c r="O117" i="1"/>
  <c r="Y117" i="1"/>
  <c r="AA117" i="1"/>
  <c r="N117" i="1"/>
  <c r="Q117" i="1"/>
  <c r="Z117" i="1"/>
  <c r="H117" i="1"/>
  <c r="P117" i="1"/>
  <c r="X117" i="1"/>
  <c r="I121" i="1"/>
  <c r="Q121" i="1"/>
  <c r="Y121" i="1"/>
  <c r="O121" i="1"/>
  <c r="X121" i="1"/>
  <c r="P121" i="1"/>
  <c r="Z121" i="1"/>
  <c r="R121" i="1"/>
  <c r="AA121" i="1"/>
  <c r="J121" i="1"/>
  <c r="S121" i="1"/>
  <c r="AB121" i="1"/>
  <c r="L121" i="1"/>
  <c r="U121" i="1"/>
  <c r="W121" i="1"/>
  <c r="H121" i="1"/>
  <c r="AC121" i="1"/>
  <c r="K121" i="1"/>
  <c r="N121" i="1"/>
  <c r="M121" i="1"/>
  <c r="T121" i="1"/>
  <c r="V121" i="1"/>
  <c r="M125" i="1"/>
  <c r="U125" i="1"/>
  <c r="AC125" i="1"/>
  <c r="N125" i="1"/>
  <c r="V125" i="1"/>
  <c r="O125" i="1"/>
  <c r="W125" i="1"/>
  <c r="P125" i="1"/>
  <c r="X125" i="1"/>
  <c r="J125" i="1"/>
  <c r="R125" i="1"/>
  <c r="Z125" i="1"/>
  <c r="Y125" i="1"/>
  <c r="AA125" i="1"/>
  <c r="I125" i="1"/>
  <c r="AB125" i="1"/>
  <c r="K125" i="1"/>
  <c r="Q125" i="1"/>
  <c r="L125" i="1"/>
  <c r="S125" i="1"/>
  <c r="T125" i="1"/>
  <c r="H125" i="1"/>
  <c r="I129" i="1"/>
  <c r="Q129" i="1"/>
  <c r="Y129" i="1"/>
  <c r="J129" i="1"/>
  <c r="R129" i="1"/>
  <c r="Z129" i="1"/>
  <c r="K129" i="1"/>
  <c r="S129" i="1"/>
  <c r="AA129" i="1"/>
  <c r="N129" i="1"/>
  <c r="V129" i="1"/>
  <c r="U129" i="1"/>
  <c r="H129" i="1"/>
  <c r="W129" i="1"/>
  <c r="X129" i="1"/>
  <c r="L129" i="1"/>
  <c r="AB129" i="1"/>
  <c r="O129" i="1"/>
  <c r="T129" i="1"/>
  <c r="AC129" i="1"/>
  <c r="M129" i="1"/>
  <c r="P129" i="1"/>
  <c r="M133" i="1"/>
  <c r="U133" i="1"/>
  <c r="AC133" i="1"/>
  <c r="N133" i="1"/>
  <c r="V133" i="1"/>
  <c r="O133" i="1"/>
  <c r="J133" i="1"/>
  <c r="R133" i="1"/>
  <c r="Z133" i="1"/>
  <c r="I133" i="1"/>
  <c r="X133" i="1"/>
  <c r="K133" i="1"/>
  <c r="Y133" i="1"/>
  <c r="L133" i="1"/>
  <c r="AA133" i="1"/>
  <c r="P133" i="1"/>
  <c r="AB133" i="1"/>
  <c r="S133" i="1"/>
  <c r="T133" i="1"/>
  <c r="W133" i="1"/>
  <c r="H133" i="1"/>
  <c r="Q133" i="1"/>
  <c r="I137" i="1"/>
  <c r="Q137" i="1"/>
  <c r="Y137" i="1"/>
  <c r="J137" i="1"/>
  <c r="R137" i="1"/>
  <c r="Z137" i="1"/>
  <c r="M137" i="1"/>
  <c r="W137" i="1"/>
  <c r="H137" i="1"/>
  <c r="N137" i="1"/>
  <c r="X137" i="1"/>
  <c r="O137" i="1"/>
  <c r="AA137" i="1"/>
  <c r="P137" i="1"/>
  <c r="AB137" i="1"/>
  <c r="T137" i="1"/>
  <c r="U137" i="1"/>
  <c r="V137" i="1"/>
  <c r="AC137" i="1"/>
  <c r="L137" i="1"/>
  <c r="K137" i="1"/>
  <c r="S137" i="1"/>
  <c r="N141" i="1"/>
  <c r="V141" i="1"/>
  <c r="O141" i="1"/>
  <c r="W141" i="1"/>
  <c r="P141" i="1"/>
  <c r="X141" i="1"/>
  <c r="I141" i="1"/>
  <c r="Q141" i="1"/>
  <c r="Y141" i="1"/>
  <c r="K141" i="1"/>
  <c r="S141" i="1"/>
  <c r="AA141" i="1"/>
  <c r="U141" i="1"/>
  <c r="Z141" i="1"/>
  <c r="H141" i="1"/>
  <c r="AB141" i="1"/>
  <c r="J141" i="1"/>
  <c r="AC141" i="1"/>
  <c r="L141" i="1"/>
  <c r="R141" i="1"/>
  <c r="M141" i="1"/>
  <c r="T141" i="1"/>
  <c r="J145" i="1"/>
  <c r="R145" i="1"/>
  <c r="Z145" i="1"/>
  <c r="H145" i="1"/>
  <c r="K145" i="1"/>
  <c r="S145" i="1"/>
  <c r="AA145" i="1"/>
  <c r="L145" i="1"/>
  <c r="T145" i="1"/>
  <c r="AB145" i="1"/>
  <c r="M145" i="1"/>
  <c r="U145" i="1"/>
  <c r="AC145" i="1"/>
  <c r="O145" i="1"/>
  <c r="W145" i="1"/>
  <c r="V145" i="1"/>
  <c r="X145" i="1"/>
  <c r="Y145" i="1"/>
  <c r="I145" i="1"/>
  <c r="P145" i="1"/>
  <c r="N145" i="1"/>
  <c r="Q145" i="1"/>
  <c r="U16" i="1"/>
  <c r="AC18" i="1"/>
  <c r="AC26" i="1"/>
  <c r="AC30" i="1"/>
  <c r="AA38" i="1"/>
  <c r="N78" i="56" s="1"/>
  <c r="AA46" i="1"/>
  <c r="AC58" i="1"/>
  <c r="AC70" i="1"/>
  <c r="AC78" i="1"/>
  <c r="K98" i="1"/>
  <c r="S98" i="1"/>
  <c r="AA98" i="1"/>
  <c r="Q98" i="1"/>
  <c r="Z98" i="1"/>
  <c r="J98" i="1"/>
  <c r="U98" i="1"/>
  <c r="L98" i="1"/>
  <c r="V98" i="1"/>
  <c r="M98" i="1"/>
  <c r="W98" i="1"/>
  <c r="P98" i="1"/>
  <c r="AB98" i="1"/>
  <c r="N98" i="1"/>
  <c r="O98" i="1"/>
  <c r="R98" i="1"/>
  <c r="T98" i="1"/>
  <c r="Y98" i="1"/>
  <c r="X98" i="1"/>
  <c r="AC98" i="1"/>
  <c r="H98" i="1"/>
  <c r="I98" i="1"/>
  <c r="O110" i="1"/>
  <c r="W110" i="1"/>
  <c r="I110" i="1"/>
  <c r="N110" i="1"/>
  <c r="X110" i="1"/>
  <c r="P110" i="1"/>
  <c r="Y110" i="1"/>
  <c r="Q110" i="1"/>
  <c r="Z110" i="1"/>
  <c r="K110" i="1"/>
  <c r="T110" i="1"/>
  <c r="AC110" i="1"/>
  <c r="AA110" i="1"/>
  <c r="J110" i="1"/>
  <c r="AB110" i="1"/>
  <c r="L110" i="1"/>
  <c r="M110" i="1"/>
  <c r="S110" i="1"/>
  <c r="R110" i="1"/>
  <c r="U110" i="1"/>
  <c r="H110" i="1"/>
  <c r="V110" i="1"/>
  <c r="I118" i="1"/>
  <c r="Q118" i="1"/>
  <c r="Y118" i="1"/>
  <c r="J118" i="1"/>
  <c r="R118" i="1"/>
  <c r="Z118" i="1"/>
  <c r="S118" i="1"/>
  <c r="AC118" i="1"/>
  <c r="T118" i="1"/>
  <c r="K118" i="1"/>
  <c r="U118" i="1"/>
  <c r="L118" i="1"/>
  <c r="V118" i="1"/>
  <c r="N118" i="1"/>
  <c r="X118" i="1"/>
  <c r="O118" i="1"/>
  <c r="P118" i="1"/>
  <c r="W118" i="1"/>
  <c r="AA118" i="1"/>
  <c r="H118" i="1"/>
  <c r="M118" i="1"/>
  <c r="AB118" i="1"/>
  <c r="J126" i="1"/>
  <c r="R126" i="1"/>
  <c r="Z126" i="1"/>
  <c r="K126" i="1"/>
  <c r="S126" i="1"/>
  <c r="AA126" i="1"/>
  <c r="L126" i="1"/>
  <c r="T126" i="1"/>
  <c r="AB126" i="1"/>
  <c r="M126" i="1"/>
  <c r="O126" i="1"/>
  <c r="W126" i="1"/>
  <c r="V126" i="1"/>
  <c r="X126" i="1"/>
  <c r="Y126" i="1"/>
  <c r="I126" i="1"/>
  <c r="AC126" i="1"/>
  <c r="P126" i="1"/>
  <c r="H126" i="1"/>
  <c r="U126" i="1"/>
  <c r="N126" i="1"/>
  <c r="Q126" i="1"/>
  <c r="J134" i="1"/>
  <c r="R134" i="1"/>
  <c r="Z134" i="1"/>
  <c r="K134" i="1"/>
  <c r="S134" i="1"/>
  <c r="AA134" i="1"/>
  <c r="N134" i="1"/>
  <c r="X134" i="1"/>
  <c r="O134" i="1"/>
  <c r="Y134" i="1"/>
  <c r="P134" i="1"/>
  <c r="AB134" i="1"/>
  <c r="Q134" i="1"/>
  <c r="AC134" i="1"/>
  <c r="I134" i="1"/>
  <c r="U134" i="1"/>
  <c r="H134" i="1"/>
  <c r="L134" i="1"/>
  <c r="M134" i="1"/>
  <c r="T134" i="1"/>
  <c r="V134" i="1"/>
  <c r="W134" i="1"/>
  <c r="O15" i="1"/>
  <c r="AC19" i="1"/>
  <c r="AC31" i="1"/>
  <c r="AA39" i="1"/>
  <c r="N79" i="56" s="1"/>
  <c r="AC51" i="1"/>
  <c r="AC63" i="1"/>
  <c r="AC75" i="1"/>
  <c r="L103" i="1"/>
  <c r="T103" i="1"/>
  <c r="AB103" i="1"/>
  <c r="P103" i="1"/>
  <c r="Y103" i="1"/>
  <c r="Q103" i="1"/>
  <c r="Z103" i="1"/>
  <c r="I103" i="1"/>
  <c r="R103" i="1"/>
  <c r="AA103" i="1"/>
  <c r="M103" i="1"/>
  <c r="V103" i="1"/>
  <c r="J103" i="1"/>
  <c r="AC103" i="1"/>
  <c r="K103" i="1"/>
  <c r="N103" i="1"/>
  <c r="O103" i="1"/>
  <c r="U103" i="1"/>
  <c r="S103" i="1"/>
  <c r="W103" i="1"/>
  <c r="X103" i="1"/>
  <c r="H103" i="1"/>
  <c r="J115" i="1"/>
  <c r="R115" i="1"/>
  <c r="Z115" i="1"/>
  <c r="K115" i="1"/>
  <c r="S115" i="1"/>
  <c r="AA115" i="1"/>
  <c r="L115" i="1"/>
  <c r="T115" i="1"/>
  <c r="AB115" i="1"/>
  <c r="O115" i="1"/>
  <c r="W115" i="1"/>
  <c r="U115" i="1"/>
  <c r="V115" i="1"/>
  <c r="X115" i="1"/>
  <c r="I115" i="1"/>
  <c r="Y115" i="1"/>
  <c r="N115" i="1"/>
  <c r="Q115" i="1"/>
  <c r="AC115" i="1"/>
  <c r="H115" i="1"/>
  <c r="M115" i="1"/>
  <c r="P115" i="1"/>
  <c r="O127" i="1"/>
  <c r="W127" i="1"/>
  <c r="P127" i="1"/>
  <c r="X127" i="1"/>
  <c r="I127" i="1"/>
  <c r="Q127" i="1"/>
  <c r="Y127" i="1"/>
  <c r="L127" i="1"/>
  <c r="T127" i="1"/>
  <c r="AB127" i="1"/>
  <c r="K127" i="1"/>
  <c r="AA127" i="1"/>
  <c r="M127" i="1"/>
  <c r="AC127" i="1"/>
  <c r="N127" i="1"/>
  <c r="R127" i="1"/>
  <c r="U127" i="1"/>
  <c r="V127" i="1"/>
  <c r="Z127" i="1"/>
  <c r="H127" i="1"/>
  <c r="J127" i="1"/>
  <c r="S127" i="1"/>
  <c r="P143" i="1"/>
  <c r="X143" i="1"/>
  <c r="I143" i="1"/>
  <c r="Q143" i="1"/>
  <c r="Y143" i="1"/>
  <c r="J143" i="1"/>
  <c r="R143" i="1"/>
  <c r="Z143" i="1"/>
  <c r="K143" i="1"/>
  <c r="S143" i="1"/>
  <c r="AA143" i="1"/>
  <c r="M143" i="1"/>
  <c r="U143" i="1"/>
  <c r="AC143" i="1"/>
  <c r="V143" i="1"/>
  <c r="W143" i="1"/>
  <c r="AB143" i="1"/>
  <c r="H143" i="1"/>
  <c r="L143" i="1"/>
  <c r="O143" i="1"/>
  <c r="N143" i="1"/>
  <c r="T143" i="1"/>
  <c r="N5" i="1"/>
  <c r="AC20" i="1"/>
  <c r="AC32" i="1"/>
  <c r="AA48" i="1"/>
  <c r="AC64" i="1"/>
  <c r="AC76" i="1"/>
  <c r="M108" i="1"/>
  <c r="U108" i="1"/>
  <c r="AC108" i="1"/>
  <c r="K108" i="1"/>
  <c r="T108" i="1"/>
  <c r="L108" i="1"/>
  <c r="V108" i="1"/>
  <c r="P108" i="1"/>
  <c r="AA108" i="1"/>
  <c r="Q108" i="1"/>
  <c r="AB108" i="1"/>
  <c r="R108" i="1"/>
  <c r="J108" i="1"/>
  <c r="X108" i="1"/>
  <c r="S108" i="1"/>
  <c r="W108" i="1"/>
  <c r="Y108" i="1"/>
  <c r="Z108" i="1"/>
  <c r="I108" i="1"/>
  <c r="O108" i="1"/>
  <c r="H108" i="1"/>
  <c r="N108" i="1"/>
  <c r="K120" i="1"/>
  <c r="S120" i="1"/>
  <c r="AA120" i="1"/>
  <c r="L120" i="1"/>
  <c r="T120" i="1"/>
  <c r="AB120" i="1"/>
  <c r="Q120" i="1"/>
  <c r="AC120" i="1"/>
  <c r="R120" i="1"/>
  <c r="I120" i="1"/>
  <c r="U120" i="1"/>
  <c r="J120" i="1"/>
  <c r="V120" i="1"/>
  <c r="N120" i="1"/>
  <c r="X120" i="1"/>
  <c r="O120" i="1"/>
  <c r="P120" i="1"/>
  <c r="W120" i="1"/>
  <c r="Y120" i="1"/>
  <c r="H120" i="1"/>
  <c r="M120" i="1"/>
  <c r="Z120" i="1"/>
  <c r="P132" i="1"/>
  <c r="X132" i="1"/>
  <c r="I132" i="1"/>
  <c r="Q132" i="1"/>
  <c r="Y132" i="1"/>
  <c r="J132" i="1"/>
  <c r="R132" i="1"/>
  <c r="Z132" i="1"/>
  <c r="M132" i="1"/>
  <c r="U132" i="1"/>
  <c r="AC132" i="1"/>
  <c r="T132" i="1"/>
  <c r="V132" i="1"/>
  <c r="W132" i="1"/>
  <c r="K132" i="1"/>
  <c r="AA132" i="1"/>
  <c r="H132" i="1"/>
  <c r="N132" i="1"/>
  <c r="S132" i="1"/>
  <c r="AB132" i="1"/>
  <c r="L132" i="1"/>
  <c r="O132" i="1"/>
  <c r="M144" i="1"/>
  <c r="U144" i="1"/>
  <c r="AC144" i="1"/>
  <c r="N144" i="1"/>
  <c r="V144" i="1"/>
  <c r="O144" i="1"/>
  <c r="W144" i="1"/>
  <c r="P144" i="1"/>
  <c r="X144" i="1"/>
  <c r="J144" i="1"/>
  <c r="R144" i="1"/>
  <c r="Z144" i="1"/>
  <c r="T144" i="1"/>
  <c r="Y144" i="1"/>
  <c r="AA144" i="1"/>
  <c r="I144" i="1"/>
  <c r="AB144" i="1"/>
  <c r="H144" i="1"/>
  <c r="K144" i="1"/>
  <c r="Q144" i="1"/>
  <c r="S144" i="1"/>
  <c r="L144" i="1"/>
  <c r="Z2" i="1"/>
  <c r="M66" i="59" s="1"/>
  <c r="AB17" i="1"/>
  <c r="O9" i="1"/>
  <c r="W10" i="1"/>
  <c r="V14" i="1"/>
  <c r="I10" i="1"/>
  <c r="R42" i="1"/>
  <c r="T16" i="1"/>
  <c r="V31" i="1"/>
  <c r="U10" i="1"/>
  <c r="I4" i="1"/>
  <c r="AA12" i="1"/>
  <c r="S10" i="1"/>
  <c r="AC4" i="1"/>
  <c r="AB2" i="1"/>
  <c r="U12" i="1"/>
  <c r="Q10" i="1"/>
  <c r="AA4" i="1"/>
  <c r="N68" i="59" s="1"/>
  <c r="W2" i="1"/>
  <c r="J66" i="59" s="1"/>
  <c r="AC10" i="1"/>
  <c r="O10" i="1"/>
  <c r="Z4" i="1"/>
  <c r="M68" i="59" s="1"/>
  <c r="S2" i="1"/>
  <c r="F66" i="59" s="1"/>
  <c r="N64" i="1"/>
  <c r="H2" i="1"/>
  <c r="AA10" i="1"/>
  <c r="N10" i="1"/>
  <c r="V4" i="1"/>
  <c r="I68" i="59" s="1"/>
  <c r="N2" i="1"/>
  <c r="H10" i="1"/>
  <c r="Z10" i="1"/>
  <c r="M10" i="1"/>
  <c r="T4" i="1"/>
  <c r="G68" i="59" s="1"/>
  <c r="M2" i="1"/>
  <c r="H4" i="1"/>
  <c r="Y10" i="1"/>
  <c r="J10" i="1"/>
  <c r="M4" i="1"/>
  <c r="J2" i="1"/>
  <c r="Q16" i="1"/>
  <c r="H11" i="1"/>
  <c r="M14" i="1"/>
  <c r="X17" i="1"/>
  <c r="X12" i="1"/>
  <c r="V2" i="1"/>
  <c r="I66" i="59" s="1"/>
  <c r="R41" i="1"/>
  <c r="N65" i="1"/>
  <c r="W17" i="1"/>
  <c r="Y16" i="1"/>
  <c r="K12" i="1"/>
  <c r="R10" i="1"/>
  <c r="Q4" i="1"/>
  <c r="P2" i="1"/>
  <c r="V29" i="1"/>
  <c r="R49" i="1"/>
  <c r="P8" i="1"/>
  <c r="T17" i="1"/>
  <c r="M16" i="1"/>
  <c r="T15" i="1"/>
  <c r="AC14" i="1"/>
  <c r="S14" i="1"/>
  <c r="J14" i="1"/>
  <c r="S12" i="1"/>
  <c r="L8" i="1"/>
  <c r="AC3" i="1"/>
  <c r="J3" i="1"/>
  <c r="H8" i="1"/>
  <c r="AC16" i="1"/>
  <c r="AC15" i="1"/>
  <c r="Q15" i="1"/>
  <c r="Z14" i="1"/>
  <c r="Q14" i="1"/>
  <c r="K13" i="1"/>
  <c r="P12" i="1"/>
  <c r="Y8" i="1"/>
  <c r="Z6" i="1"/>
  <c r="M70" i="59" s="1"/>
  <c r="H15" i="1"/>
  <c r="U15" i="1"/>
  <c r="I15" i="1"/>
  <c r="U14" i="1"/>
  <c r="K14" i="1"/>
  <c r="P17" i="1"/>
  <c r="I16" i="1"/>
  <c r="R15" i="1"/>
  <c r="AA14" i="1"/>
  <c r="R14" i="1"/>
  <c r="I14" i="1"/>
  <c r="Q12" i="1"/>
  <c r="AA8" i="1"/>
  <c r="I8" i="1"/>
  <c r="R46" i="1"/>
  <c r="AB16" i="1"/>
  <c r="AB15" i="1"/>
  <c r="N15" i="1"/>
  <c r="Y14" i="1"/>
  <c r="P14" i="1"/>
  <c r="AC12" i="1"/>
  <c r="M12" i="1"/>
  <c r="V10" i="1"/>
  <c r="K10" i="1"/>
  <c r="W8" i="1"/>
  <c r="T6" i="1"/>
  <c r="G70" i="59" s="1"/>
  <c r="V15" i="1"/>
  <c r="J15" i="1"/>
  <c r="H14" i="1"/>
  <c r="M8" i="1"/>
  <c r="Z15" i="1"/>
  <c r="M15" i="1"/>
  <c r="X14" i="1"/>
  <c r="O14" i="1"/>
  <c r="U8" i="1"/>
  <c r="Q6" i="1"/>
  <c r="Y15" i="1"/>
  <c r="L15" i="1"/>
  <c r="W14" i="1"/>
  <c r="N14" i="1"/>
  <c r="Y12" i="1"/>
  <c r="I12" i="1"/>
  <c r="R8" i="1"/>
  <c r="K6" i="1"/>
  <c r="K17" i="1"/>
  <c r="S17" i="1"/>
  <c r="AA17" i="1"/>
  <c r="M17" i="1"/>
  <c r="U17" i="1"/>
  <c r="AC17" i="1"/>
  <c r="N17" i="1"/>
  <c r="V17" i="1"/>
  <c r="H17" i="1"/>
  <c r="I17" i="1"/>
  <c r="Q17" i="1"/>
  <c r="Y17" i="1"/>
  <c r="J17" i="1"/>
  <c r="R17" i="1"/>
  <c r="Z17" i="1"/>
  <c r="K9" i="1"/>
  <c r="S9" i="1"/>
  <c r="AA9" i="1"/>
  <c r="L9" i="1"/>
  <c r="T9" i="1"/>
  <c r="AB9" i="1"/>
  <c r="M9" i="1"/>
  <c r="U9" i="1"/>
  <c r="AC9" i="1"/>
  <c r="N9" i="1"/>
  <c r="V9" i="1"/>
  <c r="H9" i="1"/>
  <c r="P9" i="1"/>
  <c r="X9" i="1"/>
  <c r="I9" i="1"/>
  <c r="Q9" i="1"/>
  <c r="Y9" i="1"/>
  <c r="J9" i="1"/>
  <c r="R9" i="1"/>
  <c r="Z9" i="1"/>
  <c r="L3" i="1"/>
  <c r="T3" i="1"/>
  <c r="G67" i="59" s="1"/>
  <c r="AB3" i="1"/>
  <c r="O3" i="1"/>
  <c r="X3" i="1"/>
  <c r="K67" i="59" s="1"/>
  <c r="P3" i="1"/>
  <c r="Y3" i="1"/>
  <c r="L67" i="59" s="1"/>
  <c r="Q3" i="1"/>
  <c r="Z3" i="1"/>
  <c r="M67" i="59" s="1"/>
  <c r="I3" i="1"/>
  <c r="R3" i="1"/>
  <c r="E67" i="59" s="1"/>
  <c r="AA3" i="1"/>
  <c r="N67" i="59" s="1"/>
  <c r="H3" i="1"/>
  <c r="K3" i="1"/>
  <c r="U3" i="1"/>
  <c r="H67" i="59" s="1"/>
  <c r="M3" i="1"/>
  <c r="V3" i="1"/>
  <c r="I67" i="59" s="1"/>
  <c r="N3" i="1"/>
  <c r="W3" i="1"/>
  <c r="J67" i="59" s="1"/>
  <c r="O17" i="1"/>
  <c r="P16" i="1"/>
  <c r="X16" i="1"/>
  <c r="J16" i="1"/>
  <c r="R16" i="1"/>
  <c r="Z16" i="1"/>
  <c r="H16" i="1"/>
  <c r="K16" i="1"/>
  <c r="S16" i="1"/>
  <c r="AA16" i="1"/>
  <c r="N16" i="1"/>
  <c r="V16" i="1"/>
  <c r="O16" i="1"/>
  <c r="W16" i="1"/>
  <c r="H5" i="1"/>
  <c r="L17" i="1"/>
  <c r="L16" i="1"/>
  <c r="AC11" i="1"/>
  <c r="W5" i="1"/>
  <c r="J69" i="59" s="1"/>
  <c r="AA7" i="1"/>
  <c r="N71" i="59" s="1"/>
  <c r="I11" i="1"/>
  <c r="Q11" i="1"/>
  <c r="Y11" i="1"/>
  <c r="J11" i="1"/>
  <c r="R11" i="1"/>
  <c r="Z11" i="1"/>
  <c r="K11" i="1"/>
  <c r="S11" i="1"/>
  <c r="AA11" i="1"/>
  <c r="L11" i="1"/>
  <c r="T11" i="1"/>
  <c r="AB11" i="1"/>
  <c r="N11" i="1"/>
  <c r="V11" i="1"/>
  <c r="O11" i="1"/>
  <c r="W11" i="1"/>
  <c r="P11" i="1"/>
  <c r="X11" i="1"/>
  <c r="J5" i="1"/>
  <c r="R5" i="1"/>
  <c r="E69" i="59" s="1"/>
  <c r="Z5" i="1"/>
  <c r="M69" i="59" s="1"/>
  <c r="I5" i="1"/>
  <c r="S5" i="1"/>
  <c r="F69" i="59" s="1"/>
  <c r="AB5" i="1"/>
  <c r="K5" i="1"/>
  <c r="T5" i="1"/>
  <c r="G69" i="59" s="1"/>
  <c r="AC5" i="1"/>
  <c r="L5" i="1"/>
  <c r="U5" i="1"/>
  <c r="H69" i="59" s="1"/>
  <c r="M5" i="1"/>
  <c r="V5" i="1"/>
  <c r="I69" i="59" s="1"/>
  <c r="O5" i="1"/>
  <c r="X5" i="1"/>
  <c r="K69" i="59" s="1"/>
  <c r="P5" i="1"/>
  <c r="Y5" i="1"/>
  <c r="L69" i="59" s="1"/>
  <c r="Q5" i="1"/>
  <c r="AA5" i="1"/>
  <c r="N69" i="59" s="1"/>
  <c r="M11" i="1"/>
  <c r="AA44" i="1"/>
  <c r="R44" i="1"/>
  <c r="O13" i="1"/>
  <c r="W13" i="1"/>
  <c r="P13" i="1"/>
  <c r="X13" i="1"/>
  <c r="I13" i="1"/>
  <c r="Q13" i="1"/>
  <c r="Y13" i="1"/>
  <c r="J13" i="1"/>
  <c r="R13" i="1"/>
  <c r="Z13" i="1"/>
  <c r="L13" i="1"/>
  <c r="T13" i="1"/>
  <c r="AB13" i="1"/>
  <c r="M13" i="1"/>
  <c r="U13" i="1"/>
  <c r="AC13" i="1"/>
  <c r="N13" i="1"/>
  <c r="V13" i="1"/>
  <c r="P7" i="1"/>
  <c r="X7" i="1"/>
  <c r="K71" i="59" s="1"/>
  <c r="M7" i="1"/>
  <c r="V7" i="1"/>
  <c r="I71" i="59" s="1"/>
  <c r="N7" i="1"/>
  <c r="W7" i="1"/>
  <c r="J71" i="59" s="1"/>
  <c r="O7" i="1"/>
  <c r="Y7" i="1"/>
  <c r="L71" i="59" s="1"/>
  <c r="Q7" i="1"/>
  <c r="Z7" i="1"/>
  <c r="M71" i="59" s="1"/>
  <c r="J7" i="1"/>
  <c r="S7" i="1"/>
  <c r="F71" i="59" s="1"/>
  <c r="AB7" i="1"/>
  <c r="K7" i="1"/>
  <c r="T7" i="1"/>
  <c r="G71" i="59" s="1"/>
  <c r="AC7" i="1"/>
  <c r="L7" i="1"/>
  <c r="U7" i="1"/>
  <c r="H71" i="59" s="1"/>
  <c r="H7" i="1"/>
  <c r="H13" i="1"/>
  <c r="S13" i="1"/>
  <c r="W9" i="1"/>
  <c r="I7" i="1"/>
  <c r="X6" i="1"/>
  <c r="K70" i="59" s="1"/>
  <c r="O6" i="1"/>
  <c r="I2" i="1"/>
  <c r="Q2" i="1"/>
  <c r="Y2" i="1"/>
  <c r="L66" i="59" s="1"/>
  <c r="O4" i="1"/>
  <c r="W4" i="1"/>
  <c r="J68" i="59" s="1"/>
  <c r="H12" i="1"/>
  <c r="H6" i="1"/>
  <c r="AA15" i="1"/>
  <c r="S15" i="1"/>
  <c r="K15" i="1"/>
  <c r="Z12" i="1"/>
  <c r="R12" i="1"/>
  <c r="J12" i="1"/>
  <c r="AB10" i="1"/>
  <c r="T10" i="1"/>
  <c r="L10" i="1"/>
  <c r="X8" i="1"/>
  <c r="W6" i="1"/>
  <c r="J70" i="59" s="1"/>
  <c r="N6" i="1"/>
  <c r="AB4" i="1"/>
  <c r="S4" i="1"/>
  <c r="F68" i="59" s="1"/>
  <c r="J4" i="1"/>
  <c r="X2" i="1"/>
  <c r="K66" i="59" s="1"/>
  <c r="O2" i="1"/>
  <c r="R43" i="1"/>
  <c r="V6" i="1"/>
  <c r="I70" i="59" s="1"/>
  <c r="L6" i="1"/>
  <c r="N8" i="1"/>
  <c r="V8" i="1"/>
  <c r="X15" i="1"/>
  <c r="P15" i="1"/>
  <c r="W12" i="1"/>
  <c r="O12" i="1"/>
  <c r="AC8" i="1"/>
  <c r="T8" i="1"/>
  <c r="K8" i="1"/>
  <c r="AB6" i="1"/>
  <c r="S6" i="1"/>
  <c r="F70" i="59" s="1"/>
  <c r="J6" i="1"/>
  <c r="Y4" i="1"/>
  <c r="L68" i="59" s="1"/>
  <c r="P4" i="1"/>
  <c r="U2" i="1"/>
  <c r="H66" i="59" s="1"/>
  <c r="L2" i="1"/>
  <c r="AA47" i="1"/>
  <c r="R47" i="1"/>
  <c r="W15" i="1"/>
  <c r="AB14" i="1"/>
  <c r="T14" i="1"/>
  <c r="V12" i="1"/>
  <c r="N12" i="1"/>
  <c r="X10" i="1"/>
  <c r="AB8" i="1"/>
  <c r="S8" i="1"/>
  <c r="J8" i="1"/>
  <c r="AA6" i="1"/>
  <c r="N70" i="59" s="1"/>
  <c r="R6" i="1"/>
  <c r="E70" i="59" s="1"/>
  <c r="X4" i="1"/>
  <c r="K68" i="59" s="1"/>
  <c r="N4" i="1"/>
  <c r="AC2" i="1"/>
  <c r="T2" i="1"/>
  <c r="G66" i="59" s="1"/>
  <c r="K2" i="1"/>
  <c r="V33" i="1"/>
  <c r="AA40" i="1"/>
  <c r="R40" i="1"/>
  <c r="M6" i="1"/>
  <c r="U6" i="1"/>
  <c r="H70" i="59" s="1"/>
  <c r="AC6" i="1"/>
  <c r="AB12" i="1"/>
  <c r="T12" i="1"/>
  <c r="Z8" i="1"/>
  <c r="Q8" i="1"/>
  <c r="Y6" i="1"/>
  <c r="L70" i="59" s="1"/>
  <c r="P6" i="1"/>
  <c r="U4" i="1"/>
  <c r="H68" i="59" s="1"/>
  <c r="L4" i="1"/>
  <c r="AA2" i="1"/>
  <c r="N66" i="59" s="1"/>
  <c r="R2" i="1"/>
  <c r="E66" i="59" s="1"/>
  <c r="R45" i="1"/>
  <c r="R48" i="1"/>
  <c r="N66" i="1"/>
  <c r="N68" i="1"/>
  <c r="N70" i="1"/>
  <c r="N74" i="1"/>
  <c r="N76" i="1"/>
  <c r="N78" i="1"/>
  <c r="N80" i="1"/>
  <c r="V66" i="1"/>
  <c r="V68" i="1"/>
  <c r="V70" i="1"/>
  <c r="V74" i="1"/>
  <c r="V76" i="1"/>
  <c r="V78" i="1"/>
  <c r="V80" i="1"/>
  <c r="N67" i="1"/>
  <c r="N69" i="1"/>
  <c r="N71" i="1"/>
  <c r="N72" i="1"/>
  <c r="N73" i="1"/>
  <c r="N75" i="1"/>
  <c r="N77" i="1"/>
  <c r="N79" i="1"/>
  <c r="N81" i="1"/>
  <c r="V67" i="1"/>
  <c r="V69" i="1"/>
  <c r="V71" i="1"/>
  <c r="V72" i="1"/>
  <c r="V73" i="1"/>
  <c r="V75" i="1"/>
  <c r="V77" i="1"/>
  <c r="V79" i="1"/>
  <c r="V81" i="1"/>
  <c r="V50" i="1"/>
  <c r="V52" i="1"/>
  <c r="V54" i="1"/>
  <c r="V58" i="1"/>
  <c r="V60" i="1"/>
  <c r="V62" i="1"/>
  <c r="V64" i="1"/>
  <c r="N50" i="1"/>
  <c r="N52" i="1"/>
  <c r="N54" i="1"/>
  <c r="N58" i="1"/>
  <c r="N60" i="1"/>
  <c r="N62" i="1"/>
  <c r="N51" i="1"/>
  <c r="N53" i="1"/>
  <c r="N55" i="1"/>
  <c r="N56" i="1"/>
  <c r="N57" i="1"/>
  <c r="N59" i="1"/>
  <c r="N61" i="1"/>
  <c r="N63" i="1"/>
  <c r="V51" i="1"/>
  <c r="V53" i="1"/>
  <c r="V55" i="1"/>
  <c r="V56" i="1"/>
  <c r="V57" i="1"/>
  <c r="V59" i="1"/>
  <c r="V61" i="1"/>
  <c r="V63" i="1"/>
  <c r="V65" i="1"/>
  <c r="T49" i="1"/>
  <c r="T42" i="1"/>
  <c r="T48" i="1"/>
  <c r="J34" i="1"/>
  <c r="V34" i="1"/>
  <c r="I74" i="56" s="1"/>
  <c r="J35" i="1"/>
  <c r="V35" i="1"/>
  <c r="I75" i="56" s="1"/>
  <c r="J36" i="1"/>
  <c r="V36" i="1"/>
  <c r="I76" i="56" s="1"/>
  <c r="J37" i="1"/>
  <c r="V37" i="1"/>
  <c r="I77" i="56" s="1"/>
  <c r="J38" i="1"/>
  <c r="V38" i="1"/>
  <c r="I78" i="56" s="1"/>
  <c r="J39" i="1"/>
  <c r="V39" i="1"/>
  <c r="I79" i="56" s="1"/>
  <c r="I40" i="1"/>
  <c r="U40" i="1"/>
  <c r="I41" i="1"/>
  <c r="U41" i="1"/>
  <c r="I42" i="1"/>
  <c r="U42" i="1"/>
  <c r="I43" i="1"/>
  <c r="U43" i="1"/>
  <c r="I44" i="1"/>
  <c r="U44" i="1"/>
  <c r="I45" i="1"/>
  <c r="U45" i="1"/>
  <c r="I46" i="1"/>
  <c r="U46" i="1"/>
  <c r="I47" i="1"/>
  <c r="U47" i="1"/>
  <c r="I48" i="1"/>
  <c r="U48" i="1"/>
  <c r="I49" i="1"/>
  <c r="U49" i="1"/>
  <c r="T36" i="1"/>
  <c r="G76" i="56" s="1"/>
  <c r="I36" i="1"/>
  <c r="L34" i="1"/>
  <c r="Y34" i="1"/>
  <c r="L74" i="56" s="1"/>
  <c r="L35" i="1"/>
  <c r="Y35" i="1"/>
  <c r="L75" i="56" s="1"/>
  <c r="L36" i="1"/>
  <c r="Y36" i="1"/>
  <c r="L76" i="56" s="1"/>
  <c r="L37" i="1"/>
  <c r="Y37" i="1"/>
  <c r="L77" i="56" s="1"/>
  <c r="L38" i="1"/>
  <c r="Y38" i="1"/>
  <c r="L78" i="56" s="1"/>
  <c r="L39" i="1"/>
  <c r="Y39" i="1"/>
  <c r="L79" i="56" s="1"/>
  <c r="J40" i="1"/>
  <c r="V40" i="1"/>
  <c r="J41" i="1"/>
  <c r="V41" i="1"/>
  <c r="J42" i="1"/>
  <c r="V42" i="1"/>
  <c r="J43" i="1"/>
  <c r="V43" i="1"/>
  <c r="J44" i="1"/>
  <c r="V44" i="1"/>
  <c r="J45" i="1"/>
  <c r="V45" i="1"/>
  <c r="J46" i="1"/>
  <c r="V46" i="1"/>
  <c r="J47" i="1"/>
  <c r="V47" i="1"/>
  <c r="J48" i="1"/>
  <c r="V48" i="1"/>
  <c r="J49" i="1"/>
  <c r="V49" i="1"/>
  <c r="T35" i="1"/>
  <c r="G75" i="56" s="1"/>
  <c r="I34" i="1"/>
  <c r="U34" i="1"/>
  <c r="H74" i="56" s="1"/>
  <c r="I35" i="1"/>
  <c r="U35" i="1"/>
  <c r="H75" i="56" s="1"/>
  <c r="U36" i="1"/>
  <c r="H76" i="56" s="1"/>
  <c r="I37" i="1"/>
  <c r="U37" i="1"/>
  <c r="H77" i="56" s="1"/>
  <c r="I38" i="1"/>
  <c r="U38" i="1"/>
  <c r="H78" i="56" s="1"/>
  <c r="I39" i="1"/>
  <c r="U39" i="1"/>
  <c r="H79" i="56" s="1"/>
  <c r="T47" i="1"/>
  <c r="M34" i="1"/>
  <c r="Z34" i="1"/>
  <c r="M74" i="56" s="1"/>
  <c r="M35" i="1"/>
  <c r="Z35" i="1"/>
  <c r="M75" i="56" s="1"/>
  <c r="M36" i="1"/>
  <c r="Z36" i="1"/>
  <c r="M76" i="56" s="1"/>
  <c r="M37" i="1"/>
  <c r="Z37" i="1"/>
  <c r="M77" i="56" s="1"/>
  <c r="M38" i="1"/>
  <c r="Z38" i="1"/>
  <c r="M78" i="56" s="1"/>
  <c r="M39" i="1"/>
  <c r="Z39" i="1"/>
  <c r="M79" i="56" s="1"/>
  <c r="L40" i="1"/>
  <c r="Y40" i="1"/>
  <c r="L41" i="1"/>
  <c r="Y41" i="1"/>
  <c r="L42" i="1"/>
  <c r="Y42" i="1"/>
  <c r="L43" i="1"/>
  <c r="Y43" i="1"/>
  <c r="L44" i="1"/>
  <c r="Y44" i="1"/>
  <c r="L45" i="1"/>
  <c r="Y45" i="1"/>
  <c r="L46" i="1"/>
  <c r="Y46" i="1"/>
  <c r="L47" i="1"/>
  <c r="Y47" i="1"/>
  <c r="L48" i="1"/>
  <c r="Y48" i="1"/>
  <c r="L49" i="1"/>
  <c r="Y49" i="1"/>
  <c r="T37" i="1"/>
  <c r="G77" i="56" s="1"/>
  <c r="T38" i="1"/>
  <c r="G78" i="56" s="1"/>
  <c r="T40" i="1"/>
  <c r="T41" i="1"/>
  <c r="N34" i="1"/>
  <c r="AB34" i="1"/>
  <c r="O74" i="56" s="1"/>
  <c r="N35" i="1"/>
  <c r="AB35" i="1"/>
  <c r="O75" i="56" s="1"/>
  <c r="N36" i="1"/>
  <c r="AB36" i="1"/>
  <c r="O76" i="56" s="1"/>
  <c r="N37" i="1"/>
  <c r="AB37" i="1"/>
  <c r="O77" i="56" s="1"/>
  <c r="N38" i="1"/>
  <c r="AB38" i="1"/>
  <c r="O78" i="56" s="1"/>
  <c r="N39" i="1"/>
  <c r="AB39" i="1"/>
  <c r="O79" i="56" s="1"/>
  <c r="M40" i="1"/>
  <c r="Z40" i="1"/>
  <c r="M41" i="1"/>
  <c r="Z41" i="1"/>
  <c r="M42" i="1"/>
  <c r="Z42" i="1"/>
  <c r="M43" i="1"/>
  <c r="Z43" i="1"/>
  <c r="M44" i="1"/>
  <c r="Z44" i="1"/>
  <c r="M45" i="1"/>
  <c r="Z45" i="1"/>
  <c r="M46" i="1"/>
  <c r="Z46" i="1"/>
  <c r="M47" i="1"/>
  <c r="Z47" i="1"/>
  <c r="M48" i="1"/>
  <c r="Z48" i="1"/>
  <c r="M49" i="1"/>
  <c r="Z49" i="1"/>
  <c r="T39" i="1"/>
  <c r="G79" i="56" s="1"/>
  <c r="Q34" i="1"/>
  <c r="AC34" i="1"/>
  <c r="Q35" i="1"/>
  <c r="AC35" i="1"/>
  <c r="Q36" i="1"/>
  <c r="AC36" i="1"/>
  <c r="Q37" i="1"/>
  <c r="AC37" i="1"/>
  <c r="Q38" i="1"/>
  <c r="AC38" i="1"/>
  <c r="Q39" i="1"/>
  <c r="AC39" i="1"/>
  <c r="N40" i="1"/>
  <c r="AB40" i="1"/>
  <c r="N41" i="1"/>
  <c r="AB41" i="1"/>
  <c r="N42" i="1"/>
  <c r="AB42" i="1"/>
  <c r="N43" i="1"/>
  <c r="AB43" i="1"/>
  <c r="N44" i="1"/>
  <c r="AB44" i="1"/>
  <c r="N45" i="1"/>
  <c r="AB45" i="1"/>
  <c r="N46" i="1"/>
  <c r="AB46" i="1"/>
  <c r="N47" i="1"/>
  <c r="AB47" i="1"/>
  <c r="N48" i="1"/>
  <c r="AB48" i="1"/>
  <c r="N49" i="1"/>
  <c r="AB49" i="1"/>
  <c r="K96" i="56" s="1"/>
  <c r="T34" i="1"/>
  <c r="G74" i="56" s="1"/>
  <c r="T43" i="1"/>
  <c r="T44" i="1"/>
  <c r="T45" i="1"/>
  <c r="T46" i="1"/>
  <c r="R34" i="1"/>
  <c r="E74" i="56" s="1"/>
  <c r="R35" i="1"/>
  <c r="E75" i="56" s="1"/>
  <c r="R36" i="1"/>
  <c r="E76" i="56" s="1"/>
  <c r="R37" i="1"/>
  <c r="E77" i="56" s="1"/>
  <c r="R38" i="1"/>
  <c r="E78" i="56" s="1"/>
  <c r="R39" i="1"/>
  <c r="E79" i="56" s="1"/>
  <c r="Q40" i="1"/>
  <c r="AC40" i="1"/>
  <c r="Q41" i="1"/>
  <c r="AC41" i="1"/>
  <c r="Q42" i="1"/>
  <c r="AC42" i="1"/>
  <c r="Q43" i="1"/>
  <c r="AC43" i="1"/>
  <c r="Q44" i="1"/>
  <c r="AC44" i="1"/>
  <c r="Q45" i="1"/>
  <c r="AC45" i="1"/>
  <c r="Q46" i="1"/>
  <c r="AC46" i="1"/>
  <c r="Q47" i="1"/>
  <c r="AC47" i="1"/>
  <c r="Q48" i="1"/>
  <c r="AC48" i="1"/>
  <c r="Q49" i="1"/>
  <c r="AC49" i="1"/>
  <c r="N18" i="1"/>
  <c r="N20" i="1"/>
  <c r="N22" i="1"/>
  <c r="N26" i="1"/>
  <c r="N28" i="1"/>
  <c r="N30" i="1"/>
  <c r="N32" i="1"/>
  <c r="V18" i="1"/>
  <c r="V20" i="1"/>
  <c r="V22" i="1"/>
  <c r="V26" i="1"/>
  <c r="V28" i="1"/>
  <c r="V30" i="1"/>
  <c r="V32" i="1"/>
  <c r="N19" i="1"/>
  <c r="N21" i="1"/>
  <c r="N23" i="1"/>
  <c r="N24" i="1"/>
  <c r="N25" i="1"/>
  <c r="N27" i="1"/>
  <c r="N29" i="1"/>
  <c r="N31" i="1"/>
  <c r="N33" i="1"/>
  <c r="V19" i="1"/>
  <c r="V21" i="1"/>
  <c r="V23" i="1"/>
  <c r="V24" i="1"/>
  <c r="V25" i="1"/>
  <c r="V27" i="1"/>
  <c r="W67" i="1"/>
  <c r="W68" i="1"/>
  <c r="W69" i="1"/>
  <c r="O72" i="1"/>
  <c r="O75" i="1"/>
  <c r="W75" i="1"/>
  <c r="O76" i="1"/>
  <c r="W76" i="1"/>
  <c r="O77" i="1"/>
  <c r="W77" i="1"/>
  <c r="O78" i="1"/>
  <c r="O79" i="1"/>
  <c r="W81" i="1"/>
  <c r="H66" i="1"/>
  <c r="P66" i="1"/>
  <c r="X66" i="1"/>
  <c r="H67" i="1"/>
  <c r="P67" i="1"/>
  <c r="X67" i="1"/>
  <c r="H68" i="1"/>
  <c r="P68" i="1"/>
  <c r="X68" i="1"/>
  <c r="H69" i="1"/>
  <c r="P69" i="1"/>
  <c r="X69" i="1"/>
  <c r="H70" i="1"/>
  <c r="P70" i="1"/>
  <c r="X70" i="1"/>
  <c r="H71" i="1"/>
  <c r="P71" i="1"/>
  <c r="X71" i="1"/>
  <c r="H72" i="1"/>
  <c r="P72" i="1"/>
  <c r="X72" i="1"/>
  <c r="H73" i="1"/>
  <c r="P73" i="1"/>
  <c r="X73" i="1"/>
  <c r="H74" i="1"/>
  <c r="P74" i="1"/>
  <c r="X74" i="1"/>
  <c r="H75" i="1"/>
  <c r="P75" i="1"/>
  <c r="X75" i="1"/>
  <c r="H76" i="1"/>
  <c r="P76" i="1"/>
  <c r="X76" i="1"/>
  <c r="H77" i="1"/>
  <c r="P77" i="1"/>
  <c r="X77" i="1"/>
  <c r="H78" i="1"/>
  <c r="P78" i="1"/>
  <c r="X78" i="1"/>
  <c r="H79" i="1"/>
  <c r="P79" i="1"/>
  <c r="X79" i="1"/>
  <c r="H80" i="1"/>
  <c r="P80" i="1"/>
  <c r="X80" i="1"/>
  <c r="H81" i="1"/>
  <c r="P81" i="1"/>
  <c r="X81" i="1"/>
  <c r="O71" i="1"/>
  <c r="O73" i="1"/>
  <c r="W74" i="1"/>
  <c r="W79" i="1"/>
  <c r="O81" i="1"/>
  <c r="I66" i="1"/>
  <c r="Q66" i="1"/>
  <c r="Y66" i="1"/>
  <c r="I67" i="1"/>
  <c r="Q67" i="1"/>
  <c r="Y67" i="1"/>
  <c r="I68" i="1"/>
  <c r="Q68" i="1"/>
  <c r="Y68" i="1"/>
  <c r="I69" i="1"/>
  <c r="Q69" i="1"/>
  <c r="Y69" i="1"/>
  <c r="I70" i="1"/>
  <c r="Q70" i="1"/>
  <c r="Y70" i="1"/>
  <c r="I71" i="1"/>
  <c r="Q71" i="1"/>
  <c r="Y71" i="1"/>
  <c r="I72" i="1"/>
  <c r="Q72" i="1"/>
  <c r="Y72" i="1"/>
  <c r="I73" i="1"/>
  <c r="Q73" i="1"/>
  <c r="Y73" i="1"/>
  <c r="I74" i="1"/>
  <c r="Q74" i="1"/>
  <c r="Y74" i="1"/>
  <c r="I75" i="1"/>
  <c r="Q75" i="1"/>
  <c r="Y75" i="1"/>
  <c r="I76" i="1"/>
  <c r="Q76" i="1"/>
  <c r="Y76" i="1"/>
  <c r="I77" i="1"/>
  <c r="Q77" i="1"/>
  <c r="Y77" i="1"/>
  <c r="I78" i="1"/>
  <c r="Q78" i="1"/>
  <c r="Y78" i="1"/>
  <c r="I79" i="1"/>
  <c r="Q79" i="1"/>
  <c r="Y79" i="1"/>
  <c r="I80" i="1"/>
  <c r="Q80" i="1"/>
  <c r="Y80" i="1"/>
  <c r="I81" i="1"/>
  <c r="Q81" i="1"/>
  <c r="Y81" i="1"/>
  <c r="O70" i="1"/>
  <c r="W71" i="1"/>
  <c r="J66" i="1"/>
  <c r="R66" i="1"/>
  <c r="Z66" i="1"/>
  <c r="J67" i="1"/>
  <c r="R67" i="1"/>
  <c r="Z67" i="1"/>
  <c r="J68" i="1"/>
  <c r="R68" i="1"/>
  <c r="Z68" i="1"/>
  <c r="J69" i="1"/>
  <c r="R69" i="1"/>
  <c r="Z69" i="1"/>
  <c r="J70" i="1"/>
  <c r="R70" i="1"/>
  <c r="Z70" i="1"/>
  <c r="J71" i="1"/>
  <c r="R71" i="1"/>
  <c r="Z71" i="1"/>
  <c r="J72" i="1"/>
  <c r="R72" i="1"/>
  <c r="Z72" i="1"/>
  <c r="J73" i="1"/>
  <c r="R73" i="1"/>
  <c r="Z73" i="1"/>
  <c r="J74" i="1"/>
  <c r="R74" i="1"/>
  <c r="Z74" i="1"/>
  <c r="J75" i="1"/>
  <c r="R75" i="1"/>
  <c r="Z75" i="1"/>
  <c r="J76" i="1"/>
  <c r="R76" i="1"/>
  <c r="Z76" i="1"/>
  <c r="J77" i="1"/>
  <c r="R77" i="1"/>
  <c r="Z77" i="1"/>
  <c r="J78" i="1"/>
  <c r="R78" i="1"/>
  <c r="Z78" i="1"/>
  <c r="J79" i="1"/>
  <c r="R79" i="1"/>
  <c r="Z79" i="1"/>
  <c r="J80" i="1"/>
  <c r="R80" i="1"/>
  <c r="Z80" i="1"/>
  <c r="J81" i="1"/>
  <c r="R81" i="1"/>
  <c r="Z81" i="1"/>
  <c r="O66" i="1"/>
  <c r="W78" i="1"/>
  <c r="W80" i="1"/>
  <c r="K66" i="1"/>
  <c r="S66" i="1"/>
  <c r="AA66" i="1"/>
  <c r="K67" i="1"/>
  <c r="S67" i="1"/>
  <c r="AA67" i="1"/>
  <c r="K68" i="1"/>
  <c r="S68" i="1"/>
  <c r="AA68" i="1"/>
  <c r="K69" i="1"/>
  <c r="S69" i="1"/>
  <c r="AA69" i="1"/>
  <c r="K70" i="1"/>
  <c r="S70" i="1"/>
  <c r="AA70" i="1"/>
  <c r="K71" i="1"/>
  <c r="S71" i="1"/>
  <c r="AA71" i="1"/>
  <c r="K72" i="1"/>
  <c r="S72" i="1"/>
  <c r="AA72" i="1"/>
  <c r="K73" i="1"/>
  <c r="S73" i="1"/>
  <c r="AA73" i="1"/>
  <c r="K74" i="1"/>
  <c r="S74" i="1"/>
  <c r="AA74" i="1"/>
  <c r="K75" i="1"/>
  <c r="S75" i="1"/>
  <c r="AA75" i="1"/>
  <c r="K76" i="1"/>
  <c r="S76" i="1"/>
  <c r="AA76" i="1"/>
  <c r="K77" i="1"/>
  <c r="S77" i="1"/>
  <c r="AA77" i="1"/>
  <c r="K78" i="1"/>
  <c r="S78" i="1"/>
  <c r="AA78" i="1"/>
  <c r="K79" i="1"/>
  <c r="S79" i="1"/>
  <c r="AA79" i="1"/>
  <c r="K80" i="1"/>
  <c r="S80" i="1"/>
  <c r="AA80" i="1"/>
  <c r="K81" i="1"/>
  <c r="S81" i="1"/>
  <c r="AA81" i="1"/>
  <c r="W66" i="1"/>
  <c r="O67" i="1"/>
  <c r="O68" i="1"/>
  <c r="O69" i="1"/>
  <c r="W70" i="1"/>
  <c r="O74" i="1"/>
  <c r="O80" i="1"/>
  <c r="L66" i="1"/>
  <c r="T66" i="1"/>
  <c r="AB66" i="1"/>
  <c r="L67" i="1"/>
  <c r="T67" i="1"/>
  <c r="AB67" i="1"/>
  <c r="L68" i="1"/>
  <c r="T68" i="1"/>
  <c r="AB68" i="1"/>
  <c r="L69" i="1"/>
  <c r="T69" i="1"/>
  <c r="AB69" i="1"/>
  <c r="L70" i="1"/>
  <c r="T70" i="1"/>
  <c r="AB70" i="1"/>
  <c r="L71" i="1"/>
  <c r="T71" i="1"/>
  <c r="AB71" i="1"/>
  <c r="L72" i="1"/>
  <c r="T72" i="1"/>
  <c r="AB72" i="1"/>
  <c r="L73" i="1"/>
  <c r="T73" i="1"/>
  <c r="AB73" i="1"/>
  <c r="L74" i="1"/>
  <c r="T74" i="1"/>
  <c r="AB74" i="1"/>
  <c r="L75" i="1"/>
  <c r="T75" i="1"/>
  <c r="AB75" i="1"/>
  <c r="L76" i="1"/>
  <c r="T76" i="1"/>
  <c r="AB76" i="1"/>
  <c r="L77" i="1"/>
  <c r="T77" i="1"/>
  <c r="AB77" i="1"/>
  <c r="L78" i="1"/>
  <c r="T78" i="1"/>
  <c r="AB78" i="1"/>
  <c r="L79" i="1"/>
  <c r="T79" i="1"/>
  <c r="AB79" i="1"/>
  <c r="L80" i="1"/>
  <c r="T80" i="1"/>
  <c r="AB80" i="1"/>
  <c r="L81" i="1"/>
  <c r="T81" i="1"/>
  <c r="AB81" i="1"/>
  <c r="W72" i="1"/>
  <c r="W73" i="1"/>
  <c r="M66" i="1"/>
  <c r="U66" i="1"/>
  <c r="M67" i="1"/>
  <c r="U67" i="1"/>
  <c r="M68" i="1"/>
  <c r="U68" i="1"/>
  <c r="M69" i="1"/>
  <c r="U69" i="1"/>
  <c r="M70" i="1"/>
  <c r="U70" i="1"/>
  <c r="M71" i="1"/>
  <c r="U71" i="1"/>
  <c r="M72" i="1"/>
  <c r="U72" i="1"/>
  <c r="M73" i="1"/>
  <c r="U73" i="1"/>
  <c r="M74" i="1"/>
  <c r="U74" i="1"/>
  <c r="M75" i="1"/>
  <c r="U75" i="1"/>
  <c r="M76" i="1"/>
  <c r="U76" i="1"/>
  <c r="M77" i="1"/>
  <c r="U77" i="1"/>
  <c r="M78" i="1"/>
  <c r="U78" i="1"/>
  <c r="M79" i="1"/>
  <c r="U79" i="1"/>
  <c r="M80" i="1"/>
  <c r="U80" i="1"/>
  <c r="M81" i="1"/>
  <c r="U81" i="1"/>
  <c r="W51" i="1"/>
  <c r="O52" i="1"/>
  <c r="W53" i="1"/>
  <c r="W56" i="1"/>
  <c r="O58" i="1"/>
  <c r="W63" i="1"/>
  <c r="W65" i="1"/>
  <c r="H50" i="1"/>
  <c r="P50" i="1"/>
  <c r="X50" i="1"/>
  <c r="H51" i="1"/>
  <c r="P51" i="1"/>
  <c r="X51" i="1"/>
  <c r="H52" i="1"/>
  <c r="P52" i="1"/>
  <c r="X52" i="1"/>
  <c r="H53" i="1"/>
  <c r="P53" i="1"/>
  <c r="X53" i="1"/>
  <c r="H54" i="1"/>
  <c r="P54" i="1"/>
  <c r="X54" i="1"/>
  <c r="H55" i="1"/>
  <c r="P55" i="1"/>
  <c r="X55" i="1"/>
  <c r="H56" i="1"/>
  <c r="P56" i="1"/>
  <c r="X56" i="1"/>
  <c r="H57" i="1"/>
  <c r="P57" i="1"/>
  <c r="X57" i="1"/>
  <c r="H58" i="1"/>
  <c r="P58" i="1"/>
  <c r="X58" i="1"/>
  <c r="H59" i="1"/>
  <c r="P59" i="1"/>
  <c r="X59" i="1"/>
  <c r="H60" i="1"/>
  <c r="P60" i="1"/>
  <c r="X60" i="1"/>
  <c r="H61" i="1"/>
  <c r="P61" i="1"/>
  <c r="X61" i="1"/>
  <c r="H62" i="1"/>
  <c r="P62" i="1"/>
  <c r="X62" i="1"/>
  <c r="H63" i="1"/>
  <c r="P63" i="1"/>
  <c r="X63" i="1"/>
  <c r="H64" i="1"/>
  <c r="P64" i="1"/>
  <c r="X64" i="1"/>
  <c r="H65" i="1"/>
  <c r="P65" i="1"/>
  <c r="X65" i="1"/>
  <c r="O53" i="1"/>
  <c r="O54" i="1"/>
  <c r="W59" i="1"/>
  <c r="O61" i="1"/>
  <c r="O62" i="1"/>
  <c r="O65" i="1"/>
  <c r="I50" i="1"/>
  <c r="Q50" i="1"/>
  <c r="Y50" i="1"/>
  <c r="I51" i="1"/>
  <c r="Q51" i="1"/>
  <c r="Y51" i="1"/>
  <c r="I52" i="1"/>
  <c r="Q52" i="1"/>
  <c r="Y52" i="1"/>
  <c r="I53" i="1"/>
  <c r="Q53" i="1"/>
  <c r="Y53" i="1"/>
  <c r="I54" i="1"/>
  <c r="Q54" i="1"/>
  <c r="Y54" i="1"/>
  <c r="I55" i="1"/>
  <c r="Q55" i="1"/>
  <c r="Y55" i="1"/>
  <c r="I56" i="1"/>
  <c r="Q56" i="1"/>
  <c r="Y56" i="1"/>
  <c r="I57" i="1"/>
  <c r="Q57" i="1"/>
  <c r="Y57" i="1"/>
  <c r="I58" i="1"/>
  <c r="Q58" i="1"/>
  <c r="Y58" i="1"/>
  <c r="I59" i="1"/>
  <c r="Q59" i="1"/>
  <c r="Y59" i="1"/>
  <c r="I60" i="1"/>
  <c r="Q60" i="1"/>
  <c r="Y60" i="1"/>
  <c r="I61" i="1"/>
  <c r="Q61" i="1"/>
  <c r="Y61" i="1"/>
  <c r="I62" i="1"/>
  <c r="Q62" i="1"/>
  <c r="Y62" i="1"/>
  <c r="I63" i="1"/>
  <c r="Q63" i="1"/>
  <c r="Y63" i="1"/>
  <c r="I64" i="1"/>
  <c r="Q64" i="1"/>
  <c r="Y64" i="1"/>
  <c r="I65" i="1"/>
  <c r="Q65" i="1"/>
  <c r="Y65" i="1"/>
  <c r="O57" i="1"/>
  <c r="O60" i="1"/>
  <c r="W60" i="1"/>
  <c r="W61" i="1"/>
  <c r="W64" i="1"/>
  <c r="J50" i="1"/>
  <c r="R50" i="1"/>
  <c r="Z50" i="1"/>
  <c r="J51" i="1"/>
  <c r="R51" i="1"/>
  <c r="Z51" i="1"/>
  <c r="J52" i="1"/>
  <c r="R52" i="1"/>
  <c r="Z52" i="1"/>
  <c r="J53" i="1"/>
  <c r="R53" i="1"/>
  <c r="Z53" i="1"/>
  <c r="J54" i="1"/>
  <c r="R54" i="1"/>
  <c r="Z54" i="1"/>
  <c r="J55" i="1"/>
  <c r="R55" i="1"/>
  <c r="Z55" i="1"/>
  <c r="J56" i="1"/>
  <c r="R56" i="1"/>
  <c r="Z56" i="1"/>
  <c r="J57" i="1"/>
  <c r="R57" i="1"/>
  <c r="Z57" i="1"/>
  <c r="J58" i="1"/>
  <c r="R58" i="1"/>
  <c r="Z58" i="1"/>
  <c r="J59" i="1"/>
  <c r="R59" i="1"/>
  <c r="Z59" i="1"/>
  <c r="J60" i="1"/>
  <c r="R60" i="1"/>
  <c r="Z60" i="1"/>
  <c r="J61" i="1"/>
  <c r="R61" i="1"/>
  <c r="Z61" i="1"/>
  <c r="J62" i="1"/>
  <c r="R62" i="1"/>
  <c r="Z62" i="1"/>
  <c r="J63" i="1"/>
  <c r="R63" i="1"/>
  <c r="Z63" i="1"/>
  <c r="J64" i="1"/>
  <c r="R64" i="1"/>
  <c r="Z64" i="1"/>
  <c r="J65" i="1"/>
  <c r="R65" i="1"/>
  <c r="Z65" i="1"/>
  <c r="W50" i="1"/>
  <c r="W54" i="1"/>
  <c r="O55" i="1"/>
  <c r="W55" i="1"/>
  <c r="O56" i="1"/>
  <c r="W58" i="1"/>
  <c r="K50" i="1"/>
  <c r="S50" i="1"/>
  <c r="AA50" i="1"/>
  <c r="K51" i="1"/>
  <c r="S51" i="1"/>
  <c r="AA51" i="1"/>
  <c r="K52" i="1"/>
  <c r="S52" i="1"/>
  <c r="AA52" i="1"/>
  <c r="K53" i="1"/>
  <c r="S53" i="1"/>
  <c r="AA53" i="1"/>
  <c r="K54" i="1"/>
  <c r="S54" i="1"/>
  <c r="AA54" i="1"/>
  <c r="K55" i="1"/>
  <c r="S55" i="1"/>
  <c r="AA55" i="1"/>
  <c r="K56" i="1"/>
  <c r="S56" i="1"/>
  <c r="AA56" i="1"/>
  <c r="K57" i="1"/>
  <c r="S57" i="1"/>
  <c r="AA57" i="1"/>
  <c r="K58" i="1"/>
  <c r="S58" i="1"/>
  <c r="AA58" i="1"/>
  <c r="K59" i="1"/>
  <c r="S59" i="1"/>
  <c r="AA59" i="1"/>
  <c r="K60" i="1"/>
  <c r="S60" i="1"/>
  <c r="AA60" i="1"/>
  <c r="K61" i="1"/>
  <c r="S61" i="1"/>
  <c r="AA61" i="1"/>
  <c r="K62" i="1"/>
  <c r="S62" i="1"/>
  <c r="AA62" i="1"/>
  <c r="K63" i="1"/>
  <c r="S63" i="1"/>
  <c r="AA63" i="1"/>
  <c r="K64" i="1"/>
  <c r="S64" i="1"/>
  <c r="AA64" i="1"/>
  <c r="K65" i="1"/>
  <c r="S65" i="1"/>
  <c r="AA65" i="1"/>
  <c r="O50" i="1"/>
  <c r="O51" i="1"/>
  <c r="W52" i="1"/>
  <c r="L50" i="1"/>
  <c r="T50" i="1"/>
  <c r="AB50" i="1"/>
  <c r="L51" i="1"/>
  <c r="T51" i="1"/>
  <c r="AB51" i="1"/>
  <c r="L52" i="1"/>
  <c r="T52" i="1"/>
  <c r="AB52" i="1"/>
  <c r="L53" i="1"/>
  <c r="T53" i="1"/>
  <c r="AB53" i="1"/>
  <c r="L54" i="1"/>
  <c r="T54" i="1"/>
  <c r="AB54" i="1"/>
  <c r="L55" i="1"/>
  <c r="T55" i="1"/>
  <c r="AB55" i="1"/>
  <c r="L56" i="1"/>
  <c r="T56" i="1"/>
  <c r="AB56" i="1"/>
  <c r="L57" i="1"/>
  <c r="T57" i="1"/>
  <c r="AB57" i="1"/>
  <c r="L58" i="1"/>
  <c r="T58" i="1"/>
  <c r="AB58" i="1"/>
  <c r="L59" i="1"/>
  <c r="T59" i="1"/>
  <c r="AB59" i="1"/>
  <c r="L60" i="1"/>
  <c r="T60" i="1"/>
  <c r="AB60" i="1"/>
  <c r="L61" i="1"/>
  <c r="T61" i="1"/>
  <c r="AB61" i="1"/>
  <c r="L62" i="1"/>
  <c r="T62" i="1"/>
  <c r="AB62" i="1"/>
  <c r="L63" i="1"/>
  <c r="T63" i="1"/>
  <c r="AB63" i="1"/>
  <c r="L64" i="1"/>
  <c r="T64" i="1"/>
  <c r="AB64" i="1"/>
  <c r="L65" i="1"/>
  <c r="T65" i="1"/>
  <c r="AB65" i="1"/>
  <c r="W57" i="1"/>
  <c r="O59" i="1"/>
  <c r="W62" i="1"/>
  <c r="O63" i="1"/>
  <c r="O64" i="1"/>
  <c r="M50" i="1"/>
  <c r="U50" i="1"/>
  <c r="M51" i="1"/>
  <c r="U51" i="1"/>
  <c r="M52" i="1"/>
  <c r="U52" i="1"/>
  <c r="M53" i="1"/>
  <c r="U53" i="1"/>
  <c r="M54" i="1"/>
  <c r="U54" i="1"/>
  <c r="M55" i="1"/>
  <c r="U55" i="1"/>
  <c r="M56" i="1"/>
  <c r="U56" i="1"/>
  <c r="M57" i="1"/>
  <c r="U57" i="1"/>
  <c r="M58" i="1"/>
  <c r="U58" i="1"/>
  <c r="M59" i="1"/>
  <c r="U59" i="1"/>
  <c r="M60" i="1"/>
  <c r="U60" i="1"/>
  <c r="M61" i="1"/>
  <c r="U61" i="1"/>
  <c r="M62" i="1"/>
  <c r="U62" i="1"/>
  <c r="M63" i="1"/>
  <c r="U63" i="1"/>
  <c r="M64" i="1"/>
  <c r="U64" i="1"/>
  <c r="M65" i="1"/>
  <c r="U65" i="1"/>
  <c r="O34" i="1"/>
  <c r="W34" i="1"/>
  <c r="J74" i="56" s="1"/>
  <c r="O35" i="1"/>
  <c r="W35" i="1"/>
  <c r="J75" i="56" s="1"/>
  <c r="O36" i="1"/>
  <c r="W36" i="1"/>
  <c r="J76" i="56" s="1"/>
  <c r="O37" i="1"/>
  <c r="W37" i="1"/>
  <c r="J77" i="56" s="1"/>
  <c r="O38" i="1"/>
  <c r="W38" i="1"/>
  <c r="J78" i="56" s="1"/>
  <c r="O39" i="1"/>
  <c r="W39" i="1"/>
  <c r="J79" i="56" s="1"/>
  <c r="O40" i="1"/>
  <c r="W40" i="1"/>
  <c r="O41" i="1"/>
  <c r="W41" i="1"/>
  <c r="O42" i="1"/>
  <c r="W42" i="1"/>
  <c r="O43" i="1"/>
  <c r="W43" i="1"/>
  <c r="O44" i="1"/>
  <c r="W44" i="1"/>
  <c r="O45" i="1"/>
  <c r="W45" i="1"/>
  <c r="O46" i="1"/>
  <c r="W46" i="1"/>
  <c r="O47" i="1"/>
  <c r="W47" i="1"/>
  <c r="O48" i="1"/>
  <c r="W48" i="1"/>
  <c r="O49" i="1"/>
  <c r="W49" i="1"/>
  <c r="H34" i="1"/>
  <c r="P34" i="1"/>
  <c r="X34" i="1"/>
  <c r="K74" i="56" s="1"/>
  <c r="H35" i="1"/>
  <c r="P35" i="1"/>
  <c r="X35" i="1"/>
  <c r="K75" i="56" s="1"/>
  <c r="H36" i="1"/>
  <c r="P36" i="1"/>
  <c r="X36" i="1"/>
  <c r="K76" i="56" s="1"/>
  <c r="H37" i="1"/>
  <c r="P37" i="1"/>
  <c r="X37" i="1"/>
  <c r="K77" i="56" s="1"/>
  <c r="H38" i="1"/>
  <c r="P38" i="1"/>
  <c r="X38" i="1"/>
  <c r="K78" i="56" s="1"/>
  <c r="H39" i="1"/>
  <c r="P39" i="1"/>
  <c r="X39" i="1"/>
  <c r="K79" i="56" s="1"/>
  <c r="H40" i="1"/>
  <c r="P40" i="1"/>
  <c r="X40" i="1"/>
  <c r="H41" i="1"/>
  <c r="P41" i="1"/>
  <c r="X41" i="1"/>
  <c r="H42" i="1"/>
  <c r="P42" i="1"/>
  <c r="X42" i="1"/>
  <c r="H43" i="1"/>
  <c r="P43" i="1"/>
  <c r="X43" i="1"/>
  <c r="H44" i="1"/>
  <c r="P44" i="1"/>
  <c r="X44" i="1"/>
  <c r="H45" i="1"/>
  <c r="P45" i="1"/>
  <c r="X45" i="1"/>
  <c r="H46" i="1"/>
  <c r="P46" i="1"/>
  <c r="X46" i="1"/>
  <c r="H47" i="1"/>
  <c r="P47" i="1"/>
  <c r="X47" i="1"/>
  <c r="H48" i="1"/>
  <c r="P48" i="1"/>
  <c r="X48" i="1"/>
  <c r="H49" i="1"/>
  <c r="P49" i="1"/>
  <c r="X49" i="1"/>
  <c r="K34" i="1"/>
  <c r="S34" i="1"/>
  <c r="F74" i="56" s="1"/>
  <c r="K35" i="1"/>
  <c r="S35" i="1"/>
  <c r="F75" i="56" s="1"/>
  <c r="K36" i="1"/>
  <c r="S36" i="1"/>
  <c r="F76" i="56" s="1"/>
  <c r="K37" i="1"/>
  <c r="S37" i="1"/>
  <c r="F77" i="56" s="1"/>
  <c r="K38" i="1"/>
  <c r="S38" i="1"/>
  <c r="F78" i="56" s="1"/>
  <c r="K39" i="1"/>
  <c r="S39" i="1"/>
  <c r="F79" i="56" s="1"/>
  <c r="K40" i="1"/>
  <c r="S40" i="1"/>
  <c r="K41" i="1"/>
  <c r="S41" i="1"/>
  <c r="K42" i="1"/>
  <c r="S42" i="1"/>
  <c r="K43" i="1"/>
  <c r="S43" i="1"/>
  <c r="K44" i="1"/>
  <c r="S44" i="1"/>
  <c r="K45" i="1"/>
  <c r="S45" i="1"/>
  <c r="K46" i="1"/>
  <c r="S46" i="1"/>
  <c r="K47" i="1"/>
  <c r="S47" i="1"/>
  <c r="K48" i="1"/>
  <c r="S48" i="1"/>
  <c r="K49" i="1"/>
  <c r="S49" i="1"/>
  <c r="O18" i="1"/>
  <c r="O19" i="1"/>
  <c r="O20" i="1"/>
  <c r="W32" i="1"/>
  <c r="O33" i="1"/>
  <c r="H18" i="1"/>
  <c r="P18" i="1"/>
  <c r="X18" i="1"/>
  <c r="H19" i="1"/>
  <c r="P19" i="1"/>
  <c r="X19" i="1"/>
  <c r="H20" i="1"/>
  <c r="P20" i="1"/>
  <c r="X20" i="1"/>
  <c r="H21" i="1"/>
  <c r="P21" i="1"/>
  <c r="X21" i="1"/>
  <c r="H22" i="1"/>
  <c r="P22" i="1"/>
  <c r="X22" i="1"/>
  <c r="H23" i="1"/>
  <c r="P23" i="1"/>
  <c r="X23" i="1"/>
  <c r="H24" i="1"/>
  <c r="P24" i="1"/>
  <c r="X24" i="1"/>
  <c r="H25" i="1"/>
  <c r="P25" i="1"/>
  <c r="X25" i="1"/>
  <c r="H26" i="1"/>
  <c r="P26" i="1"/>
  <c r="X26" i="1"/>
  <c r="H27" i="1"/>
  <c r="P27" i="1"/>
  <c r="X27" i="1"/>
  <c r="H28" i="1"/>
  <c r="P28" i="1"/>
  <c r="X28" i="1"/>
  <c r="H29" i="1"/>
  <c r="P29" i="1"/>
  <c r="X29" i="1"/>
  <c r="H30" i="1"/>
  <c r="P30" i="1"/>
  <c r="X30" i="1"/>
  <c r="H31" i="1"/>
  <c r="P31" i="1"/>
  <c r="X31" i="1"/>
  <c r="H32" i="1"/>
  <c r="P32" i="1"/>
  <c r="X32" i="1"/>
  <c r="H33" i="1"/>
  <c r="P33" i="1"/>
  <c r="X33" i="1"/>
  <c r="W23" i="1"/>
  <c r="W25" i="1"/>
  <c r="O27" i="1"/>
  <c r="W27" i="1"/>
  <c r="O31" i="1"/>
  <c r="W31" i="1"/>
  <c r="O32" i="1"/>
  <c r="W33" i="1"/>
  <c r="I18" i="1"/>
  <c r="Q18" i="1"/>
  <c r="Y18" i="1"/>
  <c r="I19" i="1"/>
  <c r="Q19" i="1"/>
  <c r="Y19" i="1"/>
  <c r="I20" i="1"/>
  <c r="Q20" i="1"/>
  <c r="Y20" i="1"/>
  <c r="I21" i="1"/>
  <c r="Q21" i="1"/>
  <c r="Y21" i="1"/>
  <c r="I22" i="1"/>
  <c r="Q22" i="1"/>
  <c r="Y22" i="1"/>
  <c r="I23" i="1"/>
  <c r="Q23" i="1"/>
  <c r="Y23" i="1"/>
  <c r="I24" i="1"/>
  <c r="Q24" i="1"/>
  <c r="Y24" i="1"/>
  <c r="I25" i="1"/>
  <c r="Q25" i="1"/>
  <c r="Y25" i="1"/>
  <c r="I26" i="1"/>
  <c r="Q26" i="1"/>
  <c r="Y26" i="1"/>
  <c r="I27" i="1"/>
  <c r="Q27" i="1"/>
  <c r="Y27" i="1"/>
  <c r="I28" i="1"/>
  <c r="Q28" i="1"/>
  <c r="Y28" i="1"/>
  <c r="I29" i="1"/>
  <c r="Q29" i="1"/>
  <c r="Y29" i="1"/>
  <c r="I30" i="1"/>
  <c r="Q30" i="1"/>
  <c r="Y30" i="1"/>
  <c r="I31" i="1"/>
  <c r="Q31" i="1"/>
  <c r="Y31" i="1"/>
  <c r="I32" i="1"/>
  <c r="Q32" i="1"/>
  <c r="Y32" i="1"/>
  <c r="I33" i="1"/>
  <c r="Q33" i="1"/>
  <c r="Y33" i="1"/>
  <c r="O21" i="1"/>
  <c r="W21" i="1"/>
  <c r="O22" i="1"/>
  <c r="W22" i="1"/>
  <c r="O23" i="1"/>
  <c r="O26" i="1"/>
  <c r="W26" i="1"/>
  <c r="J18" i="1"/>
  <c r="R18" i="1"/>
  <c r="Z18" i="1"/>
  <c r="J19" i="1"/>
  <c r="R19" i="1"/>
  <c r="Z19" i="1"/>
  <c r="J20" i="1"/>
  <c r="R20" i="1"/>
  <c r="Z20" i="1"/>
  <c r="J21" i="1"/>
  <c r="R21" i="1"/>
  <c r="Z21" i="1"/>
  <c r="J22" i="1"/>
  <c r="R22" i="1"/>
  <c r="Z22" i="1"/>
  <c r="J23" i="1"/>
  <c r="R23" i="1"/>
  <c r="Z23" i="1"/>
  <c r="J24" i="1"/>
  <c r="R24" i="1"/>
  <c r="Z24" i="1"/>
  <c r="J25" i="1"/>
  <c r="R25" i="1"/>
  <c r="Z25" i="1"/>
  <c r="J26" i="1"/>
  <c r="R26" i="1"/>
  <c r="Z26" i="1"/>
  <c r="J27" i="1"/>
  <c r="R27" i="1"/>
  <c r="Z27" i="1"/>
  <c r="J28" i="1"/>
  <c r="R28" i="1"/>
  <c r="Z28" i="1"/>
  <c r="J29" i="1"/>
  <c r="R29" i="1"/>
  <c r="Z29" i="1"/>
  <c r="J30" i="1"/>
  <c r="R30" i="1"/>
  <c r="Z30" i="1"/>
  <c r="J31" i="1"/>
  <c r="R31" i="1"/>
  <c r="Z31" i="1"/>
  <c r="J32" i="1"/>
  <c r="R32" i="1"/>
  <c r="Z32" i="1"/>
  <c r="J33" i="1"/>
  <c r="R33" i="1"/>
  <c r="Z33" i="1"/>
  <c r="W24" i="1"/>
  <c r="K18" i="1"/>
  <c r="S18" i="1"/>
  <c r="AA18" i="1"/>
  <c r="K19" i="1"/>
  <c r="S19" i="1"/>
  <c r="AA19" i="1"/>
  <c r="K20" i="1"/>
  <c r="S20" i="1"/>
  <c r="AA20" i="1"/>
  <c r="K21" i="1"/>
  <c r="S21" i="1"/>
  <c r="AA21" i="1"/>
  <c r="K22" i="1"/>
  <c r="S22" i="1"/>
  <c r="AA22" i="1"/>
  <c r="K23" i="1"/>
  <c r="S23" i="1"/>
  <c r="AA23" i="1"/>
  <c r="K24" i="1"/>
  <c r="S24" i="1"/>
  <c r="AA24" i="1"/>
  <c r="K25" i="1"/>
  <c r="S25" i="1"/>
  <c r="AA25" i="1"/>
  <c r="K26" i="1"/>
  <c r="S26" i="1"/>
  <c r="AA26" i="1"/>
  <c r="K27" i="1"/>
  <c r="S27" i="1"/>
  <c r="AA27" i="1"/>
  <c r="K28" i="1"/>
  <c r="S28" i="1"/>
  <c r="AA28" i="1"/>
  <c r="K29" i="1"/>
  <c r="S29" i="1"/>
  <c r="AA29" i="1"/>
  <c r="K30" i="1"/>
  <c r="S30" i="1"/>
  <c r="AA30" i="1"/>
  <c r="K31" i="1"/>
  <c r="S31" i="1"/>
  <c r="AA31" i="1"/>
  <c r="K32" i="1"/>
  <c r="S32" i="1"/>
  <c r="AA32" i="1"/>
  <c r="K33" i="1"/>
  <c r="S33" i="1"/>
  <c r="AA33" i="1"/>
  <c r="W18" i="1"/>
  <c r="O30" i="1"/>
  <c r="L18" i="1"/>
  <c r="AB18" i="1"/>
  <c r="L19" i="1"/>
  <c r="AB19" i="1"/>
  <c r="L20" i="1"/>
  <c r="T20" i="1"/>
  <c r="AB20" i="1"/>
  <c r="L21" i="1"/>
  <c r="AB21" i="1"/>
  <c r="L22" i="1"/>
  <c r="T22" i="1"/>
  <c r="AB22" i="1"/>
  <c r="L23" i="1"/>
  <c r="T23" i="1"/>
  <c r="AB23" i="1"/>
  <c r="L24" i="1"/>
  <c r="T24" i="1"/>
  <c r="AB24" i="1"/>
  <c r="L25" i="1"/>
  <c r="T25" i="1"/>
  <c r="AB25" i="1"/>
  <c r="L26" i="1"/>
  <c r="T26" i="1"/>
  <c r="AB26" i="1"/>
  <c r="L27" i="1"/>
  <c r="T27" i="1"/>
  <c r="AB27" i="1"/>
  <c r="L28" i="1"/>
  <c r="T28" i="1"/>
  <c r="AB28" i="1"/>
  <c r="L29" i="1"/>
  <c r="T29" i="1"/>
  <c r="AB29" i="1"/>
  <c r="L30" i="1"/>
  <c r="T30" i="1"/>
  <c r="AB30" i="1"/>
  <c r="L31" i="1"/>
  <c r="T31" i="1"/>
  <c r="AB31" i="1"/>
  <c r="L32" i="1"/>
  <c r="T32" i="1"/>
  <c r="AB32" i="1"/>
  <c r="L33" i="1"/>
  <c r="T33" i="1"/>
  <c r="AB33" i="1"/>
  <c r="W19" i="1"/>
  <c r="W20" i="1"/>
  <c r="O24" i="1"/>
  <c r="O25" i="1"/>
  <c r="O28" i="1"/>
  <c r="W28" i="1"/>
  <c r="O29" i="1"/>
  <c r="W29" i="1"/>
  <c r="W30" i="1"/>
  <c r="T18" i="1"/>
  <c r="T19" i="1"/>
  <c r="T21" i="1"/>
  <c r="M18" i="1"/>
  <c r="U18" i="1"/>
  <c r="M19" i="1"/>
  <c r="U19" i="1"/>
  <c r="M20" i="1"/>
  <c r="U20" i="1"/>
  <c r="M21" i="1"/>
  <c r="U21" i="1"/>
  <c r="M22" i="1"/>
  <c r="U22" i="1"/>
  <c r="M23" i="1"/>
  <c r="U23" i="1"/>
  <c r="M24" i="1"/>
  <c r="U24" i="1"/>
  <c r="M25" i="1"/>
  <c r="U25" i="1"/>
  <c r="M26" i="1"/>
  <c r="U26" i="1"/>
  <c r="M27" i="1"/>
  <c r="U27" i="1"/>
  <c r="M28" i="1"/>
  <c r="U28" i="1"/>
  <c r="M29" i="1"/>
  <c r="U29" i="1"/>
  <c r="M30" i="1"/>
  <c r="U30" i="1"/>
  <c r="M31" i="1"/>
  <c r="U31" i="1"/>
  <c r="M32" i="1"/>
  <c r="U32" i="1"/>
  <c r="M33" i="1"/>
  <c r="U33" i="1"/>
  <c r="BY117" i="1" l="1"/>
  <c r="CB109" i="1"/>
  <c r="BV105" i="1"/>
  <c r="CH81" i="1"/>
  <c r="CE81" i="1"/>
  <c r="CM65" i="1"/>
  <c r="CI45" i="1"/>
  <c r="BY37" i="1"/>
  <c r="CB29" i="1"/>
  <c r="BX4" i="1"/>
  <c r="BW76" i="1"/>
  <c r="BZ68" i="1"/>
  <c r="BX68" i="1"/>
  <c r="CC60" i="1"/>
  <c r="CN44" i="1"/>
  <c r="CE111" i="1"/>
  <c r="CO143" i="1"/>
  <c r="BW143" i="1"/>
  <c r="BW5" i="1"/>
  <c r="CJ131" i="1"/>
  <c r="CI63" i="1"/>
  <c r="CK8" i="1"/>
  <c r="BX12" i="1"/>
  <c r="CO24" i="1"/>
  <c r="CK99" i="1"/>
  <c r="BY71" i="1"/>
  <c r="CQ132" i="1"/>
  <c r="CE116" i="1"/>
  <c r="CI5" i="1"/>
  <c r="BZ131" i="1"/>
  <c r="CB22" i="1"/>
  <c r="BY9" i="1"/>
  <c r="CI10" i="1"/>
  <c r="BW119" i="1"/>
  <c r="CH75" i="1"/>
  <c r="CH63" i="1"/>
  <c r="CM72" i="1"/>
  <c r="CN56" i="1"/>
  <c r="CD40" i="1"/>
  <c r="CQ104" i="1"/>
  <c r="CC100" i="1"/>
  <c r="U85" i="59"/>
  <c r="U93" i="56"/>
  <c r="U88" i="56"/>
  <c r="U80" i="59"/>
  <c r="T85" i="59"/>
  <c r="T93" i="56"/>
  <c r="T88" i="56"/>
  <c r="T80" i="59"/>
  <c r="CP102" i="1"/>
  <c r="S85" i="59"/>
  <c r="S93" i="56"/>
  <c r="CP98" i="1"/>
  <c r="S80" i="59"/>
  <c r="S88" i="56"/>
  <c r="Q93" i="56"/>
  <c r="Q85" i="59"/>
  <c r="Q80" i="59"/>
  <c r="Q88" i="56"/>
  <c r="T89" i="56"/>
  <c r="T81" i="59"/>
  <c r="U88" i="59"/>
  <c r="U96" i="56"/>
  <c r="U84" i="59"/>
  <c r="U92" i="56"/>
  <c r="T88" i="59"/>
  <c r="T96" i="56"/>
  <c r="T84" i="59"/>
  <c r="T92" i="56"/>
  <c r="S88" i="59"/>
  <c r="S96" i="56"/>
  <c r="S84" i="59"/>
  <c r="S92" i="56"/>
  <c r="Q96" i="56"/>
  <c r="Q88" i="59"/>
  <c r="Q84" i="59"/>
  <c r="Q92" i="56"/>
  <c r="Q83" i="59"/>
  <c r="Q91" i="56"/>
  <c r="CP135" i="1"/>
  <c r="AA89" i="56" s="1"/>
  <c r="U89" i="56"/>
  <c r="U81" i="59"/>
  <c r="S82" i="59"/>
  <c r="S90" i="56"/>
  <c r="CP71" i="1"/>
  <c r="Q81" i="59"/>
  <c r="Q89" i="56"/>
  <c r="U87" i="59"/>
  <c r="U95" i="56"/>
  <c r="U91" i="56"/>
  <c r="U83" i="59"/>
  <c r="T87" i="59"/>
  <c r="T95" i="56"/>
  <c r="T83" i="59"/>
  <c r="T91" i="56"/>
  <c r="S87" i="59"/>
  <c r="S95" i="56"/>
  <c r="CP100" i="1"/>
  <c r="S83" i="59"/>
  <c r="S91" i="56"/>
  <c r="Q95" i="56"/>
  <c r="Q87" i="59"/>
  <c r="U90" i="56"/>
  <c r="U82" i="59"/>
  <c r="CP115" i="1"/>
  <c r="Z90" i="56" s="1"/>
  <c r="T90" i="56"/>
  <c r="T82" i="59"/>
  <c r="CP67" i="1"/>
  <c r="Q82" i="59"/>
  <c r="Q90" i="56"/>
  <c r="S81" i="59"/>
  <c r="S89" i="56"/>
  <c r="CO21" i="1"/>
  <c r="BX11" i="1"/>
  <c r="BY44" i="1"/>
  <c r="CI135" i="1"/>
  <c r="W89" i="56"/>
  <c r="W81" i="59"/>
  <c r="CL80" i="1"/>
  <c r="BW48" i="1"/>
  <c r="CA28" i="1"/>
  <c r="BZ55" i="1"/>
  <c r="CM139" i="1"/>
  <c r="CN54" i="1"/>
  <c r="CL46" i="1"/>
  <c r="CD38" i="1"/>
  <c r="AA81" i="59"/>
  <c r="Y93" i="56"/>
  <c r="Y85" i="59"/>
  <c r="CF75" i="1"/>
  <c r="CB39" i="1"/>
  <c r="CN7" i="1"/>
  <c r="CA72" i="1"/>
  <c r="CF72" i="1"/>
  <c r="BV127" i="1"/>
  <c r="BX127" i="1"/>
  <c r="BY140" i="1"/>
  <c r="BW128" i="1"/>
  <c r="CC120" i="1"/>
  <c r="CM112" i="1"/>
  <c r="CI64" i="1"/>
  <c r="CN64" i="1"/>
  <c r="CB48" i="1"/>
  <c r="CC131" i="1"/>
  <c r="BV131" i="1"/>
  <c r="BX115" i="1"/>
  <c r="CL67" i="1"/>
  <c r="BV6" i="1"/>
  <c r="BZ103" i="1"/>
  <c r="CD27" i="1"/>
  <c r="CF107" i="1"/>
  <c r="CL43" i="1"/>
  <c r="CI19" i="1"/>
  <c r="BV16" i="1"/>
  <c r="BX16" i="1"/>
  <c r="CB118" i="1"/>
  <c r="BY59" i="1"/>
  <c r="CJ145" i="1"/>
  <c r="CK133" i="1"/>
  <c r="CB129" i="1"/>
  <c r="CK125" i="1"/>
  <c r="BW121" i="1"/>
  <c r="BW117" i="1"/>
  <c r="CC117" i="1"/>
  <c r="CI117" i="1"/>
  <c r="CC109" i="1"/>
  <c r="CD101" i="1"/>
  <c r="CK77" i="1"/>
  <c r="CJ69" i="1"/>
  <c r="BW69" i="1"/>
  <c r="CG65" i="1"/>
  <c r="CI65" i="1"/>
  <c r="CG53" i="1"/>
  <c r="CE45" i="1"/>
  <c r="CO37" i="1"/>
  <c r="CC37" i="1"/>
  <c r="BV29" i="1"/>
  <c r="BW29" i="1"/>
  <c r="CA21" i="1"/>
  <c r="CK21" i="1"/>
  <c r="CF21" i="1"/>
  <c r="CQ11" i="1"/>
  <c r="CD4" i="1"/>
  <c r="BY4" i="1"/>
  <c r="CI4" i="1"/>
  <c r="BY76" i="1"/>
  <c r="CE68" i="1"/>
  <c r="BV60" i="1"/>
  <c r="CB60" i="1"/>
  <c r="CL52" i="1"/>
  <c r="CQ52" i="1"/>
  <c r="CE52" i="1"/>
  <c r="CA44" i="1"/>
  <c r="CG32" i="1"/>
  <c r="AB68" i="56" s="1"/>
  <c r="CL20" i="1"/>
  <c r="BY20" i="1"/>
  <c r="CG135" i="1"/>
  <c r="CE135" i="1"/>
  <c r="CQ75" i="1"/>
  <c r="CI7" i="1"/>
  <c r="CN12" i="1"/>
  <c r="CK56" i="1"/>
  <c r="CC13" i="1"/>
  <c r="CM23" i="1"/>
  <c r="BW144" i="1"/>
  <c r="BW136" i="1"/>
  <c r="CH132" i="1"/>
  <c r="CB108" i="1"/>
  <c r="CI100" i="1"/>
  <c r="BX5" i="1"/>
  <c r="BX131" i="1"/>
  <c r="BV115" i="1"/>
  <c r="W90" i="56"/>
  <c r="W82" i="59"/>
  <c r="CM31" i="1"/>
  <c r="CM103" i="1"/>
  <c r="CC139" i="1"/>
  <c r="BX139" i="1"/>
  <c r="CF79" i="1"/>
  <c r="CO43" i="1"/>
  <c r="CN63" i="1"/>
  <c r="CK63" i="1"/>
  <c r="CD39" i="1"/>
  <c r="CC8" i="1"/>
  <c r="CP40" i="1"/>
  <c r="BV99" i="1"/>
  <c r="CD99" i="1"/>
  <c r="BZ140" i="1"/>
  <c r="CQ136" i="1"/>
  <c r="CQ128" i="1"/>
  <c r="CH124" i="1"/>
  <c r="CH120" i="1"/>
  <c r="CH80" i="1"/>
  <c r="BZ48" i="1"/>
  <c r="CL36" i="1"/>
  <c r="CC28" i="1"/>
  <c r="BX51" i="1"/>
  <c r="BW6" i="1"/>
  <c r="CN143" i="1"/>
  <c r="CQ103" i="1"/>
  <c r="CB55" i="1"/>
  <c r="CM114" i="1"/>
  <c r="CP134" i="1"/>
  <c r="CB74" i="1"/>
  <c r="CQ66" i="1"/>
  <c r="CE37" i="1"/>
  <c r="BZ44" i="1"/>
  <c r="CC32" i="1"/>
  <c r="CD135" i="1"/>
  <c r="CI111" i="1"/>
  <c r="Y91" i="56"/>
  <c r="Y83" i="59"/>
  <c r="CJ67" i="1"/>
  <c r="BV31" i="1"/>
  <c r="CA6" i="1"/>
  <c r="BV14" i="1"/>
  <c r="CO14" i="1"/>
  <c r="BW14" i="1"/>
  <c r="CH143" i="1"/>
  <c r="BX143" i="1"/>
  <c r="CJ143" i="1"/>
  <c r="BW123" i="1"/>
  <c r="CB123" i="1"/>
  <c r="CQ123" i="1"/>
  <c r="CJ103" i="1"/>
  <c r="CD19" i="1"/>
  <c r="CA134" i="1"/>
  <c r="CL130" i="1"/>
  <c r="Y88" i="56"/>
  <c r="Y80" i="59"/>
  <c r="BW33" i="1"/>
  <c r="CJ52" i="1"/>
  <c r="CJ7" i="1"/>
  <c r="CK12" i="1"/>
  <c r="CH56" i="1"/>
  <c r="CG99" i="1"/>
  <c r="CA71" i="1"/>
  <c r="CM47" i="1"/>
  <c r="BX140" i="1"/>
  <c r="CA140" i="1"/>
  <c r="CA132" i="1"/>
  <c r="CB124" i="1"/>
  <c r="BZ100" i="1"/>
  <c r="BX36" i="1"/>
  <c r="BV67" i="1"/>
  <c r="CG67" i="1"/>
  <c r="CJ14" i="1"/>
  <c r="CB143" i="1"/>
  <c r="CE123" i="1"/>
  <c r="CD16" i="1"/>
  <c r="N72" i="59"/>
  <c r="P79" i="56"/>
  <c r="Q79" i="56" s="1"/>
  <c r="K72" i="59"/>
  <c r="P78" i="56"/>
  <c r="Q78" i="56" s="1"/>
  <c r="J72" i="59"/>
  <c r="P77" i="56"/>
  <c r="Q77" i="56" s="1"/>
  <c r="G80" i="56"/>
  <c r="O80" i="56"/>
  <c r="H80" i="56"/>
  <c r="E72" i="59"/>
  <c r="P76" i="56"/>
  <c r="Q76" i="56" s="1"/>
  <c r="L80" i="56"/>
  <c r="M72" i="59"/>
  <c r="K80" i="56"/>
  <c r="P75" i="56"/>
  <c r="Q75" i="56" s="1"/>
  <c r="L72" i="59"/>
  <c r="N80" i="56"/>
  <c r="F80" i="56"/>
  <c r="J80" i="56"/>
  <c r="P74" i="56"/>
  <c r="Q74" i="56" s="1"/>
  <c r="I80" i="56"/>
  <c r="F72" i="59"/>
  <c r="M80" i="56"/>
  <c r="J97" i="56"/>
  <c r="M82" i="56"/>
  <c r="M69" i="56"/>
  <c r="N73" i="59"/>
  <c r="N60" i="59"/>
  <c r="I61" i="59"/>
  <c r="I74" i="59"/>
  <c r="J61" i="59"/>
  <c r="J74" i="59"/>
  <c r="G73" i="59"/>
  <c r="G60" i="59"/>
  <c r="O91" i="56"/>
  <c r="O83" i="59"/>
  <c r="O96" i="56"/>
  <c r="O88" i="59"/>
  <c r="O90" i="56"/>
  <c r="O82" i="59"/>
  <c r="E80" i="56"/>
  <c r="O68" i="56"/>
  <c r="O81" i="56"/>
  <c r="I82" i="56"/>
  <c r="I69" i="56"/>
  <c r="H72" i="59"/>
  <c r="F73" i="59"/>
  <c r="F60" i="59"/>
  <c r="M74" i="59"/>
  <c r="M61" i="59"/>
  <c r="E82" i="56"/>
  <c r="E69" i="56"/>
  <c r="O66" i="59"/>
  <c r="P66" i="59" s="1"/>
  <c r="K80" i="59"/>
  <c r="N93" i="56"/>
  <c r="N85" i="59"/>
  <c r="N96" i="56"/>
  <c r="N88" i="59"/>
  <c r="N92" i="56"/>
  <c r="N84" i="59"/>
  <c r="M95" i="56"/>
  <c r="M87" i="59"/>
  <c r="M91" i="56"/>
  <c r="M83" i="59"/>
  <c r="N80" i="59"/>
  <c r="N88" i="56"/>
  <c r="K93" i="56"/>
  <c r="M68" i="56"/>
  <c r="M81" i="56"/>
  <c r="O67" i="59"/>
  <c r="P67" i="59" s="1"/>
  <c r="Q67" i="59" s="1"/>
  <c r="K82" i="59"/>
  <c r="E74" i="59"/>
  <c r="E61" i="59"/>
  <c r="N81" i="56"/>
  <c r="N68" i="56"/>
  <c r="N83" i="59"/>
  <c r="N91" i="56"/>
  <c r="F69" i="56"/>
  <c r="F82" i="56"/>
  <c r="K69" i="56"/>
  <c r="K82" i="56"/>
  <c r="J82" i="56"/>
  <c r="J69" i="56"/>
  <c r="I68" i="56"/>
  <c r="I81" i="56"/>
  <c r="H82" i="56"/>
  <c r="H69" i="56"/>
  <c r="G68" i="56"/>
  <c r="G81" i="56"/>
  <c r="H61" i="59"/>
  <c r="H74" i="59"/>
  <c r="I72" i="59"/>
  <c r="M89" i="56"/>
  <c r="M81" i="59"/>
  <c r="H60" i="59"/>
  <c r="H73" i="59"/>
  <c r="O92" i="56"/>
  <c r="O84" i="59"/>
  <c r="M92" i="56"/>
  <c r="M84" i="59"/>
  <c r="M93" i="56"/>
  <c r="M85" i="59"/>
  <c r="O89" i="56"/>
  <c r="O81" i="59"/>
  <c r="K88" i="56"/>
  <c r="L69" i="56"/>
  <c r="L82" i="56"/>
  <c r="E68" i="56"/>
  <c r="E81" i="56"/>
  <c r="J60" i="59"/>
  <c r="J73" i="59"/>
  <c r="M73" i="59"/>
  <c r="M60" i="59"/>
  <c r="L61" i="59"/>
  <c r="L74" i="59"/>
  <c r="L75" i="59" s="1"/>
  <c r="O73" i="59"/>
  <c r="K87" i="59"/>
  <c r="O60" i="59"/>
  <c r="N82" i="56"/>
  <c r="N69" i="56"/>
  <c r="O88" i="56"/>
  <c r="O80" i="59"/>
  <c r="K89" i="56"/>
  <c r="L88" i="56"/>
  <c r="L80" i="59"/>
  <c r="F81" i="56"/>
  <c r="F68" i="56"/>
  <c r="J81" i="56"/>
  <c r="J68" i="56"/>
  <c r="H68" i="56"/>
  <c r="H81" i="56"/>
  <c r="G82" i="56"/>
  <c r="G69" i="56"/>
  <c r="E73" i="59"/>
  <c r="E60" i="59"/>
  <c r="N74" i="59"/>
  <c r="N75" i="59" s="1"/>
  <c r="N61" i="59"/>
  <c r="K74" i="59"/>
  <c r="K61" i="59"/>
  <c r="O87" i="59"/>
  <c r="O95" i="56"/>
  <c r="K92" i="56"/>
  <c r="J81" i="59"/>
  <c r="J86" i="59"/>
  <c r="J83" i="59"/>
  <c r="J82" i="59"/>
  <c r="J80" i="59"/>
  <c r="J84" i="59"/>
  <c r="J87" i="59"/>
  <c r="K68" i="56"/>
  <c r="K81" i="56"/>
  <c r="L68" i="56"/>
  <c r="L81" i="56"/>
  <c r="O70" i="59"/>
  <c r="P70" i="59" s="1"/>
  <c r="Q70" i="59" s="1"/>
  <c r="K85" i="59"/>
  <c r="K84" i="59"/>
  <c r="O69" i="59"/>
  <c r="P69" i="59" s="1"/>
  <c r="Q69" i="59" s="1"/>
  <c r="I60" i="59"/>
  <c r="I73" i="59"/>
  <c r="F74" i="59"/>
  <c r="F61" i="59"/>
  <c r="O74" i="59"/>
  <c r="K88" i="59"/>
  <c r="O61" i="59"/>
  <c r="M88" i="56"/>
  <c r="M80" i="59"/>
  <c r="N89" i="56"/>
  <c r="N81" i="59"/>
  <c r="M90" i="56"/>
  <c r="M82" i="59"/>
  <c r="K91" i="56"/>
  <c r="K90" i="56"/>
  <c r="J85" i="59"/>
  <c r="O69" i="56"/>
  <c r="O82" i="56"/>
  <c r="K83" i="59"/>
  <c r="O68" i="59"/>
  <c r="O71" i="59"/>
  <c r="P71" i="59" s="1"/>
  <c r="Q71" i="59" s="1"/>
  <c r="K81" i="59"/>
  <c r="K60" i="59"/>
  <c r="K73" i="59"/>
  <c r="G74" i="59"/>
  <c r="G61" i="59"/>
  <c r="L60" i="59"/>
  <c r="L73" i="59"/>
  <c r="G72" i="59"/>
  <c r="N90" i="56"/>
  <c r="N82" i="59"/>
  <c r="O93" i="56"/>
  <c r="O85" i="59"/>
  <c r="M96" i="56"/>
  <c r="M88" i="59"/>
  <c r="N95" i="56"/>
  <c r="N87" i="59"/>
  <c r="K95" i="56"/>
  <c r="K97" i="56" s="1"/>
  <c r="J88" i="59"/>
  <c r="CC105" i="1"/>
  <c r="CG69" i="1"/>
  <c r="CA65" i="1"/>
  <c r="CJ8" i="1"/>
  <c r="CG12" i="1"/>
  <c r="CB99" i="1"/>
  <c r="CD112" i="1"/>
  <c r="BW131" i="1"/>
  <c r="CD65" i="1"/>
  <c r="BV143" i="1"/>
  <c r="CN139" i="1"/>
  <c r="CH43" i="1"/>
  <c r="CF109" i="1"/>
  <c r="CF101" i="1"/>
  <c r="CE77" i="1"/>
  <c r="CM53" i="1"/>
  <c r="CH45" i="1"/>
  <c r="CP37" i="1"/>
  <c r="CA60" i="1"/>
  <c r="BZ128" i="1"/>
  <c r="CH28" i="1"/>
  <c r="BV5" i="1"/>
  <c r="CC5" i="1"/>
  <c r="CM67" i="1"/>
  <c r="CQ79" i="1"/>
  <c r="CA141" i="1"/>
  <c r="CD141" i="1"/>
  <c r="CK137" i="1"/>
  <c r="CD133" i="1"/>
  <c r="CK129" i="1"/>
  <c r="BX125" i="1"/>
  <c r="CM113" i="1"/>
  <c r="CJ81" i="1"/>
  <c r="BZ65" i="1"/>
  <c r="CD45" i="1"/>
  <c r="CP21" i="1"/>
  <c r="CK11" i="1"/>
  <c r="CP76" i="1"/>
  <c r="CM76" i="1"/>
  <c r="CB76" i="1"/>
  <c r="CF135" i="1"/>
  <c r="CD111" i="1"/>
  <c r="CI8" i="1"/>
  <c r="CL56" i="1"/>
  <c r="BZ40" i="1"/>
  <c r="CI24" i="1"/>
  <c r="CD124" i="1"/>
  <c r="BW124" i="1"/>
  <c r="CK107" i="1"/>
  <c r="CC19" i="1"/>
  <c r="CE19" i="1"/>
  <c r="CA142" i="1"/>
  <c r="CP122" i="1"/>
  <c r="CD114" i="1"/>
  <c r="CD106" i="1"/>
  <c r="BY78" i="1"/>
  <c r="BZ74" i="1"/>
  <c r="BW62" i="1"/>
  <c r="CB54" i="1"/>
  <c r="BW54" i="1"/>
  <c r="CD50" i="1"/>
  <c r="CE46" i="1"/>
  <c r="CH22" i="1"/>
  <c r="CE9" i="1"/>
  <c r="CE17" i="1"/>
  <c r="CK33" i="1"/>
  <c r="AF69" i="56" s="1"/>
  <c r="CG3" i="1"/>
  <c r="CD15" i="1"/>
  <c r="BY145" i="1"/>
  <c r="BV145" i="1"/>
  <c r="CN141" i="1"/>
  <c r="CK121" i="1"/>
  <c r="CK113" i="1"/>
  <c r="BV109" i="1"/>
  <c r="CO81" i="1"/>
  <c r="CB77" i="1"/>
  <c r="CG77" i="1"/>
  <c r="CK69" i="1"/>
  <c r="BX65" i="1"/>
  <c r="BY53" i="1"/>
  <c r="CJ29" i="1"/>
  <c r="CC68" i="1"/>
  <c r="CO123" i="1"/>
  <c r="CP103" i="1"/>
  <c r="BX55" i="1"/>
  <c r="CB27" i="1"/>
  <c r="CP79" i="1"/>
  <c r="CA16" i="1"/>
  <c r="CI53" i="1"/>
  <c r="CJ11" i="1"/>
  <c r="CO76" i="1"/>
  <c r="CH52" i="1"/>
  <c r="CA32" i="1"/>
  <c r="CC7" i="1"/>
  <c r="CL12" i="1"/>
  <c r="CC72" i="1"/>
  <c r="CJ56" i="1"/>
  <c r="CM13" i="1"/>
  <c r="CC127" i="1"/>
  <c r="CI71" i="1"/>
  <c r="CD71" i="1"/>
  <c r="CI47" i="1"/>
  <c r="BY144" i="1"/>
  <c r="CN140" i="1"/>
  <c r="CQ140" i="1"/>
  <c r="BY136" i="1"/>
  <c r="BX112" i="1"/>
  <c r="CA100" i="1"/>
  <c r="CA115" i="1"/>
  <c r="BW67" i="1"/>
  <c r="CP51" i="1"/>
  <c r="CF31" i="1"/>
  <c r="CM123" i="1"/>
  <c r="CO139" i="1"/>
  <c r="CP43" i="1"/>
  <c r="CI107" i="1"/>
  <c r="BV19" i="1"/>
  <c r="CO16" i="1"/>
  <c r="AJ60" i="59" s="1"/>
  <c r="CO138" i="1"/>
  <c r="CB134" i="1"/>
  <c r="CO130" i="1"/>
  <c r="CC126" i="1"/>
  <c r="CC62" i="1"/>
  <c r="CM73" i="1"/>
  <c r="BW137" i="1"/>
  <c r="BW129" i="1"/>
  <c r="CB142" i="1"/>
  <c r="CQ118" i="1"/>
  <c r="CF114" i="1"/>
  <c r="CN78" i="1"/>
  <c r="BZ46" i="1"/>
  <c r="CQ30" i="1"/>
  <c r="CE73" i="1"/>
  <c r="CF61" i="1"/>
  <c r="CD59" i="1"/>
  <c r="CG35" i="1"/>
  <c r="CG15" i="1"/>
  <c r="CG141" i="1"/>
  <c r="CE125" i="1"/>
  <c r="CI130" i="1"/>
  <c r="CO110" i="1"/>
  <c r="CB38" i="1"/>
  <c r="CB30" i="1"/>
  <c r="CF30" i="1"/>
  <c r="CD26" i="1"/>
  <c r="CO26" i="1"/>
  <c r="CD18" i="1"/>
  <c r="CA17" i="1"/>
  <c r="CH10" i="1"/>
  <c r="CM2" i="1"/>
  <c r="CA33" i="1"/>
  <c r="CO25" i="1"/>
  <c r="CK119" i="1"/>
  <c r="CA59" i="1"/>
  <c r="BX59" i="1"/>
  <c r="CD35" i="1"/>
  <c r="CE15" i="1"/>
  <c r="BW145" i="1"/>
  <c r="CA137" i="1"/>
  <c r="CA133" i="1"/>
  <c r="CG133" i="1"/>
  <c r="BY125" i="1"/>
  <c r="CF125" i="1"/>
  <c r="CA121" i="1"/>
  <c r="CI142" i="1"/>
  <c r="CA138" i="1"/>
  <c r="CI134" i="1"/>
  <c r="BZ122" i="1"/>
  <c r="CA110" i="1"/>
  <c r="CH106" i="1"/>
  <c r="CA102" i="1"/>
  <c r="CB98" i="1"/>
  <c r="BZ78" i="1"/>
  <c r="CM74" i="1"/>
  <c r="BW66" i="1"/>
  <c r="CE58" i="1"/>
  <c r="CF58" i="1"/>
  <c r="CC54" i="1"/>
  <c r="CC46" i="1"/>
  <c r="CA42" i="1"/>
  <c r="CO34" i="1"/>
  <c r="CP22" i="1"/>
  <c r="CO18" i="1"/>
  <c r="CB9" i="1"/>
  <c r="CE10" i="1"/>
  <c r="CB2" i="1"/>
  <c r="CA73" i="1"/>
  <c r="CC57" i="1"/>
  <c r="CD57" i="1"/>
  <c r="CD41" i="1"/>
  <c r="CD119" i="1"/>
  <c r="CB59" i="1"/>
  <c r="CJ35" i="1"/>
  <c r="CF137" i="1"/>
  <c r="CN129" i="1"/>
  <c r="BX57" i="1"/>
  <c r="BX49" i="1"/>
  <c r="BX41" i="1"/>
  <c r="CC41" i="1"/>
  <c r="CQ25" i="1"/>
  <c r="BZ126" i="1"/>
  <c r="CB70" i="1"/>
  <c r="CE38" i="1"/>
  <c r="CI25" i="1"/>
  <c r="CP3" i="1"/>
  <c r="CJ3" i="1"/>
  <c r="CI35" i="1"/>
  <c r="CK15" i="1"/>
  <c r="CH15" i="1"/>
  <c r="CN145" i="1"/>
  <c r="CK145" i="1"/>
  <c r="BX137" i="1"/>
  <c r="BX129" i="1"/>
  <c r="CL125" i="1"/>
  <c r="CN138" i="1"/>
  <c r="CL138" i="1"/>
  <c r="CN130" i="1"/>
  <c r="CJ126" i="1"/>
  <c r="CC74" i="1"/>
  <c r="CL66" i="1"/>
  <c r="BY46" i="1"/>
  <c r="CF42" i="1"/>
  <c r="CM30" i="1"/>
  <c r="CN18" i="1"/>
  <c r="BZ9" i="1"/>
  <c r="CB10" i="1"/>
  <c r="CE61" i="1"/>
  <c r="CE142" i="1"/>
  <c r="CH138" i="1"/>
  <c r="CH130" i="1"/>
  <c r="CF130" i="1"/>
  <c r="CD130" i="1"/>
  <c r="CG122" i="1"/>
  <c r="CM122" i="1"/>
  <c r="CJ118" i="1"/>
  <c r="CK106" i="1"/>
  <c r="CO106" i="1"/>
  <c r="CB102" i="1"/>
  <c r="CJ98" i="1"/>
  <c r="CI98" i="1"/>
  <c r="CB78" i="1"/>
  <c r="CO74" i="1"/>
  <c r="CD66" i="1"/>
  <c r="CA62" i="1"/>
  <c r="CI58" i="1"/>
  <c r="CO58" i="1"/>
  <c r="BZ38" i="1"/>
  <c r="BZ30" i="1"/>
  <c r="CF26" i="1"/>
  <c r="BZ22" i="1"/>
  <c r="CH18" i="1"/>
  <c r="CC17" i="1"/>
  <c r="CH2" i="1"/>
  <c r="CJ61" i="1"/>
  <c r="BW61" i="1"/>
  <c r="CO57" i="1"/>
  <c r="CB57" i="1"/>
  <c r="CA49" i="1"/>
  <c r="CE33" i="1"/>
  <c r="CN25" i="1"/>
  <c r="CG101" i="1"/>
  <c r="CH69" i="1"/>
  <c r="CM69" i="1"/>
  <c r="CB65" i="1"/>
  <c r="CN52" i="1"/>
  <c r="CA135" i="1"/>
  <c r="CA75" i="1"/>
  <c r="CC63" i="1"/>
  <c r="BZ72" i="1"/>
  <c r="CF56" i="1"/>
  <c r="CH127" i="1"/>
  <c r="BW127" i="1"/>
  <c r="CO47" i="1"/>
  <c r="CF23" i="1"/>
  <c r="CM128" i="1"/>
  <c r="CE124" i="1"/>
  <c r="CB120" i="1"/>
  <c r="CI108" i="1"/>
  <c r="CA108" i="1"/>
  <c r="CO100" i="1"/>
  <c r="BW100" i="1"/>
  <c r="CH64" i="1"/>
  <c r="CM64" i="1"/>
  <c r="CJ48" i="1"/>
  <c r="CD48" i="1"/>
  <c r="CF36" i="1"/>
  <c r="CP36" i="1"/>
  <c r="BW36" i="1"/>
  <c r="CG28" i="1"/>
  <c r="CQ31" i="1"/>
  <c r="CP123" i="1"/>
  <c r="CI103" i="1"/>
  <c r="CB107" i="1"/>
  <c r="CJ16" i="1"/>
  <c r="AE60" i="59" s="1"/>
  <c r="CF5" i="1"/>
  <c r="CF67" i="1"/>
  <c r="CN51" i="1"/>
  <c r="BZ51" i="1"/>
  <c r="CQ143" i="1"/>
  <c r="CG143" i="1"/>
  <c r="CA123" i="1"/>
  <c r="CA55" i="1"/>
  <c r="CQ139" i="1"/>
  <c r="CG139" i="1"/>
  <c r="CN107" i="1"/>
  <c r="CI79" i="1"/>
  <c r="CC142" i="1"/>
  <c r="CI138" i="1"/>
  <c r="CF134" i="1"/>
  <c r="CA130" i="1"/>
  <c r="BX126" i="1"/>
  <c r="CQ122" i="1"/>
  <c r="BW122" i="1"/>
  <c r="BW114" i="1"/>
  <c r="BY110" i="1"/>
  <c r="CL110" i="1"/>
  <c r="CL106" i="1"/>
  <c r="CQ106" i="1"/>
  <c r="CL102" i="1"/>
  <c r="BV78" i="1"/>
  <c r="BW78" i="1"/>
  <c r="CQ74" i="1"/>
  <c r="BV70" i="1"/>
  <c r="CF66" i="1"/>
  <c r="BV62" i="1"/>
  <c r="CL58" i="1"/>
  <c r="CQ58" i="1"/>
  <c r="BY58" i="1"/>
  <c r="CK50" i="1"/>
  <c r="CQ50" i="1"/>
  <c r="CN42" i="1"/>
  <c r="CL38" i="1"/>
  <c r="CK38" i="1"/>
  <c r="CN34" i="1"/>
  <c r="CK30" i="1"/>
  <c r="BX26" i="1"/>
  <c r="CE26" i="1"/>
  <c r="CK22" i="1"/>
  <c r="CE18" i="1"/>
  <c r="CQ9" i="1"/>
  <c r="CG17" i="1"/>
  <c r="AB61" i="59" s="1"/>
  <c r="CL10" i="1"/>
  <c r="CK2" i="1"/>
  <c r="BX73" i="1"/>
  <c r="BV41" i="1"/>
  <c r="CI3" i="1"/>
  <c r="CI109" i="1"/>
  <c r="CL81" i="1"/>
  <c r="CO69" i="1"/>
  <c r="CL53" i="1"/>
  <c r="CQ68" i="1"/>
  <c r="CC111" i="1"/>
  <c r="CK39" i="1"/>
  <c r="BY13" i="1"/>
  <c r="BW13" i="1"/>
  <c r="CJ99" i="1"/>
  <c r="CF71" i="1"/>
  <c r="CI23" i="1"/>
  <c r="CP136" i="1"/>
  <c r="CF132" i="1"/>
  <c r="CG124" i="1"/>
  <c r="CN120" i="1"/>
  <c r="BZ108" i="1"/>
  <c r="CL104" i="1"/>
  <c r="CI28" i="1"/>
  <c r="CD67" i="1"/>
  <c r="CP143" i="1"/>
  <c r="CL123" i="1"/>
  <c r="CI139" i="1"/>
  <c r="BV79" i="1"/>
  <c r="CG16" i="1"/>
  <c r="AB60" i="59" s="1"/>
  <c r="CG31" i="1"/>
  <c r="CK143" i="1"/>
  <c r="BX43" i="1"/>
  <c r="CQ19" i="1"/>
  <c r="BY16" i="1"/>
  <c r="BZ67" i="1"/>
  <c r="CE14" i="1"/>
  <c r="BY103" i="1"/>
  <c r="CQ55" i="1"/>
  <c r="CL27" i="1"/>
  <c r="CD139" i="1"/>
  <c r="BY107" i="1"/>
  <c r="CL107" i="1"/>
  <c r="BY79" i="1"/>
  <c r="CD79" i="1"/>
  <c r="CQ134" i="1"/>
  <c r="CP114" i="1"/>
  <c r="CF106" i="1"/>
  <c r="CA34" i="1"/>
  <c r="CN26" i="1"/>
  <c r="CK17" i="1"/>
  <c r="AF61" i="59" s="1"/>
  <c r="CC10" i="1"/>
  <c r="CG2" i="1"/>
  <c r="BW73" i="1"/>
  <c r="CP61" i="1"/>
  <c r="BV33" i="1"/>
  <c r="CP11" i="1"/>
  <c r="CL4" i="1"/>
  <c r="CM44" i="1"/>
  <c r="BX32" i="1"/>
  <c r="BW20" i="1"/>
  <c r="CM111" i="1"/>
  <c r="BX39" i="1"/>
  <c r="CI12" i="1"/>
  <c r="CM12" i="1"/>
  <c r="CI40" i="1"/>
  <c r="BX24" i="1"/>
  <c r="CI127" i="1"/>
  <c r="CG47" i="1"/>
  <c r="CH23" i="1"/>
  <c r="CC136" i="1"/>
  <c r="CG112" i="1"/>
  <c r="CJ108" i="1"/>
  <c r="BW104" i="1"/>
  <c r="CD80" i="1"/>
  <c r="CP48" i="1"/>
  <c r="BW28" i="1"/>
  <c r="CF131" i="1"/>
  <c r="CB115" i="1"/>
  <c r="BW51" i="1"/>
  <c r="CC31" i="1"/>
  <c r="CO6" i="1"/>
  <c r="CP139" i="1"/>
  <c r="CD107" i="1"/>
  <c r="CK79" i="1"/>
  <c r="CC43" i="1"/>
  <c r="CP19" i="1"/>
  <c r="CL142" i="1"/>
  <c r="BY142" i="1"/>
  <c r="CL134" i="1"/>
  <c r="BY134" i="1"/>
  <c r="CN122" i="1"/>
  <c r="BW118" i="1"/>
  <c r="CH114" i="1"/>
  <c r="CH110" i="1"/>
  <c r="CC78" i="1"/>
  <c r="CH74" i="1"/>
  <c r="CC70" i="1"/>
  <c r="BZ70" i="1"/>
  <c r="CO66" i="1"/>
  <c r="CQ62" i="1"/>
  <c r="BY62" i="1"/>
  <c r="CM54" i="1"/>
  <c r="CI50" i="1"/>
  <c r="CJ46" i="1"/>
  <c r="CA30" i="1"/>
  <c r="BV17" i="1"/>
  <c r="CQ49" i="1"/>
  <c r="CH116" i="1"/>
  <c r="CM100" i="1"/>
  <c r="CF28" i="1"/>
  <c r="CJ31" i="1"/>
  <c r="CP6" i="1"/>
  <c r="CJ6" i="1"/>
  <c r="CG14" i="1"/>
  <c r="CK14" i="1"/>
  <c r="CM143" i="1"/>
  <c r="BW103" i="1"/>
  <c r="CK55" i="1"/>
  <c r="BY55" i="1"/>
  <c r="CH139" i="1"/>
  <c r="BV107" i="1"/>
  <c r="CA43" i="1"/>
  <c r="CQ43" i="1"/>
  <c r="CC114" i="1"/>
  <c r="CH102" i="1"/>
  <c r="BX78" i="1"/>
  <c r="CE78" i="1"/>
  <c r="BV74" i="1"/>
  <c r="BZ58" i="1"/>
  <c r="CF54" i="1"/>
  <c r="BW50" i="1"/>
  <c r="CD46" i="1"/>
  <c r="CE42" i="1"/>
  <c r="CB26" i="1"/>
  <c r="CB18" i="1"/>
  <c r="CO2" i="1"/>
  <c r="CF73" i="1"/>
  <c r="BW49" i="1"/>
  <c r="CB41" i="1"/>
  <c r="CF25" i="1"/>
  <c r="BZ3" i="1"/>
  <c r="BX145" i="1"/>
  <c r="CJ129" i="1"/>
  <c r="CJ125" i="1"/>
  <c r="CC125" i="1"/>
  <c r="CQ117" i="1"/>
  <c r="CK105" i="1"/>
  <c r="CG81" i="1"/>
  <c r="BX53" i="1"/>
  <c r="CB11" i="1"/>
  <c r="CQ4" i="1"/>
  <c r="CG76" i="1"/>
  <c r="BV68" i="1"/>
  <c r="BX52" i="1"/>
  <c r="CM52" i="1"/>
  <c r="CF142" i="1"/>
  <c r="BZ142" i="1"/>
  <c r="CH126" i="1"/>
  <c r="BY122" i="1"/>
  <c r="BV110" i="1"/>
  <c r="BY74" i="1"/>
  <c r="CP54" i="1"/>
  <c r="CM46" i="1"/>
  <c r="CG46" i="1"/>
  <c r="CG38" i="1"/>
  <c r="CG30" i="1"/>
  <c r="CG22" i="1"/>
  <c r="CB17" i="1"/>
  <c r="CH57" i="1"/>
  <c r="BW57" i="1"/>
  <c r="CH119" i="1"/>
  <c r="BZ35" i="1"/>
  <c r="CJ15" i="1"/>
  <c r="CN137" i="1"/>
  <c r="CE129" i="1"/>
  <c r="CQ121" i="1"/>
  <c r="CN113" i="1"/>
  <c r="BY113" i="1"/>
  <c r="CP105" i="1"/>
  <c r="BY105" i="1"/>
  <c r="BV81" i="1"/>
  <c r="CF77" i="1"/>
  <c r="CL45" i="1"/>
  <c r="CG45" i="1"/>
  <c r="CI20" i="1"/>
  <c r="CM142" i="1"/>
  <c r="BW130" i="1"/>
  <c r="CK122" i="1"/>
  <c r="CG102" i="1"/>
  <c r="CF74" i="1"/>
  <c r="BX62" i="1"/>
  <c r="CI54" i="1"/>
  <c r="CP50" i="1"/>
  <c r="CQ46" i="1"/>
  <c r="CM42" i="1"/>
  <c r="CD30" i="1"/>
  <c r="CL26" i="1"/>
  <c r="CA18" i="1"/>
  <c r="CI17" i="1"/>
  <c r="AD61" i="59" s="1"/>
  <c r="CK10" i="1"/>
  <c r="CA61" i="1"/>
  <c r="CO49" i="1"/>
  <c r="CO41" i="1"/>
  <c r="CI33" i="1"/>
  <c r="AD69" i="56" s="1"/>
  <c r="BY119" i="1"/>
  <c r="CK59" i="1"/>
  <c r="CG59" i="1"/>
  <c r="CQ15" i="1"/>
  <c r="CI133" i="1"/>
  <c r="BW133" i="1"/>
  <c r="CJ101" i="1"/>
  <c r="CD77" i="1"/>
  <c r="CH77" i="1"/>
  <c r="BY69" i="1"/>
  <c r="CB37" i="1"/>
  <c r="CG29" i="1"/>
  <c r="BY11" i="1"/>
  <c r="CF76" i="1"/>
  <c r="CG68" i="1"/>
  <c r="CH60" i="1"/>
  <c r="CG142" i="1"/>
  <c r="BY138" i="1"/>
  <c r="BW138" i="1"/>
  <c r="BV134" i="1"/>
  <c r="CG134" i="1"/>
  <c r="BY130" i="1"/>
  <c r="CN126" i="1"/>
  <c r="CK126" i="1"/>
  <c r="CI122" i="1"/>
  <c r="CH122" i="1"/>
  <c r="CB122" i="1"/>
  <c r="CK118" i="1"/>
  <c r="CF110" i="1"/>
  <c r="CB106" i="1"/>
  <c r="CP106" i="1"/>
  <c r="CJ102" i="1"/>
  <c r="CN98" i="1"/>
  <c r="CC98" i="1"/>
  <c r="CG78" i="1"/>
  <c r="CK78" i="1"/>
  <c r="CK74" i="1"/>
  <c r="CP74" i="1"/>
  <c r="CK70" i="1"/>
  <c r="CH70" i="1"/>
  <c r="CB66" i="1"/>
  <c r="BZ66" i="1"/>
  <c r="CE66" i="1"/>
  <c r="CB62" i="1"/>
  <c r="CG62" i="1"/>
  <c r="CB58" i="1"/>
  <c r="BX54" i="1"/>
  <c r="CN50" i="1"/>
  <c r="BZ50" i="1"/>
  <c r="CE50" i="1"/>
  <c r="CF46" i="1"/>
  <c r="CK42" i="1"/>
  <c r="BW42" i="1"/>
  <c r="CB42" i="1"/>
  <c r="CF38" i="1"/>
  <c r="CI38" i="1"/>
  <c r="CI30" i="1"/>
  <c r="CD22" i="1"/>
  <c r="CI22" i="1"/>
  <c r="CP9" i="1"/>
  <c r="BX9" i="1"/>
  <c r="CF17" i="1"/>
  <c r="AA61" i="59" s="1"/>
  <c r="CO73" i="1"/>
  <c r="BV61" i="1"/>
  <c r="BX61" i="1"/>
  <c r="CP57" i="1"/>
  <c r="CM57" i="1"/>
  <c r="CN49" i="1"/>
  <c r="BY49" i="1"/>
  <c r="CE49" i="1"/>
  <c r="CE41" i="1"/>
  <c r="CF33" i="1"/>
  <c r="AA69" i="56" s="1"/>
  <c r="CJ25" i="1"/>
  <c r="BV3" i="1"/>
  <c r="CP119" i="1"/>
  <c r="CL119" i="1"/>
  <c r="CJ59" i="1"/>
  <c r="CQ35" i="1"/>
  <c r="BY35" i="1"/>
  <c r="CI15" i="1"/>
  <c r="CG145" i="1"/>
  <c r="CI141" i="1"/>
  <c r="BY141" i="1"/>
  <c r="CL141" i="1"/>
  <c r="CD137" i="1"/>
  <c r="CL133" i="1"/>
  <c r="CO129" i="1"/>
  <c r="CD129" i="1"/>
  <c r="CA129" i="1"/>
  <c r="CM125" i="1"/>
  <c r="CL121" i="1"/>
  <c r="CP121" i="1"/>
  <c r="CE117" i="1"/>
  <c r="CK117" i="1"/>
  <c r="CF117" i="1"/>
  <c r="CQ113" i="1"/>
  <c r="BX113" i="1"/>
  <c r="BY109" i="1"/>
  <c r="CP109" i="1"/>
  <c r="CI105" i="1"/>
  <c r="CA105" i="1"/>
  <c r="BX105" i="1"/>
  <c r="BW101" i="1"/>
  <c r="CB101" i="1"/>
  <c r="BY81" i="1"/>
  <c r="CF81" i="1"/>
  <c r="CC81" i="1"/>
  <c r="CC77" i="1"/>
  <c r="BZ77" i="1"/>
  <c r="BV69" i="1"/>
  <c r="CI69" i="1"/>
  <c r="CN69" i="1"/>
  <c r="CN65" i="1"/>
  <c r="CK65" i="1"/>
  <c r="CH65" i="1"/>
  <c r="BV53" i="1"/>
  <c r="CA53" i="1"/>
  <c r="CO45" i="1"/>
  <c r="BV37" i="1"/>
  <c r="CA29" i="1"/>
  <c r="CK29" i="1"/>
  <c r="CN29" i="1"/>
  <c r="BV21" i="1"/>
  <c r="CE21" i="1"/>
  <c r="CN11" i="1"/>
  <c r="CD11" i="1"/>
  <c r="BV4" i="1"/>
  <c r="BW4" i="1"/>
  <c r="CQ76" i="1"/>
  <c r="CJ76" i="1"/>
  <c r="CP68" i="1"/>
  <c r="CD68" i="1"/>
  <c r="CO60" i="1"/>
  <c r="CL60" i="1"/>
  <c r="BV138" i="1"/>
  <c r="CQ130" i="1"/>
  <c r="BV130" i="1"/>
  <c r="CE126" i="1"/>
  <c r="CO114" i="1"/>
  <c r="BV106" i="1"/>
  <c r="BV66" i="1"/>
  <c r="CG54" i="1"/>
  <c r="CA38" i="1"/>
  <c r="CH9" i="1"/>
  <c r="BW2" i="1"/>
  <c r="CH41" i="1"/>
  <c r="CE25" i="1"/>
  <c r="BV35" i="1"/>
  <c r="CF145" i="1"/>
  <c r="CA113" i="1"/>
  <c r="CJ77" i="1"/>
  <c r="CO53" i="1"/>
  <c r="CQ21" i="1"/>
  <c r="CF11" i="1"/>
  <c r="CK68" i="1"/>
  <c r="CD60" i="1"/>
  <c r="CI44" i="1"/>
  <c r="CP138" i="1"/>
  <c r="CP130" i="1"/>
  <c r="CD122" i="1"/>
  <c r="CO118" i="1"/>
  <c r="CQ114" i="1"/>
  <c r="BZ114" i="1"/>
  <c r="CQ98" i="1"/>
  <c r="BY98" i="1"/>
  <c r="CG70" i="1"/>
  <c r="CJ70" i="1"/>
  <c r="CJ66" i="1"/>
  <c r="BV58" i="1"/>
  <c r="CA58" i="1"/>
  <c r="BX50" i="1"/>
  <c r="CH38" i="1"/>
  <c r="BZ34" i="1"/>
  <c r="BY26" i="1"/>
  <c r="CL2" i="1"/>
  <c r="CH73" i="1"/>
  <c r="CD73" i="1"/>
  <c r="CC61" i="1"/>
  <c r="BZ61" i="1"/>
  <c r="CK57" i="1"/>
  <c r="BY25" i="1"/>
  <c r="CF59" i="1"/>
  <c r="CB35" i="1"/>
  <c r="BW15" i="1"/>
  <c r="CD145" i="1"/>
  <c r="BV141" i="1"/>
  <c r="BY137" i="1"/>
  <c r="CN133" i="1"/>
  <c r="BY129" i="1"/>
  <c r="CP125" i="1"/>
  <c r="CI125" i="1"/>
  <c r="BX121" i="1"/>
  <c r="CJ117" i="1"/>
  <c r="CE113" i="1"/>
  <c r="CJ109" i="1"/>
  <c r="CK101" i="1"/>
  <c r="CP69" i="1"/>
  <c r="BX69" i="1"/>
  <c r="BZ37" i="1"/>
  <c r="CQ29" i="1"/>
  <c r="BX29" i="1"/>
  <c r="BZ11" i="1"/>
  <c r="CP4" i="1"/>
  <c r="CK4" i="1"/>
  <c r="CF4" i="1"/>
  <c r="CF68" i="1"/>
  <c r="BW60" i="1"/>
  <c r="CP142" i="1"/>
  <c r="CF138" i="1"/>
  <c r="CD138" i="1"/>
  <c r="CK134" i="1"/>
  <c r="CM126" i="1"/>
  <c r="CL122" i="1"/>
  <c r="CE118" i="1"/>
  <c r="CN114" i="1"/>
  <c r="BV114" i="1"/>
  <c r="BZ110" i="1"/>
  <c r="CE110" i="1"/>
  <c r="CM106" i="1"/>
  <c r="CE102" i="1"/>
  <c r="CM98" i="1"/>
  <c r="CM78" i="1"/>
  <c r="BW74" i="1"/>
  <c r="BY66" i="1"/>
  <c r="CL62" i="1"/>
  <c r="CM58" i="1"/>
  <c r="CL54" i="1"/>
  <c r="CQ54" i="1"/>
  <c r="CH50" i="1"/>
  <c r="CI46" i="1"/>
  <c r="CN46" i="1"/>
  <c r="CP42" i="1"/>
  <c r="BX34" i="1"/>
  <c r="BY34" i="1"/>
  <c r="CE30" i="1"/>
  <c r="CJ26" i="1"/>
  <c r="CE22" i="1"/>
  <c r="CJ18" i="1"/>
  <c r="BY18" i="1"/>
  <c r="BW9" i="1"/>
  <c r="CD17" i="1"/>
  <c r="CG10" i="1"/>
  <c r="CN73" i="1"/>
  <c r="CK73" i="1"/>
  <c r="CO61" i="1"/>
  <c r="CG49" i="1"/>
  <c r="CG41" i="1"/>
  <c r="CM41" i="1"/>
  <c r="CD33" i="1"/>
  <c r="CC3" i="1"/>
  <c r="CN119" i="1"/>
  <c r="BW59" i="1"/>
  <c r="CP35" i="1"/>
  <c r="CP145" i="1"/>
  <c r="CJ137" i="1"/>
  <c r="CP137" i="1"/>
  <c r="CF129" i="1"/>
  <c r="CP129" i="1"/>
  <c r="CO121" i="1"/>
  <c r="CD121" i="1"/>
  <c r="BZ113" i="1"/>
  <c r="BW105" i="1"/>
  <c r="CQ81" i="1"/>
  <c r="CQ77" i="1"/>
  <c r="CD69" i="1"/>
  <c r="CC45" i="1"/>
  <c r="BZ21" i="1"/>
  <c r="BZ4" i="1"/>
  <c r="CH111" i="1"/>
  <c r="CL75" i="1"/>
  <c r="CO32" i="1"/>
  <c r="AJ68" i="56" s="1"/>
  <c r="CG20" i="1"/>
  <c r="CM135" i="1"/>
  <c r="BW75" i="1"/>
  <c r="CD12" i="1"/>
  <c r="CE13" i="1"/>
  <c r="BY99" i="1"/>
  <c r="CD47" i="1"/>
  <c r="BX23" i="1"/>
  <c r="CN136" i="1"/>
  <c r="CD128" i="1"/>
  <c r="BV80" i="1"/>
  <c r="BV40" i="1"/>
  <c r="CD24" i="1"/>
  <c r="CH13" i="1"/>
  <c r="CD127" i="1"/>
  <c r="CC124" i="1"/>
  <c r="CJ116" i="1"/>
  <c r="BW112" i="1"/>
  <c r="BY100" i="1"/>
  <c r="CB80" i="1"/>
  <c r="CK36" i="1"/>
  <c r="CG131" i="1"/>
  <c r="CA31" i="1"/>
  <c r="BW79" i="1"/>
  <c r="CI43" i="1"/>
  <c r="CA19" i="1"/>
  <c r="CC36" i="1"/>
  <c r="BX28" i="1"/>
  <c r="CE5" i="1"/>
  <c r="CD5" i="1"/>
  <c r="CA131" i="1"/>
  <c r="CK67" i="1"/>
  <c r="CG51" i="1"/>
  <c r="CD31" i="1"/>
  <c r="CD6" i="1"/>
  <c r="CH14" i="1"/>
  <c r="CM14" i="1"/>
  <c r="BY123" i="1"/>
  <c r="CG103" i="1"/>
  <c r="BW27" i="1"/>
  <c r="BZ27" i="1"/>
  <c r="CA139" i="1"/>
  <c r="CL139" i="1"/>
  <c r="CI60" i="1"/>
  <c r="CK52" i="1"/>
  <c r="CK44" i="1"/>
  <c r="CF32" i="1"/>
  <c r="AA68" i="56" s="1"/>
  <c r="CD20" i="1"/>
  <c r="BZ135" i="1"/>
  <c r="BW111" i="1"/>
  <c r="CO39" i="1"/>
  <c r="CJ39" i="1"/>
  <c r="CM8" i="1"/>
  <c r="CI72" i="1"/>
  <c r="CN72" i="1"/>
  <c r="CJ40" i="1"/>
  <c r="CE99" i="1"/>
  <c r="CP23" i="1"/>
  <c r="BV144" i="1"/>
  <c r="CM140" i="1"/>
  <c r="CC140" i="1"/>
  <c r="BZ136" i="1"/>
  <c r="CM132" i="1"/>
  <c r="CI120" i="1"/>
  <c r="BV116" i="1"/>
  <c r="CN112" i="1"/>
  <c r="CD108" i="1"/>
  <c r="CI104" i="1"/>
  <c r="CF100" i="1"/>
  <c r="CN123" i="1"/>
  <c r="CC103" i="1"/>
  <c r="BV139" i="1"/>
  <c r="CF16" i="1"/>
  <c r="AA60" i="59" s="1"/>
  <c r="BZ52" i="1"/>
  <c r="CF52" i="1"/>
  <c r="CF44" i="1"/>
  <c r="BV32" i="1"/>
  <c r="BX20" i="1"/>
  <c r="CH20" i="1"/>
  <c r="CQ135" i="1"/>
  <c r="CN135" i="1"/>
  <c r="CL111" i="1"/>
  <c r="CB75" i="1"/>
  <c r="CG75" i="1"/>
  <c r="BV63" i="1"/>
  <c r="CG63" i="1"/>
  <c r="CL63" i="1"/>
  <c r="CM39" i="1"/>
  <c r="BV7" i="1"/>
  <c r="BZ7" i="1"/>
  <c r="CD8" i="1"/>
  <c r="CQ8" i="1"/>
  <c r="BX8" i="1"/>
  <c r="BV12" i="1"/>
  <c r="CD72" i="1"/>
  <c r="BV56" i="1"/>
  <c r="CG56" i="1"/>
  <c r="CD56" i="1"/>
  <c r="CH40" i="1"/>
  <c r="CL40" i="1"/>
  <c r="BV24" i="1"/>
  <c r="CQ24" i="1"/>
  <c r="CI13" i="1"/>
  <c r="CK13" i="1"/>
  <c r="CF13" i="1"/>
  <c r="CQ99" i="1"/>
  <c r="BW99" i="1"/>
  <c r="CH99" i="1"/>
  <c r="BV71" i="1"/>
  <c r="CE71" i="1"/>
  <c r="CF47" i="1"/>
  <c r="BV23" i="1"/>
  <c r="CC23" i="1"/>
  <c r="CD144" i="1"/>
  <c r="BZ144" i="1"/>
  <c r="CE144" i="1"/>
  <c r="CP140" i="1"/>
  <c r="CE140" i="1"/>
  <c r="CB136" i="1"/>
  <c r="CE136" i="1"/>
  <c r="CP132" i="1"/>
  <c r="CE132" i="1"/>
  <c r="CJ132" i="1"/>
  <c r="CG128" i="1"/>
  <c r="CM124" i="1"/>
  <c r="CF124" i="1"/>
  <c r="BZ120" i="1"/>
  <c r="CG120" i="1"/>
  <c r="BW116" i="1"/>
  <c r="CM116" i="1"/>
  <c r="BY116" i="1"/>
  <c r="CF112" i="1"/>
  <c r="BY108" i="1"/>
  <c r="CN104" i="1"/>
  <c r="CG104" i="1"/>
  <c r="CJ100" i="1"/>
  <c r="CF80" i="1"/>
  <c r="BV64" i="1"/>
  <c r="BV36" i="1"/>
  <c r="CQ36" i="1"/>
  <c r="CG115" i="1"/>
  <c r="CH31" i="1"/>
  <c r="CL103" i="1"/>
  <c r="CC55" i="1"/>
  <c r="CH55" i="1"/>
  <c r="CN55" i="1"/>
  <c r="BV27" i="1"/>
  <c r="BY27" i="1"/>
  <c r="CN79" i="1"/>
  <c r="CP32" i="1"/>
  <c r="AK68" i="56" s="1"/>
  <c r="CH135" i="1"/>
  <c r="CJ111" i="1"/>
  <c r="CE75" i="1"/>
  <c r="CA63" i="1"/>
  <c r="CD63" i="1"/>
  <c r="CD7" i="1"/>
  <c r="CL8" i="1"/>
  <c r="CP72" i="1"/>
  <c r="CP24" i="1"/>
  <c r="CL99" i="1"/>
  <c r="CJ47" i="1"/>
  <c r="BW140" i="1"/>
  <c r="BW132" i="1"/>
  <c r="BW80" i="1"/>
  <c r="CE48" i="1"/>
  <c r="CA48" i="1"/>
  <c r="CM36" i="1"/>
  <c r="CD103" i="1"/>
  <c r="CF55" i="1"/>
  <c r="CJ27" i="1"/>
  <c r="CC79" i="1"/>
  <c r="CI16" i="1"/>
  <c r="AD60" i="59" s="1"/>
  <c r="BY52" i="1"/>
  <c r="BW44" i="1"/>
  <c r="CI32" i="1"/>
  <c r="AD68" i="56" s="1"/>
  <c r="CJ20" i="1"/>
  <c r="CK135" i="1"/>
  <c r="BX75" i="1"/>
  <c r="CI75" i="1"/>
  <c r="CI39" i="1"/>
  <c r="BX7" i="1"/>
  <c r="BW8" i="1"/>
  <c r="CP12" i="1"/>
  <c r="BW12" i="1"/>
  <c r="CK72" i="1"/>
  <c r="BY40" i="1"/>
  <c r="CJ24" i="1"/>
  <c r="CJ13" i="1"/>
  <c r="CE127" i="1"/>
  <c r="CQ127" i="1"/>
  <c r="CF127" i="1"/>
  <c r="CJ71" i="1"/>
  <c r="BZ47" i="1"/>
  <c r="CE47" i="1"/>
  <c r="CN23" i="1"/>
  <c r="CB144" i="1"/>
  <c r="CO140" i="1"/>
  <c r="BY132" i="1"/>
  <c r="CE128" i="1"/>
  <c r="CN124" i="1"/>
  <c r="CK120" i="1"/>
  <c r="CP116" i="1"/>
  <c r="CQ116" i="1"/>
  <c r="CL112" i="1"/>
  <c r="CM108" i="1"/>
  <c r="CF108" i="1"/>
  <c r="CD104" i="1"/>
  <c r="CE100" i="1"/>
  <c r="CK80" i="1"/>
  <c r="CP64" i="1"/>
  <c r="CO48" i="1"/>
  <c r="CO28" i="1"/>
  <c r="CQ5" i="1"/>
  <c r="CQ115" i="1"/>
  <c r="CQ67" i="1"/>
  <c r="CA51" i="1"/>
  <c r="CB51" i="1"/>
  <c r="CN31" i="1"/>
  <c r="BY6" i="1"/>
  <c r="CD14" i="1"/>
  <c r="BX123" i="1"/>
  <c r="CO107" i="1"/>
  <c r="CC107" i="1"/>
  <c r="BV43" i="1"/>
  <c r="CO19" i="1"/>
  <c r="CP8" i="1"/>
  <c r="CQ56" i="1"/>
  <c r="CE40" i="1"/>
  <c r="CG132" i="1"/>
  <c r="CJ124" i="1"/>
  <c r="BX120" i="1"/>
  <c r="CK112" i="1"/>
  <c r="BX108" i="1"/>
  <c r="CK104" i="1"/>
  <c r="CM79" i="1"/>
  <c r="BX142" i="1"/>
  <c r="CK142" i="1"/>
  <c r="CH142" i="1"/>
  <c r="BZ138" i="1"/>
  <c r="BX138" i="1"/>
  <c r="CK138" i="1"/>
  <c r="CN134" i="1"/>
  <c r="CC134" i="1"/>
  <c r="CH134" i="1"/>
  <c r="BZ130" i="1"/>
  <c r="BX130" i="1"/>
  <c r="CK130" i="1"/>
  <c r="CG126" i="1"/>
  <c r="CD126" i="1"/>
  <c r="BX122" i="1"/>
  <c r="CC122" i="1"/>
  <c r="CE122" i="1"/>
  <c r="CH118" i="1"/>
  <c r="CN118" i="1"/>
  <c r="BY118" i="1"/>
  <c r="CJ114" i="1"/>
  <c r="CE114" i="1"/>
  <c r="CG110" i="1"/>
  <c r="BW110" i="1"/>
  <c r="BX106" i="1"/>
  <c r="CC106" i="1"/>
  <c r="CE106" i="1"/>
  <c r="BW102" i="1"/>
  <c r="CL98" i="1"/>
  <c r="CA98" i="1"/>
  <c r="CE98" i="1"/>
  <c r="CQ78" i="1"/>
  <c r="CG74" i="1"/>
  <c r="CL74" i="1"/>
  <c r="CF70" i="1"/>
  <c r="CQ70" i="1"/>
  <c r="CN66" i="1"/>
  <c r="CK66" i="1"/>
  <c r="CN62" i="1"/>
  <c r="CD62" i="1"/>
  <c r="CP62" i="1"/>
  <c r="CD58" i="1"/>
  <c r="CG58" i="1"/>
  <c r="BV54" i="1"/>
  <c r="CA54" i="1"/>
  <c r="CO50" i="1"/>
  <c r="BV46" i="1"/>
  <c r="BX46" i="1"/>
  <c r="CO42" i="1"/>
  <c r="BV38" i="1"/>
  <c r="CO38" i="1"/>
  <c r="CJ34" i="1"/>
  <c r="CM34" i="1"/>
  <c r="BV30" i="1"/>
  <c r="CO30" i="1"/>
  <c r="BW30" i="1"/>
  <c r="CQ138" i="1"/>
  <c r="CC138" i="1"/>
  <c r="CJ134" i="1"/>
  <c r="CM130" i="1"/>
  <c r="CC130" i="1"/>
  <c r="CL126" i="1"/>
  <c r="BY114" i="1"/>
  <c r="BW106" i="1"/>
  <c r="BZ102" i="1"/>
  <c r="BW98" i="1"/>
  <c r="CI78" i="1"/>
  <c r="CD74" i="1"/>
  <c r="CI70" i="1"/>
  <c r="CA66" i="1"/>
  <c r="CC66" i="1"/>
  <c r="CK62" i="1"/>
  <c r="CH62" i="1"/>
  <c r="CJ54" i="1"/>
  <c r="CG50" i="1"/>
  <c r="CP46" i="1"/>
  <c r="CI42" i="1"/>
  <c r="CG42" i="1"/>
  <c r="CE34" i="1"/>
  <c r="CL30" i="1"/>
  <c r="CQ26" i="1"/>
  <c r="BZ18" i="1"/>
  <c r="CQ18" i="1"/>
  <c r="CD9" i="1"/>
  <c r="CN10" i="1"/>
  <c r="BY2" i="1"/>
  <c r="CJ73" i="1"/>
  <c r="CQ61" i="1"/>
  <c r="BY61" i="1"/>
  <c r="CD61" i="1"/>
  <c r="CA57" i="1"/>
  <c r="CD49" i="1"/>
  <c r="CN142" i="1"/>
  <c r="CJ142" i="1"/>
  <c r="BW142" i="1"/>
  <c r="CM138" i="1"/>
  <c r="CE134" i="1"/>
  <c r="CE130" i="1"/>
  <c r="CP126" i="1"/>
  <c r="BY126" i="1"/>
  <c r="BV122" i="1"/>
  <c r="BV118" i="1"/>
  <c r="CM118" i="1"/>
  <c r="CD118" i="1"/>
  <c r="CB114" i="1"/>
  <c r="CI114" i="1"/>
  <c r="CP110" i="1"/>
  <c r="CD110" i="1"/>
  <c r="CJ106" i="1"/>
  <c r="CI106" i="1"/>
  <c r="CF102" i="1"/>
  <c r="CK102" i="1"/>
  <c r="CD102" i="1"/>
  <c r="CD98" i="1"/>
  <c r="CH98" i="1"/>
  <c r="CO78" i="1"/>
  <c r="CL78" i="1"/>
  <c r="CA78" i="1"/>
  <c r="CI74" i="1"/>
  <c r="CN74" i="1"/>
  <c r="BX70" i="1"/>
  <c r="CL70" i="1"/>
  <c r="CA70" i="1"/>
  <c r="CP66" i="1"/>
  <c r="BX66" i="1"/>
  <c r="CF62" i="1"/>
  <c r="BZ62" i="1"/>
  <c r="CC58" i="1"/>
  <c r="CH58" i="1"/>
  <c r="CE54" i="1"/>
  <c r="BY54" i="1"/>
  <c r="CH54" i="1"/>
  <c r="CA50" i="1"/>
  <c r="CF50" i="1"/>
  <c r="BY50" i="1"/>
  <c r="CB46" i="1"/>
  <c r="BW46" i="1"/>
  <c r="CH46" i="1"/>
  <c r="BX42" i="1"/>
  <c r="CC42" i="1"/>
  <c r="BY42" i="1"/>
  <c r="CJ38" i="1"/>
  <c r="BY38" i="1"/>
  <c r="CC38" i="1"/>
  <c r="CH34" i="1"/>
  <c r="CQ34" i="1"/>
  <c r="BW34" i="1"/>
  <c r="CJ30" i="1"/>
  <c r="BY30" i="1"/>
  <c r="CC30" i="1"/>
  <c r="CP26" i="1"/>
  <c r="CI26" i="1"/>
  <c r="CO142" i="1"/>
  <c r="CG138" i="1"/>
  <c r="CE138" i="1"/>
  <c r="CM134" i="1"/>
  <c r="BW134" i="1"/>
  <c r="CO134" i="1"/>
  <c r="CG130" i="1"/>
  <c r="BV126" i="1"/>
  <c r="CQ126" i="1"/>
  <c r="CF122" i="1"/>
  <c r="CP118" i="1"/>
  <c r="BX114" i="1"/>
  <c r="CC110" i="1"/>
  <c r="BX110" i="1"/>
  <c r="CQ110" i="1"/>
  <c r="CG106" i="1"/>
  <c r="CA106" i="1"/>
  <c r="BY102" i="1"/>
  <c r="CQ102" i="1"/>
  <c r="BV98" i="1"/>
  <c r="BZ98" i="1"/>
  <c r="CD78" i="1"/>
  <c r="CP78" i="1"/>
  <c r="CA74" i="1"/>
  <c r="BY70" i="1"/>
  <c r="CD70" i="1"/>
  <c r="CP70" i="1"/>
  <c r="CH66" i="1"/>
  <c r="CM66" i="1"/>
  <c r="CJ62" i="1"/>
  <c r="CO62" i="1"/>
  <c r="CK58" i="1"/>
  <c r="BX58" i="1"/>
  <c r="BZ54" i="1"/>
  <c r="CJ50" i="1"/>
  <c r="CH42" i="1"/>
  <c r="CN38" i="1"/>
  <c r="CQ38" i="1"/>
  <c r="CL34" i="1"/>
  <c r="CI34" i="1"/>
  <c r="CN30" i="1"/>
  <c r="CA26" i="1"/>
  <c r="CJ22" i="1"/>
  <c r="CQ22" i="1"/>
  <c r="CA9" i="1"/>
  <c r="CF9" i="1"/>
  <c r="CC9" i="1"/>
  <c r="CN17" i="1"/>
  <c r="AI61" i="59" s="1"/>
  <c r="CP10" i="1"/>
  <c r="BX10" i="1"/>
  <c r="CD2" i="1"/>
  <c r="BV142" i="1"/>
  <c r="CQ142" i="1"/>
  <c r="CI126" i="1"/>
  <c r="CF118" i="1"/>
  <c r="CG114" i="1"/>
  <c r="CI110" i="1"/>
  <c r="CI102" i="1"/>
  <c r="CO98" i="1"/>
  <c r="CH78" i="1"/>
  <c r="CM62" i="1"/>
  <c r="CN58" i="1"/>
  <c r="CP58" i="1"/>
  <c r="CK54" i="1"/>
  <c r="CK46" i="1"/>
  <c r="CF22" i="1"/>
  <c r="CJ9" i="1"/>
  <c r="CM10" i="1"/>
  <c r="BV2" i="1"/>
  <c r="CI73" i="1"/>
  <c r="CL57" i="1"/>
  <c r="CL41" i="1"/>
  <c r="CK25" i="1"/>
  <c r="CB138" i="1"/>
  <c r="CJ130" i="1"/>
  <c r="CB126" i="1"/>
  <c r="CA126" i="1"/>
  <c r="CJ122" i="1"/>
  <c r="BZ118" i="1"/>
  <c r="CA114" i="1"/>
  <c r="CB110" i="1"/>
  <c r="CN106" i="1"/>
  <c r="BX102" i="1"/>
  <c r="BX98" i="1"/>
  <c r="CJ74" i="1"/>
  <c r="CN70" i="1"/>
  <c r="CE62" i="1"/>
  <c r="CJ58" i="1"/>
  <c r="CC50" i="1"/>
  <c r="CL50" i="1"/>
  <c r="CO46" i="1"/>
  <c r="CL42" i="1"/>
  <c r="CP38" i="1"/>
  <c r="BX38" i="1"/>
  <c r="CP30" i="1"/>
  <c r="BX30" i="1"/>
  <c r="BV26" i="1"/>
  <c r="CK26" i="1"/>
  <c r="CG26" i="1"/>
  <c r="CA22" i="1"/>
  <c r="CP18" i="1"/>
  <c r="CK18" i="1"/>
  <c r="CM9" i="1"/>
  <c r="BX17" i="1"/>
  <c r="CJ10" i="1"/>
  <c r="BZ10" i="1"/>
  <c r="CD142" i="1"/>
  <c r="CD134" i="1"/>
  <c r="CF126" i="1"/>
  <c r="CA122" i="1"/>
  <c r="CG118" i="1"/>
  <c r="CN110" i="1"/>
  <c r="CM110" i="1"/>
  <c r="BY106" i="1"/>
  <c r="BZ106" i="1"/>
  <c r="CM102" i="1"/>
  <c r="CJ78" i="1"/>
  <c r="CE74" i="1"/>
  <c r="CG66" i="1"/>
  <c r="CI62" i="1"/>
  <c r="BV50" i="1"/>
  <c r="BV42" i="1"/>
  <c r="CD42" i="1"/>
  <c r="CM38" i="1"/>
  <c r="CG34" i="1"/>
  <c r="CH30" i="1"/>
  <c r="CH26" i="1"/>
  <c r="CC26" i="1"/>
  <c r="CM22" i="1"/>
  <c r="CC18" i="1"/>
  <c r="CG18" i="1"/>
  <c r="CL17" i="1"/>
  <c r="AG61" i="59" s="1"/>
  <c r="CO10" i="1"/>
  <c r="BW10" i="1"/>
  <c r="CP2" i="1"/>
  <c r="BZ26" i="1"/>
  <c r="CM26" i="1"/>
  <c r="BV22" i="1"/>
  <c r="CO22" i="1"/>
  <c r="BW22" i="1"/>
  <c r="CF18" i="1"/>
  <c r="CM18" i="1"/>
  <c r="BV9" i="1"/>
  <c r="CG9" i="1"/>
  <c r="CL9" i="1"/>
  <c r="BW17" i="1"/>
  <c r="CO17" i="1"/>
  <c r="AJ61" i="59" s="1"/>
  <c r="CJ17" i="1"/>
  <c r="AE61" i="59" s="1"/>
  <c r="BV10" i="1"/>
  <c r="CQ10" i="1"/>
  <c r="BY10" i="1"/>
  <c r="CJ2" i="1"/>
  <c r="BZ2" i="1"/>
  <c r="CG73" i="1"/>
  <c r="CC73" i="1"/>
  <c r="CG61" i="1"/>
  <c r="CL61" i="1"/>
  <c r="CQ57" i="1"/>
  <c r="CF57" i="1"/>
  <c r="CJ57" i="1"/>
  <c r="CL49" i="1"/>
  <c r="CK41" i="1"/>
  <c r="BW41" i="1"/>
  <c r="CC33" i="1"/>
  <c r="CO33" i="1"/>
  <c r="AJ69" i="56" s="1"/>
  <c r="CA25" i="1"/>
  <c r="CN3" i="1"/>
  <c r="CQ119" i="1"/>
  <c r="CE119" i="1"/>
  <c r="CC59" i="1"/>
  <c r="CH59" i="1"/>
  <c r="CN59" i="1"/>
  <c r="CC35" i="1"/>
  <c r="CM35" i="1"/>
  <c r="CH35" i="1"/>
  <c r="BV15" i="1"/>
  <c r="CC15" i="1"/>
  <c r="BZ15" i="1"/>
  <c r="CC145" i="1"/>
  <c r="CH145" i="1"/>
  <c r="CH141" i="1"/>
  <c r="BX141" i="1"/>
  <c r="CM137" i="1"/>
  <c r="CB137" i="1"/>
  <c r="CH137" i="1"/>
  <c r="CH133" i="1"/>
  <c r="CM129" i="1"/>
  <c r="CH129" i="1"/>
  <c r="BW125" i="1"/>
  <c r="BZ121" i="1"/>
  <c r="CF121" i="1"/>
  <c r="CJ121" i="1"/>
  <c r="CM117" i="1"/>
  <c r="CF113" i="1"/>
  <c r="CI113" i="1"/>
  <c r="CJ113" i="1"/>
  <c r="BW109" i="1"/>
  <c r="CQ109" i="1"/>
  <c r="CJ105" i="1"/>
  <c r="BY101" i="1"/>
  <c r="CP101" i="1"/>
  <c r="BW81" i="1"/>
  <c r="CG33" i="1"/>
  <c r="AB69" i="56" s="1"/>
  <c r="CB33" i="1"/>
  <c r="BV25" i="1"/>
  <c r="BX25" i="1"/>
  <c r="CF3" i="1"/>
  <c r="CE59" i="1"/>
  <c r="CA35" i="1"/>
  <c r="CO15" i="1"/>
  <c r="CN15" i="1"/>
  <c r="CO145" i="1"/>
  <c r="BZ145" i="1"/>
  <c r="BZ141" i="1"/>
  <c r="CM141" i="1"/>
  <c r="CE137" i="1"/>
  <c r="BZ137" i="1"/>
  <c r="BZ133" i="1"/>
  <c r="BZ129" i="1"/>
  <c r="CA125" i="1"/>
  <c r="BZ125" i="1"/>
  <c r="CB113" i="1"/>
  <c r="CB105" i="1"/>
  <c r="CH101" i="1"/>
  <c r="CA81" i="1"/>
  <c r="CA77" i="1"/>
  <c r="BW65" i="1"/>
  <c r="CH53" i="1"/>
  <c r="CF37" i="1"/>
  <c r="CP29" i="1"/>
  <c r="BW26" i="1"/>
  <c r="CL22" i="1"/>
  <c r="BY22" i="1"/>
  <c r="CC22" i="1"/>
  <c r="BX18" i="1"/>
  <c r="CI18" i="1"/>
  <c r="BW18" i="1"/>
  <c r="CN9" i="1"/>
  <c r="CK9" i="1"/>
  <c r="CQ17" i="1"/>
  <c r="CA10" i="1"/>
  <c r="CF10" i="1"/>
  <c r="CN2" i="1"/>
  <c r="CI2" i="1"/>
  <c r="CC2" i="1"/>
  <c r="BZ73" i="1"/>
  <c r="CB73" i="1"/>
  <c r="CI61" i="1"/>
  <c r="CN61" i="1"/>
  <c r="BV57" i="1"/>
  <c r="CN57" i="1"/>
  <c r="CI57" i="1"/>
  <c r="BZ49" i="1"/>
  <c r="CF49" i="1"/>
  <c r="BZ41" i="1"/>
  <c r="CF41" i="1"/>
  <c r="CQ33" i="1"/>
  <c r="BW25" i="1"/>
  <c r="CL25" i="1"/>
  <c r="CD3" i="1"/>
  <c r="BX3" i="1"/>
  <c r="BX119" i="1"/>
  <c r="CM119" i="1"/>
  <c r="BZ119" i="1"/>
  <c r="BV59" i="1"/>
  <c r="CP59" i="1"/>
  <c r="CM59" i="1"/>
  <c r="CO35" i="1"/>
  <c r="BW35" i="1"/>
  <c r="CM15" i="1"/>
  <c r="CB15" i="1"/>
  <c r="CF15" i="1"/>
  <c r="CM145" i="1"/>
  <c r="CB145" i="1"/>
  <c r="CO141" i="1"/>
  <c r="CE141" i="1"/>
  <c r="CQ133" i="1"/>
  <c r="CB133" i="1"/>
  <c r="CE133" i="1"/>
  <c r="CQ129" i="1"/>
  <c r="CQ125" i="1"/>
  <c r="CO125" i="1"/>
  <c r="CB125" i="1"/>
  <c r="CH121" i="1"/>
  <c r="CN121" i="1"/>
  <c r="CG117" i="1"/>
  <c r="CL117" i="1"/>
  <c r="CA117" i="1"/>
  <c r="CC113" i="1"/>
  <c r="BV113" i="1"/>
  <c r="BZ109" i="1"/>
  <c r="CA109" i="1"/>
  <c r="CN105" i="1"/>
  <c r="CM101" i="1"/>
  <c r="CC101" i="1"/>
  <c r="BZ81" i="1"/>
  <c r="CD81" i="1"/>
  <c r="BX2" i="1"/>
  <c r="CP73" i="1"/>
  <c r="CQ73" i="1"/>
  <c r="BY57" i="1"/>
  <c r="CE57" i="1"/>
  <c r="CJ49" i="1"/>
  <c r="CA41" i="1"/>
  <c r="CN33" i="1"/>
  <c r="AI69" i="56" s="1"/>
  <c r="CM25" i="1"/>
  <c r="CD25" i="1"/>
  <c r="CM3" i="1"/>
  <c r="CH3" i="1"/>
  <c r="BV119" i="1"/>
  <c r="CC119" i="1"/>
  <c r="CL35" i="1"/>
  <c r="BX15" i="1"/>
  <c r="CE145" i="1"/>
  <c r="CQ145" i="1"/>
  <c r="CQ141" i="1"/>
  <c r="BW141" i="1"/>
  <c r="CL137" i="1"/>
  <c r="CI137" i="1"/>
  <c r="CO133" i="1"/>
  <c r="CL129" i="1"/>
  <c r="CH125" i="1"/>
  <c r="CN125" i="1"/>
  <c r="BY121" i="1"/>
  <c r="CE121" i="1"/>
  <c r="CP117" i="1"/>
  <c r="CN117" i="1"/>
  <c r="CP113" i="1"/>
  <c r="CH113" i="1"/>
  <c r="CL109" i="1"/>
  <c r="CE109" i="1"/>
  <c r="CN109" i="1"/>
  <c r="CO105" i="1"/>
  <c r="CF105" i="1"/>
  <c r="CN101" i="1"/>
  <c r="CN81" i="1"/>
  <c r="CK81" i="1"/>
  <c r="CM77" i="1"/>
  <c r="CQ69" i="1"/>
  <c r="BV65" i="1"/>
  <c r="CP65" i="1"/>
  <c r="CK53" i="1"/>
  <c r="BV73" i="1"/>
  <c r="CL73" i="1"/>
  <c r="CK61" i="1"/>
  <c r="CH61" i="1"/>
  <c r="CM61" i="1"/>
  <c r="CG57" i="1"/>
  <c r="BV49" i="1"/>
  <c r="CH49" i="1"/>
  <c r="CN41" i="1"/>
  <c r="BX33" i="1"/>
  <c r="CG25" i="1"/>
  <c r="CB25" i="1"/>
  <c r="CL3" i="1"/>
  <c r="CO119" i="1"/>
  <c r="CB119" i="1"/>
  <c r="CI59" i="1"/>
  <c r="CO59" i="1"/>
  <c r="BY15" i="1"/>
  <c r="CA15" i="1"/>
  <c r="CL15" i="1"/>
  <c r="CL145" i="1"/>
  <c r="CA145" i="1"/>
  <c r="CJ141" i="1"/>
  <c r="CG137" i="1"/>
  <c r="BY133" i="1"/>
  <c r="BV125" i="1"/>
  <c r="CD125" i="1"/>
  <c r="CC121" i="1"/>
  <c r="BV121" i="1"/>
  <c r="BV117" i="1"/>
  <c r="BZ117" i="1"/>
  <c r="CG113" i="1"/>
  <c r="CM109" i="1"/>
  <c r="BX109" i="1"/>
  <c r="CG105" i="1"/>
  <c r="CL105" i="1"/>
  <c r="CM105" i="1"/>
  <c r="BV101" i="1"/>
  <c r="BX101" i="1"/>
  <c r="CP81" i="1"/>
  <c r="BX81" i="1"/>
  <c r="CO77" i="1"/>
  <c r="BW77" i="1"/>
  <c r="CL69" i="1"/>
  <c r="CA69" i="1"/>
  <c r="CF69" i="1"/>
  <c r="CF65" i="1"/>
  <c r="CC65" i="1"/>
  <c r="CJ53" i="1"/>
  <c r="CE53" i="1"/>
  <c r="CJ45" i="1"/>
  <c r="CC49" i="1"/>
  <c r="CL33" i="1"/>
  <c r="AG69" i="56" s="1"/>
  <c r="CA3" i="1"/>
  <c r="CK3" i="1"/>
  <c r="CF119" i="1"/>
  <c r="CG119" i="1"/>
  <c r="CP15" i="1"/>
  <c r="CC137" i="1"/>
  <c r="BV137" i="1"/>
  <c r="BV133" i="1"/>
  <c r="CC129" i="1"/>
  <c r="BV129" i="1"/>
  <c r="CM121" i="1"/>
  <c r="CO117" i="1"/>
  <c r="CO113" i="1"/>
  <c r="CH105" i="1"/>
  <c r="BZ105" i="1"/>
  <c r="CE105" i="1"/>
  <c r="CM81" i="1"/>
  <c r="CB81" i="1"/>
  <c r="CJ65" i="1"/>
  <c r="CD53" i="1"/>
  <c r="BW53" i="1"/>
  <c r="BY45" i="1"/>
  <c r="CN45" i="1"/>
  <c r="CA37" i="1"/>
  <c r="CP141" i="1"/>
  <c r="CP133" i="1"/>
  <c r="CF133" i="1"/>
  <c r="CI121" i="1"/>
  <c r="CQ105" i="1"/>
  <c r="CA101" i="1"/>
  <c r="BY77" i="1"/>
  <c r="CI81" i="1"/>
  <c r="CI77" i="1"/>
  <c r="CN77" i="1"/>
  <c r="CC69" i="1"/>
  <c r="BZ69" i="1"/>
  <c r="CE69" i="1"/>
  <c r="CO65" i="1"/>
  <c r="CE65" i="1"/>
  <c r="CQ65" i="1"/>
  <c r="CP53" i="1"/>
  <c r="BV45" i="1"/>
  <c r="BX45" i="1"/>
  <c r="CQ37" i="1"/>
  <c r="CK37" i="1"/>
  <c r="CN37" i="1"/>
  <c r="CO29" i="1"/>
  <c r="CE29" i="1"/>
  <c r="CG21" i="1"/>
  <c r="CN21" i="1"/>
  <c r="BV11" i="1"/>
  <c r="CM11" i="1"/>
  <c r="CO4" i="1"/>
  <c r="CJ4" i="1"/>
  <c r="CH76" i="1"/>
  <c r="CL76" i="1"/>
  <c r="CM68" i="1"/>
  <c r="CB68" i="1"/>
  <c r="BZ60" i="1"/>
  <c r="CF60" i="1"/>
  <c r="CJ60" i="1"/>
  <c r="CC52" i="1"/>
  <c r="BX44" i="1"/>
  <c r="CC44" i="1"/>
  <c r="CB32" i="1"/>
  <c r="BV20" i="1"/>
  <c r="CQ20" i="1"/>
  <c r="CO135" i="1"/>
  <c r="CJ135" i="1"/>
  <c r="BX111" i="1"/>
  <c r="CQ111" i="1"/>
  <c r="BZ111" i="1"/>
  <c r="CD75" i="1"/>
  <c r="CP75" i="1"/>
  <c r="BX63" i="1"/>
  <c r="CJ63" i="1"/>
  <c r="BV39" i="1"/>
  <c r="BY39" i="1"/>
  <c r="BZ39" i="1"/>
  <c r="CP7" i="1"/>
  <c r="BY7" i="1"/>
  <c r="BV8" i="1"/>
  <c r="CB8" i="1"/>
  <c r="CH8" i="1"/>
  <c r="CJ12" i="1"/>
  <c r="BZ12" i="1"/>
  <c r="BV72" i="1"/>
  <c r="CJ72" i="1"/>
  <c r="CO72" i="1"/>
  <c r="BW56" i="1"/>
  <c r="CI56" i="1"/>
  <c r="CO40" i="1"/>
  <c r="BX40" i="1"/>
  <c r="CB24" i="1"/>
  <c r="CL24" i="1"/>
  <c r="BV13" i="1"/>
  <c r="CP13" i="1"/>
  <c r="CK127" i="1"/>
  <c r="BY127" i="1"/>
  <c r="CL127" i="1"/>
  <c r="CI99" i="1"/>
  <c r="CC99" i="1"/>
  <c r="CE11" i="1"/>
  <c r="CA68" i="1"/>
  <c r="BZ32" i="1"/>
  <c r="CL32" i="1"/>
  <c r="AG68" i="56" s="1"/>
  <c r="CB135" i="1"/>
  <c r="BV111" i="1"/>
  <c r="CN75" i="1"/>
  <c r="CK75" i="1"/>
  <c r="CM63" i="1"/>
  <c r="CB63" i="1"/>
  <c r="CF7" i="1"/>
  <c r="BY8" i="1"/>
  <c r="CO12" i="1"/>
  <c r="CA56" i="1"/>
  <c r="CC40" i="1"/>
  <c r="BZ24" i="1"/>
  <c r="BY24" i="1"/>
  <c r="CC71" i="1"/>
  <c r="CK47" i="1"/>
  <c r="CL23" i="1"/>
  <c r="CD140" i="1"/>
  <c r="CF136" i="1"/>
  <c r="CK128" i="1"/>
  <c r="CF120" i="1"/>
  <c r="BV77" i="1"/>
  <c r="CP77" i="1"/>
  <c r="BX77" i="1"/>
  <c r="CB69" i="1"/>
  <c r="CL65" i="1"/>
  <c r="CB53" i="1"/>
  <c r="CQ53" i="1"/>
  <c r="BZ53" i="1"/>
  <c r="CB45" i="1"/>
  <c r="CQ45" i="1"/>
  <c r="BW45" i="1"/>
  <c r="CI37" i="1"/>
  <c r="CJ37" i="1"/>
  <c r="BX37" i="1"/>
  <c r="CI29" i="1"/>
  <c r="CH29" i="1"/>
  <c r="BY21" i="1"/>
  <c r="CC21" i="1"/>
  <c r="BX21" i="1"/>
  <c r="CG11" i="1"/>
  <c r="BW11" i="1"/>
  <c r="CI11" i="1"/>
  <c r="CM4" i="1"/>
  <c r="CA4" i="1"/>
  <c r="CA76" i="1"/>
  <c r="CK76" i="1"/>
  <c r="CO68" i="1"/>
  <c r="BW68" i="1"/>
  <c r="CM60" i="1"/>
  <c r="CQ60" i="1"/>
  <c r="CA52" i="1"/>
  <c r="CG52" i="1"/>
  <c r="BW52" i="1"/>
  <c r="BV44" i="1"/>
  <c r="CG44" i="1"/>
  <c r="CN32" i="1"/>
  <c r="AI68" i="56" s="1"/>
  <c r="CD32" i="1"/>
  <c r="BY32" i="1"/>
  <c r="CF20" i="1"/>
  <c r="CA20" i="1"/>
  <c r="CM20" i="1"/>
  <c r="BY135" i="1"/>
  <c r="BW135" i="1"/>
  <c r="CK111" i="1"/>
  <c r="CG111" i="1"/>
  <c r="CM75" i="1"/>
  <c r="CC75" i="1"/>
  <c r="BZ75" i="1"/>
  <c r="BZ63" i="1"/>
  <c r="CE63" i="1"/>
  <c r="CC39" i="1"/>
  <c r="CN39" i="1"/>
  <c r="CO7" i="1"/>
  <c r="CB7" i="1"/>
  <c r="CF8" i="1"/>
  <c r="CO8" i="1"/>
  <c r="CC12" i="1"/>
  <c r="CL72" i="1"/>
  <c r="CQ72" i="1"/>
  <c r="BY72" i="1"/>
  <c r="CE56" i="1"/>
  <c r="BW40" i="1"/>
  <c r="CM40" i="1"/>
  <c r="CN24" i="1"/>
  <c r="CK24" i="1"/>
  <c r="CQ13" i="1"/>
  <c r="BZ13" i="1"/>
  <c r="CJ127" i="1"/>
  <c r="CF99" i="1"/>
  <c r="BX99" i="1"/>
  <c r="BX71" i="1"/>
  <c r="CF53" i="1"/>
  <c r="CF45" i="1"/>
  <c r="CP45" i="1"/>
  <c r="BZ29" i="1"/>
  <c r="CM21" i="1"/>
  <c r="CJ21" i="1"/>
  <c r="CL11" i="1"/>
  <c r="CA11" i="1"/>
  <c r="CC4" i="1"/>
  <c r="CH4" i="1"/>
  <c r="BV76" i="1"/>
  <c r="CC76" i="1"/>
  <c r="CE60" i="1"/>
  <c r="CP52" i="1"/>
  <c r="CP44" i="1"/>
  <c r="CK32" i="1"/>
  <c r="AF68" i="56" s="1"/>
  <c r="CP20" i="1"/>
  <c r="CE20" i="1"/>
  <c r="CL135" i="1"/>
  <c r="CB111" i="1"/>
  <c r="BV75" i="1"/>
  <c r="CJ75" i="1"/>
  <c r="CO75" i="1"/>
  <c r="CO63" i="1"/>
  <c r="BW63" i="1"/>
  <c r="CF39" i="1"/>
  <c r="CE7" i="1"/>
  <c r="CK7" i="1"/>
  <c r="CA8" i="1"/>
  <c r="CG8" i="1"/>
  <c r="CQ12" i="1"/>
  <c r="BY12" i="1"/>
  <c r="CE72" i="1"/>
  <c r="CP56" i="1"/>
  <c r="CM56" i="1"/>
  <c r="CB40" i="1"/>
  <c r="CQ40" i="1"/>
  <c r="CF24" i="1"/>
  <c r="CC24" i="1"/>
  <c r="CO13" i="1"/>
  <c r="CN13" i="1"/>
  <c r="CA127" i="1"/>
  <c r="CG127" i="1"/>
  <c r="CM99" i="1"/>
  <c r="CP99" i="1"/>
  <c r="CM71" i="1"/>
  <c r="CQ47" i="1"/>
  <c r="CN47" i="1"/>
  <c r="CK23" i="1"/>
  <c r="CH144" i="1"/>
  <c r="CM144" i="1"/>
  <c r="CJ136" i="1"/>
  <c r="BZ45" i="1"/>
  <c r="CG37" i="1"/>
  <c r="BW37" i="1"/>
  <c r="CH37" i="1"/>
  <c r="BY29" i="1"/>
  <c r="CC29" i="1"/>
  <c r="CF29" i="1"/>
  <c r="BW21" i="1"/>
  <c r="CH11" i="1"/>
  <c r="CG4" i="1"/>
  <c r="CB4" i="1"/>
  <c r="CN4" i="1"/>
  <c r="CI68" i="1"/>
  <c r="CN68" i="1"/>
  <c r="CG60" i="1"/>
  <c r="CD52" i="1"/>
  <c r="CI52" i="1"/>
  <c r="CO44" i="1"/>
  <c r="CE44" i="1"/>
  <c r="CQ32" i="1"/>
  <c r="BZ20" i="1"/>
  <c r="CK20" i="1"/>
  <c r="CA111" i="1"/>
  <c r="BY75" i="1"/>
  <c r="BY63" i="1"/>
  <c r="CH39" i="1"/>
  <c r="CQ39" i="1"/>
  <c r="CL39" i="1"/>
  <c r="CE8" i="1"/>
  <c r="CA12" i="1"/>
  <c r="CE12" i="1"/>
  <c r="BW72" i="1"/>
  <c r="BX72" i="1"/>
  <c r="BX56" i="1"/>
  <c r="CG40" i="1"/>
  <c r="CA40" i="1"/>
  <c r="BX13" i="1"/>
  <c r="CN127" i="1"/>
  <c r="BZ127" i="1"/>
  <c r="CO127" i="1"/>
  <c r="CA99" i="1"/>
  <c r="BZ99" i="1"/>
  <c r="CO71" i="1"/>
  <c r="BW71" i="1"/>
  <c r="CP47" i="1"/>
  <c r="BX47" i="1"/>
  <c r="CJ144" i="1"/>
  <c r="CO144" i="1"/>
  <c r="CH140" i="1"/>
  <c r="CO136" i="1"/>
  <c r="CB132" i="1"/>
  <c r="CH21" i="1"/>
  <c r="CC11" i="1"/>
  <c r="CI76" i="1"/>
  <c r="CE76" i="1"/>
  <c r="CH68" i="1"/>
  <c r="BY60" i="1"/>
  <c r="CK60" i="1"/>
  <c r="BV52" i="1"/>
  <c r="CB52" i="1"/>
  <c r="CD44" i="1"/>
  <c r="CC20" i="1"/>
  <c r="BX135" i="1"/>
  <c r="CP111" i="1"/>
  <c r="CQ63" i="1"/>
  <c r="CG39" i="1"/>
  <c r="BZ8" i="1"/>
  <c r="CF12" i="1"/>
  <c r="CH72" i="1"/>
  <c r="CB56" i="1"/>
  <c r="CC56" i="1"/>
  <c r="CA24" i="1"/>
  <c r="CA13" i="1"/>
  <c r="CG71" i="1"/>
  <c r="CL71" i="1"/>
  <c r="CG23" i="1"/>
  <c r="CG144" i="1"/>
  <c r="CB140" i="1"/>
  <c r="BV132" i="1"/>
  <c r="CE4" i="1"/>
  <c r="CJ68" i="1"/>
  <c r="CN60" i="1"/>
  <c r="CH44" i="1"/>
  <c r="CB20" i="1"/>
  <c r="CC135" i="1"/>
  <c r="CF63" i="1"/>
  <c r="CB13" i="1"/>
  <c r="CO99" i="1"/>
  <c r="CE23" i="1"/>
  <c r="BV140" i="1"/>
  <c r="CI136" i="1"/>
  <c r="CB47" i="1"/>
  <c r="BW47" i="1"/>
  <c r="CA23" i="1"/>
  <c r="CD23" i="1"/>
  <c r="CK144" i="1"/>
  <c r="CP144" i="1"/>
  <c r="BX144" i="1"/>
  <c r="CG140" i="1"/>
  <c r="CK140" i="1"/>
  <c r="CL136" i="1"/>
  <c r="CH136" i="1"/>
  <c r="BX136" i="1"/>
  <c r="BX132" i="1"/>
  <c r="CC132" i="1"/>
  <c r="CP128" i="1"/>
  <c r="CC128" i="1"/>
  <c r="CI124" i="1"/>
  <c r="BX124" i="1"/>
  <c r="CE120" i="1"/>
  <c r="CM120" i="1"/>
  <c r="BW120" i="1"/>
  <c r="CD116" i="1"/>
  <c r="BZ116" i="1"/>
  <c r="CB112" i="1"/>
  <c r="CO108" i="1"/>
  <c r="BX104" i="1"/>
  <c r="CB104" i="1"/>
  <c r="BV100" i="1"/>
  <c r="CQ80" i="1"/>
  <c r="BY80" i="1"/>
  <c r="CG64" i="1"/>
  <c r="BX48" i="1"/>
  <c r="CO36" i="1"/>
  <c r="CM28" i="1"/>
  <c r="CJ5" i="1"/>
  <c r="BY131" i="1"/>
  <c r="CD115" i="1"/>
  <c r="CF115" i="1"/>
  <c r="CH67" i="1"/>
  <c r="BV51" i="1"/>
  <c r="CC123" i="1"/>
  <c r="CD55" i="1"/>
  <c r="CO27" i="1"/>
  <c r="CG107" i="1"/>
  <c r="CA79" i="1"/>
  <c r="CD43" i="1"/>
  <c r="CB43" i="1"/>
  <c r="CJ19" i="1"/>
  <c r="CK16" i="1"/>
  <c r="AF60" i="59" s="1"/>
  <c r="CM136" i="1"/>
  <c r="CO132" i="1"/>
  <c r="CI128" i="1"/>
  <c r="CF128" i="1"/>
  <c r="CO128" i="1"/>
  <c r="BZ124" i="1"/>
  <c r="CO124" i="1"/>
  <c r="CL120" i="1"/>
  <c r="CH112" i="1"/>
  <c r="CO112" i="1"/>
  <c r="CG108" i="1"/>
  <c r="CP104" i="1"/>
  <c r="CO104" i="1"/>
  <c r="CL100" i="1"/>
  <c r="CE80" i="1"/>
  <c r="CI80" i="1"/>
  <c r="CN80" i="1"/>
  <c r="CQ64" i="1"/>
  <c r="BY64" i="1"/>
  <c r="CL48" i="1"/>
  <c r="CG48" i="1"/>
  <c r="CQ48" i="1"/>
  <c r="CB36" i="1"/>
  <c r="CG36" i="1"/>
  <c r="CP28" i="1"/>
  <c r="CE28" i="1"/>
  <c r="CN5" i="1"/>
  <c r="BY5" i="1"/>
  <c r="CK131" i="1"/>
  <c r="CD131" i="1"/>
  <c r="CN131" i="1"/>
  <c r="CM115" i="1"/>
  <c r="CI115" i="1"/>
  <c r="CC67" i="1"/>
  <c r="CH51" i="1"/>
  <c r="CP31" i="1"/>
  <c r="CK6" i="1"/>
  <c r="BZ14" i="1"/>
  <c r="CF143" i="1"/>
  <c r="CC143" i="1"/>
  <c r="CK123" i="1"/>
  <c r="BX103" i="1"/>
  <c r="CL55" i="1"/>
  <c r="CG27" i="1"/>
  <c r="CB79" i="1"/>
  <c r="CM43" i="1"/>
  <c r="CK19" i="1"/>
  <c r="CC16" i="1"/>
  <c r="CD100" i="1"/>
  <c r="BX100" i="1"/>
  <c r="CA80" i="1"/>
  <c r="CI48" i="1"/>
  <c r="BY36" i="1"/>
  <c r="CL28" i="1"/>
  <c r="CN128" i="1"/>
  <c r="CD120" i="1"/>
  <c r="CQ120" i="1"/>
  <c r="BY120" i="1"/>
  <c r="CN116" i="1"/>
  <c r="BZ112" i="1"/>
  <c r="BY112" i="1"/>
  <c r="BW108" i="1"/>
  <c r="CN108" i="1"/>
  <c r="CA104" i="1"/>
  <c r="BY104" i="1"/>
  <c r="CB100" i="1"/>
  <c r="CP80" i="1"/>
  <c r="BX80" i="1"/>
  <c r="CL64" i="1"/>
  <c r="CA64" i="1"/>
  <c r="CF64" i="1"/>
  <c r="CK48" i="1"/>
  <c r="CI36" i="1"/>
  <c r="BZ28" i="1"/>
  <c r="CG5" i="1"/>
  <c r="CM5" i="1"/>
  <c r="CL131" i="1"/>
  <c r="CP131" i="1"/>
  <c r="CB67" i="1"/>
  <c r="CL51" i="1"/>
  <c r="CQ51" i="1"/>
  <c r="CJ51" i="1"/>
  <c r="CE31" i="1"/>
  <c r="BZ31" i="1"/>
  <c r="CG6" i="1"/>
  <c r="CA143" i="1"/>
  <c r="CF123" i="1"/>
  <c r="CG123" i="1"/>
  <c r="CB103" i="1"/>
  <c r="CQ27" i="1"/>
  <c r="CH19" i="1"/>
  <c r="BZ16" i="1"/>
  <c r="CL124" i="1"/>
  <c r="CF116" i="1"/>
  <c r="CE112" i="1"/>
  <c r="CH108" i="1"/>
  <c r="CF104" i="1"/>
  <c r="CQ100" i="1"/>
  <c r="CD64" i="1"/>
  <c r="BX64" i="1"/>
  <c r="CA36" i="1"/>
  <c r="CE36" i="1"/>
  <c r="CJ28" i="1"/>
  <c r="CB5" i="1"/>
  <c r="CH131" i="1"/>
  <c r="CC115" i="1"/>
  <c r="CE67" i="1"/>
  <c r="BY67" i="1"/>
  <c r="CF51" i="1"/>
  <c r="BY31" i="1"/>
  <c r="CB31" i="1"/>
  <c r="CE6" i="1"/>
  <c r="BY14" i="1"/>
  <c r="CC14" i="1"/>
  <c r="BZ143" i="1"/>
  <c r="CE143" i="1"/>
  <c r="BV123" i="1"/>
  <c r="CP55" i="1"/>
  <c r="CK27" i="1"/>
  <c r="CJ139" i="1"/>
  <c r="BZ139" i="1"/>
  <c r="CJ107" i="1"/>
  <c r="CG43" i="1"/>
  <c r="BW19" i="1"/>
  <c r="BZ19" i="1"/>
  <c r="CP16" i="1"/>
  <c r="AK60" i="59" s="1"/>
  <c r="CI6" i="1"/>
  <c r="CB14" i="1"/>
  <c r="CN14" i="1"/>
  <c r="CJ123" i="1"/>
  <c r="CG55" i="1"/>
  <c r="CB139" i="1"/>
  <c r="BX107" i="1"/>
  <c r="CH79" i="1"/>
  <c r="BY43" i="1"/>
  <c r="CB71" i="1"/>
  <c r="CN71" i="1"/>
  <c r="CK71" i="1"/>
  <c r="BV47" i="1"/>
  <c r="BY47" i="1"/>
  <c r="BY23" i="1"/>
  <c r="CQ23" i="1"/>
  <c r="CC144" i="1"/>
  <c r="CI144" i="1"/>
  <c r="CN144" i="1"/>
  <c r="CF140" i="1"/>
  <c r="CL140" i="1"/>
  <c r="CI140" i="1"/>
  <c r="CA136" i="1"/>
  <c r="CN132" i="1"/>
  <c r="CD132" i="1"/>
  <c r="CI132" i="1"/>
  <c r="BV128" i="1"/>
  <c r="BX128" i="1"/>
  <c r="CA124" i="1"/>
  <c r="CP124" i="1"/>
  <c r="CK124" i="1"/>
  <c r="BV120" i="1"/>
  <c r="CG116" i="1"/>
  <c r="CA116" i="1"/>
  <c r="CK116" i="1"/>
  <c r="CP112" i="1"/>
  <c r="CI112" i="1"/>
  <c r="CC112" i="1"/>
  <c r="CE108" i="1"/>
  <c r="CL108" i="1"/>
  <c r="CK108" i="1"/>
  <c r="BV104" i="1"/>
  <c r="BZ104" i="1"/>
  <c r="CC104" i="1"/>
  <c r="CG100" i="1"/>
  <c r="CK100" i="1"/>
  <c r="CJ80" i="1"/>
  <c r="CO80" i="1"/>
  <c r="BZ64" i="1"/>
  <c r="CE64" i="1"/>
  <c r="BV48" i="1"/>
  <c r="BY48" i="1"/>
  <c r="CD36" i="1"/>
  <c r="CH36" i="1"/>
  <c r="CQ28" i="1"/>
  <c r="BY28" i="1"/>
  <c r="BZ5" i="1"/>
  <c r="CA5" i="1"/>
  <c r="CQ131" i="1"/>
  <c r="CO131" i="1"/>
  <c r="CE115" i="1"/>
  <c r="CJ115" i="1"/>
  <c r="CH115" i="1"/>
  <c r="CA67" i="1"/>
  <c r="CE51" i="1"/>
  <c r="CO31" i="1"/>
  <c r="CI31" i="1"/>
  <c r="BX31" i="1"/>
  <c r="CF14" i="1"/>
  <c r="CI14" i="1"/>
  <c r="CD123" i="1"/>
  <c r="CH123" i="1"/>
  <c r="CF103" i="1"/>
  <c r="BV55" i="1"/>
  <c r="CC27" i="1"/>
  <c r="CM27" i="1"/>
  <c r="BW139" i="1"/>
  <c r="CH107" i="1"/>
  <c r="CE79" i="1"/>
  <c r="CE43" i="1"/>
  <c r="CC116" i="1"/>
  <c r="BV112" i="1"/>
  <c r="CC108" i="1"/>
  <c r="BW64" i="1"/>
  <c r="CH48" i="1"/>
  <c r="CF48" i="1"/>
  <c r="BZ36" i="1"/>
  <c r="CO5" i="1"/>
  <c r="CL5" i="1"/>
  <c r="CI131" i="1"/>
  <c r="CN115" i="1"/>
  <c r="BX67" i="1"/>
  <c r="CD51" i="1"/>
  <c r="CO51" i="1"/>
  <c r="CH6" i="1"/>
  <c r="CL6" i="1"/>
  <c r="CP14" i="1"/>
  <c r="CA14" i="1"/>
  <c r="BY143" i="1"/>
  <c r="CD143" i="1"/>
  <c r="CI123" i="1"/>
  <c r="BZ123" i="1"/>
  <c r="CE103" i="1"/>
  <c r="CM55" i="1"/>
  <c r="CI55" i="1"/>
  <c r="CA27" i="1"/>
  <c r="BY139" i="1"/>
  <c r="CA107" i="1"/>
  <c r="BW107" i="1"/>
  <c r="BZ107" i="1"/>
  <c r="CN43" i="1"/>
  <c r="CB16" i="1"/>
  <c r="A12" i="1"/>
  <c r="A13" i="1"/>
  <c r="A14" i="1"/>
  <c r="A15" i="1"/>
  <c r="A16" i="1"/>
  <c r="A17" i="1"/>
  <c r="M175" i="3"/>
  <c r="N175" i="3" s="1"/>
  <c r="M174" i="3"/>
  <c r="N174" i="3" s="1"/>
  <c r="M173" i="3"/>
  <c r="N173" i="3" s="1"/>
  <c r="M172" i="3"/>
  <c r="N172" i="3" s="1"/>
  <c r="N171" i="3"/>
  <c r="N170" i="3"/>
  <c r="M170" i="3"/>
  <c r="N169" i="3"/>
  <c r="M169" i="3"/>
  <c r="N168" i="3"/>
  <c r="M168" i="3"/>
  <c r="N167" i="3"/>
  <c r="M167" i="3"/>
  <c r="N166" i="3"/>
  <c r="M166" i="3"/>
  <c r="N165" i="3"/>
  <c r="M165" i="3"/>
  <c r="N164" i="3"/>
  <c r="M164" i="3"/>
  <c r="N163" i="3"/>
  <c r="M163" i="3"/>
  <c r="N162" i="3"/>
  <c r="M162" i="3"/>
  <c r="N161" i="3"/>
  <c r="M161" i="3"/>
  <c r="N160" i="3"/>
  <c r="M160" i="3"/>
  <c r="N159" i="3"/>
  <c r="M159" i="3"/>
  <c r="N158" i="3"/>
  <c r="M158" i="3"/>
  <c r="N157" i="3"/>
  <c r="M157" i="3"/>
  <c r="N156" i="3"/>
  <c r="M156" i="3"/>
  <c r="N155" i="3"/>
  <c r="M155" i="3"/>
  <c r="N154" i="3"/>
  <c r="M154" i="3"/>
  <c r="N153" i="3"/>
  <c r="M153" i="3"/>
  <c r="N152" i="3"/>
  <c r="M152" i="3"/>
  <c r="N151" i="3"/>
  <c r="M151" i="3"/>
  <c r="N150" i="3"/>
  <c r="M150" i="3"/>
  <c r="N149" i="3"/>
  <c r="M149" i="3"/>
  <c r="N148" i="3"/>
  <c r="M148" i="3"/>
  <c r="N147" i="3"/>
  <c r="M147" i="3"/>
  <c r="N146" i="3"/>
  <c r="M146" i="3"/>
  <c r="N145" i="3"/>
  <c r="M145" i="3"/>
  <c r="N144" i="3"/>
  <c r="M144" i="3"/>
  <c r="N143" i="3"/>
  <c r="M143" i="3"/>
  <c r="N142" i="3"/>
  <c r="M142" i="3"/>
  <c r="N141" i="3"/>
  <c r="M141" i="3"/>
  <c r="N140" i="3"/>
  <c r="M140" i="3"/>
  <c r="N139" i="3"/>
  <c r="M139" i="3"/>
  <c r="N138" i="3"/>
  <c r="M138" i="3"/>
  <c r="N137" i="3"/>
  <c r="M137" i="3"/>
  <c r="N136" i="3"/>
  <c r="M136" i="3"/>
  <c r="N135" i="3"/>
  <c r="M135" i="3"/>
  <c r="N134" i="3"/>
  <c r="M134" i="3"/>
  <c r="N133" i="3"/>
  <c r="M133" i="3"/>
  <c r="N132" i="3"/>
  <c r="M132" i="3"/>
  <c r="N131" i="3"/>
  <c r="M131" i="3"/>
  <c r="N130" i="3"/>
  <c r="M130" i="3"/>
  <c r="N129" i="3"/>
  <c r="N128" i="3"/>
  <c r="N127" i="3"/>
  <c r="N126" i="3"/>
  <c r="N125" i="3"/>
  <c r="M125" i="3"/>
  <c r="N124" i="3"/>
  <c r="N123" i="3"/>
  <c r="N122" i="3"/>
  <c r="N121" i="3"/>
  <c r="N120" i="3"/>
  <c r="M120" i="3"/>
  <c r="N119" i="3"/>
  <c r="M119" i="3"/>
  <c r="N118" i="3"/>
  <c r="M118" i="3"/>
  <c r="N117" i="3"/>
  <c r="N116" i="3"/>
  <c r="N115" i="3"/>
  <c r="M115" i="3"/>
  <c r="N114" i="3"/>
  <c r="M114" i="3"/>
  <c r="N113" i="3"/>
  <c r="M113" i="3"/>
  <c r="N112" i="3"/>
  <c r="M112" i="3"/>
  <c r="N111" i="3"/>
  <c r="M111" i="3"/>
  <c r="N110" i="3"/>
  <c r="M110" i="3"/>
  <c r="N109" i="3"/>
  <c r="M109" i="3"/>
  <c r="N108" i="3"/>
  <c r="M108" i="3"/>
  <c r="N107" i="3"/>
  <c r="M107" i="3"/>
  <c r="N106" i="3"/>
  <c r="M106" i="3"/>
  <c r="N105" i="3"/>
  <c r="M105" i="3"/>
  <c r="N104" i="3"/>
  <c r="M104" i="3"/>
  <c r="N103" i="3"/>
  <c r="M103" i="3"/>
  <c r="N102" i="3"/>
  <c r="M102" i="3"/>
  <c r="N101" i="3"/>
  <c r="M101" i="3"/>
  <c r="N100" i="3"/>
  <c r="M99" i="3"/>
  <c r="N99" i="3" s="1"/>
  <c r="M98" i="3"/>
  <c r="N98" i="3" s="1"/>
  <c r="M97" i="3"/>
  <c r="N97" i="3" s="1"/>
  <c r="M96" i="3"/>
  <c r="N96" i="3" s="1"/>
  <c r="M95" i="3"/>
  <c r="N95" i="3" s="1"/>
  <c r="M94" i="3"/>
  <c r="N94" i="3" s="1"/>
  <c r="M93" i="3"/>
  <c r="N93" i="3" s="1"/>
  <c r="N92" i="3"/>
  <c r="N91" i="3"/>
  <c r="M91" i="3"/>
  <c r="N90" i="3"/>
  <c r="M90" i="3"/>
  <c r="N89" i="3"/>
  <c r="M88" i="3"/>
  <c r="N88" i="3" s="1"/>
  <c r="M87" i="3"/>
  <c r="N87" i="3" s="1"/>
  <c r="M86" i="3"/>
  <c r="N86" i="3" s="1"/>
  <c r="M85" i="3"/>
  <c r="N85" i="3" s="1"/>
  <c r="M84" i="3"/>
  <c r="N84" i="3" s="1"/>
  <c r="M83" i="3"/>
  <c r="N83" i="3" s="1"/>
  <c r="M82" i="3"/>
  <c r="N82" i="3" s="1"/>
  <c r="M81" i="3"/>
  <c r="N81" i="3" s="1"/>
  <c r="M80" i="3"/>
  <c r="N80" i="3" s="1"/>
  <c r="M79" i="3"/>
  <c r="N79" i="3" s="1"/>
  <c r="M78" i="3"/>
  <c r="N78" i="3" s="1"/>
  <c r="M77" i="3"/>
  <c r="N77" i="3" s="1"/>
  <c r="M76" i="3"/>
  <c r="N76" i="3" s="1"/>
  <c r="M75" i="3"/>
  <c r="N75" i="3" s="1"/>
  <c r="M74" i="3"/>
  <c r="N74" i="3" s="1"/>
  <c r="N73" i="3"/>
  <c r="N72" i="3"/>
  <c r="M71" i="3"/>
  <c r="N71" i="3" s="1"/>
  <c r="M70" i="3"/>
  <c r="N70" i="3" s="1"/>
  <c r="M69" i="3"/>
  <c r="N69" i="3" s="1"/>
  <c r="M68" i="3"/>
  <c r="N68" i="3" s="1"/>
  <c r="M67" i="3"/>
  <c r="N67" i="3" s="1"/>
  <c r="M66" i="3"/>
  <c r="N66" i="3" s="1"/>
  <c r="M65" i="3"/>
  <c r="N65" i="3" s="1"/>
  <c r="M64" i="3"/>
  <c r="N64" i="3" s="1"/>
  <c r="M63" i="3"/>
  <c r="N63" i="3" s="1"/>
  <c r="M62" i="3"/>
  <c r="N62" i="3" s="1"/>
  <c r="M61" i="3"/>
  <c r="N61" i="3" s="1"/>
  <c r="M60" i="3"/>
  <c r="N60" i="3" s="1"/>
  <c r="M59" i="3"/>
  <c r="N59" i="3" s="1"/>
  <c r="M58" i="3"/>
  <c r="N58" i="3" s="1"/>
  <c r="M57" i="3"/>
  <c r="N57" i="3" s="1"/>
  <c r="M56" i="3"/>
  <c r="N56" i="3" s="1"/>
  <c r="M55" i="3"/>
  <c r="N55" i="3" s="1"/>
  <c r="N54" i="3"/>
  <c r="N53" i="3"/>
  <c r="N52" i="3"/>
  <c r="M51" i="3"/>
  <c r="N51" i="3" s="1"/>
  <c r="M50" i="3"/>
  <c r="N50" i="3" s="1"/>
  <c r="M49" i="3"/>
  <c r="N49" i="3" s="1"/>
  <c r="M48" i="3"/>
  <c r="N48" i="3" s="1"/>
  <c r="M47" i="3"/>
  <c r="N47" i="3" s="1"/>
  <c r="M46" i="3"/>
  <c r="N46" i="3" s="1"/>
  <c r="M45" i="3"/>
  <c r="N45" i="3" s="1"/>
  <c r="M44" i="3"/>
  <c r="N44" i="3" s="1"/>
  <c r="M43" i="3"/>
  <c r="N43" i="3" s="1"/>
  <c r="M42" i="3"/>
  <c r="N42" i="3" s="1"/>
  <c r="M41" i="3"/>
  <c r="N41" i="3" s="1"/>
  <c r="M40" i="3"/>
  <c r="N40" i="3" s="1"/>
  <c r="M39" i="3"/>
  <c r="N39" i="3" s="1"/>
  <c r="M38" i="3"/>
  <c r="N38" i="3" s="1"/>
  <c r="M37" i="3"/>
  <c r="N37" i="3" s="1"/>
  <c r="M36" i="3"/>
  <c r="N36" i="3" s="1"/>
  <c r="M35" i="3"/>
  <c r="N35" i="3" s="1"/>
  <c r="M34" i="3"/>
  <c r="N34" i="3" s="1"/>
  <c r="M33" i="3"/>
  <c r="N33" i="3" s="1"/>
  <c r="M32" i="3"/>
  <c r="N32" i="3" s="1"/>
  <c r="M31" i="3"/>
  <c r="N31" i="3" s="1"/>
  <c r="M30" i="3"/>
  <c r="N30" i="3" s="1"/>
  <c r="N29" i="3"/>
  <c r="M28" i="3"/>
  <c r="N28" i="3" s="1"/>
  <c r="M27" i="3"/>
  <c r="N27" i="3" s="1"/>
  <c r="M26" i="3"/>
  <c r="N26" i="3" s="1"/>
  <c r="M25" i="3"/>
  <c r="N25" i="3" s="1"/>
  <c r="M24" i="3"/>
  <c r="N24" i="3" s="1"/>
  <c r="M23" i="3"/>
  <c r="N23" i="3" s="1"/>
  <c r="M22" i="3"/>
  <c r="N22" i="3" s="1"/>
  <c r="M21" i="3"/>
  <c r="N21" i="3" s="1"/>
  <c r="M20" i="3"/>
  <c r="N20" i="3" s="1"/>
  <c r="M19" i="3"/>
  <c r="N19" i="3" s="1"/>
  <c r="M18" i="3"/>
  <c r="N18" i="3" s="1"/>
  <c r="M17" i="3"/>
  <c r="N17" i="3" s="1"/>
  <c r="M16" i="3"/>
  <c r="N16" i="3" s="1"/>
  <c r="M15" i="3"/>
  <c r="N15" i="3" s="1"/>
  <c r="M14" i="3"/>
  <c r="N14" i="3" s="1"/>
  <c r="M13" i="3"/>
  <c r="N13" i="3" s="1"/>
  <c r="N12" i="3"/>
  <c r="N11" i="3"/>
  <c r="N10" i="3"/>
  <c r="M9" i="3"/>
  <c r="N9" i="3" s="1"/>
  <c r="M8" i="3"/>
  <c r="N8" i="3" s="1"/>
  <c r="M7" i="3"/>
  <c r="N7" i="3" s="1"/>
  <c r="N6" i="3"/>
  <c r="M5" i="3"/>
  <c r="N5" i="3" s="1"/>
  <c r="M4" i="3"/>
  <c r="N4" i="3" s="1"/>
  <c r="N3" i="3"/>
  <c r="N2" i="3"/>
  <c r="I75" i="59" l="1"/>
  <c r="L83" i="56"/>
  <c r="M75" i="59"/>
  <c r="J75" i="59"/>
  <c r="Z82" i="59"/>
  <c r="Y87" i="59"/>
  <c r="Y95" i="56"/>
  <c r="K75" i="59"/>
  <c r="Y96" i="56"/>
  <c r="Y88" i="59"/>
  <c r="Z96" i="56"/>
  <c r="Z88" i="59"/>
  <c r="Z88" i="56"/>
  <c r="Z80" i="59"/>
  <c r="Y89" i="56"/>
  <c r="Y81" i="59"/>
  <c r="AA93" i="56"/>
  <c r="AA85" i="59"/>
  <c r="Z91" i="56"/>
  <c r="Z83" i="59"/>
  <c r="Y92" i="56"/>
  <c r="Y84" i="59"/>
  <c r="W91" i="56"/>
  <c r="W83" i="59"/>
  <c r="AA90" i="56"/>
  <c r="AA82" i="59"/>
  <c r="Z95" i="56"/>
  <c r="Z87" i="59"/>
  <c r="W96" i="56"/>
  <c r="W88" i="59"/>
  <c r="Z92" i="56"/>
  <c r="Z84" i="59"/>
  <c r="AA83" i="59"/>
  <c r="AA91" i="56"/>
  <c r="Z81" i="59"/>
  <c r="Z89" i="56"/>
  <c r="AA95" i="56"/>
  <c r="AA87" i="59"/>
  <c r="Y90" i="56"/>
  <c r="Y82" i="59"/>
  <c r="AA92" i="56"/>
  <c r="AA84" i="59"/>
  <c r="AA88" i="56"/>
  <c r="AA80" i="59"/>
  <c r="M86" i="59"/>
  <c r="G80" i="59" s="1"/>
  <c r="W88" i="56"/>
  <c r="W80" i="59"/>
  <c r="AA96" i="56"/>
  <c r="AA88" i="59"/>
  <c r="W95" i="56"/>
  <c r="W87" i="59"/>
  <c r="W93" i="56"/>
  <c r="W85" i="59"/>
  <c r="Z93" i="56"/>
  <c r="Z85" i="59"/>
  <c r="W92" i="56"/>
  <c r="W84" i="59"/>
  <c r="F83" i="56"/>
  <c r="I83" i="56"/>
  <c r="O83" i="56"/>
  <c r="G83" i="56"/>
  <c r="J83" i="56"/>
  <c r="P80" i="56"/>
  <c r="Q80" i="56"/>
  <c r="K83" i="56"/>
  <c r="M83" i="56"/>
  <c r="O72" i="59"/>
  <c r="O75" i="59" s="1"/>
  <c r="K94" i="56"/>
  <c r="E90" i="56" s="1"/>
  <c r="N83" i="56"/>
  <c r="H83" i="56"/>
  <c r="A78" i="56"/>
  <c r="Q66" i="59"/>
  <c r="N97" i="56"/>
  <c r="O94" i="56"/>
  <c r="I94" i="56" s="1"/>
  <c r="N94" i="56"/>
  <c r="H94" i="56" s="1"/>
  <c r="J89" i="59"/>
  <c r="P74" i="59"/>
  <c r="Q74" i="59" s="1"/>
  <c r="N86" i="59"/>
  <c r="H86" i="59" s="1"/>
  <c r="E83" i="56"/>
  <c r="I85" i="59"/>
  <c r="P73" i="59"/>
  <c r="Q73" i="59" s="1"/>
  <c r="F75" i="59"/>
  <c r="M94" i="56"/>
  <c r="G94" i="56" s="1"/>
  <c r="O97" i="56"/>
  <c r="L86" i="59"/>
  <c r="F80" i="59" s="1"/>
  <c r="K89" i="59"/>
  <c r="P81" i="56"/>
  <c r="Q81" i="56" s="1"/>
  <c r="M89" i="59"/>
  <c r="K86" i="59"/>
  <c r="E83" i="59" s="1"/>
  <c r="H75" i="59"/>
  <c r="O89" i="59"/>
  <c r="L94" i="56"/>
  <c r="G84" i="59"/>
  <c r="M97" i="56"/>
  <c r="E75" i="59"/>
  <c r="A79" i="56"/>
  <c r="P68" i="59"/>
  <c r="Q68" i="59" s="1"/>
  <c r="N89" i="59"/>
  <c r="G75" i="59"/>
  <c r="G82" i="59"/>
  <c r="O86" i="59"/>
  <c r="I86" i="59" s="1"/>
  <c r="P82" i="56"/>
  <c r="Q82" i="56" s="1"/>
  <c r="A75" i="56"/>
  <c r="A74" i="56"/>
  <c r="A76" i="56"/>
  <c r="A77" i="56"/>
  <c r="A3" i="1"/>
  <c r="A4" i="1"/>
  <c r="A5" i="1"/>
  <c r="A6" i="1"/>
  <c r="A7" i="1"/>
  <c r="A8" i="1"/>
  <c r="A9" i="1"/>
  <c r="A10" i="1"/>
  <c r="A11" i="1"/>
  <c r="A2" i="1"/>
  <c r="G81" i="59" l="1"/>
  <c r="G85" i="59"/>
  <c r="I83" i="59"/>
  <c r="G87" i="59"/>
  <c r="I82" i="59"/>
  <c r="G83" i="59"/>
  <c r="G88" i="59"/>
  <c r="G86" i="59"/>
  <c r="G89" i="59" s="1"/>
  <c r="H87" i="59"/>
  <c r="I88" i="59"/>
  <c r="I89" i="59" s="1"/>
  <c r="G92" i="56"/>
  <c r="I88" i="56"/>
  <c r="G91" i="56"/>
  <c r="H96" i="56"/>
  <c r="H97" i="56" s="1"/>
  <c r="H88" i="56"/>
  <c r="I90" i="56"/>
  <c r="I93" i="56"/>
  <c r="G95" i="56"/>
  <c r="C62" i="56"/>
  <c r="G93" i="56"/>
  <c r="I92" i="56"/>
  <c r="E92" i="56"/>
  <c r="E91" i="56"/>
  <c r="E94" i="56"/>
  <c r="E96" i="56"/>
  <c r="B62" i="56"/>
  <c r="AA62" i="56" s="1"/>
  <c r="E93" i="56"/>
  <c r="E95" i="56"/>
  <c r="E88" i="56"/>
  <c r="D62" i="56"/>
  <c r="E89" i="56"/>
  <c r="C63" i="56"/>
  <c r="I84" i="59"/>
  <c r="E85" i="59"/>
  <c r="H91" i="56"/>
  <c r="G88" i="56"/>
  <c r="I81" i="59"/>
  <c r="E88" i="59"/>
  <c r="I87" i="59"/>
  <c r="G89" i="56"/>
  <c r="A66" i="59"/>
  <c r="D53" i="59" s="1"/>
  <c r="H93" i="56"/>
  <c r="A70" i="59"/>
  <c r="I80" i="59"/>
  <c r="H83" i="59"/>
  <c r="H92" i="56"/>
  <c r="A67" i="59"/>
  <c r="H89" i="56"/>
  <c r="H81" i="59"/>
  <c r="G90" i="56"/>
  <c r="H82" i="59"/>
  <c r="A68" i="59"/>
  <c r="H90" i="56"/>
  <c r="G96" i="56"/>
  <c r="G97" i="56" s="1"/>
  <c r="H95" i="56"/>
  <c r="C66" i="56"/>
  <c r="F94" i="56"/>
  <c r="F90" i="56"/>
  <c r="F93" i="56"/>
  <c r="F89" i="56"/>
  <c r="F92" i="56"/>
  <c r="F96" i="56"/>
  <c r="F91" i="56"/>
  <c r="F95" i="56"/>
  <c r="E82" i="59"/>
  <c r="E80" i="59"/>
  <c r="E87" i="59"/>
  <c r="E81" i="59"/>
  <c r="E86" i="59"/>
  <c r="H80" i="59"/>
  <c r="D64" i="56"/>
  <c r="I91" i="56"/>
  <c r="H85" i="59"/>
  <c r="H88" i="59"/>
  <c r="H89" i="59" s="1"/>
  <c r="Q72" i="59"/>
  <c r="I96" i="56"/>
  <c r="I97" i="56" s="1"/>
  <c r="I95" i="56"/>
  <c r="A71" i="59"/>
  <c r="P83" i="56"/>
  <c r="F88" i="56"/>
  <c r="F85" i="59"/>
  <c r="F84" i="59"/>
  <c r="F87" i="59"/>
  <c r="F88" i="59"/>
  <c r="F83" i="59"/>
  <c r="F86" i="59"/>
  <c r="F82" i="59"/>
  <c r="F81" i="59"/>
  <c r="D63" i="56"/>
  <c r="A69" i="59"/>
  <c r="H84" i="59"/>
  <c r="E84" i="59"/>
  <c r="I89" i="56"/>
  <c r="P72" i="59"/>
  <c r="P75" i="59" s="1"/>
  <c r="D66" i="56"/>
  <c r="C64" i="56"/>
  <c r="B61" i="56"/>
  <c r="Q61" i="56" s="1"/>
  <c r="B64" i="56"/>
  <c r="AI64" i="56" s="1"/>
  <c r="D65" i="56"/>
  <c r="B66" i="56"/>
  <c r="AC66" i="56" s="1"/>
  <c r="C61" i="56"/>
  <c r="D61" i="56"/>
  <c r="B63" i="56"/>
  <c r="Q63" i="56" s="1"/>
  <c r="B65" i="56"/>
  <c r="I65" i="56" s="1"/>
  <c r="C65" i="56"/>
  <c r="L102" i="44"/>
  <c r="O104" i="44"/>
  <c r="M108" i="44"/>
  <c r="P112" i="44"/>
  <c r="N110" i="44"/>
  <c r="L106" i="44"/>
  <c r="O107" i="44"/>
  <c r="M101" i="44"/>
  <c r="P109" i="44"/>
  <c r="N115" i="44"/>
  <c r="H115" i="44" s="1"/>
  <c r="R102" i="44"/>
  <c r="U104" i="44"/>
  <c r="S108" i="44"/>
  <c r="V112" i="44"/>
  <c r="T110" i="44"/>
  <c r="R106" i="44"/>
  <c r="U107" i="44"/>
  <c r="S101" i="44"/>
  <c r="V109" i="44"/>
  <c r="T115" i="44"/>
  <c r="Q104" i="44"/>
  <c r="Q107" i="44"/>
  <c r="X102" i="44"/>
  <c r="AA104" i="44"/>
  <c r="Y108" i="44"/>
  <c r="AB112" i="44"/>
  <c r="Z110" i="44"/>
  <c r="X106" i="44"/>
  <c r="AA107" i="44"/>
  <c r="Y101" i="44"/>
  <c r="AB109" i="44"/>
  <c r="Z115" i="44"/>
  <c r="W104" i="44"/>
  <c r="W107" i="44"/>
  <c r="M102" i="44"/>
  <c r="P104" i="44"/>
  <c r="N108" i="44"/>
  <c r="L103" i="44"/>
  <c r="O110" i="44"/>
  <c r="M106" i="44"/>
  <c r="P107" i="44"/>
  <c r="N101" i="44"/>
  <c r="H101" i="44" s="1"/>
  <c r="L113" i="44"/>
  <c r="O115" i="44"/>
  <c r="I115" i="44" s="1"/>
  <c r="S102" i="44"/>
  <c r="V104" i="44"/>
  <c r="T108" i="44"/>
  <c r="R103" i="44"/>
  <c r="U110" i="44"/>
  <c r="S106" i="44"/>
  <c r="V107" i="44"/>
  <c r="T101" i="44"/>
  <c r="R113" i="44"/>
  <c r="U115" i="44"/>
  <c r="Q105" i="44"/>
  <c r="Q111" i="44"/>
  <c r="Y102" i="44"/>
  <c r="AB104" i="44"/>
  <c r="Z108" i="44"/>
  <c r="X103" i="44"/>
  <c r="AA110" i="44"/>
  <c r="Y106" i="44"/>
  <c r="AB107" i="44"/>
  <c r="Z101" i="44"/>
  <c r="X113" i="44"/>
  <c r="AA115" i="44"/>
  <c r="W105" i="44"/>
  <c r="W111" i="44"/>
  <c r="N102" i="44"/>
  <c r="L105" i="44"/>
  <c r="O108" i="44"/>
  <c r="M103" i="44"/>
  <c r="P110" i="44"/>
  <c r="N106" i="44"/>
  <c r="H106" i="44" s="1"/>
  <c r="L111" i="44"/>
  <c r="O101" i="44"/>
  <c r="I101" i="44" s="1"/>
  <c r="M113" i="44"/>
  <c r="P115" i="44"/>
  <c r="J115" i="44" s="1"/>
  <c r="T102" i="44"/>
  <c r="R105" i="44"/>
  <c r="U108" i="44"/>
  <c r="S103" i="44"/>
  <c r="V110" i="44"/>
  <c r="T106" i="44"/>
  <c r="R111" i="44"/>
  <c r="U101" i="44"/>
  <c r="S113" i="44"/>
  <c r="V115" i="44"/>
  <c r="Q108" i="44"/>
  <c r="Q101" i="44"/>
  <c r="Z102" i="44"/>
  <c r="X105" i="44"/>
  <c r="AA108" i="44"/>
  <c r="Y103" i="44"/>
  <c r="AB110" i="44"/>
  <c r="Z106" i="44"/>
  <c r="X111" i="44"/>
  <c r="AA101" i="44"/>
  <c r="Y113" i="44"/>
  <c r="AB115" i="44"/>
  <c r="W108" i="44"/>
  <c r="W101" i="44"/>
  <c r="O102" i="44"/>
  <c r="M105" i="44"/>
  <c r="P108" i="44"/>
  <c r="N103" i="44"/>
  <c r="H103" i="44" s="1"/>
  <c r="L114" i="44"/>
  <c r="O106" i="44"/>
  <c r="I106" i="44" s="1"/>
  <c r="M111" i="44"/>
  <c r="P101" i="44"/>
  <c r="N113" i="44"/>
  <c r="L116" i="44"/>
  <c r="U102" i="44"/>
  <c r="S105" i="44"/>
  <c r="V108" i="44"/>
  <c r="T103" i="44"/>
  <c r="R114" i="44"/>
  <c r="U106" i="44"/>
  <c r="S111" i="44"/>
  <c r="V101" i="44"/>
  <c r="T113" i="44"/>
  <c r="R116" i="44"/>
  <c r="Q112" i="44"/>
  <c r="Q109" i="44"/>
  <c r="AA102" i="44"/>
  <c r="Y105" i="44"/>
  <c r="AB108" i="44"/>
  <c r="Z103" i="44"/>
  <c r="X114" i="44"/>
  <c r="AA106" i="44"/>
  <c r="Y111" i="44"/>
  <c r="AB101" i="44"/>
  <c r="Z113" i="44"/>
  <c r="X116" i="44"/>
  <c r="W112" i="44"/>
  <c r="W109" i="44"/>
  <c r="P102" i="44"/>
  <c r="N105" i="44"/>
  <c r="H105" i="44" s="1"/>
  <c r="L112" i="44"/>
  <c r="O103" i="44"/>
  <c r="I103" i="44" s="1"/>
  <c r="M114" i="44"/>
  <c r="P106" i="44"/>
  <c r="J106" i="44" s="1"/>
  <c r="N111" i="44"/>
  <c r="L109" i="44"/>
  <c r="O113" i="44"/>
  <c r="M116" i="44"/>
  <c r="V102" i="44"/>
  <c r="T105" i="44"/>
  <c r="R112" i="44"/>
  <c r="U103" i="44"/>
  <c r="S114" i="44"/>
  <c r="V106" i="44"/>
  <c r="T111" i="44"/>
  <c r="R109" i="44"/>
  <c r="U113" i="44"/>
  <c r="S116" i="44"/>
  <c r="Q103" i="44"/>
  <c r="Q113" i="44"/>
  <c r="AB102" i="44"/>
  <c r="Z105" i="44"/>
  <c r="X112" i="44"/>
  <c r="AA103" i="44"/>
  <c r="Y114" i="44"/>
  <c r="AB106" i="44"/>
  <c r="Z111" i="44"/>
  <c r="X109" i="44"/>
  <c r="AA113" i="44"/>
  <c r="Y116" i="44"/>
  <c r="W103" i="44"/>
  <c r="W113" i="44"/>
  <c r="L104" i="44"/>
  <c r="O105" i="44"/>
  <c r="I105" i="44" s="1"/>
  <c r="M112" i="44"/>
  <c r="P103" i="44"/>
  <c r="J103" i="44" s="1"/>
  <c r="N114" i="44"/>
  <c r="L107" i="44"/>
  <c r="O111" i="44"/>
  <c r="M109" i="44"/>
  <c r="P113" i="44"/>
  <c r="N116" i="44"/>
  <c r="R104" i="44"/>
  <c r="U105" i="44"/>
  <c r="S112" i="44"/>
  <c r="V103" i="44"/>
  <c r="T114" i="44"/>
  <c r="R107" i="44"/>
  <c r="U111" i="44"/>
  <c r="S109" i="44"/>
  <c r="V113" i="44"/>
  <c r="T116" i="44"/>
  <c r="Q110" i="44"/>
  <c r="Q115" i="44"/>
  <c r="X104" i="44"/>
  <c r="AA105" i="44"/>
  <c r="Y112" i="44"/>
  <c r="AB103" i="44"/>
  <c r="Z114" i="44"/>
  <c r="X107" i="44"/>
  <c r="AA111" i="44"/>
  <c r="Y109" i="44"/>
  <c r="AB113" i="44"/>
  <c r="Z116" i="44"/>
  <c r="W110" i="44"/>
  <c r="W115" i="44"/>
  <c r="M104" i="44"/>
  <c r="P105" i="44"/>
  <c r="J105" i="44" s="1"/>
  <c r="N112" i="44"/>
  <c r="L110" i="44"/>
  <c r="O114" i="44"/>
  <c r="M107" i="44"/>
  <c r="P111" i="44"/>
  <c r="N109" i="44"/>
  <c r="L115" i="44"/>
  <c r="O116" i="44"/>
  <c r="S104" i="44"/>
  <c r="V105" i="44"/>
  <c r="T112" i="44"/>
  <c r="R110" i="44"/>
  <c r="U114" i="44"/>
  <c r="S107" i="44"/>
  <c r="V111" i="44"/>
  <c r="T109" i="44"/>
  <c r="R115" i="44"/>
  <c r="U116" i="44"/>
  <c r="Q114" i="44"/>
  <c r="Q116" i="44"/>
  <c r="Y104" i="44"/>
  <c r="AB105" i="44"/>
  <c r="Z112" i="44"/>
  <c r="X110" i="44"/>
  <c r="AA114" i="44"/>
  <c r="Y107" i="44"/>
  <c r="AB111" i="44"/>
  <c r="Z109" i="44"/>
  <c r="X115" i="44"/>
  <c r="AA116" i="44"/>
  <c r="W114" i="44"/>
  <c r="W116" i="44"/>
  <c r="N104" i="44"/>
  <c r="L108" i="44"/>
  <c r="O112" i="44"/>
  <c r="M110" i="44"/>
  <c r="P114" i="44"/>
  <c r="N107" i="44"/>
  <c r="L101" i="44"/>
  <c r="F101" i="44" s="1"/>
  <c r="O109" i="44"/>
  <c r="M115" i="44"/>
  <c r="P116" i="44"/>
  <c r="T104" i="44"/>
  <c r="R108" i="44"/>
  <c r="U112" i="44"/>
  <c r="S110" i="44"/>
  <c r="V114" i="44"/>
  <c r="T107" i="44"/>
  <c r="R101" i="44"/>
  <c r="U109" i="44"/>
  <c r="S115" i="44"/>
  <c r="V116" i="44"/>
  <c r="Q106" i="44"/>
  <c r="Q102" i="44"/>
  <c r="Z104" i="44"/>
  <c r="X108" i="44"/>
  <c r="AA112" i="44"/>
  <c r="Y110" i="44"/>
  <c r="AB114" i="44"/>
  <c r="Z107" i="44"/>
  <c r="X101" i="44"/>
  <c r="AA109" i="44"/>
  <c r="Y115" i="44"/>
  <c r="AB116" i="44"/>
  <c r="W106" i="44"/>
  <c r="W102" i="44"/>
  <c r="K104" i="44"/>
  <c r="K101" i="44"/>
  <c r="L75" i="44"/>
  <c r="K108" i="44"/>
  <c r="K107" i="44"/>
  <c r="K114" i="44"/>
  <c r="N74" i="44"/>
  <c r="K105" i="44"/>
  <c r="K112" i="44"/>
  <c r="O74" i="44"/>
  <c r="K115" i="44"/>
  <c r="E115" i="44" s="1"/>
  <c r="K111" i="44"/>
  <c r="K109" i="44"/>
  <c r="L74" i="44"/>
  <c r="M75" i="44"/>
  <c r="K116" i="44"/>
  <c r="K103" i="44"/>
  <c r="O75" i="44"/>
  <c r="K102" i="44"/>
  <c r="E102" i="44" s="1"/>
  <c r="K110" i="44"/>
  <c r="M74" i="44"/>
  <c r="K106" i="44"/>
  <c r="K113" i="44"/>
  <c r="N75" i="44"/>
  <c r="I86" i="44"/>
  <c r="L86" i="44"/>
  <c r="H86" i="44"/>
  <c r="O89" i="44"/>
  <c r="G86" i="44"/>
  <c r="J86" i="44"/>
  <c r="O86" i="44"/>
  <c r="F86" i="44"/>
  <c r="L89" i="44"/>
  <c r="I92" i="44"/>
  <c r="M92" i="44"/>
  <c r="F84" i="44"/>
  <c r="E75" i="44"/>
  <c r="K95" i="44"/>
  <c r="O91" i="44"/>
  <c r="E87" i="44"/>
  <c r="I87" i="44"/>
  <c r="O83" i="44"/>
  <c r="G74" i="44"/>
  <c r="K82" i="44"/>
  <c r="M82" i="44"/>
  <c r="J93" i="44"/>
  <c r="O93" i="44"/>
  <c r="H85" i="44"/>
  <c r="G90" i="44"/>
  <c r="M81" i="44"/>
  <c r="K88" i="44"/>
  <c r="K80" i="44"/>
  <c r="AB75" i="44"/>
  <c r="S75" i="44"/>
  <c r="P75" i="44"/>
  <c r="AE74" i="44"/>
  <c r="X74" i="44"/>
  <c r="J89" i="44"/>
  <c r="G92" i="44"/>
  <c r="L92" i="44"/>
  <c r="N84" i="44"/>
  <c r="M95" i="44"/>
  <c r="E95" i="44"/>
  <c r="I75" i="44"/>
  <c r="F91" i="44"/>
  <c r="O87" i="44"/>
  <c r="N83" i="44"/>
  <c r="F83" i="44"/>
  <c r="G94" i="44"/>
  <c r="K94" i="44"/>
  <c r="O82" i="44"/>
  <c r="L82" i="44"/>
  <c r="K93" i="44"/>
  <c r="G93" i="44"/>
  <c r="L85" i="44"/>
  <c r="I90" i="44"/>
  <c r="O90" i="44"/>
  <c r="O81" i="44"/>
  <c r="E88" i="44"/>
  <c r="J88" i="44"/>
  <c r="L80" i="44"/>
  <c r="AI75" i="44"/>
  <c r="R75" i="44"/>
  <c r="AC74" i="44"/>
  <c r="AD74" i="44"/>
  <c r="T74" i="44"/>
  <c r="M86" i="44"/>
  <c r="H89" i="44"/>
  <c r="E92" i="44"/>
  <c r="J92" i="44"/>
  <c r="E84" i="44"/>
  <c r="N95" i="44"/>
  <c r="L95" i="44"/>
  <c r="I95" i="44"/>
  <c r="J91" i="44"/>
  <c r="K87" i="44"/>
  <c r="L83" i="44"/>
  <c r="M83" i="44"/>
  <c r="E74" i="44"/>
  <c r="J74" i="44"/>
  <c r="J82" i="44"/>
  <c r="H82" i="44"/>
  <c r="L93" i="44"/>
  <c r="J85" i="44"/>
  <c r="K85" i="44"/>
  <c r="E90" i="44"/>
  <c r="F90" i="44"/>
  <c r="F81" i="44"/>
  <c r="O88" i="44"/>
  <c r="N88" i="44"/>
  <c r="I80" i="44"/>
  <c r="AA75" i="44"/>
  <c r="V75" i="44"/>
  <c r="AA74" i="44"/>
  <c r="AJ74" i="44"/>
  <c r="P74" i="44"/>
  <c r="K86" i="44"/>
  <c r="I89" i="44"/>
  <c r="F92" i="44"/>
  <c r="O84" i="44"/>
  <c r="I84" i="44"/>
  <c r="G95" i="44"/>
  <c r="J95" i="44"/>
  <c r="H91" i="44"/>
  <c r="I91" i="44"/>
  <c r="J87" i="44"/>
  <c r="I83" i="44"/>
  <c r="E83" i="44"/>
  <c r="E94" i="44"/>
  <c r="J94" i="44"/>
  <c r="G82" i="44"/>
  <c r="I93" i="44"/>
  <c r="M85" i="44"/>
  <c r="O85" i="44"/>
  <c r="N90" i="44"/>
  <c r="H90" i="44"/>
  <c r="L81" i="44"/>
  <c r="M88" i="44"/>
  <c r="F88" i="44"/>
  <c r="H80" i="44"/>
  <c r="AK75" i="44"/>
  <c r="AH75" i="44"/>
  <c r="U75" i="44"/>
  <c r="AK74" i="44"/>
  <c r="AB74" i="44"/>
  <c r="Z74" i="44"/>
  <c r="N86" i="44"/>
  <c r="N89" i="44"/>
  <c r="O92" i="44"/>
  <c r="L84" i="44"/>
  <c r="H84" i="44"/>
  <c r="G75" i="44"/>
  <c r="J75" i="44"/>
  <c r="G91" i="44"/>
  <c r="M91" i="44"/>
  <c r="F87" i="44"/>
  <c r="J83" i="44"/>
  <c r="N94" i="44"/>
  <c r="F94" i="44"/>
  <c r="F82" i="44"/>
  <c r="H93" i="44"/>
  <c r="N85" i="44"/>
  <c r="G85" i="44"/>
  <c r="M90" i="44"/>
  <c r="H81" i="44"/>
  <c r="J81" i="44"/>
  <c r="L88" i="44"/>
  <c r="O80" i="44"/>
  <c r="G80" i="44"/>
  <c r="AJ75" i="44"/>
  <c r="AG75" i="44"/>
  <c r="Q75" i="44"/>
  <c r="AI74" i="44"/>
  <c r="V74" i="44"/>
  <c r="Y74" i="44"/>
  <c r="T75" i="44"/>
  <c r="U74" i="44"/>
  <c r="E86" i="44"/>
  <c r="E89" i="44"/>
  <c r="N92" i="44"/>
  <c r="K84" i="44"/>
  <c r="J84" i="44"/>
  <c r="F95" i="44"/>
  <c r="H75" i="44"/>
  <c r="N91" i="44"/>
  <c r="E91" i="44"/>
  <c r="M87" i="44"/>
  <c r="K83" i="44"/>
  <c r="O94" i="44"/>
  <c r="F74" i="44"/>
  <c r="H94" i="44"/>
  <c r="I82" i="44"/>
  <c r="F93" i="44"/>
  <c r="I85" i="44"/>
  <c r="K90" i="44"/>
  <c r="G81" i="44"/>
  <c r="I81" i="44"/>
  <c r="I88" i="44"/>
  <c r="M80" i="44"/>
  <c r="N80" i="44"/>
  <c r="AF75" i="44"/>
  <c r="AE75" i="44"/>
  <c r="Z75" i="44"/>
  <c r="AH74" i="44"/>
  <c r="W74" i="44"/>
  <c r="Q74" i="44"/>
  <c r="Y75" i="44"/>
  <c r="S74" i="44"/>
  <c r="G89" i="44"/>
  <c r="M89" i="44"/>
  <c r="K92" i="44"/>
  <c r="M84" i="44"/>
  <c r="F75" i="44"/>
  <c r="H95" i="44"/>
  <c r="L91" i="44"/>
  <c r="L87" i="44"/>
  <c r="H87" i="44"/>
  <c r="H83" i="44"/>
  <c r="I74" i="44"/>
  <c r="M94" i="44"/>
  <c r="H74" i="44"/>
  <c r="N82" i="44"/>
  <c r="N93" i="44"/>
  <c r="F85" i="44"/>
  <c r="J90" i="44"/>
  <c r="E81" i="44"/>
  <c r="K81" i="44"/>
  <c r="H88" i="44"/>
  <c r="J80" i="44"/>
  <c r="F80" i="44"/>
  <c r="AD75" i="44"/>
  <c r="AG74" i="44"/>
  <c r="F89" i="44"/>
  <c r="K89" i="44"/>
  <c r="H92" i="44"/>
  <c r="G84" i="44"/>
  <c r="O95" i="44"/>
  <c r="K75" i="44"/>
  <c r="K91" i="44"/>
  <c r="N87" i="44"/>
  <c r="G87" i="44"/>
  <c r="G83" i="44"/>
  <c r="I94" i="44"/>
  <c r="K74" i="44"/>
  <c r="L94" i="44"/>
  <c r="L96" i="44" s="1"/>
  <c r="E82" i="44"/>
  <c r="M93" i="44"/>
  <c r="E93" i="44"/>
  <c r="E85" i="44"/>
  <c r="L90" i="44"/>
  <c r="N81" i="44"/>
  <c r="G88" i="44"/>
  <c r="E80" i="44"/>
  <c r="AC75" i="44"/>
  <c r="W75" i="44"/>
  <c r="X75" i="44"/>
  <c r="AF74" i="44"/>
  <c r="R74" i="44"/>
  <c r="M62" i="56" l="1"/>
  <c r="D56" i="59"/>
  <c r="B53" i="59"/>
  <c r="N53" i="59" s="1"/>
  <c r="C53" i="59"/>
  <c r="B54" i="59"/>
  <c r="AG54" i="59" s="1"/>
  <c r="C57" i="59"/>
  <c r="E89" i="59"/>
  <c r="T62" i="56"/>
  <c r="E62" i="56"/>
  <c r="N63" i="56"/>
  <c r="Y62" i="56"/>
  <c r="P63" i="56"/>
  <c r="N62" i="56"/>
  <c r="AK62" i="56"/>
  <c r="X63" i="56"/>
  <c r="I62" i="56"/>
  <c r="AB63" i="56"/>
  <c r="AD62" i="56"/>
  <c r="AD61" i="56"/>
  <c r="H62" i="56"/>
  <c r="G61" i="56"/>
  <c r="AF62" i="56"/>
  <c r="AG62" i="56"/>
  <c r="K62" i="56"/>
  <c r="F64" i="56"/>
  <c r="Q64" i="56"/>
  <c r="T64" i="56"/>
  <c r="AD64" i="56"/>
  <c r="E97" i="56"/>
  <c r="Z64" i="56"/>
  <c r="AJ63" i="56"/>
  <c r="M64" i="56"/>
  <c r="U64" i="56"/>
  <c r="M63" i="56"/>
  <c r="W63" i="56"/>
  <c r="AJ66" i="56"/>
  <c r="J63" i="56"/>
  <c r="AE63" i="56"/>
  <c r="T66" i="56"/>
  <c r="H63" i="56"/>
  <c r="AG63" i="56"/>
  <c r="G66" i="56"/>
  <c r="AD63" i="56"/>
  <c r="S63" i="56"/>
  <c r="H61" i="56"/>
  <c r="X64" i="56"/>
  <c r="AK66" i="56"/>
  <c r="Z62" i="56"/>
  <c r="K66" i="56"/>
  <c r="AH63" i="56"/>
  <c r="AA63" i="56"/>
  <c r="K61" i="56"/>
  <c r="AF64" i="56"/>
  <c r="AJ62" i="56"/>
  <c r="G62" i="56"/>
  <c r="V63" i="56"/>
  <c r="AF63" i="56"/>
  <c r="AI63" i="56"/>
  <c r="I63" i="56"/>
  <c r="R64" i="56"/>
  <c r="G64" i="56"/>
  <c r="AC64" i="56"/>
  <c r="F62" i="56"/>
  <c r="AH62" i="56"/>
  <c r="P62" i="56"/>
  <c r="U62" i="56"/>
  <c r="Z63" i="56"/>
  <c r="AC63" i="56"/>
  <c r="L63" i="56"/>
  <c r="Y63" i="56"/>
  <c r="AB64" i="56"/>
  <c r="H64" i="56"/>
  <c r="AB62" i="56"/>
  <c r="J62" i="56"/>
  <c r="X62" i="56"/>
  <c r="AC62" i="56"/>
  <c r="F63" i="56"/>
  <c r="U63" i="56"/>
  <c r="G63" i="56"/>
  <c r="L64" i="56"/>
  <c r="K64" i="56"/>
  <c r="Q62" i="56"/>
  <c r="O62" i="56"/>
  <c r="S62" i="56"/>
  <c r="AK63" i="56"/>
  <c r="K63" i="56"/>
  <c r="O63" i="56"/>
  <c r="AH64" i="56"/>
  <c r="E64" i="56"/>
  <c r="R62" i="56"/>
  <c r="W62" i="56"/>
  <c r="AI62" i="56"/>
  <c r="R61" i="56"/>
  <c r="X61" i="56"/>
  <c r="AB61" i="56"/>
  <c r="Y61" i="56"/>
  <c r="P61" i="56"/>
  <c r="F61" i="56"/>
  <c r="AC61" i="56"/>
  <c r="AJ61" i="56"/>
  <c r="AG61" i="56"/>
  <c r="E61" i="56"/>
  <c r="M61" i="56"/>
  <c r="S61" i="56"/>
  <c r="O61" i="56"/>
  <c r="AH61" i="56"/>
  <c r="J61" i="56"/>
  <c r="AA61" i="56"/>
  <c r="W61" i="56"/>
  <c r="V61" i="56"/>
  <c r="AF61" i="56"/>
  <c r="AI61" i="56"/>
  <c r="AE61" i="56"/>
  <c r="R63" i="56"/>
  <c r="E63" i="56"/>
  <c r="T63" i="56"/>
  <c r="Z61" i="56"/>
  <c r="AK61" i="56"/>
  <c r="L61" i="56"/>
  <c r="I61" i="56"/>
  <c r="N64" i="56"/>
  <c r="P64" i="56"/>
  <c r="AK64" i="56"/>
  <c r="V62" i="56"/>
  <c r="L62" i="56"/>
  <c r="AE62" i="56"/>
  <c r="N61" i="56"/>
  <c r="U61" i="56"/>
  <c r="T61" i="56"/>
  <c r="Q66" i="56"/>
  <c r="R66" i="56"/>
  <c r="O66" i="56"/>
  <c r="S66" i="56"/>
  <c r="D58" i="59"/>
  <c r="V66" i="56"/>
  <c r="AG66" i="56"/>
  <c r="W66" i="56"/>
  <c r="AA66" i="56"/>
  <c r="B58" i="59"/>
  <c r="Z58" i="59" s="1"/>
  <c r="D57" i="59"/>
  <c r="N66" i="56"/>
  <c r="J66" i="56"/>
  <c r="AE66" i="56"/>
  <c r="AI66" i="56"/>
  <c r="B56" i="59"/>
  <c r="J56" i="59" s="1"/>
  <c r="B55" i="59"/>
  <c r="V55" i="59" s="1"/>
  <c r="Y66" i="56"/>
  <c r="L66" i="56"/>
  <c r="H66" i="56"/>
  <c r="E66" i="56"/>
  <c r="C54" i="59"/>
  <c r="B57" i="59"/>
  <c r="AD57" i="59" s="1"/>
  <c r="F66" i="56"/>
  <c r="AH66" i="56"/>
  <c r="P66" i="56"/>
  <c r="M66" i="56"/>
  <c r="C56" i="59"/>
  <c r="AB66" i="56"/>
  <c r="AD66" i="56"/>
  <c r="X66" i="56"/>
  <c r="U66" i="56"/>
  <c r="C58" i="59"/>
  <c r="C55" i="59"/>
  <c r="I66" i="56"/>
  <c r="Z66" i="56"/>
  <c r="AF66" i="56"/>
  <c r="D54" i="59"/>
  <c r="D55" i="59"/>
  <c r="U65" i="56"/>
  <c r="F97" i="56"/>
  <c r="T65" i="56"/>
  <c r="F89" i="59"/>
  <c r="AJ64" i="56"/>
  <c r="I64" i="56"/>
  <c r="O64" i="56"/>
  <c r="S64" i="56"/>
  <c r="AE65" i="56"/>
  <c r="Y64" i="56"/>
  <c r="J64" i="56"/>
  <c r="W64" i="56"/>
  <c r="AA64" i="56"/>
  <c r="Q65" i="56"/>
  <c r="V64" i="56"/>
  <c r="AG64" i="56"/>
  <c r="AE64" i="56"/>
  <c r="Z65" i="56"/>
  <c r="AK65" i="56"/>
  <c r="J65" i="56"/>
  <c r="AA65" i="56"/>
  <c r="P65" i="56"/>
  <c r="X65" i="56"/>
  <c r="AB65" i="56"/>
  <c r="Y65" i="56"/>
  <c r="AD65" i="56"/>
  <c r="R65" i="56"/>
  <c r="M65" i="56"/>
  <c r="AJ65" i="56"/>
  <c r="AG65" i="56"/>
  <c r="E65" i="56"/>
  <c r="F65" i="56"/>
  <c r="AI65" i="56"/>
  <c r="G65" i="56"/>
  <c r="AH65" i="56"/>
  <c r="AC65" i="56"/>
  <c r="K65" i="56"/>
  <c r="O65" i="56"/>
  <c r="V65" i="56"/>
  <c r="H65" i="56"/>
  <c r="S65" i="56"/>
  <c r="W65" i="56"/>
  <c r="N65" i="56"/>
  <c r="AF65" i="56"/>
  <c r="L65" i="56"/>
  <c r="Z54" i="59"/>
  <c r="I54" i="59"/>
  <c r="G54" i="59"/>
  <c r="AF54" i="59"/>
  <c r="AI54" i="59"/>
  <c r="AC54" i="59"/>
  <c r="X54" i="59"/>
  <c r="X57" i="59"/>
  <c r="U53" i="59"/>
  <c r="AC53" i="59"/>
  <c r="AK53" i="59"/>
  <c r="V53" i="59"/>
  <c r="AD53" i="59"/>
  <c r="F53" i="59"/>
  <c r="E53" i="59"/>
  <c r="W53" i="59"/>
  <c r="R53" i="59"/>
  <c r="S53" i="59"/>
  <c r="AJ53" i="59"/>
  <c r="Y53" i="59"/>
  <c r="Z53" i="59"/>
  <c r="AA53" i="59"/>
  <c r="AG53" i="59"/>
  <c r="AH53" i="59"/>
  <c r="AI53" i="59"/>
  <c r="X53" i="59"/>
  <c r="AF53" i="59"/>
  <c r="L53" i="59"/>
  <c r="AB53" i="59"/>
  <c r="G53" i="59"/>
  <c r="T53" i="59"/>
  <c r="J53" i="59"/>
  <c r="K53" i="59"/>
  <c r="AG55" i="59"/>
  <c r="Y58" i="59"/>
  <c r="AC58" i="59"/>
  <c r="AK58" i="59"/>
  <c r="F58" i="59"/>
  <c r="AA58" i="59"/>
  <c r="N58" i="59"/>
  <c r="U58" i="59"/>
  <c r="Z56" i="59"/>
  <c r="O56" i="59"/>
  <c r="L56" i="59"/>
  <c r="I109" i="44"/>
  <c r="I116" i="44"/>
  <c r="I117" i="44" s="1"/>
  <c r="I112" i="44"/>
  <c r="I114" i="44"/>
  <c r="I111" i="44"/>
  <c r="I102" i="44"/>
  <c r="P76" i="44"/>
  <c r="J101" i="44"/>
  <c r="F108" i="44"/>
  <c r="H102" i="44"/>
  <c r="H108" i="44"/>
  <c r="H107" i="44"/>
  <c r="H109" i="44"/>
  <c r="H116" i="44"/>
  <c r="H117" i="44" s="1"/>
  <c r="I113" i="44"/>
  <c r="H104" i="44"/>
  <c r="H112" i="44"/>
  <c r="H114" i="44"/>
  <c r="H111" i="44"/>
  <c r="H113" i="44"/>
  <c r="I108" i="44"/>
  <c r="M96" i="44"/>
  <c r="E110" i="44"/>
  <c r="J114" i="44"/>
  <c r="J111" i="44"/>
  <c r="J113" i="44"/>
  <c r="I96" i="44"/>
  <c r="J102" i="44"/>
  <c r="J108" i="44"/>
  <c r="J116" i="44"/>
  <c r="J117" i="44" s="1"/>
  <c r="F110" i="44"/>
  <c r="E113" i="44"/>
  <c r="I110" i="44"/>
  <c r="H110" i="44"/>
  <c r="I104" i="44"/>
  <c r="J110" i="44"/>
  <c r="J107" i="44"/>
  <c r="J109" i="44"/>
  <c r="I107" i="44"/>
  <c r="H76" i="44"/>
  <c r="J104" i="44"/>
  <c r="J112" i="44"/>
  <c r="I76" i="44"/>
  <c r="E103" i="44"/>
  <c r="E116" i="44"/>
  <c r="E117" i="44" s="1"/>
  <c r="H96" i="44"/>
  <c r="E106" i="44"/>
  <c r="F102" i="44"/>
  <c r="P117" i="44"/>
  <c r="F107" i="44"/>
  <c r="F109" i="44"/>
  <c r="F116" i="44"/>
  <c r="G105" i="44"/>
  <c r="G103" i="44"/>
  <c r="G106" i="44"/>
  <c r="G101" i="44"/>
  <c r="M117" i="44"/>
  <c r="G115" i="44"/>
  <c r="F105" i="44"/>
  <c r="F103" i="44"/>
  <c r="F106" i="44"/>
  <c r="E109" i="44"/>
  <c r="L117" i="44"/>
  <c r="F115" i="44"/>
  <c r="G104" i="44"/>
  <c r="G112" i="44"/>
  <c r="G114" i="44"/>
  <c r="G111" i="44"/>
  <c r="G113" i="44"/>
  <c r="F104" i="44"/>
  <c r="F112" i="44"/>
  <c r="F114" i="44"/>
  <c r="F111" i="44"/>
  <c r="F113" i="44"/>
  <c r="G102" i="44"/>
  <c r="G108" i="44"/>
  <c r="G110" i="44"/>
  <c r="G107" i="44"/>
  <c r="G109" i="44"/>
  <c r="G116" i="44"/>
  <c r="J76" i="44"/>
  <c r="E112" i="44"/>
  <c r="E104" i="44"/>
  <c r="E105" i="44"/>
  <c r="M76" i="44"/>
  <c r="E114" i="44"/>
  <c r="E107" i="44"/>
  <c r="E111" i="44"/>
  <c r="E108" i="44"/>
  <c r="E101" i="44"/>
  <c r="P93" i="44"/>
  <c r="Q93" i="44" s="1"/>
  <c r="K76" i="44"/>
  <c r="E76" i="44"/>
  <c r="K96" i="44"/>
  <c r="P82" i="44"/>
  <c r="Q82" i="44" s="1"/>
  <c r="P94" i="44"/>
  <c r="Q94" i="44" s="1"/>
  <c r="E96" i="44"/>
  <c r="P88" i="44"/>
  <c r="Q88" i="44" s="1"/>
  <c r="P95" i="44"/>
  <c r="Q95" i="44" s="1"/>
  <c r="P89" i="44"/>
  <c r="Q89" i="44" s="1"/>
  <c r="F96" i="44"/>
  <c r="P83" i="44"/>
  <c r="Q83" i="44" s="1"/>
  <c r="P84" i="44"/>
  <c r="Q84" i="44" s="1"/>
  <c r="P91" i="44"/>
  <c r="Q91" i="44" s="1"/>
  <c r="P86" i="44"/>
  <c r="Q86" i="44" s="1"/>
  <c r="N96" i="44"/>
  <c r="P90" i="44"/>
  <c r="Q90" i="44" s="1"/>
  <c r="G96" i="44"/>
  <c r="G76" i="44"/>
  <c r="N76" i="44"/>
  <c r="P81" i="44"/>
  <c r="Q81" i="44" s="1"/>
  <c r="P92" i="44"/>
  <c r="Q92" i="44" s="1"/>
  <c r="P85" i="44"/>
  <c r="Q85" i="44" s="1"/>
  <c r="P87" i="44"/>
  <c r="Q87" i="44" s="1"/>
  <c r="O117" i="44"/>
  <c r="P80" i="44"/>
  <c r="Q80" i="44" s="1"/>
  <c r="F76" i="44"/>
  <c r="K117" i="44"/>
  <c r="L76" i="44"/>
  <c r="O96" i="44"/>
  <c r="J96" i="44"/>
  <c r="O76" i="44"/>
  <c r="N117" i="44"/>
  <c r="AD55" i="59" l="1"/>
  <c r="U54" i="59"/>
  <c r="AH54" i="59"/>
  <c r="AE57" i="59"/>
  <c r="F54" i="59"/>
  <c r="AK57" i="59"/>
  <c r="E54" i="59"/>
  <c r="K55" i="59"/>
  <c r="AE54" i="59"/>
  <c r="AB54" i="59"/>
  <c r="P56" i="59"/>
  <c r="H58" i="59"/>
  <c r="Q55" i="59"/>
  <c r="I53" i="59"/>
  <c r="H53" i="59"/>
  <c r="Q53" i="59"/>
  <c r="M53" i="59"/>
  <c r="AD54" i="59"/>
  <c r="T54" i="59"/>
  <c r="S54" i="59"/>
  <c r="J54" i="59"/>
  <c r="L54" i="59"/>
  <c r="O54" i="59"/>
  <c r="P54" i="59"/>
  <c r="R54" i="59"/>
  <c r="W58" i="59"/>
  <c r="AH58" i="59"/>
  <c r="AK54" i="59"/>
  <c r="N54" i="59"/>
  <c r="N59" i="59" s="1"/>
  <c r="N62" i="59" s="1"/>
  <c r="K54" i="59"/>
  <c r="K59" i="59" s="1"/>
  <c r="K62" i="59" s="1"/>
  <c r="Q54" i="59"/>
  <c r="E58" i="59"/>
  <c r="Q58" i="59"/>
  <c r="O53" i="59"/>
  <c r="P53" i="59"/>
  <c r="AE53" i="59"/>
  <c r="W54" i="59"/>
  <c r="M54" i="59"/>
  <c r="H54" i="59"/>
  <c r="Y54" i="59"/>
  <c r="V54" i="59"/>
  <c r="AA54" i="59"/>
  <c r="AJ54" i="59"/>
  <c r="J55" i="59"/>
  <c r="P55" i="59"/>
  <c r="AE55" i="59"/>
  <c r="M55" i="59"/>
  <c r="O55" i="59"/>
  <c r="AI55" i="59"/>
  <c r="AJ55" i="59"/>
  <c r="E55" i="59"/>
  <c r="T55" i="59"/>
  <c r="AH55" i="59"/>
  <c r="S55" i="59"/>
  <c r="AC55" i="59"/>
  <c r="G55" i="59"/>
  <c r="Y55" i="59"/>
  <c r="R55" i="59"/>
  <c r="U55" i="59"/>
  <c r="L55" i="59"/>
  <c r="H55" i="59"/>
  <c r="I55" i="59"/>
  <c r="AK55" i="59"/>
  <c r="AF55" i="59"/>
  <c r="AA55" i="59"/>
  <c r="W55" i="59"/>
  <c r="F55" i="59"/>
  <c r="AB55" i="59"/>
  <c r="X55" i="59"/>
  <c r="Z55" i="59"/>
  <c r="N55" i="59"/>
  <c r="Y57" i="59"/>
  <c r="AJ57" i="59"/>
  <c r="E57" i="59"/>
  <c r="T57" i="59"/>
  <c r="P57" i="59"/>
  <c r="R57" i="59"/>
  <c r="G57" i="59"/>
  <c r="AI57" i="59"/>
  <c r="W57" i="59"/>
  <c r="AB57" i="59"/>
  <c r="Q57" i="59"/>
  <c r="N57" i="59"/>
  <c r="K57" i="59"/>
  <c r="H57" i="59"/>
  <c r="V57" i="59"/>
  <c r="L57" i="59"/>
  <c r="Z57" i="59"/>
  <c r="U57" i="59"/>
  <c r="AF57" i="59"/>
  <c r="I57" i="59"/>
  <c r="AC57" i="59"/>
  <c r="V58" i="59"/>
  <c r="G58" i="59"/>
  <c r="AJ58" i="59"/>
  <c r="AG58" i="59"/>
  <c r="AE58" i="59"/>
  <c r="AI58" i="59"/>
  <c r="S58" i="59"/>
  <c r="AB58" i="59"/>
  <c r="I58" i="59"/>
  <c r="O57" i="59"/>
  <c r="AH57" i="59"/>
  <c r="S57" i="59"/>
  <c r="M57" i="59"/>
  <c r="AD58" i="59"/>
  <c r="J58" i="59"/>
  <c r="T58" i="59"/>
  <c r="M58" i="59"/>
  <c r="R58" i="59"/>
  <c r="X58" i="59"/>
  <c r="AF58" i="59"/>
  <c r="P58" i="59"/>
  <c r="L58" i="59"/>
  <c r="O58" i="59"/>
  <c r="K58" i="59"/>
  <c r="J57" i="59"/>
  <c r="AG57" i="59"/>
  <c r="AA57" i="59"/>
  <c r="F57" i="59"/>
  <c r="H67" i="56"/>
  <c r="H70" i="56" s="1"/>
  <c r="E67" i="56"/>
  <c r="E70" i="56" s="1"/>
  <c r="K67" i="56"/>
  <c r="K70" i="56" s="1"/>
  <c r="M67" i="56"/>
  <c r="M70" i="56" s="1"/>
  <c r="N67" i="56"/>
  <c r="N70" i="56" s="1"/>
  <c r="G67" i="56"/>
  <c r="G70" i="56" s="1"/>
  <c r="J67" i="56"/>
  <c r="J70" i="56" s="1"/>
  <c r="O67" i="56"/>
  <c r="O70" i="56" s="1"/>
  <c r="L67" i="56"/>
  <c r="L70" i="56" s="1"/>
  <c r="F67" i="56"/>
  <c r="F70" i="56" s="1"/>
  <c r="I67" i="56"/>
  <c r="I70" i="56" s="1"/>
  <c r="K56" i="59"/>
  <c r="AC56" i="59"/>
  <c r="N56" i="59"/>
  <c r="AH56" i="59"/>
  <c r="W56" i="59"/>
  <c r="E56" i="59"/>
  <c r="H56" i="59"/>
  <c r="H59" i="59" s="1"/>
  <c r="H62" i="59" s="1"/>
  <c r="Q56" i="59"/>
  <c r="V56" i="59"/>
  <c r="AA56" i="59"/>
  <c r="AJ56" i="59"/>
  <c r="AG56" i="59"/>
  <c r="X56" i="59"/>
  <c r="Y56" i="59"/>
  <c r="AE56" i="59"/>
  <c r="AI56" i="59"/>
  <c r="G56" i="59"/>
  <c r="AB56" i="59"/>
  <c r="R56" i="59"/>
  <c r="AK56" i="59"/>
  <c r="AD56" i="59"/>
  <c r="T56" i="59"/>
  <c r="F56" i="59"/>
  <c r="I56" i="59"/>
  <c r="M56" i="59"/>
  <c r="U56" i="59"/>
  <c r="AF56" i="59"/>
  <c r="S56" i="59"/>
  <c r="L59" i="59"/>
  <c r="L62" i="59" s="1"/>
  <c r="F117" i="44"/>
  <c r="G117" i="44"/>
  <c r="A88" i="44"/>
  <c r="A87" i="44"/>
  <c r="A82" i="44"/>
  <c r="A80" i="44"/>
  <c r="A83" i="44"/>
  <c r="P96" i="44"/>
  <c r="A85" i="44"/>
  <c r="A92" i="44"/>
  <c r="A81" i="44"/>
  <c r="A84" i="44"/>
  <c r="A86" i="44"/>
  <c r="A89" i="44"/>
  <c r="A93" i="44"/>
  <c r="A90" i="44"/>
  <c r="A91" i="44"/>
  <c r="G59" i="59" l="1"/>
  <c r="G62" i="59" s="1"/>
  <c r="O59" i="59"/>
  <c r="O62" i="59" s="1"/>
  <c r="E59" i="59"/>
  <c r="E62" i="59" s="1"/>
  <c r="M59" i="59"/>
  <c r="M62" i="59" s="1"/>
  <c r="I59" i="59"/>
  <c r="I62" i="59" s="1"/>
  <c r="J59" i="59"/>
  <c r="J62" i="59" s="1"/>
  <c r="F59" i="59"/>
  <c r="F62" i="59" s="1"/>
  <c r="D64" i="44"/>
  <c r="B73" i="44"/>
  <c r="C68" i="44"/>
  <c r="C63" i="44"/>
  <c r="D66" i="44"/>
  <c r="C72" i="44"/>
  <c r="C65" i="44"/>
  <c r="D68" i="44"/>
  <c r="C71" i="44"/>
  <c r="C66" i="44"/>
  <c r="D63" i="44"/>
  <c r="B62" i="44"/>
  <c r="C60" i="44"/>
  <c r="C67" i="44"/>
  <c r="D62" i="44"/>
  <c r="B71" i="44"/>
  <c r="B66" i="44"/>
  <c r="C69" i="44"/>
  <c r="B63" i="44"/>
  <c r="B70" i="44"/>
  <c r="D73" i="44"/>
  <c r="B72" i="44"/>
  <c r="D60" i="44"/>
  <c r="C73" i="44"/>
  <c r="C64" i="44"/>
  <c r="C61" i="44"/>
  <c r="D69" i="44"/>
  <c r="D72" i="44"/>
  <c r="B68" i="44"/>
  <c r="B61" i="44"/>
  <c r="B60" i="44"/>
  <c r="D70" i="44"/>
  <c r="D61" i="44"/>
  <c r="B69" i="44"/>
  <c r="D71" i="44"/>
  <c r="D65" i="44"/>
  <c r="C62" i="44"/>
  <c r="B67" i="44"/>
  <c r="B65" i="44"/>
  <c r="D67" i="44"/>
  <c r="C70" i="44"/>
  <c r="B64" i="44"/>
  <c r="O69" i="44" l="1"/>
  <c r="AE69" i="44"/>
  <c r="J69" i="44"/>
  <c r="F69" i="44"/>
  <c r="L69" i="44"/>
  <c r="T69" i="44"/>
  <c r="AF69" i="44"/>
  <c r="H69" i="44"/>
  <c r="N69" i="44"/>
  <c r="K69" i="44"/>
  <c r="P69" i="44"/>
  <c r="AC69" i="44"/>
  <c r="R69" i="44"/>
  <c r="M69" i="44"/>
  <c r="AK69" i="44"/>
  <c r="Z69" i="44"/>
  <c r="Q69" i="44"/>
  <c r="G69" i="44"/>
  <c r="E69" i="44"/>
  <c r="U69" i="44"/>
  <c r="AD69" i="44"/>
  <c r="V69" i="44"/>
  <c r="AI69" i="44"/>
  <c r="AB69" i="44"/>
  <c r="AH69" i="44"/>
  <c r="AA69" i="44"/>
  <c r="S69" i="44"/>
  <c r="Y69" i="44"/>
  <c r="I69" i="44"/>
  <c r="X69" i="44"/>
  <c r="AG69" i="44"/>
  <c r="AJ69" i="44"/>
  <c r="W69" i="44"/>
  <c r="N71" i="44"/>
  <c r="M71" i="44"/>
  <c r="L71" i="44"/>
  <c r="O71" i="44"/>
  <c r="Y71" i="44"/>
  <c r="AG71" i="44"/>
  <c r="R71" i="44"/>
  <c r="K71" i="44"/>
  <c r="AB71" i="44"/>
  <c r="S71" i="44"/>
  <c r="V71" i="44"/>
  <c r="AK71" i="44"/>
  <c r="J71" i="44"/>
  <c r="X71" i="44"/>
  <c r="E71" i="44"/>
  <c r="AF71" i="44"/>
  <c r="AE71" i="44"/>
  <c r="AI71" i="44"/>
  <c r="AC71" i="44"/>
  <c r="AJ71" i="44"/>
  <c r="G71" i="44"/>
  <c r="AH71" i="44"/>
  <c r="Q71" i="44"/>
  <c r="H71" i="44"/>
  <c r="F71" i="44"/>
  <c r="AA71" i="44"/>
  <c r="W71" i="44"/>
  <c r="AD71" i="44"/>
  <c r="I71" i="44"/>
  <c r="Z71" i="44"/>
  <c r="T71" i="44"/>
  <c r="P71" i="44"/>
  <c r="U71" i="44"/>
  <c r="P64" i="44"/>
  <c r="G64" i="44"/>
  <c r="L64" i="44"/>
  <c r="Y64" i="44"/>
  <c r="O64" i="44"/>
  <c r="T64" i="44"/>
  <c r="W64" i="44"/>
  <c r="AB64" i="44"/>
  <c r="AG64" i="44"/>
  <c r="I64" i="44"/>
  <c r="AA64" i="44"/>
  <c r="H64" i="44"/>
  <c r="R64" i="44"/>
  <c r="N64" i="44"/>
  <c r="Z64" i="44"/>
  <c r="AF64" i="44"/>
  <c r="S64" i="44"/>
  <c r="U64" i="44"/>
  <c r="Q64" i="44"/>
  <c r="AD64" i="44"/>
  <c r="M64" i="44"/>
  <c r="X64" i="44"/>
  <c r="E64" i="44"/>
  <c r="AJ64" i="44"/>
  <c r="AK64" i="44"/>
  <c r="J64" i="44"/>
  <c r="K64" i="44"/>
  <c r="V64" i="44"/>
  <c r="AH64" i="44"/>
  <c r="F64" i="44"/>
  <c r="AE64" i="44"/>
  <c r="AI64" i="44"/>
  <c r="AC64" i="44"/>
  <c r="U73" i="44"/>
  <c r="AD73" i="44"/>
  <c r="T73" i="44"/>
  <c r="V73" i="44"/>
  <c r="Z73" i="44"/>
  <c r="AH73" i="44"/>
  <c r="P73" i="44"/>
  <c r="AC73" i="44"/>
  <c r="AG73" i="44"/>
  <c r="J73" i="44"/>
  <c r="AJ73" i="44"/>
  <c r="X73" i="44"/>
  <c r="W73" i="44"/>
  <c r="L73" i="44"/>
  <c r="G73" i="44"/>
  <c r="I73" i="44"/>
  <c r="AK73" i="44"/>
  <c r="AE73" i="44"/>
  <c r="N73" i="44"/>
  <c r="AF73" i="44"/>
  <c r="AA73" i="44"/>
  <c r="F73" i="44"/>
  <c r="AB73" i="44"/>
  <c r="O73" i="44"/>
  <c r="Y73" i="44"/>
  <c r="S73" i="44"/>
  <c r="R73" i="44"/>
  <c r="Q73" i="44"/>
  <c r="M73" i="44"/>
  <c r="E73" i="44"/>
  <c r="K73" i="44"/>
  <c r="AI73" i="44"/>
  <c r="H73" i="44"/>
  <c r="AC60" i="44"/>
  <c r="Y60" i="44"/>
  <c r="AG60" i="44"/>
  <c r="K60" i="44"/>
  <c r="Z60" i="44"/>
  <c r="T60" i="44"/>
  <c r="N60" i="44"/>
  <c r="AH60" i="44"/>
  <c r="AD60" i="44"/>
  <c r="S60" i="44"/>
  <c r="AI60" i="44"/>
  <c r="O60" i="44"/>
  <c r="P60" i="44"/>
  <c r="AA60" i="44"/>
  <c r="I60" i="44"/>
  <c r="U60" i="44"/>
  <c r="H60" i="44"/>
  <c r="E60" i="44"/>
  <c r="Q60" i="44"/>
  <c r="AF60" i="44"/>
  <c r="R60" i="44"/>
  <c r="AK60" i="44"/>
  <c r="V60" i="44"/>
  <c r="AE60" i="44"/>
  <c r="J60" i="44"/>
  <c r="AB60" i="44"/>
  <c r="X60" i="44"/>
  <c r="L60" i="44"/>
  <c r="W60" i="44"/>
  <c r="M60" i="44"/>
  <c r="AJ60" i="44"/>
  <c r="F60" i="44"/>
  <c r="G60" i="44"/>
  <c r="Q67" i="44"/>
  <c r="U67" i="44"/>
  <c r="Y67" i="44"/>
  <c r="T67" i="44"/>
  <c r="E67" i="44"/>
  <c r="R67" i="44"/>
  <c r="Z67" i="44"/>
  <c r="F67" i="44"/>
  <c r="P67" i="44"/>
  <c r="X67" i="44"/>
  <c r="S67" i="44"/>
  <c r="W67" i="44"/>
  <c r="I67" i="44"/>
  <c r="V67" i="44"/>
  <c r="AF67" i="44"/>
  <c r="K67" i="44"/>
  <c r="N67" i="44"/>
  <c r="AC67" i="44"/>
  <c r="AI67" i="44"/>
  <c r="G67" i="44"/>
  <c r="M67" i="44"/>
  <c r="AK67" i="44"/>
  <c r="AE67" i="44"/>
  <c r="AD67" i="44"/>
  <c r="L67" i="44"/>
  <c r="AG67" i="44"/>
  <c r="AB67" i="44"/>
  <c r="AA67" i="44"/>
  <c r="H67" i="44"/>
  <c r="O67" i="44"/>
  <c r="AH67" i="44"/>
  <c r="AJ67" i="44"/>
  <c r="J67" i="44"/>
  <c r="S61" i="44"/>
  <c r="AG61" i="44"/>
  <c r="AA61" i="44"/>
  <c r="AH61" i="44"/>
  <c r="W61" i="44"/>
  <c r="F61" i="44"/>
  <c r="V61" i="44"/>
  <c r="U61" i="44"/>
  <c r="H61" i="44"/>
  <c r="Y61" i="44"/>
  <c r="AK61" i="44"/>
  <c r="O61" i="44"/>
  <c r="Z61" i="44"/>
  <c r="AF61" i="44"/>
  <c r="X61" i="44"/>
  <c r="L61" i="44"/>
  <c r="AI61" i="44"/>
  <c r="J61" i="44"/>
  <c r="N61" i="44"/>
  <c r="Q61" i="44"/>
  <c r="M61" i="44"/>
  <c r="R61" i="44"/>
  <c r="T61" i="44"/>
  <c r="AJ61" i="44"/>
  <c r="E61" i="44"/>
  <c r="G61" i="44"/>
  <c r="P61" i="44"/>
  <c r="AE61" i="44"/>
  <c r="K61" i="44"/>
  <c r="I61" i="44"/>
  <c r="AC61" i="44"/>
  <c r="AB61" i="44"/>
  <c r="AD61" i="44"/>
  <c r="N72" i="44"/>
  <c r="Y72" i="44"/>
  <c r="R72" i="44"/>
  <c r="T72" i="44"/>
  <c r="M72" i="44"/>
  <c r="AA72" i="44"/>
  <c r="AB72" i="44"/>
  <c r="AF72" i="44"/>
  <c r="O72" i="44"/>
  <c r="V72" i="44"/>
  <c r="AJ72" i="44"/>
  <c r="AK72" i="44"/>
  <c r="L72" i="44"/>
  <c r="S72" i="44"/>
  <c r="G72" i="44"/>
  <c r="AG72" i="44"/>
  <c r="K72" i="44"/>
  <c r="P72" i="44"/>
  <c r="F72" i="44"/>
  <c r="I72" i="44"/>
  <c r="W72" i="44"/>
  <c r="H72" i="44"/>
  <c r="AI72" i="44"/>
  <c r="X72" i="44"/>
  <c r="E72" i="44"/>
  <c r="U72" i="44"/>
  <c r="AC72" i="44"/>
  <c r="AE72" i="44"/>
  <c r="Q72" i="44"/>
  <c r="Z72" i="44"/>
  <c r="J72" i="44"/>
  <c r="AH72" i="44"/>
  <c r="AD72" i="44"/>
  <c r="L68" i="44"/>
  <c r="W68" i="44"/>
  <c r="I68" i="44"/>
  <c r="G68" i="44"/>
  <c r="U68" i="44"/>
  <c r="O68" i="44"/>
  <c r="Z68" i="44"/>
  <c r="P68" i="44"/>
  <c r="J68" i="44"/>
  <c r="X68" i="44"/>
  <c r="M68" i="44"/>
  <c r="S68" i="44"/>
  <c r="AC68" i="44"/>
  <c r="AF68" i="44"/>
  <c r="N68" i="44"/>
  <c r="AJ68" i="44"/>
  <c r="AH68" i="44"/>
  <c r="E68" i="44"/>
  <c r="F68" i="44"/>
  <c r="Y68" i="44"/>
  <c r="AI68" i="44"/>
  <c r="AK68" i="44"/>
  <c r="Q68" i="44"/>
  <c r="AA68" i="44"/>
  <c r="T68" i="44"/>
  <c r="V68" i="44"/>
  <c r="K68" i="44"/>
  <c r="AD68" i="44"/>
  <c r="AE68" i="44"/>
  <c r="H68" i="44"/>
  <c r="AB68" i="44"/>
  <c r="AG68" i="44"/>
  <c r="R68" i="44"/>
  <c r="P62" i="44"/>
  <c r="L62" i="44"/>
  <c r="O62" i="44"/>
  <c r="AC62" i="44"/>
  <c r="Y62" i="44"/>
  <c r="N62" i="44"/>
  <c r="M62" i="44"/>
  <c r="R62" i="44"/>
  <c r="AA62" i="44"/>
  <c r="V62" i="44"/>
  <c r="AE62" i="44"/>
  <c r="AK62" i="44"/>
  <c r="E62" i="44"/>
  <c r="Q62" i="44"/>
  <c r="AF62" i="44"/>
  <c r="X62" i="44"/>
  <c r="I62" i="44"/>
  <c r="F62" i="44"/>
  <c r="K62" i="44"/>
  <c r="H62" i="44"/>
  <c r="AG62" i="44"/>
  <c r="AJ62" i="44"/>
  <c r="S62" i="44"/>
  <c r="Z62" i="44"/>
  <c r="G62" i="44"/>
  <c r="AI62" i="44"/>
  <c r="AH62" i="44"/>
  <c r="T62" i="44"/>
  <c r="W62" i="44"/>
  <c r="AD62" i="44"/>
  <c r="J62" i="44"/>
  <c r="U62" i="44"/>
  <c r="AB62" i="44"/>
  <c r="O66" i="44"/>
  <c r="M66" i="44"/>
  <c r="L66" i="44"/>
  <c r="H66" i="44"/>
  <c r="U66" i="44"/>
  <c r="K66" i="44"/>
  <c r="AC66" i="44"/>
  <c r="Y66" i="44"/>
  <c r="AB66" i="44"/>
  <c r="AJ66" i="44"/>
  <c r="E66" i="44"/>
  <c r="F66" i="44"/>
  <c r="T66" i="44"/>
  <c r="J66" i="44"/>
  <c r="AE66" i="44"/>
  <c r="AI66" i="44"/>
  <c r="W66" i="44"/>
  <c r="N66" i="44"/>
  <c r="AG66" i="44"/>
  <c r="AF66" i="44"/>
  <c r="Q66" i="44"/>
  <c r="G66" i="44"/>
  <c r="V66" i="44"/>
  <c r="I66" i="44"/>
  <c r="X66" i="44"/>
  <c r="P66" i="44"/>
  <c r="AH66" i="44"/>
  <c r="AD66" i="44"/>
  <c r="Z66" i="44"/>
  <c r="AK66" i="44"/>
  <c r="R66" i="44"/>
  <c r="AA66" i="44"/>
  <c r="S66" i="44"/>
  <c r="T65" i="44"/>
  <c r="AE65" i="44"/>
  <c r="Y65" i="44"/>
  <c r="AC65" i="44"/>
  <c r="AI65" i="44"/>
  <c r="AJ65" i="44"/>
  <c r="AA65" i="44"/>
  <c r="AD65" i="44"/>
  <c r="R65" i="44"/>
  <c r="H65" i="44"/>
  <c r="Z65" i="44"/>
  <c r="I65" i="44"/>
  <c r="G65" i="44"/>
  <c r="Q65" i="44"/>
  <c r="AF65" i="44"/>
  <c r="AH65" i="44"/>
  <c r="L65" i="44"/>
  <c r="F65" i="44"/>
  <c r="K65" i="44"/>
  <c r="E65" i="44"/>
  <c r="P65" i="44"/>
  <c r="N65" i="44"/>
  <c r="W65" i="44"/>
  <c r="U65" i="44"/>
  <c r="V65" i="44"/>
  <c r="M65" i="44"/>
  <c r="AK65" i="44"/>
  <c r="X65" i="44"/>
  <c r="AB65" i="44"/>
  <c r="J65" i="44"/>
  <c r="AG65" i="44"/>
  <c r="S65" i="44"/>
  <c r="O65" i="44"/>
  <c r="P70" i="44"/>
  <c r="S70" i="44"/>
  <c r="AK70" i="44"/>
  <c r="Z70" i="44"/>
  <c r="AG70" i="44"/>
  <c r="AD70" i="44"/>
  <c r="Y70" i="44"/>
  <c r="I70" i="44"/>
  <c r="E70" i="44"/>
  <c r="K70" i="44"/>
  <c r="F70" i="44"/>
  <c r="H70" i="44"/>
  <c r="Q70" i="44"/>
  <c r="L70" i="44"/>
  <c r="AE70" i="44"/>
  <c r="J70" i="44"/>
  <c r="W70" i="44"/>
  <c r="T70" i="44"/>
  <c r="O70" i="44"/>
  <c r="X70" i="44"/>
  <c r="AA70" i="44"/>
  <c r="AF70" i="44"/>
  <c r="V70" i="44"/>
  <c r="N70" i="44"/>
  <c r="AH70" i="44"/>
  <c r="AB70" i="44"/>
  <c r="G70" i="44"/>
  <c r="U70" i="44"/>
  <c r="AI70" i="44"/>
  <c r="AC70" i="44"/>
  <c r="AJ70" i="44"/>
  <c r="M70" i="44"/>
  <c r="R70" i="44"/>
  <c r="H63" i="44"/>
  <c r="F63" i="44"/>
  <c r="R63" i="44"/>
  <c r="E63" i="44"/>
  <c r="Z63" i="44"/>
  <c r="U63" i="44"/>
  <c r="AH63" i="44"/>
  <c r="AJ63" i="44"/>
  <c r="Q63" i="44"/>
  <c r="X63" i="44"/>
  <c r="AB63" i="44"/>
  <c r="W63" i="44"/>
  <c r="AG63" i="44"/>
  <c r="V63" i="44"/>
  <c r="AK63" i="44"/>
  <c r="AE63" i="44"/>
  <c r="J63" i="44"/>
  <c r="AF63" i="44"/>
  <c r="K63" i="44"/>
  <c r="S63" i="44"/>
  <c r="I63" i="44"/>
  <c r="T63" i="44"/>
  <c r="AD63" i="44"/>
  <c r="P63" i="44"/>
  <c r="Y63" i="44"/>
  <c r="N63" i="44"/>
  <c r="AI63" i="44"/>
  <c r="AA63" i="44"/>
  <c r="L63" i="44"/>
  <c r="AC63" i="44"/>
  <c r="O63" i="44"/>
  <c r="M63" i="44"/>
  <c r="G63" i="44"/>
</calcChain>
</file>

<file path=xl/sharedStrings.xml><?xml version="1.0" encoding="utf-8"?>
<sst xmlns="http://schemas.openxmlformats.org/spreadsheetml/2006/main" count="87507" uniqueCount="824">
  <si>
    <t>CntryCode</t>
  </si>
  <si>
    <t>Countries_and_groupings</t>
  </si>
  <si>
    <t>Unit</t>
  </si>
  <si>
    <t>Scale</t>
  </si>
  <si>
    <t>Southern Africa</t>
  </si>
  <si>
    <t>Central Africa</t>
  </si>
  <si>
    <t>East Africa</t>
  </si>
  <si>
    <t>North Africa</t>
  </si>
  <si>
    <t>West Africa</t>
  </si>
  <si>
    <t>Africa</t>
  </si>
  <si>
    <t>Latin America and Caribbean</t>
  </si>
  <si>
    <t>Asia (no high inc.)</t>
  </si>
  <si>
    <t>Other developing</t>
  </si>
  <si>
    <t>High income (no LAC)</t>
  </si>
  <si>
    <t>World outside Africa</t>
  </si>
  <si>
    <t>COMESA</t>
  </si>
  <si>
    <t>CEN-SAD</t>
  </si>
  <si>
    <t>EAC</t>
  </si>
  <si>
    <t>ECCAS</t>
  </si>
  <si>
    <t>ECOWAS</t>
  </si>
  <si>
    <t>IGAD</t>
  </si>
  <si>
    <t>SADC</t>
  </si>
  <si>
    <t>UMA</t>
  </si>
  <si>
    <t>PALOP</t>
  </si>
  <si>
    <t>ASEAN</t>
  </si>
  <si>
    <t>MERCOSUR</t>
  </si>
  <si>
    <t>EU27</t>
  </si>
  <si>
    <t>OECD</t>
  </si>
  <si>
    <t>Resource-rich countries</t>
  </si>
  <si>
    <t>Africa, resource-rich countries</t>
  </si>
  <si>
    <t>ROW, resource-rich countries</t>
  </si>
  <si>
    <t>Non-resource-rich countries</t>
  </si>
  <si>
    <t>Africa, non-resource-rich countries</t>
  </si>
  <si>
    <t>ROW, non-resource-rich countries</t>
  </si>
  <si>
    <t>Low income countries</t>
  </si>
  <si>
    <t>Africa, low income countries</t>
  </si>
  <si>
    <t>ROW, low income countries</t>
  </si>
  <si>
    <t>Lower middle income countries</t>
  </si>
  <si>
    <t>Africa, lower middle income countries</t>
  </si>
  <si>
    <t>ROW, lower middle income countries</t>
  </si>
  <si>
    <t>Upper middle income countries</t>
  </si>
  <si>
    <t>Africa, upper middle income countries</t>
  </si>
  <si>
    <t>ROW, upper middle income countries</t>
  </si>
  <si>
    <t>High income countries</t>
  </si>
  <si>
    <t>Least Developed Countries</t>
  </si>
  <si>
    <t>Africa, Least Developed Countries</t>
  </si>
  <si>
    <t>ROW, Least Developed Countries</t>
  </si>
  <si>
    <t>Small Island Developing States</t>
  </si>
  <si>
    <t>Africa, Small Island Developing States</t>
  </si>
  <si>
    <t>ROW, Small Island Developing States</t>
  </si>
  <si>
    <t>Landlocked Developing Countries</t>
  </si>
  <si>
    <t>Africa, Landlocked Developing Countries</t>
  </si>
  <si>
    <t>ROW, Landlocked Developing Countries</t>
  </si>
  <si>
    <t>Fragile States</t>
  </si>
  <si>
    <t>Africa, Fragile States</t>
  </si>
  <si>
    <t>ROW, Fragile States</t>
  </si>
  <si>
    <t>World</t>
  </si>
  <si>
    <t>AFG</t>
  </si>
  <si>
    <t>Afghanistan</t>
  </si>
  <si>
    <t>AGO</t>
  </si>
  <si>
    <t>ALB</t>
  </si>
  <si>
    <t>Albania</t>
  </si>
  <si>
    <t>ARE</t>
  </si>
  <si>
    <t>ARG</t>
  </si>
  <si>
    <t>Argentina</t>
  </si>
  <si>
    <t>ARM</t>
  </si>
  <si>
    <t>Armenia</t>
  </si>
  <si>
    <t>ATG</t>
  </si>
  <si>
    <t>Antigua and Barbuda</t>
  </si>
  <si>
    <t>AUS</t>
  </si>
  <si>
    <t>Australia</t>
  </si>
  <si>
    <t>AUT</t>
  </si>
  <si>
    <t>Austria</t>
  </si>
  <si>
    <t>AZE</t>
  </si>
  <si>
    <t>BDI</t>
  </si>
  <si>
    <t>Burundi</t>
  </si>
  <si>
    <t>BEL</t>
  </si>
  <si>
    <t>Belgium</t>
  </si>
  <si>
    <t>BEN</t>
  </si>
  <si>
    <t>Benin</t>
  </si>
  <si>
    <t>BFA</t>
  </si>
  <si>
    <t>Burkina Faso</t>
  </si>
  <si>
    <t>BGD</t>
  </si>
  <si>
    <t>Bangladesh</t>
  </si>
  <si>
    <t>BGR</t>
  </si>
  <si>
    <t>Bulgaria</t>
  </si>
  <si>
    <t>BHR</t>
  </si>
  <si>
    <t>Bahrain</t>
  </si>
  <si>
    <t>BHS</t>
  </si>
  <si>
    <t>Bahamas</t>
  </si>
  <si>
    <t>BIH</t>
  </si>
  <si>
    <t>Bosnia and Herzegovina</t>
  </si>
  <si>
    <t>BLR</t>
  </si>
  <si>
    <t>Belarus</t>
  </si>
  <si>
    <t>BLZ</t>
  </si>
  <si>
    <t>Belize</t>
  </si>
  <si>
    <t>BOL</t>
  </si>
  <si>
    <t>Bolivia</t>
  </si>
  <si>
    <t>BRA</t>
  </si>
  <si>
    <t>Brazil</t>
  </si>
  <si>
    <t>BRB</t>
  </si>
  <si>
    <t>Barbados</t>
  </si>
  <si>
    <t>BRN</t>
  </si>
  <si>
    <t>BTN</t>
  </si>
  <si>
    <t>Bhutan</t>
  </si>
  <si>
    <t>BWA</t>
  </si>
  <si>
    <t>Botswana</t>
  </si>
  <si>
    <t>CAF</t>
  </si>
  <si>
    <t>Central African Republic</t>
  </si>
  <si>
    <t>CAN</t>
  </si>
  <si>
    <t>Canada</t>
  </si>
  <si>
    <t>CHE</t>
  </si>
  <si>
    <t>Switzerland</t>
  </si>
  <si>
    <t>CHL</t>
  </si>
  <si>
    <t>Chile</t>
  </si>
  <si>
    <t>CHN</t>
  </si>
  <si>
    <t>China</t>
  </si>
  <si>
    <t>CIV</t>
  </si>
  <si>
    <t>Côte d’Ivoire</t>
  </si>
  <si>
    <t>CMR</t>
  </si>
  <si>
    <t>Cameroon</t>
  </si>
  <si>
    <t>COD</t>
  </si>
  <si>
    <t>DR Congo</t>
  </si>
  <si>
    <t>COG</t>
  </si>
  <si>
    <t>COL</t>
  </si>
  <si>
    <t>Colombia</t>
  </si>
  <si>
    <t>COM</t>
  </si>
  <si>
    <t>Comoros</t>
  </si>
  <si>
    <t>CPV</t>
  </si>
  <si>
    <t>Cabo Verde</t>
  </si>
  <si>
    <t>CRI</t>
  </si>
  <si>
    <t>Costa Rica</t>
  </si>
  <si>
    <t>CUB</t>
  </si>
  <si>
    <t>Cuba</t>
  </si>
  <si>
    <t>CYP</t>
  </si>
  <si>
    <t>Cyprus</t>
  </si>
  <si>
    <t>CZE</t>
  </si>
  <si>
    <t>Czech Republic</t>
  </si>
  <si>
    <t>DEU</t>
  </si>
  <si>
    <t>Germany</t>
  </si>
  <si>
    <t>DJI</t>
  </si>
  <si>
    <t>Djibouti</t>
  </si>
  <si>
    <t>DMA</t>
  </si>
  <si>
    <t>Dominica</t>
  </si>
  <si>
    <t>DNK</t>
  </si>
  <si>
    <t>Denmark</t>
  </si>
  <si>
    <t>DOM</t>
  </si>
  <si>
    <t>Dominican Republic</t>
  </si>
  <si>
    <t>DZA</t>
  </si>
  <si>
    <t>ECU</t>
  </si>
  <si>
    <t>EGY</t>
  </si>
  <si>
    <t>Egypt</t>
  </si>
  <si>
    <t>ERI</t>
  </si>
  <si>
    <t>Eritrea</t>
  </si>
  <si>
    <t>ESP</t>
  </si>
  <si>
    <t>Spain</t>
  </si>
  <si>
    <t>EST</t>
  </si>
  <si>
    <t>Estonia</t>
  </si>
  <si>
    <t>ETH</t>
  </si>
  <si>
    <t>Ethiopia</t>
  </si>
  <si>
    <t>FIN</t>
  </si>
  <si>
    <t>Finland</t>
  </si>
  <si>
    <t>FJI</t>
  </si>
  <si>
    <t>Fiji</t>
  </si>
  <si>
    <t>FRA</t>
  </si>
  <si>
    <t>France</t>
  </si>
  <si>
    <t>FSM</t>
  </si>
  <si>
    <t>Micronesia</t>
  </si>
  <si>
    <t>GAB</t>
  </si>
  <si>
    <t>GBR</t>
  </si>
  <si>
    <t>United Kingdom</t>
  </si>
  <si>
    <t>GEO</t>
  </si>
  <si>
    <t>Georgia</t>
  </si>
  <si>
    <t>GHA</t>
  </si>
  <si>
    <t>Ghana</t>
  </si>
  <si>
    <t>GIN</t>
  </si>
  <si>
    <t>Guinea</t>
  </si>
  <si>
    <t>GMB</t>
  </si>
  <si>
    <t>Gambia</t>
  </si>
  <si>
    <t>GNB</t>
  </si>
  <si>
    <t>Guinea-Bissau</t>
  </si>
  <si>
    <t>GNQ</t>
  </si>
  <si>
    <t>GRC</t>
  </si>
  <si>
    <t>Greece</t>
  </si>
  <si>
    <t>GRD</t>
  </si>
  <si>
    <t>Grenada</t>
  </si>
  <si>
    <t>GTM</t>
  </si>
  <si>
    <t>Guatemala</t>
  </si>
  <si>
    <t>GUY</t>
  </si>
  <si>
    <t>Guyana</t>
  </si>
  <si>
    <t>HND</t>
  </si>
  <si>
    <t>Honduras</t>
  </si>
  <si>
    <t>HRV</t>
  </si>
  <si>
    <t>Croatia</t>
  </si>
  <si>
    <t>HTI</t>
  </si>
  <si>
    <t>Haiti</t>
  </si>
  <si>
    <t>HUN</t>
  </si>
  <si>
    <t>Hungary</t>
  </si>
  <si>
    <t>IDN</t>
  </si>
  <si>
    <t>Indonesia</t>
  </si>
  <si>
    <t>IND</t>
  </si>
  <si>
    <t>India</t>
  </si>
  <si>
    <t>IRL</t>
  </si>
  <si>
    <t>Ireland</t>
  </si>
  <si>
    <t>IRN</t>
  </si>
  <si>
    <t>IRQ</t>
  </si>
  <si>
    <t>ISL</t>
  </si>
  <si>
    <t>Iceland</t>
  </si>
  <si>
    <t>ISR</t>
  </si>
  <si>
    <t>Israel</t>
  </si>
  <si>
    <t>ITA</t>
  </si>
  <si>
    <t>Italy</t>
  </si>
  <si>
    <t>JAM</t>
  </si>
  <si>
    <t>Jamaica</t>
  </si>
  <si>
    <t>JOR</t>
  </si>
  <si>
    <t>Jordan</t>
  </si>
  <si>
    <t>JPN</t>
  </si>
  <si>
    <t>Japan</t>
  </si>
  <si>
    <t>KAZ</t>
  </si>
  <si>
    <t>KEN</t>
  </si>
  <si>
    <t>Kenya</t>
  </si>
  <si>
    <t>KGZ</t>
  </si>
  <si>
    <t>Kyrgyzstan</t>
  </si>
  <si>
    <t>KHM</t>
  </si>
  <si>
    <t>Cambodia</t>
  </si>
  <si>
    <t>KIR</t>
  </si>
  <si>
    <t>Kiribati</t>
  </si>
  <si>
    <t>KNA</t>
  </si>
  <si>
    <t>Saint Kitts and Nevis</t>
  </si>
  <si>
    <t>KOR</t>
  </si>
  <si>
    <t>Korea</t>
  </si>
  <si>
    <t>KWT</t>
  </si>
  <si>
    <t>LAO</t>
  </si>
  <si>
    <t>Lao PDR</t>
  </si>
  <si>
    <t>LBN</t>
  </si>
  <si>
    <t>Lebanon</t>
  </si>
  <si>
    <t>LBR</t>
  </si>
  <si>
    <t>Liberia</t>
  </si>
  <si>
    <t>LBY</t>
  </si>
  <si>
    <t>LCA</t>
  </si>
  <si>
    <t>Saint Lucia</t>
  </si>
  <si>
    <t>LKA</t>
  </si>
  <si>
    <t>Sri Lanka</t>
  </si>
  <si>
    <t>LSO</t>
  </si>
  <si>
    <t>Lesotho</t>
  </si>
  <si>
    <t>LTU</t>
  </si>
  <si>
    <t>Lithuania</t>
  </si>
  <si>
    <t>LUX</t>
  </si>
  <si>
    <t>Luxembourg</t>
  </si>
  <si>
    <t>LVA</t>
  </si>
  <si>
    <t>Latvia</t>
  </si>
  <si>
    <t>MAR</t>
  </si>
  <si>
    <t>Morocco</t>
  </si>
  <si>
    <t>MDA</t>
  </si>
  <si>
    <t>Moldova</t>
  </si>
  <si>
    <t>MDG</t>
  </si>
  <si>
    <t>Madagascar</t>
  </si>
  <si>
    <t>MDV</t>
  </si>
  <si>
    <t>Maldives</t>
  </si>
  <si>
    <t>MEX</t>
  </si>
  <si>
    <t>Mexico</t>
  </si>
  <si>
    <t>MHL</t>
  </si>
  <si>
    <t>Marshall Islands</t>
  </si>
  <si>
    <t>MKD</t>
  </si>
  <si>
    <t>North Macedonia</t>
  </si>
  <si>
    <t>MLI</t>
  </si>
  <si>
    <t>Mali</t>
  </si>
  <si>
    <t>MLT</t>
  </si>
  <si>
    <t>Malta</t>
  </si>
  <si>
    <t>MMR</t>
  </si>
  <si>
    <t>Myanmar</t>
  </si>
  <si>
    <t>MNE</t>
  </si>
  <si>
    <t>Montenegro</t>
  </si>
  <si>
    <t>MNG</t>
  </si>
  <si>
    <t>MOZ</t>
  </si>
  <si>
    <t>Mozambique</t>
  </si>
  <si>
    <t>MRT</t>
  </si>
  <si>
    <t>MUS</t>
  </si>
  <si>
    <t>Mauritius</t>
  </si>
  <si>
    <t>MWI</t>
  </si>
  <si>
    <t>Malawi</t>
  </si>
  <si>
    <t>MYS</t>
  </si>
  <si>
    <t>Malaysia</t>
  </si>
  <si>
    <t>NAM</t>
  </si>
  <si>
    <t>Namibia</t>
  </si>
  <si>
    <t>NER</t>
  </si>
  <si>
    <t>Niger</t>
  </si>
  <si>
    <t>NGA</t>
  </si>
  <si>
    <t>NIC</t>
  </si>
  <si>
    <t>Nicaragua</t>
  </si>
  <si>
    <t>NLD</t>
  </si>
  <si>
    <t>Netherlands</t>
  </si>
  <si>
    <t>NOR</t>
  </si>
  <si>
    <t>Norway</t>
  </si>
  <si>
    <t>NPL</t>
  </si>
  <si>
    <t>Nepal</t>
  </si>
  <si>
    <t>NRU</t>
  </si>
  <si>
    <t>Nauru</t>
  </si>
  <si>
    <t>NZL</t>
  </si>
  <si>
    <t>New Zealand</t>
  </si>
  <si>
    <t>OMN</t>
  </si>
  <si>
    <t>PAK</t>
  </si>
  <si>
    <t>Pakistan</t>
  </si>
  <si>
    <t>PAN</t>
  </si>
  <si>
    <t>Panama</t>
  </si>
  <si>
    <t>PER</t>
  </si>
  <si>
    <t>Peru</t>
  </si>
  <si>
    <t>PHL</t>
  </si>
  <si>
    <t>Philippines</t>
  </si>
  <si>
    <t>PLW</t>
  </si>
  <si>
    <t>Palau</t>
  </si>
  <si>
    <t>PNG</t>
  </si>
  <si>
    <t>Papua New Guinea</t>
  </si>
  <si>
    <t>POL</t>
  </si>
  <si>
    <t>Poland</t>
  </si>
  <si>
    <t>PRK</t>
  </si>
  <si>
    <t>DPRK</t>
  </si>
  <si>
    <t>PRT</t>
  </si>
  <si>
    <t>Portugal</t>
  </si>
  <si>
    <t>PRY</t>
  </si>
  <si>
    <t>Paraguay</t>
  </si>
  <si>
    <t>QAT</t>
  </si>
  <si>
    <t>ROU</t>
  </si>
  <si>
    <t>Romania</t>
  </si>
  <si>
    <t>RUS</t>
  </si>
  <si>
    <t>RWA</t>
  </si>
  <si>
    <t>Rwanda</t>
  </si>
  <si>
    <t>SAU</t>
  </si>
  <si>
    <t>SDN</t>
  </si>
  <si>
    <t>Sudan</t>
  </si>
  <si>
    <t>SEN</t>
  </si>
  <si>
    <t>Senegal</t>
  </si>
  <si>
    <t>SGP</t>
  </si>
  <si>
    <t>Singapore</t>
  </si>
  <si>
    <t>SLB</t>
  </si>
  <si>
    <t>Solomon Islands</t>
  </si>
  <si>
    <t>SLE</t>
  </si>
  <si>
    <t>Sierra Leone</t>
  </si>
  <si>
    <t>SLV</t>
  </si>
  <si>
    <t>El Salvador</t>
  </si>
  <si>
    <t>SOM</t>
  </si>
  <si>
    <t>Somalia</t>
  </si>
  <si>
    <t>SRB</t>
  </si>
  <si>
    <t>Serbia</t>
  </si>
  <si>
    <t>SSD</t>
  </si>
  <si>
    <t>South Sudan</t>
  </si>
  <si>
    <t>STP</t>
  </si>
  <si>
    <t>São Tomé and Príncipe</t>
  </si>
  <si>
    <t>SUR</t>
  </si>
  <si>
    <t>SVK</t>
  </si>
  <si>
    <t>Slovak Republic</t>
  </si>
  <si>
    <t>SVN</t>
  </si>
  <si>
    <t>Slovenia</t>
  </si>
  <si>
    <t>SWE</t>
  </si>
  <si>
    <t>Sweden</t>
  </si>
  <si>
    <t>SWZ</t>
  </si>
  <si>
    <t>Eswatini</t>
  </si>
  <si>
    <t>SYC</t>
  </si>
  <si>
    <t>Seychelles</t>
  </si>
  <si>
    <t>SYR</t>
  </si>
  <si>
    <t>Syria</t>
  </si>
  <si>
    <t>TCD</t>
  </si>
  <si>
    <t>TGO</t>
  </si>
  <si>
    <t>Togo</t>
  </si>
  <si>
    <t>THA</t>
  </si>
  <si>
    <t>Thailand</t>
  </si>
  <si>
    <t>TJK</t>
  </si>
  <si>
    <t>Tajikistan</t>
  </si>
  <si>
    <t>TKM</t>
  </si>
  <si>
    <t>TLS</t>
  </si>
  <si>
    <t>TON</t>
  </si>
  <si>
    <t>Tonga</t>
  </si>
  <si>
    <t>TTO</t>
  </si>
  <si>
    <t>TUN</t>
  </si>
  <si>
    <t>Tunisia</t>
  </si>
  <si>
    <t>TUR</t>
  </si>
  <si>
    <t>Türkiye</t>
  </si>
  <si>
    <t>TUV</t>
  </si>
  <si>
    <t>Tuvalu</t>
  </si>
  <si>
    <t>TZA</t>
  </si>
  <si>
    <t>Tanzania</t>
  </si>
  <si>
    <t>UGA</t>
  </si>
  <si>
    <t>Uganda</t>
  </si>
  <si>
    <t>UKR</t>
  </si>
  <si>
    <t>Ukraine</t>
  </si>
  <si>
    <t>URY</t>
  </si>
  <si>
    <t>Uruguay</t>
  </si>
  <si>
    <t>USA</t>
  </si>
  <si>
    <t>United States</t>
  </si>
  <si>
    <t>UZB</t>
  </si>
  <si>
    <t>VCT</t>
  </si>
  <si>
    <t>Saint Vincent and the Grenadines</t>
  </si>
  <si>
    <t>VEN</t>
  </si>
  <si>
    <t>VNM</t>
  </si>
  <si>
    <t>Viet Nam</t>
  </si>
  <si>
    <t>VUT</t>
  </si>
  <si>
    <t>Vanuatu</t>
  </si>
  <si>
    <t>WSM</t>
  </si>
  <si>
    <t>Samoa</t>
  </si>
  <si>
    <t>YEM</t>
  </si>
  <si>
    <t>ZAF</t>
  </si>
  <si>
    <t>South Africa</t>
  </si>
  <si>
    <t>ZMB</t>
  </si>
  <si>
    <t>Zambia</t>
  </si>
  <si>
    <t>ZWE</t>
  </si>
  <si>
    <t>Zimbabwe</t>
  </si>
  <si>
    <t>Angola</t>
  </si>
  <si>
    <t>United Arab Emirates</t>
  </si>
  <si>
    <t>Azerbaijan</t>
  </si>
  <si>
    <t>Brunei Darussalam</t>
  </si>
  <si>
    <t>Congo Republic</t>
  </si>
  <si>
    <t>Algeria</t>
  </si>
  <si>
    <t>Ecuador</t>
  </si>
  <si>
    <t>Gabon</t>
  </si>
  <si>
    <t>Equatorial Guinea</t>
  </si>
  <si>
    <t>Iran</t>
  </si>
  <si>
    <t>Iraq</t>
  </si>
  <si>
    <t>Kazakhstan</t>
  </si>
  <si>
    <t>Kuwait</t>
  </si>
  <si>
    <t>Libya</t>
  </si>
  <si>
    <t>Mongolia</t>
  </si>
  <si>
    <t>Mauritania</t>
  </si>
  <si>
    <t>Nigeria</t>
  </si>
  <si>
    <t>Oman</t>
  </si>
  <si>
    <t>Qatar</t>
  </si>
  <si>
    <t>Russia</t>
  </si>
  <si>
    <t>Saudi Arabia</t>
  </si>
  <si>
    <t>Suriname</t>
  </si>
  <si>
    <t>Chad</t>
  </si>
  <si>
    <t>Turkmenistan</t>
  </si>
  <si>
    <t>Timor-Leste</t>
  </si>
  <si>
    <t>Trinidad and Tobago</t>
  </si>
  <si>
    <t>Uzbekistan</t>
  </si>
  <si>
    <t>Venezuela</t>
  </si>
  <si>
    <t>Yemen</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</si>
  <si>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</si>
  <si>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</si>
  <si>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</si>
  <si>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</si>
  <si>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</si>
  <si>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</si>
  <si>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</si>
  <si>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</si>
  <si>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</si>
  <si>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</si>
  <si>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</si>
  <si>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</si>
  <si>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</si>
  <si>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</si>
  <si>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</si>
  <si>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</si>
  <si>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</si>
  <si>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</si>
  <si>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</si>
  <si>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</si>
  <si>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</si>
  <si>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ROWID</t>
  </si>
  <si>
    <t>List of countries, and country groupings used for aggregating indicators</t>
  </si>
  <si>
    <t>ISO Code</t>
  </si>
  <si>
    <t>Country</t>
  </si>
  <si>
    <t>AUC Region (1)</t>
  </si>
  <si>
    <t>Continent</t>
  </si>
  <si>
    <t>World Bank income group (2)</t>
  </si>
  <si>
    <t>AfDD Benchmark (3)</t>
  </si>
  <si>
    <t>Resource-exporting countries (4)</t>
  </si>
  <si>
    <t>Oil-rich countries (5)</t>
  </si>
  <si>
    <t>Resource-rich countries (6)</t>
  </si>
  <si>
    <t>Geographic access (7)</t>
  </si>
  <si>
    <t>Small Island Developing States (SIDS)(8)</t>
  </si>
  <si>
    <t>Landlocked Developing Countries (LLDC)(8)</t>
  </si>
  <si>
    <t>Least Developed Countries (LDC)(8)</t>
  </si>
  <si>
    <t>Fragility (2020 OECD report)(9)</t>
  </si>
  <si>
    <t>Common Market for Eastern and Southern Africa (COMESA)(10)</t>
  </si>
  <si>
    <t>Community of Sahel-Saharan States (CEN-SAD)(10)</t>
  </si>
  <si>
    <t>East African Community (EAC)(10)</t>
  </si>
  <si>
    <t>Economic Community of Central African States (ECCAS)(10)</t>
  </si>
  <si>
    <t>Economic Community of West African States (ECOWAS)(10)</t>
  </si>
  <si>
    <t>Intergovernmental Authority on Development (IGAD)(10)</t>
  </si>
  <si>
    <t>Southern African Development Community (SADC)(10)</t>
  </si>
  <si>
    <t>Arab Maghreb Union (UMA)(10)</t>
  </si>
  <si>
    <t>Países Africanos de Língua Oficial Portuguesa (PALOP)(10)</t>
  </si>
  <si>
    <t>Association of Southeast Asian Nations (ASEAN)(10)</t>
  </si>
  <si>
    <t>Mercado Común del Sur (MERCOSUR)(10)</t>
  </si>
  <si>
    <t>European Union (27 members)(10)</t>
  </si>
  <si>
    <t>Organisation for Economic Co-operation and Development (OECD)(10)</t>
  </si>
  <si>
    <t>Asia</t>
  </si>
  <si>
    <t>Low income</t>
  </si>
  <si>
    <t>Not resource-exporting</t>
  </si>
  <si>
    <t>Not oil-rich</t>
  </si>
  <si>
    <t>Not resource-rich</t>
  </si>
  <si>
    <t>Landlocked</t>
  </si>
  <si>
    <t>Rest of world</t>
  </si>
  <si>
    <t>Extremely Fragile</t>
  </si>
  <si>
    <t/>
  </si>
  <si>
    <t>Lower middle income</t>
  </si>
  <si>
    <t>Resource-exporting</t>
  </si>
  <si>
    <t>Oil-rich</t>
  </si>
  <si>
    <t>Resource-rich</t>
  </si>
  <si>
    <t>Coastal</t>
  </si>
  <si>
    <t>Fragile</t>
  </si>
  <si>
    <t>Europe</t>
  </si>
  <si>
    <t>Upper middle income</t>
  </si>
  <si>
    <t>Not Africa/LAC/Asia/High inc.</t>
  </si>
  <si>
    <t>AND</t>
  </si>
  <si>
    <t>Andorra</t>
  </si>
  <si>
    <t>High income</t>
  </si>
  <si>
    <t>South America</t>
  </si>
  <si>
    <t>North America</t>
  </si>
  <si>
    <t>Island</t>
  </si>
  <si>
    <t>Oceania</t>
  </si>
  <si>
    <t>CEN_SAD</t>
  </si>
  <si>
    <t>LIE</t>
  </si>
  <si>
    <t>Liechtenstein</t>
  </si>
  <si>
    <t>MCO</t>
  </si>
  <si>
    <t>Monaco</t>
  </si>
  <si>
    <t>SMR</t>
  </si>
  <si>
    <t>San Marino</t>
  </si>
  <si>
    <t>1. Regions of Africa, as defined by the Abuja Treaty.</t>
  </si>
  <si>
    <t>2. The World Bank divides the countries of the world into four categories based on GNI per capita in 2020, using their Atlas Method: low-income countries, lower middle-income countries, upper middle-income countries, and high-income countries.</t>
  </si>
  <si>
    <t>3. In the Africa's Development Dynamics report, benchmark figures were calculated for Asian countries (excluding high income countries), and for Latin America and the Caribbean to serve as a comparison.</t>
  </si>
  <si>
    <t>4. Countries for whom Imports of underground natural resources (including nonmetallic ores and precious stones) and unrefined or unwrought metals and mattes were on average over 15% of GDP between 2010 and 2018 were classified as "resource-Importing".</t>
  </si>
  <si>
    <t>5. Countries for whom over 10% of GDP came from oil and natural gas production for at least 5 years between 2010 and 2019 were classified as "oil-rich".</t>
  </si>
  <si>
    <t>6. Countries for whom over 10% of GDP came from oil, gas, coal and mineral production for at least 5 years between 2010 and 2019 were classified as "resource-rich".</t>
  </si>
  <si>
    <t>7.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</si>
  <si>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8. In addition to defining countries as LLDC and SIDS, the UN-OHRLLS also classifies some countries as "Least Developed Countries (LDC)" as of November 2020.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</si>
  <si>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9. Countries classified as "fragile states" and "extremely fragile states" in the States of Fragility 2020 report produced by the OECD.</t>
  </si>
  <si>
    <t>10. Eight regional economic communities of African nations recognized by the African Union. ASEAN, a grouping of Asian countries, Mercosur, a grouping of Latin American communities, the countries of the European Union and the OECD are added for comparison. Aggregate figures for PALOP countries were included in response to a request from members of this country grouping.</t>
  </si>
  <si>
    <t>Disclaimer: This document, as well as any data and map included herein, are without prejudice to the status of or sovereignty over any territory, to the delimitation of international frontiers and boundaries and to the name of any territory, city or area.</t>
  </si>
  <si>
    <t>Units</t>
  </si>
  <si>
    <t>Y2021</t>
  </si>
  <si>
    <t>ISO</t>
  </si>
  <si>
    <t>..</t>
  </si>
  <si>
    <t>Num</t>
  </si>
  <si>
    <t>&lt;--- Select region from the pull-down menu</t>
  </si>
  <si>
    <t>COUNTRY</t>
  </si>
  <si>
    <t>PRODUCT</t>
  </si>
  <si>
    <t>Product</t>
  </si>
  <si>
    <t>HKG</t>
  </si>
  <si>
    <t>"Hong Kong, China"</t>
  </si>
  <si>
    <t>HYDRO</t>
  </si>
  <si>
    <t>Hydro</t>
  </si>
  <si>
    <t>AFRIC</t>
  </si>
  <si>
    <t>CHINAREG</t>
  </si>
  <si>
    <t>China Region</t>
  </si>
  <si>
    <t>TWN</t>
  </si>
  <si>
    <t>Chinese Taipei</t>
  </si>
  <si>
    <t>Côte d'Ivoire</t>
  </si>
  <si>
    <t>Democratic People's Republic of Korea</t>
  </si>
  <si>
    <t>Democratic Republic of the Congo</t>
  </si>
  <si>
    <t>GIB</t>
  </si>
  <si>
    <t>Gibraltar</t>
  </si>
  <si>
    <t>IEATOT</t>
  </si>
  <si>
    <t>IEA Total</t>
  </si>
  <si>
    <t>Islamic Republic of Iran</t>
  </si>
  <si>
    <t>Kingdom of Eswatini</t>
  </si>
  <si>
    <t>XKV</t>
  </si>
  <si>
    <t>KOSOVO</t>
  </si>
  <si>
    <t>Kosovo</t>
  </si>
  <si>
    <t>Lao People's Democratic Republic</t>
  </si>
  <si>
    <t>MAURITIUS</t>
  </si>
  <si>
    <t>AFRICATOT</t>
  </si>
  <si>
    <t>Memo: Africa(UN)</t>
  </si>
  <si>
    <t>AMERICAS</t>
  </si>
  <si>
    <t>Memo: Americas(UN)</t>
  </si>
  <si>
    <t>ASIATOT</t>
  </si>
  <si>
    <t>Memo: Asia(UN)</t>
  </si>
  <si>
    <t>EUROPE</t>
  </si>
  <si>
    <t>Memo: Europe(UN)</t>
  </si>
  <si>
    <t>EU27_2020</t>
  </si>
  <si>
    <t>Memo: European Union - 27</t>
  </si>
  <si>
    <t>EU28</t>
  </si>
  <si>
    <t>Memo: European Union - 28</t>
  </si>
  <si>
    <t>OCEANIA</t>
  </si>
  <si>
    <t>Memo: Oceania(UN)</t>
  </si>
  <si>
    <t>ASME</t>
  </si>
  <si>
    <t>Middle East</t>
  </si>
  <si>
    <t>CUW</t>
  </si>
  <si>
    <t>Netherlands Antilles / Curaçao</t>
  </si>
  <si>
    <t>NOC</t>
  </si>
  <si>
    <t>Non OECD Total</t>
  </si>
  <si>
    <t>LATINAMERI</t>
  </si>
  <si>
    <t>Non-OECD Americas</t>
  </si>
  <si>
    <t>ASIA</t>
  </si>
  <si>
    <t>Non-OECD Asia excluding China</t>
  </si>
  <si>
    <t>NON-OECDEUROPEANDEURASIA</t>
  </si>
  <si>
    <t>Non-OECD Europe and Eurasia</t>
  </si>
  <si>
    <t>OENN</t>
  </si>
  <si>
    <t>OECD Americas</t>
  </si>
  <si>
    <t>OEPN</t>
  </si>
  <si>
    <t>OECD Asia Oceania</t>
  </si>
  <si>
    <t>OEU</t>
  </si>
  <si>
    <t>OECD Europe</t>
  </si>
  <si>
    <t>OTO</t>
  </si>
  <si>
    <t>OECD Total</t>
  </si>
  <si>
    <t>OTHERAFRIC</t>
  </si>
  <si>
    <t>Other Africa</t>
  </si>
  <si>
    <t>OTHERLATIN</t>
  </si>
  <si>
    <t>Other Non-OECD Americas</t>
  </si>
  <si>
    <t>OTHERASIA</t>
  </si>
  <si>
    <t>Other non-OECD Asia</t>
  </si>
  <si>
    <t>People's Republic of China</t>
  </si>
  <si>
    <t>Republic of Moldova</t>
  </si>
  <si>
    <t>Republic of North Macedonia</t>
  </si>
  <si>
    <t>Republic of the Congo</t>
  </si>
  <si>
    <t>Republic of Turkiye</t>
  </si>
  <si>
    <t>Syrian Arab Republic</t>
  </si>
  <si>
    <t>IEAFAMILY</t>
  </si>
  <si>
    <t>The IEA and Accession/Association countries</t>
  </si>
  <si>
    <t>United Republic of Tanzania</t>
  </si>
  <si>
    <t>WLD</t>
  </si>
  <si>
    <t>GEOTHERM</t>
  </si>
  <si>
    <t>Geothermal</t>
  </si>
  <si>
    <t>SOLARPV</t>
  </si>
  <si>
    <t>Solar Photovoltaics</t>
  </si>
  <si>
    <t>SOLARTH</t>
  </si>
  <si>
    <t>Solar Thermal</t>
  </si>
  <si>
    <t>TIDE</t>
  </si>
  <si>
    <t>"Tide, Wave and Ocean"</t>
  </si>
  <si>
    <t>WIND</t>
  </si>
  <si>
    <t>Wind</t>
  </si>
  <si>
    <t>INDWASTE</t>
  </si>
  <si>
    <t>Industrial Waste (Non-Renewable)</t>
  </si>
  <si>
    <t>MUNWASTER</t>
  </si>
  <si>
    <t>Renewable Municipal Waste</t>
  </si>
  <si>
    <t>MUNWASTEN</t>
  </si>
  <si>
    <t>Non-Renewable Municipal Waste</t>
  </si>
  <si>
    <t>CHARCOAL</t>
  </si>
  <si>
    <t>Charcoal</t>
  </si>
  <si>
    <t>BIOGASOL</t>
  </si>
  <si>
    <t>Biogasoline</t>
  </si>
  <si>
    <t>BIODIESEL</t>
  </si>
  <si>
    <t>Biodiesel</t>
  </si>
  <si>
    <t>OBIOLIQ</t>
  </si>
  <si>
    <t>Other Liquid Biofuels</t>
  </si>
  <si>
    <t>PRIMSBIO</t>
  </si>
  <si>
    <t>Solid Biofuel excluding charcoal</t>
  </si>
  <si>
    <t>BIOGASES</t>
  </si>
  <si>
    <t>Biogases</t>
  </si>
  <si>
    <t>BIOJETKERO</t>
  </si>
  <si>
    <t>Bio Jet Kerosene</t>
  </si>
  <si>
    <t>MRENEW</t>
  </si>
  <si>
    <t>Total of Renewable Energy Sources</t>
  </si>
  <si>
    <t>TOTAL</t>
  </si>
  <si>
    <t>Total of All Energy Sources</t>
  </si>
  <si>
    <t>Final Names (EN)</t>
  </si>
  <si>
    <t>AS</t>
  </si>
  <si>
    <t>AF</t>
  </si>
  <si>
    <t>EU</t>
  </si>
  <si>
    <t>SA</t>
  </si>
  <si>
    <t>NA</t>
  </si>
  <si>
    <t>OC</t>
  </si>
  <si>
    <t>Hong Kong (China)</t>
  </si>
  <si>
    <t>WBG</t>
  </si>
  <si>
    <t>West Bank and Gaza</t>
  </si>
  <si>
    <t>ATA</t>
  </si>
  <si>
    <t>AN</t>
  </si>
  <si>
    <t>Antarctica</t>
  </si>
  <si>
    <t>CXR</t>
  </si>
  <si>
    <t>Christmas Island</t>
  </si>
  <si>
    <t>CCK</t>
  </si>
  <si>
    <t>Cocos (Keeling) Islands</t>
  </si>
  <si>
    <t>HMD</t>
  </si>
  <si>
    <t>HIMI</t>
  </si>
  <si>
    <t>NFK</t>
  </si>
  <si>
    <t>Norfolk Island</t>
  </si>
  <si>
    <t>MAC</t>
  </si>
  <si>
    <t>Macau, China</t>
  </si>
  <si>
    <t>FRO</t>
  </si>
  <si>
    <t>Faroe Islands</t>
  </si>
  <si>
    <t>GRL</t>
  </si>
  <si>
    <t>Greenland</t>
  </si>
  <si>
    <t>ALA</t>
  </si>
  <si>
    <t>Åland</t>
  </si>
  <si>
    <t>GUF</t>
  </si>
  <si>
    <t>French Guiana</t>
  </si>
  <si>
    <t>PYF</t>
  </si>
  <si>
    <t>French Polynesia</t>
  </si>
  <si>
    <t>ATF</t>
  </si>
  <si>
    <t>French Southern and Antarctic Lands</t>
  </si>
  <si>
    <t>GLP</t>
  </si>
  <si>
    <t>Guadeloupe</t>
  </si>
  <si>
    <t>MTQ</t>
  </si>
  <si>
    <t>Martinique</t>
  </si>
  <si>
    <t>MYT</t>
  </si>
  <si>
    <t>Mayotte</t>
  </si>
  <si>
    <t>NCL</t>
  </si>
  <si>
    <t>New Caledonia</t>
  </si>
  <si>
    <t>REU</t>
  </si>
  <si>
    <t>Réunion</t>
  </si>
  <si>
    <t>BLM</t>
  </si>
  <si>
    <t>Saint Barthélemy</t>
  </si>
  <si>
    <t>MAF</t>
  </si>
  <si>
    <t>Saint Martin</t>
  </si>
  <si>
    <t>SPM</t>
  </si>
  <si>
    <t>Saint Pierre and Miquelon</t>
  </si>
  <si>
    <t>WLF</t>
  </si>
  <si>
    <t xml:space="preserve">Wallis and Futuna </t>
  </si>
  <si>
    <t>VAT</t>
  </si>
  <si>
    <t>Holy See</t>
  </si>
  <si>
    <t>ABW</t>
  </si>
  <si>
    <t>Aruba</t>
  </si>
  <si>
    <t>BES</t>
  </si>
  <si>
    <t>Bonaire, Saba, Saint Eustatius</t>
  </si>
  <si>
    <t>Bonaire</t>
  </si>
  <si>
    <t>Saba</t>
  </si>
  <si>
    <t>Saint Eustatius</t>
  </si>
  <si>
    <t>Curaçao</t>
  </si>
  <si>
    <t>SXM</t>
  </si>
  <si>
    <t>Sint Maarten</t>
  </si>
  <si>
    <t>COK</t>
  </si>
  <si>
    <t>Cook Islands</t>
  </si>
  <si>
    <t>NIU</t>
  </si>
  <si>
    <t>Niue</t>
  </si>
  <si>
    <t>TKL</t>
  </si>
  <si>
    <t>Tokelau</t>
  </si>
  <si>
    <t>BVT</t>
  </si>
  <si>
    <t>Bouvet Island</t>
  </si>
  <si>
    <t>SJM</t>
  </si>
  <si>
    <t>Svalbard and Jan Mayen</t>
  </si>
  <si>
    <t>PSE</t>
  </si>
  <si>
    <t>Palestinian Authority
or
West Bank and Gaza Strip</t>
  </si>
  <si>
    <t>AIA</t>
  </si>
  <si>
    <t>Anguilla</t>
  </si>
  <si>
    <t>BMU</t>
  </si>
  <si>
    <t>Bermuda</t>
  </si>
  <si>
    <t>IOT</t>
  </si>
  <si>
    <t>British Indian Ocean Territory</t>
  </si>
  <si>
    <t>VGB</t>
  </si>
  <si>
    <t>British Virgin Islands</t>
  </si>
  <si>
    <t>CYM</t>
  </si>
  <si>
    <t>Cayman Islands</t>
  </si>
  <si>
    <t>FLK</t>
  </si>
  <si>
    <t>Falkland Islands (Malvinas)</t>
  </si>
  <si>
    <t>IMN</t>
  </si>
  <si>
    <t>Isle of Man</t>
  </si>
  <si>
    <t>GGY</t>
  </si>
  <si>
    <t>Bailiwick of Guernsey</t>
  </si>
  <si>
    <t>JEY</t>
  </si>
  <si>
    <t>Jersey</t>
  </si>
  <si>
    <t>MSR</t>
  </si>
  <si>
    <t>Montserrat</t>
  </si>
  <si>
    <t>PCN</t>
  </si>
  <si>
    <t>Pitcairn</t>
  </si>
  <si>
    <t>SHN</t>
  </si>
  <si>
    <t>Saint Helena</t>
  </si>
  <si>
    <t>SGS</t>
  </si>
  <si>
    <t>South Georgia and the South Sandwich Islands</t>
  </si>
  <si>
    <t>TCA</t>
  </si>
  <si>
    <t>Turks and Caicos Islands</t>
  </si>
  <si>
    <t>ASM</t>
  </si>
  <si>
    <t>American Samoa</t>
  </si>
  <si>
    <t>GUM</t>
  </si>
  <si>
    <t>Guam</t>
  </si>
  <si>
    <t>MNP</t>
  </si>
  <si>
    <t>Northern Mariana Islands</t>
  </si>
  <si>
    <t>PRI</t>
  </si>
  <si>
    <t>Puerto Rico</t>
  </si>
  <si>
    <t>UMI</t>
  </si>
  <si>
    <t>United States Minor Outlying Islands</t>
  </si>
  <si>
    <t>VIR</t>
  </si>
  <si>
    <t>United States Virgin Islands</t>
  </si>
  <si>
    <t>ESH</t>
  </si>
  <si>
    <t>Sahrawi Republic</t>
  </si>
  <si>
    <t>CHA</t>
  </si>
  <si>
    <t>Channel Islands</t>
  </si>
  <si>
    <t>ZZZ</t>
  </si>
  <si>
    <t>ZZ</t>
  </si>
  <si>
    <t>Unidentified</t>
  </si>
  <si>
    <t>ANT</t>
  </si>
  <si>
    <t>Netherlands Antilles</t>
  </si>
  <si>
    <t>YUG</t>
  </si>
  <si>
    <t>Yugoslavia</t>
  </si>
  <si>
    <t>BAT</t>
  </si>
  <si>
    <t>Br. Antr. Terr.</t>
  </si>
  <si>
    <t>PCI</t>
  </si>
  <si>
    <t>Pacific Islands, Trust Territory</t>
  </si>
  <si>
    <t>CHI</t>
  </si>
  <si>
    <t>XKX</t>
  </si>
  <si>
    <t>Saint Helena, Ascension and Tristan da Cunha</t>
  </si>
  <si>
    <t>Ascension</t>
  </si>
  <si>
    <t>Tristan da Cunha</t>
  </si>
  <si>
    <t>ZAS</t>
  </si>
  <si>
    <t>NES, Asia</t>
  </si>
  <si>
    <t>ZFA</t>
  </si>
  <si>
    <t>NES, Africa</t>
  </si>
  <si>
    <t>ZEU</t>
  </si>
  <si>
    <t>NES, Europe</t>
  </si>
  <si>
    <t>ZSA</t>
  </si>
  <si>
    <t>NES, South America</t>
  </si>
  <si>
    <t>ZNA</t>
  </si>
  <si>
    <t>NES, North America and Caribbean</t>
  </si>
  <si>
    <t>ZOC</t>
  </si>
  <si>
    <t>NES, Oceania</t>
  </si>
  <si>
    <t>Tide, Wave and Ocean</t>
  </si>
  <si>
    <t>Terajoules</t>
  </si>
  <si>
    <t>Percent of all energy coming from renewables</t>
  </si>
  <si>
    <t>Renewable energy production (thousands of TJ)</t>
  </si>
  <si>
    <t>Rank</t>
  </si>
  <si>
    <t>Ranking</t>
  </si>
  <si>
    <t>Areas covered</t>
  </si>
  <si>
    <t>Labels</t>
  </si>
  <si>
    <t>Solar (PV)</t>
  </si>
  <si>
    <t>Solar (Thermal)</t>
  </si>
  <si>
    <t>Tidal/wave</t>
  </si>
  <si>
    <t>Municipal waste</t>
  </si>
  <si>
    <t>Liquid biofuels</t>
  </si>
  <si>
    <t>Solid biofuels</t>
  </si>
  <si>
    <t>% of energy from renewables</t>
  </si>
  <si>
    <t>Total of non-combustion sources</t>
  </si>
  <si>
    <t>Total non-combustion</t>
  </si>
  <si>
    <t>Total non-combustion, non-nuclear sources</t>
  </si>
  <si>
    <t>Non-combustion, non-nuclear</t>
  </si>
  <si>
    <t>% from non-combustion</t>
  </si>
  <si>
    <t>Notes: Non-combustion energy sources include energy sources reported as renewable within the IEA dataset, but excluding energy sources relying on fuel combustion, such as biofuels, and renewable municipal waste. The IEA does not report nuclear power as renewable energy.</t>
  </si>
  <si>
    <t>Included in 2020</t>
  </si>
  <si>
    <t>List of countries</t>
  </si>
  <si>
    <t>Data reported for North Africa does not include Mauritania.</t>
  </si>
  <si>
    <t>Data reported for East Africa does not include Djibouti, Seychelles and Somalia.</t>
  </si>
  <si>
    <t>Data reported for Central Africa does not include Central African Republic, Chad, or São Tomé and Príncipe.</t>
  </si>
  <si>
    <t>Data reported for Southern Africa does not include Lesotho or Malawi.</t>
  </si>
  <si>
    <t>Data reported for West Africa does not include Burkina Faso, Cabo Verde, Gambia, Guinea, Guinea-Bissau, Liberia, Mali, or Sierra Leone.</t>
  </si>
  <si>
    <t>Source: Author's calculations based on Renewables Information Database (2022 edition), IEA Publications, International Energy Agency (IEA), www.iea.org.</t>
  </si>
  <si>
    <t>Data reported for Burundi, Central African Republic, Chad, São Tomé and Príncipe, Comoros, Djibouti, Seychelles, Somalia, Mauritania, Lesotho, Malawi, Burkina Faso, Cabo Verde, Gambia, Guinea, Guinea-Bissau, Liberia, Mali and Sierra Leone were included within statistics for Africa as a whole, but were not included within sub-continental estimates.</t>
  </si>
  <si>
    <t>non-combustion as % of total energy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</si>
</sst>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_(* \(#,##0.00\);_(* &quot;-&quot;??_);_(@_)"/>
    <numFmt numFmtId="164" formatCode="_-* #,##0_-;\-* #,##0_-;_-* &quot;-&quot;??_-;_-@_-"/>
    <numFmt numFmtId="165" formatCode="_(* #,##0_);_(* \(#,##0\);_(* &quot;-&quot;??_);_(@_)"/>
    <numFmt numFmtId="166" formatCode="_-* #,##0.00_-;\-* #,##0.00_-;_-* &quot;-&quot;??_-;_-@_-"/>
    <numFmt numFmtId="172" formatCode="0.0"/>
  </numFmts>
  <fonts count="24" x14ac:knownFonts="1">
    <font>
      <sz val="10"/>
      <color theme="1"/>
      <name val="Arial"/>
      <family val="2"/>
    </font>
    <font>
      <sz val="10"/>
      <color theme="1"/>
      <name val="Arial"/>
      <family val="2"/>
    </font>
    <font>
      <b/>
      <sz val="10"/>
      <color theme="1"/>
      <name val="Arial"/>
      <family val="2"/>
    </font>
    <font>
      <sz val="8"/>
      <color theme="1"/>
      <name val="Arial"/>
      <family val="2"/>
    </font>
    <font>
      <i/>
      <sz val="8"/>
      <color theme="1"/>
      <name val="Arial"/>
      <family val="2"/>
    </font>
    <font>
      <sz val="11"/>
      <color theme="1"/>
      <name val="Calibri"/>
      <family val="2"/>
      <scheme val="minor"/>
    </font>
    <font>
      <u/>
      <sz val="11"/>
      <color theme="10"/>
      <name val="Calibri"/>
      <family val="2"/>
      <scheme val="minor"/>
    </font>
    <font>
      <sz val="11"/>
      <name val="Calibri Light"/>
      <family val="2"/>
      <scheme val="major"/>
    </font>
    <font>
      <sz val="8"/>
      <color rgb="FF000000"/>
      <name val="Calibri Light"/>
      <family val="2"/>
      <scheme val="major"/>
    </font>
    <font>
      <sz val="8"/>
      <name val="Calibri Light"/>
      <family val="2"/>
      <scheme val="major"/>
    </font>
    <font>
      <sz val="8"/>
      <color theme="1"/>
      <name val="Calibri Light"/>
      <family val="2"/>
      <scheme val="major"/>
    </font>
    <font>
      <sz val="11"/>
      <color theme="1"/>
      <name val="Arial"/>
      <family val="2"/>
    </font>
    <font>
      <sz val="8"/>
      <color rgb="FF000000"/>
      <name val="Arial"/>
      <family val="2"/>
    </font>
    <font>
      <b/>
      <sz val="11"/>
      <color rgb="FF000000"/>
      <name val="Calibri"/>
      <family val="2"/>
      <scheme val="minor"/>
    </font>
    <font>
      <sz val="10"/>
      <color theme="1"/>
      <name val="Arial Narrow"/>
      <family val="2"/>
    </font>
    <font>
      <sz val="10"/>
      <color rgb="FF000000"/>
      <name val="Arial Narrow"/>
      <family val="2"/>
    </font>
    <font>
      <b/>
      <sz val="12"/>
      <color rgb="FFFF0000"/>
      <name val="Arial"/>
      <family val="2"/>
    </font>
    <font>
      <sz val="10"/>
      <color rgb="FFFF0000"/>
      <name val="Arial"/>
      <family val="2"/>
    </font>
    <font>
      <b/>
      <sz val="10"/>
      <color rgb="FFFF0000"/>
      <name val="Arial"/>
      <family val="2"/>
    </font>
    <font>
      <sz val="10"/>
      <color rgb="FF7030A0"/>
      <name val="Arial"/>
      <family val="2"/>
    </font>
    <font>
      <b/>
      <sz val="10"/>
      <color rgb="FF7030A0"/>
      <name val="Arial"/>
      <family val="2"/>
    </font>
    <font>
      <b/>
      <sz val="10"/>
      <color theme="9" tint="-0.499984740745262"/>
      <name val="Arial"/>
      <family val="2"/>
    </font>
    <font>
      <sz val="10"/>
      <color theme="9" tint="-0.499984740745262"/>
      <name val="Arial"/>
      <family val="2"/>
    </font>
    <font>
      <b/>
      <sz val="12"/>
      <color theme="1"/>
      <name val="Arial Narrow"/>
      <family val="2"/>
    </font>
  </fonts>
  <fills count="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rgb="FFE1F0DE"/>
        <bgColor indexed="64"/>
      </patternFill>
    </fill>
    <fill>
      <patternFill patternType="solid">
        <fgColor theme="0" tint="-4.9989318521683403E-2"/>
        <bgColor indexed="64"/>
      </patternFill>
    </fill>
    <fill>
      <patternFill patternType="solid">
        <fgColor theme="9" tint="-0.249977111117893"/>
        <bgColor indexed="64"/>
      </patternFill>
    </fill>
  </fills>
  <borders count="6">
    <border>
      <left/>
      <right/>
      <top/>
      <bottom/>
      <diagonal/>
    </border>
    <border>
      <left style="thin">
        <color theme="0"/>
      </left>
      <right style="thin">
        <color theme="0"/>
      </right>
      <top style="thin">
        <color theme="0"/>
      </top>
      <bottom style="thin">
        <color theme="0"/>
      </bottom>
      <diagonal/>
    </border>
    <border>
      <left/>
      <right/>
      <top style="medium">
        <color rgb="FF0F793D"/>
      </top>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6">
    <xf numFmtId="0" fontId="0" fillId="0" borderId="0"/>
    <xf numFmtId="43" fontId="1" fillId="0" borderId="0" applyFont="0" applyFill="0" applyBorder="0" applyAlignment="0" applyProtection="0"/>
    <xf numFmtId="0" fontId="5" fillId="0" borderId="0"/>
    <xf numFmtId="0" fontId="6" fillId="0" borderId="0" applyNumberFormat="0" applyFill="0" applyBorder="0" applyAlignment="0" applyProtection="0"/>
    <xf numFmtId="43" fontId="5" fillId="0" borderId="0" applyFont="0" applyFill="0" applyBorder="0" applyAlignment="0" applyProtection="0"/>
    <xf numFmtId="166" fontId="5" fillId="0" borderId="0" applyFont="0" applyFill="0" applyBorder="0" applyAlignment="0" applyProtection="0"/>
  </cellStyleXfs>
  <cellXfs count="72">
    <xf numFmtId="0" fontId="0" fillId="0" borderId="0" xfId="0"/>
    <xf numFmtId="0" fontId="2" fillId="0" borderId="0" xfId="0" applyFont="1" applyAlignment="1">
      <alignment horizontal="center"/>
    </xf>
    <xf numFmtId="0" fontId="2" fillId="0" borderId="0" xfId="0" applyFont="1"/>
    <xf numFmtId="0" fontId="0" fillId="0" borderId="0" xfId="0" applyAlignment="1">
      <alignment horizontal="center"/>
    </xf>
    <xf numFmtId="0" fontId="0" fillId="0" borderId="0" xfId="0" applyAlignment="1">
      <alignment horizontal="left"/>
    </xf>
    <xf numFmtId="0" fontId="0" fillId="2" borderId="0" xfId="0" applyFill="1"/>
    <xf numFmtId="0" fontId="5" fillId="0" borderId="0" xfId="2"/>
    <xf numFmtId="0" fontId="6" fillId="0" borderId="0" xfId="3"/>
    <xf numFmtId="0" fontId="5" fillId="0" borderId="0" xfId="2" applyFill="1" applyAlignment="1">
      <alignment wrapText="1"/>
    </xf>
    <xf numFmtId="0" fontId="7" fillId="0" borderId="0" xfId="2" applyFont="1" applyFill="1"/>
    <xf numFmtId="0" fontId="8" fillId="0" borderId="2" xfId="2" applyFont="1" applyFill="1" applyBorder="1" applyAlignment="1">
      <alignment vertical="top"/>
    </xf>
    <xf numFmtId="0" fontId="8" fillId="0" borderId="2" xfId="2" applyFont="1" applyFill="1" applyBorder="1" applyAlignment="1">
      <alignment vertical="top" wrapText="1"/>
    </xf>
    <xf numFmtId="0" fontId="9" fillId="0" borderId="2" xfId="2" applyFont="1" applyFill="1" applyBorder="1" applyAlignment="1">
      <alignment vertical="top" wrapText="1"/>
    </xf>
    <xf numFmtId="0" fontId="4" fillId="0" borderId="0" xfId="2" applyFont="1" applyAlignment="1">
      <alignment wrapText="1"/>
    </xf>
    <xf numFmtId="0" fontId="8" fillId="0" borderId="3" xfId="2" applyFont="1" applyBorder="1" applyAlignment="1">
      <alignment horizontal="left" vertical="center" wrapText="1"/>
    </xf>
    <xf numFmtId="164" fontId="8" fillId="0" borderId="3" xfId="4" applyNumberFormat="1" applyFont="1" applyBorder="1" applyAlignment="1">
      <alignment horizontal="center" vertical="top" wrapText="1"/>
    </xf>
    <xf numFmtId="0" fontId="4" fillId="0" borderId="0" xfId="2" applyFont="1" applyAlignment="1">
      <alignment vertical="center"/>
    </xf>
    <xf numFmtId="0" fontId="8" fillId="4" borderId="3" xfId="2" applyFont="1" applyFill="1" applyBorder="1" applyAlignment="1">
      <alignment horizontal="left" vertical="center" wrapText="1"/>
    </xf>
    <xf numFmtId="164" fontId="8" fillId="4" borderId="3" xfId="4" applyNumberFormat="1" applyFont="1" applyFill="1" applyBorder="1" applyAlignment="1">
      <alignment horizontal="center" vertical="center" wrapText="1"/>
    </xf>
    <xf numFmtId="164" fontId="10" fillId="4" borderId="3" xfId="4" applyNumberFormat="1" applyFont="1" applyFill="1" applyBorder="1" applyAlignment="1">
      <alignment horizontal="center" vertical="center" wrapText="1"/>
    </xf>
    <xf numFmtId="0" fontId="8" fillId="0" borderId="0" xfId="2" applyFont="1" applyBorder="1" applyAlignment="1">
      <alignment horizontal="left" vertical="center" wrapText="1"/>
    </xf>
    <xf numFmtId="164" fontId="8" fillId="0" borderId="0" xfId="4" applyNumberFormat="1" applyFont="1" applyBorder="1" applyAlignment="1">
      <alignment horizontal="center" vertical="center" wrapText="1"/>
    </xf>
    <xf numFmtId="164" fontId="10" fillId="0" borderId="0" xfId="4" applyNumberFormat="1" applyFont="1" applyBorder="1" applyAlignment="1">
      <alignment horizontal="center" vertical="center" wrapText="1"/>
    </xf>
    <xf numFmtId="0" fontId="5" fillId="0" borderId="0" xfId="2" applyAlignment="1">
      <alignment vertical="center"/>
    </xf>
    <xf numFmtId="0" fontId="4" fillId="0" borderId="0" xfId="2" applyFont="1" applyBorder="1" applyAlignment="1">
      <alignment vertical="center"/>
    </xf>
    <xf numFmtId="0" fontId="8" fillId="4" borderId="0" xfId="2" applyFont="1" applyFill="1" applyBorder="1" applyAlignment="1">
      <alignment horizontal="left" vertical="center" wrapText="1"/>
    </xf>
    <xf numFmtId="164" fontId="8" fillId="4" borderId="0" xfId="4" applyNumberFormat="1" applyFont="1" applyFill="1" applyBorder="1" applyAlignment="1">
      <alignment horizontal="center" vertical="center" wrapText="1"/>
    </xf>
    <xf numFmtId="164" fontId="10" fillId="4" borderId="0" xfId="4" applyNumberFormat="1" applyFont="1" applyFill="1" applyBorder="1" applyAlignment="1">
      <alignment horizontal="center" vertical="center" wrapText="1"/>
    </xf>
    <xf numFmtId="0" fontId="5" fillId="0" borderId="0" xfId="2" applyBorder="1"/>
    <xf numFmtId="0" fontId="8" fillId="4" borderId="4" xfId="2" applyFont="1" applyFill="1" applyBorder="1" applyAlignment="1">
      <alignment horizontal="left" vertical="center" wrapText="1"/>
    </xf>
    <xf numFmtId="164" fontId="8" fillId="4" borderId="4" xfId="4" applyNumberFormat="1" applyFont="1" applyFill="1" applyBorder="1" applyAlignment="1">
      <alignment horizontal="center" vertical="center" wrapText="1"/>
    </xf>
    <xf numFmtId="164" fontId="10" fillId="4" borderId="4" xfId="4" applyNumberFormat="1" applyFont="1" applyFill="1" applyBorder="1" applyAlignment="1">
      <alignment horizontal="center" vertical="center" wrapText="1"/>
    </xf>
    <xf numFmtId="0" fontId="11" fillId="0" borderId="0" xfId="2" applyFont="1"/>
    <xf numFmtId="0" fontId="12" fillId="0" borderId="0" xfId="2" applyFont="1" applyAlignment="1">
      <alignment horizontal="left" vertical="center"/>
    </xf>
    <xf numFmtId="164" fontId="12" fillId="0" borderId="0" xfId="4" applyNumberFormat="1" applyFont="1" applyAlignment="1">
      <alignment horizontal="center" vertical="top" wrapText="1"/>
    </xf>
    <xf numFmtId="164" fontId="3" fillId="0" borderId="0" xfId="4" applyNumberFormat="1" applyFont="1" applyAlignment="1">
      <alignment horizontal="center" vertical="top" wrapText="1"/>
    </xf>
    <xf numFmtId="0" fontId="3" fillId="0" borderId="0" xfId="2" applyFont="1" applyAlignment="1">
      <alignment horizontal="left" vertical="center"/>
    </xf>
    <xf numFmtId="0" fontId="5" fillId="0" borderId="0" xfId="2" applyAlignment="1">
      <alignment vertical="top"/>
    </xf>
    <xf numFmtId="0" fontId="3" fillId="0" borderId="0" xfId="2" applyFont="1" applyFill="1" applyAlignment="1">
      <alignment horizontal="left" vertical="center"/>
    </xf>
    <xf numFmtId="0" fontId="13" fillId="0" borderId="0" xfId="2" applyFont="1"/>
    <xf numFmtId="0" fontId="2" fillId="0" borderId="0" xfId="0" applyFont="1" applyAlignment="1">
      <alignment horizontal="left"/>
    </xf>
    <xf numFmtId="0" fontId="14" fillId="0" borderId="0" xfId="0" applyFont="1"/>
    <xf numFmtId="0" fontId="15" fillId="0" borderId="0" xfId="0" applyFont="1"/>
    <xf numFmtId="0" fontId="16" fillId="3" borderId="1" xfId="0" applyFont="1" applyFill="1" applyBorder="1" applyAlignment="1">
      <alignment horizontal="left" vertical="top"/>
    </xf>
    <xf numFmtId="0" fontId="0" fillId="3" borderId="0" xfId="0" applyFill="1"/>
    <xf numFmtId="165" fontId="0" fillId="0" borderId="0" xfId="1" applyNumberFormat="1" applyFont="1"/>
    <xf numFmtId="0" fontId="2" fillId="2" borderId="5" xfId="0" applyFont="1" applyFill="1" applyBorder="1" applyAlignment="1">
      <alignment vertical="top"/>
    </xf>
    <xf numFmtId="0" fontId="8" fillId="0" borderId="3" xfId="2" applyFont="1" applyBorder="1" applyAlignment="1">
      <alignment horizontal="left" vertical="center"/>
    </xf>
    <xf numFmtId="164" fontId="8" fillId="0" borderId="3" xfId="4" applyNumberFormat="1" applyFont="1" applyBorder="1" applyAlignment="1">
      <alignment horizontal="center" vertical="top"/>
    </xf>
    <xf numFmtId="0" fontId="8" fillId="4" borderId="0" xfId="2" applyFont="1" applyFill="1" applyBorder="1" applyAlignment="1">
      <alignment horizontal="left" vertical="center"/>
    </xf>
    <xf numFmtId="0" fontId="0" fillId="5" borderId="0" xfId="0" applyFill="1"/>
    <xf numFmtId="0" fontId="0" fillId="0" borderId="0" xfId="0" applyAlignment="1"/>
    <xf numFmtId="0" fontId="2" fillId="0" borderId="0" xfId="0" applyFont="1" applyAlignment="1">
      <alignment vertical="top"/>
    </xf>
    <xf numFmtId="0" fontId="0" fillId="0" borderId="0" xfId="0" applyAlignment="1">
      <alignment vertical="top"/>
    </xf>
    <xf numFmtId="0" fontId="2" fillId="0" borderId="0" xfId="0" applyFont="1" applyAlignment="1">
      <alignment horizontal="left" vertical="top"/>
    </xf>
    <xf numFmtId="0" fontId="0" fillId="0" borderId="0" xfId="0" applyAlignment="1">
      <alignment horizontal="left" vertical="top"/>
    </xf>
    <xf numFmtId="165" fontId="0" fillId="0" borderId="0" xfId="0" applyNumberFormat="1"/>
    <xf numFmtId="0" fontId="18" fillId="0" borderId="0" xfId="0" applyFont="1"/>
    <xf numFmtId="165" fontId="17" fillId="0" borderId="0" xfId="1" applyNumberFormat="1" applyFont="1"/>
    <xf numFmtId="165" fontId="17" fillId="0" borderId="0" xfId="0" applyNumberFormat="1" applyFont="1"/>
    <xf numFmtId="0" fontId="17" fillId="0" borderId="0" xfId="0" applyFont="1"/>
    <xf numFmtId="0" fontId="19" fillId="0" borderId="0" xfId="0" applyFont="1"/>
    <xf numFmtId="165" fontId="19" fillId="0" borderId="0" xfId="1" applyNumberFormat="1" applyFont="1"/>
    <xf numFmtId="0" fontId="20" fillId="0" borderId="0" xfId="0" applyFont="1"/>
    <xf numFmtId="165" fontId="19" fillId="0" borderId="0" xfId="0" applyNumberFormat="1" applyFont="1"/>
    <xf numFmtId="0" fontId="21" fillId="0" borderId="0" xfId="0" applyFont="1"/>
    <xf numFmtId="165" fontId="22" fillId="0" borderId="0" xfId="1" applyNumberFormat="1" applyFont="1"/>
    <xf numFmtId="165" fontId="22" fillId="0" borderId="0" xfId="0" applyNumberFormat="1" applyFont="1"/>
    <xf numFmtId="0" fontId="22" fillId="0" borderId="0" xfId="0" applyFont="1"/>
    <xf numFmtId="172" fontId="0" fillId="0" borderId="0" xfId="0" applyNumberFormat="1"/>
    <xf numFmtId="165" fontId="0" fillId="6" borderId="0" xfId="1" applyNumberFormat="1" applyFont="1" applyFill="1"/>
    <xf numFmtId="0" fontId="23" fillId="0" borderId="0" xfId="0" applyFont="1"/>
  </cellXfs>
  <cellStyles count="6">
    <cellStyle name="Comma" xfId="1" builtinId="3"/>
    <cellStyle name="Comma 2" xfId="4"/>
    <cellStyle name="Comma 2 2" xfId="5"/>
    <cellStyle name="Hyperlink" xfId="3" builtinId="8"/>
    <cellStyle name="Normal" xfId="0" builtinId="0"/>
    <cellStyle name="Normal 2" xfId="2"/>
  </cellStyles>
  <dxfs count="3">
    <dxf>
      <fill>
        <patternFill>
          <bgColor rgb="FFE1F0DE"/>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tableStyleElement type="wholeTable" dxfId="2"/>
      <tableStyleElement type="headerRow" dxfId="1"/>
      <tableStyleElement type="first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1040295808894152E-2"/>
          <c:y val="0.14294470899470899"/>
          <c:w val="0.91678669410150893"/>
          <c:h val="0.7742134920634921"/>
        </c:manualLayout>
      </c:layout>
      <c:barChart>
        <c:barDir val="col"/>
        <c:grouping val="stacked"/>
        <c:varyColors val="0"/>
        <c:ser>
          <c:idx val="2"/>
          <c:order val="0"/>
          <c:tx>
            <c:strRef>
              <c:f>'Non combustion energy'!$D$88</c:f>
              <c:strCache>
                <c:ptCount val="1"/>
                <c:pt idx="0">
                  <c:v>Hydro</c:v>
                </c:pt>
              </c:strCache>
            </c:strRef>
          </c:tx>
          <c:spPr>
            <a:solidFill>
              <a:srgbClr val="F47920"/>
            </a:solidFill>
            <a:ln>
              <a:noFill/>
            </a:ln>
            <a:effectLst/>
            <a:extLst>
              <a:ext uri="{91240B29-F687-4F45-9708-019B960494DF}">
                <a14:hiddenLine xmlns:a14="http://schemas.microsoft.com/office/drawing/2010/main">
                  <a:noFill/>
                </a14:hiddenLine>
              </a:ext>
            </a:extLst>
          </c:spPr>
          <c:invertIfNegative val="0"/>
          <c:cat>
            <c:strRef>
              <c:f>'Non combustion energy'!$E$87:$J$87</c:f>
              <c:strCache>
                <c:ptCount val="6"/>
                <c:pt idx="0">
                  <c:v>East Africa</c:v>
                </c:pt>
                <c:pt idx="1">
                  <c:v>Africa</c:v>
                </c:pt>
                <c:pt idx="2">
                  <c:v>Latin America and Caribbean</c:v>
                </c:pt>
                <c:pt idx="3">
                  <c:v>Asia (no high inc.)</c:v>
                </c:pt>
                <c:pt idx="4">
                  <c:v>High income (no LAC)</c:v>
                </c:pt>
                <c:pt idx="5">
                  <c:v>World</c:v>
                </c:pt>
              </c:strCache>
            </c:strRef>
          </c:cat>
          <c:val>
            <c:numRef>
              <c:f>'Non combustion energy'!$E$88:$J$88</c:f>
              <c:numCache>
                <c:formatCode>_(* #,##0_);_(* \(#,##0\);_(* "-"??_);_(@_)</c:formatCode>
                <c:ptCount val="6"/>
                <c:pt idx="0">
                  <c:v>41.655868547177491</c:v>
                </c:pt>
                <c:pt idx="1">
                  <c:v>61.792748769977514</c:v>
                </c:pt>
                <c:pt idx="2">
                  <c:v>75.530973905455298</c:v>
                </c:pt>
                <c:pt idx="3">
                  <c:v>49.112388994237662</c:v>
                </c:pt>
                <c:pt idx="4">
                  <c:v>43.413252868524651</c:v>
                </c:pt>
                <c:pt idx="5">
                  <c:v>51.36465133984666</c:v>
                </c:pt>
              </c:numCache>
            </c:numRef>
          </c:val>
          <c:extLst>
            <c:ext xmlns:c16="http://schemas.microsoft.com/office/drawing/2014/chart" uri="{C3380CC4-5D6E-409C-BE32-E72D297353CC}">
              <c16:uniqueId val="{00000000-22DF-4BA0-9665-08476C203754}"/>
            </c:ext>
          </c:extLst>
        </c:ser>
        <c:ser>
          <c:idx val="3"/>
          <c:order val="1"/>
          <c:tx>
            <c:strRef>
              <c:f>'Non combustion energy'!$D$89</c:f>
              <c:strCache>
                <c:ptCount val="1"/>
                <c:pt idx="0">
                  <c:v>Wind</c:v>
                </c:pt>
              </c:strCache>
            </c:strRef>
          </c:tx>
          <c:spPr>
            <a:solidFill>
              <a:srgbClr val="8CC841"/>
            </a:solidFill>
            <a:ln>
              <a:noFill/>
            </a:ln>
            <a:effectLst/>
            <a:extLst>
              <a:ext uri="{91240B29-F687-4F45-9708-019B960494DF}">
                <a14:hiddenLine xmlns:a14="http://schemas.microsoft.com/office/drawing/2010/main">
                  <a:noFill/>
                </a14:hiddenLine>
              </a:ext>
            </a:extLst>
          </c:spPr>
          <c:invertIfNegative val="0"/>
          <c:cat>
            <c:strRef>
              <c:f>'Non combustion energy'!$E$87:$J$87</c:f>
              <c:strCache>
                <c:ptCount val="6"/>
                <c:pt idx="0">
                  <c:v>East Africa</c:v>
                </c:pt>
                <c:pt idx="1">
                  <c:v>Africa</c:v>
                </c:pt>
                <c:pt idx="2">
                  <c:v>Latin America and Caribbean</c:v>
                </c:pt>
                <c:pt idx="3">
                  <c:v>Asia (no high inc.)</c:v>
                </c:pt>
                <c:pt idx="4">
                  <c:v>High income (no LAC)</c:v>
                </c:pt>
                <c:pt idx="5">
                  <c:v>World</c:v>
                </c:pt>
              </c:strCache>
            </c:strRef>
          </c:cat>
          <c:val>
            <c:numRef>
              <c:f>'Non combustion energy'!$E$89:$J$89</c:f>
              <c:numCache>
                <c:formatCode>_(* #,##0_);_(* \(#,##0\);_(* "-"??_);_(@_)</c:formatCode>
                <c:ptCount val="6"/>
                <c:pt idx="0">
                  <c:v>2.1549064724718408</c:v>
                </c:pt>
                <c:pt idx="1">
                  <c:v>7.5036890645399712</c:v>
                </c:pt>
                <c:pt idx="2">
                  <c:v>10.966394093580565</c:v>
                </c:pt>
                <c:pt idx="3">
                  <c:v>15.046469879716726</c:v>
                </c:pt>
                <c:pt idx="4">
                  <c:v>29.123841619954614</c:v>
                </c:pt>
                <c:pt idx="5">
                  <c:v>18.964706049037282</c:v>
                </c:pt>
              </c:numCache>
            </c:numRef>
          </c:val>
          <c:extLst>
            <c:ext xmlns:c16="http://schemas.microsoft.com/office/drawing/2014/chart" uri="{C3380CC4-5D6E-409C-BE32-E72D297353CC}">
              <c16:uniqueId val="{00000001-22DF-4BA0-9665-08476C203754}"/>
            </c:ext>
          </c:extLst>
        </c:ser>
        <c:ser>
          <c:idx val="4"/>
          <c:order val="2"/>
          <c:tx>
            <c:strRef>
              <c:f>'Non combustion energy'!$D$90</c:f>
              <c:strCache>
                <c:ptCount val="1"/>
                <c:pt idx="0">
                  <c:v>Geothermal</c:v>
                </c:pt>
              </c:strCache>
            </c:strRef>
          </c:tx>
          <c:spPr>
            <a:solidFill>
              <a:srgbClr val="808080"/>
            </a:solidFill>
            <a:ln>
              <a:noFill/>
            </a:ln>
            <a:effectLst/>
            <a:extLst>
              <a:ext uri="{91240B29-F687-4F45-9708-019B960494DF}">
                <a14:hiddenLine xmlns:a14="http://schemas.microsoft.com/office/drawing/2010/main">
                  <a:noFill/>
                </a14:hiddenLine>
              </a:ext>
            </a:extLst>
          </c:spPr>
          <c:invertIfNegative val="0"/>
          <c:cat>
            <c:strRef>
              <c:f>'Non combustion energy'!$E$87:$J$87</c:f>
              <c:strCache>
                <c:ptCount val="6"/>
                <c:pt idx="0">
                  <c:v>East Africa</c:v>
                </c:pt>
                <c:pt idx="1">
                  <c:v>Africa</c:v>
                </c:pt>
                <c:pt idx="2">
                  <c:v>Latin America and Caribbean</c:v>
                </c:pt>
                <c:pt idx="3">
                  <c:v>Asia (no high inc.)</c:v>
                </c:pt>
                <c:pt idx="4">
                  <c:v>High income (no LAC)</c:v>
                </c:pt>
                <c:pt idx="5">
                  <c:v>World</c:v>
                </c:pt>
              </c:strCache>
            </c:strRef>
          </c:cat>
          <c:val>
            <c:numRef>
              <c:f>'Non combustion energy'!$E$90:$J$90</c:f>
              <c:numCache>
                <c:formatCode>_(* #,##0_);_(* \(#,##0\);_(* "-"??_);_(@_)</c:formatCode>
                <c:ptCount val="6"/>
                <c:pt idx="0">
                  <c:v>55.638868055077516</c:v>
                </c:pt>
                <c:pt idx="1">
                  <c:v>21.531361264191716</c:v>
                </c:pt>
                <c:pt idx="2">
                  <c:v>7.9820709376648713</c:v>
                </c:pt>
                <c:pt idx="3">
                  <c:v>18.391538903764509</c:v>
                </c:pt>
                <c:pt idx="4">
                  <c:v>10.694896836026869</c:v>
                </c:pt>
                <c:pt idx="5">
                  <c:v>14.790935224683393</c:v>
                </c:pt>
              </c:numCache>
            </c:numRef>
          </c:val>
          <c:extLst>
            <c:ext xmlns:c16="http://schemas.microsoft.com/office/drawing/2014/chart" uri="{C3380CC4-5D6E-409C-BE32-E72D297353CC}">
              <c16:uniqueId val="{00000002-22DF-4BA0-9665-08476C203754}"/>
            </c:ext>
          </c:extLst>
        </c:ser>
        <c:ser>
          <c:idx val="5"/>
          <c:order val="3"/>
          <c:tx>
            <c:strRef>
              <c:f>'Non combustion energy'!$D$91</c:f>
              <c:strCache>
                <c:ptCount val="1"/>
                <c:pt idx="0">
                  <c:v>Solar (PV)</c:v>
                </c:pt>
              </c:strCache>
            </c:strRef>
          </c:tx>
          <c:spPr>
            <a:solidFill>
              <a:srgbClr val="0B68AF"/>
            </a:solidFill>
            <a:ln>
              <a:noFill/>
            </a:ln>
            <a:effectLst/>
            <a:extLst>
              <a:ext uri="{91240B29-F687-4F45-9708-019B960494DF}">
                <a14:hiddenLine xmlns:a14="http://schemas.microsoft.com/office/drawing/2010/main">
                  <a:noFill/>
                </a14:hiddenLine>
              </a:ext>
            </a:extLst>
          </c:spPr>
          <c:invertIfNegative val="0"/>
          <c:cat>
            <c:strRef>
              <c:f>'Non combustion energy'!$E$87:$J$87</c:f>
              <c:strCache>
                <c:ptCount val="6"/>
                <c:pt idx="0">
                  <c:v>East Africa</c:v>
                </c:pt>
                <c:pt idx="1">
                  <c:v>Africa</c:v>
                </c:pt>
                <c:pt idx="2">
                  <c:v>Latin America and Caribbean</c:v>
                </c:pt>
                <c:pt idx="3">
                  <c:v>Asia (no high inc.)</c:v>
                </c:pt>
                <c:pt idx="4">
                  <c:v>High income (no LAC)</c:v>
                </c:pt>
                <c:pt idx="5">
                  <c:v>World</c:v>
                </c:pt>
              </c:strCache>
            </c:strRef>
          </c:cat>
          <c:val>
            <c:numRef>
              <c:f>'Non combustion energy'!$E$91:$J$91</c:f>
              <c:numCache>
                <c:formatCode>_(* #,##0_);_(* \(#,##0\);_(* "-"??_);_(@_)</c:formatCode>
                <c:ptCount val="6"/>
                <c:pt idx="0">
                  <c:v>0.55035692527315405</c:v>
                </c:pt>
                <c:pt idx="1">
                  <c:v>4.9279727369700659</c:v>
                </c:pt>
                <c:pt idx="2">
                  <c:v>3.618667518578464</c:v>
                </c:pt>
                <c:pt idx="3">
                  <c:v>9.5509295590752998</c:v>
                </c:pt>
                <c:pt idx="4">
                  <c:v>13.166479940676659</c:v>
                </c:pt>
                <c:pt idx="5">
                  <c:v>9.7132779775620897</c:v>
                </c:pt>
              </c:numCache>
            </c:numRef>
          </c:val>
          <c:extLst>
            <c:ext xmlns:c16="http://schemas.microsoft.com/office/drawing/2014/chart" uri="{C3380CC4-5D6E-409C-BE32-E72D297353CC}">
              <c16:uniqueId val="{00000003-22DF-4BA0-9665-08476C203754}"/>
            </c:ext>
          </c:extLst>
        </c:ser>
        <c:ser>
          <c:idx val="7"/>
          <c:order val="4"/>
          <c:tx>
            <c:strRef>
              <c:f>'Non combustion energy'!$D$92</c:f>
              <c:strCache>
                <c:ptCount val="1"/>
                <c:pt idx="0">
                  <c:v>Solar (Thermal)</c:v>
                </c:pt>
              </c:strCache>
            </c:strRef>
          </c:tx>
          <c:spPr>
            <a:solidFill>
              <a:srgbClr val="000000"/>
            </a:solidFill>
            <a:ln>
              <a:noFill/>
            </a:ln>
            <a:effectLst/>
            <a:extLst>
              <a:ext uri="{91240B29-F687-4F45-9708-019B960494DF}">
                <a14:hiddenLine xmlns:a14="http://schemas.microsoft.com/office/drawing/2010/main">
                  <a:noFill/>
                </a14:hiddenLine>
              </a:ext>
            </a:extLst>
          </c:spPr>
          <c:invertIfNegative val="0"/>
          <c:cat>
            <c:strRef>
              <c:f>'Non combustion energy'!$E$87:$J$87</c:f>
              <c:strCache>
                <c:ptCount val="6"/>
                <c:pt idx="0">
                  <c:v>East Africa</c:v>
                </c:pt>
                <c:pt idx="1">
                  <c:v>Africa</c:v>
                </c:pt>
                <c:pt idx="2">
                  <c:v>Latin America and Caribbean</c:v>
                </c:pt>
                <c:pt idx="3">
                  <c:v>Asia (no high inc.)</c:v>
                </c:pt>
                <c:pt idx="4">
                  <c:v>High income (no LAC)</c:v>
                </c:pt>
                <c:pt idx="5">
                  <c:v>World</c:v>
                </c:pt>
              </c:strCache>
            </c:strRef>
          </c:cat>
          <c:val>
            <c:numRef>
              <c:f>'Non combustion energy'!$E$92:$J$92</c:f>
              <c:numCache>
                <c:formatCode>_(* #,##0_);_(* \(#,##0\);_(* "-"??_);_(@_)</c:formatCode>
                <c:ptCount val="6"/>
                <c:pt idx="0">
                  <c:v>0</c:v>
                </c:pt>
                <c:pt idx="1">
                  <c:v>4.2442281643207274</c:v>
                </c:pt>
                <c:pt idx="2">
                  <c:v>1.9018935447207976</c:v>
                </c:pt>
                <c:pt idx="3">
                  <c:v>7.8983459238188738</c:v>
                </c:pt>
                <c:pt idx="4">
                  <c:v>3.569437746236622</c:v>
                </c:pt>
                <c:pt idx="5">
                  <c:v>5.1546674477407848</c:v>
                </c:pt>
              </c:numCache>
            </c:numRef>
          </c:val>
          <c:extLst>
            <c:ext xmlns:c16="http://schemas.microsoft.com/office/drawing/2014/chart" uri="{C3380CC4-5D6E-409C-BE32-E72D297353CC}">
              <c16:uniqueId val="{00000004-22DF-4BA0-9665-08476C203754}"/>
            </c:ext>
          </c:extLst>
        </c:ser>
        <c:dLbls>
          <c:showLegendKey val="0"/>
          <c:showVal val="0"/>
          <c:showCatName val="0"/>
          <c:showSerName val="0"/>
          <c:showPercent val="0"/>
          <c:showBubbleSize val="0"/>
        </c:dLbls>
        <c:gapWidth val="150"/>
        <c:overlap val="100"/>
        <c:axId val="1231814720"/>
        <c:axId val="1231819968"/>
        <c:extLst>
          <c:ext xmlns:c15="http://schemas.microsoft.com/office/drawing/2012/chart" uri="{02D57815-91ED-43cb-92C2-25804820EDAC}">
            <c15:filteredBarSeries>
              <c15:ser>
                <c:idx val="11"/>
                <c:order val="5"/>
                <c:tx>
                  <c:strRef>
                    <c:extLst>
                      <c:ext uri="{02D57815-91ED-43cb-92C2-25804820EDAC}">
                        <c15:formulaRef>
                          <c15:sqref>'Non combustion energy'!$D$93</c15:sqref>
                        </c15:formulaRef>
                      </c:ext>
                    </c:extLst>
                    <c:strCache>
                      <c:ptCount val="1"/>
                      <c:pt idx="0">
                        <c:v>Tidal/wave</c:v>
                      </c:pt>
                    </c:strCache>
                  </c:strRef>
                </c:tx>
                <c:spPr>
                  <a:solidFill>
                    <a:schemeClr val="accent6">
                      <a:lumMod val="60000"/>
                    </a:schemeClr>
                  </a:solidFill>
                  <a:ln>
                    <a:noFill/>
                  </a:ln>
                  <a:effectLst/>
                </c:spPr>
                <c:invertIfNegative val="0"/>
                <c:cat>
                  <c:strRef>
                    <c:extLst>
                      <c:ext uri="{02D57815-91ED-43cb-92C2-25804820EDAC}">
                        <c15:formulaRef>
                          <c15:sqref>'Non combustion energy'!$E$87:$J$87</c15:sqref>
                        </c15:formulaRef>
                      </c:ext>
                    </c:extLst>
                    <c:strCache>
                      <c:ptCount val="6"/>
                      <c:pt idx="0">
                        <c:v>East Africa</c:v>
                      </c:pt>
                      <c:pt idx="1">
                        <c:v>Africa</c:v>
                      </c:pt>
                      <c:pt idx="2">
                        <c:v>Latin America and Caribbean</c:v>
                      </c:pt>
                      <c:pt idx="3">
                        <c:v>Asia (no high inc.)</c:v>
                      </c:pt>
                      <c:pt idx="4">
                        <c:v>High income (no LAC)</c:v>
                      </c:pt>
                      <c:pt idx="5">
                        <c:v>World</c:v>
                      </c:pt>
                    </c:strCache>
                  </c:strRef>
                </c:cat>
                <c:val>
                  <c:numRef>
                    <c:extLst>
                      <c:ext uri="{02D57815-91ED-43cb-92C2-25804820EDAC}">
                        <c15:formulaRef>
                          <c15:sqref>'Non combustion energy'!$E$93:$J$93</c15:sqref>
                        </c15:formulaRef>
                      </c:ext>
                    </c:extLst>
                    <c:numCache>
                      <c:formatCode>_(* #,##0_);_(* \(#,##0\);_(* "-"??_);_(@_)</c:formatCode>
                      <c:ptCount val="6"/>
                      <c:pt idx="0">
                        <c:v>0</c:v>
                      </c:pt>
                      <c:pt idx="1">
                        <c:v>0</c:v>
                      </c:pt>
                      <c:pt idx="2">
                        <c:v>0</c:v>
                      </c:pt>
                      <c:pt idx="3">
                        <c:v>3.2673938692801783E-4</c:v>
                      </c:pt>
                      <c:pt idx="4">
                        <c:v>3.2090988580588203E-2</c:v>
                      </c:pt>
                      <c:pt idx="5">
                        <c:v>1.176196112978937E-2</c:v>
                      </c:pt>
                    </c:numCache>
                  </c:numRef>
                </c:val>
                <c:extLst>
                  <c:ext xmlns:c16="http://schemas.microsoft.com/office/drawing/2014/chart" uri="{C3380CC4-5D6E-409C-BE32-E72D297353CC}">
                    <c16:uniqueId val="{00000006-22DF-4BA0-9665-08476C203754}"/>
                  </c:ext>
                </c:extLst>
              </c15:ser>
            </c15:filteredBarSeries>
          </c:ext>
        </c:extLst>
      </c:barChart>
      <c:lineChart>
        <c:grouping val="stacked"/>
        <c:varyColors val="0"/>
        <c:ser>
          <c:idx val="14"/>
          <c:order val="6"/>
          <c:tx>
            <c:strRef>
              <c:f>'Non combustion energy'!$D$97</c:f>
              <c:strCache>
                <c:ptCount val="1"/>
                <c:pt idx="0">
                  <c:v>non-combustion as % of total energy</c:v>
                </c:pt>
              </c:strCache>
            </c:strRef>
          </c:tx>
          <c:spPr>
            <a:ln w="6350" cap="rnd">
              <a:noFill/>
              <a:prstDash val="solid"/>
              <a:round/>
            </a:ln>
            <a:effectLst/>
            <a:extLst>
              <a:ext uri="{91240B29-F687-4F45-9708-019B960494DF}">
                <a14:hiddenLine xmlns:a14="http://schemas.microsoft.com/office/drawing/2010/main" w="6350" cap="rnd">
                  <a:solidFill>
                    <a:sysClr val="windowText" lastClr="000000"/>
                  </a:solidFill>
                  <a:prstDash val="solid"/>
                  <a:round/>
                </a14:hiddenLine>
              </a:ext>
            </a:extLst>
          </c:spPr>
          <c:marker>
            <c:symbol val="diamond"/>
            <c:size val="5"/>
            <c:spPr>
              <a:solidFill>
                <a:srgbClr val="000000"/>
              </a:solidFill>
              <a:ln w="6350">
                <a:solidFill>
                  <a:srgbClr val="000000"/>
                </a:solidFill>
                <a:prstDash val="solid"/>
              </a:ln>
              <a:effectLst/>
            </c:spPr>
          </c:marker>
          <c:cat>
            <c:strRef>
              <c:f>'Non combustion energy'!$E$87:$J$87</c:f>
              <c:strCache>
                <c:ptCount val="6"/>
                <c:pt idx="0">
                  <c:v>East Africa</c:v>
                </c:pt>
                <c:pt idx="1">
                  <c:v>Africa</c:v>
                </c:pt>
                <c:pt idx="2">
                  <c:v>Latin America and Caribbean</c:v>
                </c:pt>
                <c:pt idx="3">
                  <c:v>Asia (no high inc.)</c:v>
                </c:pt>
                <c:pt idx="4">
                  <c:v>High income (no LAC)</c:v>
                </c:pt>
                <c:pt idx="5">
                  <c:v>World</c:v>
                </c:pt>
              </c:strCache>
            </c:strRef>
          </c:cat>
          <c:val>
            <c:numRef>
              <c:f>'Non combustion energy'!$E$97:$J$97</c:f>
              <c:numCache>
                <c:formatCode>0.0</c:formatCode>
                <c:ptCount val="6"/>
                <c:pt idx="0">
                  <c:v>5.7045663408726472</c:v>
                </c:pt>
                <c:pt idx="1">
                  <c:v>1.8588842398446981</c:v>
                </c:pt>
                <c:pt idx="2">
                  <c:v>9.6820400943369656</c:v>
                </c:pt>
                <c:pt idx="3">
                  <c:v>6.3158954069024817</c:v>
                </c:pt>
                <c:pt idx="4">
                  <c:v>4.8015902518492037</c:v>
                </c:pt>
                <c:pt idx="5">
                  <c:v>5.1378373802174933</c:v>
                </c:pt>
              </c:numCache>
            </c:numRef>
          </c:val>
          <c:smooth val="0"/>
          <c:extLst>
            <c:ext xmlns:c16="http://schemas.microsoft.com/office/drawing/2014/chart" uri="{C3380CC4-5D6E-409C-BE32-E72D297353CC}">
              <c16:uniqueId val="{00000005-22DF-4BA0-9665-08476C203754}"/>
            </c:ext>
          </c:extLst>
        </c:ser>
        <c:dLbls>
          <c:showLegendKey val="0"/>
          <c:showVal val="0"/>
          <c:showCatName val="0"/>
          <c:showSerName val="0"/>
          <c:showPercent val="0"/>
          <c:showBubbleSize val="0"/>
        </c:dLbls>
        <c:marker val="1"/>
        <c:smooth val="0"/>
        <c:axId val="1231814720"/>
        <c:axId val="1231819968"/>
      </c:lineChart>
      <c:catAx>
        <c:axId val="1231814720"/>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000000"/>
                </a:solidFill>
                <a:latin typeface="Arial Narrow"/>
                <a:ea typeface="Arial Narrow"/>
                <a:cs typeface="Arial Narrow"/>
              </a:defRPr>
            </a:pPr>
            <a:endParaRPr lang="fr-FR"/>
          </a:p>
        </c:txPr>
        <c:crossAx val="1231819968"/>
        <c:crosses val="autoZero"/>
        <c:auto val="1"/>
        <c:lblAlgn val="ctr"/>
        <c:lblOffset val="0"/>
        <c:tickLblSkip val="1"/>
        <c:noMultiLvlLbl val="0"/>
      </c:catAx>
      <c:valAx>
        <c:axId val="1231819968"/>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000000"/>
                    </a:solidFill>
                    <a:latin typeface="Arial Narrow" panose="020B0606020202030204" pitchFamily="34" charset="0"/>
                    <a:ea typeface="+mn-ea"/>
                    <a:cs typeface="+mn-cs"/>
                  </a:defRPr>
                </a:pPr>
                <a:r>
                  <a:rPr lang="fr-FR" sz="800" b="0" i="0">
                    <a:solidFill>
                      <a:srgbClr val="000000"/>
                    </a:solidFill>
                    <a:latin typeface="Arial Narrow" panose="020B0606020202030204" pitchFamily="34" charset="0"/>
                  </a:rPr>
                  <a:t>%</a:t>
                </a:r>
              </a:p>
            </c:rich>
          </c:tx>
          <c:layout>
            <c:manualLayout>
              <c:xMode val="edge"/>
              <c:yMode val="edge"/>
              <c:x val="1.6809585048010976E-2"/>
              <c:y val="9.1155820105820115E-2"/>
            </c:manualLayout>
          </c:layout>
          <c:overlay val="0"/>
          <c:spPr>
            <a:noFill/>
            <a:ln>
              <a:noFill/>
            </a:ln>
            <a:effectLst/>
          </c:spPr>
          <c:txPr>
            <a:bodyPr rot="0" spcFirstLastPara="1" vertOverflow="ellipsis" wrap="square" anchor="ctr" anchorCtr="1"/>
            <a:lstStyle/>
            <a:p>
              <a:pPr>
                <a:defRPr sz="800" b="0" i="0" u="none" strike="noStrike" kern="1200" baseline="0">
                  <a:solidFill>
                    <a:srgbClr val="000000"/>
                  </a:solidFill>
                  <a:latin typeface="Arial Narrow" panose="020B0606020202030204" pitchFamily="34" charset="0"/>
                  <a:ea typeface="+mn-ea"/>
                  <a:cs typeface="+mn-cs"/>
                </a:defRPr>
              </a:pPr>
              <a:endParaRPr lang="fr-FR"/>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000000"/>
                </a:solidFill>
                <a:latin typeface="Arial Narrow"/>
                <a:ea typeface="Arial Narrow"/>
                <a:cs typeface="Arial Narrow"/>
              </a:defRPr>
            </a:pPr>
            <a:endParaRPr lang="fr-FR"/>
          </a:p>
        </c:txPr>
        <c:crossAx val="1231814720"/>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t"/>
      <c:layout>
        <c:manualLayout>
          <c:xMode val="edge"/>
          <c:yMode val="edge"/>
          <c:x val="5.1040294924554183E-2"/>
          <c:y val="1.343915343915344E-2"/>
          <c:w val="0.91678669410150893"/>
          <c:h val="5.0396825396825398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fr-FR"/>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fr-FR"/>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1040295808894152E-2"/>
          <c:y val="0.14294470899470899"/>
          <c:w val="0.91678669410150893"/>
          <c:h val="0.80505661375661375"/>
        </c:manualLayout>
      </c:layout>
      <c:areaChart>
        <c:grouping val="stacked"/>
        <c:varyColors val="0"/>
        <c:ser>
          <c:idx val="0"/>
          <c:order val="0"/>
          <c:tx>
            <c:strRef>
              <c:f>'Non combustion energy'!$D$61</c:f>
              <c:strCache>
                <c:ptCount val="1"/>
                <c:pt idx="0">
                  <c:v>Geothermal</c:v>
                </c:pt>
              </c:strCache>
            </c:strRef>
          </c:tx>
          <c:spPr>
            <a:solidFill>
              <a:srgbClr val="F47920"/>
            </a:solidFill>
            <a:ln>
              <a:noFill/>
            </a:ln>
            <a:effectLst/>
            <a:extLst>
              <a:ext uri="{91240B29-F687-4F45-9708-019B960494DF}">
                <a14:hiddenLine xmlns:a14="http://schemas.microsoft.com/office/drawing/2010/main">
                  <a:noFill/>
                </a14:hiddenLine>
              </a:ext>
            </a:extLst>
          </c:spPr>
          <c:cat>
            <c:numRef>
              <c:f>'Non combustion energy'!$E$60:$O$60</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'Non combustion energy'!$E$61:$O$61</c:f>
              <c:numCache>
                <c:formatCode>_(* #,##0_);_(* \(#,##0\);_(* "-"??_);_(@_)</c:formatCode>
                <c:ptCount val="11"/>
                <c:pt idx="0">
                  <c:v>38.699999200000001</c:v>
                </c:pt>
                <c:pt idx="1">
                  <c:v>52.272001200000005</c:v>
                </c:pt>
                <c:pt idx="2">
                  <c:v>54.576001400000003</c:v>
                </c:pt>
                <c:pt idx="3">
                  <c:v>64.116002100000003</c:v>
                </c:pt>
                <c:pt idx="4">
                  <c:v>105.0119988</c:v>
                </c:pt>
                <c:pt idx="5">
                  <c:v>162.756001</c:v>
                </c:pt>
                <c:pt idx="6">
                  <c:v>161.42399989999998</c:v>
                </c:pt>
                <c:pt idx="7">
                  <c:v>171.22680179999998</c:v>
                </c:pt>
                <c:pt idx="8">
                  <c:v>184.60080170000001</c:v>
                </c:pt>
                <c:pt idx="9">
                  <c:v>188.44919940000003</c:v>
                </c:pt>
                <c:pt idx="10">
                  <c:v>182.1528007</c:v>
                </c:pt>
              </c:numCache>
            </c:numRef>
          </c:val>
          <c:extLst>
            <c:ext xmlns:c16="http://schemas.microsoft.com/office/drawing/2014/chart" uri="{C3380CC4-5D6E-409C-BE32-E72D297353CC}">
              <c16:uniqueId val="{00000000-2939-4F86-939F-680F3C1F1EB0}"/>
            </c:ext>
          </c:extLst>
        </c:ser>
        <c:ser>
          <c:idx val="1"/>
          <c:order val="1"/>
          <c:tx>
            <c:strRef>
              <c:f>'Non combustion energy'!$D$62</c:f>
              <c:strCache>
                <c:ptCount val="1"/>
                <c:pt idx="0">
                  <c:v>Hydro</c:v>
                </c:pt>
              </c:strCache>
            </c:strRef>
          </c:tx>
          <c:spPr>
            <a:solidFill>
              <a:srgbClr val="8CC841"/>
            </a:solidFill>
            <a:ln>
              <a:noFill/>
            </a:ln>
            <a:effectLst/>
            <a:extLst>
              <a:ext uri="{91240B29-F687-4F45-9708-019B960494DF}">
                <a14:hiddenLine xmlns:a14="http://schemas.microsoft.com/office/drawing/2010/main">
                  <a:noFill/>
                </a14:hiddenLine>
              </a:ext>
            </a:extLst>
          </c:spPr>
          <c:cat>
            <c:numRef>
              <c:f>'Non combustion energy'!$E$60:$O$60</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'Non combustion energy'!$E$62:$O$62</c:f>
              <c:numCache>
                <c:formatCode>_(* #,##0_);_(* \(#,##0\);_(* "-"??_);_(@_)</c:formatCode>
                <c:ptCount val="11"/>
                <c:pt idx="0">
                  <c:v>70.081199900000001</c:v>
                </c:pt>
                <c:pt idx="1">
                  <c:v>73.130400199999997</c:v>
                </c:pt>
                <c:pt idx="2">
                  <c:v>80.19000650000001</c:v>
                </c:pt>
                <c:pt idx="3">
                  <c:v>94.32000020000001</c:v>
                </c:pt>
                <c:pt idx="4">
                  <c:v>98.992799500000004</c:v>
                </c:pt>
                <c:pt idx="5">
                  <c:v>101.14919839999999</c:v>
                </c:pt>
                <c:pt idx="6">
                  <c:v>109.73520329999999</c:v>
                </c:pt>
                <c:pt idx="7">
                  <c:v>114.3161234</c:v>
                </c:pt>
                <c:pt idx="8">
                  <c:v>124.48351600000001</c:v>
                </c:pt>
                <c:pt idx="9">
                  <c:v>127.08691020000001</c:v>
                </c:pt>
                <c:pt idx="10">
                  <c:v>136.37468530000001</c:v>
                </c:pt>
              </c:numCache>
            </c:numRef>
          </c:val>
          <c:extLst>
            <c:ext xmlns:c16="http://schemas.microsoft.com/office/drawing/2014/chart" uri="{C3380CC4-5D6E-409C-BE32-E72D297353CC}">
              <c16:uniqueId val="{00000001-2939-4F86-939F-680F3C1F1EB0}"/>
            </c:ext>
          </c:extLst>
        </c:ser>
        <c:ser>
          <c:idx val="2"/>
          <c:order val="2"/>
          <c:tx>
            <c:strRef>
              <c:f>'Non combustion energy'!$D$63</c:f>
              <c:strCache>
                <c:ptCount val="1"/>
                <c:pt idx="0">
                  <c:v>Wind</c:v>
                </c:pt>
              </c:strCache>
            </c:strRef>
          </c:tx>
          <c:spPr>
            <a:solidFill>
              <a:srgbClr val="808080"/>
            </a:solidFill>
            <a:ln>
              <a:noFill/>
            </a:ln>
            <a:effectLst/>
            <a:extLst>
              <a:ext uri="{91240B29-F687-4F45-9708-019B960494DF}">
                <a14:hiddenLine xmlns:a14="http://schemas.microsoft.com/office/drawing/2010/main">
                  <a:noFill/>
                </a14:hiddenLine>
              </a:ext>
            </a:extLst>
          </c:spPr>
          <c:cat>
            <c:numRef>
              <c:f>'Non combustion energy'!$E$60:$O$60</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'Non combustion energy'!$E$63:$O$63</c:f>
              <c:numCache>
                <c:formatCode>_(* #,##0_);_(* \(#,##0\);_(* "-"??_);_(@_)</c:formatCode>
                <c:ptCount val="11"/>
                <c:pt idx="0">
                  <c:v>7.92017E-2</c:v>
                </c:pt>
                <c:pt idx="1">
                  <c:v>0.18720429999999999</c:v>
                </c:pt>
                <c:pt idx="2">
                  <c:v>0.76319919999999997</c:v>
                </c:pt>
                <c:pt idx="3">
                  <c:v>1.3572013999999999</c:v>
                </c:pt>
                <c:pt idx="4">
                  <c:v>1.8756027</c:v>
                </c:pt>
                <c:pt idx="5">
                  <c:v>2.9664064000000003</c:v>
                </c:pt>
                <c:pt idx="6">
                  <c:v>3.0887991000000001</c:v>
                </c:pt>
                <c:pt idx="7">
                  <c:v>2.1992464999999997</c:v>
                </c:pt>
                <c:pt idx="8">
                  <c:v>4.4593230000000004</c:v>
                </c:pt>
                <c:pt idx="9">
                  <c:v>7.8804996000000012</c:v>
                </c:pt>
                <c:pt idx="10">
                  <c:v>7.0548208999999993</c:v>
                </c:pt>
              </c:numCache>
            </c:numRef>
          </c:val>
          <c:extLst>
            <c:ext xmlns:c16="http://schemas.microsoft.com/office/drawing/2014/chart" uri="{C3380CC4-5D6E-409C-BE32-E72D297353CC}">
              <c16:uniqueId val="{00000002-2939-4F86-939F-680F3C1F1EB0}"/>
            </c:ext>
          </c:extLst>
        </c:ser>
        <c:ser>
          <c:idx val="3"/>
          <c:order val="3"/>
          <c:tx>
            <c:strRef>
              <c:f>'Non combustion energy'!$D$64</c:f>
              <c:strCache>
                <c:ptCount val="1"/>
                <c:pt idx="0">
                  <c:v>Solar (PV)</c:v>
                </c:pt>
              </c:strCache>
            </c:strRef>
          </c:tx>
          <c:spPr>
            <a:solidFill>
              <a:srgbClr val="0B68AF"/>
            </a:solidFill>
            <a:ln>
              <a:noFill/>
            </a:ln>
            <a:effectLst/>
            <a:extLst>
              <a:ext uri="{91240B29-F687-4F45-9708-019B960494DF}">
                <a14:hiddenLine xmlns:a14="http://schemas.microsoft.com/office/drawing/2010/main">
                  <a:noFill/>
                </a14:hiddenLine>
              </a:ext>
            </a:extLst>
          </c:spPr>
          <c:cat>
            <c:numRef>
              <c:f>'Non combustion energy'!$E$60:$O$60</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'Non combustion energy'!$E$64:$O$64</c:f>
              <c:numCache>
                <c:formatCode>_(* #,##0_);_(* \(#,##0\);_(* "-"??_);_(@_)</c:formatCode>
                <c:ptCount val="11"/>
                <c:pt idx="0">
                  <c:v>0.12240520000000001</c:v>
                </c:pt>
                <c:pt idx="1">
                  <c:v>0.151202</c:v>
                </c:pt>
                <c:pt idx="2">
                  <c:v>0.19440560000000001</c:v>
                </c:pt>
                <c:pt idx="3">
                  <c:v>0.2988034</c:v>
                </c:pt>
                <c:pt idx="4">
                  <c:v>0.52200190000000002</c:v>
                </c:pt>
                <c:pt idx="5">
                  <c:v>0.58680090000000007</c:v>
                </c:pt>
                <c:pt idx="6">
                  <c:v>0.75960280000000013</c:v>
                </c:pt>
                <c:pt idx="7">
                  <c:v>0.93747490000000011</c:v>
                </c:pt>
                <c:pt idx="8">
                  <c:v>1.1772400999999999</c:v>
                </c:pt>
                <c:pt idx="9">
                  <c:v>1.7149301000000001</c:v>
                </c:pt>
                <c:pt idx="10">
                  <c:v>1.8017809999999999</c:v>
                </c:pt>
              </c:numCache>
            </c:numRef>
          </c:val>
          <c:extLst>
            <c:ext xmlns:c16="http://schemas.microsoft.com/office/drawing/2014/chart" uri="{C3380CC4-5D6E-409C-BE32-E72D297353CC}">
              <c16:uniqueId val="{00000003-2939-4F86-939F-680F3C1F1EB0}"/>
            </c:ext>
          </c:extLst>
        </c:ser>
        <c:ser>
          <c:idx val="4"/>
          <c:order val="4"/>
          <c:tx>
            <c:strRef>
              <c:f>'Non combustion energy'!$D$65</c:f>
              <c:strCache>
                <c:ptCount val="1"/>
                <c:pt idx="0">
                  <c:v>Tidal/wave</c:v>
                </c:pt>
              </c:strCache>
            </c:strRef>
          </c:tx>
          <c:spPr>
            <a:solidFill>
              <a:srgbClr val="000000"/>
            </a:solidFill>
            <a:ln>
              <a:noFill/>
            </a:ln>
            <a:effectLst/>
            <a:extLst>
              <a:ext uri="{91240B29-F687-4F45-9708-019B960494DF}">
                <a14:hiddenLine xmlns:a14="http://schemas.microsoft.com/office/drawing/2010/main">
                  <a:noFill/>
                </a14:hiddenLine>
              </a:ext>
            </a:extLst>
          </c:spPr>
          <c:cat>
            <c:numRef>
              <c:f>'Non combustion energy'!$E$60:$O$60</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'Non combustion energy'!$E$65:$O$65</c:f>
              <c:numCache>
                <c:formatCode>_(* #,##0_);_(* \(#,##0\);_(*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2939-4F86-939F-680F3C1F1EB0}"/>
            </c:ext>
          </c:extLst>
        </c:ser>
        <c:ser>
          <c:idx val="5"/>
          <c:order val="5"/>
          <c:tx>
            <c:strRef>
              <c:f>'Non combustion energy'!$D$66</c:f>
              <c:strCache>
                <c:ptCount val="1"/>
                <c:pt idx="0">
                  <c:v>Solar (Thermal)</c:v>
                </c:pt>
              </c:strCache>
            </c:strRef>
          </c:tx>
          <c:spPr>
            <a:solidFill>
              <a:srgbClr val="00AAAD"/>
            </a:solidFill>
            <a:ln>
              <a:noFill/>
            </a:ln>
            <a:effectLst/>
            <a:extLst>
              <a:ext uri="{91240B29-F687-4F45-9708-019B960494DF}">
                <a14:hiddenLine xmlns:a14="http://schemas.microsoft.com/office/drawing/2010/main">
                  <a:noFill/>
                </a14:hiddenLine>
              </a:ext>
            </a:extLst>
          </c:spPr>
          <c:cat>
            <c:numRef>
              <c:f>'Non combustion energy'!$E$60:$O$60</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'Non combustion energy'!$E$66:$O$66</c:f>
              <c:numCache>
                <c:formatCode>_(* #,##0_);_(* \(#,##0\);_(*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5-2939-4F86-939F-680F3C1F1EB0}"/>
            </c:ext>
          </c:extLst>
        </c:ser>
        <c:dLbls>
          <c:showLegendKey val="0"/>
          <c:showVal val="0"/>
          <c:showCatName val="0"/>
          <c:showSerName val="0"/>
          <c:showPercent val="0"/>
          <c:showBubbleSize val="0"/>
        </c:dLbls>
        <c:axId val="464707432"/>
        <c:axId val="464714320"/>
        <c:extLst/>
      </c:areaChart>
      <c:lineChart>
        <c:grouping val="standard"/>
        <c:varyColors val="0"/>
        <c:ser>
          <c:idx val="14"/>
          <c:order val="6"/>
          <c:tx>
            <c:strRef>
              <c:f>'Non combustion energy'!$D$70</c:f>
              <c:strCache>
                <c:ptCount val="1"/>
                <c:pt idx="0">
                  <c:v>non-combustion as % of total energy</c:v>
                </c:pt>
              </c:strCache>
            </c:strRef>
          </c:tx>
          <c:spPr>
            <a:ln w="31750" cap="rnd">
              <a:solidFill>
                <a:schemeClr val="tx1"/>
              </a:solidFill>
              <a:prstDash val="solid"/>
              <a:round/>
            </a:ln>
            <a:effectLst/>
          </c:spPr>
          <c:marker>
            <c:symbol val="none"/>
          </c:marker>
          <c:cat>
            <c:numRef>
              <c:f>'Non combustion energy'!$E$60:$O$60</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'Non combustion energy'!$E$70:$O$70</c:f>
              <c:numCache>
                <c:formatCode>0.0</c:formatCode>
                <c:ptCount val="11"/>
                <c:pt idx="0">
                  <c:v>2.1328266313205932</c:v>
                </c:pt>
                <c:pt idx="1">
                  <c:v>2.4099386532943132</c:v>
                </c:pt>
                <c:pt idx="2">
                  <c:v>2.9467746685178011</c:v>
                </c:pt>
                <c:pt idx="3">
                  <c:v>3.2347392202052601</c:v>
                </c:pt>
                <c:pt idx="4">
                  <c:v>3.9638948445045536</c:v>
                </c:pt>
                <c:pt idx="5">
                  <c:v>5.001626407281738</c:v>
                </c:pt>
                <c:pt idx="6">
                  <c:v>5.2301728442361641</c:v>
                </c:pt>
                <c:pt idx="7">
                  <c:v>5.3830707485244966</c:v>
                </c:pt>
                <c:pt idx="8">
                  <c:v>5.7253096183468895</c:v>
                </c:pt>
                <c:pt idx="9">
                  <c:v>5.6397029758778432</c:v>
                </c:pt>
                <c:pt idx="10">
                  <c:v>5.7045663408726472</c:v>
                </c:pt>
              </c:numCache>
            </c:numRef>
          </c:val>
          <c:smooth val="0"/>
          <c:extLst>
            <c:ext xmlns:c16="http://schemas.microsoft.com/office/drawing/2014/chart" uri="{C3380CC4-5D6E-409C-BE32-E72D297353CC}">
              <c16:uniqueId val="{00000006-2939-4F86-939F-680F3C1F1EB0}"/>
            </c:ext>
          </c:extLst>
        </c:ser>
        <c:dLbls>
          <c:showLegendKey val="0"/>
          <c:showVal val="0"/>
          <c:showCatName val="0"/>
          <c:showSerName val="0"/>
          <c:showPercent val="0"/>
          <c:showBubbleSize val="0"/>
        </c:dLbls>
        <c:marker val="1"/>
        <c:smooth val="0"/>
        <c:axId val="422191808"/>
        <c:axId val="422192136"/>
      </c:lineChart>
      <c:catAx>
        <c:axId val="46470743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000000"/>
                </a:solidFill>
                <a:latin typeface="Arial Narrow"/>
                <a:ea typeface="Arial Narrow"/>
                <a:cs typeface="Arial Narrow"/>
              </a:defRPr>
            </a:pPr>
            <a:endParaRPr lang="fr-FR"/>
          </a:p>
        </c:txPr>
        <c:crossAx val="464714320"/>
        <c:crosses val="autoZero"/>
        <c:auto val="1"/>
        <c:lblAlgn val="ctr"/>
        <c:lblOffset val="0"/>
        <c:tickLblSkip val="1"/>
        <c:noMultiLvlLbl val="0"/>
      </c:catAx>
      <c:valAx>
        <c:axId val="464714320"/>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000000"/>
                    </a:solidFill>
                    <a:latin typeface="Arial Narrow" panose="020B0606020202030204" pitchFamily="34" charset="0"/>
                    <a:ea typeface="+mn-ea"/>
                    <a:cs typeface="+mn-cs"/>
                  </a:defRPr>
                </a:pPr>
                <a:r>
                  <a:rPr lang="fr-FR" sz="800" b="0" i="0">
                    <a:solidFill>
                      <a:srgbClr val="000000"/>
                    </a:solidFill>
                    <a:latin typeface="Arial Narrow" panose="020B0606020202030204" pitchFamily="34" charset="0"/>
                  </a:rPr>
                  <a:t>Renewable energy </a:t>
                </a:r>
              </a:p>
              <a:p>
                <a:pPr>
                  <a:defRPr sz="800">
                    <a:solidFill>
                      <a:srgbClr val="000000"/>
                    </a:solidFill>
                    <a:latin typeface="Arial Narrow" panose="020B0606020202030204" pitchFamily="34" charset="0"/>
                  </a:defRPr>
                </a:pPr>
                <a:r>
                  <a:rPr lang="fr-FR" sz="800" b="0" i="0">
                    <a:solidFill>
                      <a:srgbClr val="000000"/>
                    </a:solidFill>
                    <a:latin typeface="Arial Narrow" panose="020B0606020202030204" pitchFamily="34" charset="0"/>
                  </a:rPr>
                  <a:t>in 000s</a:t>
                </a:r>
                <a:r>
                  <a:rPr lang="fr-FR" sz="800" b="0" i="0" baseline="0">
                    <a:solidFill>
                      <a:srgbClr val="000000"/>
                    </a:solidFill>
                    <a:latin typeface="Arial Narrow" panose="020B0606020202030204" pitchFamily="34" charset="0"/>
                  </a:rPr>
                  <a:t> of TJ</a:t>
                </a:r>
                <a:endParaRPr lang="fr-FR" sz="800" b="0" i="0">
                  <a:solidFill>
                    <a:srgbClr val="000000"/>
                  </a:solidFill>
                  <a:latin typeface="Arial Narrow" panose="020B0606020202030204" pitchFamily="34" charset="0"/>
                </a:endParaRPr>
              </a:p>
            </c:rich>
          </c:tx>
          <c:layout>
            <c:manualLayout>
              <c:xMode val="edge"/>
              <c:yMode val="edge"/>
              <c:x val="8.7105624142661178E-3"/>
              <c:y val="9.1155820105820115E-2"/>
            </c:manualLayout>
          </c:layout>
          <c:overlay val="0"/>
          <c:spPr>
            <a:noFill/>
            <a:ln>
              <a:noFill/>
            </a:ln>
            <a:effectLst/>
          </c:spPr>
          <c:txPr>
            <a:bodyPr rot="0" spcFirstLastPara="1" vertOverflow="ellipsis" wrap="square" anchor="ctr" anchorCtr="1"/>
            <a:lstStyle/>
            <a:p>
              <a:pPr>
                <a:defRPr sz="800" b="0" i="0" u="none" strike="noStrike" kern="1200" baseline="0">
                  <a:solidFill>
                    <a:srgbClr val="000000"/>
                  </a:solidFill>
                  <a:latin typeface="Arial Narrow" panose="020B0606020202030204" pitchFamily="34" charset="0"/>
                  <a:ea typeface="+mn-ea"/>
                  <a:cs typeface="+mn-cs"/>
                </a:defRPr>
              </a:pPr>
              <a:endParaRPr lang="fr-FR"/>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000000"/>
                </a:solidFill>
                <a:latin typeface="Arial Narrow"/>
                <a:ea typeface="Arial Narrow"/>
                <a:cs typeface="Arial Narrow"/>
              </a:defRPr>
            </a:pPr>
            <a:endParaRPr lang="fr-FR"/>
          </a:p>
        </c:txPr>
        <c:crossAx val="464707432"/>
        <c:crosses val="autoZero"/>
        <c:crossBetween val="between"/>
      </c:valAx>
      <c:valAx>
        <c:axId val="422192136"/>
        <c:scaling>
          <c:orientation val="minMax"/>
          <c:min val="0"/>
        </c:scaling>
        <c:delete val="0"/>
        <c:axPos val="r"/>
        <c:title>
          <c:tx>
            <c:rich>
              <a:bodyPr rot="0" spcFirstLastPara="1" vertOverflow="ellipsis" wrap="square" anchor="ctr" anchorCtr="1"/>
              <a:lstStyle/>
              <a:p>
                <a:pPr>
                  <a:defRPr sz="800" b="0" i="0" u="none" strike="noStrike" kern="1200" baseline="0">
                    <a:solidFill>
                      <a:srgbClr val="000000"/>
                    </a:solidFill>
                    <a:latin typeface="Arial Narrow" panose="020B0606020202030204" pitchFamily="34" charset="0"/>
                    <a:ea typeface="+mn-ea"/>
                    <a:cs typeface="+mn-cs"/>
                  </a:defRPr>
                </a:pPr>
                <a:r>
                  <a:rPr lang="fr-FR" sz="800" b="0" i="0" baseline="0">
                    <a:solidFill>
                      <a:srgbClr val="000000"/>
                    </a:solidFill>
                    <a:latin typeface="Arial Narrow" panose="020B0606020202030204" pitchFamily="34" charset="0"/>
                  </a:rPr>
                  <a:t>% renewable</a:t>
                </a:r>
                <a:endParaRPr lang="fr-FR" sz="800" b="0" i="0">
                  <a:solidFill>
                    <a:srgbClr val="000000"/>
                  </a:solidFill>
                  <a:latin typeface="Arial Narrow" panose="020B0606020202030204" pitchFamily="34" charset="0"/>
                </a:endParaRPr>
              </a:p>
            </c:rich>
          </c:tx>
          <c:layout>
            <c:manualLayout>
              <c:xMode val="edge"/>
              <c:yMode val="edge"/>
              <c:x val="0.90433624828532233"/>
              <c:y val="9.1155820105820115E-2"/>
            </c:manualLayout>
          </c:layout>
          <c:overlay val="0"/>
          <c:spPr>
            <a:noFill/>
            <a:ln>
              <a:noFill/>
            </a:ln>
            <a:effectLst/>
          </c:spPr>
          <c:txPr>
            <a:bodyPr rot="0" spcFirstLastPara="1" vertOverflow="ellipsis" wrap="square" anchor="ctr" anchorCtr="1"/>
            <a:lstStyle/>
            <a:p>
              <a:pPr>
                <a:defRPr sz="800" b="0" i="0" u="none" strike="noStrike" kern="1200" baseline="0">
                  <a:solidFill>
                    <a:srgbClr val="000000"/>
                  </a:solidFill>
                  <a:latin typeface="Arial Narrow" panose="020B0606020202030204" pitchFamily="34" charset="0"/>
                  <a:ea typeface="+mn-ea"/>
                  <a:cs typeface="+mn-cs"/>
                </a:defRPr>
              </a:pPr>
              <a:endParaRPr lang="fr-FR"/>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000000"/>
                </a:solidFill>
                <a:latin typeface="Arial Narrow"/>
                <a:ea typeface="Arial Narrow"/>
                <a:cs typeface="Arial Narrow"/>
              </a:defRPr>
            </a:pPr>
            <a:endParaRPr lang="fr-FR"/>
          </a:p>
        </c:txPr>
        <c:crossAx val="422191808"/>
        <c:crosses val="max"/>
        <c:crossBetween val="between"/>
      </c:valAx>
      <c:catAx>
        <c:axId val="422191808"/>
        <c:scaling>
          <c:orientation val="minMax"/>
        </c:scaling>
        <c:delete val="1"/>
        <c:axPos val="b"/>
        <c:numFmt formatCode="General" sourceLinked="1"/>
        <c:majorTickMark val="out"/>
        <c:minorTickMark val="none"/>
        <c:tickLblPos val="nextTo"/>
        <c:crossAx val="422192136"/>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040294924554183E-2"/>
          <c:y val="1.343915343915344E-2"/>
          <c:w val="0.91678669410150893"/>
          <c:h val="5.0396825396825398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000000"/>
              </a:solidFill>
              <a:latin typeface="Arial Narrow"/>
              <a:ea typeface="Arial Narrow"/>
              <a:cs typeface="Arial Narrow"/>
            </a:defRPr>
          </a:pPr>
          <a:endParaRPr lang="fr-FR"/>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fr-FR"/>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1267085452724757E-2"/>
          <c:y val="0.23119904040327355"/>
          <c:w val="0.94437014332161007"/>
          <c:h val="0.6790917292078541"/>
        </c:manualLayout>
      </c:layout>
      <c:barChart>
        <c:barDir val="col"/>
        <c:grouping val="stacked"/>
        <c:varyColors val="0"/>
        <c:ser>
          <c:idx val="2"/>
          <c:order val="0"/>
          <c:tx>
            <c:strRef>
              <c:f>'Non combustion energy'!$D$88</c:f>
              <c:strCache>
                <c:ptCount val="1"/>
                <c:pt idx="0">
                  <c:v>Hydro</c:v>
                </c:pt>
              </c:strCache>
            </c:strRef>
          </c:tx>
          <c:spPr>
            <a:solidFill>
              <a:srgbClr val="F47920"/>
            </a:solidFill>
            <a:ln>
              <a:noFill/>
            </a:ln>
            <a:effectLst/>
            <a:extLst>
              <a:ext uri="{91240B29-F687-4F45-9708-019B960494DF}">
                <a14:hiddenLine xmlns:a14="http://schemas.microsoft.com/office/drawing/2010/main">
                  <a:noFill/>
                </a14:hiddenLine>
              </a:ext>
            </a:extLst>
          </c:spPr>
          <c:invertIfNegative val="0"/>
          <c:cat>
            <c:strRef>
              <c:f>'Non combustion energy'!$E$87:$J$87</c:f>
              <c:strCache>
                <c:ptCount val="6"/>
                <c:pt idx="0">
                  <c:v>East Africa</c:v>
                </c:pt>
                <c:pt idx="1">
                  <c:v>Africa</c:v>
                </c:pt>
                <c:pt idx="2">
                  <c:v>Latin America and Caribbean</c:v>
                </c:pt>
                <c:pt idx="3">
                  <c:v>Asia (no high inc.)</c:v>
                </c:pt>
                <c:pt idx="4">
                  <c:v>High income (no LAC)</c:v>
                </c:pt>
                <c:pt idx="5">
                  <c:v>World</c:v>
                </c:pt>
              </c:strCache>
            </c:strRef>
          </c:cat>
          <c:val>
            <c:numRef>
              <c:f>'Non combustion energy'!$E$88:$J$88</c:f>
              <c:numCache>
                <c:formatCode>_(* #,##0_);_(* \(#,##0\);_(* "-"??_);_(@_)</c:formatCode>
                <c:ptCount val="6"/>
                <c:pt idx="0">
                  <c:v>41.655868547177491</c:v>
                </c:pt>
                <c:pt idx="1">
                  <c:v>61.792748769977514</c:v>
                </c:pt>
                <c:pt idx="2">
                  <c:v>75.530973905455298</c:v>
                </c:pt>
                <c:pt idx="3">
                  <c:v>49.112388994237662</c:v>
                </c:pt>
                <c:pt idx="4">
                  <c:v>43.413252868524651</c:v>
                </c:pt>
                <c:pt idx="5">
                  <c:v>51.36465133984666</c:v>
                </c:pt>
              </c:numCache>
            </c:numRef>
          </c:val>
          <c:extLst>
            <c:ext xmlns:c16="http://schemas.microsoft.com/office/drawing/2014/chart" uri="{C3380CC4-5D6E-409C-BE32-E72D297353CC}">
              <c16:uniqueId val="{00000000-20A3-4D15-A0FA-6D864FC3187C}"/>
            </c:ext>
          </c:extLst>
        </c:ser>
        <c:ser>
          <c:idx val="3"/>
          <c:order val="1"/>
          <c:tx>
            <c:strRef>
              <c:f>'Non combustion energy'!$D$89</c:f>
              <c:strCache>
                <c:ptCount val="1"/>
                <c:pt idx="0">
                  <c:v>Wind</c:v>
                </c:pt>
              </c:strCache>
            </c:strRef>
          </c:tx>
          <c:spPr>
            <a:solidFill>
              <a:srgbClr val="8CC841"/>
            </a:solidFill>
            <a:ln>
              <a:noFill/>
            </a:ln>
            <a:effectLst/>
            <a:extLst>
              <a:ext uri="{91240B29-F687-4F45-9708-019B960494DF}">
                <a14:hiddenLine xmlns:a14="http://schemas.microsoft.com/office/drawing/2010/main">
                  <a:noFill/>
                </a14:hiddenLine>
              </a:ext>
            </a:extLst>
          </c:spPr>
          <c:invertIfNegative val="0"/>
          <c:cat>
            <c:strRef>
              <c:f>'Non combustion energy'!$E$87:$J$87</c:f>
              <c:strCache>
                <c:ptCount val="6"/>
                <c:pt idx="0">
                  <c:v>East Africa</c:v>
                </c:pt>
                <c:pt idx="1">
                  <c:v>Africa</c:v>
                </c:pt>
                <c:pt idx="2">
                  <c:v>Latin America and Caribbean</c:v>
                </c:pt>
                <c:pt idx="3">
                  <c:v>Asia (no high inc.)</c:v>
                </c:pt>
                <c:pt idx="4">
                  <c:v>High income (no LAC)</c:v>
                </c:pt>
                <c:pt idx="5">
                  <c:v>World</c:v>
                </c:pt>
              </c:strCache>
            </c:strRef>
          </c:cat>
          <c:val>
            <c:numRef>
              <c:f>'Non combustion energy'!$E$89:$J$89</c:f>
              <c:numCache>
                <c:formatCode>_(* #,##0_);_(* \(#,##0\);_(* "-"??_);_(@_)</c:formatCode>
                <c:ptCount val="6"/>
                <c:pt idx="0">
                  <c:v>2.1549064724718408</c:v>
                </c:pt>
                <c:pt idx="1">
                  <c:v>7.5036890645399712</c:v>
                </c:pt>
                <c:pt idx="2">
                  <c:v>10.966394093580565</c:v>
                </c:pt>
                <c:pt idx="3">
                  <c:v>15.046469879716726</c:v>
                </c:pt>
                <c:pt idx="4">
                  <c:v>29.123841619954614</c:v>
                </c:pt>
                <c:pt idx="5">
                  <c:v>18.964706049037282</c:v>
                </c:pt>
              </c:numCache>
            </c:numRef>
          </c:val>
          <c:extLst>
            <c:ext xmlns:c16="http://schemas.microsoft.com/office/drawing/2014/chart" uri="{C3380CC4-5D6E-409C-BE32-E72D297353CC}">
              <c16:uniqueId val="{00000001-20A3-4D15-A0FA-6D864FC3187C}"/>
            </c:ext>
          </c:extLst>
        </c:ser>
        <c:ser>
          <c:idx val="4"/>
          <c:order val="2"/>
          <c:tx>
            <c:strRef>
              <c:f>'Non combustion energy'!$D$90</c:f>
              <c:strCache>
                <c:ptCount val="1"/>
                <c:pt idx="0">
                  <c:v>Geothermal</c:v>
                </c:pt>
              </c:strCache>
            </c:strRef>
          </c:tx>
          <c:spPr>
            <a:solidFill>
              <a:srgbClr val="808080"/>
            </a:solidFill>
            <a:ln>
              <a:noFill/>
            </a:ln>
            <a:effectLst/>
            <a:extLst>
              <a:ext uri="{91240B29-F687-4F45-9708-019B960494DF}">
                <a14:hiddenLine xmlns:a14="http://schemas.microsoft.com/office/drawing/2010/main">
                  <a:noFill/>
                </a14:hiddenLine>
              </a:ext>
            </a:extLst>
          </c:spPr>
          <c:invertIfNegative val="0"/>
          <c:cat>
            <c:strRef>
              <c:f>'Non combustion energy'!$E$87:$J$87</c:f>
              <c:strCache>
                <c:ptCount val="6"/>
                <c:pt idx="0">
                  <c:v>East Africa</c:v>
                </c:pt>
                <c:pt idx="1">
                  <c:v>Africa</c:v>
                </c:pt>
                <c:pt idx="2">
                  <c:v>Latin America and Caribbean</c:v>
                </c:pt>
                <c:pt idx="3">
                  <c:v>Asia (no high inc.)</c:v>
                </c:pt>
                <c:pt idx="4">
                  <c:v>High income (no LAC)</c:v>
                </c:pt>
                <c:pt idx="5">
                  <c:v>World</c:v>
                </c:pt>
              </c:strCache>
            </c:strRef>
          </c:cat>
          <c:val>
            <c:numRef>
              <c:f>'Non combustion energy'!$E$90:$J$90</c:f>
              <c:numCache>
                <c:formatCode>_(* #,##0_);_(* \(#,##0\);_(* "-"??_);_(@_)</c:formatCode>
                <c:ptCount val="6"/>
                <c:pt idx="0">
                  <c:v>55.638868055077516</c:v>
                </c:pt>
                <c:pt idx="1">
                  <c:v>21.531361264191716</c:v>
                </c:pt>
                <c:pt idx="2">
                  <c:v>7.9820709376648713</c:v>
                </c:pt>
                <c:pt idx="3">
                  <c:v>18.391538903764509</c:v>
                </c:pt>
                <c:pt idx="4">
                  <c:v>10.694896836026869</c:v>
                </c:pt>
                <c:pt idx="5">
                  <c:v>14.790935224683393</c:v>
                </c:pt>
              </c:numCache>
            </c:numRef>
          </c:val>
          <c:extLst>
            <c:ext xmlns:c16="http://schemas.microsoft.com/office/drawing/2014/chart" uri="{C3380CC4-5D6E-409C-BE32-E72D297353CC}">
              <c16:uniqueId val="{00000002-20A3-4D15-A0FA-6D864FC3187C}"/>
            </c:ext>
          </c:extLst>
        </c:ser>
        <c:ser>
          <c:idx val="5"/>
          <c:order val="3"/>
          <c:tx>
            <c:strRef>
              <c:f>'Non combustion energy'!$D$91</c:f>
              <c:strCache>
                <c:ptCount val="1"/>
                <c:pt idx="0">
                  <c:v>Solar (PV)</c:v>
                </c:pt>
              </c:strCache>
            </c:strRef>
          </c:tx>
          <c:spPr>
            <a:solidFill>
              <a:srgbClr val="0B68AF"/>
            </a:solidFill>
            <a:ln>
              <a:noFill/>
            </a:ln>
            <a:effectLst/>
            <a:extLst>
              <a:ext uri="{91240B29-F687-4F45-9708-019B960494DF}">
                <a14:hiddenLine xmlns:a14="http://schemas.microsoft.com/office/drawing/2010/main">
                  <a:noFill/>
                </a14:hiddenLine>
              </a:ext>
            </a:extLst>
          </c:spPr>
          <c:invertIfNegative val="0"/>
          <c:cat>
            <c:strRef>
              <c:f>'Non combustion energy'!$E$87:$J$87</c:f>
              <c:strCache>
                <c:ptCount val="6"/>
                <c:pt idx="0">
                  <c:v>East Africa</c:v>
                </c:pt>
                <c:pt idx="1">
                  <c:v>Africa</c:v>
                </c:pt>
                <c:pt idx="2">
                  <c:v>Latin America and Caribbean</c:v>
                </c:pt>
                <c:pt idx="3">
                  <c:v>Asia (no high inc.)</c:v>
                </c:pt>
                <c:pt idx="4">
                  <c:v>High income (no LAC)</c:v>
                </c:pt>
                <c:pt idx="5">
                  <c:v>World</c:v>
                </c:pt>
              </c:strCache>
            </c:strRef>
          </c:cat>
          <c:val>
            <c:numRef>
              <c:f>'Non combustion energy'!$E$91:$J$91</c:f>
              <c:numCache>
                <c:formatCode>_(* #,##0_);_(* \(#,##0\);_(* "-"??_);_(@_)</c:formatCode>
                <c:ptCount val="6"/>
                <c:pt idx="0">
                  <c:v>0.55035692527315405</c:v>
                </c:pt>
                <c:pt idx="1">
                  <c:v>4.9279727369700659</c:v>
                </c:pt>
                <c:pt idx="2">
                  <c:v>3.618667518578464</c:v>
                </c:pt>
                <c:pt idx="3">
                  <c:v>9.5509295590752998</c:v>
                </c:pt>
                <c:pt idx="4">
                  <c:v>13.166479940676659</c:v>
                </c:pt>
                <c:pt idx="5">
                  <c:v>9.7132779775620897</c:v>
                </c:pt>
              </c:numCache>
            </c:numRef>
          </c:val>
          <c:extLst>
            <c:ext xmlns:c16="http://schemas.microsoft.com/office/drawing/2014/chart" uri="{C3380CC4-5D6E-409C-BE32-E72D297353CC}">
              <c16:uniqueId val="{00000003-20A3-4D15-A0FA-6D864FC3187C}"/>
            </c:ext>
          </c:extLst>
        </c:ser>
        <c:ser>
          <c:idx val="7"/>
          <c:order val="4"/>
          <c:tx>
            <c:strRef>
              <c:f>'Non combustion energy'!$D$92</c:f>
              <c:strCache>
                <c:ptCount val="1"/>
                <c:pt idx="0">
                  <c:v>Solar (Thermal)</c:v>
                </c:pt>
              </c:strCache>
            </c:strRef>
          </c:tx>
          <c:spPr>
            <a:pattFill prst="wdDnDiag">
              <a:fgClr>
                <a:srgbClr val="00AAAD"/>
              </a:fgClr>
              <a:bgClr>
                <a:srgbClr val="00AAAD"/>
              </a:bgClr>
            </a:pattFill>
            <a:ln>
              <a:noFill/>
            </a:ln>
            <a:effectLst/>
            <a:extLst>
              <a:ext uri="{91240B29-F687-4F45-9708-019B960494DF}">
                <a14:hiddenLine xmlns:a14="http://schemas.microsoft.com/office/drawing/2010/main">
                  <a:noFill/>
                </a14:hiddenLine>
              </a:ext>
            </a:extLst>
          </c:spPr>
          <c:invertIfNegative val="0"/>
          <c:cat>
            <c:strRef>
              <c:f>'Non combustion energy'!$E$87:$J$87</c:f>
              <c:strCache>
                <c:ptCount val="6"/>
                <c:pt idx="0">
                  <c:v>East Africa</c:v>
                </c:pt>
                <c:pt idx="1">
                  <c:v>Africa</c:v>
                </c:pt>
                <c:pt idx="2">
                  <c:v>Latin America and Caribbean</c:v>
                </c:pt>
                <c:pt idx="3">
                  <c:v>Asia (no high inc.)</c:v>
                </c:pt>
                <c:pt idx="4">
                  <c:v>High income (no LAC)</c:v>
                </c:pt>
                <c:pt idx="5">
                  <c:v>World</c:v>
                </c:pt>
              </c:strCache>
            </c:strRef>
          </c:cat>
          <c:val>
            <c:numRef>
              <c:f>'Non combustion energy'!$E$92:$J$92</c:f>
              <c:numCache>
                <c:formatCode>_(* #,##0_);_(* \(#,##0\);_(* "-"??_);_(@_)</c:formatCode>
                <c:ptCount val="6"/>
                <c:pt idx="0">
                  <c:v>0</c:v>
                </c:pt>
                <c:pt idx="1">
                  <c:v>4.2442281643207274</c:v>
                </c:pt>
                <c:pt idx="2">
                  <c:v>1.9018935447207976</c:v>
                </c:pt>
                <c:pt idx="3">
                  <c:v>7.8983459238188738</c:v>
                </c:pt>
                <c:pt idx="4">
                  <c:v>3.569437746236622</c:v>
                </c:pt>
                <c:pt idx="5">
                  <c:v>5.1546674477407848</c:v>
                </c:pt>
              </c:numCache>
            </c:numRef>
          </c:val>
          <c:extLst>
            <c:ext xmlns:c16="http://schemas.microsoft.com/office/drawing/2014/chart" uri="{C3380CC4-5D6E-409C-BE32-E72D297353CC}">
              <c16:uniqueId val="{00000004-20A3-4D15-A0FA-6D864FC3187C}"/>
            </c:ext>
          </c:extLst>
        </c:ser>
        <c:dLbls>
          <c:showLegendKey val="0"/>
          <c:showVal val="0"/>
          <c:showCatName val="0"/>
          <c:showSerName val="0"/>
          <c:showPercent val="0"/>
          <c:showBubbleSize val="0"/>
        </c:dLbls>
        <c:gapWidth val="150"/>
        <c:overlap val="100"/>
        <c:axId val="1231814720"/>
        <c:axId val="1231819968"/>
        <c:extLst>
          <c:ext xmlns:c15="http://schemas.microsoft.com/office/drawing/2012/chart" uri="{02D57815-91ED-43cb-92C2-25804820EDAC}">
            <c15:filteredBarSeries>
              <c15:ser>
                <c:idx val="11"/>
                <c:order val="5"/>
                <c:tx>
                  <c:strRef>
                    <c:extLst>
                      <c:ext uri="{02D57815-91ED-43cb-92C2-25804820EDAC}">
                        <c15:formulaRef>
                          <c15:sqref>'Non combustion energy'!$D$93</c15:sqref>
                        </c15:formulaRef>
                      </c:ext>
                    </c:extLst>
                    <c:strCache>
                      <c:ptCount val="1"/>
                      <c:pt idx="0">
                        <c:v>Tidal/wave</c:v>
                      </c:pt>
                    </c:strCache>
                  </c:strRef>
                </c:tx>
                <c:spPr>
                  <a:solidFill>
                    <a:schemeClr val="accent6">
                      <a:lumMod val="60000"/>
                    </a:schemeClr>
                  </a:solidFill>
                  <a:ln>
                    <a:noFill/>
                  </a:ln>
                  <a:effectLst/>
                </c:spPr>
                <c:invertIfNegative val="0"/>
                <c:cat>
                  <c:strRef>
                    <c:extLst>
                      <c:ext uri="{02D57815-91ED-43cb-92C2-25804820EDAC}">
                        <c15:formulaRef>
                          <c15:sqref>'Non combustion energy'!$E$87:$J$87</c15:sqref>
                        </c15:formulaRef>
                      </c:ext>
                    </c:extLst>
                    <c:strCache>
                      <c:ptCount val="6"/>
                      <c:pt idx="0">
                        <c:v>East Africa</c:v>
                      </c:pt>
                      <c:pt idx="1">
                        <c:v>Africa</c:v>
                      </c:pt>
                      <c:pt idx="2">
                        <c:v>Latin America and Caribbean</c:v>
                      </c:pt>
                      <c:pt idx="3">
                        <c:v>Asia (no high inc.)</c:v>
                      </c:pt>
                      <c:pt idx="4">
                        <c:v>High income (no LAC)</c:v>
                      </c:pt>
                      <c:pt idx="5">
                        <c:v>World</c:v>
                      </c:pt>
                    </c:strCache>
                  </c:strRef>
                </c:cat>
                <c:val>
                  <c:numRef>
                    <c:extLst>
                      <c:ext uri="{02D57815-91ED-43cb-92C2-25804820EDAC}">
                        <c15:formulaRef>
                          <c15:sqref>'Non combustion energy'!$E$93:$J$93</c15:sqref>
                        </c15:formulaRef>
                      </c:ext>
                    </c:extLst>
                    <c:numCache>
                      <c:formatCode>_(* #,##0_);_(* \(#,##0\);_(* "-"??_);_(@_)</c:formatCode>
                      <c:ptCount val="6"/>
                      <c:pt idx="0">
                        <c:v>0</c:v>
                      </c:pt>
                      <c:pt idx="1">
                        <c:v>0</c:v>
                      </c:pt>
                      <c:pt idx="2">
                        <c:v>0</c:v>
                      </c:pt>
                      <c:pt idx="3">
                        <c:v>3.2673938692801783E-4</c:v>
                      </c:pt>
                      <c:pt idx="4">
                        <c:v>3.2090988580588203E-2</c:v>
                      </c:pt>
                      <c:pt idx="5">
                        <c:v>1.176196112978937E-2</c:v>
                      </c:pt>
                    </c:numCache>
                  </c:numRef>
                </c:val>
                <c:extLst>
                  <c:ext xmlns:c16="http://schemas.microsoft.com/office/drawing/2014/chart" uri="{C3380CC4-5D6E-409C-BE32-E72D297353CC}">
                    <c16:uniqueId val="{00000006-20A3-4D15-A0FA-6D864FC3187C}"/>
                  </c:ext>
                </c:extLst>
              </c15:ser>
            </c15:filteredBarSeries>
          </c:ext>
        </c:extLst>
      </c:barChart>
      <c:lineChart>
        <c:grouping val="stacked"/>
        <c:varyColors val="0"/>
        <c:ser>
          <c:idx val="14"/>
          <c:order val="6"/>
          <c:tx>
            <c:strRef>
              <c:f>'Non combustion energy'!$D$97</c:f>
              <c:strCache>
                <c:ptCount val="1"/>
                <c:pt idx="0">
                  <c:v>non-combustion as % of total energy</c:v>
                </c:pt>
              </c:strCache>
            </c:strRef>
          </c:tx>
          <c:spPr>
            <a:ln w="6350" cap="rnd">
              <a:noFill/>
              <a:prstDash val="solid"/>
              <a:round/>
            </a:ln>
            <a:effectLst/>
            <a:extLst>
              <a:ext uri="{91240B29-F687-4F45-9708-019B960494DF}">
                <a14:hiddenLine xmlns:a14="http://schemas.microsoft.com/office/drawing/2010/main" w="6350" cap="rnd">
                  <a:solidFill>
                    <a:sysClr val="windowText" lastClr="000000"/>
                  </a:solidFill>
                  <a:prstDash val="solid"/>
                  <a:round/>
                </a14:hiddenLine>
              </a:ext>
            </a:extLst>
          </c:spPr>
          <c:marker>
            <c:symbol val="diamond"/>
            <c:size val="10"/>
            <c:spPr>
              <a:solidFill>
                <a:srgbClr val="000000"/>
              </a:solidFill>
              <a:ln w="3175">
                <a:solidFill>
                  <a:srgbClr val="000000"/>
                </a:solidFill>
                <a:prstDash val="solid"/>
              </a:ln>
              <a:effectLst/>
            </c:spPr>
          </c:marker>
          <c:cat>
            <c:strRef>
              <c:f>'Non combustion energy'!$E$87:$J$87</c:f>
              <c:strCache>
                <c:ptCount val="6"/>
                <c:pt idx="0">
                  <c:v>East Africa</c:v>
                </c:pt>
                <c:pt idx="1">
                  <c:v>Africa</c:v>
                </c:pt>
                <c:pt idx="2">
                  <c:v>Latin America and Caribbean</c:v>
                </c:pt>
                <c:pt idx="3">
                  <c:v>Asia (no high inc.)</c:v>
                </c:pt>
                <c:pt idx="4">
                  <c:v>High income (no LAC)</c:v>
                </c:pt>
                <c:pt idx="5">
                  <c:v>World</c:v>
                </c:pt>
              </c:strCache>
            </c:strRef>
          </c:cat>
          <c:val>
            <c:numRef>
              <c:f>'Non combustion energy'!$E$97:$J$97</c:f>
              <c:numCache>
                <c:formatCode>0.0</c:formatCode>
                <c:ptCount val="6"/>
                <c:pt idx="0">
                  <c:v>5.7045663408726472</c:v>
                </c:pt>
                <c:pt idx="1">
                  <c:v>1.8588842398446981</c:v>
                </c:pt>
                <c:pt idx="2">
                  <c:v>9.6820400943369656</c:v>
                </c:pt>
                <c:pt idx="3">
                  <c:v>6.3158954069024817</c:v>
                </c:pt>
                <c:pt idx="4">
                  <c:v>4.8015902518492037</c:v>
                </c:pt>
                <c:pt idx="5">
                  <c:v>5.1378373802174933</c:v>
                </c:pt>
              </c:numCache>
            </c:numRef>
          </c:val>
          <c:smooth val="0"/>
          <c:extLst>
            <c:ext xmlns:c16="http://schemas.microsoft.com/office/drawing/2014/chart" uri="{C3380CC4-5D6E-409C-BE32-E72D297353CC}">
              <c16:uniqueId val="{00000005-20A3-4D15-A0FA-6D864FC3187C}"/>
            </c:ext>
          </c:extLst>
        </c:ser>
        <c:dLbls>
          <c:showLegendKey val="0"/>
          <c:showVal val="0"/>
          <c:showCatName val="0"/>
          <c:showSerName val="0"/>
          <c:showPercent val="0"/>
          <c:showBubbleSize val="0"/>
        </c:dLbls>
        <c:marker val="1"/>
        <c:smooth val="0"/>
        <c:axId val="1231814720"/>
        <c:axId val="1231819968"/>
      </c:lineChart>
      <c:catAx>
        <c:axId val="1231814720"/>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000000"/>
                </a:solidFill>
                <a:latin typeface="Arial Narrow"/>
                <a:ea typeface="Arial Narrow"/>
                <a:cs typeface="Arial Narrow"/>
              </a:defRPr>
            </a:pPr>
            <a:endParaRPr lang="fr-FR"/>
          </a:p>
        </c:txPr>
        <c:crossAx val="1231819968"/>
        <c:crosses val="autoZero"/>
        <c:auto val="1"/>
        <c:lblAlgn val="ctr"/>
        <c:lblOffset val="0"/>
        <c:tickLblSkip val="1"/>
        <c:noMultiLvlLbl val="0"/>
      </c:catAx>
      <c:valAx>
        <c:axId val="1231819968"/>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000000"/>
                    </a:solidFill>
                    <a:latin typeface="Arial Narrow" panose="020B0606020202030204" pitchFamily="34" charset="0"/>
                    <a:ea typeface="+mn-ea"/>
                    <a:cs typeface="+mn-cs"/>
                  </a:defRPr>
                </a:pPr>
                <a:r>
                  <a:rPr lang="fr-FR" sz="800" b="0" i="0">
                    <a:solidFill>
                      <a:srgbClr val="000000"/>
                    </a:solidFill>
                    <a:latin typeface="Arial Narrow" panose="020B0606020202030204" pitchFamily="34" charset="0"/>
                  </a:rPr>
                  <a:t>%</a:t>
                </a:r>
              </a:p>
            </c:rich>
          </c:tx>
          <c:layout>
            <c:manualLayout>
              <c:xMode val="edge"/>
              <c:yMode val="edge"/>
              <c:x val="1.4649929699706859E-2"/>
              <c:y val="0.16736219476524744"/>
            </c:manualLayout>
          </c:layout>
          <c:overlay val="0"/>
          <c:spPr>
            <a:noFill/>
            <a:ln>
              <a:noFill/>
            </a:ln>
            <a:effectLst/>
          </c:spPr>
          <c:txPr>
            <a:bodyPr rot="0" spcFirstLastPara="1" vertOverflow="ellipsis" wrap="square" anchor="ctr" anchorCtr="1"/>
            <a:lstStyle/>
            <a:p>
              <a:pPr>
                <a:defRPr sz="800" b="0" i="0" u="none" strike="noStrike" kern="1200" baseline="0">
                  <a:solidFill>
                    <a:srgbClr val="000000"/>
                  </a:solidFill>
                  <a:latin typeface="Arial Narrow" panose="020B0606020202030204" pitchFamily="34" charset="0"/>
                  <a:ea typeface="+mn-ea"/>
                  <a:cs typeface="+mn-cs"/>
                </a:defRPr>
              </a:pPr>
              <a:endParaRPr lang="fr-FR"/>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000000"/>
                </a:solidFill>
                <a:latin typeface="Arial Narrow"/>
                <a:ea typeface="Arial Narrow"/>
                <a:cs typeface="Arial Narrow"/>
              </a:defRPr>
            </a:pPr>
            <a:endParaRPr lang="fr-FR"/>
          </a:p>
        </c:txPr>
        <c:crossAx val="1231814720"/>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t"/>
      <c:layout>
        <c:manualLayout>
          <c:xMode val="edge"/>
          <c:yMode val="edge"/>
          <c:x val="5.5895238346341344E-2"/>
          <c:y val="2.1829851491119233E-2"/>
          <c:w val="0.9276030193540783"/>
          <c:h val="0.196470382306017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9255245983818955E-2"/>
          <c:y val="0.23428902436893248"/>
          <c:w val="0.90182860032021572"/>
          <c:h val="0.7094017045045985"/>
        </c:manualLayout>
      </c:layout>
      <c:areaChart>
        <c:grouping val="stacked"/>
        <c:varyColors val="0"/>
        <c:ser>
          <c:idx val="0"/>
          <c:order val="0"/>
          <c:tx>
            <c:strRef>
              <c:f>'Non combustion energy'!$D$61</c:f>
              <c:strCache>
                <c:ptCount val="1"/>
                <c:pt idx="0">
                  <c:v>Geothermal</c:v>
                </c:pt>
              </c:strCache>
            </c:strRef>
          </c:tx>
          <c:spPr>
            <a:solidFill>
              <a:srgbClr val="F47920"/>
            </a:solidFill>
            <a:ln>
              <a:noFill/>
            </a:ln>
            <a:effectLst/>
            <a:extLst>
              <a:ext uri="{91240B29-F687-4F45-9708-019B960494DF}">
                <a14:hiddenLine xmlns:a14="http://schemas.microsoft.com/office/drawing/2010/main">
                  <a:noFill/>
                </a14:hiddenLine>
              </a:ext>
            </a:extLst>
          </c:spPr>
          <c:cat>
            <c:numRef>
              <c:f>'Non combustion energy'!$E$60:$O$60</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'Non combustion energy'!$E$61:$O$61</c:f>
              <c:numCache>
                <c:formatCode>_(* #,##0_);_(* \(#,##0\);_(* "-"??_);_(@_)</c:formatCode>
                <c:ptCount val="11"/>
                <c:pt idx="0">
                  <c:v>38.699999200000001</c:v>
                </c:pt>
                <c:pt idx="1">
                  <c:v>52.272001200000005</c:v>
                </c:pt>
                <c:pt idx="2">
                  <c:v>54.576001400000003</c:v>
                </c:pt>
                <c:pt idx="3">
                  <c:v>64.116002100000003</c:v>
                </c:pt>
                <c:pt idx="4">
                  <c:v>105.0119988</c:v>
                </c:pt>
                <c:pt idx="5">
                  <c:v>162.756001</c:v>
                </c:pt>
                <c:pt idx="6">
                  <c:v>161.42399989999998</c:v>
                </c:pt>
                <c:pt idx="7">
                  <c:v>171.22680179999998</c:v>
                </c:pt>
                <c:pt idx="8">
                  <c:v>184.60080170000001</c:v>
                </c:pt>
                <c:pt idx="9">
                  <c:v>188.44919940000003</c:v>
                </c:pt>
                <c:pt idx="10">
                  <c:v>182.1528007</c:v>
                </c:pt>
              </c:numCache>
            </c:numRef>
          </c:val>
          <c:extLst>
            <c:ext xmlns:c16="http://schemas.microsoft.com/office/drawing/2014/chart" uri="{C3380CC4-5D6E-409C-BE32-E72D297353CC}">
              <c16:uniqueId val="{00000000-8FCA-4024-99B2-D3FF80C97576}"/>
            </c:ext>
          </c:extLst>
        </c:ser>
        <c:ser>
          <c:idx val="1"/>
          <c:order val="1"/>
          <c:tx>
            <c:strRef>
              <c:f>'Non combustion energy'!$D$62</c:f>
              <c:strCache>
                <c:ptCount val="1"/>
                <c:pt idx="0">
                  <c:v>Hydro</c:v>
                </c:pt>
              </c:strCache>
            </c:strRef>
          </c:tx>
          <c:spPr>
            <a:solidFill>
              <a:srgbClr val="8CC841"/>
            </a:solidFill>
            <a:ln>
              <a:noFill/>
            </a:ln>
            <a:effectLst/>
            <a:extLst>
              <a:ext uri="{91240B29-F687-4F45-9708-019B960494DF}">
                <a14:hiddenLine xmlns:a14="http://schemas.microsoft.com/office/drawing/2010/main">
                  <a:noFill/>
                </a14:hiddenLine>
              </a:ext>
            </a:extLst>
          </c:spPr>
          <c:cat>
            <c:numRef>
              <c:f>'Non combustion energy'!$E$60:$O$60</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'Non combustion energy'!$E$62:$O$62</c:f>
              <c:numCache>
                <c:formatCode>_(* #,##0_);_(* \(#,##0\);_(* "-"??_);_(@_)</c:formatCode>
                <c:ptCount val="11"/>
                <c:pt idx="0">
                  <c:v>70.081199900000001</c:v>
                </c:pt>
                <c:pt idx="1">
                  <c:v>73.130400199999997</c:v>
                </c:pt>
                <c:pt idx="2">
                  <c:v>80.19000650000001</c:v>
                </c:pt>
                <c:pt idx="3">
                  <c:v>94.32000020000001</c:v>
                </c:pt>
                <c:pt idx="4">
                  <c:v>98.992799500000004</c:v>
                </c:pt>
                <c:pt idx="5">
                  <c:v>101.14919839999999</c:v>
                </c:pt>
                <c:pt idx="6">
                  <c:v>109.73520329999999</c:v>
                </c:pt>
                <c:pt idx="7">
                  <c:v>114.3161234</c:v>
                </c:pt>
                <c:pt idx="8">
                  <c:v>124.48351600000001</c:v>
                </c:pt>
                <c:pt idx="9">
                  <c:v>127.08691020000001</c:v>
                </c:pt>
                <c:pt idx="10">
                  <c:v>136.37468530000001</c:v>
                </c:pt>
              </c:numCache>
            </c:numRef>
          </c:val>
          <c:extLst>
            <c:ext xmlns:c16="http://schemas.microsoft.com/office/drawing/2014/chart" uri="{C3380CC4-5D6E-409C-BE32-E72D297353CC}">
              <c16:uniqueId val="{00000001-8FCA-4024-99B2-D3FF80C97576}"/>
            </c:ext>
          </c:extLst>
        </c:ser>
        <c:ser>
          <c:idx val="2"/>
          <c:order val="2"/>
          <c:tx>
            <c:strRef>
              <c:f>'Non combustion energy'!$D$63</c:f>
              <c:strCache>
                <c:ptCount val="1"/>
                <c:pt idx="0">
                  <c:v>Wind</c:v>
                </c:pt>
              </c:strCache>
            </c:strRef>
          </c:tx>
          <c:spPr>
            <a:solidFill>
              <a:srgbClr val="808080"/>
            </a:solidFill>
            <a:ln>
              <a:noFill/>
            </a:ln>
            <a:effectLst/>
            <a:extLst>
              <a:ext uri="{91240B29-F687-4F45-9708-019B960494DF}">
                <a14:hiddenLine xmlns:a14="http://schemas.microsoft.com/office/drawing/2010/main">
                  <a:noFill/>
                </a14:hiddenLine>
              </a:ext>
            </a:extLst>
          </c:spPr>
          <c:cat>
            <c:numRef>
              <c:f>'Non combustion energy'!$E$60:$O$60</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'Non combustion energy'!$E$63:$O$63</c:f>
              <c:numCache>
                <c:formatCode>_(* #,##0_);_(* \(#,##0\);_(* "-"??_);_(@_)</c:formatCode>
                <c:ptCount val="11"/>
                <c:pt idx="0">
                  <c:v>7.92017E-2</c:v>
                </c:pt>
                <c:pt idx="1">
                  <c:v>0.18720429999999999</c:v>
                </c:pt>
                <c:pt idx="2">
                  <c:v>0.76319919999999997</c:v>
                </c:pt>
                <c:pt idx="3">
                  <c:v>1.3572013999999999</c:v>
                </c:pt>
                <c:pt idx="4">
                  <c:v>1.8756027</c:v>
                </c:pt>
                <c:pt idx="5">
                  <c:v>2.9664064000000003</c:v>
                </c:pt>
                <c:pt idx="6">
                  <c:v>3.0887991000000001</c:v>
                </c:pt>
                <c:pt idx="7">
                  <c:v>2.1992464999999997</c:v>
                </c:pt>
                <c:pt idx="8">
                  <c:v>4.4593230000000004</c:v>
                </c:pt>
                <c:pt idx="9">
                  <c:v>7.8804996000000012</c:v>
                </c:pt>
                <c:pt idx="10">
                  <c:v>7.0548208999999993</c:v>
                </c:pt>
              </c:numCache>
            </c:numRef>
          </c:val>
          <c:extLst>
            <c:ext xmlns:c16="http://schemas.microsoft.com/office/drawing/2014/chart" uri="{C3380CC4-5D6E-409C-BE32-E72D297353CC}">
              <c16:uniqueId val="{00000002-8FCA-4024-99B2-D3FF80C97576}"/>
            </c:ext>
          </c:extLst>
        </c:ser>
        <c:ser>
          <c:idx val="3"/>
          <c:order val="3"/>
          <c:tx>
            <c:strRef>
              <c:f>'Non combustion energy'!$D$64</c:f>
              <c:strCache>
                <c:ptCount val="1"/>
                <c:pt idx="0">
                  <c:v>Solar (PV)</c:v>
                </c:pt>
              </c:strCache>
            </c:strRef>
          </c:tx>
          <c:spPr>
            <a:solidFill>
              <a:srgbClr val="0B68AF"/>
            </a:solidFill>
            <a:ln>
              <a:noFill/>
            </a:ln>
            <a:effectLst/>
            <a:extLst>
              <a:ext uri="{91240B29-F687-4F45-9708-019B960494DF}">
                <a14:hiddenLine xmlns:a14="http://schemas.microsoft.com/office/drawing/2010/main">
                  <a:noFill/>
                </a14:hiddenLine>
              </a:ext>
            </a:extLst>
          </c:spPr>
          <c:cat>
            <c:numRef>
              <c:f>'Non combustion energy'!$E$60:$O$60</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'Non combustion energy'!$E$64:$O$64</c:f>
              <c:numCache>
                <c:formatCode>_(* #,##0_);_(* \(#,##0\);_(* "-"??_);_(@_)</c:formatCode>
                <c:ptCount val="11"/>
                <c:pt idx="0">
                  <c:v>0.12240520000000001</c:v>
                </c:pt>
                <c:pt idx="1">
                  <c:v>0.151202</c:v>
                </c:pt>
                <c:pt idx="2">
                  <c:v>0.19440560000000001</c:v>
                </c:pt>
                <c:pt idx="3">
                  <c:v>0.2988034</c:v>
                </c:pt>
                <c:pt idx="4">
                  <c:v>0.52200190000000002</c:v>
                </c:pt>
                <c:pt idx="5">
                  <c:v>0.58680090000000007</c:v>
                </c:pt>
                <c:pt idx="6">
                  <c:v>0.75960280000000013</c:v>
                </c:pt>
                <c:pt idx="7">
                  <c:v>0.93747490000000011</c:v>
                </c:pt>
                <c:pt idx="8">
                  <c:v>1.1772400999999999</c:v>
                </c:pt>
                <c:pt idx="9">
                  <c:v>1.7149301000000001</c:v>
                </c:pt>
                <c:pt idx="10">
                  <c:v>1.8017809999999999</c:v>
                </c:pt>
              </c:numCache>
            </c:numRef>
          </c:val>
          <c:extLst>
            <c:ext xmlns:c16="http://schemas.microsoft.com/office/drawing/2014/chart" uri="{C3380CC4-5D6E-409C-BE32-E72D297353CC}">
              <c16:uniqueId val="{00000003-8FCA-4024-99B2-D3FF80C97576}"/>
            </c:ext>
          </c:extLst>
        </c:ser>
        <c:ser>
          <c:idx val="4"/>
          <c:order val="4"/>
          <c:tx>
            <c:strRef>
              <c:f>'Non combustion energy'!$D$65</c:f>
              <c:strCache>
                <c:ptCount val="1"/>
                <c:pt idx="0">
                  <c:v>Tidal/wave</c:v>
                </c:pt>
              </c:strCache>
            </c:strRef>
          </c:tx>
          <c:spPr>
            <a:solidFill>
              <a:srgbClr val="00AAAD"/>
            </a:solidFill>
            <a:ln>
              <a:noFill/>
            </a:ln>
            <a:effectLst/>
            <a:extLst>
              <a:ext uri="{91240B29-F687-4F45-9708-019B960494DF}">
                <a14:hiddenLine xmlns:a14="http://schemas.microsoft.com/office/drawing/2010/main">
                  <a:noFill/>
                </a14:hiddenLine>
              </a:ext>
            </a:extLst>
          </c:spPr>
          <c:cat>
            <c:numRef>
              <c:f>'Non combustion energy'!$E$60:$O$60</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'Non combustion energy'!$E$65:$O$65</c:f>
              <c:numCache>
                <c:formatCode>_(* #,##0_);_(* \(#,##0\);_(*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8FCA-4024-99B2-D3FF80C97576}"/>
            </c:ext>
          </c:extLst>
        </c:ser>
        <c:ser>
          <c:idx val="5"/>
          <c:order val="5"/>
          <c:tx>
            <c:strRef>
              <c:f>'Non combustion energy'!$D$66</c:f>
              <c:strCache>
                <c:ptCount val="1"/>
                <c:pt idx="0">
                  <c:v>Solar (Thermal)</c:v>
                </c:pt>
              </c:strCache>
            </c:strRef>
          </c:tx>
          <c:spPr>
            <a:solidFill>
              <a:srgbClr val="04736B"/>
            </a:solidFill>
            <a:ln>
              <a:noFill/>
            </a:ln>
            <a:effectLst/>
            <a:extLst>
              <a:ext uri="{91240B29-F687-4F45-9708-019B960494DF}">
                <a14:hiddenLine xmlns:a14="http://schemas.microsoft.com/office/drawing/2010/main">
                  <a:noFill/>
                </a14:hiddenLine>
              </a:ext>
            </a:extLst>
          </c:spPr>
          <c:cat>
            <c:numRef>
              <c:f>'Non combustion energy'!$E$60:$O$60</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'Non combustion energy'!$E$66:$O$66</c:f>
              <c:numCache>
                <c:formatCode>_(* #,##0_);_(* \(#,##0\);_(*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5-8FCA-4024-99B2-D3FF80C97576}"/>
            </c:ext>
          </c:extLst>
        </c:ser>
        <c:dLbls>
          <c:showLegendKey val="0"/>
          <c:showVal val="0"/>
          <c:showCatName val="0"/>
          <c:showSerName val="0"/>
          <c:showPercent val="0"/>
          <c:showBubbleSize val="0"/>
        </c:dLbls>
        <c:axId val="464707432"/>
        <c:axId val="464714320"/>
        <c:extLst/>
      </c:areaChart>
      <c:lineChart>
        <c:grouping val="standard"/>
        <c:varyColors val="0"/>
        <c:ser>
          <c:idx val="14"/>
          <c:order val="6"/>
          <c:tx>
            <c:strRef>
              <c:f>'Non combustion energy'!$D$70</c:f>
              <c:strCache>
                <c:ptCount val="1"/>
                <c:pt idx="0">
                  <c:v>non-combustion as % of total energy</c:v>
                </c:pt>
              </c:strCache>
            </c:strRef>
          </c:tx>
          <c:spPr>
            <a:ln w="31750" cap="rnd">
              <a:solidFill>
                <a:schemeClr val="tx1"/>
              </a:solidFill>
              <a:prstDash val="solid"/>
              <a:round/>
            </a:ln>
            <a:effectLst/>
          </c:spPr>
          <c:marker>
            <c:symbol val="none"/>
          </c:marker>
          <c:cat>
            <c:numRef>
              <c:f>'Non combustion energy'!$E$60:$O$60</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'Non combustion energy'!$E$70:$O$70</c:f>
              <c:numCache>
                <c:formatCode>0.0</c:formatCode>
                <c:ptCount val="11"/>
                <c:pt idx="0">
                  <c:v>2.1328266313205932</c:v>
                </c:pt>
                <c:pt idx="1">
                  <c:v>2.4099386532943132</c:v>
                </c:pt>
                <c:pt idx="2">
                  <c:v>2.9467746685178011</c:v>
                </c:pt>
                <c:pt idx="3">
                  <c:v>3.2347392202052601</c:v>
                </c:pt>
                <c:pt idx="4">
                  <c:v>3.9638948445045536</c:v>
                </c:pt>
                <c:pt idx="5">
                  <c:v>5.001626407281738</c:v>
                </c:pt>
                <c:pt idx="6">
                  <c:v>5.2301728442361641</c:v>
                </c:pt>
                <c:pt idx="7">
                  <c:v>5.3830707485244966</c:v>
                </c:pt>
                <c:pt idx="8">
                  <c:v>5.7253096183468895</c:v>
                </c:pt>
                <c:pt idx="9">
                  <c:v>5.6397029758778432</c:v>
                </c:pt>
                <c:pt idx="10">
                  <c:v>5.7045663408726472</c:v>
                </c:pt>
              </c:numCache>
            </c:numRef>
          </c:val>
          <c:smooth val="0"/>
          <c:extLst>
            <c:ext xmlns:c16="http://schemas.microsoft.com/office/drawing/2014/chart" uri="{C3380CC4-5D6E-409C-BE32-E72D297353CC}">
              <c16:uniqueId val="{00000006-8FCA-4024-99B2-D3FF80C97576}"/>
            </c:ext>
          </c:extLst>
        </c:ser>
        <c:dLbls>
          <c:showLegendKey val="0"/>
          <c:showVal val="0"/>
          <c:showCatName val="0"/>
          <c:showSerName val="0"/>
          <c:showPercent val="0"/>
          <c:showBubbleSize val="0"/>
        </c:dLbls>
        <c:marker val="1"/>
        <c:smooth val="0"/>
        <c:axId val="422191808"/>
        <c:axId val="422192136"/>
      </c:lineChart>
      <c:catAx>
        <c:axId val="46470743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000000"/>
                </a:solidFill>
                <a:latin typeface="Arial Narrow"/>
                <a:ea typeface="Arial Narrow"/>
                <a:cs typeface="Arial Narrow"/>
              </a:defRPr>
            </a:pPr>
            <a:endParaRPr lang="fr-FR"/>
          </a:p>
        </c:txPr>
        <c:crossAx val="464714320"/>
        <c:crosses val="autoZero"/>
        <c:auto val="1"/>
        <c:lblAlgn val="ctr"/>
        <c:lblOffset val="0"/>
        <c:tickLblSkip val="1"/>
        <c:noMultiLvlLbl val="0"/>
      </c:catAx>
      <c:valAx>
        <c:axId val="464714320"/>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chemeClr val="tx1"/>
                    </a:solidFill>
                    <a:latin typeface="Arial Narrow" panose="020B0606020202030204" pitchFamily="34" charset="0"/>
                    <a:ea typeface="+mn-ea"/>
                    <a:cs typeface="+mn-cs"/>
                  </a:defRPr>
                </a:pPr>
                <a:r>
                  <a:rPr lang="fr-FR" sz="800" b="0" i="0">
                    <a:solidFill>
                      <a:schemeClr val="tx1"/>
                    </a:solidFill>
                    <a:latin typeface="Arial Narrow" panose="020B0606020202030204" pitchFamily="34" charset="0"/>
                  </a:rPr>
                  <a:t>Renewable energy </a:t>
                </a:r>
              </a:p>
              <a:p>
                <a:pPr>
                  <a:defRPr sz="800">
                    <a:solidFill>
                      <a:schemeClr val="tx1"/>
                    </a:solidFill>
                    <a:latin typeface="Arial Narrow" panose="020B0606020202030204" pitchFamily="34" charset="0"/>
                  </a:defRPr>
                </a:pPr>
                <a:r>
                  <a:rPr lang="fr-FR" sz="800" b="0" i="0">
                    <a:solidFill>
                      <a:schemeClr val="tx1"/>
                    </a:solidFill>
                    <a:latin typeface="Arial Narrow" panose="020B0606020202030204" pitchFamily="34" charset="0"/>
                  </a:rPr>
                  <a:t>in 000s</a:t>
                </a:r>
                <a:r>
                  <a:rPr lang="fr-FR" sz="800" b="0" i="0" baseline="0">
                    <a:solidFill>
                      <a:schemeClr val="tx1"/>
                    </a:solidFill>
                    <a:latin typeface="Arial Narrow" panose="020B0606020202030204" pitchFamily="34" charset="0"/>
                  </a:rPr>
                  <a:t> of TJ</a:t>
                </a:r>
                <a:endParaRPr lang="fr-FR" sz="800" b="0" i="0">
                  <a:solidFill>
                    <a:schemeClr val="tx1"/>
                  </a:solidFill>
                  <a:latin typeface="Arial Narrow" panose="020B0606020202030204" pitchFamily="34" charset="0"/>
                </a:endParaRPr>
              </a:p>
            </c:rich>
          </c:tx>
          <c:layout>
            <c:manualLayout>
              <c:xMode val="edge"/>
              <c:yMode val="edge"/>
              <c:x val="0"/>
              <c:y val="0.13825572611042181"/>
            </c:manualLayout>
          </c:layout>
          <c:overlay val="0"/>
          <c:spPr>
            <a:noFill/>
            <a:ln>
              <a:noFill/>
            </a:ln>
            <a:effectLst/>
          </c:spPr>
          <c:txPr>
            <a:bodyPr rot="0" spcFirstLastPara="1" vertOverflow="ellipsis" wrap="square" anchor="ctr" anchorCtr="1"/>
            <a:lstStyle/>
            <a:p>
              <a:pPr>
                <a:defRPr sz="800" b="0" i="0" u="none" strike="noStrike" kern="1200" baseline="0">
                  <a:solidFill>
                    <a:schemeClr val="tx1"/>
                  </a:solidFill>
                  <a:latin typeface="Arial Narrow" panose="020B0606020202030204" pitchFamily="34" charset="0"/>
                  <a:ea typeface="+mn-ea"/>
                  <a:cs typeface="+mn-cs"/>
                </a:defRPr>
              </a:pPr>
              <a:endParaRPr lang="fr-FR"/>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chemeClr val="tx1"/>
                </a:solidFill>
                <a:latin typeface="Arial Narrow"/>
                <a:ea typeface="Arial Narrow"/>
                <a:cs typeface="Arial Narrow"/>
              </a:defRPr>
            </a:pPr>
            <a:endParaRPr lang="fr-FR"/>
          </a:p>
        </c:txPr>
        <c:crossAx val="464707432"/>
        <c:crosses val="autoZero"/>
        <c:crossBetween val="between"/>
      </c:valAx>
      <c:valAx>
        <c:axId val="422192136"/>
        <c:scaling>
          <c:orientation val="minMax"/>
          <c:min val="0"/>
        </c:scaling>
        <c:delete val="0"/>
        <c:axPos val="r"/>
        <c:title>
          <c:tx>
            <c:rich>
              <a:bodyPr rot="0" spcFirstLastPara="1" vertOverflow="ellipsis" wrap="square" anchor="ctr" anchorCtr="1"/>
              <a:lstStyle/>
              <a:p>
                <a:pPr>
                  <a:defRPr sz="800" b="0" i="0" u="none" strike="noStrike" kern="1200" baseline="0">
                    <a:solidFill>
                      <a:schemeClr val="tx1"/>
                    </a:solidFill>
                    <a:latin typeface="Arial Narrow" panose="020B0606020202030204" pitchFamily="34" charset="0"/>
                    <a:ea typeface="+mn-ea"/>
                    <a:cs typeface="+mn-cs"/>
                  </a:defRPr>
                </a:pPr>
                <a:r>
                  <a:rPr lang="fr-FR" sz="800" b="0" i="0" baseline="0">
                    <a:solidFill>
                      <a:schemeClr val="tx1"/>
                    </a:solidFill>
                    <a:latin typeface="Arial Narrow" panose="020B0606020202030204" pitchFamily="34" charset="0"/>
                  </a:rPr>
                  <a:t>% renewable</a:t>
                </a:r>
                <a:endParaRPr lang="fr-FR" sz="800" b="0" i="0">
                  <a:solidFill>
                    <a:schemeClr val="tx1"/>
                  </a:solidFill>
                  <a:latin typeface="Arial Narrow" panose="020B0606020202030204" pitchFamily="34" charset="0"/>
                </a:endParaRPr>
              </a:p>
            </c:rich>
          </c:tx>
          <c:layout>
            <c:manualLayout>
              <c:xMode val="edge"/>
              <c:yMode val="edge"/>
              <c:x val="0.90324477340282883"/>
              <c:y val="0.17147864012057412"/>
            </c:manualLayout>
          </c:layout>
          <c:overlay val="0"/>
          <c:spPr>
            <a:noFill/>
            <a:ln>
              <a:noFill/>
            </a:ln>
            <a:effectLst/>
          </c:spPr>
          <c:txPr>
            <a:bodyPr rot="0" spcFirstLastPara="1" vertOverflow="ellipsis" wrap="square" anchor="ctr" anchorCtr="1"/>
            <a:lstStyle/>
            <a:p>
              <a:pPr>
                <a:defRPr sz="800" b="0" i="0" u="none" strike="noStrike" kern="1200" baseline="0">
                  <a:solidFill>
                    <a:schemeClr val="tx1"/>
                  </a:solidFill>
                  <a:latin typeface="Arial Narrow" panose="020B0606020202030204" pitchFamily="34" charset="0"/>
                  <a:ea typeface="+mn-ea"/>
                  <a:cs typeface="+mn-cs"/>
                </a:defRPr>
              </a:pPr>
              <a:endParaRPr lang="fr-FR"/>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chemeClr val="tx1"/>
                </a:solidFill>
                <a:latin typeface="Arial Narrow"/>
                <a:ea typeface="Arial Narrow"/>
                <a:cs typeface="Arial Narrow"/>
              </a:defRPr>
            </a:pPr>
            <a:endParaRPr lang="fr-FR"/>
          </a:p>
        </c:txPr>
        <c:crossAx val="422191808"/>
        <c:crosses val="max"/>
        <c:crossBetween val="between"/>
      </c:valAx>
      <c:catAx>
        <c:axId val="422191808"/>
        <c:scaling>
          <c:orientation val="minMax"/>
        </c:scaling>
        <c:delete val="1"/>
        <c:axPos val="b"/>
        <c:numFmt formatCode="General" sourceLinked="1"/>
        <c:majorTickMark val="out"/>
        <c:minorTickMark val="none"/>
        <c:tickLblPos val="nextTo"/>
        <c:crossAx val="422192136"/>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3.6746572397583784E-2"/>
          <c:y val="9.2791192886791576E-3"/>
          <c:w val="0.93917951915254327"/>
          <c:h val="0.11916234104244131"/>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fr-FR"/>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1267085452724757E-2"/>
          <c:y val="0.1220497829476774"/>
          <c:w val="0.94437014332161007"/>
          <c:h val="0.78824098666345044"/>
        </c:manualLayout>
      </c:layout>
      <c:barChart>
        <c:barDir val="col"/>
        <c:grouping val="stacked"/>
        <c:varyColors val="0"/>
        <c:ser>
          <c:idx val="2"/>
          <c:order val="0"/>
          <c:tx>
            <c:strRef>
              <c:f>'Non combustion energy'!$D$88</c:f>
              <c:strCache>
                <c:ptCount val="1"/>
                <c:pt idx="0">
                  <c:v>Hydro</c:v>
                </c:pt>
              </c:strCache>
            </c:strRef>
          </c:tx>
          <c:spPr>
            <a:pattFill prst="wdDnDiag">
              <a:fgClr>
                <a:srgbClr val="F47920"/>
              </a:fgClr>
              <a:bgClr>
                <a:srgbClr val="FFFFFF"/>
              </a:bgClr>
            </a:pattFill>
            <a:ln>
              <a:noFill/>
            </a:ln>
            <a:effectLst/>
            <a:extLst>
              <a:ext uri="{91240B29-F687-4F45-9708-019B960494DF}">
                <a14:hiddenLine xmlns:a14="http://schemas.microsoft.com/office/drawing/2010/main">
                  <a:noFill/>
                </a14:hiddenLine>
              </a:ext>
            </a:extLst>
          </c:spPr>
          <c:invertIfNegative val="0"/>
          <c:cat>
            <c:strRef>
              <c:f>'Non combustion energy'!$E$87:$J$87</c:f>
              <c:strCache>
                <c:ptCount val="6"/>
                <c:pt idx="0">
                  <c:v>East Africa</c:v>
                </c:pt>
                <c:pt idx="1">
                  <c:v>Africa</c:v>
                </c:pt>
                <c:pt idx="2">
                  <c:v>Latin America and Caribbean</c:v>
                </c:pt>
                <c:pt idx="3">
                  <c:v>Asia (no high inc.)</c:v>
                </c:pt>
                <c:pt idx="4">
                  <c:v>High income (no LAC)</c:v>
                </c:pt>
                <c:pt idx="5">
                  <c:v>World</c:v>
                </c:pt>
              </c:strCache>
            </c:strRef>
          </c:cat>
          <c:val>
            <c:numRef>
              <c:f>'Non combustion energy'!$E$88:$J$88</c:f>
              <c:numCache>
                <c:formatCode>_(* #,##0_);_(* \(#,##0\);_(* "-"??_);_(@_)</c:formatCode>
                <c:ptCount val="6"/>
                <c:pt idx="0">
                  <c:v>41.655868547177491</c:v>
                </c:pt>
                <c:pt idx="1">
                  <c:v>61.792748769977514</c:v>
                </c:pt>
                <c:pt idx="2">
                  <c:v>75.530973905455298</c:v>
                </c:pt>
                <c:pt idx="3">
                  <c:v>49.112388994237662</c:v>
                </c:pt>
                <c:pt idx="4">
                  <c:v>43.413252868524651</c:v>
                </c:pt>
                <c:pt idx="5">
                  <c:v>51.36465133984666</c:v>
                </c:pt>
              </c:numCache>
            </c:numRef>
          </c:val>
          <c:extLst>
            <c:ext xmlns:c16="http://schemas.microsoft.com/office/drawing/2014/chart" uri="{C3380CC4-5D6E-409C-BE32-E72D297353CC}">
              <c16:uniqueId val="{00000000-9787-47B9-A6A8-AA9C16334B34}"/>
            </c:ext>
          </c:extLst>
        </c:ser>
        <c:ser>
          <c:idx val="3"/>
          <c:order val="1"/>
          <c:tx>
            <c:strRef>
              <c:f>'Non combustion energy'!$D$89</c:f>
              <c:strCache>
                <c:ptCount val="1"/>
                <c:pt idx="0">
                  <c:v>Wind</c:v>
                </c:pt>
              </c:strCache>
            </c:strRef>
          </c:tx>
          <c:spPr>
            <a:pattFill prst="lgCheck">
              <a:fgClr>
                <a:srgbClr val="8CC841"/>
              </a:fgClr>
              <a:bgClr>
                <a:srgbClr val="FFFFFF"/>
              </a:bgClr>
            </a:pattFill>
            <a:ln>
              <a:noFill/>
            </a:ln>
            <a:effectLst/>
            <a:extLst>
              <a:ext uri="{91240B29-F687-4F45-9708-019B960494DF}">
                <a14:hiddenLine xmlns:a14="http://schemas.microsoft.com/office/drawing/2010/main">
                  <a:noFill/>
                </a14:hiddenLine>
              </a:ext>
            </a:extLst>
          </c:spPr>
          <c:invertIfNegative val="0"/>
          <c:cat>
            <c:strRef>
              <c:f>'Non combustion energy'!$E$87:$J$87</c:f>
              <c:strCache>
                <c:ptCount val="6"/>
                <c:pt idx="0">
                  <c:v>East Africa</c:v>
                </c:pt>
                <c:pt idx="1">
                  <c:v>Africa</c:v>
                </c:pt>
                <c:pt idx="2">
                  <c:v>Latin America and Caribbean</c:v>
                </c:pt>
                <c:pt idx="3">
                  <c:v>Asia (no high inc.)</c:v>
                </c:pt>
                <c:pt idx="4">
                  <c:v>High income (no LAC)</c:v>
                </c:pt>
                <c:pt idx="5">
                  <c:v>World</c:v>
                </c:pt>
              </c:strCache>
            </c:strRef>
          </c:cat>
          <c:val>
            <c:numRef>
              <c:f>'Non combustion energy'!$E$89:$J$89</c:f>
              <c:numCache>
                <c:formatCode>_(* #,##0_);_(* \(#,##0\);_(* "-"??_);_(@_)</c:formatCode>
                <c:ptCount val="6"/>
                <c:pt idx="0">
                  <c:v>2.1549064724718408</c:v>
                </c:pt>
                <c:pt idx="1">
                  <c:v>7.5036890645399712</c:v>
                </c:pt>
                <c:pt idx="2">
                  <c:v>10.966394093580565</c:v>
                </c:pt>
                <c:pt idx="3">
                  <c:v>15.046469879716726</c:v>
                </c:pt>
                <c:pt idx="4">
                  <c:v>29.123841619954614</c:v>
                </c:pt>
                <c:pt idx="5">
                  <c:v>18.964706049037282</c:v>
                </c:pt>
              </c:numCache>
            </c:numRef>
          </c:val>
          <c:extLst>
            <c:ext xmlns:c16="http://schemas.microsoft.com/office/drawing/2014/chart" uri="{C3380CC4-5D6E-409C-BE32-E72D297353CC}">
              <c16:uniqueId val="{00000001-9787-47B9-A6A8-AA9C16334B34}"/>
            </c:ext>
          </c:extLst>
        </c:ser>
        <c:ser>
          <c:idx val="4"/>
          <c:order val="2"/>
          <c:tx>
            <c:strRef>
              <c:f>'Non combustion energy'!$D$90</c:f>
              <c:strCache>
                <c:ptCount val="1"/>
                <c:pt idx="0">
                  <c:v>Geothermal</c:v>
                </c:pt>
              </c:strCache>
            </c:strRef>
          </c:tx>
          <c:spPr>
            <a:pattFill prst="wdDnDiag">
              <a:fgClr>
                <a:srgbClr val="808080"/>
              </a:fgClr>
              <a:bgClr>
                <a:srgbClr val="FFFFFF"/>
              </a:bgClr>
            </a:pattFill>
            <a:ln>
              <a:noFill/>
            </a:ln>
            <a:effectLst/>
            <a:extLst>
              <a:ext uri="{91240B29-F687-4F45-9708-019B960494DF}">
                <a14:hiddenLine xmlns:a14="http://schemas.microsoft.com/office/drawing/2010/main">
                  <a:noFill/>
                </a14:hiddenLine>
              </a:ext>
            </a:extLst>
          </c:spPr>
          <c:invertIfNegative val="0"/>
          <c:cat>
            <c:strRef>
              <c:f>'Non combustion energy'!$E$87:$J$87</c:f>
              <c:strCache>
                <c:ptCount val="6"/>
                <c:pt idx="0">
                  <c:v>East Africa</c:v>
                </c:pt>
                <c:pt idx="1">
                  <c:v>Africa</c:v>
                </c:pt>
                <c:pt idx="2">
                  <c:v>Latin America and Caribbean</c:v>
                </c:pt>
                <c:pt idx="3">
                  <c:v>Asia (no high inc.)</c:v>
                </c:pt>
                <c:pt idx="4">
                  <c:v>High income (no LAC)</c:v>
                </c:pt>
                <c:pt idx="5">
                  <c:v>World</c:v>
                </c:pt>
              </c:strCache>
            </c:strRef>
          </c:cat>
          <c:val>
            <c:numRef>
              <c:f>'Non combustion energy'!$E$90:$J$90</c:f>
              <c:numCache>
                <c:formatCode>_(* #,##0_);_(* \(#,##0\);_(* "-"??_);_(@_)</c:formatCode>
                <c:ptCount val="6"/>
                <c:pt idx="0">
                  <c:v>55.638868055077516</c:v>
                </c:pt>
                <c:pt idx="1">
                  <c:v>21.531361264191716</c:v>
                </c:pt>
                <c:pt idx="2">
                  <c:v>7.9820709376648713</c:v>
                </c:pt>
                <c:pt idx="3">
                  <c:v>18.391538903764509</c:v>
                </c:pt>
                <c:pt idx="4">
                  <c:v>10.694896836026869</c:v>
                </c:pt>
                <c:pt idx="5">
                  <c:v>14.790935224683393</c:v>
                </c:pt>
              </c:numCache>
            </c:numRef>
          </c:val>
          <c:extLst>
            <c:ext xmlns:c16="http://schemas.microsoft.com/office/drawing/2014/chart" uri="{C3380CC4-5D6E-409C-BE32-E72D297353CC}">
              <c16:uniqueId val="{00000002-9787-47B9-A6A8-AA9C16334B34}"/>
            </c:ext>
          </c:extLst>
        </c:ser>
        <c:ser>
          <c:idx val="5"/>
          <c:order val="3"/>
          <c:tx>
            <c:strRef>
              <c:f>'Non combustion energy'!$D$91</c:f>
              <c:strCache>
                <c:ptCount val="1"/>
                <c:pt idx="0">
                  <c:v>Solar (PV)</c:v>
                </c:pt>
              </c:strCache>
            </c:strRef>
          </c:tx>
          <c:spPr>
            <a:pattFill prst="lgCheck">
              <a:fgClr>
                <a:srgbClr val="0B68AF"/>
              </a:fgClr>
              <a:bgClr>
                <a:srgbClr val="FFFFFF"/>
              </a:bgClr>
            </a:pattFill>
            <a:ln>
              <a:noFill/>
            </a:ln>
            <a:effectLst/>
            <a:extLst>
              <a:ext uri="{91240B29-F687-4F45-9708-019B960494DF}">
                <a14:hiddenLine xmlns:a14="http://schemas.microsoft.com/office/drawing/2010/main">
                  <a:noFill/>
                </a14:hiddenLine>
              </a:ext>
            </a:extLst>
          </c:spPr>
          <c:invertIfNegative val="0"/>
          <c:cat>
            <c:strRef>
              <c:f>'Non combustion energy'!$E$87:$J$87</c:f>
              <c:strCache>
                <c:ptCount val="6"/>
                <c:pt idx="0">
                  <c:v>East Africa</c:v>
                </c:pt>
                <c:pt idx="1">
                  <c:v>Africa</c:v>
                </c:pt>
                <c:pt idx="2">
                  <c:v>Latin America and Caribbean</c:v>
                </c:pt>
                <c:pt idx="3">
                  <c:v>Asia (no high inc.)</c:v>
                </c:pt>
                <c:pt idx="4">
                  <c:v>High income (no LAC)</c:v>
                </c:pt>
                <c:pt idx="5">
                  <c:v>World</c:v>
                </c:pt>
              </c:strCache>
            </c:strRef>
          </c:cat>
          <c:val>
            <c:numRef>
              <c:f>'Non combustion energy'!$E$91:$J$91</c:f>
              <c:numCache>
                <c:formatCode>_(* #,##0_);_(* \(#,##0\);_(* "-"??_);_(@_)</c:formatCode>
                <c:ptCount val="6"/>
                <c:pt idx="0">
                  <c:v>0.55035692527315405</c:v>
                </c:pt>
                <c:pt idx="1">
                  <c:v>4.9279727369700659</c:v>
                </c:pt>
                <c:pt idx="2">
                  <c:v>3.618667518578464</c:v>
                </c:pt>
                <c:pt idx="3">
                  <c:v>9.5509295590752998</c:v>
                </c:pt>
                <c:pt idx="4">
                  <c:v>13.166479940676659</c:v>
                </c:pt>
                <c:pt idx="5">
                  <c:v>9.7132779775620897</c:v>
                </c:pt>
              </c:numCache>
            </c:numRef>
          </c:val>
          <c:extLst>
            <c:ext xmlns:c16="http://schemas.microsoft.com/office/drawing/2014/chart" uri="{C3380CC4-5D6E-409C-BE32-E72D297353CC}">
              <c16:uniqueId val="{00000003-9787-47B9-A6A8-AA9C16334B34}"/>
            </c:ext>
          </c:extLst>
        </c:ser>
        <c:ser>
          <c:idx val="7"/>
          <c:order val="4"/>
          <c:tx>
            <c:strRef>
              <c:f>'Non combustion energy'!$D$92</c:f>
              <c:strCache>
                <c:ptCount val="1"/>
                <c:pt idx="0">
                  <c:v>Solar (Thermal)</c:v>
                </c:pt>
              </c:strCache>
            </c:strRef>
          </c:tx>
          <c:spPr>
            <a:pattFill prst="wdDnDiag">
              <a:fgClr>
                <a:srgbClr val="000000"/>
              </a:fgClr>
              <a:bgClr>
                <a:sysClr val="window" lastClr="FFFFFF"/>
              </a:bgClr>
            </a:pattFill>
            <a:ln>
              <a:noFill/>
            </a:ln>
            <a:effectLst/>
            <a:extLst>
              <a:ext uri="{91240B29-F687-4F45-9708-019B960494DF}">
                <a14:hiddenLine xmlns:a14="http://schemas.microsoft.com/office/drawing/2010/main">
                  <a:noFill/>
                </a14:hiddenLine>
              </a:ext>
            </a:extLst>
          </c:spPr>
          <c:invertIfNegative val="0"/>
          <c:cat>
            <c:strRef>
              <c:f>'Non combustion energy'!$E$87:$J$87</c:f>
              <c:strCache>
                <c:ptCount val="6"/>
                <c:pt idx="0">
                  <c:v>East Africa</c:v>
                </c:pt>
                <c:pt idx="1">
                  <c:v>Africa</c:v>
                </c:pt>
                <c:pt idx="2">
                  <c:v>Latin America and Caribbean</c:v>
                </c:pt>
                <c:pt idx="3">
                  <c:v>Asia (no high inc.)</c:v>
                </c:pt>
                <c:pt idx="4">
                  <c:v>High income (no LAC)</c:v>
                </c:pt>
                <c:pt idx="5">
                  <c:v>World</c:v>
                </c:pt>
              </c:strCache>
            </c:strRef>
          </c:cat>
          <c:val>
            <c:numRef>
              <c:f>'Non combustion energy'!$E$92:$J$92</c:f>
              <c:numCache>
                <c:formatCode>_(* #,##0_);_(* \(#,##0\);_(* "-"??_);_(@_)</c:formatCode>
                <c:ptCount val="6"/>
                <c:pt idx="0">
                  <c:v>0</c:v>
                </c:pt>
                <c:pt idx="1">
                  <c:v>4.2442281643207274</c:v>
                </c:pt>
                <c:pt idx="2">
                  <c:v>1.9018935447207976</c:v>
                </c:pt>
                <c:pt idx="3">
                  <c:v>7.8983459238188738</c:v>
                </c:pt>
                <c:pt idx="4">
                  <c:v>3.569437746236622</c:v>
                </c:pt>
                <c:pt idx="5">
                  <c:v>5.1546674477407848</c:v>
                </c:pt>
              </c:numCache>
            </c:numRef>
          </c:val>
          <c:extLst>
            <c:ext xmlns:c16="http://schemas.microsoft.com/office/drawing/2014/chart" uri="{C3380CC4-5D6E-409C-BE32-E72D297353CC}">
              <c16:uniqueId val="{00000004-9787-47B9-A6A8-AA9C16334B34}"/>
            </c:ext>
          </c:extLst>
        </c:ser>
        <c:dLbls>
          <c:showLegendKey val="0"/>
          <c:showVal val="0"/>
          <c:showCatName val="0"/>
          <c:showSerName val="0"/>
          <c:showPercent val="0"/>
          <c:showBubbleSize val="0"/>
        </c:dLbls>
        <c:gapWidth val="150"/>
        <c:overlap val="100"/>
        <c:axId val="1231814720"/>
        <c:axId val="1231819968"/>
        <c:extLst>
          <c:ext xmlns:c15="http://schemas.microsoft.com/office/drawing/2012/chart" uri="{02D57815-91ED-43cb-92C2-25804820EDAC}">
            <c15:filteredBarSeries>
              <c15:ser>
                <c:idx val="11"/>
                <c:order val="5"/>
                <c:tx>
                  <c:strRef>
                    <c:extLst>
                      <c:ext uri="{02D57815-91ED-43cb-92C2-25804820EDAC}">
                        <c15:formulaRef>
                          <c15:sqref>'Non combustion energy'!$D$93</c15:sqref>
                        </c15:formulaRef>
                      </c:ext>
                    </c:extLst>
                    <c:strCache>
                      <c:ptCount val="1"/>
                      <c:pt idx="0">
                        <c:v>Tidal/wave</c:v>
                      </c:pt>
                    </c:strCache>
                  </c:strRef>
                </c:tx>
                <c:spPr>
                  <a:solidFill>
                    <a:schemeClr val="accent6">
                      <a:lumMod val="60000"/>
                    </a:schemeClr>
                  </a:solidFill>
                  <a:ln>
                    <a:noFill/>
                  </a:ln>
                  <a:effectLst/>
                </c:spPr>
                <c:invertIfNegative val="0"/>
                <c:cat>
                  <c:strRef>
                    <c:extLst>
                      <c:ext uri="{02D57815-91ED-43cb-92C2-25804820EDAC}">
                        <c15:formulaRef>
                          <c15:sqref>'Non combustion energy'!$E$87:$J$87</c15:sqref>
                        </c15:formulaRef>
                      </c:ext>
                    </c:extLst>
                    <c:strCache>
                      <c:ptCount val="6"/>
                      <c:pt idx="0">
                        <c:v>East Africa</c:v>
                      </c:pt>
                      <c:pt idx="1">
                        <c:v>Africa</c:v>
                      </c:pt>
                      <c:pt idx="2">
                        <c:v>Latin America and Caribbean</c:v>
                      </c:pt>
                      <c:pt idx="3">
                        <c:v>Asia (no high inc.)</c:v>
                      </c:pt>
                      <c:pt idx="4">
                        <c:v>High income (no LAC)</c:v>
                      </c:pt>
                      <c:pt idx="5">
                        <c:v>World</c:v>
                      </c:pt>
                    </c:strCache>
                  </c:strRef>
                </c:cat>
                <c:val>
                  <c:numRef>
                    <c:extLst>
                      <c:ext uri="{02D57815-91ED-43cb-92C2-25804820EDAC}">
                        <c15:formulaRef>
                          <c15:sqref>'Non combustion energy'!$E$93:$J$93</c15:sqref>
                        </c15:formulaRef>
                      </c:ext>
                    </c:extLst>
                    <c:numCache>
                      <c:formatCode>_(* #,##0_);_(* \(#,##0\);_(* "-"??_);_(@_)</c:formatCode>
                      <c:ptCount val="6"/>
                      <c:pt idx="0">
                        <c:v>0</c:v>
                      </c:pt>
                      <c:pt idx="1">
                        <c:v>0</c:v>
                      </c:pt>
                      <c:pt idx="2">
                        <c:v>0</c:v>
                      </c:pt>
                      <c:pt idx="3">
                        <c:v>3.2673938692801783E-4</c:v>
                      </c:pt>
                      <c:pt idx="4">
                        <c:v>3.2090988580588203E-2</c:v>
                      </c:pt>
                      <c:pt idx="5">
                        <c:v>1.176196112978937E-2</c:v>
                      </c:pt>
                    </c:numCache>
                  </c:numRef>
                </c:val>
                <c:extLst>
                  <c:ext xmlns:c16="http://schemas.microsoft.com/office/drawing/2014/chart" uri="{C3380CC4-5D6E-409C-BE32-E72D297353CC}">
                    <c16:uniqueId val="{00000006-9787-47B9-A6A8-AA9C16334B34}"/>
                  </c:ext>
                </c:extLst>
              </c15:ser>
            </c15:filteredBarSeries>
          </c:ext>
        </c:extLst>
      </c:barChart>
      <c:lineChart>
        <c:grouping val="stacked"/>
        <c:varyColors val="0"/>
        <c:ser>
          <c:idx val="14"/>
          <c:order val="6"/>
          <c:tx>
            <c:strRef>
              <c:f>'Non combustion energy'!$D$97</c:f>
              <c:strCache>
                <c:ptCount val="1"/>
                <c:pt idx="0">
                  <c:v>non-combustion as % of total energy</c:v>
                </c:pt>
              </c:strCache>
            </c:strRef>
          </c:tx>
          <c:spPr>
            <a:ln w="6350" cap="rnd">
              <a:noFill/>
              <a:prstDash val="solid"/>
              <a:round/>
            </a:ln>
            <a:effectLst/>
            <a:extLst>
              <a:ext uri="{91240B29-F687-4F45-9708-019B960494DF}">
                <a14:hiddenLine xmlns:a14="http://schemas.microsoft.com/office/drawing/2010/main" w="6350" cap="rnd">
                  <a:solidFill>
                    <a:sysClr val="windowText" lastClr="000000"/>
                  </a:solidFill>
                  <a:prstDash val="solid"/>
                  <a:round/>
                </a14:hiddenLine>
              </a:ext>
            </a:extLst>
          </c:spPr>
          <c:marker>
            <c:symbol val="diamond"/>
            <c:size val="10"/>
            <c:spPr>
              <a:solidFill>
                <a:srgbClr val="000000"/>
              </a:solidFill>
              <a:ln w="3175">
                <a:solidFill>
                  <a:srgbClr val="000000"/>
                </a:solidFill>
                <a:prstDash val="soli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228600">
                        <a:schemeClr val="bg1"/>
                      </a:glow>
                    </a:effectLst>
                    <a:latin typeface="+mn-lt"/>
                    <a:ea typeface="+mn-ea"/>
                    <a:cs typeface="+mn-cs"/>
                  </a:defRPr>
                </a:pPr>
                <a:endParaRPr lang="fr-F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'Non combustion energy'!$E$87:$J$87</c:f>
              <c:strCache>
                <c:ptCount val="6"/>
                <c:pt idx="0">
                  <c:v>East Africa</c:v>
                </c:pt>
                <c:pt idx="1">
                  <c:v>Africa</c:v>
                </c:pt>
                <c:pt idx="2">
                  <c:v>Latin America and Caribbean</c:v>
                </c:pt>
                <c:pt idx="3">
                  <c:v>Asia (no high inc.)</c:v>
                </c:pt>
                <c:pt idx="4">
                  <c:v>High income (no LAC)</c:v>
                </c:pt>
                <c:pt idx="5">
                  <c:v>World</c:v>
                </c:pt>
              </c:strCache>
            </c:strRef>
          </c:cat>
          <c:val>
            <c:numRef>
              <c:f>'Non combustion energy'!$E$97:$J$97</c:f>
              <c:numCache>
                <c:formatCode>0.0</c:formatCode>
                <c:ptCount val="6"/>
                <c:pt idx="0">
                  <c:v>5.7045663408726472</c:v>
                </c:pt>
                <c:pt idx="1">
                  <c:v>1.8588842398446981</c:v>
                </c:pt>
                <c:pt idx="2">
                  <c:v>9.6820400943369656</c:v>
                </c:pt>
                <c:pt idx="3">
                  <c:v>6.3158954069024817</c:v>
                </c:pt>
                <c:pt idx="4">
                  <c:v>4.8015902518492037</c:v>
                </c:pt>
                <c:pt idx="5">
                  <c:v>5.1378373802174933</c:v>
                </c:pt>
              </c:numCache>
            </c:numRef>
          </c:val>
          <c:smooth val="0"/>
          <c:extLst>
            <c:ext xmlns:c16="http://schemas.microsoft.com/office/drawing/2014/chart" uri="{C3380CC4-5D6E-409C-BE32-E72D297353CC}">
              <c16:uniqueId val="{00000005-9787-47B9-A6A8-AA9C16334B34}"/>
            </c:ext>
          </c:extLst>
        </c:ser>
        <c:dLbls>
          <c:showLegendKey val="0"/>
          <c:showVal val="0"/>
          <c:showCatName val="0"/>
          <c:showSerName val="0"/>
          <c:showPercent val="0"/>
          <c:showBubbleSize val="0"/>
        </c:dLbls>
        <c:marker val="1"/>
        <c:smooth val="0"/>
        <c:axId val="1231814720"/>
        <c:axId val="1231819968"/>
      </c:lineChart>
      <c:catAx>
        <c:axId val="1231814720"/>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chemeClr val="tx1"/>
                </a:solidFill>
                <a:latin typeface="Arial Narrow"/>
                <a:ea typeface="Arial Narrow"/>
                <a:cs typeface="Arial Narrow"/>
              </a:defRPr>
            </a:pPr>
            <a:endParaRPr lang="fr-FR"/>
          </a:p>
        </c:txPr>
        <c:crossAx val="1231819968"/>
        <c:crosses val="autoZero"/>
        <c:auto val="1"/>
        <c:lblAlgn val="ctr"/>
        <c:lblOffset val="0"/>
        <c:tickLblSkip val="1"/>
        <c:noMultiLvlLbl val="0"/>
      </c:catAx>
      <c:valAx>
        <c:axId val="1231819968"/>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000000"/>
                    </a:solidFill>
                    <a:latin typeface="Arial Narrow" panose="020B0606020202030204" pitchFamily="34" charset="0"/>
                    <a:ea typeface="+mn-ea"/>
                    <a:cs typeface="+mn-cs"/>
                  </a:defRPr>
                </a:pPr>
                <a:r>
                  <a:rPr lang="fr-FR" sz="800" b="0" i="0">
                    <a:solidFill>
                      <a:srgbClr val="000000"/>
                    </a:solidFill>
                    <a:latin typeface="Arial Narrow" panose="020B0606020202030204" pitchFamily="34" charset="0"/>
                  </a:rPr>
                  <a:t>%</a:t>
                </a:r>
              </a:p>
            </c:rich>
          </c:tx>
          <c:layout>
            <c:manualLayout>
              <c:xMode val="edge"/>
              <c:yMode val="edge"/>
              <c:x val="1.4649929699706859E-2"/>
              <c:y val="5.821293730965129E-2"/>
            </c:manualLayout>
          </c:layout>
          <c:overlay val="0"/>
          <c:spPr>
            <a:noFill/>
            <a:ln>
              <a:noFill/>
            </a:ln>
            <a:effectLst/>
          </c:spPr>
          <c:txPr>
            <a:bodyPr rot="0" spcFirstLastPara="1" vertOverflow="ellipsis" wrap="square" anchor="ctr" anchorCtr="1"/>
            <a:lstStyle/>
            <a:p>
              <a:pPr>
                <a:defRPr sz="800" b="0" i="0" u="none" strike="noStrike" kern="1200" baseline="0">
                  <a:solidFill>
                    <a:srgbClr val="000000"/>
                  </a:solidFill>
                  <a:latin typeface="Arial Narrow" panose="020B0606020202030204" pitchFamily="34" charset="0"/>
                  <a:ea typeface="+mn-ea"/>
                  <a:cs typeface="+mn-cs"/>
                </a:defRPr>
              </a:pPr>
              <a:endParaRPr lang="fr-FR"/>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chemeClr val="tx1"/>
                </a:solidFill>
                <a:latin typeface="Arial Narrow"/>
                <a:ea typeface="Arial Narrow"/>
                <a:cs typeface="Arial Narrow"/>
              </a:defRPr>
            </a:pPr>
            <a:endParaRPr lang="fr-FR"/>
          </a:p>
        </c:txPr>
        <c:crossAx val="1231814720"/>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t"/>
      <c:layout>
        <c:manualLayout>
          <c:xMode val="edge"/>
          <c:yMode val="edge"/>
          <c:x val="5.5895238346341344E-2"/>
          <c:y val="2.1829851491119233E-2"/>
          <c:w val="0.9276030193540783"/>
          <c:h val="7.2767890523008291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Narrow" panose="020B0606020202030204" pitchFamily="34" charset="0"/>
              <a:ea typeface="+mn-ea"/>
              <a:cs typeface="Arial" panose="020B0604020202020204" pitchFamily="34" charset="0"/>
            </a:defRPr>
          </a:pPr>
          <a:endParaRPr lang="fr-FR"/>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9255245983818955E-2"/>
          <c:y val="0.17243777847742803"/>
          <c:w val="0.90182860032021572"/>
          <c:h val="0.77125295039610298"/>
        </c:manualLayout>
      </c:layout>
      <c:areaChart>
        <c:grouping val="stacked"/>
        <c:varyColors val="0"/>
        <c:ser>
          <c:idx val="0"/>
          <c:order val="0"/>
          <c:tx>
            <c:strRef>
              <c:f>'Non combustion energy'!$D$61</c:f>
              <c:strCache>
                <c:ptCount val="1"/>
                <c:pt idx="0">
                  <c:v>Geothermal</c:v>
                </c:pt>
              </c:strCache>
            </c:strRef>
          </c:tx>
          <c:spPr>
            <a:solidFill>
              <a:srgbClr val="F47920"/>
            </a:solidFill>
            <a:ln>
              <a:noFill/>
            </a:ln>
            <a:effectLst/>
            <a:extLst>
              <a:ext uri="{91240B29-F687-4F45-9708-019B960494DF}">
                <a14:hiddenLine xmlns:a14="http://schemas.microsoft.com/office/drawing/2010/main">
                  <a:noFill/>
                </a14:hiddenLine>
              </a:ext>
            </a:extLst>
          </c:spPr>
          <c:cat>
            <c:numRef>
              <c:f>'Non combustion energy'!$E$60:$O$60</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'Non combustion energy'!$E$61:$O$61</c:f>
              <c:numCache>
                <c:formatCode>_(* #,##0_);_(* \(#,##0\);_(* "-"??_);_(@_)</c:formatCode>
                <c:ptCount val="11"/>
                <c:pt idx="0">
                  <c:v>38.699999200000001</c:v>
                </c:pt>
                <c:pt idx="1">
                  <c:v>52.272001200000005</c:v>
                </c:pt>
                <c:pt idx="2">
                  <c:v>54.576001400000003</c:v>
                </c:pt>
                <c:pt idx="3">
                  <c:v>64.116002100000003</c:v>
                </c:pt>
                <c:pt idx="4">
                  <c:v>105.0119988</c:v>
                </c:pt>
                <c:pt idx="5">
                  <c:v>162.756001</c:v>
                </c:pt>
                <c:pt idx="6">
                  <c:v>161.42399989999998</c:v>
                </c:pt>
                <c:pt idx="7">
                  <c:v>171.22680179999998</c:v>
                </c:pt>
                <c:pt idx="8">
                  <c:v>184.60080170000001</c:v>
                </c:pt>
                <c:pt idx="9">
                  <c:v>188.44919940000003</c:v>
                </c:pt>
                <c:pt idx="10">
                  <c:v>182.1528007</c:v>
                </c:pt>
              </c:numCache>
            </c:numRef>
          </c:val>
          <c:extLst>
            <c:ext xmlns:c16="http://schemas.microsoft.com/office/drawing/2014/chart" uri="{C3380CC4-5D6E-409C-BE32-E72D297353CC}">
              <c16:uniqueId val="{00000000-2308-4027-9550-82579CBC2EF0}"/>
            </c:ext>
          </c:extLst>
        </c:ser>
        <c:ser>
          <c:idx val="1"/>
          <c:order val="1"/>
          <c:tx>
            <c:strRef>
              <c:f>'Non combustion energy'!$D$62</c:f>
              <c:strCache>
                <c:ptCount val="1"/>
                <c:pt idx="0">
                  <c:v>Hydro</c:v>
                </c:pt>
              </c:strCache>
            </c:strRef>
          </c:tx>
          <c:spPr>
            <a:solidFill>
              <a:srgbClr val="8CC841"/>
            </a:solidFill>
            <a:ln>
              <a:noFill/>
            </a:ln>
            <a:effectLst/>
            <a:extLst>
              <a:ext uri="{91240B29-F687-4F45-9708-019B960494DF}">
                <a14:hiddenLine xmlns:a14="http://schemas.microsoft.com/office/drawing/2010/main">
                  <a:noFill/>
                </a14:hiddenLine>
              </a:ext>
            </a:extLst>
          </c:spPr>
          <c:cat>
            <c:numRef>
              <c:f>'Non combustion energy'!$E$60:$O$60</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'Non combustion energy'!$E$62:$O$62</c:f>
              <c:numCache>
                <c:formatCode>_(* #,##0_);_(* \(#,##0\);_(* "-"??_);_(@_)</c:formatCode>
                <c:ptCount val="11"/>
                <c:pt idx="0">
                  <c:v>70.081199900000001</c:v>
                </c:pt>
                <c:pt idx="1">
                  <c:v>73.130400199999997</c:v>
                </c:pt>
                <c:pt idx="2">
                  <c:v>80.19000650000001</c:v>
                </c:pt>
                <c:pt idx="3">
                  <c:v>94.32000020000001</c:v>
                </c:pt>
                <c:pt idx="4">
                  <c:v>98.992799500000004</c:v>
                </c:pt>
                <c:pt idx="5">
                  <c:v>101.14919839999999</c:v>
                </c:pt>
                <c:pt idx="6">
                  <c:v>109.73520329999999</c:v>
                </c:pt>
                <c:pt idx="7">
                  <c:v>114.3161234</c:v>
                </c:pt>
                <c:pt idx="8">
                  <c:v>124.48351600000001</c:v>
                </c:pt>
                <c:pt idx="9">
                  <c:v>127.08691020000001</c:v>
                </c:pt>
                <c:pt idx="10">
                  <c:v>136.37468530000001</c:v>
                </c:pt>
              </c:numCache>
            </c:numRef>
          </c:val>
          <c:extLst>
            <c:ext xmlns:c16="http://schemas.microsoft.com/office/drawing/2014/chart" uri="{C3380CC4-5D6E-409C-BE32-E72D297353CC}">
              <c16:uniqueId val="{00000001-2308-4027-9550-82579CBC2EF0}"/>
            </c:ext>
          </c:extLst>
        </c:ser>
        <c:ser>
          <c:idx val="2"/>
          <c:order val="2"/>
          <c:tx>
            <c:strRef>
              <c:f>'Non combustion energy'!$D$63</c:f>
              <c:strCache>
                <c:ptCount val="1"/>
                <c:pt idx="0">
                  <c:v>Wind</c:v>
                </c:pt>
              </c:strCache>
            </c:strRef>
          </c:tx>
          <c:spPr>
            <a:solidFill>
              <a:srgbClr val="808080"/>
            </a:solidFill>
            <a:ln>
              <a:noFill/>
            </a:ln>
            <a:effectLst/>
            <a:extLst>
              <a:ext uri="{91240B29-F687-4F45-9708-019B960494DF}">
                <a14:hiddenLine xmlns:a14="http://schemas.microsoft.com/office/drawing/2010/main">
                  <a:noFill/>
                </a14:hiddenLine>
              </a:ext>
            </a:extLst>
          </c:spPr>
          <c:cat>
            <c:numRef>
              <c:f>'Non combustion energy'!$E$60:$O$60</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'Non combustion energy'!$E$63:$O$63</c:f>
              <c:numCache>
                <c:formatCode>_(* #,##0_);_(* \(#,##0\);_(* "-"??_);_(@_)</c:formatCode>
                <c:ptCount val="11"/>
                <c:pt idx="0">
                  <c:v>7.92017E-2</c:v>
                </c:pt>
                <c:pt idx="1">
                  <c:v>0.18720429999999999</c:v>
                </c:pt>
                <c:pt idx="2">
                  <c:v>0.76319919999999997</c:v>
                </c:pt>
                <c:pt idx="3">
                  <c:v>1.3572013999999999</c:v>
                </c:pt>
                <c:pt idx="4">
                  <c:v>1.8756027</c:v>
                </c:pt>
                <c:pt idx="5">
                  <c:v>2.9664064000000003</c:v>
                </c:pt>
                <c:pt idx="6">
                  <c:v>3.0887991000000001</c:v>
                </c:pt>
                <c:pt idx="7">
                  <c:v>2.1992464999999997</c:v>
                </c:pt>
                <c:pt idx="8">
                  <c:v>4.4593230000000004</c:v>
                </c:pt>
                <c:pt idx="9">
                  <c:v>7.8804996000000012</c:v>
                </c:pt>
                <c:pt idx="10">
                  <c:v>7.0548208999999993</c:v>
                </c:pt>
              </c:numCache>
            </c:numRef>
          </c:val>
          <c:extLst>
            <c:ext xmlns:c16="http://schemas.microsoft.com/office/drawing/2014/chart" uri="{C3380CC4-5D6E-409C-BE32-E72D297353CC}">
              <c16:uniqueId val="{00000002-2308-4027-9550-82579CBC2EF0}"/>
            </c:ext>
          </c:extLst>
        </c:ser>
        <c:ser>
          <c:idx val="3"/>
          <c:order val="3"/>
          <c:tx>
            <c:strRef>
              <c:f>'Non combustion energy'!$D$64</c:f>
              <c:strCache>
                <c:ptCount val="1"/>
                <c:pt idx="0">
                  <c:v>Solar (PV)</c:v>
                </c:pt>
              </c:strCache>
            </c:strRef>
          </c:tx>
          <c:spPr>
            <a:solidFill>
              <a:srgbClr val="0B68AF"/>
            </a:solidFill>
            <a:ln>
              <a:noFill/>
            </a:ln>
            <a:effectLst/>
            <a:extLst>
              <a:ext uri="{91240B29-F687-4F45-9708-019B960494DF}">
                <a14:hiddenLine xmlns:a14="http://schemas.microsoft.com/office/drawing/2010/main">
                  <a:noFill/>
                </a14:hiddenLine>
              </a:ext>
            </a:extLst>
          </c:spPr>
          <c:cat>
            <c:numRef>
              <c:f>'Non combustion energy'!$E$60:$O$60</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'Non combustion energy'!$E$64:$O$64</c:f>
              <c:numCache>
                <c:formatCode>_(* #,##0_);_(* \(#,##0\);_(* "-"??_);_(@_)</c:formatCode>
                <c:ptCount val="11"/>
                <c:pt idx="0">
                  <c:v>0.12240520000000001</c:v>
                </c:pt>
                <c:pt idx="1">
                  <c:v>0.151202</c:v>
                </c:pt>
                <c:pt idx="2">
                  <c:v>0.19440560000000001</c:v>
                </c:pt>
                <c:pt idx="3">
                  <c:v>0.2988034</c:v>
                </c:pt>
                <c:pt idx="4">
                  <c:v>0.52200190000000002</c:v>
                </c:pt>
                <c:pt idx="5">
                  <c:v>0.58680090000000007</c:v>
                </c:pt>
                <c:pt idx="6">
                  <c:v>0.75960280000000013</c:v>
                </c:pt>
                <c:pt idx="7">
                  <c:v>0.93747490000000011</c:v>
                </c:pt>
                <c:pt idx="8">
                  <c:v>1.1772400999999999</c:v>
                </c:pt>
                <c:pt idx="9">
                  <c:v>1.7149301000000001</c:v>
                </c:pt>
                <c:pt idx="10">
                  <c:v>1.8017809999999999</c:v>
                </c:pt>
              </c:numCache>
            </c:numRef>
          </c:val>
          <c:extLst>
            <c:ext xmlns:c16="http://schemas.microsoft.com/office/drawing/2014/chart" uri="{C3380CC4-5D6E-409C-BE32-E72D297353CC}">
              <c16:uniqueId val="{00000003-2308-4027-9550-82579CBC2EF0}"/>
            </c:ext>
          </c:extLst>
        </c:ser>
        <c:ser>
          <c:idx val="4"/>
          <c:order val="4"/>
          <c:tx>
            <c:strRef>
              <c:f>'Non combustion energy'!$D$65</c:f>
              <c:strCache>
                <c:ptCount val="1"/>
                <c:pt idx="0">
                  <c:v>Tidal/wave</c:v>
                </c:pt>
              </c:strCache>
            </c:strRef>
          </c:tx>
          <c:spPr>
            <a:solidFill>
              <a:srgbClr val="00AAAD"/>
            </a:solidFill>
            <a:ln>
              <a:noFill/>
            </a:ln>
            <a:effectLst/>
            <a:extLst>
              <a:ext uri="{91240B29-F687-4F45-9708-019B960494DF}">
                <a14:hiddenLine xmlns:a14="http://schemas.microsoft.com/office/drawing/2010/main">
                  <a:noFill/>
                </a14:hiddenLine>
              </a:ext>
            </a:extLst>
          </c:spPr>
          <c:cat>
            <c:numRef>
              <c:f>'Non combustion energy'!$E$60:$O$60</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'Non combustion energy'!$E$65:$O$65</c:f>
              <c:numCache>
                <c:formatCode>_(* #,##0_);_(* \(#,##0\);_(*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2308-4027-9550-82579CBC2EF0}"/>
            </c:ext>
          </c:extLst>
        </c:ser>
        <c:ser>
          <c:idx val="5"/>
          <c:order val="5"/>
          <c:tx>
            <c:strRef>
              <c:f>'Non combustion energy'!$D$66</c:f>
              <c:strCache>
                <c:ptCount val="1"/>
                <c:pt idx="0">
                  <c:v>Solar (Thermal)</c:v>
                </c:pt>
              </c:strCache>
            </c:strRef>
          </c:tx>
          <c:spPr>
            <a:solidFill>
              <a:srgbClr val="04736B"/>
            </a:solidFill>
            <a:ln>
              <a:noFill/>
            </a:ln>
            <a:effectLst/>
            <a:extLst>
              <a:ext uri="{91240B29-F687-4F45-9708-019B960494DF}">
                <a14:hiddenLine xmlns:a14="http://schemas.microsoft.com/office/drawing/2010/main">
                  <a:noFill/>
                </a14:hiddenLine>
              </a:ext>
            </a:extLst>
          </c:spPr>
          <c:cat>
            <c:numRef>
              <c:f>'Non combustion energy'!$E$60:$O$60</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'Non combustion energy'!$E$66:$O$66</c:f>
              <c:numCache>
                <c:formatCode>_(* #,##0_);_(* \(#,##0\);_(*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5-2308-4027-9550-82579CBC2EF0}"/>
            </c:ext>
          </c:extLst>
        </c:ser>
        <c:dLbls>
          <c:showLegendKey val="0"/>
          <c:showVal val="0"/>
          <c:showCatName val="0"/>
          <c:showSerName val="0"/>
          <c:showPercent val="0"/>
          <c:showBubbleSize val="0"/>
        </c:dLbls>
        <c:axId val="464707432"/>
        <c:axId val="464714320"/>
        <c:extLst/>
      </c:areaChart>
      <c:lineChart>
        <c:grouping val="standard"/>
        <c:varyColors val="0"/>
        <c:ser>
          <c:idx val="14"/>
          <c:order val="6"/>
          <c:tx>
            <c:strRef>
              <c:f>'Non combustion energy'!$D$70</c:f>
              <c:strCache>
                <c:ptCount val="1"/>
                <c:pt idx="0">
                  <c:v>non-combustion as % of total energy</c:v>
                </c:pt>
              </c:strCache>
            </c:strRef>
          </c:tx>
          <c:spPr>
            <a:ln w="31750" cap="rnd">
              <a:solidFill>
                <a:schemeClr val="tx1"/>
              </a:solidFill>
              <a:prstDash val="solid"/>
              <a:round/>
            </a:ln>
            <a:effectLst/>
          </c:spPr>
          <c:marker>
            <c:symbol val="none"/>
          </c:marker>
          <c:cat>
            <c:numRef>
              <c:f>'Non combustion energy'!$E$60:$O$60</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'Non combustion energy'!$E$70:$O$70</c:f>
              <c:numCache>
                <c:formatCode>0.0</c:formatCode>
                <c:ptCount val="11"/>
                <c:pt idx="0">
                  <c:v>2.1328266313205932</c:v>
                </c:pt>
                <c:pt idx="1">
                  <c:v>2.4099386532943132</c:v>
                </c:pt>
                <c:pt idx="2">
                  <c:v>2.9467746685178011</c:v>
                </c:pt>
                <c:pt idx="3">
                  <c:v>3.2347392202052601</c:v>
                </c:pt>
                <c:pt idx="4">
                  <c:v>3.9638948445045536</c:v>
                </c:pt>
                <c:pt idx="5">
                  <c:v>5.001626407281738</c:v>
                </c:pt>
                <c:pt idx="6">
                  <c:v>5.2301728442361641</c:v>
                </c:pt>
                <c:pt idx="7">
                  <c:v>5.3830707485244966</c:v>
                </c:pt>
                <c:pt idx="8">
                  <c:v>5.7253096183468895</c:v>
                </c:pt>
                <c:pt idx="9">
                  <c:v>5.6397029758778432</c:v>
                </c:pt>
                <c:pt idx="10">
                  <c:v>5.7045663408726472</c:v>
                </c:pt>
              </c:numCache>
            </c:numRef>
          </c:val>
          <c:smooth val="0"/>
          <c:extLst>
            <c:ext xmlns:c16="http://schemas.microsoft.com/office/drawing/2014/chart" uri="{C3380CC4-5D6E-409C-BE32-E72D297353CC}">
              <c16:uniqueId val="{00000006-2308-4027-9550-82579CBC2EF0}"/>
            </c:ext>
          </c:extLst>
        </c:ser>
        <c:dLbls>
          <c:showLegendKey val="0"/>
          <c:showVal val="0"/>
          <c:showCatName val="0"/>
          <c:showSerName val="0"/>
          <c:showPercent val="0"/>
          <c:showBubbleSize val="0"/>
        </c:dLbls>
        <c:marker val="1"/>
        <c:smooth val="0"/>
        <c:axId val="422191808"/>
        <c:axId val="422192136"/>
      </c:lineChart>
      <c:catAx>
        <c:axId val="46470743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000000"/>
                </a:solidFill>
                <a:latin typeface="Arial Narrow"/>
                <a:ea typeface="Arial Narrow"/>
                <a:cs typeface="Arial Narrow"/>
              </a:defRPr>
            </a:pPr>
            <a:endParaRPr lang="fr-FR"/>
          </a:p>
        </c:txPr>
        <c:crossAx val="464714320"/>
        <c:crosses val="autoZero"/>
        <c:auto val="1"/>
        <c:lblAlgn val="ctr"/>
        <c:lblOffset val="0"/>
        <c:tickLblSkip val="1"/>
        <c:noMultiLvlLbl val="0"/>
      </c:catAx>
      <c:valAx>
        <c:axId val="464714320"/>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chemeClr val="tx1"/>
                    </a:solidFill>
                    <a:latin typeface="Arial Narrow" panose="020B0606020202030204" pitchFamily="34" charset="0"/>
                    <a:ea typeface="+mn-ea"/>
                    <a:cs typeface="+mn-cs"/>
                  </a:defRPr>
                </a:pPr>
                <a:r>
                  <a:rPr lang="fr-FR" sz="800" b="0" i="0">
                    <a:solidFill>
                      <a:schemeClr val="tx1"/>
                    </a:solidFill>
                    <a:latin typeface="Arial Narrow" panose="020B0606020202030204" pitchFamily="34" charset="0"/>
                  </a:rPr>
                  <a:t>Renewable energy </a:t>
                </a:r>
              </a:p>
              <a:p>
                <a:pPr>
                  <a:defRPr sz="800">
                    <a:solidFill>
                      <a:schemeClr val="tx1"/>
                    </a:solidFill>
                    <a:latin typeface="Arial Narrow" panose="020B0606020202030204" pitchFamily="34" charset="0"/>
                  </a:defRPr>
                </a:pPr>
                <a:r>
                  <a:rPr lang="fr-FR" sz="800" b="0" i="0">
                    <a:solidFill>
                      <a:schemeClr val="tx1"/>
                    </a:solidFill>
                    <a:latin typeface="Arial Narrow" panose="020B0606020202030204" pitchFamily="34" charset="0"/>
                  </a:rPr>
                  <a:t>in 000s</a:t>
                </a:r>
                <a:r>
                  <a:rPr lang="fr-FR" sz="800" b="0" i="0" baseline="0">
                    <a:solidFill>
                      <a:schemeClr val="tx1"/>
                    </a:solidFill>
                    <a:latin typeface="Arial Narrow" panose="020B0606020202030204" pitchFamily="34" charset="0"/>
                  </a:rPr>
                  <a:t> of TJ</a:t>
                </a:r>
                <a:endParaRPr lang="fr-FR" sz="800" b="0" i="0">
                  <a:solidFill>
                    <a:schemeClr val="tx1"/>
                  </a:solidFill>
                  <a:latin typeface="Arial Narrow" panose="020B0606020202030204" pitchFamily="34" charset="0"/>
                </a:endParaRPr>
              </a:p>
            </c:rich>
          </c:tx>
          <c:layout>
            <c:manualLayout>
              <c:xMode val="edge"/>
              <c:yMode val="edge"/>
              <c:x val="8.7541485272265226E-3"/>
              <c:y val="9.0957714546330129E-2"/>
            </c:manualLayout>
          </c:layout>
          <c:overlay val="0"/>
          <c:spPr>
            <a:noFill/>
            <a:ln>
              <a:noFill/>
            </a:ln>
            <a:effectLst/>
          </c:spPr>
          <c:txPr>
            <a:bodyPr rot="0" spcFirstLastPara="1" vertOverflow="ellipsis" wrap="square" anchor="ctr" anchorCtr="1"/>
            <a:lstStyle/>
            <a:p>
              <a:pPr>
                <a:defRPr sz="800" b="0" i="0" u="none" strike="noStrike" kern="1200" baseline="0">
                  <a:solidFill>
                    <a:schemeClr val="tx1"/>
                  </a:solidFill>
                  <a:latin typeface="Arial Narrow" panose="020B0606020202030204" pitchFamily="34" charset="0"/>
                  <a:ea typeface="+mn-ea"/>
                  <a:cs typeface="+mn-cs"/>
                </a:defRPr>
              </a:pPr>
              <a:endParaRPr lang="fr-FR"/>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chemeClr val="tx1"/>
                </a:solidFill>
                <a:latin typeface="Arial Narrow"/>
                <a:ea typeface="Arial Narrow"/>
                <a:cs typeface="Arial Narrow"/>
              </a:defRPr>
            </a:pPr>
            <a:endParaRPr lang="fr-FR"/>
          </a:p>
        </c:txPr>
        <c:crossAx val="464707432"/>
        <c:crosses val="autoZero"/>
        <c:crossBetween val="between"/>
      </c:valAx>
      <c:valAx>
        <c:axId val="422192136"/>
        <c:scaling>
          <c:orientation val="minMax"/>
          <c:min val="0"/>
        </c:scaling>
        <c:delete val="0"/>
        <c:axPos val="r"/>
        <c:title>
          <c:tx>
            <c:rich>
              <a:bodyPr rot="0" spcFirstLastPara="1" vertOverflow="ellipsis" wrap="square" anchor="ctr" anchorCtr="1"/>
              <a:lstStyle/>
              <a:p>
                <a:pPr>
                  <a:defRPr sz="800" b="0" i="0" u="none" strike="noStrike" kern="1200" baseline="0">
                    <a:solidFill>
                      <a:schemeClr val="tx1"/>
                    </a:solidFill>
                    <a:latin typeface="Arial Narrow" panose="020B0606020202030204" pitchFamily="34" charset="0"/>
                    <a:ea typeface="+mn-ea"/>
                    <a:cs typeface="+mn-cs"/>
                  </a:defRPr>
                </a:pPr>
                <a:r>
                  <a:rPr lang="fr-FR" sz="800" b="0" i="0" baseline="0">
                    <a:solidFill>
                      <a:schemeClr val="tx1"/>
                    </a:solidFill>
                    <a:latin typeface="Arial Narrow" panose="020B0606020202030204" pitchFamily="34" charset="0"/>
                  </a:rPr>
                  <a:t>% of all energy coming from non-combustion sources</a:t>
                </a:r>
                <a:endParaRPr lang="fr-FR" sz="800" b="0" i="0">
                  <a:solidFill>
                    <a:schemeClr val="tx1"/>
                  </a:solidFill>
                  <a:latin typeface="Arial Narrow" panose="020B0606020202030204" pitchFamily="34" charset="0"/>
                </a:endParaRPr>
              </a:p>
            </c:rich>
          </c:tx>
          <c:layout>
            <c:manualLayout>
              <c:xMode val="edge"/>
              <c:yMode val="edge"/>
              <c:x val="0.80449797801571366"/>
              <c:y val="6.9605999828684373E-2"/>
            </c:manualLayout>
          </c:layout>
          <c:overlay val="0"/>
          <c:spPr>
            <a:noFill/>
            <a:ln>
              <a:noFill/>
            </a:ln>
            <a:effectLst/>
          </c:spPr>
          <c:txPr>
            <a:bodyPr rot="0" spcFirstLastPara="1" vertOverflow="ellipsis" wrap="square" anchor="ctr" anchorCtr="1"/>
            <a:lstStyle/>
            <a:p>
              <a:pPr>
                <a:defRPr sz="800" b="0" i="0" u="none" strike="noStrike" kern="1200" baseline="0">
                  <a:solidFill>
                    <a:schemeClr val="tx1"/>
                  </a:solidFill>
                  <a:latin typeface="Arial Narrow" panose="020B0606020202030204" pitchFamily="34" charset="0"/>
                  <a:ea typeface="+mn-ea"/>
                  <a:cs typeface="+mn-cs"/>
                </a:defRPr>
              </a:pPr>
              <a:endParaRPr lang="fr-FR"/>
            </a:p>
          </c:txPr>
        </c:title>
        <c:numFmt formatCode="0.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chemeClr val="tx1"/>
                </a:solidFill>
                <a:latin typeface="Arial Narrow"/>
                <a:ea typeface="Arial Narrow"/>
                <a:cs typeface="Arial Narrow"/>
              </a:defRPr>
            </a:pPr>
            <a:endParaRPr lang="fr-FR"/>
          </a:p>
        </c:txPr>
        <c:crossAx val="422191808"/>
        <c:crosses val="max"/>
        <c:crossBetween val="between"/>
      </c:valAx>
      <c:catAx>
        <c:axId val="422191808"/>
        <c:scaling>
          <c:orientation val="minMax"/>
        </c:scaling>
        <c:delete val="1"/>
        <c:axPos val="b"/>
        <c:numFmt formatCode="General" sourceLinked="1"/>
        <c:majorTickMark val="out"/>
        <c:minorTickMark val="none"/>
        <c:tickLblPos val="nextTo"/>
        <c:crossAx val="422192136"/>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0.14398489185610869"/>
          <c:y val="2.0025021249727485E-3"/>
          <c:w val="0.65685822914948788"/>
          <c:h val="0.13735388395170731"/>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Arial Narrow" panose="020B0606020202030204" pitchFamily="34" charset="0"/>
              <a:ea typeface="+mn-ea"/>
              <a:cs typeface="+mn-cs"/>
            </a:defRPr>
          </a:pPr>
          <a:endParaRPr lang="fr-FR"/>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1267085452724757E-2"/>
          <c:y val="0.23119904040327355"/>
          <c:w val="0.94437014332161007"/>
          <c:h val="0.6790917292078541"/>
        </c:manualLayout>
      </c:layout>
      <c:barChart>
        <c:barDir val="col"/>
        <c:grouping val="stacked"/>
        <c:varyColors val="0"/>
        <c:ser>
          <c:idx val="1"/>
          <c:order val="0"/>
          <c:tx>
            <c:strRef>
              <c:f>'Renewable energy production'!$D$101</c:f>
              <c:strCache>
                <c:ptCount val="1"/>
                <c:pt idx="0">
                  <c:v>Solid biofuels</c:v>
                </c:pt>
              </c:strCache>
            </c:strRef>
          </c:tx>
          <c:spPr>
            <a:solidFill>
              <a:srgbClr val="F47920"/>
            </a:solidFill>
            <a:ln>
              <a:noFill/>
            </a:ln>
            <a:effectLst/>
            <a:extLst>
              <a:ext uri="{91240B29-F687-4F45-9708-019B960494DF}">
                <a14:hiddenLine xmlns:a14="http://schemas.microsoft.com/office/drawing/2010/main">
                  <a:noFill/>
                </a14:hiddenLine>
              </a:ext>
            </a:extLst>
          </c:spPr>
          <c:invertIfNegative val="0"/>
          <c:cat>
            <c:strRef>
              <c:f>'Renewable energy production'!$E$100:$J$100</c:f>
              <c:strCache>
                <c:ptCount val="6"/>
                <c:pt idx="0">
                  <c:v>Africa</c:v>
                </c:pt>
                <c:pt idx="1">
                  <c:v>Africa</c:v>
                </c:pt>
                <c:pt idx="2">
                  <c:v>Latin America and Caribbean</c:v>
                </c:pt>
                <c:pt idx="3">
                  <c:v>Asia (no high inc.)</c:v>
                </c:pt>
                <c:pt idx="4">
                  <c:v>High income (no LAC)</c:v>
                </c:pt>
                <c:pt idx="5">
                  <c:v>World</c:v>
                </c:pt>
              </c:strCache>
            </c:strRef>
          </c:cat>
          <c:val>
            <c:numRef>
              <c:f>'Renewable energy production'!$E$101:$J$101</c:f>
              <c:numCache>
                <c:formatCode>_(* #,##0_);_(* \(#,##0\);_(* "-"??_);_(@_)</c:formatCode>
                <c:ptCount val="6"/>
                <c:pt idx="0">
                  <c:v>95.062677244881073</c:v>
                </c:pt>
                <c:pt idx="1">
                  <c:v>95.062677244881073</c:v>
                </c:pt>
                <c:pt idx="2">
                  <c:v>54.545987352419331</c:v>
                </c:pt>
                <c:pt idx="3">
                  <c:v>57.283274277094243</c:v>
                </c:pt>
                <c:pt idx="4">
                  <c:v>32.771969736409105</c:v>
                </c:pt>
                <c:pt idx="5">
                  <c:v>56.244189811109401</c:v>
                </c:pt>
              </c:numCache>
            </c:numRef>
          </c:val>
          <c:extLst>
            <c:ext xmlns:c16="http://schemas.microsoft.com/office/drawing/2014/chart" uri="{C3380CC4-5D6E-409C-BE32-E72D297353CC}">
              <c16:uniqueId val="{00000001-23C1-4F0C-8DA7-7FDD588DCE79}"/>
            </c:ext>
          </c:extLst>
        </c:ser>
        <c:ser>
          <c:idx val="2"/>
          <c:order val="1"/>
          <c:tx>
            <c:strRef>
              <c:f>'Renewable energy production'!$D$102</c:f>
              <c:strCache>
                <c:ptCount val="1"/>
                <c:pt idx="0">
                  <c:v>Hydro</c:v>
                </c:pt>
              </c:strCache>
            </c:strRef>
          </c:tx>
          <c:spPr>
            <a:solidFill>
              <a:srgbClr val="8CC841"/>
            </a:solidFill>
            <a:ln>
              <a:noFill/>
            </a:ln>
            <a:effectLst/>
            <a:extLst>
              <a:ext uri="{91240B29-F687-4F45-9708-019B960494DF}">
                <a14:hiddenLine xmlns:a14="http://schemas.microsoft.com/office/drawing/2010/main">
                  <a:noFill/>
                </a14:hiddenLine>
              </a:ext>
            </a:extLst>
          </c:spPr>
          <c:invertIfNegative val="0"/>
          <c:cat>
            <c:strRef>
              <c:f>'Renewable energy production'!$E$100:$J$100</c:f>
              <c:strCache>
                <c:ptCount val="6"/>
                <c:pt idx="0">
                  <c:v>Africa</c:v>
                </c:pt>
                <c:pt idx="1">
                  <c:v>Africa</c:v>
                </c:pt>
                <c:pt idx="2">
                  <c:v>Latin America and Caribbean</c:v>
                </c:pt>
                <c:pt idx="3">
                  <c:v>Asia (no high inc.)</c:v>
                </c:pt>
                <c:pt idx="4">
                  <c:v>High income (no LAC)</c:v>
                </c:pt>
                <c:pt idx="5">
                  <c:v>World</c:v>
                </c:pt>
              </c:strCache>
            </c:strRef>
          </c:cat>
          <c:val>
            <c:numRef>
              <c:f>'Renewable energy production'!$E$102:$J$102</c:f>
              <c:numCache>
                <c:formatCode>_(* #,##0_);_(* \(#,##0\);_(* "-"??_);_(@_)</c:formatCode>
                <c:ptCount val="6"/>
                <c:pt idx="0">
                  <c:v>3.0419424997813214</c:v>
                </c:pt>
                <c:pt idx="1">
                  <c:v>3.0419424997813214</c:v>
                </c:pt>
                <c:pt idx="2">
                  <c:v>26.366322569195766</c:v>
                </c:pt>
                <c:pt idx="3">
                  <c:v>19.330443871515872</c:v>
                </c:pt>
                <c:pt idx="4">
                  <c:v>21.525473543831637</c:v>
                </c:pt>
                <c:pt idx="5">
                  <c:v>18.69676249362222</c:v>
                </c:pt>
              </c:numCache>
            </c:numRef>
          </c:val>
          <c:extLst>
            <c:ext xmlns:c16="http://schemas.microsoft.com/office/drawing/2014/chart" uri="{C3380CC4-5D6E-409C-BE32-E72D297353CC}">
              <c16:uniqueId val="{00000002-23C1-4F0C-8DA7-7FDD588DCE79}"/>
            </c:ext>
          </c:extLst>
        </c:ser>
        <c:ser>
          <c:idx val="3"/>
          <c:order val="2"/>
          <c:tx>
            <c:strRef>
              <c:f>'Renewable energy production'!$D$103</c:f>
              <c:strCache>
                <c:ptCount val="1"/>
                <c:pt idx="0">
                  <c:v>Wind</c:v>
                </c:pt>
              </c:strCache>
            </c:strRef>
          </c:tx>
          <c:spPr>
            <a:solidFill>
              <a:srgbClr val="808080"/>
            </a:solidFill>
            <a:ln>
              <a:noFill/>
            </a:ln>
            <a:effectLst/>
            <a:extLst>
              <a:ext uri="{91240B29-F687-4F45-9708-019B960494DF}">
                <a14:hiddenLine xmlns:a14="http://schemas.microsoft.com/office/drawing/2010/main">
                  <a:noFill/>
                </a14:hiddenLine>
              </a:ext>
            </a:extLst>
          </c:spPr>
          <c:invertIfNegative val="0"/>
          <c:cat>
            <c:strRef>
              <c:f>'Renewable energy production'!$E$100:$J$100</c:f>
              <c:strCache>
                <c:ptCount val="6"/>
                <c:pt idx="0">
                  <c:v>Africa</c:v>
                </c:pt>
                <c:pt idx="1">
                  <c:v>Africa</c:v>
                </c:pt>
                <c:pt idx="2">
                  <c:v>Latin America and Caribbean</c:v>
                </c:pt>
                <c:pt idx="3">
                  <c:v>Asia (no high inc.)</c:v>
                </c:pt>
                <c:pt idx="4">
                  <c:v>High income (no LAC)</c:v>
                </c:pt>
                <c:pt idx="5">
                  <c:v>World</c:v>
                </c:pt>
              </c:strCache>
            </c:strRef>
          </c:cat>
          <c:val>
            <c:numRef>
              <c:f>'Renewable energy production'!$E$103:$J$103</c:f>
              <c:numCache>
                <c:formatCode>_(* #,##0_);_(* \(#,##0\);_(* "-"??_);_(@_)</c:formatCode>
                <c:ptCount val="6"/>
                <c:pt idx="0">
                  <c:v>0.36939270585837047</c:v>
                </c:pt>
                <c:pt idx="1">
                  <c:v>0.36939270585837047</c:v>
                </c:pt>
                <c:pt idx="2">
                  <c:v>3.8281445232547791</c:v>
                </c:pt>
                <c:pt idx="3">
                  <c:v>5.9222315882138039</c:v>
                </c:pt>
                <c:pt idx="4">
                  <c:v>14.44039413917293</c:v>
                </c:pt>
                <c:pt idx="5">
                  <c:v>6.9031638590164572</c:v>
                </c:pt>
              </c:numCache>
            </c:numRef>
          </c:val>
          <c:extLst>
            <c:ext xmlns:c16="http://schemas.microsoft.com/office/drawing/2014/chart" uri="{C3380CC4-5D6E-409C-BE32-E72D297353CC}">
              <c16:uniqueId val="{00000003-23C1-4F0C-8DA7-7FDD588DCE79}"/>
            </c:ext>
          </c:extLst>
        </c:ser>
        <c:ser>
          <c:idx val="4"/>
          <c:order val="3"/>
          <c:tx>
            <c:strRef>
              <c:f>'Renewable energy production'!$D$104</c:f>
              <c:strCache>
                <c:ptCount val="1"/>
                <c:pt idx="0">
                  <c:v>Geothermal</c:v>
                </c:pt>
              </c:strCache>
            </c:strRef>
          </c:tx>
          <c:spPr>
            <a:solidFill>
              <a:srgbClr val="0B68AF"/>
            </a:solidFill>
            <a:ln>
              <a:noFill/>
            </a:ln>
            <a:effectLst/>
            <a:extLst>
              <a:ext uri="{91240B29-F687-4F45-9708-019B960494DF}">
                <a14:hiddenLine xmlns:a14="http://schemas.microsoft.com/office/drawing/2010/main">
                  <a:noFill/>
                </a14:hiddenLine>
              </a:ext>
            </a:extLst>
          </c:spPr>
          <c:invertIfNegative val="0"/>
          <c:cat>
            <c:strRef>
              <c:f>'Renewable energy production'!$E$100:$J$100</c:f>
              <c:strCache>
                <c:ptCount val="6"/>
                <c:pt idx="0">
                  <c:v>Africa</c:v>
                </c:pt>
                <c:pt idx="1">
                  <c:v>Africa</c:v>
                </c:pt>
                <c:pt idx="2">
                  <c:v>Latin America and Caribbean</c:v>
                </c:pt>
                <c:pt idx="3">
                  <c:v>Asia (no high inc.)</c:v>
                </c:pt>
                <c:pt idx="4">
                  <c:v>High income (no LAC)</c:v>
                </c:pt>
                <c:pt idx="5">
                  <c:v>World</c:v>
                </c:pt>
              </c:strCache>
            </c:strRef>
          </c:cat>
          <c:val>
            <c:numRef>
              <c:f>'Renewable energy production'!$E$104:$J$104</c:f>
              <c:numCache>
                <c:formatCode>_(* #,##0_);_(* \(#,##0\);_(* "-"??_);_(@_)</c:formatCode>
                <c:ptCount val="6"/>
                <c:pt idx="0">
                  <c:v>1.0599490103847327</c:v>
                </c:pt>
                <c:pt idx="1">
                  <c:v>1.0599490103847327</c:v>
                </c:pt>
                <c:pt idx="2">
                  <c:v>2.7863781734909465</c:v>
                </c:pt>
                <c:pt idx="3">
                  <c:v>7.2388376491262312</c:v>
                </c:pt>
                <c:pt idx="4">
                  <c:v>5.3028212282340448</c:v>
                </c:pt>
                <c:pt idx="5">
                  <c:v>5.383908889495868</c:v>
                </c:pt>
              </c:numCache>
            </c:numRef>
          </c:val>
          <c:extLst>
            <c:ext xmlns:c16="http://schemas.microsoft.com/office/drawing/2014/chart" uri="{C3380CC4-5D6E-409C-BE32-E72D297353CC}">
              <c16:uniqueId val="{00000004-23C1-4F0C-8DA7-7FDD588DCE79}"/>
            </c:ext>
          </c:extLst>
        </c:ser>
        <c:ser>
          <c:idx val="5"/>
          <c:order val="4"/>
          <c:tx>
            <c:strRef>
              <c:f>'Renewable energy production'!$D$105</c:f>
              <c:strCache>
                <c:ptCount val="1"/>
                <c:pt idx="0">
                  <c:v>Solar (PV)</c:v>
                </c:pt>
              </c:strCache>
            </c:strRef>
          </c:tx>
          <c:spPr>
            <a:solidFill>
              <a:srgbClr val="00AAAD"/>
            </a:solidFill>
            <a:ln>
              <a:noFill/>
            </a:ln>
            <a:effectLst/>
            <a:extLst>
              <a:ext uri="{91240B29-F687-4F45-9708-019B960494DF}">
                <a14:hiddenLine xmlns:a14="http://schemas.microsoft.com/office/drawing/2010/main">
                  <a:noFill/>
                </a14:hiddenLine>
              </a:ext>
            </a:extLst>
          </c:spPr>
          <c:invertIfNegative val="0"/>
          <c:cat>
            <c:strRef>
              <c:f>'Renewable energy production'!$E$100:$J$100</c:f>
              <c:strCache>
                <c:ptCount val="6"/>
                <c:pt idx="0">
                  <c:v>Africa</c:v>
                </c:pt>
                <c:pt idx="1">
                  <c:v>Africa</c:v>
                </c:pt>
                <c:pt idx="2">
                  <c:v>Latin America and Caribbean</c:v>
                </c:pt>
                <c:pt idx="3">
                  <c:v>Asia (no high inc.)</c:v>
                </c:pt>
                <c:pt idx="4">
                  <c:v>High income (no LAC)</c:v>
                </c:pt>
                <c:pt idx="5">
                  <c:v>World</c:v>
                </c:pt>
              </c:strCache>
            </c:strRef>
          </c:cat>
          <c:val>
            <c:numRef>
              <c:f>'Renewable energy production'!$E$105:$J$105</c:f>
              <c:numCache>
                <c:formatCode>_(* #,##0_);_(* \(#,##0\);_(* "-"??_);_(@_)</c:formatCode>
                <c:ptCount val="6"/>
                <c:pt idx="0">
                  <c:v>0.24259496469650862</c:v>
                </c:pt>
                <c:pt idx="1">
                  <c:v>0.24259496469650862</c:v>
                </c:pt>
                <c:pt idx="2">
                  <c:v>1.2632030295933974</c:v>
                </c:pt>
                <c:pt idx="3">
                  <c:v>3.7592084511337602</c:v>
                </c:pt>
                <c:pt idx="4">
                  <c:v>6.5282994685225688</c:v>
                </c:pt>
                <c:pt idx="5">
                  <c:v>3.5356387446190296</c:v>
                </c:pt>
              </c:numCache>
            </c:numRef>
          </c:val>
          <c:extLst>
            <c:ext xmlns:c16="http://schemas.microsoft.com/office/drawing/2014/chart" uri="{C3380CC4-5D6E-409C-BE32-E72D297353CC}">
              <c16:uniqueId val="{00000005-23C1-4F0C-8DA7-7FDD588DCE79}"/>
            </c:ext>
          </c:extLst>
        </c:ser>
        <c:ser>
          <c:idx val="6"/>
          <c:order val="5"/>
          <c:tx>
            <c:strRef>
              <c:f>'Renewable energy production'!$D$106</c:f>
              <c:strCache>
                <c:ptCount val="1"/>
                <c:pt idx="0">
                  <c:v>Biogasoline</c:v>
                </c:pt>
              </c:strCache>
            </c:strRef>
          </c:tx>
          <c:spPr>
            <a:pattFill prst="wdDnDiag">
              <a:fgClr>
                <a:srgbClr val="04736B"/>
              </a:fgClr>
              <a:bgClr>
                <a:srgbClr val="04736B"/>
              </a:bgClr>
            </a:pattFill>
            <a:ln>
              <a:noFill/>
            </a:ln>
            <a:effectLst/>
            <a:extLst>
              <a:ext uri="{91240B29-F687-4F45-9708-019B960494DF}">
                <a14:hiddenLine xmlns:a14="http://schemas.microsoft.com/office/drawing/2010/main">
                  <a:noFill/>
                </a14:hiddenLine>
              </a:ext>
            </a:extLst>
          </c:spPr>
          <c:invertIfNegative val="0"/>
          <c:cat>
            <c:strRef>
              <c:f>'Renewable energy production'!$E$100:$J$100</c:f>
              <c:strCache>
                <c:ptCount val="6"/>
                <c:pt idx="0">
                  <c:v>Africa</c:v>
                </c:pt>
                <c:pt idx="1">
                  <c:v>Africa</c:v>
                </c:pt>
                <c:pt idx="2">
                  <c:v>Latin America and Caribbean</c:v>
                </c:pt>
                <c:pt idx="3">
                  <c:v>Asia (no high inc.)</c:v>
                </c:pt>
                <c:pt idx="4">
                  <c:v>High income (no LAC)</c:v>
                </c:pt>
                <c:pt idx="5">
                  <c:v>World</c:v>
                </c:pt>
              </c:strCache>
            </c:strRef>
          </c:cat>
          <c:val>
            <c:numRef>
              <c:f>'Renewable energy production'!$E$106:$J$106</c:f>
              <c:numCache>
                <c:formatCode>_(* #,##0_);_(* \(#,##0\);_(* "-"??_);_(@_)</c:formatCode>
                <c:ptCount val="6"/>
                <c:pt idx="0">
                  <c:v>1.2362289965552598E-2</c:v>
                </c:pt>
                <c:pt idx="1">
                  <c:v>1.2362289965552598E-2</c:v>
                </c:pt>
                <c:pt idx="2">
                  <c:v>2.7915974611046406</c:v>
                </c:pt>
                <c:pt idx="3">
                  <c:v>0.51578004809015487</c:v>
                </c:pt>
                <c:pt idx="4">
                  <c:v>6.5659019026513263</c:v>
                </c:pt>
                <c:pt idx="5">
                  <c:v>2.286765045729132</c:v>
                </c:pt>
              </c:numCache>
            </c:numRef>
          </c:val>
          <c:extLst>
            <c:ext xmlns:c16="http://schemas.microsoft.com/office/drawing/2014/chart" uri="{C3380CC4-5D6E-409C-BE32-E72D297353CC}">
              <c16:uniqueId val="{00000006-23C1-4F0C-8DA7-7FDD588DCE79}"/>
            </c:ext>
          </c:extLst>
        </c:ser>
        <c:ser>
          <c:idx val="0"/>
          <c:order val="6"/>
          <c:tx>
            <c:strRef>
              <c:f>'Renewable energy production'!$D$107</c:f>
              <c:strCache>
                <c:ptCount val="1"/>
                <c:pt idx="0">
                  <c:v>Biodiesel</c:v>
                </c:pt>
              </c:strCache>
            </c:strRef>
          </c:tx>
          <c:spPr>
            <a:pattFill prst="lgCheck">
              <a:fgClr>
                <a:srgbClr val="C98F10"/>
              </a:fgClr>
              <a:bgClr>
                <a:srgbClr val="C98F10"/>
              </a:bgClr>
            </a:pattFill>
            <a:ln>
              <a:noFill/>
            </a:ln>
            <a:effectLst/>
            <a:extLst>
              <a:ext uri="{91240B29-F687-4F45-9708-019B960494DF}">
                <a14:hiddenLine xmlns:a14="http://schemas.microsoft.com/office/drawing/2010/main">
                  <a:noFill/>
                </a14:hiddenLine>
              </a:ext>
            </a:extLst>
          </c:spPr>
          <c:invertIfNegative val="0"/>
          <c:cat>
            <c:strRef>
              <c:f>'Renewable energy production'!$E$100:$J$100</c:f>
              <c:strCache>
                <c:ptCount val="6"/>
                <c:pt idx="0">
                  <c:v>Africa</c:v>
                </c:pt>
                <c:pt idx="1">
                  <c:v>Africa</c:v>
                </c:pt>
                <c:pt idx="2">
                  <c:v>Latin America and Caribbean</c:v>
                </c:pt>
                <c:pt idx="3">
                  <c:v>Asia (no high inc.)</c:v>
                </c:pt>
                <c:pt idx="4">
                  <c:v>High income (no LAC)</c:v>
                </c:pt>
                <c:pt idx="5">
                  <c:v>World</c:v>
                </c:pt>
              </c:strCache>
            </c:strRef>
          </c:cat>
          <c:val>
            <c:numRef>
              <c:f>'Renewable energy production'!$E$107:$J$107</c:f>
              <c:numCache>
                <c:formatCode>_(* #,##0_);_(* \(#,##0\);_(* "-"??_);_(@_)</c:formatCode>
                <c:ptCount val="6"/>
                <c:pt idx="0">
                  <c:v>0</c:v>
                </c:pt>
                <c:pt idx="1">
                  <c:v>0</c:v>
                </c:pt>
                <c:pt idx="2">
                  <c:v>2.8515973152122593</c:v>
                </c:pt>
                <c:pt idx="3">
                  <c:v>1.3549190155603341</c:v>
                </c:pt>
                <c:pt idx="4">
                  <c:v>3.7507057573418954</c:v>
                </c:pt>
                <c:pt idx="5">
                  <c:v>1.8962876541855838</c:v>
                </c:pt>
              </c:numCache>
            </c:numRef>
          </c:val>
          <c:extLst>
            <c:ext xmlns:c16="http://schemas.microsoft.com/office/drawing/2014/chart" uri="{C3380CC4-5D6E-409C-BE32-E72D297353CC}">
              <c16:uniqueId val="{00000000-77B9-485C-B4B6-E3734FB02C60}"/>
            </c:ext>
          </c:extLst>
        </c:ser>
        <c:ser>
          <c:idx val="7"/>
          <c:order val="7"/>
          <c:tx>
            <c:strRef>
              <c:f>'Renewable energy production'!$D$108</c:f>
              <c:strCache>
                <c:ptCount val="1"/>
                <c:pt idx="0">
                  <c:v>Solar (Thermal)</c:v>
                </c:pt>
              </c:strCache>
            </c:strRef>
          </c:tx>
          <c:spPr>
            <a:pattFill prst="wdDnDiag">
              <a:fgClr>
                <a:srgbClr val="F47920"/>
              </a:fgClr>
              <a:bgClr>
                <a:srgbClr val="FFFFFF"/>
              </a:bgClr>
            </a:pattFill>
            <a:ln>
              <a:noFill/>
            </a:ln>
            <a:effectLst/>
            <a:extLst>
              <a:ext uri="{91240B29-F687-4F45-9708-019B960494DF}">
                <a14:hiddenLine xmlns:a14="http://schemas.microsoft.com/office/drawing/2010/main">
                  <a:noFill/>
                </a14:hiddenLine>
              </a:ext>
            </a:extLst>
          </c:spPr>
          <c:invertIfNegative val="0"/>
          <c:cat>
            <c:strRef>
              <c:f>'Renewable energy production'!$E$100:$J$100</c:f>
              <c:strCache>
                <c:ptCount val="6"/>
                <c:pt idx="0">
                  <c:v>Africa</c:v>
                </c:pt>
                <c:pt idx="1">
                  <c:v>Africa</c:v>
                </c:pt>
                <c:pt idx="2">
                  <c:v>Latin America and Caribbean</c:v>
                </c:pt>
                <c:pt idx="3">
                  <c:v>Asia (no high inc.)</c:v>
                </c:pt>
                <c:pt idx="4">
                  <c:v>High income (no LAC)</c:v>
                </c:pt>
                <c:pt idx="5">
                  <c:v>World</c:v>
                </c:pt>
              </c:strCache>
            </c:strRef>
          </c:cat>
          <c:val>
            <c:numRef>
              <c:f>'Renewable energy production'!$E$108:$J$108</c:f>
              <c:numCache>
                <c:formatCode>_(* #,##0_);_(* \(#,##0\);_(* "-"??_);_(@_)</c:formatCode>
                <c:ptCount val="6"/>
                <c:pt idx="0">
                  <c:v>0.20893548658720368</c:v>
                </c:pt>
                <c:pt idx="1">
                  <c:v>0.20893548658720368</c:v>
                </c:pt>
                <c:pt idx="2">
                  <c:v>0.66391224817449168</c:v>
                </c:pt>
                <c:pt idx="3">
                  <c:v>3.1087580075998869</c:v>
                </c:pt>
                <c:pt idx="4">
                  <c:v>1.7698244820690754</c:v>
                </c:pt>
                <c:pt idx="5">
                  <c:v>1.8763019019901521</c:v>
                </c:pt>
              </c:numCache>
            </c:numRef>
          </c:val>
          <c:extLst>
            <c:ext xmlns:c16="http://schemas.microsoft.com/office/drawing/2014/chart" uri="{C3380CC4-5D6E-409C-BE32-E72D297353CC}">
              <c16:uniqueId val="{00000001-77B9-485C-B4B6-E3734FB02C60}"/>
            </c:ext>
          </c:extLst>
        </c:ser>
        <c:ser>
          <c:idx val="8"/>
          <c:order val="8"/>
          <c:tx>
            <c:strRef>
              <c:f>'Renewable energy production'!$D$109</c:f>
              <c:strCache>
                <c:ptCount val="1"/>
                <c:pt idx="0">
                  <c:v>Biogases</c:v>
                </c:pt>
              </c:strCache>
            </c:strRef>
          </c:tx>
          <c:spPr>
            <a:pattFill prst="lgCheck">
              <a:fgClr>
                <a:srgbClr val="8CC841"/>
              </a:fgClr>
              <a:bgClr>
                <a:srgbClr val="FFFFFF"/>
              </a:bgClr>
            </a:pattFill>
            <a:ln>
              <a:noFill/>
            </a:ln>
            <a:effectLst/>
            <a:extLst>
              <a:ext uri="{91240B29-F687-4F45-9708-019B960494DF}">
                <a14:hiddenLine xmlns:a14="http://schemas.microsoft.com/office/drawing/2010/main">
                  <a:noFill/>
                </a14:hiddenLine>
              </a:ext>
            </a:extLst>
          </c:spPr>
          <c:invertIfNegative val="0"/>
          <c:cat>
            <c:strRef>
              <c:f>'Renewable energy production'!$E$100:$J$100</c:f>
              <c:strCache>
                <c:ptCount val="6"/>
                <c:pt idx="0">
                  <c:v>Africa</c:v>
                </c:pt>
                <c:pt idx="1">
                  <c:v>Africa</c:v>
                </c:pt>
                <c:pt idx="2">
                  <c:v>Latin America and Caribbean</c:v>
                </c:pt>
                <c:pt idx="3">
                  <c:v>Asia (no high inc.)</c:v>
                </c:pt>
                <c:pt idx="4">
                  <c:v>High income (no LAC)</c:v>
                </c:pt>
                <c:pt idx="5">
                  <c:v>World</c:v>
                </c:pt>
              </c:strCache>
            </c:strRef>
          </c:cat>
          <c:val>
            <c:numRef>
              <c:f>'Renewable energy production'!$E$109:$J$109</c:f>
              <c:numCache>
                <c:formatCode>_(* #,##0_);_(* \(#,##0\);_(* "-"??_);_(@_)</c:formatCode>
                <c:ptCount val="6"/>
                <c:pt idx="0">
                  <c:v>2.1457984271489637E-3</c:v>
                </c:pt>
                <c:pt idx="1">
                  <c:v>2.1457984271489637E-3</c:v>
                </c:pt>
                <c:pt idx="2">
                  <c:v>0.33439424819151381</c:v>
                </c:pt>
                <c:pt idx="3">
                  <c:v>1.3763797367208848</c:v>
                </c:pt>
                <c:pt idx="4">
                  <c:v>4.1874133052528801</c:v>
                </c:pt>
                <c:pt idx="5">
                  <c:v>1.749693601632982</c:v>
                </c:pt>
              </c:numCache>
            </c:numRef>
          </c:val>
          <c:extLst>
            <c:ext xmlns:c16="http://schemas.microsoft.com/office/drawing/2014/chart" uri="{C3380CC4-5D6E-409C-BE32-E72D297353CC}">
              <c16:uniqueId val="{00000002-77B9-485C-B4B6-E3734FB02C60}"/>
            </c:ext>
          </c:extLst>
        </c:ser>
        <c:ser>
          <c:idx val="9"/>
          <c:order val="9"/>
          <c:tx>
            <c:strRef>
              <c:f>'Renewable energy production'!$D$110</c:f>
              <c:strCache>
                <c:ptCount val="1"/>
                <c:pt idx="0">
                  <c:v>Municipal waste</c:v>
                </c:pt>
              </c:strCache>
            </c:strRef>
          </c:tx>
          <c:spPr>
            <a:pattFill prst="wdDnDiag">
              <a:fgClr>
                <a:srgbClr val="808080"/>
              </a:fgClr>
              <a:bgClr>
                <a:srgbClr val="FFFFFF"/>
              </a:bgClr>
            </a:pattFill>
            <a:ln>
              <a:noFill/>
            </a:ln>
            <a:effectLst/>
            <a:extLst>
              <a:ext uri="{91240B29-F687-4F45-9708-019B960494DF}">
                <a14:hiddenLine xmlns:a14="http://schemas.microsoft.com/office/drawing/2010/main">
                  <a:noFill/>
                </a14:hiddenLine>
              </a:ext>
            </a:extLst>
          </c:spPr>
          <c:invertIfNegative val="0"/>
          <c:cat>
            <c:strRef>
              <c:f>'Renewable energy production'!$E$100:$J$100</c:f>
              <c:strCache>
                <c:ptCount val="6"/>
                <c:pt idx="0">
                  <c:v>Africa</c:v>
                </c:pt>
                <c:pt idx="1">
                  <c:v>Africa</c:v>
                </c:pt>
                <c:pt idx="2">
                  <c:v>Latin America and Caribbean</c:v>
                </c:pt>
                <c:pt idx="3">
                  <c:v>Asia (no high inc.)</c:v>
                </c:pt>
                <c:pt idx="4">
                  <c:v>High income (no LAC)</c:v>
                </c:pt>
                <c:pt idx="5">
                  <c:v>World</c:v>
                </c:pt>
              </c:strCache>
            </c:strRef>
          </c:cat>
          <c:val>
            <c:numRef>
              <c:f>'Renewable energy production'!$E$110:$J$110</c:f>
              <c:numCache>
                <c:formatCode>_(* #,##0_);_(* \(#,##0\);_(* "-"??_);_(@_)</c:formatCode>
                <c:ptCount val="6"/>
                <c:pt idx="0">
                  <c:v>0</c:v>
                </c:pt>
                <c:pt idx="1">
                  <c:v>0</c:v>
                </c:pt>
                <c:pt idx="2">
                  <c:v>7.2771011280048925E-3</c:v>
                </c:pt>
                <c:pt idx="3">
                  <c:v>9.7146542129052771E-2</c:v>
                </c:pt>
                <c:pt idx="4">
                  <c:v>2.9017450609817397</c:v>
                </c:pt>
                <c:pt idx="5">
                  <c:v>0.81555711795542751</c:v>
                </c:pt>
              </c:numCache>
            </c:numRef>
          </c:val>
          <c:extLst>
            <c:ext xmlns:c16="http://schemas.microsoft.com/office/drawing/2014/chart" uri="{C3380CC4-5D6E-409C-BE32-E72D297353CC}">
              <c16:uniqueId val="{00000003-77B9-485C-B4B6-E3734FB02C60}"/>
            </c:ext>
          </c:extLst>
        </c:ser>
        <c:ser>
          <c:idx val="10"/>
          <c:order val="10"/>
          <c:tx>
            <c:strRef>
              <c:f>'Renewable energy production'!$D$111</c:f>
              <c:strCache>
                <c:ptCount val="1"/>
                <c:pt idx="0">
                  <c:v>Liquid biofuels</c:v>
                </c:pt>
              </c:strCache>
            </c:strRef>
          </c:tx>
          <c:spPr>
            <a:pattFill prst="lgCheck">
              <a:fgClr>
                <a:srgbClr val="0B68AF"/>
              </a:fgClr>
              <a:bgClr>
                <a:srgbClr val="FFFFFF"/>
              </a:bgClr>
            </a:pattFill>
            <a:ln>
              <a:noFill/>
            </a:ln>
            <a:effectLst/>
            <a:extLst>
              <a:ext uri="{91240B29-F687-4F45-9708-019B960494DF}">
                <a14:hiddenLine xmlns:a14="http://schemas.microsoft.com/office/drawing/2010/main">
                  <a:noFill/>
                </a14:hiddenLine>
              </a:ext>
            </a:extLst>
          </c:spPr>
          <c:invertIfNegative val="0"/>
          <c:cat>
            <c:strRef>
              <c:f>'Renewable energy production'!$E$100:$J$100</c:f>
              <c:strCache>
                <c:ptCount val="6"/>
                <c:pt idx="0">
                  <c:v>Africa</c:v>
                </c:pt>
                <c:pt idx="1">
                  <c:v>Africa</c:v>
                </c:pt>
                <c:pt idx="2">
                  <c:v>Latin America and Caribbean</c:v>
                </c:pt>
                <c:pt idx="3">
                  <c:v>Asia (no high inc.)</c:v>
                </c:pt>
                <c:pt idx="4">
                  <c:v>High income (no LAC)</c:v>
                </c:pt>
                <c:pt idx="5">
                  <c:v>World</c:v>
                </c:pt>
              </c:strCache>
            </c:strRef>
          </c:cat>
          <c:val>
            <c:numRef>
              <c:f>'Renewable energy production'!$E$111:$J$111</c:f>
              <c:numCache>
                <c:formatCode>_(* #,##0_);_(* \(#,##0\);_(* "-"??_);_(@_)</c:formatCode>
                <c:ptCount val="6"/>
                <c:pt idx="0">
                  <c:v>0</c:v>
                </c:pt>
                <c:pt idx="1">
                  <c:v>0</c:v>
                </c:pt>
                <c:pt idx="2">
                  <c:v>4.5611859751776587</c:v>
                </c:pt>
                <c:pt idx="3">
                  <c:v>1.2892207361440443E-2</c:v>
                </c:pt>
                <c:pt idx="4">
                  <c:v>0.23096327011122775</c:v>
                </c:pt>
                <c:pt idx="5">
                  <c:v>0.60516944279652041</c:v>
                </c:pt>
              </c:numCache>
            </c:numRef>
          </c:val>
          <c:extLst>
            <c:ext xmlns:c16="http://schemas.microsoft.com/office/drawing/2014/chart" uri="{C3380CC4-5D6E-409C-BE32-E72D297353CC}">
              <c16:uniqueId val="{00000004-77B9-485C-B4B6-E3734FB02C60}"/>
            </c:ext>
          </c:extLst>
        </c:ser>
        <c:dLbls>
          <c:showLegendKey val="0"/>
          <c:showVal val="0"/>
          <c:showCatName val="0"/>
          <c:showSerName val="0"/>
          <c:showPercent val="0"/>
          <c:showBubbleSize val="0"/>
        </c:dLbls>
        <c:gapWidth val="150"/>
        <c:overlap val="100"/>
        <c:axId val="1231814720"/>
        <c:axId val="1231819968"/>
        <c:extLst>
          <c:ext xmlns:c15="http://schemas.microsoft.com/office/drawing/2012/chart" uri="{02D57815-91ED-43cb-92C2-25804820EDAC}">
            <c15:filteredBarSeries>
              <c15:ser>
                <c:idx val="11"/>
                <c:order val="11"/>
                <c:tx>
                  <c:strRef>
                    <c:extLst>
                      <c:ext uri="{02D57815-91ED-43cb-92C2-25804820EDAC}">
                        <c15:formulaRef>
                          <c15:sqref>'Renewable energy production'!$D$112</c15:sqref>
                        </c15:formulaRef>
                      </c:ext>
                    </c:extLst>
                    <c:strCache>
                      <c:ptCount val="1"/>
                      <c:pt idx="0">
                        <c:v>Tidal/wave</c:v>
                      </c:pt>
                    </c:strCache>
                  </c:strRef>
                </c:tx>
                <c:spPr>
                  <a:solidFill>
                    <a:schemeClr val="accent6">
                      <a:lumMod val="60000"/>
                    </a:schemeClr>
                  </a:solidFill>
                  <a:ln>
                    <a:noFill/>
                  </a:ln>
                  <a:effectLst/>
                </c:spPr>
                <c:invertIfNegative val="0"/>
                <c:cat>
                  <c:strRef>
                    <c:extLst>
                      <c:ext uri="{02D57815-91ED-43cb-92C2-25804820EDAC}">
                        <c15:formulaRef>
                          <c15:sqref>'Renewable energy production'!$E$100:$J$100</c15:sqref>
                        </c15:formulaRef>
                      </c:ext>
                    </c:extLst>
                    <c:strCache>
                      <c:ptCount val="6"/>
                      <c:pt idx="0">
                        <c:v>Africa</c:v>
                      </c:pt>
                      <c:pt idx="1">
                        <c:v>Africa</c:v>
                      </c:pt>
                      <c:pt idx="2">
                        <c:v>Latin America and Caribbean</c:v>
                      </c:pt>
                      <c:pt idx="3">
                        <c:v>Asia (no high inc.)</c:v>
                      </c:pt>
                      <c:pt idx="4">
                        <c:v>High income (no LAC)</c:v>
                      </c:pt>
                      <c:pt idx="5">
                        <c:v>World</c:v>
                      </c:pt>
                    </c:strCache>
                  </c:strRef>
                </c:cat>
                <c:val>
                  <c:numRef>
                    <c:extLst>
                      <c:ext uri="{02D57815-91ED-43cb-92C2-25804820EDAC}">
                        <c15:formulaRef>
                          <c15:sqref>'Renewable energy production'!$E$112:$J$112</c15:sqref>
                        </c15:formulaRef>
                      </c:ext>
                    </c:extLst>
                    <c:numCache>
                      <c:formatCode>_(* #,##0_);_(* \(#,##0\);_(* "-"??_);_(@_)</c:formatCode>
                      <c:ptCount val="6"/>
                      <c:pt idx="0">
                        <c:v>0</c:v>
                      </c:pt>
                      <c:pt idx="1">
                        <c:v>0</c:v>
                      </c:pt>
                      <c:pt idx="2">
                        <c:v>0</c:v>
                      </c:pt>
                      <c:pt idx="3">
                        <c:v>1.2860334243497317E-4</c:v>
                      </c:pt>
                      <c:pt idx="4">
                        <c:v>1.5911586440639128E-2</c:v>
                      </c:pt>
                      <c:pt idx="5">
                        <c:v>4.2813605848871106E-3</c:v>
                      </c:pt>
                    </c:numCache>
                  </c:numRef>
                </c:val>
                <c:extLst>
                  <c:ext xmlns:c16="http://schemas.microsoft.com/office/drawing/2014/chart" uri="{C3380CC4-5D6E-409C-BE32-E72D297353CC}">
                    <c16:uniqueId val="{00000005-77B9-485C-B4B6-E3734FB02C60}"/>
                  </c:ext>
                </c:extLst>
              </c15:ser>
            </c15:filteredBarSeries>
            <c15:filteredBarSeries>
              <c15:ser>
                <c:idx val="12"/>
                <c:order val="12"/>
                <c:tx>
                  <c:strRef>
                    <c:extLst>
                      <c:ext xmlns:c15="http://schemas.microsoft.com/office/drawing/2012/chart" uri="{02D57815-91ED-43cb-92C2-25804820EDAC}">
                        <c15:formulaRef>
                          <c15:sqref>'Renewable energy production'!$D$113</c15:sqref>
                        </c15:formulaRef>
                      </c:ext>
                    </c:extLst>
                    <c:strCache>
                      <c:ptCount val="1"/>
                      <c:pt idx="0">
                        <c:v>Bio Jet Kerosene</c:v>
                      </c:pt>
                    </c:strCache>
                  </c:strRef>
                </c:tx>
                <c:spPr>
                  <a:solidFill>
                    <a:schemeClr val="accent1">
                      <a:lumMod val="80000"/>
                      <a:lumOff val="20000"/>
                    </a:schemeClr>
                  </a:solidFill>
                  <a:ln>
                    <a:noFill/>
                  </a:ln>
                  <a:effectLst/>
                </c:spPr>
                <c:invertIfNegative val="0"/>
                <c:cat>
                  <c:strRef>
                    <c:extLst>
                      <c:ext xmlns:c15="http://schemas.microsoft.com/office/drawing/2012/chart" uri="{02D57815-91ED-43cb-92C2-25804820EDAC}">
                        <c15:formulaRef>
                          <c15:sqref>'Renewable energy production'!$E$100:$J$100</c15:sqref>
                        </c15:formulaRef>
                      </c:ext>
                    </c:extLst>
                    <c:strCache>
                      <c:ptCount val="6"/>
                      <c:pt idx="0">
                        <c:v>Africa</c:v>
                      </c:pt>
                      <c:pt idx="1">
                        <c:v>Africa</c:v>
                      </c:pt>
                      <c:pt idx="2">
                        <c:v>Latin America and Caribbean</c:v>
                      </c:pt>
                      <c:pt idx="3">
                        <c:v>Asia (no high inc.)</c:v>
                      </c:pt>
                      <c:pt idx="4">
                        <c:v>High income (no LAC)</c:v>
                      </c:pt>
                      <c:pt idx="5">
                        <c:v>World</c:v>
                      </c:pt>
                    </c:strCache>
                  </c:strRef>
                </c:cat>
                <c:val>
                  <c:numRef>
                    <c:extLst>
                      <c:ext xmlns:c15="http://schemas.microsoft.com/office/drawing/2012/chart" uri="{02D57815-91ED-43cb-92C2-25804820EDAC}">
                        <c15:formulaRef>
                          <c15:sqref>'Renewable energy production'!$E$113:$J$113</c15:sqref>
                        </c15:formulaRef>
                      </c:ext>
                    </c:extLst>
                    <c:numCache>
                      <c:formatCode>_(* #,##0_);_(* \(#,##0\);_(* "-"??_);_(@_)</c:formatCode>
                      <c:ptCount val="6"/>
                      <c:pt idx="0">
                        <c:v>0</c:v>
                      </c:pt>
                      <c:pt idx="1">
                        <c:v>0</c:v>
                      </c:pt>
                      <c:pt idx="2">
                        <c:v>0</c:v>
                      </c:pt>
                      <c:pt idx="3">
                        <c:v>0</c:v>
                      </c:pt>
                      <c:pt idx="4">
                        <c:v>8.576518076447168E-3</c:v>
                      </c:pt>
                      <c:pt idx="5">
                        <c:v>2.2800756993092961E-3</c:v>
                      </c:pt>
                    </c:numCache>
                  </c:numRef>
                </c:val>
                <c:extLst>
                  <c:ext xmlns:c16="http://schemas.microsoft.com/office/drawing/2014/chart" uri="{C3380CC4-5D6E-409C-BE32-E72D297353CC}">
                    <c16:uniqueId val="{00000006-77B9-485C-B4B6-E3734FB02C60}"/>
                  </c:ext>
                </c:extLst>
              </c15:ser>
            </c15:filteredBarSeries>
            <c15:filteredBarSeries>
              <c15:ser>
                <c:idx val="13"/>
                <c:order val="13"/>
                <c:tx>
                  <c:strRef>
                    <c:extLst>
                      <c:ext xmlns:c15="http://schemas.microsoft.com/office/drawing/2012/chart" uri="{02D57815-91ED-43cb-92C2-25804820EDAC}">
                        <c15:formulaRef>
                          <c15:sqref>'Renewable energy production'!$D$114</c15:sqref>
                        </c15:formulaRef>
                      </c:ext>
                    </c:extLst>
                    <c:strCache>
                      <c:ptCount val="1"/>
                      <c:pt idx="0">
                        <c:v>Charcoal</c:v>
                      </c:pt>
                    </c:strCache>
                  </c:strRef>
                </c:tx>
                <c:spPr>
                  <a:solidFill>
                    <a:schemeClr val="accent2">
                      <a:lumMod val="80000"/>
                      <a:lumOff val="20000"/>
                    </a:schemeClr>
                  </a:solidFill>
                  <a:ln>
                    <a:noFill/>
                  </a:ln>
                  <a:effectLst/>
                </c:spPr>
                <c:invertIfNegative val="0"/>
                <c:cat>
                  <c:strRef>
                    <c:extLst>
                      <c:ext xmlns:c15="http://schemas.microsoft.com/office/drawing/2012/chart" uri="{02D57815-91ED-43cb-92C2-25804820EDAC}">
                        <c15:formulaRef>
                          <c15:sqref>'Renewable energy production'!$E$100:$J$100</c15:sqref>
                        </c15:formulaRef>
                      </c:ext>
                    </c:extLst>
                    <c:strCache>
                      <c:ptCount val="6"/>
                      <c:pt idx="0">
                        <c:v>Africa</c:v>
                      </c:pt>
                      <c:pt idx="1">
                        <c:v>Africa</c:v>
                      </c:pt>
                      <c:pt idx="2">
                        <c:v>Latin America and Caribbean</c:v>
                      </c:pt>
                      <c:pt idx="3">
                        <c:v>Asia (no high inc.)</c:v>
                      </c:pt>
                      <c:pt idx="4">
                        <c:v>High income (no LAC)</c:v>
                      </c:pt>
                      <c:pt idx="5">
                        <c:v>World</c:v>
                      </c:pt>
                    </c:strCache>
                  </c:strRef>
                </c:cat>
                <c:val>
                  <c:numRef>
                    <c:extLst>
                      <c:ext xmlns:c15="http://schemas.microsoft.com/office/drawing/2012/chart" uri="{02D57815-91ED-43cb-92C2-25804820EDAC}">
                        <c15:formulaRef>
                          <c15:sqref>'Renewable energy production'!$E$114:$J$114</c15:sqref>
                        </c15:formulaRef>
                      </c:ext>
                    </c:extLst>
                    <c:numCache>
                      <c:formatCode>_(* #,##0_);_(* \(#,##0\);_(*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7-77B9-485C-B4B6-E3734FB02C60}"/>
                  </c:ext>
                </c:extLst>
              </c15:ser>
            </c15:filteredBarSeries>
          </c:ext>
        </c:extLst>
      </c:barChart>
      <c:lineChart>
        <c:grouping val="stacked"/>
        <c:varyColors val="0"/>
        <c:ser>
          <c:idx val="14"/>
          <c:order val="14"/>
          <c:tx>
            <c:strRef>
              <c:f>'Renewable energy production'!$D$117</c:f>
              <c:strCache>
                <c:ptCount val="1"/>
                <c:pt idx="0">
                  <c:v>% of energy from renewables</c:v>
                </c:pt>
              </c:strCache>
            </c:strRef>
          </c:tx>
          <c:spPr>
            <a:ln w="6350" cap="rnd">
              <a:noFill/>
              <a:prstDash val="solid"/>
              <a:round/>
            </a:ln>
            <a:effectLst/>
            <a:extLst>
              <a:ext uri="{91240B29-F687-4F45-9708-019B960494DF}">
                <a14:hiddenLine xmlns:a14="http://schemas.microsoft.com/office/drawing/2010/main" w="6350" cap="rnd">
                  <a:solidFill>
                    <a:sysClr val="windowText" lastClr="000000"/>
                  </a:solidFill>
                  <a:prstDash val="solid"/>
                  <a:round/>
                </a14:hiddenLine>
              </a:ext>
            </a:extLst>
          </c:spPr>
          <c:marker>
            <c:symbol val="diamond"/>
            <c:size val="10"/>
            <c:spPr>
              <a:solidFill>
                <a:srgbClr val="000000"/>
              </a:solidFill>
              <a:ln w="3175">
                <a:solidFill>
                  <a:srgbClr val="000000"/>
                </a:solidFill>
                <a:prstDash val="solid"/>
              </a:ln>
              <a:effectLst/>
            </c:spPr>
          </c:marker>
          <c:cat>
            <c:strRef>
              <c:f>'Renewable energy production'!$E$100:$J$100</c:f>
              <c:strCache>
                <c:ptCount val="6"/>
                <c:pt idx="0">
                  <c:v>Africa</c:v>
                </c:pt>
                <c:pt idx="1">
                  <c:v>Africa</c:v>
                </c:pt>
                <c:pt idx="2">
                  <c:v>Latin America and Caribbean</c:v>
                </c:pt>
                <c:pt idx="3">
                  <c:v>Asia (no high inc.)</c:v>
                </c:pt>
                <c:pt idx="4">
                  <c:v>High income (no LAC)</c:v>
                </c:pt>
                <c:pt idx="5">
                  <c:v>World</c:v>
                </c:pt>
              </c:strCache>
            </c:strRef>
          </c:cat>
          <c:val>
            <c:numRef>
              <c:f>'Renewable energy production'!$E$117:$J$117</c:f>
              <c:numCache>
                <c:formatCode>0.0</c:formatCode>
                <c:ptCount val="6"/>
                <c:pt idx="0">
                  <c:v>37.760597655429542</c:v>
                </c:pt>
                <c:pt idx="1">
                  <c:v>37.760597655429542</c:v>
                </c:pt>
                <c:pt idx="2">
                  <c:v>27.735908782794034</c:v>
                </c:pt>
                <c:pt idx="3">
                  <c:v>16.046641977414101</c:v>
                </c:pt>
                <c:pt idx="4">
                  <c:v>9.6839984193661053</c:v>
                </c:pt>
                <c:pt idx="5">
                  <c:v>14.114915658030341</c:v>
                </c:pt>
              </c:numCache>
            </c:numRef>
          </c:val>
          <c:smooth val="0"/>
          <c:extLst>
            <c:ext xmlns:c16="http://schemas.microsoft.com/office/drawing/2014/chart" uri="{C3380CC4-5D6E-409C-BE32-E72D297353CC}">
              <c16:uniqueId val="{00000008-77B9-485C-B4B6-E3734FB02C60}"/>
            </c:ext>
          </c:extLst>
        </c:ser>
        <c:dLbls>
          <c:showLegendKey val="0"/>
          <c:showVal val="0"/>
          <c:showCatName val="0"/>
          <c:showSerName val="0"/>
          <c:showPercent val="0"/>
          <c:showBubbleSize val="0"/>
        </c:dLbls>
        <c:marker val="1"/>
        <c:smooth val="0"/>
        <c:axId val="1231814720"/>
        <c:axId val="1231819968"/>
      </c:lineChart>
      <c:catAx>
        <c:axId val="1231814720"/>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000000"/>
                </a:solidFill>
                <a:latin typeface="Arial Narrow"/>
                <a:ea typeface="Arial Narrow"/>
                <a:cs typeface="Arial Narrow"/>
              </a:defRPr>
            </a:pPr>
            <a:endParaRPr lang="fr-FR"/>
          </a:p>
        </c:txPr>
        <c:crossAx val="1231819968"/>
        <c:crosses val="autoZero"/>
        <c:auto val="1"/>
        <c:lblAlgn val="ctr"/>
        <c:lblOffset val="0"/>
        <c:tickLblSkip val="1"/>
        <c:noMultiLvlLbl val="0"/>
      </c:catAx>
      <c:valAx>
        <c:axId val="1231819968"/>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vert="horz" wrap="square" anchor="ctr" anchorCtr="1"/>
              <a:lstStyle/>
              <a:p>
                <a:pPr>
                  <a:defRPr sz="800" b="0" i="0" u="none" strike="noStrike" kern="1200" baseline="0">
                    <a:solidFill>
                      <a:srgbClr val="000000"/>
                    </a:solidFill>
                    <a:latin typeface="Arial Narrow" panose="020B0606020202030204" pitchFamily="34" charset="0"/>
                    <a:ea typeface="+mn-ea"/>
                    <a:cs typeface="+mn-cs"/>
                  </a:defRPr>
                </a:pPr>
                <a:r>
                  <a:rPr lang="fr-FR" sz="800" b="0" i="0">
                    <a:solidFill>
                      <a:srgbClr val="000000"/>
                    </a:solidFill>
                    <a:latin typeface="Arial Narrow" panose="020B0606020202030204" pitchFamily="34" charset="0"/>
                  </a:rPr>
                  <a:t>%</a:t>
                </a:r>
              </a:p>
            </c:rich>
          </c:tx>
          <c:layout>
            <c:manualLayout>
              <c:xMode val="edge"/>
              <c:yMode val="edge"/>
              <c:x val="1.4649929699706859E-2"/>
              <c:y val="0.16736219476524744"/>
            </c:manualLayout>
          </c:layout>
          <c:overlay val="0"/>
          <c:spPr>
            <a:noFill/>
            <a:ln>
              <a:noFill/>
            </a:ln>
            <a:effectLst/>
          </c:spPr>
          <c:txPr>
            <a:bodyPr rot="0" spcFirstLastPara="1" vertOverflow="ellipsis" vert="horz" wrap="square" anchor="ctr" anchorCtr="1"/>
            <a:lstStyle/>
            <a:p>
              <a:pPr>
                <a:defRPr sz="800" b="0" i="0" u="none" strike="noStrike" kern="1200" baseline="0">
                  <a:solidFill>
                    <a:srgbClr val="000000"/>
                  </a:solidFill>
                  <a:latin typeface="Arial Narrow" panose="020B0606020202030204" pitchFamily="34" charset="0"/>
                  <a:ea typeface="+mn-ea"/>
                  <a:cs typeface="+mn-cs"/>
                </a:defRPr>
              </a:pPr>
              <a:endParaRPr lang="fr-FR"/>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000000"/>
                </a:solidFill>
                <a:latin typeface="Arial Narrow"/>
                <a:ea typeface="Arial Narrow"/>
                <a:cs typeface="Arial Narrow"/>
              </a:defRPr>
            </a:pPr>
            <a:endParaRPr lang="fr-FR"/>
          </a:p>
        </c:txPr>
        <c:crossAx val="1231814720"/>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t"/>
      <c:layout>
        <c:manualLayout>
          <c:xMode val="edge"/>
          <c:yMode val="edge"/>
          <c:x val="5.5895238346341344E-2"/>
          <c:y val="2.1829851491119233E-2"/>
          <c:w val="0.9276030193540783"/>
          <c:h val="0.196470382306017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9255245983818955E-2"/>
          <c:y val="0.23428902436893248"/>
          <c:w val="0.90182860032021572"/>
          <c:h val="0.7094017045045985"/>
        </c:manualLayout>
      </c:layout>
      <c:areaChart>
        <c:grouping val="stacked"/>
        <c:varyColors val="0"/>
        <c:ser>
          <c:idx val="0"/>
          <c:order val="0"/>
          <c:tx>
            <c:strRef>
              <c:f>'Renewable energy production'!$D$60</c:f>
              <c:strCache>
                <c:ptCount val="1"/>
                <c:pt idx="0">
                  <c:v>Solid biofuels</c:v>
                </c:pt>
              </c:strCache>
            </c:strRef>
          </c:tx>
          <c:spPr>
            <a:solidFill>
              <a:srgbClr val="F47920"/>
            </a:solidFill>
            <a:ln>
              <a:noFill/>
            </a:ln>
            <a:effectLst/>
            <a:extLst>
              <a:ext uri="{91240B29-F687-4F45-9708-019B960494DF}">
                <a14:hiddenLine xmlns:a14="http://schemas.microsoft.com/office/drawing/2010/main">
                  <a:noFill/>
                </a14:hiddenLine>
              </a:ext>
            </a:extLst>
          </c:spPr>
          <c:cat>
            <c:numRef>
              <c:f>'Renewable energy production'!$E$59:$O$59</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'Renewable energy production'!$E$60:$O$60</c:f>
              <c:numCache>
                <c:formatCode>_(* #,##0_);_(* \(#,##0\);_(* "-"??_);_(@_)</c:formatCode>
                <c:ptCount val="11"/>
                <c:pt idx="0">
                  <c:v>13230.146996899999</c:v>
                </c:pt>
                <c:pt idx="1">
                  <c:v>13697.854998500001</c:v>
                </c:pt>
                <c:pt idx="2">
                  <c:v>14266.7650067</c:v>
                </c:pt>
                <c:pt idx="3">
                  <c:v>14606.8480064</c:v>
                </c:pt>
                <c:pt idx="4">
                  <c:v>14780.7789995</c:v>
                </c:pt>
                <c:pt idx="5">
                  <c:v>15037.0300001</c:v>
                </c:pt>
                <c:pt idx="6">
                  <c:v>15167.316006499999</c:v>
                </c:pt>
                <c:pt idx="7">
                  <c:v>15415.9333026</c:v>
                </c:pt>
                <c:pt idx="8">
                  <c:v>15693.826479399999</c:v>
                </c:pt>
                <c:pt idx="9">
                  <c:v>16084.9467805</c:v>
                </c:pt>
                <c:pt idx="10">
                  <c:v>16336.571601600001</c:v>
                </c:pt>
              </c:numCache>
            </c:numRef>
          </c:val>
          <c:extLst>
            <c:ext xmlns:c16="http://schemas.microsoft.com/office/drawing/2014/chart" uri="{C3380CC4-5D6E-409C-BE32-E72D297353CC}">
              <c16:uniqueId val="{00000000-99C9-4AED-98DE-E314D7D22541}"/>
            </c:ext>
          </c:extLst>
        </c:ser>
        <c:ser>
          <c:idx val="1"/>
          <c:order val="1"/>
          <c:tx>
            <c:strRef>
              <c:f>'Renewable energy production'!$D$61</c:f>
              <c:strCache>
                <c:ptCount val="1"/>
                <c:pt idx="0">
                  <c:v>Hydro</c:v>
                </c:pt>
              </c:strCache>
            </c:strRef>
          </c:tx>
          <c:spPr>
            <a:solidFill>
              <a:srgbClr val="8CC841"/>
            </a:solidFill>
            <a:ln>
              <a:noFill/>
            </a:ln>
            <a:effectLst/>
            <a:extLst>
              <a:ext uri="{91240B29-F687-4F45-9708-019B960494DF}">
                <a14:hiddenLine xmlns:a14="http://schemas.microsoft.com/office/drawing/2010/main">
                  <a:noFill/>
                </a14:hiddenLine>
              </a:ext>
            </a:extLst>
          </c:spPr>
          <c:cat>
            <c:numRef>
              <c:f>'Renewable energy production'!$E$59:$O$59</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'Renewable energy production'!$E$61:$O$61</c:f>
              <c:numCache>
                <c:formatCode>_(* #,##0_);_(* \(#,##0\);_(* "-"??_);_(@_)</c:formatCode>
                <c:ptCount val="11"/>
                <c:pt idx="0">
                  <c:v>394.64640309999999</c:v>
                </c:pt>
                <c:pt idx="1">
                  <c:v>395.87400639999998</c:v>
                </c:pt>
                <c:pt idx="2">
                  <c:v>398.82960659999998</c:v>
                </c:pt>
                <c:pt idx="3">
                  <c:v>422.31598880000001</c:v>
                </c:pt>
                <c:pt idx="4">
                  <c:v>440.20080099999996</c:v>
                </c:pt>
                <c:pt idx="5">
                  <c:v>435.18600259999999</c:v>
                </c:pt>
                <c:pt idx="6">
                  <c:v>430.43040490000004</c:v>
                </c:pt>
                <c:pt idx="7">
                  <c:v>448.84171559999999</c:v>
                </c:pt>
                <c:pt idx="8">
                  <c:v>483.77694000000002</c:v>
                </c:pt>
                <c:pt idx="9">
                  <c:v>502.63519990000003</c:v>
                </c:pt>
                <c:pt idx="10">
                  <c:v>522.75943510000002</c:v>
                </c:pt>
              </c:numCache>
            </c:numRef>
          </c:val>
          <c:extLst>
            <c:ext xmlns:c16="http://schemas.microsoft.com/office/drawing/2014/chart" uri="{C3380CC4-5D6E-409C-BE32-E72D297353CC}">
              <c16:uniqueId val="{00000001-99C9-4AED-98DE-E314D7D22541}"/>
            </c:ext>
          </c:extLst>
        </c:ser>
        <c:ser>
          <c:idx val="2"/>
          <c:order val="2"/>
          <c:tx>
            <c:strRef>
              <c:f>'Renewable energy production'!$D$62</c:f>
              <c:strCache>
                <c:ptCount val="1"/>
                <c:pt idx="0">
                  <c:v>Geothermal</c:v>
                </c:pt>
              </c:strCache>
            </c:strRef>
          </c:tx>
          <c:spPr>
            <a:solidFill>
              <a:srgbClr val="808080"/>
            </a:solidFill>
            <a:ln>
              <a:noFill/>
            </a:ln>
            <a:effectLst/>
            <a:extLst>
              <a:ext uri="{91240B29-F687-4F45-9708-019B960494DF}">
                <a14:hiddenLine xmlns:a14="http://schemas.microsoft.com/office/drawing/2010/main">
                  <a:noFill/>
                </a14:hiddenLine>
              </a:ext>
            </a:extLst>
          </c:spPr>
          <c:cat>
            <c:numRef>
              <c:f>'Renewable energy production'!$E$59:$O$59</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'Renewable energy production'!$E$62:$O$62</c:f>
              <c:numCache>
                <c:formatCode>_(* #,##0_);_(* \(#,##0\);_(* "-"??_);_(@_)</c:formatCode>
                <c:ptCount val="11"/>
                <c:pt idx="0">
                  <c:v>38.699999200000001</c:v>
                </c:pt>
                <c:pt idx="1">
                  <c:v>52.272001199999998</c:v>
                </c:pt>
                <c:pt idx="2">
                  <c:v>54.576001400000003</c:v>
                </c:pt>
                <c:pt idx="3">
                  <c:v>64.116002100000003</c:v>
                </c:pt>
                <c:pt idx="4">
                  <c:v>105.0119988</c:v>
                </c:pt>
                <c:pt idx="5">
                  <c:v>162.756001</c:v>
                </c:pt>
                <c:pt idx="6">
                  <c:v>161.42399989999998</c:v>
                </c:pt>
                <c:pt idx="7">
                  <c:v>171.22680179999998</c:v>
                </c:pt>
                <c:pt idx="8">
                  <c:v>184.60080170000001</c:v>
                </c:pt>
                <c:pt idx="9">
                  <c:v>188.44919940000003</c:v>
                </c:pt>
                <c:pt idx="10">
                  <c:v>182.1528007</c:v>
                </c:pt>
              </c:numCache>
            </c:numRef>
          </c:val>
          <c:extLst>
            <c:ext xmlns:c16="http://schemas.microsoft.com/office/drawing/2014/chart" uri="{C3380CC4-5D6E-409C-BE32-E72D297353CC}">
              <c16:uniqueId val="{00000002-99C9-4AED-98DE-E314D7D22541}"/>
            </c:ext>
          </c:extLst>
        </c:ser>
        <c:ser>
          <c:idx val="3"/>
          <c:order val="3"/>
          <c:tx>
            <c:strRef>
              <c:f>'Renewable energy production'!$D$63</c:f>
              <c:strCache>
                <c:ptCount val="1"/>
                <c:pt idx="0">
                  <c:v>Wind</c:v>
                </c:pt>
              </c:strCache>
            </c:strRef>
          </c:tx>
          <c:spPr>
            <a:solidFill>
              <a:srgbClr val="0B68AF"/>
            </a:solidFill>
            <a:ln>
              <a:noFill/>
            </a:ln>
            <a:effectLst/>
            <a:extLst>
              <a:ext uri="{91240B29-F687-4F45-9708-019B960494DF}">
                <a14:hiddenLine xmlns:a14="http://schemas.microsoft.com/office/drawing/2010/main">
                  <a:noFill/>
                </a14:hiddenLine>
              </a:ext>
            </a:extLst>
          </c:spPr>
          <c:cat>
            <c:numRef>
              <c:f>'Renewable energy production'!$E$59:$O$59</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'Renewable energy production'!$E$63:$O$63</c:f>
              <c:numCache>
                <c:formatCode>_(* #,##0_);_(* \(#,##0\);_(* "-"??_);_(@_)</c:formatCode>
                <c:ptCount val="11"/>
                <c:pt idx="0">
                  <c:v>8.5392005000000015</c:v>
                </c:pt>
                <c:pt idx="1">
                  <c:v>8.7552059</c:v>
                </c:pt>
                <c:pt idx="2">
                  <c:v>8.5031981999999999</c:v>
                </c:pt>
                <c:pt idx="3">
                  <c:v>12.722404000000001</c:v>
                </c:pt>
                <c:pt idx="4">
                  <c:v>19.958404399999999</c:v>
                </c:pt>
                <c:pt idx="5">
                  <c:v>30.826805499999999</c:v>
                </c:pt>
                <c:pt idx="6">
                  <c:v>37.663205099999999</c:v>
                </c:pt>
                <c:pt idx="7">
                  <c:v>41.608812</c:v>
                </c:pt>
                <c:pt idx="8">
                  <c:v>55.0062663</c:v>
                </c:pt>
                <c:pt idx="9">
                  <c:v>66.688430600000004</c:v>
                </c:pt>
                <c:pt idx="10">
                  <c:v>63.480332799999999</c:v>
                </c:pt>
              </c:numCache>
            </c:numRef>
          </c:val>
          <c:extLst>
            <c:ext xmlns:c16="http://schemas.microsoft.com/office/drawing/2014/chart" uri="{C3380CC4-5D6E-409C-BE32-E72D297353CC}">
              <c16:uniqueId val="{00000003-99C9-4AED-98DE-E314D7D22541}"/>
            </c:ext>
          </c:extLst>
        </c:ser>
        <c:ser>
          <c:idx val="4"/>
          <c:order val="4"/>
          <c:tx>
            <c:strRef>
              <c:f>'Renewable energy production'!$D$64</c:f>
              <c:strCache>
                <c:ptCount val="1"/>
                <c:pt idx="0">
                  <c:v>Solar (Thermal)</c:v>
                </c:pt>
              </c:strCache>
            </c:strRef>
          </c:tx>
          <c:spPr>
            <a:solidFill>
              <a:srgbClr val="00AAAD"/>
            </a:solidFill>
            <a:ln>
              <a:noFill/>
            </a:ln>
            <a:effectLst/>
            <a:extLst>
              <a:ext uri="{91240B29-F687-4F45-9708-019B960494DF}">
                <a14:hiddenLine xmlns:a14="http://schemas.microsoft.com/office/drawing/2010/main">
                  <a:noFill/>
                </a14:hiddenLine>
              </a:ext>
            </a:extLst>
          </c:spPr>
          <c:cat>
            <c:numRef>
              <c:f>'Renewable energy production'!$E$59:$O$59</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'Renewable energy production'!$E$64:$O$64</c:f>
              <c:numCache>
                <c:formatCode>_(* #,##0_);_(* \(#,##0\);_(* "-"??_);_(@_)</c:formatCode>
                <c:ptCount val="11"/>
                <c:pt idx="0">
                  <c:v>3.9769994999999998</c:v>
                </c:pt>
                <c:pt idx="1">
                  <c:v>4.3780028</c:v>
                </c:pt>
                <c:pt idx="2">
                  <c:v>4.805002</c:v>
                </c:pt>
                <c:pt idx="3">
                  <c:v>5.5260024000000003</c:v>
                </c:pt>
                <c:pt idx="4">
                  <c:v>6.1299985999999995</c:v>
                </c:pt>
                <c:pt idx="5">
                  <c:v>8.7680007</c:v>
                </c:pt>
                <c:pt idx="6">
                  <c:v>16.956004099999998</c:v>
                </c:pt>
                <c:pt idx="7">
                  <c:v>19.678370299999997</c:v>
                </c:pt>
                <c:pt idx="8">
                  <c:v>28.168710899999997</c:v>
                </c:pt>
                <c:pt idx="9">
                  <c:v>38.132997600000003</c:v>
                </c:pt>
                <c:pt idx="10">
                  <c:v>35.905674400000002</c:v>
                </c:pt>
              </c:numCache>
            </c:numRef>
          </c:val>
          <c:extLst>
            <c:ext xmlns:c16="http://schemas.microsoft.com/office/drawing/2014/chart" uri="{C3380CC4-5D6E-409C-BE32-E72D297353CC}">
              <c16:uniqueId val="{00000004-99C9-4AED-98DE-E314D7D22541}"/>
            </c:ext>
          </c:extLst>
        </c:ser>
        <c:ser>
          <c:idx val="5"/>
          <c:order val="5"/>
          <c:tx>
            <c:strRef>
              <c:f>'Renewable energy production'!$D$65</c:f>
              <c:strCache>
                <c:ptCount val="1"/>
                <c:pt idx="0">
                  <c:v>Solar (PV)</c:v>
                </c:pt>
              </c:strCache>
            </c:strRef>
          </c:tx>
          <c:spPr>
            <a:solidFill>
              <a:srgbClr val="04736B"/>
            </a:solidFill>
            <a:ln>
              <a:noFill/>
            </a:ln>
            <a:effectLst/>
            <a:extLst>
              <a:ext uri="{91240B29-F687-4F45-9708-019B960494DF}">
                <a14:hiddenLine xmlns:a14="http://schemas.microsoft.com/office/drawing/2010/main">
                  <a:noFill/>
                </a14:hiddenLine>
              </a:ext>
            </a:extLst>
          </c:spPr>
          <c:cat>
            <c:numRef>
              <c:f>'Renewable energy production'!$E$59:$O$59</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'Renewable energy production'!$E$65:$O$65</c:f>
              <c:numCache>
                <c:formatCode>_(* #,##0_);_(* \(#,##0\);_(* "-"??_);_(@_)</c:formatCode>
                <c:ptCount val="11"/>
                <c:pt idx="0">
                  <c:v>1.2492113</c:v>
                </c:pt>
                <c:pt idx="1">
                  <c:v>1.1109422999999998</c:v>
                </c:pt>
                <c:pt idx="2">
                  <c:v>1.3510552</c:v>
                </c:pt>
                <c:pt idx="3">
                  <c:v>1.3004032999999999</c:v>
                </c:pt>
                <c:pt idx="4">
                  <c:v>5.7061310999999995</c:v>
                </c:pt>
                <c:pt idx="5">
                  <c:v>9.3201558999999996</c:v>
                </c:pt>
                <c:pt idx="6">
                  <c:v>13.5963274</c:v>
                </c:pt>
                <c:pt idx="7">
                  <c:v>18.808139699999998</c:v>
                </c:pt>
                <c:pt idx="8">
                  <c:v>25.156341700000002</c:v>
                </c:pt>
                <c:pt idx="9">
                  <c:v>38.792929399999998</c:v>
                </c:pt>
                <c:pt idx="10">
                  <c:v>41.690073600000005</c:v>
                </c:pt>
              </c:numCache>
            </c:numRef>
          </c:val>
          <c:extLst>
            <c:ext xmlns:c16="http://schemas.microsoft.com/office/drawing/2014/chart" uri="{C3380CC4-5D6E-409C-BE32-E72D297353CC}">
              <c16:uniqueId val="{00000005-99C9-4AED-98DE-E314D7D22541}"/>
            </c:ext>
          </c:extLst>
        </c:ser>
        <c:ser>
          <c:idx val="6"/>
          <c:order val="6"/>
          <c:tx>
            <c:strRef>
              <c:f>'Renewable energy production'!$D$66</c:f>
              <c:strCache>
                <c:ptCount val="1"/>
                <c:pt idx="0">
                  <c:v>Biogasoline</c:v>
                </c:pt>
              </c:strCache>
            </c:strRef>
          </c:tx>
          <c:spPr>
            <a:solidFill>
              <a:srgbClr val="C98F10"/>
            </a:solidFill>
            <a:ln>
              <a:noFill/>
            </a:ln>
            <a:effectLst/>
            <a:extLst>
              <a:ext uri="{91240B29-F687-4F45-9708-019B960494DF}">
                <a14:hiddenLine xmlns:a14="http://schemas.microsoft.com/office/drawing/2010/main">
                  <a:noFill/>
                </a14:hiddenLine>
              </a:ext>
            </a:extLst>
          </c:spPr>
          <c:cat>
            <c:numRef>
              <c:f>'Renewable energy production'!$E$59:$O$59</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'Renewable energy production'!$E$66:$O$66</c:f>
              <c:numCache>
                <c:formatCode>_(* #,##0_);_(* \(#,##0\);_(* "-"??_);_(@_)</c:formatCode>
                <c:ptCount val="11"/>
                <c:pt idx="0">
                  <c:v>8.0399100000000001E-2</c:v>
                </c:pt>
                <c:pt idx="1">
                  <c:v>0.24120150000000001</c:v>
                </c:pt>
                <c:pt idx="2">
                  <c:v>0.13399850000000002</c:v>
                </c:pt>
                <c:pt idx="3">
                  <c:v>0.1607982</c:v>
                </c:pt>
                <c:pt idx="4">
                  <c:v>1.0183971999999999</c:v>
                </c:pt>
                <c:pt idx="5">
                  <c:v>1.6079992000000001</c:v>
                </c:pt>
                <c:pt idx="6">
                  <c:v>1.5275999999999998</c:v>
                </c:pt>
                <c:pt idx="7">
                  <c:v>1.2326357999999999</c:v>
                </c:pt>
                <c:pt idx="8">
                  <c:v>1.8519848999999999</c:v>
                </c:pt>
                <c:pt idx="9">
                  <c:v>1.9221473</c:v>
                </c:pt>
                <c:pt idx="10">
                  <c:v>2.1244661000000002</c:v>
                </c:pt>
              </c:numCache>
            </c:numRef>
          </c:val>
          <c:extLst>
            <c:ext xmlns:c16="http://schemas.microsoft.com/office/drawing/2014/chart" uri="{C3380CC4-5D6E-409C-BE32-E72D297353CC}">
              <c16:uniqueId val="{00000006-99C9-4AED-98DE-E314D7D22541}"/>
            </c:ext>
          </c:extLst>
        </c:ser>
        <c:ser>
          <c:idx val="7"/>
          <c:order val="7"/>
          <c:tx>
            <c:strRef>
              <c:f>'Renewable energy production'!$D$67</c:f>
              <c:strCache>
                <c:ptCount val="1"/>
                <c:pt idx="0">
                  <c:v>Biogases</c:v>
                </c:pt>
              </c:strCache>
            </c:strRef>
          </c:tx>
          <c:spPr>
            <a:pattFill prst="wdDnDiag">
              <a:fgClr>
                <a:srgbClr val="F47920"/>
              </a:fgClr>
              <a:bgClr>
                <a:schemeClr val="bg1"/>
              </a:bgClr>
            </a:pattFill>
            <a:ln>
              <a:noFill/>
            </a:ln>
            <a:effectLst/>
            <a:extLst>
              <a:ext uri="{91240B29-F687-4F45-9708-019B960494DF}">
                <a14:hiddenLine xmlns:a14="http://schemas.microsoft.com/office/drawing/2010/main">
                  <a:noFill/>
                </a14:hiddenLine>
              </a:ext>
            </a:extLst>
          </c:spPr>
          <c:cat>
            <c:numRef>
              <c:f>'Renewable energy production'!$E$59:$O$59</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'Renewable energy production'!$E$67:$O$67</c:f>
              <c:numCache>
                <c:formatCode>_(* #,##0_);_(* \(#,##0\);_(* "-"??_);_(@_)</c:formatCode>
                <c:ptCount val="11"/>
                <c:pt idx="0">
                  <c:v>8.9002999999999999E-2</c:v>
                </c:pt>
                <c:pt idx="1">
                  <c:v>5.3000700000000005E-2</c:v>
                </c:pt>
                <c:pt idx="2">
                  <c:v>0.2360015</c:v>
                </c:pt>
                <c:pt idx="3">
                  <c:v>0.2620016</c:v>
                </c:pt>
                <c:pt idx="4">
                  <c:v>0.27800349999999996</c:v>
                </c:pt>
                <c:pt idx="5">
                  <c:v>0.27699869999999999</c:v>
                </c:pt>
                <c:pt idx="6">
                  <c:v>0.29699900000000001</c:v>
                </c:pt>
                <c:pt idx="7">
                  <c:v>0.27371210000000001</c:v>
                </c:pt>
                <c:pt idx="8">
                  <c:v>0.34379489999999996</c:v>
                </c:pt>
                <c:pt idx="9">
                  <c:v>0.30995719999999999</c:v>
                </c:pt>
                <c:pt idx="10">
                  <c:v>0.36875659999999999</c:v>
                </c:pt>
              </c:numCache>
            </c:numRef>
          </c:val>
          <c:extLst>
            <c:ext xmlns:c16="http://schemas.microsoft.com/office/drawing/2014/chart" uri="{C3380CC4-5D6E-409C-BE32-E72D297353CC}">
              <c16:uniqueId val="{00000007-99C9-4AED-98DE-E314D7D22541}"/>
            </c:ext>
          </c:extLst>
        </c:ser>
        <c:ser>
          <c:idx val="8"/>
          <c:order val="8"/>
          <c:tx>
            <c:strRef>
              <c:f>'Renewable energy production'!$D$68</c:f>
              <c:strCache>
                <c:ptCount val="1"/>
                <c:pt idx="0">
                  <c:v>Municipal waste</c:v>
                </c:pt>
              </c:strCache>
            </c:strRef>
          </c:tx>
          <c:spPr>
            <a:pattFill prst="wdUpDiag">
              <a:fgClr>
                <a:srgbClr val="8CC841"/>
              </a:fgClr>
              <a:bgClr>
                <a:schemeClr val="bg1"/>
              </a:bgClr>
            </a:pattFill>
            <a:ln>
              <a:noFill/>
            </a:ln>
            <a:effectLst/>
            <a:extLst>
              <a:ext uri="{91240B29-F687-4F45-9708-019B960494DF}">
                <a14:hiddenLine xmlns:a14="http://schemas.microsoft.com/office/drawing/2010/main">
                  <a:noFill/>
                </a14:hiddenLine>
              </a:ext>
            </a:extLst>
          </c:spPr>
          <c:cat>
            <c:numRef>
              <c:f>'Renewable energy production'!$E$59:$O$59</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'Renewable energy production'!$E$68:$O$68</c:f>
              <c:numCache>
                <c:formatCode>_(* #,##0_);_(* \(#,##0\);_(* "-"??_);_(@_)</c:formatCode>
                <c:ptCount val="11"/>
                <c:pt idx="0">
                  <c:v>2.9002E-2</c:v>
                </c:pt>
                <c:pt idx="1">
                  <c:v>4.2998399999999999E-2</c:v>
                </c:pt>
                <c:pt idx="2">
                  <c:v>4.2998399999999999E-2</c:v>
                </c:pt>
                <c:pt idx="3">
                  <c:v>1.40007E-2</c:v>
                </c:pt>
                <c:pt idx="4">
                  <c:v>0</c:v>
                </c:pt>
                <c:pt idx="5">
                  <c:v>1.40007E-2</c:v>
                </c:pt>
                <c:pt idx="6">
                  <c:v>1.40007E-2</c:v>
                </c:pt>
                <c:pt idx="7">
                  <c:v>0</c:v>
                </c:pt>
                <c:pt idx="8">
                  <c:v>0</c:v>
                </c:pt>
                <c:pt idx="9">
                  <c:v>0</c:v>
                </c:pt>
                <c:pt idx="10">
                  <c:v>0</c:v>
                </c:pt>
              </c:numCache>
            </c:numRef>
          </c:val>
          <c:extLst>
            <c:ext xmlns:c16="http://schemas.microsoft.com/office/drawing/2014/chart" uri="{C3380CC4-5D6E-409C-BE32-E72D297353CC}">
              <c16:uniqueId val="{00000008-99C9-4AED-98DE-E314D7D22541}"/>
            </c:ext>
          </c:extLst>
        </c:ser>
        <c:ser>
          <c:idx val="9"/>
          <c:order val="9"/>
          <c:tx>
            <c:strRef>
              <c:f>'Renewable energy production'!$D$69</c:f>
              <c:strCache>
                <c:ptCount val="1"/>
                <c:pt idx="0">
                  <c:v>Bio Jet Kerosene</c:v>
                </c:pt>
              </c:strCache>
            </c:strRef>
          </c:tx>
          <c:spPr>
            <a:pattFill prst="lgCheck">
              <a:fgClr>
                <a:srgbClr val="808080"/>
              </a:fgClr>
              <a:bgClr>
                <a:schemeClr val="bg1"/>
              </a:bgClr>
            </a:pattFill>
            <a:ln w="25400">
              <a:noFill/>
            </a:ln>
            <a:effectLst/>
          </c:spPr>
          <c:cat>
            <c:numRef>
              <c:f>'Renewable energy production'!$E$59:$O$59</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'Renewable energy production'!$E$69:$O$69</c:f>
              <c:numCache>
                <c:formatCode>_(* #,##0_);_(* \(#,##0\);_(*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0-D561-45E2-A045-5A3C07AFFFEB}"/>
            </c:ext>
          </c:extLst>
        </c:ser>
        <c:ser>
          <c:idx val="10"/>
          <c:order val="10"/>
          <c:tx>
            <c:strRef>
              <c:f>'Renewable energy production'!$D$70</c:f>
              <c:strCache>
                <c:ptCount val="1"/>
                <c:pt idx="0">
                  <c:v>Liquid biofuels</c:v>
                </c:pt>
              </c:strCache>
            </c:strRef>
          </c:tx>
          <c:spPr>
            <a:pattFill prst="wdDnDiag">
              <a:fgClr>
                <a:srgbClr val="0B68AF"/>
              </a:fgClr>
              <a:bgClr>
                <a:schemeClr val="bg1"/>
              </a:bgClr>
            </a:pattFill>
            <a:ln w="25400">
              <a:noFill/>
            </a:ln>
            <a:effectLst/>
          </c:spPr>
          <c:cat>
            <c:numRef>
              <c:f>'Renewable energy production'!$E$59:$O$59</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'Renewable energy production'!$E$70:$O$70</c:f>
              <c:numCache>
                <c:formatCode>_(* #,##0_);_(* \(#,##0\);_(*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D561-45E2-A045-5A3C07AFFFEB}"/>
            </c:ext>
          </c:extLst>
        </c:ser>
        <c:dLbls>
          <c:showLegendKey val="0"/>
          <c:showVal val="0"/>
          <c:showCatName val="0"/>
          <c:showSerName val="0"/>
          <c:showPercent val="0"/>
          <c:showBubbleSize val="0"/>
        </c:dLbls>
        <c:axId val="464707432"/>
        <c:axId val="464714320"/>
        <c:extLst>
          <c:ext xmlns:c15="http://schemas.microsoft.com/office/drawing/2012/chart" uri="{02D57815-91ED-43cb-92C2-25804820EDAC}">
            <c15:filteredAreaSeries>
              <c15:ser>
                <c:idx val="11"/>
                <c:order val="11"/>
                <c:tx>
                  <c:strRef>
                    <c:extLst>
                      <c:ext uri="{02D57815-91ED-43cb-92C2-25804820EDAC}">
                        <c15:formulaRef>
                          <c15:sqref>'Renewable energy production'!$D$71</c15:sqref>
                        </c15:formulaRef>
                      </c:ext>
                    </c:extLst>
                    <c:strCache>
                      <c:ptCount val="1"/>
                      <c:pt idx="0">
                        <c:v>Biodiesel</c:v>
                      </c:pt>
                    </c:strCache>
                  </c:strRef>
                </c:tx>
                <c:spPr>
                  <a:pattFill prst="wdUpDiag">
                    <a:fgClr>
                      <a:srgbClr val="00AAAD"/>
                    </a:fgClr>
                    <a:bgClr>
                      <a:schemeClr val="bg1"/>
                    </a:bgClr>
                  </a:pattFill>
                  <a:ln w="25400">
                    <a:noFill/>
                  </a:ln>
                  <a:effectLst/>
                </c:spPr>
                <c:cat>
                  <c:numRef>
                    <c:extLst>
                      <c:ext uri="{02D57815-91ED-43cb-92C2-25804820EDAC}">
                        <c15:formulaRef>
                          <c15:sqref>'Renewable energy production'!$E$59:$O$59</c15:sqref>
                        </c15:formulaRef>
                      </c:ext>
                    </c:extLst>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extLst>
                      <c:ext uri="{02D57815-91ED-43cb-92C2-25804820EDAC}">
                        <c15:formulaRef>
                          <c15:sqref>'Renewable energy production'!$E$71:$O$71</c15:sqref>
                        </c15:formulaRef>
                      </c:ext>
                    </c:extLst>
                    <c:numCache>
                      <c:formatCode>_(* #,##0_);_(* \(#,##0\);_(*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2-D561-45E2-A045-5A3C07AFFFEB}"/>
                  </c:ext>
                </c:extLst>
              </c15:ser>
            </c15:filteredAreaSeries>
            <c15:filteredAreaSeries>
              <c15:ser>
                <c:idx val="12"/>
                <c:order val="12"/>
                <c:tx>
                  <c:strRef>
                    <c:extLst>
                      <c:ext xmlns:c15="http://schemas.microsoft.com/office/drawing/2012/chart" uri="{02D57815-91ED-43cb-92C2-25804820EDAC}">
                        <c15:formulaRef>
                          <c15:sqref>'Renewable energy production'!$D$72</c15:sqref>
                        </c15:formulaRef>
                      </c:ext>
                    </c:extLst>
                    <c:strCache>
                      <c:ptCount val="1"/>
                      <c:pt idx="0">
                        <c:v>Charcoal</c:v>
                      </c:pt>
                    </c:strCache>
                  </c:strRef>
                </c:tx>
                <c:spPr>
                  <a:pattFill prst="lgCheck">
                    <a:fgClr>
                      <a:srgbClr val="04736B"/>
                    </a:fgClr>
                    <a:bgClr>
                      <a:schemeClr val="bg1"/>
                    </a:bgClr>
                  </a:pattFill>
                  <a:ln w="25400">
                    <a:noFill/>
                  </a:ln>
                  <a:effectLst/>
                </c:spPr>
                <c:cat>
                  <c:numRef>
                    <c:extLst>
                      <c:ext xmlns:c15="http://schemas.microsoft.com/office/drawing/2012/chart" uri="{02D57815-91ED-43cb-92C2-25804820EDAC}">
                        <c15:formulaRef>
                          <c15:sqref>'Renewable energy production'!$E$59:$O$59</c15:sqref>
                        </c15:formulaRef>
                      </c:ext>
                    </c:extLst>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extLst>
                      <c:ext xmlns:c15="http://schemas.microsoft.com/office/drawing/2012/chart" uri="{02D57815-91ED-43cb-92C2-25804820EDAC}">
                        <c15:formulaRef>
                          <c15:sqref>'Renewable energy production'!$E$72:$O$72</c15:sqref>
                        </c15:formulaRef>
                      </c:ext>
                    </c:extLst>
                    <c:numCache>
                      <c:formatCode>_(* #,##0_);_(* \(#,##0\);_(*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3-D561-45E2-A045-5A3C07AFFFEB}"/>
                  </c:ext>
                </c:extLst>
              </c15:ser>
            </c15:filteredAreaSeries>
            <c15:filteredAreaSeries>
              <c15:ser>
                <c:idx val="13"/>
                <c:order val="13"/>
                <c:tx>
                  <c:strRef>
                    <c:extLst>
                      <c:ext xmlns:c15="http://schemas.microsoft.com/office/drawing/2012/chart" uri="{02D57815-91ED-43cb-92C2-25804820EDAC}">
                        <c15:formulaRef>
                          <c15:sqref>'Renewable energy production'!$D$73</c15:sqref>
                        </c15:formulaRef>
                      </c:ext>
                    </c:extLst>
                    <c:strCache>
                      <c:ptCount val="1"/>
                      <c:pt idx="0">
                        <c:v>Tidal/wave</c:v>
                      </c:pt>
                    </c:strCache>
                  </c:strRef>
                </c:tx>
                <c:spPr>
                  <a:pattFill prst="wdDnDiag">
                    <a:fgClr>
                      <a:srgbClr val="C98F10"/>
                    </a:fgClr>
                    <a:bgClr>
                      <a:schemeClr val="bg1"/>
                    </a:bgClr>
                  </a:pattFill>
                  <a:ln w="25400">
                    <a:noFill/>
                  </a:ln>
                  <a:effectLst/>
                </c:spPr>
                <c:cat>
                  <c:numRef>
                    <c:extLst>
                      <c:ext xmlns:c15="http://schemas.microsoft.com/office/drawing/2012/chart" uri="{02D57815-91ED-43cb-92C2-25804820EDAC}">
                        <c15:formulaRef>
                          <c15:sqref>'Renewable energy production'!$E$59:$O$59</c15:sqref>
                        </c15:formulaRef>
                      </c:ext>
                    </c:extLst>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extLst>
                      <c:ext xmlns:c15="http://schemas.microsoft.com/office/drawing/2012/chart" uri="{02D57815-91ED-43cb-92C2-25804820EDAC}">
                        <c15:formulaRef>
                          <c15:sqref>'Renewable energy production'!$E$73:$O$73</c15:sqref>
                        </c15:formulaRef>
                      </c:ext>
                    </c:extLst>
                    <c:numCache>
                      <c:formatCode>_(* #,##0_);_(* \(#,##0\);_(*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D561-45E2-A045-5A3C07AFFFEB}"/>
                  </c:ext>
                </c:extLst>
              </c15:ser>
            </c15:filteredAreaSeries>
          </c:ext>
        </c:extLst>
      </c:areaChart>
      <c:lineChart>
        <c:grouping val="standard"/>
        <c:varyColors val="0"/>
        <c:ser>
          <c:idx val="14"/>
          <c:order val="14"/>
          <c:tx>
            <c:strRef>
              <c:f>'Renewable energy production'!$D$76</c:f>
              <c:strCache>
                <c:ptCount val="1"/>
                <c:pt idx="0">
                  <c:v>% of energy from renewables</c:v>
                </c:pt>
              </c:strCache>
            </c:strRef>
          </c:tx>
          <c:spPr>
            <a:ln w="31750" cap="rnd">
              <a:solidFill>
                <a:schemeClr val="tx1"/>
              </a:solidFill>
              <a:prstDash val="solid"/>
              <a:round/>
            </a:ln>
            <a:effectLst/>
          </c:spPr>
          <c:marker>
            <c:symbol val="none"/>
          </c:marker>
          <c:cat>
            <c:numRef>
              <c:f>'Renewable energy production'!$E$59:$O$59</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'Renewable energy production'!$E$76:$O$76</c:f>
              <c:numCache>
                <c:formatCode>0.0</c:formatCode>
                <c:ptCount val="11"/>
                <c:pt idx="0">
                  <c:v>28.058892349204552</c:v>
                </c:pt>
                <c:pt idx="1">
                  <c:v>30.969106573440584</c:v>
                </c:pt>
                <c:pt idx="2">
                  <c:v>30.471590972101932</c:v>
                </c:pt>
                <c:pt idx="3">
                  <c:v>32.288008606707947</c:v>
                </c:pt>
                <c:pt idx="4">
                  <c:v>33.077177338442468</c:v>
                </c:pt>
                <c:pt idx="5">
                  <c:v>33.780817871019487</c:v>
                </c:pt>
                <c:pt idx="6">
                  <c:v>34.451141353220159</c:v>
                </c:pt>
                <c:pt idx="7">
                  <c:v>33.633294789925571</c:v>
                </c:pt>
                <c:pt idx="8">
                  <c:v>33.648750476823494</c:v>
                </c:pt>
                <c:pt idx="9">
                  <c:v>34.066766620058267</c:v>
                </c:pt>
                <c:pt idx="10">
                  <c:v>37.760597655429542</c:v>
                </c:pt>
              </c:numCache>
            </c:numRef>
          </c:val>
          <c:smooth val="0"/>
          <c:extLst>
            <c:ext xmlns:c16="http://schemas.microsoft.com/office/drawing/2014/chart" uri="{C3380CC4-5D6E-409C-BE32-E72D297353CC}">
              <c16:uniqueId val="{00000006-D561-45E2-A045-5A3C07AFFFEB}"/>
            </c:ext>
          </c:extLst>
        </c:ser>
        <c:dLbls>
          <c:showLegendKey val="0"/>
          <c:showVal val="0"/>
          <c:showCatName val="0"/>
          <c:showSerName val="0"/>
          <c:showPercent val="0"/>
          <c:showBubbleSize val="0"/>
        </c:dLbls>
        <c:marker val="1"/>
        <c:smooth val="0"/>
        <c:axId val="422191808"/>
        <c:axId val="422192136"/>
      </c:lineChart>
      <c:catAx>
        <c:axId val="46470743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000000"/>
                </a:solidFill>
                <a:latin typeface="Arial Narrow"/>
                <a:ea typeface="Arial Narrow"/>
                <a:cs typeface="Arial Narrow"/>
              </a:defRPr>
            </a:pPr>
            <a:endParaRPr lang="fr-FR"/>
          </a:p>
        </c:txPr>
        <c:crossAx val="464714320"/>
        <c:crosses val="autoZero"/>
        <c:auto val="1"/>
        <c:lblAlgn val="ctr"/>
        <c:lblOffset val="0"/>
        <c:tickLblSkip val="1"/>
        <c:noMultiLvlLbl val="0"/>
      </c:catAx>
      <c:valAx>
        <c:axId val="464714320"/>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vert="horz" wrap="square" anchor="ctr" anchorCtr="1"/>
              <a:lstStyle/>
              <a:p>
                <a:pPr>
                  <a:defRPr sz="800" b="0" i="0" u="none" strike="noStrike" kern="1200" baseline="0">
                    <a:solidFill>
                      <a:schemeClr val="tx1"/>
                    </a:solidFill>
                    <a:latin typeface="Arial Narrow" panose="020B0606020202030204" pitchFamily="34" charset="0"/>
                    <a:ea typeface="+mn-ea"/>
                    <a:cs typeface="+mn-cs"/>
                  </a:defRPr>
                </a:pPr>
                <a:r>
                  <a:rPr lang="fr-FR" sz="800" b="0" i="0">
                    <a:solidFill>
                      <a:schemeClr val="tx1"/>
                    </a:solidFill>
                    <a:latin typeface="Arial Narrow" panose="020B0606020202030204" pitchFamily="34" charset="0"/>
                  </a:rPr>
                  <a:t>Renewable energy </a:t>
                </a:r>
              </a:p>
              <a:p>
                <a:pPr>
                  <a:defRPr sz="800" b="0" i="0">
                    <a:solidFill>
                      <a:schemeClr val="tx1"/>
                    </a:solidFill>
                    <a:latin typeface="Arial Narrow" panose="020B0606020202030204" pitchFamily="34" charset="0"/>
                  </a:defRPr>
                </a:pPr>
                <a:r>
                  <a:rPr lang="fr-FR" sz="800" b="0" i="0">
                    <a:solidFill>
                      <a:schemeClr val="tx1"/>
                    </a:solidFill>
                    <a:latin typeface="Arial Narrow" panose="020B0606020202030204" pitchFamily="34" charset="0"/>
                  </a:rPr>
                  <a:t>in 000s</a:t>
                </a:r>
                <a:r>
                  <a:rPr lang="fr-FR" sz="800" b="0" i="0" baseline="0">
                    <a:solidFill>
                      <a:schemeClr val="tx1"/>
                    </a:solidFill>
                    <a:latin typeface="Arial Narrow" panose="020B0606020202030204" pitchFamily="34" charset="0"/>
                  </a:rPr>
                  <a:t> of TJ</a:t>
                </a:r>
                <a:endParaRPr lang="fr-FR" sz="800" b="0" i="0">
                  <a:solidFill>
                    <a:schemeClr val="tx1"/>
                  </a:solidFill>
                  <a:latin typeface="Arial Narrow" panose="020B0606020202030204" pitchFamily="34" charset="0"/>
                </a:endParaRPr>
              </a:p>
            </c:rich>
          </c:tx>
          <c:layout>
            <c:manualLayout>
              <c:xMode val="edge"/>
              <c:yMode val="edge"/>
              <c:x val="0"/>
              <c:y val="0.13825572611042181"/>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Arial Narrow" panose="020B0606020202030204" pitchFamily="34" charset="0"/>
                  <a:ea typeface="+mn-ea"/>
                  <a:cs typeface="+mn-cs"/>
                </a:defRPr>
              </a:pPr>
              <a:endParaRPr lang="fr-FR"/>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chemeClr val="tx1"/>
                </a:solidFill>
                <a:latin typeface="Arial Narrow"/>
                <a:ea typeface="Arial Narrow"/>
                <a:cs typeface="Arial Narrow"/>
              </a:defRPr>
            </a:pPr>
            <a:endParaRPr lang="fr-FR"/>
          </a:p>
        </c:txPr>
        <c:crossAx val="464707432"/>
        <c:crosses val="autoZero"/>
        <c:crossBetween val="between"/>
      </c:valAx>
      <c:valAx>
        <c:axId val="422192136"/>
        <c:scaling>
          <c:orientation val="minMax"/>
          <c:min val="0"/>
        </c:scaling>
        <c:delete val="0"/>
        <c:axPos val="r"/>
        <c:title>
          <c:tx>
            <c:rich>
              <a:bodyPr rot="0" spcFirstLastPara="1" vertOverflow="ellipsis" vert="horz" wrap="square" anchor="ctr" anchorCtr="1"/>
              <a:lstStyle/>
              <a:p>
                <a:pPr>
                  <a:defRPr sz="800" b="0" i="0" u="none" strike="noStrike" kern="1200" baseline="0">
                    <a:solidFill>
                      <a:schemeClr val="tx1"/>
                    </a:solidFill>
                    <a:latin typeface="Arial Narrow" panose="020B0606020202030204" pitchFamily="34" charset="0"/>
                    <a:ea typeface="+mn-ea"/>
                    <a:cs typeface="+mn-cs"/>
                  </a:defRPr>
                </a:pPr>
                <a:r>
                  <a:rPr lang="fr-FR" sz="800" b="0" i="0" baseline="0">
                    <a:solidFill>
                      <a:schemeClr val="tx1"/>
                    </a:solidFill>
                    <a:latin typeface="Arial Narrow" panose="020B0606020202030204" pitchFamily="34" charset="0"/>
                  </a:rPr>
                  <a:t>% renewable</a:t>
                </a:r>
                <a:endParaRPr lang="fr-FR" sz="800" b="0" i="0">
                  <a:solidFill>
                    <a:schemeClr val="tx1"/>
                  </a:solidFill>
                  <a:latin typeface="Arial Narrow" panose="020B0606020202030204" pitchFamily="34" charset="0"/>
                </a:endParaRPr>
              </a:p>
            </c:rich>
          </c:tx>
          <c:layout>
            <c:manualLayout>
              <c:xMode val="edge"/>
              <c:yMode val="edge"/>
              <c:x val="0.90324477340282883"/>
              <c:y val="0.1714786401205741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Arial Narrow" panose="020B0606020202030204" pitchFamily="34" charset="0"/>
                  <a:ea typeface="+mn-ea"/>
                  <a:cs typeface="+mn-cs"/>
                </a:defRPr>
              </a:pPr>
              <a:endParaRPr lang="fr-FR"/>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chemeClr val="tx1"/>
                </a:solidFill>
                <a:latin typeface="Arial Narrow"/>
                <a:ea typeface="Arial Narrow"/>
                <a:cs typeface="Arial Narrow"/>
              </a:defRPr>
            </a:pPr>
            <a:endParaRPr lang="fr-FR"/>
          </a:p>
        </c:txPr>
        <c:crossAx val="422191808"/>
        <c:crosses val="max"/>
        <c:crossBetween val="between"/>
      </c:valAx>
      <c:catAx>
        <c:axId val="422191808"/>
        <c:scaling>
          <c:orientation val="minMax"/>
        </c:scaling>
        <c:delete val="1"/>
        <c:axPos val="b"/>
        <c:numFmt formatCode="General" sourceLinked="1"/>
        <c:majorTickMark val="out"/>
        <c:minorTickMark val="none"/>
        <c:tickLblPos val="nextTo"/>
        <c:crossAx val="422192136"/>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0.19650978301946781"/>
          <c:y val="9.2791192886791576E-3"/>
          <c:w val="0.64810408062226144"/>
          <c:h val="0.2283115984980374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fr-FR"/>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xdr:col>
      <xdr:colOff>12700</xdr:colOff>
      <xdr:row>2</xdr:row>
      <xdr:rowOff>12700</xdr:rowOff>
    </xdr:from>
    <xdr:to>
      <xdr:col>3</xdr:col>
      <xdr:colOff>548800</xdr:colOff>
      <xdr:row>24</xdr:row>
      <xdr:rowOff>160500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24</xdr:row>
      <xdr:rowOff>160500</xdr:rowOff>
    </xdr:from>
    <xdr:to>
      <xdr:col>3</xdr:col>
      <xdr:colOff>548800</xdr:colOff>
      <xdr:row>47</xdr:row>
      <xdr:rowOff>143200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19049</xdr:colOff>
      <xdr:row>3</xdr:row>
      <xdr:rowOff>0</xdr:rowOff>
    </xdr:from>
    <xdr:to>
      <xdr:col>10</xdr:col>
      <xdr:colOff>119712</xdr:colOff>
      <xdr:row>24</xdr:row>
      <xdr:rowOff>23533</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26</xdr:row>
      <xdr:rowOff>31601</xdr:rowOff>
    </xdr:from>
    <xdr:to>
      <xdr:col>10</xdr:col>
      <xdr:colOff>100663</xdr:colOff>
      <xdr:row>47</xdr:row>
      <xdr:rowOff>55134</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0.10587</cdr:x>
      <cdr:y>0.02958</cdr:y>
    </cdr:from>
    <cdr:to>
      <cdr:x>0.1191</cdr:x>
      <cdr:y>0.05</cdr:y>
    </cdr:to>
    <cdr:sp macro="" textlink="">
      <cdr:nvSpPr>
        <cdr:cNvPr id="112" name="xlamShapesMarker"/>
        <cdr:cNvSpPr/>
      </cdr:nvSpPr>
      <cdr:spPr>
        <a:xfrm xmlns:a="http://schemas.openxmlformats.org/drawingml/2006/main">
          <a:off x="617412"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relSizeAnchor>
  <cdr:relSizeAnchor xmlns:cdr="http://schemas.openxmlformats.org/drawingml/2006/chartDrawing">
    <cdr:from>
      <cdr:x>0.084</cdr:x>
      <cdr:y>0.02777</cdr:y>
    </cdr:from>
    <cdr:to>
      <cdr:x>0.10869</cdr:x>
      <cdr:y>0.04682</cdr:y>
    </cdr:to>
    <cdr:sp macro="" textlink="">
      <cdr:nvSpPr>
        <cdr:cNvPr id="113" name="xlamShapesMarker"/>
        <cdr:cNvSpPr/>
      </cdr:nvSpPr>
      <cdr:spPr>
        <a:xfrm xmlns:a="http://schemas.openxmlformats.org/drawingml/2006/main">
          <a:off x="489870"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relSizeAnchor>
  <cdr:relSizeAnchor xmlns:cdr="http://schemas.openxmlformats.org/drawingml/2006/chartDrawing">
    <cdr:from>
      <cdr:x>0.21157</cdr:x>
      <cdr:y>0.02958</cdr:y>
    </cdr:from>
    <cdr:to>
      <cdr:x>0.22481</cdr:x>
      <cdr:y>0.05</cdr:y>
    </cdr:to>
    <cdr:sp macro="" textlink="">
      <cdr:nvSpPr>
        <cdr:cNvPr id="114" name="xlamShapesMarker"/>
        <cdr:cNvSpPr/>
      </cdr:nvSpPr>
      <cdr:spPr>
        <a:xfrm xmlns:a="http://schemas.openxmlformats.org/drawingml/2006/main">
          <a:off x="123389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relSizeAnchor>
  <cdr:relSizeAnchor xmlns:cdr="http://schemas.openxmlformats.org/drawingml/2006/chartDrawing">
    <cdr:from>
      <cdr:x>0.1897</cdr:x>
      <cdr:y>0.02777</cdr:y>
    </cdr:from>
    <cdr:to>
      <cdr:x>0.21439</cdr:x>
      <cdr:y>0.04682</cdr:y>
    </cdr:to>
    <cdr:sp macro="" textlink="">
      <cdr:nvSpPr>
        <cdr:cNvPr id="115" name="xlamShapesMarker"/>
        <cdr:cNvSpPr/>
      </cdr:nvSpPr>
      <cdr:spPr>
        <a:xfrm xmlns:a="http://schemas.openxmlformats.org/drawingml/2006/main">
          <a:off x="110635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relSizeAnchor>
  <cdr:relSizeAnchor xmlns:cdr="http://schemas.openxmlformats.org/drawingml/2006/chartDrawing">
    <cdr:from>
      <cdr:x>0.31172</cdr:x>
      <cdr:y>0.02958</cdr:y>
    </cdr:from>
    <cdr:to>
      <cdr:x>0.32495</cdr:x>
      <cdr:y>0.05</cdr:y>
    </cdr:to>
    <cdr:sp macro="" textlink="">
      <cdr:nvSpPr>
        <cdr:cNvPr id="116" name="xlamShapesMarker"/>
        <cdr:cNvSpPr/>
      </cdr:nvSpPr>
      <cdr:spPr>
        <a:xfrm xmlns:a="http://schemas.openxmlformats.org/drawingml/2006/main">
          <a:off x="1817925"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relSizeAnchor>
  <cdr:relSizeAnchor xmlns:cdr="http://schemas.openxmlformats.org/drawingml/2006/chartDrawing">
    <cdr:from>
      <cdr:x>0.28985</cdr:x>
      <cdr:y>0.02777</cdr:y>
    </cdr:from>
    <cdr:to>
      <cdr:x>0.31454</cdr:x>
      <cdr:y>0.04682</cdr:y>
    </cdr:to>
    <cdr:sp macro="" textlink="">
      <cdr:nvSpPr>
        <cdr:cNvPr id="117" name="xlamShapesMarker"/>
        <cdr:cNvSpPr/>
      </cdr:nvSpPr>
      <cdr:spPr>
        <a:xfrm xmlns:a="http://schemas.openxmlformats.org/drawingml/2006/main">
          <a:off x="1690383"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relSizeAnchor>
  <cdr:relSizeAnchor xmlns:cdr="http://schemas.openxmlformats.org/drawingml/2006/chartDrawing">
    <cdr:from>
      <cdr:x>0.45397</cdr:x>
      <cdr:y>0.02958</cdr:y>
    </cdr:from>
    <cdr:to>
      <cdr:x>0.46721</cdr:x>
      <cdr:y>0.05</cdr:y>
    </cdr:to>
    <cdr:sp macro="" textlink="">
      <cdr:nvSpPr>
        <cdr:cNvPr id="118" name="xlamShapesMarker"/>
        <cdr:cNvSpPr/>
      </cdr:nvSpPr>
      <cdr:spPr>
        <a:xfrm xmlns:a="http://schemas.openxmlformats.org/drawingml/2006/main">
          <a:off x="2647577"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relSizeAnchor>
  <cdr:relSizeAnchor xmlns:cdr="http://schemas.openxmlformats.org/drawingml/2006/chartDrawing">
    <cdr:from>
      <cdr:x>0.4321</cdr:x>
      <cdr:y>0.02777</cdr:y>
    </cdr:from>
    <cdr:to>
      <cdr:x>0.4568</cdr:x>
      <cdr:y>0.04682</cdr:y>
    </cdr:to>
    <cdr:sp macro="" textlink="">
      <cdr:nvSpPr>
        <cdr:cNvPr id="119" name="xlamShapesMarker"/>
        <cdr:cNvSpPr/>
      </cdr:nvSpPr>
      <cdr:spPr>
        <a:xfrm xmlns:a="http://schemas.openxmlformats.org/drawingml/2006/main">
          <a:off x="2520035"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relSizeAnchor>
  <cdr:relSizeAnchor xmlns:cdr="http://schemas.openxmlformats.org/drawingml/2006/chartDrawing">
    <cdr:from>
      <cdr:x>0.58747</cdr:x>
      <cdr:y>0.02958</cdr:y>
    </cdr:from>
    <cdr:to>
      <cdr:x>0.6007</cdr:x>
      <cdr:y>0.05</cdr:y>
    </cdr:to>
    <cdr:sp macro="" textlink="">
      <cdr:nvSpPr>
        <cdr:cNvPr id="120" name="xlamShapesMarker"/>
        <cdr:cNvSpPr/>
      </cdr:nvSpPr>
      <cdr:spPr>
        <a:xfrm xmlns:a="http://schemas.openxmlformats.org/drawingml/2006/main">
          <a:off x="342611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relSizeAnchor>
  <cdr:relSizeAnchor xmlns:cdr="http://schemas.openxmlformats.org/drawingml/2006/chartDrawing">
    <cdr:from>
      <cdr:x>0.5656</cdr:x>
      <cdr:y>0.02777</cdr:y>
    </cdr:from>
    <cdr:to>
      <cdr:x>0.59029</cdr:x>
      <cdr:y>0.04682</cdr:y>
    </cdr:to>
    <cdr:sp macro="" textlink="">
      <cdr:nvSpPr>
        <cdr:cNvPr id="121" name="xlamShapesMarker"/>
        <cdr:cNvSpPr/>
      </cdr:nvSpPr>
      <cdr:spPr>
        <a:xfrm xmlns:a="http://schemas.openxmlformats.org/drawingml/2006/main">
          <a:off x="3298571" y="104968"/>
          <a:ext cx="144000" cy="72000"/>
        </a:xfrm>
        <a:prstGeom xmlns:a="http://schemas.openxmlformats.org/drawingml/2006/main" prst="rect">
          <a:avLst/>
        </a:prstGeom>
        <a:solidFill xmlns:a="http://schemas.openxmlformats.org/drawingml/2006/main">
          <a:srgbClr val="00000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relSizeAnchor>
</c:userShapes>
</file>

<file path=xl/drawings/drawing3.xml><?xml version="1.0" encoding="utf-8"?>
<c:userShapes xmlns:c="http://schemas.openxmlformats.org/drawingml/2006/chart">
  <cdr:relSizeAnchor xmlns:cdr="http://schemas.openxmlformats.org/drawingml/2006/chartDrawing">
    <cdr:from>
      <cdr:x>0.06731</cdr:x>
      <cdr:y>0.02958</cdr:y>
    </cdr:from>
    <cdr:to>
      <cdr:x>0.0978</cdr:x>
      <cdr:y>0.05</cdr:y>
    </cdr:to>
    <cdr:sp macro="" textlink="">
      <cdr:nvSpPr>
        <cdr:cNvPr id="134" name="xlamShapesMarker"/>
        <cdr:cNvSpPr/>
      </cdr:nvSpPr>
      <cdr:spPr>
        <a:xfrm xmlns:a="http://schemas.openxmlformats.org/drawingml/2006/main">
          <a:off x="392571" y="111807"/>
          <a:ext cx="177800"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relSizeAnchor>
  <cdr:relSizeAnchor xmlns:cdr="http://schemas.openxmlformats.org/drawingml/2006/chartDrawing">
    <cdr:from>
      <cdr:x>0.03682</cdr:x>
      <cdr:y>0.02777</cdr:y>
    </cdr:from>
    <cdr:to>
      <cdr:x>0.06151</cdr:x>
      <cdr:y>0.04682</cdr:y>
    </cdr:to>
    <cdr:sp macro="" textlink="">
      <cdr:nvSpPr>
        <cdr:cNvPr id="135" name="xlamShapesMarker"/>
        <cdr:cNvSpPr/>
      </cdr:nvSpPr>
      <cdr:spPr>
        <a:xfrm xmlns:a="http://schemas.openxmlformats.org/drawingml/2006/main">
          <a:off x="214718" y="104968"/>
          <a:ext cx="144000" cy="72000"/>
        </a:xfrm>
        <a:prstGeom xmlns:a="http://schemas.openxmlformats.org/drawingml/2006/main" prst="rect">
          <a:avLst/>
        </a:prstGeom>
        <a:solidFill xmlns:a="http://schemas.openxmlformats.org/drawingml/2006/main">
          <a:srgbClr val="00AAAD"/>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relSizeAnchor>
  <cdr:relSizeAnchor xmlns:cdr="http://schemas.openxmlformats.org/drawingml/2006/chartDrawing">
    <cdr:from>
      <cdr:x>0.1969</cdr:x>
      <cdr:y>0.02958</cdr:y>
    </cdr:from>
    <cdr:to>
      <cdr:x>0.22739</cdr:x>
      <cdr:y>0.05</cdr:y>
    </cdr:to>
    <cdr:sp macro="" textlink="">
      <cdr:nvSpPr>
        <cdr:cNvPr id="136" name="xlamShapesMarker"/>
        <cdr:cNvSpPr/>
      </cdr:nvSpPr>
      <cdr:spPr>
        <a:xfrm xmlns:a="http://schemas.openxmlformats.org/drawingml/2006/main">
          <a:off x="1148315" y="111807"/>
          <a:ext cx="177800"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relSizeAnchor>
  <cdr:relSizeAnchor xmlns:cdr="http://schemas.openxmlformats.org/drawingml/2006/chartDrawing">
    <cdr:from>
      <cdr:x>0.1664</cdr:x>
      <cdr:y>0.02777</cdr:y>
    </cdr:from>
    <cdr:to>
      <cdr:x>0.19109</cdr:x>
      <cdr:y>0.04682</cdr:y>
    </cdr:to>
    <cdr:sp macro="" textlink="">
      <cdr:nvSpPr>
        <cdr:cNvPr id="137" name="xlamShapesMarker"/>
        <cdr:cNvSpPr/>
      </cdr:nvSpPr>
      <cdr:spPr>
        <a:xfrm xmlns:a="http://schemas.openxmlformats.org/drawingml/2006/main">
          <a:off x="970462" y="104968"/>
          <a:ext cx="144000" cy="72000"/>
        </a:xfrm>
        <a:prstGeom xmlns:a="http://schemas.openxmlformats.org/drawingml/2006/main" prst="rect">
          <a:avLst/>
        </a:prstGeom>
        <a:solidFill xmlns:a="http://schemas.openxmlformats.org/drawingml/2006/main">
          <a:srgbClr val="00000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relSizeAnchor>
  <cdr:relSizeAnchor xmlns:cdr="http://schemas.openxmlformats.org/drawingml/2006/chartDrawing">
    <cdr:from>
      <cdr:x>0.32012</cdr:x>
      <cdr:y>0.02958</cdr:y>
    </cdr:from>
    <cdr:to>
      <cdr:x>0.3506</cdr:x>
      <cdr:y>0.05</cdr:y>
    </cdr:to>
    <cdr:sp macro="" textlink="">
      <cdr:nvSpPr>
        <cdr:cNvPr id="138" name="xlamShapesMarker"/>
        <cdr:cNvSpPr/>
      </cdr:nvSpPr>
      <cdr:spPr>
        <a:xfrm xmlns:a="http://schemas.openxmlformats.org/drawingml/2006/main">
          <a:off x="1866911" y="111807"/>
          <a:ext cx="177800"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relSizeAnchor>
  <cdr:relSizeAnchor xmlns:cdr="http://schemas.openxmlformats.org/drawingml/2006/chartDrawing">
    <cdr:from>
      <cdr:x>0.28962</cdr:x>
      <cdr:y>0.02777</cdr:y>
    </cdr:from>
    <cdr:to>
      <cdr:x>0.31431</cdr:x>
      <cdr:y>0.04682</cdr:y>
    </cdr:to>
    <cdr:sp macro="" textlink="">
      <cdr:nvSpPr>
        <cdr:cNvPr id="139" name="xlamShapesMarker"/>
        <cdr:cNvSpPr/>
      </cdr:nvSpPr>
      <cdr:spPr>
        <a:xfrm xmlns:a="http://schemas.openxmlformats.org/drawingml/2006/main">
          <a:off x="1689058"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relSizeAnchor>
  <cdr:relSizeAnchor xmlns:cdr="http://schemas.openxmlformats.org/drawingml/2006/chartDrawing">
    <cdr:from>
      <cdr:x>0.44094</cdr:x>
      <cdr:y>0.02958</cdr:y>
    </cdr:from>
    <cdr:to>
      <cdr:x>0.47142</cdr:x>
      <cdr:y>0.05</cdr:y>
    </cdr:to>
    <cdr:sp macro="" textlink="">
      <cdr:nvSpPr>
        <cdr:cNvPr id="140" name="xlamShapesMarker"/>
        <cdr:cNvSpPr/>
      </cdr:nvSpPr>
      <cdr:spPr>
        <a:xfrm xmlns:a="http://schemas.openxmlformats.org/drawingml/2006/main">
          <a:off x="2571539" y="111807"/>
          <a:ext cx="177800"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relSizeAnchor>
  <cdr:relSizeAnchor xmlns:cdr="http://schemas.openxmlformats.org/drawingml/2006/chartDrawing">
    <cdr:from>
      <cdr:x>0.41044</cdr:x>
      <cdr:y>0.02777</cdr:y>
    </cdr:from>
    <cdr:to>
      <cdr:x>0.43513</cdr:x>
      <cdr:y>0.04682</cdr:y>
    </cdr:to>
    <cdr:sp macro="" textlink="">
      <cdr:nvSpPr>
        <cdr:cNvPr id="141" name="xlamShapesMarker"/>
        <cdr:cNvSpPr/>
      </cdr:nvSpPr>
      <cdr:spPr>
        <a:xfrm xmlns:a="http://schemas.openxmlformats.org/drawingml/2006/main">
          <a:off x="2393686"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relSizeAnchor>
  <cdr:relSizeAnchor xmlns:cdr="http://schemas.openxmlformats.org/drawingml/2006/chartDrawing">
    <cdr:from>
      <cdr:x>0.59511</cdr:x>
      <cdr:y>0.02958</cdr:y>
    </cdr:from>
    <cdr:to>
      <cdr:x>0.62559</cdr:x>
      <cdr:y>0.05</cdr:y>
    </cdr:to>
    <cdr:sp macro="" textlink="">
      <cdr:nvSpPr>
        <cdr:cNvPr id="142" name="xlamShapesMarker"/>
        <cdr:cNvSpPr/>
      </cdr:nvSpPr>
      <cdr:spPr>
        <a:xfrm xmlns:a="http://schemas.openxmlformats.org/drawingml/2006/main">
          <a:off x="3470668" y="111807"/>
          <a:ext cx="177800"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relSizeAnchor>
  <cdr:relSizeAnchor xmlns:cdr="http://schemas.openxmlformats.org/drawingml/2006/chartDrawing">
    <cdr:from>
      <cdr:x>0.56461</cdr:x>
      <cdr:y>0.02777</cdr:y>
    </cdr:from>
    <cdr:to>
      <cdr:x>0.5893</cdr:x>
      <cdr:y>0.04682</cdr:y>
    </cdr:to>
    <cdr:sp macro="" textlink="">
      <cdr:nvSpPr>
        <cdr:cNvPr id="143" name="xlamShapesMarker"/>
        <cdr:cNvSpPr/>
      </cdr:nvSpPr>
      <cdr:spPr>
        <a:xfrm xmlns:a="http://schemas.openxmlformats.org/drawingml/2006/main">
          <a:off x="3292815"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relSizeAnchor>
  <cdr:relSizeAnchor xmlns:cdr="http://schemas.openxmlformats.org/drawingml/2006/chartDrawing">
    <cdr:from>
      <cdr:x>0.68258</cdr:x>
      <cdr:y>0.02958</cdr:y>
    </cdr:from>
    <cdr:to>
      <cdr:x>0.71306</cdr:x>
      <cdr:y>0.05</cdr:y>
    </cdr:to>
    <cdr:sp macro="" textlink="">
      <cdr:nvSpPr>
        <cdr:cNvPr id="144" name="xlamShapesMarker"/>
        <cdr:cNvSpPr/>
      </cdr:nvSpPr>
      <cdr:spPr>
        <a:xfrm xmlns:a="http://schemas.openxmlformats.org/drawingml/2006/main">
          <a:off x="3980792" y="111807"/>
          <a:ext cx="177800"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relSizeAnchor>
  <cdr:relSizeAnchor xmlns:cdr="http://schemas.openxmlformats.org/drawingml/2006/chartDrawing">
    <cdr:from>
      <cdr:x>0.65208</cdr:x>
      <cdr:y>0.02777</cdr:y>
    </cdr:from>
    <cdr:to>
      <cdr:x>0.67677</cdr:x>
      <cdr:y>0.04682</cdr:y>
    </cdr:to>
    <cdr:sp macro="" textlink="">
      <cdr:nvSpPr>
        <cdr:cNvPr id="145" name="xlamShapesMarker"/>
        <cdr:cNvSpPr/>
      </cdr:nvSpPr>
      <cdr:spPr>
        <a:xfrm xmlns:a="http://schemas.openxmlformats.org/drawingml/2006/main">
          <a:off x="3802939"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relSizeAnchor>
</c:userShapes>
</file>

<file path=xl/drawings/drawing4.xml><?xml version="1.0" encoding="utf-8"?>
<xdr:wsDr xmlns:xdr="http://schemas.openxmlformats.org/drawingml/2006/spreadsheetDrawing" xmlns:a="http://schemas.openxmlformats.org/drawingml/2006/main">
  <xdr:twoCellAnchor>
    <xdr:from>
      <xdr:col>1</xdr:col>
      <xdr:colOff>139699</xdr:colOff>
      <xdr:row>5</xdr:row>
      <xdr:rowOff>44450</xdr:rowOff>
    </xdr:from>
    <xdr:to>
      <xdr:col>3</xdr:col>
      <xdr:colOff>665812</xdr:colOff>
      <xdr:row>27</xdr:row>
      <xdr:rowOff>67983</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120650</xdr:colOff>
      <xdr:row>30</xdr:row>
      <xdr:rowOff>76051</xdr:rowOff>
    </xdr:from>
    <xdr:to>
      <xdr:col>3</xdr:col>
      <xdr:colOff>646763</xdr:colOff>
      <xdr:row>51</xdr:row>
      <xdr:rowOff>99584</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146050</xdr:colOff>
      <xdr:row>2</xdr:row>
      <xdr:rowOff>101750</xdr:rowOff>
    </xdr:from>
    <xdr:to>
      <xdr:col>3</xdr:col>
      <xdr:colOff>672163</xdr:colOff>
      <xdr:row>23</xdr:row>
      <xdr:rowOff>125283</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127001</xdr:colOff>
      <xdr:row>32</xdr:row>
      <xdr:rowOff>133351</xdr:rowOff>
    </xdr:from>
    <xdr:to>
      <xdr:col>3</xdr:col>
      <xdr:colOff>653114</xdr:colOff>
      <xdr:row>53</xdr:row>
      <xdr:rowOff>156884</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customProperty" Target="../customProperty7.bin"/><Relationship Id="rId13" Type="http://schemas.openxmlformats.org/officeDocument/2006/relationships/customProperty" Target="../customProperty12.bin"/><Relationship Id="rId3" Type="http://schemas.openxmlformats.org/officeDocument/2006/relationships/customProperty" Target="../customProperty2.bin"/><Relationship Id="rId7" Type="http://schemas.openxmlformats.org/officeDocument/2006/relationships/customProperty" Target="../customProperty6.bin"/><Relationship Id="rId12" Type="http://schemas.openxmlformats.org/officeDocument/2006/relationships/customProperty" Target="../customProperty11.bin"/><Relationship Id="rId17" Type="http://schemas.openxmlformats.org/officeDocument/2006/relationships/drawing" Target="../drawings/drawing4.xml"/><Relationship Id="rId2" Type="http://schemas.openxmlformats.org/officeDocument/2006/relationships/customProperty" Target="../customProperty1.bin"/><Relationship Id="rId16" Type="http://schemas.openxmlformats.org/officeDocument/2006/relationships/customProperty" Target="../customProperty15.bin"/><Relationship Id="rId1" Type="http://schemas.openxmlformats.org/officeDocument/2006/relationships/printerSettings" Target="../printerSettings/printerSettings2.bin"/><Relationship Id="rId6" Type="http://schemas.openxmlformats.org/officeDocument/2006/relationships/customProperty" Target="../customProperty5.bin"/><Relationship Id="rId11" Type="http://schemas.openxmlformats.org/officeDocument/2006/relationships/customProperty" Target="../customProperty10.bin"/><Relationship Id="rId5" Type="http://schemas.openxmlformats.org/officeDocument/2006/relationships/customProperty" Target="../customProperty4.bin"/><Relationship Id="rId15" Type="http://schemas.openxmlformats.org/officeDocument/2006/relationships/customProperty" Target="../customProperty14.bin"/><Relationship Id="rId10" Type="http://schemas.openxmlformats.org/officeDocument/2006/relationships/customProperty" Target="../customProperty9.bin"/><Relationship Id="rId4" Type="http://schemas.openxmlformats.org/officeDocument/2006/relationships/customProperty" Target="../customProperty3.bin"/><Relationship Id="rId9" Type="http://schemas.openxmlformats.org/officeDocument/2006/relationships/customProperty" Target="../customProperty8.bin"/><Relationship Id="rId14" Type="http://schemas.openxmlformats.org/officeDocument/2006/relationships/customProperty" Target="../customProperty13.bin"/></Relationships>
</file>

<file path=xl/worksheets/_rels/sheet3.xml.rels><?xml version="1.0" encoding="UTF-8" standalone="yes"?>
<Relationships xmlns="http://schemas.openxmlformats.org/package/2006/relationships"><Relationship Id="rId8" Type="http://schemas.openxmlformats.org/officeDocument/2006/relationships/customProperty" Target="../customProperty22.bin"/><Relationship Id="rId13" Type="http://schemas.openxmlformats.org/officeDocument/2006/relationships/customProperty" Target="../customProperty27.bin"/><Relationship Id="rId3" Type="http://schemas.openxmlformats.org/officeDocument/2006/relationships/customProperty" Target="../customProperty17.bin"/><Relationship Id="rId7" Type="http://schemas.openxmlformats.org/officeDocument/2006/relationships/customProperty" Target="../customProperty21.bin"/><Relationship Id="rId12" Type="http://schemas.openxmlformats.org/officeDocument/2006/relationships/customProperty" Target="../customProperty26.bin"/><Relationship Id="rId17" Type="http://schemas.openxmlformats.org/officeDocument/2006/relationships/drawing" Target="../drawings/drawing5.xml"/><Relationship Id="rId2" Type="http://schemas.openxmlformats.org/officeDocument/2006/relationships/customProperty" Target="../customProperty16.bin"/><Relationship Id="rId16" Type="http://schemas.openxmlformats.org/officeDocument/2006/relationships/customProperty" Target="../customProperty30.bin"/><Relationship Id="rId1" Type="http://schemas.openxmlformats.org/officeDocument/2006/relationships/printerSettings" Target="../printerSettings/printerSettings3.bin"/><Relationship Id="rId6" Type="http://schemas.openxmlformats.org/officeDocument/2006/relationships/customProperty" Target="../customProperty20.bin"/><Relationship Id="rId11" Type="http://schemas.openxmlformats.org/officeDocument/2006/relationships/customProperty" Target="../customProperty25.bin"/><Relationship Id="rId5" Type="http://schemas.openxmlformats.org/officeDocument/2006/relationships/customProperty" Target="../customProperty19.bin"/><Relationship Id="rId15" Type="http://schemas.openxmlformats.org/officeDocument/2006/relationships/customProperty" Target="../customProperty29.bin"/><Relationship Id="rId10" Type="http://schemas.openxmlformats.org/officeDocument/2006/relationships/customProperty" Target="../customProperty24.bin"/><Relationship Id="rId4" Type="http://schemas.openxmlformats.org/officeDocument/2006/relationships/customProperty" Target="../customProperty18.bin"/><Relationship Id="rId9" Type="http://schemas.openxmlformats.org/officeDocument/2006/relationships/customProperty" Target="../customProperty23.bin"/><Relationship Id="rId14" Type="http://schemas.openxmlformats.org/officeDocument/2006/relationships/customProperty" Target="../customProperty28.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89"/>
  <sheetViews>
    <sheetView workbookViewId="0">
      <selection sqref="A1:XFD1048576"/>
    </sheetView>
  </sheetViews>
  <sheetFormatPr defaultRowHeight="12.5" x14ac:dyDescent="0.25"/>
  <cols>
    <col min="2" max="2" width="11.453125" bestFit="1" customWidth="1"/>
    <col min="3" max="3" width="64.08984375" bestFit="1" customWidth="1"/>
    <col min="4" max="4" width="39.7265625" bestFit="1" customWidth="1"/>
    <col min="5" max="5" width="11.1796875" bestFit="1" customWidth="1"/>
    <col min="6" max="6" width="11.81640625" bestFit="1" customWidth="1"/>
    <col min="7" max="7" width="24.1796875" bestFit="1" customWidth="1"/>
    <col min="8" max="8" width="15.08984375" bestFit="1" customWidth="1"/>
    <col min="9" max="9" width="18.36328125" bestFit="1" customWidth="1"/>
    <col min="10" max="10" width="12.1796875" bestFit="1" customWidth="1"/>
    <col min="11" max="14" width="11.1796875" bestFit="1" customWidth="1"/>
    <col min="15" max="15" width="10.81640625" bestFit="1" customWidth="1"/>
    <col min="16" max="16" width="11.1796875" bestFit="1" customWidth="1"/>
    <col min="17" max="17" width="10.1796875" bestFit="1" customWidth="1"/>
    <col min="18" max="25" width="4.81640625" bestFit="1" customWidth="1"/>
    <col min="26" max="26" width="5.90625" bestFit="1" customWidth="1"/>
    <col min="27" max="36" width="4.81640625" bestFit="1" customWidth="1"/>
  </cols>
  <sheetData>
    <row r="1" spans="1:33" ht="15.5" x14ac:dyDescent="0.25">
      <c r="A1">
        <f>VLOOKUP(B1,'Lookup codes'!$B:$C,2,FALSE)</f>
        <v>101</v>
      </c>
      <c r="B1" s="46" t="s">
        <v>4</v>
      </c>
      <c r="C1" s="43" t="s">
        <v>533</v>
      </c>
      <c r="D1" s="44"/>
      <c r="E1" s="44"/>
      <c r="F1" s="44"/>
      <c r="G1" s="44"/>
      <c r="H1" s="44"/>
      <c r="I1" s="44"/>
      <c r="J1" s="44"/>
      <c r="K1" s="44"/>
      <c r="L1" s="44"/>
    </row>
    <row r="2" spans="1:33" ht="13" x14ac:dyDescent="0.3">
      <c r="C2" s="41"/>
      <c r="D2" s="41"/>
      <c r="E2" s="41"/>
      <c r="F2" s="41"/>
      <c r="G2" s="41"/>
      <c r="H2" s="41"/>
      <c r="I2" s="41"/>
    </row>
    <row r="3" spans="1:33" ht="13" x14ac:dyDescent="0.3">
      <c r="B3" s="41"/>
      <c r="C3" s="42"/>
      <c r="D3" s="42"/>
      <c r="E3" s="42"/>
      <c r="F3" s="42"/>
      <c r="G3" s="42"/>
      <c r="H3" s="42"/>
      <c r="I3" s="42"/>
      <c r="J3" s="42"/>
      <c r="K3" s="42"/>
      <c r="L3" s="42"/>
      <c r="M3" s="42"/>
      <c r="N3" s="42"/>
      <c r="O3" s="42"/>
      <c r="P3" s="42"/>
      <c r="Q3" s="42"/>
      <c r="R3" s="42"/>
      <c r="S3" s="42"/>
      <c r="T3" s="42"/>
      <c r="U3" s="42"/>
      <c r="V3" s="42"/>
      <c r="Z3" s="42"/>
      <c r="AA3" s="42"/>
      <c r="AB3" s="42"/>
      <c r="AC3" s="42"/>
      <c r="AD3" s="42"/>
      <c r="AE3" s="42"/>
      <c r="AF3" s="42"/>
      <c r="AG3" s="42"/>
    </row>
    <row r="4" spans="1:33" ht="13" x14ac:dyDescent="0.3">
      <c r="B4" s="41"/>
      <c r="C4" s="42"/>
      <c r="D4" s="42"/>
      <c r="E4" s="42"/>
      <c r="F4" s="42"/>
      <c r="G4" s="42"/>
      <c r="H4" s="42"/>
      <c r="I4" s="42"/>
      <c r="J4" s="42"/>
      <c r="K4" s="42"/>
      <c r="L4" s="42"/>
      <c r="M4" s="42"/>
      <c r="N4" s="42"/>
      <c r="O4" s="42"/>
      <c r="P4" s="42"/>
      <c r="Q4" s="42"/>
      <c r="R4" s="42"/>
      <c r="S4" s="42"/>
      <c r="T4" s="42"/>
      <c r="U4" s="42"/>
      <c r="V4" s="42"/>
      <c r="Z4" s="42"/>
      <c r="AA4" s="42"/>
      <c r="AB4" s="42"/>
      <c r="AC4" s="42"/>
      <c r="AD4" s="42"/>
      <c r="AE4" s="42"/>
      <c r="AF4" s="42"/>
      <c r="AG4" s="42"/>
    </row>
    <row r="5" spans="1:33" ht="13" x14ac:dyDescent="0.3">
      <c r="B5" s="41"/>
      <c r="C5" s="42"/>
      <c r="D5" s="42"/>
      <c r="E5" s="42"/>
      <c r="F5" s="42"/>
      <c r="G5" s="42"/>
      <c r="H5" s="42"/>
      <c r="I5" s="42"/>
      <c r="J5" s="42"/>
      <c r="K5" s="42"/>
      <c r="L5" s="42"/>
      <c r="M5" s="42"/>
      <c r="N5" s="42"/>
      <c r="O5" s="42"/>
      <c r="P5" s="42"/>
      <c r="Q5" s="42"/>
      <c r="R5" s="42"/>
      <c r="S5" s="42"/>
      <c r="T5" s="42"/>
      <c r="U5" s="42"/>
      <c r="V5" s="42"/>
      <c r="Z5" s="42"/>
      <c r="AA5" s="42"/>
      <c r="AB5" s="42"/>
      <c r="AC5" s="42"/>
      <c r="AD5" s="42"/>
      <c r="AE5" s="42"/>
      <c r="AF5" s="42"/>
      <c r="AG5" s="42"/>
    </row>
    <row r="6" spans="1:33" ht="13" x14ac:dyDescent="0.3">
      <c r="B6" s="41"/>
      <c r="C6" s="42"/>
      <c r="D6" s="42"/>
      <c r="E6" s="42"/>
      <c r="F6" s="42"/>
      <c r="G6" s="42"/>
      <c r="H6" s="42"/>
      <c r="I6" s="42"/>
      <c r="J6" s="42"/>
      <c r="K6" s="42"/>
      <c r="L6" s="42"/>
      <c r="M6" s="42"/>
      <c r="N6" s="42"/>
      <c r="O6" s="42"/>
      <c r="P6" s="42"/>
      <c r="Q6" s="42"/>
      <c r="R6" s="42"/>
      <c r="S6" s="42"/>
      <c r="T6" s="42"/>
      <c r="U6" s="42"/>
      <c r="V6" s="42"/>
      <c r="Z6" s="42"/>
      <c r="AA6" s="42"/>
      <c r="AB6" s="42"/>
      <c r="AC6" s="42"/>
      <c r="AD6" s="42"/>
      <c r="AE6" s="42"/>
      <c r="AF6" s="42"/>
      <c r="AG6" s="42"/>
    </row>
    <row r="7" spans="1:33" ht="13" x14ac:dyDescent="0.3">
      <c r="B7" s="41"/>
      <c r="C7" s="42"/>
      <c r="D7" s="42"/>
      <c r="E7" s="42"/>
      <c r="F7" s="42"/>
      <c r="G7" s="42"/>
      <c r="H7" s="42"/>
      <c r="I7" s="42"/>
      <c r="J7" s="42"/>
      <c r="K7" s="42"/>
      <c r="L7" s="42"/>
      <c r="M7" s="42"/>
      <c r="N7" s="42"/>
      <c r="O7" s="42"/>
      <c r="P7" s="42"/>
      <c r="Q7" s="42"/>
      <c r="R7" s="42"/>
      <c r="S7" s="42"/>
      <c r="T7" s="42"/>
      <c r="U7" s="42"/>
      <c r="V7" s="42"/>
      <c r="Z7" s="42"/>
      <c r="AA7" s="42"/>
      <c r="AB7" s="42"/>
      <c r="AC7" s="42"/>
      <c r="AD7" s="42"/>
      <c r="AE7" s="42"/>
      <c r="AF7" s="42"/>
      <c r="AG7" s="42"/>
    </row>
    <row r="8" spans="1:33" ht="13" x14ac:dyDescent="0.3">
      <c r="B8" s="41"/>
      <c r="C8" s="42"/>
      <c r="D8" s="42"/>
      <c r="E8" s="42"/>
      <c r="F8" s="42"/>
      <c r="G8" s="42"/>
      <c r="H8" s="42"/>
      <c r="I8" s="42"/>
      <c r="J8" s="42"/>
      <c r="K8" s="42"/>
      <c r="L8" s="42"/>
      <c r="M8" s="42"/>
      <c r="N8" s="42"/>
      <c r="O8" s="42"/>
      <c r="P8" s="42"/>
      <c r="Q8" s="42"/>
      <c r="R8" s="42"/>
      <c r="S8" s="42"/>
      <c r="T8" s="42"/>
      <c r="U8" s="42"/>
      <c r="V8" s="42"/>
      <c r="Z8" s="42"/>
      <c r="AA8" s="42"/>
      <c r="AB8" s="42"/>
      <c r="AC8" s="42"/>
      <c r="AD8" s="42"/>
      <c r="AE8" s="42"/>
      <c r="AF8" s="42"/>
      <c r="AG8" s="42"/>
    </row>
    <row r="9" spans="1:33" ht="13" x14ac:dyDescent="0.3">
      <c r="B9" s="41"/>
      <c r="C9" s="42"/>
      <c r="D9" s="42"/>
      <c r="E9" s="42"/>
      <c r="F9" s="42"/>
      <c r="G9" s="42"/>
      <c r="H9" s="42"/>
      <c r="I9" s="42"/>
      <c r="J9" s="42"/>
      <c r="K9" s="42"/>
      <c r="L9" s="42"/>
      <c r="M9" s="42"/>
      <c r="N9" s="42"/>
      <c r="O9" s="42"/>
      <c r="P9" s="42"/>
      <c r="Q9" s="42"/>
      <c r="R9" s="42"/>
      <c r="S9" s="42"/>
      <c r="T9" s="42"/>
      <c r="U9" s="42"/>
      <c r="V9" s="42"/>
      <c r="Z9" s="42"/>
      <c r="AA9" s="42"/>
      <c r="AB9" s="42"/>
      <c r="AC9" s="42"/>
      <c r="AD9" s="42"/>
      <c r="AE9" s="42"/>
      <c r="AF9" s="42"/>
      <c r="AG9" s="42"/>
    </row>
    <row r="10" spans="1:33" ht="13" x14ac:dyDescent="0.3">
      <c r="B10" s="41"/>
      <c r="C10" s="42"/>
      <c r="D10" s="42"/>
      <c r="E10" s="42"/>
      <c r="F10" s="42"/>
      <c r="G10" s="42"/>
      <c r="H10" s="42"/>
      <c r="I10" s="42"/>
      <c r="J10" s="42"/>
      <c r="K10" s="42"/>
      <c r="L10" s="42"/>
      <c r="M10" s="42"/>
      <c r="N10" s="42"/>
      <c r="O10" s="42"/>
      <c r="P10" s="42"/>
      <c r="Q10" s="42"/>
      <c r="R10" s="42"/>
      <c r="S10" s="42"/>
      <c r="T10" s="42"/>
      <c r="U10" s="42"/>
      <c r="V10" s="42"/>
      <c r="Z10" s="42"/>
      <c r="AA10" s="42"/>
      <c r="AB10" s="42"/>
      <c r="AC10" s="42"/>
      <c r="AD10" s="42"/>
      <c r="AE10" s="42"/>
      <c r="AF10" s="42"/>
      <c r="AG10" s="42"/>
    </row>
    <row r="11" spans="1:33" ht="13" x14ac:dyDescent="0.3">
      <c r="B11" s="41"/>
      <c r="C11" s="42"/>
      <c r="D11" s="42"/>
      <c r="E11" s="42"/>
      <c r="F11" s="42"/>
      <c r="G11" s="42"/>
      <c r="H11" s="42"/>
      <c r="I11" s="42"/>
      <c r="J11" s="42"/>
      <c r="K11" s="42"/>
      <c r="L11" s="42"/>
      <c r="M11" s="42"/>
      <c r="N11" s="42"/>
      <c r="O11" s="42"/>
      <c r="P11" s="42"/>
      <c r="Q11" s="42"/>
      <c r="R11" s="42"/>
      <c r="S11" s="42"/>
      <c r="T11" s="42"/>
      <c r="U11" s="42"/>
      <c r="V11" s="42"/>
      <c r="Z11" s="42"/>
      <c r="AA11" s="42"/>
      <c r="AB11" s="42"/>
      <c r="AC11" s="42"/>
      <c r="AD11" s="42"/>
      <c r="AE11" s="42"/>
      <c r="AF11" s="42"/>
      <c r="AG11" s="42"/>
    </row>
    <row r="12" spans="1:33" ht="13" x14ac:dyDescent="0.3">
      <c r="B12" s="41"/>
      <c r="C12" s="42"/>
      <c r="D12" s="42"/>
      <c r="E12" s="42"/>
      <c r="F12" s="42"/>
      <c r="G12" s="42"/>
      <c r="H12" s="42"/>
      <c r="I12" s="42"/>
      <c r="J12" s="42"/>
      <c r="K12" s="42"/>
      <c r="L12" s="42"/>
      <c r="M12" s="42"/>
      <c r="N12" s="42"/>
      <c r="O12" s="42"/>
      <c r="P12" s="42"/>
      <c r="Q12" s="42"/>
      <c r="R12" s="42"/>
      <c r="S12" s="42"/>
      <c r="T12" s="42"/>
      <c r="U12" s="42"/>
      <c r="V12" s="42"/>
      <c r="Z12" s="42"/>
      <c r="AA12" s="42"/>
      <c r="AB12" s="42"/>
      <c r="AC12" s="42"/>
      <c r="AD12" s="42"/>
      <c r="AE12" s="42"/>
      <c r="AF12" s="42"/>
      <c r="AG12" s="42"/>
    </row>
    <row r="13" spans="1:33" ht="13" x14ac:dyDescent="0.3">
      <c r="B13" s="41"/>
      <c r="C13" s="42"/>
      <c r="D13" s="42"/>
      <c r="E13" s="42"/>
      <c r="F13" s="42"/>
      <c r="G13" s="42"/>
      <c r="H13" s="42"/>
      <c r="I13" s="42"/>
      <c r="J13" s="42"/>
      <c r="K13" s="42"/>
      <c r="L13" s="42"/>
      <c r="M13" s="42"/>
      <c r="N13" s="42"/>
      <c r="O13" s="42"/>
      <c r="P13" s="42"/>
      <c r="Q13" s="42"/>
      <c r="R13" s="42"/>
      <c r="S13" s="42"/>
      <c r="T13" s="42"/>
      <c r="U13" s="42"/>
      <c r="V13" s="42"/>
      <c r="Z13" s="42"/>
      <c r="AA13" s="42"/>
      <c r="AB13" s="42"/>
      <c r="AC13" s="42"/>
      <c r="AD13" s="42"/>
      <c r="AE13" s="42"/>
      <c r="AF13" s="42"/>
      <c r="AG13" s="42"/>
    </row>
    <row r="14" spans="1:33" ht="13" x14ac:dyDescent="0.3">
      <c r="B14" s="41"/>
      <c r="C14" s="42"/>
      <c r="D14" s="42"/>
      <c r="E14" s="42"/>
      <c r="F14" s="42"/>
      <c r="G14" s="42"/>
      <c r="H14" s="42"/>
      <c r="I14" s="42"/>
      <c r="J14" s="42"/>
      <c r="K14" s="42"/>
      <c r="L14" s="42"/>
      <c r="M14" s="42"/>
      <c r="N14" s="42"/>
      <c r="O14" s="42"/>
      <c r="P14" s="42"/>
      <c r="Q14" s="42"/>
      <c r="R14" s="42"/>
      <c r="S14" s="42"/>
      <c r="T14" s="42"/>
      <c r="U14" s="42"/>
      <c r="V14" s="42"/>
      <c r="Z14" s="42"/>
      <c r="AA14" s="42"/>
      <c r="AB14" s="42"/>
      <c r="AC14" s="42"/>
      <c r="AD14" s="42"/>
      <c r="AE14" s="42"/>
      <c r="AF14" s="42"/>
      <c r="AG14" s="42"/>
    </row>
    <row r="15" spans="1:33" ht="13" x14ac:dyDescent="0.3">
      <c r="B15" s="41"/>
      <c r="C15" s="42"/>
      <c r="D15" s="42"/>
      <c r="E15" s="42"/>
      <c r="F15" s="42"/>
      <c r="G15" s="42"/>
      <c r="H15" s="42"/>
      <c r="I15" s="42"/>
      <c r="J15" s="42"/>
      <c r="K15" s="42"/>
      <c r="L15" s="42"/>
      <c r="M15" s="42"/>
      <c r="N15" s="42"/>
      <c r="O15" s="42"/>
      <c r="P15" s="42"/>
      <c r="Q15" s="42"/>
      <c r="R15" s="42"/>
      <c r="S15" s="42"/>
      <c r="T15" s="42"/>
      <c r="U15" s="42"/>
      <c r="V15" s="42"/>
      <c r="Z15" s="42"/>
      <c r="AA15" s="42"/>
      <c r="AB15" s="42"/>
      <c r="AC15" s="42"/>
      <c r="AD15" s="42"/>
      <c r="AE15" s="42"/>
      <c r="AF15" s="42"/>
      <c r="AG15" s="42"/>
    </row>
    <row r="16" spans="1:33" ht="13" x14ac:dyDescent="0.3">
      <c r="B16" s="41"/>
      <c r="C16" s="42"/>
      <c r="D16" s="42"/>
      <c r="E16" s="42"/>
      <c r="F16" s="42"/>
      <c r="G16" s="42"/>
      <c r="H16" s="42"/>
      <c r="I16" s="42"/>
      <c r="J16" s="42"/>
      <c r="K16" s="42"/>
      <c r="L16" s="42"/>
      <c r="M16" s="42"/>
      <c r="N16" s="42"/>
      <c r="O16" s="42"/>
      <c r="P16" s="42"/>
      <c r="Q16" s="42"/>
      <c r="R16" s="42"/>
      <c r="S16" s="42"/>
      <c r="T16" s="42"/>
      <c r="U16" s="42"/>
      <c r="V16" s="42"/>
      <c r="Z16" s="42"/>
      <c r="AA16" s="42"/>
      <c r="AB16" s="42"/>
      <c r="AC16" s="42"/>
      <c r="AD16" s="42"/>
      <c r="AE16" s="42"/>
      <c r="AF16" s="42"/>
      <c r="AG16" s="42"/>
    </row>
    <row r="17" spans="1:33" ht="13" x14ac:dyDescent="0.3">
      <c r="B17" s="41"/>
      <c r="C17" s="42"/>
      <c r="D17" s="42"/>
      <c r="E17" s="42"/>
      <c r="F17" s="42"/>
      <c r="G17" s="42"/>
      <c r="H17" s="42"/>
      <c r="I17" s="42"/>
      <c r="J17" s="42"/>
      <c r="K17" s="42"/>
      <c r="L17" s="42"/>
      <c r="M17" s="42"/>
      <c r="N17" s="42"/>
      <c r="O17" s="42"/>
      <c r="P17" s="42"/>
      <c r="Q17" s="42"/>
      <c r="R17" s="42"/>
      <c r="S17" s="42"/>
      <c r="T17" s="42"/>
      <c r="U17" s="42"/>
      <c r="V17" s="42"/>
      <c r="Z17" s="42"/>
      <c r="AA17" s="42"/>
      <c r="AB17" s="42"/>
      <c r="AC17" s="42"/>
      <c r="AD17" s="42"/>
      <c r="AE17" s="42"/>
      <c r="AF17" s="42"/>
      <c r="AG17" s="42"/>
    </row>
    <row r="18" spans="1:33" ht="13" x14ac:dyDescent="0.3">
      <c r="B18" s="41"/>
      <c r="C18" s="42"/>
      <c r="D18" s="42"/>
      <c r="E18" s="42"/>
      <c r="F18" s="42"/>
      <c r="G18" s="42"/>
      <c r="H18" s="42"/>
      <c r="I18" s="42"/>
      <c r="J18" s="42"/>
      <c r="K18" s="42"/>
      <c r="L18" s="42"/>
      <c r="M18" s="42"/>
      <c r="N18" s="42"/>
      <c r="O18" s="42"/>
      <c r="P18" s="42"/>
      <c r="Q18" s="42"/>
      <c r="R18" s="42"/>
      <c r="S18" s="42"/>
      <c r="T18" s="42"/>
      <c r="U18" s="42"/>
      <c r="V18" s="42"/>
      <c r="Z18" s="42"/>
      <c r="AA18" s="42"/>
      <c r="AB18" s="42"/>
      <c r="AC18" s="42"/>
      <c r="AD18" s="42"/>
      <c r="AE18" s="42"/>
      <c r="AF18" s="42"/>
      <c r="AG18" s="42"/>
    </row>
    <row r="19" spans="1:33" ht="13" x14ac:dyDescent="0.3">
      <c r="B19" s="41"/>
      <c r="C19" s="42"/>
      <c r="D19" s="42"/>
      <c r="E19" s="42"/>
      <c r="F19" s="42"/>
      <c r="G19" s="42"/>
      <c r="H19" s="42"/>
      <c r="I19" s="42"/>
      <c r="J19" s="42"/>
      <c r="K19" s="42"/>
      <c r="L19" s="42"/>
      <c r="M19" s="42"/>
      <c r="N19" s="42"/>
      <c r="O19" s="42"/>
      <c r="P19" s="42"/>
      <c r="Q19" s="42"/>
      <c r="R19" s="42"/>
      <c r="S19" s="42"/>
      <c r="T19" s="42"/>
      <c r="U19" s="42"/>
      <c r="V19" s="42"/>
      <c r="Z19" s="42"/>
      <c r="AA19" s="42"/>
      <c r="AB19" s="42"/>
      <c r="AC19" s="42"/>
      <c r="AD19" s="42"/>
      <c r="AE19" s="42"/>
      <c r="AF19" s="42"/>
      <c r="AG19" s="42"/>
    </row>
    <row r="20" spans="1:33" ht="13" x14ac:dyDescent="0.3">
      <c r="B20" s="41"/>
      <c r="C20" s="42"/>
      <c r="D20" s="42"/>
      <c r="E20" s="42"/>
      <c r="F20" s="42"/>
      <c r="G20" s="42"/>
      <c r="H20" s="42"/>
      <c r="I20" s="42"/>
      <c r="J20" s="42"/>
      <c r="K20" s="42"/>
      <c r="L20" s="42"/>
      <c r="M20" s="42"/>
      <c r="N20" s="42"/>
      <c r="O20" s="42"/>
      <c r="P20" s="42"/>
      <c r="Q20" s="42"/>
      <c r="R20" s="42"/>
      <c r="S20" s="42"/>
      <c r="T20" s="42"/>
      <c r="U20" s="42"/>
      <c r="V20" s="42"/>
      <c r="Z20" s="42"/>
      <c r="AA20" s="42"/>
      <c r="AB20" s="42"/>
      <c r="AC20" s="42"/>
      <c r="AD20" s="42"/>
      <c r="AE20" s="42"/>
      <c r="AF20" s="42"/>
      <c r="AG20" s="42"/>
    </row>
    <row r="21" spans="1:33" ht="13" x14ac:dyDescent="0.3">
      <c r="B21" s="41"/>
      <c r="C21" s="42"/>
      <c r="D21" s="42"/>
      <c r="E21" s="42"/>
      <c r="F21" s="42"/>
      <c r="G21" s="42"/>
      <c r="H21" s="42"/>
      <c r="I21" s="42"/>
      <c r="J21" s="42"/>
      <c r="K21" s="42"/>
      <c r="L21" s="42"/>
      <c r="M21" s="42"/>
      <c r="N21" s="42"/>
      <c r="O21" s="42"/>
      <c r="P21" s="42"/>
      <c r="Q21" s="42"/>
      <c r="R21" s="42"/>
      <c r="S21" s="42"/>
      <c r="T21" s="42"/>
      <c r="U21" s="42"/>
      <c r="V21" s="42"/>
      <c r="Z21" s="42"/>
      <c r="AA21" s="42"/>
      <c r="AB21" s="42"/>
      <c r="AC21" s="42"/>
      <c r="AD21" s="42"/>
      <c r="AE21" s="42"/>
      <c r="AF21" s="42"/>
      <c r="AG21" s="42"/>
    </row>
    <row r="22" spans="1:33" ht="13" x14ac:dyDescent="0.3">
      <c r="B22" s="41"/>
      <c r="C22" s="42"/>
      <c r="D22" s="42"/>
      <c r="E22" s="42"/>
      <c r="F22" s="42"/>
      <c r="G22" s="42"/>
      <c r="H22" s="42"/>
      <c r="I22" s="42"/>
      <c r="J22" s="42"/>
      <c r="K22" s="42"/>
      <c r="L22" s="42"/>
      <c r="M22" s="42"/>
      <c r="N22" s="42"/>
      <c r="O22" s="42"/>
      <c r="P22" s="42"/>
      <c r="Q22" s="42"/>
      <c r="R22" s="42"/>
      <c r="S22" s="42"/>
      <c r="T22" s="42"/>
      <c r="U22" s="42"/>
      <c r="V22" s="42"/>
      <c r="Z22" s="42"/>
      <c r="AA22" s="42"/>
      <c r="AB22" s="42"/>
      <c r="AC22" s="42"/>
      <c r="AD22" s="42"/>
      <c r="AE22" s="42"/>
      <c r="AF22" s="42"/>
      <c r="AG22" s="42"/>
    </row>
    <row r="23" spans="1:33" ht="13" x14ac:dyDescent="0.3">
      <c r="B23" s="41"/>
      <c r="C23" s="42"/>
      <c r="D23" s="42"/>
      <c r="E23" s="42"/>
      <c r="F23" s="42"/>
      <c r="G23" s="42"/>
      <c r="H23" s="42"/>
      <c r="I23" s="42"/>
      <c r="J23" s="42"/>
      <c r="K23" s="42"/>
      <c r="L23" s="42"/>
      <c r="M23" s="42"/>
      <c r="N23" s="42"/>
      <c r="O23" s="42"/>
      <c r="P23" s="42"/>
      <c r="Q23" s="42"/>
      <c r="R23" s="42"/>
      <c r="S23" s="42"/>
      <c r="T23" s="42"/>
      <c r="U23" s="42"/>
      <c r="V23" s="42"/>
      <c r="Z23" s="42"/>
      <c r="AA23" s="42"/>
      <c r="AB23" s="42"/>
      <c r="AC23" s="42"/>
      <c r="AD23" s="42"/>
      <c r="AE23" s="42"/>
      <c r="AF23" s="42"/>
      <c r="AG23" s="42"/>
    </row>
    <row r="24" spans="1:33" ht="13" x14ac:dyDescent="0.3">
      <c r="B24" s="41"/>
      <c r="C24" s="42"/>
      <c r="D24" s="42"/>
      <c r="E24" s="42"/>
      <c r="F24" s="42"/>
      <c r="G24" s="42"/>
      <c r="H24" s="42"/>
      <c r="I24" s="42"/>
      <c r="J24" s="42"/>
      <c r="K24" s="42"/>
      <c r="L24" s="42"/>
      <c r="M24" s="42"/>
      <c r="N24" s="42"/>
      <c r="O24" s="42"/>
      <c r="P24" s="42"/>
      <c r="Q24" s="42"/>
      <c r="R24" s="42"/>
      <c r="S24" s="42"/>
      <c r="T24" s="42"/>
      <c r="U24" s="42"/>
      <c r="V24" s="42"/>
      <c r="Z24" s="42"/>
      <c r="AA24" s="42"/>
      <c r="AB24" s="42"/>
      <c r="AC24" s="42"/>
      <c r="AD24" s="42"/>
      <c r="AE24" s="42"/>
      <c r="AF24" s="42"/>
      <c r="AG24" s="42"/>
    </row>
    <row r="25" spans="1:33" ht="13" x14ac:dyDescent="0.3">
      <c r="A25" s="41"/>
      <c r="B25" s="41"/>
      <c r="C25" s="42"/>
      <c r="D25" s="42"/>
      <c r="E25" s="42"/>
      <c r="F25" s="42"/>
      <c r="G25" s="42"/>
      <c r="H25" s="42"/>
      <c r="I25" s="42"/>
      <c r="J25" s="42"/>
      <c r="K25" s="42"/>
      <c r="L25" s="42"/>
      <c r="M25" s="42"/>
      <c r="N25" s="42"/>
      <c r="O25" s="42"/>
      <c r="P25" s="42"/>
      <c r="Q25" s="42"/>
      <c r="R25" s="42"/>
      <c r="S25" s="42"/>
      <c r="T25" s="42"/>
      <c r="U25" s="42"/>
      <c r="V25" s="42"/>
      <c r="Z25" s="42"/>
      <c r="AA25" s="42"/>
      <c r="AB25" s="42"/>
      <c r="AC25" s="42"/>
      <c r="AD25" s="42"/>
      <c r="AE25" s="42"/>
      <c r="AF25" s="42"/>
      <c r="AG25" s="42"/>
    </row>
    <row r="26" spans="1:33" ht="13" x14ac:dyDescent="0.3">
      <c r="A26" s="41"/>
      <c r="B26" s="41"/>
      <c r="C26" s="42"/>
      <c r="D26" s="42"/>
      <c r="E26" s="42"/>
      <c r="F26" s="42"/>
      <c r="G26" s="42"/>
      <c r="H26" s="42"/>
      <c r="I26" s="42"/>
      <c r="J26" s="42"/>
      <c r="K26" s="42"/>
      <c r="L26" s="42"/>
      <c r="M26" s="42"/>
      <c r="N26" s="42"/>
      <c r="O26" s="42"/>
      <c r="P26" s="42"/>
      <c r="Q26" s="42"/>
      <c r="R26" s="42"/>
      <c r="S26" s="42"/>
      <c r="T26" s="42"/>
      <c r="U26" s="42"/>
      <c r="V26" s="42"/>
      <c r="Z26" s="42"/>
      <c r="AA26" s="42"/>
      <c r="AB26" s="42"/>
      <c r="AC26" s="42"/>
      <c r="AD26" s="42"/>
      <c r="AE26" s="42"/>
      <c r="AF26" s="42"/>
      <c r="AG26" s="42"/>
    </row>
    <row r="27" spans="1:33" ht="13" x14ac:dyDescent="0.3">
      <c r="A27" s="41"/>
      <c r="B27" s="41"/>
      <c r="C27" s="42"/>
      <c r="D27" s="42"/>
      <c r="E27" s="42"/>
      <c r="F27" s="42"/>
      <c r="G27" s="42"/>
      <c r="H27" s="42"/>
      <c r="I27" s="42"/>
      <c r="J27" s="42"/>
      <c r="K27" s="42"/>
      <c r="L27" s="42"/>
      <c r="M27" s="42"/>
      <c r="N27" s="42"/>
      <c r="O27" s="42"/>
      <c r="P27" s="42"/>
      <c r="Q27" s="42"/>
      <c r="R27" s="42"/>
      <c r="S27" s="42"/>
      <c r="T27" s="42"/>
      <c r="U27" s="42"/>
      <c r="V27" s="42"/>
      <c r="Z27" s="42"/>
      <c r="AA27" s="42"/>
      <c r="AB27" s="42"/>
      <c r="AC27" s="42"/>
      <c r="AD27" s="42"/>
      <c r="AE27" s="42"/>
      <c r="AF27" s="42"/>
      <c r="AG27" s="42"/>
    </row>
    <row r="28" spans="1:33" ht="13" x14ac:dyDescent="0.3">
      <c r="A28" s="41"/>
      <c r="B28" s="41"/>
      <c r="C28" s="42"/>
      <c r="D28" s="42"/>
      <c r="E28" s="42"/>
      <c r="F28" s="42"/>
      <c r="G28" s="42"/>
      <c r="H28" s="42"/>
      <c r="I28" s="42"/>
      <c r="J28" s="42"/>
      <c r="K28" s="42"/>
      <c r="L28" s="42"/>
      <c r="M28" s="42"/>
      <c r="N28" s="42"/>
      <c r="O28" s="42"/>
      <c r="P28" s="42"/>
      <c r="Q28" s="42"/>
      <c r="R28" s="42"/>
      <c r="S28" s="42"/>
      <c r="T28" s="42"/>
      <c r="U28" s="42"/>
      <c r="V28" s="42"/>
      <c r="Z28" s="42"/>
      <c r="AA28" s="42"/>
      <c r="AB28" s="42"/>
      <c r="AC28" s="42"/>
      <c r="AD28" s="42"/>
      <c r="AE28" s="42"/>
      <c r="AF28" s="42"/>
      <c r="AG28" s="42"/>
    </row>
    <row r="29" spans="1:33" ht="13" x14ac:dyDescent="0.3">
      <c r="A29" s="41"/>
      <c r="B29" s="41"/>
      <c r="C29" s="42"/>
      <c r="D29" s="42"/>
      <c r="E29" s="42"/>
      <c r="F29" s="42"/>
      <c r="G29" s="42"/>
      <c r="H29" s="42"/>
      <c r="I29" s="42"/>
      <c r="J29" s="42"/>
      <c r="K29" s="42"/>
      <c r="L29" s="42"/>
      <c r="M29" s="42"/>
      <c r="N29" s="42"/>
      <c r="O29" s="42"/>
      <c r="P29" s="42"/>
      <c r="Q29" s="42"/>
      <c r="R29" s="42"/>
      <c r="S29" s="42"/>
      <c r="T29" s="42"/>
      <c r="U29" s="42"/>
      <c r="V29" s="42"/>
      <c r="Z29" s="42"/>
      <c r="AA29" s="42"/>
      <c r="AB29" s="42"/>
      <c r="AC29" s="42"/>
      <c r="AD29" s="42"/>
      <c r="AE29" s="42"/>
      <c r="AF29" s="42"/>
      <c r="AG29" s="42"/>
    </row>
    <row r="30" spans="1:33" ht="13" x14ac:dyDescent="0.3">
      <c r="A30" s="41"/>
      <c r="B30" s="41"/>
      <c r="C30" s="42"/>
      <c r="D30" s="42"/>
      <c r="E30" s="42"/>
      <c r="F30" s="42"/>
      <c r="G30" s="42"/>
      <c r="H30" s="42"/>
      <c r="I30" s="42"/>
      <c r="J30" s="42"/>
      <c r="K30" s="42"/>
      <c r="L30" s="42"/>
      <c r="M30" s="42"/>
      <c r="N30" s="42"/>
      <c r="O30" s="42"/>
      <c r="P30" s="42"/>
      <c r="Q30" s="42"/>
      <c r="R30" s="42"/>
      <c r="S30" s="42"/>
      <c r="T30" s="42"/>
      <c r="U30" s="42"/>
      <c r="V30" s="42"/>
      <c r="Z30" s="42"/>
      <c r="AA30" s="42"/>
      <c r="AB30" s="42"/>
      <c r="AC30" s="42"/>
      <c r="AD30" s="42"/>
      <c r="AE30" s="42"/>
      <c r="AF30" s="42"/>
      <c r="AG30" s="42"/>
    </row>
    <row r="31" spans="1:33" ht="13" x14ac:dyDescent="0.3">
      <c r="A31" s="41"/>
      <c r="B31" s="41"/>
      <c r="C31" s="42"/>
      <c r="D31" s="42"/>
      <c r="E31" s="42"/>
      <c r="F31" s="42"/>
      <c r="G31" s="42"/>
      <c r="H31" s="42"/>
      <c r="I31" s="42"/>
      <c r="J31" s="42"/>
      <c r="K31" s="42"/>
      <c r="L31" s="42"/>
      <c r="M31" s="42"/>
      <c r="N31" s="42"/>
      <c r="O31" s="42"/>
      <c r="P31" s="42"/>
      <c r="Q31" s="42"/>
      <c r="R31" s="42"/>
      <c r="S31" s="42"/>
      <c r="T31" s="42"/>
      <c r="U31" s="42"/>
      <c r="V31" s="42"/>
      <c r="Z31" s="42"/>
      <c r="AA31" s="42"/>
      <c r="AB31" s="42"/>
      <c r="AC31" s="42"/>
      <c r="AD31" s="42"/>
      <c r="AE31" s="42"/>
      <c r="AF31" s="42"/>
      <c r="AG31" s="42"/>
    </row>
    <row r="32" spans="1:33" ht="13" x14ac:dyDescent="0.3">
      <c r="A32" s="41"/>
      <c r="B32" s="41"/>
      <c r="C32" s="42"/>
      <c r="D32" s="42"/>
      <c r="E32" s="42"/>
      <c r="F32" s="42"/>
      <c r="G32" s="42"/>
      <c r="H32" s="42"/>
      <c r="I32" s="42"/>
      <c r="J32" s="42"/>
      <c r="K32" s="42"/>
      <c r="L32" s="42"/>
      <c r="M32" s="42"/>
      <c r="N32" s="42"/>
      <c r="O32" s="42"/>
      <c r="P32" s="42"/>
      <c r="Q32" s="42"/>
      <c r="R32" s="42"/>
      <c r="S32" s="42"/>
      <c r="T32" s="42"/>
      <c r="U32" s="42"/>
      <c r="V32" s="42"/>
      <c r="Z32" s="42"/>
      <c r="AA32" s="42"/>
      <c r="AB32" s="42"/>
      <c r="AC32" s="42"/>
      <c r="AD32" s="42"/>
      <c r="AE32" s="42"/>
      <c r="AF32" s="42"/>
      <c r="AG32" s="42"/>
    </row>
    <row r="33" spans="1:33" ht="13" x14ac:dyDescent="0.3">
      <c r="A33" s="41"/>
      <c r="B33" s="41"/>
      <c r="C33" s="42"/>
      <c r="D33" s="42"/>
      <c r="E33" s="42"/>
      <c r="F33" s="42"/>
      <c r="G33" s="42"/>
      <c r="H33" s="42"/>
      <c r="I33" s="42"/>
      <c r="J33" s="42"/>
      <c r="K33" s="42"/>
      <c r="L33" s="42"/>
      <c r="M33" s="42"/>
      <c r="N33" s="42"/>
      <c r="O33" s="42"/>
      <c r="P33" s="42"/>
      <c r="Q33" s="42"/>
      <c r="R33" s="42"/>
      <c r="S33" s="42"/>
      <c r="T33" s="42"/>
      <c r="U33" s="42"/>
      <c r="V33" s="42"/>
      <c r="Z33" s="42"/>
      <c r="AA33" s="42"/>
      <c r="AB33" s="42"/>
      <c r="AC33" s="42"/>
      <c r="AD33" s="42"/>
      <c r="AE33" s="42"/>
      <c r="AF33" s="42"/>
      <c r="AG33" s="42"/>
    </row>
    <row r="34" spans="1:33" ht="13" x14ac:dyDescent="0.3">
      <c r="A34" s="41"/>
      <c r="B34" s="41"/>
      <c r="C34" s="42"/>
      <c r="D34" s="42"/>
      <c r="E34" s="42"/>
      <c r="F34" s="42"/>
      <c r="G34" s="42"/>
      <c r="H34" s="42"/>
      <c r="I34" s="42"/>
      <c r="J34" s="42"/>
      <c r="K34" s="42"/>
      <c r="L34" s="42"/>
      <c r="M34" s="42"/>
      <c r="N34" s="42"/>
      <c r="O34" s="42"/>
      <c r="P34" s="42"/>
      <c r="Q34" s="42"/>
      <c r="R34" s="42"/>
      <c r="S34" s="42"/>
      <c r="T34" s="42"/>
      <c r="U34" s="42"/>
      <c r="V34" s="42"/>
      <c r="Z34" s="42"/>
      <c r="AA34" s="42"/>
      <c r="AB34" s="42"/>
      <c r="AC34" s="42"/>
      <c r="AD34" s="42"/>
      <c r="AE34" s="42"/>
      <c r="AF34" s="42"/>
      <c r="AG34" s="42"/>
    </row>
    <row r="35" spans="1:33" ht="13" x14ac:dyDescent="0.3">
      <c r="A35" s="41"/>
      <c r="B35" s="41"/>
      <c r="C35" s="42"/>
      <c r="D35" s="42"/>
      <c r="E35" s="42"/>
      <c r="F35" s="42"/>
      <c r="G35" s="42"/>
      <c r="H35" s="42"/>
      <c r="I35" s="42"/>
      <c r="J35" s="42"/>
      <c r="K35" s="42"/>
      <c r="L35" s="42"/>
      <c r="M35" s="42"/>
      <c r="N35" s="42"/>
      <c r="O35" s="42"/>
      <c r="P35" s="42"/>
      <c r="Q35" s="42"/>
      <c r="R35" s="42"/>
      <c r="S35" s="42"/>
      <c r="T35" s="42"/>
      <c r="U35" s="42"/>
      <c r="V35" s="42"/>
      <c r="Z35" s="42"/>
      <c r="AA35" s="42"/>
      <c r="AB35" s="42"/>
      <c r="AC35" s="42"/>
      <c r="AD35" s="42"/>
      <c r="AE35" s="42"/>
      <c r="AF35" s="42"/>
      <c r="AG35" s="42"/>
    </row>
    <row r="36" spans="1:33" ht="13" x14ac:dyDescent="0.3">
      <c r="A36" s="41"/>
      <c r="B36" s="41"/>
      <c r="C36" s="42"/>
      <c r="D36" s="42"/>
      <c r="E36" s="42"/>
      <c r="F36" s="42"/>
      <c r="G36" s="42"/>
      <c r="H36" s="42"/>
      <c r="I36" s="42"/>
      <c r="J36" s="42"/>
      <c r="K36" s="42"/>
      <c r="L36" s="42"/>
      <c r="M36" s="42"/>
      <c r="N36" s="42"/>
      <c r="O36" s="42"/>
      <c r="P36" s="42"/>
      <c r="Q36" s="42"/>
      <c r="R36" s="42"/>
      <c r="S36" s="42"/>
      <c r="T36" s="42"/>
      <c r="U36" s="42"/>
      <c r="V36" s="42"/>
      <c r="Z36" s="42"/>
      <c r="AA36" s="42"/>
      <c r="AB36" s="42"/>
      <c r="AC36" s="42"/>
      <c r="AD36" s="42"/>
      <c r="AE36" s="42"/>
      <c r="AF36" s="42"/>
      <c r="AG36" s="42"/>
    </row>
    <row r="37" spans="1:33" ht="13" x14ac:dyDescent="0.3">
      <c r="A37" s="41"/>
      <c r="B37" s="41"/>
      <c r="C37" s="42"/>
      <c r="D37" s="42"/>
      <c r="E37" s="42"/>
      <c r="F37" s="42"/>
      <c r="G37" s="42"/>
      <c r="H37" s="42"/>
      <c r="I37" s="42"/>
      <c r="J37" s="42"/>
      <c r="K37" s="42"/>
      <c r="L37" s="42"/>
      <c r="M37" s="42"/>
      <c r="N37" s="42"/>
      <c r="O37" s="42"/>
      <c r="P37" s="42"/>
      <c r="Q37" s="42"/>
      <c r="R37" s="42"/>
      <c r="S37" s="42"/>
      <c r="T37" s="42"/>
      <c r="U37" s="42"/>
      <c r="V37" s="42"/>
      <c r="Z37" s="42"/>
      <c r="AA37" s="42"/>
      <c r="AB37" s="42"/>
      <c r="AC37" s="42"/>
      <c r="AD37" s="42"/>
      <c r="AE37" s="42"/>
      <c r="AF37" s="42"/>
      <c r="AG37" s="42"/>
    </row>
    <row r="38" spans="1:33" ht="13" x14ac:dyDescent="0.3">
      <c r="A38" s="41"/>
      <c r="B38" s="41"/>
      <c r="C38" s="42"/>
      <c r="D38" s="42"/>
      <c r="E38" s="42"/>
      <c r="F38" s="42"/>
      <c r="G38" s="42"/>
      <c r="H38" s="42"/>
      <c r="I38" s="42"/>
      <c r="J38" s="42"/>
      <c r="K38" s="42"/>
      <c r="L38" s="42"/>
      <c r="M38" s="42"/>
      <c r="N38" s="42"/>
      <c r="O38" s="42"/>
      <c r="P38" s="42"/>
      <c r="Q38" s="42"/>
      <c r="R38" s="42"/>
      <c r="S38" s="42"/>
      <c r="T38" s="42"/>
      <c r="U38" s="42"/>
      <c r="V38" s="42"/>
      <c r="Z38" s="42"/>
      <c r="AA38" s="42"/>
      <c r="AB38" s="42"/>
      <c r="AC38" s="42"/>
      <c r="AD38" s="42"/>
      <c r="AE38" s="42"/>
      <c r="AF38" s="42"/>
      <c r="AG38" s="42"/>
    </row>
    <row r="39" spans="1:33" ht="13" x14ac:dyDescent="0.3">
      <c r="A39" s="41"/>
      <c r="B39" s="41"/>
      <c r="C39" s="42"/>
      <c r="D39" s="42"/>
      <c r="E39" s="42"/>
      <c r="F39" s="42"/>
      <c r="G39" s="42"/>
      <c r="H39" s="42"/>
      <c r="I39" s="42"/>
      <c r="J39" s="42"/>
      <c r="K39" s="42"/>
      <c r="L39" s="42"/>
      <c r="M39" s="42"/>
      <c r="N39" s="42"/>
      <c r="O39" s="42"/>
      <c r="P39" s="42"/>
      <c r="Q39" s="42"/>
      <c r="R39" s="42"/>
      <c r="S39" s="42"/>
      <c r="T39" s="42"/>
      <c r="U39" s="42"/>
      <c r="V39" s="42"/>
      <c r="Z39" s="42"/>
      <c r="AA39" s="42"/>
      <c r="AB39" s="42"/>
      <c r="AC39" s="42"/>
      <c r="AD39" s="42"/>
      <c r="AE39" s="42"/>
      <c r="AF39" s="42"/>
      <c r="AG39" s="42"/>
    </row>
    <row r="40" spans="1:33" ht="13" x14ac:dyDescent="0.3">
      <c r="A40" s="41"/>
      <c r="B40" s="41"/>
      <c r="C40" s="42"/>
      <c r="D40" s="42"/>
      <c r="E40" s="42"/>
      <c r="F40" s="42"/>
      <c r="G40" s="42"/>
      <c r="H40" s="42"/>
      <c r="I40" s="42"/>
      <c r="J40" s="42"/>
      <c r="K40" s="42"/>
      <c r="L40" s="42"/>
      <c r="M40" s="42"/>
      <c r="N40" s="42"/>
      <c r="O40" s="42"/>
      <c r="P40" s="42"/>
      <c r="Q40" s="42"/>
      <c r="R40" s="42"/>
      <c r="S40" s="42"/>
      <c r="T40" s="42"/>
      <c r="U40" s="42"/>
      <c r="V40" s="42"/>
      <c r="Z40" s="42"/>
      <c r="AA40" s="42"/>
      <c r="AB40" s="42"/>
      <c r="AC40" s="42"/>
      <c r="AD40" s="42"/>
      <c r="AE40" s="42"/>
      <c r="AF40" s="42"/>
      <c r="AG40" s="42"/>
    </row>
    <row r="41" spans="1:33" ht="13" x14ac:dyDescent="0.3">
      <c r="A41" s="41"/>
      <c r="B41" s="41"/>
      <c r="C41" s="42"/>
      <c r="D41" s="42"/>
      <c r="E41" s="42"/>
      <c r="F41" s="42"/>
      <c r="G41" s="42"/>
      <c r="H41" s="42"/>
      <c r="I41" s="42"/>
      <c r="J41" s="42"/>
      <c r="K41" s="42"/>
      <c r="L41" s="42"/>
      <c r="M41" s="42"/>
      <c r="N41" s="42"/>
      <c r="O41" s="42"/>
      <c r="P41" s="42"/>
      <c r="Q41" s="42"/>
      <c r="R41" s="42"/>
      <c r="S41" s="42"/>
      <c r="T41" s="42"/>
      <c r="U41" s="42"/>
      <c r="V41" s="42"/>
      <c r="Z41" s="42"/>
      <c r="AA41" s="42"/>
      <c r="AB41" s="42"/>
      <c r="AC41" s="42"/>
      <c r="AD41" s="42"/>
      <c r="AE41" s="42"/>
      <c r="AF41" s="42"/>
      <c r="AG41" s="42"/>
    </row>
    <row r="42" spans="1:33" ht="13" x14ac:dyDescent="0.3">
      <c r="A42" s="41"/>
      <c r="B42" s="41"/>
      <c r="C42" s="42"/>
      <c r="D42" s="42"/>
      <c r="E42" s="42"/>
      <c r="F42" s="42"/>
      <c r="G42" s="42"/>
      <c r="H42" s="42"/>
      <c r="I42" s="42"/>
      <c r="J42" s="42"/>
      <c r="K42" s="42"/>
      <c r="L42" s="42"/>
      <c r="M42" s="42"/>
      <c r="N42" s="42"/>
      <c r="O42" s="42"/>
      <c r="P42" s="42"/>
      <c r="Q42" s="42"/>
      <c r="R42" s="42"/>
      <c r="S42" s="42"/>
      <c r="T42" s="42"/>
      <c r="U42" s="42"/>
      <c r="V42" s="42"/>
      <c r="Z42" s="42"/>
      <c r="AA42" s="42"/>
      <c r="AB42" s="42"/>
      <c r="AC42" s="42"/>
      <c r="AD42" s="42"/>
      <c r="AE42" s="42"/>
      <c r="AF42" s="42"/>
      <c r="AG42" s="42"/>
    </row>
    <row r="43" spans="1:33" ht="13" x14ac:dyDescent="0.3">
      <c r="A43" s="41"/>
      <c r="B43" s="41"/>
      <c r="C43" s="42"/>
      <c r="D43" s="42"/>
      <c r="E43" s="42"/>
      <c r="F43" s="42"/>
      <c r="G43" s="42"/>
      <c r="H43" s="42"/>
      <c r="I43" s="42"/>
      <c r="J43" s="42"/>
      <c r="K43" s="42"/>
      <c r="L43" s="42"/>
      <c r="M43" s="42"/>
      <c r="N43" s="42"/>
      <c r="O43" s="42"/>
      <c r="P43" s="42"/>
      <c r="Q43" s="42"/>
      <c r="R43" s="42"/>
      <c r="S43" s="42"/>
      <c r="T43" s="42"/>
      <c r="U43" s="42"/>
      <c r="V43" s="42"/>
      <c r="Z43" s="42"/>
      <c r="AA43" s="42"/>
      <c r="AB43" s="42"/>
      <c r="AC43" s="42"/>
      <c r="AD43" s="42"/>
      <c r="AE43" s="42"/>
      <c r="AF43" s="42"/>
      <c r="AG43" s="42"/>
    </row>
    <row r="44" spans="1:33" ht="13" x14ac:dyDescent="0.3">
      <c r="A44" s="41"/>
      <c r="B44" s="41"/>
      <c r="C44" s="42"/>
      <c r="D44" s="42"/>
      <c r="E44" s="42"/>
      <c r="F44" s="42"/>
      <c r="G44" s="42"/>
      <c r="H44" s="42"/>
      <c r="I44" s="42"/>
      <c r="J44" s="42"/>
      <c r="K44" s="42"/>
      <c r="L44" s="42"/>
      <c r="M44" s="42"/>
      <c r="N44" s="42"/>
      <c r="O44" s="42"/>
      <c r="P44" s="42"/>
      <c r="Q44" s="42"/>
      <c r="R44" s="42"/>
      <c r="S44" s="42"/>
      <c r="T44" s="42"/>
      <c r="U44" s="42"/>
      <c r="V44" s="42"/>
      <c r="Z44" s="42"/>
      <c r="AA44" s="42"/>
      <c r="AB44" s="42"/>
      <c r="AC44" s="42"/>
      <c r="AD44" s="42"/>
      <c r="AE44" s="42"/>
      <c r="AF44" s="42"/>
      <c r="AG44" s="42"/>
    </row>
    <row r="45" spans="1:33" ht="13" x14ac:dyDescent="0.3">
      <c r="A45" s="41"/>
      <c r="B45" s="41"/>
      <c r="C45" s="42"/>
      <c r="D45" s="42"/>
      <c r="E45" s="42"/>
      <c r="F45" s="42"/>
      <c r="G45" s="42"/>
      <c r="H45" s="42"/>
      <c r="I45" s="42"/>
      <c r="J45" s="42"/>
      <c r="K45" s="42"/>
      <c r="L45" s="42"/>
      <c r="M45" s="42"/>
      <c r="N45" s="42"/>
      <c r="O45" s="42"/>
      <c r="P45" s="42"/>
      <c r="Q45" s="42"/>
      <c r="R45" s="42"/>
      <c r="S45" s="42"/>
      <c r="T45" s="42"/>
      <c r="U45" s="42"/>
      <c r="V45" s="42"/>
      <c r="Z45" s="42"/>
      <c r="AA45" s="42"/>
      <c r="AB45" s="42"/>
      <c r="AC45" s="42"/>
      <c r="AD45" s="42"/>
      <c r="AE45" s="42"/>
      <c r="AF45" s="42"/>
      <c r="AG45" s="42"/>
    </row>
    <row r="46" spans="1:33" ht="13" x14ac:dyDescent="0.3">
      <c r="A46" s="41"/>
      <c r="B46" s="41"/>
      <c r="C46" s="42"/>
      <c r="D46" s="42"/>
      <c r="E46" s="42"/>
      <c r="F46" s="42"/>
      <c r="G46" s="42"/>
      <c r="H46" s="42"/>
      <c r="I46" s="42"/>
      <c r="J46" s="42"/>
      <c r="K46" s="42"/>
      <c r="L46" s="42"/>
      <c r="M46" s="42"/>
      <c r="N46" s="42"/>
      <c r="O46" s="42"/>
      <c r="P46" s="42"/>
      <c r="Q46" s="42"/>
      <c r="R46" s="42"/>
      <c r="S46" s="42"/>
      <c r="T46" s="42"/>
      <c r="U46" s="42"/>
      <c r="V46" s="42"/>
      <c r="Z46" s="42"/>
      <c r="AA46" s="42"/>
      <c r="AB46" s="42"/>
      <c r="AC46" s="42"/>
      <c r="AD46" s="42"/>
      <c r="AE46" s="42"/>
      <c r="AF46" s="42"/>
      <c r="AG46" s="42"/>
    </row>
    <row r="47" spans="1:33" ht="13" x14ac:dyDescent="0.3">
      <c r="A47" s="41"/>
      <c r="B47" s="41"/>
      <c r="C47" s="42"/>
      <c r="D47" s="42"/>
      <c r="E47" s="42"/>
      <c r="F47" s="42"/>
      <c r="G47" s="42"/>
      <c r="H47" s="42"/>
      <c r="I47" s="42"/>
      <c r="J47" s="42"/>
      <c r="K47" s="42"/>
      <c r="L47" s="42"/>
      <c r="M47" s="42"/>
      <c r="N47" s="42"/>
      <c r="O47" s="42"/>
      <c r="P47" s="42"/>
      <c r="Q47" s="42"/>
      <c r="R47" s="42"/>
      <c r="S47" s="42"/>
      <c r="T47" s="42"/>
      <c r="U47" s="42"/>
      <c r="V47" s="42"/>
      <c r="Z47" s="42"/>
      <c r="AA47" s="42"/>
      <c r="AB47" s="42"/>
      <c r="AC47" s="42"/>
      <c r="AD47" s="42"/>
      <c r="AE47" s="42"/>
      <c r="AF47" s="42"/>
      <c r="AG47" s="42"/>
    </row>
    <row r="48" spans="1:33" ht="13" x14ac:dyDescent="0.3">
      <c r="A48" s="41"/>
      <c r="B48" s="41"/>
      <c r="C48" s="42"/>
      <c r="D48" s="42"/>
      <c r="E48" s="42"/>
      <c r="F48" s="42"/>
      <c r="G48" s="42"/>
      <c r="H48" s="42"/>
      <c r="I48" s="42"/>
      <c r="J48" s="42"/>
      <c r="K48" s="42"/>
      <c r="L48" s="42"/>
      <c r="M48" s="42"/>
      <c r="N48" s="42"/>
      <c r="O48" s="42"/>
      <c r="P48" s="42"/>
      <c r="Q48" s="42"/>
      <c r="R48" s="42"/>
      <c r="S48" s="42"/>
      <c r="T48" s="42"/>
      <c r="U48" s="42"/>
      <c r="V48" s="42"/>
      <c r="Z48" s="42"/>
      <c r="AA48" s="42"/>
      <c r="AB48" s="42"/>
      <c r="AC48" s="42"/>
      <c r="AD48" s="42"/>
      <c r="AE48" s="42"/>
      <c r="AF48" s="42"/>
      <c r="AG48" s="42"/>
    </row>
    <row r="49" spans="1:37" ht="13" x14ac:dyDescent="0.3">
      <c r="A49" s="41"/>
      <c r="B49" s="41"/>
      <c r="C49" s="41"/>
      <c r="D49" s="41"/>
      <c r="E49" s="41"/>
      <c r="F49" s="41"/>
    </row>
    <row r="50" spans="1:37" x14ac:dyDescent="0.25">
      <c r="C50" t="s">
        <v>796</v>
      </c>
    </row>
    <row r="52" spans="1:37" x14ac:dyDescent="0.25">
      <c r="A52" t="s">
        <v>797</v>
      </c>
      <c r="B52" t="s">
        <v>535</v>
      </c>
      <c r="C52" t="str">
        <f>VLOOKUP($B52,'Lookup codes'!$R:$S,2,FALSE)</f>
        <v>Product</v>
      </c>
      <c r="D52" t="s">
        <v>800</v>
      </c>
      <c r="E52">
        <v>2010</v>
      </c>
      <c r="F52">
        <v>2011</v>
      </c>
      <c r="G52">
        <v>2012</v>
      </c>
      <c r="H52">
        <v>2013</v>
      </c>
      <c r="I52">
        <v>2014</v>
      </c>
      <c r="J52">
        <v>2015</v>
      </c>
      <c r="K52">
        <v>2016</v>
      </c>
      <c r="L52">
        <v>2017</v>
      </c>
      <c r="M52">
        <v>2018</v>
      </c>
      <c r="N52">
        <v>2019</v>
      </c>
      <c r="O52">
        <v>2020</v>
      </c>
      <c r="P52" s="61">
        <v>2010</v>
      </c>
      <c r="Q52" s="61">
        <v>2011</v>
      </c>
      <c r="R52" s="61">
        <v>2012</v>
      </c>
      <c r="S52" s="61">
        <v>2013</v>
      </c>
      <c r="T52" s="61">
        <v>2014</v>
      </c>
      <c r="U52" s="61">
        <v>2015</v>
      </c>
      <c r="V52" s="61">
        <v>2016</v>
      </c>
      <c r="W52" s="61">
        <v>2017</v>
      </c>
      <c r="X52" s="61">
        <v>2018</v>
      </c>
      <c r="Y52" s="61">
        <v>2019</v>
      </c>
      <c r="Z52" s="61">
        <v>2020</v>
      </c>
      <c r="AA52" s="68">
        <v>2010</v>
      </c>
      <c r="AB52" s="68">
        <v>2011</v>
      </c>
      <c r="AC52" s="68">
        <v>2012</v>
      </c>
      <c r="AD52" s="68">
        <v>2013</v>
      </c>
      <c r="AE52" s="68">
        <v>2014</v>
      </c>
      <c r="AF52" s="68">
        <v>2015</v>
      </c>
      <c r="AG52" s="68">
        <v>2016</v>
      </c>
      <c r="AH52" s="68">
        <v>2017</v>
      </c>
      <c r="AI52" s="68">
        <v>2018</v>
      </c>
      <c r="AJ52" s="68">
        <v>2019</v>
      </c>
      <c r="AK52" s="68">
        <v>2020</v>
      </c>
    </row>
    <row r="53" spans="1:37" x14ac:dyDescent="0.25">
      <c r="A53">
        <v>1</v>
      </c>
      <c r="B53" t="str">
        <f>VLOOKUP($A53,$A$65:$O$75,2,FALSE)</f>
        <v>HYDRO</v>
      </c>
      <c r="C53" t="str">
        <f>VLOOKUP($A53,$A$65:$O$75,3,FALSE)</f>
        <v>Hydro</v>
      </c>
      <c r="D53" t="str">
        <f>VLOOKUP($A53,$A$65:$O$75,4,FALSE)</f>
        <v>Hydro</v>
      </c>
      <c r="E53" s="45">
        <f>VLOOKUP($A$1&amp;$B53,'IEA production stats aggregated'!$A:$AY,E$52-2010+18,FALSE)/1000</f>
        <v>145.00800099999998</v>
      </c>
      <c r="F53" s="45">
        <f>VLOOKUP($A$1&amp;$B53,'IEA production stats aggregated'!$A:$AY,F$52-2010+18,FALSE)/1000</f>
        <v>147.26520529999999</v>
      </c>
      <c r="G53" s="45">
        <f>VLOOKUP($A$1&amp;$B53,'IEA production stats aggregated'!$A:$AY,G$52-2010+18,FALSE)/1000</f>
        <v>141.93360009999998</v>
      </c>
      <c r="H53" s="45">
        <f>VLOOKUP($A$1&amp;$B53,'IEA production stats aggregated'!$A:$AY,H$52-2010+18,FALSE)/1000</f>
        <v>145.4291972</v>
      </c>
      <c r="I53" s="45">
        <f>VLOOKUP($A$1&amp;$B53,'IEA production stats aggregated'!$A:$AY,I$52-2010+18,FALSE)/1000</f>
        <v>155.98440059999999</v>
      </c>
      <c r="J53" s="45">
        <f>VLOOKUP($A$1&amp;$B53,'IEA production stats aggregated'!$A:$AY,J$52-2010+18,FALSE)/1000</f>
        <v>153.5184046</v>
      </c>
      <c r="K53" s="45">
        <f>VLOOKUP($A$1&amp;$B53,'IEA production stats aggregated'!$A:$AY,K$52-2010+18,FALSE)/1000</f>
        <v>135.32400369999999</v>
      </c>
      <c r="L53" s="45">
        <f>VLOOKUP($A$1&amp;$B53,'IEA production stats aggregated'!$A:$AY,L$52-2010+18,FALSE)/1000</f>
        <v>146.81178740000001</v>
      </c>
      <c r="M53" s="45">
        <f>VLOOKUP($A$1&amp;$B53,'IEA production stats aggregated'!$A:$AY,M$52-2010+18,FALSE)/1000</f>
        <v>161.86464800000002</v>
      </c>
      <c r="N53" s="45">
        <f>VLOOKUP($A$1&amp;$B53,'IEA production stats aggregated'!$A:$AY,N$52-2010+18,FALSE)/1000</f>
        <v>159.16974720000002</v>
      </c>
      <c r="O53" s="45">
        <f>VLOOKUP($A$1&amp;$B53,'IEA production stats aggregated'!$A:$AY,O$52-2010+18,FALSE)/1000</f>
        <v>170.89300500000002</v>
      </c>
      <c r="P53" s="62">
        <f>VLOOKUP($A$1&amp;$B53,'IEA production stats aggregated'!$A:$AY,P$52-2010+40,FALSE)</f>
        <v>2</v>
      </c>
      <c r="Q53" s="62">
        <f>VLOOKUP($A$1&amp;$B53,'IEA production stats aggregated'!$A:$AY,Q$52-2010+40,FALSE)</f>
        <v>2</v>
      </c>
      <c r="R53" s="62">
        <f>VLOOKUP($A$1&amp;$B53,'IEA production stats aggregated'!$A:$AY,R$52-2010+40,FALSE)</f>
        <v>2</v>
      </c>
      <c r="S53" s="62">
        <f>VLOOKUP($A$1&amp;$B53,'IEA production stats aggregated'!$A:$AY,S$52-2010+40,FALSE)</f>
        <v>2</v>
      </c>
      <c r="T53" s="62">
        <f>VLOOKUP($A$1&amp;$B53,'IEA production stats aggregated'!$A:$AY,T$52-2010+40,FALSE)</f>
        <v>2</v>
      </c>
      <c r="U53" s="62">
        <f>VLOOKUP($A$1&amp;$B53,'IEA production stats aggregated'!$A:$AY,U$52-2010+40,FALSE)</f>
        <v>2</v>
      </c>
      <c r="V53" s="62">
        <f>VLOOKUP($A$1&amp;$B53,'IEA production stats aggregated'!$A:$AY,V$52-2010+40,FALSE)</f>
        <v>2</v>
      </c>
      <c r="W53" s="62">
        <f>VLOOKUP($A$1&amp;$B53,'IEA production stats aggregated'!$A:$AY,W$52-2010+40,FALSE)</f>
        <v>2</v>
      </c>
      <c r="X53" s="62">
        <f>VLOOKUP($A$1&amp;$B53,'IEA production stats aggregated'!$A:$AY,X$52-2010+40,FALSE)</f>
        <v>2</v>
      </c>
      <c r="Y53" s="62">
        <f>VLOOKUP($A$1&amp;$B53,'IEA production stats aggregated'!$A:$AY,Y$52-2010+40,FALSE)</f>
        <v>2</v>
      </c>
      <c r="Z53" s="62">
        <f>VLOOKUP($A$1&amp;$B53,'IEA production stats aggregated'!$A:$AY,Z$52-2010+40,FALSE)</f>
        <v>2</v>
      </c>
      <c r="AA53" s="66">
        <f>VLOOKUP($A$1&amp;$B53,'IEA production stats aggregated'!$A:$CQ,AA$52-2010+84,FALSE)</f>
        <v>80</v>
      </c>
      <c r="AB53" s="66">
        <f>VLOOKUP($A$1&amp;$B53,'IEA production stats aggregated'!$A:$CQ,AB$52-2010+84,FALSE)</f>
        <v>80</v>
      </c>
      <c r="AC53" s="66">
        <f>VLOOKUP($A$1&amp;$B53,'IEA production stats aggregated'!$A:$CQ,AC$52-2010+84,FALSE)</f>
        <v>80</v>
      </c>
      <c r="AD53" s="66">
        <f>VLOOKUP($A$1&amp;$B53,'IEA production stats aggregated'!$A:$CQ,AD$52-2010+84,FALSE)</f>
        <v>80</v>
      </c>
      <c r="AE53" s="66">
        <f>VLOOKUP($A$1&amp;$B53,'IEA production stats aggregated'!$A:$CQ,AE$52-2010+84,FALSE)</f>
        <v>80</v>
      </c>
      <c r="AF53" s="66">
        <f>VLOOKUP($A$1&amp;$B53,'IEA production stats aggregated'!$A:$CQ,AF$52-2010+84,FALSE)</f>
        <v>80</v>
      </c>
      <c r="AG53" s="66">
        <f>VLOOKUP($A$1&amp;$B53,'IEA production stats aggregated'!$A:$CQ,AG$52-2010+84,FALSE)</f>
        <v>80</v>
      </c>
      <c r="AH53" s="66">
        <f>VLOOKUP($A$1&amp;$B53,'IEA production stats aggregated'!$A:$CQ,AH$52-2010+84,FALSE)</f>
        <v>80</v>
      </c>
      <c r="AI53" s="66">
        <f>VLOOKUP($A$1&amp;$B53,'IEA production stats aggregated'!$A:$CQ,AI$52-2010+84,FALSE)</f>
        <v>80</v>
      </c>
      <c r="AJ53" s="66">
        <f>VLOOKUP($A$1&amp;$B53,'IEA production stats aggregated'!$A:$CQ,AJ$52-2010+84,FALSE)</f>
        <v>80</v>
      </c>
      <c r="AK53" s="66">
        <f>VLOOKUP($A$1&amp;$B53,'IEA production stats aggregated'!$A:$CQ,AK$52-2010+84,FALSE)</f>
        <v>80</v>
      </c>
    </row>
    <row r="54" spans="1:37" x14ac:dyDescent="0.25">
      <c r="A54">
        <v>2</v>
      </c>
      <c r="B54" t="str">
        <f>VLOOKUP($A54,$A$65:$O$75,2,FALSE)</f>
        <v>WIND</v>
      </c>
      <c r="C54" t="str">
        <f>VLOOKUP($A54,$A$65:$O$75,3,FALSE)</f>
        <v>Wind</v>
      </c>
      <c r="D54" t="str">
        <f>VLOOKUP($A54,$A$65:$O$75,4,FALSE)</f>
        <v>Wind</v>
      </c>
      <c r="E54" s="45">
        <f>VLOOKUP($A$1&amp;$B54,'IEA production stats aggregated'!$A:$AY,E$52-2010+18,FALSE)/1000</f>
        <v>0.12600169999999999</v>
      </c>
      <c r="F54" s="45">
        <f>VLOOKUP($A$1&amp;$B54,'IEA production stats aggregated'!$A:$AY,F$52-2010+18,FALSE)/1000</f>
        <v>0.13679950000000002</v>
      </c>
      <c r="G54" s="45">
        <f>VLOOKUP($A$1&amp;$B54,'IEA production stats aggregated'!$A:$AY,G$52-2010+18,FALSE)/1000</f>
        <v>0.13679950000000002</v>
      </c>
      <c r="H54" s="45">
        <f>VLOOKUP($A$1&amp;$B54,'IEA production stats aggregated'!$A:$AY,H$52-2010+18,FALSE)/1000</f>
        <v>3.9598700000000001E-2</v>
      </c>
      <c r="I54" s="45">
        <f>VLOOKUP($A$1&amp;$B54,'IEA production stats aggregated'!$A:$AY,I$52-2010+18,FALSE)/1000</f>
        <v>3.8087989000000002</v>
      </c>
      <c r="J54" s="45">
        <f>VLOOKUP($A$1&amp;$B54,'IEA production stats aggregated'!$A:$AY,J$52-2010+18,FALSE)/1000</f>
        <v>9.0036003000000004</v>
      </c>
      <c r="K54" s="45">
        <f>VLOOKUP($A$1&amp;$B54,'IEA production stats aggregated'!$A:$AY,K$52-2010+18,FALSE)/1000</f>
        <v>13.3235992</v>
      </c>
      <c r="L54" s="45">
        <f>VLOOKUP($A$1&amp;$B54,'IEA production stats aggregated'!$A:$AY,L$52-2010+18,FALSE)/1000</f>
        <v>17.744332499999999</v>
      </c>
      <c r="M54" s="45">
        <f>VLOOKUP($A$1&amp;$B54,'IEA production stats aggregated'!$A:$AY,M$52-2010+18,FALSE)/1000</f>
        <v>23.3464341</v>
      </c>
      <c r="N54" s="45">
        <f>VLOOKUP($A$1&amp;$B54,'IEA production stats aggregated'!$A:$AY,N$52-2010+18,FALSE)/1000</f>
        <v>23.911530800000001</v>
      </c>
      <c r="O54" s="45">
        <f>VLOOKUP($A$1&amp;$B54,'IEA production stats aggregated'!$A:$AY,O$52-2010+18,FALSE)/1000</f>
        <v>21.438329399999997</v>
      </c>
      <c r="P54" s="62">
        <f>VLOOKUP($A$1&amp;$B54,'IEA production stats aggregated'!$A:$AY,P$52-2010+40,FALSE)</f>
        <v>2</v>
      </c>
      <c r="Q54" s="62">
        <f>VLOOKUP($A$1&amp;$B54,'IEA production stats aggregated'!$A:$AY,Q$52-2010+40,FALSE)</f>
        <v>2</v>
      </c>
      <c r="R54" s="62">
        <f>VLOOKUP($A$1&amp;$B54,'IEA production stats aggregated'!$A:$AY,R$52-2010+40,FALSE)</f>
        <v>2</v>
      </c>
      <c r="S54" s="62">
        <f>VLOOKUP($A$1&amp;$B54,'IEA production stats aggregated'!$A:$AY,S$52-2010+40,FALSE)</f>
        <v>2</v>
      </c>
      <c r="T54" s="62">
        <f>VLOOKUP($A$1&amp;$B54,'IEA production stats aggregated'!$A:$AY,T$52-2010+40,FALSE)</f>
        <v>2</v>
      </c>
      <c r="U54" s="62">
        <f>VLOOKUP($A$1&amp;$B54,'IEA production stats aggregated'!$A:$AY,U$52-2010+40,FALSE)</f>
        <v>2</v>
      </c>
      <c r="V54" s="62">
        <f>VLOOKUP($A$1&amp;$B54,'IEA production stats aggregated'!$A:$AY,V$52-2010+40,FALSE)</f>
        <v>2</v>
      </c>
      <c r="W54" s="62">
        <f>VLOOKUP($A$1&amp;$B54,'IEA production stats aggregated'!$A:$AY,W$52-2010+40,FALSE)</f>
        <v>2</v>
      </c>
      <c r="X54" s="62">
        <f>VLOOKUP($A$1&amp;$B54,'IEA production stats aggregated'!$A:$AY,X$52-2010+40,FALSE)</f>
        <v>2</v>
      </c>
      <c r="Y54" s="62">
        <f>VLOOKUP($A$1&amp;$B54,'IEA production stats aggregated'!$A:$AY,Y$52-2010+40,FALSE)</f>
        <v>2</v>
      </c>
      <c r="Z54" s="62">
        <f>VLOOKUP($A$1&amp;$B54,'IEA production stats aggregated'!$A:$AY,Z$52-2010+40,FALSE)</f>
        <v>2</v>
      </c>
      <c r="AA54" s="66">
        <f>VLOOKUP($A$1&amp;$B54,'IEA production stats aggregated'!$A:$CQ,AA$52-2010+84,FALSE)</f>
        <v>80</v>
      </c>
      <c r="AB54" s="66">
        <f>VLOOKUP($A$1&amp;$B54,'IEA production stats aggregated'!$A:$CQ,AB$52-2010+84,FALSE)</f>
        <v>80</v>
      </c>
      <c r="AC54" s="66">
        <f>VLOOKUP($A$1&amp;$B54,'IEA production stats aggregated'!$A:$CQ,AC$52-2010+84,FALSE)</f>
        <v>80</v>
      </c>
      <c r="AD54" s="66">
        <f>VLOOKUP($A$1&amp;$B54,'IEA production stats aggregated'!$A:$CQ,AD$52-2010+84,FALSE)</f>
        <v>80</v>
      </c>
      <c r="AE54" s="66">
        <f>VLOOKUP($A$1&amp;$B54,'IEA production stats aggregated'!$A:$CQ,AE$52-2010+84,FALSE)</f>
        <v>80</v>
      </c>
      <c r="AF54" s="66">
        <f>VLOOKUP($A$1&amp;$B54,'IEA production stats aggregated'!$A:$CQ,AF$52-2010+84,FALSE)</f>
        <v>80</v>
      </c>
      <c r="AG54" s="66">
        <f>VLOOKUP($A$1&amp;$B54,'IEA production stats aggregated'!$A:$CQ,AG$52-2010+84,FALSE)</f>
        <v>80</v>
      </c>
      <c r="AH54" s="66">
        <f>VLOOKUP($A$1&amp;$B54,'IEA production stats aggregated'!$A:$CQ,AH$52-2010+84,FALSE)</f>
        <v>80</v>
      </c>
      <c r="AI54" s="66">
        <f>VLOOKUP($A$1&amp;$B54,'IEA production stats aggregated'!$A:$CQ,AI$52-2010+84,FALSE)</f>
        <v>80</v>
      </c>
      <c r="AJ54" s="66">
        <f>VLOOKUP($A$1&amp;$B54,'IEA production stats aggregated'!$A:$CQ,AJ$52-2010+84,FALSE)</f>
        <v>80</v>
      </c>
      <c r="AK54" s="66">
        <f>VLOOKUP($A$1&amp;$B54,'IEA production stats aggregated'!$A:$CQ,AK$52-2010+84,FALSE)</f>
        <v>80</v>
      </c>
    </row>
    <row r="55" spans="1:37" x14ac:dyDescent="0.25">
      <c r="A55">
        <v>3</v>
      </c>
      <c r="B55" t="str">
        <f>VLOOKUP($A55,$A$65:$O$75,2,FALSE)</f>
        <v>SOLARTH</v>
      </c>
      <c r="C55" t="str">
        <f>VLOOKUP($A55,$A$65:$O$75,3,FALSE)</f>
        <v>Solar Thermal</v>
      </c>
      <c r="D55" t="str">
        <f>VLOOKUP($A55,$A$65:$O$75,4,FALSE)</f>
        <v>Solar (Thermal)</v>
      </c>
      <c r="E55" s="45">
        <f>VLOOKUP($A$1&amp;$B55,'IEA production stats aggregated'!$A:$AY,E$52-2010+18,FALSE)/1000</f>
        <v>2.8399985999999999</v>
      </c>
      <c r="F55" s="45">
        <f>VLOOKUP($A$1&amp;$B55,'IEA production stats aggregated'!$A:$AY,F$52-2010+18,FALSE)/1000</f>
        <v>3.0770007000000001</v>
      </c>
      <c r="G55" s="45">
        <f>VLOOKUP($A$1&amp;$B55,'IEA production stats aggregated'!$A:$AY,G$52-2010+18,FALSE)/1000</f>
        <v>3.3250016000000002</v>
      </c>
      <c r="H55" s="45">
        <f>VLOOKUP($A$1&amp;$B55,'IEA production stats aggregated'!$A:$AY,H$52-2010+18,FALSE)/1000</f>
        <v>3.8760013</v>
      </c>
      <c r="I55" s="45">
        <f>VLOOKUP($A$1&amp;$B55,'IEA production stats aggregated'!$A:$AY,I$52-2010+18,FALSE)/1000</f>
        <v>4.3129985</v>
      </c>
      <c r="J55" s="45">
        <f>VLOOKUP($A$1&amp;$B55,'IEA production stats aggregated'!$A:$AY,J$52-2010+18,FALSE)/1000</f>
        <v>6.7669992999999993</v>
      </c>
      <c r="K55" s="45">
        <f>VLOOKUP($A$1&amp;$B55,'IEA production stats aggregated'!$A:$AY,K$52-2010+18,FALSE)/1000</f>
        <v>10.498003199999999</v>
      </c>
      <c r="L55" s="45">
        <f>VLOOKUP($A$1&amp;$B55,'IEA production stats aggregated'!$A:$AY,L$52-2010+18,FALSE)/1000</f>
        <v>12.950949000000001</v>
      </c>
      <c r="M55" s="45">
        <f>VLOOKUP($A$1&amp;$B55,'IEA production stats aggregated'!$A:$AY,M$52-2010+18,FALSE)/1000</f>
        <v>17.065455499999999</v>
      </c>
      <c r="N55" s="45">
        <f>VLOOKUP($A$1&amp;$B55,'IEA production stats aggregated'!$A:$AY,N$52-2010+18,FALSE)/1000</f>
        <v>22.618165400000002</v>
      </c>
      <c r="O55" s="45">
        <f>VLOOKUP($A$1&amp;$B55,'IEA production stats aggregated'!$A:$AY,O$52-2010+18,FALSE)/1000</f>
        <v>20.902770700000001</v>
      </c>
      <c r="P55" s="62">
        <f>VLOOKUP($A$1&amp;$B55,'IEA production stats aggregated'!$A:$AY,P$52-2010+40,FALSE)</f>
        <v>2</v>
      </c>
      <c r="Q55" s="62">
        <f>VLOOKUP($A$1&amp;$B55,'IEA production stats aggregated'!$A:$AY,Q$52-2010+40,FALSE)</f>
        <v>2</v>
      </c>
      <c r="R55" s="62">
        <f>VLOOKUP($A$1&amp;$B55,'IEA production stats aggregated'!$A:$AY,R$52-2010+40,FALSE)</f>
        <v>2</v>
      </c>
      <c r="S55" s="62">
        <f>VLOOKUP($A$1&amp;$B55,'IEA production stats aggregated'!$A:$AY,S$52-2010+40,FALSE)</f>
        <v>2</v>
      </c>
      <c r="T55" s="62">
        <f>VLOOKUP($A$1&amp;$B55,'IEA production stats aggregated'!$A:$AY,T$52-2010+40,FALSE)</f>
        <v>2</v>
      </c>
      <c r="U55" s="62">
        <f>VLOOKUP($A$1&amp;$B55,'IEA production stats aggregated'!$A:$AY,U$52-2010+40,FALSE)</f>
        <v>2</v>
      </c>
      <c r="V55" s="62">
        <f>VLOOKUP($A$1&amp;$B55,'IEA production stats aggregated'!$A:$AY,V$52-2010+40,FALSE)</f>
        <v>2</v>
      </c>
      <c r="W55" s="62">
        <f>VLOOKUP($A$1&amp;$B55,'IEA production stats aggregated'!$A:$AY,W$52-2010+40,FALSE)</f>
        <v>2</v>
      </c>
      <c r="X55" s="62">
        <f>VLOOKUP($A$1&amp;$B55,'IEA production stats aggregated'!$A:$AY,X$52-2010+40,FALSE)</f>
        <v>2</v>
      </c>
      <c r="Y55" s="62">
        <f>VLOOKUP($A$1&amp;$B55,'IEA production stats aggregated'!$A:$AY,Y$52-2010+40,FALSE)</f>
        <v>2</v>
      </c>
      <c r="Z55" s="62">
        <f>VLOOKUP($A$1&amp;$B55,'IEA production stats aggregated'!$A:$AY,Z$52-2010+40,FALSE)</f>
        <v>2</v>
      </c>
      <c r="AA55" s="66">
        <f>VLOOKUP($A$1&amp;$B55,'IEA production stats aggregated'!$A:$CQ,AA$52-2010+84,FALSE)</f>
        <v>80</v>
      </c>
      <c r="AB55" s="66">
        <f>VLOOKUP($A$1&amp;$B55,'IEA production stats aggregated'!$A:$CQ,AB$52-2010+84,FALSE)</f>
        <v>80</v>
      </c>
      <c r="AC55" s="66">
        <f>VLOOKUP($A$1&amp;$B55,'IEA production stats aggregated'!$A:$CQ,AC$52-2010+84,FALSE)</f>
        <v>80</v>
      </c>
      <c r="AD55" s="66">
        <f>VLOOKUP($A$1&amp;$B55,'IEA production stats aggregated'!$A:$CQ,AD$52-2010+84,FALSE)</f>
        <v>80</v>
      </c>
      <c r="AE55" s="66">
        <f>VLOOKUP($A$1&amp;$B55,'IEA production stats aggregated'!$A:$CQ,AE$52-2010+84,FALSE)</f>
        <v>80</v>
      </c>
      <c r="AF55" s="66">
        <f>VLOOKUP($A$1&amp;$B55,'IEA production stats aggregated'!$A:$CQ,AF$52-2010+84,FALSE)</f>
        <v>80</v>
      </c>
      <c r="AG55" s="66">
        <f>VLOOKUP($A$1&amp;$B55,'IEA production stats aggregated'!$A:$CQ,AG$52-2010+84,FALSE)</f>
        <v>80</v>
      </c>
      <c r="AH55" s="66">
        <f>VLOOKUP($A$1&amp;$B55,'IEA production stats aggregated'!$A:$CQ,AH$52-2010+84,FALSE)</f>
        <v>80</v>
      </c>
      <c r="AI55" s="66">
        <f>VLOOKUP($A$1&amp;$B55,'IEA production stats aggregated'!$A:$CQ,AI$52-2010+84,FALSE)</f>
        <v>80</v>
      </c>
      <c r="AJ55" s="66">
        <f>VLOOKUP($A$1&amp;$B55,'IEA production stats aggregated'!$A:$CQ,AJ$52-2010+84,FALSE)</f>
        <v>80</v>
      </c>
      <c r="AK55" s="66">
        <f>VLOOKUP($A$1&amp;$B55,'IEA production stats aggregated'!$A:$CQ,AK$52-2010+84,FALSE)</f>
        <v>80</v>
      </c>
    </row>
    <row r="56" spans="1:37" x14ac:dyDescent="0.25">
      <c r="A56">
        <v>4</v>
      </c>
      <c r="B56" t="str">
        <f>VLOOKUP($A56,$A$65:$O$75,2,FALSE)</f>
        <v>SOLARPV</v>
      </c>
      <c r="C56" t="str">
        <f>VLOOKUP($A56,$A$65:$O$75,3,FALSE)</f>
        <v>Solar Photovoltaics</v>
      </c>
      <c r="D56" t="str">
        <f>VLOOKUP($A56,$A$65:$O$75,4,FALSE)</f>
        <v>Solar (PV)</v>
      </c>
      <c r="E56" s="45">
        <f>VLOOKUP($A$1&amp;$B56,'IEA production stats aggregated'!$A:$AY,E$52-2010+18,FALSE)/1000</f>
        <v>2.8800899999999997E-2</v>
      </c>
      <c r="F56" s="45">
        <f>VLOOKUP($A$1&amp;$B56,'IEA production stats aggregated'!$A:$AY,F$52-2010+18,FALSE)/1000</f>
        <v>3.2401600000000003E-2</v>
      </c>
      <c r="G56" s="45">
        <f>VLOOKUP($A$1&amp;$B56,'IEA production stats aggregated'!$A:$AY,G$52-2010+18,FALSE)/1000</f>
        <v>5.7601899999999998E-2</v>
      </c>
      <c r="H56" s="45">
        <f>VLOOKUP($A$1&amp;$B56,'IEA production stats aggregated'!$A:$AY,H$52-2010+18,FALSE)/1000</f>
        <v>0.1584034</v>
      </c>
      <c r="I56" s="45">
        <f>VLOOKUP($A$1&amp;$B56,'IEA production stats aggregated'!$A:$AY,I$52-2010+18,FALSE)/1000</f>
        <v>3.7512051</v>
      </c>
      <c r="J56" s="45">
        <f>VLOOKUP($A$1&amp;$B56,'IEA production stats aggregated'!$A:$AY,J$52-2010+18,FALSE)/1000</f>
        <v>7.1640041000000005</v>
      </c>
      <c r="K56" s="45">
        <f>VLOOKUP($A$1&amp;$B56,'IEA production stats aggregated'!$A:$AY,K$52-2010+18,FALSE)/1000</f>
        <v>9.2664017000000012</v>
      </c>
      <c r="L56" s="45">
        <f>VLOOKUP($A$1&amp;$B56,'IEA production stats aggregated'!$A:$AY,L$52-2010+18,FALSE)/1000</f>
        <v>12.1158874</v>
      </c>
      <c r="M56" s="45">
        <f>VLOOKUP($A$1&amp;$B56,'IEA production stats aggregated'!$A:$AY,M$52-2010+18,FALSE)/1000</f>
        <v>12.4329915</v>
      </c>
      <c r="N56" s="45">
        <f>VLOOKUP($A$1&amp;$B56,'IEA production stats aggregated'!$A:$AY,N$52-2010+18,FALSE)/1000</f>
        <v>13.531046800000002</v>
      </c>
      <c r="O56" s="45">
        <f>VLOOKUP($A$1&amp;$B56,'IEA production stats aggregated'!$A:$AY,O$52-2010+18,FALSE)/1000</f>
        <v>15.2078685</v>
      </c>
      <c r="P56" s="62">
        <f>VLOOKUP($A$1&amp;$B56,'IEA production stats aggregated'!$A:$AY,P$52-2010+40,FALSE)</f>
        <v>2</v>
      </c>
      <c r="Q56" s="62">
        <f>VLOOKUP($A$1&amp;$B56,'IEA production stats aggregated'!$A:$AY,Q$52-2010+40,FALSE)</f>
        <v>2</v>
      </c>
      <c r="R56" s="62">
        <f>VLOOKUP($A$1&amp;$B56,'IEA production stats aggregated'!$A:$AY,R$52-2010+40,FALSE)</f>
        <v>2</v>
      </c>
      <c r="S56" s="62">
        <f>VLOOKUP($A$1&amp;$B56,'IEA production stats aggregated'!$A:$AY,S$52-2010+40,FALSE)</f>
        <v>2</v>
      </c>
      <c r="T56" s="62">
        <f>VLOOKUP($A$1&amp;$B56,'IEA production stats aggregated'!$A:$AY,T$52-2010+40,FALSE)</f>
        <v>2</v>
      </c>
      <c r="U56" s="62">
        <f>VLOOKUP($A$1&amp;$B56,'IEA production stats aggregated'!$A:$AY,U$52-2010+40,FALSE)</f>
        <v>2</v>
      </c>
      <c r="V56" s="62">
        <f>VLOOKUP($A$1&amp;$B56,'IEA production stats aggregated'!$A:$AY,V$52-2010+40,FALSE)</f>
        <v>2</v>
      </c>
      <c r="W56" s="62">
        <f>VLOOKUP($A$1&amp;$B56,'IEA production stats aggregated'!$A:$AY,W$52-2010+40,FALSE)</f>
        <v>2</v>
      </c>
      <c r="X56" s="62">
        <f>VLOOKUP($A$1&amp;$B56,'IEA production stats aggregated'!$A:$AY,X$52-2010+40,FALSE)</f>
        <v>2</v>
      </c>
      <c r="Y56" s="62">
        <f>VLOOKUP($A$1&amp;$B56,'IEA production stats aggregated'!$A:$AY,Y$52-2010+40,FALSE)</f>
        <v>2</v>
      </c>
      <c r="Z56" s="62">
        <f>VLOOKUP($A$1&amp;$B56,'IEA production stats aggregated'!$A:$AY,Z$52-2010+40,FALSE)</f>
        <v>2</v>
      </c>
      <c r="AA56" s="66">
        <f>VLOOKUP($A$1&amp;$B56,'IEA production stats aggregated'!$A:$CQ,AA$52-2010+84,FALSE)</f>
        <v>80</v>
      </c>
      <c r="AB56" s="66">
        <f>VLOOKUP($A$1&amp;$B56,'IEA production stats aggregated'!$A:$CQ,AB$52-2010+84,FALSE)</f>
        <v>80</v>
      </c>
      <c r="AC56" s="66">
        <f>VLOOKUP($A$1&amp;$B56,'IEA production stats aggregated'!$A:$CQ,AC$52-2010+84,FALSE)</f>
        <v>80</v>
      </c>
      <c r="AD56" s="66">
        <f>VLOOKUP($A$1&amp;$B56,'IEA production stats aggregated'!$A:$CQ,AD$52-2010+84,FALSE)</f>
        <v>80</v>
      </c>
      <c r="AE56" s="66">
        <f>VLOOKUP($A$1&amp;$B56,'IEA production stats aggregated'!$A:$CQ,AE$52-2010+84,FALSE)</f>
        <v>80</v>
      </c>
      <c r="AF56" s="66">
        <f>VLOOKUP($A$1&amp;$B56,'IEA production stats aggregated'!$A:$CQ,AF$52-2010+84,FALSE)</f>
        <v>80</v>
      </c>
      <c r="AG56" s="66">
        <f>VLOOKUP($A$1&amp;$B56,'IEA production stats aggregated'!$A:$CQ,AG$52-2010+84,FALSE)</f>
        <v>80</v>
      </c>
      <c r="AH56" s="66">
        <f>VLOOKUP($A$1&amp;$B56,'IEA production stats aggregated'!$A:$CQ,AH$52-2010+84,FALSE)</f>
        <v>80</v>
      </c>
      <c r="AI56" s="66">
        <f>VLOOKUP($A$1&amp;$B56,'IEA production stats aggregated'!$A:$CQ,AI$52-2010+84,FALSE)</f>
        <v>80</v>
      </c>
      <c r="AJ56" s="66">
        <f>VLOOKUP($A$1&amp;$B56,'IEA production stats aggregated'!$A:$CQ,AJ$52-2010+84,FALSE)</f>
        <v>80</v>
      </c>
      <c r="AK56" s="66">
        <f>VLOOKUP($A$1&amp;$B56,'IEA production stats aggregated'!$A:$CQ,AK$52-2010+84,FALSE)</f>
        <v>80</v>
      </c>
    </row>
    <row r="57" spans="1:37" x14ac:dyDescent="0.25">
      <c r="A57">
        <v>5</v>
      </c>
      <c r="B57" t="str">
        <f>VLOOKUP($A57,$A$65:$O$75,2,FALSE)</f>
        <v>TIDE</v>
      </c>
      <c r="C57" t="str">
        <f>VLOOKUP($A57,$A$65:$O$75,3,FALSE)</f>
        <v>Tide, Wave and Ocean</v>
      </c>
      <c r="D57" t="str">
        <f>VLOOKUP($A57,$A$65:$O$75,4,FALSE)</f>
        <v>Tidal/wave</v>
      </c>
      <c r="E57" s="45">
        <f>VLOOKUP($A$1&amp;$B57,'IEA production stats aggregated'!$A:$AY,E$52-2010+18,FALSE)/1000</f>
        <v>0</v>
      </c>
      <c r="F57" s="45">
        <f>VLOOKUP($A$1&amp;$B57,'IEA production stats aggregated'!$A:$AY,F$52-2010+18,FALSE)/1000</f>
        <v>0</v>
      </c>
      <c r="G57" s="45">
        <f>VLOOKUP($A$1&amp;$B57,'IEA production stats aggregated'!$A:$AY,G$52-2010+18,FALSE)/1000</f>
        <v>0</v>
      </c>
      <c r="H57" s="45">
        <f>VLOOKUP($A$1&amp;$B57,'IEA production stats aggregated'!$A:$AY,H$52-2010+18,FALSE)/1000</f>
        <v>0</v>
      </c>
      <c r="I57" s="45">
        <f>VLOOKUP($A$1&amp;$B57,'IEA production stats aggregated'!$A:$AY,I$52-2010+18,FALSE)/1000</f>
        <v>0</v>
      </c>
      <c r="J57" s="45">
        <f>VLOOKUP($A$1&amp;$B57,'IEA production stats aggregated'!$A:$AY,J$52-2010+18,FALSE)/1000</f>
        <v>0</v>
      </c>
      <c r="K57" s="45">
        <f>VLOOKUP($A$1&amp;$B57,'IEA production stats aggregated'!$A:$AY,K$52-2010+18,FALSE)/1000</f>
        <v>0</v>
      </c>
      <c r="L57" s="45">
        <f>VLOOKUP($A$1&amp;$B57,'IEA production stats aggregated'!$A:$AY,L$52-2010+18,FALSE)/1000</f>
        <v>0</v>
      </c>
      <c r="M57" s="45">
        <f>VLOOKUP($A$1&amp;$B57,'IEA production stats aggregated'!$A:$AY,M$52-2010+18,FALSE)/1000</f>
        <v>0</v>
      </c>
      <c r="N57" s="45">
        <f>VLOOKUP($A$1&amp;$B57,'IEA production stats aggregated'!$A:$AY,N$52-2010+18,FALSE)/1000</f>
        <v>0</v>
      </c>
      <c r="O57" s="45">
        <f>VLOOKUP($A$1&amp;$B57,'IEA production stats aggregated'!$A:$AY,O$52-2010+18,FALSE)/1000</f>
        <v>0</v>
      </c>
      <c r="P57" s="62">
        <f>VLOOKUP($A$1&amp;$B57,'IEA production stats aggregated'!$A:$AY,P$52-2010+40,FALSE)</f>
        <v>2</v>
      </c>
      <c r="Q57" s="62">
        <f>VLOOKUP($A$1&amp;$B57,'IEA production stats aggregated'!$A:$AY,Q$52-2010+40,FALSE)</f>
        <v>2</v>
      </c>
      <c r="R57" s="62">
        <f>VLOOKUP($A$1&amp;$B57,'IEA production stats aggregated'!$A:$AY,R$52-2010+40,FALSE)</f>
        <v>2</v>
      </c>
      <c r="S57" s="62">
        <f>VLOOKUP($A$1&amp;$B57,'IEA production stats aggregated'!$A:$AY,S$52-2010+40,FALSE)</f>
        <v>2</v>
      </c>
      <c r="T57" s="62">
        <f>VLOOKUP($A$1&amp;$B57,'IEA production stats aggregated'!$A:$AY,T$52-2010+40,FALSE)</f>
        <v>2</v>
      </c>
      <c r="U57" s="62">
        <f>VLOOKUP($A$1&amp;$B57,'IEA production stats aggregated'!$A:$AY,U$52-2010+40,FALSE)</f>
        <v>2</v>
      </c>
      <c r="V57" s="62">
        <f>VLOOKUP($A$1&amp;$B57,'IEA production stats aggregated'!$A:$AY,V$52-2010+40,FALSE)</f>
        <v>2</v>
      </c>
      <c r="W57" s="62">
        <f>VLOOKUP($A$1&amp;$B57,'IEA production stats aggregated'!$A:$AY,W$52-2010+40,FALSE)</f>
        <v>2</v>
      </c>
      <c r="X57" s="62">
        <f>VLOOKUP($A$1&amp;$B57,'IEA production stats aggregated'!$A:$AY,X$52-2010+40,FALSE)</f>
        <v>2</v>
      </c>
      <c r="Y57" s="62">
        <f>VLOOKUP($A$1&amp;$B57,'IEA production stats aggregated'!$A:$AY,Y$52-2010+40,FALSE)</f>
        <v>2</v>
      </c>
      <c r="Z57" s="62">
        <f>VLOOKUP($A$1&amp;$B57,'IEA production stats aggregated'!$A:$AY,Z$52-2010+40,FALSE)</f>
        <v>2</v>
      </c>
      <c r="AA57" s="66">
        <f>VLOOKUP($A$1&amp;$B57,'IEA production stats aggregated'!$A:$CQ,AA$52-2010+84,FALSE)</f>
        <v>80</v>
      </c>
      <c r="AB57" s="66">
        <f>VLOOKUP($A$1&amp;$B57,'IEA production stats aggregated'!$A:$CQ,AB$52-2010+84,FALSE)</f>
        <v>80</v>
      </c>
      <c r="AC57" s="66">
        <f>VLOOKUP($A$1&amp;$B57,'IEA production stats aggregated'!$A:$CQ,AC$52-2010+84,FALSE)</f>
        <v>80</v>
      </c>
      <c r="AD57" s="66">
        <f>VLOOKUP($A$1&amp;$B57,'IEA production stats aggregated'!$A:$CQ,AD$52-2010+84,FALSE)</f>
        <v>80</v>
      </c>
      <c r="AE57" s="66">
        <f>VLOOKUP($A$1&amp;$B57,'IEA production stats aggregated'!$A:$CQ,AE$52-2010+84,FALSE)</f>
        <v>80</v>
      </c>
      <c r="AF57" s="66">
        <f>VLOOKUP($A$1&amp;$B57,'IEA production stats aggregated'!$A:$CQ,AF$52-2010+84,FALSE)</f>
        <v>80</v>
      </c>
      <c r="AG57" s="66">
        <f>VLOOKUP($A$1&amp;$B57,'IEA production stats aggregated'!$A:$CQ,AG$52-2010+84,FALSE)</f>
        <v>80</v>
      </c>
      <c r="AH57" s="66">
        <f>VLOOKUP($A$1&amp;$B57,'IEA production stats aggregated'!$A:$CQ,AH$52-2010+84,FALSE)</f>
        <v>80</v>
      </c>
      <c r="AI57" s="66">
        <f>VLOOKUP($A$1&amp;$B57,'IEA production stats aggregated'!$A:$CQ,AI$52-2010+84,FALSE)</f>
        <v>80</v>
      </c>
      <c r="AJ57" s="66">
        <f>VLOOKUP($A$1&amp;$B57,'IEA production stats aggregated'!$A:$CQ,AJ$52-2010+84,FALSE)</f>
        <v>80</v>
      </c>
      <c r="AK57" s="66">
        <f>VLOOKUP($A$1&amp;$B57,'IEA production stats aggregated'!$A:$CQ,AK$52-2010+84,FALSE)</f>
        <v>80</v>
      </c>
    </row>
    <row r="58" spans="1:37" x14ac:dyDescent="0.25">
      <c r="A58">
        <v>6</v>
      </c>
      <c r="B58" t="str">
        <f>VLOOKUP($A58,$A$65:$O$75,2,FALSE)</f>
        <v>GEOTHERM</v>
      </c>
      <c r="C58" t="str">
        <f>VLOOKUP($A58,$A$65:$O$75,3,FALSE)</f>
        <v>Geothermal</v>
      </c>
      <c r="D58" t="str">
        <f>VLOOKUP($A58,$A$65:$O$75,4,FALSE)</f>
        <v>Geothermal</v>
      </c>
      <c r="E58" s="45">
        <f>VLOOKUP($A$1&amp;$B58,'IEA production stats aggregated'!$A:$AY,E$52-2010+18,FALSE)/1000</f>
        <v>0</v>
      </c>
      <c r="F58" s="45">
        <f>VLOOKUP($A$1&amp;$B58,'IEA production stats aggregated'!$A:$AY,F$52-2010+18,FALSE)/1000</f>
        <v>0</v>
      </c>
      <c r="G58" s="45">
        <f>VLOOKUP($A$1&amp;$B58,'IEA production stats aggregated'!$A:$AY,G$52-2010+18,FALSE)/1000</f>
        <v>0</v>
      </c>
      <c r="H58" s="45">
        <f>VLOOKUP($A$1&amp;$B58,'IEA production stats aggregated'!$A:$AY,H$52-2010+18,FALSE)/1000</f>
        <v>0</v>
      </c>
      <c r="I58" s="45">
        <f>VLOOKUP($A$1&amp;$B58,'IEA production stats aggregated'!$A:$AY,I$52-2010+18,FALSE)/1000</f>
        <v>0</v>
      </c>
      <c r="J58" s="45">
        <f>VLOOKUP($A$1&amp;$B58,'IEA production stats aggregated'!$A:$AY,J$52-2010+18,FALSE)/1000</f>
        <v>0</v>
      </c>
      <c r="K58" s="45">
        <f>VLOOKUP($A$1&amp;$B58,'IEA production stats aggregated'!$A:$AY,K$52-2010+18,FALSE)/1000</f>
        <v>0</v>
      </c>
      <c r="L58" s="45">
        <f>VLOOKUP($A$1&amp;$B58,'IEA production stats aggregated'!$A:$AY,L$52-2010+18,FALSE)/1000</f>
        <v>0</v>
      </c>
      <c r="M58" s="45">
        <f>VLOOKUP($A$1&amp;$B58,'IEA production stats aggregated'!$A:$AY,M$52-2010+18,FALSE)/1000</f>
        <v>0</v>
      </c>
      <c r="N58" s="45">
        <f>VLOOKUP($A$1&amp;$B58,'IEA production stats aggregated'!$A:$AY,N$52-2010+18,FALSE)/1000</f>
        <v>0</v>
      </c>
      <c r="O58" s="45">
        <f>VLOOKUP($A$1&amp;$B58,'IEA production stats aggregated'!$A:$AY,O$52-2010+18,FALSE)/1000</f>
        <v>0</v>
      </c>
      <c r="P58" s="62">
        <f>VLOOKUP($A$1&amp;$B58,'IEA production stats aggregated'!$A:$AY,P$52-2010+40,FALSE)</f>
        <v>2</v>
      </c>
      <c r="Q58" s="62">
        <f>VLOOKUP($A$1&amp;$B58,'IEA production stats aggregated'!$A:$AY,Q$52-2010+40,FALSE)</f>
        <v>2</v>
      </c>
      <c r="R58" s="62">
        <f>VLOOKUP($A$1&amp;$B58,'IEA production stats aggregated'!$A:$AY,R$52-2010+40,FALSE)</f>
        <v>2</v>
      </c>
      <c r="S58" s="62">
        <f>VLOOKUP($A$1&amp;$B58,'IEA production stats aggregated'!$A:$AY,S$52-2010+40,FALSE)</f>
        <v>2</v>
      </c>
      <c r="T58" s="62">
        <f>VLOOKUP($A$1&amp;$B58,'IEA production stats aggregated'!$A:$AY,T$52-2010+40,FALSE)</f>
        <v>2</v>
      </c>
      <c r="U58" s="62">
        <f>VLOOKUP($A$1&amp;$B58,'IEA production stats aggregated'!$A:$AY,U$52-2010+40,FALSE)</f>
        <v>2</v>
      </c>
      <c r="V58" s="62">
        <f>VLOOKUP($A$1&amp;$B58,'IEA production stats aggregated'!$A:$AY,V$52-2010+40,FALSE)</f>
        <v>2</v>
      </c>
      <c r="W58" s="62">
        <f>VLOOKUP($A$1&amp;$B58,'IEA production stats aggregated'!$A:$AY,W$52-2010+40,FALSE)</f>
        <v>2</v>
      </c>
      <c r="X58" s="62">
        <f>VLOOKUP($A$1&amp;$B58,'IEA production stats aggregated'!$A:$AY,X$52-2010+40,FALSE)</f>
        <v>2</v>
      </c>
      <c r="Y58" s="62">
        <f>VLOOKUP($A$1&amp;$B58,'IEA production stats aggregated'!$A:$AY,Y$52-2010+40,FALSE)</f>
        <v>2</v>
      </c>
      <c r="Z58" s="62">
        <f>VLOOKUP($A$1&amp;$B58,'IEA production stats aggregated'!$A:$AY,Z$52-2010+40,FALSE)</f>
        <v>2</v>
      </c>
      <c r="AA58" s="66">
        <f>VLOOKUP($A$1&amp;$B58,'IEA production stats aggregated'!$A:$CQ,AA$52-2010+84,FALSE)</f>
        <v>80</v>
      </c>
      <c r="AB58" s="66">
        <f>VLOOKUP($A$1&amp;$B58,'IEA production stats aggregated'!$A:$CQ,AB$52-2010+84,FALSE)</f>
        <v>80</v>
      </c>
      <c r="AC58" s="66">
        <f>VLOOKUP($A$1&amp;$B58,'IEA production stats aggregated'!$A:$CQ,AC$52-2010+84,FALSE)</f>
        <v>80</v>
      </c>
      <c r="AD58" s="66">
        <f>VLOOKUP($A$1&amp;$B58,'IEA production stats aggregated'!$A:$CQ,AD$52-2010+84,FALSE)</f>
        <v>80</v>
      </c>
      <c r="AE58" s="66">
        <f>VLOOKUP($A$1&amp;$B58,'IEA production stats aggregated'!$A:$CQ,AE$52-2010+84,FALSE)</f>
        <v>80</v>
      </c>
      <c r="AF58" s="66">
        <f>VLOOKUP($A$1&amp;$B58,'IEA production stats aggregated'!$A:$CQ,AF$52-2010+84,FALSE)</f>
        <v>80</v>
      </c>
      <c r="AG58" s="66">
        <f>VLOOKUP($A$1&amp;$B58,'IEA production stats aggregated'!$A:$CQ,AG$52-2010+84,FALSE)</f>
        <v>80</v>
      </c>
      <c r="AH58" s="66">
        <f>VLOOKUP($A$1&amp;$B58,'IEA production stats aggregated'!$A:$CQ,AH$52-2010+84,FALSE)</f>
        <v>80</v>
      </c>
      <c r="AI58" s="66">
        <f>VLOOKUP($A$1&amp;$B58,'IEA production stats aggregated'!$A:$CQ,AI$52-2010+84,FALSE)</f>
        <v>80</v>
      </c>
      <c r="AJ58" s="66">
        <f>VLOOKUP($A$1&amp;$B58,'IEA production stats aggregated'!$A:$CQ,AJ$52-2010+84,FALSE)</f>
        <v>80</v>
      </c>
      <c r="AK58" s="66">
        <f>VLOOKUP($A$1&amp;$B58,'IEA production stats aggregated'!$A:$CQ,AK$52-2010+84,FALSE)</f>
        <v>80</v>
      </c>
    </row>
    <row r="59" spans="1:37" x14ac:dyDescent="0.25">
      <c r="C59" t="s">
        <v>810</v>
      </c>
      <c r="D59" t="s">
        <v>811</v>
      </c>
      <c r="E59" s="45">
        <f>SUM(E53:E58)</f>
        <v>148.00280219999996</v>
      </c>
      <c r="F59" s="45">
        <f t="shared" ref="F59:O59" si="0">SUM(F53:F58)</f>
        <v>150.51140709999999</v>
      </c>
      <c r="G59" s="45">
        <f t="shared" si="0"/>
        <v>145.45300309999999</v>
      </c>
      <c r="H59" s="45">
        <f t="shared" si="0"/>
        <v>149.50320060000001</v>
      </c>
      <c r="I59" s="45">
        <f t="shared" si="0"/>
        <v>167.85740309999997</v>
      </c>
      <c r="J59" s="45">
        <f t="shared" si="0"/>
        <v>176.45300829999999</v>
      </c>
      <c r="K59" s="45">
        <f t="shared" si="0"/>
        <v>168.41200779999997</v>
      </c>
      <c r="L59" s="45">
        <f t="shared" si="0"/>
        <v>189.6229563</v>
      </c>
      <c r="M59" s="45">
        <f t="shared" si="0"/>
        <v>214.70952910000005</v>
      </c>
      <c r="N59" s="45">
        <f t="shared" si="0"/>
        <v>219.23049020000005</v>
      </c>
      <c r="O59" s="45">
        <f t="shared" si="0"/>
        <v>228.44197359999998</v>
      </c>
      <c r="P59" s="62"/>
      <c r="Q59" s="62"/>
      <c r="R59" s="62"/>
      <c r="S59" s="62"/>
      <c r="T59" s="62"/>
      <c r="U59" s="62"/>
      <c r="V59" s="62"/>
      <c r="W59" s="62"/>
      <c r="X59" s="62"/>
      <c r="Y59" s="62"/>
      <c r="Z59" s="62"/>
      <c r="AA59" s="66"/>
      <c r="AB59" s="66"/>
      <c r="AC59" s="66"/>
      <c r="AD59" s="66"/>
      <c r="AE59" s="66"/>
      <c r="AF59" s="66"/>
      <c r="AG59" s="66"/>
      <c r="AH59" s="66"/>
      <c r="AI59" s="66"/>
      <c r="AJ59" s="66"/>
      <c r="AK59" s="66"/>
    </row>
    <row r="60" spans="1:37" x14ac:dyDescent="0.25">
      <c r="B60" t="s">
        <v>640</v>
      </c>
      <c r="C60" t="str">
        <f>VLOOKUP($B60,'Lookup codes'!$R:$S,2,FALSE)</f>
        <v>Total of Renewable Energy Sources</v>
      </c>
      <c r="D60" t="str">
        <f>VLOOKUP($B60,'Lookup codes'!$R:$S,2,FALSE)</f>
        <v>Total of Renewable Energy Sources</v>
      </c>
      <c r="E60" s="45">
        <f>VLOOKUP($A$1&amp;$B60,'IEA production stats aggregated'!$A:$AY,E$52-2010+18,FALSE)/1000</f>
        <v>1532.3258013999998</v>
      </c>
      <c r="F60" s="45">
        <f>VLOOKUP($A$1&amp;$B60,'IEA production stats aggregated'!$A:$AY,F$52-2010+18,FALSE)/1000</f>
        <v>1598.6304074</v>
      </c>
      <c r="G60" s="45">
        <f>VLOOKUP($A$1&amp;$B60,'IEA production stats aggregated'!$A:$AY,G$52-2010+18,FALSE)/1000</f>
        <v>1597.6500052999997</v>
      </c>
      <c r="H60" s="45">
        <f>VLOOKUP($A$1&amp;$B60,'IEA production stats aggregated'!$A:$AY,H$52-2010+18,FALSE)/1000</f>
        <v>1610.1351978999999</v>
      </c>
      <c r="I60" s="45">
        <f>VLOOKUP($A$1&amp;$B60,'IEA production stats aggregated'!$A:$AY,I$52-2010+18,FALSE)/1000</f>
        <v>1627.9540090999999</v>
      </c>
      <c r="J60" s="45">
        <f>VLOOKUP($A$1&amp;$B60,'IEA production stats aggregated'!$A:$AY,J$52-2010+18,FALSE)/1000</f>
        <v>1649.2800067000003</v>
      </c>
      <c r="K60" s="45">
        <f>VLOOKUP($A$1&amp;$B60,'IEA production stats aggregated'!$A:$AY,K$52-2010+18,FALSE)/1000</f>
        <v>1654.5566142</v>
      </c>
      <c r="L60" s="45">
        <f>VLOOKUP($A$1&amp;$B60,'IEA production stats aggregated'!$A:$AY,L$52-2010+18,FALSE)/1000</f>
        <v>1707.4362707</v>
      </c>
      <c r="M60" s="45">
        <f>VLOOKUP($A$1&amp;$B60,'IEA production stats aggregated'!$A:$AY,M$52-2010+18,FALSE)/1000</f>
        <v>1733.4124213</v>
      </c>
      <c r="N60" s="45">
        <f>VLOOKUP($A$1&amp;$B60,'IEA production stats aggregated'!$A:$AY,N$52-2010+18,FALSE)/1000</f>
        <v>1765.9525868000001</v>
      </c>
      <c r="O60" s="45">
        <f>VLOOKUP($A$1&amp;$B60,'IEA production stats aggregated'!$A:$AY,O$52-2010+18,FALSE)/1000</f>
        <v>1806.8433542</v>
      </c>
      <c r="P60" s="62">
        <f>VLOOKUP($A$1&amp;$B60,'IEA production stats aggregated'!$A:$AY,P$52-2010+40,FALSE)</f>
        <v>2</v>
      </c>
      <c r="Q60" s="62">
        <f>VLOOKUP($A$1&amp;$B60,'IEA production stats aggregated'!$A:$AY,Q$52-2010+40,FALSE)</f>
        <v>2</v>
      </c>
      <c r="R60" s="62">
        <f>VLOOKUP($A$1&amp;$B60,'IEA production stats aggregated'!$A:$AY,R$52-2010+40,FALSE)</f>
        <v>2</v>
      </c>
      <c r="S60" s="62">
        <f>VLOOKUP($A$1&amp;$B60,'IEA production stats aggregated'!$A:$AY,S$52-2010+40,FALSE)</f>
        <v>2</v>
      </c>
      <c r="T60" s="62">
        <f>VLOOKUP($A$1&amp;$B60,'IEA production stats aggregated'!$A:$AY,T$52-2010+40,FALSE)</f>
        <v>2</v>
      </c>
      <c r="U60" s="62">
        <f>VLOOKUP($A$1&amp;$B60,'IEA production stats aggregated'!$A:$AY,U$52-2010+40,FALSE)</f>
        <v>2</v>
      </c>
      <c r="V60" s="62">
        <f>VLOOKUP($A$1&amp;$B60,'IEA production stats aggregated'!$A:$AY,V$52-2010+40,FALSE)</f>
        <v>2</v>
      </c>
      <c r="W60" s="62">
        <f>VLOOKUP($A$1&amp;$B60,'IEA production stats aggregated'!$A:$AY,W$52-2010+40,FALSE)</f>
        <v>2</v>
      </c>
      <c r="X60" s="62">
        <f>VLOOKUP($A$1&amp;$B60,'IEA production stats aggregated'!$A:$AY,X$52-2010+40,FALSE)</f>
        <v>2</v>
      </c>
      <c r="Y60" s="62">
        <f>VLOOKUP($A$1&amp;$B60,'IEA production stats aggregated'!$A:$AY,Y$52-2010+40,FALSE)</f>
        <v>2</v>
      </c>
      <c r="Z60" s="62">
        <f>VLOOKUP($A$1&amp;$B60,'IEA production stats aggregated'!$A:$AY,Z$52-2010+40,FALSE)</f>
        <v>2</v>
      </c>
      <c r="AA60" s="66">
        <f>VLOOKUP($A$1&amp;$B60,'IEA production stats aggregated'!$A:$CQ,AA$52-2010+84,FALSE)</f>
        <v>80</v>
      </c>
      <c r="AB60" s="66">
        <f>VLOOKUP($A$1&amp;$B60,'IEA production stats aggregated'!$A:$CQ,AB$52-2010+84,FALSE)</f>
        <v>80</v>
      </c>
      <c r="AC60" s="66">
        <f>VLOOKUP($A$1&amp;$B60,'IEA production stats aggregated'!$A:$CQ,AC$52-2010+84,FALSE)</f>
        <v>80</v>
      </c>
      <c r="AD60" s="66">
        <f>VLOOKUP($A$1&amp;$B60,'IEA production stats aggregated'!$A:$CQ,AD$52-2010+84,FALSE)</f>
        <v>80</v>
      </c>
      <c r="AE60" s="66">
        <f>VLOOKUP($A$1&amp;$B60,'IEA production stats aggregated'!$A:$CQ,AE$52-2010+84,FALSE)</f>
        <v>80</v>
      </c>
      <c r="AF60" s="66">
        <f>VLOOKUP($A$1&amp;$B60,'IEA production stats aggregated'!$A:$CQ,AF$52-2010+84,FALSE)</f>
        <v>80</v>
      </c>
      <c r="AG60" s="66">
        <f>VLOOKUP($A$1&amp;$B60,'IEA production stats aggregated'!$A:$CQ,AG$52-2010+84,FALSE)</f>
        <v>80</v>
      </c>
      <c r="AH60" s="66">
        <f>VLOOKUP($A$1&amp;$B60,'IEA production stats aggregated'!$A:$CQ,AH$52-2010+84,FALSE)</f>
        <v>80</v>
      </c>
      <c r="AI60" s="66">
        <f>VLOOKUP($A$1&amp;$B60,'IEA production stats aggregated'!$A:$CQ,AI$52-2010+84,FALSE)</f>
        <v>80</v>
      </c>
      <c r="AJ60" s="66">
        <f>VLOOKUP($A$1&amp;$B60,'IEA production stats aggregated'!$A:$CQ,AJ$52-2010+84,FALSE)</f>
        <v>80</v>
      </c>
      <c r="AK60" s="66">
        <f>VLOOKUP($A$1&amp;$B60,'IEA production stats aggregated'!$A:$CQ,AK$52-2010+84,FALSE)</f>
        <v>80</v>
      </c>
    </row>
    <row r="61" spans="1:37" x14ac:dyDescent="0.25">
      <c r="B61" t="s">
        <v>642</v>
      </c>
      <c r="C61" t="str">
        <f>VLOOKUP($B61,'Lookup codes'!$R:$S,2,FALSE)</f>
        <v>Total of All Energy Sources</v>
      </c>
      <c r="D61" t="str">
        <f>VLOOKUP($B61,'Lookup codes'!$R:$S,2,FALSE)</f>
        <v>Total of All Energy Sources</v>
      </c>
      <c r="E61" s="45">
        <f>VLOOKUP($A$1&amp;$B61,'IEA production stats aggregated'!$A:$AY,E$52-2010+18,FALSE)/1000</f>
        <v>11798.470016800002</v>
      </c>
      <c r="F61" s="45">
        <f>VLOOKUP($A$1&amp;$B61,'IEA production stats aggregated'!$A:$AY,F$52-2010+18,FALSE)/1000</f>
        <v>11567.172436399998</v>
      </c>
      <c r="G61" s="45">
        <f>VLOOKUP($A$1&amp;$B61,'IEA production stats aggregated'!$A:$AY,G$52-2010+18,FALSE)/1000</f>
        <v>11987.267273299998</v>
      </c>
      <c r="H61" s="45">
        <f>VLOOKUP($A$1&amp;$B61,'IEA production stats aggregated'!$A:$AY,H$52-2010+18,FALSE)/1000</f>
        <v>12064.5322808</v>
      </c>
      <c r="I61" s="45">
        <f>VLOOKUP($A$1&amp;$B61,'IEA production stats aggregated'!$A:$AY,I$52-2010+18,FALSE)/1000</f>
        <v>12174.562628299998</v>
      </c>
      <c r="J61" s="45">
        <f>VLOOKUP($A$1&amp;$B61,'IEA production stats aggregated'!$A:$AY,J$52-2010+18,FALSE)/1000</f>
        <v>12291.328934000001</v>
      </c>
      <c r="K61" s="45">
        <f>VLOOKUP($A$1&amp;$B61,'IEA production stats aggregated'!$A:$AY,K$52-2010+18,FALSE)/1000</f>
        <v>12074.319244100001</v>
      </c>
      <c r="L61" s="45">
        <f>VLOOKUP($A$1&amp;$B61,'IEA production stats aggregated'!$A:$AY,L$52-2010+18,FALSE)/1000</f>
        <v>12193.402349</v>
      </c>
      <c r="M61" s="45">
        <f>VLOOKUP($A$1&amp;$B61,'IEA production stats aggregated'!$A:$AY,M$52-2010+18,FALSE)/1000</f>
        <v>12026.685722999999</v>
      </c>
      <c r="N61" s="45">
        <f>VLOOKUP($A$1&amp;$B61,'IEA production stats aggregated'!$A:$AY,N$52-2010+18,FALSE)/1000</f>
        <v>11723.887772699998</v>
      </c>
      <c r="O61" s="45">
        <f>VLOOKUP($A$1&amp;$B61,'IEA production stats aggregated'!$A:$AY,O$52-2010+18,FALSE)/1000</f>
        <v>11168.970979399999</v>
      </c>
      <c r="P61" s="62">
        <f>VLOOKUP($A$1&amp;$B61,'IEA production stats aggregated'!$A:$AY,P$52-2010+40,FALSE)</f>
        <v>2</v>
      </c>
      <c r="Q61" s="62">
        <f>VLOOKUP($A$1&amp;$B61,'IEA production stats aggregated'!$A:$AY,Q$52-2010+40,FALSE)</f>
        <v>2</v>
      </c>
      <c r="R61" s="62">
        <f>VLOOKUP($A$1&amp;$B61,'IEA production stats aggregated'!$A:$AY,R$52-2010+40,FALSE)</f>
        <v>2</v>
      </c>
      <c r="S61" s="62">
        <f>VLOOKUP($A$1&amp;$B61,'IEA production stats aggregated'!$A:$AY,S$52-2010+40,FALSE)</f>
        <v>2</v>
      </c>
      <c r="T61" s="62">
        <f>VLOOKUP($A$1&amp;$B61,'IEA production stats aggregated'!$A:$AY,T$52-2010+40,FALSE)</f>
        <v>2</v>
      </c>
      <c r="U61" s="62">
        <f>VLOOKUP($A$1&amp;$B61,'IEA production stats aggregated'!$A:$AY,U$52-2010+40,FALSE)</f>
        <v>2</v>
      </c>
      <c r="V61" s="62">
        <f>VLOOKUP($A$1&amp;$B61,'IEA production stats aggregated'!$A:$AY,V$52-2010+40,FALSE)</f>
        <v>2</v>
      </c>
      <c r="W61" s="62">
        <f>VLOOKUP($A$1&amp;$B61,'IEA production stats aggregated'!$A:$AY,W$52-2010+40,FALSE)</f>
        <v>2</v>
      </c>
      <c r="X61" s="62">
        <f>VLOOKUP($A$1&amp;$B61,'IEA production stats aggregated'!$A:$AY,X$52-2010+40,FALSE)</f>
        <v>2</v>
      </c>
      <c r="Y61" s="62">
        <f>VLOOKUP($A$1&amp;$B61,'IEA production stats aggregated'!$A:$AY,Y$52-2010+40,FALSE)</f>
        <v>2</v>
      </c>
      <c r="Z61" s="62">
        <f>VLOOKUP($A$1&amp;$B61,'IEA production stats aggregated'!$A:$AY,Z$52-2010+40,FALSE)</f>
        <v>2</v>
      </c>
      <c r="AA61" s="66">
        <f>VLOOKUP($A$1&amp;$B61,'IEA production stats aggregated'!$A:$CQ,AA$52-2010+84,FALSE)</f>
        <v>80</v>
      </c>
      <c r="AB61" s="66">
        <f>VLOOKUP($A$1&amp;$B61,'IEA production stats aggregated'!$A:$CQ,AB$52-2010+84,FALSE)</f>
        <v>80</v>
      </c>
      <c r="AC61" s="66">
        <f>VLOOKUP($A$1&amp;$B61,'IEA production stats aggregated'!$A:$CQ,AC$52-2010+84,FALSE)</f>
        <v>80</v>
      </c>
      <c r="AD61" s="66">
        <f>VLOOKUP($A$1&amp;$B61,'IEA production stats aggregated'!$A:$CQ,AD$52-2010+84,FALSE)</f>
        <v>80</v>
      </c>
      <c r="AE61" s="66">
        <f>VLOOKUP($A$1&amp;$B61,'IEA production stats aggregated'!$A:$CQ,AE$52-2010+84,FALSE)</f>
        <v>80</v>
      </c>
      <c r="AF61" s="66">
        <f>VLOOKUP($A$1&amp;$B61,'IEA production stats aggregated'!$A:$CQ,AF$52-2010+84,FALSE)</f>
        <v>80</v>
      </c>
      <c r="AG61" s="66">
        <f>VLOOKUP($A$1&amp;$B61,'IEA production stats aggregated'!$A:$CQ,AG$52-2010+84,FALSE)</f>
        <v>80</v>
      </c>
      <c r="AH61" s="66">
        <f>VLOOKUP($A$1&amp;$B61,'IEA production stats aggregated'!$A:$CQ,AH$52-2010+84,FALSE)</f>
        <v>80</v>
      </c>
      <c r="AI61" s="66">
        <f>VLOOKUP($A$1&amp;$B61,'IEA production stats aggregated'!$A:$CQ,AI$52-2010+84,FALSE)</f>
        <v>80</v>
      </c>
      <c r="AJ61" s="66">
        <f>VLOOKUP($A$1&amp;$B61,'IEA production stats aggregated'!$A:$CQ,AJ$52-2010+84,FALSE)</f>
        <v>80</v>
      </c>
      <c r="AK61" s="66">
        <f>VLOOKUP($A$1&amp;$B61,'IEA production stats aggregated'!$A:$CQ,AK$52-2010+84,FALSE)</f>
        <v>80</v>
      </c>
    </row>
    <row r="62" spans="1:37" x14ac:dyDescent="0.25">
      <c r="C62" t="s">
        <v>795</v>
      </c>
      <c r="D62" t="s">
        <v>812</v>
      </c>
      <c r="E62" s="69">
        <f>E59/E61*100</f>
        <v>1.2544236836577689</v>
      </c>
      <c r="F62" s="69">
        <f t="shared" ref="F62:O62" si="1">F59/F61*100</f>
        <v>1.3011944615467583</v>
      </c>
      <c r="G62" s="69">
        <f t="shared" si="1"/>
        <v>1.213395845640121</v>
      </c>
      <c r="H62" s="69">
        <f t="shared" si="1"/>
        <v>1.2391959930176957</v>
      </c>
      <c r="I62" s="69">
        <f t="shared" si="1"/>
        <v>1.3787550996683224</v>
      </c>
      <c r="J62" s="69">
        <f t="shared" si="1"/>
        <v>1.435589343084779</v>
      </c>
      <c r="K62" s="69">
        <f t="shared" si="1"/>
        <v>1.3947950554835036</v>
      </c>
      <c r="L62" s="69">
        <f t="shared" si="1"/>
        <v>1.5551275261211344</v>
      </c>
      <c r="M62" s="69">
        <f t="shared" si="1"/>
        <v>1.7852759608525115</v>
      </c>
      <c r="N62" s="69">
        <f t="shared" si="1"/>
        <v>1.8699470214180625</v>
      </c>
      <c r="O62" s="69">
        <f t="shared" si="1"/>
        <v>2.0453269510802503</v>
      </c>
      <c r="P62" s="69"/>
    </row>
    <row r="65" spans="1:37" x14ac:dyDescent="0.25">
      <c r="A65" t="s">
        <v>797</v>
      </c>
      <c r="B65" t="s">
        <v>535</v>
      </c>
      <c r="C65" t="str">
        <f>VLOOKUP($B65,'Lookup codes'!$R:$S,2,FALSE)</f>
        <v>Product</v>
      </c>
      <c r="D65" t="str">
        <f>VLOOKUP($B65,'Lookup codes'!$R:$S,2,FALSE)</f>
        <v>Product</v>
      </c>
      <c r="E65">
        <v>2010</v>
      </c>
      <c r="F65">
        <v>2011</v>
      </c>
      <c r="G65">
        <v>2012</v>
      </c>
      <c r="H65">
        <v>2013</v>
      </c>
      <c r="I65">
        <v>2014</v>
      </c>
      <c r="J65">
        <v>2015</v>
      </c>
      <c r="K65">
        <v>2016</v>
      </c>
      <c r="L65">
        <v>2017</v>
      </c>
      <c r="M65">
        <v>2018</v>
      </c>
      <c r="N65">
        <v>2019</v>
      </c>
      <c r="O65">
        <v>2020</v>
      </c>
      <c r="P65" t="s">
        <v>642</v>
      </c>
      <c r="Q65" t="s">
        <v>798</v>
      </c>
      <c r="R65" s="61"/>
      <c r="S65" s="61"/>
      <c r="T65" s="61"/>
      <c r="U65" s="61"/>
      <c r="V65" s="61"/>
      <c r="W65" s="61"/>
      <c r="X65" s="61"/>
      <c r="Y65" s="61"/>
      <c r="Z65" s="61"/>
      <c r="AA65" s="68"/>
      <c r="AB65" s="68"/>
      <c r="AC65" s="68"/>
      <c r="AD65" s="68"/>
      <c r="AE65" s="68"/>
      <c r="AF65" s="68"/>
      <c r="AG65" s="68"/>
      <c r="AH65" s="68"/>
      <c r="AI65" s="68"/>
      <c r="AJ65" s="68"/>
      <c r="AK65" s="68"/>
    </row>
    <row r="66" spans="1:37" x14ac:dyDescent="0.25">
      <c r="A66">
        <f>RANK(Q66,Q$66:Q$71)</f>
        <v>1</v>
      </c>
      <c r="B66" t="s">
        <v>539</v>
      </c>
      <c r="C66" t="str">
        <f>VLOOKUP($B66,'Lookup codes'!$R:$S,2,FALSE)</f>
        <v>Hydro</v>
      </c>
      <c r="D66" t="str">
        <f>VLOOKUP($B66,'Lookup codes'!$R:$S,2,FALSE)</f>
        <v>Hydro</v>
      </c>
      <c r="E66" s="45">
        <f>VLOOKUP($A$1&amp;$B66,'IEA production stats aggregated'!$A:$AY,E$65-2010+18,FALSE)/1000</f>
        <v>145.00800099999998</v>
      </c>
      <c r="F66" s="45">
        <f>VLOOKUP($A$1&amp;$B66,'IEA production stats aggregated'!$A:$AY,F$65-2010+18,FALSE)/1000</f>
        <v>147.26520529999999</v>
      </c>
      <c r="G66" s="45">
        <f>VLOOKUP($A$1&amp;$B66,'IEA production stats aggregated'!$A:$AY,G$65-2010+18,FALSE)/1000</f>
        <v>141.93360009999998</v>
      </c>
      <c r="H66" s="45">
        <f>VLOOKUP($A$1&amp;$B66,'IEA production stats aggregated'!$A:$AY,H$65-2010+18,FALSE)/1000</f>
        <v>145.4291972</v>
      </c>
      <c r="I66" s="45">
        <f>VLOOKUP($A$1&amp;$B66,'IEA production stats aggregated'!$A:$AY,I$65-2010+18,FALSE)/1000</f>
        <v>155.98440059999999</v>
      </c>
      <c r="J66" s="45">
        <f>VLOOKUP($A$1&amp;$B66,'IEA production stats aggregated'!$A:$AY,J$65-2010+18,FALSE)/1000</f>
        <v>153.5184046</v>
      </c>
      <c r="K66" s="45">
        <f>VLOOKUP($A$1&amp;$B66,'IEA production stats aggregated'!$A:$AY,K$65-2010+18,FALSE)/1000</f>
        <v>135.32400369999999</v>
      </c>
      <c r="L66" s="45">
        <f>VLOOKUP($A$1&amp;$B66,'IEA production stats aggregated'!$A:$AY,L$65-2010+18,FALSE)/1000</f>
        <v>146.81178740000001</v>
      </c>
      <c r="M66" s="45">
        <f>VLOOKUP($A$1&amp;$B66,'IEA production stats aggregated'!$A:$AY,M$65-2010+18,FALSE)/1000</f>
        <v>161.86464800000002</v>
      </c>
      <c r="N66" s="45">
        <f>VLOOKUP($A$1&amp;$B66,'IEA production stats aggregated'!$A:$AY,N$65-2010+18,FALSE)/1000</f>
        <v>159.16974720000002</v>
      </c>
      <c r="O66" s="45">
        <f>VLOOKUP($A$1&amp;$B66,'IEA production stats aggregated'!$A:$AY,O$65-2010+18,FALSE)/1000</f>
        <v>170.89300500000002</v>
      </c>
      <c r="P66" s="56">
        <f>SUM(E66:O66)</f>
        <v>1663.2020001000001</v>
      </c>
      <c r="Q66" s="56">
        <f>P66*100+ROW(Q66)-ROW(Q$65)</f>
        <v>166321.20001</v>
      </c>
      <c r="R66" s="62"/>
      <c r="S66" s="62"/>
      <c r="T66" s="62"/>
      <c r="U66" s="62"/>
      <c r="V66" s="62"/>
      <c r="W66" s="62"/>
      <c r="X66" s="62"/>
      <c r="Y66" s="62"/>
      <c r="Z66" s="62"/>
      <c r="AA66" s="66"/>
      <c r="AB66" s="66"/>
      <c r="AC66" s="66"/>
      <c r="AD66" s="66"/>
      <c r="AE66" s="66"/>
      <c r="AF66" s="66"/>
      <c r="AG66" s="66"/>
      <c r="AH66" s="66"/>
      <c r="AI66" s="66"/>
      <c r="AJ66" s="66"/>
      <c r="AK66" s="66"/>
    </row>
    <row r="67" spans="1:37" x14ac:dyDescent="0.25">
      <c r="A67">
        <f>RANK(Q67,Q$66:Q$71)</f>
        <v>6</v>
      </c>
      <c r="B67" t="s">
        <v>610</v>
      </c>
      <c r="C67" t="str">
        <f>VLOOKUP($B67,'Lookup codes'!$R:$S,2,FALSE)</f>
        <v>Geothermal</v>
      </c>
      <c r="D67" t="str">
        <f>VLOOKUP($B67,'Lookup codes'!$R:$S,2,FALSE)</f>
        <v>Geothermal</v>
      </c>
      <c r="E67" s="45">
        <f>VLOOKUP($A$1&amp;$B67,'IEA production stats aggregated'!$A:$AY,E$65-2010+18,FALSE)/1000</f>
        <v>0</v>
      </c>
      <c r="F67" s="45">
        <f>VLOOKUP($A$1&amp;$B67,'IEA production stats aggregated'!$A:$AY,F$65-2010+18,FALSE)/1000</f>
        <v>0</v>
      </c>
      <c r="G67" s="45">
        <f>VLOOKUP($A$1&amp;$B67,'IEA production stats aggregated'!$A:$AY,G$65-2010+18,FALSE)/1000</f>
        <v>0</v>
      </c>
      <c r="H67" s="45">
        <f>VLOOKUP($A$1&amp;$B67,'IEA production stats aggregated'!$A:$AY,H$65-2010+18,FALSE)/1000</f>
        <v>0</v>
      </c>
      <c r="I67" s="45">
        <f>VLOOKUP($A$1&amp;$B67,'IEA production stats aggregated'!$A:$AY,I$65-2010+18,FALSE)/1000</f>
        <v>0</v>
      </c>
      <c r="J67" s="45">
        <f>VLOOKUP($A$1&amp;$B67,'IEA production stats aggregated'!$A:$AY,J$65-2010+18,FALSE)/1000</f>
        <v>0</v>
      </c>
      <c r="K67" s="45">
        <f>VLOOKUP($A$1&amp;$B67,'IEA production stats aggregated'!$A:$AY,K$65-2010+18,FALSE)/1000</f>
        <v>0</v>
      </c>
      <c r="L67" s="45">
        <f>VLOOKUP($A$1&amp;$B67,'IEA production stats aggregated'!$A:$AY,L$65-2010+18,FALSE)/1000</f>
        <v>0</v>
      </c>
      <c r="M67" s="45">
        <f>VLOOKUP($A$1&amp;$B67,'IEA production stats aggregated'!$A:$AY,M$65-2010+18,FALSE)/1000</f>
        <v>0</v>
      </c>
      <c r="N67" s="45">
        <f>VLOOKUP($A$1&amp;$B67,'IEA production stats aggregated'!$A:$AY,N$65-2010+18,FALSE)/1000</f>
        <v>0</v>
      </c>
      <c r="O67" s="45">
        <f>VLOOKUP($A$1&amp;$B67,'IEA production stats aggregated'!$A:$AY,O$65-2010+18,FALSE)/1000</f>
        <v>0</v>
      </c>
      <c r="P67" s="56">
        <f t="shared" ref="P67:Q74" si="2">SUM(E67:O67)</f>
        <v>0</v>
      </c>
      <c r="Q67" s="56">
        <f>P67*100+ROW(Q67)-ROW(Q$65)</f>
        <v>2</v>
      </c>
      <c r="R67" s="62"/>
      <c r="S67" s="62"/>
      <c r="T67" s="62"/>
      <c r="U67" s="62"/>
      <c r="V67" s="62"/>
      <c r="W67" s="62"/>
      <c r="X67" s="62"/>
      <c r="Y67" s="62"/>
      <c r="Z67" s="62"/>
      <c r="AA67" s="66"/>
      <c r="AB67" s="66"/>
      <c r="AC67" s="66"/>
      <c r="AD67" s="66"/>
      <c r="AE67" s="66"/>
      <c r="AF67" s="66"/>
      <c r="AG67" s="66"/>
      <c r="AH67" s="66"/>
      <c r="AI67" s="66"/>
      <c r="AJ67" s="66"/>
      <c r="AK67" s="66"/>
    </row>
    <row r="68" spans="1:37" x14ac:dyDescent="0.25">
      <c r="A68">
        <f>RANK(Q68,Q$66:Q$71)</f>
        <v>4</v>
      </c>
      <c r="B68" t="s">
        <v>612</v>
      </c>
      <c r="C68" t="str">
        <f>VLOOKUP($B68,'Lookup codes'!$R:$S,2,FALSE)</f>
        <v>Solar Photovoltaics</v>
      </c>
      <c r="D68" t="s">
        <v>801</v>
      </c>
      <c r="E68" s="45">
        <f>VLOOKUP($A$1&amp;$B68,'IEA production stats aggregated'!$A:$AY,E$65-2010+18,FALSE)/1000</f>
        <v>2.8800899999999997E-2</v>
      </c>
      <c r="F68" s="45">
        <f>VLOOKUP($A$1&amp;$B68,'IEA production stats aggregated'!$A:$AY,F$65-2010+18,FALSE)/1000</f>
        <v>3.2401600000000003E-2</v>
      </c>
      <c r="G68" s="45">
        <f>VLOOKUP($A$1&amp;$B68,'IEA production stats aggregated'!$A:$AY,G$65-2010+18,FALSE)/1000</f>
        <v>5.7601899999999998E-2</v>
      </c>
      <c r="H68" s="45">
        <f>VLOOKUP($A$1&amp;$B68,'IEA production stats aggregated'!$A:$AY,H$65-2010+18,FALSE)/1000</f>
        <v>0.1584034</v>
      </c>
      <c r="I68" s="45">
        <f>VLOOKUP($A$1&amp;$B68,'IEA production stats aggregated'!$A:$AY,I$65-2010+18,FALSE)/1000</f>
        <v>3.7512051</v>
      </c>
      <c r="J68" s="45">
        <f>VLOOKUP($A$1&amp;$B68,'IEA production stats aggregated'!$A:$AY,J$65-2010+18,FALSE)/1000</f>
        <v>7.1640041000000005</v>
      </c>
      <c r="K68" s="45">
        <f>VLOOKUP($A$1&amp;$B68,'IEA production stats aggregated'!$A:$AY,K$65-2010+18,FALSE)/1000</f>
        <v>9.2664017000000012</v>
      </c>
      <c r="L68" s="45">
        <f>VLOOKUP($A$1&amp;$B68,'IEA production stats aggregated'!$A:$AY,L$65-2010+18,FALSE)/1000</f>
        <v>12.1158874</v>
      </c>
      <c r="M68" s="45">
        <f>VLOOKUP($A$1&amp;$B68,'IEA production stats aggregated'!$A:$AY,M$65-2010+18,FALSE)/1000</f>
        <v>12.4329915</v>
      </c>
      <c r="N68" s="45">
        <f>VLOOKUP($A$1&amp;$B68,'IEA production stats aggregated'!$A:$AY,N$65-2010+18,FALSE)/1000</f>
        <v>13.531046800000002</v>
      </c>
      <c r="O68" s="45">
        <f>VLOOKUP($A$1&amp;$B68,'IEA production stats aggregated'!$A:$AY,O$65-2010+18,FALSE)/1000</f>
        <v>15.2078685</v>
      </c>
      <c r="P68" s="56">
        <f t="shared" si="2"/>
        <v>73.746612900000002</v>
      </c>
      <c r="Q68" s="56">
        <f>P68*100+ROW(Q68)-ROW(Q$65)</f>
        <v>7377.66129</v>
      </c>
      <c r="R68" s="62"/>
      <c r="S68" s="62"/>
      <c r="T68" s="62"/>
      <c r="U68" s="62"/>
      <c r="V68" s="62"/>
      <c r="W68" s="62"/>
      <c r="X68" s="62"/>
      <c r="Y68" s="62"/>
      <c r="Z68" s="62"/>
      <c r="AA68" s="66"/>
      <c r="AB68" s="66"/>
      <c r="AC68" s="66"/>
      <c r="AD68" s="66"/>
      <c r="AE68" s="66"/>
      <c r="AF68" s="66"/>
      <c r="AG68" s="66"/>
      <c r="AH68" s="66"/>
      <c r="AI68" s="66"/>
      <c r="AJ68" s="66"/>
      <c r="AK68" s="66"/>
    </row>
    <row r="69" spans="1:37" x14ac:dyDescent="0.25">
      <c r="A69">
        <f>RANK(Q69,Q$66:Q$71)</f>
        <v>3</v>
      </c>
      <c r="B69" t="s">
        <v>614</v>
      </c>
      <c r="C69" t="str">
        <f>VLOOKUP($B69,'Lookup codes'!$R:$S,2,FALSE)</f>
        <v>Solar Thermal</v>
      </c>
      <c r="D69" t="s">
        <v>802</v>
      </c>
      <c r="E69" s="45">
        <f>VLOOKUP($A$1&amp;$B69,'IEA production stats aggregated'!$A:$AY,E$65-2010+18,FALSE)/1000</f>
        <v>2.8399985999999999</v>
      </c>
      <c r="F69" s="45">
        <f>VLOOKUP($A$1&amp;$B69,'IEA production stats aggregated'!$A:$AY,F$65-2010+18,FALSE)/1000</f>
        <v>3.0770007000000001</v>
      </c>
      <c r="G69" s="45">
        <f>VLOOKUP($A$1&amp;$B69,'IEA production stats aggregated'!$A:$AY,G$65-2010+18,FALSE)/1000</f>
        <v>3.3250016000000002</v>
      </c>
      <c r="H69" s="45">
        <f>VLOOKUP($A$1&amp;$B69,'IEA production stats aggregated'!$A:$AY,H$65-2010+18,FALSE)/1000</f>
        <v>3.8760013</v>
      </c>
      <c r="I69" s="45">
        <f>VLOOKUP($A$1&amp;$B69,'IEA production stats aggregated'!$A:$AY,I$65-2010+18,FALSE)/1000</f>
        <v>4.3129985</v>
      </c>
      <c r="J69" s="45">
        <f>VLOOKUP($A$1&amp;$B69,'IEA production stats aggregated'!$A:$AY,J$65-2010+18,FALSE)/1000</f>
        <v>6.7669992999999993</v>
      </c>
      <c r="K69" s="45">
        <f>VLOOKUP($A$1&amp;$B69,'IEA production stats aggregated'!$A:$AY,K$65-2010+18,FALSE)/1000</f>
        <v>10.498003199999999</v>
      </c>
      <c r="L69" s="45">
        <f>VLOOKUP($A$1&amp;$B69,'IEA production stats aggregated'!$A:$AY,L$65-2010+18,FALSE)/1000</f>
        <v>12.950949000000001</v>
      </c>
      <c r="M69" s="45">
        <f>VLOOKUP($A$1&amp;$B69,'IEA production stats aggregated'!$A:$AY,M$65-2010+18,FALSE)/1000</f>
        <v>17.065455499999999</v>
      </c>
      <c r="N69" s="45">
        <f>VLOOKUP($A$1&amp;$B69,'IEA production stats aggregated'!$A:$AY,N$65-2010+18,FALSE)/1000</f>
        <v>22.618165400000002</v>
      </c>
      <c r="O69" s="45">
        <f>VLOOKUP($A$1&amp;$B69,'IEA production stats aggregated'!$A:$AY,O$65-2010+18,FALSE)/1000</f>
        <v>20.902770700000001</v>
      </c>
      <c r="P69" s="56">
        <f t="shared" si="2"/>
        <v>108.23334380000001</v>
      </c>
      <c r="Q69" s="56">
        <f>P69*100+ROW(Q69)-ROW(Q$65)</f>
        <v>10827.334380000002</v>
      </c>
      <c r="R69" s="62"/>
      <c r="S69" s="62"/>
      <c r="T69" s="62"/>
      <c r="U69" s="62"/>
      <c r="V69" s="62"/>
      <c r="W69" s="62"/>
      <c r="X69" s="62"/>
      <c r="Y69" s="62"/>
      <c r="Z69" s="62"/>
      <c r="AA69" s="66"/>
      <c r="AB69" s="66"/>
      <c r="AC69" s="66"/>
      <c r="AD69" s="66"/>
      <c r="AE69" s="66"/>
      <c r="AF69" s="66"/>
      <c r="AG69" s="66"/>
      <c r="AH69" s="66"/>
      <c r="AI69" s="66"/>
      <c r="AJ69" s="66"/>
      <c r="AK69" s="66"/>
    </row>
    <row r="70" spans="1:37" x14ac:dyDescent="0.25">
      <c r="A70">
        <f>RANK(Q70,Q$66:Q$71)</f>
        <v>5</v>
      </c>
      <c r="B70" t="s">
        <v>616</v>
      </c>
      <c r="C70" t="str">
        <f>VLOOKUP($B70,'Lookup codes'!$R:$S,2,FALSE)</f>
        <v>Tide, Wave and Ocean</v>
      </c>
      <c r="D70" t="s">
        <v>803</v>
      </c>
      <c r="E70" s="45">
        <f>VLOOKUP($A$1&amp;$B70,'IEA production stats aggregated'!$A:$AY,E$65-2010+18,FALSE)/1000</f>
        <v>0</v>
      </c>
      <c r="F70" s="45">
        <f>VLOOKUP($A$1&amp;$B70,'IEA production stats aggregated'!$A:$AY,F$65-2010+18,FALSE)/1000</f>
        <v>0</v>
      </c>
      <c r="G70" s="45">
        <f>VLOOKUP($A$1&amp;$B70,'IEA production stats aggregated'!$A:$AY,G$65-2010+18,FALSE)/1000</f>
        <v>0</v>
      </c>
      <c r="H70" s="45">
        <f>VLOOKUP($A$1&amp;$B70,'IEA production stats aggregated'!$A:$AY,H$65-2010+18,FALSE)/1000</f>
        <v>0</v>
      </c>
      <c r="I70" s="45">
        <f>VLOOKUP($A$1&amp;$B70,'IEA production stats aggregated'!$A:$AY,I$65-2010+18,FALSE)/1000</f>
        <v>0</v>
      </c>
      <c r="J70" s="45">
        <f>VLOOKUP($A$1&amp;$B70,'IEA production stats aggregated'!$A:$AY,J$65-2010+18,FALSE)/1000</f>
        <v>0</v>
      </c>
      <c r="K70" s="45">
        <f>VLOOKUP($A$1&amp;$B70,'IEA production stats aggregated'!$A:$AY,K$65-2010+18,FALSE)/1000</f>
        <v>0</v>
      </c>
      <c r="L70" s="45">
        <f>VLOOKUP($A$1&amp;$B70,'IEA production stats aggregated'!$A:$AY,L$65-2010+18,FALSE)/1000</f>
        <v>0</v>
      </c>
      <c r="M70" s="45">
        <f>VLOOKUP($A$1&amp;$B70,'IEA production stats aggregated'!$A:$AY,M$65-2010+18,FALSE)/1000</f>
        <v>0</v>
      </c>
      <c r="N70" s="45">
        <f>VLOOKUP($A$1&amp;$B70,'IEA production stats aggregated'!$A:$AY,N$65-2010+18,FALSE)/1000</f>
        <v>0</v>
      </c>
      <c r="O70" s="45">
        <f>VLOOKUP($A$1&amp;$B70,'IEA production stats aggregated'!$A:$AY,O$65-2010+18,FALSE)/1000</f>
        <v>0</v>
      </c>
      <c r="P70" s="56">
        <f t="shared" si="2"/>
        <v>0</v>
      </c>
      <c r="Q70" s="56">
        <f>P70*100+ROW(Q70)-ROW(Q$65)</f>
        <v>5</v>
      </c>
      <c r="R70" s="62"/>
      <c r="S70" s="62"/>
      <c r="T70" s="62"/>
      <c r="U70" s="62"/>
      <c r="V70" s="62"/>
      <c r="W70" s="62"/>
      <c r="X70" s="62"/>
      <c r="Y70" s="62"/>
      <c r="Z70" s="62"/>
      <c r="AA70" s="66"/>
      <c r="AB70" s="66"/>
      <c r="AC70" s="66"/>
      <c r="AD70" s="66"/>
      <c r="AE70" s="66"/>
      <c r="AF70" s="66"/>
      <c r="AG70" s="66"/>
      <c r="AH70" s="66"/>
      <c r="AI70" s="66"/>
      <c r="AJ70" s="66"/>
      <c r="AK70" s="66"/>
    </row>
    <row r="71" spans="1:37" x14ac:dyDescent="0.25">
      <c r="A71">
        <f>RANK(Q71,Q$66:Q$71)</f>
        <v>2</v>
      </c>
      <c r="B71" t="s">
        <v>618</v>
      </c>
      <c r="C71" t="str">
        <f>VLOOKUP($B71,'Lookup codes'!$R:$S,2,FALSE)</f>
        <v>Wind</v>
      </c>
      <c r="D71" t="str">
        <f>VLOOKUP($B71,'Lookup codes'!$R:$S,2,FALSE)</f>
        <v>Wind</v>
      </c>
      <c r="E71" s="45">
        <f>VLOOKUP($A$1&amp;$B71,'IEA production stats aggregated'!$A:$AY,E$65-2010+18,FALSE)/1000</f>
        <v>0.12600169999999999</v>
      </c>
      <c r="F71" s="45">
        <f>VLOOKUP($A$1&amp;$B71,'IEA production stats aggregated'!$A:$AY,F$65-2010+18,FALSE)/1000</f>
        <v>0.13679950000000002</v>
      </c>
      <c r="G71" s="45">
        <f>VLOOKUP($A$1&amp;$B71,'IEA production stats aggregated'!$A:$AY,G$65-2010+18,FALSE)/1000</f>
        <v>0.13679950000000002</v>
      </c>
      <c r="H71" s="45">
        <f>VLOOKUP($A$1&amp;$B71,'IEA production stats aggregated'!$A:$AY,H$65-2010+18,FALSE)/1000</f>
        <v>3.9598700000000001E-2</v>
      </c>
      <c r="I71" s="45">
        <f>VLOOKUP($A$1&amp;$B71,'IEA production stats aggregated'!$A:$AY,I$65-2010+18,FALSE)/1000</f>
        <v>3.8087989000000002</v>
      </c>
      <c r="J71" s="45">
        <f>VLOOKUP($A$1&amp;$B71,'IEA production stats aggregated'!$A:$AY,J$65-2010+18,FALSE)/1000</f>
        <v>9.0036003000000004</v>
      </c>
      <c r="K71" s="45">
        <f>VLOOKUP($A$1&amp;$B71,'IEA production stats aggregated'!$A:$AY,K$65-2010+18,FALSE)/1000</f>
        <v>13.3235992</v>
      </c>
      <c r="L71" s="45">
        <f>VLOOKUP($A$1&amp;$B71,'IEA production stats aggregated'!$A:$AY,L$65-2010+18,FALSE)/1000</f>
        <v>17.744332499999999</v>
      </c>
      <c r="M71" s="45">
        <f>VLOOKUP($A$1&amp;$B71,'IEA production stats aggregated'!$A:$AY,M$65-2010+18,FALSE)/1000</f>
        <v>23.3464341</v>
      </c>
      <c r="N71" s="45">
        <f>VLOOKUP($A$1&amp;$B71,'IEA production stats aggregated'!$A:$AY,N$65-2010+18,FALSE)/1000</f>
        <v>23.911530800000001</v>
      </c>
      <c r="O71" s="45">
        <f>VLOOKUP($A$1&amp;$B71,'IEA production stats aggregated'!$A:$AY,O$65-2010+18,FALSE)/1000</f>
        <v>21.438329399999997</v>
      </c>
      <c r="P71" s="56">
        <f t="shared" si="2"/>
        <v>113.01582459999999</v>
      </c>
      <c r="Q71" s="56">
        <f>P71*100+ROW(Q71)-ROW(Q$65)</f>
        <v>11307.58246</v>
      </c>
      <c r="R71" s="62"/>
      <c r="S71" s="62"/>
      <c r="T71" s="62"/>
      <c r="U71" s="62"/>
      <c r="V71" s="62"/>
      <c r="W71" s="62"/>
      <c r="X71" s="62"/>
      <c r="Y71" s="62"/>
      <c r="Z71" s="62"/>
      <c r="AA71" s="66"/>
      <c r="AB71" s="66"/>
      <c r="AC71" s="66"/>
      <c r="AD71" s="66"/>
      <c r="AE71" s="66"/>
      <c r="AF71" s="66"/>
      <c r="AG71" s="66"/>
      <c r="AH71" s="66"/>
      <c r="AI71" s="66"/>
      <c r="AJ71" s="66"/>
      <c r="AK71" s="66"/>
    </row>
    <row r="72" spans="1:37" x14ac:dyDescent="0.25">
      <c r="C72" t="s">
        <v>808</v>
      </c>
      <c r="D72" t="s">
        <v>809</v>
      </c>
      <c r="E72" s="45">
        <f>SUM(E66:E71)</f>
        <v>148.00280219999996</v>
      </c>
      <c r="F72" s="45">
        <f t="shared" ref="F72:Q72" si="3">SUM(F66:F71)</f>
        <v>150.51140709999999</v>
      </c>
      <c r="G72" s="45">
        <f t="shared" si="3"/>
        <v>145.45300309999999</v>
      </c>
      <c r="H72" s="45">
        <f t="shared" si="3"/>
        <v>149.50320060000001</v>
      </c>
      <c r="I72" s="45">
        <f t="shared" si="3"/>
        <v>167.85740309999997</v>
      </c>
      <c r="J72" s="45">
        <f t="shared" si="3"/>
        <v>176.45300829999999</v>
      </c>
      <c r="K72" s="45">
        <f t="shared" si="3"/>
        <v>168.41200779999997</v>
      </c>
      <c r="L72" s="45">
        <f t="shared" si="3"/>
        <v>189.6229563</v>
      </c>
      <c r="M72" s="45">
        <f t="shared" si="3"/>
        <v>214.7095291</v>
      </c>
      <c r="N72" s="45">
        <f t="shared" si="3"/>
        <v>219.23049020000005</v>
      </c>
      <c r="O72" s="45">
        <f t="shared" si="3"/>
        <v>228.44197359999998</v>
      </c>
      <c r="P72" s="45">
        <f t="shared" si="3"/>
        <v>1958.1977814000002</v>
      </c>
      <c r="Q72" s="45">
        <f t="shared" si="3"/>
        <v>195840.77814000001</v>
      </c>
      <c r="R72" s="62"/>
      <c r="S72" s="62"/>
      <c r="T72" s="62"/>
      <c r="U72" s="62"/>
      <c r="V72" s="62"/>
      <c r="W72" s="62"/>
      <c r="X72" s="62"/>
      <c r="Y72" s="62"/>
      <c r="Z72" s="62"/>
      <c r="AA72" s="66"/>
      <c r="AB72" s="66"/>
      <c r="AC72" s="66"/>
      <c r="AD72" s="66"/>
      <c r="AE72" s="66"/>
      <c r="AF72" s="66"/>
      <c r="AG72" s="66"/>
      <c r="AH72" s="66"/>
      <c r="AI72" s="66"/>
      <c r="AJ72" s="66"/>
      <c r="AK72" s="66"/>
    </row>
    <row r="73" spans="1:37" x14ac:dyDescent="0.25">
      <c r="B73" t="s">
        <v>640</v>
      </c>
      <c r="C73" t="str">
        <f>VLOOKUP($B73,'Lookup codes'!$R:$S,2,FALSE)</f>
        <v>Total of Renewable Energy Sources</v>
      </c>
      <c r="D73" t="str">
        <f>VLOOKUP($B73,'Lookup codes'!$R:$S,2,FALSE)</f>
        <v>Total of Renewable Energy Sources</v>
      </c>
      <c r="E73" s="45">
        <f>VLOOKUP($A$1&amp;$B73,'IEA production stats aggregated'!$A:$AY,E$65-2010+18,FALSE)/1000</f>
        <v>1532.3258013999998</v>
      </c>
      <c r="F73" s="45">
        <f>VLOOKUP($A$1&amp;$B73,'IEA production stats aggregated'!$A:$AY,F$65-2010+18,FALSE)/1000</f>
        <v>1598.6304074</v>
      </c>
      <c r="G73" s="45">
        <f>VLOOKUP($A$1&amp;$B73,'IEA production stats aggregated'!$A:$AY,G$65-2010+18,FALSE)/1000</f>
        <v>1597.6500052999997</v>
      </c>
      <c r="H73" s="45">
        <f>VLOOKUP($A$1&amp;$B73,'IEA production stats aggregated'!$A:$AY,H$65-2010+18,FALSE)/1000</f>
        <v>1610.1351978999999</v>
      </c>
      <c r="I73" s="45">
        <f>VLOOKUP($A$1&amp;$B73,'IEA production stats aggregated'!$A:$AY,I$65-2010+18,FALSE)/1000</f>
        <v>1627.9540090999999</v>
      </c>
      <c r="J73" s="45">
        <f>VLOOKUP($A$1&amp;$B73,'IEA production stats aggregated'!$A:$AY,J$65-2010+18,FALSE)/1000</f>
        <v>1649.2800067000003</v>
      </c>
      <c r="K73" s="45">
        <f>VLOOKUP($A$1&amp;$B73,'IEA production stats aggregated'!$A:$AY,K$65-2010+18,FALSE)/1000</f>
        <v>1654.5566142</v>
      </c>
      <c r="L73" s="45">
        <f>VLOOKUP($A$1&amp;$B73,'IEA production stats aggregated'!$A:$AY,L$65-2010+18,FALSE)/1000</f>
        <v>1707.4362707</v>
      </c>
      <c r="M73" s="45">
        <f>VLOOKUP($A$1&amp;$B73,'IEA production stats aggregated'!$A:$AY,M$65-2010+18,FALSE)/1000</f>
        <v>1733.4124213</v>
      </c>
      <c r="N73" s="45">
        <f>VLOOKUP($A$1&amp;$B73,'IEA production stats aggregated'!$A:$AY,N$65-2010+18,FALSE)/1000</f>
        <v>1765.9525868000001</v>
      </c>
      <c r="O73" s="45">
        <f>VLOOKUP($A$1&amp;$B73,'IEA production stats aggregated'!$A:$AY,O$65-2010+18,FALSE)/1000</f>
        <v>1806.8433542</v>
      </c>
      <c r="P73" s="56">
        <f t="shared" si="2"/>
        <v>18284.176674999999</v>
      </c>
      <c r="Q73" s="56">
        <f t="shared" si="2"/>
        <v>35036.027548600003</v>
      </c>
      <c r="R73" s="62"/>
      <c r="S73" s="62"/>
      <c r="T73" s="62"/>
      <c r="U73" s="62"/>
      <c r="V73" s="62"/>
      <c r="W73" s="62"/>
      <c r="X73" s="62"/>
      <c r="Y73" s="62"/>
      <c r="Z73" s="62"/>
      <c r="AA73" s="66"/>
      <c r="AB73" s="66"/>
      <c r="AC73" s="66"/>
      <c r="AD73" s="66"/>
      <c r="AE73" s="66"/>
      <c r="AF73" s="66"/>
      <c r="AG73" s="66"/>
      <c r="AH73" s="66"/>
      <c r="AI73" s="66"/>
      <c r="AJ73" s="66"/>
      <c r="AK73" s="66"/>
    </row>
    <row r="74" spans="1:37" x14ac:dyDescent="0.25">
      <c r="B74" t="s">
        <v>642</v>
      </c>
      <c r="C74" t="str">
        <f>VLOOKUP($B74,'Lookup codes'!$R:$S,2,FALSE)</f>
        <v>Total of All Energy Sources</v>
      </c>
      <c r="D74" t="str">
        <f>VLOOKUP($B74,'Lookup codes'!$R:$S,2,FALSE)</f>
        <v>Total of All Energy Sources</v>
      </c>
      <c r="E74" s="45">
        <f>VLOOKUP($A$1&amp;$B74,'IEA production stats aggregated'!$A:$AY,E$65-2010+18,FALSE)/1000</f>
        <v>11798.470016800002</v>
      </c>
      <c r="F74" s="45">
        <f>VLOOKUP($A$1&amp;$B74,'IEA production stats aggregated'!$A:$AY,F$65-2010+18,FALSE)/1000</f>
        <v>11567.172436399998</v>
      </c>
      <c r="G74" s="45">
        <f>VLOOKUP($A$1&amp;$B74,'IEA production stats aggregated'!$A:$AY,G$65-2010+18,FALSE)/1000</f>
        <v>11987.267273299998</v>
      </c>
      <c r="H74" s="45">
        <f>VLOOKUP($A$1&amp;$B74,'IEA production stats aggregated'!$A:$AY,H$65-2010+18,FALSE)/1000</f>
        <v>12064.5322808</v>
      </c>
      <c r="I74" s="45">
        <f>VLOOKUP($A$1&amp;$B74,'IEA production stats aggregated'!$A:$AY,I$65-2010+18,FALSE)/1000</f>
        <v>12174.562628299998</v>
      </c>
      <c r="J74" s="45">
        <f>VLOOKUP($A$1&amp;$B74,'IEA production stats aggregated'!$A:$AY,J$65-2010+18,FALSE)/1000</f>
        <v>12291.328934000001</v>
      </c>
      <c r="K74" s="45">
        <f>VLOOKUP($A$1&amp;$B74,'IEA production stats aggregated'!$A:$AY,K$65-2010+18,FALSE)/1000</f>
        <v>12074.319244100001</v>
      </c>
      <c r="L74" s="45">
        <f>VLOOKUP($A$1&amp;$B74,'IEA production stats aggregated'!$A:$AY,L$65-2010+18,FALSE)/1000</f>
        <v>12193.402349</v>
      </c>
      <c r="M74" s="45">
        <f>VLOOKUP($A$1&amp;$B74,'IEA production stats aggregated'!$A:$AY,M$65-2010+18,FALSE)/1000</f>
        <v>12026.685722999999</v>
      </c>
      <c r="N74" s="45">
        <f>VLOOKUP($A$1&amp;$B74,'IEA production stats aggregated'!$A:$AY,N$65-2010+18,FALSE)/1000</f>
        <v>11723.887772699998</v>
      </c>
      <c r="O74" s="45">
        <f>VLOOKUP($A$1&amp;$B74,'IEA production stats aggregated'!$A:$AY,O$65-2010+18,FALSE)/1000</f>
        <v>11168.970979399999</v>
      </c>
      <c r="P74" s="56">
        <f t="shared" si="2"/>
        <v>131070.59963779998</v>
      </c>
      <c r="Q74" s="56">
        <f t="shared" si="2"/>
        <v>250342.72925879998</v>
      </c>
      <c r="R74" s="62"/>
      <c r="S74" s="62"/>
      <c r="T74" s="62"/>
      <c r="U74" s="62"/>
      <c r="V74" s="62"/>
      <c r="W74" s="62"/>
      <c r="X74" s="62"/>
      <c r="Y74" s="62"/>
      <c r="Z74" s="62"/>
      <c r="AA74" s="66"/>
      <c r="AB74" s="66"/>
      <c r="AC74" s="66"/>
      <c r="AD74" s="66"/>
      <c r="AE74" s="66"/>
      <c r="AF74" s="66"/>
      <c r="AG74" s="66"/>
      <c r="AH74" s="66"/>
      <c r="AI74" s="66"/>
      <c r="AJ74" s="66"/>
      <c r="AK74" s="66"/>
    </row>
    <row r="75" spans="1:37" x14ac:dyDescent="0.25">
      <c r="C75" t="s">
        <v>795</v>
      </c>
      <c r="D75" t="s">
        <v>812</v>
      </c>
      <c r="E75" s="69">
        <f>E72/E74*100</f>
        <v>1.2544236836577689</v>
      </c>
      <c r="F75" s="69">
        <f t="shared" ref="F75:P75" si="4">F72/F74*100</f>
        <v>1.3011944615467583</v>
      </c>
      <c r="G75" s="69">
        <f t="shared" si="4"/>
        <v>1.213395845640121</v>
      </c>
      <c r="H75" s="69">
        <f t="shared" si="4"/>
        <v>1.2391959930176957</v>
      </c>
      <c r="I75" s="69">
        <f t="shared" si="4"/>
        <v>1.3787550996683224</v>
      </c>
      <c r="J75" s="69">
        <f t="shared" si="4"/>
        <v>1.435589343084779</v>
      </c>
      <c r="K75" s="69">
        <f t="shared" si="4"/>
        <v>1.3947950554835036</v>
      </c>
      <c r="L75" s="69">
        <f t="shared" si="4"/>
        <v>1.5551275261211344</v>
      </c>
      <c r="M75" s="69">
        <f t="shared" si="4"/>
        <v>1.7852759608525111</v>
      </c>
      <c r="N75" s="69">
        <f t="shared" si="4"/>
        <v>1.8699470214180625</v>
      </c>
      <c r="O75" s="69">
        <f t="shared" si="4"/>
        <v>2.0453269510802503</v>
      </c>
      <c r="P75" s="69">
        <f t="shared" si="4"/>
        <v>1.4940023062466157</v>
      </c>
    </row>
    <row r="78" spans="1:37" x14ac:dyDescent="0.25">
      <c r="E78">
        <f>$A$1</f>
        <v>101</v>
      </c>
      <c r="F78">
        <v>110</v>
      </c>
      <c r="G78">
        <v>120</v>
      </c>
      <c r="H78">
        <v>130</v>
      </c>
      <c r="I78">
        <v>150</v>
      </c>
      <c r="J78">
        <v>900</v>
      </c>
      <c r="K78">
        <f>$A$1</f>
        <v>101</v>
      </c>
      <c r="L78">
        <v>110</v>
      </c>
      <c r="M78">
        <v>120</v>
      </c>
      <c r="N78">
        <v>130</v>
      </c>
      <c r="O78">
        <v>150</v>
      </c>
      <c r="P78">
        <v>900</v>
      </c>
      <c r="Q78" s="62">
        <v>105</v>
      </c>
      <c r="R78" s="62">
        <v>110</v>
      </c>
      <c r="S78" s="62">
        <v>120</v>
      </c>
      <c r="T78" s="62">
        <v>130</v>
      </c>
      <c r="U78" s="62">
        <v>150</v>
      </c>
      <c r="V78" s="62">
        <v>900</v>
      </c>
      <c r="W78" s="66">
        <v>105</v>
      </c>
      <c r="X78" s="66">
        <v>110</v>
      </c>
      <c r="Y78" s="66">
        <v>120</v>
      </c>
      <c r="Z78" s="66">
        <v>130</v>
      </c>
      <c r="AA78" s="66">
        <v>150</v>
      </c>
      <c r="AB78" s="66">
        <v>900</v>
      </c>
    </row>
    <row r="79" spans="1:37" x14ac:dyDescent="0.25">
      <c r="B79" t="s">
        <v>535</v>
      </c>
      <c r="C79" t="str">
        <f>VLOOKUP($B79,'Lookup codes'!$R:$S,2,FALSE)</f>
        <v>Product</v>
      </c>
      <c r="D79" t="str">
        <f>VLOOKUP($B79,'Lookup codes'!$R:$S,2,FALSE)</f>
        <v>Product</v>
      </c>
      <c r="E79" t="str">
        <f>VLOOKUP(E$78,'Lookup codes'!$A:$B,2,FALSE)</f>
        <v>Southern Africa</v>
      </c>
      <c r="F79" t="str">
        <f>VLOOKUP(F$78,'Lookup codes'!$A:$B,2,FALSE)</f>
        <v>Africa</v>
      </c>
      <c r="G79" t="str">
        <f>VLOOKUP(G$78,'Lookup codes'!$A:$B,2,FALSE)</f>
        <v>Latin America and Caribbean</v>
      </c>
      <c r="H79" t="str">
        <f>VLOOKUP(H$78,'Lookup codes'!$A:$B,2,FALSE)</f>
        <v>Asia (no high inc.)</v>
      </c>
      <c r="I79" t="str">
        <f>VLOOKUP(I$78,'Lookup codes'!$A:$B,2,FALSE)</f>
        <v>High income (no LAC)</v>
      </c>
      <c r="J79" t="str">
        <f>VLOOKUP(J$78,'Lookup codes'!$A:$B,2,FALSE)</f>
        <v>World</v>
      </c>
      <c r="K79" t="str">
        <f>VLOOKUP(K$78,'Lookup codes'!$A:$B,2,FALSE)</f>
        <v>Southern Africa</v>
      </c>
      <c r="L79" t="str">
        <f>VLOOKUP(L$78,'Lookup codes'!$A:$B,2,FALSE)</f>
        <v>Africa</v>
      </c>
      <c r="M79" t="str">
        <f>VLOOKUP(M$78,'Lookup codes'!$A:$B,2,FALSE)</f>
        <v>Latin America and Caribbean</v>
      </c>
      <c r="N79" t="str">
        <f>VLOOKUP(N$78,'Lookup codes'!$A:$B,2,FALSE)</f>
        <v>Asia (no high inc.)</v>
      </c>
      <c r="O79" t="str">
        <f>VLOOKUP(O$78,'Lookup codes'!$A:$B,2,FALSE)</f>
        <v>High income (no LAC)</v>
      </c>
      <c r="P79" t="str">
        <f>VLOOKUP(P$78,'Lookup codes'!$A:$B,2,FALSE)</f>
        <v>World</v>
      </c>
      <c r="Q79" s="62" t="str">
        <f>VLOOKUP(Q$78,'Lookup codes'!$A:$B,2,FALSE)</f>
        <v>West Africa</v>
      </c>
      <c r="R79" s="62" t="str">
        <f>VLOOKUP(R$78,'Lookup codes'!$A:$B,2,FALSE)</f>
        <v>Africa</v>
      </c>
      <c r="S79" s="62" t="str">
        <f>VLOOKUP(S$78,'Lookup codes'!$A:$B,2,FALSE)</f>
        <v>Latin America and Caribbean</v>
      </c>
      <c r="T79" s="62" t="str">
        <f>VLOOKUP(T$78,'Lookup codes'!$A:$B,2,FALSE)</f>
        <v>Asia (no high inc.)</v>
      </c>
      <c r="U79" s="62" t="str">
        <f>VLOOKUP(U$78,'Lookup codes'!$A:$B,2,FALSE)</f>
        <v>High income (no LAC)</v>
      </c>
      <c r="V79" s="62" t="str">
        <f>VLOOKUP(V$78,'Lookup codes'!$A:$B,2,FALSE)</f>
        <v>World</v>
      </c>
      <c r="W79" s="66" t="str">
        <f>VLOOKUP(W$78,'Lookup codes'!$A:$B,2,FALSE)</f>
        <v>West Africa</v>
      </c>
      <c r="X79" s="66" t="str">
        <f>VLOOKUP(X$78,'Lookup codes'!$A:$B,2,FALSE)</f>
        <v>Africa</v>
      </c>
      <c r="Y79" s="66" t="str">
        <f>VLOOKUP(Y$78,'Lookup codes'!$A:$B,2,FALSE)</f>
        <v>Latin America and Caribbean</v>
      </c>
      <c r="Z79" s="66" t="str">
        <f>VLOOKUP(Z$78,'Lookup codes'!$A:$B,2,FALSE)</f>
        <v>Asia (no high inc.)</v>
      </c>
      <c r="AA79" s="66" t="str">
        <f>VLOOKUP(AA$78,'Lookup codes'!$A:$B,2,FALSE)</f>
        <v>High income (no LAC)</v>
      </c>
      <c r="AB79" s="66" t="str">
        <f>VLOOKUP(AB$78,'Lookup codes'!$A:$B,2,FALSE)</f>
        <v>World</v>
      </c>
    </row>
    <row r="80" spans="1:37" x14ac:dyDescent="0.25">
      <c r="B80" t="s">
        <v>539</v>
      </c>
      <c r="C80" t="str">
        <f>VLOOKUP($B80,'Lookup codes'!$R:$S,2,FALSE)</f>
        <v>Hydro</v>
      </c>
      <c r="D80" t="str">
        <f>VLOOKUP($B80,'Lookup codes'!$R:$S,2,FALSE)</f>
        <v>Hydro</v>
      </c>
      <c r="E80" s="45">
        <f t="shared" ref="E80:J88" si="5">K80/K$86*100</f>
        <v>74.808058390894587</v>
      </c>
      <c r="F80" s="45">
        <f t="shared" si="5"/>
        <v>61.792748769977514</v>
      </c>
      <c r="G80" s="45">
        <f t="shared" si="5"/>
        <v>75.530973905455298</v>
      </c>
      <c r="H80" s="45">
        <f t="shared" si="5"/>
        <v>49.112388994237662</v>
      </c>
      <c r="I80" s="45">
        <f t="shared" si="5"/>
        <v>43.413252868524651</v>
      </c>
      <c r="J80" s="45">
        <f t="shared" si="5"/>
        <v>51.36465133984666</v>
      </c>
      <c r="K80" s="45">
        <f>VLOOKUP(K$78&amp;$B80,'IEA production stats aggregated'!$A:$AY,28,FALSE)</f>
        <v>170893.005</v>
      </c>
      <c r="L80" s="45">
        <f>VLOOKUP(L$78&amp;$B80,'IEA production stats aggregated'!$A:$AY,28,FALSE)</f>
        <v>522759.4351</v>
      </c>
      <c r="M80" s="45">
        <f>VLOOKUP(M$78&amp;$B80,'IEA production stats aggregated'!$A:$AY,28,FALSE)</f>
        <v>2587276.7493000003</v>
      </c>
      <c r="N80" s="45">
        <f>VLOOKUP(N$78&amp;$B80,'IEA production stats aggregated'!$A:$AY,28,FALSE)</f>
        <v>6407109.0127000008</v>
      </c>
      <c r="O80" s="45">
        <f>VLOOKUP(O$78&amp;$B80,'IEA production stats aggregated'!$A:$AY,28,FALSE)</f>
        <v>4759609.3632000005</v>
      </c>
      <c r="P80" s="45">
        <f>VLOOKUP(P$78&amp;$B80,'IEA production stats aggregated'!$A:$AY,28,FALSE)</f>
        <v>15550585.604899999</v>
      </c>
      <c r="Q80" s="62">
        <f>VLOOKUP(Q$78&amp;$B80,'IEA production stats aggregated'!$A:$CQ,72,FALSE)</f>
        <v>7</v>
      </c>
      <c r="R80" s="62">
        <f>VLOOKUP(R$78&amp;$B80,'IEA production stats aggregated'!$A:$CQ,72,FALSE)</f>
        <v>0</v>
      </c>
      <c r="S80" s="62">
        <f>VLOOKUP(S$78&amp;$B80,'IEA production stats aggregated'!$A:$CQ,72,FALSE)</f>
        <v>24</v>
      </c>
      <c r="T80" s="62">
        <f>VLOOKUP(T$78&amp;$B80,'IEA production stats aggregated'!$A:$CQ,72,FALSE)</f>
        <v>26</v>
      </c>
      <c r="U80" s="62">
        <f>VLOOKUP(U$78&amp;$B80,'IEA production stats aggregated'!$A:$CQ,72,FALSE)</f>
        <v>43</v>
      </c>
      <c r="V80" s="62">
        <f>VLOOKUP(V$78&amp;$B80,'IEA production stats aggregated'!$A:$CQ,72,FALSE)</f>
        <v>144</v>
      </c>
      <c r="W80" s="66">
        <f>VLOOKUP(W$78&amp;$B80,'IEA production stats aggregated'!$A:$CQ,94,FALSE)</f>
        <v>46.666666666666664</v>
      </c>
      <c r="X80" s="66">
        <f>VLOOKUP(X$78&amp;$B80,'IEA production stats aggregated'!$A:$CQ,94,FALSE)</f>
        <v>0</v>
      </c>
      <c r="Y80" s="66">
        <f>VLOOKUP(Y$78&amp;$B80,'IEA production stats aggregated'!$A:$CQ,94,FALSE)</f>
        <v>72.727272727272734</v>
      </c>
      <c r="Z80" s="66">
        <f>VLOOKUP(Z$78&amp;$B80,'IEA production stats aggregated'!$A:$CQ,94,FALSE)</f>
        <v>86.666666666666671</v>
      </c>
      <c r="AA80" s="66">
        <f>VLOOKUP(AA$78&amp;$B80,'IEA production stats aggregated'!$A:$CQ,94,FALSE)</f>
        <v>86</v>
      </c>
      <c r="AB80" s="66">
        <f>VLOOKUP(AB$78&amp;$B80,'IEA production stats aggregated'!$A:$CQ,94,FALSE)</f>
        <v>74.611398963730565</v>
      </c>
    </row>
    <row r="81" spans="2:37" x14ac:dyDescent="0.25">
      <c r="B81" t="s">
        <v>618</v>
      </c>
      <c r="C81" t="str">
        <f>VLOOKUP($B81,'Lookup codes'!$R:$S,2,FALSE)</f>
        <v>Wind</v>
      </c>
      <c r="D81" t="str">
        <f>VLOOKUP($B81,'Lookup codes'!$R:$S,2,FALSE)</f>
        <v>Wind</v>
      </c>
      <c r="E81" s="45">
        <f t="shared" si="5"/>
        <v>9.3845842172324847</v>
      </c>
      <c r="F81" s="45">
        <f t="shared" si="5"/>
        <v>7.5036890645399712</v>
      </c>
      <c r="G81" s="45">
        <f t="shared" si="5"/>
        <v>10.966394093580565</v>
      </c>
      <c r="H81" s="45">
        <f t="shared" si="5"/>
        <v>15.046469879716726</v>
      </c>
      <c r="I81" s="45">
        <f t="shared" si="5"/>
        <v>29.123841619954614</v>
      </c>
      <c r="J81" s="45">
        <f t="shared" si="5"/>
        <v>18.964706049037282</v>
      </c>
      <c r="K81" s="45">
        <f>VLOOKUP(K$78&amp;$B81,'IEA production stats aggregated'!$A:$AY,28,FALSE)</f>
        <v>21438.329399999999</v>
      </c>
      <c r="L81" s="45">
        <f>VLOOKUP(L$78&amp;$B81,'IEA production stats aggregated'!$A:$AY,28,FALSE)</f>
        <v>63480.332799999996</v>
      </c>
      <c r="M81" s="45">
        <f>VLOOKUP(M$78&amp;$B81,'IEA production stats aggregated'!$A:$AY,28,FALSE)</f>
        <v>375648.49220000021</v>
      </c>
      <c r="N81" s="45">
        <f>VLOOKUP(N$78&amp;$B81,'IEA production stats aggregated'!$A:$AY,28,FALSE)</f>
        <v>1962933.89</v>
      </c>
      <c r="O81" s="45">
        <f>VLOOKUP(O$78&amp;$B81,'IEA production stats aggregated'!$A:$AY,28,FALSE)</f>
        <v>3192990.6217000005</v>
      </c>
      <c r="P81" s="45">
        <f>VLOOKUP(P$78&amp;$B81,'IEA production stats aggregated'!$A:$AY,28,FALSE)</f>
        <v>5741541.6476999987</v>
      </c>
      <c r="Q81" s="62">
        <f>VLOOKUP(Q$78&amp;$B81,'IEA production stats aggregated'!$A:$CQ,72,FALSE)</f>
        <v>7</v>
      </c>
      <c r="R81" s="62">
        <f>VLOOKUP(R$78&amp;$B81,'IEA production stats aggregated'!$A:$CQ,72,FALSE)</f>
        <v>0</v>
      </c>
      <c r="S81" s="62">
        <f>VLOOKUP(S$78&amp;$B81,'IEA production stats aggregated'!$A:$CQ,72,FALSE)</f>
        <v>24</v>
      </c>
      <c r="T81" s="62">
        <f>VLOOKUP(T$78&amp;$B81,'IEA production stats aggregated'!$A:$CQ,72,FALSE)</f>
        <v>26</v>
      </c>
      <c r="U81" s="62">
        <f>VLOOKUP(U$78&amp;$B81,'IEA production stats aggregated'!$A:$CQ,72,FALSE)</f>
        <v>44</v>
      </c>
      <c r="V81" s="62">
        <f>VLOOKUP(V$78&amp;$B81,'IEA production stats aggregated'!$A:$CQ,72,FALSE)</f>
        <v>145</v>
      </c>
      <c r="W81" s="66">
        <f>VLOOKUP(W$78&amp;$B81,'IEA production stats aggregated'!$A:$CQ,94,FALSE)</f>
        <v>46.666666666666664</v>
      </c>
      <c r="X81" s="66">
        <f>VLOOKUP(X$78&amp;$B81,'IEA production stats aggregated'!$A:$CQ,94,FALSE)</f>
        <v>0</v>
      </c>
      <c r="Y81" s="66">
        <f>VLOOKUP(Y$78&amp;$B81,'IEA production stats aggregated'!$A:$CQ,94,FALSE)</f>
        <v>72.727272727272734</v>
      </c>
      <c r="Z81" s="66">
        <f>VLOOKUP(Z$78&amp;$B81,'IEA production stats aggregated'!$A:$CQ,94,FALSE)</f>
        <v>86.666666666666671</v>
      </c>
      <c r="AA81" s="66">
        <f>VLOOKUP(AA$78&amp;$B81,'IEA production stats aggregated'!$A:$CQ,94,FALSE)</f>
        <v>88</v>
      </c>
      <c r="AB81" s="66">
        <f>VLOOKUP(AB$78&amp;$B81,'IEA production stats aggregated'!$A:$CQ,94,FALSE)</f>
        <v>75.129533678756474</v>
      </c>
    </row>
    <row r="82" spans="2:37" x14ac:dyDescent="0.25">
      <c r="B82" t="s">
        <v>610</v>
      </c>
      <c r="C82" t="str">
        <f>VLOOKUP($B82,'Lookup codes'!$R:$S,2,FALSE)</f>
        <v>Geothermal</v>
      </c>
      <c r="D82" t="str">
        <f>VLOOKUP($B82,'Lookup codes'!$R:$S,2,FALSE)</f>
        <v>Geothermal</v>
      </c>
      <c r="E82" s="45">
        <f t="shared" si="5"/>
        <v>0</v>
      </c>
      <c r="F82" s="45">
        <f t="shared" si="5"/>
        <v>21.531361264191716</v>
      </c>
      <c r="G82" s="45">
        <f t="shared" si="5"/>
        <v>7.9820709376648713</v>
      </c>
      <c r="H82" s="45">
        <f t="shared" si="5"/>
        <v>18.391538903764509</v>
      </c>
      <c r="I82" s="45">
        <f t="shared" si="5"/>
        <v>10.694896836026869</v>
      </c>
      <c r="J82" s="45">
        <f t="shared" si="5"/>
        <v>14.790935224683393</v>
      </c>
      <c r="K82" s="45">
        <f>VLOOKUP(K$78&amp;$B82,'IEA production stats aggregated'!$A:$AY,28,FALSE)</f>
        <v>0</v>
      </c>
      <c r="L82" s="45">
        <f>VLOOKUP(L$78&amp;$B82,'IEA production stats aggregated'!$A:$AY,28,FALSE)</f>
        <v>182152.80069999999</v>
      </c>
      <c r="M82" s="45">
        <f>VLOOKUP(M$78&amp;$B82,'IEA production stats aggregated'!$A:$AY,28,FALSE)</f>
        <v>273421.95500000002</v>
      </c>
      <c r="N82" s="45">
        <f>VLOOKUP(N$78&amp;$B82,'IEA production stats aggregated'!$A:$AY,28,FALSE)</f>
        <v>2399325.2431999999</v>
      </c>
      <c r="O82" s="45">
        <f>VLOOKUP(O$78&amp;$B82,'IEA production stats aggregated'!$A:$AY,28,FALSE)</f>
        <v>1172534.3704000001</v>
      </c>
      <c r="P82" s="45">
        <f>VLOOKUP(P$78&amp;$B82,'IEA production stats aggregated'!$A:$AY,28,FALSE)</f>
        <v>4477937.6163999988</v>
      </c>
      <c r="Q82" s="62">
        <f>VLOOKUP(Q$78&amp;$B82,'IEA production stats aggregated'!$A:$CQ,72,FALSE)</f>
        <v>7</v>
      </c>
      <c r="R82" s="62">
        <f>VLOOKUP(R$78&amp;$B82,'IEA production stats aggregated'!$A:$CQ,72,FALSE)</f>
        <v>0</v>
      </c>
      <c r="S82" s="62">
        <f>VLOOKUP(S$78&amp;$B82,'IEA production stats aggregated'!$A:$CQ,72,FALSE)</f>
        <v>24</v>
      </c>
      <c r="T82" s="62">
        <f>VLOOKUP(T$78&amp;$B82,'IEA production stats aggregated'!$A:$CQ,72,FALSE)</f>
        <v>26</v>
      </c>
      <c r="U82" s="62">
        <f>VLOOKUP(U$78&amp;$B82,'IEA production stats aggregated'!$A:$CQ,72,FALSE)</f>
        <v>44</v>
      </c>
      <c r="V82" s="62">
        <f>VLOOKUP(V$78&amp;$B82,'IEA production stats aggregated'!$A:$CQ,72,FALSE)</f>
        <v>145</v>
      </c>
      <c r="W82" s="66">
        <f>VLOOKUP(W$78&amp;$B82,'IEA production stats aggregated'!$A:$CQ,94,FALSE)</f>
        <v>46.666666666666664</v>
      </c>
      <c r="X82" s="66">
        <f>VLOOKUP(X$78&amp;$B82,'IEA production stats aggregated'!$A:$CQ,94,FALSE)</f>
        <v>0</v>
      </c>
      <c r="Y82" s="66">
        <f>VLOOKUP(Y$78&amp;$B82,'IEA production stats aggregated'!$A:$CQ,94,FALSE)</f>
        <v>72.727272727272734</v>
      </c>
      <c r="Z82" s="66">
        <f>VLOOKUP(Z$78&amp;$B82,'IEA production stats aggregated'!$A:$CQ,94,FALSE)</f>
        <v>86.666666666666671</v>
      </c>
      <c r="AA82" s="66">
        <f>VLOOKUP(AA$78&amp;$B82,'IEA production stats aggregated'!$A:$CQ,94,FALSE)</f>
        <v>88</v>
      </c>
      <c r="AB82" s="66">
        <f>VLOOKUP(AB$78&amp;$B82,'IEA production stats aggregated'!$A:$CQ,94,FALSE)</f>
        <v>75.129533678756474</v>
      </c>
    </row>
    <row r="83" spans="2:37" x14ac:dyDescent="0.25">
      <c r="B83" t="s">
        <v>612</v>
      </c>
      <c r="C83" t="str">
        <f>VLOOKUP($B83,'Lookup codes'!$R:$S,2,FALSE)</f>
        <v>Solar Photovoltaics</v>
      </c>
      <c r="D83" t="s">
        <v>801</v>
      </c>
      <c r="E83" s="45">
        <f t="shared" si="5"/>
        <v>6.6572128844539096</v>
      </c>
      <c r="F83" s="45">
        <f t="shared" si="5"/>
        <v>4.9279727369700659</v>
      </c>
      <c r="G83" s="45">
        <f t="shared" si="5"/>
        <v>3.618667518578464</v>
      </c>
      <c r="H83" s="45">
        <f t="shared" si="5"/>
        <v>9.5509295590752998</v>
      </c>
      <c r="I83" s="45">
        <f t="shared" si="5"/>
        <v>13.166479940676659</v>
      </c>
      <c r="J83" s="45">
        <f t="shared" si="5"/>
        <v>9.7132779775620897</v>
      </c>
      <c r="K83" s="45">
        <f>VLOOKUP(K$78&amp;$B83,'IEA production stats aggregated'!$A:$AY,28,FALSE)</f>
        <v>15207.8685</v>
      </c>
      <c r="L83" s="45">
        <f>VLOOKUP(L$78&amp;$B83,'IEA production stats aggregated'!$A:$AY,28,FALSE)</f>
        <v>41690.073600000003</v>
      </c>
      <c r="M83" s="45">
        <f>VLOOKUP(M$78&amp;$B83,'IEA production stats aggregated'!$A:$AY,28,FALSE)</f>
        <v>123955.6946</v>
      </c>
      <c r="N83" s="45">
        <f>VLOOKUP(N$78&amp;$B83,'IEA production stats aggregated'!$A:$AY,28,FALSE)</f>
        <v>1245996.1348000001</v>
      </c>
      <c r="O83" s="45">
        <f>VLOOKUP(O$78&amp;$B83,'IEA production stats aggregated'!$A:$AY,28,FALSE)</f>
        <v>1443506.2352</v>
      </c>
      <c r="P83" s="45">
        <f>VLOOKUP(P$78&amp;$B83,'IEA production stats aggregated'!$A:$AY,28,FALSE)</f>
        <v>2940683.0720000011</v>
      </c>
      <c r="Q83" s="62">
        <f>VLOOKUP(Q$78&amp;$B83,'IEA production stats aggregated'!$A:$CQ,72,FALSE)</f>
        <v>7</v>
      </c>
      <c r="R83" s="62">
        <f>VLOOKUP(R$78&amp;$B83,'IEA production stats aggregated'!$A:$CQ,72,FALSE)</f>
        <v>0</v>
      </c>
      <c r="S83" s="62">
        <f>VLOOKUP(S$78&amp;$B83,'IEA production stats aggregated'!$A:$CQ,72,FALSE)</f>
        <v>24</v>
      </c>
      <c r="T83" s="62">
        <f>VLOOKUP(T$78&amp;$B83,'IEA production stats aggregated'!$A:$CQ,72,FALSE)</f>
        <v>26</v>
      </c>
      <c r="U83" s="62">
        <f>VLOOKUP(U$78&amp;$B83,'IEA production stats aggregated'!$A:$CQ,72,FALSE)</f>
        <v>44</v>
      </c>
      <c r="V83" s="62">
        <f>VLOOKUP(V$78&amp;$B83,'IEA production stats aggregated'!$A:$CQ,72,FALSE)</f>
        <v>145</v>
      </c>
      <c r="W83" s="66">
        <f>VLOOKUP(W$78&amp;$B83,'IEA production stats aggregated'!$A:$CQ,94,FALSE)</f>
        <v>46.666666666666664</v>
      </c>
      <c r="X83" s="66">
        <f>VLOOKUP(X$78&amp;$B83,'IEA production stats aggregated'!$A:$CQ,94,FALSE)</f>
        <v>0</v>
      </c>
      <c r="Y83" s="66">
        <f>VLOOKUP(Y$78&amp;$B83,'IEA production stats aggregated'!$A:$CQ,94,FALSE)</f>
        <v>72.727272727272734</v>
      </c>
      <c r="Z83" s="66">
        <f>VLOOKUP(Z$78&amp;$B83,'IEA production stats aggregated'!$A:$CQ,94,FALSE)</f>
        <v>86.666666666666671</v>
      </c>
      <c r="AA83" s="66">
        <f>VLOOKUP(AA$78&amp;$B83,'IEA production stats aggregated'!$A:$CQ,94,FALSE)</f>
        <v>88</v>
      </c>
      <c r="AB83" s="66">
        <f>VLOOKUP(AB$78&amp;$B83,'IEA production stats aggregated'!$A:$CQ,94,FALSE)</f>
        <v>75.129533678756474</v>
      </c>
    </row>
    <row r="84" spans="2:37" x14ac:dyDescent="0.25">
      <c r="B84" t="s">
        <v>614</v>
      </c>
      <c r="C84" t="str">
        <f>VLOOKUP($B84,'Lookup codes'!$R:$S,2,FALSE)</f>
        <v>Solar Thermal</v>
      </c>
      <c r="D84" t="s">
        <v>802</v>
      </c>
      <c r="E84" s="45">
        <f t="shared" si="5"/>
        <v>9.1501445074190162</v>
      </c>
      <c r="F84" s="45">
        <f t="shared" si="5"/>
        <v>4.2442281643207274</v>
      </c>
      <c r="G84" s="45">
        <f t="shared" si="5"/>
        <v>1.9018935447207976</v>
      </c>
      <c r="H84" s="45">
        <f t="shared" si="5"/>
        <v>7.8983459238188738</v>
      </c>
      <c r="I84" s="45">
        <f t="shared" si="5"/>
        <v>3.569437746236622</v>
      </c>
      <c r="J84" s="45">
        <f t="shared" si="5"/>
        <v>5.1546674477407848</v>
      </c>
      <c r="K84" s="45">
        <f>VLOOKUP(K$78&amp;$B84,'IEA production stats aggregated'!$A:$AY,28,FALSE)</f>
        <v>20902.770700000001</v>
      </c>
      <c r="L84" s="45">
        <f>VLOOKUP(L$78&amp;$B84,'IEA production stats aggregated'!$A:$AY,28,FALSE)</f>
        <v>35905.674400000004</v>
      </c>
      <c r="M84" s="45">
        <f>VLOOKUP(M$78&amp;$B84,'IEA production stats aggregated'!$A:$AY,28,FALSE)</f>
        <v>65148.437699999995</v>
      </c>
      <c r="N84" s="45">
        <f>VLOOKUP(N$78&amp;$B84,'IEA production stats aggregated'!$A:$AY,28,FALSE)</f>
        <v>1030403.2117</v>
      </c>
      <c r="O84" s="45">
        <f>VLOOKUP(O$78&amp;$B84,'IEA production stats aggregated'!$A:$AY,28,FALSE)</f>
        <v>391335.09230000002</v>
      </c>
      <c r="P84" s="45">
        <f>VLOOKUP(P$78&amp;$B84,'IEA production stats aggregated'!$A:$AY,28,FALSE)</f>
        <v>1560569.2888000002</v>
      </c>
      <c r="Q84" s="62">
        <f>VLOOKUP(Q$78&amp;$B84,'IEA production stats aggregated'!$A:$CQ,72,FALSE)</f>
        <v>7</v>
      </c>
      <c r="R84" s="62">
        <f>VLOOKUP(R$78&amp;$B84,'IEA production stats aggregated'!$A:$CQ,72,FALSE)</f>
        <v>0</v>
      </c>
      <c r="S84" s="62">
        <f>VLOOKUP(S$78&amp;$B84,'IEA production stats aggregated'!$A:$CQ,72,FALSE)</f>
        <v>24</v>
      </c>
      <c r="T84" s="62">
        <f>VLOOKUP(T$78&amp;$B84,'IEA production stats aggregated'!$A:$CQ,72,FALSE)</f>
        <v>26</v>
      </c>
      <c r="U84" s="62">
        <f>VLOOKUP(U$78&amp;$B84,'IEA production stats aggregated'!$A:$CQ,72,FALSE)</f>
        <v>44</v>
      </c>
      <c r="V84" s="62">
        <f>VLOOKUP(V$78&amp;$B84,'IEA production stats aggregated'!$A:$CQ,72,FALSE)</f>
        <v>145</v>
      </c>
      <c r="W84" s="66">
        <f>VLOOKUP(W$78&amp;$B84,'IEA production stats aggregated'!$A:$CQ,94,FALSE)</f>
        <v>46.666666666666664</v>
      </c>
      <c r="X84" s="66">
        <f>VLOOKUP(X$78&amp;$B84,'IEA production stats aggregated'!$A:$CQ,94,FALSE)</f>
        <v>0</v>
      </c>
      <c r="Y84" s="66">
        <f>VLOOKUP(Y$78&amp;$B84,'IEA production stats aggregated'!$A:$CQ,94,FALSE)</f>
        <v>72.727272727272734</v>
      </c>
      <c r="Z84" s="66">
        <f>VLOOKUP(Z$78&amp;$B84,'IEA production stats aggregated'!$A:$CQ,94,FALSE)</f>
        <v>86.666666666666671</v>
      </c>
      <c r="AA84" s="66">
        <f>VLOOKUP(AA$78&amp;$B84,'IEA production stats aggregated'!$A:$CQ,94,FALSE)</f>
        <v>88</v>
      </c>
      <c r="AB84" s="66">
        <f>VLOOKUP(AB$78&amp;$B84,'IEA production stats aggregated'!$A:$CQ,94,FALSE)</f>
        <v>75.129533678756474</v>
      </c>
    </row>
    <row r="85" spans="2:37" x14ac:dyDescent="0.25">
      <c r="B85" t="s">
        <v>616</v>
      </c>
      <c r="C85" t="str">
        <f>VLOOKUP($B85,'Lookup codes'!$R:$S,2,FALSE)</f>
        <v>Tide, Wave and Ocean</v>
      </c>
      <c r="D85" t="s">
        <v>803</v>
      </c>
      <c r="E85" s="45">
        <f t="shared" si="5"/>
        <v>0</v>
      </c>
      <c r="F85" s="45">
        <f t="shared" si="5"/>
        <v>0</v>
      </c>
      <c r="G85" s="45">
        <f t="shared" si="5"/>
        <v>0</v>
      </c>
      <c r="H85" s="45">
        <f t="shared" si="5"/>
        <v>3.2673938692801783E-4</v>
      </c>
      <c r="I85" s="45">
        <f t="shared" si="5"/>
        <v>3.2090988580588203E-2</v>
      </c>
      <c r="J85" s="45">
        <f t="shared" si="5"/>
        <v>1.176196112978937E-2</v>
      </c>
      <c r="K85" s="45">
        <f>VLOOKUP(K$78&amp;$B85,'IEA production stats aggregated'!$A:$AY,28,FALSE)</f>
        <v>0</v>
      </c>
      <c r="L85" s="45">
        <f>VLOOKUP(L$78&amp;$B85,'IEA production stats aggregated'!$A:$AY,28,FALSE)</f>
        <v>0</v>
      </c>
      <c r="M85" s="45">
        <f>VLOOKUP(M$78&amp;$B85,'IEA production stats aggregated'!$A:$AY,28,FALSE)</f>
        <v>0</v>
      </c>
      <c r="N85" s="45">
        <f>VLOOKUP(N$78&amp;$B85,'IEA production stats aggregated'!$A:$AY,28,FALSE)</f>
        <v>42.625799999999998</v>
      </c>
      <c r="O85" s="45">
        <f>VLOOKUP(O$78&amp;$B85,'IEA production stats aggregated'!$A:$AY,28,FALSE)</f>
        <v>3518.2936</v>
      </c>
      <c r="P85" s="45">
        <f>VLOOKUP(P$78&amp;$B85,'IEA production stats aggregated'!$A:$AY,28,FALSE)</f>
        <v>3560.9193999999998</v>
      </c>
      <c r="Q85" s="62">
        <f>VLOOKUP(Q$78&amp;$B85,'IEA production stats aggregated'!$A:$CQ,72,FALSE)</f>
        <v>7</v>
      </c>
      <c r="R85" s="62">
        <f>VLOOKUP(R$78&amp;$B85,'IEA production stats aggregated'!$A:$CQ,72,FALSE)</f>
        <v>0</v>
      </c>
      <c r="S85" s="62">
        <f>VLOOKUP(S$78&amp;$B85,'IEA production stats aggregated'!$A:$CQ,72,FALSE)</f>
        <v>24</v>
      </c>
      <c r="T85" s="62">
        <f>VLOOKUP(T$78&amp;$B85,'IEA production stats aggregated'!$A:$CQ,72,FALSE)</f>
        <v>26</v>
      </c>
      <c r="U85" s="62">
        <f>VLOOKUP(U$78&amp;$B85,'IEA production stats aggregated'!$A:$CQ,72,FALSE)</f>
        <v>44</v>
      </c>
      <c r="V85" s="62">
        <f>VLOOKUP(V$78&amp;$B85,'IEA production stats aggregated'!$A:$CQ,72,FALSE)</f>
        <v>145</v>
      </c>
      <c r="W85" s="66">
        <f>VLOOKUP(W$78&amp;$B85,'IEA production stats aggregated'!$A:$CQ,94,FALSE)</f>
        <v>46.666666666666664</v>
      </c>
      <c r="X85" s="66">
        <f>VLOOKUP(X$78&amp;$B85,'IEA production stats aggregated'!$A:$CQ,94,FALSE)</f>
        <v>0</v>
      </c>
      <c r="Y85" s="66">
        <f>VLOOKUP(Y$78&amp;$B85,'IEA production stats aggregated'!$A:$CQ,94,FALSE)</f>
        <v>72.727272727272734</v>
      </c>
      <c r="Z85" s="66">
        <f>VLOOKUP(Z$78&amp;$B85,'IEA production stats aggregated'!$A:$CQ,94,FALSE)</f>
        <v>86.666666666666671</v>
      </c>
      <c r="AA85" s="66">
        <f>VLOOKUP(AA$78&amp;$B85,'IEA production stats aggregated'!$A:$CQ,94,FALSE)</f>
        <v>88</v>
      </c>
      <c r="AB85" s="66">
        <f>VLOOKUP(AB$78&amp;$B85,'IEA production stats aggregated'!$A:$CQ,94,FALSE)</f>
        <v>75.129533678756474</v>
      </c>
    </row>
    <row r="86" spans="2:37" x14ac:dyDescent="0.25">
      <c r="C86" t="s">
        <v>808</v>
      </c>
      <c r="D86" t="s">
        <v>809</v>
      </c>
      <c r="E86" s="45">
        <f>K86/K$86*100</f>
        <v>100</v>
      </c>
      <c r="F86" s="45">
        <f t="shared" si="5"/>
        <v>100</v>
      </c>
      <c r="G86" s="45">
        <f t="shared" si="5"/>
        <v>100</v>
      </c>
      <c r="H86" s="45">
        <f t="shared" si="5"/>
        <v>100</v>
      </c>
      <c r="I86" s="45">
        <f t="shared" si="5"/>
        <v>100</v>
      </c>
      <c r="J86" s="45">
        <f t="shared" si="5"/>
        <v>100</v>
      </c>
      <c r="K86" s="56">
        <f t="shared" ref="K86:O86" si="6">SUM(K80:K85)</f>
        <v>228441.9736</v>
      </c>
      <c r="L86" s="56">
        <f t="shared" si="6"/>
        <v>845988.31660000002</v>
      </c>
      <c r="M86" s="56">
        <f t="shared" si="6"/>
        <v>3425451.3288000007</v>
      </c>
      <c r="N86" s="56">
        <f t="shared" si="6"/>
        <v>13045810.1182</v>
      </c>
      <c r="O86" s="56">
        <f t="shared" si="6"/>
        <v>10963493.976400001</v>
      </c>
      <c r="P86" s="56">
        <f>SUM(P80:P85)</f>
        <v>30274878.1492</v>
      </c>
      <c r="Q86" s="56"/>
      <c r="R86" s="62"/>
      <c r="S86" s="62"/>
      <c r="T86" s="62"/>
      <c r="U86" s="62"/>
      <c r="V86" s="62"/>
      <c r="W86" s="62"/>
      <c r="X86" s="62"/>
      <c r="Y86" s="62"/>
      <c r="Z86" s="62"/>
      <c r="AA86" s="66"/>
      <c r="AB86" s="66"/>
      <c r="AC86" s="66"/>
      <c r="AD86" s="66"/>
      <c r="AE86" s="66"/>
      <c r="AF86" s="66"/>
      <c r="AG86" s="66"/>
      <c r="AH86" s="66"/>
      <c r="AI86" s="66"/>
      <c r="AJ86" s="66"/>
      <c r="AK86" s="66"/>
    </row>
    <row r="87" spans="2:37" x14ac:dyDescent="0.25">
      <c r="B87" t="s">
        <v>640</v>
      </c>
      <c r="C87" t="str">
        <f>VLOOKUP($B87,'Lookup codes'!$R:$S,2,FALSE)</f>
        <v>Total of Renewable Energy Sources</v>
      </c>
      <c r="D87" t="str">
        <f>VLOOKUP($B87,'Lookup codes'!$R:$S,2,FALSE)</f>
        <v>Total of Renewable Energy Sources</v>
      </c>
      <c r="E87" s="45">
        <f t="shared" ref="E87:E88" si="7">K87/K$86*100</f>
        <v>790.94192968397635</v>
      </c>
      <c r="F87" s="45">
        <f t="shared" si="5"/>
        <v>2031.3582118800621</v>
      </c>
      <c r="G87" s="45">
        <f t="shared" si="5"/>
        <v>286.46760922852195</v>
      </c>
      <c r="H87" s="45">
        <f t="shared" si="5"/>
        <v>254.06756989479481</v>
      </c>
      <c r="I87" s="45">
        <f t="shared" si="5"/>
        <v>201.68314894500986</v>
      </c>
      <c r="J87" s="45">
        <f t="shared" si="5"/>
        <v>274.72484264250562</v>
      </c>
      <c r="K87" s="45">
        <f>VLOOKUP(K$78&amp;$B87,'IEA production stats aggregated'!$A:$AY,28,FALSE)</f>
        <v>1806843.3541999999</v>
      </c>
      <c r="L87" s="45">
        <f>VLOOKUP(L$78&amp;$B87,'IEA production stats aggregated'!$A:$AY,28,FALSE)</f>
        <v>17185053.140799999</v>
      </c>
      <c r="M87" s="45">
        <f>VLOOKUP(M$78&amp;$B87,'IEA production stats aggregated'!$A:$AY,28,FALSE)</f>
        <v>9812808.5268999971</v>
      </c>
      <c r="N87" s="45">
        <f>VLOOKUP(N$78&amp;$B87,'IEA production stats aggregated'!$A:$AY,28,FALSE)</f>
        <v>33145172.740400001</v>
      </c>
      <c r="O87" s="45">
        <f>VLOOKUP(O$78&amp;$B87,'IEA production stats aggregated'!$A:$AY,28,FALSE)</f>
        <v>22111519.885999996</v>
      </c>
      <c r="P87" s="45">
        <f>VLOOKUP(P$78&amp;$B87,'IEA production stats aggregated'!$A:$AY,28,FALSE)</f>
        <v>83172611.355600014</v>
      </c>
      <c r="Q87" s="62">
        <f>VLOOKUP(Q$78&amp;$B87,'IEA production stats aggregated'!$A:$CQ,72,FALSE)</f>
        <v>7</v>
      </c>
      <c r="R87" s="62">
        <f>VLOOKUP(R$78&amp;$B87,'IEA production stats aggregated'!$A:$CQ,72,FALSE)</f>
        <v>0</v>
      </c>
      <c r="S87" s="62">
        <f>VLOOKUP(S$78&amp;$B87,'IEA production stats aggregated'!$A:$CQ,72,FALSE)</f>
        <v>24</v>
      </c>
      <c r="T87" s="62">
        <f>VLOOKUP(T$78&amp;$B87,'IEA production stats aggregated'!$A:$CQ,72,FALSE)</f>
        <v>26</v>
      </c>
      <c r="U87" s="62">
        <f>VLOOKUP(U$78&amp;$B87,'IEA production stats aggregated'!$A:$CQ,72,FALSE)</f>
        <v>44</v>
      </c>
      <c r="V87" s="62">
        <f>VLOOKUP(V$78&amp;$B87,'IEA production stats aggregated'!$A:$CQ,72,FALSE)</f>
        <v>145</v>
      </c>
      <c r="W87" s="66">
        <f>VLOOKUP(W$78&amp;$B87,'IEA production stats aggregated'!$A:$CQ,94,FALSE)</f>
        <v>46.666666666666664</v>
      </c>
      <c r="X87" s="66">
        <f>VLOOKUP(X$78&amp;$B87,'IEA production stats aggregated'!$A:$CQ,94,FALSE)</f>
        <v>0</v>
      </c>
      <c r="Y87" s="66">
        <f>VLOOKUP(Y$78&amp;$B87,'IEA production stats aggregated'!$A:$CQ,94,FALSE)</f>
        <v>72.727272727272734</v>
      </c>
      <c r="Z87" s="66">
        <f>VLOOKUP(Z$78&amp;$B87,'IEA production stats aggregated'!$A:$CQ,94,FALSE)</f>
        <v>86.666666666666671</v>
      </c>
      <c r="AA87" s="66">
        <f>VLOOKUP(AA$78&amp;$B87,'IEA production stats aggregated'!$A:$CQ,94,FALSE)</f>
        <v>88</v>
      </c>
      <c r="AB87" s="66">
        <f>VLOOKUP(AB$78&amp;$B87,'IEA production stats aggregated'!$A:$CQ,94,FALSE)</f>
        <v>75.129533678756474</v>
      </c>
    </row>
    <row r="88" spans="2:37" x14ac:dyDescent="0.25">
      <c r="B88" t="s">
        <v>642</v>
      </c>
      <c r="C88" t="str">
        <f>VLOOKUP($B88,'Lookup codes'!$R:$S,2,FALSE)</f>
        <v>Total of All Energy Sources</v>
      </c>
      <c r="D88" t="str">
        <f>VLOOKUP($B88,'Lookup codes'!$R:$S,2,FALSE)</f>
        <v>Total of All Energy Sources</v>
      </c>
      <c r="E88" s="45">
        <f t="shared" si="7"/>
        <v>4889.1938742206694</v>
      </c>
      <c r="F88" s="45">
        <f t="shared" si="5"/>
        <v>5379.5711350134734</v>
      </c>
      <c r="G88" s="45">
        <f t="shared" si="5"/>
        <v>1032.8401765087722</v>
      </c>
      <c r="H88" s="45">
        <f t="shared" si="5"/>
        <v>1583.306776909455</v>
      </c>
      <c r="I88" s="45">
        <f t="shared" si="5"/>
        <v>2082.6433484508111</v>
      </c>
      <c r="J88" s="45">
        <f t="shared" si="5"/>
        <v>1946.344202816455</v>
      </c>
      <c r="K88" s="45">
        <f>VLOOKUP(K$78&amp;$B88,'IEA production stats aggregated'!$A:$AY,28,FALSE)</f>
        <v>11168970.9794</v>
      </c>
      <c r="L88" s="45">
        <f>VLOOKUP(L$78&amp;$B88,'IEA production stats aggregated'!$A:$AY,28,FALSE)</f>
        <v>45510543.285400003</v>
      </c>
      <c r="M88" s="45">
        <f>VLOOKUP(M$78&amp;$B88,'IEA production stats aggregated'!$A:$AY,28,FALSE)</f>
        <v>35379437.550600007</v>
      </c>
      <c r="N88" s="45">
        <f>VLOOKUP(N$78&amp;$B88,'IEA production stats aggregated'!$A:$AY,28,FALSE)</f>
        <v>206555195.7042</v>
      </c>
      <c r="O88" s="45">
        <f>VLOOKUP(O$78&amp;$B88,'IEA production stats aggregated'!$A:$AY,28,FALSE)</f>
        <v>228330478.05729997</v>
      </c>
      <c r="P88" s="45">
        <f>VLOOKUP(P$78&amp;$B88,'IEA production stats aggregated'!$A:$AY,28,FALSE)</f>
        <v>589253335.76669991</v>
      </c>
      <c r="Q88" s="62">
        <f>VLOOKUP(Q$78&amp;$B88,'IEA production stats aggregated'!$A:$CQ,72,FALSE)</f>
        <v>7</v>
      </c>
      <c r="R88" s="62">
        <f>VLOOKUP(R$78&amp;$B88,'IEA production stats aggregated'!$A:$CQ,72,FALSE)</f>
        <v>0</v>
      </c>
      <c r="S88" s="62">
        <f>VLOOKUP(S$78&amp;$B88,'IEA production stats aggregated'!$A:$CQ,72,FALSE)</f>
        <v>24</v>
      </c>
      <c r="T88" s="62">
        <f>VLOOKUP(T$78&amp;$B88,'IEA production stats aggregated'!$A:$CQ,72,FALSE)</f>
        <v>26</v>
      </c>
      <c r="U88" s="62">
        <f>VLOOKUP(U$78&amp;$B88,'IEA production stats aggregated'!$A:$CQ,72,FALSE)</f>
        <v>44</v>
      </c>
      <c r="V88" s="62">
        <f>VLOOKUP(V$78&amp;$B88,'IEA production stats aggregated'!$A:$CQ,72,FALSE)</f>
        <v>145</v>
      </c>
      <c r="W88" s="66">
        <f>VLOOKUP(W$78&amp;$B88,'IEA production stats aggregated'!$A:$CQ,94,FALSE)</f>
        <v>46.666666666666664</v>
      </c>
      <c r="X88" s="66">
        <f>VLOOKUP(X$78&amp;$B88,'IEA production stats aggregated'!$A:$CQ,94,FALSE)</f>
        <v>0</v>
      </c>
      <c r="Y88" s="66">
        <f>VLOOKUP(Y$78&amp;$B88,'IEA production stats aggregated'!$A:$CQ,94,FALSE)</f>
        <v>72.727272727272734</v>
      </c>
      <c r="Z88" s="66">
        <f>VLOOKUP(Z$78&amp;$B88,'IEA production stats aggregated'!$A:$CQ,94,FALSE)</f>
        <v>86.666666666666671</v>
      </c>
      <c r="AA88" s="66">
        <f>VLOOKUP(AA$78&amp;$B88,'IEA production stats aggregated'!$A:$CQ,94,FALSE)</f>
        <v>88</v>
      </c>
      <c r="AB88" s="66">
        <f>VLOOKUP(AB$78&amp;$B88,'IEA production stats aggregated'!$A:$CQ,94,FALSE)</f>
        <v>75.129533678756474</v>
      </c>
    </row>
    <row r="89" spans="2:37" x14ac:dyDescent="0.25">
      <c r="C89" t="s">
        <v>795</v>
      </c>
      <c r="D89" t="s">
        <v>812</v>
      </c>
      <c r="E89" s="69">
        <f>E86/E88*100</f>
        <v>2.0453269510802508</v>
      </c>
      <c r="F89" s="69">
        <f t="shared" ref="F89:J89" si="8">F86/F88*100</f>
        <v>1.8588842398446981</v>
      </c>
      <c r="G89" s="69">
        <f t="shared" si="8"/>
        <v>9.6820400943369656</v>
      </c>
      <c r="H89" s="69">
        <f t="shared" si="8"/>
        <v>6.3158954069024817</v>
      </c>
      <c r="I89" s="69">
        <f t="shared" si="8"/>
        <v>4.8015902518492037</v>
      </c>
      <c r="J89" s="69">
        <f t="shared" si="8"/>
        <v>5.1378373802174933</v>
      </c>
      <c r="K89" s="69">
        <f>K87/K88*100</f>
        <v>16.177348455220571</v>
      </c>
      <c r="L89" s="69">
        <f>L87/L88*100</f>
        <v>37.760597655429542</v>
      </c>
      <c r="M89" s="69">
        <f>M87/M88*100</f>
        <v>27.735908782794034</v>
      </c>
      <c r="N89" s="69">
        <f>N87/N88*100</f>
        <v>16.046641977414101</v>
      </c>
      <c r="O89" s="69">
        <f>O87/O88*100</f>
        <v>9.6839984193661035</v>
      </c>
      <c r="P89" s="69">
        <f>P87/P88*100</f>
        <v>14.114915658030339</v>
      </c>
    </row>
  </sheetData>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'Lookup codes'!$V$2:$V$12</xm:f>
          </x14:formula1>
          <xm:sqref>B1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9" tint="-0.499984740745262"/>
  </sheetPr>
  <dimension ref="A1:AK164"/>
  <sheetViews>
    <sheetView tabSelected="1" topLeftCell="A25" zoomScaleNormal="100" workbookViewId="0">
      <selection activeCell="E28" sqref="E28"/>
    </sheetView>
  </sheetViews>
  <sheetFormatPr defaultRowHeight="12.5" x14ac:dyDescent="0.25"/>
  <cols>
    <col min="2" max="2" width="11.453125" bestFit="1" customWidth="1"/>
    <col min="3" max="3" width="64.08984375" bestFit="1" customWidth="1"/>
    <col min="4" max="4" width="39.7265625" bestFit="1" customWidth="1"/>
    <col min="5" max="5" width="11.1796875" bestFit="1" customWidth="1"/>
    <col min="6" max="6" width="11.81640625" bestFit="1" customWidth="1"/>
    <col min="7" max="7" width="24.1796875" bestFit="1" customWidth="1"/>
    <col min="8" max="8" width="15.08984375" bestFit="1" customWidth="1"/>
    <col min="9" max="9" width="18.36328125" bestFit="1" customWidth="1"/>
    <col min="10" max="10" width="12.1796875" bestFit="1" customWidth="1"/>
    <col min="11" max="14" width="11.1796875" bestFit="1" customWidth="1"/>
    <col min="15" max="15" width="10.81640625" bestFit="1" customWidth="1"/>
    <col min="16" max="16" width="11.1796875" bestFit="1" customWidth="1"/>
    <col min="17" max="17" width="10.1796875" bestFit="1" customWidth="1"/>
    <col min="18" max="25" width="4.81640625" bestFit="1" customWidth="1"/>
    <col min="26" max="26" width="5.90625" bestFit="1" customWidth="1"/>
    <col min="27" max="36" width="4.81640625" bestFit="1" customWidth="1"/>
  </cols>
  <sheetData>
    <row r="1" spans="1:33" ht="15.5" x14ac:dyDescent="0.25">
      <c r="A1">
        <f>VLOOKUP(B1,'Lookup codes'!$B:$C,2,FALSE)</f>
        <v>103</v>
      </c>
      <c r="B1" s="46" t="s">
        <v>6</v>
      </c>
      <c r="C1" s="43" t="s">
        <v>533</v>
      </c>
      <c r="D1" s="44"/>
      <c r="E1" s="44"/>
      <c r="F1" s="44"/>
      <c r="G1" s="44"/>
      <c r="H1" s="44"/>
      <c r="I1" s="44"/>
      <c r="J1" s="44"/>
      <c r="K1" s="44"/>
      <c r="L1" s="44"/>
    </row>
    <row r="2" spans="1:33" ht="13" x14ac:dyDescent="0.3">
      <c r="C2" s="41"/>
      <c r="D2" s="41"/>
      <c r="E2" s="41"/>
      <c r="F2" s="41"/>
      <c r="G2" s="41"/>
      <c r="H2" s="41"/>
      <c r="I2" s="41"/>
    </row>
    <row r="3" spans="1:33" ht="13" x14ac:dyDescent="0.3">
      <c r="C3" s="41"/>
      <c r="D3" s="41"/>
      <c r="E3" s="41"/>
      <c r="F3" s="41"/>
      <c r="G3" s="41"/>
      <c r="H3" s="41"/>
      <c r="I3" s="41"/>
    </row>
    <row r="4" spans="1:33" ht="15.5" x14ac:dyDescent="0.35">
      <c r="B4" s="71" t="str">
        <f>"Energy from different sources of non-combustion energy as a percentage of total production of non-combustion energy in "&amp;$B$1&amp;", compared with other world regions in 2020."</f>
        <v>Energy from different sources of non-combustion energy as a percentage of total production of non-combustion energy in East Africa, compared with other world regions in 2020.</v>
      </c>
      <c r="C4" s="41"/>
      <c r="D4" s="41"/>
      <c r="E4" s="41"/>
      <c r="F4" s="41"/>
      <c r="G4" s="41"/>
      <c r="H4" s="41"/>
      <c r="I4" s="41"/>
    </row>
    <row r="5" spans="1:33" ht="13" x14ac:dyDescent="0.3">
      <c r="C5" s="41"/>
      <c r="D5" s="41"/>
      <c r="E5" s="41"/>
      <c r="F5" s="41"/>
      <c r="G5" s="41"/>
      <c r="H5" s="41"/>
      <c r="I5" s="41"/>
    </row>
    <row r="6" spans="1:33" ht="13" x14ac:dyDescent="0.3">
      <c r="C6" s="41"/>
      <c r="D6" s="41"/>
      <c r="E6" s="41"/>
      <c r="F6" s="41"/>
      <c r="G6" s="41"/>
      <c r="H6" s="41"/>
      <c r="I6" s="41"/>
    </row>
    <row r="7" spans="1:33" ht="13" x14ac:dyDescent="0.3">
      <c r="C7" s="41"/>
      <c r="D7" s="41"/>
      <c r="E7" s="41"/>
      <c r="F7" s="41"/>
      <c r="G7" s="41"/>
      <c r="H7" s="41"/>
      <c r="I7" s="41"/>
    </row>
    <row r="8" spans="1:33" ht="13" x14ac:dyDescent="0.3">
      <c r="B8" s="41"/>
      <c r="C8" s="42"/>
      <c r="D8" s="42"/>
      <c r="E8" s="42"/>
      <c r="F8" s="42"/>
      <c r="G8" s="42"/>
      <c r="H8" s="42"/>
      <c r="I8" s="42"/>
      <c r="J8" s="42"/>
      <c r="K8" s="42"/>
      <c r="L8" s="42"/>
      <c r="M8" s="42"/>
      <c r="N8" s="42"/>
      <c r="O8" s="42"/>
      <c r="P8" s="42"/>
      <c r="Q8" s="42"/>
      <c r="R8" s="42"/>
      <c r="S8" s="42"/>
      <c r="T8" s="42"/>
      <c r="U8" s="42"/>
      <c r="V8" s="42"/>
      <c r="Z8" s="42"/>
      <c r="AA8" s="42"/>
      <c r="AB8" s="42"/>
      <c r="AC8" s="42"/>
      <c r="AD8" s="42"/>
      <c r="AE8" s="42"/>
      <c r="AF8" s="42"/>
      <c r="AG8" s="42"/>
    </row>
    <row r="9" spans="1:33" ht="13" x14ac:dyDescent="0.3">
      <c r="B9" s="41"/>
      <c r="C9" s="42"/>
      <c r="D9" s="42"/>
      <c r="E9" s="42"/>
      <c r="F9" s="42"/>
      <c r="G9" s="42"/>
      <c r="H9" s="42"/>
      <c r="I9" s="42"/>
      <c r="J9" s="42"/>
      <c r="K9" s="42"/>
      <c r="L9" s="42"/>
      <c r="M9" s="42"/>
      <c r="N9" s="42"/>
      <c r="O9" s="42"/>
      <c r="P9" s="42"/>
      <c r="Q9" s="42"/>
      <c r="R9" s="42"/>
      <c r="S9" s="42"/>
      <c r="T9" s="42"/>
      <c r="U9" s="42"/>
      <c r="V9" s="42"/>
      <c r="Z9" s="42"/>
      <c r="AA9" s="42"/>
      <c r="AB9" s="42"/>
      <c r="AC9" s="42"/>
      <c r="AD9" s="42"/>
      <c r="AE9" s="42"/>
      <c r="AF9" s="42"/>
      <c r="AG9" s="42"/>
    </row>
    <row r="10" spans="1:33" ht="13" x14ac:dyDescent="0.3">
      <c r="B10" s="41"/>
      <c r="C10" s="42"/>
      <c r="D10" s="42"/>
      <c r="E10" s="42"/>
      <c r="F10" s="42"/>
      <c r="G10" s="42"/>
      <c r="H10" s="42"/>
      <c r="I10" s="42"/>
      <c r="J10" s="42"/>
      <c r="K10" s="42"/>
      <c r="L10" s="42"/>
      <c r="M10" s="42"/>
      <c r="N10" s="42"/>
      <c r="O10" s="42"/>
      <c r="P10" s="42"/>
      <c r="Q10" s="42"/>
      <c r="R10" s="42"/>
      <c r="S10" s="42"/>
      <c r="T10" s="42"/>
      <c r="U10" s="42"/>
      <c r="V10" s="42"/>
      <c r="Z10" s="42"/>
      <c r="AA10" s="42"/>
      <c r="AB10" s="42"/>
      <c r="AC10" s="42"/>
      <c r="AD10" s="42"/>
      <c r="AE10" s="42"/>
      <c r="AF10" s="42"/>
      <c r="AG10" s="42"/>
    </row>
    <row r="11" spans="1:33" ht="13" x14ac:dyDescent="0.3">
      <c r="B11" s="41"/>
      <c r="C11" s="42"/>
      <c r="D11" s="42"/>
      <c r="E11" s="42"/>
      <c r="F11" s="42"/>
      <c r="G11" s="42"/>
      <c r="H11" s="42"/>
      <c r="I11" s="42"/>
      <c r="J11" s="42"/>
      <c r="K11" s="42"/>
      <c r="L11" s="42"/>
      <c r="M11" s="42"/>
      <c r="N11" s="42"/>
      <c r="O11" s="42"/>
      <c r="P11" s="42"/>
      <c r="Q11" s="42"/>
      <c r="R11" s="42"/>
      <c r="S11" s="42"/>
      <c r="T11" s="42"/>
      <c r="U11" s="42"/>
      <c r="V11" s="42"/>
      <c r="Z11" s="42"/>
      <c r="AA11" s="42"/>
      <c r="AB11" s="42"/>
      <c r="AC11" s="42"/>
      <c r="AD11" s="42"/>
      <c r="AE11" s="42"/>
      <c r="AF11" s="42"/>
      <c r="AG11" s="42"/>
    </row>
    <row r="12" spans="1:33" ht="13" x14ac:dyDescent="0.3">
      <c r="B12" s="41"/>
      <c r="C12" s="42"/>
      <c r="D12" s="42"/>
      <c r="E12" s="42"/>
      <c r="F12" s="42"/>
      <c r="G12" s="42"/>
      <c r="H12" s="42"/>
      <c r="I12" s="42"/>
      <c r="J12" s="42"/>
      <c r="K12" s="42"/>
      <c r="L12" s="42"/>
      <c r="M12" s="42"/>
      <c r="N12" s="42"/>
      <c r="O12" s="42"/>
      <c r="P12" s="42"/>
      <c r="Q12" s="42"/>
      <c r="R12" s="42"/>
      <c r="S12" s="42"/>
      <c r="T12" s="42"/>
      <c r="U12" s="42"/>
      <c r="V12" s="42"/>
      <c r="Z12" s="42"/>
      <c r="AA12" s="42"/>
      <c r="AB12" s="42"/>
      <c r="AC12" s="42"/>
      <c r="AD12" s="42"/>
      <c r="AE12" s="42"/>
      <c r="AF12" s="42"/>
      <c r="AG12" s="42"/>
    </row>
    <row r="13" spans="1:33" ht="13" x14ac:dyDescent="0.3">
      <c r="B13" s="41"/>
      <c r="C13" s="42"/>
      <c r="D13" s="42"/>
      <c r="E13" s="42"/>
      <c r="F13" s="42"/>
      <c r="G13" s="42"/>
      <c r="H13" s="42"/>
      <c r="I13" s="42"/>
      <c r="J13" s="42"/>
      <c r="K13" s="42"/>
      <c r="L13" s="42"/>
      <c r="M13" s="42"/>
      <c r="N13" s="42"/>
      <c r="O13" s="42"/>
      <c r="P13" s="42"/>
      <c r="Q13" s="42"/>
      <c r="R13" s="42"/>
      <c r="S13" s="42"/>
      <c r="T13" s="42"/>
      <c r="U13" s="42"/>
      <c r="V13" s="42"/>
      <c r="Z13" s="42"/>
      <c r="AA13" s="42"/>
      <c r="AB13" s="42"/>
      <c r="AC13" s="42"/>
      <c r="AD13" s="42"/>
      <c r="AE13" s="42"/>
      <c r="AF13" s="42"/>
      <c r="AG13" s="42"/>
    </row>
    <row r="14" spans="1:33" ht="13" x14ac:dyDescent="0.3">
      <c r="B14" s="41"/>
      <c r="C14" s="42"/>
      <c r="D14" s="42"/>
      <c r="E14" s="42"/>
      <c r="F14" s="42"/>
      <c r="G14" s="42"/>
      <c r="H14" s="42"/>
      <c r="I14" s="42"/>
      <c r="J14" s="42"/>
      <c r="K14" s="42"/>
      <c r="L14" s="42"/>
      <c r="M14" s="42"/>
      <c r="N14" s="42"/>
      <c r="O14" s="42"/>
      <c r="P14" s="42"/>
      <c r="Q14" s="42"/>
      <c r="R14" s="42"/>
      <c r="S14" s="42"/>
      <c r="T14" s="42"/>
      <c r="U14" s="42"/>
      <c r="V14" s="42"/>
      <c r="Z14" s="42"/>
      <c r="AA14" s="42"/>
      <c r="AB14" s="42"/>
      <c r="AC14" s="42"/>
      <c r="AD14" s="42"/>
      <c r="AE14" s="42"/>
      <c r="AF14" s="42"/>
      <c r="AG14" s="42"/>
    </row>
    <row r="15" spans="1:33" ht="13" x14ac:dyDescent="0.3">
      <c r="B15" s="41"/>
      <c r="C15" s="42"/>
      <c r="D15" s="42"/>
      <c r="E15" s="42"/>
      <c r="F15" s="42"/>
      <c r="G15" s="42"/>
      <c r="H15" s="42"/>
      <c r="I15" s="42"/>
      <c r="J15" s="42"/>
      <c r="K15" s="42"/>
      <c r="L15" s="42"/>
      <c r="M15" s="42"/>
      <c r="N15" s="42"/>
      <c r="O15" s="42"/>
      <c r="P15" s="42"/>
      <c r="Q15" s="42"/>
      <c r="R15" s="42"/>
      <c r="S15" s="42"/>
      <c r="T15" s="42"/>
      <c r="U15" s="42"/>
      <c r="V15" s="42"/>
      <c r="Z15" s="42"/>
      <c r="AA15" s="42"/>
      <c r="AB15" s="42"/>
      <c r="AC15" s="42"/>
      <c r="AD15" s="42"/>
      <c r="AE15" s="42"/>
      <c r="AF15" s="42"/>
      <c r="AG15" s="42"/>
    </row>
    <row r="16" spans="1:33" ht="13" x14ac:dyDescent="0.3">
      <c r="B16" s="41"/>
      <c r="C16" s="42"/>
      <c r="D16" s="42"/>
      <c r="E16" s="42"/>
      <c r="F16" s="42"/>
      <c r="G16" s="42"/>
      <c r="H16" s="42"/>
      <c r="I16" s="42"/>
      <c r="J16" s="42"/>
      <c r="K16" s="42"/>
      <c r="L16" s="42"/>
      <c r="M16" s="42"/>
      <c r="N16" s="42"/>
      <c r="O16" s="42"/>
      <c r="P16" s="42"/>
      <c r="Q16" s="42"/>
      <c r="R16" s="42"/>
      <c r="S16" s="42"/>
      <c r="T16" s="42"/>
      <c r="U16" s="42"/>
      <c r="V16" s="42"/>
      <c r="Z16" s="42"/>
      <c r="AA16" s="42"/>
      <c r="AB16" s="42"/>
      <c r="AC16" s="42"/>
      <c r="AD16" s="42"/>
      <c r="AE16" s="42"/>
      <c r="AF16" s="42"/>
      <c r="AG16" s="42"/>
    </row>
    <row r="17" spans="1:33" ht="13" x14ac:dyDescent="0.3">
      <c r="B17" s="41"/>
      <c r="C17" s="42"/>
      <c r="D17" s="42"/>
      <c r="E17" s="42"/>
      <c r="F17" s="42"/>
      <c r="G17" s="42"/>
      <c r="H17" s="42"/>
      <c r="I17" s="42"/>
      <c r="J17" s="42"/>
      <c r="K17" s="42"/>
      <c r="L17" s="42"/>
      <c r="M17" s="42"/>
      <c r="N17" s="42"/>
      <c r="O17" s="42"/>
      <c r="P17" s="42"/>
      <c r="Q17" s="42"/>
      <c r="R17" s="42"/>
      <c r="S17" s="42"/>
      <c r="T17" s="42"/>
      <c r="U17" s="42"/>
      <c r="V17" s="42"/>
      <c r="Z17" s="42"/>
      <c r="AA17" s="42"/>
      <c r="AB17" s="42"/>
      <c r="AC17" s="42"/>
      <c r="AD17" s="42"/>
      <c r="AE17" s="42"/>
      <c r="AF17" s="42"/>
      <c r="AG17" s="42"/>
    </row>
    <row r="18" spans="1:33" ht="13" x14ac:dyDescent="0.3">
      <c r="B18" s="41"/>
      <c r="C18" s="42"/>
      <c r="D18" s="42"/>
      <c r="E18" s="42"/>
      <c r="F18" s="42"/>
      <c r="G18" s="42"/>
      <c r="H18" s="42"/>
      <c r="I18" s="42"/>
      <c r="J18" s="42"/>
      <c r="K18" s="42"/>
      <c r="L18" s="42"/>
      <c r="M18" s="42"/>
      <c r="N18" s="42"/>
      <c r="O18" s="42"/>
      <c r="P18" s="42"/>
      <c r="Q18" s="42"/>
      <c r="R18" s="42"/>
      <c r="S18" s="42"/>
      <c r="T18" s="42"/>
      <c r="U18" s="42"/>
      <c r="V18" s="42"/>
      <c r="Z18" s="42"/>
      <c r="AA18" s="42"/>
      <c r="AB18" s="42"/>
      <c r="AC18" s="42"/>
      <c r="AD18" s="42"/>
      <c r="AE18" s="42"/>
      <c r="AF18" s="42"/>
      <c r="AG18" s="42"/>
    </row>
    <row r="19" spans="1:33" ht="13" x14ac:dyDescent="0.3">
      <c r="B19" s="41"/>
      <c r="C19" s="42"/>
      <c r="D19" s="42"/>
      <c r="E19" s="42"/>
      <c r="F19" s="42"/>
      <c r="G19" s="42"/>
      <c r="H19" s="42"/>
      <c r="I19" s="42"/>
      <c r="J19" s="42"/>
      <c r="K19" s="42"/>
      <c r="L19" s="42"/>
      <c r="M19" s="42"/>
      <c r="N19" s="42"/>
      <c r="O19" s="42"/>
      <c r="P19" s="42"/>
      <c r="Q19" s="42"/>
      <c r="R19" s="42"/>
      <c r="S19" s="42"/>
      <c r="T19" s="42"/>
      <c r="U19" s="42"/>
      <c r="V19" s="42"/>
      <c r="Z19" s="42"/>
      <c r="AA19" s="42"/>
      <c r="AB19" s="42"/>
      <c r="AC19" s="42"/>
      <c r="AD19" s="42"/>
      <c r="AE19" s="42"/>
      <c r="AF19" s="42"/>
      <c r="AG19" s="42"/>
    </row>
    <row r="20" spans="1:33" ht="13" x14ac:dyDescent="0.3">
      <c r="B20" s="41"/>
      <c r="C20" s="42"/>
      <c r="D20" s="42"/>
      <c r="E20" s="42"/>
      <c r="F20" s="42"/>
      <c r="G20" s="42"/>
      <c r="H20" s="42"/>
      <c r="I20" s="42"/>
      <c r="J20" s="42"/>
      <c r="K20" s="42"/>
      <c r="L20" s="42"/>
      <c r="M20" s="42"/>
      <c r="N20" s="42"/>
      <c r="O20" s="42"/>
      <c r="P20" s="42"/>
      <c r="Q20" s="42"/>
      <c r="R20" s="42"/>
      <c r="S20" s="42"/>
      <c r="T20" s="42"/>
      <c r="U20" s="42"/>
      <c r="V20" s="42"/>
      <c r="Z20" s="42"/>
      <c r="AA20" s="42"/>
      <c r="AB20" s="42"/>
      <c r="AC20" s="42"/>
      <c r="AD20" s="42"/>
      <c r="AE20" s="42"/>
      <c r="AF20" s="42"/>
      <c r="AG20" s="42"/>
    </row>
    <row r="21" spans="1:33" ht="13" x14ac:dyDescent="0.3">
      <c r="B21" s="41"/>
      <c r="C21" s="42"/>
      <c r="D21" s="42"/>
      <c r="E21" s="42"/>
      <c r="F21" s="42"/>
      <c r="G21" s="42"/>
      <c r="H21" s="42"/>
      <c r="I21" s="42"/>
      <c r="J21" s="42"/>
      <c r="K21" s="42"/>
      <c r="L21" s="42"/>
      <c r="M21" s="42"/>
      <c r="N21" s="42"/>
      <c r="O21" s="42"/>
      <c r="P21" s="42"/>
      <c r="Q21" s="42"/>
      <c r="R21" s="42"/>
      <c r="S21" s="42"/>
      <c r="T21" s="42"/>
      <c r="U21" s="42"/>
      <c r="V21" s="42"/>
      <c r="Z21" s="42"/>
      <c r="AA21" s="42"/>
      <c r="AB21" s="42"/>
      <c r="AC21" s="42"/>
      <c r="AD21" s="42"/>
      <c r="AE21" s="42"/>
      <c r="AF21" s="42"/>
      <c r="AG21" s="42"/>
    </row>
    <row r="22" spans="1:33" ht="13" x14ac:dyDescent="0.3">
      <c r="B22" s="41"/>
      <c r="C22" s="42"/>
      <c r="D22" s="42"/>
      <c r="E22" s="42"/>
      <c r="F22" s="42"/>
      <c r="G22" s="42"/>
      <c r="H22" s="42"/>
      <c r="I22" s="42"/>
      <c r="J22" s="42"/>
      <c r="K22" s="42"/>
      <c r="L22" s="42"/>
      <c r="M22" s="42"/>
      <c r="N22" s="42"/>
      <c r="O22" s="42"/>
      <c r="P22" s="42"/>
      <c r="Q22" s="42"/>
      <c r="R22" s="42"/>
      <c r="S22" s="42"/>
      <c r="T22" s="42"/>
      <c r="U22" s="42"/>
      <c r="V22" s="42"/>
      <c r="Z22" s="42"/>
      <c r="AA22" s="42"/>
      <c r="AB22" s="42"/>
      <c r="AC22" s="42"/>
      <c r="AD22" s="42"/>
      <c r="AE22" s="42"/>
      <c r="AF22" s="42"/>
      <c r="AG22" s="42"/>
    </row>
    <row r="23" spans="1:33" ht="13" x14ac:dyDescent="0.3">
      <c r="B23" s="41"/>
      <c r="C23" s="42"/>
      <c r="D23" s="42"/>
      <c r="E23" s="42"/>
      <c r="F23" s="42"/>
      <c r="G23" s="42"/>
      <c r="H23" s="42"/>
      <c r="I23" s="42"/>
      <c r="J23" s="42"/>
      <c r="K23" s="42"/>
      <c r="L23" s="42"/>
      <c r="M23" s="42"/>
      <c r="N23" s="42"/>
      <c r="O23" s="42"/>
      <c r="P23" s="42"/>
      <c r="Q23" s="42"/>
      <c r="R23" s="42"/>
      <c r="S23" s="42"/>
      <c r="T23" s="42"/>
      <c r="U23" s="42"/>
      <c r="V23" s="42"/>
      <c r="Z23" s="42"/>
      <c r="AA23" s="42"/>
      <c r="AB23" s="42"/>
      <c r="AC23" s="42"/>
      <c r="AD23" s="42"/>
      <c r="AE23" s="42"/>
      <c r="AF23" s="42"/>
      <c r="AG23" s="42"/>
    </row>
    <row r="24" spans="1:33" ht="13" x14ac:dyDescent="0.3">
      <c r="B24" s="41"/>
      <c r="C24" s="42"/>
      <c r="D24" s="42"/>
      <c r="E24" s="42"/>
      <c r="F24" s="42"/>
      <c r="G24" s="42"/>
      <c r="H24" s="42"/>
      <c r="I24" s="42"/>
      <c r="J24" s="42"/>
      <c r="K24" s="42"/>
      <c r="L24" s="42"/>
      <c r="M24" s="42"/>
      <c r="N24" s="42"/>
      <c r="O24" s="42"/>
      <c r="P24" s="42"/>
      <c r="Q24" s="42"/>
      <c r="R24" s="42"/>
      <c r="S24" s="42"/>
      <c r="T24" s="42"/>
      <c r="U24" s="42"/>
      <c r="V24" s="42"/>
      <c r="Z24" s="42"/>
      <c r="AA24" s="42"/>
      <c r="AB24" s="42"/>
      <c r="AC24" s="42"/>
      <c r="AD24" s="42"/>
      <c r="AE24" s="42"/>
      <c r="AF24" s="42"/>
      <c r="AG24" s="42"/>
    </row>
    <row r="25" spans="1:33" ht="13" x14ac:dyDescent="0.3">
      <c r="B25" s="41"/>
      <c r="C25" s="42"/>
      <c r="D25" s="42"/>
      <c r="E25" s="42"/>
      <c r="F25" s="42"/>
      <c r="G25" s="42"/>
      <c r="H25" s="42"/>
      <c r="I25" s="42"/>
      <c r="J25" s="42"/>
      <c r="K25" s="42"/>
      <c r="L25" s="42"/>
      <c r="M25" s="42"/>
      <c r="N25" s="42"/>
      <c r="O25" s="42"/>
      <c r="P25" s="42"/>
      <c r="Q25" s="42"/>
      <c r="R25" s="42"/>
      <c r="S25" s="42"/>
      <c r="T25" s="42"/>
      <c r="U25" s="42"/>
      <c r="V25" s="42"/>
      <c r="Z25" s="42"/>
      <c r="AA25" s="42"/>
      <c r="AB25" s="42"/>
      <c r="AC25" s="42"/>
      <c r="AD25" s="42"/>
      <c r="AE25" s="42"/>
      <c r="AF25" s="42"/>
      <c r="AG25" s="42"/>
    </row>
    <row r="26" spans="1:33" ht="13" x14ac:dyDescent="0.3">
      <c r="B26" s="41"/>
      <c r="C26" s="42"/>
      <c r="D26" s="42"/>
      <c r="E26" s="42"/>
      <c r="F26" s="42"/>
      <c r="G26" s="42"/>
      <c r="H26" s="42"/>
      <c r="I26" s="42"/>
      <c r="J26" s="42"/>
      <c r="K26" s="42"/>
      <c r="L26" s="42"/>
      <c r="M26" s="42"/>
      <c r="N26" s="42"/>
      <c r="O26" s="42"/>
      <c r="P26" s="42"/>
      <c r="Q26" s="42"/>
      <c r="R26" s="42"/>
      <c r="S26" s="42"/>
      <c r="T26" s="42"/>
      <c r="U26" s="42"/>
      <c r="V26" s="42"/>
      <c r="Z26" s="42"/>
      <c r="AA26" s="42"/>
      <c r="AB26" s="42"/>
      <c r="AC26" s="42"/>
      <c r="AD26" s="42"/>
      <c r="AE26" s="42"/>
      <c r="AF26" s="42"/>
      <c r="AG26" s="42"/>
    </row>
    <row r="27" spans="1:33" ht="13" x14ac:dyDescent="0.3">
      <c r="B27" s="41"/>
      <c r="C27" s="42"/>
      <c r="D27" s="42"/>
      <c r="E27" s="42"/>
      <c r="F27" s="42"/>
      <c r="G27" s="42"/>
      <c r="H27" s="42"/>
      <c r="I27" s="42"/>
      <c r="J27" s="42"/>
      <c r="K27" s="42"/>
      <c r="L27" s="42"/>
      <c r="M27" s="42"/>
      <c r="N27" s="42"/>
      <c r="O27" s="42"/>
      <c r="P27" s="42"/>
      <c r="Q27" s="42"/>
      <c r="R27" s="42"/>
      <c r="S27" s="42"/>
      <c r="T27" s="42"/>
      <c r="U27" s="42"/>
      <c r="V27" s="42"/>
      <c r="Z27" s="42"/>
      <c r="AA27" s="42"/>
      <c r="AB27" s="42"/>
      <c r="AC27" s="42"/>
      <c r="AD27" s="42"/>
      <c r="AE27" s="42"/>
      <c r="AF27" s="42"/>
      <c r="AG27" s="42"/>
    </row>
    <row r="28" spans="1:33" ht="13" x14ac:dyDescent="0.3">
      <c r="B28" s="41"/>
      <c r="C28" s="42"/>
      <c r="D28" s="42"/>
      <c r="E28" s="42"/>
      <c r="F28" s="42"/>
      <c r="G28" s="42"/>
      <c r="H28" s="42"/>
      <c r="I28" s="42"/>
      <c r="J28" s="42"/>
      <c r="K28" s="42"/>
      <c r="L28" s="42"/>
      <c r="M28" s="42"/>
      <c r="N28" s="42"/>
      <c r="O28" s="42"/>
      <c r="P28" s="42"/>
      <c r="Q28" s="42"/>
      <c r="R28" s="42"/>
      <c r="S28" s="42"/>
      <c r="T28" s="42"/>
      <c r="U28" s="42"/>
      <c r="V28" s="42"/>
      <c r="Z28" s="42"/>
      <c r="AA28" s="42"/>
      <c r="AB28" s="42"/>
      <c r="AC28" s="42"/>
      <c r="AD28" s="42"/>
      <c r="AE28" s="42"/>
      <c r="AF28" s="42"/>
      <c r="AG28" s="42"/>
    </row>
    <row r="29" spans="1:33" ht="15.5" x14ac:dyDescent="0.35">
      <c r="B29" s="71" t="str">
        <f>"Annual production of non-combustion energy by source in "&amp;$B$1&amp;", in thousands of terajoules (TJ)"</f>
        <v>Annual production of non-combustion energy by source in East Africa, in thousands of terajoules (TJ)</v>
      </c>
      <c r="C29" s="41"/>
      <c r="D29" s="41"/>
      <c r="E29" s="41"/>
      <c r="F29" s="41"/>
      <c r="G29" s="41"/>
      <c r="H29" s="41"/>
      <c r="I29" s="41"/>
    </row>
    <row r="30" spans="1:33" ht="13" x14ac:dyDescent="0.3">
      <c r="B30" s="41"/>
      <c r="C30" s="42"/>
      <c r="D30" s="42"/>
      <c r="E30" s="42"/>
      <c r="F30" s="42"/>
      <c r="G30" s="42"/>
      <c r="H30" s="42"/>
      <c r="I30" s="42"/>
      <c r="J30" s="42"/>
      <c r="K30" s="42"/>
      <c r="L30" s="42"/>
      <c r="M30" s="42"/>
      <c r="N30" s="42"/>
      <c r="O30" s="42"/>
      <c r="P30" s="42"/>
      <c r="Q30" s="42"/>
      <c r="R30" s="42"/>
      <c r="S30" s="42"/>
      <c r="T30" s="42"/>
      <c r="U30" s="42"/>
      <c r="V30" s="42"/>
      <c r="Z30" s="42"/>
      <c r="AA30" s="42"/>
      <c r="AB30" s="42"/>
      <c r="AC30" s="42"/>
      <c r="AD30" s="42"/>
      <c r="AE30" s="42"/>
      <c r="AF30" s="42"/>
      <c r="AG30" s="42"/>
    </row>
    <row r="31" spans="1:33" ht="13" x14ac:dyDescent="0.3">
      <c r="A31" s="41"/>
      <c r="B31" s="41"/>
      <c r="C31" s="42"/>
      <c r="D31" s="42"/>
      <c r="E31" s="42"/>
      <c r="F31" s="42"/>
      <c r="G31" s="42"/>
      <c r="H31" s="42"/>
      <c r="I31" s="42"/>
      <c r="J31" s="42"/>
      <c r="K31" s="42"/>
      <c r="L31" s="42"/>
      <c r="M31" s="42"/>
      <c r="N31" s="42"/>
      <c r="O31" s="42"/>
      <c r="P31" s="42"/>
      <c r="Q31" s="42"/>
      <c r="R31" s="42"/>
      <c r="S31" s="42"/>
      <c r="T31" s="42"/>
      <c r="U31" s="42"/>
      <c r="V31" s="42"/>
      <c r="Z31" s="42"/>
      <c r="AA31" s="42"/>
      <c r="AB31" s="42"/>
      <c r="AC31" s="42"/>
      <c r="AD31" s="42"/>
      <c r="AE31" s="42"/>
      <c r="AF31" s="42"/>
      <c r="AG31" s="42"/>
    </row>
    <row r="32" spans="1:33" ht="13" x14ac:dyDescent="0.3">
      <c r="A32" s="41"/>
      <c r="B32" s="41"/>
      <c r="C32" s="42"/>
      <c r="D32" s="42"/>
      <c r="E32" s="42"/>
      <c r="F32" s="42"/>
      <c r="G32" s="42"/>
      <c r="H32" s="42"/>
      <c r="I32" s="42"/>
      <c r="J32" s="42"/>
      <c r="K32" s="42"/>
      <c r="L32" s="42"/>
      <c r="M32" s="42"/>
      <c r="N32" s="42"/>
      <c r="O32" s="42"/>
      <c r="P32" s="42"/>
      <c r="Q32" s="42"/>
      <c r="R32" s="42"/>
      <c r="S32" s="42"/>
      <c r="T32" s="42"/>
      <c r="U32" s="42"/>
      <c r="V32" s="42"/>
      <c r="Z32" s="42"/>
      <c r="AA32" s="42"/>
      <c r="AB32" s="42"/>
      <c r="AC32" s="42"/>
      <c r="AD32" s="42"/>
      <c r="AE32" s="42"/>
      <c r="AF32" s="42"/>
      <c r="AG32" s="42"/>
    </row>
    <row r="33" spans="1:33" ht="13" x14ac:dyDescent="0.3">
      <c r="A33" s="41"/>
      <c r="B33" s="41"/>
      <c r="C33" s="42"/>
      <c r="D33" s="42"/>
      <c r="E33" s="42"/>
      <c r="F33" s="42"/>
      <c r="G33" s="42"/>
      <c r="H33" s="42"/>
      <c r="I33" s="42"/>
      <c r="J33" s="42"/>
      <c r="K33" s="42"/>
      <c r="L33" s="42"/>
      <c r="M33" s="42"/>
      <c r="N33" s="42"/>
      <c r="O33" s="42"/>
      <c r="P33" s="42"/>
      <c r="Q33" s="42"/>
      <c r="R33" s="42"/>
      <c r="S33" s="42"/>
      <c r="T33" s="42"/>
      <c r="U33" s="42"/>
      <c r="V33" s="42"/>
      <c r="Z33" s="42"/>
      <c r="AA33" s="42"/>
      <c r="AB33" s="42"/>
      <c r="AC33" s="42"/>
      <c r="AD33" s="42"/>
      <c r="AE33" s="42"/>
      <c r="AF33" s="42"/>
      <c r="AG33" s="42"/>
    </row>
    <row r="34" spans="1:33" ht="13" x14ac:dyDescent="0.3">
      <c r="A34" s="41"/>
      <c r="B34" s="41"/>
      <c r="C34" s="42"/>
      <c r="D34" s="42"/>
      <c r="E34" s="42"/>
      <c r="F34" s="42"/>
      <c r="G34" s="42"/>
      <c r="H34" s="42"/>
      <c r="I34" s="42"/>
      <c r="J34" s="42"/>
      <c r="K34" s="42"/>
      <c r="L34" s="42"/>
      <c r="M34" s="42"/>
      <c r="N34" s="42"/>
      <c r="O34" s="42"/>
      <c r="P34" s="42"/>
      <c r="Q34" s="42"/>
      <c r="R34" s="42"/>
      <c r="S34" s="42"/>
      <c r="T34" s="42"/>
      <c r="U34" s="42"/>
      <c r="V34" s="42"/>
      <c r="Z34" s="42"/>
      <c r="AA34" s="42"/>
      <c r="AB34" s="42"/>
      <c r="AC34" s="42"/>
      <c r="AD34" s="42"/>
      <c r="AE34" s="42"/>
      <c r="AF34" s="42"/>
      <c r="AG34" s="42"/>
    </row>
    <row r="35" spans="1:33" ht="13" x14ac:dyDescent="0.3">
      <c r="A35" s="41"/>
      <c r="B35" s="41"/>
      <c r="C35" s="42"/>
      <c r="D35" s="42"/>
      <c r="E35" s="42"/>
      <c r="F35" s="42"/>
      <c r="G35" s="42"/>
      <c r="H35" s="42"/>
      <c r="I35" s="42"/>
      <c r="J35" s="42"/>
      <c r="K35" s="42"/>
      <c r="L35" s="42"/>
      <c r="M35" s="42"/>
      <c r="N35" s="42"/>
      <c r="O35" s="42"/>
      <c r="P35" s="42"/>
      <c r="Q35" s="42"/>
      <c r="R35" s="42"/>
      <c r="S35" s="42"/>
      <c r="T35" s="42"/>
      <c r="U35" s="42"/>
      <c r="V35" s="42"/>
      <c r="Z35" s="42"/>
      <c r="AA35" s="42"/>
      <c r="AB35" s="42"/>
      <c r="AC35" s="42"/>
      <c r="AD35" s="42"/>
      <c r="AE35" s="42"/>
      <c r="AF35" s="42"/>
      <c r="AG35" s="42"/>
    </row>
    <row r="36" spans="1:33" ht="13" x14ac:dyDescent="0.3">
      <c r="A36" s="41"/>
      <c r="B36" s="41"/>
      <c r="C36" s="42"/>
      <c r="D36" s="42"/>
      <c r="E36" s="42"/>
      <c r="F36" s="42"/>
      <c r="G36" s="42"/>
      <c r="H36" s="42"/>
      <c r="I36" s="42"/>
      <c r="J36" s="42"/>
      <c r="K36" s="42"/>
      <c r="L36" s="42"/>
      <c r="M36" s="42"/>
      <c r="N36" s="42"/>
      <c r="O36" s="42"/>
      <c r="P36" s="42"/>
      <c r="Q36" s="42"/>
      <c r="R36" s="42"/>
      <c r="S36" s="42"/>
      <c r="T36" s="42"/>
      <c r="U36" s="42"/>
      <c r="V36" s="42"/>
      <c r="Z36" s="42"/>
      <c r="AA36" s="42"/>
      <c r="AB36" s="42"/>
      <c r="AC36" s="42"/>
      <c r="AD36" s="42"/>
      <c r="AE36" s="42"/>
      <c r="AF36" s="42"/>
      <c r="AG36" s="42"/>
    </row>
    <row r="37" spans="1:33" ht="13" x14ac:dyDescent="0.3">
      <c r="A37" s="41"/>
      <c r="B37" s="41"/>
      <c r="C37" s="42"/>
      <c r="D37" s="42"/>
      <c r="E37" s="42"/>
      <c r="F37" s="42"/>
      <c r="G37" s="42"/>
      <c r="H37" s="42"/>
      <c r="I37" s="42"/>
      <c r="J37" s="42"/>
      <c r="K37" s="42"/>
      <c r="L37" s="42"/>
      <c r="M37" s="42"/>
      <c r="N37" s="42"/>
      <c r="O37" s="42"/>
      <c r="P37" s="42"/>
      <c r="Q37" s="42"/>
      <c r="R37" s="42"/>
      <c r="S37" s="42"/>
      <c r="T37" s="42"/>
      <c r="U37" s="42"/>
      <c r="V37" s="42"/>
      <c r="Z37" s="42"/>
      <c r="AA37" s="42"/>
      <c r="AB37" s="42"/>
      <c r="AC37" s="42"/>
      <c r="AD37" s="42"/>
      <c r="AE37" s="42"/>
      <c r="AF37" s="42"/>
      <c r="AG37" s="42"/>
    </row>
    <row r="38" spans="1:33" ht="13" x14ac:dyDescent="0.3">
      <c r="A38" s="41"/>
      <c r="B38" s="41"/>
      <c r="C38" s="42"/>
      <c r="D38" s="42"/>
      <c r="E38" s="42"/>
      <c r="F38" s="42"/>
      <c r="G38" s="42"/>
      <c r="H38" s="42"/>
      <c r="I38" s="42"/>
      <c r="J38" s="42"/>
      <c r="K38" s="42"/>
      <c r="L38" s="42"/>
      <c r="M38" s="42"/>
      <c r="N38" s="42"/>
      <c r="O38" s="42"/>
      <c r="P38" s="42"/>
      <c r="Q38" s="42"/>
      <c r="R38" s="42"/>
      <c r="S38" s="42"/>
      <c r="T38" s="42"/>
      <c r="U38" s="42"/>
      <c r="V38" s="42"/>
      <c r="Z38" s="42"/>
      <c r="AA38" s="42"/>
      <c r="AB38" s="42"/>
      <c r="AC38" s="42"/>
      <c r="AD38" s="42"/>
      <c r="AE38" s="42"/>
      <c r="AF38" s="42"/>
      <c r="AG38" s="42"/>
    </row>
    <row r="39" spans="1:33" ht="13" x14ac:dyDescent="0.3">
      <c r="A39" s="41"/>
      <c r="B39" s="41"/>
      <c r="C39" s="42"/>
      <c r="D39" s="42"/>
      <c r="E39" s="42"/>
      <c r="F39" s="42"/>
      <c r="G39" s="42"/>
      <c r="H39" s="42"/>
      <c r="I39" s="42"/>
      <c r="J39" s="42"/>
      <c r="K39" s="42"/>
      <c r="L39" s="42"/>
      <c r="M39" s="42"/>
      <c r="N39" s="42"/>
      <c r="O39" s="42"/>
      <c r="P39" s="42"/>
      <c r="Q39" s="42"/>
      <c r="R39" s="42"/>
      <c r="S39" s="42"/>
      <c r="T39" s="42"/>
      <c r="U39" s="42"/>
      <c r="V39" s="42"/>
      <c r="Z39" s="42"/>
      <c r="AA39" s="42"/>
      <c r="AB39" s="42"/>
      <c r="AC39" s="42"/>
      <c r="AD39" s="42"/>
      <c r="AE39" s="42"/>
      <c r="AF39" s="42"/>
      <c r="AG39" s="42"/>
    </row>
    <row r="40" spans="1:33" ht="13" x14ac:dyDescent="0.3">
      <c r="A40" s="41"/>
      <c r="B40" s="41"/>
      <c r="C40" s="42"/>
      <c r="D40" s="42"/>
      <c r="E40" s="42"/>
      <c r="F40" s="42"/>
      <c r="G40" s="42"/>
      <c r="H40" s="42"/>
      <c r="I40" s="42"/>
      <c r="J40" s="42"/>
      <c r="K40" s="42"/>
      <c r="L40" s="42"/>
      <c r="M40" s="42"/>
      <c r="N40" s="42"/>
      <c r="O40" s="42"/>
      <c r="P40" s="42"/>
      <c r="Q40" s="42"/>
      <c r="R40" s="42"/>
      <c r="S40" s="42"/>
      <c r="T40" s="42"/>
      <c r="U40" s="42"/>
      <c r="V40" s="42"/>
      <c r="Z40" s="42"/>
      <c r="AA40" s="42"/>
      <c r="AB40" s="42"/>
      <c r="AC40" s="42"/>
      <c r="AD40" s="42"/>
      <c r="AE40" s="42"/>
      <c r="AF40" s="42"/>
      <c r="AG40" s="42"/>
    </row>
    <row r="41" spans="1:33" ht="13" x14ac:dyDescent="0.3">
      <c r="A41" s="41"/>
      <c r="B41" s="41"/>
      <c r="C41" s="42"/>
      <c r="D41" s="42"/>
      <c r="E41" s="42"/>
      <c r="F41" s="42"/>
      <c r="G41" s="42"/>
      <c r="H41" s="42"/>
      <c r="I41" s="42"/>
      <c r="J41" s="42"/>
      <c r="K41" s="42"/>
      <c r="L41" s="42"/>
      <c r="M41" s="42"/>
      <c r="N41" s="42"/>
      <c r="O41" s="42"/>
      <c r="P41" s="42"/>
      <c r="Q41" s="42"/>
      <c r="R41" s="42"/>
      <c r="S41" s="42"/>
      <c r="T41" s="42"/>
      <c r="U41" s="42"/>
      <c r="V41" s="42"/>
      <c r="Z41" s="42"/>
      <c r="AA41" s="42"/>
      <c r="AB41" s="42"/>
      <c r="AC41" s="42"/>
      <c r="AD41" s="42"/>
      <c r="AE41" s="42"/>
      <c r="AF41" s="42"/>
      <c r="AG41" s="42"/>
    </row>
    <row r="42" spans="1:33" ht="13" x14ac:dyDescent="0.3">
      <c r="A42" s="41"/>
      <c r="B42" s="41"/>
      <c r="C42" s="42"/>
      <c r="D42" s="42"/>
      <c r="E42" s="42"/>
      <c r="F42" s="42"/>
      <c r="G42" s="42"/>
      <c r="H42" s="42"/>
      <c r="I42" s="42"/>
      <c r="J42" s="42"/>
      <c r="K42" s="42"/>
      <c r="L42" s="42"/>
      <c r="M42" s="42"/>
      <c r="N42" s="42"/>
      <c r="O42" s="42"/>
      <c r="P42" s="42"/>
      <c r="Q42" s="42"/>
      <c r="R42" s="42"/>
      <c r="S42" s="42"/>
      <c r="T42" s="42"/>
      <c r="U42" s="42"/>
      <c r="V42" s="42"/>
      <c r="Z42" s="42"/>
      <c r="AA42" s="42"/>
      <c r="AB42" s="42"/>
      <c r="AC42" s="42"/>
      <c r="AD42" s="42"/>
      <c r="AE42" s="42"/>
      <c r="AF42" s="42"/>
      <c r="AG42" s="42"/>
    </row>
    <row r="43" spans="1:33" ht="13" x14ac:dyDescent="0.3">
      <c r="A43" s="41"/>
      <c r="B43" s="41"/>
      <c r="C43" s="42"/>
      <c r="D43" s="42"/>
      <c r="E43" s="42"/>
      <c r="F43" s="42"/>
      <c r="G43" s="42"/>
      <c r="H43" s="42"/>
      <c r="I43" s="42"/>
      <c r="J43" s="42"/>
      <c r="K43" s="42"/>
      <c r="L43" s="42"/>
      <c r="M43" s="42"/>
      <c r="N43" s="42"/>
      <c r="O43" s="42"/>
      <c r="P43" s="42"/>
      <c r="Q43" s="42"/>
      <c r="R43" s="42"/>
      <c r="S43" s="42"/>
      <c r="T43" s="42"/>
      <c r="U43" s="42"/>
      <c r="V43" s="42"/>
      <c r="Z43" s="42"/>
      <c r="AA43" s="42"/>
      <c r="AB43" s="42"/>
      <c r="AC43" s="42"/>
      <c r="AD43" s="42"/>
      <c r="AE43" s="42"/>
      <c r="AF43" s="42"/>
      <c r="AG43" s="42"/>
    </row>
    <row r="44" spans="1:33" ht="13" x14ac:dyDescent="0.3">
      <c r="A44" s="41"/>
      <c r="B44" s="41"/>
      <c r="C44" s="42"/>
      <c r="D44" s="42"/>
      <c r="E44" s="42"/>
      <c r="F44" s="42"/>
      <c r="G44" s="42"/>
      <c r="H44" s="42"/>
      <c r="I44" s="42"/>
      <c r="J44" s="42"/>
      <c r="K44" s="42"/>
      <c r="L44" s="42"/>
      <c r="M44" s="42"/>
      <c r="N44" s="42"/>
      <c r="O44" s="42"/>
      <c r="P44" s="42"/>
      <c r="Q44" s="42"/>
      <c r="R44" s="42"/>
      <c r="S44" s="42"/>
      <c r="T44" s="42"/>
      <c r="U44" s="42"/>
      <c r="V44" s="42"/>
      <c r="Z44" s="42"/>
      <c r="AA44" s="42"/>
      <c r="AB44" s="42"/>
      <c r="AC44" s="42"/>
      <c r="AD44" s="42"/>
      <c r="AE44" s="42"/>
      <c r="AF44" s="42"/>
      <c r="AG44" s="42"/>
    </row>
    <row r="45" spans="1:33" ht="13" x14ac:dyDescent="0.3">
      <c r="A45" s="41"/>
      <c r="B45" s="41"/>
      <c r="C45" s="42"/>
      <c r="D45" s="42"/>
      <c r="E45" s="42"/>
      <c r="F45" s="42"/>
      <c r="G45" s="42"/>
      <c r="H45" s="42"/>
      <c r="I45" s="42"/>
      <c r="J45" s="42"/>
      <c r="K45" s="42"/>
      <c r="L45" s="42"/>
      <c r="M45" s="42"/>
      <c r="N45" s="42"/>
      <c r="O45" s="42"/>
      <c r="P45" s="42"/>
      <c r="Q45" s="42"/>
      <c r="R45" s="42"/>
      <c r="S45" s="42"/>
      <c r="T45" s="42"/>
      <c r="U45" s="42"/>
      <c r="V45" s="42"/>
      <c r="Z45" s="42"/>
      <c r="AA45" s="42"/>
      <c r="AB45" s="42"/>
      <c r="AC45" s="42"/>
      <c r="AD45" s="42"/>
      <c r="AE45" s="42"/>
      <c r="AF45" s="42"/>
      <c r="AG45" s="42"/>
    </row>
    <row r="46" spans="1:33" ht="13" x14ac:dyDescent="0.3">
      <c r="A46" s="41"/>
      <c r="B46" s="41"/>
      <c r="C46" s="42"/>
      <c r="D46" s="42"/>
      <c r="E46" s="42"/>
      <c r="F46" s="42"/>
      <c r="G46" s="42"/>
      <c r="H46" s="42"/>
      <c r="I46" s="42"/>
      <c r="J46" s="42"/>
      <c r="K46" s="42"/>
      <c r="L46" s="42"/>
      <c r="M46" s="42"/>
      <c r="N46" s="42"/>
      <c r="O46" s="42"/>
      <c r="P46" s="42"/>
      <c r="Q46" s="42"/>
      <c r="R46" s="42"/>
      <c r="S46" s="42"/>
      <c r="T46" s="42"/>
      <c r="U46" s="42"/>
      <c r="V46" s="42"/>
      <c r="Z46" s="42"/>
      <c r="AA46" s="42"/>
      <c r="AB46" s="42"/>
      <c r="AC46" s="42"/>
      <c r="AD46" s="42"/>
      <c r="AE46" s="42"/>
      <c r="AF46" s="42"/>
      <c r="AG46" s="42"/>
    </row>
    <row r="47" spans="1:33" ht="13" x14ac:dyDescent="0.3">
      <c r="A47" s="41"/>
      <c r="B47" s="41"/>
      <c r="C47" s="42"/>
      <c r="D47" s="42"/>
      <c r="E47" s="42"/>
      <c r="F47" s="42"/>
      <c r="G47" s="42"/>
      <c r="H47" s="42"/>
      <c r="I47" s="42"/>
      <c r="J47" s="42"/>
      <c r="K47" s="42"/>
      <c r="L47" s="42"/>
      <c r="M47" s="42"/>
      <c r="N47" s="42"/>
      <c r="O47" s="42"/>
      <c r="P47" s="42"/>
      <c r="Q47" s="42"/>
      <c r="R47" s="42"/>
      <c r="S47" s="42"/>
      <c r="T47" s="42"/>
      <c r="U47" s="42"/>
      <c r="V47" s="42"/>
      <c r="Z47" s="42"/>
      <c r="AA47" s="42"/>
      <c r="AB47" s="42"/>
      <c r="AC47" s="42"/>
      <c r="AD47" s="42"/>
      <c r="AE47" s="42"/>
      <c r="AF47" s="42"/>
      <c r="AG47" s="42"/>
    </row>
    <row r="48" spans="1:33" ht="13" x14ac:dyDescent="0.3">
      <c r="A48" s="41"/>
      <c r="B48" s="41"/>
      <c r="C48" s="42"/>
      <c r="D48" s="42"/>
      <c r="E48" s="42"/>
      <c r="F48" s="42"/>
      <c r="G48" s="42"/>
      <c r="H48" s="42"/>
      <c r="I48" s="42"/>
      <c r="J48" s="42"/>
      <c r="K48" s="42"/>
      <c r="L48" s="42"/>
      <c r="M48" s="42"/>
      <c r="N48" s="42"/>
      <c r="O48" s="42"/>
      <c r="P48" s="42"/>
      <c r="Q48" s="42"/>
      <c r="R48" s="42"/>
      <c r="S48" s="42"/>
      <c r="T48" s="42"/>
      <c r="U48" s="42"/>
      <c r="V48" s="42"/>
      <c r="Z48" s="42"/>
      <c r="AA48" s="42"/>
      <c r="AB48" s="42"/>
      <c r="AC48" s="42"/>
      <c r="AD48" s="42"/>
      <c r="AE48" s="42"/>
      <c r="AF48" s="42"/>
      <c r="AG48" s="42"/>
    </row>
    <row r="49" spans="1:37" ht="13" x14ac:dyDescent="0.3">
      <c r="A49" s="41"/>
      <c r="B49" s="41"/>
      <c r="C49" s="42"/>
      <c r="D49" s="42"/>
      <c r="E49" s="42"/>
      <c r="F49" s="42"/>
      <c r="G49" s="42"/>
      <c r="H49" s="42"/>
      <c r="I49" s="42"/>
      <c r="J49" s="42"/>
      <c r="K49" s="42"/>
      <c r="L49" s="42"/>
      <c r="M49" s="42"/>
      <c r="N49" s="42"/>
      <c r="O49" s="42"/>
      <c r="P49" s="42"/>
      <c r="Q49" s="42"/>
      <c r="R49" s="42"/>
      <c r="S49" s="42"/>
      <c r="T49" s="42"/>
      <c r="U49" s="42"/>
      <c r="V49" s="42"/>
      <c r="Z49" s="42"/>
      <c r="AA49" s="42"/>
      <c r="AB49" s="42"/>
      <c r="AC49" s="42"/>
      <c r="AD49" s="42"/>
      <c r="AE49" s="42"/>
      <c r="AF49" s="42"/>
      <c r="AG49" s="42"/>
    </row>
    <row r="50" spans="1:37" ht="13" x14ac:dyDescent="0.3">
      <c r="A50" s="41"/>
      <c r="B50" s="41"/>
      <c r="C50" s="42"/>
      <c r="D50" s="42"/>
      <c r="E50" s="42"/>
      <c r="F50" s="42"/>
      <c r="G50" s="42"/>
      <c r="H50" s="42"/>
      <c r="I50" s="42"/>
      <c r="J50" s="42"/>
      <c r="K50" s="42"/>
      <c r="L50" s="42"/>
      <c r="M50" s="42"/>
      <c r="N50" s="42"/>
      <c r="O50" s="42"/>
      <c r="P50" s="42"/>
      <c r="Q50" s="42"/>
      <c r="R50" s="42"/>
      <c r="S50" s="42"/>
      <c r="T50" s="42"/>
      <c r="U50" s="42"/>
      <c r="V50" s="42"/>
      <c r="Z50" s="42"/>
      <c r="AA50" s="42"/>
      <c r="AB50" s="42"/>
      <c r="AC50" s="42"/>
      <c r="AD50" s="42"/>
      <c r="AE50" s="42"/>
      <c r="AF50" s="42"/>
      <c r="AG50" s="42"/>
    </row>
    <row r="51" spans="1:37" ht="13" x14ac:dyDescent="0.3">
      <c r="A51" s="41"/>
      <c r="B51" s="41"/>
      <c r="C51" s="42"/>
      <c r="D51" s="42"/>
      <c r="E51" s="42"/>
      <c r="F51" s="42"/>
      <c r="G51" s="42"/>
      <c r="H51" s="42"/>
      <c r="I51" s="42"/>
      <c r="J51" s="42"/>
      <c r="K51" s="42"/>
      <c r="L51" s="42"/>
      <c r="M51" s="42"/>
      <c r="N51" s="42"/>
      <c r="O51" s="42"/>
      <c r="P51" s="42"/>
      <c r="Q51" s="42"/>
      <c r="R51" s="42"/>
      <c r="S51" s="42"/>
      <c r="T51" s="42"/>
      <c r="U51" s="42"/>
      <c r="V51" s="42"/>
      <c r="Z51" s="42"/>
      <c r="AA51" s="42"/>
      <c r="AB51" s="42"/>
      <c r="AC51" s="42"/>
      <c r="AD51" s="42"/>
      <c r="AE51" s="42"/>
      <c r="AF51" s="42"/>
      <c r="AG51" s="42"/>
    </row>
    <row r="52" spans="1:37" ht="13" x14ac:dyDescent="0.3">
      <c r="A52" s="41"/>
      <c r="B52" s="41"/>
      <c r="C52" s="42"/>
      <c r="D52" s="42"/>
      <c r="E52" s="42"/>
      <c r="F52" s="42"/>
      <c r="G52" s="42"/>
      <c r="H52" s="42"/>
      <c r="I52" s="42"/>
      <c r="J52" s="42"/>
      <c r="K52" s="42"/>
      <c r="L52" s="42"/>
      <c r="M52" s="42"/>
      <c r="N52" s="42"/>
      <c r="O52" s="42"/>
      <c r="P52" s="42"/>
      <c r="Q52" s="42"/>
      <c r="R52" s="42"/>
      <c r="S52" s="42"/>
      <c r="T52" s="42"/>
      <c r="U52" s="42"/>
      <c r="V52" s="42"/>
      <c r="Z52" s="42"/>
      <c r="AA52" s="42"/>
      <c r="AB52" s="42"/>
      <c r="AC52" s="42"/>
      <c r="AD52" s="42"/>
      <c r="AE52" s="42"/>
      <c r="AF52" s="42"/>
      <c r="AG52" s="42"/>
    </row>
    <row r="53" spans="1:37" ht="13" x14ac:dyDescent="0.3">
      <c r="A53" s="41"/>
      <c r="B53" s="41"/>
      <c r="C53" s="42"/>
      <c r="D53" s="42"/>
      <c r="E53" s="42"/>
      <c r="F53" s="42"/>
      <c r="G53" s="42"/>
      <c r="H53" s="42"/>
      <c r="I53" s="42"/>
      <c r="J53" s="42"/>
      <c r="K53" s="42"/>
      <c r="L53" s="42"/>
      <c r="M53" s="42"/>
      <c r="N53" s="42"/>
      <c r="O53" s="42"/>
      <c r="P53" s="42"/>
      <c r="Q53" s="42"/>
      <c r="R53" s="42"/>
      <c r="S53" s="42"/>
      <c r="T53" s="42"/>
      <c r="U53" s="42"/>
      <c r="V53" s="42"/>
      <c r="Z53" s="42"/>
      <c r="AA53" s="42"/>
      <c r="AB53" s="42"/>
      <c r="AC53" s="42"/>
      <c r="AD53" s="42"/>
      <c r="AE53" s="42"/>
      <c r="AF53" s="42"/>
      <c r="AG53" s="42"/>
    </row>
    <row r="54" spans="1:37" ht="13" x14ac:dyDescent="0.3">
      <c r="A54" s="41"/>
      <c r="B54" t="s">
        <v>813</v>
      </c>
      <c r="C54" s="42"/>
      <c r="D54" s="42"/>
      <c r="E54" s="42"/>
      <c r="F54" s="42"/>
      <c r="G54" s="42"/>
      <c r="H54" s="42"/>
      <c r="I54" s="42"/>
      <c r="J54" s="42"/>
      <c r="K54" s="42"/>
      <c r="L54" s="42"/>
      <c r="M54" s="42"/>
      <c r="N54" s="42"/>
      <c r="O54" s="42"/>
      <c r="P54" s="42"/>
      <c r="Q54" s="42"/>
      <c r="R54" s="42"/>
      <c r="S54" s="42"/>
      <c r="T54" s="42"/>
      <c r="U54" s="42"/>
      <c r="V54" s="42"/>
      <c r="Z54" s="42"/>
      <c r="AA54" s="42"/>
      <c r="AB54" s="42"/>
      <c r="AC54" s="42"/>
      <c r="AD54" s="42"/>
      <c r="AE54" s="42"/>
      <c r="AF54" s="42"/>
      <c r="AG54" s="42"/>
    </row>
    <row r="55" spans="1:37" ht="13" x14ac:dyDescent="0.3">
      <c r="A55" s="41"/>
      <c r="B55" t="str">
        <f>_xlfn.IFNA(VLOOKUP($B$1,$B$159:$C$164,2,FALSE),"")</f>
        <v>Data reported for East Africa does not include Djibouti, Seychelles and Somalia.</v>
      </c>
      <c r="C55" s="42"/>
      <c r="D55" s="42"/>
      <c r="E55" s="42"/>
      <c r="F55" s="42"/>
      <c r="G55" s="42"/>
      <c r="H55" s="42"/>
      <c r="I55" s="42"/>
      <c r="J55" s="42"/>
      <c r="K55" s="42"/>
      <c r="L55" s="42"/>
      <c r="M55" s="42"/>
      <c r="N55" s="42"/>
      <c r="O55" s="42"/>
      <c r="P55" s="42"/>
      <c r="Q55" s="42"/>
      <c r="R55" s="42"/>
      <c r="S55" s="42"/>
      <c r="T55" s="42"/>
      <c r="U55" s="42"/>
      <c r="V55" s="42"/>
      <c r="Z55" s="42"/>
      <c r="AA55" s="42"/>
      <c r="AB55" s="42"/>
      <c r="AC55" s="42"/>
      <c r="AD55" s="42"/>
      <c r="AE55" s="42"/>
      <c r="AF55" s="42"/>
      <c r="AG55" s="42"/>
    </row>
    <row r="56" spans="1:37" ht="13" x14ac:dyDescent="0.3">
      <c r="A56" s="41"/>
      <c r="B56" t="s">
        <v>821</v>
      </c>
      <c r="C56" s="42"/>
      <c r="D56" s="42"/>
      <c r="E56" s="42"/>
      <c r="F56" s="42"/>
      <c r="G56" s="42"/>
      <c r="H56" s="42"/>
      <c r="I56" s="42"/>
      <c r="J56" s="42"/>
      <c r="K56" s="42"/>
      <c r="L56" s="42"/>
      <c r="M56" s="42"/>
      <c r="N56" s="42"/>
      <c r="O56" s="42"/>
      <c r="P56" s="42"/>
      <c r="Q56" s="42"/>
      <c r="R56" s="42"/>
      <c r="S56" s="42"/>
      <c r="T56" s="42"/>
      <c r="U56" s="42"/>
      <c r="V56" s="42"/>
      <c r="Z56" s="42"/>
      <c r="AA56" s="42"/>
      <c r="AB56" s="42"/>
      <c r="AC56" s="42"/>
      <c r="AD56" s="42"/>
      <c r="AE56" s="42"/>
      <c r="AF56" s="42"/>
      <c r="AG56" s="42"/>
    </row>
    <row r="57" spans="1:37" ht="13" x14ac:dyDescent="0.3">
      <c r="A57" s="41"/>
      <c r="B57" s="41"/>
      <c r="C57" s="41"/>
      <c r="D57" s="41"/>
      <c r="E57" s="41"/>
      <c r="F57" s="41"/>
    </row>
    <row r="58" spans="1:37" x14ac:dyDescent="0.25">
      <c r="C58" t="s">
        <v>796</v>
      </c>
    </row>
    <row r="60" spans="1:37" x14ac:dyDescent="0.25">
      <c r="A60" t="s">
        <v>797</v>
      </c>
      <c r="B60" t="s">
        <v>535</v>
      </c>
      <c r="C60" t="str">
        <f>VLOOKUP($B60,'Lookup codes'!$R:$S,2,FALSE)</f>
        <v>Product</v>
      </c>
      <c r="D60" t="s">
        <v>800</v>
      </c>
      <c r="E60">
        <v>2010</v>
      </c>
      <c r="F60">
        <v>2011</v>
      </c>
      <c r="G60">
        <v>2012</v>
      </c>
      <c r="H60">
        <v>2013</v>
      </c>
      <c r="I60">
        <v>2014</v>
      </c>
      <c r="J60">
        <v>2015</v>
      </c>
      <c r="K60">
        <v>2016</v>
      </c>
      <c r="L60">
        <v>2017</v>
      </c>
      <c r="M60">
        <v>2018</v>
      </c>
      <c r="N60">
        <v>2019</v>
      </c>
      <c r="O60">
        <v>2020</v>
      </c>
      <c r="P60" s="61">
        <v>2010</v>
      </c>
      <c r="Q60" s="61">
        <v>2011</v>
      </c>
      <c r="R60" s="61">
        <v>2012</v>
      </c>
      <c r="S60" s="61">
        <v>2013</v>
      </c>
      <c r="T60" s="61">
        <v>2014</v>
      </c>
      <c r="U60" s="61">
        <v>2015</v>
      </c>
      <c r="V60" s="61">
        <v>2016</v>
      </c>
      <c r="W60" s="61">
        <v>2017</v>
      </c>
      <c r="X60" s="61">
        <v>2018</v>
      </c>
      <c r="Y60" s="61">
        <v>2019</v>
      </c>
      <c r="Z60" s="61">
        <v>2020</v>
      </c>
      <c r="AA60" s="68">
        <v>2010</v>
      </c>
      <c r="AB60" s="68">
        <v>2011</v>
      </c>
      <c r="AC60" s="68">
        <v>2012</v>
      </c>
      <c r="AD60" s="68">
        <v>2013</v>
      </c>
      <c r="AE60" s="68">
        <v>2014</v>
      </c>
      <c r="AF60" s="68">
        <v>2015</v>
      </c>
      <c r="AG60" s="68">
        <v>2016</v>
      </c>
      <c r="AH60" s="68">
        <v>2017</v>
      </c>
      <c r="AI60" s="68">
        <v>2018</v>
      </c>
      <c r="AJ60" s="68">
        <v>2019</v>
      </c>
      <c r="AK60" s="68">
        <v>2020</v>
      </c>
    </row>
    <row r="61" spans="1:37" x14ac:dyDescent="0.25">
      <c r="A61">
        <v>1</v>
      </c>
      <c r="B61" t="str">
        <f>VLOOKUP($A61,$A$73:$O$83,2,FALSE)</f>
        <v>GEOTHERM</v>
      </c>
      <c r="C61" t="str">
        <f>VLOOKUP($A61,$A$73:$O$83,3,FALSE)</f>
        <v>Geothermal</v>
      </c>
      <c r="D61" t="str">
        <f>VLOOKUP($A61,$A$73:$O$83,4,FALSE)</f>
        <v>Geothermal</v>
      </c>
      <c r="E61" s="45">
        <f>VLOOKUP($A$1&amp;$B61,'IEA production stats aggregated'!$A:$AY,E$60-2010+18,FALSE)/1000</f>
        <v>38.699999200000001</v>
      </c>
      <c r="F61" s="45">
        <f>VLOOKUP($A$1&amp;$B61,'IEA production stats aggregated'!$A:$AY,F$60-2010+18,FALSE)/1000</f>
        <v>52.272001200000005</v>
      </c>
      <c r="G61" s="45">
        <f>VLOOKUP($A$1&amp;$B61,'IEA production stats aggregated'!$A:$AY,G$60-2010+18,FALSE)/1000</f>
        <v>54.576001400000003</v>
      </c>
      <c r="H61" s="45">
        <f>VLOOKUP($A$1&amp;$B61,'IEA production stats aggregated'!$A:$AY,H$60-2010+18,FALSE)/1000</f>
        <v>64.116002100000003</v>
      </c>
      <c r="I61" s="45">
        <f>VLOOKUP($A$1&amp;$B61,'IEA production stats aggregated'!$A:$AY,I$60-2010+18,FALSE)/1000</f>
        <v>105.0119988</v>
      </c>
      <c r="J61" s="45">
        <f>VLOOKUP($A$1&amp;$B61,'IEA production stats aggregated'!$A:$AY,J$60-2010+18,FALSE)/1000</f>
        <v>162.756001</v>
      </c>
      <c r="K61" s="45">
        <f>VLOOKUP($A$1&amp;$B61,'IEA production stats aggregated'!$A:$AY,K$60-2010+18,FALSE)/1000</f>
        <v>161.42399989999998</v>
      </c>
      <c r="L61" s="45">
        <f>VLOOKUP($A$1&amp;$B61,'IEA production stats aggregated'!$A:$AY,L$60-2010+18,FALSE)/1000</f>
        <v>171.22680179999998</v>
      </c>
      <c r="M61" s="45">
        <f>VLOOKUP($A$1&amp;$B61,'IEA production stats aggregated'!$A:$AY,M$60-2010+18,FALSE)/1000</f>
        <v>184.60080170000001</v>
      </c>
      <c r="N61" s="45">
        <f>VLOOKUP($A$1&amp;$B61,'IEA production stats aggregated'!$A:$AY,N$60-2010+18,FALSE)/1000</f>
        <v>188.44919940000003</v>
      </c>
      <c r="O61" s="45">
        <f>VLOOKUP($A$1&amp;$B61,'IEA production stats aggregated'!$A:$AY,O$60-2010+18,FALSE)/1000</f>
        <v>182.1528007</v>
      </c>
      <c r="P61" s="62">
        <f>VLOOKUP($A$1&amp;$B61,'IEA production stats aggregated'!$A:$AY,P$60-2010+40,FALSE)</f>
        <v>5</v>
      </c>
      <c r="Q61" s="62">
        <f>VLOOKUP($A$1&amp;$B61,'IEA production stats aggregated'!$A:$AY,Q$60-2010+40,FALSE)</f>
        <v>5</v>
      </c>
      <c r="R61" s="62">
        <f>VLOOKUP($A$1&amp;$B61,'IEA production stats aggregated'!$A:$AY,R$60-2010+40,FALSE)</f>
        <v>4</v>
      </c>
      <c r="S61" s="62">
        <f>VLOOKUP($A$1&amp;$B61,'IEA production stats aggregated'!$A:$AY,S$60-2010+40,FALSE)</f>
        <v>4</v>
      </c>
      <c r="T61" s="62">
        <f>VLOOKUP($A$1&amp;$B61,'IEA production stats aggregated'!$A:$AY,T$60-2010+40,FALSE)</f>
        <v>4</v>
      </c>
      <c r="U61" s="62">
        <f>VLOOKUP($A$1&amp;$B61,'IEA production stats aggregated'!$A:$AY,U$60-2010+40,FALSE)</f>
        <v>4</v>
      </c>
      <c r="V61" s="62">
        <f>VLOOKUP($A$1&amp;$B61,'IEA production stats aggregated'!$A:$AY,V$60-2010+40,FALSE)</f>
        <v>4</v>
      </c>
      <c r="W61" s="62">
        <f>VLOOKUP($A$1&amp;$B61,'IEA production stats aggregated'!$A:$AY,W$60-2010+40,FALSE)</f>
        <v>4</v>
      </c>
      <c r="X61" s="62">
        <f>VLOOKUP($A$1&amp;$B61,'IEA production stats aggregated'!$A:$AY,X$60-2010+40,FALSE)</f>
        <v>4</v>
      </c>
      <c r="Y61" s="62">
        <f>VLOOKUP($A$1&amp;$B61,'IEA production stats aggregated'!$A:$AY,Y$60-2010+40,FALSE)</f>
        <v>4</v>
      </c>
      <c r="Z61" s="62">
        <f>VLOOKUP($A$1&amp;$B61,'IEA production stats aggregated'!$A:$AY,Z$60-2010+40,FALSE)</f>
        <v>4</v>
      </c>
      <c r="AA61" s="66">
        <f>VLOOKUP($A$1&amp;$B61,'IEA production stats aggregated'!$A:$CQ,AA$60-2010+84,FALSE)</f>
        <v>64.285714285714292</v>
      </c>
      <c r="AB61" s="66">
        <f>VLOOKUP($A$1&amp;$B61,'IEA production stats aggregated'!$A:$CQ,AB$60-2010+84,FALSE)</f>
        <v>64.285714285714292</v>
      </c>
      <c r="AC61" s="66">
        <f>VLOOKUP($A$1&amp;$B61,'IEA production stats aggregated'!$A:$CQ,AC$60-2010+84,FALSE)</f>
        <v>71.428571428571431</v>
      </c>
      <c r="AD61" s="66">
        <f>VLOOKUP($A$1&amp;$B61,'IEA production stats aggregated'!$A:$CQ,AD$60-2010+84,FALSE)</f>
        <v>71.428571428571431</v>
      </c>
      <c r="AE61" s="66">
        <f>VLOOKUP($A$1&amp;$B61,'IEA production stats aggregated'!$A:$CQ,AE$60-2010+84,FALSE)</f>
        <v>71.428571428571431</v>
      </c>
      <c r="AF61" s="66">
        <f>VLOOKUP($A$1&amp;$B61,'IEA production stats aggregated'!$A:$CQ,AF$60-2010+84,FALSE)</f>
        <v>71.428571428571431</v>
      </c>
      <c r="AG61" s="66">
        <f>VLOOKUP($A$1&amp;$B61,'IEA production stats aggregated'!$A:$CQ,AG$60-2010+84,FALSE)</f>
        <v>71.428571428571431</v>
      </c>
      <c r="AH61" s="66">
        <f>VLOOKUP($A$1&amp;$B61,'IEA production stats aggregated'!$A:$CQ,AH$60-2010+84,FALSE)</f>
        <v>71.428571428571431</v>
      </c>
      <c r="AI61" s="66">
        <f>VLOOKUP($A$1&amp;$B61,'IEA production stats aggregated'!$A:$CQ,AI$60-2010+84,FALSE)</f>
        <v>71.428571428571431</v>
      </c>
      <c r="AJ61" s="66">
        <f>VLOOKUP($A$1&amp;$B61,'IEA production stats aggregated'!$A:$CQ,AJ$60-2010+84,FALSE)</f>
        <v>71.428571428571431</v>
      </c>
      <c r="AK61" s="66">
        <f>VLOOKUP($A$1&amp;$B61,'IEA production stats aggregated'!$A:$CQ,AK$60-2010+84,FALSE)</f>
        <v>71.428571428571431</v>
      </c>
    </row>
    <row r="62" spans="1:37" x14ac:dyDescent="0.25">
      <c r="A62">
        <v>2</v>
      </c>
      <c r="B62" t="str">
        <f>VLOOKUP($A62,$A$73:$O$83,2,FALSE)</f>
        <v>HYDRO</v>
      </c>
      <c r="C62" t="str">
        <f>VLOOKUP($A62,$A$73:$O$83,3,FALSE)</f>
        <v>Hydro</v>
      </c>
      <c r="D62" t="str">
        <f>VLOOKUP($A62,$A$73:$O$83,4,FALSE)</f>
        <v>Hydro</v>
      </c>
      <c r="E62" s="45">
        <f>VLOOKUP($A$1&amp;$B62,'IEA production stats aggregated'!$A:$AY,E$60-2010+18,FALSE)/1000</f>
        <v>70.081199900000001</v>
      </c>
      <c r="F62" s="45">
        <f>VLOOKUP($A$1&amp;$B62,'IEA production stats aggregated'!$A:$AY,F$60-2010+18,FALSE)/1000</f>
        <v>73.130400199999997</v>
      </c>
      <c r="G62" s="45">
        <f>VLOOKUP($A$1&amp;$B62,'IEA production stats aggregated'!$A:$AY,G$60-2010+18,FALSE)/1000</f>
        <v>80.19000650000001</v>
      </c>
      <c r="H62" s="45">
        <f>VLOOKUP($A$1&amp;$B62,'IEA production stats aggregated'!$A:$AY,H$60-2010+18,FALSE)/1000</f>
        <v>94.32000020000001</v>
      </c>
      <c r="I62" s="45">
        <f>VLOOKUP($A$1&amp;$B62,'IEA production stats aggregated'!$A:$AY,I$60-2010+18,FALSE)/1000</f>
        <v>98.992799500000004</v>
      </c>
      <c r="J62" s="45">
        <f>VLOOKUP($A$1&amp;$B62,'IEA production stats aggregated'!$A:$AY,J$60-2010+18,FALSE)/1000</f>
        <v>101.14919839999999</v>
      </c>
      <c r="K62" s="45">
        <f>VLOOKUP($A$1&amp;$B62,'IEA production stats aggregated'!$A:$AY,K$60-2010+18,FALSE)/1000</f>
        <v>109.73520329999999</v>
      </c>
      <c r="L62" s="45">
        <f>VLOOKUP($A$1&amp;$B62,'IEA production stats aggregated'!$A:$AY,L$60-2010+18,FALSE)/1000</f>
        <v>114.3161234</v>
      </c>
      <c r="M62" s="45">
        <f>VLOOKUP($A$1&amp;$B62,'IEA production stats aggregated'!$A:$AY,M$60-2010+18,FALSE)/1000</f>
        <v>124.48351600000001</v>
      </c>
      <c r="N62" s="45">
        <f>VLOOKUP($A$1&amp;$B62,'IEA production stats aggregated'!$A:$AY,N$60-2010+18,FALSE)/1000</f>
        <v>127.08691020000001</v>
      </c>
      <c r="O62" s="45">
        <f>VLOOKUP($A$1&amp;$B62,'IEA production stats aggregated'!$A:$AY,O$60-2010+18,FALSE)/1000</f>
        <v>136.37468530000001</v>
      </c>
      <c r="P62" s="62">
        <f>VLOOKUP($A$1&amp;$B62,'IEA production stats aggregated'!$A:$AY,P$60-2010+40,FALSE)</f>
        <v>5</v>
      </c>
      <c r="Q62" s="62">
        <f>VLOOKUP($A$1&amp;$B62,'IEA production stats aggregated'!$A:$AY,Q$60-2010+40,FALSE)</f>
        <v>5</v>
      </c>
      <c r="R62" s="62">
        <f>VLOOKUP($A$1&amp;$B62,'IEA production stats aggregated'!$A:$AY,R$60-2010+40,FALSE)</f>
        <v>4</v>
      </c>
      <c r="S62" s="62">
        <f>VLOOKUP($A$1&amp;$B62,'IEA production stats aggregated'!$A:$AY,S$60-2010+40,FALSE)</f>
        <v>4</v>
      </c>
      <c r="T62" s="62">
        <f>VLOOKUP($A$1&amp;$B62,'IEA production stats aggregated'!$A:$AY,T$60-2010+40,FALSE)</f>
        <v>4</v>
      </c>
      <c r="U62" s="62">
        <f>VLOOKUP($A$1&amp;$B62,'IEA production stats aggregated'!$A:$AY,U$60-2010+40,FALSE)</f>
        <v>4</v>
      </c>
      <c r="V62" s="62">
        <f>VLOOKUP($A$1&amp;$B62,'IEA production stats aggregated'!$A:$AY,V$60-2010+40,FALSE)</f>
        <v>4</v>
      </c>
      <c r="W62" s="62">
        <f>VLOOKUP($A$1&amp;$B62,'IEA production stats aggregated'!$A:$AY,W$60-2010+40,FALSE)</f>
        <v>4</v>
      </c>
      <c r="X62" s="62">
        <f>VLOOKUP($A$1&amp;$B62,'IEA production stats aggregated'!$A:$AY,X$60-2010+40,FALSE)</f>
        <v>4</v>
      </c>
      <c r="Y62" s="62">
        <f>VLOOKUP($A$1&amp;$B62,'IEA production stats aggregated'!$A:$AY,Y$60-2010+40,FALSE)</f>
        <v>4</v>
      </c>
      <c r="Z62" s="62">
        <f>VLOOKUP($A$1&amp;$B62,'IEA production stats aggregated'!$A:$AY,Z$60-2010+40,FALSE)</f>
        <v>4</v>
      </c>
      <c r="AA62" s="66">
        <f>VLOOKUP($A$1&amp;$B62,'IEA production stats aggregated'!$A:$CQ,AA$60-2010+84,FALSE)</f>
        <v>64.285714285714292</v>
      </c>
      <c r="AB62" s="66">
        <f>VLOOKUP($A$1&amp;$B62,'IEA production stats aggregated'!$A:$CQ,AB$60-2010+84,FALSE)</f>
        <v>64.285714285714292</v>
      </c>
      <c r="AC62" s="66">
        <f>VLOOKUP($A$1&amp;$B62,'IEA production stats aggregated'!$A:$CQ,AC$60-2010+84,FALSE)</f>
        <v>71.428571428571431</v>
      </c>
      <c r="AD62" s="66">
        <f>VLOOKUP($A$1&amp;$B62,'IEA production stats aggregated'!$A:$CQ,AD$60-2010+84,FALSE)</f>
        <v>71.428571428571431</v>
      </c>
      <c r="AE62" s="66">
        <f>VLOOKUP($A$1&amp;$B62,'IEA production stats aggregated'!$A:$CQ,AE$60-2010+84,FALSE)</f>
        <v>71.428571428571431</v>
      </c>
      <c r="AF62" s="66">
        <f>VLOOKUP($A$1&amp;$B62,'IEA production stats aggregated'!$A:$CQ,AF$60-2010+84,FALSE)</f>
        <v>71.428571428571431</v>
      </c>
      <c r="AG62" s="66">
        <f>VLOOKUP($A$1&amp;$B62,'IEA production stats aggregated'!$A:$CQ,AG$60-2010+84,FALSE)</f>
        <v>71.428571428571431</v>
      </c>
      <c r="AH62" s="66">
        <f>VLOOKUP($A$1&amp;$B62,'IEA production stats aggregated'!$A:$CQ,AH$60-2010+84,FALSE)</f>
        <v>71.428571428571431</v>
      </c>
      <c r="AI62" s="66">
        <f>VLOOKUP($A$1&amp;$B62,'IEA production stats aggregated'!$A:$CQ,AI$60-2010+84,FALSE)</f>
        <v>71.428571428571431</v>
      </c>
      <c r="AJ62" s="66">
        <f>VLOOKUP($A$1&amp;$B62,'IEA production stats aggregated'!$A:$CQ,AJ$60-2010+84,FALSE)</f>
        <v>71.428571428571431</v>
      </c>
      <c r="AK62" s="66">
        <f>VLOOKUP($A$1&amp;$B62,'IEA production stats aggregated'!$A:$CQ,AK$60-2010+84,FALSE)</f>
        <v>71.428571428571431</v>
      </c>
    </row>
    <row r="63" spans="1:37" x14ac:dyDescent="0.25">
      <c r="A63">
        <v>3</v>
      </c>
      <c r="B63" t="str">
        <f>VLOOKUP($A63,$A$73:$O$83,2,FALSE)</f>
        <v>WIND</v>
      </c>
      <c r="C63" t="str">
        <f>VLOOKUP($A63,$A$73:$O$83,3,FALSE)</f>
        <v>Wind</v>
      </c>
      <c r="D63" t="str">
        <f>VLOOKUP($A63,$A$73:$O$83,4,FALSE)</f>
        <v>Wind</v>
      </c>
      <c r="E63" s="45">
        <f>VLOOKUP($A$1&amp;$B63,'IEA production stats aggregated'!$A:$AY,E$60-2010+18,FALSE)/1000</f>
        <v>7.92017E-2</v>
      </c>
      <c r="F63" s="45">
        <f>VLOOKUP($A$1&amp;$B63,'IEA production stats aggregated'!$A:$AY,F$60-2010+18,FALSE)/1000</f>
        <v>0.18720429999999999</v>
      </c>
      <c r="G63" s="45">
        <f>VLOOKUP($A$1&amp;$B63,'IEA production stats aggregated'!$A:$AY,G$60-2010+18,FALSE)/1000</f>
        <v>0.76319919999999997</v>
      </c>
      <c r="H63" s="45">
        <f>VLOOKUP($A$1&amp;$B63,'IEA production stats aggregated'!$A:$AY,H$60-2010+18,FALSE)/1000</f>
        <v>1.3572013999999999</v>
      </c>
      <c r="I63" s="45">
        <f>VLOOKUP($A$1&amp;$B63,'IEA production stats aggregated'!$A:$AY,I$60-2010+18,FALSE)/1000</f>
        <v>1.8756027</v>
      </c>
      <c r="J63" s="45">
        <f>VLOOKUP($A$1&amp;$B63,'IEA production stats aggregated'!$A:$AY,J$60-2010+18,FALSE)/1000</f>
        <v>2.9664064000000003</v>
      </c>
      <c r="K63" s="45">
        <f>VLOOKUP($A$1&amp;$B63,'IEA production stats aggregated'!$A:$AY,K$60-2010+18,FALSE)/1000</f>
        <v>3.0887991000000001</v>
      </c>
      <c r="L63" s="45">
        <f>VLOOKUP($A$1&amp;$B63,'IEA production stats aggregated'!$A:$AY,L$60-2010+18,FALSE)/1000</f>
        <v>2.1992464999999997</v>
      </c>
      <c r="M63" s="45">
        <f>VLOOKUP($A$1&amp;$B63,'IEA production stats aggregated'!$A:$AY,M$60-2010+18,FALSE)/1000</f>
        <v>4.4593230000000004</v>
      </c>
      <c r="N63" s="45">
        <f>VLOOKUP($A$1&amp;$B63,'IEA production stats aggregated'!$A:$AY,N$60-2010+18,FALSE)/1000</f>
        <v>7.8804996000000012</v>
      </c>
      <c r="O63" s="45">
        <f>VLOOKUP($A$1&amp;$B63,'IEA production stats aggregated'!$A:$AY,O$60-2010+18,FALSE)/1000</f>
        <v>7.0548208999999993</v>
      </c>
      <c r="P63" s="62">
        <f>VLOOKUP($A$1&amp;$B63,'IEA production stats aggregated'!$A:$AY,P$60-2010+40,FALSE)</f>
        <v>5</v>
      </c>
      <c r="Q63" s="62">
        <f>VLOOKUP($A$1&amp;$B63,'IEA production stats aggregated'!$A:$AY,Q$60-2010+40,FALSE)</f>
        <v>5</v>
      </c>
      <c r="R63" s="62">
        <f>VLOOKUP($A$1&amp;$B63,'IEA production stats aggregated'!$A:$AY,R$60-2010+40,FALSE)</f>
        <v>4</v>
      </c>
      <c r="S63" s="62">
        <f>VLOOKUP($A$1&amp;$B63,'IEA production stats aggregated'!$A:$AY,S$60-2010+40,FALSE)</f>
        <v>4</v>
      </c>
      <c r="T63" s="62">
        <f>VLOOKUP($A$1&amp;$B63,'IEA production stats aggregated'!$A:$AY,T$60-2010+40,FALSE)</f>
        <v>4</v>
      </c>
      <c r="U63" s="62">
        <f>VLOOKUP($A$1&amp;$B63,'IEA production stats aggregated'!$A:$AY,U$60-2010+40,FALSE)</f>
        <v>4</v>
      </c>
      <c r="V63" s="62">
        <f>VLOOKUP($A$1&amp;$B63,'IEA production stats aggregated'!$A:$AY,V$60-2010+40,FALSE)</f>
        <v>4</v>
      </c>
      <c r="W63" s="62">
        <f>VLOOKUP($A$1&amp;$B63,'IEA production stats aggregated'!$A:$AY,W$60-2010+40,FALSE)</f>
        <v>4</v>
      </c>
      <c r="X63" s="62">
        <f>VLOOKUP($A$1&amp;$B63,'IEA production stats aggregated'!$A:$AY,X$60-2010+40,FALSE)</f>
        <v>4</v>
      </c>
      <c r="Y63" s="62">
        <f>VLOOKUP($A$1&amp;$B63,'IEA production stats aggregated'!$A:$AY,Y$60-2010+40,FALSE)</f>
        <v>4</v>
      </c>
      <c r="Z63" s="62">
        <f>VLOOKUP($A$1&amp;$B63,'IEA production stats aggregated'!$A:$AY,Z$60-2010+40,FALSE)</f>
        <v>4</v>
      </c>
      <c r="AA63" s="66">
        <f>VLOOKUP($A$1&amp;$B63,'IEA production stats aggregated'!$A:$CQ,AA$60-2010+84,FALSE)</f>
        <v>64.285714285714292</v>
      </c>
      <c r="AB63" s="66">
        <f>VLOOKUP($A$1&amp;$B63,'IEA production stats aggregated'!$A:$CQ,AB$60-2010+84,FALSE)</f>
        <v>64.285714285714292</v>
      </c>
      <c r="AC63" s="66">
        <f>VLOOKUP($A$1&amp;$B63,'IEA production stats aggregated'!$A:$CQ,AC$60-2010+84,FALSE)</f>
        <v>71.428571428571431</v>
      </c>
      <c r="AD63" s="66">
        <f>VLOOKUP($A$1&amp;$B63,'IEA production stats aggregated'!$A:$CQ,AD$60-2010+84,FALSE)</f>
        <v>71.428571428571431</v>
      </c>
      <c r="AE63" s="66">
        <f>VLOOKUP($A$1&amp;$B63,'IEA production stats aggregated'!$A:$CQ,AE$60-2010+84,FALSE)</f>
        <v>71.428571428571431</v>
      </c>
      <c r="AF63" s="66">
        <f>VLOOKUP($A$1&amp;$B63,'IEA production stats aggregated'!$A:$CQ,AF$60-2010+84,FALSE)</f>
        <v>71.428571428571431</v>
      </c>
      <c r="AG63" s="66">
        <f>VLOOKUP($A$1&amp;$B63,'IEA production stats aggregated'!$A:$CQ,AG$60-2010+84,FALSE)</f>
        <v>71.428571428571431</v>
      </c>
      <c r="AH63" s="66">
        <f>VLOOKUP($A$1&amp;$B63,'IEA production stats aggregated'!$A:$CQ,AH$60-2010+84,FALSE)</f>
        <v>71.428571428571431</v>
      </c>
      <c r="AI63" s="66">
        <f>VLOOKUP($A$1&amp;$B63,'IEA production stats aggregated'!$A:$CQ,AI$60-2010+84,FALSE)</f>
        <v>71.428571428571431</v>
      </c>
      <c r="AJ63" s="66">
        <f>VLOOKUP($A$1&amp;$B63,'IEA production stats aggregated'!$A:$CQ,AJ$60-2010+84,FALSE)</f>
        <v>71.428571428571431</v>
      </c>
      <c r="AK63" s="66">
        <f>VLOOKUP($A$1&amp;$B63,'IEA production stats aggregated'!$A:$CQ,AK$60-2010+84,FALSE)</f>
        <v>71.428571428571431</v>
      </c>
    </row>
    <row r="64" spans="1:37" x14ac:dyDescent="0.25">
      <c r="A64">
        <v>4</v>
      </c>
      <c r="B64" t="str">
        <f>VLOOKUP($A64,$A$73:$O$83,2,FALSE)</f>
        <v>SOLARPV</v>
      </c>
      <c r="C64" t="str">
        <f>VLOOKUP($A64,$A$73:$O$83,3,FALSE)</f>
        <v>Solar Photovoltaics</v>
      </c>
      <c r="D64" t="str">
        <f>VLOOKUP($A64,$A$73:$O$83,4,FALSE)</f>
        <v>Solar (PV)</v>
      </c>
      <c r="E64" s="45">
        <f>VLOOKUP($A$1&amp;$B64,'IEA production stats aggregated'!$A:$AY,E$60-2010+18,FALSE)/1000</f>
        <v>0.12240520000000001</v>
      </c>
      <c r="F64" s="45">
        <f>VLOOKUP($A$1&amp;$B64,'IEA production stats aggregated'!$A:$AY,F$60-2010+18,FALSE)/1000</f>
        <v>0.151202</v>
      </c>
      <c r="G64" s="45">
        <f>VLOOKUP($A$1&amp;$B64,'IEA production stats aggregated'!$A:$AY,G$60-2010+18,FALSE)/1000</f>
        <v>0.19440560000000001</v>
      </c>
      <c r="H64" s="45">
        <f>VLOOKUP($A$1&amp;$B64,'IEA production stats aggregated'!$A:$AY,H$60-2010+18,FALSE)/1000</f>
        <v>0.2988034</v>
      </c>
      <c r="I64" s="45">
        <f>VLOOKUP($A$1&amp;$B64,'IEA production stats aggregated'!$A:$AY,I$60-2010+18,FALSE)/1000</f>
        <v>0.52200190000000002</v>
      </c>
      <c r="J64" s="45">
        <f>VLOOKUP($A$1&amp;$B64,'IEA production stats aggregated'!$A:$AY,J$60-2010+18,FALSE)/1000</f>
        <v>0.58680090000000007</v>
      </c>
      <c r="K64" s="45">
        <f>VLOOKUP($A$1&amp;$B64,'IEA production stats aggregated'!$A:$AY,K$60-2010+18,FALSE)/1000</f>
        <v>0.75960280000000013</v>
      </c>
      <c r="L64" s="45">
        <f>VLOOKUP($A$1&amp;$B64,'IEA production stats aggregated'!$A:$AY,L$60-2010+18,FALSE)/1000</f>
        <v>0.93747490000000011</v>
      </c>
      <c r="M64" s="45">
        <f>VLOOKUP($A$1&amp;$B64,'IEA production stats aggregated'!$A:$AY,M$60-2010+18,FALSE)/1000</f>
        <v>1.1772400999999999</v>
      </c>
      <c r="N64" s="45">
        <f>VLOOKUP($A$1&amp;$B64,'IEA production stats aggregated'!$A:$AY,N$60-2010+18,FALSE)/1000</f>
        <v>1.7149301000000001</v>
      </c>
      <c r="O64" s="45">
        <f>VLOOKUP($A$1&amp;$B64,'IEA production stats aggregated'!$A:$AY,O$60-2010+18,FALSE)/1000</f>
        <v>1.8017809999999999</v>
      </c>
      <c r="P64" s="62">
        <f>VLOOKUP($A$1&amp;$B64,'IEA production stats aggregated'!$A:$AY,P$60-2010+40,FALSE)</f>
        <v>5</v>
      </c>
      <c r="Q64" s="62">
        <f>VLOOKUP($A$1&amp;$B64,'IEA production stats aggregated'!$A:$AY,Q$60-2010+40,FALSE)</f>
        <v>5</v>
      </c>
      <c r="R64" s="62">
        <f>VLOOKUP($A$1&amp;$B64,'IEA production stats aggregated'!$A:$AY,R$60-2010+40,FALSE)</f>
        <v>4</v>
      </c>
      <c r="S64" s="62">
        <f>VLOOKUP($A$1&amp;$B64,'IEA production stats aggregated'!$A:$AY,S$60-2010+40,FALSE)</f>
        <v>4</v>
      </c>
      <c r="T64" s="62">
        <f>VLOOKUP($A$1&amp;$B64,'IEA production stats aggregated'!$A:$AY,T$60-2010+40,FALSE)</f>
        <v>4</v>
      </c>
      <c r="U64" s="62">
        <f>VLOOKUP($A$1&amp;$B64,'IEA production stats aggregated'!$A:$AY,U$60-2010+40,FALSE)</f>
        <v>4</v>
      </c>
      <c r="V64" s="62">
        <f>VLOOKUP($A$1&amp;$B64,'IEA production stats aggregated'!$A:$AY,V$60-2010+40,FALSE)</f>
        <v>4</v>
      </c>
      <c r="W64" s="62">
        <f>VLOOKUP($A$1&amp;$B64,'IEA production stats aggregated'!$A:$AY,W$60-2010+40,FALSE)</f>
        <v>4</v>
      </c>
      <c r="X64" s="62">
        <f>VLOOKUP($A$1&amp;$B64,'IEA production stats aggregated'!$A:$AY,X$60-2010+40,FALSE)</f>
        <v>4</v>
      </c>
      <c r="Y64" s="62">
        <f>VLOOKUP($A$1&amp;$B64,'IEA production stats aggregated'!$A:$AY,Y$60-2010+40,FALSE)</f>
        <v>4</v>
      </c>
      <c r="Z64" s="62">
        <f>VLOOKUP($A$1&amp;$B64,'IEA production stats aggregated'!$A:$AY,Z$60-2010+40,FALSE)</f>
        <v>4</v>
      </c>
      <c r="AA64" s="66">
        <f>VLOOKUP($A$1&amp;$B64,'IEA production stats aggregated'!$A:$CQ,AA$60-2010+84,FALSE)</f>
        <v>64.285714285714292</v>
      </c>
      <c r="AB64" s="66">
        <f>VLOOKUP($A$1&amp;$B64,'IEA production stats aggregated'!$A:$CQ,AB$60-2010+84,FALSE)</f>
        <v>64.285714285714292</v>
      </c>
      <c r="AC64" s="66">
        <f>VLOOKUP($A$1&amp;$B64,'IEA production stats aggregated'!$A:$CQ,AC$60-2010+84,FALSE)</f>
        <v>71.428571428571431</v>
      </c>
      <c r="AD64" s="66">
        <f>VLOOKUP($A$1&amp;$B64,'IEA production stats aggregated'!$A:$CQ,AD$60-2010+84,FALSE)</f>
        <v>71.428571428571431</v>
      </c>
      <c r="AE64" s="66">
        <f>VLOOKUP($A$1&amp;$B64,'IEA production stats aggregated'!$A:$CQ,AE$60-2010+84,FALSE)</f>
        <v>71.428571428571431</v>
      </c>
      <c r="AF64" s="66">
        <f>VLOOKUP($A$1&amp;$B64,'IEA production stats aggregated'!$A:$CQ,AF$60-2010+84,FALSE)</f>
        <v>71.428571428571431</v>
      </c>
      <c r="AG64" s="66">
        <f>VLOOKUP($A$1&amp;$B64,'IEA production stats aggregated'!$A:$CQ,AG$60-2010+84,FALSE)</f>
        <v>71.428571428571431</v>
      </c>
      <c r="AH64" s="66">
        <f>VLOOKUP($A$1&amp;$B64,'IEA production stats aggregated'!$A:$CQ,AH$60-2010+84,FALSE)</f>
        <v>71.428571428571431</v>
      </c>
      <c r="AI64" s="66">
        <f>VLOOKUP($A$1&amp;$B64,'IEA production stats aggregated'!$A:$CQ,AI$60-2010+84,FALSE)</f>
        <v>71.428571428571431</v>
      </c>
      <c r="AJ64" s="66">
        <f>VLOOKUP($A$1&amp;$B64,'IEA production stats aggregated'!$A:$CQ,AJ$60-2010+84,FALSE)</f>
        <v>71.428571428571431</v>
      </c>
      <c r="AK64" s="66">
        <f>VLOOKUP($A$1&amp;$B64,'IEA production stats aggregated'!$A:$CQ,AK$60-2010+84,FALSE)</f>
        <v>71.428571428571431</v>
      </c>
    </row>
    <row r="65" spans="1:37" x14ac:dyDescent="0.25">
      <c r="A65">
        <v>5</v>
      </c>
      <c r="B65" t="str">
        <f>VLOOKUP($A65,$A$73:$O$83,2,FALSE)</f>
        <v>TIDE</v>
      </c>
      <c r="C65" t="str">
        <f>VLOOKUP($A65,$A$73:$O$83,3,FALSE)</f>
        <v>Tide, Wave and Ocean</v>
      </c>
      <c r="D65" t="str">
        <f>VLOOKUP($A65,$A$73:$O$83,4,FALSE)</f>
        <v>Tidal/wave</v>
      </c>
      <c r="E65" s="45">
        <f>VLOOKUP($A$1&amp;$B65,'IEA production stats aggregated'!$A:$AY,E$60-2010+18,FALSE)/1000</f>
        <v>0</v>
      </c>
      <c r="F65" s="45">
        <f>VLOOKUP($A$1&amp;$B65,'IEA production stats aggregated'!$A:$AY,F$60-2010+18,FALSE)/1000</f>
        <v>0</v>
      </c>
      <c r="G65" s="45">
        <f>VLOOKUP($A$1&amp;$B65,'IEA production stats aggregated'!$A:$AY,G$60-2010+18,FALSE)/1000</f>
        <v>0</v>
      </c>
      <c r="H65" s="45">
        <f>VLOOKUP($A$1&amp;$B65,'IEA production stats aggregated'!$A:$AY,H$60-2010+18,FALSE)/1000</f>
        <v>0</v>
      </c>
      <c r="I65" s="45">
        <f>VLOOKUP($A$1&amp;$B65,'IEA production stats aggregated'!$A:$AY,I$60-2010+18,FALSE)/1000</f>
        <v>0</v>
      </c>
      <c r="J65" s="45">
        <f>VLOOKUP($A$1&amp;$B65,'IEA production stats aggregated'!$A:$AY,J$60-2010+18,FALSE)/1000</f>
        <v>0</v>
      </c>
      <c r="K65" s="45">
        <f>VLOOKUP($A$1&amp;$B65,'IEA production stats aggregated'!$A:$AY,K$60-2010+18,FALSE)/1000</f>
        <v>0</v>
      </c>
      <c r="L65" s="45">
        <f>VLOOKUP($A$1&amp;$B65,'IEA production stats aggregated'!$A:$AY,L$60-2010+18,FALSE)/1000</f>
        <v>0</v>
      </c>
      <c r="M65" s="45">
        <f>VLOOKUP($A$1&amp;$B65,'IEA production stats aggregated'!$A:$AY,M$60-2010+18,FALSE)/1000</f>
        <v>0</v>
      </c>
      <c r="N65" s="45">
        <f>VLOOKUP($A$1&amp;$B65,'IEA production stats aggregated'!$A:$AY,N$60-2010+18,FALSE)/1000</f>
        <v>0</v>
      </c>
      <c r="O65" s="45">
        <f>VLOOKUP($A$1&amp;$B65,'IEA production stats aggregated'!$A:$AY,O$60-2010+18,FALSE)/1000</f>
        <v>0</v>
      </c>
      <c r="P65" s="62">
        <f>VLOOKUP($A$1&amp;$B65,'IEA production stats aggregated'!$A:$AY,P$60-2010+40,FALSE)</f>
        <v>5</v>
      </c>
      <c r="Q65" s="62">
        <f>VLOOKUP($A$1&amp;$B65,'IEA production stats aggregated'!$A:$AY,Q$60-2010+40,FALSE)</f>
        <v>5</v>
      </c>
      <c r="R65" s="62">
        <f>VLOOKUP($A$1&amp;$B65,'IEA production stats aggregated'!$A:$AY,R$60-2010+40,FALSE)</f>
        <v>4</v>
      </c>
      <c r="S65" s="62">
        <f>VLOOKUP($A$1&amp;$B65,'IEA production stats aggregated'!$A:$AY,S$60-2010+40,FALSE)</f>
        <v>4</v>
      </c>
      <c r="T65" s="62">
        <f>VLOOKUP($A$1&amp;$B65,'IEA production stats aggregated'!$A:$AY,T$60-2010+40,FALSE)</f>
        <v>4</v>
      </c>
      <c r="U65" s="62">
        <f>VLOOKUP($A$1&amp;$B65,'IEA production stats aggregated'!$A:$AY,U$60-2010+40,FALSE)</f>
        <v>4</v>
      </c>
      <c r="V65" s="62">
        <f>VLOOKUP($A$1&amp;$B65,'IEA production stats aggregated'!$A:$AY,V$60-2010+40,FALSE)</f>
        <v>4</v>
      </c>
      <c r="W65" s="62">
        <f>VLOOKUP($A$1&amp;$B65,'IEA production stats aggregated'!$A:$AY,W$60-2010+40,FALSE)</f>
        <v>4</v>
      </c>
      <c r="X65" s="62">
        <f>VLOOKUP($A$1&amp;$B65,'IEA production stats aggregated'!$A:$AY,X$60-2010+40,FALSE)</f>
        <v>4</v>
      </c>
      <c r="Y65" s="62">
        <f>VLOOKUP($A$1&amp;$B65,'IEA production stats aggregated'!$A:$AY,Y$60-2010+40,FALSE)</f>
        <v>4</v>
      </c>
      <c r="Z65" s="62">
        <f>VLOOKUP($A$1&amp;$B65,'IEA production stats aggregated'!$A:$AY,Z$60-2010+40,FALSE)</f>
        <v>4</v>
      </c>
      <c r="AA65" s="66">
        <f>VLOOKUP($A$1&amp;$B65,'IEA production stats aggregated'!$A:$CQ,AA$60-2010+84,FALSE)</f>
        <v>64.285714285714292</v>
      </c>
      <c r="AB65" s="66">
        <f>VLOOKUP($A$1&amp;$B65,'IEA production stats aggregated'!$A:$CQ,AB$60-2010+84,FALSE)</f>
        <v>64.285714285714292</v>
      </c>
      <c r="AC65" s="66">
        <f>VLOOKUP($A$1&amp;$B65,'IEA production stats aggregated'!$A:$CQ,AC$60-2010+84,FALSE)</f>
        <v>71.428571428571431</v>
      </c>
      <c r="AD65" s="66">
        <f>VLOOKUP($A$1&amp;$B65,'IEA production stats aggregated'!$A:$CQ,AD$60-2010+84,FALSE)</f>
        <v>71.428571428571431</v>
      </c>
      <c r="AE65" s="66">
        <f>VLOOKUP($A$1&amp;$B65,'IEA production stats aggregated'!$A:$CQ,AE$60-2010+84,FALSE)</f>
        <v>71.428571428571431</v>
      </c>
      <c r="AF65" s="66">
        <f>VLOOKUP($A$1&amp;$B65,'IEA production stats aggregated'!$A:$CQ,AF$60-2010+84,FALSE)</f>
        <v>71.428571428571431</v>
      </c>
      <c r="AG65" s="66">
        <f>VLOOKUP($A$1&amp;$B65,'IEA production stats aggregated'!$A:$CQ,AG$60-2010+84,FALSE)</f>
        <v>71.428571428571431</v>
      </c>
      <c r="AH65" s="66">
        <f>VLOOKUP($A$1&amp;$B65,'IEA production stats aggregated'!$A:$CQ,AH$60-2010+84,FALSE)</f>
        <v>71.428571428571431</v>
      </c>
      <c r="AI65" s="66">
        <f>VLOOKUP($A$1&amp;$B65,'IEA production stats aggregated'!$A:$CQ,AI$60-2010+84,FALSE)</f>
        <v>71.428571428571431</v>
      </c>
      <c r="AJ65" s="66">
        <f>VLOOKUP($A$1&amp;$B65,'IEA production stats aggregated'!$A:$CQ,AJ$60-2010+84,FALSE)</f>
        <v>71.428571428571431</v>
      </c>
      <c r="AK65" s="66">
        <f>VLOOKUP($A$1&amp;$B65,'IEA production stats aggregated'!$A:$CQ,AK$60-2010+84,FALSE)</f>
        <v>71.428571428571431</v>
      </c>
    </row>
    <row r="66" spans="1:37" x14ac:dyDescent="0.25">
      <c r="A66">
        <v>6</v>
      </c>
      <c r="B66" t="str">
        <f>VLOOKUP($A66,$A$73:$O$83,2,FALSE)</f>
        <v>SOLARTH</v>
      </c>
      <c r="C66" t="str">
        <f>VLOOKUP($A66,$A$73:$O$83,3,FALSE)</f>
        <v>Solar Thermal</v>
      </c>
      <c r="D66" t="str">
        <f>VLOOKUP($A66,$A$73:$O$83,4,FALSE)</f>
        <v>Solar (Thermal)</v>
      </c>
      <c r="E66" s="45">
        <f>VLOOKUP($A$1&amp;$B66,'IEA production stats aggregated'!$A:$AY,E$60-2010+18,FALSE)/1000</f>
        <v>0</v>
      </c>
      <c r="F66" s="45">
        <f>VLOOKUP($A$1&amp;$B66,'IEA production stats aggregated'!$A:$AY,F$60-2010+18,FALSE)/1000</f>
        <v>0</v>
      </c>
      <c r="G66" s="45">
        <f>VLOOKUP($A$1&amp;$B66,'IEA production stats aggregated'!$A:$AY,G$60-2010+18,FALSE)/1000</f>
        <v>0</v>
      </c>
      <c r="H66" s="45">
        <f>VLOOKUP($A$1&amp;$B66,'IEA production stats aggregated'!$A:$AY,H$60-2010+18,FALSE)/1000</f>
        <v>0</v>
      </c>
      <c r="I66" s="45">
        <f>VLOOKUP($A$1&amp;$B66,'IEA production stats aggregated'!$A:$AY,I$60-2010+18,FALSE)/1000</f>
        <v>0</v>
      </c>
      <c r="J66" s="45">
        <f>VLOOKUP($A$1&amp;$B66,'IEA production stats aggregated'!$A:$AY,J$60-2010+18,FALSE)/1000</f>
        <v>0</v>
      </c>
      <c r="K66" s="45">
        <f>VLOOKUP($A$1&amp;$B66,'IEA production stats aggregated'!$A:$AY,K$60-2010+18,FALSE)/1000</f>
        <v>0</v>
      </c>
      <c r="L66" s="45">
        <f>VLOOKUP($A$1&amp;$B66,'IEA production stats aggregated'!$A:$AY,L$60-2010+18,FALSE)/1000</f>
        <v>0</v>
      </c>
      <c r="M66" s="45">
        <f>VLOOKUP($A$1&amp;$B66,'IEA production stats aggregated'!$A:$AY,M$60-2010+18,FALSE)/1000</f>
        <v>0</v>
      </c>
      <c r="N66" s="45">
        <f>VLOOKUP($A$1&amp;$B66,'IEA production stats aggregated'!$A:$AY,N$60-2010+18,FALSE)/1000</f>
        <v>0</v>
      </c>
      <c r="O66" s="45">
        <f>VLOOKUP($A$1&amp;$B66,'IEA production stats aggregated'!$A:$AY,O$60-2010+18,FALSE)/1000</f>
        <v>0</v>
      </c>
      <c r="P66" s="62">
        <f>VLOOKUP($A$1&amp;$B66,'IEA production stats aggregated'!$A:$AY,P$60-2010+40,FALSE)</f>
        <v>5</v>
      </c>
      <c r="Q66" s="62">
        <f>VLOOKUP($A$1&amp;$B66,'IEA production stats aggregated'!$A:$AY,Q$60-2010+40,FALSE)</f>
        <v>5</v>
      </c>
      <c r="R66" s="62">
        <f>VLOOKUP($A$1&amp;$B66,'IEA production stats aggregated'!$A:$AY,R$60-2010+40,FALSE)</f>
        <v>4</v>
      </c>
      <c r="S66" s="62">
        <f>VLOOKUP($A$1&amp;$B66,'IEA production stats aggregated'!$A:$AY,S$60-2010+40,FALSE)</f>
        <v>4</v>
      </c>
      <c r="T66" s="62">
        <f>VLOOKUP($A$1&amp;$B66,'IEA production stats aggregated'!$A:$AY,T$60-2010+40,FALSE)</f>
        <v>4</v>
      </c>
      <c r="U66" s="62">
        <f>VLOOKUP($A$1&amp;$B66,'IEA production stats aggregated'!$A:$AY,U$60-2010+40,FALSE)</f>
        <v>4</v>
      </c>
      <c r="V66" s="62">
        <f>VLOOKUP($A$1&amp;$B66,'IEA production stats aggregated'!$A:$AY,V$60-2010+40,FALSE)</f>
        <v>4</v>
      </c>
      <c r="W66" s="62">
        <f>VLOOKUP($A$1&amp;$B66,'IEA production stats aggregated'!$A:$AY,W$60-2010+40,FALSE)</f>
        <v>4</v>
      </c>
      <c r="X66" s="62">
        <f>VLOOKUP($A$1&amp;$B66,'IEA production stats aggregated'!$A:$AY,X$60-2010+40,FALSE)</f>
        <v>4</v>
      </c>
      <c r="Y66" s="62">
        <f>VLOOKUP($A$1&amp;$B66,'IEA production stats aggregated'!$A:$AY,Y$60-2010+40,FALSE)</f>
        <v>4</v>
      </c>
      <c r="Z66" s="62">
        <f>VLOOKUP($A$1&amp;$B66,'IEA production stats aggregated'!$A:$AY,Z$60-2010+40,FALSE)</f>
        <v>4</v>
      </c>
      <c r="AA66" s="66">
        <f>VLOOKUP($A$1&amp;$B66,'IEA production stats aggregated'!$A:$CQ,AA$60-2010+84,FALSE)</f>
        <v>64.285714285714292</v>
      </c>
      <c r="AB66" s="66">
        <f>VLOOKUP($A$1&amp;$B66,'IEA production stats aggregated'!$A:$CQ,AB$60-2010+84,FALSE)</f>
        <v>64.285714285714292</v>
      </c>
      <c r="AC66" s="66">
        <f>VLOOKUP($A$1&amp;$B66,'IEA production stats aggregated'!$A:$CQ,AC$60-2010+84,FALSE)</f>
        <v>71.428571428571431</v>
      </c>
      <c r="AD66" s="66">
        <f>VLOOKUP($A$1&amp;$B66,'IEA production stats aggregated'!$A:$CQ,AD$60-2010+84,FALSE)</f>
        <v>71.428571428571431</v>
      </c>
      <c r="AE66" s="66">
        <f>VLOOKUP($A$1&amp;$B66,'IEA production stats aggregated'!$A:$CQ,AE$60-2010+84,FALSE)</f>
        <v>71.428571428571431</v>
      </c>
      <c r="AF66" s="66">
        <f>VLOOKUP($A$1&amp;$B66,'IEA production stats aggregated'!$A:$CQ,AF$60-2010+84,FALSE)</f>
        <v>71.428571428571431</v>
      </c>
      <c r="AG66" s="66">
        <f>VLOOKUP($A$1&amp;$B66,'IEA production stats aggregated'!$A:$CQ,AG$60-2010+84,FALSE)</f>
        <v>71.428571428571431</v>
      </c>
      <c r="AH66" s="66">
        <f>VLOOKUP($A$1&amp;$B66,'IEA production stats aggregated'!$A:$CQ,AH$60-2010+84,FALSE)</f>
        <v>71.428571428571431</v>
      </c>
      <c r="AI66" s="66">
        <f>VLOOKUP($A$1&amp;$B66,'IEA production stats aggregated'!$A:$CQ,AI$60-2010+84,FALSE)</f>
        <v>71.428571428571431</v>
      </c>
      <c r="AJ66" s="66">
        <f>VLOOKUP($A$1&amp;$B66,'IEA production stats aggregated'!$A:$CQ,AJ$60-2010+84,FALSE)</f>
        <v>71.428571428571431</v>
      </c>
      <c r="AK66" s="66">
        <f>VLOOKUP($A$1&amp;$B66,'IEA production stats aggregated'!$A:$CQ,AK$60-2010+84,FALSE)</f>
        <v>71.428571428571431</v>
      </c>
    </row>
    <row r="67" spans="1:37" x14ac:dyDescent="0.25">
      <c r="C67" t="s">
        <v>810</v>
      </c>
      <c r="D67" t="s">
        <v>811</v>
      </c>
      <c r="E67" s="45">
        <f>SUM(E61:E66)</f>
        <v>108.98280600000001</v>
      </c>
      <c r="F67" s="45">
        <f t="shared" ref="F67:O67" si="0">SUM(F61:F66)</f>
        <v>125.7408077</v>
      </c>
      <c r="G67" s="45">
        <f t="shared" si="0"/>
        <v>135.72361270000002</v>
      </c>
      <c r="H67" s="45">
        <f t="shared" si="0"/>
        <v>160.09200710000002</v>
      </c>
      <c r="I67" s="45">
        <f t="shared" si="0"/>
        <v>206.4024029</v>
      </c>
      <c r="J67" s="45">
        <f t="shared" si="0"/>
        <v>267.45840670000001</v>
      </c>
      <c r="K67" s="45">
        <f t="shared" si="0"/>
        <v>275.00760509999998</v>
      </c>
      <c r="L67" s="45">
        <f t="shared" si="0"/>
        <v>288.67964659999996</v>
      </c>
      <c r="M67" s="45">
        <f t="shared" si="0"/>
        <v>314.72088080000003</v>
      </c>
      <c r="N67" s="45">
        <f t="shared" si="0"/>
        <v>325.13153930000004</v>
      </c>
      <c r="O67" s="45">
        <f t="shared" si="0"/>
        <v>327.3840879</v>
      </c>
      <c r="P67" s="62"/>
      <c r="Q67" s="62"/>
      <c r="R67" s="62"/>
      <c r="S67" s="62"/>
      <c r="T67" s="62"/>
      <c r="U67" s="62"/>
      <c r="V67" s="62"/>
      <c r="W67" s="62"/>
      <c r="X67" s="62"/>
      <c r="Y67" s="62"/>
      <c r="Z67" s="62"/>
      <c r="AA67" s="66"/>
      <c r="AB67" s="66"/>
      <c r="AC67" s="66"/>
      <c r="AD67" s="66"/>
      <c r="AE67" s="66"/>
      <c r="AF67" s="66"/>
      <c r="AG67" s="66"/>
      <c r="AH67" s="66"/>
      <c r="AI67" s="66"/>
      <c r="AJ67" s="66"/>
      <c r="AK67" s="66"/>
    </row>
    <row r="68" spans="1:37" x14ac:dyDescent="0.25">
      <c r="B68" t="s">
        <v>640</v>
      </c>
      <c r="C68" t="str">
        <f>VLOOKUP($B68,'Lookup codes'!$R:$S,2,FALSE)</f>
        <v>Total of Renewable Energy Sources</v>
      </c>
      <c r="D68" t="str">
        <f>VLOOKUP($B68,'Lookup codes'!$R:$S,2,FALSE)</f>
        <v>Total of Renewable Energy Sources</v>
      </c>
      <c r="E68" s="45">
        <f>VLOOKUP($A$1&amp;$B68,'IEA production stats aggregated'!$A:$AY,E$60-2010+18,FALSE)/1000</f>
        <v>4097.1062044999999</v>
      </c>
      <c r="F68" s="45">
        <f>VLOOKUP($A$1&amp;$B68,'IEA production stats aggregated'!$A:$AY,F$60-2010+18,FALSE)/1000</f>
        <v>4220.5420157000008</v>
      </c>
      <c r="G68" s="45">
        <f>VLOOKUP($A$1&amp;$B68,'IEA production stats aggregated'!$A:$AY,G$60-2010+18,FALSE)/1000</f>
        <v>4292.0146146999996</v>
      </c>
      <c r="H68" s="45">
        <f>VLOOKUP($A$1&amp;$B68,'IEA production stats aggregated'!$A:$AY,H$60-2010+18,FALSE)/1000</f>
        <v>4451.5248032</v>
      </c>
      <c r="I68" s="45">
        <f>VLOOKUP($A$1&amp;$B68,'IEA production stats aggregated'!$A:$AY,I$60-2010+18,FALSE)/1000</f>
        <v>4578.4022019000004</v>
      </c>
      <c r="J68" s="45">
        <f>VLOOKUP($A$1&amp;$B68,'IEA production stats aggregated'!$A:$AY,J$60-2010+18,FALSE)/1000</f>
        <v>4748.9034061000002</v>
      </c>
      <c r="K68" s="45">
        <f>VLOOKUP($A$1&amp;$B68,'IEA production stats aggregated'!$A:$AY,K$60-2010+18,FALSE)/1000</f>
        <v>4696.6656109000005</v>
      </c>
      <c r="L68" s="45">
        <f>VLOOKUP($A$1&amp;$B68,'IEA production stats aggregated'!$A:$AY,L$60-2010+18,FALSE)/1000</f>
        <v>4794.0311565000002</v>
      </c>
      <c r="M68" s="45">
        <f>VLOOKUP($A$1&amp;$B68,'IEA production stats aggregated'!$A:$AY,M$60-2010+18,FALSE)/1000</f>
        <v>4932.6516748000004</v>
      </c>
      <c r="N68" s="45">
        <f>VLOOKUP($A$1&amp;$B68,'IEA production stats aggregated'!$A:$AY,N$60-2010+18,FALSE)/1000</f>
        <v>5135.5945498999999</v>
      </c>
      <c r="O68" s="45">
        <f>VLOOKUP($A$1&amp;$B68,'IEA production stats aggregated'!$A:$AY,O$60-2010+18,FALSE)/1000</f>
        <v>5152.6651636000006</v>
      </c>
      <c r="P68" s="62">
        <f>VLOOKUP($A$1&amp;$B68,'IEA production stats aggregated'!$A:$AY,P$60-2010+40,FALSE)</f>
        <v>5</v>
      </c>
      <c r="Q68" s="62">
        <f>VLOOKUP($A$1&amp;$B68,'IEA production stats aggregated'!$A:$AY,Q$60-2010+40,FALSE)</f>
        <v>5</v>
      </c>
      <c r="R68" s="62">
        <f>VLOOKUP($A$1&amp;$B68,'IEA production stats aggregated'!$A:$AY,R$60-2010+40,FALSE)</f>
        <v>4</v>
      </c>
      <c r="S68" s="62">
        <f>VLOOKUP($A$1&amp;$B68,'IEA production stats aggregated'!$A:$AY,S$60-2010+40,FALSE)</f>
        <v>4</v>
      </c>
      <c r="T68" s="62">
        <f>VLOOKUP($A$1&amp;$B68,'IEA production stats aggregated'!$A:$AY,T$60-2010+40,FALSE)</f>
        <v>4</v>
      </c>
      <c r="U68" s="62">
        <f>VLOOKUP($A$1&amp;$B68,'IEA production stats aggregated'!$A:$AY,U$60-2010+40,FALSE)</f>
        <v>4</v>
      </c>
      <c r="V68" s="62">
        <f>VLOOKUP($A$1&amp;$B68,'IEA production stats aggregated'!$A:$AY,V$60-2010+40,FALSE)</f>
        <v>4</v>
      </c>
      <c r="W68" s="62">
        <f>VLOOKUP($A$1&amp;$B68,'IEA production stats aggregated'!$A:$AY,W$60-2010+40,FALSE)</f>
        <v>4</v>
      </c>
      <c r="X68" s="62">
        <f>VLOOKUP($A$1&amp;$B68,'IEA production stats aggregated'!$A:$AY,X$60-2010+40,FALSE)</f>
        <v>4</v>
      </c>
      <c r="Y68" s="62">
        <f>VLOOKUP($A$1&amp;$B68,'IEA production stats aggregated'!$A:$AY,Y$60-2010+40,FALSE)</f>
        <v>4</v>
      </c>
      <c r="Z68" s="62">
        <f>VLOOKUP($A$1&amp;$B68,'IEA production stats aggregated'!$A:$AY,Z$60-2010+40,FALSE)</f>
        <v>4</v>
      </c>
      <c r="AA68" s="66">
        <f>VLOOKUP($A$1&amp;$B68,'IEA production stats aggregated'!$A:$CQ,AA$60-2010+84,FALSE)</f>
        <v>64.285714285714292</v>
      </c>
      <c r="AB68" s="66">
        <f>VLOOKUP($A$1&amp;$B68,'IEA production stats aggregated'!$A:$CQ,AB$60-2010+84,FALSE)</f>
        <v>64.285714285714292</v>
      </c>
      <c r="AC68" s="66">
        <f>VLOOKUP($A$1&amp;$B68,'IEA production stats aggregated'!$A:$CQ,AC$60-2010+84,FALSE)</f>
        <v>71.428571428571431</v>
      </c>
      <c r="AD68" s="66">
        <f>VLOOKUP($A$1&amp;$B68,'IEA production stats aggregated'!$A:$CQ,AD$60-2010+84,FALSE)</f>
        <v>71.428571428571431</v>
      </c>
      <c r="AE68" s="66">
        <f>VLOOKUP($A$1&amp;$B68,'IEA production stats aggregated'!$A:$CQ,AE$60-2010+84,FALSE)</f>
        <v>71.428571428571431</v>
      </c>
      <c r="AF68" s="66">
        <f>VLOOKUP($A$1&amp;$B68,'IEA production stats aggregated'!$A:$CQ,AF$60-2010+84,FALSE)</f>
        <v>71.428571428571431</v>
      </c>
      <c r="AG68" s="66">
        <f>VLOOKUP($A$1&amp;$B68,'IEA production stats aggregated'!$A:$CQ,AG$60-2010+84,FALSE)</f>
        <v>71.428571428571431</v>
      </c>
      <c r="AH68" s="66">
        <f>VLOOKUP($A$1&amp;$B68,'IEA production stats aggregated'!$A:$CQ,AH$60-2010+84,FALSE)</f>
        <v>71.428571428571431</v>
      </c>
      <c r="AI68" s="66">
        <f>VLOOKUP($A$1&amp;$B68,'IEA production stats aggregated'!$A:$CQ,AI$60-2010+84,FALSE)</f>
        <v>71.428571428571431</v>
      </c>
      <c r="AJ68" s="66">
        <f>VLOOKUP($A$1&amp;$B68,'IEA production stats aggregated'!$A:$CQ,AJ$60-2010+84,FALSE)</f>
        <v>71.428571428571431</v>
      </c>
      <c r="AK68" s="66">
        <f>VLOOKUP($A$1&amp;$B68,'IEA production stats aggregated'!$A:$CQ,AK$60-2010+84,FALSE)</f>
        <v>71.428571428571431</v>
      </c>
    </row>
    <row r="69" spans="1:37" x14ac:dyDescent="0.25">
      <c r="B69" t="s">
        <v>642</v>
      </c>
      <c r="C69" t="str">
        <f>VLOOKUP($B69,'Lookup codes'!$R:$S,2,FALSE)</f>
        <v>Total of All Energy Sources</v>
      </c>
      <c r="D69" t="str">
        <f>VLOOKUP($B69,'Lookup codes'!$R:$S,2,FALSE)</f>
        <v>Total of All Energy Sources</v>
      </c>
      <c r="E69" s="45">
        <f>VLOOKUP($A$1&amp;$B69,'IEA production stats aggregated'!$A:$AY,E$60-2010+18,FALSE)/1000</f>
        <v>5109.7826893000001</v>
      </c>
      <c r="F69" s="45">
        <f>VLOOKUP($A$1&amp;$B69,'IEA production stats aggregated'!$A:$AY,F$60-2010+18,FALSE)/1000</f>
        <v>5217.5937146000006</v>
      </c>
      <c r="G69" s="45">
        <f>VLOOKUP($A$1&amp;$B69,'IEA production stats aggregated'!$A:$AY,G$60-2010+18,FALSE)/1000</f>
        <v>4605.8361417999995</v>
      </c>
      <c r="H69" s="45">
        <f>VLOOKUP($A$1&amp;$B69,'IEA production stats aggregated'!$A:$AY,H$60-2010+18,FALSE)/1000</f>
        <v>4949.1472481000001</v>
      </c>
      <c r="I69" s="45">
        <f>VLOOKUP($A$1&amp;$B69,'IEA production stats aggregated'!$A:$AY,I$60-2010+18,FALSE)/1000</f>
        <v>5207.0605048000007</v>
      </c>
      <c r="J69" s="45">
        <f>VLOOKUP($A$1&amp;$B69,'IEA production stats aggregated'!$A:$AY,J$60-2010+18,FALSE)/1000</f>
        <v>5347.4287145999997</v>
      </c>
      <c r="K69" s="45">
        <f>VLOOKUP($A$1&amp;$B69,'IEA production stats aggregated'!$A:$AY,K$60-2010+18,FALSE)/1000</f>
        <v>5258.0978351999993</v>
      </c>
      <c r="L69" s="45">
        <f>VLOOKUP($A$1&amp;$B69,'IEA production stats aggregated'!$A:$AY,L$60-2010+18,FALSE)/1000</f>
        <v>5362.7317954</v>
      </c>
      <c r="M69" s="45">
        <f>VLOOKUP($A$1&amp;$B69,'IEA production stats aggregated'!$A:$AY,M$60-2010+18,FALSE)/1000</f>
        <v>5497.0106733000002</v>
      </c>
      <c r="N69" s="45">
        <f>VLOOKUP($A$1&amp;$B69,'IEA production stats aggregated'!$A:$AY,N$60-2010+18,FALSE)/1000</f>
        <v>5765.047214199999</v>
      </c>
      <c r="O69" s="45">
        <f>VLOOKUP($A$1&amp;$B69,'IEA production stats aggregated'!$A:$AY,O$60-2010+18,FALSE)/1000</f>
        <v>5738.9829189000002</v>
      </c>
      <c r="P69" s="62">
        <f>VLOOKUP($A$1&amp;$B69,'IEA production stats aggregated'!$A:$AY,P$60-2010+40,FALSE)</f>
        <v>5</v>
      </c>
      <c r="Q69" s="62">
        <f>VLOOKUP($A$1&amp;$B69,'IEA production stats aggregated'!$A:$AY,Q$60-2010+40,FALSE)</f>
        <v>5</v>
      </c>
      <c r="R69" s="62">
        <f>VLOOKUP($A$1&amp;$B69,'IEA production stats aggregated'!$A:$AY,R$60-2010+40,FALSE)</f>
        <v>4</v>
      </c>
      <c r="S69" s="62">
        <f>VLOOKUP($A$1&amp;$B69,'IEA production stats aggregated'!$A:$AY,S$60-2010+40,FALSE)</f>
        <v>4</v>
      </c>
      <c r="T69" s="62">
        <f>VLOOKUP($A$1&amp;$B69,'IEA production stats aggregated'!$A:$AY,T$60-2010+40,FALSE)</f>
        <v>4</v>
      </c>
      <c r="U69" s="62">
        <f>VLOOKUP($A$1&amp;$B69,'IEA production stats aggregated'!$A:$AY,U$60-2010+40,FALSE)</f>
        <v>4</v>
      </c>
      <c r="V69" s="62">
        <f>VLOOKUP($A$1&amp;$B69,'IEA production stats aggregated'!$A:$AY,V$60-2010+40,FALSE)</f>
        <v>4</v>
      </c>
      <c r="W69" s="62">
        <f>VLOOKUP($A$1&amp;$B69,'IEA production stats aggregated'!$A:$AY,W$60-2010+40,FALSE)</f>
        <v>4</v>
      </c>
      <c r="X69" s="62">
        <f>VLOOKUP($A$1&amp;$B69,'IEA production stats aggregated'!$A:$AY,X$60-2010+40,FALSE)</f>
        <v>4</v>
      </c>
      <c r="Y69" s="62">
        <f>VLOOKUP($A$1&amp;$B69,'IEA production stats aggregated'!$A:$AY,Y$60-2010+40,FALSE)</f>
        <v>4</v>
      </c>
      <c r="Z69" s="62">
        <f>VLOOKUP($A$1&amp;$B69,'IEA production stats aggregated'!$A:$AY,Z$60-2010+40,FALSE)</f>
        <v>4</v>
      </c>
      <c r="AA69" s="66">
        <f>VLOOKUP($A$1&amp;$B69,'IEA production stats aggregated'!$A:$CQ,AA$60-2010+84,FALSE)</f>
        <v>64.285714285714292</v>
      </c>
      <c r="AB69" s="66">
        <f>VLOOKUP($A$1&amp;$B69,'IEA production stats aggregated'!$A:$CQ,AB$60-2010+84,FALSE)</f>
        <v>64.285714285714292</v>
      </c>
      <c r="AC69" s="66">
        <f>VLOOKUP($A$1&amp;$B69,'IEA production stats aggregated'!$A:$CQ,AC$60-2010+84,FALSE)</f>
        <v>71.428571428571431</v>
      </c>
      <c r="AD69" s="66">
        <f>VLOOKUP($A$1&amp;$B69,'IEA production stats aggregated'!$A:$CQ,AD$60-2010+84,FALSE)</f>
        <v>71.428571428571431</v>
      </c>
      <c r="AE69" s="66">
        <f>VLOOKUP($A$1&amp;$B69,'IEA production stats aggregated'!$A:$CQ,AE$60-2010+84,FALSE)</f>
        <v>71.428571428571431</v>
      </c>
      <c r="AF69" s="66">
        <f>VLOOKUP($A$1&amp;$B69,'IEA production stats aggregated'!$A:$CQ,AF$60-2010+84,FALSE)</f>
        <v>71.428571428571431</v>
      </c>
      <c r="AG69" s="66">
        <f>VLOOKUP($A$1&amp;$B69,'IEA production stats aggregated'!$A:$CQ,AG$60-2010+84,FALSE)</f>
        <v>71.428571428571431</v>
      </c>
      <c r="AH69" s="66">
        <f>VLOOKUP($A$1&amp;$B69,'IEA production stats aggregated'!$A:$CQ,AH$60-2010+84,FALSE)</f>
        <v>71.428571428571431</v>
      </c>
      <c r="AI69" s="66">
        <f>VLOOKUP($A$1&amp;$B69,'IEA production stats aggregated'!$A:$CQ,AI$60-2010+84,FALSE)</f>
        <v>71.428571428571431</v>
      </c>
      <c r="AJ69" s="66">
        <f>VLOOKUP($A$1&amp;$B69,'IEA production stats aggregated'!$A:$CQ,AJ$60-2010+84,FALSE)</f>
        <v>71.428571428571431</v>
      </c>
      <c r="AK69" s="66">
        <f>VLOOKUP($A$1&amp;$B69,'IEA production stats aggregated'!$A:$CQ,AK$60-2010+84,FALSE)</f>
        <v>71.428571428571431</v>
      </c>
    </row>
    <row r="70" spans="1:37" x14ac:dyDescent="0.25">
      <c r="C70" t="s">
        <v>795</v>
      </c>
      <c r="D70" t="s">
        <v>823</v>
      </c>
      <c r="E70" s="69">
        <f>E67/E69*100</f>
        <v>2.1328266313205932</v>
      </c>
      <c r="F70" s="69">
        <f t="shared" ref="F70:P70" si="1">F67/F69*100</f>
        <v>2.4099386532943132</v>
      </c>
      <c r="G70" s="69">
        <f t="shared" si="1"/>
        <v>2.9467746685178011</v>
      </c>
      <c r="H70" s="69">
        <f t="shared" si="1"/>
        <v>3.2347392202052601</v>
      </c>
      <c r="I70" s="69">
        <f t="shared" si="1"/>
        <v>3.9638948445045536</v>
      </c>
      <c r="J70" s="69">
        <f t="shared" si="1"/>
        <v>5.001626407281738</v>
      </c>
      <c r="K70" s="69">
        <f t="shared" si="1"/>
        <v>5.2301728442361641</v>
      </c>
      <c r="L70" s="69">
        <f t="shared" si="1"/>
        <v>5.3830707485244966</v>
      </c>
      <c r="M70" s="69">
        <f t="shared" si="1"/>
        <v>5.7253096183468895</v>
      </c>
      <c r="N70" s="69">
        <f t="shared" si="1"/>
        <v>5.6397029758778432</v>
      </c>
      <c r="O70" s="69">
        <f t="shared" si="1"/>
        <v>5.7045663408726472</v>
      </c>
      <c r="P70" s="69"/>
    </row>
    <row r="73" spans="1:37" x14ac:dyDescent="0.25">
      <c r="A73" t="s">
        <v>797</v>
      </c>
      <c r="B73" t="s">
        <v>535</v>
      </c>
      <c r="C73" t="str">
        <f>VLOOKUP($B73,'Lookup codes'!$R:$S,2,FALSE)</f>
        <v>Product</v>
      </c>
      <c r="D73" t="str">
        <f>VLOOKUP($B73,'Lookup codes'!$R:$S,2,FALSE)</f>
        <v>Product</v>
      </c>
      <c r="E73">
        <v>2010</v>
      </c>
      <c r="F73">
        <v>2011</v>
      </c>
      <c r="G73">
        <v>2012</v>
      </c>
      <c r="H73">
        <v>2013</v>
      </c>
      <c r="I73">
        <v>2014</v>
      </c>
      <c r="J73">
        <v>2015</v>
      </c>
      <c r="K73">
        <v>2016</v>
      </c>
      <c r="L73">
        <v>2017</v>
      </c>
      <c r="M73">
        <v>2018</v>
      </c>
      <c r="N73">
        <v>2019</v>
      </c>
      <c r="O73">
        <v>2020</v>
      </c>
      <c r="P73" t="s">
        <v>642</v>
      </c>
      <c r="Q73" t="s">
        <v>798</v>
      </c>
      <c r="R73" s="61"/>
      <c r="S73" s="61"/>
      <c r="T73" s="61"/>
      <c r="U73" s="61"/>
      <c r="V73" s="61"/>
      <c r="W73" s="61"/>
      <c r="X73" s="61"/>
      <c r="Y73" s="61"/>
      <c r="Z73" s="61"/>
      <c r="AA73" s="68"/>
      <c r="AB73" s="68"/>
      <c r="AC73" s="68"/>
      <c r="AD73" s="68"/>
      <c r="AE73" s="68"/>
      <c r="AF73" s="68"/>
      <c r="AG73" s="68"/>
      <c r="AH73" s="68"/>
      <c r="AI73" s="68"/>
      <c r="AJ73" s="68"/>
      <c r="AK73" s="68"/>
    </row>
    <row r="74" spans="1:37" x14ac:dyDescent="0.25">
      <c r="A74">
        <f>RANK(Q74,Q$74:Q$79)</f>
        <v>2</v>
      </c>
      <c r="B74" t="s">
        <v>539</v>
      </c>
      <c r="C74" t="str">
        <f>VLOOKUP($B74,'Lookup codes'!$R:$S,2,FALSE)</f>
        <v>Hydro</v>
      </c>
      <c r="D74" t="str">
        <f>VLOOKUP($B74,'Lookup codes'!$R:$S,2,FALSE)</f>
        <v>Hydro</v>
      </c>
      <c r="E74" s="45">
        <f>VLOOKUP($A$1&amp;$B74,'IEA production stats aggregated'!$A:$AY,E$73-2010+18,FALSE)/1000</f>
        <v>70.081199900000001</v>
      </c>
      <c r="F74" s="45">
        <f>VLOOKUP($A$1&amp;$B74,'IEA production stats aggregated'!$A:$AY,F$73-2010+18,FALSE)/1000</f>
        <v>73.130400199999997</v>
      </c>
      <c r="G74" s="45">
        <f>VLOOKUP($A$1&amp;$B74,'IEA production stats aggregated'!$A:$AY,G$73-2010+18,FALSE)/1000</f>
        <v>80.19000650000001</v>
      </c>
      <c r="H74" s="45">
        <f>VLOOKUP($A$1&amp;$B74,'IEA production stats aggregated'!$A:$AY,H$73-2010+18,FALSE)/1000</f>
        <v>94.32000020000001</v>
      </c>
      <c r="I74" s="45">
        <f>VLOOKUP($A$1&amp;$B74,'IEA production stats aggregated'!$A:$AY,I$73-2010+18,FALSE)/1000</f>
        <v>98.992799500000004</v>
      </c>
      <c r="J74" s="45">
        <f>VLOOKUP($A$1&amp;$B74,'IEA production stats aggregated'!$A:$AY,J$73-2010+18,FALSE)/1000</f>
        <v>101.14919839999999</v>
      </c>
      <c r="K74" s="45">
        <f>VLOOKUP($A$1&amp;$B74,'IEA production stats aggregated'!$A:$AY,K$73-2010+18,FALSE)/1000</f>
        <v>109.73520329999999</v>
      </c>
      <c r="L74" s="45">
        <f>VLOOKUP($A$1&amp;$B74,'IEA production stats aggregated'!$A:$AY,L$73-2010+18,FALSE)/1000</f>
        <v>114.3161234</v>
      </c>
      <c r="M74" s="45">
        <f>VLOOKUP($A$1&amp;$B74,'IEA production stats aggregated'!$A:$AY,M$73-2010+18,FALSE)/1000</f>
        <v>124.48351600000001</v>
      </c>
      <c r="N74" s="45">
        <f>VLOOKUP($A$1&amp;$B74,'IEA production stats aggregated'!$A:$AY,N$73-2010+18,FALSE)/1000</f>
        <v>127.08691020000001</v>
      </c>
      <c r="O74" s="45">
        <f>VLOOKUP($A$1&amp;$B74,'IEA production stats aggregated'!$A:$AY,O$73-2010+18,FALSE)/1000</f>
        <v>136.37468530000001</v>
      </c>
      <c r="P74" s="56">
        <f>SUM(E74:O74)</f>
        <v>1129.8600429000001</v>
      </c>
      <c r="Q74" s="56">
        <f>P74*100+ROW(Q74)-ROW(Q$73)</f>
        <v>112987.00429000001</v>
      </c>
      <c r="R74" s="62"/>
      <c r="S74" s="62"/>
      <c r="T74" s="62"/>
      <c r="U74" s="62"/>
      <c r="V74" s="62"/>
      <c r="W74" s="62"/>
      <c r="X74" s="62"/>
      <c r="Y74" s="62"/>
      <c r="Z74" s="62"/>
      <c r="AA74" s="66"/>
      <c r="AB74" s="66"/>
      <c r="AC74" s="66"/>
      <c r="AD74" s="66"/>
      <c r="AE74" s="66"/>
      <c r="AF74" s="66"/>
      <c r="AG74" s="66"/>
      <c r="AH74" s="66"/>
      <c r="AI74" s="66"/>
      <c r="AJ74" s="66"/>
      <c r="AK74" s="66"/>
    </row>
    <row r="75" spans="1:37" x14ac:dyDescent="0.25">
      <c r="A75">
        <f>RANK(Q75,Q$74:Q$79)</f>
        <v>1</v>
      </c>
      <c r="B75" t="s">
        <v>610</v>
      </c>
      <c r="C75" t="str">
        <f>VLOOKUP($B75,'Lookup codes'!$R:$S,2,FALSE)</f>
        <v>Geothermal</v>
      </c>
      <c r="D75" t="str">
        <f>VLOOKUP($B75,'Lookup codes'!$R:$S,2,FALSE)</f>
        <v>Geothermal</v>
      </c>
      <c r="E75" s="45">
        <f>VLOOKUP($A$1&amp;$B75,'IEA production stats aggregated'!$A:$AY,E$73-2010+18,FALSE)/1000</f>
        <v>38.699999200000001</v>
      </c>
      <c r="F75" s="45">
        <f>VLOOKUP($A$1&amp;$B75,'IEA production stats aggregated'!$A:$AY,F$73-2010+18,FALSE)/1000</f>
        <v>52.272001200000005</v>
      </c>
      <c r="G75" s="45">
        <f>VLOOKUP($A$1&amp;$B75,'IEA production stats aggregated'!$A:$AY,G$73-2010+18,FALSE)/1000</f>
        <v>54.576001400000003</v>
      </c>
      <c r="H75" s="45">
        <f>VLOOKUP($A$1&amp;$B75,'IEA production stats aggregated'!$A:$AY,H$73-2010+18,FALSE)/1000</f>
        <v>64.116002100000003</v>
      </c>
      <c r="I75" s="45">
        <f>VLOOKUP($A$1&amp;$B75,'IEA production stats aggregated'!$A:$AY,I$73-2010+18,FALSE)/1000</f>
        <v>105.0119988</v>
      </c>
      <c r="J75" s="45">
        <f>VLOOKUP($A$1&amp;$B75,'IEA production stats aggregated'!$A:$AY,J$73-2010+18,FALSE)/1000</f>
        <v>162.756001</v>
      </c>
      <c r="K75" s="45">
        <f>VLOOKUP($A$1&amp;$B75,'IEA production stats aggregated'!$A:$AY,K$73-2010+18,FALSE)/1000</f>
        <v>161.42399989999998</v>
      </c>
      <c r="L75" s="45">
        <f>VLOOKUP($A$1&amp;$B75,'IEA production stats aggregated'!$A:$AY,L$73-2010+18,FALSE)/1000</f>
        <v>171.22680179999998</v>
      </c>
      <c r="M75" s="45">
        <f>VLOOKUP($A$1&amp;$B75,'IEA production stats aggregated'!$A:$AY,M$73-2010+18,FALSE)/1000</f>
        <v>184.60080170000001</v>
      </c>
      <c r="N75" s="45">
        <f>VLOOKUP($A$1&amp;$B75,'IEA production stats aggregated'!$A:$AY,N$73-2010+18,FALSE)/1000</f>
        <v>188.44919940000003</v>
      </c>
      <c r="O75" s="45">
        <f>VLOOKUP($A$1&amp;$B75,'IEA production stats aggregated'!$A:$AY,O$73-2010+18,FALSE)/1000</f>
        <v>182.1528007</v>
      </c>
      <c r="P75" s="56">
        <f t="shared" ref="P75:Q82" si="2">SUM(E75:O75)</f>
        <v>1365.2856072</v>
      </c>
      <c r="Q75" s="56">
        <f>P75*100+ROW(Q75)-ROW(Q$73)</f>
        <v>136530.56072000001</v>
      </c>
      <c r="R75" s="62"/>
      <c r="S75" s="62"/>
      <c r="T75" s="62"/>
      <c r="U75" s="62"/>
      <c r="V75" s="62"/>
      <c r="W75" s="62"/>
      <c r="X75" s="62"/>
      <c r="Y75" s="62"/>
      <c r="Z75" s="62"/>
      <c r="AA75" s="66"/>
      <c r="AB75" s="66"/>
      <c r="AC75" s="66"/>
      <c r="AD75" s="66"/>
      <c r="AE75" s="66"/>
      <c r="AF75" s="66"/>
      <c r="AG75" s="66"/>
      <c r="AH75" s="66"/>
      <c r="AI75" s="66"/>
      <c r="AJ75" s="66"/>
      <c r="AK75" s="66"/>
    </row>
    <row r="76" spans="1:37" x14ac:dyDescent="0.25">
      <c r="A76">
        <f>RANK(Q76,Q$74:Q$79)</f>
        <v>4</v>
      </c>
      <c r="B76" t="s">
        <v>612</v>
      </c>
      <c r="C76" t="str">
        <f>VLOOKUP($B76,'Lookup codes'!$R:$S,2,FALSE)</f>
        <v>Solar Photovoltaics</v>
      </c>
      <c r="D76" t="s">
        <v>801</v>
      </c>
      <c r="E76" s="45">
        <f>VLOOKUP($A$1&amp;$B76,'IEA production stats aggregated'!$A:$AY,E$73-2010+18,FALSE)/1000</f>
        <v>0.12240520000000001</v>
      </c>
      <c r="F76" s="45">
        <f>VLOOKUP($A$1&amp;$B76,'IEA production stats aggregated'!$A:$AY,F$73-2010+18,FALSE)/1000</f>
        <v>0.151202</v>
      </c>
      <c r="G76" s="45">
        <f>VLOOKUP($A$1&amp;$B76,'IEA production stats aggregated'!$A:$AY,G$73-2010+18,FALSE)/1000</f>
        <v>0.19440560000000001</v>
      </c>
      <c r="H76" s="45">
        <f>VLOOKUP($A$1&amp;$B76,'IEA production stats aggregated'!$A:$AY,H$73-2010+18,FALSE)/1000</f>
        <v>0.2988034</v>
      </c>
      <c r="I76" s="45">
        <f>VLOOKUP($A$1&amp;$B76,'IEA production stats aggregated'!$A:$AY,I$73-2010+18,FALSE)/1000</f>
        <v>0.52200190000000002</v>
      </c>
      <c r="J76" s="45">
        <f>VLOOKUP($A$1&amp;$B76,'IEA production stats aggregated'!$A:$AY,J$73-2010+18,FALSE)/1000</f>
        <v>0.58680090000000007</v>
      </c>
      <c r="K76" s="45">
        <f>VLOOKUP($A$1&amp;$B76,'IEA production stats aggregated'!$A:$AY,K$73-2010+18,FALSE)/1000</f>
        <v>0.75960280000000013</v>
      </c>
      <c r="L76" s="45">
        <f>VLOOKUP($A$1&amp;$B76,'IEA production stats aggregated'!$A:$AY,L$73-2010+18,FALSE)/1000</f>
        <v>0.93747490000000011</v>
      </c>
      <c r="M76" s="45">
        <f>VLOOKUP($A$1&amp;$B76,'IEA production stats aggregated'!$A:$AY,M$73-2010+18,FALSE)/1000</f>
        <v>1.1772400999999999</v>
      </c>
      <c r="N76" s="45">
        <f>VLOOKUP($A$1&amp;$B76,'IEA production stats aggregated'!$A:$AY,N$73-2010+18,FALSE)/1000</f>
        <v>1.7149301000000001</v>
      </c>
      <c r="O76" s="45">
        <f>VLOOKUP($A$1&amp;$B76,'IEA production stats aggregated'!$A:$AY,O$73-2010+18,FALSE)/1000</f>
        <v>1.8017809999999999</v>
      </c>
      <c r="P76" s="56">
        <f t="shared" si="2"/>
        <v>8.2666479000000006</v>
      </c>
      <c r="Q76" s="56">
        <f>P76*100+ROW(Q76)-ROW(Q$73)</f>
        <v>829.66479000000004</v>
      </c>
      <c r="R76" s="62"/>
      <c r="S76" s="62"/>
      <c r="T76" s="62"/>
      <c r="U76" s="62"/>
      <c r="V76" s="62"/>
      <c r="W76" s="62"/>
      <c r="X76" s="62"/>
      <c r="Y76" s="62"/>
      <c r="Z76" s="62"/>
      <c r="AA76" s="66"/>
      <c r="AB76" s="66"/>
      <c r="AC76" s="66"/>
      <c r="AD76" s="66"/>
      <c r="AE76" s="66"/>
      <c r="AF76" s="66"/>
      <c r="AG76" s="66"/>
      <c r="AH76" s="66"/>
      <c r="AI76" s="66"/>
      <c r="AJ76" s="66"/>
      <c r="AK76" s="66"/>
    </row>
    <row r="77" spans="1:37" x14ac:dyDescent="0.25">
      <c r="A77">
        <f>RANK(Q77,Q$74:Q$79)</f>
        <v>6</v>
      </c>
      <c r="B77" t="s">
        <v>614</v>
      </c>
      <c r="C77" t="str">
        <f>VLOOKUP($B77,'Lookup codes'!$R:$S,2,FALSE)</f>
        <v>Solar Thermal</v>
      </c>
      <c r="D77" t="s">
        <v>802</v>
      </c>
      <c r="E77" s="45">
        <f>VLOOKUP($A$1&amp;$B77,'IEA production stats aggregated'!$A:$AY,E$73-2010+18,FALSE)/1000</f>
        <v>0</v>
      </c>
      <c r="F77" s="45">
        <f>VLOOKUP($A$1&amp;$B77,'IEA production stats aggregated'!$A:$AY,F$73-2010+18,FALSE)/1000</f>
        <v>0</v>
      </c>
      <c r="G77" s="45">
        <f>VLOOKUP($A$1&amp;$B77,'IEA production stats aggregated'!$A:$AY,G$73-2010+18,FALSE)/1000</f>
        <v>0</v>
      </c>
      <c r="H77" s="45">
        <f>VLOOKUP($A$1&amp;$B77,'IEA production stats aggregated'!$A:$AY,H$73-2010+18,FALSE)/1000</f>
        <v>0</v>
      </c>
      <c r="I77" s="45">
        <f>VLOOKUP($A$1&amp;$B77,'IEA production stats aggregated'!$A:$AY,I$73-2010+18,FALSE)/1000</f>
        <v>0</v>
      </c>
      <c r="J77" s="45">
        <f>VLOOKUP($A$1&amp;$B77,'IEA production stats aggregated'!$A:$AY,J$73-2010+18,FALSE)/1000</f>
        <v>0</v>
      </c>
      <c r="K77" s="45">
        <f>VLOOKUP($A$1&amp;$B77,'IEA production stats aggregated'!$A:$AY,K$73-2010+18,FALSE)/1000</f>
        <v>0</v>
      </c>
      <c r="L77" s="45">
        <f>VLOOKUP($A$1&amp;$B77,'IEA production stats aggregated'!$A:$AY,L$73-2010+18,FALSE)/1000</f>
        <v>0</v>
      </c>
      <c r="M77" s="45">
        <f>VLOOKUP($A$1&amp;$B77,'IEA production stats aggregated'!$A:$AY,M$73-2010+18,FALSE)/1000</f>
        <v>0</v>
      </c>
      <c r="N77" s="45">
        <f>VLOOKUP($A$1&amp;$B77,'IEA production stats aggregated'!$A:$AY,N$73-2010+18,FALSE)/1000</f>
        <v>0</v>
      </c>
      <c r="O77" s="45">
        <f>VLOOKUP($A$1&amp;$B77,'IEA production stats aggregated'!$A:$AY,O$73-2010+18,FALSE)/1000</f>
        <v>0</v>
      </c>
      <c r="P77" s="56">
        <f t="shared" si="2"/>
        <v>0</v>
      </c>
      <c r="Q77" s="56">
        <f>P77*100+ROW(Q77)-ROW(Q$73)</f>
        <v>4</v>
      </c>
      <c r="R77" s="62"/>
      <c r="S77" s="62"/>
      <c r="T77" s="62"/>
      <c r="U77" s="62"/>
      <c r="V77" s="62"/>
      <c r="W77" s="62"/>
      <c r="X77" s="62"/>
      <c r="Y77" s="62"/>
      <c r="Z77" s="62"/>
      <c r="AA77" s="66"/>
      <c r="AB77" s="66"/>
      <c r="AC77" s="66"/>
      <c r="AD77" s="66"/>
      <c r="AE77" s="66"/>
      <c r="AF77" s="66"/>
      <c r="AG77" s="66"/>
      <c r="AH77" s="66"/>
      <c r="AI77" s="66"/>
      <c r="AJ77" s="66"/>
      <c r="AK77" s="66"/>
    </row>
    <row r="78" spans="1:37" x14ac:dyDescent="0.25">
      <c r="A78">
        <f>RANK(Q78,Q$74:Q$79)</f>
        <v>5</v>
      </c>
      <c r="B78" t="s">
        <v>616</v>
      </c>
      <c r="C78" t="str">
        <f>VLOOKUP($B78,'Lookup codes'!$R:$S,2,FALSE)</f>
        <v>Tide, Wave and Ocean</v>
      </c>
      <c r="D78" t="s">
        <v>803</v>
      </c>
      <c r="E78" s="45">
        <f>VLOOKUP($A$1&amp;$B78,'IEA production stats aggregated'!$A:$AY,E$73-2010+18,FALSE)/1000</f>
        <v>0</v>
      </c>
      <c r="F78" s="45">
        <f>VLOOKUP($A$1&amp;$B78,'IEA production stats aggregated'!$A:$AY,F$73-2010+18,FALSE)/1000</f>
        <v>0</v>
      </c>
      <c r="G78" s="45">
        <f>VLOOKUP($A$1&amp;$B78,'IEA production stats aggregated'!$A:$AY,G$73-2010+18,FALSE)/1000</f>
        <v>0</v>
      </c>
      <c r="H78" s="45">
        <f>VLOOKUP($A$1&amp;$B78,'IEA production stats aggregated'!$A:$AY,H$73-2010+18,FALSE)/1000</f>
        <v>0</v>
      </c>
      <c r="I78" s="45">
        <f>VLOOKUP($A$1&amp;$B78,'IEA production stats aggregated'!$A:$AY,I$73-2010+18,FALSE)/1000</f>
        <v>0</v>
      </c>
      <c r="J78" s="45">
        <f>VLOOKUP($A$1&amp;$B78,'IEA production stats aggregated'!$A:$AY,J$73-2010+18,FALSE)/1000</f>
        <v>0</v>
      </c>
      <c r="K78" s="45">
        <f>VLOOKUP($A$1&amp;$B78,'IEA production stats aggregated'!$A:$AY,K$73-2010+18,FALSE)/1000</f>
        <v>0</v>
      </c>
      <c r="L78" s="45">
        <f>VLOOKUP($A$1&amp;$B78,'IEA production stats aggregated'!$A:$AY,L$73-2010+18,FALSE)/1000</f>
        <v>0</v>
      </c>
      <c r="M78" s="45">
        <f>VLOOKUP($A$1&amp;$B78,'IEA production stats aggregated'!$A:$AY,M$73-2010+18,FALSE)/1000</f>
        <v>0</v>
      </c>
      <c r="N78" s="45">
        <f>VLOOKUP($A$1&amp;$B78,'IEA production stats aggregated'!$A:$AY,N$73-2010+18,FALSE)/1000</f>
        <v>0</v>
      </c>
      <c r="O78" s="45">
        <f>VLOOKUP($A$1&amp;$B78,'IEA production stats aggregated'!$A:$AY,O$73-2010+18,FALSE)/1000</f>
        <v>0</v>
      </c>
      <c r="P78" s="56">
        <f t="shared" si="2"/>
        <v>0</v>
      </c>
      <c r="Q78" s="56">
        <f>P78*100+ROW(Q78)-ROW(Q$73)</f>
        <v>5</v>
      </c>
      <c r="R78" s="62"/>
      <c r="S78" s="62"/>
      <c r="T78" s="62"/>
      <c r="U78" s="62"/>
      <c r="V78" s="62"/>
      <c r="W78" s="62"/>
      <c r="X78" s="62"/>
      <c r="Y78" s="62"/>
      <c r="Z78" s="62"/>
      <c r="AA78" s="66"/>
      <c r="AB78" s="66"/>
      <c r="AC78" s="66"/>
      <c r="AD78" s="66"/>
      <c r="AE78" s="66"/>
      <c r="AF78" s="66"/>
      <c r="AG78" s="66"/>
      <c r="AH78" s="66"/>
      <c r="AI78" s="66"/>
      <c r="AJ78" s="66"/>
      <c r="AK78" s="66"/>
    </row>
    <row r="79" spans="1:37" x14ac:dyDescent="0.25">
      <c r="A79">
        <f>RANK(Q79,Q$74:Q$79)</f>
        <v>3</v>
      </c>
      <c r="B79" t="s">
        <v>618</v>
      </c>
      <c r="C79" t="str">
        <f>VLOOKUP($B79,'Lookup codes'!$R:$S,2,FALSE)</f>
        <v>Wind</v>
      </c>
      <c r="D79" t="str">
        <f>VLOOKUP($B79,'Lookup codes'!$R:$S,2,FALSE)</f>
        <v>Wind</v>
      </c>
      <c r="E79" s="45">
        <f>VLOOKUP($A$1&amp;$B79,'IEA production stats aggregated'!$A:$AY,E$73-2010+18,FALSE)/1000</f>
        <v>7.92017E-2</v>
      </c>
      <c r="F79" s="45">
        <f>VLOOKUP($A$1&amp;$B79,'IEA production stats aggregated'!$A:$AY,F$73-2010+18,FALSE)/1000</f>
        <v>0.18720429999999999</v>
      </c>
      <c r="G79" s="45">
        <f>VLOOKUP($A$1&amp;$B79,'IEA production stats aggregated'!$A:$AY,G$73-2010+18,FALSE)/1000</f>
        <v>0.76319919999999997</v>
      </c>
      <c r="H79" s="45">
        <f>VLOOKUP($A$1&amp;$B79,'IEA production stats aggregated'!$A:$AY,H$73-2010+18,FALSE)/1000</f>
        <v>1.3572013999999999</v>
      </c>
      <c r="I79" s="45">
        <f>VLOOKUP($A$1&amp;$B79,'IEA production stats aggregated'!$A:$AY,I$73-2010+18,FALSE)/1000</f>
        <v>1.8756027</v>
      </c>
      <c r="J79" s="45">
        <f>VLOOKUP($A$1&amp;$B79,'IEA production stats aggregated'!$A:$AY,J$73-2010+18,FALSE)/1000</f>
        <v>2.9664064000000003</v>
      </c>
      <c r="K79" s="45">
        <f>VLOOKUP($A$1&amp;$B79,'IEA production stats aggregated'!$A:$AY,K$73-2010+18,FALSE)/1000</f>
        <v>3.0887991000000001</v>
      </c>
      <c r="L79" s="45">
        <f>VLOOKUP($A$1&amp;$B79,'IEA production stats aggregated'!$A:$AY,L$73-2010+18,FALSE)/1000</f>
        <v>2.1992464999999997</v>
      </c>
      <c r="M79" s="45">
        <f>VLOOKUP($A$1&amp;$B79,'IEA production stats aggregated'!$A:$AY,M$73-2010+18,FALSE)/1000</f>
        <v>4.4593230000000004</v>
      </c>
      <c r="N79" s="45">
        <f>VLOOKUP($A$1&amp;$B79,'IEA production stats aggregated'!$A:$AY,N$73-2010+18,FALSE)/1000</f>
        <v>7.8804996000000012</v>
      </c>
      <c r="O79" s="45">
        <f>VLOOKUP($A$1&amp;$B79,'IEA production stats aggregated'!$A:$AY,O$73-2010+18,FALSE)/1000</f>
        <v>7.0548208999999993</v>
      </c>
      <c r="P79" s="56">
        <f t="shared" si="2"/>
        <v>31.911504799999999</v>
      </c>
      <c r="Q79" s="56">
        <f>P79*100+ROW(Q79)-ROW(Q$73)</f>
        <v>3197.1504799999998</v>
      </c>
      <c r="R79" s="62"/>
      <c r="S79" s="62"/>
      <c r="T79" s="62"/>
      <c r="U79" s="62"/>
      <c r="V79" s="62"/>
      <c r="W79" s="62"/>
      <c r="X79" s="62"/>
      <c r="Y79" s="62"/>
      <c r="Z79" s="62"/>
      <c r="AA79" s="66"/>
      <c r="AB79" s="66"/>
      <c r="AC79" s="66"/>
      <c r="AD79" s="66"/>
      <c r="AE79" s="66"/>
      <c r="AF79" s="66"/>
      <c r="AG79" s="66"/>
      <c r="AH79" s="66"/>
      <c r="AI79" s="66"/>
      <c r="AJ79" s="66"/>
      <c r="AK79" s="66"/>
    </row>
    <row r="80" spans="1:37" x14ac:dyDescent="0.25">
      <c r="C80" t="s">
        <v>808</v>
      </c>
      <c r="D80" t="s">
        <v>809</v>
      </c>
      <c r="E80" s="45">
        <f>SUM(E74:E79)</f>
        <v>108.98280600000001</v>
      </c>
      <c r="F80" s="45">
        <f t="shared" ref="F80:Q80" si="3">SUM(F74:F79)</f>
        <v>125.7408077</v>
      </c>
      <c r="G80" s="45">
        <f t="shared" si="3"/>
        <v>135.72361270000002</v>
      </c>
      <c r="H80" s="45">
        <f t="shared" si="3"/>
        <v>160.09200710000002</v>
      </c>
      <c r="I80" s="45">
        <f t="shared" si="3"/>
        <v>206.4024029</v>
      </c>
      <c r="J80" s="45">
        <f t="shared" si="3"/>
        <v>267.45840670000001</v>
      </c>
      <c r="K80" s="45">
        <f t="shared" si="3"/>
        <v>275.00760509999998</v>
      </c>
      <c r="L80" s="45">
        <f t="shared" si="3"/>
        <v>288.67964659999996</v>
      </c>
      <c r="M80" s="45">
        <f t="shared" si="3"/>
        <v>314.72088080000003</v>
      </c>
      <c r="N80" s="45">
        <f t="shared" si="3"/>
        <v>325.13153930000004</v>
      </c>
      <c r="O80" s="45">
        <f t="shared" si="3"/>
        <v>327.3840879</v>
      </c>
      <c r="P80" s="45">
        <f t="shared" si="3"/>
        <v>2535.3238028000001</v>
      </c>
      <c r="Q80" s="45">
        <f t="shared" si="3"/>
        <v>253553.38028000004</v>
      </c>
      <c r="R80" s="62"/>
      <c r="S80" s="62"/>
      <c r="T80" s="62"/>
      <c r="U80" s="62"/>
      <c r="V80" s="62"/>
      <c r="W80" s="62"/>
      <c r="X80" s="62"/>
      <c r="Y80" s="62"/>
      <c r="Z80" s="62"/>
      <c r="AA80" s="66"/>
      <c r="AB80" s="66"/>
      <c r="AC80" s="66"/>
      <c r="AD80" s="66"/>
      <c r="AE80" s="66"/>
      <c r="AF80" s="66"/>
      <c r="AG80" s="66"/>
      <c r="AH80" s="66"/>
      <c r="AI80" s="66"/>
      <c r="AJ80" s="66"/>
      <c r="AK80" s="66"/>
    </row>
    <row r="81" spans="2:37" x14ac:dyDescent="0.25">
      <c r="B81" t="s">
        <v>640</v>
      </c>
      <c r="C81" t="str">
        <f>VLOOKUP($B81,'Lookup codes'!$R:$S,2,FALSE)</f>
        <v>Total of Renewable Energy Sources</v>
      </c>
      <c r="D81" t="str">
        <f>VLOOKUP($B81,'Lookup codes'!$R:$S,2,FALSE)</f>
        <v>Total of Renewable Energy Sources</v>
      </c>
      <c r="E81" s="45">
        <f>VLOOKUP($A$1&amp;$B81,'IEA production stats aggregated'!$A:$AY,E$73-2010+18,FALSE)/1000</f>
        <v>4097.1062044999999</v>
      </c>
      <c r="F81" s="45">
        <f>VLOOKUP($A$1&amp;$B81,'IEA production stats aggregated'!$A:$AY,F$73-2010+18,FALSE)/1000</f>
        <v>4220.5420157000008</v>
      </c>
      <c r="G81" s="45">
        <f>VLOOKUP($A$1&amp;$B81,'IEA production stats aggregated'!$A:$AY,G$73-2010+18,FALSE)/1000</f>
        <v>4292.0146146999996</v>
      </c>
      <c r="H81" s="45">
        <f>VLOOKUP($A$1&amp;$B81,'IEA production stats aggregated'!$A:$AY,H$73-2010+18,FALSE)/1000</f>
        <v>4451.5248032</v>
      </c>
      <c r="I81" s="45">
        <f>VLOOKUP($A$1&amp;$B81,'IEA production stats aggregated'!$A:$AY,I$73-2010+18,FALSE)/1000</f>
        <v>4578.4022019000004</v>
      </c>
      <c r="J81" s="45">
        <f>VLOOKUP($A$1&amp;$B81,'IEA production stats aggregated'!$A:$AY,J$73-2010+18,FALSE)/1000</f>
        <v>4748.9034061000002</v>
      </c>
      <c r="K81" s="45">
        <f>VLOOKUP($A$1&amp;$B81,'IEA production stats aggregated'!$A:$AY,K$73-2010+18,FALSE)/1000</f>
        <v>4696.6656109000005</v>
      </c>
      <c r="L81" s="45">
        <f>VLOOKUP($A$1&amp;$B81,'IEA production stats aggregated'!$A:$AY,L$73-2010+18,FALSE)/1000</f>
        <v>4794.0311565000002</v>
      </c>
      <c r="M81" s="45">
        <f>VLOOKUP($A$1&amp;$B81,'IEA production stats aggregated'!$A:$AY,M$73-2010+18,FALSE)/1000</f>
        <v>4932.6516748000004</v>
      </c>
      <c r="N81" s="45">
        <f>VLOOKUP($A$1&amp;$B81,'IEA production stats aggregated'!$A:$AY,N$73-2010+18,FALSE)/1000</f>
        <v>5135.5945498999999</v>
      </c>
      <c r="O81" s="45">
        <f>VLOOKUP($A$1&amp;$B81,'IEA production stats aggregated'!$A:$AY,O$73-2010+18,FALSE)/1000</f>
        <v>5152.6651636000006</v>
      </c>
      <c r="P81" s="56">
        <f t="shared" si="2"/>
        <v>51100.101401799999</v>
      </c>
      <c r="Q81" s="56">
        <f t="shared" si="2"/>
        <v>98103.096599100012</v>
      </c>
      <c r="R81" s="62"/>
      <c r="S81" s="62"/>
      <c r="T81" s="62"/>
      <c r="U81" s="62"/>
      <c r="V81" s="62"/>
      <c r="W81" s="62"/>
      <c r="X81" s="62"/>
      <c r="Y81" s="62"/>
      <c r="Z81" s="62"/>
      <c r="AA81" s="66"/>
      <c r="AB81" s="66"/>
      <c r="AC81" s="66"/>
      <c r="AD81" s="66"/>
      <c r="AE81" s="66"/>
      <c r="AF81" s="66"/>
      <c r="AG81" s="66"/>
      <c r="AH81" s="66"/>
      <c r="AI81" s="66"/>
      <c r="AJ81" s="66"/>
      <c r="AK81" s="66"/>
    </row>
    <row r="82" spans="2:37" x14ac:dyDescent="0.25">
      <c r="B82" t="s">
        <v>642</v>
      </c>
      <c r="C82" t="str">
        <f>VLOOKUP($B82,'Lookup codes'!$R:$S,2,FALSE)</f>
        <v>Total of All Energy Sources</v>
      </c>
      <c r="D82" t="str">
        <f>VLOOKUP($B82,'Lookup codes'!$R:$S,2,FALSE)</f>
        <v>Total of All Energy Sources</v>
      </c>
      <c r="E82" s="45">
        <f>VLOOKUP($A$1&amp;$B82,'IEA production stats aggregated'!$A:$AY,E$73-2010+18,FALSE)/1000</f>
        <v>5109.7826893000001</v>
      </c>
      <c r="F82" s="45">
        <f>VLOOKUP($A$1&amp;$B82,'IEA production stats aggregated'!$A:$AY,F$73-2010+18,FALSE)/1000</f>
        <v>5217.5937146000006</v>
      </c>
      <c r="G82" s="45">
        <f>VLOOKUP($A$1&amp;$B82,'IEA production stats aggregated'!$A:$AY,G$73-2010+18,FALSE)/1000</f>
        <v>4605.8361417999995</v>
      </c>
      <c r="H82" s="45">
        <f>VLOOKUP($A$1&amp;$B82,'IEA production stats aggregated'!$A:$AY,H$73-2010+18,FALSE)/1000</f>
        <v>4949.1472481000001</v>
      </c>
      <c r="I82" s="45">
        <f>VLOOKUP($A$1&amp;$B82,'IEA production stats aggregated'!$A:$AY,I$73-2010+18,FALSE)/1000</f>
        <v>5207.0605048000007</v>
      </c>
      <c r="J82" s="45">
        <f>VLOOKUP($A$1&amp;$B82,'IEA production stats aggregated'!$A:$AY,J$73-2010+18,FALSE)/1000</f>
        <v>5347.4287145999997</v>
      </c>
      <c r="K82" s="45">
        <f>VLOOKUP($A$1&amp;$B82,'IEA production stats aggregated'!$A:$AY,K$73-2010+18,FALSE)/1000</f>
        <v>5258.0978351999993</v>
      </c>
      <c r="L82" s="45">
        <f>VLOOKUP($A$1&amp;$B82,'IEA production stats aggregated'!$A:$AY,L$73-2010+18,FALSE)/1000</f>
        <v>5362.7317954</v>
      </c>
      <c r="M82" s="45">
        <f>VLOOKUP($A$1&amp;$B82,'IEA production stats aggregated'!$A:$AY,M$73-2010+18,FALSE)/1000</f>
        <v>5497.0106733000002</v>
      </c>
      <c r="N82" s="45">
        <f>VLOOKUP($A$1&amp;$B82,'IEA production stats aggregated'!$A:$AY,N$73-2010+18,FALSE)/1000</f>
        <v>5765.047214199999</v>
      </c>
      <c r="O82" s="45">
        <f>VLOOKUP($A$1&amp;$B82,'IEA production stats aggregated'!$A:$AY,O$73-2010+18,FALSE)/1000</f>
        <v>5738.9829189000002</v>
      </c>
      <c r="P82" s="56">
        <f t="shared" si="2"/>
        <v>58058.719450200006</v>
      </c>
      <c r="Q82" s="56">
        <f t="shared" si="2"/>
        <v>111007.65621109999</v>
      </c>
      <c r="R82" s="62"/>
      <c r="S82" s="62"/>
      <c r="T82" s="62"/>
      <c r="U82" s="62"/>
      <c r="V82" s="62"/>
      <c r="W82" s="62"/>
      <c r="X82" s="62"/>
      <c r="Y82" s="62"/>
      <c r="Z82" s="62"/>
      <c r="AA82" s="66"/>
      <c r="AB82" s="66"/>
      <c r="AC82" s="66"/>
      <c r="AD82" s="66"/>
      <c r="AE82" s="66"/>
      <c r="AF82" s="66"/>
      <c r="AG82" s="66"/>
      <c r="AH82" s="66"/>
      <c r="AI82" s="66"/>
      <c r="AJ82" s="66"/>
      <c r="AK82" s="66"/>
    </row>
    <row r="83" spans="2:37" x14ac:dyDescent="0.25">
      <c r="C83" t="s">
        <v>795</v>
      </c>
      <c r="D83" t="s">
        <v>823</v>
      </c>
      <c r="E83" s="69">
        <f>E80/E82*100</f>
        <v>2.1328266313205932</v>
      </c>
      <c r="F83" s="69">
        <f t="shared" ref="F83:P83" si="4">F80/F82*100</f>
        <v>2.4099386532943132</v>
      </c>
      <c r="G83" s="69">
        <f t="shared" si="4"/>
        <v>2.9467746685178011</v>
      </c>
      <c r="H83" s="69">
        <f t="shared" si="4"/>
        <v>3.2347392202052601</v>
      </c>
      <c r="I83" s="69">
        <f t="shared" si="4"/>
        <v>3.9638948445045536</v>
      </c>
      <c r="J83" s="69">
        <f t="shared" si="4"/>
        <v>5.001626407281738</v>
      </c>
      <c r="K83" s="69">
        <f t="shared" si="4"/>
        <v>5.2301728442361641</v>
      </c>
      <c r="L83" s="69">
        <f t="shared" si="4"/>
        <v>5.3830707485244966</v>
      </c>
      <c r="M83" s="69">
        <f t="shared" si="4"/>
        <v>5.7253096183468895</v>
      </c>
      <c r="N83" s="69">
        <f t="shared" si="4"/>
        <v>5.6397029758778432</v>
      </c>
      <c r="O83" s="69">
        <f t="shared" si="4"/>
        <v>5.7045663408726472</v>
      </c>
      <c r="P83" s="69">
        <f t="shared" si="4"/>
        <v>4.366826941428978</v>
      </c>
    </row>
    <row r="86" spans="2:37" x14ac:dyDescent="0.25">
      <c r="E86">
        <f>$A$1</f>
        <v>103</v>
      </c>
      <c r="F86">
        <v>110</v>
      </c>
      <c r="G86">
        <v>120</v>
      </c>
      <c r="H86">
        <v>130</v>
      </c>
      <c r="I86">
        <v>150</v>
      </c>
      <c r="J86">
        <v>900</v>
      </c>
      <c r="K86">
        <f>$A$1</f>
        <v>103</v>
      </c>
      <c r="L86">
        <v>110</v>
      </c>
      <c r="M86">
        <v>120</v>
      </c>
      <c r="N86">
        <v>130</v>
      </c>
      <c r="O86">
        <v>150</v>
      </c>
      <c r="P86">
        <v>900</v>
      </c>
      <c r="Q86" s="62">
        <v>105</v>
      </c>
      <c r="R86" s="62">
        <v>110</v>
      </c>
      <c r="S86" s="62">
        <v>120</v>
      </c>
      <c r="T86" s="62">
        <v>130</v>
      </c>
      <c r="U86" s="62">
        <v>150</v>
      </c>
      <c r="V86" s="62">
        <v>900</v>
      </c>
      <c r="W86" s="66">
        <v>105</v>
      </c>
      <c r="X86" s="66">
        <v>110</v>
      </c>
      <c r="Y86" s="66">
        <v>120</v>
      </c>
      <c r="Z86" s="66">
        <v>130</v>
      </c>
      <c r="AA86" s="66">
        <v>150</v>
      </c>
      <c r="AB86" s="66">
        <v>900</v>
      </c>
    </row>
    <row r="87" spans="2:37" x14ac:dyDescent="0.25">
      <c r="B87" t="s">
        <v>535</v>
      </c>
      <c r="C87" t="str">
        <f>VLOOKUP($B87,'Lookup codes'!$R:$S,2,FALSE)</f>
        <v>Product</v>
      </c>
      <c r="D87" t="str">
        <f>VLOOKUP($B87,'Lookup codes'!$R:$S,2,FALSE)</f>
        <v>Product</v>
      </c>
      <c r="E87" t="str">
        <f>VLOOKUP(E$86,'Lookup codes'!$A:$B,2,FALSE)</f>
        <v>East Africa</v>
      </c>
      <c r="F87" t="str">
        <f>VLOOKUP(F$86,'Lookup codes'!$A:$B,2,FALSE)</f>
        <v>Africa</v>
      </c>
      <c r="G87" t="str">
        <f>VLOOKUP(G$86,'Lookup codes'!$A:$B,2,FALSE)</f>
        <v>Latin America and Caribbean</v>
      </c>
      <c r="H87" t="str">
        <f>VLOOKUP(H$86,'Lookup codes'!$A:$B,2,FALSE)</f>
        <v>Asia (no high inc.)</v>
      </c>
      <c r="I87" t="str">
        <f>VLOOKUP(I$86,'Lookup codes'!$A:$B,2,FALSE)</f>
        <v>High income (no LAC)</v>
      </c>
      <c r="J87" t="str">
        <f>VLOOKUP(J$86,'Lookup codes'!$A:$B,2,FALSE)</f>
        <v>World</v>
      </c>
      <c r="K87" t="str">
        <f>VLOOKUP(K$86,'Lookup codes'!$A:$B,2,FALSE)</f>
        <v>East Africa</v>
      </c>
      <c r="L87" t="str">
        <f>VLOOKUP(L$86,'Lookup codes'!$A:$B,2,FALSE)</f>
        <v>Africa</v>
      </c>
      <c r="M87" t="str">
        <f>VLOOKUP(M$86,'Lookup codes'!$A:$B,2,FALSE)</f>
        <v>Latin America and Caribbean</v>
      </c>
      <c r="N87" t="str">
        <f>VLOOKUP(N$86,'Lookup codes'!$A:$B,2,FALSE)</f>
        <v>Asia (no high inc.)</v>
      </c>
      <c r="O87" t="str">
        <f>VLOOKUP(O$86,'Lookup codes'!$A:$B,2,FALSE)</f>
        <v>High income (no LAC)</v>
      </c>
      <c r="P87" t="str">
        <f>VLOOKUP(P$86,'Lookup codes'!$A:$B,2,FALSE)</f>
        <v>World</v>
      </c>
      <c r="Q87" s="62" t="str">
        <f>VLOOKUP(Q$86,'Lookup codes'!$A:$B,2,FALSE)</f>
        <v>West Africa</v>
      </c>
      <c r="R87" s="62" t="str">
        <f>VLOOKUP(R$86,'Lookup codes'!$A:$B,2,FALSE)</f>
        <v>Africa</v>
      </c>
      <c r="S87" s="62" t="str">
        <f>VLOOKUP(S$86,'Lookup codes'!$A:$B,2,FALSE)</f>
        <v>Latin America and Caribbean</v>
      </c>
      <c r="T87" s="62" t="str">
        <f>VLOOKUP(T$86,'Lookup codes'!$A:$B,2,FALSE)</f>
        <v>Asia (no high inc.)</v>
      </c>
      <c r="U87" s="62" t="str">
        <f>VLOOKUP(U$86,'Lookup codes'!$A:$B,2,FALSE)</f>
        <v>High income (no LAC)</v>
      </c>
      <c r="V87" s="62" t="str">
        <f>VLOOKUP(V$86,'Lookup codes'!$A:$B,2,FALSE)</f>
        <v>World</v>
      </c>
      <c r="W87" s="66" t="str">
        <f>VLOOKUP(W$86,'Lookup codes'!$A:$B,2,FALSE)</f>
        <v>West Africa</v>
      </c>
      <c r="X87" s="66" t="str">
        <f>VLOOKUP(X$86,'Lookup codes'!$A:$B,2,FALSE)</f>
        <v>Africa</v>
      </c>
      <c r="Y87" s="66" t="str">
        <f>VLOOKUP(Y$86,'Lookup codes'!$A:$B,2,FALSE)</f>
        <v>Latin America and Caribbean</v>
      </c>
      <c r="Z87" s="66" t="str">
        <f>VLOOKUP(Z$86,'Lookup codes'!$A:$B,2,FALSE)</f>
        <v>Asia (no high inc.)</v>
      </c>
      <c r="AA87" s="66" t="str">
        <f>VLOOKUP(AA$86,'Lookup codes'!$A:$B,2,FALSE)</f>
        <v>High income (no LAC)</v>
      </c>
      <c r="AB87" s="66" t="str">
        <f>VLOOKUP(AB$86,'Lookup codes'!$A:$B,2,FALSE)</f>
        <v>World</v>
      </c>
    </row>
    <row r="88" spans="2:37" x14ac:dyDescent="0.25">
      <c r="B88" t="s">
        <v>539</v>
      </c>
      <c r="C88" t="str">
        <f>VLOOKUP($B88,'Lookup codes'!$R:$S,2,FALSE)</f>
        <v>Hydro</v>
      </c>
      <c r="D88" t="str">
        <f>VLOOKUP($B88,'Lookup codes'!$R:$S,2,FALSE)</f>
        <v>Hydro</v>
      </c>
      <c r="E88" s="45">
        <f t="shared" ref="E88:E94" si="5">K88/K$94*100</f>
        <v>41.655868547177491</v>
      </c>
      <c r="F88" s="45">
        <f t="shared" ref="F88:F94" si="6">L88/L$94*100</f>
        <v>61.792748769977514</v>
      </c>
      <c r="G88" s="45">
        <f t="shared" ref="G88:G94" si="7">M88/M$94*100</f>
        <v>75.530973905455298</v>
      </c>
      <c r="H88" s="45">
        <f t="shared" ref="H88:H94" si="8">N88/N$94*100</f>
        <v>49.112388994237662</v>
      </c>
      <c r="I88" s="45">
        <f t="shared" ref="I88:I94" si="9">O88/O$94*100</f>
        <v>43.413252868524651</v>
      </c>
      <c r="J88" s="45">
        <f t="shared" ref="J88:J94" si="10">P88/P$94*100</f>
        <v>51.36465133984666</v>
      </c>
      <c r="K88" s="45">
        <f>VLOOKUP(K$86&amp;$B88,'IEA production stats aggregated'!$A:$AY,28,FALSE)</f>
        <v>136374.68530000001</v>
      </c>
      <c r="L88" s="45">
        <f>VLOOKUP(L$86&amp;$B88,'IEA production stats aggregated'!$A:$AY,28,FALSE)</f>
        <v>522759.4351</v>
      </c>
      <c r="M88" s="45">
        <f>VLOOKUP(M$86&amp;$B88,'IEA production stats aggregated'!$A:$AY,28,FALSE)</f>
        <v>2587276.7493000003</v>
      </c>
      <c r="N88" s="45">
        <f>VLOOKUP(N$86&amp;$B88,'IEA production stats aggregated'!$A:$AY,28,FALSE)</f>
        <v>6407109.0127000008</v>
      </c>
      <c r="O88" s="45">
        <f>VLOOKUP(O$86&amp;$B88,'IEA production stats aggregated'!$A:$AY,28,FALSE)</f>
        <v>4759609.3632000005</v>
      </c>
      <c r="P88" s="45">
        <f>VLOOKUP(P$86&amp;$B88,'IEA production stats aggregated'!$A:$AY,28,FALSE)</f>
        <v>15550585.604899999</v>
      </c>
      <c r="Q88" s="62">
        <f>VLOOKUP(Q$86&amp;$B88,'IEA production stats aggregated'!$A:$CQ,72,FALSE)</f>
        <v>7</v>
      </c>
      <c r="R88" s="62">
        <f>VLOOKUP(R$86&amp;$B88,'IEA production stats aggregated'!$A:$CQ,72,FALSE)</f>
        <v>0</v>
      </c>
      <c r="S88" s="62">
        <f>VLOOKUP(S$86&amp;$B88,'IEA production stats aggregated'!$A:$CQ,72,FALSE)</f>
        <v>24</v>
      </c>
      <c r="T88" s="62">
        <f>VLOOKUP(T$86&amp;$B88,'IEA production stats aggregated'!$A:$CQ,72,FALSE)</f>
        <v>26</v>
      </c>
      <c r="U88" s="62">
        <f>VLOOKUP(U$86&amp;$B88,'IEA production stats aggregated'!$A:$CQ,72,FALSE)</f>
        <v>43</v>
      </c>
      <c r="V88" s="62">
        <f>VLOOKUP(V$86&amp;$B88,'IEA production stats aggregated'!$A:$CQ,72,FALSE)</f>
        <v>144</v>
      </c>
      <c r="W88" s="66">
        <f>VLOOKUP(W$86&amp;$B88,'IEA production stats aggregated'!$A:$CQ,94,FALSE)</f>
        <v>46.666666666666664</v>
      </c>
      <c r="X88" s="66">
        <f>VLOOKUP(X$86&amp;$B88,'IEA production stats aggregated'!$A:$CQ,94,FALSE)</f>
        <v>0</v>
      </c>
      <c r="Y88" s="66">
        <f>VLOOKUP(Y$86&amp;$B88,'IEA production stats aggregated'!$A:$CQ,94,FALSE)</f>
        <v>72.727272727272734</v>
      </c>
      <c r="Z88" s="66">
        <f>VLOOKUP(Z$86&amp;$B88,'IEA production stats aggregated'!$A:$CQ,94,FALSE)</f>
        <v>86.666666666666671</v>
      </c>
      <c r="AA88" s="66">
        <f>VLOOKUP(AA$86&amp;$B88,'IEA production stats aggregated'!$A:$CQ,94,FALSE)</f>
        <v>86</v>
      </c>
      <c r="AB88" s="66">
        <f>VLOOKUP(AB$86&amp;$B88,'IEA production stats aggregated'!$A:$CQ,94,FALSE)</f>
        <v>74.611398963730565</v>
      </c>
    </row>
    <row r="89" spans="2:37" x14ac:dyDescent="0.25">
      <c r="B89" t="s">
        <v>618</v>
      </c>
      <c r="C89" t="str">
        <f>VLOOKUP($B89,'Lookup codes'!$R:$S,2,FALSE)</f>
        <v>Wind</v>
      </c>
      <c r="D89" t="str">
        <f>VLOOKUP($B89,'Lookup codes'!$R:$S,2,FALSE)</f>
        <v>Wind</v>
      </c>
      <c r="E89" s="45">
        <f t="shared" si="5"/>
        <v>2.1549064724718408</v>
      </c>
      <c r="F89" s="45">
        <f t="shared" si="6"/>
        <v>7.5036890645399712</v>
      </c>
      <c r="G89" s="45">
        <f t="shared" si="7"/>
        <v>10.966394093580565</v>
      </c>
      <c r="H89" s="45">
        <f t="shared" si="8"/>
        <v>15.046469879716726</v>
      </c>
      <c r="I89" s="45">
        <f t="shared" si="9"/>
        <v>29.123841619954614</v>
      </c>
      <c r="J89" s="45">
        <f t="shared" si="10"/>
        <v>18.964706049037282</v>
      </c>
      <c r="K89" s="45">
        <f>VLOOKUP(K$86&amp;$B89,'IEA production stats aggregated'!$A:$AY,28,FALSE)</f>
        <v>7054.8208999999997</v>
      </c>
      <c r="L89" s="45">
        <f>VLOOKUP(L$86&amp;$B89,'IEA production stats aggregated'!$A:$AY,28,FALSE)</f>
        <v>63480.332799999996</v>
      </c>
      <c r="M89" s="45">
        <f>VLOOKUP(M$86&amp;$B89,'IEA production stats aggregated'!$A:$AY,28,FALSE)</f>
        <v>375648.49220000021</v>
      </c>
      <c r="N89" s="45">
        <f>VLOOKUP(N$86&amp;$B89,'IEA production stats aggregated'!$A:$AY,28,FALSE)</f>
        <v>1962933.89</v>
      </c>
      <c r="O89" s="45">
        <f>VLOOKUP(O$86&amp;$B89,'IEA production stats aggregated'!$A:$AY,28,FALSE)</f>
        <v>3192990.6217000005</v>
      </c>
      <c r="P89" s="45">
        <f>VLOOKUP(P$86&amp;$B89,'IEA production stats aggregated'!$A:$AY,28,FALSE)</f>
        <v>5741541.6476999987</v>
      </c>
      <c r="Q89" s="62">
        <f>VLOOKUP(Q$86&amp;$B89,'IEA production stats aggregated'!$A:$CQ,72,FALSE)</f>
        <v>7</v>
      </c>
      <c r="R89" s="62">
        <f>VLOOKUP(R$86&amp;$B89,'IEA production stats aggregated'!$A:$CQ,72,FALSE)</f>
        <v>0</v>
      </c>
      <c r="S89" s="62">
        <f>VLOOKUP(S$86&amp;$B89,'IEA production stats aggregated'!$A:$CQ,72,FALSE)</f>
        <v>24</v>
      </c>
      <c r="T89" s="62">
        <f>VLOOKUP(T$86&amp;$B89,'IEA production stats aggregated'!$A:$CQ,72,FALSE)</f>
        <v>26</v>
      </c>
      <c r="U89" s="62">
        <f>VLOOKUP(U$86&amp;$B89,'IEA production stats aggregated'!$A:$CQ,72,FALSE)</f>
        <v>44</v>
      </c>
      <c r="V89" s="62">
        <f>VLOOKUP(V$86&amp;$B89,'IEA production stats aggregated'!$A:$CQ,72,FALSE)</f>
        <v>145</v>
      </c>
      <c r="W89" s="66">
        <f>VLOOKUP(W$86&amp;$B89,'IEA production stats aggregated'!$A:$CQ,94,FALSE)</f>
        <v>46.666666666666664</v>
      </c>
      <c r="X89" s="66">
        <f>VLOOKUP(X$86&amp;$B89,'IEA production stats aggregated'!$A:$CQ,94,FALSE)</f>
        <v>0</v>
      </c>
      <c r="Y89" s="66">
        <f>VLOOKUP(Y$86&amp;$B89,'IEA production stats aggregated'!$A:$CQ,94,FALSE)</f>
        <v>72.727272727272734</v>
      </c>
      <c r="Z89" s="66">
        <f>VLOOKUP(Z$86&amp;$B89,'IEA production stats aggregated'!$A:$CQ,94,FALSE)</f>
        <v>86.666666666666671</v>
      </c>
      <c r="AA89" s="66">
        <f>VLOOKUP(AA$86&amp;$B89,'IEA production stats aggregated'!$A:$CQ,94,FALSE)</f>
        <v>88</v>
      </c>
      <c r="AB89" s="66">
        <f>VLOOKUP(AB$86&amp;$B89,'IEA production stats aggregated'!$A:$CQ,94,FALSE)</f>
        <v>75.129533678756474</v>
      </c>
    </row>
    <row r="90" spans="2:37" x14ac:dyDescent="0.25">
      <c r="B90" t="s">
        <v>610</v>
      </c>
      <c r="C90" t="str">
        <f>VLOOKUP($B90,'Lookup codes'!$R:$S,2,FALSE)</f>
        <v>Geothermal</v>
      </c>
      <c r="D90" t="str">
        <f>VLOOKUP($B90,'Lookup codes'!$R:$S,2,FALSE)</f>
        <v>Geothermal</v>
      </c>
      <c r="E90" s="45">
        <f t="shared" si="5"/>
        <v>55.638868055077516</v>
      </c>
      <c r="F90" s="45">
        <f t="shared" si="6"/>
        <v>21.531361264191716</v>
      </c>
      <c r="G90" s="45">
        <f t="shared" si="7"/>
        <v>7.9820709376648713</v>
      </c>
      <c r="H90" s="45">
        <f t="shared" si="8"/>
        <v>18.391538903764509</v>
      </c>
      <c r="I90" s="45">
        <f t="shared" si="9"/>
        <v>10.694896836026869</v>
      </c>
      <c r="J90" s="45">
        <f t="shared" si="10"/>
        <v>14.790935224683393</v>
      </c>
      <c r="K90" s="45">
        <f>VLOOKUP(K$86&amp;$B90,'IEA production stats aggregated'!$A:$AY,28,FALSE)</f>
        <v>182152.80069999999</v>
      </c>
      <c r="L90" s="45">
        <f>VLOOKUP(L$86&amp;$B90,'IEA production stats aggregated'!$A:$AY,28,FALSE)</f>
        <v>182152.80069999999</v>
      </c>
      <c r="M90" s="45">
        <f>VLOOKUP(M$86&amp;$B90,'IEA production stats aggregated'!$A:$AY,28,FALSE)</f>
        <v>273421.95500000002</v>
      </c>
      <c r="N90" s="45">
        <f>VLOOKUP(N$86&amp;$B90,'IEA production stats aggregated'!$A:$AY,28,FALSE)</f>
        <v>2399325.2431999999</v>
      </c>
      <c r="O90" s="45">
        <f>VLOOKUP(O$86&amp;$B90,'IEA production stats aggregated'!$A:$AY,28,FALSE)</f>
        <v>1172534.3704000001</v>
      </c>
      <c r="P90" s="45">
        <f>VLOOKUP(P$86&amp;$B90,'IEA production stats aggregated'!$A:$AY,28,FALSE)</f>
        <v>4477937.6163999988</v>
      </c>
      <c r="Q90" s="62">
        <f>VLOOKUP(Q$86&amp;$B90,'IEA production stats aggregated'!$A:$CQ,72,FALSE)</f>
        <v>7</v>
      </c>
      <c r="R90" s="62">
        <f>VLOOKUP(R$86&amp;$B90,'IEA production stats aggregated'!$A:$CQ,72,FALSE)</f>
        <v>0</v>
      </c>
      <c r="S90" s="62">
        <f>VLOOKUP(S$86&amp;$B90,'IEA production stats aggregated'!$A:$CQ,72,FALSE)</f>
        <v>24</v>
      </c>
      <c r="T90" s="62">
        <f>VLOOKUP(T$86&amp;$B90,'IEA production stats aggregated'!$A:$CQ,72,FALSE)</f>
        <v>26</v>
      </c>
      <c r="U90" s="62">
        <f>VLOOKUP(U$86&amp;$B90,'IEA production stats aggregated'!$A:$CQ,72,FALSE)</f>
        <v>44</v>
      </c>
      <c r="V90" s="62">
        <f>VLOOKUP(V$86&amp;$B90,'IEA production stats aggregated'!$A:$CQ,72,FALSE)</f>
        <v>145</v>
      </c>
      <c r="W90" s="66">
        <f>VLOOKUP(W$86&amp;$B90,'IEA production stats aggregated'!$A:$CQ,94,FALSE)</f>
        <v>46.666666666666664</v>
      </c>
      <c r="X90" s="66">
        <f>VLOOKUP(X$86&amp;$B90,'IEA production stats aggregated'!$A:$CQ,94,FALSE)</f>
        <v>0</v>
      </c>
      <c r="Y90" s="66">
        <f>VLOOKUP(Y$86&amp;$B90,'IEA production stats aggregated'!$A:$CQ,94,FALSE)</f>
        <v>72.727272727272734</v>
      </c>
      <c r="Z90" s="66">
        <f>VLOOKUP(Z$86&amp;$B90,'IEA production stats aggregated'!$A:$CQ,94,FALSE)</f>
        <v>86.666666666666671</v>
      </c>
      <c r="AA90" s="66">
        <f>VLOOKUP(AA$86&amp;$B90,'IEA production stats aggregated'!$A:$CQ,94,FALSE)</f>
        <v>88</v>
      </c>
      <c r="AB90" s="66">
        <f>VLOOKUP(AB$86&amp;$B90,'IEA production stats aggregated'!$A:$CQ,94,FALSE)</f>
        <v>75.129533678756474</v>
      </c>
    </row>
    <row r="91" spans="2:37" x14ac:dyDescent="0.25">
      <c r="B91" t="s">
        <v>612</v>
      </c>
      <c r="C91" t="str">
        <f>VLOOKUP($B91,'Lookup codes'!$R:$S,2,FALSE)</f>
        <v>Solar Photovoltaics</v>
      </c>
      <c r="D91" t="s">
        <v>801</v>
      </c>
      <c r="E91" s="45">
        <f t="shared" si="5"/>
        <v>0.55035692527315405</v>
      </c>
      <c r="F91" s="45">
        <f t="shared" si="6"/>
        <v>4.9279727369700659</v>
      </c>
      <c r="G91" s="45">
        <f t="shared" si="7"/>
        <v>3.618667518578464</v>
      </c>
      <c r="H91" s="45">
        <f t="shared" si="8"/>
        <v>9.5509295590752998</v>
      </c>
      <c r="I91" s="45">
        <f t="shared" si="9"/>
        <v>13.166479940676659</v>
      </c>
      <c r="J91" s="45">
        <f t="shared" si="10"/>
        <v>9.7132779775620897</v>
      </c>
      <c r="K91" s="45">
        <f>VLOOKUP(K$86&amp;$B91,'IEA production stats aggregated'!$A:$AY,28,FALSE)</f>
        <v>1801.7809999999999</v>
      </c>
      <c r="L91" s="45">
        <f>VLOOKUP(L$86&amp;$B91,'IEA production stats aggregated'!$A:$AY,28,FALSE)</f>
        <v>41690.073600000003</v>
      </c>
      <c r="M91" s="45">
        <f>VLOOKUP(M$86&amp;$B91,'IEA production stats aggregated'!$A:$AY,28,FALSE)</f>
        <v>123955.6946</v>
      </c>
      <c r="N91" s="45">
        <f>VLOOKUP(N$86&amp;$B91,'IEA production stats aggregated'!$A:$AY,28,FALSE)</f>
        <v>1245996.1348000001</v>
      </c>
      <c r="O91" s="45">
        <f>VLOOKUP(O$86&amp;$B91,'IEA production stats aggregated'!$A:$AY,28,FALSE)</f>
        <v>1443506.2352</v>
      </c>
      <c r="P91" s="45">
        <f>VLOOKUP(P$86&amp;$B91,'IEA production stats aggregated'!$A:$AY,28,FALSE)</f>
        <v>2940683.0720000011</v>
      </c>
      <c r="Q91" s="62">
        <f>VLOOKUP(Q$86&amp;$B91,'IEA production stats aggregated'!$A:$CQ,72,FALSE)</f>
        <v>7</v>
      </c>
      <c r="R91" s="62">
        <f>VLOOKUP(R$86&amp;$B91,'IEA production stats aggregated'!$A:$CQ,72,FALSE)</f>
        <v>0</v>
      </c>
      <c r="S91" s="62">
        <f>VLOOKUP(S$86&amp;$B91,'IEA production stats aggregated'!$A:$CQ,72,FALSE)</f>
        <v>24</v>
      </c>
      <c r="T91" s="62">
        <f>VLOOKUP(T$86&amp;$B91,'IEA production stats aggregated'!$A:$CQ,72,FALSE)</f>
        <v>26</v>
      </c>
      <c r="U91" s="62">
        <f>VLOOKUP(U$86&amp;$B91,'IEA production stats aggregated'!$A:$CQ,72,FALSE)</f>
        <v>44</v>
      </c>
      <c r="V91" s="62">
        <f>VLOOKUP(V$86&amp;$B91,'IEA production stats aggregated'!$A:$CQ,72,FALSE)</f>
        <v>145</v>
      </c>
      <c r="W91" s="66">
        <f>VLOOKUP(W$86&amp;$B91,'IEA production stats aggregated'!$A:$CQ,94,FALSE)</f>
        <v>46.666666666666664</v>
      </c>
      <c r="X91" s="66">
        <f>VLOOKUP(X$86&amp;$B91,'IEA production stats aggregated'!$A:$CQ,94,FALSE)</f>
        <v>0</v>
      </c>
      <c r="Y91" s="66">
        <f>VLOOKUP(Y$86&amp;$B91,'IEA production stats aggregated'!$A:$CQ,94,FALSE)</f>
        <v>72.727272727272734</v>
      </c>
      <c r="Z91" s="66">
        <f>VLOOKUP(Z$86&amp;$B91,'IEA production stats aggregated'!$A:$CQ,94,FALSE)</f>
        <v>86.666666666666671</v>
      </c>
      <c r="AA91" s="66">
        <f>VLOOKUP(AA$86&amp;$B91,'IEA production stats aggregated'!$A:$CQ,94,FALSE)</f>
        <v>88</v>
      </c>
      <c r="AB91" s="66">
        <f>VLOOKUP(AB$86&amp;$B91,'IEA production stats aggregated'!$A:$CQ,94,FALSE)</f>
        <v>75.129533678756474</v>
      </c>
    </row>
    <row r="92" spans="2:37" x14ac:dyDescent="0.25">
      <c r="B92" t="s">
        <v>614</v>
      </c>
      <c r="C92" t="str">
        <f>VLOOKUP($B92,'Lookup codes'!$R:$S,2,FALSE)</f>
        <v>Solar Thermal</v>
      </c>
      <c r="D92" t="s">
        <v>802</v>
      </c>
      <c r="E92" s="45">
        <f t="shared" si="5"/>
        <v>0</v>
      </c>
      <c r="F92" s="45">
        <f t="shared" si="6"/>
        <v>4.2442281643207274</v>
      </c>
      <c r="G92" s="45">
        <f t="shared" si="7"/>
        <v>1.9018935447207976</v>
      </c>
      <c r="H92" s="45">
        <f t="shared" si="8"/>
        <v>7.8983459238188738</v>
      </c>
      <c r="I92" s="45">
        <f t="shared" si="9"/>
        <v>3.569437746236622</v>
      </c>
      <c r="J92" s="45">
        <f t="shared" si="10"/>
        <v>5.1546674477407848</v>
      </c>
      <c r="K92" s="45">
        <f>VLOOKUP(K$86&amp;$B92,'IEA production stats aggregated'!$A:$AY,28,FALSE)</f>
        <v>0</v>
      </c>
      <c r="L92" s="45">
        <f>VLOOKUP(L$86&amp;$B92,'IEA production stats aggregated'!$A:$AY,28,FALSE)</f>
        <v>35905.674400000004</v>
      </c>
      <c r="M92" s="45">
        <f>VLOOKUP(M$86&amp;$B92,'IEA production stats aggregated'!$A:$AY,28,FALSE)</f>
        <v>65148.437699999995</v>
      </c>
      <c r="N92" s="45">
        <f>VLOOKUP(N$86&amp;$B92,'IEA production stats aggregated'!$A:$AY,28,FALSE)</f>
        <v>1030403.2117</v>
      </c>
      <c r="O92" s="45">
        <f>VLOOKUP(O$86&amp;$B92,'IEA production stats aggregated'!$A:$AY,28,FALSE)</f>
        <v>391335.09230000002</v>
      </c>
      <c r="P92" s="45">
        <f>VLOOKUP(P$86&amp;$B92,'IEA production stats aggregated'!$A:$AY,28,FALSE)</f>
        <v>1560569.2888000002</v>
      </c>
      <c r="Q92" s="62">
        <f>VLOOKUP(Q$86&amp;$B92,'IEA production stats aggregated'!$A:$CQ,72,FALSE)</f>
        <v>7</v>
      </c>
      <c r="R92" s="62">
        <f>VLOOKUP(R$86&amp;$B92,'IEA production stats aggregated'!$A:$CQ,72,FALSE)</f>
        <v>0</v>
      </c>
      <c r="S92" s="62">
        <f>VLOOKUP(S$86&amp;$B92,'IEA production stats aggregated'!$A:$CQ,72,FALSE)</f>
        <v>24</v>
      </c>
      <c r="T92" s="62">
        <f>VLOOKUP(T$86&amp;$B92,'IEA production stats aggregated'!$A:$CQ,72,FALSE)</f>
        <v>26</v>
      </c>
      <c r="U92" s="62">
        <f>VLOOKUP(U$86&amp;$B92,'IEA production stats aggregated'!$A:$CQ,72,FALSE)</f>
        <v>44</v>
      </c>
      <c r="V92" s="62">
        <f>VLOOKUP(V$86&amp;$B92,'IEA production stats aggregated'!$A:$CQ,72,FALSE)</f>
        <v>145</v>
      </c>
      <c r="W92" s="66">
        <f>VLOOKUP(W$86&amp;$B92,'IEA production stats aggregated'!$A:$CQ,94,FALSE)</f>
        <v>46.666666666666664</v>
      </c>
      <c r="X92" s="66">
        <f>VLOOKUP(X$86&amp;$B92,'IEA production stats aggregated'!$A:$CQ,94,FALSE)</f>
        <v>0</v>
      </c>
      <c r="Y92" s="66">
        <f>VLOOKUP(Y$86&amp;$B92,'IEA production stats aggregated'!$A:$CQ,94,FALSE)</f>
        <v>72.727272727272734</v>
      </c>
      <c r="Z92" s="66">
        <f>VLOOKUP(Z$86&amp;$B92,'IEA production stats aggregated'!$A:$CQ,94,FALSE)</f>
        <v>86.666666666666671</v>
      </c>
      <c r="AA92" s="66">
        <f>VLOOKUP(AA$86&amp;$B92,'IEA production stats aggregated'!$A:$CQ,94,FALSE)</f>
        <v>88</v>
      </c>
      <c r="AB92" s="66">
        <f>VLOOKUP(AB$86&amp;$B92,'IEA production stats aggregated'!$A:$CQ,94,FALSE)</f>
        <v>75.129533678756474</v>
      </c>
    </row>
    <row r="93" spans="2:37" x14ac:dyDescent="0.25">
      <c r="B93" t="s">
        <v>616</v>
      </c>
      <c r="C93" t="str">
        <f>VLOOKUP($B93,'Lookup codes'!$R:$S,2,FALSE)</f>
        <v>Tide, Wave and Ocean</v>
      </c>
      <c r="D93" t="s">
        <v>803</v>
      </c>
      <c r="E93" s="45">
        <f t="shared" si="5"/>
        <v>0</v>
      </c>
      <c r="F93" s="45">
        <f t="shared" si="6"/>
        <v>0</v>
      </c>
      <c r="G93" s="45">
        <f t="shared" si="7"/>
        <v>0</v>
      </c>
      <c r="H93" s="45">
        <f t="shared" si="8"/>
        <v>3.2673938692801783E-4</v>
      </c>
      <c r="I93" s="45">
        <f t="shared" si="9"/>
        <v>3.2090988580588203E-2</v>
      </c>
      <c r="J93" s="45">
        <f t="shared" si="10"/>
        <v>1.176196112978937E-2</v>
      </c>
      <c r="K93" s="45">
        <f>VLOOKUP(K$86&amp;$B93,'IEA production stats aggregated'!$A:$AY,28,FALSE)</f>
        <v>0</v>
      </c>
      <c r="L93" s="45">
        <f>VLOOKUP(L$86&amp;$B93,'IEA production stats aggregated'!$A:$AY,28,FALSE)</f>
        <v>0</v>
      </c>
      <c r="M93" s="45">
        <f>VLOOKUP(M$86&amp;$B93,'IEA production stats aggregated'!$A:$AY,28,FALSE)</f>
        <v>0</v>
      </c>
      <c r="N93" s="45">
        <f>VLOOKUP(N$86&amp;$B93,'IEA production stats aggregated'!$A:$AY,28,FALSE)</f>
        <v>42.625799999999998</v>
      </c>
      <c r="O93" s="45">
        <f>VLOOKUP(O$86&amp;$B93,'IEA production stats aggregated'!$A:$AY,28,FALSE)</f>
        <v>3518.2936</v>
      </c>
      <c r="P93" s="45">
        <f>VLOOKUP(P$86&amp;$B93,'IEA production stats aggregated'!$A:$AY,28,FALSE)</f>
        <v>3560.9193999999998</v>
      </c>
      <c r="Q93" s="62">
        <f>VLOOKUP(Q$86&amp;$B93,'IEA production stats aggregated'!$A:$CQ,72,FALSE)</f>
        <v>7</v>
      </c>
      <c r="R93" s="62">
        <f>VLOOKUP(R$86&amp;$B93,'IEA production stats aggregated'!$A:$CQ,72,FALSE)</f>
        <v>0</v>
      </c>
      <c r="S93" s="62">
        <f>VLOOKUP(S$86&amp;$B93,'IEA production stats aggregated'!$A:$CQ,72,FALSE)</f>
        <v>24</v>
      </c>
      <c r="T93" s="62">
        <f>VLOOKUP(T$86&amp;$B93,'IEA production stats aggregated'!$A:$CQ,72,FALSE)</f>
        <v>26</v>
      </c>
      <c r="U93" s="62">
        <f>VLOOKUP(U$86&amp;$B93,'IEA production stats aggregated'!$A:$CQ,72,FALSE)</f>
        <v>44</v>
      </c>
      <c r="V93" s="62">
        <f>VLOOKUP(V$86&amp;$B93,'IEA production stats aggregated'!$A:$CQ,72,FALSE)</f>
        <v>145</v>
      </c>
      <c r="W93" s="66">
        <f>VLOOKUP(W$86&amp;$B93,'IEA production stats aggregated'!$A:$CQ,94,FALSE)</f>
        <v>46.666666666666664</v>
      </c>
      <c r="X93" s="66">
        <f>VLOOKUP(X$86&amp;$B93,'IEA production stats aggregated'!$A:$CQ,94,FALSE)</f>
        <v>0</v>
      </c>
      <c r="Y93" s="66">
        <f>VLOOKUP(Y$86&amp;$B93,'IEA production stats aggregated'!$A:$CQ,94,FALSE)</f>
        <v>72.727272727272734</v>
      </c>
      <c r="Z93" s="66">
        <f>VLOOKUP(Z$86&amp;$B93,'IEA production stats aggregated'!$A:$CQ,94,FALSE)</f>
        <v>86.666666666666671</v>
      </c>
      <c r="AA93" s="66">
        <f>VLOOKUP(AA$86&amp;$B93,'IEA production stats aggregated'!$A:$CQ,94,FALSE)</f>
        <v>88</v>
      </c>
      <c r="AB93" s="66">
        <f>VLOOKUP(AB$86&amp;$B93,'IEA production stats aggregated'!$A:$CQ,94,FALSE)</f>
        <v>75.129533678756474</v>
      </c>
    </row>
    <row r="94" spans="2:37" x14ac:dyDescent="0.25">
      <c r="C94" t="s">
        <v>808</v>
      </c>
      <c r="D94" t="s">
        <v>809</v>
      </c>
      <c r="E94" s="45">
        <f>K94/K$94*100</f>
        <v>100</v>
      </c>
      <c r="F94" s="45">
        <f t="shared" si="6"/>
        <v>100</v>
      </c>
      <c r="G94" s="45">
        <f t="shared" si="7"/>
        <v>100</v>
      </c>
      <c r="H94" s="45">
        <f t="shared" si="8"/>
        <v>100</v>
      </c>
      <c r="I94" s="45">
        <f t="shared" si="9"/>
        <v>100</v>
      </c>
      <c r="J94" s="45">
        <f t="shared" si="10"/>
        <v>100</v>
      </c>
      <c r="K94" s="56">
        <f t="shared" ref="K94:O94" si="11">SUM(K88:K93)</f>
        <v>327384.08789999998</v>
      </c>
      <c r="L94" s="56">
        <f t="shared" si="11"/>
        <v>845988.31660000002</v>
      </c>
      <c r="M94" s="56">
        <f t="shared" si="11"/>
        <v>3425451.3288000007</v>
      </c>
      <c r="N94" s="56">
        <f t="shared" si="11"/>
        <v>13045810.1182</v>
      </c>
      <c r="O94" s="56">
        <f t="shared" si="11"/>
        <v>10963493.976400001</v>
      </c>
      <c r="P94" s="56">
        <f>SUM(P88:P93)</f>
        <v>30274878.1492</v>
      </c>
      <c r="Q94" s="56"/>
      <c r="R94" s="62"/>
      <c r="S94" s="62"/>
      <c r="T94" s="62"/>
      <c r="U94" s="62"/>
      <c r="V94" s="62"/>
      <c r="W94" s="62"/>
      <c r="X94" s="62"/>
      <c r="Y94" s="62"/>
      <c r="Z94" s="62"/>
      <c r="AA94" s="66"/>
      <c r="AB94" s="66"/>
      <c r="AC94" s="66"/>
      <c r="AD94" s="66"/>
      <c r="AE94" s="66"/>
      <c r="AF94" s="66"/>
      <c r="AG94" s="66"/>
      <c r="AH94" s="66"/>
      <c r="AI94" s="66"/>
      <c r="AJ94" s="66"/>
      <c r="AK94" s="66"/>
    </row>
    <row r="95" spans="2:37" x14ac:dyDescent="0.25">
      <c r="B95" t="s">
        <v>640</v>
      </c>
      <c r="C95" t="str">
        <f>VLOOKUP($B95,'Lookup codes'!$R:$S,2,FALSE)</f>
        <v>Total of Renewable Energy Sources</v>
      </c>
      <c r="D95" t="str">
        <f>VLOOKUP($B95,'Lookup codes'!$R:$S,2,FALSE)</f>
        <v>Total of Renewable Energy Sources</v>
      </c>
      <c r="E95" s="45">
        <f t="shared" ref="E95:E96" si="12">K95/K$94*100</f>
        <v>1573.8899213616914</v>
      </c>
      <c r="F95" s="45">
        <f t="shared" ref="F95:F96" si="13">L95/L$94*100</f>
        <v>2031.3582118800621</v>
      </c>
      <c r="G95" s="45">
        <f t="shared" ref="G95:G96" si="14">M95/M$94*100</f>
        <v>286.46760922852195</v>
      </c>
      <c r="H95" s="45">
        <f t="shared" ref="H95:H96" si="15">N95/N$94*100</f>
        <v>254.06756989479481</v>
      </c>
      <c r="I95" s="45">
        <f t="shared" ref="I95:I96" si="16">O95/O$94*100</f>
        <v>201.68314894500986</v>
      </c>
      <c r="J95" s="45">
        <f t="shared" ref="J95:J96" si="17">P95/P$94*100</f>
        <v>274.72484264250562</v>
      </c>
      <c r="K95" s="45">
        <f>VLOOKUP(K$86&amp;$B95,'IEA production stats aggregated'!$A:$AY,28,FALSE)</f>
        <v>5152665.1636000006</v>
      </c>
      <c r="L95" s="45">
        <f>VLOOKUP(L$86&amp;$B95,'IEA production stats aggregated'!$A:$AY,28,FALSE)</f>
        <v>17185053.140799999</v>
      </c>
      <c r="M95" s="45">
        <f>VLOOKUP(M$86&amp;$B95,'IEA production stats aggregated'!$A:$AY,28,FALSE)</f>
        <v>9812808.5268999971</v>
      </c>
      <c r="N95" s="45">
        <f>VLOOKUP(N$86&amp;$B95,'IEA production stats aggregated'!$A:$AY,28,FALSE)</f>
        <v>33145172.740400001</v>
      </c>
      <c r="O95" s="45">
        <f>VLOOKUP(O$86&amp;$B95,'IEA production stats aggregated'!$A:$AY,28,FALSE)</f>
        <v>22111519.885999996</v>
      </c>
      <c r="P95" s="45">
        <f>VLOOKUP(P$86&amp;$B95,'IEA production stats aggregated'!$A:$AY,28,FALSE)</f>
        <v>83172611.355600014</v>
      </c>
      <c r="Q95" s="62">
        <f>VLOOKUP(Q$86&amp;$B95,'IEA production stats aggregated'!$A:$CQ,72,FALSE)</f>
        <v>7</v>
      </c>
      <c r="R95" s="62">
        <f>VLOOKUP(R$86&amp;$B95,'IEA production stats aggregated'!$A:$CQ,72,FALSE)</f>
        <v>0</v>
      </c>
      <c r="S95" s="62">
        <f>VLOOKUP(S$86&amp;$B95,'IEA production stats aggregated'!$A:$CQ,72,FALSE)</f>
        <v>24</v>
      </c>
      <c r="T95" s="62">
        <f>VLOOKUP(T$86&amp;$B95,'IEA production stats aggregated'!$A:$CQ,72,FALSE)</f>
        <v>26</v>
      </c>
      <c r="U95" s="62">
        <f>VLOOKUP(U$86&amp;$B95,'IEA production stats aggregated'!$A:$CQ,72,FALSE)</f>
        <v>44</v>
      </c>
      <c r="V95" s="62">
        <f>VLOOKUP(V$86&amp;$B95,'IEA production stats aggregated'!$A:$CQ,72,FALSE)</f>
        <v>145</v>
      </c>
      <c r="W95" s="66">
        <f>VLOOKUP(W$86&amp;$B95,'IEA production stats aggregated'!$A:$CQ,94,FALSE)</f>
        <v>46.666666666666664</v>
      </c>
      <c r="X95" s="66">
        <f>VLOOKUP(X$86&amp;$B95,'IEA production stats aggregated'!$A:$CQ,94,FALSE)</f>
        <v>0</v>
      </c>
      <c r="Y95" s="66">
        <f>VLOOKUP(Y$86&amp;$B95,'IEA production stats aggregated'!$A:$CQ,94,FALSE)</f>
        <v>72.727272727272734</v>
      </c>
      <c r="Z95" s="66">
        <f>VLOOKUP(Z$86&amp;$B95,'IEA production stats aggregated'!$A:$CQ,94,FALSE)</f>
        <v>86.666666666666671</v>
      </c>
      <c r="AA95" s="66">
        <f>VLOOKUP(AA$86&amp;$B95,'IEA production stats aggregated'!$A:$CQ,94,FALSE)</f>
        <v>88</v>
      </c>
      <c r="AB95" s="66">
        <f>VLOOKUP(AB$86&amp;$B95,'IEA production stats aggregated'!$A:$CQ,94,FALSE)</f>
        <v>75.129533678756474</v>
      </c>
    </row>
    <row r="96" spans="2:37" x14ac:dyDescent="0.25">
      <c r="B96" t="s">
        <v>642</v>
      </c>
      <c r="C96" t="str">
        <f>VLOOKUP($B96,'Lookup codes'!$R:$S,2,FALSE)</f>
        <v>Total of All Energy Sources</v>
      </c>
      <c r="D96" t="str">
        <f>VLOOKUP($B96,'Lookup codes'!$R:$S,2,FALSE)</f>
        <v>Total of All Energy Sources</v>
      </c>
      <c r="E96" s="45">
        <f t="shared" si="12"/>
        <v>1752.981629532643</v>
      </c>
      <c r="F96" s="45">
        <f t="shared" si="13"/>
        <v>5379.5711350134734</v>
      </c>
      <c r="G96" s="45">
        <f t="shared" si="14"/>
        <v>1032.8401765087722</v>
      </c>
      <c r="H96" s="45">
        <f t="shared" si="15"/>
        <v>1583.306776909455</v>
      </c>
      <c r="I96" s="45">
        <f t="shared" si="16"/>
        <v>2082.6433484508111</v>
      </c>
      <c r="J96" s="45">
        <f t="shared" si="17"/>
        <v>1946.344202816455</v>
      </c>
      <c r="K96" s="45">
        <f>VLOOKUP(K$86&amp;$B96,'IEA production stats aggregated'!$A:$AY,28,FALSE)</f>
        <v>5738982.9188999999</v>
      </c>
      <c r="L96" s="45">
        <f>VLOOKUP(L$86&amp;$B96,'IEA production stats aggregated'!$A:$AY,28,FALSE)</f>
        <v>45510543.285400003</v>
      </c>
      <c r="M96" s="45">
        <f>VLOOKUP(M$86&amp;$B96,'IEA production stats aggregated'!$A:$AY,28,FALSE)</f>
        <v>35379437.550600007</v>
      </c>
      <c r="N96" s="45">
        <f>VLOOKUP(N$86&amp;$B96,'IEA production stats aggregated'!$A:$AY,28,FALSE)</f>
        <v>206555195.7042</v>
      </c>
      <c r="O96" s="45">
        <f>VLOOKUP(O$86&amp;$B96,'IEA production stats aggregated'!$A:$AY,28,FALSE)</f>
        <v>228330478.05729997</v>
      </c>
      <c r="P96" s="45">
        <f>VLOOKUP(P$86&amp;$B96,'IEA production stats aggregated'!$A:$AY,28,FALSE)</f>
        <v>589253335.76669991</v>
      </c>
      <c r="Q96" s="62">
        <f>VLOOKUP(Q$86&amp;$B96,'IEA production stats aggregated'!$A:$CQ,72,FALSE)</f>
        <v>7</v>
      </c>
      <c r="R96" s="62">
        <f>VLOOKUP(R$86&amp;$B96,'IEA production stats aggregated'!$A:$CQ,72,FALSE)</f>
        <v>0</v>
      </c>
      <c r="S96" s="62">
        <f>VLOOKUP(S$86&amp;$B96,'IEA production stats aggregated'!$A:$CQ,72,FALSE)</f>
        <v>24</v>
      </c>
      <c r="T96" s="62">
        <f>VLOOKUP(T$86&amp;$B96,'IEA production stats aggregated'!$A:$CQ,72,FALSE)</f>
        <v>26</v>
      </c>
      <c r="U96" s="62">
        <f>VLOOKUP(U$86&amp;$B96,'IEA production stats aggregated'!$A:$CQ,72,FALSE)</f>
        <v>44</v>
      </c>
      <c r="V96" s="62">
        <f>VLOOKUP(V$86&amp;$B96,'IEA production stats aggregated'!$A:$CQ,72,FALSE)</f>
        <v>145</v>
      </c>
      <c r="W96" s="66">
        <f>VLOOKUP(W$86&amp;$B96,'IEA production stats aggregated'!$A:$CQ,94,FALSE)</f>
        <v>46.666666666666664</v>
      </c>
      <c r="X96" s="66">
        <f>VLOOKUP(X$86&amp;$B96,'IEA production stats aggregated'!$A:$CQ,94,FALSE)</f>
        <v>0</v>
      </c>
      <c r="Y96" s="66">
        <f>VLOOKUP(Y$86&amp;$B96,'IEA production stats aggregated'!$A:$CQ,94,FALSE)</f>
        <v>72.727272727272734</v>
      </c>
      <c r="Z96" s="66">
        <f>VLOOKUP(Z$86&amp;$B96,'IEA production stats aggregated'!$A:$CQ,94,FALSE)</f>
        <v>86.666666666666671</v>
      </c>
      <c r="AA96" s="66">
        <f>VLOOKUP(AA$86&amp;$B96,'IEA production stats aggregated'!$A:$CQ,94,FALSE)</f>
        <v>88</v>
      </c>
      <c r="AB96" s="66">
        <f>VLOOKUP(AB$86&amp;$B96,'IEA production stats aggregated'!$A:$CQ,94,FALSE)</f>
        <v>75.129533678756474</v>
      </c>
    </row>
    <row r="97" spans="2:16" x14ac:dyDescent="0.25">
      <c r="C97" t="s">
        <v>795</v>
      </c>
      <c r="D97" t="s">
        <v>823</v>
      </c>
      <c r="E97" s="69">
        <f>E94/E96*100</f>
        <v>5.7045663408726472</v>
      </c>
      <c r="F97" s="69">
        <f t="shared" ref="F97:J97" si="18">F94/F96*100</f>
        <v>1.8588842398446981</v>
      </c>
      <c r="G97" s="69">
        <f t="shared" si="18"/>
        <v>9.6820400943369656</v>
      </c>
      <c r="H97" s="69">
        <f t="shared" si="18"/>
        <v>6.3158954069024817</v>
      </c>
      <c r="I97" s="69">
        <f t="shared" si="18"/>
        <v>4.8015902518492037</v>
      </c>
      <c r="J97" s="69">
        <f t="shared" si="18"/>
        <v>5.1378373802174933</v>
      </c>
      <c r="K97" s="69">
        <f>K95/K96*100</f>
        <v>89.783594696386032</v>
      </c>
      <c r="L97" s="69">
        <f>L95/L96*100</f>
        <v>37.760597655429542</v>
      </c>
      <c r="M97" s="69">
        <f>M95/M96*100</f>
        <v>27.735908782794034</v>
      </c>
      <c r="N97" s="69">
        <f>N95/N96*100</f>
        <v>16.046641977414101</v>
      </c>
      <c r="O97" s="69">
        <f>O95/O96*100</f>
        <v>9.6839984193661035</v>
      </c>
      <c r="P97" s="69">
        <f>P95/P96*100</f>
        <v>14.114915658030339</v>
      </c>
    </row>
    <row r="102" spans="2:16" x14ac:dyDescent="0.25">
      <c r="B102" t="s">
        <v>458</v>
      </c>
      <c r="C102" t="s">
        <v>459</v>
      </c>
      <c r="D102" t="s">
        <v>460</v>
      </c>
      <c r="E102" t="s">
        <v>814</v>
      </c>
      <c r="F102" t="s">
        <v>815</v>
      </c>
    </row>
    <row r="103" spans="2:16" x14ac:dyDescent="0.25">
      <c r="B103" t="s">
        <v>74</v>
      </c>
      <c r="C103" t="s">
        <v>75</v>
      </c>
      <c r="D103" t="s">
        <v>5</v>
      </c>
      <c r="E103">
        <f>SUMIFS('IEA production stats (counts)'!AK:AK,'IEA production stats (counts)'!B:B,'Non combustion energy'!B103)</f>
        <v>0</v>
      </c>
      <c r="F103" t="str">
        <f>IF(D103=D102,IF(E103=0,F102&amp;", "&amp;C103,F102),"")</f>
        <v/>
      </c>
    </row>
    <row r="104" spans="2:16" ht="12.5" hidden="1" customHeight="1" x14ac:dyDescent="0.25">
      <c r="B104" t="s">
        <v>119</v>
      </c>
      <c r="C104" t="s">
        <v>120</v>
      </c>
      <c r="D104" t="s">
        <v>5</v>
      </c>
      <c r="E104">
        <f>SUMIFS('IEA production stats (counts)'!AK:AK,'IEA production stats (counts)'!B:B,'Non combustion energy'!B104)</f>
        <v>18</v>
      </c>
      <c r="F104" t="str">
        <f t="shared" ref="F104:F156" si="19">IF(D104=D103,IF(E104=0,F103&amp;", "&amp;C104,F103),"")</f>
        <v/>
      </c>
    </row>
    <row r="105" spans="2:16" x14ac:dyDescent="0.25">
      <c r="B105" t="s">
        <v>107</v>
      </c>
      <c r="C105" t="s">
        <v>108</v>
      </c>
      <c r="D105" t="s">
        <v>5</v>
      </c>
      <c r="E105">
        <f>SUMIFS('IEA production stats (counts)'!AK:AK,'IEA production stats (counts)'!B:B,'Non combustion energy'!B105)</f>
        <v>0</v>
      </c>
      <c r="F105" t="str">
        <f t="shared" si="19"/>
        <v>, Central African Republic</v>
      </c>
    </row>
    <row r="106" spans="2:16" x14ac:dyDescent="0.25">
      <c r="B106" t="s">
        <v>361</v>
      </c>
      <c r="C106" t="s">
        <v>428</v>
      </c>
      <c r="D106" t="s">
        <v>5</v>
      </c>
      <c r="E106">
        <f>SUMIFS('IEA production stats (counts)'!AK:AK,'IEA production stats (counts)'!B:B,'Non combustion energy'!B106)</f>
        <v>0</v>
      </c>
      <c r="F106" t="str">
        <f t="shared" si="19"/>
        <v>, Central African Republic, Chad</v>
      </c>
    </row>
    <row r="107" spans="2:16" ht="12.5" hidden="1" customHeight="1" x14ac:dyDescent="0.25">
      <c r="B107" t="s">
        <v>123</v>
      </c>
      <c r="C107" t="s">
        <v>410</v>
      </c>
      <c r="D107" t="s">
        <v>5</v>
      </c>
      <c r="E107">
        <f>SUMIFS('IEA production stats (counts)'!AK:AK,'IEA production stats (counts)'!B:B,'Non combustion energy'!B107)</f>
        <v>18</v>
      </c>
      <c r="F107" t="str">
        <f t="shared" si="19"/>
        <v>, Central African Republic, Chad</v>
      </c>
    </row>
    <row r="108" spans="2:16" ht="12.5" hidden="1" customHeight="1" x14ac:dyDescent="0.25">
      <c r="B108" t="s">
        <v>121</v>
      </c>
      <c r="C108" t="s">
        <v>122</v>
      </c>
      <c r="D108" t="s">
        <v>5</v>
      </c>
      <c r="E108">
        <f>SUMIFS('IEA production stats (counts)'!AK:AK,'IEA production stats (counts)'!B:B,'Non combustion energy'!B108)</f>
        <v>18</v>
      </c>
      <c r="F108" t="str">
        <f t="shared" si="19"/>
        <v>, Central African Republic, Chad</v>
      </c>
    </row>
    <row r="109" spans="2:16" ht="12.5" hidden="1" customHeight="1" x14ac:dyDescent="0.25">
      <c r="B109" t="s">
        <v>181</v>
      </c>
      <c r="C109" t="s">
        <v>414</v>
      </c>
      <c r="D109" t="s">
        <v>5</v>
      </c>
      <c r="E109">
        <f>SUMIFS('IEA production stats (counts)'!AK:AK,'IEA production stats (counts)'!B:B,'Non combustion energy'!B109)</f>
        <v>18</v>
      </c>
      <c r="F109" t="str">
        <f t="shared" si="19"/>
        <v>, Central African Republic, Chad</v>
      </c>
    </row>
    <row r="110" spans="2:16" ht="12.5" hidden="1" customHeight="1" x14ac:dyDescent="0.25">
      <c r="B110" t="s">
        <v>168</v>
      </c>
      <c r="C110" t="s">
        <v>413</v>
      </c>
      <c r="D110" t="s">
        <v>5</v>
      </c>
      <c r="E110">
        <f>SUMIFS('IEA production stats (counts)'!AK:AK,'IEA production stats (counts)'!B:B,'Non combustion energy'!B110)</f>
        <v>18</v>
      </c>
      <c r="F110" t="str">
        <f t="shared" si="19"/>
        <v>, Central African Republic, Chad</v>
      </c>
    </row>
    <row r="111" spans="2:16" x14ac:dyDescent="0.25">
      <c r="B111" t="s">
        <v>346</v>
      </c>
      <c r="C111" t="s">
        <v>347</v>
      </c>
      <c r="D111" t="s">
        <v>5</v>
      </c>
      <c r="E111">
        <f>SUMIFS('IEA production stats (counts)'!AK:AK,'IEA production stats (counts)'!B:B,'Non combustion energy'!B111)</f>
        <v>0</v>
      </c>
      <c r="F111" t="str">
        <f t="shared" si="19"/>
        <v>, Central African Republic, Chad, São Tomé and Príncipe</v>
      </c>
    </row>
    <row r="112" spans="2:16" x14ac:dyDescent="0.25">
      <c r="B112" t="s">
        <v>126</v>
      </c>
      <c r="C112" t="s">
        <v>127</v>
      </c>
      <c r="D112" t="s">
        <v>6</v>
      </c>
      <c r="E112">
        <f>SUMIFS('IEA production stats (counts)'!AK:AK,'IEA production stats (counts)'!B:B,'Non combustion energy'!B112)</f>
        <v>0</v>
      </c>
      <c r="F112" t="str">
        <f t="shared" si="19"/>
        <v/>
      </c>
    </row>
    <row r="113" spans="2:6" x14ac:dyDescent="0.25">
      <c r="B113" t="s">
        <v>140</v>
      </c>
      <c r="C113" t="s">
        <v>141</v>
      </c>
      <c r="D113" t="s">
        <v>6</v>
      </c>
      <c r="E113">
        <f>SUMIFS('IEA production stats (counts)'!AK:AK,'IEA production stats (counts)'!B:B,'Non combustion energy'!B113)</f>
        <v>0</v>
      </c>
      <c r="F113" t="str">
        <f t="shared" si="19"/>
        <v>, Djibouti</v>
      </c>
    </row>
    <row r="114" spans="2:6" ht="12.5" hidden="1" customHeight="1" x14ac:dyDescent="0.25">
      <c r="B114" t="s">
        <v>152</v>
      </c>
      <c r="C114" t="s">
        <v>153</v>
      </c>
      <c r="D114" t="s">
        <v>6</v>
      </c>
      <c r="E114">
        <f>SUMIFS('IEA production stats (counts)'!AK:AK,'IEA production stats (counts)'!B:B,'Non combustion energy'!B114)</f>
        <v>18</v>
      </c>
      <c r="F114" t="str">
        <f t="shared" si="19"/>
        <v>, Djibouti</v>
      </c>
    </row>
    <row r="115" spans="2:6" ht="12.5" hidden="1" customHeight="1" x14ac:dyDescent="0.25">
      <c r="B115" t="s">
        <v>158</v>
      </c>
      <c r="C115" t="s">
        <v>159</v>
      </c>
      <c r="D115" t="s">
        <v>6</v>
      </c>
      <c r="E115">
        <f>SUMIFS('IEA production stats (counts)'!AK:AK,'IEA production stats (counts)'!B:B,'Non combustion energy'!B115)</f>
        <v>18</v>
      </c>
      <c r="F115" t="str">
        <f t="shared" si="19"/>
        <v>, Djibouti</v>
      </c>
    </row>
    <row r="116" spans="2:6" ht="12.5" hidden="1" customHeight="1" x14ac:dyDescent="0.25">
      <c r="B116" t="s">
        <v>219</v>
      </c>
      <c r="C116" t="s">
        <v>220</v>
      </c>
      <c r="D116" t="s">
        <v>6</v>
      </c>
      <c r="E116">
        <f>SUMIFS('IEA production stats (counts)'!AK:AK,'IEA production stats (counts)'!B:B,'Non combustion energy'!B116)</f>
        <v>18</v>
      </c>
      <c r="F116" t="str">
        <f t="shared" si="19"/>
        <v>, Djibouti</v>
      </c>
    </row>
    <row r="117" spans="2:6" ht="12.5" hidden="1" customHeight="1" x14ac:dyDescent="0.25">
      <c r="B117" t="s">
        <v>255</v>
      </c>
      <c r="C117" t="s">
        <v>256</v>
      </c>
      <c r="D117" t="s">
        <v>6</v>
      </c>
      <c r="E117">
        <f>SUMIFS('IEA production stats (counts)'!AK:AK,'IEA production stats (counts)'!B:B,'Non combustion energy'!B117)</f>
        <v>18</v>
      </c>
      <c r="F117" t="str">
        <f t="shared" si="19"/>
        <v>, Djibouti</v>
      </c>
    </row>
    <row r="118" spans="2:6" ht="12.5" hidden="1" customHeight="1" x14ac:dyDescent="0.25">
      <c r="B118" t="s">
        <v>277</v>
      </c>
      <c r="C118" t="s">
        <v>278</v>
      </c>
      <c r="D118" t="s">
        <v>6</v>
      </c>
      <c r="E118">
        <f>SUMIFS('IEA production stats (counts)'!AK:AK,'IEA production stats (counts)'!B:B,'Non combustion energy'!B118)</f>
        <v>18</v>
      </c>
      <c r="F118" t="str">
        <f t="shared" si="19"/>
        <v>, Djibouti</v>
      </c>
    </row>
    <row r="119" spans="2:6" ht="12.5" hidden="1" customHeight="1" x14ac:dyDescent="0.25">
      <c r="B119" t="s">
        <v>325</v>
      </c>
      <c r="C119" t="s">
        <v>326</v>
      </c>
      <c r="D119" t="s">
        <v>6</v>
      </c>
      <c r="E119">
        <f>SUMIFS('IEA production stats (counts)'!AK:AK,'IEA production stats (counts)'!B:B,'Non combustion energy'!B119)</f>
        <v>18</v>
      </c>
      <c r="F119" t="str">
        <f t="shared" si="19"/>
        <v>, Djibouti</v>
      </c>
    </row>
    <row r="120" spans="2:6" x14ac:dyDescent="0.25">
      <c r="B120" t="s">
        <v>357</v>
      </c>
      <c r="C120" t="s">
        <v>358</v>
      </c>
      <c r="D120" t="s">
        <v>6</v>
      </c>
      <c r="E120">
        <f>SUMIFS('IEA production stats (counts)'!AK:AK,'IEA production stats (counts)'!B:B,'Non combustion energy'!B120)</f>
        <v>0</v>
      </c>
      <c r="F120" t="str">
        <f t="shared" si="19"/>
        <v>, Djibouti, Seychelles</v>
      </c>
    </row>
    <row r="121" spans="2:6" x14ac:dyDescent="0.25">
      <c r="B121" t="s">
        <v>340</v>
      </c>
      <c r="C121" t="s">
        <v>341</v>
      </c>
      <c r="D121" t="s">
        <v>6</v>
      </c>
      <c r="E121">
        <f>SUMIFS('IEA production stats (counts)'!AK:AK,'IEA production stats (counts)'!B:B,'Non combustion energy'!B121)</f>
        <v>0</v>
      </c>
      <c r="F121" t="str">
        <f t="shared" si="19"/>
        <v>, Djibouti, Seychelles, Somalia</v>
      </c>
    </row>
    <row r="122" spans="2:6" ht="12.5" hidden="1" customHeight="1" x14ac:dyDescent="0.25">
      <c r="B122" t="s">
        <v>344</v>
      </c>
      <c r="C122" t="s">
        <v>345</v>
      </c>
      <c r="D122" t="s">
        <v>6</v>
      </c>
      <c r="E122">
        <f>SUMIFS('IEA production stats (counts)'!AK:AK,'IEA production stats (counts)'!B:B,'Non combustion energy'!B122)</f>
        <v>18</v>
      </c>
      <c r="F122" t="str">
        <f t="shared" si="19"/>
        <v>, Djibouti, Seychelles, Somalia</v>
      </c>
    </row>
    <row r="123" spans="2:6" ht="12.5" hidden="1" customHeight="1" x14ac:dyDescent="0.25">
      <c r="B123" t="s">
        <v>328</v>
      </c>
      <c r="C123" t="s">
        <v>329</v>
      </c>
      <c r="D123" t="s">
        <v>6</v>
      </c>
      <c r="E123">
        <f>SUMIFS('IEA production stats (counts)'!AK:AK,'IEA production stats (counts)'!B:B,'Non combustion energy'!B123)</f>
        <v>18</v>
      </c>
      <c r="F123" t="str">
        <f t="shared" si="19"/>
        <v>, Djibouti, Seychelles, Somalia</v>
      </c>
    </row>
    <row r="124" spans="2:6" ht="12.5" hidden="1" customHeight="1" x14ac:dyDescent="0.25">
      <c r="B124" t="s">
        <v>379</v>
      </c>
      <c r="C124" t="s">
        <v>380</v>
      </c>
      <c r="D124" t="s">
        <v>6</v>
      </c>
      <c r="E124">
        <f>SUMIFS('IEA production stats (counts)'!AK:AK,'IEA production stats (counts)'!B:B,'Non combustion energy'!B124)</f>
        <v>18</v>
      </c>
      <c r="F124" t="str">
        <f t="shared" si="19"/>
        <v>, Djibouti, Seychelles, Somalia</v>
      </c>
    </row>
    <row r="125" spans="2:6" ht="12.5" hidden="1" customHeight="1" x14ac:dyDescent="0.25">
      <c r="B125" t="s">
        <v>381</v>
      </c>
      <c r="C125" t="s">
        <v>382</v>
      </c>
      <c r="D125" t="s">
        <v>6</v>
      </c>
      <c r="E125">
        <f>SUMIFS('IEA production stats (counts)'!AK:AK,'IEA production stats (counts)'!B:B,'Non combustion energy'!B125)</f>
        <v>18</v>
      </c>
      <c r="F125" t="str">
        <f t="shared" si="19"/>
        <v>, Djibouti, Seychelles, Somalia</v>
      </c>
    </row>
    <row r="126" spans="2:6" ht="12.5" hidden="1" customHeight="1" x14ac:dyDescent="0.25">
      <c r="B126" t="s">
        <v>148</v>
      </c>
      <c r="C126" t="s">
        <v>411</v>
      </c>
      <c r="D126" t="s">
        <v>7</v>
      </c>
      <c r="E126">
        <f>SUMIFS('IEA production stats (counts)'!AK:AK,'IEA production stats (counts)'!B:B,'Non combustion energy'!B126)</f>
        <v>18</v>
      </c>
      <c r="F126" t="str">
        <f t="shared" si="19"/>
        <v/>
      </c>
    </row>
    <row r="127" spans="2:6" ht="12.5" hidden="1" customHeight="1" x14ac:dyDescent="0.25">
      <c r="B127" t="s">
        <v>150</v>
      </c>
      <c r="C127" t="s">
        <v>151</v>
      </c>
      <c r="D127" t="s">
        <v>7</v>
      </c>
      <c r="E127">
        <f>SUMIFS('IEA production stats (counts)'!AK:AK,'IEA production stats (counts)'!B:B,'Non combustion energy'!B127)</f>
        <v>18</v>
      </c>
      <c r="F127" t="str">
        <f t="shared" si="19"/>
        <v/>
      </c>
    </row>
    <row r="128" spans="2:6" ht="12.5" hidden="1" customHeight="1" x14ac:dyDescent="0.25">
      <c r="B128" t="s">
        <v>238</v>
      </c>
      <c r="C128" t="s">
        <v>419</v>
      </c>
      <c r="D128" t="s">
        <v>7</v>
      </c>
      <c r="E128">
        <f>SUMIFS('IEA production stats (counts)'!AK:AK,'IEA production stats (counts)'!B:B,'Non combustion energy'!B128)</f>
        <v>18</v>
      </c>
      <c r="F128" t="str">
        <f t="shared" si="19"/>
        <v/>
      </c>
    </row>
    <row r="129" spans="2:6" x14ac:dyDescent="0.25">
      <c r="B129" t="s">
        <v>276</v>
      </c>
      <c r="C129" t="s">
        <v>421</v>
      </c>
      <c r="D129" t="s">
        <v>7</v>
      </c>
      <c r="E129">
        <f>SUMIFS('IEA production stats (counts)'!AK:AK,'IEA production stats (counts)'!B:B,'Non combustion energy'!B129)</f>
        <v>0</v>
      </c>
      <c r="F129" t="str">
        <f t="shared" si="19"/>
        <v>, Mauritania</v>
      </c>
    </row>
    <row r="130" spans="2:6" ht="12.5" hidden="1" customHeight="1" x14ac:dyDescent="0.25">
      <c r="B130" t="s">
        <v>251</v>
      </c>
      <c r="C130" t="s">
        <v>252</v>
      </c>
      <c r="D130" t="s">
        <v>7</v>
      </c>
      <c r="E130">
        <f>SUMIFS('IEA production stats (counts)'!AK:AK,'IEA production stats (counts)'!B:B,'Non combustion energy'!B130)</f>
        <v>18</v>
      </c>
      <c r="F130" t="str">
        <f t="shared" si="19"/>
        <v>, Mauritania</v>
      </c>
    </row>
    <row r="131" spans="2:6" ht="12.5" hidden="1" customHeight="1" x14ac:dyDescent="0.25">
      <c r="B131" t="s">
        <v>373</v>
      </c>
      <c r="C131" t="s">
        <v>374</v>
      </c>
      <c r="D131" t="s">
        <v>7</v>
      </c>
      <c r="E131">
        <f>SUMIFS('IEA production stats (counts)'!AK:AK,'IEA production stats (counts)'!B:B,'Non combustion energy'!B131)</f>
        <v>18</v>
      </c>
      <c r="F131" t="str">
        <f t="shared" si="19"/>
        <v>, Mauritania</v>
      </c>
    </row>
    <row r="132" spans="2:6" ht="12.5" hidden="1" customHeight="1" x14ac:dyDescent="0.25">
      <c r="B132" t="s">
        <v>59</v>
      </c>
      <c r="C132" t="s">
        <v>406</v>
      </c>
      <c r="D132" t="s">
        <v>4</v>
      </c>
      <c r="E132">
        <f>SUMIFS('IEA production stats (counts)'!AK:AK,'IEA production stats (counts)'!B:B,'Non combustion energy'!B132)</f>
        <v>18</v>
      </c>
      <c r="F132" t="str">
        <f t="shared" si="19"/>
        <v/>
      </c>
    </row>
    <row r="133" spans="2:6" ht="12.5" hidden="1" customHeight="1" x14ac:dyDescent="0.25">
      <c r="B133" t="s">
        <v>105</v>
      </c>
      <c r="C133" t="s">
        <v>106</v>
      </c>
      <c r="D133" t="s">
        <v>4</v>
      </c>
      <c r="E133">
        <f>SUMIFS('IEA production stats (counts)'!AK:AK,'IEA production stats (counts)'!B:B,'Non combustion energy'!B133)</f>
        <v>18</v>
      </c>
      <c r="F133" t="str">
        <f t="shared" si="19"/>
        <v/>
      </c>
    </row>
    <row r="134" spans="2:6" ht="12.5" hidden="1" customHeight="1" x14ac:dyDescent="0.25">
      <c r="B134" t="s">
        <v>355</v>
      </c>
      <c r="C134" t="s">
        <v>356</v>
      </c>
      <c r="D134" t="s">
        <v>4</v>
      </c>
      <c r="E134">
        <f>SUMIFS('IEA production stats (counts)'!AK:AK,'IEA production stats (counts)'!B:B,'Non combustion energy'!B134)</f>
        <v>18</v>
      </c>
      <c r="F134" t="str">
        <f t="shared" si="19"/>
        <v/>
      </c>
    </row>
    <row r="135" spans="2:6" x14ac:dyDescent="0.25">
      <c r="B135" t="s">
        <v>243</v>
      </c>
      <c r="C135" t="s">
        <v>244</v>
      </c>
      <c r="D135" t="s">
        <v>4</v>
      </c>
      <c r="E135">
        <f>SUMIFS('IEA production stats (counts)'!AK:AK,'IEA production stats (counts)'!B:B,'Non combustion energy'!B135)</f>
        <v>0</v>
      </c>
      <c r="F135" t="str">
        <f t="shared" si="19"/>
        <v>, Lesotho</v>
      </c>
    </row>
    <row r="136" spans="2:6" x14ac:dyDescent="0.25">
      <c r="B136" t="s">
        <v>279</v>
      </c>
      <c r="C136" t="s">
        <v>280</v>
      </c>
      <c r="D136" t="s">
        <v>4</v>
      </c>
      <c r="E136">
        <f>SUMIFS('IEA production stats (counts)'!AK:AK,'IEA production stats (counts)'!B:B,'Non combustion energy'!B136)</f>
        <v>0</v>
      </c>
      <c r="F136" t="str">
        <f t="shared" si="19"/>
        <v>, Lesotho, Malawi</v>
      </c>
    </row>
    <row r="137" spans="2:6" ht="12.5" hidden="1" customHeight="1" x14ac:dyDescent="0.25">
      <c r="B137" t="s">
        <v>274</v>
      </c>
      <c r="C137" t="s">
        <v>275</v>
      </c>
      <c r="D137" t="s">
        <v>4</v>
      </c>
      <c r="E137">
        <f>SUMIFS('IEA production stats (counts)'!AK:AK,'IEA production stats (counts)'!B:B,'Non combustion energy'!B137)</f>
        <v>18</v>
      </c>
      <c r="F137" t="str">
        <f t="shared" si="19"/>
        <v>, Lesotho, Malawi</v>
      </c>
    </row>
    <row r="138" spans="2:6" ht="12.5" hidden="1" customHeight="1" x14ac:dyDescent="0.25">
      <c r="B138" t="s">
        <v>283</v>
      </c>
      <c r="C138" t="s">
        <v>284</v>
      </c>
      <c r="D138" t="s">
        <v>4</v>
      </c>
      <c r="E138">
        <f>SUMIFS('IEA production stats (counts)'!AK:AK,'IEA production stats (counts)'!B:B,'Non combustion energy'!B138)</f>
        <v>18</v>
      </c>
      <c r="F138" t="str">
        <f t="shared" si="19"/>
        <v>, Lesotho, Malawi</v>
      </c>
    </row>
    <row r="139" spans="2:6" ht="12.5" hidden="1" customHeight="1" x14ac:dyDescent="0.25">
      <c r="B139" t="s">
        <v>400</v>
      </c>
      <c r="C139" t="s">
        <v>401</v>
      </c>
      <c r="D139" t="s">
        <v>4</v>
      </c>
      <c r="E139">
        <f>SUMIFS('IEA production stats (counts)'!AK:AK,'IEA production stats (counts)'!B:B,'Non combustion energy'!B139)</f>
        <v>18</v>
      </c>
      <c r="F139" t="str">
        <f t="shared" si="19"/>
        <v>, Lesotho, Malawi</v>
      </c>
    </row>
    <row r="140" spans="2:6" ht="12.5" hidden="1" customHeight="1" x14ac:dyDescent="0.25">
      <c r="B140" t="s">
        <v>402</v>
      </c>
      <c r="C140" t="s">
        <v>403</v>
      </c>
      <c r="D140" t="s">
        <v>4</v>
      </c>
      <c r="E140">
        <f>SUMIFS('IEA production stats (counts)'!AK:AK,'IEA production stats (counts)'!B:B,'Non combustion energy'!B140)</f>
        <v>18</v>
      </c>
      <c r="F140" t="str">
        <f t="shared" si="19"/>
        <v>, Lesotho, Malawi</v>
      </c>
    </row>
    <row r="141" spans="2:6" ht="12.5" hidden="1" customHeight="1" x14ac:dyDescent="0.25">
      <c r="B141" t="s">
        <v>404</v>
      </c>
      <c r="C141" t="s">
        <v>405</v>
      </c>
      <c r="D141" t="s">
        <v>4</v>
      </c>
      <c r="E141">
        <f>SUMIFS('IEA production stats (counts)'!AK:AK,'IEA production stats (counts)'!B:B,'Non combustion energy'!B141)</f>
        <v>18</v>
      </c>
      <c r="F141" t="str">
        <f t="shared" si="19"/>
        <v>, Lesotho, Malawi</v>
      </c>
    </row>
    <row r="142" spans="2:6" ht="12.5" hidden="1" customHeight="1" x14ac:dyDescent="0.25">
      <c r="B142" t="s">
        <v>78</v>
      </c>
      <c r="C142" t="s">
        <v>79</v>
      </c>
      <c r="D142" t="s">
        <v>8</v>
      </c>
      <c r="E142">
        <f>SUMIFS('IEA production stats (counts)'!AK:AK,'IEA production stats (counts)'!B:B,'Non combustion energy'!B142)</f>
        <v>18</v>
      </c>
      <c r="F142" t="str">
        <f t="shared" si="19"/>
        <v/>
      </c>
    </row>
    <row r="143" spans="2:6" x14ac:dyDescent="0.25">
      <c r="B143" t="s">
        <v>80</v>
      </c>
      <c r="C143" t="s">
        <v>81</v>
      </c>
      <c r="D143" t="s">
        <v>8</v>
      </c>
      <c r="E143">
        <f>SUMIFS('IEA production stats (counts)'!AK:AK,'IEA production stats (counts)'!B:B,'Non combustion energy'!B143)</f>
        <v>0</v>
      </c>
      <c r="F143" t="str">
        <f t="shared" si="19"/>
        <v>, Burkina Faso</v>
      </c>
    </row>
    <row r="144" spans="2:6" x14ac:dyDescent="0.25">
      <c r="B144" t="s">
        <v>128</v>
      </c>
      <c r="C144" t="s">
        <v>129</v>
      </c>
      <c r="D144" t="s">
        <v>8</v>
      </c>
      <c r="E144">
        <f>SUMIFS('IEA production stats (counts)'!AK:AK,'IEA production stats (counts)'!B:B,'Non combustion energy'!B144)</f>
        <v>0</v>
      </c>
      <c r="F144" t="str">
        <f t="shared" si="19"/>
        <v>, Burkina Faso, Cabo Verde</v>
      </c>
    </row>
    <row r="145" spans="2:6" ht="12.5" hidden="1" customHeight="1" x14ac:dyDescent="0.25">
      <c r="B145" t="s">
        <v>117</v>
      </c>
      <c r="C145" t="s">
        <v>118</v>
      </c>
      <c r="D145" t="s">
        <v>8</v>
      </c>
      <c r="E145">
        <f>SUMIFS('IEA production stats (counts)'!AK:AK,'IEA production stats (counts)'!B:B,'Non combustion energy'!B145)</f>
        <v>18</v>
      </c>
      <c r="F145" t="str">
        <f t="shared" si="19"/>
        <v>, Burkina Faso, Cabo Verde</v>
      </c>
    </row>
    <row r="146" spans="2:6" x14ac:dyDescent="0.25">
      <c r="B146" t="s">
        <v>177</v>
      </c>
      <c r="C146" t="s">
        <v>178</v>
      </c>
      <c r="D146" t="s">
        <v>8</v>
      </c>
      <c r="E146">
        <f>SUMIFS('IEA production stats (counts)'!AK:AK,'IEA production stats (counts)'!B:B,'Non combustion energy'!B146)</f>
        <v>0</v>
      </c>
      <c r="F146" t="str">
        <f t="shared" si="19"/>
        <v>, Burkina Faso, Cabo Verde, Gambia</v>
      </c>
    </row>
    <row r="147" spans="2:6" ht="12.5" hidden="1" customHeight="1" x14ac:dyDescent="0.25">
      <c r="B147" t="s">
        <v>173</v>
      </c>
      <c r="C147" t="s">
        <v>174</v>
      </c>
      <c r="D147" t="s">
        <v>8</v>
      </c>
      <c r="E147">
        <f>SUMIFS('IEA production stats (counts)'!AK:AK,'IEA production stats (counts)'!B:B,'Non combustion energy'!B147)</f>
        <v>18</v>
      </c>
      <c r="F147" t="str">
        <f t="shared" si="19"/>
        <v>, Burkina Faso, Cabo Verde, Gambia</v>
      </c>
    </row>
    <row r="148" spans="2:6" x14ac:dyDescent="0.25">
      <c r="B148" t="s">
        <v>175</v>
      </c>
      <c r="C148" t="s">
        <v>176</v>
      </c>
      <c r="D148" t="s">
        <v>8</v>
      </c>
      <c r="E148">
        <f>SUMIFS('IEA production stats (counts)'!AK:AK,'IEA production stats (counts)'!B:B,'Non combustion energy'!B148)</f>
        <v>0</v>
      </c>
      <c r="F148" t="str">
        <f t="shared" si="19"/>
        <v>, Burkina Faso, Cabo Verde, Gambia, Guinea</v>
      </c>
    </row>
    <row r="149" spans="2:6" x14ac:dyDescent="0.25">
      <c r="B149" t="s">
        <v>179</v>
      </c>
      <c r="C149" t="s">
        <v>180</v>
      </c>
      <c r="D149" t="s">
        <v>8</v>
      </c>
      <c r="E149">
        <f>SUMIFS('IEA production stats (counts)'!AK:AK,'IEA production stats (counts)'!B:B,'Non combustion energy'!B149)</f>
        <v>0</v>
      </c>
      <c r="F149" t="str">
        <f t="shared" si="19"/>
        <v>, Burkina Faso, Cabo Verde, Gambia, Guinea, Guinea-Bissau</v>
      </c>
    </row>
    <row r="150" spans="2:6" x14ac:dyDescent="0.25">
      <c r="B150" t="s">
        <v>236</v>
      </c>
      <c r="C150" t="s">
        <v>237</v>
      </c>
      <c r="D150" t="s">
        <v>8</v>
      </c>
      <c r="E150">
        <f>SUMIFS('IEA production stats (counts)'!AK:AK,'IEA production stats (counts)'!B:B,'Non combustion energy'!B150)</f>
        <v>0</v>
      </c>
      <c r="F150" t="str">
        <f t="shared" si="19"/>
        <v>, Burkina Faso, Cabo Verde, Gambia, Guinea, Guinea-Bissau, Liberia</v>
      </c>
    </row>
    <row r="151" spans="2:6" x14ac:dyDescent="0.25">
      <c r="B151" t="s">
        <v>265</v>
      </c>
      <c r="C151" t="s">
        <v>266</v>
      </c>
      <c r="D151" t="s">
        <v>8</v>
      </c>
      <c r="E151">
        <f>SUMIFS('IEA production stats (counts)'!AK:AK,'IEA production stats (counts)'!B:B,'Non combustion energy'!B151)</f>
        <v>0</v>
      </c>
      <c r="F151" t="str">
        <f t="shared" si="19"/>
        <v>, Burkina Faso, Cabo Verde, Gambia, Guinea, Guinea-Bissau, Liberia, Mali</v>
      </c>
    </row>
    <row r="152" spans="2:6" ht="12.5" hidden="1" customHeight="1" x14ac:dyDescent="0.25">
      <c r="B152" t="s">
        <v>285</v>
      </c>
      <c r="C152" t="s">
        <v>286</v>
      </c>
      <c r="D152" t="s">
        <v>8</v>
      </c>
      <c r="E152">
        <f>SUMIFS('IEA production stats (counts)'!AK:AK,'IEA production stats (counts)'!B:B,'Non combustion energy'!B152)</f>
        <v>18</v>
      </c>
      <c r="F152" t="str">
        <f t="shared" si="19"/>
        <v>, Burkina Faso, Cabo Verde, Gambia, Guinea, Guinea-Bissau, Liberia, Mali</v>
      </c>
    </row>
    <row r="153" spans="2:6" ht="12.5" hidden="1" customHeight="1" x14ac:dyDescent="0.25">
      <c r="B153" t="s">
        <v>287</v>
      </c>
      <c r="C153" t="s">
        <v>422</v>
      </c>
      <c r="D153" t="s">
        <v>8</v>
      </c>
      <c r="E153">
        <f>SUMIFS('IEA production stats (counts)'!AK:AK,'IEA production stats (counts)'!B:B,'Non combustion energy'!B153)</f>
        <v>18</v>
      </c>
      <c r="F153" t="str">
        <f t="shared" si="19"/>
        <v>, Burkina Faso, Cabo Verde, Gambia, Guinea, Guinea-Bissau, Liberia, Mali</v>
      </c>
    </row>
    <row r="154" spans="2:6" ht="12.5" hidden="1" customHeight="1" x14ac:dyDescent="0.25">
      <c r="B154" t="s">
        <v>330</v>
      </c>
      <c r="C154" t="s">
        <v>331</v>
      </c>
      <c r="D154" t="s">
        <v>8</v>
      </c>
      <c r="E154">
        <f>SUMIFS('IEA production stats (counts)'!AK:AK,'IEA production stats (counts)'!B:B,'Non combustion energy'!B154)</f>
        <v>18</v>
      </c>
      <c r="F154" t="str">
        <f t="shared" si="19"/>
        <v>, Burkina Faso, Cabo Verde, Gambia, Guinea, Guinea-Bissau, Liberia, Mali</v>
      </c>
    </row>
    <row r="155" spans="2:6" x14ac:dyDescent="0.25">
      <c r="B155" t="s">
        <v>336</v>
      </c>
      <c r="C155" t="s">
        <v>337</v>
      </c>
      <c r="D155" t="s">
        <v>8</v>
      </c>
      <c r="E155">
        <f>SUMIFS('IEA production stats (counts)'!AK:AK,'IEA production stats (counts)'!B:B,'Non combustion energy'!B155)</f>
        <v>0</v>
      </c>
      <c r="F155" t="str">
        <f t="shared" si="19"/>
        <v>, Burkina Faso, Cabo Verde, Gambia, Guinea, Guinea-Bissau, Liberia, Mali, Sierra Leone</v>
      </c>
    </row>
    <row r="156" spans="2:6" ht="12.5" hidden="1" customHeight="1" x14ac:dyDescent="0.25">
      <c r="B156" t="s">
        <v>362</v>
      </c>
      <c r="C156" t="s">
        <v>363</v>
      </c>
      <c r="D156" t="s">
        <v>8</v>
      </c>
      <c r="E156">
        <f>SUMIFS('IEA production stats (counts)'!AK:AK,'IEA production stats (counts)'!B:B,'Non combustion energy'!B156)</f>
        <v>18</v>
      </c>
      <c r="F156" t="str">
        <f t="shared" si="19"/>
        <v>, Burkina Faso, Cabo Verde, Gambia, Guinea, Guinea-Bissau, Liberia, Mali, Sierra Leone</v>
      </c>
    </row>
    <row r="159" spans="2:6" x14ac:dyDescent="0.25">
      <c r="B159" t="s">
        <v>5</v>
      </c>
      <c r="C159" t="s">
        <v>818</v>
      </c>
    </row>
    <row r="160" spans="2:6" x14ac:dyDescent="0.25">
      <c r="B160" t="s">
        <v>6</v>
      </c>
      <c r="C160" t="s">
        <v>817</v>
      </c>
    </row>
    <row r="161" spans="2:3" x14ac:dyDescent="0.25">
      <c r="B161" t="s">
        <v>7</v>
      </c>
      <c r="C161" t="s">
        <v>816</v>
      </c>
    </row>
    <row r="162" spans="2:3" x14ac:dyDescent="0.25">
      <c r="B162" t="s">
        <v>4</v>
      </c>
      <c r="C162" t="s">
        <v>819</v>
      </c>
    </row>
    <row r="163" spans="2:3" x14ac:dyDescent="0.25">
      <c r="B163" t="s">
        <v>8</v>
      </c>
      <c r="C163" t="s">
        <v>820</v>
      </c>
    </row>
    <row r="164" spans="2:3" x14ac:dyDescent="0.25">
      <c r="B164" t="s">
        <v>9</v>
      </c>
      <c r="C164" t="s">
        <v>822</v>
      </c>
    </row>
  </sheetData>
  <autoFilter ref="B102:F156">
    <filterColumn colId="3">
      <filters>
        <filter val="0"/>
      </filters>
    </filterColumn>
  </autoFilter>
  <sortState ref="B102:D155">
    <sortCondition ref="D102:D155"/>
    <sortCondition ref="C102:C155"/>
  </sortState>
  <pageMargins left="0.7" right="0.7" top="0.75" bottom="0.75" header="0.3" footer="0.3"/>
  <pageSetup paperSize="9" orientation="portrait" r:id="rId1"/>
  <customProperties>
    <customPr name="CycleColor" r:id="rId2"/>
    <customPr name="DashStyle" r:id="rId3"/>
    <customPr name="GraphSizeIndex" r:id="rId4"/>
    <customPr name="GraphSizeName" r:id="rId5"/>
    <customPr name="PageSizeIndex" r:id="rId6"/>
    <customPr name="PageSizeName" r:id="rId7"/>
    <customPr name="PaletteIndex" r:id="rId8"/>
    <customPr name="PaletteName" r:id="rId9"/>
    <customPr name="PanelLayoutIndex" r:id="rId10"/>
    <customPr name="PanelLayoutName" r:id="rId11"/>
    <customPr name="SinglePanel" r:id="rId12"/>
    <customPr name="StartColorIndex" r:id="rId13"/>
    <customPr name="StartColorName" r:id="rId14"/>
    <customPr name="StyleTemplateIndex" r:id="rId15"/>
    <customPr name="StyleTemplateName" r:id="rId16"/>
  </customProperties>
  <drawing r:id="rId17"/>
  <extLst>
    <ext xmlns:x14="http://schemas.microsoft.com/office/spreadsheetml/2009/9/main" uri="{CCE6A557-97BC-4b89-ADB6-D9C93CAAB3DF}">
      <x14:dataValidations xmlns:xm="http://schemas.microsoft.com/office/excel/2006/main" count="1">
        <x14:dataValidation type="list" allowBlank="1" showInputMessage="1" showErrorMessage="1">
          <x14:formula1>
            <xm:f>'Lookup codes'!$V$2:$V$48</xm:f>
          </x14:formula1>
          <xm:sqref>B1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AK117"/>
  <sheetViews>
    <sheetView topLeftCell="A78" zoomScaleNormal="100" workbookViewId="0">
      <selection activeCell="C95" sqref="C80:C95"/>
    </sheetView>
  </sheetViews>
  <sheetFormatPr defaultRowHeight="12.5" x14ac:dyDescent="0.25"/>
  <cols>
    <col min="2" max="2" width="11.453125" bestFit="1" customWidth="1"/>
    <col min="3" max="3" width="64.08984375" bestFit="1" customWidth="1"/>
    <col min="4" max="4" width="39.7265625" bestFit="1" customWidth="1"/>
    <col min="5" max="5" width="11.1796875" bestFit="1" customWidth="1"/>
    <col min="6" max="6" width="11.81640625" bestFit="1" customWidth="1"/>
    <col min="7" max="7" width="24.1796875" bestFit="1" customWidth="1"/>
    <col min="8" max="8" width="15.08984375" bestFit="1" customWidth="1"/>
    <col min="9" max="9" width="18.36328125" bestFit="1" customWidth="1"/>
    <col min="10" max="10" width="12.1796875" bestFit="1" customWidth="1"/>
    <col min="11" max="14" width="11.1796875" bestFit="1" customWidth="1"/>
    <col min="15" max="15" width="10.81640625" bestFit="1" customWidth="1"/>
    <col min="16" max="16" width="11.1796875" bestFit="1" customWidth="1"/>
    <col min="17" max="17" width="10.1796875" bestFit="1" customWidth="1"/>
    <col min="18" max="25" width="4.81640625" bestFit="1" customWidth="1"/>
    <col min="26" max="26" width="5.90625" bestFit="1" customWidth="1"/>
    <col min="27" max="36" width="4.81640625" bestFit="1" customWidth="1"/>
  </cols>
  <sheetData>
    <row r="1" spans="1:33" ht="15.5" x14ac:dyDescent="0.25">
      <c r="A1">
        <f>VLOOKUP(B1,'Lookup codes'!$B:$C,2,FALSE)</f>
        <v>110</v>
      </c>
      <c r="B1" s="46" t="s">
        <v>9</v>
      </c>
      <c r="C1" s="43" t="s">
        <v>533</v>
      </c>
      <c r="D1" s="44"/>
      <c r="E1" s="44"/>
      <c r="F1" s="44"/>
      <c r="G1" s="44"/>
      <c r="H1" s="44"/>
      <c r="I1" s="44"/>
      <c r="J1" s="44"/>
      <c r="K1" s="44"/>
      <c r="L1" s="44"/>
    </row>
    <row r="2" spans="1:33" ht="13" x14ac:dyDescent="0.3">
      <c r="C2" s="41"/>
      <c r="D2" s="41"/>
      <c r="E2" s="41"/>
      <c r="F2" s="41"/>
      <c r="G2" s="41"/>
      <c r="H2" s="41"/>
      <c r="I2" s="41"/>
    </row>
    <row r="3" spans="1:33" ht="13" x14ac:dyDescent="0.3">
      <c r="B3" s="41"/>
      <c r="C3" s="42"/>
      <c r="D3" s="42"/>
      <c r="E3" s="42"/>
      <c r="F3" s="42"/>
      <c r="G3" s="42"/>
      <c r="H3" s="42"/>
      <c r="I3" s="42"/>
      <c r="J3" s="42"/>
      <c r="K3" s="42"/>
      <c r="L3" s="42"/>
      <c r="M3" s="42"/>
      <c r="N3" s="42"/>
      <c r="O3" s="42"/>
      <c r="P3" s="42"/>
      <c r="Q3" s="42"/>
      <c r="R3" s="42"/>
      <c r="S3" s="42"/>
      <c r="T3" s="42"/>
      <c r="U3" s="42"/>
      <c r="V3" s="42"/>
      <c r="Z3" s="42"/>
      <c r="AA3" s="42"/>
      <c r="AB3" s="42"/>
      <c r="AC3" s="42"/>
      <c r="AD3" s="42"/>
      <c r="AE3" s="42"/>
      <c r="AF3" s="42"/>
      <c r="AG3" s="42"/>
    </row>
    <row r="4" spans="1:33" ht="13" x14ac:dyDescent="0.3">
      <c r="B4" s="41"/>
      <c r="C4" s="42"/>
      <c r="D4" s="42"/>
      <c r="E4" s="42"/>
      <c r="F4" s="42"/>
      <c r="G4" s="42"/>
      <c r="H4" s="42"/>
      <c r="I4" s="42"/>
      <c r="J4" s="42"/>
      <c r="K4" s="42"/>
      <c r="L4" s="42"/>
      <c r="M4" s="42"/>
      <c r="N4" s="42"/>
      <c r="O4" s="42"/>
      <c r="P4" s="42"/>
      <c r="Q4" s="42"/>
      <c r="R4" s="42"/>
      <c r="S4" s="42"/>
      <c r="T4" s="42"/>
      <c r="U4" s="42"/>
      <c r="V4" s="42"/>
      <c r="Z4" s="42"/>
      <c r="AA4" s="42"/>
      <c r="AB4" s="42"/>
      <c r="AC4" s="42"/>
      <c r="AD4" s="42"/>
      <c r="AE4" s="42"/>
      <c r="AF4" s="42"/>
      <c r="AG4" s="42"/>
    </row>
    <row r="5" spans="1:33" ht="13" x14ac:dyDescent="0.3">
      <c r="B5" s="41"/>
      <c r="C5" s="42"/>
      <c r="D5" s="42"/>
      <c r="E5" s="42"/>
      <c r="F5" s="42"/>
      <c r="G5" s="42"/>
      <c r="H5" s="42"/>
      <c r="I5" s="42"/>
      <c r="J5" s="42"/>
      <c r="K5" s="42"/>
      <c r="L5" s="42"/>
      <c r="M5" s="42"/>
      <c r="N5" s="42"/>
      <c r="O5" s="42"/>
      <c r="P5" s="42"/>
      <c r="Q5" s="42"/>
      <c r="R5" s="42"/>
      <c r="S5" s="42"/>
      <c r="T5" s="42"/>
      <c r="U5" s="42"/>
      <c r="V5" s="42"/>
      <c r="Z5" s="42"/>
      <c r="AA5" s="42"/>
      <c r="AB5" s="42"/>
      <c r="AC5" s="42"/>
      <c r="AD5" s="42"/>
      <c r="AE5" s="42"/>
      <c r="AF5" s="42"/>
      <c r="AG5" s="42"/>
    </row>
    <row r="6" spans="1:33" ht="13" x14ac:dyDescent="0.3">
      <c r="B6" s="41"/>
      <c r="C6" s="42"/>
      <c r="D6" s="42"/>
      <c r="E6" s="42"/>
      <c r="F6" s="42"/>
      <c r="G6" s="42"/>
      <c r="H6" s="42"/>
      <c r="I6" s="42"/>
      <c r="J6" s="42"/>
      <c r="K6" s="42"/>
      <c r="L6" s="42"/>
      <c r="M6" s="42"/>
      <c r="N6" s="42"/>
      <c r="O6" s="42"/>
      <c r="P6" s="42"/>
      <c r="Q6" s="42"/>
      <c r="R6" s="42"/>
      <c r="S6" s="42"/>
      <c r="T6" s="42"/>
      <c r="U6" s="42"/>
      <c r="V6" s="42"/>
      <c r="Z6" s="42"/>
      <c r="AA6" s="42"/>
      <c r="AB6" s="42"/>
      <c r="AC6" s="42"/>
      <c r="AD6" s="42"/>
      <c r="AE6" s="42"/>
      <c r="AF6" s="42"/>
      <c r="AG6" s="42"/>
    </row>
    <row r="7" spans="1:33" ht="13" x14ac:dyDescent="0.3">
      <c r="B7" s="41"/>
      <c r="C7" s="42"/>
      <c r="D7" s="42"/>
      <c r="E7" s="42"/>
      <c r="F7" s="42"/>
      <c r="G7" s="42"/>
      <c r="H7" s="42"/>
      <c r="I7" s="42"/>
      <c r="J7" s="42"/>
      <c r="K7" s="42"/>
      <c r="L7" s="42"/>
      <c r="M7" s="42"/>
      <c r="N7" s="42"/>
      <c r="O7" s="42"/>
      <c r="P7" s="42"/>
      <c r="Q7" s="42"/>
      <c r="R7" s="42"/>
      <c r="S7" s="42"/>
      <c r="T7" s="42"/>
      <c r="U7" s="42"/>
      <c r="V7" s="42"/>
      <c r="Z7" s="42"/>
      <c r="AA7" s="42"/>
      <c r="AB7" s="42"/>
      <c r="AC7" s="42"/>
      <c r="AD7" s="42"/>
      <c r="AE7" s="42"/>
      <c r="AF7" s="42"/>
      <c r="AG7" s="42"/>
    </row>
    <row r="8" spans="1:33" ht="13" x14ac:dyDescent="0.3">
      <c r="B8" s="41"/>
      <c r="C8" s="42"/>
      <c r="D8" s="42"/>
      <c r="E8" s="42"/>
      <c r="F8" s="42"/>
      <c r="G8" s="42"/>
      <c r="H8" s="42"/>
      <c r="I8" s="42"/>
      <c r="J8" s="42"/>
      <c r="K8" s="42"/>
      <c r="L8" s="42"/>
      <c r="M8" s="42"/>
      <c r="N8" s="42"/>
      <c r="O8" s="42"/>
      <c r="P8" s="42"/>
      <c r="Q8" s="42"/>
      <c r="R8" s="42"/>
      <c r="S8" s="42"/>
      <c r="T8" s="42"/>
      <c r="U8" s="42"/>
      <c r="V8" s="42"/>
      <c r="Z8" s="42"/>
      <c r="AA8" s="42"/>
      <c r="AB8" s="42"/>
      <c r="AC8" s="42"/>
      <c r="AD8" s="42"/>
      <c r="AE8" s="42"/>
      <c r="AF8" s="42"/>
      <c r="AG8" s="42"/>
    </row>
    <row r="9" spans="1:33" ht="13" x14ac:dyDescent="0.3">
      <c r="B9" s="41"/>
      <c r="C9" s="42"/>
      <c r="D9" s="42"/>
      <c r="E9" s="42"/>
      <c r="F9" s="42"/>
      <c r="G9" s="42"/>
      <c r="H9" s="42"/>
      <c r="I9" s="42"/>
      <c r="J9" s="42"/>
      <c r="K9" s="42"/>
      <c r="L9" s="42"/>
      <c r="M9" s="42"/>
      <c r="N9" s="42"/>
      <c r="O9" s="42"/>
      <c r="P9" s="42"/>
      <c r="Q9" s="42"/>
      <c r="R9" s="42"/>
      <c r="S9" s="42"/>
      <c r="T9" s="42"/>
      <c r="U9" s="42"/>
      <c r="V9" s="42"/>
      <c r="Z9" s="42"/>
      <c r="AA9" s="42"/>
      <c r="AB9" s="42"/>
      <c r="AC9" s="42"/>
      <c r="AD9" s="42"/>
      <c r="AE9" s="42"/>
      <c r="AF9" s="42"/>
      <c r="AG9" s="42"/>
    </row>
    <row r="10" spans="1:33" ht="13" x14ac:dyDescent="0.3">
      <c r="B10" s="41"/>
      <c r="C10" s="42"/>
      <c r="D10" s="42"/>
      <c r="E10" s="42"/>
      <c r="F10" s="42"/>
      <c r="G10" s="42"/>
      <c r="H10" s="42"/>
      <c r="I10" s="42"/>
      <c r="J10" s="42"/>
      <c r="K10" s="42"/>
      <c r="L10" s="42"/>
      <c r="M10" s="42"/>
      <c r="N10" s="42"/>
      <c r="O10" s="42"/>
      <c r="P10" s="42"/>
      <c r="Q10" s="42"/>
      <c r="R10" s="42"/>
      <c r="S10" s="42"/>
      <c r="T10" s="42"/>
      <c r="U10" s="42"/>
      <c r="V10" s="42"/>
      <c r="Z10" s="42"/>
      <c r="AA10" s="42"/>
      <c r="AB10" s="42"/>
      <c r="AC10" s="42"/>
      <c r="AD10" s="42"/>
      <c r="AE10" s="42"/>
      <c r="AF10" s="42"/>
      <c r="AG10" s="42"/>
    </row>
    <row r="11" spans="1:33" ht="13" x14ac:dyDescent="0.3">
      <c r="B11" s="41"/>
      <c r="C11" s="42"/>
      <c r="D11" s="42"/>
      <c r="E11" s="42"/>
      <c r="F11" s="42"/>
      <c r="G11" s="42"/>
      <c r="H11" s="42"/>
      <c r="I11" s="42"/>
      <c r="J11" s="42"/>
      <c r="K11" s="42"/>
      <c r="L11" s="42"/>
      <c r="M11" s="42"/>
      <c r="N11" s="42"/>
      <c r="O11" s="42"/>
      <c r="P11" s="42"/>
      <c r="Q11" s="42"/>
      <c r="R11" s="42"/>
      <c r="S11" s="42"/>
      <c r="T11" s="42"/>
      <c r="U11" s="42"/>
      <c r="V11" s="42"/>
      <c r="Z11" s="42"/>
      <c r="AA11" s="42"/>
      <c r="AB11" s="42"/>
      <c r="AC11" s="42"/>
      <c r="AD11" s="42"/>
      <c r="AE11" s="42"/>
      <c r="AF11" s="42"/>
      <c r="AG11" s="42"/>
    </row>
    <row r="12" spans="1:33" ht="13" x14ac:dyDescent="0.3">
      <c r="B12" s="41"/>
      <c r="C12" s="42"/>
      <c r="D12" s="42"/>
      <c r="E12" s="42"/>
      <c r="F12" s="42"/>
      <c r="G12" s="42"/>
      <c r="H12" s="42"/>
      <c r="I12" s="42"/>
      <c r="J12" s="42"/>
      <c r="K12" s="42"/>
      <c r="L12" s="42"/>
      <c r="M12" s="42"/>
      <c r="N12" s="42"/>
      <c r="O12" s="42"/>
      <c r="P12" s="42"/>
      <c r="Q12" s="42"/>
      <c r="R12" s="42"/>
      <c r="S12" s="42"/>
      <c r="T12" s="42"/>
      <c r="U12" s="42"/>
      <c r="V12" s="42"/>
      <c r="Z12" s="42"/>
      <c r="AA12" s="42"/>
      <c r="AB12" s="42"/>
      <c r="AC12" s="42"/>
      <c r="AD12" s="42"/>
      <c r="AE12" s="42"/>
      <c r="AF12" s="42"/>
      <c r="AG12" s="42"/>
    </row>
    <row r="13" spans="1:33" ht="13" x14ac:dyDescent="0.3">
      <c r="B13" s="41"/>
      <c r="C13" s="42"/>
      <c r="D13" s="42"/>
      <c r="E13" s="42"/>
      <c r="F13" s="42"/>
      <c r="G13" s="42"/>
      <c r="H13" s="42"/>
      <c r="I13" s="42"/>
      <c r="J13" s="42"/>
      <c r="K13" s="42"/>
      <c r="L13" s="42"/>
      <c r="M13" s="42"/>
      <c r="N13" s="42"/>
      <c r="O13" s="42"/>
      <c r="P13" s="42"/>
      <c r="Q13" s="42"/>
      <c r="R13" s="42"/>
      <c r="S13" s="42"/>
      <c r="T13" s="42"/>
      <c r="U13" s="42"/>
      <c r="V13" s="42"/>
      <c r="Z13" s="42"/>
      <c r="AA13" s="42"/>
      <c r="AB13" s="42"/>
      <c r="AC13" s="42"/>
      <c r="AD13" s="42"/>
      <c r="AE13" s="42"/>
      <c r="AF13" s="42"/>
      <c r="AG13" s="42"/>
    </row>
    <row r="14" spans="1:33" ht="13" x14ac:dyDescent="0.3">
      <c r="B14" s="41"/>
      <c r="C14" s="42"/>
      <c r="D14" s="42"/>
      <c r="E14" s="42"/>
      <c r="F14" s="42"/>
      <c r="G14" s="42"/>
      <c r="H14" s="42"/>
      <c r="I14" s="42"/>
      <c r="J14" s="42"/>
      <c r="K14" s="42"/>
      <c r="L14" s="42"/>
      <c r="M14" s="42"/>
      <c r="N14" s="42"/>
      <c r="O14" s="42"/>
      <c r="P14" s="42"/>
      <c r="Q14" s="42"/>
      <c r="R14" s="42"/>
      <c r="S14" s="42"/>
      <c r="T14" s="42"/>
      <c r="U14" s="42"/>
      <c r="V14" s="42"/>
      <c r="Z14" s="42"/>
      <c r="AA14" s="42"/>
      <c r="AB14" s="42"/>
      <c r="AC14" s="42"/>
      <c r="AD14" s="42"/>
      <c r="AE14" s="42"/>
      <c r="AF14" s="42"/>
      <c r="AG14" s="42"/>
    </row>
    <row r="15" spans="1:33" ht="13" x14ac:dyDescent="0.3">
      <c r="B15" s="41"/>
      <c r="C15" s="42"/>
      <c r="D15" s="42"/>
      <c r="E15" s="42"/>
      <c r="F15" s="42"/>
      <c r="G15" s="42"/>
      <c r="H15" s="42"/>
      <c r="I15" s="42"/>
      <c r="J15" s="42"/>
      <c r="K15" s="42"/>
      <c r="L15" s="42"/>
      <c r="M15" s="42"/>
      <c r="N15" s="42"/>
      <c r="O15" s="42"/>
      <c r="P15" s="42"/>
      <c r="Q15" s="42"/>
      <c r="R15" s="42"/>
      <c r="S15" s="42"/>
      <c r="T15" s="42"/>
      <c r="U15" s="42"/>
      <c r="V15" s="42"/>
      <c r="Z15" s="42"/>
      <c r="AA15" s="42"/>
      <c r="AB15" s="42"/>
      <c r="AC15" s="42"/>
      <c r="AD15" s="42"/>
      <c r="AE15" s="42"/>
      <c r="AF15" s="42"/>
      <c r="AG15" s="42"/>
    </row>
    <row r="16" spans="1:33" ht="13" x14ac:dyDescent="0.3">
      <c r="B16" s="41"/>
      <c r="C16" s="42"/>
      <c r="D16" s="42"/>
      <c r="E16" s="42"/>
      <c r="F16" s="42"/>
      <c r="G16" s="42"/>
      <c r="H16" s="42"/>
      <c r="I16" s="42"/>
      <c r="J16" s="42"/>
      <c r="K16" s="42"/>
      <c r="L16" s="42"/>
      <c r="M16" s="42"/>
      <c r="N16" s="42"/>
      <c r="O16" s="42"/>
      <c r="P16" s="42"/>
      <c r="Q16" s="42"/>
      <c r="R16" s="42"/>
      <c r="S16" s="42"/>
      <c r="T16" s="42"/>
      <c r="U16" s="42"/>
      <c r="V16" s="42"/>
      <c r="Z16" s="42"/>
      <c r="AA16" s="42"/>
      <c r="AB16" s="42"/>
      <c r="AC16" s="42"/>
      <c r="AD16" s="42"/>
      <c r="AE16" s="42"/>
      <c r="AF16" s="42"/>
      <c r="AG16" s="42"/>
    </row>
    <row r="17" spans="1:33" ht="13" x14ac:dyDescent="0.3">
      <c r="B17" s="41"/>
      <c r="C17" s="42"/>
      <c r="D17" s="42"/>
      <c r="E17" s="42"/>
      <c r="F17" s="42"/>
      <c r="G17" s="42"/>
      <c r="H17" s="42"/>
      <c r="I17" s="42"/>
      <c r="J17" s="42"/>
      <c r="K17" s="42"/>
      <c r="L17" s="42"/>
      <c r="M17" s="42"/>
      <c r="N17" s="42"/>
      <c r="O17" s="42"/>
      <c r="P17" s="42"/>
      <c r="Q17" s="42"/>
      <c r="R17" s="42"/>
      <c r="S17" s="42"/>
      <c r="T17" s="42"/>
      <c r="U17" s="42"/>
      <c r="V17" s="42"/>
      <c r="Z17" s="42"/>
      <c r="AA17" s="42"/>
      <c r="AB17" s="42"/>
      <c r="AC17" s="42"/>
      <c r="AD17" s="42"/>
      <c r="AE17" s="42"/>
      <c r="AF17" s="42"/>
      <c r="AG17" s="42"/>
    </row>
    <row r="18" spans="1:33" ht="13" x14ac:dyDescent="0.3">
      <c r="B18" s="41"/>
      <c r="C18" s="42"/>
      <c r="D18" s="42"/>
      <c r="E18" s="42"/>
      <c r="F18" s="42"/>
      <c r="G18" s="42"/>
      <c r="H18" s="42"/>
      <c r="I18" s="42"/>
      <c r="J18" s="42"/>
      <c r="K18" s="42"/>
      <c r="L18" s="42"/>
      <c r="M18" s="42"/>
      <c r="N18" s="42"/>
      <c r="O18" s="42"/>
      <c r="P18" s="42"/>
      <c r="Q18" s="42"/>
      <c r="R18" s="42"/>
      <c r="S18" s="42"/>
      <c r="T18" s="42"/>
      <c r="U18" s="42"/>
      <c r="V18" s="42"/>
      <c r="Z18" s="42"/>
      <c r="AA18" s="42"/>
      <c r="AB18" s="42"/>
      <c r="AC18" s="42"/>
      <c r="AD18" s="42"/>
      <c r="AE18" s="42"/>
      <c r="AF18" s="42"/>
      <c r="AG18" s="42"/>
    </row>
    <row r="19" spans="1:33" ht="13" x14ac:dyDescent="0.3">
      <c r="B19" s="41"/>
      <c r="C19" s="42"/>
      <c r="D19" s="42"/>
      <c r="E19" s="42"/>
      <c r="F19" s="42"/>
      <c r="G19" s="42"/>
      <c r="H19" s="42"/>
      <c r="I19" s="42"/>
      <c r="J19" s="42"/>
      <c r="K19" s="42"/>
      <c r="L19" s="42"/>
      <c r="M19" s="42"/>
      <c r="N19" s="42"/>
      <c r="O19" s="42"/>
      <c r="P19" s="42"/>
      <c r="Q19" s="42"/>
      <c r="R19" s="42"/>
      <c r="S19" s="42"/>
      <c r="T19" s="42"/>
      <c r="U19" s="42"/>
      <c r="V19" s="42"/>
      <c r="Z19" s="42"/>
      <c r="AA19" s="42"/>
      <c r="AB19" s="42"/>
      <c r="AC19" s="42"/>
      <c r="AD19" s="42"/>
      <c r="AE19" s="42"/>
      <c r="AF19" s="42"/>
      <c r="AG19" s="42"/>
    </row>
    <row r="20" spans="1:33" ht="13" x14ac:dyDescent="0.3">
      <c r="B20" s="41"/>
      <c r="C20" s="42"/>
      <c r="D20" s="42"/>
      <c r="E20" s="42"/>
      <c r="F20" s="42"/>
      <c r="G20" s="42"/>
      <c r="H20" s="42"/>
      <c r="I20" s="42"/>
      <c r="J20" s="42"/>
      <c r="K20" s="42"/>
      <c r="L20" s="42"/>
      <c r="M20" s="42"/>
      <c r="N20" s="42"/>
      <c r="O20" s="42"/>
      <c r="P20" s="42"/>
      <c r="Q20" s="42"/>
      <c r="R20" s="42"/>
      <c r="S20" s="42"/>
      <c r="T20" s="42"/>
      <c r="U20" s="42"/>
      <c r="V20" s="42"/>
      <c r="Z20" s="42"/>
      <c r="AA20" s="42"/>
      <c r="AB20" s="42"/>
      <c r="AC20" s="42"/>
      <c r="AD20" s="42"/>
      <c r="AE20" s="42"/>
      <c r="AF20" s="42"/>
      <c r="AG20" s="42"/>
    </row>
    <row r="21" spans="1:33" ht="13" x14ac:dyDescent="0.3">
      <c r="B21" s="41"/>
      <c r="C21" s="42"/>
      <c r="D21" s="42"/>
      <c r="E21" s="42"/>
      <c r="F21" s="42"/>
      <c r="G21" s="42"/>
      <c r="H21" s="42"/>
      <c r="I21" s="42"/>
      <c r="J21" s="42"/>
      <c r="K21" s="42"/>
      <c r="L21" s="42"/>
      <c r="M21" s="42"/>
      <c r="N21" s="42"/>
      <c r="O21" s="42"/>
      <c r="P21" s="42"/>
      <c r="Q21" s="42"/>
      <c r="R21" s="42"/>
      <c r="S21" s="42"/>
      <c r="T21" s="42"/>
      <c r="U21" s="42"/>
      <c r="V21" s="42"/>
      <c r="Z21" s="42"/>
      <c r="AA21" s="42"/>
      <c r="AB21" s="42"/>
      <c r="AC21" s="42"/>
      <c r="AD21" s="42"/>
      <c r="AE21" s="42"/>
      <c r="AF21" s="42"/>
      <c r="AG21" s="42"/>
    </row>
    <row r="22" spans="1:33" ht="13" x14ac:dyDescent="0.3">
      <c r="B22" s="41"/>
      <c r="C22" s="42"/>
      <c r="D22" s="42"/>
      <c r="E22" s="42"/>
      <c r="F22" s="42"/>
      <c r="G22" s="42"/>
      <c r="H22" s="42"/>
      <c r="I22" s="42"/>
      <c r="J22" s="42"/>
      <c r="K22" s="42"/>
      <c r="L22" s="42"/>
      <c r="M22" s="42"/>
      <c r="N22" s="42"/>
      <c r="O22" s="42"/>
      <c r="P22" s="42"/>
      <c r="Q22" s="42"/>
      <c r="R22" s="42"/>
      <c r="S22" s="42"/>
      <c r="T22" s="42"/>
      <c r="U22" s="42"/>
      <c r="V22" s="42"/>
      <c r="Z22" s="42"/>
      <c r="AA22" s="42"/>
      <c r="AB22" s="42"/>
      <c r="AC22" s="42"/>
      <c r="AD22" s="42"/>
      <c r="AE22" s="42"/>
      <c r="AF22" s="42"/>
      <c r="AG22" s="42"/>
    </row>
    <row r="23" spans="1:33" ht="13" x14ac:dyDescent="0.3">
      <c r="B23" s="41"/>
      <c r="C23" s="42"/>
      <c r="D23" s="42"/>
      <c r="E23" s="42"/>
      <c r="F23" s="42"/>
      <c r="G23" s="42"/>
      <c r="H23" s="42"/>
      <c r="I23" s="42"/>
      <c r="J23" s="42"/>
      <c r="K23" s="42"/>
      <c r="L23" s="42"/>
      <c r="M23" s="42"/>
      <c r="N23" s="42"/>
      <c r="O23" s="42"/>
      <c r="P23" s="42"/>
      <c r="Q23" s="42"/>
      <c r="R23" s="42"/>
      <c r="S23" s="42"/>
      <c r="T23" s="42"/>
      <c r="U23" s="42"/>
      <c r="V23" s="42"/>
      <c r="Z23" s="42"/>
      <c r="AA23" s="42"/>
      <c r="AB23" s="42"/>
      <c r="AC23" s="42"/>
      <c r="AD23" s="42"/>
      <c r="AE23" s="42"/>
      <c r="AF23" s="42"/>
      <c r="AG23" s="42"/>
    </row>
    <row r="24" spans="1:33" ht="13" x14ac:dyDescent="0.3">
      <c r="B24" s="41"/>
      <c r="C24" s="42"/>
      <c r="D24" s="42"/>
      <c r="E24" s="42"/>
      <c r="F24" s="42"/>
      <c r="G24" s="42"/>
      <c r="H24" s="42"/>
      <c r="I24" s="42"/>
      <c r="J24" s="42"/>
      <c r="K24" s="42"/>
      <c r="L24" s="42"/>
      <c r="M24" s="42"/>
      <c r="N24" s="42"/>
      <c r="O24" s="42"/>
      <c r="P24" s="42"/>
      <c r="Q24" s="42"/>
      <c r="R24" s="42"/>
      <c r="S24" s="42"/>
      <c r="T24" s="42"/>
      <c r="U24" s="42"/>
      <c r="V24" s="42"/>
      <c r="Z24" s="42"/>
      <c r="AA24" s="42"/>
      <c r="AB24" s="42"/>
      <c r="AC24" s="42"/>
      <c r="AD24" s="42"/>
      <c r="AE24" s="42"/>
      <c r="AF24" s="42"/>
      <c r="AG24" s="42"/>
    </row>
    <row r="25" spans="1:33" ht="13" x14ac:dyDescent="0.3">
      <c r="B25" s="41"/>
      <c r="C25" s="42"/>
      <c r="D25" s="42"/>
      <c r="E25" s="42"/>
      <c r="F25" s="42"/>
      <c r="G25" s="42"/>
      <c r="H25" s="42"/>
      <c r="I25" s="42"/>
      <c r="J25" s="42"/>
      <c r="K25" s="42"/>
      <c r="L25" s="42"/>
      <c r="M25" s="42"/>
      <c r="N25" s="42"/>
      <c r="O25" s="42"/>
      <c r="P25" s="42"/>
      <c r="Q25" s="42"/>
      <c r="R25" s="42"/>
      <c r="S25" s="42"/>
      <c r="T25" s="42"/>
      <c r="U25" s="42"/>
      <c r="V25" s="42"/>
      <c r="Z25" s="42"/>
      <c r="AA25" s="42"/>
      <c r="AB25" s="42"/>
      <c r="AC25" s="42"/>
      <c r="AD25" s="42"/>
      <c r="AE25" s="42"/>
      <c r="AF25" s="42"/>
      <c r="AG25" s="42"/>
    </row>
    <row r="26" spans="1:33" ht="13" x14ac:dyDescent="0.3">
      <c r="B26" s="41"/>
      <c r="C26" s="42"/>
      <c r="D26" s="42"/>
      <c r="E26" s="42"/>
      <c r="F26" s="42"/>
      <c r="G26" s="42"/>
      <c r="H26" s="42"/>
      <c r="I26" s="42"/>
      <c r="J26" s="42"/>
      <c r="K26" s="42"/>
      <c r="L26" s="42"/>
      <c r="M26" s="42"/>
      <c r="N26" s="42"/>
      <c r="O26" s="42"/>
      <c r="P26" s="42"/>
      <c r="Q26" s="42"/>
      <c r="R26" s="42"/>
      <c r="S26" s="42"/>
      <c r="T26" s="42"/>
      <c r="U26" s="42"/>
      <c r="V26" s="42"/>
      <c r="Z26" s="42"/>
      <c r="AA26" s="42"/>
      <c r="AB26" s="42"/>
      <c r="AC26" s="42"/>
      <c r="AD26" s="42"/>
      <c r="AE26" s="42"/>
      <c r="AF26" s="42"/>
      <c r="AG26" s="42"/>
    </row>
    <row r="27" spans="1:33" ht="13" x14ac:dyDescent="0.3">
      <c r="B27" s="41"/>
      <c r="C27" s="42"/>
      <c r="D27" s="42"/>
      <c r="E27" s="42"/>
      <c r="F27" s="42"/>
      <c r="G27" s="42"/>
      <c r="H27" s="42"/>
      <c r="I27" s="42"/>
      <c r="J27" s="42"/>
      <c r="K27" s="42"/>
      <c r="L27" s="42"/>
      <c r="M27" s="42"/>
      <c r="N27" s="42"/>
      <c r="O27" s="42"/>
      <c r="P27" s="42"/>
      <c r="Q27" s="42"/>
      <c r="R27" s="42"/>
      <c r="S27" s="42"/>
      <c r="T27" s="42"/>
      <c r="U27" s="42"/>
      <c r="V27" s="42"/>
      <c r="Z27" s="42"/>
      <c r="AA27" s="42"/>
      <c r="AB27" s="42"/>
      <c r="AC27" s="42"/>
      <c r="AD27" s="42"/>
      <c r="AE27" s="42"/>
      <c r="AF27" s="42"/>
      <c r="AG27" s="42"/>
    </row>
    <row r="28" spans="1:33" ht="13" x14ac:dyDescent="0.3">
      <c r="B28" s="41"/>
      <c r="C28" s="42"/>
      <c r="D28" s="42"/>
      <c r="E28" s="42"/>
      <c r="F28" s="42"/>
      <c r="G28" s="42"/>
      <c r="H28" s="42"/>
      <c r="I28" s="42"/>
      <c r="J28" s="42"/>
      <c r="K28" s="42"/>
      <c r="L28" s="42"/>
      <c r="M28" s="42"/>
      <c r="N28" s="42"/>
      <c r="O28" s="42"/>
      <c r="P28" s="42"/>
      <c r="Q28" s="42"/>
      <c r="R28" s="42"/>
      <c r="S28" s="42"/>
      <c r="T28" s="42"/>
      <c r="U28" s="42"/>
      <c r="V28" s="42"/>
      <c r="Z28" s="42"/>
      <c r="AA28" s="42"/>
      <c r="AB28" s="42"/>
      <c r="AC28" s="42"/>
      <c r="AD28" s="42"/>
      <c r="AE28" s="42"/>
      <c r="AF28" s="42"/>
      <c r="AG28" s="42"/>
    </row>
    <row r="29" spans="1:33" ht="13" x14ac:dyDescent="0.3">
      <c r="B29" s="41"/>
      <c r="C29" s="42"/>
      <c r="D29" s="42"/>
      <c r="E29" s="42"/>
      <c r="F29" s="42"/>
      <c r="G29" s="42"/>
      <c r="H29" s="42"/>
      <c r="I29" s="42"/>
      <c r="J29" s="42"/>
      <c r="K29" s="42"/>
      <c r="L29" s="42"/>
      <c r="M29" s="42"/>
      <c r="N29" s="42"/>
      <c r="O29" s="42"/>
      <c r="P29" s="42"/>
      <c r="Q29" s="42"/>
      <c r="R29" s="42"/>
      <c r="S29" s="42"/>
      <c r="T29" s="42"/>
      <c r="U29" s="42"/>
      <c r="V29" s="42"/>
      <c r="Z29" s="42"/>
      <c r="AA29" s="42"/>
      <c r="AB29" s="42"/>
      <c r="AC29" s="42"/>
      <c r="AD29" s="42"/>
      <c r="AE29" s="42"/>
      <c r="AF29" s="42"/>
      <c r="AG29" s="42"/>
    </row>
    <row r="30" spans="1:33" ht="13" x14ac:dyDescent="0.3">
      <c r="A30" s="41"/>
      <c r="B30" s="41"/>
      <c r="C30" s="42"/>
      <c r="D30" s="42"/>
      <c r="E30" s="42"/>
      <c r="F30" s="42"/>
      <c r="G30" s="42"/>
      <c r="H30" s="42"/>
      <c r="I30" s="42"/>
      <c r="J30" s="42"/>
      <c r="K30" s="42"/>
      <c r="L30" s="42"/>
      <c r="M30" s="42"/>
      <c r="N30" s="42"/>
      <c r="O30" s="42"/>
      <c r="P30" s="42"/>
      <c r="Q30" s="42"/>
      <c r="R30" s="42"/>
      <c r="S30" s="42"/>
      <c r="T30" s="42"/>
      <c r="U30" s="42"/>
      <c r="V30" s="42"/>
      <c r="Z30" s="42"/>
      <c r="AA30" s="42"/>
      <c r="AB30" s="42"/>
      <c r="AC30" s="42"/>
      <c r="AD30" s="42"/>
      <c r="AE30" s="42"/>
      <c r="AF30" s="42"/>
      <c r="AG30" s="42"/>
    </row>
    <row r="31" spans="1:33" ht="13" x14ac:dyDescent="0.3">
      <c r="A31" s="41"/>
      <c r="B31" s="41"/>
      <c r="C31" s="42"/>
      <c r="D31" s="42"/>
      <c r="E31" s="42"/>
      <c r="F31" s="42"/>
      <c r="G31" s="42"/>
      <c r="H31" s="42"/>
      <c r="I31" s="42"/>
      <c r="J31" s="42"/>
      <c r="K31" s="42"/>
      <c r="L31" s="42"/>
      <c r="M31" s="42"/>
      <c r="N31" s="42"/>
      <c r="O31" s="42"/>
      <c r="P31" s="42"/>
      <c r="Q31" s="42"/>
      <c r="R31" s="42"/>
      <c r="S31" s="42"/>
      <c r="T31" s="42"/>
      <c r="U31" s="42"/>
      <c r="V31" s="42"/>
      <c r="Z31" s="42"/>
      <c r="AA31" s="42"/>
      <c r="AB31" s="42"/>
      <c r="AC31" s="42"/>
      <c r="AD31" s="42"/>
      <c r="AE31" s="42"/>
      <c r="AF31" s="42"/>
      <c r="AG31" s="42"/>
    </row>
    <row r="32" spans="1:33" ht="13" x14ac:dyDescent="0.3">
      <c r="A32" s="41"/>
      <c r="B32" s="41"/>
      <c r="C32" s="42"/>
      <c r="D32" s="42"/>
      <c r="E32" s="42"/>
      <c r="F32" s="42"/>
      <c r="G32" s="42"/>
      <c r="H32" s="42"/>
      <c r="I32" s="42"/>
      <c r="J32" s="42"/>
      <c r="K32" s="42"/>
      <c r="L32" s="42"/>
      <c r="M32" s="42"/>
      <c r="N32" s="42"/>
      <c r="O32" s="42"/>
      <c r="P32" s="42"/>
      <c r="Q32" s="42"/>
      <c r="R32" s="42"/>
      <c r="S32" s="42"/>
      <c r="T32" s="42"/>
      <c r="U32" s="42"/>
      <c r="V32" s="42"/>
      <c r="Z32" s="42"/>
      <c r="AA32" s="42"/>
      <c r="AB32" s="42"/>
      <c r="AC32" s="42"/>
      <c r="AD32" s="42"/>
      <c r="AE32" s="42"/>
      <c r="AF32" s="42"/>
      <c r="AG32" s="42"/>
    </row>
    <row r="33" spans="1:33" ht="13" x14ac:dyDescent="0.3">
      <c r="A33" s="41"/>
      <c r="B33" s="41"/>
      <c r="C33" s="42"/>
      <c r="D33" s="42"/>
      <c r="E33" s="42"/>
      <c r="F33" s="42"/>
      <c r="G33" s="42"/>
      <c r="H33" s="42"/>
      <c r="I33" s="42"/>
      <c r="J33" s="42"/>
      <c r="K33" s="42"/>
      <c r="L33" s="42"/>
      <c r="M33" s="42"/>
      <c r="N33" s="42"/>
      <c r="O33" s="42"/>
      <c r="P33" s="42"/>
      <c r="Q33" s="42"/>
      <c r="R33" s="42"/>
      <c r="S33" s="42"/>
      <c r="T33" s="42"/>
      <c r="U33" s="42"/>
      <c r="V33" s="42"/>
      <c r="Z33" s="42"/>
      <c r="AA33" s="42"/>
      <c r="AB33" s="42"/>
      <c r="AC33" s="42"/>
      <c r="AD33" s="42"/>
      <c r="AE33" s="42"/>
      <c r="AF33" s="42"/>
      <c r="AG33" s="42"/>
    </row>
    <row r="34" spans="1:33" ht="13" x14ac:dyDescent="0.3">
      <c r="A34" s="41"/>
      <c r="B34" s="41"/>
      <c r="C34" s="42"/>
      <c r="D34" s="42"/>
      <c r="E34" s="42"/>
      <c r="F34" s="42"/>
      <c r="G34" s="42"/>
      <c r="H34" s="42"/>
      <c r="I34" s="42"/>
      <c r="J34" s="42"/>
      <c r="K34" s="42"/>
      <c r="L34" s="42"/>
      <c r="M34" s="42"/>
      <c r="N34" s="42"/>
      <c r="O34" s="42"/>
      <c r="P34" s="42"/>
      <c r="Q34" s="42"/>
      <c r="R34" s="42"/>
      <c r="S34" s="42"/>
      <c r="T34" s="42"/>
      <c r="U34" s="42"/>
      <c r="V34" s="42"/>
      <c r="Z34" s="42"/>
      <c r="AA34" s="42"/>
      <c r="AB34" s="42"/>
      <c r="AC34" s="42"/>
      <c r="AD34" s="42"/>
      <c r="AE34" s="42"/>
      <c r="AF34" s="42"/>
      <c r="AG34" s="42"/>
    </row>
    <row r="35" spans="1:33" ht="13" x14ac:dyDescent="0.3">
      <c r="A35" s="41"/>
      <c r="B35" s="41"/>
      <c r="C35" s="42"/>
      <c r="D35" s="42"/>
      <c r="E35" s="42"/>
      <c r="F35" s="42"/>
      <c r="G35" s="42"/>
      <c r="H35" s="42"/>
      <c r="I35" s="42"/>
      <c r="J35" s="42"/>
      <c r="K35" s="42"/>
      <c r="L35" s="42"/>
      <c r="M35" s="42"/>
      <c r="N35" s="42"/>
      <c r="O35" s="42"/>
      <c r="P35" s="42"/>
      <c r="Q35" s="42"/>
      <c r="R35" s="42"/>
      <c r="S35" s="42"/>
      <c r="T35" s="42"/>
      <c r="U35" s="42"/>
      <c r="V35" s="42"/>
      <c r="Z35" s="42"/>
      <c r="AA35" s="42"/>
      <c r="AB35" s="42"/>
      <c r="AC35" s="42"/>
      <c r="AD35" s="42"/>
      <c r="AE35" s="42"/>
      <c r="AF35" s="42"/>
      <c r="AG35" s="42"/>
    </row>
    <row r="36" spans="1:33" ht="13" x14ac:dyDescent="0.3">
      <c r="A36" s="41"/>
      <c r="B36" s="41"/>
      <c r="C36" s="42"/>
      <c r="D36" s="42"/>
      <c r="E36" s="42"/>
      <c r="F36" s="42"/>
      <c r="G36" s="42"/>
      <c r="H36" s="42"/>
      <c r="I36" s="42"/>
      <c r="J36" s="42"/>
      <c r="K36" s="42"/>
      <c r="L36" s="42"/>
      <c r="M36" s="42"/>
      <c r="N36" s="42"/>
      <c r="O36" s="42"/>
      <c r="P36" s="42"/>
      <c r="Q36" s="42"/>
      <c r="R36" s="42"/>
      <c r="S36" s="42"/>
      <c r="T36" s="42"/>
      <c r="U36" s="42"/>
      <c r="V36" s="42"/>
      <c r="Z36" s="42"/>
      <c r="AA36" s="42"/>
      <c r="AB36" s="42"/>
      <c r="AC36" s="42"/>
      <c r="AD36" s="42"/>
      <c r="AE36" s="42"/>
      <c r="AF36" s="42"/>
      <c r="AG36" s="42"/>
    </row>
    <row r="37" spans="1:33" ht="13" x14ac:dyDescent="0.3">
      <c r="A37" s="41"/>
      <c r="B37" s="41"/>
      <c r="C37" s="42"/>
      <c r="D37" s="42"/>
      <c r="E37" s="42"/>
      <c r="F37" s="42"/>
      <c r="G37" s="42"/>
      <c r="H37" s="42"/>
      <c r="I37" s="42"/>
      <c r="J37" s="42"/>
      <c r="K37" s="42"/>
      <c r="L37" s="42"/>
      <c r="M37" s="42"/>
      <c r="N37" s="42"/>
      <c r="O37" s="42"/>
      <c r="P37" s="42"/>
      <c r="Q37" s="42"/>
      <c r="R37" s="42"/>
      <c r="S37" s="42"/>
      <c r="T37" s="42"/>
      <c r="U37" s="42"/>
      <c r="V37" s="42"/>
      <c r="Z37" s="42"/>
      <c r="AA37" s="42"/>
      <c r="AB37" s="42"/>
      <c r="AC37" s="42"/>
      <c r="AD37" s="42"/>
      <c r="AE37" s="42"/>
      <c r="AF37" s="42"/>
      <c r="AG37" s="42"/>
    </row>
    <row r="38" spans="1:33" ht="13" x14ac:dyDescent="0.3">
      <c r="A38" s="41"/>
      <c r="B38" s="41"/>
      <c r="C38" s="42"/>
      <c r="D38" s="42"/>
      <c r="E38" s="42"/>
      <c r="F38" s="42"/>
      <c r="G38" s="42"/>
      <c r="H38" s="42"/>
      <c r="I38" s="42"/>
      <c r="J38" s="42"/>
      <c r="K38" s="42"/>
      <c r="L38" s="42"/>
      <c r="M38" s="42"/>
      <c r="N38" s="42"/>
      <c r="O38" s="42"/>
      <c r="P38" s="42"/>
      <c r="Q38" s="42"/>
      <c r="R38" s="42"/>
      <c r="S38" s="42"/>
      <c r="T38" s="42"/>
      <c r="U38" s="42"/>
      <c r="V38" s="42"/>
      <c r="Z38" s="42"/>
      <c r="AA38" s="42"/>
      <c r="AB38" s="42"/>
      <c r="AC38" s="42"/>
      <c r="AD38" s="42"/>
      <c r="AE38" s="42"/>
      <c r="AF38" s="42"/>
      <c r="AG38" s="42"/>
    </row>
    <row r="39" spans="1:33" ht="13" x14ac:dyDescent="0.3">
      <c r="A39" s="41"/>
      <c r="B39" s="41"/>
      <c r="C39" s="42"/>
      <c r="D39" s="42"/>
      <c r="E39" s="42"/>
      <c r="F39" s="42"/>
      <c r="G39" s="42"/>
      <c r="H39" s="42"/>
      <c r="I39" s="42"/>
      <c r="J39" s="42"/>
      <c r="K39" s="42"/>
      <c r="L39" s="42"/>
      <c r="M39" s="42"/>
      <c r="N39" s="42"/>
      <c r="O39" s="42"/>
      <c r="P39" s="42"/>
      <c r="Q39" s="42"/>
      <c r="R39" s="42"/>
      <c r="S39" s="42"/>
      <c r="T39" s="42"/>
      <c r="U39" s="42"/>
      <c r="V39" s="42"/>
      <c r="Z39" s="42"/>
      <c r="AA39" s="42"/>
      <c r="AB39" s="42"/>
      <c r="AC39" s="42"/>
      <c r="AD39" s="42"/>
      <c r="AE39" s="42"/>
      <c r="AF39" s="42"/>
      <c r="AG39" s="42"/>
    </row>
    <row r="40" spans="1:33" ht="13" x14ac:dyDescent="0.3">
      <c r="A40" s="41"/>
      <c r="B40" s="41"/>
      <c r="C40" s="42"/>
      <c r="D40" s="42"/>
      <c r="E40" s="42"/>
      <c r="F40" s="42"/>
      <c r="G40" s="42"/>
      <c r="H40" s="42"/>
      <c r="I40" s="42"/>
      <c r="J40" s="42"/>
      <c r="K40" s="42"/>
      <c r="L40" s="42"/>
      <c r="M40" s="42"/>
      <c r="N40" s="42"/>
      <c r="O40" s="42"/>
      <c r="P40" s="42"/>
      <c r="Q40" s="42"/>
      <c r="R40" s="42"/>
      <c r="S40" s="42"/>
      <c r="T40" s="42"/>
      <c r="U40" s="42"/>
      <c r="V40" s="42"/>
      <c r="Z40" s="42"/>
      <c r="AA40" s="42"/>
      <c r="AB40" s="42"/>
      <c r="AC40" s="42"/>
      <c r="AD40" s="42"/>
      <c r="AE40" s="42"/>
      <c r="AF40" s="42"/>
      <c r="AG40" s="42"/>
    </row>
    <row r="41" spans="1:33" ht="13" x14ac:dyDescent="0.3">
      <c r="A41" s="41"/>
      <c r="B41" s="41"/>
      <c r="C41" s="42"/>
      <c r="D41" s="42"/>
      <c r="E41" s="42"/>
      <c r="F41" s="42"/>
      <c r="G41" s="42"/>
      <c r="H41" s="42"/>
      <c r="I41" s="42"/>
      <c r="J41" s="42"/>
      <c r="K41" s="42"/>
      <c r="L41" s="42"/>
      <c r="M41" s="42"/>
      <c r="N41" s="42"/>
      <c r="O41" s="42"/>
      <c r="P41" s="42"/>
      <c r="Q41" s="42"/>
      <c r="R41" s="42"/>
      <c r="S41" s="42"/>
      <c r="T41" s="42"/>
      <c r="U41" s="42"/>
      <c r="V41" s="42"/>
      <c r="Z41" s="42"/>
      <c r="AA41" s="42"/>
      <c r="AB41" s="42"/>
      <c r="AC41" s="42"/>
      <c r="AD41" s="42"/>
      <c r="AE41" s="42"/>
      <c r="AF41" s="42"/>
      <c r="AG41" s="42"/>
    </row>
    <row r="42" spans="1:33" ht="13" x14ac:dyDescent="0.3">
      <c r="A42" s="41"/>
      <c r="B42" s="41"/>
      <c r="C42" s="42"/>
      <c r="D42" s="42"/>
      <c r="E42" s="42"/>
      <c r="F42" s="42"/>
      <c r="G42" s="42"/>
      <c r="H42" s="42"/>
      <c r="I42" s="42"/>
      <c r="J42" s="42"/>
      <c r="K42" s="42"/>
      <c r="L42" s="42"/>
      <c r="M42" s="42"/>
      <c r="N42" s="42"/>
      <c r="O42" s="42"/>
      <c r="P42" s="42"/>
      <c r="Q42" s="42"/>
      <c r="R42" s="42"/>
      <c r="S42" s="42"/>
      <c r="T42" s="42"/>
      <c r="U42" s="42"/>
      <c r="V42" s="42"/>
      <c r="Z42" s="42"/>
      <c r="AA42" s="42"/>
      <c r="AB42" s="42"/>
      <c r="AC42" s="42"/>
      <c r="AD42" s="42"/>
      <c r="AE42" s="42"/>
      <c r="AF42" s="42"/>
      <c r="AG42" s="42"/>
    </row>
    <row r="43" spans="1:33" ht="13" x14ac:dyDescent="0.3">
      <c r="A43" s="41"/>
      <c r="B43" s="41"/>
      <c r="C43" s="42"/>
      <c r="D43" s="42"/>
      <c r="E43" s="42"/>
      <c r="F43" s="42"/>
      <c r="G43" s="42"/>
      <c r="H43" s="42"/>
      <c r="I43" s="42"/>
      <c r="J43" s="42"/>
      <c r="K43" s="42"/>
      <c r="L43" s="42"/>
      <c r="M43" s="42"/>
      <c r="N43" s="42"/>
      <c r="O43" s="42"/>
      <c r="P43" s="42"/>
      <c r="Q43" s="42"/>
      <c r="R43" s="42"/>
      <c r="S43" s="42"/>
      <c r="T43" s="42"/>
      <c r="U43" s="42"/>
      <c r="V43" s="42"/>
      <c r="Z43" s="42"/>
      <c r="AA43" s="42"/>
      <c r="AB43" s="42"/>
      <c r="AC43" s="42"/>
      <c r="AD43" s="42"/>
      <c r="AE43" s="42"/>
      <c r="AF43" s="42"/>
      <c r="AG43" s="42"/>
    </row>
    <row r="44" spans="1:33" ht="13" x14ac:dyDescent="0.3">
      <c r="A44" s="41"/>
      <c r="B44" s="41"/>
      <c r="C44" s="42"/>
      <c r="D44" s="42"/>
      <c r="E44" s="42"/>
      <c r="F44" s="42"/>
      <c r="G44" s="42"/>
      <c r="H44" s="42"/>
      <c r="I44" s="42"/>
      <c r="J44" s="42"/>
      <c r="K44" s="42"/>
      <c r="L44" s="42"/>
      <c r="M44" s="42"/>
      <c r="N44" s="42"/>
      <c r="O44" s="42"/>
      <c r="P44" s="42"/>
      <c r="Q44" s="42"/>
      <c r="R44" s="42"/>
      <c r="S44" s="42"/>
      <c r="T44" s="42"/>
      <c r="U44" s="42"/>
      <c r="V44" s="42"/>
      <c r="Z44" s="42"/>
      <c r="AA44" s="42"/>
      <c r="AB44" s="42"/>
      <c r="AC44" s="42"/>
      <c r="AD44" s="42"/>
      <c r="AE44" s="42"/>
      <c r="AF44" s="42"/>
      <c r="AG44" s="42"/>
    </row>
    <row r="45" spans="1:33" ht="13" x14ac:dyDescent="0.3">
      <c r="A45" s="41"/>
      <c r="B45" s="41"/>
      <c r="C45" s="42"/>
      <c r="D45" s="42"/>
      <c r="E45" s="42"/>
      <c r="F45" s="42"/>
      <c r="G45" s="42"/>
      <c r="H45" s="42"/>
      <c r="I45" s="42"/>
      <c r="J45" s="42"/>
      <c r="K45" s="42"/>
      <c r="L45" s="42"/>
      <c r="M45" s="42"/>
      <c r="N45" s="42"/>
      <c r="O45" s="42"/>
      <c r="P45" s="42"/>
      <c r="Q45" s="42"/>
      <c r="R45" s="42"/>
      <c r="S45" s="42"/>
      <c r="T45" s="42"/>
      <c r="U45" s="42"/>
      <c r="V45" s="42"/>
      <c r="Z45" s="42"/>
      <c r="AA45" s="42"/>
      <c r="AB45" s="42"/>
      <c r="AC45" s="42"/>
      <c r="AD45" s="42"/>
      <c r="AE45" s="42"/>
      <c r="AF45" s="42"/>
      <c r="AG45" s="42"/>
    </row>
    <row r="46" spans="1:33" ht="13" x14ac:dyDescent="0.3">
      <c r="A46" s="41"/>
      <c r="B46" s="41"/>
      <c r="C46" s="42"/>
      <c r="D46" s="42"/>
      <c r="E46" s="42"/>
      <c r="F46" s="42"/>
      <c r="G46" s="42"/>
      <c r="H46" s="42"/>
      <c r="I46" s="42"/>
      <c r="J46" s="42"/>
      <c r="K46" s="42"/>
      <c r="L46" s="42"/>
      <c r="M46" s="42"/>
      <c r="N46" s="42"/>
      <c r="O46" s="42"/>
      <c r="P46" s="42"/>
      <c r="Q46" s="42"/>
      <c r="R46" s="42"/>
      <c r="S46" s="42"/>
      <c r="T46" s="42"/>
      <c r="U46" s="42"/>
      <c r="V46" s="42"/>
      <c r="Z46" s="42"/>
      <c r="AA46" s="42"/>
      <c r="AB46" s="42"/>
      <c r="AC46" s="42"/>
      <c r="AD46" s="42"/>
      <c r="AE46" s="42"/>
      <c r="AF46" s="42"/>
      <c r="AG46" s="42"/>
    </row>
    <row r="47" spans="1:33" ht="13" x14ac:dyDescent="0.3">
      <c r="A47" s="41"/>
      <c r="B47" s="41"/>
      <c r="C47" s="42"/>
      <c r="D47" s="42"/>
      <c r="E47" s="42"/>
      <c r="F47" s="42"/>
      <c r="G47" s="42"/>
      <c r="H47" s="42"/>
      <c r="I47" s="42"/>
      <c r="J47" s="42"/>
      <c r="K47" s="42"/>
      <c r="L47" s="42"/>
      <c r="M47" s="42"/>
      <c r="N47" s="42"/>
      <c r="O47" s="42"/>
      <c r="P47" s="42"/>
      <c r="Q47" s="42"/>
      <c r="R47" s="42"/>
      <c r="S47" s="42"/>
      <c r="T47" s="42"/>
      <c r="U47" s="42"/>
      <c r="V47" s="42"/>
      <c r="Z47" s="42"/>
      <c r="AA47" s="42"/>
      <c r="AB47" s="42"/>
      <c r="AC47" s="42"/>
      <c r="AD47" s="42"/>
      <c r="AE47" s="42"/>
      <c r="AF47" s="42"/>
      <c r="AG47" s="42"/>
    </row>
    <row r="48" spans="1:33" ht="13" x14ac:dyDescent="0.3">
      <c r="A48" s="41"/>
      <c r="B48" s="41"/>
      <c r="C48" s="42"/>
      <c r="D48" s="42"/>
      <c r="E48" s="42"/>
      <c r="F48" s="42"/>
      <c r="G48" s="42"/>
      <c r="H48" s="42"/>
      <c r="I48" s="42"/>
      <c r="J48" s="42"/>
      <c r="K48" s="42"/>
      <c r="L48" s="42"/>
      <c r="M48" s="42"/>
      <c r="N48" s="42"/>
      <c r="O48" s="42"/>
      <c r="P48" s="42"/>
      <c r="Q48" s="42"/>
      <c r="R48" s="42"/>
      <c r="S48" s="42"/>
      <c r="T48" s="42"/>
      <c r="U48" s="42"/>
      <c r="V48" s="42"/>
      <c r="Z48" s="42"/>
      <c r="AA48" s="42"/>
      <c r="AB48" s="42"/>
      <c r="AC48" s="42"/>
      <c r="AD48" s="42"/>
      <c r="AE48" s="42"/>
      <c r="AF48" s="42"/>
      <c r="AG48" s="42"/>
    </row>
    <row r="49" spans="1:37" ht="13" x14ac:dyDescent="0.3">
      <c r="A49" s="41"/>
      <c r="B49" s="41"/>
      <c r="C49" s="42"/>
      <c r="D49" s="42"/>
      <c r="E49" s="42"/>
      <c r="F49" s="42"/>
      <c r="G49" s="42"/>
      <c r="H49" s="42"/>
      <c r="I49" s="42"/>
      <c r="J49" s="42"/>
      <c r="K49" s="42"/>
      <c r="L49" s="42"/>
      <c r="M49" s="42"/>
      <c r="N49" s="42"/>
      <c r="O49" s="42"/>
      <c r="P49" s="42"/>
      <c r="Q49" s="42"/>
      <c r="R49" s="42"/>
      <c r="S49" s="42"/>
      <c r="T49" s="42"/>
      <c r="U49" s="42"/>
      <c r="V49" s="42"/>
      <c r="Z49" s="42"/>
      <c r="AA49" s="42"/>
      <c r="AB49" s="42"/>
      <c r="AC49" s="42"/>
      <c r="AD49" s="42"/>
      <c r="AE49" s="42"/>
      <c r="AF49" s="42"/>
      <c r="AG49" s="42"/>
    </row>
    <row r="50" spans="1:37" ht="13" x14ac:dyDescent="0.3">
      <c r="A50" s="41"/>
      <c r="B50" s="41"/>
      <c r="C50" s="42"/>
      <c r="D50" s="42"/>
      <c r="E50" s="42"/>
      <c r="F50" s="42"/>
      <c r="G50" s="42"/>
      <c r="H50" s="42"/>
      <c r="I50" s="42"/>
      <c r="J50" s="42"/>
      <c r="K50" s="42"/>
      <c r="L50" s="42"/>
      <c r="M50" s="42"/>
      <c r="N50" s="42"/>
      <c r="O50" s="42"/>
      <c r="P50" s="42"/>
      <c r="Q50" s="42"/>
      <c r="R50" s="42"/>
      <c r="S50" s="42"/>
      <c r="T50" s="42"/>
      <c r="U50" s="42"/>
      <c r="V50" s="42"/>
      <c r="Z50" s="42"/>
      <c r="AA50" s="42"/>
      <c r="AB50" s="42"/>
      <c r="AC50" s="42"/>
      <c r="AD50" s="42"/>
      <c r="AE50" s="42"/>
      <c r="AF50" s="42"/>
      <c r="AG50" s="42"/>
    </row>
    <row r="51" spans="1:37" ht="13" x14ac:dyDescent="0.3">
      <c r="A51" s="41"/>
      <c r="B51" s="41"/>
      <c r="C51" s="42"/>
      <c r="D51" s="42"/>
      <c r="E51" s="42"/>
      <c r="F51" s="42"/>
      <c r="G51" s="42"/>
      <c r="H51" s="42"/>
      <c r="I51" s="42"/>
      <c r="J51" s="42"/>
      <c r="K51" s="42"/>
      <c r="L51" s="42"/>
      <c r="M51" s="42"/>
      <c r="N51" s="42"/>
      <c r="O51" s="42"/>
      <c r="P51" s="42"/>
      <c r="Q51" s="42"/>
      <c r="R51" s="42"/>
      <c r="S51" s="42"/>
      <c r="T51" s="42"/>
      <c r="U51" s="42"/>
      <c r="V51" s="42"/>
      <c r="Z51" s="42"/>
      <c r="AA51" s="42"/>
      <c r="AB51" s="42"/>
      <c r="AC51" s="42"/>
      <c r="AD51" s="42"/>
      <c r="AE51" s="42"/>
      <c r="AF51" s="42"/>
      <c r="AG51" s="42"/>
    </row>
    <row r="52" spans="1:37" ht="13" x14ac:dyDescent="0.3">
      <c r="A52" s="41"/>
      <c r="B52" s="41"/>
      <c r="C52" s="42"/>
      <c r="D52" s="42"/>
      <c r="E52" s="42"/>
      <c r="F52" s="42"/>
      <c r="G52" s="42"/>
      <c r="H52" s="42"/>
      <c r="I52" s="42"/>
      <c r="J52" s="42"/>
      <c r="K52" s="42"/>
      <c r="L52" s="42"/>
      <c r="M52" s="42"/>
      <c r="N52" s="42"/>
      <c r="O52" s="42"/>
      <c r="P52" s="42"/>
      <c r="Q52" s="42"/>
      <c r="R52" s="42"/>
      <c r="S52" s="42"/>
      <c r="T52" s="42"/>
      <c r="U52" s="42"/>
      <c r="V52" s="42"/>
      <c r="Z52" s="42"/>
      <c r="AA52" s="42"/>
      <c r="AB52" s="42"/>
      <c r="AC52" s="42"/>
      <c r="AD52" s="42"/>
      <c r="AE52" s="42"/>
      <c r="AF52" s="42"/>
      <c r="AG52" s="42"/>
    </row>
    <row r="53" spans="1:37" ht="13" x14ac:dyDescent="0.3">
      <c r="A53" s="41"/>
      <c r="B53" s="41"/>
      <c r="C53" s="42"/>
      <c r="D53" s="42"/>
      <c r="E53" s="42"/>
      <c r="F53" s="42"/>
      <c r="G53" s="42"/>
      <c r="H53" s="42"/>
      <c r="I53" s="42"/>
      <c r="J53" s="42"/>
      <c r="K53" s="42"/>
      <c r="L53" s="42"/>
      <c r="M53" s="42"/>
      <c r="N53" s="42"/>
      <c r="O53" s="42"/>
      <c r="P53" s="42"/>
      <c r="Q53" s="42"/>
      <c r="R53" s="42"/>
      <c r="S53" s="42"/>
      <c r="T53" s="42"/>
      <c r="U53" s="42"/>
      <c r="V53" s="42"/>
      <c r="Z53" s="42"/>
      <c r="AA53" s="42"/>
      <c r="AB53" s="42"/>
      <c r="AC53" s="42"/>
      <c r="AD53" s="42"/>
      <c r="AE53" s="42"/>
      <c r="AF53" s="42"/>
      <c r="AG53" s="42"/>
    </row>
    <row r="54" spans="1:37" ht="13" x14ac:dyDescent="0.3">
      <c r="A54" s="41"/>
      <c r="B54" s="41"/>
      <c r="C54" s="42"/>
      <c r="D54" s="42"/>
      <c r="E54" s="42"/>
      <c r="F54" s="42"/>
      <c r="G54" s="42"/>
      <c r="H54" s="42"/>
      <c r="I54" s="42"/>
      <c r="J54" s="42"/>
      <c r="K54" s="42"/>
      <c r="L54" s="42"/>
      <c r="M54" s="42"/>
      <c r="N54" s="42"/>
      <c r="O54" s="42"/>
      <c r="P54" s="42"/>
      <c r="Q54" s="42"/>
      <c r="R54" s="42"/>
      <c r="S54" s="42"/>
      <c r="T54" s="42"/>
      <c r="U54" s="42"/>
      <c r="V54" s="42"/>
      <c r="Z54" s="42"/>
      <c r="AA54" s="42"/>
      <c r="AB54" s="42"/>
      <c r="AC54" s="42"/>
      <c r="AD54" s="42"/>
      <c r="AE54" s="42"/>
      <c r="AF54" s="42"/>
      <c r="AG54" s="42"/>
    </row>
    <row r="55" spans="1:37" ht="13" x14ac:dyDescent="0.3">
      <c r="A55" s="41"/>
      <c r="B55" s="41"/>
      <c r="C55" s="42"/>
      <c r="D55" s="42"/>
      <c r="E55" s="42"/>
      <c r="F55" s="42"/>
      <c r="G55" s="42"/>
      <c r="H55" s="42"/>
      <c r="I55" s="42"/>
      <c r="J55" s="42"/>
      <c r="K55" s="42"/>
      <c r="L55" s="42"/>
      <c r="M55" s="42"/>
      <c r="N55" s="42"/>
      <c r="O55" s="42"/>
      <c r="P55" s="42"/>
      <c r="Q55" s="42"/>
      <c r="R55" s="42"/>
      <c r="S55" s="42"/>
      <c r="T55" s="42"/>
      <c r="U55" s="42"/>
      <c r="V55" s="42"/>
      <c r="Z55" s="42"/>
      <c r="AA55" s="42"/>
      <c r="AB55" s="42"/>
      <c r="AC55" s="42"/>
      <c r="AD55" s="42"/>
      <c r="AE55" s="42"/>
      <c r="AF55" s="42"/>
      <c r="AG55" s="42"/>
    </row>
    <row r="56" spans="1:37" ht="13" x14ac:dyDescent="0.3">
      <c r="A56" s="41"/>
      <c r="B56" s="41"/>
      <c r="C56" s="41"/>
      <c r="D56" s="41"/>
      <c r="E56" s="41"/>
      <c r="F56" s="41"/>
    </row>
    <row r="57" spans="1:37" x14ac:dyDescent="0.25">
      <c r="C57" t="s">
        <v>796</v>
      </c>
    </row>
    <row r="59" spans="1:37" x14ac:dyDescent="0.25">
      <c r="A59" t="s">
        <v>797</v>
      </c>
      <c r="B59" t="s">
        <v>535</v>
      </c>
      <c r="C59" t="str">
        <f>VLOOKUP($B59,'Lookup codes'!$R:$S,2,FALSE)</f>
        <v>Product</v>
      </c>
      <c r="D59" t="s">
        <v>800</v>
      </c>
      <c r="E59">
        <v>2010</v>
      </c>
      <c r="F59">
        <v>2011</v>
      </c>
      <c r="G59">
        <v>2012</v>
      </c>
      <c r="H59">
        <v>2013</v>
      </c>
      <c r="I59">
        <v>2014</v>
      </c>
      <c r="J59">
        <v>2015</v>
      </c>
      <c r="K59">
        <v>2016</v>
      </c>
      <c r="L59">
        <v>2017</v>
      </c>
      <c r="M59">
        <v>2018</v>
      </c>
      <c r="N59">
        <v>2019</v>
      </c>
      <c r="O59">
        <v>2020</v>
      </c>
      <c r="P59" s="61">
        <v>2010</v>
      </c>
      <c r="Q59" s="61">
        <v>2011</v>
      </c>
      <c r="R59" s="61">
        <v>2012</v>
      </c>
      <c r="S59" s="61">
        <v>2013</v>
      </c>
      <c r="T59" s="61">
        <v>2014</v>
      </c>
      <c r="U59" s="61">
        <v>2015</v>
      </c>
      <c r="V59" s="61">
        <v>2016</v>
      </c>
      <c r="W59" s="61">
        <v>2017</v>
      </c>
      <c r="X59" s="61">
        <v>2018</v>
      </c>
      <c r="Y59" s="61">
        <v>2019</v>
      </c>
      <c r="Z59" s="61">
        <v>2020</v>
      </c>
      <c r="AA59" s="68">
        <v>2010</v>
      </c>
      <c r="AB59" s="68">
        <v>2011</v>
      </c>
      <c r="AC59" s="68">
        <v>2012</v>
      </c>
      <c r="AD59" s="68">
        <v>2013</v>
      </c>
      <c r="AE59" s="68">
        <v>2014</v>
      </c>
      <c r="AF59" s="68">
        <v>2015</v>
      </c>
      <c r="AG59" s="68">
        <v>2016</v>
      </c>
      <c r="AH59" s="68">
        <v>2017</v>
      </c>
      <c r="AI59" s="68">
        <v>2018</v>
      </c>
      <c r="AJ59" s="68">
        <v>2019</v>
      </c>
      <c r="AK59" s="68">
        <v>2020</v>
      </c>
    </row>
    <row r="60" spans="1:37" x14ac:dyDescent="0.25">
      <c r="A60">
        <v>1</v>
      </c>
      <c r="B60" t="str">
        <f>VLOOKUP($A60,$A$79:$O$96,2,FALSE)</f>
        <v>PRIMSBIO</v>
      </c>
      <c r="C60" t="str">
        <f>VLOOKUP($A60,$A$79:$O$96,3,FALSE)</f>
        <v>Solid Biofuel excluding charcoal</v>
      </c>
      <c r="D60" t="str">
        <f>VLOOKUP($A60,$A$79:$O$96,4,FALSE)</f>
        <v>Solid biofuels</v>
      </c>
      <c r="E60" s="45">
        <f>VLOOKUP($A$1&amp;$B60,'IEA production stats aggregated'!$A:$AY,E$59-2010+18,FALSE)/1000</f>
        <v>13230.146996899999</v>
      </c>
      <c r="F60" s="45">
        <f>VLOOKUP($A$1&amp;$B60,'IEA production stats aggregated'!$A:$AY,F$59-2010+18,FALSE)/1000</f>
        <v>13697.854998500001</v>
      </c>
      <c r="G60" s="45">
        <f>VLOOKUP($A$1&amp;$B60,'IEA production stats aggregated'!$A:$AY,G$59-2010+18,FALSE)/1000</f>
        <v>14266.7650067</v>
      </c>
      <c r="H60" s="45">
        <f>VLOOKUP($A$1&amp;$B60,'IEA production stats aggregated'!$A:$AY,H$59-2010+18,FALSE)/1000</f>
        <v>14606.8480064</v>
      </c>
      <c r="I60" s="45">
        <f>VLOOKUP($A$1&amp;$B60,'IEA production stats aggregated'!$A:$AY,I$59-2010+18,FALSE)/1000</f>
        <v>14780.7789995</v>
      </c>
      <c r="J60" s="45">
        <f>VLOOKUP($A$1&amp;$B60,'IEA production stats aggregated'!$A:$AY,J$59-2010+18,FALSE)/1000</f>
        <v>15037.0300001</v>
      </c>
      <c r="K60" s="45">
        <f>VLOOKUP($A$1&amp;$B60,'IEA production stats aggregated'!$A:$AY,K$59-2010+18,FALSE)/1000</f>
        <v>15167.316006499999</v>
      </c>
      <c r="L60" s="45">
        <f>VLOOKUP($A$1&amp;$B60,'IEA production stats aggregated'!$A:$AY,L$59-2010+18,FALSE)/1000</f>
        <v>15415.9333026</v>
      </c>
      <c r="M60" s="45">
        <f>VLOOKUP($A$1&amp;$B60,'IEA production stats aggregated'!$A:$AY,M$59-2010+18,FALSE)/1000</f>
        <v>15693.826479399999</v>
      </c>
      <c r="N60" s="45">
        <f>VLOOKUP($A$1&amp;$B60,'IEA production stats aggregated'!$A:$AY,N$59-2010+18,FALSE)/1000</f>
        <v>16084.9467805</v>
      </c>
      <c r="O60" s="45">
        <f>VLOOKUP($A$1&amp;$B60,'IEA production stats aggregated'!$A:$AY,O$59-2010+18,FALSE)/1000</f>
        <v>16336.571601600001</v>
      </c>
      <c r="P60" s="62">
        <f>VLOOKUP($A$1&amp;$B60,'IEA production stats aggregated'!$A:$AY,P$59-2010+40,FALSE)</f>
        <v>0</v>
      </c>
      <c r="Q60" s="62">
        <f>VLOOKUP($A$1&amp;$B60,'IEA production stats aggregated'!$A:$AY,Q$59-2010+40,FALSE)</f>
        <v>0</v>
      </c>
      <c r="R60" s="62">
        <f>VLOOKUP($A$1&amp;$B60,'IEA production stats aggregated'!$A:$AY,R$59-2010+40,FALSE)</f>
        <v>0</v>
      </c>
      <c r="S60" s="62">
        <f>VLOOKUP($A$1&amp;$B60,'IEA production stats aggregated'!$A:$AY,S$59-2010+40,FALSE)</f>
        <v>0</v>
      </c>
      <c r="T60" s="62">
        <f>VLOOKUP($A$1&amp;$B60,'IEA production stats aggregated'!$A:$AY,T$59-2010+40,FALSE)</f>
        <v>0</v>
      </c>
      <c r="U60" s="62">
        <f>VLOOKUP($A$1&amp;$B60,'IEA production stats aggregated'!$A:$AY,U$59-2010+40,FALSE)</f>
        <v>0</v>
      </c>
      <c r="V60" s="62">
        <f>VLOOKUP($A$1&amp;$B60,'IEA production stats aggregated'!$A:$AY,V$59-2010+40,FALSE)</f>
        <v>0</v>
      </c>
      <c r="W60" s="62">
        <f>VLOOKUP($A$1&amp;$B60,'IEA production stats aggregated'!$A:$AY,W$59-2010+40,FALSE)</f>
        <v>0</v>
      </c>
      <c r="X60" s="62">
        <f>VLOOKUP($A$1&amp;$B60,'IEA production stats aggregated'!$A:$AY,X$59-2010+40,FALSE)</f>
        <v>0</v>
      </c>
      <c r="Y60" s="62">
        <f>VLOOKUP($A$1&amp;$B60,'IEA production stats aggregated'!$A:$AY,Y$59-2010+40,FALSE)</f>
        <v>0</v>
      </c>
      <c r="Z60" s="62">
        <f>VLOOKUP($A$1&amp;$B60,'IEA production stats aggregated'!$A:$AY,Z$59-2010+40,FALSE)</f>
        <v>0</v>
      </c>
      <c r="AA60" s="66">
        <f>VLOOKUP($A$1&amp;$B60,'IEA production stats aggregated'!$A:$CQ,AA$59-2010+84,FALSE)</f>
        <v>0</v>
      </c>
      <c r="AB60" s="66">
        <f>VLOOKUP($A$1&amp;$B60,'IEA production stats aggregated'!$A:$CQ,AB$59-2010+84,FALSE)</f>
        <v>0</v>
      </c>
      <c r="AC60" s="66">
        <f>VLOOKUP($A$1&amp;$B60,'IEA production stats aggregated'!$A:$CQ,AC$59-2010+84,FALSE)</f>
        <v>0</v>
      </c>
      <c r="AD60" s="66">
        <f>VLOOKUP($A$1&amp;$B60,'IEA production stats aggregated'!$A:$CQ,AD$59-2010+84,FALSE)</f>
        <v>0</v>
      </c>
      <c r="AE60" s="66">
        <f>VLOOKUP($A$1&amp;$B60,'IEA production stats aggregated'!$A:$CQ,AE$59-2010+84,FALSE)</f>
        <v>0</v>
      </c>
      <c r="AF60" s="66">
        <f>VLOOKUP($A$1&amp;$B60,'IEA production stats aggregated'!$A:$CQ,AF$59-2010+84,FALSE)</f>
        <v>0</v>
      </c>
      <c r="AG60" s="66">
        <f>VLOOKUP($A$1&amp;$B60,'IEA production stats aggregated'!$A:$CQ,AG$59-2010+84,FALSE)</f>
        <v>0</v>
      </c>
      <c r="AH60" s="66">
        <f>VLOOKUP($A$1&amp;$B60,'IEA production stats aggregated'!$A:$CQ,AH$59-2010+84,FALSE)</f>
        <v>0</v>
      </c>
      <c r="AI60" s="66">
        <f>VLOOKUP($A$1&amp;$B60,'IEA production stats aggregated'!$A:$CQ,AI$59-2010+84,FALSE)</f>
        <v>0</v>
      </c>
      <c r="AJ60" s="66">
        <f>VLOOKUP($A$1&amp;$B60,'IEA production stats aggregated'!$A:$CQ,AJ$59-2010+84,FALSE)</f>
        <v>0</v>
      </c>
      <c r="AK60" s="66">
        <f>VLOOKUP($A$1&amp;$B60,'IEA production stats aggregated'!$A:$CQ,AK$59-2010+84,FALSE)</f>
        <v>0</v>
      </c>
    </row>
    <row r="61" spans="1:37" x14ac:dyDescent="0.25">
      <c r="A61">
        <v>2</v>
      </c>
      <c r="B61" t="str">
        <f t="shared" ref="B61:B73" si="0">VLOOKUP($A61,$A$79:$O$96,2,FALSE)</f>
        <v>HYDRO</v>
      </c>
      <c r="C61" t="str">
        <f t="shared" ref="C61:C73" si="1">VLOOKUP($A61,$A$79:$O$96,3,FALSE)</f>
        <v>Hydro</v>
      </c>
      <c r="D61" t="str">
        <f t="shared" ref="D61:D73" si="2">VLOOKUP($A61,$A$79:$O$96,4,FALSE)</f>
        <v>Hydro</v>
      </c>
      <c r="E61" s="45">
        <f>VLOOKUP($A$1&amp;$B61,'IEA production stats aggregated'!$A:$AY,E$59-2010+18,FALSE)/1000</f>
        <v>394.64640309999999</v>
      </c>
      <c r="F61" s="45">
        <f>VLOOKUP($A$1&amp;$B61,'IEA production stats aggregated'!$A:$AY,F$59-2010+18,FALSE)/1000</f>
        <v>395.87400639999998</v>
      </c>
      <c r="G61" s="45">
        <f>VLOOKUP($A$1&amp;$B61,'IEA production stats aggregated'!$A:$AY,G$59-2010+18,FALSE)/1000</f>
        <v>398.82960659999998</v>
      </c>
      <c r="H61" s="45">
        <f>VLOOKUP($A$1&amp;$B61,'IEA production stats aggregated'!$A:$AY,H$59-2010+18,FALSE)/1000</f>
        <v>422.31598880000001</v>
      </c>
      <c r="I61" s="45">
        <f>VLOOKUP($A$1&amp;$B61,'IEA production stats aggregated'!$A:$AY,I$59-2010+18,FALSE)/1000</f>
        <v>440.20080099999996</v>
      </c>
      <c r="J61" s="45">
        <f>VLOOKUP($A$1&amp;$B61,'IEA production stats aggregated'!$A:$AY,J$59-2010+18,FALSE)/1000</f>
        <v>435.18600259999999</v>
      </c>
      <c r="K61" s="45">
        <f>VLOOKUP($A$1&amp;$B61,'IEA production stats aggregated'!$A:$AY,K$59-2010+18,FALSE)/1000</f>
        <v>430.43040490000004</v>
      </c>
      <c r="L61" s="45">
        <f>VLOOKUP($A$1&amp;$B61,'IEA production stats aggregated'!$A:$AY,L$59-2010+18,FALSE)/1000</f>
        <v>448.84171559999999</v>
      </c>
      <c r="M61" s="45">
        <f>VLOOKUP($A$1&amp;$B61,'IEA production stats aggregated'!$A:$AY,M$59-2010+18,FALSE)/1000</f>
        <v>483.77694000000002</v>
      </c>
      <c r="N61" s="45">
        <f>VLOOKUP($A$1&amp;$B61,'IEA production stats aggregated'!$A:$AY,N$59-2010+18,FALSE)/1000</f>
        <v>502.63519990000003</v>
      </c>
      <c r="O61" s="45">
        <f>VLOOKUP($A$1&amp;$B61,'IEA production stats aggregated'!$A:$AY,O$59-2010+18,FALSE)/1000</f>
        <v>522.75943510000002</v>
      </c>
      <c r="P61" s="62">
        <f>VLOOKUP($A$1&amp;$B61,'IEA production stats aggregated'!$A:$AY,P$59-2010+40,FALSE)</f>
        <v>0</v>
      </c>
      <c r="Q61" s="62">
        <f>VLOOKUP($A$1&amp;$B61,'IEA production stats aggregated'!$A:$AY,Q$59-2010+40,FALSE)</f>
        <v>0</v>
      </c>
      <c r="R61" s="62">
        <f>VLOOKUP($A$1&amp;$B61,'IEA production stats aggregated'!$A:$AY,R$59-2010+40,FALSE)</f>
        <v>0</v>
      </c>
      <c r="S61" s="62">
        <f>VLOOKUP($A$1&amp;$B61,'IEA production stats aggregated'!$A:$AY,S$59-2010+40,FALSE)</f>
        <v>0</v>
      </c>
      <c r="T61" s="62">
        <f>VLOOKUP($A$1&amp;$B61,'IEA production stats aggregated'!$A:$AY,T$59-2010+40,FALSE)</f>
        <v>0</v>
      </c>
      <c r="U61" s="62">
        <f>VLOOKUP($A$1&amp;$B61,'IEA production stats aggregated'!$A:$AY,U$59-2010+40,FALSE)</f>
        <v>0</v>
      </c>
      <c r="V61" s="62">
        <f>VLOOKUP($A$1&amp;$B61,'IEA production stats aggregated'!$A:$AY,V$59-2010+40,FALSE)</f>
        <v>0</v>
      </c>
      <c r="W61" s="62">
        <f>VLOOKUP($A$1&amp;$B61,'IEA production stats aggregated'!$A:$AY,W$59-2010+40,FALSE)</f>
        <v>0</v>
      </c>
      <c r="X61" s="62">
        <f>VLOOKUP($A$1&amp;$B61,'IEA production stats aggregated'!$A:$AY,X$59-2010+40,FALSE)</f>
        <v>0</v>
      </c>
      <c r="Y61" s="62">
        <f>VLOOKUP($A$1&amp;$B61,'IEA production stats aggregated'!$A:$AY,Y$59-2010+40,FALSE)</f>
        <v>0</v>
      </c>
      <c r="Z61" s="62">
        <f>VLOOKUP($A$1&amp;$B61,'IEA production stats aggregated'!$A:$AY,Z$59-2010+40,FALSE)</f>
        <v>0</v>
      </c>
      <c r="AA61" s="66">
        <f>VLOOKUP($A$1&amp;$B61,'IEA production stats aggregated'!$A:$CQ,AA$59-2010+84,FALSE)</f>
        <v>0</v>
      </c>
      <c r="AB61" s="66">
        <f>VLOOKUP($A$1&amp;$B61,'IEA production stats aggregated'!$A:$CQ,AB$59-2010+84,FALSE)</f>
        <v>0</v>
      </c>
      <c r="AC61" s="66">
        <f>VLOOKUP($A$1&amp;$B61,'IEA production stats aggregated'!$A:$CQ,AC$59-2010+84,FALSE)</f>
        <v>0</v>
      </c>
      <c r="AD61" s="66">
        <f>VLOOKUP($A$1&amp;$B61,'IEA production stats aggregated'!$A:$CQ,AD$59-2010+84,FALSE)</f>
        <v>0</v>
      </c>
      <c r="AE61" s="66">
        <f>VLOOKUP($A$1&amp;$B61,'IEA production stats aggregated'!$A:$CQ,AE$59-2010+84,FALSE)</f>
        <v>0</v>
      </c>
      <c r="AF61" s="66">
        <f>VLOOKUP($A$1&amp;$B61,'IEA production stats aggregated'!$A:$CQ,AF$59-2010+84,FALSE)</f>
        <v>0</v>
      </c>
      <c r="AG61" s="66">
        <f>VLOOKUP($A$1&amp;$B61,'IEA production stats aggregated'!$A:$CQ,AG$59-2010+84,FALSE)</f>
        <v>0</v>
      </c>
      <c r="AH61" s="66">
        <f>VLOOKUP($A$1&amp;$B61,'IEA production stats aggregated'!$A:$CQ,AH$59-2010+84,FALSE)</f>
        <v>0</v>
      </c>
      <c r="AI61" s="66">
        <f>VLOOKUP($A$1&amp;$B61,'IEA production stats aggregated'!$A:$CQ,AI$59-2010+84,FALSE)</f>
        <v>0</v>
      </c>
      <c r="AJ61" s="66">
        <f>VLOOKUP($A$1&amp;$B61,'IEA production stats aggregated'!$A:$CQ,AJ$59-2010+84,FALSE)</f>
        <v>0</v>
      </c>
      <c r="AK61" s="66">
        <f>VLOOKUP($A$1&amp;$B61,'IEA production stats aggregated'!$A:$CQ,AK$59-2010+84,FALSE)</f>
        <v>0</v>
      </c>
    </row>
    <row r="62" spans="1:37" x14ac:dyDescent="0.25">
      <c r="A62">
        <v>3</v>
      </c>
      <c r="B62" t="str">
        <f t="shared" si="0"/>
        <v>GEOTHERM</v>
      </c>
      <c r="C62" t="str">
        <f t="shared" si="1"/>
        <v>Geothermal</v>
      </c>
      <c r="D62" t="str">
        <f t="shared" si="2"/>
        <v>Geothermal</v>
      </c>
      <c r="E62" s="45">
        <f>VLOOKUP($A$1&amp;$B62,'IEA production stats aggregated'!$A:$AY,E$59-2010+18,FALSE)/1000</f>
        <v>38.699999200000001</v>
      </c>
      <c r="F62" s="45">
        <f>VLOOKUP($A$1&amp;$B62,'IEA production stats aggregated'!$A:$AY,F$59-2010+18,FALSE)/1000</f>
        <v>52.272001199999998</v>
      </c>
      <c r="G62" s="45">
        <f>VLOOKUP($A$1&amp;$B62,'IEA production stats aggregated'!$A:$AY,G$59-2010+18,FALSE)/1000</f>
        <v>54.576001400000003</v>
      </c>
      <c r="H62" s="45">
        <f>VLOOKUP($A$1&amp;$B62,'IEA production stats aggregated'!$A:$AY,H$59-2010+18,FALSE)/1000</f>
        <v>64.116002100000003</v>
      </c>
      <c r="I62" s="45">
        <f>VLOOKUP($A$1&amp;$B62,'IEA production stats aggregated'!$A:$AY,I$59-2010+18,FALSE)/1000</f>
        <v>105.0119988</v>
      </c>
      <c r="J62" s="45">
        <f>VLOOKUP($A$1&amp;$B62,'IEA production stats aggregated'!$A:$AY,J$59-2010+18,FALSE)/1000</f>
        <v>162.756001</v>
      </c>
      <c r="K62" s="45">
        <f>VLOOKUP($A$1&amp;$B62,'IEA production stats aggregated'!$A:$AY,K$59-2010+18,FALSE)/1000</f>
        <v>161.42399989999998</v>
      </c>
      <c r="L62" s="45">
        <f>VLOOKUP($A$1&amp;$B62,'IEA production stats aggregated'!$A:$AY,L$59-2010+18,FALSE)/1000</f>
        <v>171.22680179999998</v>
      </c>
      <c r="M62" s="45">
        <f>VLOOKUP($A$1&amp;$B62,'IEA production stats aggregated'!$A:$AY,M$59-2010+18,FALSE)/1000</f>
        <v>184.60080170000001</v>
      </c>
      <c r="N62" s="45">
        <f>VLOOKUP($A$1&amp;$B62,'IEA production stats aggregated'!$A:$AY,N$59-2010+18,FALSE)/1000</f>
        <v>188.44919940000003</v>
      </c>
      <c r="O62" s="45">
        <f>VLOOKUP($A$1&amp;$B62,'IEA production stats aggregated'!$A:$AY,O$59-2010+18,FALSE)/1000</f>
        <v>182.1528007</v>
      </c>
      <c r="P62" s="62">
        <f>VLOOKUP($A$1&amp;$B62,'IEA production stats aggregated'!$A:$AY,P$59-2010+40,FALSE)</f>
        <v>0</v>
      </c>
      <c r="Q62" s="62">
        <f>VLOOKUP($A$1&amp;$B62,'IEA production stats aggregated'!$A:$AY,Q$59-2010+40,FALSE)</f>
        <v>0</v>
      </c>
      <c r="R62" s="62">
        <f>VLOOKUP($A$1&amp;$B62,'IEA production stats aggregated'!$A:$AY,R$59-2010+40,FALSE)</f>
        <v>0</v>
      </c>
      <c r="S62" s="62">
        <f>VLOOKUP($A$1&amp;$B62,'IEA production stats aggregated'!$A:$AY,S$59-2010+40,FALSE)</f>
        <v>0</v>
      </c>
      <c r="T62" s="62">
        <f>VLOOKUP($A$1&amp;$B62,'IEA production stats aggregated'!$A:$AY,T$59-2010+40,FALSE)</f>
        <v>0</v>
      </c>
      <c r="U62" s="62">
        <f>VLOOKUP($A$1&amp;$B62,'IEA production stats aggregated'!$A:$AY,U$59-2010+40,FALSE)</f>
        <v>0</v>
      </c>
      <c r="V62" s="62">
        <f>VLOOKUP($A$1&amp;$B62,'IEA production stats aggregated'!$A:$AY,V$59-2010+40,FALSE)</f>
        <v>0</v>
      </c>
      <c r="W62" s="62">
        <f>VLOOKUP($A$1&amp;$B62,'IEA production stats aggregated'!$A:$AY,W$59-2010+40,FALSE)</f>
        <v>0</v>
      </c>
      <c r="X62" s="62">
        <f>VLOOKUP($A$1&amp;$B62,'IEA production stats aggregated'!$A:$AY,X$59-2010+40,FALSE)</f>
        <v>0</v>
      </c>
      <c r="Y62" s="62">
        <f>VLOOKUP($A$1&amp;$B62,'IEA production stats aggregated'!$A:$AY,Y$59-2010+40,FALSE)</f>
        <v>0</v>
      </c>
      <c r="Z62" s="62">
        <f>VLOOKUP($A$1&amp;$B62,'IEA production stats aggregated'!$A:$AY,Z$59-2010+40,FALSE)</f>
        <v>0</v>
      </c>
      <c r="AA62" s="66">
        <f>VLOOKUP($A$1&amp;$B62,'IEA production stats aggregated'!$A:$CQ,AA$59-2010+84,FALSE)</f>
        <v>0</v>
      </c>
      <c r="AB62" s="66">
        <f>VLOOKUP($A$1&amp;$B62,'IEA production stats aggregated'!$A:$CQ,AB$59-2010+84,FALSE)</f>
        <v>0</v>
      </c>
      <c r="AC62" s="66">
        <f>VLOOKUP($A$1&amp;$B62,'IEA production stats aggregated'!$A:$CQ,AC$59-2010+84,FALSE)</f>
        <v>0</v>
      </c>
      <c r="AD62" s="66">
        <f>VLOOKUP($A$1&amp;$B62,'IEA production stats aggregated'!$A:$CQ,AD$59-2010+84,FALSE)</f>
        <v>0</v>
      </c>
      <c r="AE62" s="66">
        <f>VLOOKUP($A$1&amp;$B62,'IEA production stats aggregated'!$A:$CQ,AE$59-2010+84,FALSE)</f>
        <v>0</v>
      </c>
      <c r="AF62" s="66">
        <f>VLOOKUP($A$1&amp;$B62,'IEA production stats aggregated'!$A:$CQ,AF$59-2010+84,FALSE)</f>
        <v>0</v>
      </c>
      <c r="AG62" s="66">
        <f>VLOOKUP($A$1&amp;$B62,'IEA production stats aggregated'!$A:$CQ,AG$59-2010+84,FALSE)</f>
        <v>0</v>
      </c>
      <c r="AH62" s="66">
        <f>VLOOKUP($A$1&amp;$B62,'IEA production stats aggregated'!$A:$CQ,AH$59-2010+84,FALSE)</f>
        <v>0</v>
      </c>
      <c r="AI62" s="66">
        <f>VLOOKUP($A$1&amp;$B62,'IEA production stats aggregated'!$A:$CQ,AI$59-2010+84,FALSE)</f>
        <v>0</v>
      </c>
      <c r="AJ62" s="66">
        <f>VLOOKUP($A$1&amp;$B62,'IEA production stats aggregated'!$A:$CQ,AJ$59-2010+84,FALSE)</f>
        <v>0</v>
      </c>
      <c r="AK62" s="66">
        <f>VLOOKUP($A$1&amp;$B62,'IEA production stats aggregated'!$A:$CQ,AK$59-2010+84,FALSE)</f>
        <v>0</v>
      </c>
    </row>
    <row r="63" spans="1:37" x14ac:dyDescent="0.25">
      <c r="A63">
        <v>4</v>
      </c>
      <c r="B63" t="str">
        <f t="shared" si="0"/>
        <v>WIND</v>
      </c>
      <c r="C63" t="str">
        <f t="shared" si="1"/>
        <v>Wind</v>
      </c>
      <c r="D63" t="str">
        <f t="shared" si="2"/>
        <v>Wind</v>
      </c>
      <c r="E63" s="45">
        <f>VLOOKUP($A$1&amp;$B63,'IEA production stats aggregated'!$A:$AY,E$59-2010+18,FALSE)/1000</f>
        <v>8.5392005000000015</v>
      </c>
      <c r="F63" s="45">
        <f>VLOOKUP($A$1&amp;$B63,'IEA production stats aggregated'!$A:$AY,F$59-2010+18,FALSE)/1000</f>
        <v>8.7552059</v>
      </c>
      <c r="G63" s="45">
        <f>VLOOKUP($A$1&amp;$B63,'IEA production stats aggregated'!$A:$AY,G$59-2010+18,FALSE)/1000</f>
        <v>8.5031981999999999</v>
      </c>
      <c r="H63" s="45">
        <f>VLOOKUP($A$1&amp;$B63,'IEA production stats aggregated'!$A:$AY,H$59-2010+18,FALSE)/1000</f>
        <v>12.722404000000001</v>
      </c>
      <c r="I63" s="45">
        <f>VLOOKUP($A$1&amp;$B63,'IEA production stats aggregated'!$A:$AY,I$59-2010+18,FALSE)/1000</f>
        <v>19.958404399999999</v>
      </c>
      <c r="J63" s="45">
        <f>VLOOKUP($A$1&amp;$B63,'IEA production stats aggregated'!$A:$AY,J$59-2010+18,FALSE)/1000</f>
        <v>30.826805499999999</v>
      </c>
      <c r="K63" s="45">
        <f>VLOOKUP($A$1&amp;$B63,'IEA production stats aggregated'!$A:$AY,K$59-2010+18,FALSE)/1000</f>
        <v>37.663205099999999</v>
      </c>
      <c r="L63" s="45">
        <f>VLOOKUP($A$1&amp;$B63,'IEA production stats aggregated'!$A:$AY,L$59-2010+18,FALSE)/1000</f>
        <v>41.608812</v>
      </c>
      <c r="M63" s="45">
        <f>VLOOKUP($A$1&amp;$B63,'IEA production stats aggregated'!$A:$AY,M$59-2010+18,FALSE)/1000</f>
        <v>55.0062663</v>
      </c>
      <c r="N63" s="45">
        <f>VLOOKUP($A$1&amp;$B63,'IEA production stats aggregated'!$A:$AY,N$59-2010+18,FALSE)/1000</f>
        <v>66.688430600000004</v>
      </c>
      <c r="O63" s="45">
        <f>VLOOKUP($A$1&amp;$B63,'IEA production stats aggregated'!$A:$AY,O$59-2010+18,FALSE)/1000</f>
        <v>63.480332799999999</v>
      </c>
      <c r="P63" s="62">
        <f>VLOOKUP($A$1&amp;$B63,'IEA production stats aggregated'!$A:$AY,P$59-2010+40,FALSE)</f>
        <v>0</v>
      </c>
      <c r="Q63" s="62">
        <f>VLOOKUP($A$1&amp;$B63,'IEA production stats aggregated'!$A:$AY,Q$59-2010+40,FALSE)</f>
        <v>0</v>
      </c>
      <c r="R63" s="62">
        <f>VLOOKUP($A$1&amp;$B63,'IEA production stats aggregated'!$A:$AY,R$59-2010+40,FALSE)</f>
        <v>0</v>
      </c>
      <c r="S63" s="62">
        <f>VLOOKUP($A$1&amp;$B63,'IEA production stats aggregated'!$A:$AY,S$59-2010+40,FALSE)</f>
        <v>0</v>
      </c>
      <c r="T63" s="62">
        <f>VLOOKUP($A$1&amp;$B63,'IEA production stats aggregated'!$A:$AY,T$59-2010+40,FALSE)</f>
        <v>0</v>
      </c>
      <c r="U63" s="62">
        <f>VLOOKUP($A$1&amp;$B63,'IEA production stats aggregated'!$A:$AY,U$59-2010+40,FALSE)</f>
        <v>0</v>
      </c>
      <c r="V63" s="62">
        <f>VLOOKUP($A$1&amp;$B63,'IEA production stats aggregated'!$A:$AY,V$59-2010+40,FALSE)</f>
        <v>0</v>
      </c>
      <c r="W63" s="62">
        <f>VLOOKUP($A$1&amp;$B63,'IEA production stats aggregated'!$A:$AY,W$59-2010+40,FALSE)</f>
        <v>0</v>
      </c>
      <c r="X63" s="62">
        <f>VLOOKUP($A$1&amp;$B63,'IEA production stats aggregated'!$A:$AY,X$59-2010+40,FALSE)</f>
        <v>0</v>
      </c>
      <c r="Y63" s="62">
        <f>VLOOKUP($A$1&amp;$B63,'IEA production stats aggregated'!$A:$AY,Y$59-2010+40,FALSE)</f>
        <v>0</v>
      </c>
      <c r="Z63" s="62">
        <f>VLOOKUP($A$1&amp;$B63,'IEA production stats aggregated'!$A:$AY,Z$59-2010+40,FALSE)</f>
        <v>0</v>
      </c>
      <c r="AA63" s="66">
        <f>VLOOKUP($A$1&amp;$B63,'IEA production stats aggregated'!$A:$CQ,AA$59-2010+84,FALSE)</f>
        <v>0</v>
      </c>
      <c r="AB63" s="66">
        <f>VLOOKUP($A$1&amp;$B63,'IEA production stats aggregated'!$A:$CQ,AB$59-2010+84,FALSE)</f>
        <v>0</v>
      </c>
      <c r="AC63" s="66">
        <f>VLOOKUP($A$1&amp;$B63,'IEA production stats aggregated'!$A:$CQ,AC$59-2010+84,FALSE)</f>
        <v>0</v>
      </c>
      <c r="AD63" s="66">
        <f>VLOOKUP($A$1&amp;$B63,'IEA production stats aggregated'!$A:$CQ,AD$59-2010+84,FALSE)</f>
        <v>0</v>
      </c>
      <c r="AE63" s="66">
        <f>VLOOKUP($A$1&amp;$B63,'IEA production stats aggregated'!$A:$CQ,AE$59-2010+84,FALSE)</f>
        <v>0</v>
      </c>
      <c r="AF63" s="66">
        <f>VLOOKUP($A$1&amp;$B63,'IEA production stats aggregated'!$A:$CQ,AF$59-2010+84,FALSE)</f>
        <v>0</v>
      </c>
      <c r="AG63" s="66">
        <f>VLOOKUP($A$1&amp;$B63,'IEA production stats aggregated'!$A:$CQ,AG$59-2010+84,FALSE)</f>
        <v>0</v>
      </c>
      <c r="AH63" s="66">
        <f>VLOOKUP($A$1&amp;$B63,'IEA production stats aggregated'!$A:$CQ,AH$59-2010+84,FALSE)</f>
        <v>0</v>
      </c>
      <c r="AI63" s="66">
        <f>VLOOKUP($A$1&amp;$B63,'IEA production stats aggregated'!$A:$CQ,AI$59-2010+84,FALSE)</f>
        <v>0</v>
      </c>
      <c r="AJ63" s="66">
        <f>VLOOKUP($A$1&amp;$B63,'IEA production stats aggregated'!$A:$CQ,AJ$59-2010+84,FALSE)</f>
        <v>0</v>
      </c>
      <c r="AK63" s="66">
        <f>VLOOKUP($A$1&amp;$B63,'IEA production stats aggregated'!$A:$CQ,AK$59-2010+84,FALSE)</f>
        <v>0</v>
      </c>
    </row>
    <row r="64" spans="1:37" x14ac:dyDescent="0.25">
      <c r="A64">
        <v>5</v>
      </c>
      <c r="B64" t="str">
        <f t="shared" si="0"/>
        <v>SOLARTH</v>
      </c>
      <c r="C64" t="str">
        <f t="shared" si="1"/>
        <v>Solar Thermal</v>
      </c>
      <c r="D64" t="str">
        <f t="shared" si="2"/>
        <v>Solar (Thermal)</v>
      </c>
      <c r="E64" s="45">
        <f>VLOOKUP($A$1&amp;$B64,'IEA production stats aggregated'!$A:$AY,E$59-2010+18,FALSE)/1000</f>
        <v>3.9769994999999998</v>
      </c>
      <c r="F64" s="45">
        <f>VLOOKUP($A$1&amp;$B64,'IEA production stats aggregated'!$A:$AY,F$59-2010+18,FALSE)/1000</f>
        <v>4.3780028</v>
      </c>
      <c r="G64" s="45">
        <f>VLOOKUP($A$1&amp;$B64,'IEA production stats aggregated'!$A:$AY,G$59-2010+18,FALSE)/1000</f>
        <v>4.805002</v>
      </c>
      <c r="H64" s="45">
        <f>VLOOKUP($A$1&amp;$B64,'IEA production stats aggregated'!$A:$AY,H$59-2010+18,FALSE)/1000</f>
        <v>5.5260024000000003</v>
      </c>
      <c r="I64" s="45">
        <f>VLOOKUP($A$1&amp;$B64,'IEA production stats aggregated'!$A:$AY,I$59-2010+18,FALSE)/1000</f>
        <v>6.1299985999999995</v>
      </c>
      <c r="J64" s="45">
        <f>VLOOKUP($A$1&amp;$B64,'IEA production stats aggregated'!$A:$AY,J$59-2010+18,FALSE)/1000</f>
        <v>8.7680007</v>
      </c>
      <c r="K64" s="45">
        <f>VLOOKUP($A$1&amp;$B64,'IEA production stats aggregated'!$A:$AY,K$59-2010+18,FALSE)/1000</f>
        <v>16.956004099999998</v>
      </c>
      <c r="L64" s="45">
        <f>VLOOKUP($A$1&amp;$B64,'IEA production stats aggregated'!$A:$AY,L$59-2010+18,FALSE)/1000</f>
        <v>19.678370299999997</v>
      </c>
      <c r="M64" s="45">
        <f>VLOOKUP($A$1&amp;$B64,'IEA production stats aggregated'!$A:$AY,M$59-2010+18,FALSE)/1000</f>
        <v>28.168710899999997</v>
      </c>
      <c r="N64" s="45">
        <f>VLOOKUP($A$1&amp;$B64,'IEA production stats aggregated'!$A:$AY,N$59-2010+18,FALSE)/1000</f>
        <v>38.132997600000003</v>
      </c>
      <c r="O64" s="45">
        <f>VLOOKUP($A$1&amp;$B64,'IEA production stats aggregated'!$A:$AY,O$59-2010+18,FALSE)/1000</f>
        <v>35.905674400000002</v>
      </c>
      <c r="P64" s="62">
        <f>VLOOKUP($A$1&amp;$B64,'IEA production stats aggregated'!$A:$AY,P$59-2010+40,FALSE)</f>
        <v>0</v>
      </c>
      <c r="Q64" s="62">
        <f>VLOOKUP($A$1&amp;$B64,'IEA production stats aggregated'!$A:$AY,Q$59-2010+40,FALSE)</f>
        <v>0</v>
      </c>
      <c r="R64" s="62">
        <f>VLOOKUP($A$1&amp;$B64,'IEA production stats aggregated'!$A:$AY,R$59-2010+40,FALSE)</f>
        <v>0</v>
      </c>
      <c r="S64" s="62">
        <f>VLOOKUP($A$1&amp;$B64,'IEA production stats aggregated'!$A:$AY,S$59-2010+40,FALSE)</f>
        <v>0</v>
      </c>
      <c r="T64" s="62">
        <f>VLOOKUP($A$1&amp;$B64,'IEA production stats aggregated'!$A:$AY,T$59-2010+40,FALSE)</f>
        <v>0</v>
      </c>
      <c r="U64" s="62">
        <f>VLOOKUP($A$1&amp;$B64,'IEA production stats aggregated'!$A:$AY,U$59-2010+40,FALSE)</f>
        <v>0</v>
      </c>
      <c r="V64" s="62">
        <f>VLOOKUP($A$1&amp;$B64,'IEA production stats aggregated'!$A:$AY,V$59-2010+40,FALSE)</f>
        <v>0</v>
      </c>
      <c r="W64" s="62">
        <f>VLOOKUP($A$1&amp;$B64,'IEA production stats aggregated'!$A:$AY,W$59-2010+40,FALSE)</f>
        <v>0</v>
      </c>
      <c r="X64" s="62">
        <f>VLOOKUP($A$1&amp;$B64,'IEA production stats aggregated'!$A:$AY,X$59-2010+40,FALSE)</f>
        <v>0</v>
      </c>
      <c r="Y64" s="62">
        <f>VLOOKUP($A$1&amp;$B64,'IEA production stats aggregated'!$A:$AY,Y$59-2010+40,FALSE)</f>
        <v>0</v>
      </c>
      <c r="Z64" s="62">
        <f>VLOOKUP($A$1&amp;$B64,'IEA production stats aggregated'!$A:$AY,Z$59-2010+40,FALSE)</f>
        <v>0</v>
      </c>
      <c r="AA64" s="66">
        <f>VLOOKUP($A$1&amp;$B64,'IEA production stats aggregated'!$A:$CQ,AA$59-2010+84,FALSE)</f>
        <v>0</v>
      </c>
      <c r="AB64" s="66">
        <f>VLOOKUP($A$1&amp;$B64,'IEA production stats aggregated'!$A:$CQ,AB$59-2010+84,FALSE)</f>
        <v>0</v>
      </c>
      <c r="AC64" s="66">
        <f>VLOOKUP($A$1&amp;$B64,'IEA production stats aggregated'!$A:$CQ,AC$59-2010+84,FALSE)</f>
        <v>0</v>
      </c>
      <c r="AD64" s="66">
        <f>VLOOKUP($A$1&amp;$B64,'IEA production stats aggregated'!$A:$CQ,AD$59-2010+84,FALSE)</f>
        <v>0</v>
      </c>
      <c r="AE64" s="66">
        <f>VLOOKUP($A$1&amp;$B64,'IEA production stats aggregated'!$A:$CQ,AE$59-2010+84,FALSE)</f>
        <v>0</v>
      </c>
      <c r="AF64" s="66">
        <f>VLOOKUP($A$1&amp;$B64,'IEA production stats aggregated'!$A:$CQ,AF$59-2010+84,FALSE)</f>
        <v>0</v>
      </c>
      <c r="AG64" s="66">
        <f>VLOOKUP($A$1&amp;$B64,'IEA production stats aggregated'!$A:$CQ,AG$59-2010+84,FALSE)</f>
        <v>0</v>
      </c>
      <c r="AH64" s="66">
        <f>VLOOKUP($A$1&amp;$B64,'IEA production stats aggregated'!$A:$CQ,AH$59-2010+84,FALSE)</f>
        <v>0</v>
      </c>
      <c r="AI64" s="66">
        <f>VLOOKUP($A$1&amp;$B64,'IEA production stats aggregated'!$A:$CQ,AI$59-2010+84,FALSE)</f>
        <v>0</v>
      </c>
      <c r="AJ64" s="66">
        <f>VLOOKUP($A$1&amp;$B64,'IEA production stats aggregated'!$A:$CQ,AJ$59-2010+84,FALSE)</f>
        <v>0</v>
      </c>
      <c r="AK64" s="66">
        <f>VLOOKUP($A$1&amp;$B64,'IEA production stats aggregated'!$A:$CQ,AK$59-2010+84,FALSE)</f>
        <v>0</v>
      </c>
    </row>
    <row r="65" spans="1:37" x14ac:dyDescent="0.25">
      <c r="A65">
        <v>6</v>
      </c>
      <c r="B65" t="str">
        <f t="shared" si="0"/>
        <v>SOLARPV</v>
      </c>
      <c r="C65" t="str">
        <f t="shared" si="1"/>
        <v>Solar Photovoltaics</v>
      </c>
      <c r="D65" t="str">
        <f t="shared" si="2"/>
        <v>Solar (PV)</v>
      </c>
      <c r="E65" s="45">
        <f>VLOOKUP($A$1&amp;$B65,'IEA production stats aggregated'!$A:$AY,E$59-2010+18,FALSE)/1000</f>
        <v>1.2492113</v>
      </c>
      <c r="F65" s="45">
        <f>VLOOKUP($A$1&amp;$B65,'IEA production stats aggregated'!$A:$AY,F$59-2010+18,FALSE)/1000</f>
        <v>1.1109422999999998</v>
      </c>
      <c r="G65" s="45">
        <f>VLOOKUP($A$1&amp;$B65,'IEA production stats aggregated'!$A:$AY,G$59-2010+18,FALSE)/1000</f>
        <v>1.3510552</v>
      </c>
      <c r="H65" s="45">
        <f>VLOOKUP($A$1&amp;$B65,'IEA production stats aggregated'!$A:$AY,H$59-2010+18,FALSE)/1000</f>
        <v>1.3004032999999999</v>
      </c>
      <c r="I65" s="45">
        <f>VLOOKUP($A$1&amp;$B65,'IEA production stats aggregated'!$A:$AY,I$59-2010+18,FALSE)/1000</f>
        <v>5.7061310999999995</v>
      </c>
      <c r="J65" s="45">
        <f>VLOOKUP($A$1&amp;$B65,'IEA production stats aggregated'!$A:$AY,J$59-2010+18,FALSE)/1000</f>
        <v>9.3201558999999996</v>
      </c>
      <c r="K65" s="45">
        <f>VLOOKUP($A$1&amp;$B65,'IEA production stats aggregated'!$A:$AY,K$59-2010+18,FALSE)/1000</f>
        <v>13.5963274</v>
      </c>
      <c r="L65" s="45">
        <f>VLOOKUP($A$1&amp;$B65,'IEA production stats aggregated'!$A:$AY,L$59-2010+18,FALSE)/1000</f>
        <v>18.808139699999998</v>
      </c>
      <c r="M65" s="45">
        <f>VLOOKUP($A$1&amp;$B65,'IEA production stats aggregated'!$A:$AY,M$59-2010+18,FALSE)/1000</f>
        <v>25.156341700000002</v>
      </c>
      <c r="N65" s="45">
        <f>VLOOKUP($A$1&amp;$B65,'IEA production stats aggregated'!$A:$AY,N$59-2010+18,FALSE)/1000</f>
        <v>38.792929399999998</v>
      </c>
      <c r="O65" s="45">
        <f>VLOOKUP($A$1&amp;$B65,'IEA production stats aggregated'!$A:$AY,O$59-2010+18,FALSE)/1000</f>
        <v>41.690073600000005</v>
      </c>
      <c r="P65" s="62">
        <f>VLOOKUP($A$1&amp;$B65,'IEA production stats aggregated'!$A:$AY,P$59-2010+40,FALSE)</f>
        <v>0</v>
      </c>
      <c r="Q65" s="62">
        <f>VLOOKUP($A$1&amp;$B65,'IEA production stats aggregated'!$A:$AY,Q$59-2010+40,FALSE)</f>
        <v>0</v>
      </c>
      <c r="R65" s="62">
        <f>VLOOKUP($A$1&amp;$B65,'IEA production stats aggregated'!$A:$AY,R$59-2010+40,FALSE)</f>
        <v>0</v>
      </c>
      <c r="S65" s="62">
        <f>VLOOKUP($A$1&amp;$B65,'IEA production stats aggregated'!$A:$AY,S$59-2010+40,FALSE)</f>
        <v>0</v>
      </c>
      <c r="T65" s="62">
        <f>VLOOKUP($A$1&amp;$B65,'IEA production stats aggregated'!$A:$AY,T$59-2010+40,FALSE)</f>
        <v>0</v>
      </c>
      <c r="U65" s="62">
        <f>VLOOKUP($A$1&amp;$B65,'IEA production stats aggregated'!$A:$AY,U$59-2010+40,FALSE)</f>
        <v>0</v>
      </c>
      <c r="V65" s="62">
        <f>VLOOKUP($A$1&amp;$B65,'IEA production stats aggregated'!$A:$AY,V$59-2010+40,FALSE)</f>
        <v>0</v>
      </c>
      <c r="W65" s="62">
        <f>VLOOKUP($A$1&amp;$B65,'IEA production stats aggregated'!$A:$AY,W$59-2010+40,FALSE)</f>
        <v>0</v>
      </c>
      <c r="X65" s="62">
        <f>VLOOKUP($A$1&amp;$B65,'IEA production stats aggregated'!$A:$AY,X$59-2010+40,FALSE)</f>
        <v>0</v>
      </c>
      <c r="Y65" s="62">
        <f>VLOOKUP($A$1&amp;$B65,'IEA production stats aggregated'!$A:$AY,Y$59-2010+40,FALSE)</f>
        <v>0</v>
      </c>
      <c r="Z65" s="62">
        <f>VLOOKUP($A$1&amp;$B65,'IEA production stats aggregated'!$A:$AY,Z$59-2010+40,FALSE)</f>
        <v>0</v>
      </c>
      <c r="AA65" s="66">
        <f>VLOOKUP($A$1&amp;$B65,'IEA production stats aggregated'!$A:$CQ,AA$59-2010+84,FALSE)</f>
        <v>0</v>
      </c>
      <c r="AB65" s="66">
        <f>VLOOKUP($A$1&amp;$B65,'IEA production stats aggregated'!$A:$CQ,AB$59-2010+84,FALSE)</f>
        <v>0</v>
      </c>
      <c r="AC65" s="66">
        <f>VLOOKUP($A$1&amp;$B65,'IEA production stats aggregated'!$A:$CQ,AC$59-2010+84,FALSE)</f>
        <v>0</v>
      </c>
      <c r="AD65" s="66">
        <f>VLOOKUP($A$1&amp;$B65,'IEA production stats aggregated'!$A:$CQ,AD$59-2010+84,FALSE)</f>
        <v>0</v>
      </c>
      <c r="AE65" s="66">
        <f>VLOOKUP($A$1&amp;$B65,'IEA production stats aggregated'!$A:$CQ,AE$59-2010+84,FALSE)</f>
        <v>0</v>
      </c>
      <c r="AF65" s="66">
        <f>VLOOKUP($A$1&amp;$B65,'IEA production stats aggregated'!$A:$CQ,AF$59-2010+84,FALSE)</f>
        <v>0</v>
      </c>
      <c r="AG65" s="66">
        <f>VLOOKUP($A$1&amp;$B65,'IEA production stats aggregated'!$A:$CQ,AG$59-2010+84,FALSE)</f>
        <v>0</v>
      </c>
      <c r="AH65" s="66">
        <f>VLOOKUP($A$1&amp;$B65,'IEA production stats aggregated'!$A:$CQ,AH$59-2010+84,FALSE)</f>
        <v>0</v>
      </c>
      <c r="AI65" s="66">
        <f>VLOOKUP($A$1&amp;$B65,'IEA production stats aggregated'!$A:$CQ,AI$59-2010+84,FALSE)</f>
        <v>0</v>
      </c>
      <c r="AJ65" s="66">
        <f>VLOOKUP($A$1&amp;$B65,'IEA production stats aggregated'!$A:$CQ,AJ$59-2010+84,FALSE)</f>
        <v>0</v>
      </c>
      <c r="AK65" s="66">
        <f>VLOOKUP($A$1&amp;$B65,'IEA production stats aggregated'!$A:$CQ,AK$59-2010+84,FALSE)</f>
        <v>0</v>
      </c>
    </row>
    <row r="66" spans="1:37" x14ac:dyDescent="0.25">
      <c r="A66">
        <v>7</v>
      </c>
      <c r="B66" t="str">
        <f t="shared" si="0"/>
        <v>BIOGASOL</v>
      </c>
      <c r="C66" t="str">
        <f t="shared" si="1"/>
        <v>Biogasoline</v>
      </c>
      <c r="D66" t="str">
        <f t="shared" si="2"/>
        <v>Biogasoline</v>
      </c>
      <c r="E66" s="45">
        <f>VLOOKUP($A$1&amp;$B66,'IEA production stats aggregated'!$A:$AY,E$59-2010+18,FALSE)/1000</f>
        <v>8.0399100000000001E-2</v>
      </c>
      <c r="F66" s="45">
        <f>VLOOKUP($A$1&amp;$B66,'IEA production stats aggregated'!$A:$AY,F$59-2010+18,FALSE)/1000</f>
        <v>0.24120150000000001</v>
      </c>
      <c r="G66" s="45">
        <f>VLOOKUP($A$1&amp;$B66,'IEA production stats aggregated'!$A:$AY,G$59-2010+18,FALSE)/1000</f>
        <v>0.13399850000000002</v>
      </c>
      <c r="H66" s="45">
        <f>VLOOKUP($A$1&amp;$B66,'IEA production stats aggregated'!$A:$AY,H$59-2010+18,FALSE)/1000</f>
        <v>0.1607982</v>
      </c>
      <c r="I66" s="45">
        <f>VLOOKUP($A$1&amp;$B66,'IEA production stats aggregated'!$A:$AY,I$59-2010+18,FALSE)/1000</f>
        <v>1.0183971999999999</v>
      </c>
      <c r="J66" s="45">
        <f>VLOOKUP($A$1&amp;$B66,'IEA production stats aggregated'!$A:$AY,J$59-2010+18,FALSE)/1000</f>
        <v>1.6079992000000001</v>
      </c>
      <c r="K66" s="45">
        <f>VLOOKUP($A$1&amp;$B66,'IEA production stats aggregated'!$A:$AY,K$59-2010+18,FALSE)/1000</f>
        <v>1.5275999999999998</v>
      </c>
      <c r="L66" s="45">
        <f>VLOOKUP($A$1&amp;$B66,'IEA production stats aggregated'!$A:$AY,L$59-2010+18,FALSE)/1000</f>
        <v>1.2326357999999999</v>
      </c>
      <c r="M66" s="45">
        <f>VLOOKUP($A$1&amp;$B66,'IEA production stats aggregated'!$A:$AY,M$59-2010+18,FALSE)/1000</f>
        <v>1.8519848999999999</v>
      </c>
      <c r="N66" s="45">
        <f>VLOOKUP($A$1&amp;$B66,'IEA production stats aggregated'!$A:$AY,N$59-2010+18,FALSE)/1000</f>
        <v>1.9221473</v>
      </c>
      <c r="O66" s="45">
        <f>VLOOKUP($A$1&amp;$B66,'IEA production stats aggregated'!$A:$AY,O$59-2010+18,FALSE)/1000</f>
        <v>2.1244661000000002</v>
      </c>
      <c r="P66" s="62">
        <f>VLOOKUP($A$1&amp;$B66,'IEA production stats aggregated'!$A:$AY,P$59-2010+40,FALSE)</f>
        <v>0</v>
      </c>
      <c r="Q66" s="62">
        <f>VLOOKUP($A$1&amp;$B66,'IEA production stats aggregated'!$A:$AY,Q$59-2010+40,FALSE)</f>
        <v>0</v>
      </c>
      <c r="R66" s="62">
        <f>VLOOKUP($A$1&amp;$B66,'IEA production stats aggregated'!$A:$AY,R$59-2010+40,FALSE)</f>
        <v>0</v>
      </c>
      <c r="S66" s="62">
        <f>VLOOKUP($A$1&amp;$B66,'IEA production stats aggregated'!$A:$AY,S$59-2010+40,FALSE)</f>
        <v>0</v>
      </c>
      <c r="T66" s="62">
        <f>VLOOKUP($A$1&amp;$B66,'IEA production stats aggregated'!$A:$AY,T$59-2010+40,FALSE)</f>
        <v>0</v>
      </c>
      <c r="U66" s="62">
        <f>VLOOKUP($A$1&amp;$B66,'IEA production stats aggregated'!$A:$AY,U$59-2010+40,FALSE)</f>
        <v>0</v>
      </c>
      <c r="V66" s="62">
        <f>VLOOKUP($A$1&amp;$B66,'IEA production stats aggregated'!$A:$AY,V$59-2010+40,FALSE)</f>
        <v>0</v>
      </c>
      <c r="W66" s="62">
        <f>VLOOKUP($A$1&amp;$B66,'IEA production stats aggregated'!$A:$AY,W$59-2010+40,FALSE)</f>
        <v>0</v>
      </c>
      <c r="X66" s="62">
        <f>VLOOKUP($A$1&amp;$B66,'IEA production stats aggregated'!$A:$AY,X$59-2010+40,FALSE)</f>
        <v>0</v>
      </c>
      <c r="Y66" s="62">
        <f>VLOOKUP($A$1&amp;$B66,'IEA production stats aggregated'!$A:$AY,Y$59-2010+40,FALSE)</f>
        <v>0</v>
      </c>
      <c r="Z66" s="62">
        <f>VLOOKUP($A$1&amp;$B66,'IEA production stats aggregated'!$A:$AY,Z$59-2010+40,FALSE)</f>
        <v>0</v>
      </c>
      <c r="AA66" s="66">
        <f>VLOOKUP($A$1&amp;$B66,'IEA production stats aggregated'!$A:$CQ,AA$59-2010+84,FALSE)</f>
        <v>0</v>
      </c>
      <c r="AB66" s="66">
        <f>VLOOKUP($A$1&amp;$B66,'IEA production stats aggregated'!$A:$CQ,AB$59-2010+84,FALSE)</f>
        <v>0</v>
      </c>
      <c r="AC66" s="66">
        <f>VLOOKUP($A$1&amp;$B66,'IEA production stats aggregated'!$A:$CQ,AC$59-2010+84,FALSE)</f>
        <v>0</v>
      </c>
      <c r="AD66" s="66">
        <f>VLOOKUP($A$1&amp;$B66,'IEA production stats aggregated'!$A:$CQ,AD$59-2010+84,FALSE)</f>
        <v>0</v>
      </c>
      <c r="AE66" s="66">
        <f>VLOOKUP($A$1&amp;$B66,'IEA production stats aggregated'!$A:$CQ,AE$59-2010+84,FALSE)</f>
        <v>0</v>
      </c>
      <c r="AF66" s="66">
        <f>VLOOKUP($A$1&amp;$B66,'IEA production stats aggregated'!$A:$CQ,AF$59-2010+84,FALSE)</f>
        <v>0</v>
      </c>
      <c r="AG66" s="66">
        <f>VLOOKUP($A$1&amp;$B66,'IEA production stats aggregated'!$A:$CQ,AG$59-2010+84,FALSE)</f>
        <v>0</v>
      </c>
      <c r="AH66" s="66">
        <f>VLOOKUP($A$1&amp;$B66,'IEA production stats aggregated'!$A:$CQ,AH$59-2010+84,FALSE)</f>
        <v>0</v>
      </c>
      <c r="AI66" s="66">
        <f>VLOOKUP($A$1&amp;$B66,'IEA production stats aggregated'!$A:$CQ,AI$59-2010+84,FALSE)</f>
        <v>0</v>
      </c>
      <c r="AJ66" s="66">
        <f>VLOOKUP($A$1&amp;$B66,'IEA production stats aggregated'!$A:$CQ,AJ$59-2010+84,FALSE)</f>
        <v>0</v>
      </c>
      <c r="AK66" s="66">
        <f>VLOOKUP($A$1&amp;$B66,'IEA production stats aggregated'!$A:$CQ,AK$59-2010+84,FALSE)</f>
        <v>0</v>
      </c>
    </row>
    <row r="67" spans="1:37" x14ac:dyDescent="0.25">
      <c r="A67">
        <v>8</v>
      </c>
      <c r="B67" t="str">
        <f t="shared" si="0"/>
        <v>BIOGASES</v>
      </c>
      <c r="C67" t="str">
        <f t="shared" si="1"/>
        <v>Biogases</v>
      </c>
      <c r="D67" t="str">
        <f t="shared" si="2"/>
        <v>Biogases</v>
      </c>
      <c r="E67" s="45">
        <f>VLOOKUP($A$1&amp;$B67,'IEA production stats aggregated'!$A:$AY,E$59-2010+18,FALSE)/1000</f>
        <v>8.9002999999999999E-2</v>
      </c>
      <c r="F67" s="45">
        <f>VLOOKUP($A$1&amp;$B67,'IEA production stats aggregated'!$A:$AY,F$59-2010+18,FALSE)/1000</f>
        <v>5.3000700000000005E-2</v>
      </c>
      <c r="G67" s="45">
        <f>VLOOKUP($A$1&amp;$B67,'IEA production stats aggregated'!$A:$AY,G$59-2010+18,FALSE)/1000</f>
        <v>0.2360015</v>
      </c>
      <c r="H67" s="45">
        <f>VLOOKUP($A$1&amp;$B67,'IEA production stats aggregated'!$A:$AY,H$59-2010+18,FALSE)/1000</f>
        <v>0.2620016</v>
      </c>
      <c r="I67" s="45">
        <f>VLOOKUP($A$1&amp;$B67,'IEA production stats aggregated'!$A:$AY,I$59-2010+18,FALSE)/1000</f>
        <v>0.27800349999999996</v>
      </c>
      <c r="J67" s="45">
        <f>VLOOKUP($A$1&amp;$B67,'IEA production stats aggregated'!$A:$AY,J$59-2010+18,FALSE)/1000</f>
        <v>0.27699869999999999</v>
      </c>
      <c r="K67" s="45">
        <f>VLOOKUP($A$1&amp;$B67,'IEA production stats aggregated'!$A:$AY,K$59-2010+18,FALSE)/1000</f>
        <v>0.29699900000000001</v>
      </c>
      <c r="L67" s="45">
        <f>VLOOKUP($A$1&amp;$B67,'IEA production stats aggregated'!$A:$AY,L$59-2010+18,FALSE)/1000</f>
        <v>0.27371210000000001</v>
      </c>
      <c r="M67" s="45">
        <f>VLOOKUP($A$1&amp;$B67,'IEA production stats aggregated'!$A:$AY,M$59-2010+18,FALSE)/1000</f>
        <v>0.34379489999999996</v>
      </c>
      <c r="N67" s="45">
        <f>VLOOKUP($A$1&amp;$B67,'IEA production stats aggregated'!$A:$AY,N$59-2010+18,FALSE)/1000</f>
        <v>0.30995719999999999</v>
      </c>
      <c r="O67" s="45">
        <f>VLOOKUP($A$1&amp;$B67,'IEA production stats aggregated'!$A:$AY,O$59-2010+18,FALSE)/1000</f>
        <v>0.36875659999999999</v>
      </c>
      <c r="P67" s="62">
        <f>VLOOKUP($A$1&amp;$B67,'IEA production stats aggregated'!$A:$AY,P$59-2010+40,FALSE)</f>
        <v>0</v>
      </c>
      <c r="Q67" s="62">
        <f>VLOOKUP($A$1&amp;$B67,'IEA production stats aggregated'!$A:$AY,Q$59-2010+40,FALSE)</f>
        <v>0</v>
      </c>
      <c r="R67" s="62">
        <f>VLOOKUP($A$1&amp;$B67,'IEA production stats aggregated'!$A:$AY,R$59-2010+40,FALSE)</f>
        <v>0</v>
      </c>
      <c r="S67" s="62">
        <f>VLOOKUP($A$1&amp;$B67,'IEA production stats aggregated'!$A:$AY,S$59-2010+40,FALSE)</f>
        <v>0</v>
      </c>
      <c r="T67" s="62">
        <f>VLOOKUP($A$1&amp;$B67,'IEA production stats aggregated'!$A:$AY,T$59-2010+40,FALSE)</f>
        <v>0</v>
      </c>
      <c r="U67" s="62">
        <f>VLOOKUP($A$1&amp;$B67,'IEA production stats aggregated'!$A:$AY,U$59-2010+40,FALSE)</f>
        <v>0</v>
      </c>
      <c r="V67" s="62">
        <f>VLOOKUP($A$1&amp;$B67,'IEA production stats aggregated'!$A:$AY,V$59-2010+40,FALSE)</f>
        <v>0</v>
      </c>
      <c r="W67" s="62">
        <f>VLOOKUP($A$1&amp;$B67,'IEA production stats aggregated'!$A:$AY,W$59-2010+40,FALSE)</f>
        <v>0</v>
      </c>
      <c r="X67" s="62">
        <f>VLOOKUP($A$1&amp;$B67,'IEA production stats aggregated'!$A:$AY,X$59-2010+40,FALSE)</f>
        <v>0</v>
      </c>
      <c r="Y67" s="62">
        <f>VLOOKUP($A$1&amp;$B67,'IEA production stats aggregated'!$A:$AY,Y$59-2010+40,FALSE)</f>
        <v>0</v>
      </c>
      <c r="Z67" s="62">
        <f>VLOOKUP($A$1&amp;$B67,'IEA production stats aggregated'!$A:$AY,Z$59-2010+40,FALSE)</f>
        <v>0</v>
      </c>
      <c r="AA67" s="66">
        <f>VLOOKUP($A$1&amp;$B67,'IEA production stats aggregated'!$A:$CQ,AA$59-2010+84,FALSE)</f>
        <v>0</v>
      </c>
      <c r="AB67" s="66">
        <f>VLOOKUP($A$1&amp;$B67,'IEA production stats aggregated'!$A:$CQ,AB$59-2010+84,FALSE)</f>
        <v>0</v>
      </c>
      <c r="AC67" s="66">
        <f>VLOOKUP($A$1&amp;$B67,'IEA production stats aggregated'!$A:$CQ,AC$59-2010+84,FALSE)</f>
        <v>0</v>
      </c>
      <c r="AD67" s="66">
        <f>VLOOKUP($A$1&amp;$B67,'IEA production stats aggregated'!$A:$CQ,AD$59-2010+84,FALSE)</f>
        <v>0</v>
      </c>
      <c r="AE67" s="66">
        <f>VLOOKUP($A$1&amp;$B67,'IEA production stats aggregated'!$A:$CQ,AE$59-2010+84,FALSE)</f>
        <v>0</v>
      </c>
      <c r="AF67" s="66">
        <f>VLOOKUP($A$1&amp;$B67,'IEA production stats aggregated'!$A:$CQ,AF$59-2010+84,FALSE)</f>
        <v>0</v>
      </c>
      <c r="AG67" s="66">
        <f>VLOOKUP($A$1&amp;$B67,'IEA production stats aggregated'!$A:$CQ,AG$59-2010+84,FALSE)</f>
        <v>0</v>
      </c>
      <c r="AH67" s="66">
        <f>VLOOKUP($A$1&amp;$B67,'IEA production stats aggregated'!$A:$CQ,AH$59-2010+84,FALSE)</f>
        <v>0</v>
      </c>
      <c r="AI67" s="66">
        <f>VLOOKUP($A$1&amp;$B67,'IEA production stats aggregated'!$A:$CQ,AI$59-2010+84,FALSE)</f>
        <v>0</v>
      </c>
      <c r="AJ67" s="66">
        <f>VLOOKUP($A$1&amp;$B67,'IEA production stats aggregated'!$A:$CQ,AJ$59-2010+84,FALSE)</f>
        <v>0</v>
      </c>
      <c r="AK67" s="66">
        <f>VLOOKUP($A$1&amp;$B67,'IEA production stats aggregated'!$A:$CQ,AK$59-2010+84,FALSE)</f>
        <v>0</v>
      </c>
    </row>
    <row r="68" spans="1:37" x14ac:dyDescent="0.25">
      <c r="A68">
        <v>9</v>
      </c>
      <c r="B68" t="str">
        <f t="shared" si="0"/>
        <v>MUNWASTER</v>
      </c>
      <c r="C68" t="str">
        <f t="shared" si="1"/>
        <v>Renewable Municipal Waste</v>
      </c>
      <c r="D68" t="str">
        <f t="shared" si="2"/>
        <v>Municipal waste</v>
      </c>
      <c r="E68" s="45">
        <f>VLOOKUP($A$1&amp;$B68,'IEA production stats aggregated'!$A:$AY,E$59-2010+18,FALSE)/1000</f>
        <v>2.9002E-2</v>
      </c>
      <c r="F68" s="45">
        <f>VLOOKUP($A$1&amp;$B68,'IEA production stats aggregated'!$A:$AY,F$59-2010+18,FALSE)/1000</f>
        <v>4.2998399999999999E-2</v>
      </c>
      <c r="G68" s="45">
        <f>VLOOKUP($A$1&amp;$B68,'IEA production stats aggregated'!$A:$AY,G$59-2010+18,FALSE)/1000</f>
        <v>4.2998399999999999E-2</v>
      </c>
      <c r="H68" s="45">
        <f>VLOOKUP($A$1&amp;$B68,'IEA production stats aggregated'!$A:$AY,H$59-2010+18,FALSE)/1000</f>
        <v>1.40007E-2</v>
      </c>
      <c r="I68" s="45">
        <f>VLOOKUP($A$1&amp;$B68,'IEA production stats aggregated'!$A:$AY,I$59-2010+18,FALSE)/1000</f>
        <v>0</v>
      </c>
      <c r="J68" s="45">
        <f>VLOOKUP($A$1&amp;$B68,'IEA production stats aggregated'!$A:$AY,J$59-2010+18,FALSE)/1000</f>
        <v>1.40007E-2</v>
      </c>
      <c r="K68" s="45">
        <f>VLOOKUP($A$1&amp;$B68,'IEA production stats aggregated'!$A:$AY,K$59-2010+18,FALSE)/1000</f>
        <v>1.40007E-2</v>
      </c>
      <c r="L68" s="45">
        <f>VLOOKUP($A$1&amp;$B68,'IEA production stats aggregated'!$A:$AY,L$59-2010+18,FALSE)/1000</f>
        <v>0</v>
      </c>
      <c r="M68" s="45">
        <f>VLOOKUP($A$1&amp;$B68,'IEA production stats aggregated'!$A:$AY,M$59-2010+18,FALSE)/1000</f>
        <v>0</v>
      </c>
      <c r="N68" s="45">
        <f>VLOOKUP($A$1&amp;$B68,'IEA production stats aggregated'!$A:$AY,N$59-2010+18,FALSE)/1000</f>
        <v>0</v>
      </c>
      <c r="O68" s="45">
        <f>VLOOKUP($A$1&amp;$B68,'IEA production stats aggregated'!$A:$AY,O$59-2010+18,FALSE)/1000</f>
        <v>0</v>
      </c>
      <c r="P68" s="62">
        <f>VLOOKUP($A$1&amp;$B68,'IEA production stats aggregated'!$A:$AY,P$59-2010+40,FALSE)</f>
        <v>0</v>
      </c>
      <c r="Q68" s="62">
        <f>VLOOKUP($A$1&amp;$B68,'IEA production stats aggregated'!$A:$AY,Q$59-2010+40,FALSE)</f>
        <v>0</v>
      </c>
      <c r="R68" s="62">
        <f>VLOOKUP($A$1&amp;$B68,'IEA production stats aggregated'!$A:$AY,R$59-2010+40,FALSE)</f>
        <v>0</v>
      </c>
      <c r="S68" s="62">
        <f>VLOOKUP($A$1&amp;$B68,'IEA production stats aggregated'!$A:$AY,S$59-2010+40,FALSE)</f>
        <v>0</v>
      </c>
      <c r="T68" s="62">
        <f>VLOOKUP($A$1&amp;$B68,'IEA production stats aggregated'!$A:$AY,T$59-2010+40,FALSE)</f>
        <v>0</v>
      </c>
      <c r="U68" s="62">
        <f>VLOOKUP($A$1&amp;$B68,'IEA production stats aggregated'!$A:$AY,U$59-2010+40,FALSE)</f>
        <v>0</v>
      </c>
      <c r="V68" s="62">
        <f>VLOOKUP($A$1&amp;$B68,'IEA production stats aggregated'!$A:$AY,V$59-2010+40,FALSE)</f>
        <v>0</v>
      </c>
      <c r="W68" s="62">
        <f>VLOOKUP($A$1&amp;$B68,'IEA production stats aggregated'!$A:$AY,W$59-2010+40,FALSE)</f>
        <v>0</v>
      </c>
      <c r="X68" s="62">
        <f>VLOOKUP($A$1&amp;$B68,'IEA production stats aggregated'!$A:$AY,X$59-2010+40,FALSE)</f>
        <v>0</v>
      </c>
      <c r="Y68" s="62">
        <f>VLOOKUP($A$1&amp;$B68,'IEA production stats aggregated'!$A:$AY,Y$59-2010+40,FALSE)</f>
        <v>0</v>
      </c>
      <c r="Z68" s="62">
        <f>VLOOKUP($A$1&amp;$B68,'IEA production stats aggregated'!$A:$AY,Z$59-2010+40,FALSE)</f>
        <v>0</v>
      </c>
      <c r="AA68" s="66">
        <f>VLOOKUP($A$1&amp;$B68,'IEA production stats aggregated'!$A:$CQ,AA$59-2010+84,FALSE)</f>
        <v>0</v>
      </c>
      <c r="AB68" s="66">
        <f>VLOOKUP($A$1&amp;$B68,'IEA production stats aggregated'!$A:$CQ,AB$59-2010+84,FALSE)</f>
        <v>0</v>
      </c>
      <c r="AC68" s="66">
        <f>VLOOKUP($A$1&amp;$B68,'IEA production stats aggregated'!$A:$CQ,AC$59-2010+84,FALSE)</f>
        <v>0</v>
      </c>
      <c r="AD68" s="66">
        <f>VLOOKUP($A$1&amp;$B68,'IEA production stats aggregated'!$A:$CQ,AD$59-2010+84,FALSE)</f>
        <v>0</v>
      </c>
      <c r="AE68" s="66">
        <f>VLOOKUP($A$1&amp;$B68,'IEA production stats aggregated'!$A:$CQ,AE$59-2010+84,FALSE)</f>
        <v>0</v>
      </c>
      <c r="AF68" s="66">
        <f>VLOOKUP($A$1&amp;$B68,'IEA production stats aggregated'!$A:$CQ,AF$59-2010+84,FALSE)</f>
        <v>0</v>
      </c>
      <c r="AG68" s="66">
        <f>VLOOKUP($A$1&amp;$B68,'IEA production stats aggregated'!$A:$CQ,AG$59-2010+84,FALSE)</f>
        <v>0</v>
      </c>
      <c r="AH68" s="66">
        <f>VLOOKUP($A$1&amp;$B68,'IEA production stats aggregated'!$A:$CQ,AH$59-2010+84,FALSE)</f>
        <v>0</v>
      </c>
      <c r="AI68" s="66">
        <f>VLOOKUP($A$1&amp;$B68,'IEA production stats aggregated'!$A:$CQ,AI$59-2010+84,FALSE)</f>
        <v>0</v>
      </c>
      <c r="AJ68" s="66">
        <f>VLOOKUP($A$1&amp;$B68,'IEA production stats aggregated'!$A:$CQ,AJ$59-2010+84,FALSE)</f>
        <v>0</v>
      </c>
      <c r="AK68" s="66">
        <f>VLOOKUP($A$1&amp;$B68,'IEA production stats aggregated'!$A:$CQ,AK$59-2010+84,FALSE)</f>
        <v>0</v>
      </c>
    </row>
    <row r="69" spans="1:37" x14ac:dyDescent="0.25">
      <c r="A69">
        <v>10</v>
      </c>
      <c r="B69" t="str">
        <f t="shared" si="0"/>
        <v>BIOJETKERO</v>
      </c>
      <c r="C69" t="str">
        <f t="shared" si="1"/>
        <v>Bio Jet Kerosene</v>
      </c>
      <c r="D69" t="str">
        <f t="shared" si="2"/>
        <v>Bio Jet Kerosene</v>
      </c>
      <c r="E69" s="45">
        <f>VLOOKUP($A$1&amp;$B69,'IEA production stats aggregated'!$A:$AY,E$59-2010+18,FALSE)/1000</f>
        <v>0</v>
      </c>
      <c r="F69" s="45">
        <f>VLOOKUP($A$1&amp;$B69,'IEA production stats aggregated'!$A:$AY,F$59-2010+18,FALSE)/1000</f>
        <v>0</v>
      </c>
      <c r="G69" s="45">
        <f>VLOOKUP($A$1&amp;$B69,'IEA production stats aggregated'!$A:$AY,G$59-2010+18,FALSE)/1000</f>
        <v>0</v>
      </c>
      <c r="H69" s="45">
        <f>VLOOKUP($A$1&amp;$B69,'IEA production stats aggregated'!$A:$AY,H$59-2010+18,FALSE)/1000</f>
        <v>0</v>
      </c>
      <c r="I69" s="45">
        <f>VLOOKUP($A$1&amp;$B69,'IEA production stats aggregated'!$A:$AY,I$59-2010+18,FALSE)/1000</f>
        <v>0</v>
      </c>
      <c r="J69" s="45">
        <f>VLOOKUP($A$1&amp;$B69,'IEA production stats aggregated'!$A:$AY,J$59-2010+18,FALSE)/1000</f>
        <v>0</v>
      </c>
      <c r="K69" s="45">
        <f>VLOOKUP($A$1&amp;$B69,'IEA production stats aggregated'!$A:$AY,K$59-2010+18,FALSE)/1000</f>
        <v>0</v>
      </c>
      <c r="L69" s="45">
        <f>VLOOKUP($A$1&amp;$B69,'IEA production stats aggregated'!$A:$AY,L$59-2010+18,FALSE)/1000</f>
        <v>0</v>
      </c>
      <c r="M69" s="45">
        <f>VLOOKUP($A$1&amp;$B69,'IEA production stats aggregated'!$A:$AY,M$59-2010+18,FALSE)/1000</f>
        <v>0</v>
      </c>
      <c r="N69" s="45">
        <f>VLOOKUP($A$1&amp;$B69,'IEA production stats aggregated'!$A:$AY,N$59-2010+18,FALSE)/1000</f>
        <v>0</v>
      </c>
      <c r="O69" s="45">
        <f>VLOOKUP($A$1&amp;$B69,'IEA production stats aggregated'!$A:$AY,O$59-2010+18,FALSE)/1000</f>
        <v>0</v>
      </c>
      <c r="P69" s="62">
        <f>VLOOKUP($A$1&amp;$B69,'IEA production stats aggregated'!$A:$AY,P$59-2010+40,FALSE)</f>
        <v>0</v>
      </c>
      <c r="Q69" s="62">
        <f>VLOOKUP($A$1&amp;$B69,'IEA production stats aggregated'!$A:$AY,Q$59-2010+40,FALSE)</f>
        <v>0</v>
      </c>
      <c r="R69" s="62">
        <f>VLOOKUP($A$1&amp;$B69,'IEA production stats aggregated'!$A:$AY,R$59-2010+40,FALSE)</f>
        <v>0</v>
      </c>
      <c r="S69" s="62">
        <f>VLOOKUP($A$1&amp;$B69,'IEA production stats aggregated'!$A:$AY,S$59-2010+40,FALSE)</f>
        <v>0</v>
      </c>
      <c r="T69" s="62">
        <f>VLOOKUP($A$1&amp;$B69,'IEA production stats aggregated'!$A:$AY,T$59-2010+40,FALSE)</f>
        <v>0</v>
      </c>
      <c r="U69" s="62">
        <f>VLOOKUP($A$1&amp;$B69,'IEA production stats aggregated'!$A:$AY,U$59-2010+40,FALSE)</f>
        <v>0</v>
      </c>
      <c r="V69" s="62">
        <f>VLOOKUP($A$1&amp;$B69,'IEA production stats aggregated'!$A:$AY,V$59-2010+40,FALSE)</f>
        <v>0</v>
      </c>
      <c r="W69" s="62">
        <f>VLOOKUP($A$1&amp;$B69,'IEA production stats aggregated'!$A:$AY,W$59-2010+40,FALSE)</f>
        <v>0</v>
      </c>
      <c r="X69" s="62">
        <f>VLOOKUP($A$1&amp;$B69,'IEA production stats aggregated'!$A:$AY,X$59-2010+40,FALSE)</f>
        <v>0</v>
      </c>
      <c r="Y69" s="62">
        <f>VLOOKUP($A$1&amp;$B69,'IEA production stats aggregated'!$A:$AY,Y$59-2010+40,FALSE)</f>
        <v>0</v>
      </c>
      <c r="Z69" s="62">
        <f>VLOOKUP($A$1&amp;$B69,'IEA production stats aggregated'!$A:$AY,Z$59-2010+40,FALSE)</f>
        <v>0</v>
      </c>
      <c r="AA69" s="66">
        <f>VLOOKUP($A$1&amp;$B69,'IEA production stats aggregated'!$A:$CQ,AA$59-2010+84,FALSE)</f>
        <v>0</v>
      </c>
      <c r="AB69" s="66">
        <f>VLOOKUP($A$1&amp;$B69,'IEA production stats aggregated'!$A:$CQ,AB$59-2010+84,FALSE)</f>
        <v>0</v>
      </c>
      <c r="AC69" s="66">
        <f>VLOOKUP($A$1&amp;$B69,'IEA production stats aggregated'!$A:$CQ,AC$59-2010+84,FALSE)</f>
        <v>0</v>
      </c>
      <c r="AD69" s="66">
        <f>VLOOKUP($A$1&amp;$B69,'IEA production stats aggregated'!$A:$CQ,AD$59-2010+84,FALSE)</f>
        <v>0</v>
      </c>
      <c r="AE69" s="66">
        <f>VLOOKUP($A$1&amp;$B69,'IEA production stats aggregated'!$A:$CQ,AE$59-2010+84,FALSE)</f>
        <v>0</v>
      </c>
      <c r="AF69" s="66">
        <f>VLOOKUP($A$1&amp;$B69,'IEA production stats aggregated'!$A:$CQ,AF$59-2010+84,FALSE)</f>
        <v>0</v>
      </c>
      <c r="AG69" s="66">
        <f>VLOOKUP($A$1&amp;$B69,'IEA production stats aggregated'!$A:$CQ,AG$59-2010+84,FALSE)</f>
        <v>0</v>
      </c>
      <c r="AH69" s="66">
        <f>VLOOKUP($A$1&amp;$B69,'IEA production stats aggregated'!$A:$CQ,AH$59-2010+84,FALSE)</f>
        <v>0</v>
      </c>
      <c r="AI69" s="66">
        <f>VLOOKUP($A$1&amp;$B69,'IEA production stats aggregated'!$A:$CQ,AI$59-2010+84,FALSE)</f>
        <v>0</v>
      </c>
      <c r="AJ69" s="66">
        <f>VLOOKUP($A$1&amp;$B69,'IEA production stats aggregated'!$A:$CQ,AJ$59-2010+84,FALSE)</f>
        <v>0</v>
      </c>
      <c r="AK69" s="66">
        <f>VLOOKUP($A$1&amp;$B69,'IEA production stats aggregated'!$A:$CQ,AK$59-2010+84,FALSE)</f>
        <v>0</v>
      </c>
    </row>
    <row r="70" spans="1:37" x14ac:dyDescent="0.25">
      <c r="A70">
        <v>11</v>
      </c>
      <c r="B70" t="str">
        <f t="shared" si="0"/>
        <v>OBIOLIQ</v>
      </c>
      <c r="C70" t="str">
        <f t="shared" si="1"/>
        <v>Other Liquid Biofuels</v>
      </c>
      <c r="D70" t="str">
        <f t="shared" si="2"/>
        <v>Liquid biofuels</v>
      </c>
      <c r="E70" s="45">
        <f>VLOOKUP($A$1&amp;$B70,'IEA production stats aggregated'!$A:$AY,E$59-2010+18,FALSE)/1000</f>
        <v>0</v>
      </c>
      <c r="F70" s="45">
        <f>VLOOKUP($A$1&amp;$B70,'IEA production stats aggregated'!$A:$AY,F$59-2010+18,FALSE)/1000</f>
        <v>0</v>
      </c>
      <c r="G70" s="45">
        <f>VLOOKUP($A$1&amp;$B70,'IEA production stats aggregated'!$A:$AY,G$59-2010+18,FALSE)/1000</f>
        <v>0</v>
      </c>
      <c r="H70" s="45">
        <f>VLOOKUP($A$1&amp;$B70,'IEA production stats aggregated'!$A:$AY,H$59-2010+18,FALSE)/1000</f>
        <v>0</v>
      </c>
      <c r="I70" s="45">
        <f>VLOOKUP($A$1&amp;$B70,'IEA production stats aggregated'!$A:$AY,I$59-2010+18,FALSE)/1000</f>
        <v>0</v>
      </c>
      <c r="J70" s="45">
        <f>VLOOKUP($A$1&amp;$B70,'IEA production stats aggregated'!$A:$AY,J$59-2010+18,FALSE)/1000</f>
        <v>0</v>
      </c>
      <c r="K70" s="45">
        <f>VLOOKUP($A$1&amp;$B70,'IEA production stats aggregated'!$A:$AY,K$59-2010+18,FALSE)/1000</f>
        <v>0</v>
      </c>
      <c r="L70" s="45">
        <f>VLOOKUP($A$1&amp;$B70,'IEA production stats aggregated'!$A:$AY,L$59-2010+18,FALSE)/1000</f>
        <v>0</v>
      </c>
      <c r="M70" s="45">
        <f>VLOOKUP($A$1&amp;$B70,'IEA production stats aggregated'!$A:$AY,M$59-2010+18,FALSE)/1000</f>
        <v>0</v>
      </c>
      <c r="N70" s="45">
        <f>VLOOKUP($A$1&amp;$B70,'IEA production stats aggregated'!$A:$AY,N$59-2010+18,FALSE)/1000</f>
        <v>0</v>
      </c>
      <c r="O70" s="45">
        <f>VLOOKUP($A$1&amp;$B70,'IEA production stats aggregated'!$A:$AY,O$59-2010+18,FALSE)/1000</f>
        <v>0</v>
      </c>
      <c r="P70" s="62">
        <f>VLOOKUP($A$1&amp;$B70,'IEA production stats aggregated'!$A:$AY,P$59-2010+40,FALSE)</f>
        <v>0</v>
      </c>
      <c r="Q70" s="62">
        <f>VLOOKUP($A$1&amp;$B70,'IEA production stats aggregated'!$A:$AY,Q$59-2010+40,FALSE)</f>
        <v>0</v>
      </c>
      <c r="R70" s="62">
        <f>VLOOKUP($A$1&amp;$B70,'IEA production stats aggregated'!$A:$AY,R$59-2010+40,FALSE)</f>
        <v>0</v>
      </c>
      <c r="S70" s="62">
        <f>VLOOKUP($A$1&amp;$B70,'IEA production stats aggregated'!$A:$AY,S$59-2010+40,FALSE)</f>
        <v>0</v>
      </c>
      <c r="T70" s="62">
        <f>VLOOKUP($A$1&amp;$B70,'IEA production stats aggregated'!$A:$AY,T$59-2010+40,FALSE)</f>
        <v>0</v>
      </c>
      <c r="U70" s="62">
        <f>VLOOKUP($A$1&amp;$B70,'IEA production stats aggregated'!$A:$AY,U$59-2010+40,FALSE)</f>
        <v>0</v>
      </c>
      <c r="V70" s="62">
        <f>VLOOKUP($A$1&amp;$B70,'IEA production stats aggregated'!$A:$AY,V$59-2010+40,FALSE)</f>
        <v>0</v>
      </c>
      <c r="W70" s="62">
        <f>VLOOKUP($A$1&amp;$B70,'IEA production stats aggregated'!$A:$AY,W$59-2010+40,FALSE)</f>
        <v>0</v>
      </c>
      <c r="X70" s="62">
        <f>VLOOKUP($A$1&amp;$B70,'IEA production stats aggregated'!$A:$AY,X$59-2010+40,FALSE)</f>
        <v>0</v>
      </c>
      <c r="Y70" s="62">
        <f>VLOOKUP($A$1&amp;$B70,'IEA production stats aggregated'!$A:$AY,Y$59-2010+40,FALSE)</f>
        <v>0</v>
      </c>
      <c r="Z70" s="62">
        <f>VLOOKUP($A$1&amp;$B70,'IEA production stats aggregated'!$A:$AY,Z$59-2010+40,FALSE)</f>
        <v>0</v>
      </c>
      <c r="AA70" s="66">
        <f>VLOOKUP($A$1&amp;$B70,'IEA production stats aggregated'!$A:$CQ,AA$59-2010+84,FALSE)</f>
        <v>0</v>
      </c>
      <c r="AB70" s="66">
        <f>VLOOKUP($A$1&amp;$B70,'IEA production stats aggregated'!$A:$CQ,AB$59-2010+84,FALSE)</f>
        <v>0</v>
      </c>
      <c r="AC70" s="66">
        <f>VLOOKUP($A$1&amp;$B70,'IEA production stats aggregated'!$A:$CQ,AC$59-2010+84,FALSE)</f>
        <v>0</v>
      </c>
      <c r="AD70" s="66">
        <f>VLOOKUP($A$1&amp;$B70,'IEA production stats aggregated'!$A:$CQ,AD$59-2010+84,FALSE)</f>
        <v>0</v>
      </c>
      <c r="AE70" s="66">
        <f>VLOOKUP($A$1&amp;$B70,'IEA production stats aggregated'!$A:$CQ,AE$59-2010+84,FALSE)</f>
        <v>0</v>
      </c>
      <c r="AF70" s="66">
        <f>VLOOKUP($A$1&amp;$B70,'IEA production stats aggregated'!$A:$CQ,AF$59-2010+84,FALSE)</f>
        <v>0</v>
      </c>
      <c r="AG70" s="66">
        <f>VLOOKUP($A$1&amp;$B70,'IEA production stats aggregated'!$A:$CQ,AG$59-2010+84,FALSE)</f>
        <v>0</v>
      </c>
      <c r="AH70" s="66">
        <f>VLOOKUP($A$1&amp;$B70,'IEA production stats aggregated'!$A:$CQ,AH$59-2010+84,FALSE)</f>
        <v>0</v>
      </c>
      <c r="AI70" s="66">
        <f>VLOOKUP($A$1&amp;$B70,'IEA production stats aggregated'!$A:$CQ,AI$59-2010+84,FALSE)</f>
        <v>0</v>
      </c>
      <c r="AJ70" s="66">
        <f>VLOOKUP($A$1&amp;$B70,'IEA production stats aggregated'!$A:$CQ,AJ$59-2010+84,FALSE)</f>
        <v>0</v>
      </c>
      <c r="AK70" s="66">
        <f>VLOOKUP($A$1&amp;$B70,'IEA production stats aggregated'!$A:$CQ,AK$59-2010+84,FALSE)</f>
        <v>0</v>
      </c>
    </row>
    <row r="71" spans="1:37" x14ac:dyDescent="0.25">
      <c r="A71">
        <v>12</v>
      </c>
      <c r="B71" t="str">
        <f t="shared" si="0"/>
        <v>BIODIESEL</v>
      </c>
      <c r="C71" t="str">
        <f t="shared" si="1"/>
        <v>Biodiesel</v>
      </c>
      <c r="D71" t="str">
        <f t="shared" si="2"/>
        <v>Biodiesel</v>
      </c>
      <c r="E71" s="45">
        <f>VLOOKUP($A$1&amp;$B71,'IEA production stats aggregated'!$A:$AY,E$59-2010+18,FALSE)/1000</f>
        <v>0</v>
      </c>
      <c r="F71" s="45">
        <f>VLOOKUP($A$1&amp;$B71,'IEA production stats aggregated'!$A:$AY,F$59-2010+18,FALSE)/1000</f>
        <v>0</v>
      </c>
      <c r="G71" s="45">
        <f>VLOOKUP($A$1&amp;$B71,'IEA production stats aggregated'!$A:$AY,G$59-2010+18,FALSE)/1000</f>
        <v>0</v>
      </c>
      <c r="H71" s="45">
        <f>VLOOKUP($A$1&amp;$B71,'IEA production stats aggregated'!$A:$AY,H$59-2010+18,FALSE)/1000</f>
        <v>0</v>
      </c>
      <c r="I71" s="45">
        <f>VLOOKUP($A$1&amp;$B71,'IEA production stats aggregated'!$A:$AY,I$59-2010+18,FALSE)/1000</f>
        <v>0</v>
      </c>
      <c r="J71" s="45">
        <f>VLOOKUP($A$1&amp;$B71,'IEA production stats aggregated'!$A:$AY,J$59-2010+18,FALSE)/1000</f>
        <v>0</v>
      </c>
      <c r="K71" s="45">
        <f>VLOOKUP($A$1&amp;$B71,'IEA production stats aggregated'!$A:$AY,K$59-2010+18,FALSE)/1000</f>
        <v>0</v>
      </c>
      <c r="L71" s="45">
        <f>VLOOKUP($A$1&amp;$B71,'IEA production stats aggregated'!$A:$AY,L$59-2010+18,FALSE)/1000</f>
        <v>0</v>
      </c>
      <c r="M71" s="45">
        <f>VLOOKUP($A$1&amp;$B71,'IEA production stats aggregated'!$A:$AY,M$59-2010+18,FALSE)/1000</f>
        <v>0</v>
      </c>
      <c r="N71" s="45">
        <f>VLOOKUP($A$1&amp;$B71,'IEA production stats aggregated'!$A:$AY,N$59-2010+18,FALSE)/1000</f>
        <v>0</v>
      </c>
      <c r="O71" s="45">
        <f>VLOOKUP($A$1&amp;$B71,'IEA production stats aggregated'!$A:$AY,O$59-2010+18,FALSE)/1000</f>
        <v>0</v>
      </c>
      <c r="P71" s="62">
        <f>VLOOKUP($A$1&amp;$B71,'IEA production stats aggregated'!$A:$AY,P$59-2010+40,FALSE)</f>
        <v>0</v>
      </c>
      <c r="Q71" s="62">
        <f>VLOOKUP($A$1&amp;$B71,'IEA production stats aggregated'!$A:$AY,Q$59-2010+40,FALSE)</f>
        <v>0</v>
      </c>
      <c r="R71" s="62">
        <f>VLOOKUP($A$1&amp;$B71,'IEA production stats aggregated'!$A:$AY,R$59-2010+40,FALSE)</f>
        <v>0</v>
      </c>
      <c r="S71" s="62">
        <f>VLOOKUP($A$1&amp;$B71,'IEA production stats aggregated'!$A:$AY,S$59-2010+40,FALSE)</f>
        <v>0</v>
      </c>
      <c r="T71" s="62">
        <f>VLOOKUP($A$1&amp;$B71,'IEA production stats aggregated'!$A:$AY,T$59-2010+40,FALSE)</f>
        <v>0</v>
      </c>
      <c r="U71" s="62">
        <f>VLOOKUP($A$1&amp;$B71,'IEA production stats aggregated'!$A:$AY,U$59-2010+40,FALSE)</f>
        <v>0</v>
      </c>
      <c r="V71" s="62">
        <f>VLOOKUP($A$1&amp;$B71,'IEA production stats aggregated'!$A:$AY,V$59-2010+40,FALSE)</f>
        <v>0</v>
      </c>
      <c r="W71" s="62">
        <f>VLOOKUP($A$1&amp;$B71,'IEA production stats aggregated'!$A:$AY,W$59-2010+40,FALSE)</f>
        <v>0</v>
      </c>
      <c r="X71" s="62">
        <f>VLOOKUP($A$1&amp;$B71,'IEA production stats aggregated'!$A:$AY,X$59-2010+40,FALSE)</f>
        <v>0</v>
      </c>
      <c r="Y71" s="62">
        <f>VLOOKUP($A$1&amp;$B71,'IEA production stats aggregated'!$A:$AY,Y$59-2010+40,FALSE)</f>
        <v>0</v>
      </c>
      <c r="Z71" s="62">
        <f>VLOOKUP($A$1&amp;$B71,'IEA production stats aggregated'!$A:$AY,Z$59-2010+40,FALSE)</f>
        <v>0</v>
      </c>
      <c r="AA71" s="66">
        <f>VLOOKUP($A$1&amp;$B71,'IEA production stats aggregated'!$A:$CQ,AA$59-2010+84,FALSE)</f>
        <v>0</v>
      </c>
      <c r="AB71" s="66">
        <f>VLOOKUP($A$1&amp;$B71,'IEA production stats aggregated'!$A:$CQ,AB$59-2010+84,FALSE)</f>
        <v>0</v>
      </c>
      <c r="AC71" s="66">
        <f>VLOOKUP($A$1&amp;$B71,'IEA production stats aggregated'!$A:$CQ,AC$59-2010+84,FALSE)</f>
        <v>0</v>
      </c>
      <c r="AD71" s="66">
        <f>VLOOKUP($A$1&amp;$B71,'IEA production stats aggregated'!$A:$CQ,AD$59-2010+84,FALSE)</f>
        <v>0</v>
      </c>
      <c r="AE71" s="66">
        <f>VLOOKUP($A$1&amp;$B71,'IEA production stats aggregated'!$A:$CQ,AE$59-2010+84,FALSE)</f>
        <v>0</v>
      </c>
      <c r="AF71" s="66">
        <f>VLOOKUP($A$1&amp;$B71,'IEA production stats aggregated'!$A:$CQ,AF$59-2010+84,FALSE)</f>
        <v>0</v>
      </c>
      <c r="AG71" s="66">
        <f>VLOOKUP($A$1&amp;$B71,'IEA production stats aggregated'!$A:$CQ,AG$59-2010+84,FALSE)</f>
        <v>0</v>
      </c>
      <c r="AH71" s="66">
        <f>VLOOKUP($A$1&amp;$B71,'IEA production stats aggregated'!$A:$CQ,AH$59-2010+84,FALSE)</f>
        <v>0</v>
      </c>
      <c r="AI71" s="66">
        <f>VLOOKUP($A$1&amp;$B71,'IEA production stats aggregated'!$A:$CQ,AI$59-2010+84,FALSE)</f>
        <v>0</v>
      </c>
      <c r="AJ71" s="66">
        <f>VLOOKUP($A$1&amp;$B71,'IEA production stats aggregated'!$A:$CQ,AJ$59-2010+84,FALSE)</f>
        <v>0</v>
      </c>
      <c r="AK71" s="66">
        <f>VLOOKUP($A$1&amp;$B71,'IEA production stats aggregated'!$A:$CQ,AK$59-2010+84,FALSE)</f>
        <v>0</v>
      </c>
    </row>
    <row r="72" spans="1:37" x14ac:dyDescent="0.25">
      <c r="A72">
        <v>13</v>
      </c>
      <c r="B72" t="str">
        <f t="shared" si="0"/>
        <v>CHARCOAL</v>
      </c>
      <c r="C72" t="str">
        <f t="shared" si="1"/>
        <v>Charcoal</v>
      </c>
      <c r="D72" t="str">
        <f t="shared" si="2"/>
        <v>Charcoal</v>
      </c>
      <c r="E72" s="45">
        <f>VLOOKUP($A$1&amp;$B72,'IEA production stats aggregated'!$A:$AY,E$59-2010+18,FALSE)/1000</f>
        <v>0</v>
      </c>
      <c r="F72" s="45">
        <f>VLOOKUP($A$1&amp;$B72,'IEA production stats aggregated'!$A:$AY,F$59-2010+18,FALSE)/1000</f>
        <v>0</v>
      </c>
      <c r="G72" s="45">
        <f>VLOOKUP($A$1&amp;$B72,'IEA production stats aggregated'!$A:$AY,G$59-2010+18,FALSE)/1000</f>
        <v>0</v>
      </c>
      <c r="H72" s="45">
        <f>VLOOKUP($A$1&amp;$B72,'IEA production stats aggregated'!$A:$AY,H$59-2010+18,FALSE)/1000</f>
        <v>0</v>
      </c>
      <c r="I72" s="45">
        <f>VLOOKUP($A$1&amp;$B72,'IEA production stats aggregated'!$A:$AY,I$59-2010+18,FALSE)/1000</f>
        <v>0</v>
      </c>
      <c r="J72" s="45">
        <f>VLOOKUP($A$1&amp;$B72,'IEA production stats aggregated'!$A:$AY,J$59-2010+18,FALSE)/1000</f>
        <v>0</v>
      </c>
      <c r="K72" s="45">
        <f>VLOOKUP($A$1&amp;$B72,'IEA production stats aggregated'!$A:$AY,K$59-2010+18,FALSE)/1000</f>
        <v>0</v>
      </c>
      <c r="L72" s="45">
        <f>VLOOKUP($A$1&amp;$B72,'IEA production stats aggregated'!$A:$AY,L$59-2010+18,FALSE)/1000</f>
        <v>0</v>
      </c>
      <c r="M72" s="45">
        <f>VLOOKUP($A$1&amp;$B72,'IEA production stats aggregated'!$A:$AY,M$59-2010+18,FALSE)/1000</f>
        <v>0</v>
      </c>
      <c r="N72" s="45">
        <f>VLOOKUP($A$1&amp;$B72,'IEA production stats aggregated'!$A:$AY,N$59-2010+18,FALSE)/1000</f>
        <v>0</v>
      </c>
      <c r="O72" s="45">
        <f>VLOOKUP($A$1&amp;$B72,'IEA production stats aggregated'!$A:$AY,O$59-2010+18,FALSE)/1000</f>
        <v>0</v>
      </c>
      <c r="P72" s="62">
        <f>VLOOKUP($A$1&amp;$B72,'IEA production stats aggregated'!$A:$AY,P$59-2010+40,FALSE)</f>
        <v>0</v>
      </c>
      <c r="Q72" s="62">
        <f>VLOOKUP($A$1&amp;$B72,'IEA production stats aggregated'!$A:$AY,Q$59-2010+40,FALSE)</f>
        <v>0</v>
      </c>
      <c r="R72" s="62">
        <f>VLOOKUP($A$1&amp;$B72,'IEA production stats aggregated'!$A:$AY,R$59-2010+40,FALSE)</f>
        <v>0</v>
      </c>
      <c r="S72" s="62">
        <f>VLOOKUP($A$1&amp;$B72,'IEA production stats aggregated'!$A:$AY,S$59-2010+40,FALSE)</f>
        <v>0</v>
      </c>
      <c r="T72" s="62">
        <f>VLOOKUP($A$1&amp;$B72,'IEA production stats aggregated'!$A:$AY,T$59-2010+40,FALSE)</f>
        <v>0</v>
      </c>
      <c r="U72" s="62">
        <f>VLOOKUP($A$1&amp;$B72,'IEA production stats aggregated'!$A:$AY,U$59-2010+40,FALSE)</f>
        <v>0</v>
      </c>
      <c r="V72" s="62">
        <f>VLOOKUP($A$1&amp;$B72,'IEA production stats aggregated'!$A:$AY,V$59-2010+40,FALSE)</f>
        <v>0</v>
      </c>
      <c r="W72" s="62">
        <f>VLOOKUP($A$1&amp;$B72,'IEA production stats aggregated'!$A:$AY,W$59-2010+40,FALSE)</f>
        <v>0</v>
      </c>
      <c r="X72" s="62">
        <f>VLOOKUP($A$1&amp;$B72,'IEA production stats aggregated'!$A:$AY,X$59-2010+40,FALSE)</f>
        <v>0</v>
      </c>
      <c r="Y72" s="62">
        <f>VLOOKUP($A$1&amp;$B72,'IEA production stats aggregated'!$A:$AY,Y$59-2010+40,FALSE)</f>
        <v>0</v>
      </c>
      <c r="Z72" s="62">
        <f>VLOOKUP($A$1&amp;$B72,'IEA production stats aggregated'!$A:$AY,Z$59-2010+40,FALSE)</f>
        <v>0</v>
      </c>
      <c r="AA72" s="66">
        <f>VLOOKUP($A$1&amp;$B72,'IEA production stats aggregated'!$A:$CQ,AA$59-2010+84,FALSE)</f>
        <v>0</v>
      </c>
      <c r="AB72" s="66">
        <f>VLOOKUP($A$1&amp;$B72,'IEA production stats aggregated'!$A:$CQ,AB$59-2010+84,FALSE)</f>
        <v>0</v>
      </c>
      <c r="AC72" s="66">
        <f>VLOOKUP($A$1&amp;$B72,'IEA production stats aggregated'!$A:$CQ,AC$59-2010+84,FALSE)</f>
        <v>0</v>
      </c>
      <c r="AD72" s="66">
        <f>VLOOKUP($A$1&amp;$B72,'IEA production stats aggregated'!$A:$CQ,AD$59-2010+84,FALSE)</f>
        <v>0</v>
      </c>
      <c r="AE72" s="66">
        <f>VLOOKUP($A$1&amp;$B72,'IEA production stats aggregated'!$A:$CQ,AE$59-2010+84,FALSE)</f>
        <v>0</v>
      </c>
      <c r="AF72" s="66">
        <f>VLOOKUP($A$1&amp;$B72,'IEA production stats aggregated'!$A:$CQ,AF$59-2010+84,FALSE)</f>
        <v>0</v>
      </c>
      <c r="AG72" s="66">
        <f>VLOOKUP($A$1&amp;$B72,'IEA production stats aggregated'!$A:$CQ,AG$59-2010+84,FALSE)</f>
        <v>0</v>
      </c>
      <c r="AH72" s="66">
        <f>VLOOKUP($A$1&amp;$B72,'IEA production stats aggregated'!$A:$CQ,AH$59-2010+84,FALSE)</f>
        <v>0</v>
      </c>
      <c r="AI72" s="66">
        <f>VLOOKUP($A$1&amp;$B72,'IEA production stats aggregated'!$A:$CQ,AI$59-2010+84,FALSE)</f>
        <v>0</v>
      </c>
      <c r="AJ72" s="66">
        <f>VLOOKUP($A$1&amp;$B72,'IEA production stats aggregated'!$A:$CQ,AJ$59-2010+84,FALSE)</f>
        <v>0</v>
      </c>
      <c r="AK72" s="66">
        <f>VLOOKUP($A$1&amp;$B72,'IEA production stats aggregated'!$A:$CQ,AK$59-2010+84,FALSE)</f>
        <v>0</v>
      </c>
    </row>
    <row r="73" spans="1:37" x14ac:dyDescent="0.25">
      <c r="A73">
        <v>14</v>
      </c>
      <c r="B73" t="str">
        <f t="shared" si="0"/>
        <v>TIDE</v>
      </c>
      <c r="C73" t="str">
        <f t="shared" si="1"/>
        <v>Tide, Wave and Ocean</v>
      </c>
      <c r="D73" t="str">
        <f t="shared" si="2"/>
        <v>Tidal/wave</v>
      </c>
      <c r="E73" s="45">
        <f>VLOOKUP($A$1&amp;$B73,'IEA production stats aggregated'!$A:$AY,E$59-2010+18,FALSE)/1000</f>
        <v>0</v>
      </c>
      <c r="F73" s="45">
        <f>VLOOKUP($A$1&amp;$B73,'IEA production stats aggregated'!$A:$AY,F$59-2010+18,FALSE)/1000</f>
        <v>0</v>
      </c>
      <c r="G73" s="45">
        <f>VLOOKUP($A$1&amp;$B73,'IEA production stats aggregated'!$A:$AY,G$59-2010+18,FALSE)/1000</f>
        <v>0</v>
      </c>
      <c r="H73" s="45">
        <f>VLOOKUP($A$1&amp;$B73,'IEA production stats aggregated'!$A:$AY,H$59-2010+18,FALSE)/1000</f>
        <v>0</v>
      </c>
      <c r="I73" s="45">
        <f>VLOOKUP($A$1&amp;$B73,'IEA production stats aggregated'!$A:$AY,I$59-2010+18,FALSE)/1000</f>
        <v>0</v>
      </c>
      <c r="J73" s="45">
        <f>VLOOKUP($A$1&amp;$B73,'IEA production stats aggregated'!$A:$AY,J$59-2010+18,FALSE)/1000</f>
        <v>0</v>
      </c>
      <c r="K73" s="45">
        <f>VLOOKUP($A$1&amp;$B73,'IEA production stats aggregated'!$A:$AY,K$59-2010+18,FALSE)/1000</f>
        <v>0</v>
      </c>
      <c r="L73" s="45">
        <f>VLOOKUP($A$1&amp;$B73,'IEA production stats aggregated'!$A:$AY,L$59-2010+18,FALSE)/1000</f>
        <v>0</v>
      </c>
      <c r="M73" s="45">
        <f>VLOOKUP($A$1&amp;$B73,'IEA production stats aggregated'!$A:$AY,M$59-2010+18,FALSE)/1000</f>
        <v>0</v>
      </c>
      <c r="N73" s="45">
        <f>VLOOKUP($A$1&amp;$B73,'IEA production stats aggregated'!$A:$AY,N$59-2010+18,FALSE)/1000</f>
        <v>0</v>
      </c>
      <c r="O73" s="45">
        <f>VLOOKUP($A$1&amp;$B73,'IEA production stats aggregated'!$A:$AY,O$59-2010+18,FALSE)/1000</f>
        <v>0</v>
      </c>
      <c r="P73" s="62">
        <f>VLOOKUP($A$1&amp;$B73,'IEA production stats aggregated'!$A:$AY,P$59-2010+40,FALSE)</f>
        <v>0</v>
      </c>
      <c r="Q73" s="62">
        <f>VLOOKUP($A$1&amp;$B73,'IEA production stats aggregated'!$A:$AY,Q$59-2010+40,FALSE)</f>
        <v>0</v>
      </c>
      <c r="R73" s="62">
        <f>VLOOKUP($A$1&amp;$B73,'IEA production stats aggregated'!$A:$AY,R$59-2010+40,FALSE)</f>
        <v>0</v>
      </c>
      <c r="S73" s="62">
        <f>VLOOKUP($A$1&amp;$B73,'IEA production stats aggregated'!$A:$AY,S$59-2010+40,FALSE)</f>
        <v>0</v>
      </c>
      <c r="T73" s="62">
        <f>VLOOKUP($A$1&amp;$B73,'IEA production stats aggregated'!$A:$AY,T$59-2010+40,FALSE)</f>
        <v>0</v>
      </c>
      <c r="U73" s="62">
        <f>VLOOKUP($A$1&amp;$B73,'IEA production stats aggregated'!$A:$AY,U$59-2010+40,FALSE)</f>
        <v>0</v>
      </c>
      <c r="V73" s="62">
        <f>VLOOKUP($A$1&amp;$B73,'IEA production stats aggregated'!$A:$AY,V$59-2010+40,FALSE)</f>
        <v>0</v>
      </c>
      <c r="W73" s="62">
        <f>VLOOKUP($A$1&amp;$B73,'IEA production stats aggregated'!$A:$AY,W$59-2010+40,FALSE)</f>
        <v>0</v>
      </c>
      <c r="X73" s="62">
        <f>VLOOKUP($A$1&amp;$B73,'IEA production stats aggregated'!$A:$AY,X$59-2010+40,FALSE)</f>
        <v>0</v>
      </c>
      <c r="Y73" s="62">
        <f>VLOOKUP($A$1&amp;$B73,'IEA production stats aggregated'!$A:$AY,Y$59-2010+40,FALSE)</f>
        <v>0</v>
      </c>
      <c r="Z73" s="62">
        <f>VLOOKUP($A$1&amp;$B73,'IEA production stats aggregated'!$A:$AY,Z$59-2010+40,FALSE)</f>
        <v>0</v>
      </c>
      <c r="AA73" s="66">
        <f>VLOOKUP($A$1&amp;$B73,'IEA production stats aggregated'!$A:$CQ,AA$59-2010+84,FALSE)</f>
        <v>0</v>
      </c>
      <c r="AB73" s="66">
        <f>VLOOKUP($A$1&amp;$B73,'IEA production stats aggregated'!$A:$CQ,AB$59-2010+84,FALSE)</f>
        <v>0</v>
      </c>
      <c r="AC73" s="66">
        <f>VLOOKUP($A$1&amp;$B73,'IEA production stats aggregated'!$A:$CQ,AC$59-2010+84,FALSE)</f>
        <v>0</v>
      </c>
      <c r="AD73" s="66">
        <f>VLOOKUP($A$1&amp;$B73,'IEA production stats aggregated'!$A:$CQ,AD$59-2010+84,FALSE)</f>
        <v>0</v>
      </c>
      <c r="AE73" s="66">
        <f>VLOOKUP($A$1&amp;$B73,'IEA production stats aggregated'!$A:$CQ,AE$59-2010+84,FALSE)</f>
        <v>0</v>
      </c>
      <c r="AF73" s="66">
        <f>VLOOKUP($A$1&amp;$B73,'IEA production stats aggregated'!$A:$CQ,AF$59-2010+84,FALSE)</f>
        <v>0</v>
      </c>
      <c r="AG73" s="66">
        <f>VLOOKUP($A$1&amp;$B73,'IEA production stats aggregated'!$A:$CQ,AG$59-2010+84,FALSE)</f>
        <v>0</v>
      </c>
      <c r="AH73" s="66">
        <f>VLOOKUP($A$1&amp;$B73,'IEA production stats aggregated'!$A:$CQ,AH$59-2010+84,FALSE)</f>
        <v>0</v>
      </c>
      <c r="AI73" s="66">
        <f>VLOOKUP($A$1&amp;$B73,'IEA production stats aggregated'!$A:$CQ,AI$59-2010+84,FALSE)</f>
        <v>0</v>
      </c>
      <c r="AJ73" s="66">
        <f>VLOOKUP($A$1&amp;$B73,'IEA production stats aggregated'!$A:$CQ,AJ$59-2010+84,FALSE)</f>
        <v>0</v>
      </c>
      <c r="AK73" s="66">
        <f>VLOOKUP($A$1&amp;$B73,'IEA production stats aggregated'!$A:$CQ,AK$59-2010+84,FALSE)</f>
        <v>0</v>
      </c>
    </row>
    <row r="74" spans="1:37" x14ac:dyDescent="0.25">
      <c r="B74" t="s">
        <v>640</v>
      </c>
      <c r="C74" t="str">
        <f>VLOOKUP($B74,'Lookup codes'!$R:$S,2,FALSE)</f>
        <v>Total of Renewable Energy Sources</v>
      </c>
      <c r="D74" t="str">
        <f>VLOOKUP($B74,'Lookup codes'!$R:$S,2,FALSE)</f>
        <v>Total of Renewable Energy Sources</v>
      </c>
      <c r="E74" s="45">
        <f>VLOOKUP($A$1&amp;$B74,'IEA production stats aggregated'!$A:$AY,E$59-2010+18,FALSE)/1000</f>
        <v>13677.457214600001</v>
      </c>
      <c r="F74" s="45">
        <f>VLOOKUP($A$1&amp;$B74,'IEA production stats aggregated'!$A:$AY,F$59-2010+18,FALSE)/1000</f>
        <v>14160.582357699999</v>
      </c>
      <c r="G74" s="45">
        <f>VLOOKUP($A$1&amp;$B74,'IEA production stats aggregated'!$A:$AY,G$59-2010+18,FALSE)/1000</f>
        <v>14735.242868699999</v>
      </c>
      <c r="H74" s="45">
        <f>VLOOKUP($A$1&amp;$B74,'IEA production stats aggregated'!$A:$AY,H$59-2010+18,FALSE)/1000</f>
        <v>15113.2656075</v>
      </c>
      <c r="I74" s="45">
        <f>VLOOKUP($A$1&amp;$B74,'IEA production stats aggregated'!$A:$AY,I$59-2010+18,FALSE)/1000</f>
        <v>15359.082734099999</v>
      </c>
      <c r="J74" s="45">
        <f>VLOOKUP($A$1&amp;$B74,'IEA production stats aggregated'!$A:$AY,J$59-2010+18,FALSE)/1000</f>
        <v>15685.785964500001</v>
      </c>
      <c r="K74" s="45">
        <f>VLOOKUP($A$1&amp;$B74,'IEA production stats aggregated'!$A:$AY,K$59-2010+18,FALSE)/1000</f>
        <v>15829.224547599999</v>
      </c>
      <c r="L74" s="45">
        <f>VLOOKUP($A$1&amp;$B74,'IEA production stats aggregated'!$A:$AY,L$59-2010+18,FALSE)/1000</f>
        <v>16117.6034898</v>
      </c>
      <c r="M74" s="45">
        <f>VLOOKUP($A$1&amp;$B74,'IEA production stats aggregated'!$A:$AY,M$59-2010+18,FALSE)/1000</f>
        <v>16472.731319900002</v>
      </c>
      <c r="N74" s="45">
        <f>VLOOKUP($A$1&amp;$B74,'IEA production stats aggregated'!$A:$AY,N$59-2010+18,FALSE)/1000</f>
        <v>16921.877641899999</v>
      </c>
      <c r="O74" s="45">
        <f>VLOOKUP($A$1&amp;$B74,'IEA production stats aggregated'!$A:$AY,O$59-2010+18,FALSE)/1000</f>
        <v>17185.053140799999</v>
      </c>
      <c r="P74" s="62">
        <f>VLOOKUP($A$1&amp;$B74,'IEA production stats aggregated'!$A:$AY,P$59-2010+40,FALSE)</f>
        <v>0</v>
      </c>
      <c r="Q74" s="62">
        <f>VLOOKUP($A$1&amp;$B74,'IEA production stats aggregated'!$A:$AY,Q$59-2010+40,FALSE)</f>
        <v>0</v>
      </c>
      <c r="R74" s="62">
        <f>VLOOKUP($A$1&amp;$B74,'IEA production stats aggregated'!$A:$AY,R$59-2010+40,FALSE)</f>
        <v>0</v>
      </c>
      <c r="S74" s="62">
        <f>VLOOKUP($A$1&amp;$B74,'IEA production stats aggregated'!$A:$AY,S$59-2010+40,FALSE)</f>
        <v>0</v>
      </c>
      <c r="T74" s="62">
        <f>VLOOKUP($A$1&amp;$B74,'IEA production stats aggregated'!$A:$AY,T$59-2010+40,FALSE)</f>
        <v>0</v>
      </c>
      <c r="U74" s="62">
        <f>VLOOKUP($A$1&amp;$B74,'IEA production stats aggregated'!$A:$AY,U$59-2010+40,FALSE)</f>
        <v>0</v>
      </c>
      <c r="V74" s="62">
        <f>VLOOKUP($A$1&amp;$B74,'IEA production stats aggregated'!$A:$AY,V$59-2010+40,FALSE)</f>
        <v>0</v>
      </c>
      <c r="W74" s="62">
        <f>VLOOKUP($A$1&amp;$B74,'IEA production stats aggregated'!$A:$AY,W$59-2010+40,FALSE)</f>
        <v>0</v>
      </c>
      <c r="X74" s="62">
        <f>VLOOKUP($A$1&amp;$B74,'IEA production stats aggregated'!$A:$AY,X$59-2010+40,FALSE)</f>
        <v>0</v>
      </c>
      <c r="Y74" s="62">
        <f>VLOOKUP($A$1&amp;$B74,'IEA production stats aggregated'!$A:$AY,Y$59-2010+40,FALSE)</f>
        <v>0</v>
      </c>
      <c r="Z74" s="62">
        <f>VLOOKUP($A$1&amp;$B74,'IEA production stats aggregated'!$A:$AY,Z$59-2010+40,FALSE)</f>
        <v>0</v>
      </c>
      <c r="AA74" s="66">
        <f>VLOOKUP($A$1&amp;$B74,'IEA production stats aggregated'!$A:$CQ,AA$59-2010+84,FALSE)</f>
        <v>0</v>
      </c>
      <c r="AB74" s="66">
        <f>VLOOKUP($A$1&amp;$B74,'IEA production stats aggregated'!$A:$CQ,AB$59-2010+84,FALSE)</f>
        <v>0</v>
      </c>
      <c r="AC74" s="66">
        <f>VLOOKUP($A$1&amp;$B74,'IEA production stats aggregated'!$A:$CQ,AC$59-2010+84,FALSE)</f>
        <v>0</v>
      </c>
      <c r="AD74" s="66">
        <f>VLOOKUP($A$1&amp;$B74,'IEA production stats aggregated'!$A:$CQ,AD$59-2010+84,FALSE)</f>
        <v>0</v>
      </c>
      <c r="AE74" s="66">
        <f>VLOOKUP($A$1&amp;$B74,'IEA production stats aggregated'!$A:$CQ,AE$59-2010+84,FALSE)</f>
        <v>0</v>
      </c>
      <c r="AF74" s="66">
        <f>VLOOKUP($A$1&amp;$B74,'IEA production stats aggregated'!$A:$CQ,AF$59-2010+84,FALSE)</f>
        <v>0</v>
      </c>
      <c r="AG74" s="66">
        <f>VLOOKUP($A$1&amp;$B74,'IEA production stats aggregated'!$A:$CQ,AG$59-2010+84,FALSE)</f>
        <v>0</v>
      </c>
      <c r="AH74" s="66">
        <f>VLOOKUP($A$1&amp;$B74,'IEA production stats aggregated'!$A:$CQ,AH$59-2010+84,FALSE)</f>
        <v>0</v>
      </c>
      <c r="AI74" s="66">
        <f>VLOOKUP($A$1&amp;$B74,'IEA production stats aggregated'!$A:$CQ,AI$59-2010+84,FALSE)</f>
        <v>0</v>
      </c>
      <c r="AJ74" s="66">
        <f>VLOOKUP($A$1&amp;$B74,'IEA production stats aggregated'!$A:$CQ,AJ$59-2010+84,FALSE)</f>
        <v>0</v>
      </c>
      <c r="AK74" s="66">
        <f>VLOOKUP($A$1&amp;$B74,'IEA production stats aggregated'!$A:$CQ,AK$59-2010+84,FALSE)</f>
        <v>0</v>
      </c>
    </row>
    <row r="75" spans="1:37" x14ac:dyDescent="0.25">
      <c r="B75" t="s">
        <v>642</v>
      </c>
      <c r="C75" t="str">
        <f>VLOOKUP($B75,'Lookup codes'!$R:$S,2,FALSE)</f>
        <v>Total of All Energy Sources</v>
      </c>
      <c r="D75" t="str">
        <f>VLOOKUP($B75,'Lookup codes'!$R:$S,2,FALSE)</f>
        <v>Total of All Energy Sources</v>
      </c>
      <c r="E75" s="45">
        <f>VLOOKUP($A$1&amp;$B75,'IEA production stats aggregated'!$A:$AY,E$59-2010+18,FALSE)/1000</f>
        <v>48745.535085199997</v>
      </c>
      <c r="F75" s="45">
        <f>VLOOKUP($A$1&amp;$B75,'IEA production stats aggregated'!$A:$AY,F$59-2010+18,FALSE)/1000</f>
        <v>45724.865598299999</v>
      </c>
      <c r="G75" s="45">
        <f>VLOOKUP($A$1&amp;$B75,'IEA production stats aggregated'!$A:$AY,G$59-2010+18,FALSE)/1000</f>
        <v>48357.3138081</v>
      </c>
      <c r="H75" s="45">
        <f>VLOOKUP($A$1&amp;$B75,'IEA production stats aggregated'!$A:$AY,H$59-2010+18,FALSE)/1000</f>
        <v>46807.673373700003</v>
      </c>
      <c r="I75" s="45">
        <f>VLOOKUP($A$1&amp;$B75,'IEA production stats aggregated'!$A:$AY,I$59-2010+18,FALSE)/1000</f>
        <v>46434.079235200006</v>
      </c>
      <c r="J75" s="45">
        <f>VLOOKUP($A$1&amp;$B75,'IEA production stats aggregated'!$A:$AY,J$59-2010+18,FALSE)/1000</f>
        <v>46434.002943300002</v>
      </c>
      <c r="K75" s="45">
        <f>VLOOKUP($A$1&amp;$B75,'IEA production stats aggregated'!$A:$AY,K$59-2010+18,FALSE)/1000</f>
        <v>45946.879917000006</v>
      </c>
      <c r="L75" s="45">
        <f>VLOOKUP($A$1&amp;$B75,'IEA production stats aggregated'!$A:$AY,L$59-2010+18,FALSE)/1000</f>
        <v>47921.571735600002</v>
      </c>
      <c r="M75" s="45">
        <f>VLOOKUP($A$1&amp;$B75,'IEA production stats aggregated'!$A:$AY,M$59-2010+18,FALSE)/1000</f>
        <v>48954.956979000002</v>
      </c>
      <c r="N75" s="45">
        <f>VLOOKUP($A$1&amp;$B75,'IEA production stats aggregated'!$A:$AY,N$59-2010+18,FALSE)/1000</f>
        <v>49672.684909100004</v>
      </c>
      <c r="O75" s="45">
        <f>VLOOKUP($A$1&amp;$B75,'IEA production stats aggregated'!$A:$AY,O$59-2010+18,FALSE)/1000</f>
        <v>45510.543285400003</v>
      </c>
      <c r="P75" s="62">
        <f>VLOOKUP($A$1&amp;$B75,'IEA production stats aggregated'!$A:$AY,P$59-2010+40,FALSE)</f>
        <v>0</v>
      </c>
      <c r="Q75" s="62">
        <f>VLOOKUP($A$1&amp;$B75,'IEA production stats aggregated'!$A:$AY,Q$59-2010+40,FALSE)</f>
        <v>0</v>
      </c>
      <c r="R75" s="62">
        <f>VLOOKUP($A$1&amp;$B75,'IEA production stats aggregated'!$A:$AY,R$59-2010+40,FALSE)</f>
        <v>0</v>
      </c>
      <c r="S75" s="62">
        <f>VLOOKUP($A$1&amp;$B75,'IEA production stats aggregated'!$A:$AY,S$59-2010+40,FALSE)</f>
        <v>0</v>
      </c>
      <c r="T75" s="62">
        <f>VLOOKUP($A$1&amp;$B75,'IEA production stats aggregated'!$A:$AY,T$59-2010+40,FALSE)</f>
        <v>0</v>
      </c>
      <c r="U75" s="62">
        <f>VLOOKUP($A$1&amp;$B75,'IEA production stats aggregated'!$A:$AY,U$59-2010+40,FALSE)</f>
        <v>0</v>
      </c>
      <c r="V75" s="62">
        <f>VLOOKUP($A$1&amp;$B75,'IEA production stats aggregated'!$A:$AY,V$59-2010+40,FALSE)</f>
        <v>0</v>
      </c>
      <c r="W75" s="62">
        <f>VLOOKUP($A$1&amp;$B75,'IEA production stats aggregated'!$A:$AY,W$59-2010+40,FALSE)</f>
        <v>0</v>
      </c>
      <c r="X75" s="62">
        <f>VLOOKUP($A$1&amp;$B75,'IEA production stats aggregated'!$A:$AY,X$59-2010+40,FALSE)</f>
        <v>0</v>
      </c>
      <c r="Y75" s="62">
        <f>VLOOKUP($A$1&amp;$B75,'IEA production stats aggregated'!$A:$AY,Y$59-2010+40,FALSE)</f>
        <v>0</v>
      </c>
      <c r="Z75" s="62">
        <f>VLOOKUP($A$1&amp;$B75,'IEA production stats aggregated'!$A:$AY,Z$59-2010+40,FALSE)</f>
        <v>0</v>
      </c>
      <c r="AA75" s="66">
        <f>VLOOKUP($A$1&amp;$B75,'IEA production stats aggregated'!$A:$CQ,AA$59-2010+84,FALSE)</f>
        <v>0</v>
      </c>
      <c r="AB75" s="66">
        <f>VLOOKUP($A$1&amp;$B75,'IEA production stats aggregated'!$A:$CQ,AB$59-2010+84,FALSE)</f>
        <v>0</v>
      </c>
      <c r="AC75" s="66">
        <f>VLOOKUP($A$1&amp;$B75,'IEA production stats aggregated'!$A:$CQ,AC$59-2010+84,FALSE)</f>
        <v>0</v>
      </c>
      <c r="AD75" s="66">
        <f>VLOOKUP($A$1&amp;$B75,'IEA production stats aggregated'!$A:$CQ,AD$59-2010+84,FALSE)</f>
        <v>0</v>
      </c>
      <c r="AE75" s="66">
        <f>VLOOKUP($A$1&amp;$B75,'IEA production stats aggregated'!$A:$CQ,AE$59-2010+84,FALSE)</f>
        <v>0</v>
      </c>
      <c r="AF75" s="66">
        <f>VLOOKUP($A$1&amp;$B75,'IEA production stats aggregated'!$A:$CQ,AF$59-2010+84,FALSE)</f>
        <v>0</v>
      </c>
      <c r="AG75" s="66">
        <f>VLOOKUP($A$1&amp;$B75,'IEA production stats aggregated'!$A:$CQ,AG$59-2010+84,FALSE)</f>
        <v>0</v>
      </c>
      <c r="AH75" s="66">
        <f>VLOOKUP($A$1&amp;$B75,'IEA production stats aggregated'!$A:$CQ,AH$59-2010+84,FALSE)</f>
        <v>0</v>
      </c>
      <c r="AI75" s="66">
        <f>VLOOKUP($A$1&amp;$B75,'IEA production stats aggregated'!$A:$CQ,AI$59-2010+84,FALSE)</f>
        <v>0</v>
      </c>
      <c r="AJ75" s="66">
        <f>VLOOKUP($A$1&amp;$B75,'IEA production stats aggregated'!$A:$CQ,AJ$59-2010+84,FALSE)</f>
        <v>0</v>
      </c>
      <c r="AK75" s="66">
        <f>VLOOKUP($A$1&amp;$B75,'IEA production stats aggregated'!$A:$CQ,AK$59-2010+84,FALSE)</f>
        <v>0</v>
      </c>
    </row>
    <row r="76" spans="1:37" x14ac:dyDescent="0.25">
      <c r="C76" t="s">
        <v>795</v>
      </c>
      <c r="D76" t="s">
        <v>807</v>
      </c>
      <c r="E76" s="69">
        <f t="shared" ref="E76:K76" si="3">E74/E75*100</f>
        <v>28.058892349204552</v>
      </c>
      <c r="F76" s="69">
        <f t="shared" si="3"/>
        <v>30.969106573440584</v>
      </c>
      <c r="G76" s="69">
        <f t="shared" si="3"/>
        <v>30.471590972101932</v>
      </c>
      <c r="H76" s="69">
        <f t="shared" si="3"/>
        <v>32.288008606707947</v>
      </c>
      <c r="I76" s="69">
        <f t="shared" si="3"/>
        <v>33.077177338442468</v>
      </c>
      <c r="J76" s="69">
        <f t="shared" si="3"/>
        <v>33.780817871019487</v>
      </c>
      <c r="K76" s="69">
        <f t="shared" si="3"/>
        <v>34.451141353220159</v>
      </c>
      <c r="L76" s="69">
        <f t="shared" ref="L76:O76" si="4">L74/L75*100</f>
        <v>33.633294789925571</v>
      </c>
      <c r="M76" s="69">
        <f t="shared" si="4"/>
        <v>33.648750476823494</v>
      </c>
      <c r="N76" s="69">
        <f t="shared" si="4"/>
        <v>34.066766620058267</v>
      </c>
      <c r="O76" s="69">
        <f t="shared" si="4"/>
        <v>37.760597655429542</v>
      </c>
      <c r="P76" s="69" t="e">
        <f t="shared" ref="P76" si="5">P74/P75*100</f>
        <v>#DIV/0!</v>
      </c>
    </row>
    <row r="79" spans="1:37" x14ac:dyDescent="0.25">
      <c r="A79" t="s">
        <v>797</v>
      </c>
      <c r="B79" t="s">
        <v>535</v>
      </c>
      <c r="C79" t="str">
        <f>VLOOKUP($B79,'Lookup codes'!$R:$S,2,FALSE)</f>
        <v>Product</v>
      </c>
      <c r="D79" t="str">
        <f>VLOOKUP($B79,'Lookup codes'!$R:$S,2,FALSE)</f>
        <v>Product</v>
      </c>
      <c r="E79">
        <v>2010</v>
      </c>
      <c r="F79">
        <v>2011</v>
      </c>
      <c r="G79">
        <v>2012</v>
      </c>
      <c r="H79">
        <v>2013</v>
      </c>
      <c r="I79">
        <v>2014</v>
      </c>
      <c r="J79">
        <v>2015</v>
      </c>
      <c r="K79">
        <v>2016</v>
      </c>
      <c r="L79">
        <v>2017</v>
      </c>
      <c r="M79">
        <v>2018</v>
      </c>
      <c r="N79">
        <v>2019</v>
      </c>
      <c r="O79">
        <v>2020</v>
      </c>
      <c r="P79" t="s">
        <v>642</v>
      </c>
      <c r="Q79" t="s">
        <v>798</v>
      </c>
      <c r="R79" s="61"/>
      <c r="S79" s="61"/>
      <c r="T79" s="61"/>
      <c r="U79" s="61"/>
      <c r="V79" s="61"/>
      <c r="W79" s="61"/>
      <c r="X79" s="61"/>
      <c r="Y79" s="61"/>
      <c r="Z79" s="61"/>
      <c r="AA79" s="68"/>
      <c r="AB79" s="68"/>
      <c r="AC79" s="68"/>
      <c r="AD79" s="68"/>
      <c r="AE79" s="68"/>
      <c r="AF79" s="68"/>
      <c r="AG79" s="68"/>
      <c r="AH79" s="68"/>
      <c r="AI79" s="68"/>
      <c r="AJ79" s="68"/>
      <c r="AK79" s="68"/>
    </row>
    <row r="80" spans="1:37" x14ac:dyDescent="0.25">
      <c r="A80">
        <f>RANK(Q80,Q$80:Q$93)</f>
        <v>2</v>
      </c>
      <c r="B80" t="s">
        <v>539</v>
      </c>
      <c r="C80" t="str">
        <f>VLOOKUP($B80,'Lookup codes'!$R:$S,2,FALSE)</f>
        <v>Hydro</v>
      </c>
      <c r="D80" t="str">
        <f>VLOOKUP($B80,'Lookup codes'!$R:$S,2,FALSE)</f>
        <v>Hydro</v>
      </c>
      <c r="E80" s="45">
        <f>VLOOKUP($A$1&amp;$B80,'IEA production stats aggregated'!$A:$AY,E$79-2010+18,FALSE)/1000</f>
        <v>394.64640309999999</v>
      </c>
      <c r="F80" s="45">
        <f>VLOOKUP($A$1&amp;$B80,'IEA production stats aggregated'!$A:$AY,F$79-2010+18,FALSE)/1000</f>
        <v>395.87400639999998</v>
      </c>
      <c r="G80" s="45">
        <f>VLOOKUP($A$1&amp;$B80,'IEA production stats aggregated'!$A:$AY,G$79-2010+18,FALSE)/1000</f>
        <v>398.82960659999998</v>
      </c>
      <c r="H80" s="45">
        <f>VLOOKUP($A$1&amp;$B80,'IEA production stats aggregated'!$A:$AY,H$79-2010+18,FALSE)/1000</f>
        <v>422.31598880000001</v>
      </c>
      <c r="I80" s="45">
        <f>VLOOKUP($A$1&amp;$B80,'IEA production stats aggregated'!$A:$AY,I$79-2010+18,FALSE)/1000</f>
        <v>440.20080099999996</v>
      </c>
      <c r="J80" s="45">
        <f>VLOOKUP($A$1&amp;$B80,'IEA production stats aggregated'!$A:$AY,J$79-2010+18,FALSE)/1000</f>
        <v>435.18600259999999</v>
      </c>
      <c r="K80" s="45">
        <f>VLOOKUP($A$1&amp;$B80,'IEA production stats aggregated'!$A:$AY,K$79-2010+18,FALSE)/1000</f>
        <v>430.43040490000004</v>
      </c>
      <c r="L80" s="45">
        <f>VLOOKUP($A$1&amp;$B80,'IEA production stats aggregated'!$A:$AY,L$79-2010+18,FALSE)/1000</f>
        <v>448.84171559999999</v>
      </c>
      <c r="M80" s="45">
        <f>VLOOKUP($A$1&amp;$B80,'IEA production stats aggregated'!$A:$AY,M$79-2010+18,FALSE)/1000</f>
        <v>483.77694000000002</v>
      </c>
      <c r="N80" s="45">
        <f>VLOOKUP($A$1&amp;$B80,'IEA production stats aggregated'!$A:$AY,N$79-2010+18,FALSE)/1000</f>
        <v>502.63519990000003</v>
      </c>
      <c r="O80" s="45">
        <f>VLOOKUP($A$1&amp;$B80,'IEA production stats aggregated'!$A:$AY,O$79-2010+18,FALSE)/1000</f>
        <v>522.75943510000002</v>
      </c>
      <c r="P80" s="56">
        <f>SUM(E80:O80)</f>
        <v>4875.4965040000006</v>
      </c>
      <c r="Q80" s="56">
        <f>P80*100+ROW(Q80)-ROW(Q$79)</f>
        <v>487550.65040000004</v>
      </c>
      <c r="R80" s="62"/>
      <c r="S80" s="62"/>
      <c r="T80" s="62"/>
      <c r="U80" s="62"/>
      <c r="V80" s="62"/>
      <c r="W80" s="62"/>
      <c r="X80" s="62"/>
      <c r="Y80" s="62"/>
      <c r="Z80" s="62"/>
      <c r="AA80" s="66"/>
      <c r="AB80" s="66"/>
      <c r="AC80" s="66"/>
      <c r="AD80" s="66"/>
      <c r="AE80" s="66"/>
      <c r="AF80" s="66"/>
      <c r="AG80" s="66"/>
      <c r="AH80" s="66"/>
      <c r="AI80" s="66"/>
      <c r="AJ80" s="66"/>
      <c r="AK80" s="66"/>
    </row>
    <row r="81" spans="1:37" x14ac:dyDescent="0.25">
      <c r="A81">
        <f>RANK(Q81,Q$80:Q$93)</f>
        <v>3</v>
      </c>
      <c r="B81" t="s">
        <v>610</v>
      </c>
      <c r="C81" t="str">
        <f>VLOOKUP($B81,'Lookup codes'!$R:$S,2,FALSE)</f>
        <v>Geothermal</v>
      </c>
      <c r="D81" t="str">
        <f>VLOOKUP($B81,'Lookup codes'!$R:$S,2,FALSE)</f>
        <v>Geothermal</v>
      </c>
      <c r="E81" s="45">
        <f>VLOOKUP($A$1&amp;$B81,'IEA production stats aggregated'!$A:$AY,E$79-2010+18,FALSE)/1000</f>
        <v>38.699999200000001</v>
      </c>
      <c r="F81" s="45">
        <f>VLOOKUP($A$1&amp;$B81,'IEA production stats aggregated'!$A:$AY,F$79-2010+18,FALSE)/1000</f>
        <v>52.272001199999998</v>
      </c>
      <c r="G81" s="45">
        <f>VLOOKUP($A$1&amp;$B81,'IEA production stats aggregated'!$A:$AY,G$79-2010+18,FALSE)/1000</f>
        <v>54.576001400000003</v>
      </c>
      <c r="H81" s="45">
        <f>VLOOKUP($A$1&amp;$B81,'IEA production stats aggregated'!$A:$AY,H$79-2010+18,FALSE)/1000</f>
        <v>64.116002100000003</v>
      </c>
      <c r="I81" s="45">
        <f>VLOOKUP($A$1&amp;$B81,'IEA production stats aggregated'!$A:$AY,I$79-2010+18,FALSE)/1000</f>
        <v>105.0119988</v>
      </c>
      <c r="J81" s="45">
        <f>VLOOKUP($A$1&amp;$B81,'IEA production stats aggregated'!$A:$AY,J$79-2010+18,FALSE)/1000</f>
        <v>162.756001</v>
      </c>
      <c r="K81" s="45">
        <f>VLOOKUP($A$1&amp;$B81,'IEA production stats aggregated'!$A:$AY,K$79-2010+18,FALSE)/1000</f>
        <v>161.42399989999998</v>
      </c>
      <c r="L81" s="45">
        <f>VLOOKUP($A$1&amp;$B81,'IEA production stats aggregated'!$A:$AY,L$79-2010+18,FALSE)/1000</f>
        <v>171.22680179999998</v>
      </c>
      <c r="M81" s="45">
        <f>VLOOKUP($A$1&amp;$B81,'IEA production stats aggregated'!$A:$AY,M$79-2010+18,FALSE)/1000</f>
        <v>184.60080170000001</v>
      </c>
      <c r="N81" s="45">
        <f>VLOOKUP($A$1&amp;$B81,'IEA production stats aggregated'!$A:$AY,N$79-2010+18,FALSE)/1000</f>
        <v>188.44919940000003</v>
      </c>
      <c r="O81" s="45">
        <f>VLOOKUP($A$1&amp;$B81,'IEA production stats aggregated'!$A:$AY,O$79-2010+18,FALSE)/1000</f>
        <v>182.1528007</v>
      </c>
      <c r="P81" s="56">
        <f t="shared" ref="P81:Q95" si="6">SUM(E81:O81)</f>
        <v>1365.2856072</v>
      </c>
      <c r="Q81" s="56">
        <f t="shared" ref="Q81:Q93" si="7">P81*100+ROW(Q81)-ROW(Q$79)</f>
        <v>136530.56072000001</v>
      </c>
      <c r="R81" s="62"/>
      <c r="S81" s="62"/>
      <c r="T81" s="62"/>
      <c r="U81" s="62"/>
      <c r="V81" s="62"/>
      <c r="W81" s="62"/>
      <c r="X81" s="62"/>
      <c r="Y81" s="62"/>
      <c r="Z81" s="62"/>
      <c r="AA81" s="66"/>
      <c r="AB81" s="66"/>
      <c r="AC81" s="66"/>
      <c r="AD81" s="66"/>
      <c r="AE81" s="66"/>
      <c r="AF81" s="66"/>
      <c r="AG81" s="66"/>
      <c r="AH81" s="66"/>
      <c r="AI81" s="66"/>
      <c r="AJ81" s="66"/>
      <c r="AK81" s="66"/>
    </row>
    <row r="82" spans="1:37" x14ac:dyDescent="0.25">
      <c r="A82">
        <f>RANK(Q82,Q$80:Q$93)</f>
        <v>6</v>
      </c>
      <c r="B82" t="s">
        <v>612</v>
      </c>
      <c r="C82" t="str">
        <f>VLOOKUP($B82,'Lookup codes'!$R:$S,2,FALSE)</f>
        <v>Solar Photovoltaics</v>
      </c>
      <c r="D82" t="s">
        <v>801</v>
      </c>
      <c r="E82" s="45">
        <f>VLOOKUP($A$1&amp;$B82,'IEA production stats aggregated'!$A:$AY,E$79-2010+18,FALSE)/1000</f>
        <v>1.2492113</v>
      </c>
      <c r="F82" s="45">
        <f>VLOOKUP($A$1&amp;$B82,'IEA production stats aggregated'!$A:$AY,F$79-2010+18,FALSE)/1000</f>
        <v>1.1109422999999998</v>
      </c>
      <c r="G82" s="45">
        <f>VLOOKUP($A$1&amp;$B82,'IEA production stats aggregated'!$A:$AY,G$79-2010+18,FALSE)/1000</f>
        <v>1.3510552</v>
      </c>
      <c r="H82" s="45">
        <f>VLOOKUP($A$1&amp;$B82,'IEA production stats aggregated'!$A:$AY,H$79-2010+18,FALSE)/1000</f>
        <v>1.3004032999999999</v>
      </c>
      <c r="I82" s="45">
        <f>VLOOKUP($A$1&amp;$B82,'IEA production stats aggregated'!$A:$AY,I$79-2010+18,FALSE)/1000</f>
        <v>5.7061310999999995</v>
      </c>
      <c r="J82" s="45">
        <f>VLOOKUP($A$1&amp;$B82,'IEA production stats aggregated'!$A:$AY,J$79-2010+18,FALSE)/1000</f>
        <v>9.3201558999999996</v>
      </c>
      <c r="K82" s="45">
        <f>VLOOKUP($A$1&amp;$B82,'IEA production stats aggregated'!$A:$AY,K$79-2010+18,FALSE)/1000</f>
        <v>13.5963274</v>
      </c>
      <c r="L82" s="45">
        <f>VLOOKUP($A$1&amp;$B82,'IEA production stats aggregated'!$A:$AY,L$79-2010+18,FALSE)/1000</f>
        <v>18.808139699999998</v>
      </c>
      <c r="M82" s="45">
        <f>VLOOKUP($A$1&amp;$B82,'IEA production stats aggregated'!$A:$AY,M$79-2010+18,FALSE)/1000</f>
        <v>25.156341700000002</v>
      </c>
      <c r="N82" s="45">
        <f>VLOOKUP($A$1&amp;$B82,'IEA production stats aggregated'!$A:$AY,N$79-2010+18,FALSE)/1000</f>
        <v>38.792929399999998</v>
      </c>
      <c r="O82" s="45">
        <f>VLOOKUP($A$1&amp;$B82,'IEA production stats aggregated'!$A:$AY,O$79-2010+18,FALSE)/1000</f>
        <v>41.690073600000005</v>
      </c>
      <c r="P82" s="56">
        <f t="shared" si="6"/>
        <v>158.08171089999999</v>
      </c>
      <c r="Q82" s="56">
        <f t="shared" si="7"/>
        <v>15811.17109</v>
      </c>
      <c r="R82" s="62"/>
      <c r="S82" s="62"/>
      <c r="T82" s="62"/>
      <c r="U82" s="62"/>
      <c r="V82" s="62"/>
      <c r="W82" s="62"/>
      <c r="X82" s="62"/>
      <c r="Y82" s="62"/>
      <c r="Z82" s="62"/>
      <c r="AA82" s="66"/>
      <c r="AB82" s="66"/>
      <c r="AC82" s="66"/>
      <c r="AD82" s="66"/>
      <c r="AE82" s="66"/>
      <c r="AF82" s="66"/>
      <c r="AG82" s="66"/>
      <c r="AH82" s="66"/>
      <c r="AI82" s="66"/>
      <c r="AJ82" s="66"/>
      <c r="AK82" s="66"/>
    </row>
    <row r="83" spans="1:37" x14ac:dyDescent="0.25">
      <c r="A83">
        <f>RANK(Q83,Q$80:Q$93)</f>
        <v>5</v>
      </c>
      <c r="B83" t="s">
        <v>614</v>
      </c>
      <c r="C83" t="str">
        <f>VLOOKUP($B83,'Lookup codes'!$R:$S,2,FALSE)</f>
        <v>Solar Thermal</v>
      </c>
      <c r="D83" t="s">
        <v>802</v>
      </c>
      <c r="E83" s="45">
        <f>VLOOKUP($A$1&amp;$B83,'IEA production stats aggregated'!$A:$AY,E$79-2010+18,FALSE)/1000</f>
        <v>3.9769994999999998</v>
      </c>
      <c r="F83" s="45">
        <f>VLOOKUP($A$1&amp;$B83,'IEA production stats aggregated'!$A:$AY,F$79-2010+18,FALSE)/1000</f>
        <v>4.3780028</v>
      </c>
      <c r="G83" s="45">
        <f>VLOOKUP($A$1&amp;$B83,'IEA production stats aggregated'!$A:$AY,G$79-2010+18,FALSE)/1000</f>
        <v>4.805002</v>
      </c>
      <c r="H83" s="45">
        <f>VLOOKUP($A$1&amp;$B83,'IEA production stats aggregated'!$A:$AY,H$79-2010+18,FALSE)/1000</f>
        <v>5.5260024000000003</v>
      </c>
      <c r="I83" s="45">
        <f>VLOOKUP($A$1&amp;$B83,'IEA production stats aggregated'!$A:$AY,I$79-2010+18,FALSE)/1000</f>
        <v>6.1299985999999995</v>
      </c>
      <c r="J83" s="45">
        <f>VLOOKUP($A$1&amp;$B83,'IEA production stats aggregated'!$A:$AY,J$79-2010+18,FALSE)/1000</f>
        <v>8.7680007</v>
      </c>
      <c r="K83" s="45">
        <f>VLOOKUP($A$1&amp;$B83,'IEA production stats aggregated'!$A:$AY,K$79-2010+18,FALSE)/1000</f>
        <v>16.956004099999998</v>
      </c>
      <c r="L83" s="45">
        <f>VLOOKUP($A$1&amp;$B83,'IEA production stats aggregated'!$A:$AY,L$79-2010+18,FALSE)/1000</f>
        <v>19.678370299999997</v>
      </c>
      <c r="M83" s="45">
        <f>VLOOKUP($A$1&amp;$B83,'IEA production stats aggregated'!$A:$AY,M$79-2010+18,FALSE)/1000</f>
        <v>28.168710899999997</v>
      </c>
      <c r="N83" s="45">
        <f>VLOOKUP($A$1&amp;$B83,'IEA production stats aggregated'!$A:$AY,N$79-2010+18,FALSE)/1000</f>
        <v>38.132997600000003</v>
      </c>
      <c r="O83" s="45">
        <f>VLOOKUP($A$1&amp;$B83,'IEA production stats aggregated'!$A:$AY,O$79-2010+18,FALSE)/1000</f>
        <v>35.905674400000002</v>
      </c>
      <c r="P83" s="56">
        <f t="shared" si="6"/>
        <v>172.4257633</v>
      </c>
      <c r="Q83" s="56">
        <f t="shared" si="7"/>
        <v>17246.57633</v>
      </c>
      <c r="R83" s="62"/>
      <c r="S83" s="62"/>
      <c r="T83" s="62"/>
      <c r="U83" s="62"/>
      <c r="V83" s="62"/>
      <c r="W83" s="62"/>
      <c r="X83" s="62"/>
      <c r="Y83" s="62"/>
      <c r="Z83" s="62"/>
      <c r="AA83" s="66"/>
      <c r="AB83" s="66"/>
      <c r="AC83" s="66"/>
      <c r="AD83" s="66"/>
      <c r="AE83" s="66"/>
      <c r="AF83" s="66"/>
      <c r="AG83" s="66"/>
      <c r="AH83" s="66"/>
      <c r="AI83" s="66"/>
      <c r="AJ83" s="66"/>
      <c r="AK83" s="66"/>
    </row>
    <row r="84" spans="1:37" x14ac:dyDescent="0.25">
      <c r="A84">
        <f>RANK(Q84,Q$80:Q$93)</f>
        <v>14</v>
      </c>
      <c r="B84" t="s">
        <v>616</v>
      </c>
      <c r="C84" t="str">
        <f>VLOOKUP($B84,'Lookup codes'!$R:$S,2,FALSE)</f>
        <v>Tide, Wave and Ocean</v>
      </c>
      <c r="D84" t="s">
        <v>803</v>
      </c>
      <c r="E84" s="45">
        <f>VLOOKUP($A$1&amp;$B84,'IEA production stats aggregated'!$A:$AY,E$79-2010+18,FALSE)/1000</f>
        <v>0</v>
      </c>
      <c r="F84" s="45">
        <f>VLOOKUP($A$1&amp;$B84,'IEA production stats aggregated'!$A:$AY,F$79-2010+18,FALSE)/1000</f>
        <v>0</v>
      </c>
      <c r="G84" s="45">
        <f>VLOOKUP($A$1&amp;$B84,'IEA production stats aggregated'!$A:$AY,G$79-2010+18,FALSE)/1000</f>
        <v>0</v>
      </c>
      <c r="H84" s="45">
        <f>VLOOKUP($A$1&amp;$B84,'IEA production stats aggregated'!$A:$AY,H$79-2010+18,FALSE)/1000</f>
        <v>0</v>
      </c>
      <c r="I84" s="45">
        <f>VLOOKUP($A$1&amp;$B84,'IEA production stats aggregated'!$A:$AY,I$79-2010+18,FALSE)/1000</f>
        <v>0</v>
      </c>
      <c r="J84" s="45">
        <f>VLOOKUP($A$1&amp;$B84,'IEA production stats aggregated'!$A:$AY,J$79-2010+18,FALSE)/1000</f>
        <v>0</v>
      </c>
      <c r="K84" s="45">
        <f>VLOOKUP($A$1&amp;$B84,'IEA production stats aggregated'!$A:$AY,K$79-2010+18,FALSE)/1000</f>
        <v>0</v>
      </c>
      <c r="L84" s="45">
        <f>VLOOKUP($A$1&amp;$B84,'IEA production stats aggregated'!$A:$AY,L$79-2010+18,FALSE)/1000</f>
        <v>0</v>
      </c>
      <c r="M84" s="45">
        <f>VLOOKUP($A$1&amp;$B84,'IEA production stats aggregated'!$A:$AY,M$79-2010+18,FALSE)/1000</f>
        <v>0</v>
      </c>
      <c r="N84" s="45">
        <f>VLOOKUP($A$1&amp;$B84,'IEA production stats aggregated'!$A:$AY,N$79-2010+18,FALSE)/1000</f>
        <v>0</v>
      </c>
      <c r="O84" s="45">
        <f>VLOOKUP($A$1&amp;$B84,'IEA production stats aggregated'!$A:$AY,O$79-2010+18,FALSE)/1000</f>
        <v>0</v>
      </c>
      <c r="P84" s="56">
        <f t="shared" si="6"/>
        <v>0</v>
      </c>
      <c r="Q84" s="56">
        <f t="shared" si="7"/>
        <v>5</v>
      </c>
      <c r="R84" s="62"/>
      <c r="S84" s="62"/>
      <c r="T84" s="62"/>
      <c r="U84" s="62"/>
      <c r="V84" s="62"/>
      <c r="W84" s="62"/>
      <c r="X84" s="62"/>
      <c r="Y84" s="62"/>
      <c r="Z84" s="62"/>
      <c r="AA84" s="66"/>
      <c r="AB84" s="66"/>
      <c r="AC84" s="66"/>
      <c r="AD84" s="66"/>
      <c r="AE84" s="66"/>
      <c r="AF84" s="66"/>
      <c r="AG84" s="66"/>
      <c r="AH84" s="66"/>
      <c r="AI84" s="66"/>
      <c r="AJ84" s="66"/>
      <c r="AK84" s="66"/>
    </row>
    <row r="85" spans="1:37" x14ac:dyDescent="0.25">
      <c r="A85">
        <f>RANK(Q85,Q$80:Q$93)</f>
        <v>4</v>
      </c>
      <c r="B85" t="s">
        <v>618</v>
      </c>
      <c r="C85" t="str">
        <f>VLOOKUP($B85,'Lookup codes'!$R:$S,2,FALSE)</f>
        <v>Wind</v>
      </c>
      <c r="D85" t="str">
        <f>VLOOKUP($B85,'Lookup codes'!$R:$S,2,FALSE)</f>
        <v>Wind</v>
      </c>
      <c r="E85" s="45">
        <f>VLOOKUP($A$1&amp;$B85,'IEA production stats aggregated'!$A:$AY,E$79-2010+18,FALSE)/1000</f>
        <v>8.5392005000000015</v>
      </c>
      <c r="F85" s="45">
        <f>VLOOKUP($A$1&amp;$B85,'IEA production stats aggregated'!$A:$AY,F$79-2010+18,FALSE)/1000</f>
        <v>8.7552059</v>
      </c>
      <c r="G85" s="45">
        <f>VLOOKUP($A$1&amp;$B85,'IEA production stats aggregated'!$A:$AY,G$79-2010+18,FALSE)/1000</f>
        <v>8.5031981999999999</v>
      </c>
      <c r="H85" s="45">
        <f>VLOOKUP($A$1&amp;$B85,'IEA production stats aggregated'!$A:$AY,H$79-2010+18,FALSE)/1000</f>
        <v>12.722404000000001</v>
      </c>
      <c r="I85" s="45">
        <f>VLOOKUP($A$1&amp;$B85,'IEA production stats aggregated'!$A:$AY,I$79-2010+18,FALSE)/1000</f>
        <v>19.958404399999999</v>
      </c>
      <c r="J85" s="45">
        <f>VLOOKUP($A$1&amp;$B85,'IEA production stats aggregated'!$A:$AY,J$79-2010+18,FALSE)/1000</f>
        <v>30.826805499999999</v>
      </c>
      <c r="K85" s="45">
        <f>VLOOKUP($A$1&amp;$B85,'IEA production stats aggregated'!$A:$AY,K$79-2010+18,FALSE)/1000</f>
        <v>37.663205099999999</v>
      </c>
      <c r="L85" s="45">
        <f>VLOOKUP($A$1&amp;$B85,'IEA production stats aggregated'!$A:$AY,L$79-2010+18,FALSE)/1000</f>
        <v>41.608812</v>
      </c>
      <c r="M85" s="45">
        <f>VLOOKUP($A$1&amp;$B85,'IEA production stats aggregated'!$A:$AY,M$79-2010+18,FALSE)/1000</f>
        <v>55.0062663</v>
      </c>
      <c r="N85" s="45">
        <f>VLOOKUP($A$1&amp;$B85,'IEA production stats aggregated'!$A:$AY,N$79-2010+18,FALSE)/1000</f>
        <v>66.688430600000004</v>
      </c>
      <c r="O85" s="45">
        <f>VLOOKUP($A$1&amp;$B85,'IEA production stats aggregated'!$A:$AY,O$79-2010+18,FALSE)/1000</f>
        <v>63.480332799999999</v>
      </c>
      <c r="P85" s="56">
        <f t="shared" si="6"/>
        <v>353.75226529999998</v>
      </c>
      <c r="Q85" s="56">
        <f t="shared" si="7"/>
        <v>35381.22653</v>
      </c>
      <c r="R85" s="62"/>
      <c r="S85" s="62"/>
      <c r="T85" s="62"/>
      <c r="U85" s="62"/>
      <c r="V85" s="62"/>
      <c r="W85" s="62"/>
      <c r="X85" s="62"/>
      <c r="Y85" s="62"/>
      <c r="Z85" s="62"/>
      <c r="AA85" s="66"/>
      <c r="AB85" s="66"/>
      <c r="AC85" s="66"/>
      <c r="AD85" s="66"/>
      <c r="AE85" s="66"/>
      <c r="AF85" s="66"/>
      <c r="AG85" s="66"/>
      <c r="AH85" s="66"/>
      <c r="AI85" s="66"/>
      <c r="AJ85" s="66"/>
      <c r="AK85" s="66"/>
    </row>
    <row r="86" spans="1:37" x14ac:dyDescent="0.25">
      <c r="A86">
        <f>RANK(Q86,Q$80:Q$93)</f>
        <v>9</v>
      </c>
      <c r="B86" t="s">
        <v>622</v>
      </c>
      <c r="C86" t="str">
        <f>VLOOKUP($B86,'Lookup codes'!$R:$S,2,FALSE)</f>
        <v>Renewable Municipal Waste</v>
      </c>
      <c r="D86" t="s">
        <v>804</v>
      </c>
      <c r="E86" s="45">
        <f>VLOOKUP($A$1&amp;$B86,'IEA production stats aggregated'!$A:$AY,E$79-2010+18,FALSE)/1000</f>
        <v>2.9002E-2</v>
      </c>
      <c r="F86" s="45">
        <f>VLOOKUP($A$1&amp;$B86,'IEA production stats aggregated'!$A:$AY,F$79-2010+18,FALSE)/1000</f>
        <v>4.2998399999999999E-2</v>
      </c>
      <c r="G86" s="45">
        <f>VLOOKUP($A$1&amp;$B86,'IEA production stats aggregated'!$A:$AY,G$79-2010+18,FALSE)/1000</f>
        <v>4.2998399999999999E-2</v>
      </c>
      <c r="H86" s="45">
        <f>VLOOKUP($A$1&amp;$B86,'IEA production stats aggregated'!$A:$AY,H$79-2010+18,FALSE)/1000</f>
        <v>1.40007E-2</v>
      </c>
      <c r="I86" s="45">
        <f>VLOOKUP($A$1&amp;$B86,'IEA production stats aggregated'!$A:$AY,I$79-2010+18,FALSE)/1000</f>
        <v>0</v>
      </c>
      <c r="J86" s="45">
        <f>VLOOKUP($A$1&amp;$B86,'IEA production stats aggregated'!$A:$AY,J$79-2010+18,FALSE)/1000</f>
        <v>1.40007E-2</v>
      </c>
      <c r="K86" s="45">
        <f>VLOOKUP($A$1&amp;$B86,'IEA production stats aggregated'!$A:$AY,K$79-2010+18,FALSE)/1000</f>
        <v>1.40007E-2</v>
      </c>
      <c r="L86" s="45">
        <f>VLOOKUP($A$1&amp;$B86,'IEA production stats aggregated'!$A:$AY,L$79-2010+18,FALSE)/1000</f>
        <v>0</v>
      </c>
      <c r="M86" s="45">
        <f>VLOOKUP($A$1&amp;$B86,'IEA production stats aggregated'!$A:$AY,M$79-2010+18,FALSE)/1000</f>
        <v>0</v>
      </c>
      <c r="N86" s="45">
        <f>VLOOKUP($A$1&amp;$B86,'IEA production stats aggregated'!$A:$AY,N$79-2010+18,FALSE)/1000</f>
        <v>0</v>
      </c>
      <c r="O86" s="45">
        <f>VLOOKUP($A$1&amp;$B86,'IEA production stats aggregated'!$A:$AY,O$79-2010+18,FALSE)/1000</f>
        <v>0</v>
      </c>
      <c r="P86" s="56">
        <f t="shared" si="6"/>
        <v>0.1570009</v>
      </c>
      <c r="Q86" s="56">
        <f t="shared" si="7"/>
        <v>22.700090000000003</v>
      </c>
      <c r="R86" s="62"/>
      <c r="S86" s="62"/>
      <c r="T86" s="62"/>
      <c r="U86" s="62"/>
      <c r="V86" s="62"/>
      <c r="W86" s="62"/>
      <c r="X86" s="62"/>
      <c r="Y86" s="62"/>
      <c r="Z86" s="62"/>
      <c r="AA86" s="66"/>
      <c r="AB86" s="66"/>
      <c r="AC86" s="66"/>
      <c r="AD86" s="66"/>
      <c r="AE86" s="66"/>
      <c r="AF86" s="66"/>
      <c r="AG86" s="66"/>
      <c r="AH86" s="66"/>
      <c r="AI86" s="66"/>
      <c r="AJ86" s="66"/>
      <c r="AK86" s="66"/>
    </row>
    <row r="87" spans="1:37" x14ac:dyDescent="0.25">
      <c r="A87">
        <f>RANK(Q87,Q$80:Q$93)</f>
        <v>13</v>
      </c>
      <c r="B87" t="s">
        <v>626</v>
      </c>
      <c r="C87" t="str">
        <f>VLOOKUP($B87,'Lookup codes'!$R:$S,2,FALSE)</f>
        <v>Charcoal</v>
      </c>
      <c r="D87" t="str">
        <f>VLOOKUP($B87,'Lookup codes'!$R:$S,2,FALSE)</f>
        <v>Charcoal</v>
      </c>
      <c r="E87" s="45">
        <f>VLOOKUP($A$1&amp;$B87,'IEA production stats aggregated'!$A:$AY,E$79-2010+18,FALSE)/1000</f>
        <v>0</v>
      </c>
      <c r="F87" s="45">
        <f>VLOOKUP($A$1&amp;$B87,'IEA production stats aggregated'!$A:$AY,F$79-2010+18,FALSE)/1000</f>
        <v>0</v>
      </c>
      <c r="G87" s="45">
        <f>VLOOKUP($A$1&amp;$B87,'IEA production stats aggregated'!$A:$AY,G$79-2010+18,FALSE)/1000</f>
        <v>0</v>
      </c>
      <c r="H87" s="45">
        <f>VLOOKUP($A$1&amp;$B87,'IEA production stats aggregated'!$A:$AY,H$79-2010+18,FALSE)/1000</f>
        <v>0</v>
      </c>
      <c r="I87" s="45">
        <f>VLOOKUP($A$1&amp;$B87,'IEA production stats aggregated'!$A:$AY,I$79-2010+18,FALSE)/1000</f>
        <v>0</v>
      </c>
      <c r="J87" s="45">
        <f>VLOOKUP($A$1&amp;$B87,'IEA production stats aggregated'!$A:$AY,J$79-2010+18,FALSE)/1000</f>
        <v>0</v>
      </c>
      <c r="K87" s="45">
        <f>VLOOKUP($A$1&amp;$B87,'IEA production stats aggregated'!$A:$AY,K$79-2010+18,FALSE)/1000</f>
        <v>0</v>
      </c>
      <c r="L87" s="45">
        <f>VLOOKUP($A$1&amp;$B87,'IEA production stats aggregated'!$A:$AY,L$79-2010+18,FALSE)/1000</f>
        <v>0</v>
      </c>
      <c r="M87" s="45">
        <f>VLOOKUP($A$1&amp;$B87,'IEA production stats aggregated'!$A:$AY,M$79-2010+18,FALSE)/1000</f>
        <v>0</v>
      </c>
      <c r="N87" s="45">
        <f>VLOOKUP($A$1&amp;$B87,'IEA production stats aggregated'!$A:$AY,N$79-2010+18,FALSE)/1000</f>
        <v>0</v>
      </c>
      <c r="O87" s="45">
        <f>VLOOKUP($A$1&amp;$B87,'IEA production stats aggregated'!$A:$AY,O$79-2010+18,FALSE)/1000</f>
        <v>0</v>
      </c>
      <c r="P87" s="56">
        <f t="shared" si="6"/>
        <v>0</v>
      </c>
      <c r="Q87" s="56">
        <f t="shared" si="7"/>
        <v>8</v>
      </c>
      <c r="R87" s="62"/>
      <c r="S87" s="62"/>
      <c r="T87" s="62"/>
      <c r="U87" s="62"/>
      <c r="V87" s="62"/>
      <c r="W87" s="62"/>
      <c r="X87" s="62"/>
      <c r="Y87" s="62"/>
      <c r="Z87" s="62"/>
      <c r="AA87" s="66"/>
      <c r="AB87" s="66"/>
      <c r="AC87" s="66"/>
      <c r="AD87" s="66"/>
      <c r="AE87" s="66"/>
      <c r="AF87" s="66"/>
      <c r="AG87" s="66"/>
      <c r="AH87" s="66"/>
      <c r="AI87" s="66"/>
      <c r="AJ87" s="66"/>
      <c r="AK87" s="66"/>
    </row>
    <row r="88" spans="1:37" x14ac:dyDescent="0.25">
      <c r="A88">
        <f>RANK(Q88,Q$80:Q$93)</f>
        <v>7</v>
      </c>
      <c r="B88" t="s">
        <v>628</v>
      </c>
      <c r="C88" t="str">
        <f>VLOOKUP($B88,'Lookup codes'!$R:$S,2,FALSE)</f>
        <v>Biogasoline</v>
      </c>
      <c r="D88" t="str">
        <f>VLOOKUP($B88,'Lookup codes'!$R:$S,2,FALSE)</f>
        <v>Biogasoline</v>
      </c>
      <c r="E88" s="45">
        <f>VLOOKUP($A$1&amp;$B88,'IEA production stats aggregated'!$A:$AY,E$79-2010+18,FALSE)/1000</f>
        <v>8.0399100000000001E-2</v>
      </c>
      <c r="F88" s="45">
        <f>VLOOKUP($A$1&amp;$B88,'IEA production stats aggregated'!$A:$AY,F$79-2010+18,FALSE)/1000</f>
        <v>0.24120150000000001</v>
      </c>
      <c r="G88" s="45">
        <f>VLOOKUP($A$1&amp;$B88,'IEA production stats aggregated'!$A:$AY,G$79-2010+18,FALSE)/1000</f>
        <v>0.13399850000000002</v>
      </c>
      <c r="H88" s="45">
        <f>VLOOKUP($A$1&amp;$B88,'IEA production stats aggregated'!$A:$AY,H$79-2010+18,FALSE)/1000</f>
        <v>0.1607982</v>
      </c>
      <c r="I88" s="45">
        <f>VLOOKUP($A$1&amp;$B88,'IEA production stats aggregated'!$A:$AY,I$79-2010+18,FALSE)/1000</f>
        <v>1.0183971999999999</v>
      </c>
      <c r="J88" s="45">
        <f>VLOOKUP($A$1&amp;$B88,'IEA production stats aggregated'!$A:$AY,J$79-2010+18,FALSE)/1000</f>
        <v>1.6079992000000001</v>
      </c>
      <c r="K88" s="45">
        <f>VLOOKUP($A$1&amp;$B88,'IEA production stats aggregated'!$A:$AY,K$79-2010+18,FALSE)/1000</f>
        <v>1.5275999999999998</v>
      </c>
      <c r="L88" s="45">
        <f>VLOOKUP($A$1&amp;$B88,'IEA production stats aggregated'!$A:$AY,L$79-2010+18,FALSE)/1000</f>
        <v>1.2326357999999999</v>
      </c>
      <c r="M88" s="45">
        <f>VLOOKUP($A$1&amp;$B88,'IEA production stats aggregated'!$A:$AY,M$79-2010+18,FALSE)/1000</f>
        <v>1.8519848999999999</v>
      </c>
      <c r="N88" s="45">
        <f>VLOOKUP($A$1&amp;$B88,'IEA production stats aggregated'!$A:$AY,N$79-2010+18,FALSE)/1000</f>
        <v>1.9221473</v>
      </c>
      <c r="O88" s="45">
        <f>VLOOKUP($A$1&amp;$B88,'IEA production stats aggregated'!$A:$AY,O$79-2010+18,FALSE)/1000</f>
        <v>2.1244661000000002</v>
      </c>
      <c r="P88" s="56">
        <f t="shared" si="6"/>
        <v>11.9016278</v>
      </c>
      <c r="Q88" s="56">
        <f t="shared" si="7"/>
        <v>1199.1627800000001</v>
      </c>
      <c r="R88" s="62"/>
      <c r="S88" s="62"/>
      <c r="T88" s="62"/>
      <c r="U88" s="62"/>
      <c r="V88" s="62"/>
      <c r="W88" s="62"/>
      <c r="X88" s="62"/>
      <c r="Y88" s="62"/>
      <c r="Z88" s="62"/>
      <c r="AA88" s="66"/>
      <c r="AB88" s="66"/>
      <c r="AC88" s="66"/>
      <c r="AD88" s="66"/>
      <c r="AE88" s="66"/>
      <c r="AF88" s="66"/>
      <c r="AG88" s="66"/>
      <c r="AH88" s="66"/>
      <c r="AI88" s="66"/>
      <c r="AJ88" s="66"/>
      <c r="AK88" s="66"/>
    </row>
    <row r="89" spans="1:37" x14ac:dyDescent="0.25">
      <c r="A89">
        <f>RANK(Q89,Q$80:Q$93)</f>
        <v>12</v>
      </c>
      <c r="B89" t="s">
        <v>630</v>
      </c>
      <c r="C89" t="str">
        <f>VLOOKUP($B89,'Lookup codes'!$R:$S,2,FALSE)</f>
        <v>Biodiesel</v>
      </c>
      <c r="D89" t="str">
        <f>VLOOKUP($B89,'Lookup codes'!$R:$S,2,FALSE)</f>
        <v>Biodiesel</v>
      </c>
      <c r="E89" s="45">
        <f>VLOOKUP($A$1&amp;$B89,'IEA production stats aggregated'!$A:$AY,E$79-2010+18,FALSE)/1000</f>
        <v>0</v>
      </c>
      <c r="F89" s="45">
        <f>VLOOKUP($A$1&amp;$B89,'IEA production stats aggregated'!$A:$AY,F$79-2010+18,FALSE)/1000</f>
        <v>0</v>
      </c>
      <c r="G89" s="45">
        <f>VLOOKUP($A$1&amp;$B89,'IEA production stats aggregated'!$A:$AY,G$79-2010+18,FALSE)/1000</f>
        <v>0</v>
      </c>
      <c r="H89" s="45">
        <f>VLOOKUP($A$1&amp;$B89,'IEA production stats aggregated'!$A:$AY,H$79-2010+18,FALSE)/1000</f>
        <v>0</v>
      </c>
      <c r="I89" s="45">
        <f>VLOOKUP($A$1&amp;$B89,'IEA production stats aggregated'!$A:$AY,I$79-2010+18,FALSE)/1000</f>
        <v>0</v>
      </c>
      <c r="J89" s="45">
        <f>VLOOKUP($A$1&amp;$B89,'IEA production stats aggregated'!$A:$AY,J$79-2010+18,FALSE)/1000</f>
        <v>0</v>
      </c>
      <c r="K89" s="45">
        <f>VLOOKUP($A$1&amp;$B89,'IEA production stats aggregated'!$A:$AY,K$79-2010+18,FALSE)/1000</f>
        <v>0</v>
      </c>
      <c r="L89" s="45">
        <f>VLOOKUP($A$1&amp;$B89,'IEA production stats aggregated'!$A:$AY,L$79-2010+18,FALSE)/1000</f>
        <v>0</v>
      </c>
      <c r="M89" s="45">
        <f>VLOOKUP($A$1&amp;$B89,'IEA production stats aggregated'!$A:$AY,M$79-2010+18,FALSE)/1000</f>
        <v>0</v>
      </c>
      <c r="N89" s="45">
        <f>VLOOKUP($A$1&amp;$B89,'IEA production stats aggregated'!$A:$AY,N$79-2010+18,FALSE)/1000</f>
        <v>0</v>
      </c>
      <c r="O89" s="45">
        <f>VLOOKUP($A$1&amp;$B89,'IEA production stats aggregated'!$A:$AY,O$79-2010+18,FALSE)/1000</f>
        <v>0</v>
      </c>
      <c r="P89" s="56">
        <f t="shared" si="6"/>
        <v>0</v>
      </c>
      <c r="Q89" s="56">
        <f t="shared" si="7"/>
        <v>10</v>
      </c>
      <c r="R89" s="62"/>
      <c r="S89" s="62"/>
      <c r="T89" s="62"/>
      <c r="U89" s="62"/>
      <c r="V89" s="62"/>
      <c r="W89" s="62"/>
      <c r="X89" s="62"/>
      <c r="Y89" s="62"/>
      <c r="Z89" s="62"/>
      <c r="AA89" s="66"/>
      <c r="AB89" s="66"/>
      <c r="AC89" s="66"/>
      <c r="AD89" s="66"/>
      <c r="AE89" s="66"/>
      <c r="AF89" s="66"/>
      <c r="AG89" s="66"/>
      <c r="AH89" s="66"/>
      <c r="AI89" s="66"/>
      <c r="AJ89" s="66"/>
      <c r="AK89" s="66"/>
    </row>
    <row r="90" spans="1:37" x14ac:dyDescent="0.25">
      <c r="A90">
        <f>RANK(Q90,Q$80:Q$93)</f>
        <v>11</v>
      </c>
      <c r="B90" t="s">
        <v>632</v>
      </c>
      <c r="C90" t="str">
        <f>VLOOKUP($B90,'Lookup codes'!$R:$S,2,FALSE)</f>
        <v>Other Liquid Biofuels</v>
      </c>
      <c r="D90" t="s">
        <v>805</v>
      </c>
      <c r="E90" s="45">
        <f>VLOOKUP($A$1&amp;$B90,'IEA production stats aggregated'!$A:$AY,E$79-2010+18,FALSE)/1000</f>
        <v>0</v>
      </c>
      <c r="F90" s="45">
        <f>VLOOKUP($A$1&amp;$B90,'IEA production stats aggregated'!$A:$AY,F$79-2010+18,FALSE)/1000</f>
        <v>0</v>
      </c>
      <c r="G90" s="45">
        <f>VLOOKUP($A$1&amp;$B90,'IEA production stats aggregated'!$A:$AY,G$79-2010+18,FALSE)/1000</f>
        <v>0</v>
      </c>
      <c r="H90" s="45">
        <f>VLOOKUP($A$1&amp;$B90,'IEA production stats aggregated'!$A:$AY,H$79-2010+18,FALSE)/1000</f>
        <v>0</v>
      </c>
      <c r="I90" s="45">
        <f>VLOOKUP($A$1&amp;$B90,'IEA production stats aggregated'!$A:$AY,I$79-2010+18,FALSE)/1000</f>
        <v>0</v>
      </c>
      <c r="J90" s="45">
        <f>VLOOKUP($A$1&amp;$B90,'IEA production stats aggregated'!$A:$AY,J$79-2010+18,FALSE)/1000</f>
        <v>0</v>
      </c>
      <c r="K90" s="45">
        <f>VLOOKUP($A$1&amp;$B90,'IEA production stats aggregated'!$A:$AY,K$79-2010+18,FALSE)/1000</f>
        <v>0</v>
      </c>
      <c r="L90" s="45">
        <f>VLOOKUP($A$1&amp;$B90,'IEA production stats aggregated'!$A:$AY,L$79-2010+18,FALSE)/1000</f>
        <v>0</v>
      </c>
      <c r="M90" s="45">
        <f>VLOOKUP($A$1&amp;$B90,'IEA production stats aggregated'!$A:$AY,M$79-2010+18,FALSE)/1000</f>
        <v>0</v>
      </c>
      <c r="N90" s="45">
        <f>VLOOKUP($A$1&amp;$B90,'IEA production stats aggregated'!$A:$AY,N$79-2010+18,FALSE)/1000</f>
        <v>0</v>
      </c>
      <c r="O90" s="45">
        <f>VLOOKUP($A$1&amp;$B90,'IEA production stats aggregated'!$A:$AY,O$79-2010+18,FALSE)/1000</f>
        <v>0</v>
      </c>
      <c r="P90" s="56">
        <f t="shared" si="6"/>
        <v>0</v>
      </c>
      <c r="Q90" s="56">
        <f t="shared" si="7"/>
        <v>11</v>
      </c>
      <c r="R90" s="62"/>
      <c r="S90" s="62"/>
      <c r="T90" s="62"/>
      <c r="U90" s="62"/>
      <c r="V90" s="62"/>
      <c r="W90" s="62"/>
      <c r="X90" s="62"/>
      <c r="Y90" s="62"/>
      <c r="Z90" s="62"/>
      <c r="AA90" s="66"/>
      <c r="AB90" s="66"/>
      <c r="AC90" s="66"/>
      <c r="AD90" s="66"/>
      <c r="AE90" s="66"/>
      <c r="AF90" s="66"/>
      <c r="AG90" s="66"/>
      <c r="AH90" s="66"/>
      <c r="AI90" s="66"/>
      <c r="AJ90" s="66"/>
      <c r="AK90" s="66"/>
    </row>
    <row r="91" spans="1:37" x14ac:dyDescent="0.25">
      <c r="A91">
        <f>RANK(Q91,Q$80:Q$93)</f>
        <v>1</v>
      </c>
      <c r="B91" t="s">
        <v>634</v>
      </c>
      <c r="C91" t="str">
        <f>VLOOKUP($B91,'Lookup codes'!$R:$S,2,FALSE)</f>
        <v>Solid Biofuel excluding charcoal</v>
      </c>
      <c r="D91" t="s">
        <v>806</v>
      </c>
      <c r="E91" s="45">
        <f>VLOOKUP($A$1&amp;$B91,'IEA production stats aggregated'!$A:$AY,E$79-2010+18,FALSE)/1000</f>
        <v>13230.146996899999</v>
      </c>
      <c r="F91" s="45">
        <f>VLOOKUP($A$1&amp;$B91,'IEA production stats aggregated'!$A:$AY,F$79-2010+18,FALSE)/1000</f>
        <v>13697.854998500001</v>
      </c>
      <c r="G91" s="45">
        <f>VLOOKUP($A$1&amp;$B91,'IEA production stats aggregated'!$A:$AY,G$79-2010+18,FALSE)/1000</f>
        <v>14266.7650067</v>
      </c>
      <c r="H91" s="45">
        <f>VLOOKUP($A$1&amp;$B91,'IEA production stats aggregated'!$A:$AY,H$79-2010+18,FALSE)/1000</f>
        <v>14606.8480064</v>
      </c>
      <c r="I91" s="45">
        <f>VLOOKUP($A$1&amp;$B91,'IEA production stats aggregated'!$A:$AY,I$79-2010+18,FALSE)/1000</f>
        <v>14780.7789995</v>
      </c>
      <c r="J91" s="45">
        <f>VLOOKUP($A$1&amp;$B91,'IEA production stats aggregated'!$A:$AY,J$79-2010+18,FALSE)/1000</f>
        <v>15037.0300001</v>
      </c>
      <c r="K91" s="45">
        <f>VLOOKUP($A$1&amp;$B91,'IEA production stats aggregated'!$A:$AY,K$79-2010+18,FALSE)/1000</f>
        <v>15167.316006499999</v>
      </c>
      <c r="L91" s="45">
        <f>VLOOKUP($A$1&amp;$B91,'IEA production stats aggregated'!$A:$AY,L$79-2010+18,FALSE)/1000</f>
        <v>15415.9333026</v>
      </c>
      <c r="M91" s="45">
        <f>VLOOKUP($A$1&amp;$B91,'IEA production stats aggregated'!$A:$AY,M$79-2010+18,FALSE)/1000</f>
        <v>15693.826479399999</v>
      </c>
      <c r="N91" s="45">
        <f>VLOOKUP($A$1&amp;$B91,'IEA production stats aggregated'!$A:$AY,N$79-2010+18,FALSE)/1000</f>
        <v>16084.9467805</v>
      </c>
      <c r="O91" s="45">
        <f>VLOOKUP($A$1&amp;$B91,'IEA production stats aggregated'!$A:$AY,O$79-2010+18,FALSE)/1000</f>
        <v>16336.571601600001</v>
      </c>
      <c r="P91" s="56">
        <f t="shared" si="6"/>
        <v>164318.0181787</v>
      </c>
      <c r="Q91" s="56">
        <f t="shared" si="7"/>
        <v>16431813.81787</v>
      </c>
      <c r="R91" s="62"/>
      <c r="S91" s="62"/>
      <c r="T91" s="62"/>
      <c r="U91" s="62"/>
      <c r="V91" s="62"/>
      <c r="W91" s="62"/>
      <c r="X91" s="62"/>
      <c r="Y91" s="62"/>
      <c r="Z91" s="62"/>
      <c r="AA91" s="66"/>
      <c r="AB91" s="66"/>
      <c r="AC91" s="66"/>
      <c r="AD91" s="66"/>
      <c r="AE91" s="66"/>
      <c r="AF91" s="66"/>
      <c r="AG91" s="66"/>
      <c r="AH91" s="66"/>
      <c r="AI91" s="66"/>
      <c r="AJ91" s="66"/>
      <c r="AK91" s="66"/>
    </row>
    <row r="92" spans="1:37" x14ac:dyDescent="0.25">
      <c r="A92">
        <f>RANK(Q92,Q$80:Q$93)</f>
        <v>8</v>
      </c>
      <c r="B92" t="s">
        <v>636</v>
      </c>
      <c r="C92" t="str">
        <f>VLOOKUP($B92,'Lookup codes'!$R:$S,2,FALSE)</f>
        <v>Biogases</v>
      </c>
      <c r="D92" t="str">
        <f>VLOOKUP($B92,'Lookup codes'!$R:$S,2,FALSE)</f>
        <v>Biogases</v>
      </c>
      <c r="E92" s="45">
        <f>VLOOKUP($A$1&amp;$B92,'IEA production stats aggregated'!$A:$AY,E$79-2010+18,FALSE)/1000</f>
        <v>8.9002999999999999E-2</v>
      </c>
      <c r="F92" s="45">
        <f>VLOOKUP($A$1&amp;$B92,'IEA production stats aggregated'!$A:$AY,F$79-2010+18,FALSE)/1000</f>
        <v>5.3000700000000005E-2</v>
      </c>
      <c r="G92" s="45">
        <f>VLOOKUP($A$1&amp;$B92,'IEA production stats aggregated'!$A:$AY,G$79-2010+18,FALSE)/1000</f>
        <v>0.2360015</v>
      </c>
      <c r="H92" s="45">
        <f>VLOOKUP($A$1&amp;$B92,'IEA production stats aggregated'!$A:$AY,H$79-2010+18,FALSE)/1000</f>
        <v>0.2620016</v>
      </c>
      <c r="I92" s="45">
        <f>VLOOKUP($A$1&amp;$B92,'IEA production stats aggregated'!$A:$AY,I$79-2010+18,FALSE)/1000</f>
        <v>0.27800349999999996</v>
      </c>
      <c r="J92" s="45">
        <f>VLOOKUP($A$1&amp;$B92,'IEA production stats aggregated'!$A:$AY,J$79-2010+18,FALSE)/1000</f>
        <v>0.27699869999999999</v>
      </c>
      <c r="K92" s="45">
        <f>VLOOKUP($A$1&amp;$B92,'IEA production stats aggregated'!$A:$AY,K$79-2010+18,FALSE)/1000</f>
        <v>0.29699900000000001</v>
      </c>
      <c r="L92" s="45">
        <f>VLOOKUP($A$1&amp;$B92,'IEA production stats aggregated'!$A:$AY,L$79-2010+18,FALSE)/1000</f>
        <v>0.27371210000000001</v>
      </c>
      <c r="M92" s="45">
        <f>VLOOKUP($A$1&amp;$B92,'IEA production stats aggregated'!$A:$AY,M$79-2010+18,FALSE)/1000</f>
        <v>0.34379489999999996</v>
      </c>
      <c r="N92" s="45">
        <f>VLOOKUP($A$1&amp;$B92,'IEA production stats aggregated'!$A:$AY,N$79-2010+18,FALSE)/1000</f>
        <v>0.30995719999999999</v>
      </c>
      <c r="O92" s="45">
        <f>VLOOKUP($A$1&amp;$B92,'IEA production stats aggregated'!$A:$AY,O$79-2010+18,FALSE)/1000</f>
        <v>0.36875659999999999</v>
      </c>
      <c r="P92" s="56">
        <f t="shared" si="6"/>
        <v>2.7882287999999997</v>
      </c>
      <c r="Q92" s="56">
        <f t="shared" si="7"/>
        <v>291.82288</v>
      </c>
      <c r="R92" s="62"/>
      <c r="S92" s="62"/>
      <c r="T92" s="62"/>
      <c r="U92" s="62"/>
      <c r="V92" s="62"/>
      <c r="W92" s="62"/>
      <c r="X92" s="62"/>
      <c r="Y92" s="62"/>
      <c r="Z92" s="62"/>
      <c r="AA92" s="66"/>
      <c r="AB92" s="66"/>
      <c r="AC92" s="66"/>
      <c r="AD92" s="66"/>
      <c r="AE92" s="66"/>
      <c r="AF92" s="66"/>
      <c r="AG92" s="66"/>
      <c r="AH92" s="66"/>
      <c r="AI92" s="66"/>
      <c r="AJ92" s="66"/>
      <c r="AK92" s="66"/>
    </row>
    <row r="93" spans="1:37" x14ac:dyDescent="0.25">
      <c r="A93">
        <f>RANK(Q93,Q$80:Q$93)</f>
        <v>10</v>
      </c>
      <c r="B93" t="s">
        <v>638</v>
      </c>
      <c r="C93" t="str">
        <f>VLOOKUP($B93,'Lookup codes'!$R:$S,2,FALSE)</f>
        <v>Bio Jet Kerosene</v>
      </c>
      <c r="D93" t="str">
        <f>VLOOKUP($B93,'Lookup codes'!$R:$S,2,FALSE)</f>
        <v>Bio Jet Kerosene</v>
      </c>
      <c r="E93" s="45">
        <f>VLOOKUP($A$1&amp;$B93,'IEA production stats aggregated'!$A:$AY,E$79-2010+18,FALSE)/1000</f>
        <v>0</v>
      </c>
      <c r="F93" s="45">
        <f>VLOOKUP($A$1&amp;$B93,'IEA production stats aggregated'!$A:$AY,F$79-2010+18,FALSE)/1000</f>
        <v>0</v>
      </c>
      <c r="G93" s="45">
        <f>VLOOKUP($A$1&amp;$B93,'IEA production stats aggregated'!$A:$AY,G$79-2010+18,FALSE)/1000</f>
        <v>0</v>
      </c>
      <c r="H93" s="45">
        <f>VLOOKUP($A$1&amp;$B93,'IEA production stats aggregated'!$A:$AY,H$79-2010+18,FALSE)/1000</f>
        <v>0</v>
      </c>
      <c r="I93" s="45">
        <f>VLOOKUP($A$1&amp;$B93,'IEA production stats aggregated'!$A:$AY,I$79-2010+18,FALSE)/1000</f>
        <v>0</v>
      </c>
      <c r="J93" s="45">
        <f>VLOOKUP($A$1&amp;$B93,'IEA production stats aggregated'!$A:$AY,J$79-2010+18,FALSE)/1000</f>
        <v>0</v>
      </c>
      <c r="K93" s="45">
        <f>VLOOKUP($A$1&amp;$B93,'IEA production stats aggregated'!$A:$AY,K$79-2010+18,FALSE)/1000</f>
        <v>0</v>
      </c>
      <c r="L93" s="45">
        <f>VLOOKUP($A$1&amp;$B93,'IEA production stats aggregated'!$A:$AY,L$79-2010+18,FALSE)/1000</f>
        <v>0</v>
      </c>
      <c r="M93" s="45">
        <f>VLOOKUP($A$1&amp;$B93,'IEA production stats aggregated'!$A:$AY,M$79-2010+18,FALSE)/1000</f>
        <v>0</v>
      </c>
      <c r="N93" s="45">
        <f>VLOOKUP($A$1&amp;$B93,'IEA production stats aggregated'!$A:$AY,N$79-2010+18,FALSE)/1000</f>
        <v>0</v>
      </c>
      <c r="O93" s="45">
        <f>VLOOKUP($A$1&amp;$B93,'IEA production stats aggregated'!$A:$AY,O$79-2010+18,FALSE)/1000</f>
        <v>0</v>
      </c>
      <c r="P93" s="56">
        <f t="shared" si="6"/>
        <v>0</v>
      </c>
      <c r="Q93" s="56">
        <f t="shared" si="7"/>
        <v>14</v>
      </c>
      <c r="R93" s="62"/>
      <c r="S93" s="62"/>
      <c r="T93" s="62"/>
      <c r="U93" s="62"/>
      <c r="V93" s="62"/>
      <c r="W93" s="62"/>
      <c r="X93" s="62"/>
      <c r="Y93" s="62"/>
      <c r="Z93" s="62"/>
      <c r="AA93" s="66"/>
      <c r="AB93" s="66"/>
      <c r="AC93" s="66"/>
      <c r="AD93" s="66"/>
      <c r="AE93" s="66"/>
      <c r="AF93" s="66"/>
      <c r="AG93" s="66"/>
      <c r="AH93" s="66"/>
      <c r="AI93" s="66"/>
      <c r="AJ93" s="66"/>
      <c r="AK93" s="66"/>
    </row>
    <row r="94" spans="1:37" x14ac:dyDescent="0.25">
      <c r="B94" t="s">
        <v>640</v>
      </c>
      <c r="C94" t="str">
        <f>VLOOKUP($B94,'Lookup codes'!$R:$S,2,FALSE)</f>
        <v>Total of Renewable Energy Sources</v>
      </c>
      <c r="D94" t="str">
        <f>VLOOKUP($B94,'Lookup codes'!$R:$S,2,FALSE)</f>
        <v>Total of Renewable Energy Sources</v>
      </c>
      <c r="E94" s="45">
        <f>VLOOKUP($A$1&amp;$B94,'IEA production stats aggregated'!$A:$AY,E$79-2010+18,FALSE)/1000</f>
        <v>13677.457214600001</v>
      </c>
      <c r="F94" s="45">
        <f>VLOOKUP($A$1&amp;$B94,'IEA production stats aggregated'!$A:$AY,F$79-2010+18,FALSE)/1000</f>
        <v>14160.582357699999</v>
      </c>
      <c r="G94" s="45">
        <f>VLOOKUP($A$1&amp;$B94,'IEA production stats aggregated'!$A:$AY,G$79-2010+18,FALSE)/1000</f>
        <v>14735.242868699999</v>
      </c>
      <c r="H94" s="45">
        <f>VLOOKUP($A$1&amp;$B94,'IEA production stats aggregated'!$A:$AY,H$79-2010+18,FALSE)/1000</f>
        <v>15113.2656075</v>
      </c>
      <c r="I94" s="45">
        <f>VLOOKUP($A$1&amp;$B94,'IEA production stats aggregated'!$A:$AY,I$79-2010+18,FALSE)/1000</f>
        <v>15359.082734099999</v>
      </c>
      <c r="J94" s="45">
        <f>VLOOKUP($A$1&amp;$B94,'IEA production stats aggregated'!$A:$AY,J$79-2010+18,FALSE)/1000</f>
        <v>15685.785964500001</v>
      </c>
      <c r="K94" s="45">
        <f>VLOOKUP($A$1&amp;$B94,'IEA production stats aggregated'!$A:$AY,K$79-2010+18,FALSE)/1000</f>
        <v>15829.224547599999</v>
      </c>
      <c r="L94" s="45">
        <f>VLOOKUP($A$1&amp;$B94,'IEA production stats aggregated'!$A:$AY,L$79-2010+18,FALSE)/1000</f>
        <v>16117.6034898</v>
      </c>
      <c r="M94" s="45">
        <f>VLOOKUP($A$1&amp;$B94,'IEA production stats aggregated'!$A:$AY,M$79-2010+18,FALSE)/1000</f>
        <v>16472.731319900002</v>
      </c>
      <c r="N94" s="45">
        <f>VLOOKUP($A$1&amp;$B94,'IEA production stats aggregated'!$A:$AY,N$79-2010+18,FALSE)/1000</f>
        <v>16921.877641899999</v>
      </c>
      <c r="O94" s="45">
        <f>VLOOKUP($A$1&amp;$B94,'IEA production stats aggregated'!$A:$AY,O$79-2010+18,FALSE)/1000</f>
        <v>17185.053140799999</v>
      </c>
      <c r="P94" s="56">
        <f t="shared" si="6"/>
        <v>171257.90688709999</v>
      </c>
      <c r="Q94" s="56">
        <f t="shared" si="6"/>
        <v>328838.35655959998</v>
      </c>
      <c r="R94" s="62"/>
      <c r="S94" s="62"/>
      <c r="T94" s="62"/>
      <c r="U94" s="62"/>
      <c r="V94" s="62"/>
      <c r="W94" s="62"/>
      <c r="X94" s="62"/>
      <c r="Y94" s="62"/>
      <c r="Z94" s="62"/>
      <c r="AA94" s="66"/>
      <c r="AB94" s="66"/>
      <c r="AC94" s="66"/>
      <c r="AD94" s="66"/>
      <c r="AE94" s="66"/>
      <c r="AF94" s="66"/>
      <c r="AG94" s="66"/>
      <c r="AH94" s="66"/>
      <c r="AI94" s="66"/>
      <c r="AJ94" s="66"/>
      <c r="AK94" s="66"/>
    </row>
    <row r="95" spans="1:37" x14ac:dyDescent="0.25">
      <c r="B95" t="s">
        <v>642</v>
      </c>
      <c r="C95" t="str">
        <f>VLOOKUP($B95,'Lookup codes'!$R:$S,2,FALSE)</f>
        <v>Total of All Energy Sources</v>
      </c>
      <c r="D95" t="str">
        <f>VLOOKUP($B95,'Lookup codes'!$R:$S,2,FALSE)</f>
        <v>Total of All Energy Sources</v>
      </c>
      <c r="E95" s="45">
        <f>VLOOKUP($A$1&amp;$B95,'IEA production stats aggregated'!$A:$AY,E$79-2010+18,FALSE)/1000</f>
        <v>48745.535085199997</v>
      </c>
      <c r="F95" s="45">
        <f>VLOOKUP($A$1&amp;$B95,'IEA production stats aggregated'!$A:$AY,F$79-2010+18,FALSE)/1000</f>
        <v>45724.865598299999</v>
      </c>
      <c r="G95" s="45">
        <f>VLOOKUP($A$1&amp;$B95,'IEA production stats aggregated'!$A:$AY,G$79-2010+18,FALSE)/1000</f>
        <v>48357.3138081</v>
      </c>
      <c r="H95" s="45">
        <f>VLOOKUP($A$1&amp;$B95,'IEA production stats aggregated'!$A:$AY,H$79-2010+18,FALSE)/1000</f>
        <v>46807.673373700003</v>
      </c>
      <c r="I95" s="45">
        <f>VLOOKUP($A$1&amp;$B95,'IEA production stats aggregated'!$A:$AY,I$79-2010+18,FALSE)/1000</f>
        <v>46434.079235200006</v>
      </c>
      <c r="J95" s="45">
        <f>VLOOKUP($A$1&amp;$B95,'IEA production stats aggregated'!$A:$AY,J$79-2010+18,FALSE)/1000</f>
        <v>46434.002943300002</v>
      </c>
      <c r="K95" s="45">
        <f>VLOOKUP($A$1&amp;$B95,'IEA production stats aggregated'!$A:$AY,K$79-2010+18,FALSE)/1000</f>
        <v>45946.879917000006</v>
      </c>
      <c r="L95" s="45">
        <f>VLOOKUP($A$1&amp;$B95,'IEA production stats aggregated'!$A:$AY,L$79-2010+18,FALSE)/1000</f>
        <v>47921.571735600002</v>
      </c>
      <c r="M95" s="45">
        <f>VLOOKUP($A$1&amp;$B95,'IEA production stats aggregated'!$A:$AY,M$79-2010+18,FALSE)/1000</f>
        <v>48954.956979000002</v>
      </c>
      <c r="N95" s="45">
        <f>VLOOKUP($A$1&amp;$B95,'IEA production stats aggregated'!$A:$AY,N$79-2010+18,FALSE)/1000</f>
        <v>49672.684909100004</v>
      </c>
      <c r="O95" s="45">
        <f>VLOOKUP($A$1&amp;$B95,'IEA production stats aggregated'!$A:$AY,O$79-2010+18,FALSE)/1000</f>
        <v>45510.543285400003</v>
      </c>
      <c r="P95" s="56">
        <f t="shared" si="6"/>
        <v>520510.10686990008</v>
      </c>
      <c r="Q95" s="56">
        <f t="shared" si="6"/>
        <v>992274.67865460017</v>
      </c>
      <c r="R95" s="62"/>
      <c r="S95" s="62"/>
      <c r="T95" s="62"/>
      <c r="U95" s="62"/>
      <c r="V95" s="62"/>
      <c r="W95" s="62"/>
      <c r="X95" s="62"/>
      <c r="Y95" s="62"/>
      <c r="Z95" s="62"/>
      <c r="AA95" s="66"/>
      <c r="AB95" s="66"/>
      <c r="AC95" s="66"/>
      <c r="AD95" s="66"/>
      <c r="AE95" s="66"/>
      <c r="AF95" s="66"/>
      <c r="AG95" s="66"/>
      <c r="AH95" s="66"/>
      <c r="AI95" s="66"/>
      <c r="AJ95" s="66"/>
      <c r="AK95" s="66"/>
    </row>
    <row r="96" spans="1:37" x14ac:dyDescent="0.25">
      <c r="C96" t="s">
        <v>795</v>
      </c>
      <c r="D96" t="s">
        <v>807</v>
      </c>
      <c r="E96" s="69">
        <f t="shared" ref="E96:P96" si="8">E94/E95*100</f>
        <v>28.058892349204552</v>
      </c>
      <c r="F96" s="69">
        <f t="shared" si="8"/>
        <v>30.969106573440584</v>
      </c>
      <c r="G96" s="69">
        <f t="shared" si="8"/>
        <v>30.471590972101932</v>
      </c>
      <c r="H96" s="69">
        <f t="shared" si="8"/>
        <v>32.288008606707947</v>
      </c>
      <c r="I96" s="69">
        <f t="shared" si="8"/>
        <v>33.077177338442468</v>
      </c>
      <c r="J96" s="69">
        <f t="shared" si="8"/>
        <v>33.780817871019487</v>
      </c>
      <c r="K96" s="69">
        <f t="shared" si="8"/>
        <v>34.451141353220159</v>
      </c>
      <c r="L96" s="69">
        <f t="shared" si="8"/>
        <v>33.633294789925571</v>
      </c>
      <c r="M96" s="69">
        <f t="shared" si="8"/>
        <v>33.648750476823494</v>
      </c>
      <c r="N96" s="69">
        <f t="shared" si="8"/>
        <v>34.066766620058267</v>
      </c>
      <c r="O96" s="69">
        <f>O94/O95*100</f>
        <v>37.760597655429542</v>
      </c>
      <c r="P96" s="69">
        <f t="shared" ref="P96" si="9">P94/P95*100</f>
        <v>32.901936893591461</v>
      </c>
    </row>
    <row r="99" spans="2:28" x14ac:dyDescent="0.25">
      <c r="E99">
        <f>$A$1</f>
        <v>110</v>
      </c>
      <c r="F99">
        <v>110</v>
      </c>
      <c r="G99">
        <v>120</v>
      </c>
      <c r="H99">
        <v>130</v>
      </c>
      <c r="I99">
        <v>150</v>
      </c>
      <c r="J99">
        <v>900</v>
      </c>
      <c r="K99">
        <f>$A$1</f>
        <v>110</v>
      </c>
      <c r="L99">
        <v>110</v>
      </c>
      <c r="M99">
        <v>120</v>
      </c>
      <c r="N99">
        <v>130</v>
      </c>
      <c r="O99">
        <v>150</v>
      </c>
      <c r="P99">
        <v>900</v>
      </c>
      <c r="Q99" s="62">
        <v>105</v>
      </c>
      <c r="R99" s="62">
        <v>110</v>
      </c>
      <c r="S99" s="62">
        <v>120</v>
      </c>
      <c r="T99" s="62">
        <v>130</v>
      </c>
      <c r="U99" s="62">
        <v>150</v>
      </c>
      <c r="V99" s="62">
        <v>900</v>
      </c>
      <c r="W99" s="66">
        <v>105</v>
      </c>
      <c r="X99" s="66">
        <v>110</v>
      </c>
      <c r="Y99" s="66">
        <v>120</v>
      </c>
      <c r="Z99" s="66">
        <v>130</v>
      </c>
      <c r="AA99" s="66">
        <v>150</v>
      </c>
      <c r="AB99" s="66">
        <v>900</v>
      </c>
    </row>
    <row r="100" spans="2:28" x14ac:dyDescent="0.25">
      <c r="B100" t="s">
        <v>535</v>
      </c>
      <c r="C100" t="str">
        <f>VLOOKUP($B100,'Lookup codes'!$R:$S,2,FALSE)</f>
        <v>Product</v>
      </c>
      <c r="D100" t="str">
        <f>VLOOKUP($B100,'Lookup codes'!$R:$S,2,FALSE)</f>
        <v>Product</v>
      </c>
      <c r="E100" t="str">
        <f>VLOOKUP(E$99,'Lookup codes'!$A:$B,2,FALSE)</f>
        <v>Africa</v>
      </c>
      <c r="F100" t="str">
        <f>VLOOKUP(F$99,'Lookup codes'!$A:$B,2,FALSE)</f>
        <v>Africa</v>
      </c>
      <c r="G100" t="str">
        <f>VLOOKUP(G$99,'Lookup codes'!$A:$B,2,FALSE)</f>
        <v>Latin America and Caribbean</v>
      </c>
      <c r="H100" t="str">
        <f>VLOOKUP(H$99,'Lookup codes'!$A:$B,2,FALSE)</f>
        <v>Asia (no high inc.)</v>
      </c>
      <c r="I100" t="str">
        <f>VLOOKUP(I$99,'Lookup codes'!$A:$B,2,FALSE)</f>
        <v>High income (no LAC)</v>
      </c>
      <c r="J100" t="str">
        <f>VLOOKUP(J$99,'Lookup codes'!$A:$B,2,FALSE)</f>
        <v>World</v>
      </c>
      <c r="K100" t="str">
        <f>VLOOKUP(K$99,'Lookup codes'!$A:$B,2,FALSE)</f>
        <v>Africa</v>
      </c>
      <c r="L100" t="str">
        <f>VLOOKUP(L$99,'Lookup codes'!$A:$B,2,FALSE)</f>
        <v>Africa</v>
      </c>
      <c r="M100" t="str">
        <f>VLOOKUP(M$99,'Lookup codes'!$A:$B,2,FALSE)</f>
        <v>Latin America and Caribbean</v>
      </c>
      <c r="N100" t="str">
        <f>VLOOKUP(N$99,'Lookup codes'!$A:$B,2,FALSE)</f>
        <v>Asia (no high inc.)</v>
      </c>
      <c r="O100" t="str">
        <f>VLOOKUP(O$99,'Lookup codes'!$A:$B,2,FALSE)</f>
        <v>High income (no LAC)</v>
      </c>
      <c r="P100" t="str">
        <f>VLOOKUP(P$99,'Lookup codes'!$A:$B,2,FALSE)</f>
        <v>World</v>
      </c>
      <c r="Q100" s="62" t="str">
        <f>VLOOKUP(Q$99,'Lookup codes'!$A:$B,2,FALSE)</f>
        <v>West Africa</v>
      </c>
      <c r="R100" s="62" t="str">
        <f>VLOOKUP(R$99,'Lookup codes'!$A:$B,2,FALSE)</f>
        <v>Africa</v>
      </c>
      <c r="S100" s="62" t="str">
        <f>VLOOKUP(S$99,'Lookup codes'!$A:$B,2,FALSE)</f>
        <v>Latin America and Caribbean</v>
      </c>
      <c r="T100" s="62" t="str">
        <f>VLOOKUP(T$99,'Lookup codes'!$A:$B,2,FALSE)</f>
        <v>Asia (no high inc.)</v>
      </c>
      <c r="U100" s="62" t="str">
        <f>VLOOKUP(U$99,'Lookup codes'!$A:$B,2,FALSE)</f>
        <v>High income (no LAC)</v>
      </c>
      <c r="V100" s="62" t="str">
        <f>VLOOKUP(V$99,'Lookup codes'!$A:$B,2,FALSE)</f>
        <v>World</v>
      </c>
      <c r="W100" s="66" t="str">
        <f>VLOOKUP(W$99,'Lookup codes'!$A:$B,2,FALSE)</f>
        <v>West Africa</v>
      </c>
      <c r="X100" s="66" t="str">
        <f>VLOOKUP(X$99,'Lookup codes'!$A:$B,2,FALSE)</f>
        <v>Africa</v>
      </c>
      <c r="Y100" s="66" t="str">
        <f>VLOOKUP(Y$99,'Lookup codes'!$A:$B,2,FALSE)</f>
        <v>Latin America and Caribbean</v>
      </c>
      <c r="Z100" s="66" t="str">
        <f>VLOOKUP(Z$99,'Lookup codes'!$A:$B,2,FALSE)</f>
        <v>Asia (no high inc.)</v>
      </c>
      <c r="AA100" s="66" t="str">
        <f>VLOOKUP(AA$99,'Lookup codes'!$A:$B,2,FALSE)</f>
        <v>High income (no LAC)</v>
      </c>
      <c r="AB100" s="66" t="str">
        <f>VLOOKUP(AB$99,'Lookup codes'!$A:$B,2,FALSE)</f>
        <v>World</v>
      </c>
    </row>
    <row r="101" spans="2:28" x14ac:dyDescent="0.25">
      <c r="B101" t="s">
        <v>634</v>
      </c>
      <c r="C101" t="str">
        <f>VLOOKUP($B101,'Lookup codes'!$R:$S,2,FALSE)</f>
        <v>Solid Biofuel excluding charcoal</v>
      </c>
      <c r="D101" t="s">
        <v>806</v>
      </c>
      <c r="E101" s="45">
        <f>K101/K$115*100</f>
        <v>95.062677244881073</v>
      </c>
      <c r="F101" s="45">
        <f t="shared" ref="F101:J115" si="10">L101/L$115*100</f>
        <v>95.062677244881073</v>
      </c>
      <c r="G101" s="45">
        <f t="shared" si="10"/>
        <v>54.545987352419331</v>
      </c>
      <c r="H101" s="45">
        <f t="shared" ref="H101:H116" si="11">N101/N$115*100</f>
        <v>57.283274277094243</v>
      </c>
      <c r="I101" s="45">
        <f t="shared" ref="I101:J116" si="12">O101/O$115*100</f>
        <v>32.771969736409105</v>
      </c>
      <c r="J101" s="45">
        <f t="shared" si="12"/>
        <v>56.244189811109401</v>
      </c>
      <c r="K101" s="45">
        <f>VLOOKUP(K$99&amp;$B101,'IEA production stats aggregated'!$A:$AY,28,FALSE)</f>
        <v>16336571.601600001</v>
      </c>
      <c r="L101" s="45">
        <f>VLOOKUP(L$99&amp;$B101,'IEA production stats aggregated'!$A:$AY,28,FALSE)</f>
        <v>16336571.601600001</v>
      </c>
      <c r="M101" s="45">
        <f>VLOOKUP(M$99&amp;$B101,'IEA production stats aggregated'!$A:$AY,28,FALSE)</f>
        <v>5352493.2979999986</v>
      </c>
      <c r="N101" s="45">
        <f>VLOOKUP(N$99&amp;$B101,'IEA production stats aggregated'!$A:$AY,28,FALSE)</f>
        <v>18986640.210500006</v>
      </c>
      <c r="O101" s="45">
        <f>VLOOKUP(O$99&amp;$B101,'IEA production stats aggregated'!$A:$AY,28,FALSE)</f>
        <v>7246380.605299999</v>
      </c>
      <c r="P101" s="45">
        <f>VLOOKUP(P$99&amp;$B101,'IEA production stats aggregated'!$A:$AY,28,FALSE)</f>
        <v>46779761.401700005</v>
      </c>
      <c r="Q101" s="62">
        <f>VLOOKUP(Q$99&amp;$B101,'IEA production stats aggregated'!$A:$CQ,72,FALSE)</f>
        <v>7</v>
      </c>
      <c r="R101" s="62">
        <f>VLOOKUP(R$99&amp;$B101,'IEA production stats aggregated'!$A:$CQ,72,FALSE)</f>
        <v>0</v>
      </c>
      <c r="S101" s="62">
        <f>VLOOKUP(S$99&amp;$B101,'IEA production stats aggregated'!$A:$CQ,72,FALSE)</f>
        <v>24</v>
      </c>
      <c r="T101" s="62">
        <f>VLOOKUP(T$99&amp;$B101,'IEA production stats aggregated'!$A:$CQ,72,FALSE)</f>
        <v>26</v>
      </c>
      <c r="U101" s="62">
        <f>VLOOKUP(U$99&amp;$B101,'IEA production stats aggregated'!$A:$CQ,72,FALSE)</f>
        <v>44</v>
      </c>
      <c r="V101" s="62">
        <f>VLOOKUP(V$99&amp;$B101,'IEA production stats aggregated'!$A:$CQ,72,FALSE)</f>
        <v>145</v>
      </c>
      <c r="W101" s="66">
        <f>VLOOKUP(W$99&amp;$B101,'IEA production stats aggregated'!$A:$CQ,94,FALSE)</f>
        <v>46.666666666666664</v>
      </c>
      <c r="X101" s="66">
        <f>VLOOKUP(X$99&amp;$B101,'IEA production stats aggregated'!$A:$CQ,94,FALSE)</f>
        <v>0</v>
      </c>
      <c r="Y101" s="66">
        <f>VLOOKUP(Y$99&amp;$B101,'IEA production stats aggregated'!$A:$CQ,94,FALSE)</f>
        <v>72.727272727272734</v>
      </c>
      <c r="Z101" s="66">
        <f>VLOOKUP(Z$99&amp;$B101,'IEA production stats aggregated'!$A:$CQ,94,FALSE)</f>
        <v>86.666666666666671</v>
      </c>
      <c r="AA101" s="66">
        <f>VLOOKUP(AA$99&amp;$B101,'IEA production stats aggregated'!$A:$CQ,94,FALSE)</f>
        <v>88</v>
      </c>
      <c r="AB101" s="66">
        <f>VLOOKUP(AB$99&amp;$B101,'IEA production stats aggregated'!$A:$CQ,94,FALSE)</f>
        <v>75.129533678756474</v>
      </c>
    </row>
    <row r="102" spans="2:28" x14ac:dyDescent="0.25">
      <c r="B102" t="s">
        <v>539</v>
      </c>
      <c r="C102" t="str">
        <f>VLOOKUP($B102,'Lookup codes'!$R:$S,2,FALSE)</f>
        <v>Hydro</v>
      </c>
      <c r="D102" t="str">
        <f>VLOOKUP($B102,'Lookup codes'!$R:$S,2,FALSE)</f>
        <v>Hydro</v>
      </c>
      <c r="E102" s="45">
        <f t="shared" ref="E102:E115" si="13">K102/K$115*100</f>
        <v>3.0419424997813214</v>
      </c>
      <c r="F102" s="45">
        <f t="shared" si="10"/>
        <v>3.0419424997813214</v>
      </c>
      <c r="G102" s="45">
        <f t="shared" si="10"/>
        <v>26.366322569195766</v>
      </c>
      <c r="H102" s="45">
        <f t="shared" si="11"/>
        <v>19.330443871515872</v>
      </c>
      <c r="I102" s="45">
        <f t="shared" si="12"/>
        <v>21.525473543831637</v>
      </c>
      <c r="J102" s="45">
        <f t="shared" si="12"/>
        <v>18.69676249362222</v>
      </c>
      <c r="K102" s="45">
        <f>VLOOKUP(K$99&amp;$B102,'IEA production stats aggregated'!$A:$AY,28,FALSE)</f>
        <v>522759.4351</v>
      </c>
      <c r="L102" s="45">
        <f>VLOOKUP(L$99&amp;$B102,'IEA production stats aggregated'!$A:$AY,28,FALSE)</f>
        <v>522759.4351</v>
      </c>
      <c r="M102" s="45">
        <f>VLOOKUP(M$99&amp;$B102,'IEA production stats aggregated'!$A:$AY,28,FALSE)</f>
        <v>2587276.7493000003</v>
      </c>
      <c r="N102" s="45">
        <f>VLOOKUP(N$99&amp;$B102,'IEA production stats aggregated'!$A:$AY,28,FALSE)</f>
        <v>6407109.0127000008</v>
      </c>
      <c r="O102" s="45">
        <f>VLOOKUP(O$99&amp;$B102,'IEA production stats aggregated'!$A:$AY,28,FALSE)</f>
        <v>4759609.3632000005</v>
      </c>
      <c r="P102" s="45">
        <f>VLOOKUP(P$99&amp;$B102,'IEA production stats aggregated'!$A:$AY,28,FALSE)</f>
        <v>15550585.604899999</v>
      </c>
      <c r="Q102" s="62">
        <f>VLOOKUP(Q$99&amp;$B102,'IEA production stats aggregated'!$A:$CQ,72,FALSE)</f>
        <v>7</v>
      </c>
      <c r="R102" s="62">
        <f>VLOOKUP(R$99&amp;$B102,'IEA production stats aggregated'!$A:$CQ,72,FALSE)</f>
        <v>0</v>
      </c>
      <c r="S102" s="62">
        <f>VLOOKUP(S$99&amp;$B102,'IEA production stats aggregated'!$A:$CQ,72,FALSE)</f>
        <v>24</v>
      </c>
      <c r="T102" s="62">
        <f>VLOOKUP(T$99&amp;$B102,'IEA production stats aggregated'!$A:$CQ,72,FALSE)</f>
        <v>26</v>
      </c>
      <c r="U102" s="62">
        <f>VLOOKUP(U$99&amp;$B102,'IEA production stats aggregated'!$A:$CQ,72,FALSE)</f>
        <v>43</v>
      </c>
      <c r="V102" s="62">
        <f>VLOOKUP(V$99&amp;$B102,'IEA production stats aggregated'!$A:$CQ,72,FALSE)</f>
        <v>144</v>
      </c>
      <c r="W102" s="66">
        <f>VLOOKUP(W$99&amp;$B102,'IEA production stats aggregated'!$A:$CQ,94,FALSE)</f>
        <v>46.666666666666664</v>
      </c>
      <c r="X102" s="66">
        <f>VLOOKUP(X$99&amp;$B102,'IEA production stats aggregated'!$A:$CQ,94,FALSE)</f>
        <v>0</v>
      </c>
      <c r="Y102" s="66">
        <f>VLOOKUP(Y$99&amp;$B102,'IEA production stats aggregated'!$A:$CQ,94,FALSE)</f>
        <v>72.727272727272734</v>
      </c>
      <c r="Z102" s="66">
        <f>VLOOKUP(Z$99&amp;$B102,'IEA production stats aggregated'!$A:$CQ,94,FALSE)</f>
        <v>86.666666666666671</v>
      </c>
      <c r="AA102" s="66">
        <f>VLOOKUP(AA$99&amp;$B102,'IEA production stats aggregated'!$A:$CQ,94,FALSE)</f>
        <v>86</v>
      </c>
      <c r="AB102" s="66">
        <f>VLOOKUP(AB$99&amp;$B102,'IEA production stats aggregated'!$A:$CQ,94,FALSE)</f>
        <v>74.611398963730565</v>
      </c>
    </row>
    <row r="103" spans="2:28" x14ac:dyDescent="0.25">
      <c r="B103" t="s">
        <v>618</v>
      </c>
      <c r="C103" t="str">
        <f>VLOOKUP($B103,'Lookup codes'!$R:$S,2,FALSE)</f>
        <v>Wind</v>
      </c>
      <c r="D103" t="str">
        <f>VLOOKUP($B103,'Lookup codes'!$R:$S,2,FALSE)</f>
        <v>Wind</v>
      </c>
      <c r="E103" s="45">
        <f t="shared" si="13"/>
        <v>0.36939270585837047</v>
      </c>
      <c r="F103" s="45">
        <f t="shared" si="10"/>
        <v>0.36939270585837047</v>
      </c>
      <c r="G103" s="45">
        <f t="shared" si="10"/>
        <v>3.8281445232547791</v>
      </c>
      <c r="H103" s="45">
        <f t="shared" si="11"/>
        <v>5.9222315882138039</v>
      </c>
      <c r="I103" s="45">
        <f t="shared" si="12"/>
        <v>14.44039413917293</v>
      </c>
      <c r="J103" s="45">
        <f t="shared" si="12"/>
        <v>6.9031638590164572</v>
      </c>
      <c r="K103" s="45">
        <f>VLOOKUP(K$99&amp;$B103,'IEA production stats aggregated'!$A:$AY,28,FALSE)</f>
        <v>63480.332799999996</v>
      </c>
      <c r="L103" s="45">
        <f>VLOOKUP(L$99&amp;$B103,'IEA production stats aggregated'!$A:$AY,28,FALSE)</f>
        <v>63480.332799999996</v>
      </c>
      <c r="M103" s="45">
        <f>VLOOKUP(M$99&amp;$B103,'IEA production stats aggregated'!$A:$AY,28,FALSE)</f>
        <v>375648.49220000021</v>
      </c>
      <c r="N103" s="45">
        <f>VLOOKUP(N$99&amp;$B103,'IEA production stats aggregated'!$A:$AY,28,FALSE)</f>
        <v>1962933.89</v>
      </c>
      <c r="O103" s="45">
        <f>VLOOKUP(O$99&amp;$B103,'IEA production stats aggregated'!$A:$AY,28,FALSE)</f>
        <v>3192990.6217000005</v>
      </c>
      <c r="P103" s="45">
        <f>VLOOKUP(P$99&amp;$B103,'IEA production stats aggregated'!$A:$AY,28,FALSE)</f>
        <v>5741541.6476999987</v>
      </c>
      <c r="Q103" s="62">
        <f>VLOOKUP(Q$99&amp;$B103,'IEA production stats aggregated'!$A:$CQ,72,FALSE)</f>
        <v>7</v>
      </c>
      <c r="R103" s="62">
        <f>VLOOKUP(R$99&amp;$B103,'IEA production stats aggregated'!$A:$CQ,72,FALSE)</f>
        <v>0</v>
      </c>
      <c r="S103" s="62">
        <f>VLOOKUP(S$99&amp;$B103,'IEA production stats aggregated'!$A:$CQ,72,FALSE)</f>
        <v>24</v>
      </c>
      <c r="T103" s="62">
        <f>VLOOKUP(T$99&amp;$B103,'IEA production stats aggregated'!$A:$CQ,72,FALSE)</f>
        <v>26</v>
      </c>
      <c r="U103" s="62">
        <f>VLOOKUP(U$99&amp;$B103,'IEA production stats aggregated'!$A:$CQ,72,FALSE)</f>
        <v>44</v>
      </c>
      <c r="V103" s="62">
        <f>VLOOKUP(V$99&amp;$B103,'IEA production stats aggregated'!$A:$CQ,72,FALSE)</f>
        <v>145</v>
      </c>
      <c r="W103" s="66">
        <f>VLOOKUP(W$99&amp;$B103,'IEA production stats aggregated'!$A:$CQ,94,FALSE)</f>
        <v>46.666666666666664</v>
      </c>
      <c r="X103" s="66">
        <f>VLOOKUP(X$99&amp;$B103,'IEA production stats aggregated'!$A:$CQ,94,FALSE)</f>
        <v>0</v>
      </c>
      <c r="Y103" s="66">
        <f>VLOOKUP(Y$99&amp;$B103,'IEA production stats aggregated'!$A:$CQ,94,FALSE)</f>
        <v>72.727272727272734</v>
      </c>
      <c r="Z103" s="66">
        <f>VLOOKUP(Z$99&amp;$B103,'IEA production stats aggregated'!$A:$CQ,94,FALSE)</f>
        <v>86.666666666666671</v>
      </c>
      <c r="AA103" s="66">
        <f>VLOOKUP(AA$99&amp;$B103,'IEA production stats aggregated'!$A:$CQ,94,FALSE)</f>
        <v>88</v>
      </c>
      <c r="AB103" s="66">
        <f>VLOOKUP(AB$99&amp;$B103,'IEA production stats aggregated'!$A:$CQ,94,FALSE)</f>
        <v>75.129533678756474</v>
      </c>
    </row>
    <row r="104" spans="2:28" x14ac:dyDescent="0.25">
      <c r="B104" t="s">
        <v>610</v>
      </c>
      <c r="C104" t="str">
        <f>VLOOKUP($B104,'Lookup codes'!$R:$S,2,FALSE)</f>
        <v>Geothermal</v>
      </c>
      <c r="D104" t="str">
        <f>VLOOKUP($B104,'Lookup codes'!$R:$S,2,FALSE)</f>
        <v>Geothermal</v>
      </c>
      <c r="E104" s="45">
        <f t="shared" si="13"/>
        <v>1.0599490103847327</v>
      </c>
      <c r="F104" s="45">
        <f t="shared" si="10"/>
        <v>1.0599490103847327</v>
      </c>
      <c r="G104" s="45">
        <f t="shared" si="10"/>
        <v>2.7863781734909465</v>
      </c>
      <c r="H104" s="45">
        <f t="shared" si="11"/>
        <v>7.2388376491262312</v>
      </c>
      <c r="I104" s="45">
        <f t="shared" si="12"/>
        <v>5.3028212282340448</v>
      </c>
      <c r="J104" s="45">
        <f t="shared" si="12"/>
        <v>5.383908889495868</v>
      </c>
      <c r="K104" s="45">
        <f>VLOOKUP(K$99&amp;$B104,'IEA production stats aggregated'!$A:$AY,28,FALSE)</f>
        <v>182152.80069999999</v>
      </c>
      <c r="L104" s="45">
        <f>VLOOKUP(L$99&amp;$B104,'IEA production stats aggregated'!$A:$AY,28,FALSE)</f>
        <v>182152.80069999999</v>
      </c>
      <c r="M104" s="45">
        <f>VLOOKUP(M$99&amp;$B104,'IEA production stats aggregated'!$A:$AY,28,FALSE)</f>
        <v>273421.95500000002</v>
      </c>
      <c r="N104" s="45">
        <f>VLOOKUP(N$99&amp;$B104,'IEA production stats aggregated'!$A:$AY,28,FALSE)</f>
        <v>2399325.2431999999</v>
      </c>
      <c r="O104" s="45">
        <f>VLOOKUP(O$99&amp;$B104,'IEA production stats aggregated'!$A:$AY,28,FALSE)</f>
        <v>1172534.3704000001</v>
      </c>
      <c r="P104" s="45">
        <f>VLOOKUP(P$99&amp;$B104,'IEA production stats aggregated'!$A:$AY,28,FALSE)</f>
        <v>4477937.6163999988</v>
      </c>
      <c r="Q104" s="62">
        <f>VLOOKUP(Q$99&amp;$B104,'IEA production stats aggregated'!$A:$CQ,72,FALSE)</f>
        <v>7</v>
      </c>
      <c r="R104" s="62">
        <f>VLOOKUP(R$99&amp;$B104,'IEA production stats aggregated'!$A:$CQ,72,FALSE)</f>
        <v>0</v>
      </c>
      <c r="S104" s="62">
        <f>VLOOKUP(S$99&amp;$B104,'IEA production stats aggregated'!$A:$CQ,72,FALSE)</f>
        <v>24</v>
      </c>
      <c r="T104" s="62">
        <f>VLOOKUP(T$99&amp;$B104,'IEA production stats aggregated'!$A:$CQ,72,FALSE)</f>
        <v>26</v>
      </c>
      <c r="U104" s="62">
        <f>VLOOKUP(U$99&amp;$B104,'IEA production stats aggregated'!$A:$CQ,72,FALSE)</f>
        <v>44</v>
      </c>
      <c r="V104" s="62">
        <f>VLOOKUP(V$99&amp;$B104,'IEA production stats aggregated'!$A:$CQ,72,FALSE)</f>
        <v>145</v>
      </c>
      <c r="W104" s="66">
        <f>VLOOKUP(W$99&amp;$B104,'IEA production stats aggregated'!$A:$CQ,94,FALSE)</f>
        <v>46.666666666666664</v>
      </c>
      <c r="X104" s="66">
        <f>VLOOKUP(X$99&amp;$B104,'IEA production stats aggregated'!$A:$CQ,94,FALSE)</f>
        <v>0</v>
      </c>
      <c r="Y104" s="66">
        <f>VLOOKUP(Y$99&amp;$B104,'IEA production stats aggregated'!$A:$CQ,94,FALSE)</f>
        <v>72.727272727272734</v>
      </c>
      <c r="Z104" s="66">
        <f>VLOOKUP(Z$99&amp;$B104,'IEA production stats aggregated'!$A:$CQ,94,FALSE)</f>
        <v>86.666666666666671</v>
      </c>
      <c r="AA104" s="66">
        <f>VLOOKUP(AA$99&amp;$B104,'IEA production stats aggregated'!$A:$CQ,94,FALSE)</f>
        <v>88</v>
      </c>
      <c r="AB104" s="66">
        <f>VLOOKUP(AB$99&amp;$B104,'IEA production stats aggregated'!$A:$CQ,94,FALSE)</f>
        <v>75.129533678756474</v>
      </c>
    </row>
    <row r="105" spans="2:28" x14ac:dyDescent="0.25">
      <c r="B105" t="s">
        <v>612</v>
      </c>
      <c r="C105" t="str">
        <f>VLOOKUP($B105,'Lookup codes'!$R:$S,2,FALSE)</f>
        <v>Solar Photovoltaics</v>
      </c>
      <c r="D105" t="s">
        <v>801</v>
      </c>
      <c r="E105" s="45">
        <f t="shared" si="13"/>
        <v>0.24259496469650862</v>
      </c>
      <c r="F105" s="45">
        <f t="shared" si="10"/>
        <v>0.24259496469650862</v>
      </c>
      <c r="G105" s="45">
        <f t="shared" si="10"/>
        <v>1.2632030295933974</v>
      </c>
      <c r="H105" s="45">
        <f t="shared" si="11"/>
        <v>3.7592084511337602</v>
      </c>
      <c r="I105" s="45">
        <f t="shared" si="12"/>
        <v>6.5282994685225688</v>
      </c>
      <c r="J105" s="45">
        <f t="shared" si="12"/>
        <v>3.5356387446190296</v>
      </c>
      <c r="K105" s="45">
        <f>VLOOKUP(K$99&amp;$B105,'IEA production stats aggregated'!$A:$AY,28,FALSE)</f>
        <v>41690.073600000003</v>
      </c>
      <c r="L105" s="45">
        <f>VLOOKUP(L$99&amp;$B105,'IEA production stats aggregated'!$A:$AY,28,FALSE)</f>
        <v>41690.073600000003</v>
      </c>
      <c r="M105" s="45">
        <f>VLOOKUP(M$99&amp;$B105,'IEA production stats aggregated'!$A:$AY,28,FALSE)</f>
        <v>123955.6946</v>
      </c>
      <c r="N105" s="45">
        <f>VLOOKUP(N$99&amp;$B105,'IEA production stats aggregated'!$A:$AY,28,FALSE)</f>
        <v>1245996.1348000001</v>
      </c>
      <c r="O105" s="45">
        <f>VLOOKUP(O$99&amp;$B105,'IEA production stats aggregated'!$A:$AY,28,FALSE)</f>
        <v>1443506.2352</v>
      </c>
      <c r="P105" s="45">
        <f>VLOOKUP(P$99&amp;$B105,'IEA production stats aggregated'!$A:$AY,28,FALSE)</f>
        <v>2940683.0720000011</v>
      </c>
      <c r="Q105" s="62">
        <f>VLOOKUP(Q$99&amp;$B105,'IEA production stats aggregated'!$A:$CQ,72,FALSE)</f>
        <v>7</v>
      </c>
      <c r="R105" s="62">
        <f>VLOOKUP(R$99&amp;$B105,'IEA production stats aggregated'!$A:$CQ,72,FALSE)</f>
        <v>0</v>
      </c>
      <c r="S105" s="62">
        <f>VLOOKUP(S$99&amp;$B105,'IEA production stats aggregated'!$A:$CQ,72,FALSE)</f>
        <v>24</v>
      </c>
      <c r="T105" s="62">
        <f>VLOOKUP(T$99&amp;$B105,'IEA production stats aggregated'!$A:$CQ,72,FALSE)</f>
        <v>26</v>
      </c>
      <c r="U105" s="62">
        <f>VLOOKUP(U$99&amp;$B105,'IEA production stats aggregated'!$A:$CQ,72,FALSE)</f>
        <v>44</v>
      </c>
      <c r="V105" s="62">
        <f>VLOOKUP(V$99&amp;$B105,'IEA production stats aggregated'!$A:$CQ,72,FALSE)</f>
        <v>145</v>
      </c>
      <c r="W105" s="66">
        <f>VLOOKUP(W$99&amp;$B105,'IEA production stats aggregated'!$A:$CQ,94,FALSE)</f>
        <v>46.666666666666664</v>
      </c>
      <c r="X105" s="66">
        <f>VLOOKUP(X$99&amp;$B105,'IEA production stats aggregated'!$A:$CQ,94,FALSE)</f>
        <v>0</v>
      </c>
      <c r="Y105" s="66">
        <f>VLOOKUP(Y$99&amp;$B105,'IEA production stats aggregated'!$A:$CQ,94,FALSE)</f>
        <v>72.727272727272734</v>
      </c>
      <c r="Z105" s="66">
        <f>VLOOKUP(Z$99&amp;$B105,'IEA production stats aggregated'!$A:$CQ,94,FALSE)</f>
        <v>86.666666666666671</v>
      </c>
      <c r="AA105" s="66">
        <f>VLOOKUP(AA$99&amp;$B105,'IEA production stats aggregated'!$A:$CQ,94,FALSE)</f>
        <v>88</v>
      </c>
      <c r="AB105" s="66">
        <f>VLOOKUP(AB$99&amp;$B105,'IEA production stats aggregated'!$A:$CQ,94,FALSE)</f>
        <v>75.129533678756474</v>
      </c>
    </row>
    <row r="106" spans="2:28" x14ac:dyDescent="0.25">
      <c r="B106" t="s">
        <v>628</v>
      </c>
      <c r="C106" t="str">
        <f>VLOOKUP($B106,'Lookup codes'!$R:$S,2,FALSE)</f>
        <v>Biogasoline</v>
      </c>
      <c r="D106" t="str">
        <f>VLOOKUP($B106,'Lookup codes'!$R:$S,2,FALSE)</f>
        <v>Biogasoline</v>
      </c>
      <c r="E106" s="45">
        <f t="shared" si="13"/>
        <v>1.2362289965552598E-2</v>
      </c>
      <c r="F106" s="45">
        <f t="shared" si="10"/>
        <v>1.2362289965552598E-2</v>
      </c>
      <c r="G106" s="45">
        <f t="shared" si="10"/>
        <v>2.7915974611046406</v>
      </c>
      <c r="H106" s="45">
        <f t="shared" si="11"/>
        <v>0.51578004809015487</v>
      </c>
      <c r="I106" s="45">
        <f t="shared" si="12"/>
        <v>6.5659019026513263</v>
      </c>
      <c r="J106" s="45">
        <f t="shared" si="12"/>
        <v>2.286765045729132</v>
      </c>
      <c r="K106" s="45">
        <f>VLOOKUP(K$99&amp;$B106,'IEA production stats aggregated'!$A:$AY,28,FALSE)</f>
        <v>2124.4661000000001</v>
      </c>
      <c r="L106" s="45">
        <f>VLOOKUP(L$99&amp;$B106,'IEA production stats aggregated'!$A:$AY,28,FALSE)</f>
        <v>2124.4661000000001</v>
      </c>
      <c r="M106" s="45">
        <f>VLOOKUP(M$99&amp;$B106,'IEA production stats aggregated'!$A:$AY,28,FALSE)</f>
        <v>273934.11369999999</v>
      </c>
      <c r="N106" s="45">
        <f>VLOOKUP(N$99&amp;$B106,'IEA production stats aggregated'!$A:$AY,28,FALSE)</f>
        <v>170956.18790000002</v>
      </c>
      <c r="O106" s="45">
        <f>VLOOKUP(O$99&amp;$B106,'IEA production stats aggregated'!$A:$AY,28,FALSE)</f>
        <v>1451820.7049</v>
      </c>
      <c r="P106" s="45">
        <f>VLOOKUP(P$99&amp;$B106,'IEA production stats aggregated'!$A:$AY,28,FALSE)</f>
        <v>1901962.2041</v>
      </c>
      <c r="Q106" s="62">
        <f>VLOOKUP(Q$99&amp;$B106,'IEA production stats aggregated'!$A:$CQ,72,FALSE)</f>
        <v>7</v>
      </c>
      <c r="R106" s="62">
        <f>VLOOKUP(R$99&amp;$B106,'IEA production stats aggregated'!$A:$CQ,72,FALSE)</f>
        <v>0</v>
      </c>
      <c r="S106" s="62">
        <f>VLOOKUP(S$99&amp;$B106,'IEA production stats aggregated'!$A:$CQ,72,FALSE)</f>
        <v>24</v>
      </c>
      <c r="T106" s="62">
        <f>VLOOKUP(T$99&amp;$B106,'IEA production stats aggregated'!$A:$CQ,72,FALSE)</f>
        <v>26</v>
      </c>
      <c r="U106" s="62">
        <f>VLOOKUP(U$99&amp;$B106,'IEA production stats aggregated'!$A:$CQ,72,FALSE)</f>
        <v>42</v>
      </c>
      <c r="V106" s="62">
        <f>VLOOKUP(V$99&amp;$B106,'IEA production stats aggregated'!$A:$CQ,72,FALSE)</f>
        <v>143</v>
      </c>
      <c r="W106" s="66">
        <f>VLOOKUP(W$99&amp;$B106,'IEA production stats aggregated'!$A:$CQ,94,FALSE)</f>
        <v>46.666666666666664</v>
      </c>
      <c r="X106" s="66">
        <f>VLOOKUP(X$99&amp;$B106,'IEA production stats aggregated'!$A:$CQ,94,FALSE)</f>
        <v>0</v>
      </c>
      <c r="Y106" s="66">
        <f>VLOOKUP(Y$99&amp;$B106,'IEA production stats aggregated'!$A:$CQ,94,FALSE)</f>
        <v>72.727272727272734</v>
      </c>
      <c r="Z106" s="66">
        <f>VLOOKUP(Z$99&amp;$B106,'IEA production stats aggregated'!$A:$CQ,94,FALSE)</f>
        <v>86.666666666666671</v>
      </c>
      <c r="AA106" s="66">
        <f>VLOOKUP(AA$99&amp;$B106,'IEA production stats aggregated'!$A:$CQ,94,FALSE)</f>
        <v>84</v>
      </c>
      <c r="AB106" s="66">
        <f>VLOOKUP(AB$99&amp;$B106,'IEA production stats aggregated'!$A:$CQ,94,FALSE)</f>
        <v>74.093264248704656</v>
      </c>
    </row>
    <row r="107" spans="2:28" x14ac:dyDescent="0.25">
      <c r="B107" t="s">
        <v>630</v>
      </c>
      <c r="C107" t="str">
        <f>VLOOKUP($B107,'Lookup codes'!$R:$S,2,FALSE)</f>
        <v>Biodiesel</v>
      </c>
      <c r="D107" t="str">
        <f>VLOOKUP($B107,'Lookup codes'!$R:$S,2,FALSE)</f>
        <v>Biodiesel</v>
      </c>
      <c r="E107" s="45">
        <f t="shared" si="13"/>
        <v>0</v>
      </c>
      <c r="F107" s="45">
        <f t="shared" si="10"/>
        <v>0</v>
      </c>
      <c r="G107" s="45">
        <f t="shared" si="10"/>
        <v>2.8515973152122593</v>
      </c>
      <c r="H107" s="45">
        <f t="shared" si="11"/>
        <v>1.3549190155603341</v>
      </c>
      <c r="I107" s="45">
        <f t="shared" si="12"/>
        <v>3.7507057573418954</v>
      </c>
      <c r="J107" s="45">
        <f t="shared" si="12"/>
        <v>1.8962876541855838</v>
      </c>
      <c r="K107" s="45">
        <f>VLOOKUP(K$99&amp;$B107,'IEA production stats aggregated'!$A:$AY,28,FALSE)</f>
        <v>0</v>
      </c>
      <c r="L107" s="45">
        <f>VLOOKUP(L$99&amp;$B107,'IEA production stats aggregated'!$A:$AY,28,FALSE)</f>
        <v>0</v>
      </c>
      <c r="M107" s="45">
        <f>VLOOKUP(M$99&amp;$B107,'IEA production stats aggregated'!$A:$AY,28,FALSE)</f>
        <v>279821.78449999995</v>
      </c>
      <c r="N107" s="45">
        <f>VLOOKUP(N$99&amp;$B107,'IEA production stats aggregated'!$A:$AY,28,FALSE)</f>
        <v>449090.24819999991</v>
      </c>
      <c r="O107" s="45">
        <f>VLOOKUP(O$99&amp;$B107,'IEA production stats aggregated'!$A:$AY,28,FALSE)</f>
        <v>829338.04940000002</v>
      </c>
      <c r="P107" s="45">
        <f>VLOOKUP(P$99&amp;$B107,'IEA production stats aggregated'!$A:$AY,28,FALSE)</f>
        <v>1577191.9608</v>
      </c>
      <c r="Q107" s="62">
        <f>VLOOKUP(Q$99&amp;$B107,'IEA production stats aggregated'!$A:$CQ,72,FALSE)</f>
        <v>7</v>
      </c>
      <c r="R107" s="62">
        <f>VLOOKUP(R$99&amp;$B107,'IEA production stats aggregated'!$A:$CQ,72,FALSE)</f>
        <v>0</v>
      </c>
      <c r="S107" s="62">
        <f>VLOOKUP(S$99&amp;$B107,'IEA production stats aggregated'!$A:$CQ,72,FALSE)</f>
        <v>24</v>
      </c>
      <c r="T107" s="62">
        <f>VLOOKUP(T$99&amp;$B107,'IEA production stats aggregated'!$A:$CQ,72,FALSE)</f>
        <v>26</v>
      </c>
      <c r="U107" s="62">
        <f>VLOOKUP(U$99&amp;$B107,'IEA production stats aggregated'!$A:$CQ,72,FALSE)</f>
        <v>43</v>
      </c>
      <c r="V107" s="62">
        <f>VLOOKUP(V$99&amp;$B107,'IEA production stats aggregated'!$A:$CQ,72,FALSE)</f>
        <v>144</v>
      </c>
      <c r="W107" s="66">
        <f>VLOOKUP(W$99&amp;$B107,'IEA production stats aggregated'!$A:$CQ,94,FALSE)</f>
        <v>46.666666666666664</v>
      </c>
      <c r="X107" s="66">
        <f>VLOOKUP(X$99&amp;$B107,'IEA production stats aggregated'!$A:$CQ,94,FALSE)</f>
        <v>0</v>
      </c>
      <c r="Y107" s="66">
        <f>VLOOKUP(Y$99&amp;$B107,'IEA production stats aggregated'!$A:$CQ,94,FALSE)</f>
        <v>72.727272727272734</v>
      </c>
      <c r="Z107" s="66">
        <f>VLOOKUP(Z$99&amp;$B107,'IEA production stats aggregated'!$A:$CQ,94,FALSE)</f>
        <v>86.666666666666671</v>
      </c>
      <c r="AA107" s="66">
        <f>VLOOKUP(AA$99&amp;$B107,'IEA production stats aggregated'!$A:$CQ,94,FALSE)</f>
        <v>86</v>
      </c>
      <c r="AB107" s="66">
        <f>VLOOKUP(AB$99&amp;$B107,'IEA production stats aggregated'!$A:$CQ,94,FALSE)</f>
        <v>74.611398963730565</v>
      </c>
    </row>
    <row r="108" spans="2:28" x14ac:dyDescent="0.25">
      <c r="B108" t="s">
        <v>614</v>
      </c>
      <c r="C108" t="str">
        <f>VLOOKUP($B108,'Lookup codes'!$R:$S,2,FALSE)</f>
        <v>Solar Thermal</v>
      </c>
      <c r="D108" t="s">
        <v>802</v>
      </c>
      <c r="E108" s="45">
        <f t="shared" si="13"/>
        <v>0.20893548658720368</v>
      </c>
      <c r="F108" s="45">
        <f t="shared" si="10"/>
        <v>0.20893548658720368</v>
      </c>
      <c r="G108" s="45">
        <f t="shared" si="10"/>
        <v>0.66391224817449168</v>
      </c>
      <c r="H108" s="45">
        <f t="shared" si="11"/>
        <v>3.1087580075998869</v>
      </c>
      <c r="I108" s="45">
        <f t="shared" si="12"/>
        <v>1.7698244820690754</v>
      </c>
      <c r="J108" s="45">
        <f t="shared" si="12"/>
        <v>1.8763019019901521</v>
      </c>
      <c r="K108" s="45">
        <f>VLOOKUP(K$99&amp;$B108,'IEA production stats aggregated'!$A:$AY,28,FALSE)</f>
        <v>35905.674400000004</v>
      </c>
      <c r="L108" s="45">
        <f>VLOOKUP(L$99&amp;$B108,'IEA production stats aggregated'!$A:$AY,28,FALSE)</f>
        <v>35905.674400000004</v>
      </c>
      <c r="M108" s="45">
        <f>VLOOKUP(M$99&amp;$B108,'IEA production stats aggregated'!$A:$AY,28,FALSE)</f>
        <v>65148.437699999995</v>
      </c>
      <c r="N108" s="45">
        <f>VLOOKUP(N$99&amp;$B108,'IEA production stats aggregated'!$A:$AY,28,FALSE)</f>
        <v>1030403.2117</v>
      </c>
      <c r="O108" s="45">
        <f>VLOOKUP(O$99&amp;$B108,'IEA production stats aggregated'!$A:$AY,28,FALSE)</f>
        <v>391335.09230000002</v>
      </c>
      <c r="P108" s="45">
        <f>VLOOKUP(P$99&amp;$B108,'IEA production stats aggregated'!$A:$AY,28,FALSE)</f>
        <v>1560569.2888000002</v>
      </c>
      <c r="Q108" s="62">
        <f>VLOOKUP(Q$99&amp;$B108,'IEA production stats aggregated'!$A:$CQ,72,FALSE)</f>
        <v>7</v>
      </c>
      <c r="R108" s="62">
        <f>VLOOKUP(R$99&amp;$B108,'IEA production stats aggregated'!$A:$CQ,72,FALSE)</f>
        <v>0</v>
      </c>
      <c r="S108" s="62">
        <f>VLOOKUP(S$99&amp;$B108,'IEA production stats aggregated'!$A:$CQ,72,FALSE)</f>
        <v>24</v>
      </c>
      <c r="T108" s="62">
        <f>VLOOKUP(T$99&amp;$B108,'IEA production stats aggregated'!$A:$CQ,72,FALSE)</f>
        <v>26</v>
      </c>
      <c r="U108" s="62">
        <f>VLOOKUP(U$99&amp;$B108,'IEA production stats aggregated'!$A:$CQ,72,FALSE)</f>
        <v>44</v>
      </c>
      <c r="V108" s="62">
        <f>VLOOKUP(V$99&amp;$B108,'IEA production stats aggregated'!$A:$CQ,72,FALSE)</f>
        <v>145</v>
      </c>
      <c r="W108" s="66">
        <f>VLOOKUP(W$99&amp;$B108,'IEA production stats aggregated'!$A:$CQ,94,FALSE)</f>
        <v>46.666666666666664</v>
      </c>
      <c r="X108" s="66">
        <f>VLOOKUP(X$99&amp;$B108,'IEA production stats aggregated'!$A:$CQ,94,FALSE)</f>
        <v>0</v>
      </c>
      <c r="Y108" s="66">
        <f>VLOOKUP(Y$99&amp;$B108,'IEA production stats aggregated'!$A:$CQ,94,FALSE)</f>
        <v>72.727272727272734</v>
      </c>
      <c r="Z108" s="66">
        <f>VLOOKUP(Z$99&amp;$B108,'IEA production stats aggregated'!$A:$CQ,94,FALSE)</f>
        <v>86.666666666666671</v>
      </c>
      <c r="AA108" s="66">
        <f>VLOOKUP(AA$99&amp;$B108,'IEA production stats aggregated'!$A:$CQ,94,FALSE)</f>
        <v>88</v>
      </c>
      <c r="AB108" s="66">
        <f>VLOOKUP(AB$99&amp;$B108,'IEA production stats aggregated'!$A:$CQ,94,FALSE)</f>
        <v>75.129533678756474</v>
      </c>
    </row>
    <row r="109" spans="2:28" x14ac:dyDescent="0.25">
      <c r="B109" t="s">
        <v>636</v>
      </c>
      <c r="C109" t="str">
        <f>VLOOKUP($B109,'Lookup codes'!$R:$S,2,FALSE)</f>
        <v>Biogases</v>
      </c>
      <c r="D109" t="str">
        <f>VLOOKUP($B109,'Lookup codes'!$R:$S,2,FALSE)</f>
        <v>Biogases</v>
      </c>
      <c r="E109" s="45">
        <f t="shared" si="13"/>
        <v>2.1457984271489637E-3</v>
      </c>
      <c r="F109" s="45">
        <f t="shared" si="10"/>
        <v>2.1457984271489637E-3</v>
      </c>
      <c r="G109" s="45">
        <f t="shared" si="10"/>
        <v>0.33439424819151381</v>
      </c>
      <c r="H109" s="45">
        <f t="shared" si="11"/>
        <v>1.3763797367208848</v>
      </c>
      <c r="I109" s="45">
        <f t="shared" si="12"/>
        <v>4.1874133052528801</v>
      </c>
      <c r="J109" s="45">
        <f t="shared" si="12"/>
        <v>1.749693601632982</v>
      </c>
      <c r="K109" s="45">
        <f>VLOOKUP(K$99&amp;$B109,'IEA production stats aggregated'!$A:$AY,28,FALSE)</f>
        <v>368.75659999999999</v>
      </c>
      <c r="L109" s="45">
        <f>VLOOKUP(L$99&amp;$B109,'IEA production stats aggregated'!$A:$AY,28,FALSE)</f>
        <v>368.75659999999999</v>
      </c>
      <c r="M109" s="45">
        <f>VLOOKUP(M$99&amp;$B109,'IEA production stats aggregated'!$A:$AY,28,FALSE)</f>
        <v>32813.467300000004</v>
      </c>
      <c r="N109" s="45">
        <f>VLOOKUP(N$99&amp;$B109,'IEA production stats aggregated'!$A:$AY,28,FALSE)</f>
        <v>456203.44130000001</v>
      </c>
      <c r="O109" s="45">
        <f>VLOOKUP(O$99&amp;$B109,'IEA production stats aggregated'!$A:$AY,28,FALSE)</f>
        <v>925900.7257000003</v>
      </c>
      <c r="P109" s="45">
        <f>VLOOKUP(P$99&amp;$B109,'IEA production stats aggregated'!$A:$AY,28,FALSE)</f>
        <v>1455265.8592000005</v>
      </c>
      <c r="Q109" s="62">
        <f>VLOOKUP(Q$99&amp;$B109,'IEA production stats aggregated'!$A:$CQ,72,FALSE)</f>
        <v>7</v>
      </c>
      <c r="R109" s="62">
        <f>VLOOKUP(R$99&amp;$B109,'IEA production stats aggregated'!$A:$CQ,72,FALSE)</f>
        <v>0</v>
      </c>
      <c r="S109" s="62">
        <f>VLOOKUP(S$99&amp;$B109,'IEA production stats aggregated'!$A:$CQ,72,FALSE)</f>
        <v>24</v>
      </c>
      <c r="T109" s="62">
        <f>VLOOKUP(T$99&amp;$B109,'IEA production stats aggregated'!$A:$CQ,72,FALSE)</f>
        <v>26</v>
      </c>
      <c r="U109" s="62">
        <f>VLOOKUP(U$99&amp;$B109,'IEA production stats aggregated'!$A:$CQ,72,FALSE)</f>
        <v>44</v>
      </c>
      <c r="V109" s="62">
        <f>VLOOKUP(V$99&amp;$B109,'IEA production stats aggregated'!$A:$CQ,72,FALSE)</f>
        <v>145</v>
      </c>
      <c r="W109" s="66">
        <f>VLOOKUP(W$99&amp;$B109,'IEA production stats aggregated'!$A:$CQ,94,FALSE)</f>
        <v>46.666666666666664</v>
      </c>
      <c r="X109" s="66">
        <f>VLOOKUP(X$99&amp;$B109,'IEA production stats aggregated'!$A:$CQ,94,FALSE)</f>
        <v>0</v>
      </c>
      <c r="Y109" s="66">
        <f>VLOOKUP(Y$99&amp;$B109,'IEA production stats aggregated'!$A:$CQ,94,FALSE)</f>
        <v>72.727272727272734</v>
      </c>
      <c r="Z109" s="66">
        <f>VLOOKUP(Z$99&amp;$B109,'IEA production stats aggregated'!$A:$CQ,94,FALSE)</f>
        <v>86.666666666666671</v>
      </c>
      <c r="AA109" s="66">
        <f>VLOOKUP(AA$99&amp;$B109,'IEA production stats aggregated'!$A:$CQ,94,FALSE)</f>
        <v>88</v>
      </c>
      <c r="AB109" s="66">
        <f>VLOOKUP(AB$99&amp;$B109,'IEA production stats aggregated'!$A:$CQ,94,FALSE)</f>
        <v>75.129533678756474</v>
      </c>
    </row>
    <row r="110" spans="2:28" x14ac:dyDescent="0.25">
      <c r="B110" t="s">
        <v>622</v>
      </c>
      <c r="C110" t="str">
        <f>VLOOKUP($B110,'Lookup codes'!$R:$S,2,FALSE)</f>
        <v>Renewable Municipal Waste</v>
      </c>
      <c r="D110" t="s">
        <v>804</v>
      </c>
      <c r="E110" s="45">
        <f t="shared" si="13"/>
        <v>0</v>
      </c>
      <c r="F110" s="45">
        <f t="shared" si="10"/>
        <v>0</v>
      </c>
      <c r="G110" s="45">
        <f t="shared" si="10"/>
        <v>7.2771011280048925E-3</v>
      </c>
      <c r="H110" s="45">
        <f t="shared" si="11"/>
        <v>9.7146542129052771E-2</v>
      </c>
      <c r="I110" s="45">
        <f t="shared" si="12"/>
        <v>2.9017450609817397</v>
      </c>
      <c r="J110" s="45">
        <f t="shared" si="12"/>
        <v>0.81555711795542751</v>
      </c>
      <c r="K110" s="45">
        <f>VLOOKUP(K$99&amp;$B110,'IEA production stats aggregated'!$A:$AY,28,FALSE)</f>
        <v>0</v>
      </c>
      <c r="L110" s="45">
        <f>VLOOKUP(L$99&amp;$B110,'IEA production stats aggregated'!$A:$AY,28,FALSE)</f>
        <v>0</v>
      </c>
      <c r="M110" s="45">
        <f>VLOOKUP(M$99&amp;$B110,'IEA production stats aggregated'!$A:$AY,28,FALSE)</f>
        <v>714.08799999999997</v>
      </c>
      <c r="N110" s="45">
        <f>VLOOKUP(N$99&amp;$B110,'IEA production stats aggregated'!$A:$AY,28,FALSE)</f>
        <v>32199.389200000005</v>
      </c>
      <c r="O110" s="45">
        <f>VLOOKUP(O$99&amp;$B110,'IEA production stats aggregated'!$A:$AY,28,FALSE)</f>
        <v>641619.93620000011</v>
      </c>
      <c r="P110" s="45">
        <f>VLOOKUP(P$99&amp;$B110,'IEA production stats aggregated'!$A:$AY,28,FALSE)</f>
        <v>678320.15210000006</v>
      </c>
      <c r="Q110" s="62">
        <f>VLOOKUP(Q$99&amp;$B110,'IEA production stats aggregated'!$A:$CQ,72,FALSE)</f>
        <v>7</v>
      </c>
      <c r="R110" s="62">
        <f>VLOOKUP(R$99&amp;$B110,'IEA production stats aggregated'!$A:$CQ,72,FALSE)</f>
        <v>0</v>
      </c>
      <c r="S110" s="62">
        <f>VLOOKUP(S$99&amp;$B110,'IEA production stats aggregated'!$A:$CQ,72,FALSE)</f>
        <v>24</v>
      </c>
      <c r="T110" s="62">
        <f>VLOOKUP(T$99&amp;$B110,'IEA production stats aggregated'!$A:$CQ,72,FALSE)</f>
        <v>26</v>
      </c>
      <c r="U110" s="62">
        <f>VLOOKUP(U$99&amp;$B110,'IEA production stats aggregated'!$A:$CQ,72,FALSE)</f>
        <v>44</v>
      </c>
      <c r="V110" s="62">
        <f>VLOOKUP(V$99&amp;$B110,'IEA production stats aggregated'!$A:$CQ,72,FALSE)</f>
        <v>145</v>
      </c>
      <c r="W110" s="66">
        <f>VLOOKUP(W$99&amp;$B110,'IEA production stats aggregated'!$A:$CQ,94,FALSE)</f>
        <v>46.666666666666664</v>
      </c>
      <c r="X110" s="66">
        <f>VLOOKUP(X$99&amp;$B110,'IEA production stats aggregated'!$A:$CQ,94,FALSE)</f>
        <v>0</v>
      </c>
      <c r="Y110" s="66">
        <f>VLOOKUP(Y$99&amp;$B110,'IEA production stats aggregated'!$A:$CQ,94,FALSE)</f>
        <v>72.727272727272734</v>
      </c>
      <c r="Z110" s="66">
        <f>VLOOKUP(Z$99&amp;$B110,'IEA production stats aggregated'!$A:$CQ,94,FALSE)</f>
        <v>86.666666666666671</v>
      </c>
      <c r="AA110" s="66">
        <f>VLOOKUP(AA$99&amp;$B110,'IEA production stats aggregated'!$A:$CQ,94,FALSE)</f>
        <v>88</v>
      </c>
      <c r="AB110" s="66">
        <f>VLOOKUP(AB$99&amp;$B110,'IEA production stats aggregated'!$A:$CQ,94,FALSE)</f>
        <v>75.129533678756474</v>
      </c>
    </row>
    <row r="111" spans="2:28" x14ac:dyDescent="0.25">
      <c r="B111" t="s">
        <v>632</v>
      </c>
      <c r="C111" t="str">
        <f>VLOOKUP($B111,'Lookup codes'!$R:$S,2,FALSE)</f>
        <v>Other Liquid Biofuels</v>
      </c>
      <c r="D111" t="s">
        <v>805</v>
      </c>
      <c r="E111" s="45">
        <f t="shared" si="13"/>
        <v>0</v>
      </c>
      <c r="F111" s="45">
        <f t="shared" si="10"/>
        <v>0</v>
      </c>
      <c r="G111" s="45">
        <f t="shared" si="10"/>
        <v>4.5611859751776587</v>
      </c>
      <c r="H111" s="45">
        <f t="shared" si="11"/>
        <v>1.2892207361440443E-2</v>
      </c>
      <c r="I111" s="45">
        <f t="shared" si="12"/>
        <v>0.23096327011122775</v>
      </c>
      <c r="J111" s="45">
        <f t="shared" si="12"/>
        <v>0.60516944279652041</v>
      </c>
      <c r="K111" s="45">
        <f>VLOOKUP(K$99&amp;$B111,'IEA production stats aggregated'!$A:$AY,28,FALSE)</f>
        <v>0</v>
      </c>
      <c r="L111" s="45">
        <f>VLOOKUP(L$99&amp;$B111,'IEA production stats aggregated'!$A:$AY,28,FALSE)</f>
        <v>0</v>
      </c>
      <c r="M111" s="45">
        <f>VLOOKUP(M$99&amp;$B111,'IEA production stats aggregated'!$A:$AY,28,FALSE)</f>
        <v>447580.44630000001</v>
      </c>
      <c r="N111" s="45">
        <f>VLOOKUP(N$99&amp;$B111,'IEA production stats aggregated'!$A:$AY,28,FALSE)</f>
        <v>4273.1444000000001</v>
      </c>
      <c r="O111" s="45">
        <f>VLOOKUP(O$99&amp;$B111,'IEA production stats aggregated'!$A:$AY,28,FALSE)</f>
        <v>51069.489400000006</v>
      </c>
      <c r="P111" s="45">
        <f>VLOOKUP(P$99&amp;$B111,'IEA production stats aggregated'!$A:$AY,28,FALSE)</f>
        <v>503335.22870000004</v>
      </c>
      <c r="Q111" s="62">
        <f>VLOOKUP(Q$99&amp;$B111,'IEA production stats aggregated'!$A:$CQ,72,FALSE)</f>
        <v>7</v>
      </c>
      <c r="R111" s="62">
        <f>VLOOKUP(R$99&amp;$B111,'IEA production stats aggregated'!$A:$CQ,72,FALSE)</f>
        <v>0</v>
      </c>
      <c r="S111" s="62">
        <f>VLOOKUP(S$99&amp;$B111,'IEA production stats aggregated'!$A:$CQ,72,FALSE)</f>
        <v>24</v>
      </c>
      <c r="T111" s="62">
        <f>VLOOKUP(T$99&amp;$B111,'IEA production stats aggregated'!$A:$CQ,72,FALSE)</f>
        <v>26</v>
      </c>
      <c r="U111" s="62">
        <f>VLOOKUP(U$99&amp;$B111,'IEA production stats aggregated'!$A:$CQ,72,FALSE)</f>
        <v>44</v>
      </c>
      <c r="V111" s="62">
        <f>VLOOKUP(V$99&amp;$B111,'IEA production stats aggregated'!$A:$CQ,72,FALSE)</f>
        <v>145</v>
      </c>
      <c r="W111" s="66">
        <f>VLOOKUP(W$99&amp;$B111,'IEA production stats aggregated'!$A:$CQ,94,FALSE)</f>
        <v>46.666666666666664</v>
      </c>
      <c r="X111" s="66">
        <f>VLOOKUP(X$99&amp;$B111,'IEA production stats aggregated'!$A:$CQ,94,FALSE)</f>
        <v>0</v>
      </c>
      <c r="Y111" s="66">
        <f>VLOOKUP(Y$99&amp;$B111,'IEA production stats aggregated'!$A:$CQ,94,FALSE)</f>
        <v>72.727272727272734</v>
      </c>
      <c r="Z111" s="66">
        <f>VLOOKUP(Z$99&amp;$B111,'IEA production stats aggregated'!$A:$CQ,94,FALSE)</f>
        <v>86.666666666666671</v>
      </c>
      <c r="AA111" s="66">
        <f>VLOOKUP(AA$99&amp;$B111,'IEA production stats aggregated'!$A:$CQ,94,FALSE)</f>
        <v>88</v>
      </c>
      <c r="AB111" s="66">
        <f>VLOOKUP(AB$99&amp;$B111,'IEA production stats aggregated'!$A:$CQ,94,FALSE)</f>
        <v>75.129533678756474</v>
      </c>
    </row>
    <row r="112" spans="2:28" x14ac:dyDescent="0.25">
      <c r="B112" t="s">
        <v>616</v>
      </c>
      <c r="C112" t="str">
        <f>VLOOKUP($B112,'Lookup codes'!$R:$S,2,FALSE)</f>
        <v>Tide, Wave and Ocean</v>
      </c>
      <c r="D112" t="s">
        <v>803</v>
      </c>
      <c r="E112" s="45">
        <f t="shared" si="13"/>
        <v>0</v>
      </c>
      <c r="F112" s="45">
        <f t="shared" si="10"/>
        <v>0</v>
      </c>
      <c r="G112" s="45">
        <f t="shared" si="10"/>
        <v>0</v>
      </c>
      <c r="H112" s="45">
        <f t="shared" si="11"/>
        <v>1.2860334243497317E-4</v>
      </c>
      <c r="I112" s="45">
        <f t="shared" si="12"/>
        <v>1.5911586440639128E-2</v>
      </c>
      <c r="J112" s="45">
        <f t="shared" si="12"/>
        <v>4.2813605848871106E-3</v>
      </c>
      <c r="K112" s="45">
        <f>VLOOKUP(K$99&amp;$B112,'IEA production stats aggregated'!$A:$AY,28,FALSE)</f>
        <v>0</v>
      </c>
      <c r="L112" s="45">
        <f>VLOOKUP(L$99&amp;$B112,'IEA production stats aggregated'!$A:$AY,28,FALSE)</f>
        <v>0</v>
      </c>
      <c r="M112" s="45">
        <f>VLOOKUP(M$99&amp;$B112,'IEA production stats aggregated'!$A:$AY,28,FALSE)</f>
        <v>0</v>
      </c>
      <c r="N112" s="45">
        <f>VLOOKUP(N$99&amp;$B112,'IEA production stats aggregated'!$A:$AY,28,FALSE)</f>
        <v>42.625799999999998</v>
      </c>
      <c r="O112" s="45">
        <f>VLOOKUP(O$99&amp;$B112,'IEA production stats aggregated'!$A:$AY,28,FALSE)</f>
        <v>3518.2936</v>
      </c>
      <c r="P112" s="45">
        <f>VLOOKUP(P$99&amp;$B112,'IEA production stats aggregated'!$A:$AY,28,FALSE)</f>
        <v>3560.9193999999998</v>
      </c>
      <c r="Q112" s="62">
        <f>VLOOKUP(Q$99&amp;$B112,'IEA production stats aggregated'!$A:$CQ,72,FALSE)</f>
        <v>7</v>
      </c>
      <c r="R112" s="62">
        <f>VLOOKUP(R$99&amp;$B112,'IEA production stats aggregated'!$A:$CQ,72,FALSE)</f>
        <v>0</v>
      </c>
      <c r="S112" s="62">
        <f>VLOOKUP(S$99&amp;$B112,'IEA production stats aggregated'!$A:$CQ,72,FALSE)</f>
        <v>24</v>
      </c>
      <c r="T112" s="62">
        <f>VLOOKUP(T$99&amp;$B112,'IEA production stats aggregated'!$A:$CQ,72,FALSE)</f>
        <v>26</v>
      </c>
      <c r="U112" s="62">
        <f>VLOOKUP(U$99&amp;$B112,'IEA production stats aggregated'!$A:$CQ,72,FALSE)</f>
        <v>44</v>
      </c>
      <c r="V112" s="62">
        <f>VLOOKUP(V$99&amp;$B112,'IEA production stats aggregated'!$A:$CQ,72,FALSE)</f>
        <v>145</v>
      </c>
      <c r="W112" s="66">
        <f>VLOOKUP(W$99&amp;$B112,'IEA production stats aggregated'!$A:$CQ,94,FALSE)</f>
        <v>46.666666666666664</v>
      </c>
      <c r="X112" s="66">
        <f>VLOOKUP(X$99&amp;$B112,'IEA production stats aggregated'!$A:$CQ,94,FALSE)</f>
        <v>0</v>
      </c>
      <c r="Y112" s="66">
        <f>VLOOKUP(Y$99&amp;$B112,'IEA production stats aggregated'!$A:$CQ,94,FALSE)</f>
        <v>72.727272727272734</v>
      </c>
      <c r="Z112" s="66">
        <f>VLOOKUP(Z$99&amp;$B112,'IEA production stats aggregated'!$A:$CQ,94,FALSE)</f>
        <v>86.666666666666671</v>
      </c>
      <c r="AA112" s="66">
        <f>VLOOKUP(AA$99&amp;$B112,'IEA production stats aggregated'!$A:$CQ,94,FALSE)</f>
        <v>88</v>
      </c>
      <c r="AB112" s="66">
        <f>VLOOKUP(AB$99&amp;$B112,'IEA production stats aggregated'!$A:$CQ,94,FALSE)</f>
        <v>75.129533678756474</v>
      </c>
    </row>
    <row r="113" spans="2:28" x14ac:dyDescent="0.25">
      <c r="B113" t="s">
        <v>638</v>
      </c>
      <c r="C113" t="str">
        <f>VLOOKUP($B113,'Lookup codes'!$R:$S,2,FALSE)</f>
        <v>Bio Jet Kerosene</v>
      </c>
      <c r="D113" t="str">
        <f>VLOOKUP($B113,'Lookup codes'!$R:$S,2,FALSE)</f>
        <v>Bio Jet Kerosene</v>
      </c>
      <c r="E113" s="45">
        <f t="shared" si="13"/>
        <v>0</v>
      </c>
      <c r="F113" s="45">
        <f t="shared" si="10"/>
        <v>0</v>
      </c>
      <c r="G113" s="45">
        <f t="shared" si="10"/>
        <v>0</v>
      </c>
      <c r="H113" s="45">
        <f t="shared" si="11"/>
        <v>0</v>
      </c>
      <c r="I113" s="45">
        <f t="shared" si="12"/>
        <v>8.576518076447168E-3</v>
      </c>
      <c r="J113" s="45">
        <f t="shared" si="12"/>
        <v>2.2800756993092961E-3</v>
      </c>
      <c r="K113" s="45">
        <f>VLOOKUP(K$99&amp;$B113,'IEA production stats aggregated'!$A:$AY,28,FALSE)</f>
        <v>0</v>
      </c>
      <c r="L113" s="45">
        <f>VLOOKUP(L$99&amp;$B113,'IEA production stats aggregated'!$A:$AY,28,FALSE)</f>
        <v>0</v>
      </c>
      <c r="M113" s="45">
        <f>VLOOKUP(M$99&amp;$B113,'IEA production stats aggregated'!$A:$AY,28,FALSE)</f>
        <v>0</v>
      </c>
      <c r="N113" s="45">
        <f>VLOOKUP(N$99&amp;$B113,'IEA production stats aggregated'!$A:$AY,28,FALSE)</f>
        <v>0</v>
      </c>
      <c r="O113" s="45">
        <f>VLOOKUP(O$99&amp;$B113,'IEA production stats aggregated'!$A:$AY,28,FALSE)</f>
        <v>1896.3985</v>
      </c>
      <c r="P113" s="45">
        <f>VLOOKUP(P$99&amp;$B113,'IEA production stats aggregated'!$A:$AY,28,FALSE)</f>
        <v>1896.3985</v>
      </c>
      <c r="Q113" s="62">
        <f>VLOOKUP(Q$99&amp;$B113,'IEA production stats aggregated'!$A:$CQ,72,FALSE)</f>
        <v>7</v>
      </c>
      <c r="R113" s="62">
        <f>VLOOKUP(R$99&amp;$B113,'IEA production stats aggregated'!$A:$CQ,72,FALSE)</f>
        <v>0</v>
      </c>
      <c r="S113" s="62">
        <f>VLOOKUP(S$99&amp;$B113,'IEA production stats aggregated'!$A:$CQ,72,FALSE)</f>
        <v>24</v>
      </c>
      <c r="T113" s="62">
        <f>VLOOKUP(T$99&amp;$B113,'IEA production stats aggregated'!$A:$CQ,72,FALSE)</f>
        <v>26</v>
      </c>
      <c r="U113" s="62">
        <f>VLOOKUP(U$99&amp;$B113,'IEA production stats aggregated'!$A:$CQ,72,FALSE)</f>
        <v>44</v>
      </c>
      <c r="V113" s="62">
        <f>VLOOKUP(V$99&amp;$B113,'IEA production stats aggregated'!$A:$CQ,72,FALSE)</f>
        <v>145</v>
      </c>
      <c r="W113" s="66">
        <f>VLOOKUP(W$99&amp;$B113,'IEA production stats aggregated'!$A:$CQ,94,FALSE)</f>
        <v>46.666666666666664</v>
      </c>
      <c r="X113" s="66">
        <f>VLOOKUP(X$99&amp;$B113,'IEA production stats aggregated'!$A:$CQ,94,FALSE)</f>
        <v>0</v>
      </c>
      <c r="Y113" s="66">
        <f>VLOOKUP(Y$99&amp;$B113,'IEA production stats aggregated'!$A:$CQ,94,FALSE)</f>
        <v>72.727272727272734</v>
      </c>
      <c r="Z113" s="66">
        <f>VLOOKUP(Z$99&amp;$B113,'IEA production stats aggregated'!$A:$CQ,94,FALSE)</f>
        <v>86.666666666666671</v>
      </c>
      <c r="AA113" s="66">
        <f>VLOOKUP(AA$99&amp;$B113,'IEA production stats aggregated'!$A:$CQ,94,FALSE)</f>
        <v>88</v>
      </c>
      <c r="AB113" s="66">
        <f>VLOOKUP(AB$99&amp;$B113,'IEA production stats aggregated'!$A:$CQ,94,FALSE)</f>
        <v>75.129533678756474</v>
      </c>
    </row>
    <row r="114" spans="2:28" x14ac:dyDescent="0.25">
      <c r="B114" t="s">
        <v>626</v>
      </c>
      <c r="C114" t="str">
        <f>VLOOKUP($B114,'Lookup codes'!$R:$S,2,FALSE)</f>
        <v>Charcoal</v>
      </c>
      <c r="D114" t="str">
        <f>VLOOKUP($B114,'Lookup codes'!$R:$S,2,FALSE)</f>
        <v>Charcoal</v>
      </c>
      <c r="E114" s="45">
        <f t="shared" si="13"/>
        <v>0</v>
      </c>
      <c r="F114" s="45">
        <f t="shared" si="10"/>
        <v>0</v>
      </c>
      <c r="G114" s="45">
        <f t="shared" si="10"/>
        <v>0</v>
      </c>
      <c r="H114" s="45">
        <f t="shared" si="11"/>
        <v>0</v>
      </c>
      <c r="I114" s="45">
        <f t="shared" si="12"/>
        <v>0</v>
      </c>
      <c r="J114" s="45">
        <f t="shared" si="12"/>
        <v>0</v>
      </c>
      <c r="K114" s="45">
        <f>VLOOKUP(K$99&amp;$B114,'IEA production stats aggregated'!$A:$AY,28,FALSE)</f>
        <v>0</v>
      </c>
      <c r="L114" s="45">
        <f>VLOOKUP(L$99&amp;$B114,'IEA production stats aggregated'!$A:$AY,28,FALSE)</f>
        <v>0</v>
      </c>
      <c r="M114" s="45">
        <f>VLOOKUP(M$99&amp;$B114,'IEA production stats aggregated'!$A:$AY,28,FALSE)</f>
        <v>0</v>
      </c>
      <c r="N114" s="45">
        <f>VLOOKUP(N$99&amp;$B114,'IEA production stats aggregated'!$A:$AY,28,FALSE)</f>
        <v>0</v>
      </c>
      <c r="O114" s="45">
        <f>VLOOKUP(O$99&amp;$B114,'IEA production stats aggregated'!$A:$AY,28,FALSE)</f>
        <v>0</v>
      </c>
      <c r="P114" s="45">
        <f>VLOOKUP(P$99&amp;$B114,'IEA production stats aggregated'!$A:$AY,28,FALSE)</f>
        <v>0</v>
      </c>
      <c r="Q114" s="62">
        <f>VLOOKUP(Q$99&amp;$B114,'IEA production stats aggregated'!$A:$CQ,72,FALSE)</f>
        <v>7</v>
      </c>
      <c r="R114" s="62">
        <f>VLOOKUP(R$99&amp;$B114,'IEA production stats aggregated'!$A:$CQ,72,FALSE)</f>
        <v>0</v>
      </c>
      <c r="S114" s="62">
        <f>VLOOKUP(S$99&amp;$B114,'IEA production stats aggregated'!$A:$CQ,72,FALSE)</f>
        <v>24</v>
      </c>
      <c r="T114" s="62">
        <f>VLOOKUP(T$99&amp;$B114,'IEA production stats aggregated'!$A:$CQ,72,FALSE)</f>
        <v>26</v>
      </c>
      <c r="U114" s="62">
        <f>VLOOKUP(U$99&amp;$B114,'IEA production stats aggregated'!$A:$CQ,72,FALSE)</f>
        <v>43</v>
      </c>
      <c r="V114" s="62">
        <f>VLOOKUP(V$99&amp;$B114,'IEA production stats aggregated'!$A:$CQ,72,FALSE)</f>
        <v>144</v>
      </c>
      <c r="W114" s="66">
        <f>VLOOKUP(W$99&amp;$B114,'IEA production stats aggregated'!$A:$CQ,94,FALSE)</f>
        <v>46.666666666666664</v>
      </c>
      <c r="X114" s="66">
        <f>VLOOKUP(X$99&amp;$B114,'IEA production stats aggregated'!$A:$CQ,94,FALSE)</f>
        <v>0</v>
      </c>
      <c r="Y114" s="66">
        <f>VLOOKUP(Y$99&amp;$B114,'IEA production stats aggregated'!$A:$CQ,94,FALSE)</f>
        <v>72.727272727272734</v>
      </c>
      <c r="Z114" s="66">
        <f>VLOOKUP(Z$99&amp;$B114,'IEA production stats aggregated'!$A:$CQ,94,FALSE)</f>
        <v>86.666666666666671</v>
      </c>
      <c r="AA114" s="66">
        <f>VLOOKUP(AA$99&amp;$B114,'IEA production stats aggregated'!$A:$CQ,94,FALSE)</f>
        <v>86</v>
      </c>
      <c r="AB114" s="66">
        <f>VLOOKUP(AB$99&amp;$B114,'IEA production stats aggregated'!$A:$CQ,94,FALSE)</f>
        <v>74.611398963730565</v>
      </c>
    </row>
    <row r="115" spans="2:28" x14ac:dyDescent="0.25">
      <c r="B115" t="s">
        <v>640</v>
      </c>
      <c r="C115" t="str">
        <f>VLOOKUP($B115,'Lookup codes'!$R:$S,2,FALSE)</f>
        <v>Total of Renewable Energy Sources</v>
      </c>
      <c r="D115" t="str">
        <f>VLOOKUP($B115,'Lookup codes'!$R:$S,2,FALSE)</f>
        <v>Total of Renewable Energy Sources</v>
      </c>
      <c r="E115" s="45">
        <f t="shared" si="13"/>
        <v>100</v>
      </c>
      <c r="F115" s="45">
        <f t="shared" si="10"/>
        <v>100</v>
      </c>
      <c r="G115" s="45">
        <f t="shared" si="10"/>
        <v>100</v>
      </c>
      <c r="H115" s="45">
        <f t="shared" si="11"/>
        <v>100</v>
      </c>
      <c r="I115" s="45">
        <f t="shared" si="12"/>
        <v>100</v>
      </c>
      <c r="J115" s="45">
        <f t="shared" si="12"/>
        <v>100</v>
      </c>
      <c r="K115" s="45">
        <f>VLOOKUP(K$99&amp;$B115,'IEA production stats aggregated'!$A:$AY,28,FALSE)</f>
        <v>17185053.140799999</v>
      </c>
      <c r="L115" s="45">
        <f>VLOOKUP(L$99&amp;$B115,'IEA production stats aggregated'!$A:$AY,28,FALSE)</f>
        <v>17185053.140799999</v>
      </c>
      <c r="M115" s="45">
        <f>VLOOKUP(M$99&amp;$B115,'IEA production stats aggregated'!$A:$AY,28,FALSE)</f>
        <v>9812808.5268999971</v>
      </c>
      <c r="N115" s="45">
        <f>VLOOKUP(N$99&amp;$B115,'IEA production stats aggregated'!$A:$AY,28,FALSE)</f>
        <v>33145172.740400001</v>
      </c>
      <c r="O115" s="45">
        <f>VLOOKUP(O$99&amp;$B115,'IEA production stats aggregated'!$A:$AY,28,FALSE)</f>
        <v>22111519.885999996</v>
      </c>
      <c r="P115" s="45">
        <f>VLOOKUP(P$99&amp;$B115,'IEA production stats aggregated'!$A:$AY,28,FALSE)</f>
        <v>83172611.355600014</v>
      </c>
      <c r="Q115" s="62">
        <f>VLOOKUP(Q$99&amp;$B115,'IEA production stats aggregated'!$A:$CQ,72,FALSE)</f>
        <v>7</v>
      </c>
      <c r="R115" s="62">
        <f>VLOOKUP(R$99&amp;$B115,'IEA production stats aggregated'!$A:$CQ,72,FALSE)</f>
        <v>0</v>
      </c>
      <c r="S115" s="62">
        <f>VLOOKUP(S$99&amp;$B115,'IEA production stats aggregated'!$A:$CQ,72,FALSE)</f>
        <v>24</v>
      </c>
      <c r="T115" s="62">
        <f>VLOOKUP(T$99&amp;$B115,'IEA production stats aggregated'!$A:$CQ,72,FALSE)</f>
        <v>26</v>
      </c>
      <c r="U115" s="62">
        <f>VLOOKUP(U$99&amp;$B115,'IEA production stats aggregated'!$A:$CQ,72,FALSE)</f>
        <v>44</v>
      </c>
      <c r="V115" s="62">
        <f>VLOOKUP(V$99&amp;$B115,'IEA production stats aggregated'!$A:$CQ,72,FALSE)</f>
        <v>145</v>
      </c>
      <c r="W115" s="66">
        <f>VLOOKUP(W$99&amp;$B115,'IEA production stats aggregated'!$A:$CQ,94,FALSE)</f>
        <v>46.666666666666664</v>
      </c>
      <c r="X115" s="66">
        <f>VLOOKUP(X$99&amp;$B115,'IEA production stats aggregated'!$A:$CQ,94,FALSE)</f>
        <v>0</v>
      </c>
      <c r="Y115" s="66">
        <f>VLOOKUP(Y$99&amp;$B115,'IEA production stats aggregated'!$A:$CQ,94,FALSE)</f>
        <v>72.727272727272734</v>
      </c>
      <c r="Z115" s="66">
        <f>VLOOKUP(Z$99&amp;$B115,'IEA production stats aggregated'!$A:$CQ,94,FALSE)</f>
        <v>86.666666666666671</v>
      </c>
      <c r="AA115" s="66">
        <f>VLOOKUP(AA$99&amp;$B115,'IEA production stats aggregated'!$A:$CQ,94,FALSE)</f>
        <v>88</v>
      </c>
      <c r="AB115" s="66">
        <f>VLOOKUP(AB$99&amp;$B115,'IEA production stats aggregated'!$A:$CQ,94,FALSE)</f>
        <v>75.129533678756474</v>
      </c>
    </row>
    <row r="116" spans="2:28" x14ac:dyDescent="0.25">
      <c r="B116" t="s">
        <v>642</v>
      </c>
      <c r="C116" t="str">
        <f>VLOOKUP($B116,'Lookup codes'!$R:$S,2,FALSE)</f>
        <v>Total of All Energy Sources</v>
      </c>
      <c r="D116" t="str">
        <f>VLOOKUP($B116,'Lookup codes'!$R:$S,2,FALSE)</f>
        <v>Total of All Energy Sources</v>
      </c>
      <c r="E116" s="45">
        <f>K116/K$115*100</f>
        <v>264.82631687271811</v>
      </c>
      <c r="F116" s="45">
        <f>L116/L$115*100</f>
        <v>264.82631687271811</v>
      </c>
      <c r="G116" s="45">
        <f>M116/M$115*100</f>
        <v>360.54344129526049</v>
      </c>
      <c r="H116" s="45">
        <f t="shared" si="11"/>
        <v>623.18334353537375</v>
      </c>
      <c r="I116" s="45">
        <f t="shared" si="12"/>
        <v>1032.6313127026078</v>
      </c>
      <c r="J116" s="45">
        <f t="shared" si="12"/>
        <v>708.47040409417832</v>
      </c>
      <c r="K116" s="45">
        <f>VLOOKUP(K$99&amp;$B116,'IEA production stats aggregated'!$A:$AY,28,FALSE)</f>
        <v>45510543.285400003</v>
      </c>
      <c r="L116" s="45">
        <f>VLOOKUP(L$99&amp;$B116,'IEA production stats aggregated'!$A:$AY,28,FALSE)</f>
        <v>45510543.285400003</v>
      </c>
      <c r="M116" s="45">
        <f>VLOOKUP(M$99&amp;$B116,'IEA production stats aggregated'!$A:$AY,28,FALSE)</f>
        <v>35379437.550600007</v>
      </c>
      <c r="N116" s="45">
        <f>VLOOKUP(N$99&amp;$B116,'IEA production stats aggregated'!$A:$AY,28,FALSE)</f>
        <v>206555195.7042</v>
      </c>
      <c r="O116" s="45">
        <f>VLOOKUP(O$99&amp;$B116,'IEA production stats aggregated'!$A:$AY,28,FALSE)</f>
        <v>228330478.05729997</v>
      </c>
      <c r="P116" s="45">
        <f>VLOOKUP(P$99&amp;$B116,'IEA production stats aggregated'!$A:$AY,28,FALSE)</f>
        <v>589253335.76669991</v>
      </c>
      <c r="Q116" s="62">
        <f>VLOOKUP(Q$99&amp;$B116,'IEA production stats aggregated'!$A:$CQ,72,FALSE)</f>
        <v>7</v>
      </c>
      <c r="R116" s="62">
        <f>VLOOKUP(R$99&amp;$B116,'IEA production stats aggregated'!$A:$CQ,72,FALSE)</f>
        <v>0</v>
      </c>
      <c r="S116" s="62">
        <f>VLOOKUP(S$99&amp;$B116,'IEA production stats aggregated'!$A:$CQ,72,FALSE)</f>
        <v>24</v>
      </c>
      <c r="T116" s="62">
        <f>VLOOKUP(T$99&amp;$B116,'IEA production stats aggregated'!$A:$CQ,72,FALSE)</f>
        <v>26</v>
      </c>
      <c r="U116" s="62">
        <f>VLOOKUP(U$99&amp;$B116,'IEA production stats aggregated'!$A:$CQ,72,FALSE)</f>
        <v>44</v>
      </c>
      <c r="V116" s="62">
        <f>VLOOKUP(V$99&amp;$B116,'IEA production stats aggregated'!$A:$CQ,72,FALSE)</f>
        <v>145</v>
      </c>
      <c r="W116" s="66">
        <f>VLOOKUP(W$99&amp;$B116,'IEA production stats aggregated'!$A:$CQ,94,FALSE)</f>
        <v>46.666666666666664</v>
      </c>
      <c r="X116" s="66">
        <f>VLOOKUP(X$99&amp;$B116,'IEA production stats aggregated'!$A:$CQ,94,FALSE)</f>
        <v>0</v>
      </c>
      <c r="Y116" s="66">
        <f>VLOOKUP(Y$99&amp;$B116,'IEA production stats aggregated'!$A:$CQ,94,FALSE)</f>
        <v>72.727272727272734</v>
      </c>
      <c r="Z116" s="66">
        <f>VLOOKUP(Z$99&amp;$B116,'IEA production stats aggregated'!$A:$CQ,94,FALSE)</f>
        <v>86.666666666666671</v>
      </c>
      <c r="AA116" s="66">
        <f>VLOOKUP(AA$99&amp;$B116,'IEA production stats aggregated'!$A:$CQ,94,FALSE)</f>
        <v>88</v>
      </c>
      <c r="AB116" s="66">
        <f>VLOOKUP(AB$99&amp;$B116,'IEA production stats aggregated'!$A:$CQ,94,FALSE)</f>
        <v>75.129533678756474</v>
      </c>
    </row>
    <row r="117" spans="2:28" x14ac:dyDescent="0.25">
      <c r="C117" t="s">
        <v>795</v>
      </c>
      <c r="D117" t="s">
        <v>807</v>
      </c>
      <c r="E117" s="69">
        <f>E115/E116*100</f>
        <v>37.760597655429542</v>
      </c>
      <c r="F117" s="69">
        <f t="shared" ref="F117:J117" si="14">F115/F116*100</f>
        <v>37.760597655429542</v>
      </c>
      <c r="G117" s="69">
        <f t="shared" si="14"/>
        <v>27.735908782794034</v>
      </c>
      <c r="H117" s="69">
        <f t="shared" ref="H117" si="15">H115/H116*100</f>
        <v>16.046641977414101</v>
      </c>
      <c r="I117" s="69">
        <f t="shared" ref="I117:J117" si="16">I115/I116*100</f>
        <v>9.6839984193661053</v>
      </c>
      <c r="J117" s="69">
        <f t="shared" si="16"/>
        <v>14.114915658030341</v>
      </c>
      <c r="K117" s="69">
        <f>K115/K116*100</f>
        <v>37.760597655429542</v>
      </c>
      <c r="L117" s="69">
        <f>L115/L116*100</f>
        <v>37.760597655429542</v>
      </c>
      <c r="M117" s="69">
        <f>M115/M116*100</f>
        <v>27.735908782794034</v>
      </c>
      <c r="N117" s="69">
        <f>N115/N116*100</f>
        <v>16.046641977414101</v>
      </c>
      <c r="O117" s="69">
        <f>O115/O116*100</f>
        <v>9.6839984193661035</v>
      </c>
      <c r="P117" s="69">
        <f>P115/P116*100</f>
        <v>14.114915658030339</v>
      </c>
    </row>
  </sheetData>
  <sortState ref="A95:AQ108">
    <sortCondition descending="1" ref="P95:P108"/>
  </sortState>
  <pageMargins left="0.7" right="0.7" top="0.75" bottom="0.75" header="0.3" footer="0.3"/>
  <pageSetup paperSize="9" orientation="portrait" r:id="rId1"/>
  <customProperties>
    <customPr name="CycleColor" r:id="rId2"/>
    <customPr name="DashStyle" r:id="rId3"/>
    <customPr name="GraphSizeIndex" r:id="rId4"/>
    <customPr name="GraphSizeName" r:id="rId5"/>
    <customPr name="PageSizeIndex" r:id="rId6"/>
    <customPr name="PageSizeName" r:id="rId7"/>
    <customPr name="PaletteIndex" r:id="rId8"/>
    <customPr name="PaletteName" r:id="rId9"/>
    <customPr name="PanelLayoutIndex" r:id="rId10"/>
    <customPr name="PanelLayoutName" r:id="rId11"/>
    <customPr name="SinglePanel" r:id="rId12"/>
    <customPr name="StartColorIndex" r:id="rId13"/>
    <customPr name="StartColorName" r:id="rId14"/>
    <customPr name="StyleTemplateIndex" r:id="rId15"/>
    <customPr name="StyleTemplateName" r:id="rId16"/>
  </customProperties>
  <drawing r:id="rId17"/>
  <extLst>
    <ext xmlns:x14="http://schemas.microsoft.com/office/spreadsheetml/2009/9/main" uri="{CCE6A557-97BC-4b89-ADB6-D9C93CAAB3DF}">
      <x14:dataValidations xmlns:xm="http://schemas.microsoft.com/office/excel/2006/main" count="1">
        <x14:dataValidation type="list" allowBlank="1" showInputMessage="1" showErrorMessage="1">
          <x14:formula1>
            <xm:f>'Lookup codes'!$V$2:$V$12</xm:f>
          </x14:formula1>
          <xm:sqref>B1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tabColor theme="9" tint="0.39997558519241921"/>
  </sheetPr>
  <dimension ref="A1:CQ722"/>
  <sheetViews>
    <sheetView topLeftCell="A88" workbookViewId="0">
      <selection activeCell="I103" sqref="I103"/>
    </sheetView>
  </sheetViews>
  <sheetFormatPr defaultRowHeight="12.5" x14ac:dyDescent="0.25"/>
  <cols>
    <col min="1" max="1" width="15.453125" bestFit="1" customWidth="1"/>
    <col min="2" max="2" width="10" bestFit="1" customWidth="1"/>
    <col min="3" max="3" width="24.1796875" bestFit="1" customWidth="1"/>
    <col min="4" max="4" width="12.36328125" bestFit="1" customWidth="1"/>
    <col min="5" max="5" width="30.08984375" bestFit="1" customWidth="1"/>
    <col min="6" max="6" width="9.08984375" bestFit="1" customWidth="1"/>
    <col min="7" max="7" width="5.453125" bestFit="1" customWidth="1"/>
    <col min="8" max="28" width="13.81640625" bestFit="1" customWidth="1"/>
    <col min="29" max="29" width="12.1796875" bestFit="1" customWidth="1"/>
    <col min="30" max="51" width="6" style="60" bestFit="1" customWidth="1"/>
    <col min="52" max="73" width="6" style="61" bestFit="1" customWidth="1"/>
    <col min="74" max="95" width="6" style="68" bestFit="1" customWidth="1"/>
  </cols>
  <sheetData>
    <row r="1" spans="1:95" ht="13" x14ac:dyDescent="0.3">
      <c r="A1" s="5" t="s">
        <v>456</v>
      </c>
      <c r="B1" s="1" t="s">
        <v>0</v>
      </c>
      <c r="C1" s="2" t="s">
        <v>1</v>
      </c>
      <c r="D1" s="2" t="s">
        <v>535</v>
      </c>
      <c r="E1" s="2" t="s">
        <v>536</v>
      </c>
      <c r="F1" s="2" t="s">
        <v>2</v>
      </c>
      <c r="G1" s="2" t="s">
        <v>3</v>
      </c>
      <c r="H1" s="2" t="s">
        <v>435</v>
      </c>
      <c r="I1" s="2" t="s">
        <v>436</v>
      </c>
      <c r="J1" s="2" t="s">
        <v>437</v>
      </c>
      <c r="K1" s="2" t="s">
        <v>438</v>
      </c>
      <c r="L1" s="2" t="s">
        <v>439</v>
      </c>
      <c r="M1" s="2" t="s">
        <v>440</v>
      </c>
      <c r="N1" s="2" t="s">
        <v>441</v>
      </c>
      <c r="O1" s="2" t="s">
        <v>442</v>
      </c>
      <c r="P1" s="2" t="s">
        <v>443</v>
      </c>
      <c r="Q1" s="2" t="s">
        <v>444</v>
      </c>
      <c r="R1" s="2" t="s">
        <v>445</v>
      </c>
      <c r="S1" s="2" t="s">
        <v>446</v>
      </c>
      <c r="T1" s="2" t="s">
        <v>447</v>
      </c>
      <c r="U1" s="2" t="s">
        <v>448</v>
      </c>
      <c r="V1" s="2" t="s">
        <v>449</v>
      </c>
      <c r="W1" s="2" t="s">
        <v>450</v>
      </c>
      <c r="X1" s="2" t="s">
        <v>451</v>
      </c>
      <c r="Y1" s="2" t="s">
        <v>452</v>
      </c>
      <c r="Z1" s="2" t="s">
        <v>453</v>
      </c>
      <c r="AA1" s="2" t="s">
        <v>454</v>
      </c>
      <c r="AB1" s="2" t="s">
        <v>455</v>
      </c>
      <c r="AC1" s="2" t="s">
        <v>529</v>
      </c>
      <c r="AD1" s="57" t="s">
        <v>435</v>
      </c>
      <c r="AE1" s="57" t="s">
        <v>436</v>
      </c>
      <c r="AF1" s="57" t="s">
        <v>437</v>
      </c>
      <c r="AG1" s="57" t="s">
        <v>438</v>
      </c>
      <c r="AH1" s="57" t="s">
        <v>439</v>
      </c>
      <c r="AI1" s="57" t="s">
        <v>440</v>
      </c>
      <c r="AJ1" s="57" t="s">
        <v>441</v>
      </c>
      <c r="AK1" s="57" t="s">
        <v>442</v>
      </c>
      <c r="AL1" s="57" t="s">
        <v>443</v>
      </c>
      <c r="AM1" s="57" t="s">
        <v>444</v>
      </c>
      <c r="AN1" s="57" t="s">
        <v>445</v>
      </c>
      <c r="AO1" s="57" t="s">
        <v>446</v>
      </c>
      <c r="AP1" s="57" t="s">
        <v>447</v>
      </c>
      <c r="AQ1" s="57" t="s">
        <v>448</v>
      </c>
      <c r="AR1" s="57" t="s">
        <v>449</v>
      </c>
      <c r="AS1" s="57" t="s">
        <v>450</v>
      </c>
      <c r="AT1" s="57" t="s">
        <v>451</v>
      </c>
      <c r="AU1" s="57" t="s">
        <v>452</v>
      </c>
      <c r="AV1" s="57" t="s">
        <v>453</v>
      </c>
      <c r="AW1" s="57" t="s">
        <v>454</v>
      </c>
      <c r="AX1" s="57" t="s">
        <v>455</v>
      </c>
      <c r="AY1" s="57" t="s">
        <v>529</v>
      </c>
      <c r="AZ1" s="63" t="s">
        <v>435</v>
      </c>
      <c r="BA1" s="63" t="s">
        <v>436</v>
      </c>
      <c r="BB1" s="63" t="s">
        <v>437</v>
      </c>
      <c r="BC1" s="63" t="s">
        <v>438</v>
      </c>
      <c r="BD1" s="63" t="s">
        <v>439</v>
      </c>
      <c r="BE1" s="63" t="s">
        <v>440</v>
      </c>
      <c r="BF1" s="63" t="s">
        <v>441</v>
      </c>
      <c r="BG1" s="63" t="s">
        <v>442</v>
      </c>
      <c r="BH1" s="63" t="s">
        <v>443</v>
      </c>
      <c r="BI1" s="63" t="s">
        <v>444</v>
      </c>
      <c r="BJ1" s="63" t="s">
        <v>445</v>
      </c>
      <c r="BK1" s="63" t="s">
        <v>446</v>
      </c>
      <c r="BL1" s="63" t="s">
        <v>447</v>
      </c>
      <c r="BM1" s="63" t="s">
        <v>448</v>
      </c>
      <c r="BN1" s="63" t="s">
        <v>449</v>
      </c>
      <c r="BO1" s="63" t="s">
        <v>450</v>
      </c>
      <c r="BP1" s="63" t="s">
        <v>451</v>
      </c>
      <c r="BQ1" s="63" t="s">
        <v>452</v>
      </c>
      <c r="BR1" s="63" t="s">
        <v>453</v>
      </c>
      <c r="BS1" s="63" t="s">
        <v>454</v>
      </c>
      <c r="BT1" s="63" t="s">
        <v>455</v>
      </c>
      <c r="BU1" s="63" t="s">
        <v>529</v>
      </c>
      <c r="BV1" s="65" t="s">
        <v>435</v>
      </c>
      <c r="BW1" s="65" t="s">
        <v>436</v>
      </c>
      <c r="BX1" s="65" t="s">
        <v>437</v>
      </c>
      <c r="BY1" s="65" t="s">
        <v>438</v>
      </c>
      <c r="BZ1" s="65" t="s">
        <v>439</v>
      </c>
      <c r="CA1" s="65" t="s">
        <v>440</v>
      </c>
      <c r="CB1" s="65" t="s">
        <v>441</v>
      </c>
      <c r="CC1" s="65" t="s">
        <v>442</v>
      </c>
      <c r="CD1" s="65" t="s">
        <v>443</v>
      </c>
      <c r="CE1" s="65" t="s">
        <v>444</v>
      </c>
      <c r="CF1" s="65" t="s">
        <v>445</v>
      </c>
      <c r="CG1" s="65" t="s">
        <v>446</v>
      </c>
      <c r="CH1" s="65" t="s">
        <v>447</v>
      </c>
      <c r="CI1" s="65" t="s">
        <v>448</v>
      </c>
      <c r="CJ1" s="65" t="s">
        <v>449</v>
      </c>
      <c r="CK1" s="65" t="s">
        <v>450</v>
      </c>
      <c r="CL1" s="65" t="s">
        <v>451</v>
      </c>
      <c r="CM1" s="65" t="s">
        <v>452</v>
      </c>
      <c r="CN1" s="65" t="s">
        <v>453</v>
      </c>
      <c r="CO1" s="65" t="s">
        <v>454</v>
      </c>
      <c r="CP1" s="65" t="s">
        <v>455</v>
      </c>
      <c r="CQ1" s="65" t="s">
        <v>529</v>
      </c>
    </row>
    <row r="2" spans="1:95" x14ac:dyDescent="0.25">
      <c r="A2" s="5" t="str">
        <f>B2&amp;D2</f>
        <v>101HYDRO</v>
      </c>
      <c r="B2" s="3">
        <v>101</v>
      </c>
      <c r="C2" t="str">
        <f>VLOOKUP($B2,'Lookup codes'!$A:$C,2,FALSE)</f>
        <v>Southern Africa</v>
      </c>
      <c r="D2" t="s">
        <v>539</v>
      </c>
      <c r="E2" t="s">
        <v>540</v>
      </c>
      <c r="F2" t="s">
        <v>794</v>
      </c>
      <c r="G2" t="s">
        <v>528</v>
      </c>
      <c r="H2" s="45">
        <f>SUMIFS('IEA production stats by year'!Q:Q,'IEA production stats by year'!$E:$E,$D2,'IEA production stats by year'!$AN:$AN,$C2)</f>
        <v>86835.605199999991</v>
      </c>
      <c r="I2" s="45">
        <f>SUMIFS('IEA production stats by year'!R:R,'IEA production stats by year'!$E:$E,$D2,'IEA production stats by year'!$AN:$AN,$C2)</f>
        <v>97311.602699999989</v>
      </c>
      <c r="J2" s="45">
        <f>SUMIFS('IEA production stats by year'!S:S,'IEA production stats by year'!$E:$E,$D2,'IEA production stats by year'!$AN:$AN,$C2)</f>
        <v>106721.99679999999</v>
      </c>
      <c r="K2" s="45">
        <f>SUMIFS('IEA production stats by year'!T:T,'IEA production stats by year'!$E:$E,$D2,'IEA production stats by year'!$AN:$AN,$C2)</f>
        <v>100670.4044</v>
      </c>
      <c r="L2" s="45">
        <f>SUMIFS('IEA production stats by year'!U:U,'IEA production stats by year'!$E:$E,$D2,'IEA production stats by year'!$AN:$AN,$C2)</f>
        <v>107377.20169999999</v>
      </c>
      <c r="M2" s="45">
        <f>SUMIFS('IEA production stats by year'!V:V,'IEA production stats by year'!$E:$E,$D2,'IEA production stats by year'!$AN:$AN,$C2)</f>
        <v>116737.2034</v>
      </c>
      <c r="N2" s="45">
        <f>SUMIFS('IEA production stats by year'!W:W,'IEA production stats by year'!$E:$E,$D2,'IEA production stats by year'!$AN:$AN,$C2)</f>
        <v>132998.39969999998</v>
      </c>
      <c r="O2" s="45">
        <f>SUMIFS('IEA production stats by year'!X:X,'IEA production stats by year'!$E:$E,$D2,'IEA production stats by year'!$AN:$AN,$C2)</f>
        <v>130125.6017</v>
      </c>
      <c r="P2" s="45">
        <f>SUMIFS('IEA production stats by year'!Y:Y,'IEA production stats by year'!$E:$E,$D2,'IEA production stats by year'!$AN:$AN,$C2)</f>
        <v>130766.4038</v>
      </c>
      <c r="Q2" s="45">
        <f>SUMIFS('IEA production stats by year'!Z:Z,'IEA production stats by year'!$E:$E,$D2,'IEA production stats by year'!$AN:$AN,$C2)</f>
        <v>138535.1997</v>
      </c>
      <c r="R2" s="45">
        <f>SUMIFS('IEA production stats by year'!AA:AA,'IEA production stats by year'!$E:$E,$D2,'IEA production stats by year'!$AN:$AN,$C2)</f>
        <v>145008.00099999999</v>
      </c>
      <c r="S2" s="45">
        <f>SUMIFS('IEA production stats by year'!AB:AB,'IEA production stats by year'!$E:$E,$D2,'IEA production stats by year'!$AN:$AN,$C2)</f>
        <v>147265.2053</v>
      </c>
      <c r="T2" s="45">
        <f>SUMIFS('IEA production stats by year'!AC:AC,'IEA production stats by year'!$E:$E,$D2,'IEA production stats by year'!$AN:$AN,$C2)</f>
        <v>141933.60009999998</v>
      </c>
      <c r="U2" s="45">
        <f>SUMIFS('IEA production stats by year'!AD:AD,'IEA production stats by year'!$E:$E,$D2,'IEA production stats by year'!$AN:$AN,$C2)</f>
        <v>145429.1972</v>
      </c>
      <c r="V2" s="45">
        <f>SUMIFS('IEA production stats by year'!AE:AE,'IEA production stats by year'!$E:$E,$D2,'IEA production stats by year'!$AN:$AN,$C2)</f>
        <v>155984.40059999999</v>
      </c>
      <c r="W2" s="45">
        <f>SUMIFS('IEA production stats by year'!AF:AF,'IEA production stats by year'!$E:$E,$D2,'IEA production stats by year'!$AN:$AN,$C2)</f>
        <v>153518.40460000001</v>
      </c>
      <c r="X2" s="45">
        <f>SUMIFS('IEA production stats by year'!AG:AG,'IEA production stats by year'!$E:$E,$D2,'IEA production stats by year'!$AN:$AN,$C2)</f>
        <v>135324.0037</v>
      </c>
      <c r="Y2" s="45">
        <f>SUMIFS('IEA production stats by year'!AH:AH,'IEA production stats by year'!$E:$E,$D2,'IEA production stats by year'!$AN:$AN,$C2)</f>
        <v>146811.7874</v>
      </c>
      <c r="Z2" s="45">
        <f>SUMIFS('IEA production stats by year'!AI:AI,'IEA production stats by year'!$E:$E,$D2,'IEA production stats by year'!$AN:$AN,$C2)</f>
        <v>161864.64800000002</v>
      </c>
      <c r="AA2" s="45">
        <f>SUMIFS('IEA production stats by year'!AJ:AJ,'IEA production stats by year'!$E:$E,$D2,'IEA production stats by year'!$AN:$AN,$C2)</f>
        <v>159169.74720000001</v>
      </c>
      <c r="AB2" s="45">
        <f>SUMIFS('IEA production stats by year'!AK:AK,'IEA production stats by year'!$E:$E,$D2,'IEA production stats by year'!$AN:$AN,$C2)</f>
        <v>170893.005</v>
      </c>
      <c r="AC2" s="45">
        <f>SUMIFS('IEA production stats by year'!AL:AL,'IEA production stats by year'!$E:$E,$D2,'IEA production stats by year'!$AN:$AN,$C2)</f>
        <v>0</v>
      </c>
      <c r="AD2" s="58">
        <f>COUNTIFS('Country groupings'!$C:$C,$C2)-SUMIFS('IEA production stats (counts)'!Q:Q,'IEA production stats (counts)'!$E:$E,$D2,'IEA production stats (counts)'!$AN:$AN,$C2)</f>
        <v>2</v>
      </c>
      <c r="AE2" s="58">
        <f>COUNTIFS('Country groupings'!$C:$C,$C2)-SUMIFS('IEA production stats (counts)'!R:R,'IEA production stats (counts)'!$E:$E,$D2,'IEA production stats (counts)'!$AN:$AN,$C2)</f>
        <v>2</v>
      </c>
      <c r="AF2" s="58">
        <f>COUNTIFS('Country groupings'!$C:$C,$C2)-SUMIFS('IEA production stats (counts)'!S:S,'IEA production stats (counts)'!$E:$E,$D2,'IEA production stats (counts)'!$AN:$AN,$C2)</f>
        <v>2</v>
      </c>
      <c r="AG2" s="58">
        <f>COUNTIFS('Country groupings'!$C:$C,$C2)-SUMIFS('IEA production stats (counts)'!T:T,'IEA production stats (counts)'!$E:$E,$D2,'IEA production stats (counts)'!$AN:$AN,$C2)</f>
        <v>2</v>
      </c>
      <c r="AH2" s="58">
        <f>COUNTIFS('Country groupings'!$C:$C,$C2)-SUMIFS('IEA production stats (counts)'!U:U,'IEA production stats (counts)'!$E:$E,$D2,'IEA production stats (counts)'!$AN:$AN,$C2)</f>
        <v>2</v>
      </c>
      <c r="AI2" s="58">
        <f>COUNTIFS('Country groupings'!$C:$C,$C2)-SUMIFS('IEA production stats (counts)'!V:V,'IEA production stats (counts)'!$E:$E,$D2,'IEA production stats (counts)'!$AN:$AN,$C2)</f>
        <v>2</v>
      </c>
      <c r="AJ2" s="58">
        <f>COUNTIFS('Country groupings'!$C:$C,$C2)-SUMIFS('IEA production stats (counts)'!W:W,'IEA production stats (counts)'!$E:$E,$D2,'IEA production stats (counts)'!$AN:$AN,$C2)</f>
        <v>2</v>
      </c>
      <c r="AK2" s="58">
        <f>COUNTIFS('Country groupings'!$C:$C,$C2)-SUMIFS('IEA production stats (counts)'!X:X,'IEA production stats (counts)'!$E:$E,$D2,'IEA production stats (counts)'!$AN:$AN,$C2)</f>
        <v>2</v>
      </c>
      <c r="AL2" s="58">
        <f>COUNTIFS('Country groupings'!$C:$C,$C2)-SUMIFS('IEA production stats (counts)'!Y:Y,'IEA production stats (counts)'!$E:$E,$D2,'IEA production stats (counts)'!$AN:$AN,$C2)</f>
        <v>2</v>
      </c>
      <c r="AM2" s="58">
        <f>COUNTIFS('Country groupings'!$C:$C,$C2)-SUMIFS('IEA production stats (counts)'!Z:Z,'IEA production stats (counts)'!$E:$E,$D2,'IEA production stats (counts)'!$AN:$AN,$C2)</f>
        <v>2</v>
      </c>
      <c r="AN2" s="58">
        <f>COUNTIFS('Country groupings'!$C:$C,$C2)-SUMIFS('IEA production stats (counts)'!AA:AA,'IEA production stats (counts)'!$E:$E,$D2,'IEA production stats (counts)'!$AN:$AN,$C2)</f>
        <v>2</v>
      </c>
      <c r="AO2" s="58">
        <f>COUNTIFS('Country groupings'!$C:$C,$C2)-SUMIFS('IEA production stats (counts)'!AB:AB,'IEA production stats (counts)'!$E:$E,$D2,'IEA production stats (counts)'!$AN:$AN,$C2)</f>
        <v>2</v>
      </c>
      <c r="AP2" s="58">
        <f>COUNTIFS('Country groupings'!$C:$C,$C2)-SUMIFS('IEA production stats (counts)'!AC:AC,'IEA production stats (counts)'!$E:$E,$D2,'IEA production stats (counts)'!$AN:$AN,$C2)</f>
        <v>2</v>
      </c>
      <c r="AQ2" s="58">
        <f>COUNTIFS('Country groupings'!$C:$C,$C2)-SUMIFS('IEA production stats (counts)'!AD:AD,'IEA production stats (counts)'!$E:$E,$D2,'IEA production stats (counts)'!$AN:$AN,$C2)</f>
        <v>2</v>
      </c>
      <c r="AR2" s="58">
        <f>COUNTIFS('Country groupings'!$C:$C,$C2)-SUMIFS('IEA production stats (counts)'!AE:AE,'IEA production stats (counts)'!$E:$E,$D2,'IEA production stats (counts)'!$AN:$AN,$C2)</f>
        <v>2</v>
      </c>
      <c r="AS2" s="58">
        <f>COUNTIFS('Country groupings'!$C:$C,$C2)-SUMIFS('IEA production stats (counts)'!AF:AF,'IEA production stats (counts)'!$E:$E,$D2,'IEA production stats (counts)'!$AN:$AN,$C2)</f>
        <v>2</v>
      </c>
      <c r="AT2" s="58">
        <f>COUNTIFS('Country groupings'!$C:$C,$C2)-SUMIFS('IEA production stats (counts)'!AG:AG,'IEA production stats (counts)'!$E:$E,$D2,'IEA production stats (counts)'!$AN:$AN,$C2)</f>
        <v>2</v>
      </c>
      <c r="AU2" s="58">
        <f>COUNTIFS('Country groupings'!$C:$C,$C2)-SUMIFS('IEA production stats (counts)'!AH:AH,'IEA production stats (counts)'!$E:$E,$D2,'IEA production stats (counts)'!$AN:$AN,$C2)</f>
        <v>2</v>
      </c>
      <c r="AV2" s="58">
        <f>COUNTIFS('Country groupings'!$C:$C,$C2)-SUMIFS('IEA production stats (counts)'!AI:AI,'IEA production stats (counts)'!$E:$E,$D2,'IEA production stats (counts)'!$AN:$AN,$C2)</f>
        <v>2</v>
      </c>
      <c r="AW2" s="58">
        <f>COUNTIFS('Country groupings'!$C:$C,$C2)-SUMIFS('IEA production stats (counts)'!AJ:AJ,'IEA production stats (counts)'!$E:$E,$D2,'IEA production stats (counts)'!$AN:$AN,$C2)</f>
        <v>2</v>
      </c>
      <c r="AX2" s="58">
        <f>COUNTIFS('Country groupings'!$C:$C,$C2)-SUMIFS('IEA production stats (counts)'!AK:AK,'IEA production stats (counts)'!$E:$E,$D2,'IEA production stats (counts)'!$AN:$AN,$C2)</f>
        <v>2</v>
      </c>
      <c r="AY2" s="58">
        <f>COUNTIFS('Country groupings'!$C:$C,$C2)-SUMIFS('IEA production stats (counts)'!AL:AL,'IEA production stats (counts)'!$E:$E,$D2,'IEA production stats (counts)'!$AN:$AN,$C2)</f>
        <v>10</v>
      </c>
      <c r="AZ2" s="62">
        <f>SUMIFS('IEA production stats (counts)'!Q:Q,'IEA production stats (counts)'!$E:$E,$D2,'IEA production stats (counts)'!$AN:$AN,$C2)</f>
        <v>8</v>
      </c>
      <c r="BA2" s="62">
        <f>SUMIFS('IEA production stats (counts)'!R:R,'IEA production stats (counts)'!$E:$E,$D2,'IEA production stats (counts)'!$AN:$AN,$C2)</f>
        <v>8</v>
      </c>
      <c r="BB2" s="62">
        <f>SUMIFS('IEA production stats (counts)'!S:S,'IEA production stats (counts)'!$E:$E,$D2,'IEA production stats (counts)'!$AN:$AN,$C2)</f>
        <v>8</v>
      </c>
      <c r="BC2" s="62">
        <f>SUMIFS('IEA production stats (counts)'!T:T,'IEA production stats (counts)'!$E:$E,$D2,'IEA production stats (counts)'!$AN:$AN,$C2)</f>
        <v>8</v>
      </c>
      <c r="BD2" s="62">
        <f>SUMIFS('IEA production stats (counts)'!U:U,'IEA production stats (counts)'!$E:$E,$D2,'IEA production stats (counts)'!$AN:$AN,$C2)</f>
        <v>8</v>
      </c>
      <c r="BE2" s="62">
        <f>SUMIFS('IEA production stats (counts)'!V:V,'IEA production stats (counts)'!$E:$E,$D2,'IEA production stats (counts)'!$AN:$AN,$C2)</f>
        <v>8</v>
      </c>
      <c r="BF2" s="62">
        <f>SUMIFS('IEA production stats (counts)'!W:W,'IEA production stats (counts)'!$E:$E,$D2,'IEA production stats (counts)'!$AN:$AN,$C2)</f>
        <v>8</v>
      </c>
      <c r="BG2" s="62">
        <f>SUMIFS('IEA production stats (counts)'!X:X,'IEA production stats (counts)'!$E:$E,$D2,'IEA production stats (counts)'!$AN:$AN,$C2)</f>
        <v>8</v>
      </c>
      <c r="BH2" s="62">
        <f>SUMIFS('IEA production stats (counts)'!Y:Y,'IEA production stats (counts)'!$E:$E,$D2,'IEA production stats (counts)'!$AN:$AN,$C2)</f>
        <v>8</v>
      </c>
      <c r="BI2" s="62">
        <f>SUMIFS('IEA production stats (counts)'!Z:Z,'IEA production stats (counts)'!$E:$E,$D2,'IEA production stats (counts)'!$AN:$AN,$C2)</f>
        <v>8</v>
      </c>
      <c r="BJ2" s="62">
        <f>SUMIFS('IEA production stats (counts)'!AA:AA,'IEA production stats (counts)'!$E:$E,$D2,'IEA production stats (counts)'!$AN:$AN,$C2)</f>
        <v>8</v>
      </c>
      <c r="BK2" s="62">
        <f>SUMIFS('IEA production stats (counts)'!AB:AB,'IEA production stats (counts)'!$E:$E,$D2,'IEA production stats (counts)'!$AN:$AN,$C2)</f>
        <v>8</v>
      </c>
      <c r="BL2" s="62">
        <f>SUMIFS('IEA production stats (counts)'!AC:AC,'IEA production stats (counts)'!$E:$E,$D2,'IEA production stats (counts)'!$AN:$AN,$C2)</f>
        <v>8</v>
      </c>
      <c r="BM2" s="62">
        <f>SUMIFS('IEA production stats (counts)'!AD:AD,'IEA production stats (counts)'!$E:$E,$D2,'IEA production stats (counts)'!$AN:$AN,$C2)</f>
        <v>8</v>
      </c>
      <c r="BN2" s="62">
        <f>SUMIFS('IEA production stats (counts)'!AE:AE,'IEA production stats (counts)'!$E:$E,$D2,'IEA production stats (counts)'!$AN:$AN,$C2)</f>
        <v>8</v>
      </c>
      <c r="BO2" s="62">
        <f>SUMIFS('IEA production stats (counts)'!AF:AF,'IEA production stats (counts)'!$E:$E,$D2,'IEA production stats (counts)'!$AN:$AN,$C2)</f>
        <v>8</v>
      </c>
      <c r="BP2" s="62">
        <f>SUMIFS('IEA production stats (counts)'!AG:AG,'IEA production stats (counts)'!$E:$E,$D2,'IEA production stats (counts)'!$AN:$AN,$C2)</f>
        <v>8</v>
      </c>
      <c r="BQ2" s="62">
        <f>SUMIFS('IEA production stats (counts)'!AH:AH,'IEA production stats (counts)'!$E:$E,$D2,'IEA production stats (counts)'!$AN:$AN,$C2)</f>
        <v>8</v>
      </c>
      <c r="BR2" s="62">
        <f>SUMIFS('IEA production stats (counts)'!AI:AI,'IEA production stats (counts)'!$E:$E,$D2,'IEA production stats (counts)'!$AN:$AN,$C2)</f>
        <v>8</v>
      </c>
      <c r="BS2" s="62">
        <f>SUMIFS('IEA production stats (counts)'!AJ:AJ,'IEA production stats (counts)'!$E:$E,$D2,'IEA production stats (counts)'!$AN:$AN,$C2)</f>
        <v>8</v>
      </c>
      <c r="BT2" s="62">
        <f>SUMIFS('IEA production stats (counts)'!AK:AK,'IEA production stats (counts)'!$E:$E,$D2,'IEA production stats (counts)'!$AN:$AN,$C2)</f>
        <v>8</v>
      </c>
      <c r="BU2" s="62">
        <f>SUMIFS('IEA production stats (counts)'!AL:AL,'IEA production stats (counts)'!$E:$E,$D2,'IEA production stats (counts)'!$AN:$AN,$C2)</f>
        <v>0</v>
      </c>
      <c r="BV2" s="66">
        <f>AZ2/SUM(AZ2,AD2)*100</f>
        <v>80</v>
      </c>
      <c r="BW2" s="66">
        <f t="shared" ref="BW2:CQ14" si="0">BA2/SUM(BA2,AE2)*100</f>
        <v>80</v>
      </c>
      <c r="BX2" s="66">
        <f t="shared" si="0"/>
        <v>80</v>
      </c>
      <c r="BY2" s="66">
        <f t="shared" si="0"/>
        <v>80</v>
      </c>
      <c r="BZ2" s="66">
        <f t="shared" si="0"/>
        <v>80</v>
      </c>
      <c r="CA2" s="66">
        <f t="shared" si="0"/>
        <v>80</v>
      </c>
      <c r="CB2" s="66">
        <f t="shared" si="0"/>
        <v>80</v>
      </c>
      <c r="CC2" s="66">
        <f t="shared" si="0"/>
        <v>80</v>
      </c>
      <c r="CD2" s="66">
        <f t="shared" si="0"/>
        <v>80</v>
      </c>
      <c r="CE2" s="66">
        <f t="shared" si="0"/>
        <v>80</v>
      </c>
      <c r="CF2" s="66">
        <f t="shared" si="0"/>
        <v>80</v>
      </c>
      <c r="CG2" s="66">
        <f t="shared" si="0"/>
        <v>80</v>
      </c>
      <c r="CH2" s="66">
        <f t="shared" si="0"/>
        <v>80</v>
      </c>
      <c r="CI2" s="66">
        <f t="shared" si="0"/>
        <v>80</v>
      </c>
      <c r="CJ2" s="66">
        <f t="shared" si="0"/>
        <v>80</v>
      </c>
      <c r="CK2" s="66">
        <f t="shared" si="0"/>
        <v>80</v>
      </c>
      <c r="CL2" s="66">
        <f t="shared" si="0"/>
        <v>80</v>
      </c>
      <c r="CM2" s="66">
        <f t="shared" si="0"/>
        <v>80</v>
      </c>
      <c r="CN2" s="66">
        <f t="shared" si="0"/>
        <v>80</v>
      </c>
      <c r="CO2" s="66">
        <f t="shared" si="0"/>
        <v>80</v>
      </c>
      <c r="CP2" s="66">
        <f t="shared" si="0"/>
        <v>80</v>
      </c>
      <c r="CQ2" s="66">
        <f t="shared" si="0"/>
        <v>0</v>
      </c>
    </row>
    <row r="3" spans="1:95" x14ac:dyDescent="0.25">
      <c r="A3" s="5" t="str">
        <f t="shared" ref="A3:A11" si="1">B3&amp;D3</f>
        <v>101GEOTHERM</v>
      </c>
      <c r="B3" s="3">
        <v>101</v>
      </c>
      <c r="C3" t="str">
        <f>VLOOKUP($B3,'Lookup codes'!$A:$C,2,FALSE)</f>
        <v>Southern Africa</v>
      </c>
      <c r="D3" t="s">
        <v>610</v>
      </c>
      <c r="E3" t="s">
        <v>611</v>
      </c>
      <c r="F3" t="s">
        <v>794</v>
      </c>
      <c r="G3" t="s">
        <v>528</v>
      </c>
      <c r="H3" s="45">
        <f>SUMIFS('IEA production stats by year'!Q:Q,'IEA production stats by year'!$E:$E,$D3,'IEA production stats by year'!$AN:$AN,$C3)</f>
        <v>0</v>
      </c>
      <c r="I3" s="45">
        <f>SUMIFS('IEA production stats by year'!R:R,'IEA production stats by year'!$E:$E,$D3,'IEA production stats by year'!$AN:$AN,$C3)</f>
        <v>0</v>
      </c>
      <c r="J3" s="45">
        <f>SUMIFS('IEA production stats by year'!S:S,'IEA production stats by year'!$E:$E,$D3,'IEA production stats by year'!$AN:$AN,$C3)</f>
        <v>0</v>
      </c>
      <c r="K3" s="45">
        <f>SUMIFS('IEA production stats by year'!T:T,'IEA production stats by year'!$E:$E,$D3,'IEA production stats by year'!$AN:$AN,$C3)</f>
        <v>0</v>
      </c>
      <c r="L3" s="45">
        <f>SUMIFS('IEA production stats by year'!U:U,'IEA production stats by year'!$E:$E,$D3,'IEA production stats by year'!$AN:$AN,$C3)</f>
        <v>0</v>
      </c>
      <c r="M3" s="45">
        <f>SUMIFS('IEA production stats by year'!V:V,'IEA production stats by year'!$E:$E,$D3,'IEA production stats by year'!$AN:$AN,$C3)</f>
        <v>0</v>
      </c>
      <c r="N3" s="45">
        <f>SUMIFS('IEA production stats by year'!W:W,'IEA production stats by year'!$E:$E,$D3,'IEA production stats by year'!$AN:$AN,$C3)</f>
        <v>0</v>
      </c>
      <c r="O3" s="45">
        <f>SUMIFS('IEA production stats by year'!X:X,'IEA production stats by year'!$E:$E,$D3,'IEA production stats by year'!$AN:$AN,$C3)</f>
        <v>0</v>
      </c>
      <c r="P3" s="45">
        <f>SUMIFS('IEA production stats by year'!Y:Y,'IEA production stats by year'!$E:$E,$D3,'IEA production stats by year'!$AN:$AN,$C3)</f>
        <v>0</v>
      </c>
      <c r="Q3" s="45">
        <f>SUMIFS('IEA production stats by year'!Z:Z,'IEA production stats by year'!$E:$E,$D3,'IEA production stats by year'!$AN:$AN,$C3)</f>
        <v>0</v>
      </c>
      <c r="R3" s="45">
        <f>SUMIFS('IEA production stats by year'!AA:AA,'IEA production stats by year'!$E:$E,$D3,'IEA production stats by year'!$AN:$AN,$C3)</f>
        <v>0</v>
      </c>
      <c r="S3" s="45">
        <f>SUMIFS('IEA production stats by year'!AB:AB,'IEA production stats by year'!$E:$E,$D3,'IEA production stats by year'!$AN:$AN,$C3)</f>
        <v>0</v>
      </c>
      <c r="T3" s="45">
        <f>SUMIFS('IEA production stats by year'!AC:AC,'IEA production stats by year'!$E:$E,$D3,'IEA production stats by year'!$AN:$AN,$C3)</f>
        <v>0</v>
      </c>
      <c r="U3" s="45">
        <f>SUMIFS('IEA production stats by year'!AD:AD,'IEA production stats by year'!$E:$E,$D3,'IEA production stats by year'!$AN:$AN,$C3)</f>
        <v>0</v>
      </c>
      <c r="V3" s="45">
        <f>SUMIFS('IEA production stats by year'!AE:AE,'IEA production stats by year'!$E:$E,$D3,'IEA production stats by year'!$AN:$AN,$C3)</f>
        <v>0</v>
      </c>
      <c r="W3" s="45">
        <f>SUMIFS('IEA production stats by year'!AF:AF,'IEA production stats by year'!$E:$E,$D3,'IEA production stats by year'!$AN:$AN,$C3)</f>
        <v>0</v>
      </c>
      <c r="X3" s="45">
        <f>SUMIFS('IEA production stats by year'!AG:AG,'IEA production stats by year'!$E:$E,$D3,'IEA production stats by year'!$AN:$AN,$C3)</f>
        <v>0</v>
      </c>
      <c r="Y3" s="45">
        <f>SUMIFS('IEA production stats by year'!AH:AH,'IEA production stats by year'!$E:$E,$D3,'IEA production stats by year'!$AN:$AN,$C3)</f>
        <v>0</v>
      </c>
      <c r="Z3" s="45">
        <f>SUMIFS('IEA production stats by year'!AI:AI,'IEA production stats by year'!$E:$E,$D3,'IEA production stats by year'!$AN:$AN,$C3)</f>
        <v>0</v>
      </c>
      <c r="AA3" s="45">
        <f>SUMIFS('IEA production stats by year'!AJ:AJ,'IEA production stats by year'!$E:$E,$D3,'IEA production stats by year'!$AN:$AN,$C3)</f>
        <v>0</v>
      </c>
      <c r="AB3" s="45">
        <f>SUMIFS('IEA production stats by year'!AK:AK,'IEA production stats by year'!$E:$E,$D3,'IEA production stats by year'!$AN:$AN,$C3)</f>
        <v>0</v>
      </c>
      <c r="AC3" s="45">
        <f>SUMIFS('IEA production stats by year'!AL:AL,'IEA production stats by year'!$E:$E,$D3,'IEA production stats by year'!$AN:$AN,$C3)</f>
        <v>0</v>
      </c>
      <c r="AD3" s="58">
        <f>COUNTIFS('Country groupings'!$C:$C,$C3)-SUMIFS('IEA production stats (counts)'!Q:Q,'IEA production stats (counts)'!$E:$E,$D3,'IEA production stats (counts)'!$AN:$AN,$C3)</f>
        <v>2</v>
      </c>
      <c r="AE3" s="58">
        <f>COUNTIFS('Country groupings'!$C:$C,$C3)-SUMIFS('IEA production stats (counts)'!R:R,'IEA production stats (counts)'!$E:$E,$D3,'IEA production stats (counts)'!$AN:$AN,$C3)</f>
        <v>2</v>
      </c>
      <c r="AF3" s="58">
        <f>COUNTIFS('Country groupings'!$C:$C,$C3)-SUMIFS('IEA production stats (counts)'!S:S,'IEA production stats (counts)'!$E:$E,$D3,'IEA production stats (counts)'!$AN:$AN,$C3)</f>
        <v>2</v>
      </c>
      <c r="AG3" s="58">
        <f>COUNTIFS('Country groupings'!$C:$C,$C3)-SUMIFS('IEA production stats (counts)'!T:T,'IEA production stats (counts)'!$E:$E,$D3,'IEA production stats (counts)'!$AN:$AN,$C3)</f>
        <v>2</v>
      </c>
      <c r="AH3" s="58">
        <f>COUNTIFS('Country groupings'!$C:$C,$C3)-SUMIFS('IEA production stats (counts)'!U:U,'IEA production stats (counts)'!$E:$E,$D3,'IEA production stats (counts)'!$AN:$AN,$C3)</f>
        <v>2</v>
      </c>
      <c r="AI3" s="58">
        <f>COUNTIFS('Country groupings'!$C:$C,$C3)-SUMIFS('IEA production stats (counts)'!V:V,'IEA production stats (counts)'!$E:$E,$D3,'IEA production stats (counts)'!$AN:$AN,$C3)</f>
        <v>2</v>
      </c>
      <c r="AJ3" s="58">
        <f>COUNTIFS('Country groupings'!$C:$C,$C3)-SUMIFS('IEA production stats (counts)'!W:W,'IEA production stats (counts)'!$E:$E,$D3,'IEA production stats (counts)'!$AN:$AN,$C3)</f>
        <v>2</v>
      </c>
      <c r="AK3" s="58">
        <f>COUNTIFS('Country groupings'!$C:$C,$C3)-SUMIFS('IEA production stats (counts)'!X:X,'IEA production stats (counts)'!$E:$E,$D3,'IEA production stats (counts)'!$AN:$AN,$C3)</f>
        <v>2</v>
      </c>
      <c r="AL3" s="58">
        <f>COUNTIFS('Country groupings'!$C:$C,$C3)-SUMIFS('IEA production stats (counts)'!Y:Y,'IEA production stats (counts)'!$E:$E,$D3,'IEA production stats (counts)'!$AN:$AN,$C3)</f>
        <v>2</v>
      </c>
      <c r="AM3" s="58">
        <f>COUNTIFS('Country groupings'!$C:$C,$C3)-SUMIFS('IEA production stats (counts)'!Z:Z,'IEA production stats (counts)'!$E:$E,$D3,'IEA production stats (counts)'!$AN:$AN,$C3)</f>
        <v>2</v>
      </c>
      <c r="AN3" s="58">
        <f>COUNTIFS('Country groupings'!$C:$C,$C3)-SUMIFS('IEA production stats (counts)'!AA:AA,'IEA production stats (counts)'!$E:$E,$D3,'IEA production stats (counts)'!$AN:$AN,$C3)</f>
        <v>2</v>
      </c>
      <c r="AO3" s="58">
        <f>COUNTIFS('Country groupings'!$C:$C,$C3)-SUMIFS('IEA production stats (counts)'!AB:AB,'IEA production stats (counts)'!$E:$E,$D3,'IEA production stats (counts)'!$AN:$AN,$C3)</f>
        <v>2</v>
      </c>
      <c r="AP3" s="58">
        <f>COUNTIFS('Country groupings'!$C:$C,$C3)-SUMIFS('IEA production stats (counts)'!AC:AC,'IEA production stats (counts)'!$E:$E,$D3,'IEA production stats (counts)'!$AN:$AN,$C3)</f>
        <v>2</v>
      </c>
      <c r="AQ3" s="58">
        <f>COUNTIFS('Country groupings'!$C:$C,$C3)-SUMIFS('IEA production stats (counts)'!AD:AD,'IEA production stats (counts)'!$E:$E,$D3,'IEA production stats (counts)'!$AN:$AN,$C3)</f>
        <v>2</v>
      </c>
      <c r="AR3" s="58">
        <f>COUNTIFS('Country groupings'!$C:$C,$C3)-SUMIFS('IEA production stats (counts)'!AE:AE,'IEA production stats (counts)'!$E:$E,$D3,'IEA production stats (counts)'!$AN:$AN,$C3)</f>
        <v>2</v>
      </c>
      <c r="AS3" s="58">
        <f>COUNTIFS('Country groupings'!$C:$C,$C3)-SUMIFS('IEA production stats (counts)'!AF:AF,'IEA production stats (counts)'!$E:$E,$D3,'IEA production stats (counts)'!$AN:$AN,$C3)</f>
        <v>2</v>
      </c>
      <c r="AT3" s="58">
        <f>COUNTIFS('Country groupings'!$C:$C,$C3)-SUMIFS('IEA production stats (counts)'!AG:AG,'IEA production stats (counts)'!$E:$E,$D3,'IEA production stats (counts)'!$AN:$AN,$C3)</f>
        <v>2</v>
      </c>
      <c r="AU3" s="58">
        <f>COUNTIFS('Country groupings'!$C:$C,$C3)-SUMIFS('IEA production stats (counts)'!AH:AH,'IEA production stats (counts)'!$E:$E,$D3,'IEA production stats (counts)'!$AN:$AN,$C3)</f>
        <v>2</v>
      </c>
      <c r="AV3" s="58">
        <f>COUNTIFS('Country groupings'!$C:$C,$C3)-SUMIFS('IEA production stats (counts)'!AI:AI,'IEA production stats (counts)'!$E:$E,$D3,'IEA production stats (counts)'!$AN:$AN,$C3)</f>
        <v>2</v>
      </c>
      <c r="AW3" s="58">
        <f>COUNTIFS('Country groupings'!$C:$C,$C3)-SUMIFS('IEA production stats (counts)'!AJ:AJ,'IEA production stats (counts)'!$E:$E,$D3,'IEA production stats (counts)'!$AN:$AN,$C3)</f>
        <v>2</v>
      </c>
      <c r="AX3" s="58">
        <f>COUNTIFS('Country groupings'!$C:$C,$C3)-SUMIFS('IEA production stats (counts)'!AK:AK,'IEA production stats (counts)'!$E:$E,$D3,'IEA production stats (counts)'!$AN:$AN,$C3)</f>
        <v>2</v>
      </c>
      <c r="AY3" s="58">
        <f>COUNTIFS('Country groupings'!$C:$C,$C3)-SUMIFS('IEA production stats (counts)'!AL:AL,'IEA production stats (counts)'!$E:$E,$D3,'IEA production stats (counts)'!$AN:$AN,$C3)</f>
        <v>10</v>
      </c>
      <c r="AZ3" s="62">
        <f>SUMIFS('IEA production stats (counts)'!Q:Q,'IEA production stats (counts)'!$E:$E,$D3,'IEA production stats (counts)'!$AN:$AN,$C3)</f>
        <v>8</v>
      </c>
      <c r="BA3" s="62">
        <f>SUMIFS('IEA production stats (counts)'!R:R,'IEA production stats (counts)'!$E:$E,$D3,'IEA production stats (counts)'!$AN:$AN,$C3)</f>
        <v>8</v>
      </c>
      <c r="BB3" s="62">
        <f>SUMIFS('IEA production stats (counts)'!S:S,'IEA production stats (counts)'!$E:$E,$D3,'IEA production stats (counts)'!$AN:$AN,$C3)</f>
        <v>8</v>
      </c>
      <c r="BC3" s="62">
        <f>SUMIFS('IEA production stats (counts)'!T:T,'IEA production stats (counts)'!$E:$E,$D3,'IEA production stats (counts)'!$AN:$AN,$C3)</f>
        <v>8</v>
      </c>
      <c r="BD3" s="62">
        <f>SUMIFS('IEA production stats (counts)'!U:U,'IEA production stats (counts)'!$E:$E,$D3,'IEA production stats (counts)'!$AN:$AN,$C3)</f>
        <v>8</v>
      </c>
      <c r="BE3" s="62">
        <f>SUMIFS('IEA production stats (counts)'!V:V,'IEA production stats (counts)'!$E:$E,$D3,'IEA production stats (counts)'!$AN:$AN,$C3)</f>
        <v>8</v>
      </c>
      <c r="BF3" s="62">
        <f>SUMIFS('IEA production stats (counts)'!W:W,'IEA production stats (counts)'!$E:$E,$D3,'IEA production stats (counts)'!$AN:$AN,$C3)</f>
        <v>8</v>
      </c>
      <c r="BG3" s="62">
        <f>SUMIFS('IEA production stats (counts)'!X:X,'IEA production stats (counts)'!$E:$E,$D3,'IEA production stats (counts)'!$AN:$AN,$C3)</f>
        <v>8</v>
      </c>
      <c r="BH3" s="62">
        <f>SUMIFS('IEA production stats (counts)'!Y:Y,'IEA production stats (counts)'!$E:$E,$D3,'IEA production stats (counts)'!$AN:$AN,$C3)</f>
        <v>8</v>
      </c>
      <c r="BI3" s="62">
        <f>SUMIFS('IEA production stats (counts)'!Z:Z,'IEA production stats (counts)'!$E:$E,$D3,'IEA production stats (counts)'!$AN:$AN,$C3)</f>
        <v>8</v>
      </c>
      <c r="BJ3" s="62">
        <f>SUMIFS('IEA production stats (counts)'!AA:AA,'IEA production stats (counts)'!$E:$E,$D3,'IEA production stats (counts)'!$AN:$AN,$C3)</f>
        <v>8</v>
      </c>
      <c r="BK3" s="62">
        <f>SUMIFS('IEA production stats (counts)'!AB:AB,'IEA production stats (counts)'!$E:$E,$D3,'IEA production stats (counts)'!$AN:$AN,$C3)</f>
        <v>8</v>
      </c>
      <c r="BL3" s="62">
        <f>SUMIFS('IEA production stats (counts)'!AC:AC,'IEA production stats (counts)'!$E:$E,$D3,'IEA production stats (counts)'!$AN:$AN,$C3)</f>
        <v>8</v>
      </c>
      <c r="BM3" s="62">
        <f>SUMIFS('IEA production stats (counts)'!AD:AD,'IEA production stats (counts)'!$E:$E,$D3,'IEA production stats (counts)'!$AN:$AN,$C3)</f>
        <v>8</v>
      </c>
      <c r="BN3" s="62">
        <f>SUMIFS('IEA production stats (counts)'!AE:AE,'IEA production stats (counts)'!$E:$E,$D3,'IEA production stats (counts)'!$AN:$AN,$C3)</f>
        <v>8</v>
      </c>
      <c r="BO3" s="62">
        <f>SUMIFS('IEA production stats (counts)'!AF:AF,'IEA production stats (counts)'!$E:$E,$D3,'IEA production stats (counts)'!$AN:$AN,$C3)</f>
        <v>8</v>
      </c>
      <c r="BP3" s="62">
        <f>SUMIFS('IEA production stats (counts)'!AG:AG,'IEA production stats (counts)'!$E:$E,$D3,'IEA production stats (counts)'!$AN:$AN,$C3)</f>
        <v>8</v>
      </c>
      <c r="BQ3" s="62">
        <f>SUMIFS('IEA production stats (counts)'!AH:AH,'IEA production stats (counts)'!$E:$E,$D3,'IEA production stats (counts)'!$AN:$AN,$C3)</f>
        <v>8</v>
      </c>
      <c r="BR3" s="62">
        <f>SUMIFS('IEA production stats (counts)'!AI:AI,'IEA production stats (counts)'!$E:$E,$D3,'IEA production stats (counts)'!$AN:$AN,$C3)</f>
        <v>8</v>
      </c>
      <c r="BS3" s="62">
        <f>SUMIFS('IEA production stats (counts)'!AJ:AJ,'IEA production stats (counts)'!$E:$E,$D3,'IEA production stats (counts)'!$AN:$AN,$C3)</f>
        <v>8</v>
      </c>
      <c r="BT3" s="62">
        <f>SUMIFS('IEA production stats (counts)'!AK:AK,'IEA production stats (counts)'!$E:$E,$D3,'IEA production stats (counts)'!$AN:$AN,$C3)</f>
        <v>8</v>
      </c>
      <c r="BU3" s="62">
        <f>SUMIFS('IEA production stats (counts)'!AL:AL,'IEA production stats (counts)'!$E:$E,$D3,'IEA production stats (counts)'!$AN:$AN,$C3)</f>
        <v>0</v>
      </c>
      <c r="BV3" s="66">
        <f t="shared" ref="BV3:BV66" si="2">AZ3/SUM(AZ3,AD3)*100</f>
        <v>80</v>
      </c>
      <c r="BW3" s="66">
        <f t="shared" si="0"/>
        <v>80</v>
      </c>
      <c r="BX3" s="66">
        <f t="shared" si="0"/>
        <v>80</v>
      </c>
      <c r="BY3" s="66">
        <f t="shared" si="0"/>
        <v>80</v>
      </c>
      <c r="BZ3" s="66">
        <f t="shared" si="0"/>
        <v>80</v>
      </c>
      <c r="CA3" s="66">
        <f t="shared" si="0"/>
        <v>80</v>
      </c>
      <c r="CB3" s="66">
        <f t="shared" si="0"/>
        <v>80</v>
      </c>
      <c r="CC3" s="66">
        <f t="shared" si="0"/>
        <v>80</v>
      </c>
      <c r="CD3" s="66">
        <f t="shared" si="0"/>
        <v>80</v>
      </c>
      <c r="CE3" s="66">
        <f t="shared" si="0"/>
        <v>80</v>
      </c>
      <c r="CF3" s="66">
        <f t="shared" si="0"/>
        <v>80</v>
      </c>
      <c r="CG3" s="66">
        <f t="shared" si="0"/>
        <v>80</v>
      </c>
      <c r="CH3" s="66">
        <f t="shared" si="0"/>
        <v>80</v>
      </c>
      <c r="CI3" s="66">
        <f t="shared" si="0"/>
        <v>80</v>
      </c>
      <c r="CJ3" s="66">
        <f t="shared" si="0"/>
        <v>80</v>
      </c>
      <c r="CK3" s="66">
        <f t="shared" si="0"/>
        <v>80</v>
      </c>
      <c r="CL3" s="66">
        <f t="shared" si="0"/>
        <v>80</v>
      </c>
      <c r="CM3" s="66">
        <f t="shared" si="0"/>
        <v>80</v>
      </c>
      <c r="CN3" s="66">
        <f t="shared" si="0"/>
        <v>80</v>
      </c>
      <c r="CO3" s="66">
        <f t="shared" si="0"/>
        <v>80</v>
      </c>
      <c r="CP3" s="66">
        <f t="shared" si="0"/>
        <v>80</v>
      </c>
      <c r="CQ3" s="66">
        <f t="shared" si="0"/>
        <v>0</v>
      </c>
    </row>
    <row r="4" spans="1:95" x14ac:dyDescent="0.25">
      <c r="A4" s="5" t="str">
        <f t="shared" si="1"/>
        <v>101SOLARPV</v>
      </c>
      <c r="B4" s="3">
        <v>101</v>
      </c>
      <c r="C4" t="str">
        <f>VLOOKUP($B4,'Lookup codes'!$A:$C,2,FALSE)</f>
        <v>Southern Africa</v>
      </c>
      <c r="D4" t="s">
        <v>612</v>
      </c>
      <c r="E4" t="s">
        <v>613</v>
      </c>
      <c r="F4" t="s">
        <v>794</v>
      </c>
      <c r="G4" t="s">
        <v>528</v>
      </c>
      <c r="H4" s="45">
        <f>SUMIFS('IEA production stats by year'!Q:Q,'IEA production stats by year'!$E:$E,$D4,'IEA production stats by year'!$AN:$AN,$C4)</f>
        <v>3.6006</v>
      </c>
      <c r="I4" s="45">
        <f>SUMIFS('IEA production stats by year'!R:R,'IEA production stats by year'!$E:$E,$D4,'IEA production stats by year'!$AN:$AN,$C4)</f>
        <v>7.2012999999999998</v>
      </c>
      <c r="J4" s="45">
        <f>SUMIFS('IEA production stats by year'!S:S,'IEA production stats by year'!$E:$E,$D4,'IEA production stats by year'!$AN:$AN,$C4)</f>
        <v>7.2012999999999998</v>
      </c>
      <c r="K4" s="45">
        <f>SUMIFS('IEA production stats by year'!T:T,'IEA production stats by year'!$E:$E,$D4,'IEA production stats by year'!$AN:$AN,$C4)</f>
        <v>10.8019</v>
      </c>
      <c r="L4" s="45">
        <f>SUMIFS('IEA production stats by year'!U:U,'IEA production stats by year'!$E:$E,$D4,'IEA production stats by year'!$AN:$AN,$C4)</f>
        <v>10.8019</v>
      </c>
      <c r="M4" s="45">
        <f>SUMIFS('IEA production stats by year'!V:V,'IEA production stats by year'!$E:$E,$D4,'IEA production stats by year'!$AN:$AN,$C4)</f>
        <v>10.8019</v>
      </c>
      <c r="N4" s="45">
        <f>SUMIFS('IEA production stats by year'!W:W,'IEA production stats by year'!$E:$E,$D4,'IEA production stats by year'!$AN:$AN,$C4)</f>
        <v>10.8019</v>
      </c>
      <c r="O4" s="45">
        <f>SUMIFS('IEA production stats by year'!X:X,'IEA production stats by year'!$E:$E,$D4,'IEA production stats by year'!$AN:$AN,$C4)</f>
        <v>10.8019</v>
      </c>
      <c r="P4" s="45">
        <f>SUMIFS('IEA production stats by year'!Y:Y,'IEA production stats by year'!$E:$E,$D4,'IEA production stats by year'!$AN:$AN,$C4)</f>
        <v>17.999099999999999</v>
      </c>
      <c r="Q4" s="45">
        <f>SUMIFS('IEA production stats by year'!Z:Z,'IEA production stats by year'!$E:$E,$D4,'IEA production stats by year'!$AN:$AN,$C4)</f>
        <v>21.599699999999999</v>
      </c>
      <c r="R4" s="45">
        <f>SUMIFS('IEA production stats by year'!AA:AA,'IEA production stats by year'!$E:$E,$D4,'IEA production stats by year'!$AN:$AN,$C4)</f>
        <v>28.800899999999999</v>
      </c>
      <c r="S4" s="45">
        <f>SUMIFS('IEA production stats by year'!AB:AB,'IEA production stats by year'!$E:$E,$D4,'IEA production stats by year'!$AN:$AN,$C4)</f>
        <v>32.401600000000002</v>
      </c>
      <c r="T4" s="45">
        <f>SUMIFS('IEA production stats by year'!AC:AC,'IEA production stats by year'!$E:$E,$D4,'IEA production stats by year'!$AN:$AN,$C4)</f>
        <v>57.601900000000001</v>
      </c>
      <c r="U4" s="45">
        <f>SUMIFS('IEA production stats by year'!AD:AD,'IEA production stats by year'!$E:$E,$D4,'IEA production stats by year'!$AN:$AN,$C4)</f>
        <v>158.4034</v>
      </c>
      <c r="V4" s="45">
        <f>SUMIFS('IEA production stats by year'!AE:AE,'IEA production stats by year'!$E:$E,$D4,'IEA production stats by year'!$AN:$AN,$C4)</f>
        <v>3751.2051000000001</v>
      </c>
      <c r="W4" s="45">
        <f>SUMIFS('IEA production stats by year'!AF:AF,'IEA production stats by year'!$E:$E,$D4,'IEA production stats by year'!$AN:$AN,$C4)</f>
        <v>7164.0041000000001</v>
      </c>
      <c r="X4" s="45">
        <f>SUMIFS('IEA production stats by year'!AG:AG,'IEA production stats by year'!$E:$E,$D4,'IEA production stats by year'!$AN:$AN,$C4)</f>
        <v>9266.4017000000003</v>
      </c>
      <c r="Y4" s="45">
        <f>SUMIFS('IEA production stats by year'!AH:AH,'IEA production stats by year'!$E:$E,$D4,'IEA production stats by year'!$AN:$AN,$C4)</f>
        <v>12115.8874</v>
      </c>
      <c r="Z4" s="45">
        <f>SUMIFS('IEA production stats by year'!AI:AI,'IEA production stats by year'!$E:$E,$D4,'IEA production stats by year'!$AN:$AN,$C4)</f>
        <v>12432.9915</v>
      </c>
      <c r="AA4" s="45">
        <f>SUMIFS('IEA production stats by year'!AJ:AJ,'IEA production stats by year'!$E:$E,$D4,'IEA production stats by year'!$AN:$AN,$C4)</f>
        <v>13531.046800000002</v>
      </c>
      <c r="AB4" s="45">
        <f>SUMIFS('IEA production stats by year'!AK:AK,'IEA production stats by year'!$E:$E,$D4,'IEA production stats by year'!$AN:$AN,$C4)</f>
        <v>15207.8685</v>
      </c>
      <c r="AC4" s="45">
        <f>SUMIFS('IEA production stats by year'!AL:AL,'IEA production stats by year'!$E:$E,$D4,'IEA production stats by year'!$AN:$AN,$C4)</f>
        <v>0</v>
      </c>
      <c r="AD4" s="58">
        <f>COUNTIFS('Country groupings'!$C:$C,$C4)-SUMIFS('IEA production stats (counts)'!Q:Q,'IEA production stats (counts)'!$E:$E,$D4,'IEA production stats (counts)'!$AN:$AN,$C4)</f>
        <v>2</v>
      </c>
      <c r="AE4" s="58">
        <f>COUNTIFS('Country groupings'!$C:$C,$C4)-SUMIFS('IEA production stats (counts)'!R:R,'IEA production stats (counts)'!$E:$E,$D4,'IEA production stats (counts)'!$AN:$AN,$C4)</f>
        <v>2</v>
      </c>
      <c r="AF4" s="58">
        <f>COUNTIFS('Country groupings'!$C:$C,$C4)-SUMIFS('IEA production stats (counts)'!S:S,'IEA production stats (counts)'!$E:$E,$D4,'IEA production stats (counts)'!$AN:$AN,$C4)</f>
        <v>2</v>
      </c>
      <c r="AG4" s="58">
        <f>COUNTIFS('Country groupings'!$C:$C,$C4)-SUMIFS('IEA production stats (counts)'!T:T,'IEA production stats (counts)'!$E:$E,$D4,'IEA production stats (counts)'!$AN:$AN,$C4)</f>
        <v>2</v>
      </c>
      <c r="AH4" s="58">
        <f>COUNTIFS('Country groupings'!$C:$C,$C4)-SUMIFS('IEA production stats (counts)'!U:U,'IEA production stats (counts)'!$E:$E,$D4,'IEA production stats (counts)'!$AN:$AN,$C4)</f>
        <v>2</v>
      </c>
      <c r="AI4" s="58">
        <f>COUNTIFS('Country groupings'!$C:$C,$C4)-SUMIFS('IEA production stats (counts)'!V:V,'IEA production stats (counts)'!$E:$E,$D4,'IEA production stats (counts)'!$AN:$AN,$C4)</f>
        <v>2</v>
      </c>
      <c r="AJ4" s="58">
        <f>COUNTIFS('Country groupings'!$C:$C,$C4)-SUMIFS('IEA production stats (counts)'!W:W,'IEA production stats (counts)'!$E:$E,$D4,'IEA production stats (counts)'!$AN:$AN,$C4)</f>
        <v>2</v>
      </c>
      <c r="AK4" s="58">
        <f>COUNTIFS('Country groupings'!$C:$C,$C4)-SUMIFS('IEA production stats (counts)'!X:X,'IEA production stats (counts)'!$E:$E,$D4,'IEA production stats (counts)'!$AN:$AN,$C4)</f>
        <v>2</v>
      </c>
      <c r="AL4" s="58">
        <f>COUNTIFS('Country groupings'!$C:$C,$C4)-SUMIFS('IEA production stats (counts)'!Y:Y,'IEA production stats (counts)'!$E:$E,$D4,'IEA production stats (counts)'!$AN:$AN,$C4)</f>
        <v>2</v>
      </c>
      <c r="AM4" s="58">
        <f>COUNTIFS('Country groupings'!$C:$C,$C4)-SUMIFS('IEA production stats (counts)'!Z:Z,'IEA production stats (counts)'!$E:$E,$D4,'IEA production stats (counts)'!$AN:$AN,$C4)</f>
        <v>2</v>
      </c>
      <c r="AN4" s="58">
        <f>COUNTIFS('Country groupings'!$C:$C,$C4)-SUMIFS('IEA production stats (counts)'!AA:AA,'IEA production stats (counts)'!$E:$E,$D4,'IEA production stats (counts)'!$AN:$AN,$C4)</f>
        <v>2</v>
      </c>
      <c r="AO4" s="58">
        <f>COUNTIFS('Country groupings'!$C:$C,$C4)-SUMIFS('IEA production stats (counts)'!AB:AB,'IEA production stats (counts)'!$E:$E,$D4,'IEA production stats (counts)'!$AN:$AN,$C4)</f>
        <v>2</v>
      </c>
      <c r="AP4" s="58">
        <f>COUNTIFS('Country groupings'!$C:$C,$C4)-SUMIFS('IEA production stats (counts)'!AC:AC,'IEA production stats (counts)'!$E:$E,$D4,'IEA production stats (counts)'!$AN:$AN,$C4)</f>
        <v>2</v>
      </c>
      <c r="AQ4" s="58">
        <f>COUNTIFS('Country groupings'!$C:$C,$C4)-SUMIFS('IEA production stats (counts)'!AD:AD,'IEA production stats (counts)'!$E:$E,$D4,'IEA production stats (counts)'!$AN:$AN,$C4)</f>
        <v>2</v>
      </c>
      <c r="AR4" s="58">
        <f>COUNTIFS('Country groupings'!$C:$C,$C4)-SUMIFS('IEA production stats (counts)'!AE:AE,'IEA production stats (counts)'!$E:$E,$D4,'IEA production stats (counts)'!$AN:$AN,$C4)</f>
        <v>2</v>
      </c>
      <c r="AS4" s="58">
        <f>COUNTIFS('Country groupings'!$C:$C,$C4)-SUMIFS('IEA production stats (counts)'!AF:AF,'IEA production stats (counts)'!$E:$E,$D4,'IEA production stats (counts)'!$AN:$AN,$C4)</f>
        <v>2</v>
      </c>
      <c r="AT4" s="58">
        <f>COUNTIFS('Country groupings'!$C:$C,$C4)-SUMIFS('IEA production stats (counts)'!AG:AG,'IEA production stats (counts)'!$E:$E,$D4,'IEA production stats (counts)'!$AN:$AN,$C4)</f>
        <v>2</v>
      </c>
      <c r="AU4" s="58">
        <f>COUNTIFS('Country groupings'!$C:$C,$C4)-SUMIFS('IEA production stats (counts)'!AH:AH,'IEA production stats (counts)'!$E:$E,$D4,'IEA production stats (counts)'!$AN:$AN,$C4)</f>
        <v>2</v>
      </c>
      <c r="AV4" s="58">
        <f>COUNTIFS('Country groupings'!$C:$C,$C4)-SUMIFS('IEA production stats (counts)'!AI:AI,'IEA production stats (counts)'!$E:$E,$D4,'IEA production stats (counts)'!$AN:$AN,$C4)</f>
        <v>2</v>
      </c>
      <c r="AW4" s="58">
        <f>COUNTIFS('Country groupings'!$C:$C,$C4)-SUMIFS('IEA production stats (counts)'!AJ:AJ,'IEA production stats (counts)'!$E:$E,$D4,'IEA production stats (counts)'!$AN:$AN,$C4)</f>
        <v>2</v>
      </c>
      <c r="AX4" s="58">
        <f>COUNTIFS('Country groupings'!$C:$C,$C4)-SUMIFS('IEA production stats (counts)'!AK:AK,'IEA production stats (counts)'!$E:$E,$D4,'IEA production stats (counts)'!$AN:$AN,$C4)</f>
        <v>2</v>
      </c>
      <c r="AY4" s="58">
        <f>COUNTIFS('Country groupings'!$C:$C,$C4)-SUMIFS('IEA production stats (counts)'!AL:AL,'IEA production stats (counts)'!$E:$E,$D4,'IEA production stats (counts)'!$AN:$AN,$C4)</f>
        <v>10</v>
      </c>
      <c r="AZ4" s="62">
        <f>SUMIFS('IEA production stats (counts)'!Q:Q,'IEA production stats (counts)'!$E:$E,$D4,'IEA production stats (counts)'!$AN:$AN,$C4)</f>
        <v>8</v>
      </c>
      <c r="BA4" s="62">
        <f>SUMIFS('IEA production stats (counts)'!R:R,'IEA production stats (counts)'!$E:$E,$D4,'IEA production stats (counts)'!$AN:$AN,$C4)</f>
        <v>8</v>
      </c>
      <c r="BB4" s="62">
        <f>SUMIFS('IEA production stats (counts)'!S:S,'IEA production stats (counts)'!$E:$E,$D4,'IEA production stats (counts)'!$AN:$AN,$C4)</f>
        <v>8</v>
      </c>
      <c r="BC4" s="62">
        <f>SUMIFS('IEA production stats (counts)'!T:T,'IEA production stats (counts)'!$E:$E,$D4,'IEA production stats (counts)'!$AN:$AN,$C4)</f>
        <v>8</v>
      </c>
      <c r="BD4" s="62">
        <f>SUMIFS('IEA production stats (counts)'!U:U,'IEA production stats (counts)'!$E:$E,$D4,'IEA production stats (counts)'!$AN:$AN,$C4)</f>
        <v>8</v>
      </c>
      <c r="BE4" s="62">
        <f>SUMIFS('IEA production stats (counts)'!V:V,'IEA production stats (counts)'!$E:$E,$D4,'IEA production stats (counts)'!$AN:$AN,$C4)</f>
        <v>8</v>
      </c>
      <c r="BF4" s="62">
        <f>SUMIFS('IEA production stats (counts)'!W:W,'IEA production stats (counts)'!$E:$E,$D4,'IEA production stats (counts)'!$AN:$AN,$C4)</f>
        <v>8</v>
      </c>
      <c r="BG4" s="62">
        <f>SUMIFS('IEA production stats (counts)'!X:X,'IEA production stats (counts)'!$E:$E,$D4,'IEA production stats (counts)'!$AN:$AN,$C4)</f>
        <v>8</v>
      </c>
      <c r="BH4" s="62">
        <f>SUMIFS('IEA production stats (counts)'!Y:Y,'IEA production stats (counts)'!$E:$E,$D4,'IEA production stats (counts)'!$AN:$AN,$C4)</f>
        <v>8</v>
      </c>
      <c r="BI4" s="62">
        <f>SUMIFS('IEA production stats (counts)'!Z:Z,'IEA production stats (counts)'!$E:$E,$D4,'IEA production stats (counts)'!$AN:$AN,$C4)</f>
        <v>8</v>
      </c>
      <c r="BJ4" s="62">
        <f>SUMIFS('IEA production stats (counts)'!AA:AA,'IEA production stats (counts)'!$E:$E,$D4,'IEA production stats (counts)'!$AN:$AN,$C4)</f>
        <v>8</v>
      </c>
      <c r="BK4" s="62">
        <f>SUMIFS('IEA production stats (counts)'!AB:AB,'IEA production stats (counts)'!$E:$E,$D4,'IEA production stats (counts)'!$AN:$AN,$C4)</f>
        <v>8</v>
      </c>
      <c r="BL4" s="62">
        <f>SUMIFS('IEA production stats (counts)'!AC:AC,'IEA production stats (counts)'!$E:$E,$D4,'IEA production stats (counts)'!$AN:$AN,$C4)</f>
        <v>8</v>
      </c>
      <c r="BM4" s="62">
        <f>SUMIFS('IEA production stats (counts)'!AD:AD,'IEA production stats (counts)'!$E:$E,$D4,'IEA production stats (counts)'!$AN:$AN,$C4)</f>
        <v>8</v>
      </c>
      <c r="BN4" s="62">
        <f>SUMIFS('IEA production stats (counts)'!AE:AE,'IEA production stats (counts)'!$E:$E,$D4,'IEA production stats (counts)'!$AN:$AN,$C4)</f>
        <v>8</v>
      </c>
      <c r="BO4" s="62">
        <f>SUMIFS('IEA production stats (counts)'!AF:AF,'IEA production stats (counts)'!$E:$E,$D4,'IEA production stats (counts)'!$AN:$AN,$C4)</f>
        <v>8</v>
      </c>
      <c r="BP4" s="62">
        <f>SUMIFS('IEA production stats (counts)'!AG:AG,'IEA production stats (counts)'!$E:$E,$D4,'IEA production stats (counts)'!$AN:$AN,$C4)</f>
        <v>8</v>
      </c>
      <c r="BQ4" s="62">
        <f>SUMIFS('IEA production stats (counts)'!AH:AH,'IEA production stats (counts)'!$E:$E,$D4,'IEA production stats (counts)'!$AN:$AN,$C4)</f>
        <v>8</v>
      </c>
      <c r="BR4" s="62">
        <f>SUMIFS('IEA production stats (counts)'!AI:AI,'IEA production stats (counts)'!$E:$E,$D4,'IEA production stats (counts)'!$AN:$AN,$C4)</f>
        <v>8</v>
      </c>
      <c r="BS4" s="62">
        <f>SUMIFS('IEA production stats (counts)'!AJ:AJ,'IEA production stats (counts)'!$E:$E,$D4,'IEA production stats (counts)'!$AN:$AN,$C4)</f>
        <v>8</v>
      </c>
      <c r="BT4" s="62">
        <f>SUMIFS('IEA production stats (counts)'!AK:AK,'IEA production stats (counts)'!$E:$E,$D4,'IEA production stats (counts)'!$AN:$AN,$C4)</f>
        <v>8</v>
      </c>
      <c r="BU4" s="62">
        <f>SUMIFS('IEA production stats (counts)'!AL:AL,'IEA production stats (counts)'!$E:$E,$D4,'IEA production stats (counts)'!$AN:$AN,$C4)</f>
        <v>0</v>
      </c>
      <c r="BV4" s="66">
        <f t="shared" si="2"/>
        <v>80</v>
      </c>
      <c r="BW4" s="66">
        <f t="shared" si="0"/>
        <v>80</v>
      </c>
      <c r="BX4" s="66">
        <f t="shared" si="0"/>
        <v>80</v>
      </c>
      <c r="BY4" s="66">
        <f t="shared" si="0"/>
        <v>80</v>
      </c>
      <c r="BZ4" s="66">
        <f t="shared" si="0"/>
        <v>80</v>
      </c>
      <c r="CA4" s="66">
        <f t="shared" si="0"/>
        <v>80</v>
      </c>
      <c r="CB4" s="66">
        <f t="shared" si="0"/>
        <v>80</v>
      </c>
      <c r="CC4" s="66">
        <f t="shared" si="0"/>
        <v>80</v>
      </c>
      <c r="CD4" s="66">
        <f t="shared" si="0"/>
        <v>80</v>
      </c>
      <c r="CE4" s="66">
        <f t="shared" si="0"/>
        <v>80</v>
      </c>
      <c r="CF4" s="66">
        <f t="shared" si="0"/>
        <v>80</v>
      </c>
      <c r="CG4" s="66">
        <f t="shared" si="0"/>
        <v>80</v>
      </c>
      <c r="CH4" s="66">
        <f t="shared" si="0"/>
        <v>80</v>
      </c>
      <c r="CI4" s="66">
        <f t="shared" si="0"/>
        <v>80</v>
      </c>
      <c r="CJ4" s="66">
        <f t="shared" si="0"/>
        <v>80</v>
      </c>
      <c r="CK4" s="66">
        <f t="shared" si="0"/>
        <v>80</v>
      </c>
      <c r="CL4" s="66">
        <f t="shared" si="0"/>
        <v>80</v>
      </c>
      <c r="CM4" s="66">
        <f t="shared" si="0"/>
        <v>80</v>
      </c>
      <c r="CN4" s="66">
        <f t="shared" si="0"/>
        <v>80</v>
      </c>
      <c r="CO4" s="66">
        <f t="shared" si="0"/>
        <v>80</v>
      </c>
      <c r="CP4" s="66">
        <f t="shared" si="0"/>
        <v>80</v>
      </c>
      <c r="CQ4" s="66">
        <f t="shared" si="0"/>
        <v>0</v>
      </c>
    </row>
    <row r="5" spans="1:95" x14ac:dyDescent="0.25">
      <c r="A5" s="5" t="str">
        <f t="shared" si="1"/>
        <v>101SOLARTH</v>
      </c>
      <c r="B5" s="3">
        <v>101</v>
      </c>
      <c r="C5" t="str">
        <f>VLOOKUP($B5,'Lookup codes'!$A:$C,2,FALSE)</f>
        <v>Southern Africa</v>
      </c>
      <c r="D5" t="s">
        <v>614</v>
      </c>
      <c r="E5" t="s">
        <v>615</v>
      </c>
      <c r="F5" t="s">
        <v>794</v>
      </c>
      <c r="G5" t="s">
        <v>528</v>
      </c>
      <c r="H5" s="45">
        <f>SUMIFS('IEA production stats by year'!Q:Q,'IEA production stats by year'!$E:$E,$D5,'IEA production stats by year'!$AN:$AN,$C5)</f>
        <v>21.001000000000001</v>
      </c>
      <c r="I5" s="45">
        <f>SUMIFS('IEA production stats by year'!R:R,'IEA production stats by year'!$E:$E,$D5,'IEA production stats by year'!$AN:$AN,$C5)</f>
        <v>531.99990000000003</v>
      </c>
      <c r="J5" s="45">
        <f>SUMIFS('IEA production stats by year'!S:S,'IEA production stats by year'!$E:$E,$D5,'IEA production stats by year'!$AN:$AN,$C5)</f>
        <v>600.00189999999998</v>
      </c>
      <c r="K5" s="45">
        <f>SUMIFS('IEA production stats by year'!T:T,'IEA production stats by year'!$E:$E,$D5,'IEA production stats by year'!$AN:$AN,$C5)</f>
        <v>669.00040000000001</v>
      </c>
      <c r="L5" s="45">
        <f>SUMIFS('IEA production stats by year'!U:U,'IEA production stats by year'!$E:$E,$D5,'IEA production stats by year'!$AN:$AN,$C5)</f>
        <v>725.99950000000001</v>
      </c>
      <c r="M5" s="45">
        <f>SUMIFS('IEA production stats by year'!V:V,'IEA production stats by year'!$E:$E,$D5,'IEA production stats by year'!$AN:$AN,$C5)</f>
        <v>753.00010000000009</v>
      </c>
      <c r="N5" s="45">
        <f>SUMIFS('IEA production stats by year'!W:W,'IEA production stats by year'!$E:$E,$D5,'IEA production stats by year'!$AN:$AN,$C5)</f>
        <v>754.00079999999991</v>
      </c>
      <c r="O5" s="45">
        <f>SUMIFS('IEA production stats by year'!X:X,'IEA production stats by year'!$E:$E,$D5,'IEA production stats by year'!$AN:$AN,$C5)</f>
        <v>825.99699999999996</v>
      </c>
      <c r="P5" s="45">
        <f>SUMIFS('IEA production stats by year'!Y:Y,'IEA production stats by year'!$E:$E,$D5,'IEA production stats by year'!$AN:$AN,$C5)</f>
        <v>2123.0007000000001</v>
      </c>
      <c r="Q5" s="45">
        <f>SUMIFS('IEA production stats by year'!Z:Z,'IEA production stats by year'!$E:$E,$D5,'IEA production stats by year'!$AN:$AN,$C5)</f>
        <v>2546.9979000000003</v>
      </c>
      <c r="R5" s="45">
        <f>SUMIFS('IEA production stats by year'!AA:AA,'IEA production stats by year'!$E:$E,$D5,'IEA production stats by year'!$AN:$AN,$C5)</f>
        <v>2839.9985999999999</v>
      </c>
      <c r="S5" s="45">
        <f>SUMIFS('IEA production stats by year'!AB:AB,'IEA production stats by year'!$E:$E,$D5,'IEA production stats by year'!$AN:$AN,$C5)</f>
        <v>3077.0007000000001</v>
      </c>
      <c r="T5" s="45">
        <f>SUMIFS('IEA production stats by year'!AC:AC,'IEA production stats by year'!$E:$E,$D5,'IEA production stats by year'!$AN:$AN,$C5)</f>
        <v>3325.0016000000001</v>
      </c>
      <c r="U5" s="45">
        <f>SUMIFS('IEA production stats by year'!AD:AD,'IEA production stats by year'!$E:$E,$D5,'IEA production stats by year'!$AN:$AN,$C5)</f>
        <v>3876.0012999999999</v>
      </c>
      <c r="V5" s="45">
        <f>SUMIFS('IEA production stats by year'!AE:AE,'IEA production stats by year'!$E:$E,$D5,'IEA production stats by year'!$AN:$AN,$C5)</f>
        <v>4312.9984999999997</v>
      </c>
      <c r="W5" s="45">
        <f>SUMIFS('IEA production stats by year'!AF:AF,'IEA production stats by year'!$E:$E,$D5,'IEA production stats by year'!$AN:$AN,$C5)</f>
        <v>6766.9992999999995</v>
      </c>
      <c r="X5" s="45">
        <f>SUMIFS('IEA production stats by year'!AG:AG,'IEA production stats by year'!$E:$E,$D5,'IEA production stats by year'!$AN:$AN,$C5)</f>
        <v>10498.003199999999</v>
      </c>
      <c r="Y5" s="45">
        <f>SUMIFS('IEA production stats by year'!AH:AH,'IEA production stats by year'!$E:$E,$D5,'IEA production stats by year'!$AN:$AN,$C5)</f>
        <v>12950.949000000001</v>
      </c>
      <c r="Z5" s="45">
        <f>SUMIFS('IEA production stats by year'!AI:AI,'IEA production stats by year'!$E:$E,$D5,'IEA production stats by year'!$AN:$AN,$C5)</f>
        <v>17065.4555</v>
      </c>
      <c r="AA5" s="45">
        <f>SUMIFS('IEA production stats by year'!AJ:AJ,'IEA production stats by year'!$E:$E,$D5,'IEA production stats by year'!$AN:$AN,$C5)</f>
        <v>22618.165400000002</v>
      </c>
      <c r="AB5" s="45">
        <f>SUMIFS('IEA production stats by year'!AK:AK,'IEA production stats by year'!$E:$E,$D5,'IEA production stats by year'!$AN:$AN,$C5)</f>
        <v>20902.770700000001</v>
      </c>
      <c r="AC5" s="45">
        <f>SUMIFS('IEA production stats by year'!AL:AL,'IEA production stats by year'!$E:$E,$D5,'IEA production stats by year'!$AN:$AN,$C5)</f>
        <v>0</v>
      </c>
      <c r="AD5" s="58">
        <f>COUNTIFS('Country groupings'!$C:$C,$C5)-SUMIFS('IEA production stats (counts)'!Q:Q,'IEA production stats (counts)'!$E:$E,$D5,'IEA production stats (counts)'!$AN:$AN,$C5)</f>
        <v>2</v>
      </c>
      <c r="AE5" s="58">
        <f>COUNTIFS('Country groupings'!$C:$C,$C5)-SUMIFS('IEA production stats (counts)'!R:R,'IEA production stats (counts)'!$E:$E,$D5,'IEA production stats (counts)'!$AN:$AN,$C5)</f>
        <v>2</v>
      </c>
      <c r="AF5" s="58">
        <f>COUNTIFS('Country groupings'!$C:$C,$C5)-SUMIFS('IEA production stats (counts)'!S:S,'IEA production stats (counts)'!$E:$E,$D5,'IEA production stats (counts)'!$AN:$AN,$C5)</f>
        <v>2</v>
      </c>
      <c r="AG5" s="58">
        <f>COUNTIFS('Country groupings'!$C:$C,$C5)-SUMIFS('IEA production stats (counts)'!T:T,'IEA production stats (counts)'!$E:$E,$D5,'IEA production stats (counts)'!$AN:$AN,$C5)</f>
        <v>2</v>
      </c>
      <c r="AH5" s="58">
        <f>COUNTIFS('Country groupings'!$C:$C,$C5)-SUMIFS('IEA production stats (counts)'!U:U,'IEA production stats (counts)'!$E:$E,$D5,'IEA production stats (counts)'!$AN:$AN,$C5)</f>
        <v>2</v>
      </c>
      <c r="AI5" s="58">
        <f>COUNTIFS('Country groupings'!$C:$C,$C5)-SUMIFS('IEA production stats (counts)'!V:V,'IEA production stats (counts)'!$E:$E,$D5,'IEA production stats (counts)'!$AN:$AN,$C5)</f>
        <v>2</v>
      </c>
      <c r="AJ5" s="58">
        <f>COUNTIFS('Country groupings'!$C:$C,$C5)-SUMIFS('IEA production stats (counts)'!W:W,'IEA production stats (counts)'!$E:$E,$D5,'IEA production stats (counts)'!$AN:$AN,$C5)</f>
        <v>2</v>
      </c>
      <c r="AK5" s="58">
        <f>COUNTIFS('Country groupings'!$C:$C,$C5)-SUMIFS('IEA production stats (counts)'!X:X,'IEA production stats (counts)'!$E:$E,$D5,'IEA production stats (counts)'!$AN:$AN,$C5)</f>
        <v>2</v>
      </c>
      <c r="AL5" s="58">
        <f>COUNTIFS('Country groupings'!$C:$C,$C5)-SUMIFS('IEA production stats (counts)'!Y:Y,'IEA production stats (counts)'!$E:$E,$D5,'IEA production stats (counts)'!$AN:$AN,$C5)</f>
        <v>2</v>
      </c>
      <c r="AM5" s="58">
        <f>COUNTIFS('Country groupings'!$C:$C,$C5)-SUMIFS('IEA production stats (counts)'!Z:Z,'IEA production stats (counts)'!$E:$E,$D5,'IEA production stats (counts)'!$AN:$AN,$C5)</f>
        <v>2</v>
      </c>
      <c r="AN5" s="58">
        <f>COUNTIFS('Country groupings'!$C:$C,$C5)-SUMIFS('IEA production stats (counts)'!AA:AA,'IEA production stats (counts)'!$E:$E,$D5,'IEA production stats (counts)'!$AN:$AN,$C5)</f>
        <v>2</v>
      </c>
      <c r="AO5" s="58">
        <f>COUNTIFS('Country groupings'!$C:$C,$C5)-SUMIFS('IEA production stats (counts)'!AB:AB,'IEA production stats (counts)'!$E:$E,$D5,'IEA production stats (counts)'!$AN:$AN,$C5)</f>
        <v>2</v>
      </c>
      <c r="AP5" s="58">
        <f>COUNTIFS('Country groupings'!$C:$C,$C5)-SUMIFS('IEA production stats (counts)'!AC:AC,'IEA production stats (counts)'!$E:$E,$D5,'IEA production stats (counts)'!$AN:$AN,$C5)</f>
        <v>2</v>
      </c>
      <c r="AQ5" s="58">
        <f>COUNTIFS('Country groupings'!$C:$C,$C5)-SUMIFS('IEA production stats (counts)'!AD:AD,'IEA production stats (counts)'!$E:$E,$D5,'IEA production stats (counts)'!$AN:$AN,$C5)</f>
        <v>2</v>
      </c>
      <c r="AR5" s="58">
        <f>COUNTIFS('Country groupings'!$C:$C,$C5)-SUMIFS('IEA production stats (counts)'!AE:AE,'IEA production stats (counts)'!$E:$E,$D5,'IEA production stats (counts)'!$AN:$AN,$C5)</f>
        <v>2</v>
      </c>
      <c r="AS5" s="58">
        <f>COUNTIFS('Country groupings'!$C:$C,$C5)-SUMIFS('IEA production stats (counts)'!AF:AF,'IEA production stats (counts)'!$E:$E,$D5,'IEA production stats (counts)'!$AN:$AN,$C5)</f>
        <v>2</v>
      </c>
      <c r="AT5" s="58">
        <f>COUNTIFS('Country groupings'!$C:$C,$C5)-SUMIFS('IEA production stats (counts)'!AG:AG,'IEA production stats (counts)'!$E:$E,$D5,'IEA production stats (counts)'!$AN:$AN,$C5)</f>
        <v>2</v>
      </c>
      <c r="AU5" s="58">
        <f>COUNTIFS('Country groupings'!$C:$C,$C5)-SUMIFS('IEA production stats (counts)'!AH:AH,'IEA production stats (counts)'!$E:$E,$D5,'IEA production stats (counts)'!$AN:$AN,$C5)</f>
        <v>2</v>
      </c>
      <c r="AV5" s="58">
        <f>COUNTIFS('Country groupings'!$C:$C,$C5)-SUMIFS('IEA production stats (counts)'!AI:AI,'IEA production stats (counts)'!$E:$E,$D5,'IEA production stats (counts)'!$AN:$AN,$C5)</f>
        <v>2</v>
      </c>
      <c r="AW5" s="58">
        <f>COUNTIFS('Country groupings'!$C:$C,$C5)-SUMIFS('IEA production stats (counts)'!AJ:AJ,'IEA production stats (counts)'!$E:$E,$D5,'IEA production stats (counts)'!$AN:$AN,$C5)</f>
        <v>2</v>
      </c>
      <c r="AX5" s="58">
        <f>COUNTIFS('Country groupings'!$C:$C,$C5)-SUMIFS('IEA production stats (counts)'!AK:AK,'IEA production stats (counts)'!$E:$E,$D5,'IEA production stats (counts)'!$AN:$AN,$C5)</f>
        <v>2</v>
      </c>
      <c r="AY5" s="58">
        <f>COUNTIFS('Country groupings'!$C:$C,$C5)-SUMIFS('IEA production stats (counts)'!AL:AL,'IEA production stats (counts)'!$E:$E,$D5,'IEA production stats (counts)'!$AN:$AN,$C5)</f>
        <v>10</v>
      </c>
      <c r="AZ5" s="62">
        <f>SUMIFS('IEA production stats (counts)'!Q:Q,'IEA production stats (counts)'!$E:$E,$D5,'IEA production stats (counts)'!$AN:$AN,$C5)</f>
        <v>8</v>
      </c>
      <c r="BA5" s="62">
        <f>SUMIFS('IEA production stats (counts)'!R:R,'IEA production stats (counts)'!$E:$E,$D5,'IEA production stats (counts)'!$AN:$AN,$C5)</f>
        <v>8</v>
      </c>
      <c r="BB5" s="62">
        <f>SUMIFS('IEA production stats (counts)'!S:S,'IEA production stats (counts)'!$E:$E,$D5,'IEA production stats (counts)'!$AN:$AN,$C5)</f>
        <v>8</v>
      </c>
      <c r="BC5" s="62">
        <f>SUMIFS('IEA production stats (counts)'!T:T,'IEA production stats (counts)'!$E:$E,$D5,'IEA production stats (counts)'!$AN:$AN,$C5)</f>
        <v>8</v>
      </c>
      <c r="BD5" s="62">
        <f>SUMIFS('IEA production stats (counts)'!U:U,'IEA production stats (counts)'!$E:$E,$D5,'IEA production stats (counts)'!$AN:$AN,$C5)</f>
        <v>8</v>
      </c>
      <c r="BE5" s="62">
        <f>SUMIFS('IEA production stats (counts)'!V:V,'IEA production stats (counts)'!$E:$E,$D5,'IEA production stats (counts)'!$AN:$AN,$C5)</f>
        <v>8</v>
      </c>
      <c r="BF5" s="62">
        <f>SUMIFS('IEA production stats (counts)'!W:W,'IEA production stats (counts)'!$E:$E,$D5,'IEA production stats (counts)'!$AN:$AN,$C5)</f>
        <v>8</v>
      </c>
      <c r="BG5" s="62">
        <f>SUMIFS('IEA production stats (counts)'!X:X,'IEA production stats (counts)'!$E:$E,$D5,'IEA production stats (counts)'!$AN:$AN,$C5)</f>
        <v>8</v>
      </c>
      <c r="BH5" s="62">
        <f>SUMIFS('IEA production stats (counts)'!Y:Y,'IEA production stats (counts)'!$E:$E,$D5,'IEA production stats (counts)'!$AN:$AN,$C5)</f>
        <v>8</v>
      </c>
      <c r="BI5" s="62">
        <f>SUMIFS('IEA production stats (counts)'!Z:Z,'IEA production stats (counts)'!$E:$E,$D5,'IEA production stats (counts)'!$AN:$AN,$C5)</f>
        <v>8</v>
      </c>
      <c r="BJ5" s="62">
        <f>SUMIFS('IEA production stats (counts)'!AA:AA,'IEA production stats (counts)'!$E:$E,$D5,'IEA production stats (counts)'!$AN:$AN,$C5)</f>
        <v>8</v>
      </c>
      <c r="BK5" s="62">
        <f>SUMIFS('IEA production stats (counts)'!AB:AB,'IEA production stats (counts)'!$E:$E,$D5,'IEA production stats (counts)'!$AN:$AN,$C5)</f>
        <v>8</v>
      </c>
      <c r="BL5" s="62">
        <f>SUMIFS('IEA production stats (counts)'!AC:AC,'IEA production stats (counts)'!$E:$E,$D5,'IEA production stats (counts)'!$AN:$AN,$C5)</f>
        <v>8</v>
      </c>
      <c r="BM5" s="62">
        <f>SUMIFS('IEA production stats (counts)'!AD:AD,'IEA production stats (counts)'!$E:$E,$D5,'IEA production stats (counts)'!$AN:$AN,$C5)</f>
        <v>8</v>
      </c>
      <c r="BN5" s="62">
        <f>SUMIFS('IEA production stats (counts)'!AE:AE,'IEA production stats (counts)'!$E:$E,$D5,'IEA production stats (counts)'!$AN:$AN,$C5)</f>
        <v>8</v>
      </c>
      <c r="BO5" s="62">
        <f>SUMIFS('IEA production stats (counts)'!AF:AF,'IEA production stats (counts)'!$E:$E,$D5,'IEA production stats (counts)'!$AN:$AN,$C5)</f>
        <v>8</v>
      </c>
      <c r="BP5" s="62">
        <f>SUMIFS('IEA production stats (counts)'!AG:AG,'IEA production stats (counts)'!$E:$E,$D5,'IEA production stats (counts)'!$AN:$AN,$C5)</f>
        <v>8</v>
      </c>
      <c r="BQ5" s="62">
        <f>SUMIFS('IEA production stats (counts)'!AH:AH,'IEA production stats (counts)'!$E:$E,$D5,'IEA production stats (counts)'!$AN:$AN,$C5)</f>
        <v>8</v>
      </c>
      <c r="BR5" s="62">
        <f>SUMIFS('IEA production stats (counts)'!AI:AI,'IEA production stats (counts)'!$E:$E,$D5,'IEA production stats (counts)'!$AN:$AN,$C5)</f>
        <v>8</v>
      </c>
      <c r="BS5" s="62">
        <f>SUMIFS('IEA production stats (counts)'!AJ:AJ,'IEA production stats (counts)'!$E:$E,$D5,'IEA production stats (counts)'!$AN:$AN,$C5)</f>
        <v>8</v>
      </c>
      <c r="BT5" s="62">
        <f>SUMIFS('IEA production stats (counts)'!AK:AK,'IEA production stats (counts)'!$E:$E,$D5,'IEA production stats (counts)'!$AN:$AN,$C5)</f>
        <v>8</v>
      </c>
      <c r="BU5" s="62">
        <f>SUMIFS('IEA production stats (counts)'!AL:AL,'IEA production stats (counts)'!$E:$E,$D5,'IEA production stats (counts)'!$AN:$AN,$C5)</f>
        <v>0</v>
      </c>
      <c r="BV5" s="66">
        <f t="shared" si="2"/>
        <v>80</v>
      </c>
      <c r="BW5" s="66">
        <f t="shared" si="0"/>
        <v>80</v>
      </c>
      <c r="BX5" s="66">
        <f t="shared" si="0"/>
        <v>80</v>
      </c>
      <c r="BY5" s="66">
        <f t="shared" si="0"/>
        <v>80</v>
      </c>
      <c r="BZ5" s="66">
        <f t="shared" si="0"/>
        <v>80</v>
      </c>
      <c r="CA5" s="66">
        <f t="shared" si="0"/>
        <v>80</v>
      </c>
      <c r="CB5" s="66">
        <f t="shared" si="0"/>
        <v>80</v>
      </c>
      <c r="CC5" s="66">
        <f t="shared" si="0"/>
        <v>80</v>
      </c>
      <c r="CD5" s="66">
        <f t="shared" si="0"/>
        <v>80</v>
      </c>
      <c r="CE5" s="66">
        <f t="shared" si="0"/>
        <v>80</v>
      </c>
      <c r="CF5" s="66">
        <f t="shared" si="0"/>
        <v>80</v>
      </c>
      <c r="CG5" s="66">
        <f t="shared" si="0"/>
        <v>80</v>
      </c>
      <c r="CH5" s="66">
        <f t="shared" si="0"/>
        <v>80</v>
      </c>
      <c r="CI5" s="66">
        <f t="shared" si="0"/>
        <v>80</v>
      </c>
      <c r="CJ5" s="66">
        <f t="shared" si="0"/>
        <v>80</v>
      </c>
      <c r="CK5" s="66">
        <f t="shared" si="0"/>
        <v>80</v>
      </c>
      <c r="CL5" s="66">
        <f t="shared" si="0"/>
        <v>80</v>
      </c>
      <c r="CM5" s="66">
        <f t="shared" si="0"/>
        <v>80</v>
      </c>
      <c r="CN5" s="66">
        <f t="shared" si="0"/>
        <v>80</v>
      </c>
      <c r="CO5" s="66">
        <f t="shared" si="0"/>
        <v>80</v>
      </c>
      <c r="CP5" s="66">
        <f t="shared" si="0"/>
        <v>80</v>
      </c>
      <c r="CQ5" s="66">
        <f t="shared" si="0"/>
        <v>0</v>
      </c>
    </row>
    <row r="6" spans="1:95" x14ac:dyDescent="0.25">
      <c r="A6" s="5" t="str">
        <f t="shared" si="1"/>
        <v>101TIDE</v>
      </c>
      <c r="B6" s="3">
        <v>101</v>
      </c>
      <c r="C6" t="str">
        <f>VLOOKUP($B6,'Lookup codes'!$A:$C,2,FALSE)</f>
        <v>Southern Africa</v>
      </c>
      <c r="D6" t="s">
        <v>616</v>
      </c>
      <c r="E6" t="s">
        <v>617</v>
      </c>
      <c r="F6" t="s">
        <v>794</v>
      </c>
      <c r="G6" t="s">
        <v>528</v>
      </c>
      <c r="H6" s="45">
        <f>SUMIFS('IEA production stats by year'!Q:Q,'IEA production stats by year'!$E:$E,$D6,'IEA production stats by year'!$AN:$AN,$C6)</f>
        <v>0</v>
      </c>
      <c r="I6" s="45">
        <f>SUMIFS('IEA production stats by year'!R:R,'IEA production stats by year'!$E:$E,$D6,'IEA production stats by year'!$AN:$AN,$C6)</f>
        <v>0</v>
      </c>
      <c r="J6" s="45">
        <f>SUMIFS('IEA production stats by year'!S:S,'IEA production stats by year'!$E:$E,$D6,'IEA production stats by year'!$AN:$AN,$C6)</f>
        <v>0</v>
      </c>
      <c r="K6" s="45">
        <f>SUMIFS('IEA production stats by year'!T:T,'IEA production stats by year'!$E:$E,$D6,'IEA production stats by year'!$AN:$AN,$C6)</f>
        <v>0</v>
      </c>
      <c r="L6" s="45">
        <f>SUMIFS('IEA production stats by year'!U:U,'IEA production stats by year'!$E:$E,$D6,'IEA production stats by year'!$AN:$AN,$C6)</f>
        <v>0</v>
      </c>
      <c r="M6" s="45">
        <f>SUMIFS('IEA production stats by year'!V:V,'IEA production stats by year'!$E:$E,$D6,'IEA production stats by year'!$AN:$AN,$C6)</f>
        <v>0</v>
      </c>
      <c r="N6" s="45">
        <f>SUMIFS('IEA production stats by year'!W:W,'IEA production stats by year'!$E:$E,$D6,'IEA production stats by year'!$AN:$AN,$C6)</f>
        <v>0</v>
      </c>
      <c r="O6" s="45">
        <f>SUMIFS('IEA production stats by year'!X:X,'IEA production stats by year'!$E:$E,$D6,'IEA production stats by year'!$AN:$AN,$C6)</f>
        <v>0</v>
      </c>
      <c r="P6" s="45">
        <f>SUMIFS('IEA production stats by year'!Y:Y,'IEA production stats by year'!$E:$E,$D6,'IEA production stats by year'!$AN:$AN,$C6)</f>
        <v>0</v>
      </c>
      <c r="Q6" s="45">
        <f>SUMIFS('IEA production stats by year'!Z:Z,'IEA production stats by year'!$E:$E,$D6,'IEA production stats by year'!$AN:$AN,$C6)</f>
        <v>0</v>
      </c>
      <c r="R6" s="45">
        <f>SUMIFS('IEA production stats by year'!AA:AA,'IEA production stats by year'!$E:$E,$D6,'IEA production stats by year'!$AN:$AN,$C6)</f>
        <v>0</v>
      </c>
      <c r="S6" s="45">
        <f>SUMIFS('IEA production stats by year'!AB:AB,'IEA production stats by year'!$E:$E,$D6,'IEA production stats by year'!$AN:$AN,$C6)</f>
        <v>0</v>
      </c>
      <c r="T6" s="45">
        <f>SUMIFS('IEA production stats by year'!AC:AC,'IEA production stats by year'!$E:$E,$D6,'IEA production stats by year'!$AN:$AN,$C6)</f>
        <v>0</v>
      </c>
      <c r="U6" s="45">
        <f>SUMIFS('IEA production stats by year'!AD:AD,'IEA production stats by year'!$E:$E,$D6,'IEA production stats by year'!$AN:$AN,$C6)</f>
        <v>0</v>
      </c>
      <c r="V6" s="45">
        <f>SUMIFS('IEA production stats by year'!AE:AE,'IEA production stats by year'!$E:$E,$D6,'IEA production stats by year'!$AN:$AN,$C6)</f>
        <v>0</v>
      </c>
      <c r="W6" s="45">
        <f>SUMIFS('IEA production stats by year'!AF:AF,'IEA production stats by year'!$E:$E,$D6,'IEA production stats by year'!$AN:$AN,$C6)</f>
        <v>0</v>
      </c>
      <c r="X6" s="45">
        <f>SUMIFS('IEA production stats by year'!AG:AG,'IEA production stats by year'!$E:$E,$D6,'IEA production stats by year'!$AN:$AN,$C6)</f>
        <v>0</v>
      </c>
      <c r="Y6" s="45">
        <f>SUMIFS('IEA production stats by year'!AH:AH,'IEA production stats by year'!$E:$E,$D6,'IEA production stats by year'!$AN:$AN,$C6)</f>
        <v>0</v>
      </c>
      <c r="Z6" s="45">
        <f>SUMIFS('IEA production stats by year'!AI:AI,'IEA production stats by year'!$E:$E,$D6,'IEA production stats by year'!$AN:$AN,$C6)</f>
        <v>0</v>
      </c>
      <c r="AA6" s="45">
        <f>SUMIFS('IEA production stats by year'!AJ:AJ,'IEA production stats by year'!$E:$E,$D6,'IEA production stats by year'!$AN:$AN,$C6)</f>
        <v>0</v>
      </c>
      <c r="AB6" s="45">
        <f>SUMIFS('IEA production stats by year'!AK:AK,'IEA production stats by year'!$E:$E,$D6,'IEA production stats by year'!$AN:$AN,$C6)</f>
        <v>0</v>
      </c>
      <c r="AC6" s="45">
        <f>SUMIFS('IEA production stats by year'!AL:AL,'IEA production stats by year'!$E:$E,$D6,'IEA production stats by year'!$AN:$AN,$C6)</f>
        <v>0</v>
      </c>
      <c r="AD6" s="58">
        <f>COUNTIFS('Country groupings'!$C:$C,$C6)-SUMIFS('IEA production stats (counts)'!Q:Q,'IEA production stats (counts)'!$E:$E,$D6,'IEA production stats (counts)'!$AN:$AN,$C6)</f>
        <v>2</v>
      </c>
      <c r="AE6" s="58">
        <f>COUNTIFS('Country groupings'!$C:$C,$C6)-SUMIFS('IEA production stats (counts)'!R:R,'IEA production stats (counts)'!$E:$E,$D6,'IEA production stats (counts)'!$AN:$AN,$C6)</f>
        <v>2</v>
      </c>
      <c r="AF6" s="58">
        <f>COUNTIFS('Country groupings'!$C:$C,$C6)-SUMIFS('IEA production stats (counts)'!S:S,'IEA production stats (counts)'!$E:$E,$D6,'IEA production stats (counts)'!$AN:$AN,$C6)</f>
        <v>2</v>
      </c>
      <c r="AG6" s="58">
        <f>COUNTIFS('Country groupings'!$C:$C,$C6)-SUMIFS('IEA production stats (counts)'!T:T,'IEA production stats (counts)'!$E:$E,$D6,'IEA production stats (counts)'!$AN:$AN,$C6)</f>
        <v>2</v>
      </c>
      <c r="AH6" s="58">
        <f>COUNTIFS('Country groupings'!$C:$C,$C6)-SUMIFS('IEA production stats (counts)'!U:U,'IEA production stats (counts)'!$E:$E,$D6,'IEA production stats (counts)'!$AN:$AN,$C6)</f>
        <v>2</v>
      </c>
      <c r="AI6" s="58">
        <f>COUNTIFS('Country groupings'!$C:$C,$C6)-SUMIFS('IEA production stats (counts)'!V:V,'IEA production stats (counts)'!$E:$E,$D6,'IEA production stats (counts)'!$AN:$AN,$C6)</f>
        <v>2</v>
      </c>
      <c r="AJ6" s="58">
        <f>COUNTIFS('Country groupings'!$C:$C,$C6)-SUMIFS('IEA production stats (counts)'!W:W,'IEA production stats (counts)'!$E:$E,$D6,'IEA production stats (counts)'!$AN:$AN,$C6)</f>
        <v>2</v>
      </c>
      <c r="AK6" s="58">
        <f>COUNTIFS('Country groupings'!$C:$C,$C6)-SUMIFS('IEA production stats (counts)'!X:X,'IEA production stats (counts)'!$E:$E,$D6,'IEA production stats (counts)'!$AN:$AN,$C6)</f>
        <v>2</v>
      </c>
      <c r="AL6" s="58">
        <f>COUNTIFS('Country groupings'!$C:$C,$C6)-SUMIFS('IEA production stats (counts)'!Y:Y,'IEA production stats (counts)'!$E:$E,$D6,'IEA production stats (counts)'!$AN:$AN,$C6)</f>
        <v>2</v>
      </c>
      <c r="AM6" s="58">
        <f>COUNTIFS('Country groupings'!$C:$C,$C6)-SUMIFS('IEA production stats (counts)'!Z:Z,'IEA production stats (counts)'!$E:$E,$D6,'IEA production stats (counts)'!$AN:$AN,$C6)</f>
        <v>2</v>
      </c>
      <c r="AN6" s="58">
        <f>COUNTIFS('Country groupings'!$C:$C,$C6)-SUMIFS('IEA production stats (counts)'!AA:AA,'IEA production stats (counts)'!$E:$E,$D6,'IEA production stats (counts)'!$AN:$AN,$C6)</f>
        <v>2</v>
      </c>
      <c r="AO6" s="58">
        <f>COUNTIFS('Country groupings'!$C:$C,$C6)-SUMIFS('IEA production stats (counts)'!AB:AB,'IEA production stats (counts)'!$E:$E,$D6,'IEA production stats (counts)'!$AN:$AN,$C6)</f>
        <v>2</v>
      </c>
      <c r="AP6" s="58">
        <f>COUNTIFS('Country groupings'!$C:$C,$C6)-SUMIFS('IEA production stats (counts)'!AC:AC,'IEA production stats (counts)'!$E:$E,$D6,'IEA production stats (counts)'!$AN:$AN,$C6)</f>
        <v>2</v>
      </c>
      <c r="AQ6" s="58">
        <f>COUNTIFS('Country groupings'!$C:$C,$C6)-SUMIFS('IEA production stats (counts)'!AD:AD,'IEA production stats (counts)'!$E:$E,$D6,'IEA production stats (counts)'!$AN:$AN,$C6)</f>
        <v>2</v>
      </c>
      <c r="AR6" s="58">
        <f>COUNTIFS('Country groupings'!$C:$C,$C6)-SUMIFS('IEA production stats (counts)'!AE:AE,'IEA production stats (counts)'!$E:$E,$D6,'IEA production stats (counts)'!$AN:$AN,$C6)</f>
        <v>2</v>
      </c>
      <c r="AS6" s="58">
        <f>COUNTIFS('Country groupings'!$C:$C,$C6)-SUMIFS('IEA production stats (counts)'!AF:AF,'IEA production stats (counts)'!$E:$E,$D6,'IEA production stats (counts)'!$AN:$AN,$C6)</f>
        <v>2</v>
      </c>
      <c r="AT6" s="58">
        <f>COUNTIFS('Country groupings'!$C:$C,$C6)-SUMIFS('IEA production stats (counts)'!AG:AG,'IEA production stats (counts)'!$E:$E,$D6,'IEA production stats (counts)'!$AN:$AN,$C6)</f>
        <v>2</v>
      </c>
      <c r="AU6" s="58">
        <f>COUNTIFS('Country groupings'!$C:$C,$C6)-SUMIFS('IEA production stats (counts)'!AH:AH,'IEA production stats (counts)'!$E:$E,$D6,'IEA production stats (counts)'!$AN:$AN,$C6)</f>
        <v>2</v>
      </c>
      <c r="AV6" s="58">
        <f>COUNTIFS('Country groupings'!$C:$C,$C6)-SUMIFS('IEA production stats (counts)'!AI:AI,'IEA production stats (counts)'!$E:$E,$D6,'IEA production stats (counts)'!$AN:$AN,$C6)</f>
        <v>2</v>
      </c>
      <c r="AW6" s="58">
        <f>COUNTIFS('Country groupings'!$C:$C,$C6)-SUMIFS('IEA production stats (counts)'!AJ:AJ,'IEA production stats (counts)'!$E:$E,$D6,'IEA production stats (counts)'!$AN:$AN,$C6)</f>
        <v>2</v>
      </c>
      <c r="AX6" s="58">
        <f>COUNTIFS('Country groupings'!$C:$C,$C6)-SUMIFS('IEA production stats (counts)'!AK:AK,'IEA production stats (counts)'!$E:$E,$D6,'IEA production stats (counts)'!$AN:$AN,$C6)</f>
        <v>2</v>
      </c>
      <c r="AY6" s="58">
        <f>COUNTIFS('Country groupings'!$C:$C,$C6)-SUMIFS('IEA production stats (counts)'!AL:AL,'IEA production stats (counts)'!$E:$E,$D6,'IEA production stats (counts)'!$AN:$AN,$C6)</f>
        <v>10</v>
      </c>
      <c r="AZ6" s="62">
        <f>SUMIFS('IEA production stats (counts)'!Q:Q,'IEA production stats (counts)'!$E:$E,$D6,'IEA production stats (counts)'!$AN:$AN,$C6)</f>
        <v>8</v>
      </c>
      <c r="BA6" s="62">
        <f>SUMIFS('IEA production stats (counts)'!R:R,'IEA production stats (counts)'!$E:$E,$D6,'IEA production stats (counts)'!$AN:$AN,$C6)</f>
        <v>8</v>
      </c>
      <c r="BB6" s="62">
        <f>SUMIFS('IEA production stats (counts)'!S:S,'IEA production stats (counts)'!$E:$E,$D6,'IEA production stats (counts)'!$AN:$AN,$C6)</f>
        <v>8</v>
      </c>
      <c r="BC6" s="62">
        <f>SUMIFS('IEA production stats (counts)'!T:T,'IEA production stats (counts)'!$E:$E,$D6,'IEA production stats (counts)'!$AN:$AN,$C6)</f>
        <v>8</v>
      </c>
      <c r="BD6" s="62">
        <f>SUMIFS('IEA production stats (counts)'!U:U,'IEA production stats (counts)'!$E:$E,$D6,'IEA production stats (counts)'!$AN:$AN,$C6)</f>
        <v>8</v>
      </c>
      <c r="BE6" s="62">
        <f>SUMIFS('IEA production stats (counts)'!V:V,'IEA production stats (counts)'!$E:$E,$D6,'IEA production stats (counts)'!$AN:$AN,$C6)</f>
        <v>8</v>
      </c>
      <c r="BF6" s="62">
        <f>SUMIFS('IEA production stats (counts)'!W:W,'IEA production stats (counts)'!$E:$E,$D6,'IEA production stats (counts)'!$AN:$AN,$C6)</f>
        <v>8</v>
      </c>
      <c r="BG6" s="62">
        <f>SUMIFS('IEA production stats (counts)'!X:X,'IEA production stats (counts)'!$E:$E,$D6,'IEA production stats (counts)'!$AN:$AN,$C6)</f>
        <v>8</v>
      </c>
      <c r="BH6" s="62">
        <f>SUMIFS('IEA production stats (counts)'!Y:Y,'IEA production stats (counts)'!$E:$E,$D6,'IEA production stats (counts)'!$AN:$AN,$C6)</f>
        <v>8</v>
      </c>
      <c r="BI6" s="62">
        <f>SUMIFS('IEA production stats (counts)'!Z:Z,'IEA production stats (counts)'!$E:$E,$D6,'IEA production stats (counts)'!$AN:$AN,$C6)</f>
        <v>8</v>
      </c>
      <c r="BJ6" s="62">
        <f>SUMIFS('IEA production stats (counts)'!AA:AA,'IEA production stats (counts)'!$E:$E,$D6,'IEA production stats (counts)'!$AN:$AN,$C6)</f>
        <v>8</v>
      </c>
      <c r="BK6" s="62">
        <f>SUMIFS('IEA production stats (counts)'!AB:AB,'IEA production stats (counts)'!$E:$E,$D6,'IEA production stats (counts)'!$AN:$AN,$C6)</f>
        <v>8</v>
      </c>
      <c r="BL6" s="62">
        <f>SUMIFS('IEA production stats (counts)'!AC:AC,'IEA production stats (counts)'!$E:$E,$D6,'IEA production stats (counts)'!$AN:$AN,$C6)</f>
        <v>8</v>
      </c>
      <c r="BM6" s="62">
        <f>SUMIFS('IEA production stats (counts)'!AD:AD,'IEA production stats (counts)'!$E:$E,$D6,'IEA production stats (counts)'!$AN:$AN,$C6)</f>
        <v>8</v>
      </c>
      <c r="BN6" s="62">
        <f>SUMIFS('IEA production stats (counts)'!AE:AE,'IEA production stats (counts)'!$E:$E,$D6,'IEA production stats (counts)'!$AN:$AN,$C6)</f>
        <v>8</v>
      </c>
      <c r="BO6" s="62">
        <f>SUMIFS('IEA production stats (counts)'!AF:AF,'IEA production stats (counts)'!$E:$E,$D6,'IEA production stats (counts)'!$AN:$AN,$C6)</f>
        <v>8</v>
      </c>
      <c r="BP6" s="62">
        <f>SUMIFS('IEA production stats (counts)'!AG:AG,'IEA production stats (counts)'!$E:$E,$D6,'IEA production stats (counts)'!$AN:$AN,$C6)</f>
        <v>8</v>
      </c>
      <c r="BQ6" s="62">
        <f>SUMIFS('IEA production stats (counts)'!AH:AH,'IEA production stats (counts)'!$E:$E,$D6,'IEA production stats (counts)'!$AN:$AN,$C6)</f>
        <v>8</v>
      </c>
      <c r="BR6" s="62">
        <f>SUMIFS('IEA production stats (counts)'!AI:AI,'IEA production stats (counts)'!$E:$E,$D6,'IEA production stats (counts)'!$AN:$AN,$C6)</f>
        <v>8</v>
      </c>
      <c r="BS6" s="62">
        <f>SUMIFS('IEA production stats (counts)'!AJ:AJ,'IEA production stats (counts)'!$E:$E,$D6,'IEA production stats (counts)'!$AN:$AN,$C6)</f>
        <v>8</v>
      </c>
      <c r="BT6" s="62">
        <f>SUMIFS('IEA production stats (counts)'!AK:AK,'IEA production stats (counts)'!$E:$E,$D6,'IEA production stats (counts)'!$AN:$AN,$C6)</f>
        <v>8</v>
      </c>
      <c r="BU6" s="62">
        <f>SUMIFS('IEA production stats (counts)'!AL:AL,'IEA production stats (counts)'!$E:$E,$D6,'IEA production stats (counts)'!$AN:$AN,$C6)</f>
        <v>0</v>
      </c>
      <c r="BV6" s="66">
        <f t="shared" si="2"/>
        <v>80</v>
      </c>
      <c r="BW6" s="66">
        <f t="shared" si="0"/>
        <v>80</v>
      </c>
      <c r="BX6" s="66">
        <f t="shared" si="0"/>
        <v>80</v>
      </c>
      <c r="BY6" s="66">
        <f t="shared" si="0"/>
        <v>80</v>
      </c>
      <c r="BZ6" s="66">
        <f t="shared" si="0"/>
        <v>80</v>
      </c>
      <c r="CA6" s="66">
        <f t="shared" si="0"/>
        <v>80</v>
      </c>
      <c r="CB6" s="66">
        <f t="shared" si="0"/>
        <v>80</v>
      </c>
      <c r="CC6" s="66">
        <f t="shared" si="0"/>
        <v>80</v>
      </c>
      <c r="CD6" s="66">
        <f t="shared" si="0"/>
        <v>80</v>
      </c>
      <c r="CE6" s="66">
        <f t="shared" si="0"/>
        <v>80</v>
      </c>
      <c r="CF6" s="66">
        <f t="shared" si="0"/>
        <v>80</v>
      </c>
      <c r="CG6" s="66">
        <f t="shared" si="0"/>
        <v>80</v>
      </c>
      <c r="CH6" s="66">
        <f t="shared" si="0"/>
        <v>80</v>
      </c>
      <c r="CI6" s="66">
        <f t="shared" si="0"/>
        <v>80</v>
      </c>
      <c r="CJ6" s="66">
        <f t="shared" si="0"/>
        <v>80</v>
      </c>
      <c r="CK6" s="66">
        <f t="shared" si="0"/>
        <v>80</v>
      </c>
      <c r="CL6" s="66">
        <f t="shared" si="0"/>
        <v>80</v>
      </c>
      <c r="CM6" s="66">
        <f t="shared" si="0"/>
        <v>80</v>
      </c>
      <c r="CN6" s="66">
        <f t="shared" si="0"/>
        <v>80</v>
      </c>
      <c r="CO6" s="66">
        <f t="shared" si="0"/>
        <v>80</v>
      </c>
      <c r="CP6" s="66">
        <f t="shared" si="0"/>
        <v>80</v>
      </c>
      <c r="CQ6" s="66">
        <f t="shared" si="0"/>
        <v>0</v>
      </c>
    </row>
    <row r="7" spans="1:95" x14ac:dyDescent="0.25">
      <c r="A7" s="5" t="str">
        <f t="shared" si="1"/>
        <v>101WIND</v>
      </c>
      <c r="B7" s="3">
        <v>101</v>
      </c>
      <c r="C7" t="str">
        <f>VLOOKUP($B7,'Lookup codes'!$A:$C,2,FALSE)</f>
        <v>Southern Africa</v>
      </c>
      <c r="D7" t="s">
        <v>618</v>
      </c>
      <c r="E7" t="s">
        <v>619</v>
      </c>
      <c r="F7" t="s">
        <v>794</v>
      </c>
      <c r="G7" t="s">
        <v>528</v>
      </c>
      <c r="H7" s="45">
        <f>SUMIFS('IEA production stats by year'!Q:Q,'IEA production stats by year'!$E:$E,$D7,'IEA production stats by year'!$AN:$AN,$C7)</f>
        <v>0</v>
      </c>
      <c r="I7" s="45">
        <f>SUMIFS('IEA production stats by year'!R:R,'IEA production stats by year'!$E:$E,$D7,'IEA production stats by year'!$AN:$AN,$C7)</f>
        <v>0</v>
      </c>
      <c r="J7" s="45">
        <f>SUMIFS('IEA production stats by year'!S:S,'IEA production stats by year'!$E:$E,$D7,'IEA production stats by year'!$AN:$AN,$C7)</f>
        <v>0</v>
      </c>
      <c r="K7" s="45">
        <f>SUMIFS('IEA production stats by year'!T:T,'IEA production stats by year'!$E:$E,$D7,'IEA production stats by year'!$AN:$AN,$C7)</f>
        <v>21.599699999999999</v>
      </c>
      <c r="L7" s="45">
        <f>SUMIFS('IEA production stats by year'!U:U,'IEA production stats by year'!$E:$E,$D7,'IEA production stats by year'!$AN:$AN,$C7)</f>
        <v>43.199399999999997</v>
      </c>
      <c r="M7" s="45">
        <f>SUMIFS('IEA production stats by year'!V:V,'IEA production stats by year'!$E:$E,$D7,'IEA production stats by year'!$AN:$AN,$C7)</f>
        <v>46.8</v>
      </c>
      <c r="N7" s="45">
        <f>SUMIFS('IEA production stats by year'!W:W,'IEA production stats by year'!$E:$E,$D7,'IEA production stats by year'!$AN:$AN,$C7)</f>
        <v>46.8</v>
      </c>
      <c r="O7" s="45">
        <f>SUMIFS('IEA production stats by year'!X:X,'IEA production stats by year'!$E:$E,$D7,'IEA production stats by year'!$AN:$AN,$C7)</f>
        <v>46.8</v>
      </c>
      <c r="P7" s="45">
        <f>SUMIFS('IEA production stats by year'!Y:Y,'IEA production stats by year'!$E:$E,$D7,'IEA production stats by year'!$AN:$AN,$C7)</f>
        <v>79.201599999999999</v>
      </c>
      <c r="Q7" s="45">
        <f>SUMIFS('IEA production stats by year'!Z:Z,'IEA production stats by year'!$E:$E,$D7,'IEA production stats by year'!$AN:$AN,$C7)</f>
        <v>111.59910000000001</v>
      </c>
      <c r="R7" s="45">
        <f>SUMIFS('IEA production stats by year'!AA:AA,'IEA production stats by year'!$E:$E,$D7,'IEA production stats by year'!$AN:$AN,$C7)</f>
        <v>126.0017</v>
      </c>
      <c r="S7" s="45">
        <f>SUMIFS('IEA production stats by year'!AB:AB,'IEA production stats by year'!$E:$E,$D7,'IEA production stats by year'!$AN:$AN,$C7)</f>
        <v>136.79950000000002</v>
      </c>
      <c r="T7" s="45">
        <f>SUMIFS('IEA production stats by year'!AC:AC,'IEA production stats by year'!$E:$E,$D7,'IEA production stats by year'!$AN:$AN,$C7)</f>
        <v>136.79950000000002</v>
      </c>
      <c r="U7" s="45">
        <f>SUMIFS('IEA production stats by year'!AD:AD,'IEA production stats by year'!$E:$E,$D7,'IEA production stats by year'!$AN:$AN,$C7)</f>
        <v>39.598700000000001</v>
      </c>
      <c r="V7" s="45">
        <f>SUMIFS('IEA production stats by year'!AE:AE,'IEA production stats by year'!$E:$E,$D7,'IEA production stats by year'!$AN:$AN,$C7)</f>
        <v>3808.7989000000002</v>
      </c>
      <c r="W7" s="45">
        <f>SUMIFS('IEA production stats by year'!AF:AF,'IEA production stats by year'!$E:$E,$D7,'IEA production stats by year'!$AN:$AN,$C7)</f>
        <v>9003.6003000000001</v>
      </c>
      <c r="X7" s="45">
        <f>SUMIFS('IEA production stats by year'!AG:AG,'IEA production stats by year'!$E:$E,$D7,'IEA production stats by year'!$AN:$AN,$C7)</f>
        <v>13323.599200000001</v>
      </c>
      <c r="Y7" s="45">
        <f>SUMIFS('IEA production stats by year'!AH:AH,'IEA production stats by year'!$E:$E,$D7,'IEA production stats by year'!$AN:$AN,$C7)</f>
        <v>17744.3325</v>
      </c>
      <c r="Z7" s="45">
        <f>SUMIFS('IEA production stats by year'!AI:AI,'IEA production stats by year'!$E:$E,$D7,'IEA production stats by year'!$AN:$AN,$C7)</f>
        <v>23346.434099999999</v>
      </c>
      <c r="AA7" s="45">
        <f>SUMIFS('IEA production stats by year'!AJ:AJ,'IEA production stats by year'!$E:$E,$D7,'IEA production stats by year'!$AN:$AN,$C7)</f>
        <v>23911.5308</v>
      </c>
      <c r="AB7" s="45">
        <f>SUMIFS('IEA production stats by year'!AK:AK,'IEA production stats by year'!$E:$E,$D7,'IEA production stats by year'!$AN:$AN,$C7)</f>
        <v>21438.329399999999</v>
      </c>
      <c r="AC7" s="45">
        <f>SUMIFS('IEA production stats by year'!AL:AL,'IEA production stats by year'!$E:$E,$D7,'IEA production stats by year'!$AN:$AN,$C7)</f>
        <v>0</v>
      </c>
      <c r="AD7" s="58">
        <f>COUNTIFS('Country groupings'!$C:$C,$C7)-SUMIFS('IEA production stats (counts)'!Q:Q,'IEA production stats (counts)'!$E:$E,$D7,'IEA production stats (counts)'!$AN:$AN,$C7)</f>
        <v>2</v>
      </c>
      <c r="AE7" s="58">
        <f>COUNTIFS('Country groupings'!$C:$C,$C7)-SUMIFS('IEA production stats (counts)'!R:R,'IEA production stats (counts)'!$E:$E,$D7,'IEA production stats (counts)'!$AN:$AN,$C7)</f>
        <v>2</v>
      </c>
      <c r="AF7" s="58">
        <f>COUNTIFS('Country groupings'!$C:$C,$C7)-SUMIFS('IEA production stats (counts)'!S:S,'IEA production stats (counts)'!$E:$E,$D7,'IEA production stats (counts)'!$AN:$AN,$C7)</f>
        <v>2</v>
      </c>
      <c r="AG7" s="58">
        <f>COUNTIFS('Country groupings'!$C:$C,$C7)-SUMIFS('IEA production stats (counts)'!T:T,'IEA production stats (counts)'!$E:$E,$D7,'IEA production stats (counts)'!$AN:$AN,$C7)</f>
        <v>2</v>
      </c>
      <c r="AH7" s="58">
        <f>COUNTIFS('Country groupings'!$C:$C,$C7)-SUMIFS('IEA production stats (counts)'!U:U,'IEA production stats (counts)'!$E:$E,$D7,'IEA production stats (counts)'!$AN:$AN,$C7)</f>
        <v>2</v>
      </c>
      <c r="AI7" s="58">
        <f>COUNTIFS('Country groupings'!$C:$C,$C7)-SUMIFS('IEA production stats (counts)'!V:V,'IEA production stats (counts)'!$E:$E,$D7,'IEA production stats (counts)'!$AN:$AN,$C7)</f>
        <v>2</v>
      </c>
      <c r="AJ7" s="58">
        <f>COUNTIFS('Country groupings'!$C:$C,$C7)-SUMIFS('IEA production stats (counts)'!W:W,'IEA production stats (counts)'!$E:$E,$D7,'IEA production stats (counts)'!$AN:$AN,$C7)</f>
        <v>2</v>
      </c>
      <c r="AK7" s="58">
        <f>COUNTIFS('Country groupings'!$C:$C,$C7)-SUMIFS('IEA production stats (counts)'!X:X,'IEA production stats (counts)'!$E:$E,$D7,'IEA production stats (counts)'!$AN:$AN,$C7)</f>
        <v>2</v>
      </c>
      <c r="AL7" s="58">
        <f>COUNTIFS('Country groupings'!$C:$C,$C7)-SUMIFS('IEA production stats (counts)'!Y:Y,'IEA production stats (counts)'!$E:$E,$D7,'IEA production stats (counts)'!$AN:$AN,$C7)</f>
        <v>2</v>
      </c>
      <c r="AM7" s="58">
        <f>COUNTIFS('Country groupings'!$C:$C,$C7)-SUMIFS('IEA production stats (counts)'!Z:Z,'IEA production stats (counts)'!$E:$E,$D7,'IEA production stats (counts)'!$AN:$AN,$C7)</f>
        <v>2</v>
      </c>
      <c r="AN7" s="58">
        <f>COUNTIFS('Country groupings'!$C:$C,$C7)-SUMIFS('IEA production stats (counts)'!AA:AA,'IEA production stats (counts)'!$E:$E,$D7,'IEA production stats (counts)'!$AN:$AN,$C7)</f>
        <v>2</v>
      </c>
      <c r="AO7" s="58">
        <f>COUNTIFS('Country groupings'!$C:$C,$C7)-SUMIFS('IEA production stats (counts)'!AB:AB,'IEA production stats (counts)'!$E:$E,$D7,'IEA production stats (counts)'!$AN:$AN,$C7)</f>
        <v>2</v>
      </c>
      <c r="AP7" s="58">
        <f>COUNTIFS('Country groupings'!$C:$C,$C7)-SUMIFS('IEA production stats (counts)'!AC:AC,'IEA production stats (counts)'!$E:$E,$D7,'IEA production stats (counts)'!$AN:$AN,$C7)</f>
        <v>2</v>
      </c>
      <c r="AQ7" s="58">
        <f>COUNTIFS('Country groupings'!$C:$C,$C7)-SUMIFS('IEA production stats (counts)'!AD:AD,'IEA production stats (counts)'!$E:$E,$D7,'IEA production stats (counts)'!$AN:$AN,$C7)</f>
        <v>2</v>
      </c>
      <c r="AR7" s="58">
        <f>COUNTIFS('Country groupings'!$C:$C,$C7)-SUMIFS('IEA production stats (counts)'!AE:AE,'IEA production stats (counts)'!$E:$E,$D7,'IEA production stats (counts)'!$AN:$AN,$C7)</f>
        <v>2</v>
      </c>
      <c r="AS7" s="58">
        <f>COUNTIFS('Country groupings'!$C:$C,$C7)-SUMIFS('IEA production stats (counts)'!AF:AF,'IEA production stats (counts)'!$E:$E,$D7,'IEA production stats (counts)'!$AN:$AN,$C7)</f>
        <v>2</v>
      </c>
      <c r="AT7" s="58">
        <f>COUNTIFS('Country groupings'!$C:$C,$C7)-SUMIFS('IEA production stats (counts)'!AG:AG,'IEA production stats (counts)'!$E:$E,$D7,'IEA production stats (counts)'!$AN:$AN,$C7)</f>
        <v>2</v>
      </c>
      <c r="AU7" s="58">
        <f>COUNTIFS('Country groupings'!$C:$C,$C7)-SUMIFS('IEA production stats (counts)'!AH:AH,'IEA production stats (counts)'!$E:$E,$D7,'IEA production stats (counts)'!$AN:$AN,$C7)</f>
        <v>2</v>
      </c>
      <c r="AV7" s="58">
        <f>COUNTIFS('Country groupings'!$C:$C,$C7)-SUMIFS('IEA production stats (counts)'!AI:AI,'IEA production stats (counts)'!$E:$E,$D7,'IEA production stats (counts)'!$AN:$AN,$C7)</f>
        <v>2</v>
      </c>
      <c r="AW7" s="58">
        <f>COUNTIFS('Country groupings'!$C:$C,$C7)-SUMIFS('IEA production stats (counts)'!AJ:AJ,'IEA production stats (counts)'!$E:$E,$D7,'IEA production stats (counts)'!$AN:$AN,$C7)</f>
        <v>2</v>
      </c>
      <c r="AX7" s="58">
        <f>COUNTIFS('Country groupings'!$C:$C,$C7)-SUMIFS('IEA production stats (counts)'!AK:AK,'IEA production stats (counts)'!$E:$E,$D7,'IEA production stats (counts)'!$AN:$AN,$C7)</f>
        <v>2</v>
      </c>
      <c r="AY7" s="58">
        <f>COUNTIFS('Country groupings'!$C:$C,$C7)-SUMIFS('IEA production stats (counts)'!AL:AL,'IEA production stats (counts)'!$E:$E,$D7,'IEA production stats (counts)'!$AN:$AN,$C7)</f>
        <v>10</v>
      </c>
      <c r="AZ7" s="62">
        <f>SUMIFS('IEA production stats (counts)'!Q:Q,'IEA production stats (counts)'!$E:$E,$D7,'IEA production stats (counts)'!$AN:$AN,$C7)</f>
        <v>8</v>
      </c>
      <c r="BA7" s="62">
        <f>SUMIFS('IEA production stats (counts)'!R:R,'IEA production stats (counts)'!$E:$E,$D7,'IEA production stats (counts)'!$AN:$AN,$C7)</f>
        <v>8</v>
      </c>
      <c r="BB7" s="62">
        <f>SUMIFS('IEA production stats (counts)'!S:S,'IEA production stats (counts)'!$E:$E,$D7,'IEA production stats (counts)'!$AN:$AN,$C7)</f>
        <v>8</v>
      </c>
      <c r="BC7" s="62">
        <f>SUMIFS('IEA production stats (counts)'!T:T,'IEA production stats (counts)'!$E:$E,$D7,'IEA production stats (counts)'!$AN:$AN,$C7)</f>
        <v>8</v>
      </c>
      <c r="BD7" s="62">
        <f>SUMIFS('IEA production stats (counts)'!U:U,'IEA production stats (counts)'!$E:$E,$D7,'IEA production stats (counts)'!$AN:$AN,$C7)</f>
        <v>8</v>
      </c>
      <c r="BE7" s="62">
        <f>SUMIFS('IEA production stats (counts)'!V:V,'IEA production stats (counts)'!$E:$E,$D7,'IEA production stats (counts)'!$AN:$AN,$C7)</f>
        <v>8</v>
      </c>
      <c r="BF7" s="62">
        <f>SUMIFS('IEA production stats (counts)'!W:W,'IEA production stats (counts)'!$E:$E,$D7,'IEA production stats (counts)'!$AN:$AN,$C7)</f>
        <v>8</v>
      </c>
      <c r="BG7" s="62">
        <f>SUMIFS('IEA production stats (counts)'!X:X,'IEA production stats (counts)'!$E:$E,$D7,'IEA production stats (counts)'!$AN:$AN,$C7)</f>
        <v>8</v>
      </c>
      <c r="BH7" s="62">
        <f>SUMIFS('IEA production stats (counts)'!Y:Y,'IEA production stats (counts)'!$E:$E,$D7,'IEA production stats (counts)'!$AN:$AN,$C7)</f>
        <v>8</v>
      </c>
      <c r="BI7" s="62">
        <f>SUMIFS('IEA production stats (counts)'!Z:Z,'IEA production stats (counts)'!$E:$E,$D7,'IEA production stats (counts)'!$AN:$AN,$C7)</f>
        <v>8</v>
      </c>
      <c r="BJ7" s="62">
        <f>SUMIFS('IEA production stats (counts)'!AA:AA,'IEA production stats (counts)'!$E:$E,$D7,'IEA production stats (counts)'!$AN:$AN,$C7)</f>
        <v>8</v>
      </c>
      <c r="BK7" s="62">
        <f>SUMIFS('IEA production stats (counts)'!AB:AB,'IEA production stats (counts)'!$E:$E,$D7,'IEA production stats (counts)'!$AN:$AN,$C7)</f>
        <v>8</v>
      </c>
      <c r="BL7" s="62">
        <f>SUMIFS('IEA production stats (counts)'!AC:AC,'IEA production stats (counts)'!$E:$E,$D7,'IEA production stats (counts)'!$AN:$AN,$C7)</f>
        <v>8</v>
      </c>
      <c r="BM7" s="62">
        <f>SUMIFS('IEA production stats (counts)'!AD:AD,'IEA production stats (counts)'!$E:$E,$D7,'IEA production stats (counts)'!$AN:$AN,$C7)</f>
        <v>8</v>
      </c>
      <c r="BN7" s="62">
        <f>SUMIFS('IEA production stats (counts)'!AE:AE,'IEA production stats (counts)'!$E:$E,$D7,'IEA production stats (counts)'!$AN:$AN,$C7)</f>
        <v>8</v>
      </c>
      <c r="BO7" s="62">
        <f>SUMIFS('IEA production stats (counts)'!AF:AF,'IEA production stats (counts)'!$E:$E,$D7,'IEA production stats (counts)'!$AN:$AN,$C7)</f>
        <v>8</v>
      </c>
      <c r="BP7" s="62">
        <f>SUMIFS('IEA production stats (counts)'!AG:AG,'IEA production stats (counts)'!$E:$E,$D7,'IEA production stats (counts)'!$AN:$AN,$C7)</f>
        <v>8</v>
      </c>
      <c r="BQ7" s="62">
        <f>SUMIFS('IEA production stats (counts)'!AH:AH,'IEA production stats (counts)'!$E:$E,$D7,'IEA production stats (counts)'!$AN:$AN,$C7)</f>
        <v>8</v>
      </c>
      <c r="BR7" s="62">
        <f>SUMIFS('IEA production stats (counts)'!AI:AI,'IEA production stats (counts)'!$E:$E,$D7,'IEA production stats (counts)'!$AN:$AN,$C7)</f>
        <v>8</v>
      </c>
      <c r="BS7" s="62">
        <f>SUMIFS('IEA production stats (counts)'!AJ:AJ,'IEA production stats (counts)'!$E:$E,$D7,'IEA production stats (counts)'!$AN:$AN,$C7)</f>
        <v>8</v>
      </c>
      <c r="BT7" s="62">
        <f>SUMIFS('IEA production stats (counts)'!AK:AK,'IEA production stats (counts)'!$E:$E,$D7,'IEA production stats (counts)'!$AN:$AN,$C7)</f>
        <v>8</v>
      </c>
      <c r="BU7" s="62">
        <f>SUMIFS('IEA production stats (counts)'!AL:AL,'IEA production stats (counts)'!$E:$E,$D7,'IEA production stats (counts)'!$AN:$AN,$C7)</f>
        <v>0</v>
      </c>
      <c r="BV7" s="66">
        <f t="shared" si="2"/>
        <v>80</v>
      </c>
      <c r="BW7" s="66">
        <f t="shared" si="0"/>
        <v>80</v>
      </c>
      <c r="BX7" s="66">
        <f t="shared" si="0"/>
        <v>80</v>
      </c>
      <c r="BY7" s="66">
        <f t="shared" si="0"/>
        <v>80</v>
      </c>
      <c r="BZ7" s="66">
        <f t="shared" si="0"/>
        <v>80</v>
      </c>
      <c r="CA7" s="66">
        <f t="shared" si="0"/>
        <v>80</v>
      </c>
      <c r="CB7" s="66">
        <f t="shared" si="0"/>
        <v>80</v>
      </c>
      <c r="CC7" s="66">
        <f t="shared" si="0"/>
        <v>80</v>
      </c>
      <c r="CD7" s="66">
        <f t="shared" si="0"/>
        <v>80</v>
      </c>
      <c r="CE7" s="66">
        <f t="shared" si="0"/>
        <v>80</v>
      </c>
      <c r="CF7" s="66">
        <f t="shared" si="0"/>
        <v>80</v>
      </c>
      <c r="CG7" s="66">
        <f t="shared" si="0"/>
        <v>80</v>
      </c>
      <c r="CH7" s="66">
        <f t="shared" si="0"/>
        <v>80</v>
      </c>
      <c r="CI7" s="66">
        <f t="shared" si="0"/>
        <v>80</v>
      </c>
      <c r="CJ7" s="66">
        <f t="shared" si="0"/>
        <v>80</v>
      </c>
      <c r="CK7" s="66">
        <f t="shared" si="0"/>
        <v>80</v>
      </c>
      <c r="CL7" s="66">
        <f t="shared" si="0"/>
        <v>80</v>
      </c>
      <c r="CM7" s="66">
        <f t="shared" si="0"/>
        <v>80</v>
      </c>
      <c r="CN7" s="66">
        <f t="shared" si="0"/>
        <v>80</v>
      </c>
      <c r="CO7" s="66">
        <f t="shared" si="0"/>
        <v>80</v>
      </c>
      <c r="CP7" s="66">
        <f t="shared" si="0"/>
        <v>80</v>
      </c>
      <c r="CQ7" s="66">
        <f t="shared" si="0"/>
        <v>0</v>
      </c>
    </row>
    <row r="8" spans="1:95" x14ac:dyDescent="0.25">
      <c r="A8" s="5" t="str">
        <f t="shared" si="1"/>
        <v>101MUNWASTER</v>
      </c>
      <c r="B8" s="3">
        <v>101</v>
      </c>
      <c r="C8" t="str">
        <f>VLOOKUP($B8,'Lookup codes'!$A:$C,2,FALSE)</f>
        <v>Southern Africa</v>
      </c>
      <c r="D8" t="s">
        <v>622</v>
      </c>
      <c r="E8" t="s">
        <v>623</v>
      </c>
      <c r="F8" t="s">
        <v>794</v>
      </c>
      <c r="G8" t="s">
        <v>528</v>
      </c>
      <c r="H8" s="45">
        <f>SUMIFS('IEA production stats by year'!Q:Q,'IEA production stats by year'!$E:$E,$D8,'IEA production stats by year'!$AN:$AN,$C8)</f>
        <v>0</v>
      </c>
      <c r="I8" s="45">
        <f>SUMIFS('IEA production stats by year'!R:R,'IEA production stats by year'!$E:$E,$D8,'IEA production stats by year'!$AN:$AN,$C8)</f>
        <v>0</v>
      </c>
      <c r="J8" s="45">
        <f>SUMIFS('IEA production stats by year'!S:S,'IEA production stats by year'!$E:$E,$D8,'IEA production stats by year'!$AN:$AN,$C8)</f>
        <v>0</v>
      </c>
      <c r="K8" s="45">
        <f>SUMIFS('IEA production stats by year'!T:T,'IEA production stats by year'!$E:$E,$D8,'IEA production stats by year'!$AN:$AN,$C8)</f>
        <v>0</v>
      </c>
      <c r="L8" s="45">
        <f>SUMIFS('IEA production stats by year'!U:U,'IEA production stats by year'!$E:$E,$D8,'IEA production stats by year'!$AN:$AN,$C8)</f>
        <v>0</v>
      </c>
      <c r="M8" s="45">
        <f>SUMIFS('IEA production stats by year'!V:V,'IEA production stats by year'!$E:$E,$D8,'IEA production stats by year'!$AN:$AN,$C8)</f>
        <v>0</v>
      </c>
      <c r="N8" s="45">
        <f>SUMIFS('IEA production stats by year'!W:W,'IEA production stats by year'!$E:$E,$D8,'IEA production stats by year'!$AN:$AN,$C8)</f>
        <v>0</v>
      </c>
      <c r="O8" s="45">
        <f>SUMIFS('IEA production stats by year'!X:X,'IEA production stats by year'!$E:$E,$D8,'IEA production stats by year'!$AN:$AN,$C8)</f>
        <v>0</v>
      </c>
      <c r="P8" s="45">
        <f>SUMIFS('IEA production stats by year'!Y:Y,'IEA production stats by year'!$E:$E,$D8,'IEA production stats by year'!$AN:$AN,$C8)</f>
        <v>0</v>
      </c>
      <c r="Q8" s="45">
        <f>SUMIFS('IEA production stats by year'!Z:Z,'IEA production stats by year'!$E:$E,$D8,'IEA production stats by year'!$AN:$AN,$C8)</f>
        <v>0</v>
      </c>
      <c r="R8" s="45">
        <f>SUMIFS('IEA production stats by year'!AA:AA,'IEA production stats by year'!$E:$E,$D8,'IEA production stats by year'!$AN:$AN,$C8)</f>
        <v>0</v>
      </c>
      <c r="S8" s="45">
        <f>SUMIFS('IEA production stats by year'!AB:AB,'IEA production stats by year'!$E:$E,$D8,'IEA production stats by year'!$AN:$AN,$C8)</f>
        <v>0</v>
      </c>
      <c r="T8" s="45">
        <f>SUMIFS('IEA production stats by year'!AC:AC,'IEA production stats by year'!$E:$E,$D8,'IEA production stats by year'!$AN:$AN,$C8)</f>
        <v>0</v>
      </c>
      <c r="U8" s="45">
        <f>SUMIFS('IEA production stats by year'!AD:AD,'IEA production stats by year'!$E:$E,$D8,'IEA production stats by year'!$AN:$AN,$C8)</f>
        <v>0</v>
      </c>
      <c r="V8" s="45">
        <f>SUMIFS('IEA production stats by year'!AE:AE,'IEA production stats by year'!$E:$E,$D8,'IEA production stats by year'!$AN:$AN,$C8)</f>
        <v>0</v>
      </c>
      <c r="W8" s="45">
        <f>SUMIFS('IEA production stats by year'!AF:AF,'IEA production stats by year'!$E:$E,$D8,'IEA production stats by year'!$AN:$AN,$C8)</f>
        <v>0</v>
      </c>
      <c r="X8" s="45">
        <f>SUMIFS('IEA production stats by year'!AG:AG,'IEA production stats by year'!$E:$E,$D8,'IEA production stats by year'!$AN:$AN,$C8)</f>
        <v>0</v>
      </c>
      <c r="Y8" s="45">
        <f>SUMIFS('IEA production stats by year'!AH:AH,'IEA production stats by year'!$E:$E,$D8,'IEA production stats by year'!$AN:$AN,$C8)</f>
        <v>0</v>
      </c>
      <c r="Z8" s="45">
        <f>SUMIFS('IEA production stats by year'!AI:AI,'IEA production stats by year'!$E:$E,$D8,'IEA production stats by year'!$AN:$AN,$C8)</f>
        <v>0</v>
      </c>
      <c r="AA8" s="45">
        <f>SUMIFS('IEA production stats by year'!AJ:AJ,'IEA production stats by year'!$E:$E,$D8,'IEA production stats by year'!$AN:$AN,$C8)</f>
        <v>0</v>
      </c>
      <c r="AB8" s="45">
        <f>SUMIFS('IEA production stats by year'!AK:AK,'IEA production stats by year'!$E:$E,$D8,'IEA production stats by year'!$AN:$AN,$C8)</f>
        <v>0</v>
      </c>
      <c r="AC8" s="45">
        <f>SUMIFS('IEA production stats by year'!AL:AL,'IEA production stats by year'!$E:$E,$D8,'IEA production stats by year'!$AN:$AN,$C8)</f>
        <v>0</v>
      </c>
      <c r="AD8" s="58">
        <f>COUNTIFS('Country groupings'!$C:$C,$C8)-SUMIFS('IEA production stats (counts)'!Q:Q,'IEA production stats (counts)'!$E:$E,$D8,'IEA production stats (counts)'!$AN:$AN,$C8)</f>
        <v>2</v>
      </c>
      <c r="AE8" s="58">
        <f>COUNTIFS('Country groupings'!$C:$C,$C8)-SUMIFS('IEA production stats (counts)'!R:R,'IEA production stats (counts)'!$E:$E,$D8,'IEA production stats (counts)'!$AN:$AN,$C8)</f>
        <v>2</v>
      </c>
      <c r="AF8" s="58">
        <f>COUNTIFS('Country groupings'!$C:$C,$C8)-SUMIFS('IEA production stats (counts)'!S:S,'IEA production stats (counts)'!$E:$E,$D8,'IEA production stats (counts)'!$AN:$AN,$C8)</f>
        <v>2</v>
      </c>
      <c r="AG8" s="58">
        <f>COUNTIFS('Country groupings'!$C:$C,$C8)-SUMIFS('IEA production stats (counts)'!T:T,'IEA production stats (counts)'!$E:$E,$D8,'IEA production stats (counts)'!$AN:$AN,$C8)</f>
        <v>2</v>
      </c>
      <c r="AH8" s="58">
        <f>COUNTIFS('Country groupings'!$C:$C,$C8)-SUMIFS('IEA production stats (counts)'!U:U,'IEA production stats (counts)'!$E:$E,$D8,'IEA production stats (counts)'!$AN:$AN,$C8)</f>
        <v>2</v>
      </c>
      <c r="AI8" s="58">
        <f>COUNTIFS('Country groupings'!$C:$C,$C8)-SUMIFS('IEA production stats (counts)'!V:V,'IEA production stats (counts)'!$E:$E,$D8,'IEA production stats (counts)'!$AN:$AN,$C8)</f>
        <v>2</v>
      </c>
      <c r="AJ8" s="58">
        <f>COUNTIFS('Country groupings'!$C:$C,$C8)-SUMIFS('IEA production stats (counts)'!W:W,'IEA production stats (counts)'!$E:$E,$D8,'IEA production stats (counts)'!$AN:$AN,$C8)</f>
        <v>2</v>
      </c>
      <c r="AK8" s="58">
        <f>COUNTIFS('Country groupings'!$C:$C,$C8)-SUMIFS('IEA production stats (counts)'!X:X,'IEA production stats (counts)'!$E:$E,$D8,'IEA production stats (counts)'!$AN:$AN,$C8)</f>
        <v>2</v>
      </c>
      <c r="AL8" s="58">
        <f>COUNTIFS('Country groupings'!$C:$C,$C8)-SUMIFS('IEA production stats (counts)'!Y:Y,'IEA production stats (counts)'!$E:$E,$D8,'IEA production stats (counts)'!$AN:$AN,$C8)</f>
        <v>2</v>
      </c>
      <c r="AM8" s="58">
        <f>COUNTIFS('Country groupings'!$C:$C,$C8)-SUMIFS('IEA production stats (counts)'!Z:Z,'IEA production stats (counts)'!$E:$E,$D8,'IEA production stats (counts)'!$AN:$AN,$C8)</f>
        <v>2</v>
      </c>
      <c r="AN8" s="58">
        <f>COUNTIFS('Country groupings'!$C:$C,$C8)-SUMIFS('IEA production stats (counts)'!AA:AA,'IEA production stats (counts)'!$E:$E,$D8,'IEA production stats (counts)'!$AN:$AN,$C8)</f>
        <v>2</v>
      </c>
      <c r="AO8" s="58">
        <f>COUNTIFS('Country groupings'!$C:$C,$C8)-SUMIFS('IEA production stats (counts)'!AB:AB,'IEA production stats (counts)'!$E:$E,$D8,'IEA production stats (counts)'!$AN:$AN,$C8)</f>
        <v>2</v>
      </c>
      <c r="AP8" s="58">
        <f>COUNTIFS('Country groupings'!$C:$C,$C8)-SUMIFS('IEA production stats (counts)'!AC:AC,'IEA production stats (counts)'!$E:$E,$D8,'IEA production stats (counts)'!$AN:$AN,$C8)</f>
        <v>2</v>
      </c>
      <c r="AQ8" s="58">
        <f>COUNTIFS('Country groupings'!$C:$C,$C8)-SUMIFS('IEA production stats (counts)'!AD:AD,'IEA production stats (counts)'!$E:$E,$D8,'IEA production stats (counts)'!$AN:$AN,$C8)</f>
        <v>2</v>
      </c>
      <c r="AR8" s="58">
        <f>COUNTIFS('Country groupings'!$C:$C,$C8)-SUMIFS('IEA production stats (counts)'!AE:AE,'IEA production stats (counts)'!$E:$E,$D8,'IEA production stats (counts)'!$AN:$AN,$C8)</f>
        <v>2</v>
      </c>
      <c r="AS8" s="58">
        <f>COUNTIFS('Country groupings'!$C:$C,$C8)-SUMIFS('IEA production stats (counts)'!AF:AF,'IEA production stats (counts)'!$E:$E,$D8,'IEA production stats (counts)'!$AN:$AN,$C8)</f>
        <v>2</v>
      </c>
      <c r="AT8" s="58">
        <f>COUNTIFS('Country groupings'!$C:$C,$C8)-SUMIFS('IEA production stats (counts)'!AG:AG,'IEA production stats (counts)'!$E:$E,$D8,'IEA production stats (counts)'!$AN:$AN,$C8)</f>
        <v>2</v>
      </c>
      <c r="AU8" s="58">
        <f>COUNTIFS('Country groupings'!$C:$C,$C8)-SUMIFS('IEA production stats (counts)'!AH:AH,'IEA production stats (counts)'!$E:$E,$D8,'IEA production stats (counts)'!$AN:$AN,$C8)</f>
        <v>2</v>
      </c>
      <c r="AV8" s="58">
        <f>COUNTIFS('Country groupings'!$C:$C,$C8)-SUMIFS('IEA production stats (counts)'!AI:AI,'IEA production stats (counts)'!$E:$E,$D8,'IEA production stats (counts)'!$AN:$AN,$C8)</f>
        <v>2</v>
      </c>
      <c r="AW8" s="58">
        <f>COUNTIFS('Country groupings'!$C:$C,$C8)-SUMIFS('IEA production stats (counts)'!AJ:AJ,'IEA production stats (counts)'!$E:$E,$D8,'IEA production stats (counts)'!$AN:$AN,$C8)</f>
        <v>2</v>
      </c>
      <c r="AX8" s="58">
        <f>COUNTIFS('Country groupings'!$C:$C,$C8)-SUMIFS('IEA production stats (counts)'!AK:AK,'IEA production stats (counts)'!$E:$E,$D8,'IEA production stats (counts)'!$AN:$AN,$C8)</f>
        <v>2</v>
      </c>
      <c r="AY8" s="58">
        <f>COUNTIFS('Country groupings'!$C:$C,$C8)-SUMIFS('IEA production stats (counts)'!AL:AL,'IEA production stats (counts)'!$E:$E,$D8,'IEA production stats (counts)'!$AN:$AN,$C8)</f>
        <v>10</v>
      </c>
      <c r="AZ8" s="62">
        <f>SUMIFS('IEA production stats (counts)'!Q:Q,'IEA production stats (counts)'!$E:$E,$D8,'IEA production stats (counts)'!$AN:$AN,$C8)</f>
        <v>8</v>
      </c>
      <c r="BA8" s="62">
        <f>SUMIFS('IEA production stats (counts)'!R:R,'IEA production stats (counts)'!$E:$E,$D8,'IEA production stats (counts)'!$AN:$AN,$C8)</f>
        <v>8</v>
      </c>
      <c r="BB8" s="62">
        <f>SUMIFS('IEA production stats (counts)'!S:S,'IEA production stats (counts)'!$E:$E,$D8,'IEA production stats (counts)'!$AN:$AN,$C8)</f>
        <v>8</v>
      </c>
      <c r="BC8" s="62">
        <f>SUMIFS('IEA production stats (counts)'!T:T,'IEA production stats (counts)'!$E:$E,$D8,'IEA production stats (counts)'!$AN:$AN,$C8)</f>
        <v>8</v>
      </c>
      <c r="BD8" s="62">
        <f>SUMIFS('IEA production stats (counts)'!U:U,'IEA production stats (counts)'!$E:$E,$D8,'IEA production stats (counts)'!$AN:$AN,$C8)</f>
        <v>8</v>
      </c>
      <c r="BE8" s="62">
        <f>SUMIFS('IEA production stats (counts)'!V:V,'IEA production stats (counts)'!$E:$E,$D8,'IEA production stats (counts)'!$AN:$AN,$C8)</f>
        <v>8</v>
      </c>
      <c r="BF8" s="62">
        <f>SUMIFS('IEA production stats (counts)'!W:W,'IEA production stats (counts)'!$E:$E,$D8,'IEA production stats (counts)'!$AN:$AN,$C8)</f>
        <v>8</v>
      </c>
      <c r="BG8" s="62">
        <f>SUMIFS('IEA production stats (counts)'!X:X,'IEA production stats (counts)'!$E:$E,$D8,'IEA production stats (counts)'!$AN:$AN,$C8)</f>
        <v>8</v>
      </c>
      <c r="BH8" s="62">
        <f>SUMIFS('IEA production stats (counts)'!Y:Y,'IEA production stats (counts)'!$E:$E,$D8,'IEA production stats (counts)'!$AN:$AN,$C8)</f>
        <v>8</v>
      </c>
      <c r="BI8" s="62">
        <f>SUMIFS('IEA production stats (counts)'!Z:Z,'IEA production stats (counts)'!$E:$E,$D8,'IEA production stats (counts)'!$AN:$AN,$C8)</f>
        <v>8</v>
      </c>
      <c r="BJ8" s="62">
        <f>SUMIFS('IEA production stats (counts)'!AA:AA,'IEA production stats (counts)'!$E:$E,$D8,'IEA production stats (counts)'!$AN:$AN,$C8)</f>
        <v>8</v>
      </c>
      <c r="BK8" s="62">
        <f>SUMIFS('IEA production stats (counts)'!AB:AB,'IEA production stats (counts)'!$E:$E,$D8,'IEA production stats (counts)'!$AN:$AN,$C8)</f>
        <v>8</v>
      </c>
      <c r="BL8" s="62">
        <f>SUMIFS('IEA production stats (counts)'!AC:AC,'IEA production stats (counts)'!$E:$E,$D8,'IEA production stats (counts)'!$AN:$AN,$C8)</f>
        <v>8</v>
      </c>
      <c r="BM8" s="62">
        <f>SUMIFS('IEA production stats (counts)'!AD:AD,'IEA production stats (counts)'!$E:$E,$D8,'IEA production stats (counts)'!$AN:$AN,$C8)</f>
        <v>8</v>
      </c>
      <c r="BN8" s="62">
        <f>SUMIFS('IEA production stats (counts)'!AE:AE,'IEA production stats (counts)'!$E:$E,$D8,'IEA production stats (counts)'!$AN:$AN,$C8)</f>
        <v>8</v>
      </c>
      <c r="BO8" s="62">
        <f>SUMIFS('IEA production stats (counts)'!AF:AF,'IEA production stats (counts)'!$E:$E,$D8,'IEA production stats (counts)'!$AN:$AN,$C8)</f>
        <v>8</v>
      </c>
      <c r="BP8" s="62">
        <f>SUMIFS('IEA production stats (counts)'!AG:AG,'IEA production stats (counts)'!$E:$E,$D8,'IEA production stats (counts)'!$AN:$AN,$C8)</f>
        <v>8</v>
      </c>
      <c r="BQ8" s="62">
        <f>SUMIFS('IEA production stats (counts)'!AH:AH,'IEA production stats (counts)'!$E:$E,$D8,'IEA production stats (counts)'!$AN:$AN,$C8)</f>
        <v>8</v>
      </c>
      <c r="BR8" s="62">
        <f>SUMIFS('IEA production stats (counts)'!AI:AI,'IEA production stats (counts)'!$E:$E,$D8,'IEA production stats (counts)'!$AN:$AN,$C8)</f>
        <v>8</v>
      </c>
      <c r="BS8" s="62">
        <f>SUMIFS('IEA production stats (counts)'!AJ:AJ,'IEA production stats (counts)'!$E:$E,$D8,'IEA production stats (counts)'!$AN:$AN,$C8)</f>
        <v>8</v>
      </c>
      <c r="BT8" s="62">
        <f>SUMIFS('IEA production stats (counts)'!AK:AK,'IEA production stats (counts)'!$E:$E,$D8,'IEA production stats (counts)'!$AN:$AN,$C8)</f>
        <v>8</v>
      </c>
      <c r="BU8" s="62">
        <f>SUMIFS('IEA production stats (counts)'!AL:AL,'IEA production stats (counts)'!$E:$E,$D8,'IEA production stats (counts)'!$AN:$AN,$C8)</f>
        <v>0</v>
      </c>
      <c r="BV8" s="66">
        <f t="shared" si="2"/>
        <v>80</v>
      </c>
      <c r="BW8" s="66">
        <f t="shared" si="0"/>
        <v>80</v>
      </c>
      <c r="BX8" s="66">
        <f t="shared" si="0"/>
        <v>80</v>
      </c>
      <c r="BY8" s="66">
        <f t="shared" si="0"/>
        <v>80</v>
      </c>
      <c r="BZ8" s="66">
        <f t="shared" si="0"/>
        <v>80</v>
      </c>
      <c r="CA8" s="66">
        <f t="shared" si="0"/>
        <v>80</v>
      </c>
      <c r="CB8" s="66">
        <f t="shared" si="0"/>
        <v>80</v>
      </c>
      <c r="CC8" s="66">
        <f t="shared" si="0"/>
        <v>80</v>
      </c>
      <c r="CD8" s="66">
        <f t="shared" si="0"/>
        <v>80</v>
      </c>
      <c r="CE8" s="66">
        <f t="shared" si="0"/>
        <v>80</v>
      </c>
      <c r="CF8" s="66">
        <f t="shared" si="0"/>
        <v>80</v>
      </c>
      <c r="CG8" s="66">
        <f t="shared" si="0"/>
        <v>80</v>
      </c>
      <c r="CH8" s="66">
        <f t="shared" si="0"/>
        <v>80</v>
      </c>
      <c r="CI8" s="66">
        <f t="shared" si="0"/>
        <v>80</v>
      </c>
      <c r="CJ8" s="66">
        <f t="shared" si="0"/>
        <v>80</v>
      </c>
      <c r="CK8" s="66">
        <f t="shared" si="0"/>
        <v>80</v>
      </c>
      <c r="CL8" s="66">
        <f t="shared" si="0"/>
        <v>80</v>
      </c>
      <c r="CM8" s="66">
        <f t="shared" si="0"/>
        <v>80</v>
      </c>
      <c r="CN8" s="66">
        <f t="shared" si="0"/>
        <v>80</v>
      </c>
      <c r="CO8" s="66">
        <f t="shared" si="0"/>
        <v>80</v>
      </c>
      <c r="CP8" s="66">
        <f t="shared" si="0"/>
        <v>80</v>
      </c>
      <c r="CQ8" s="66">
        <f t="shared" si="0"/>
        <v>0</v>
      </c>
    </row>
    <row r="9" spans="1:95" x14ac:dyDescent="0.25">
      <c r="A9" s="5" t="str">
        <f t="shared" si="1"/>
        <v>101CHARCOAL</v>
      </c>
      <c r="B9" s="3">
        <v>101</v>
      </c>
      <c r="C9" t="str">
        <f>VLOOKUP($B9,'Lookup codes'!$A:$C,2,FALSE)</f>
        <v>Southern Africa</v>
      </c>
      <c r="D9" t="s">
        <v>626</v>
      </c>
      <c r="E9" t="s">
        <v>627</v>
      </c>
      <c r="F9" t="s">
        <v>794</v>
      </c>
      <c r="G9" t="s">
        <v>528</v>
      </c>
      <c r="H9" s="45">
        <f>SUMIFS('IEA production stats by year'!Q:Q,'IEA production stats by year'!$E:$E,$D9,'IEA production stats by year'!$AN:$AN,$C9)</f>
        <v>0</v>
      </c>
      <c r="I9" s="45">
        <f>SUMIFS('IEA production stats by year'!R:R,'IEA production stats by year'!$E:$E,$D9,'IEA production stats by year'!$AN:$AN,$C9)</f>
        <v>0</v>
      </c>
      <c r="J9" s="45">
        <f>SUMIFS('IEA production stats by year'!S:S,'IEA production stats by year'!$E:$E,$D9,'IEA production stats by year'!$AN:$AN,$C9)</f>
        <v>0</v>
      </c>
      <c r="K9" s="45">
        <f>SUMIFS('IEA production stats by year'!T:T,'IEA production stats by year'!$E:$E,$D9,'IEA production stats by year'!$AN:$AN,$C9)</f>
        <v>0</v>
      </c>
      <c r="L9" s="45">
        <f>SUMIFS('IEA production stats by year'!U:U,'IEA production stats by year'!$E:$E,$D9,'IEA production stats by year'!$AN:$AN,$C9)</f>
        <v>0</v>
      </c>
      <c r="M9" s="45">
        <f>SUMIFS('IEA production stats by year'!V:V,'IEA production stats by year'!$E:$E,$D9,'IEA production stats by year'!$AN:$AN,$C9)</f>
        <v>0</v>
      </c>
      <c r="N9" s="45">
        <f>SUMIFS('IEA production stats by year'!W:W,'IEA production stats by year'!$E:$E,$D9,'IEA production stats by year'!$AN:$AN,$C9)</f>
        <v>0</v>
      </c>
      <c r="O9" s="45">
        <f>SUMIFS('IEA production stats by year'!X:X,'IEA production stats by year'!$E:$E,$D9,'IEA production stats by year'!$AN:$AN,$C9)</f>
        <v>0</v>
      </c>
      <c r="P9" s="45">
        <f>SUMIFS('IEA production stats by year'!Y:Y,'IEA production stats by year'!$E:$E,$D9,'IEA production stats by year'!$AN:$AN,$C9)</f>
        <v>0</v>
      </c>
      <c r="Q9" s="45">
        <f>SUMIFS('IEA production stats by year'!Z:Z,'IEA production stats by year'!$E:$E,$D9,'IEA production stats by year'!$AN:$AN,$C9)</f>
        <v>0</v>
      </c>
      <c r="R9" s="45">
        <f>SUMIFS('IEA production stats by year'!AA:AA,'IEA production stats by year'!$E:$E,$D9,'IEA production stats by year'!$AN:$AN,$C9)</f>
        <v>0</v>
      </c>
      <c r="S9" s="45">
        <f>SUMIFS('IEA production stats by year'!AB:AB,'IEA production stats by year'!$E:$E,$D9,'IEA production stats by year'!$AN:$AN,$C9)</f>
        <v>0</v>
      </c>
      <c r="T9" s="45">
        <f>SUMIFS('IEA production stats by year'!AC:AC,'IEA production stats by year'!$E:$E,$D9,'IEA production stats by year'!$AN:$AN,$C9)</f>
        <v>0</v>
      </c>
      <c r="U9" s="45">
        <f>SUMIFS('IEA production stats by year'!AD:AD,'IEA production stats by year'!$E:$E,$D9,'IEA production stats by year'!$AN:$AN,$C9)</f>
        <v>0</v>
      </c>
      <c r="V9" s="45">
        <f>SUMIFS('IEA production stats by year'!AE:AE,'IEA production stats by year'!$E:$E,$D9,'IEA production stats by year'!$AN:$AN,$C9)</f>
        <v>0</v>
      </c>
      <c r="W9" s="45">
        <f>SUMIFS('IEA production stats by year'!AF:AF,'IEA production stats by year'!$E:$E,$D9,'IEA production stats by year'!$AN:$AN,$C9)</f>
        <v>0</v>
      </c>
      <c r="X9" s="45">
        <f>SUMIFS('IEA production stats by year'!AG:AG,'IEA production stats by year'!$E:$E,$D9,'IEA production stats by year'!$AN:$AN,$C9)</f>
        <v>0</v>
      </c>
      <c r="Y9" s="45">
        <f>SUMIFS('IEA production stats by year'!AH:AH,'IEA production stats by year'!$E:$E,$D9,'IEA production stats by year'!$AN:$AN,$C9)</f>
        <v>0</v>
      </c>
      <c r="Z9" s="45">
        <f>SUMIFS('IEA production stats by year'!AI:AI,'IEA production stats by year'!$E:$E,$D9,'IEA production stats by year'!$AN:$AN,$C9)</f>
        <v>0</v>
      </c>
      <c r="AA9" s="45">
        <f>SUMIFS('IEA production stats by year'!AJ:AJ,'IEA production stats by year'!$E:$E,$D9,'IEA production stats by year'!$AN:$AN,$C9)</f>
        <v>0</v>
      </c>
      <c r="AB9" s="45">
        <f>SUMIFS('IEA production stats by year'!AK:AK,'IEA production stats by year'!$E:$E,$D9,'IEA production stats by year'!$AN:$AN,$C9)</f>
        <v>0</v>
      </c>
      <c r="AC9" s="45">
        <f>SUMIFS('IEA production stats by year'!AL:AL,'IEA production stats by year'!$E:$E,$D9,'IEA production stats by year'!$AN:$AN,$C9)</f>
        <v>0</v>
      </c>
      <c r="AD9" s="58">
        <f>COUNTIFS('Country groupings'!$C:$C,$C9)-SUMIFS('IEA production stats (counts)'!Q:Q,'IEA production stats (counts)'!$E:$E,$D9,'IEA production stats (counts)'!$AN:$AN,$C9)</f>
        <v>2</v>
      </c>
      <c r="AE9" s="58">
        <f>COUNTIFS('Country groupings'!$C:$C,$C9)-SUMIFS('IEA production stats (counts)'!R:R,'IEA production stats (counts)'!$E:$E,$D9,'IEA production stats (counts)'!$AN:$AN,$C9)</f>
        <v>2</v>
      </c>
      <c r="AF9" s="58">
        <f>COUNTIFS('Country groupings'!$C:$C,$C9)-SUMIFS('IEA production stats (counts)'!S:S,'IEA production stats (counts)'!$E:$E,$D9,'IEA production stats (counts)'!$AN:$AN,$C9)</f>
        <v>2</v>
      </c>
      <c r="AG9" s="58">
        <f>COUNTIFS('Country groupings'!$C:$C,$C9)-SUMIFS('IEA production stats (counts)'!T:T,'IEA production stats (counts)'!$E:$E,$D9,'IEA production stats (counts)'!$AN:$AN,$C9)</f>
        <v>2</v>
      </c>
      <c r="AH9" s="58">
        <f>COUNTIFS('Country groupings'!$C:$C,$C9)-SUMIFS('IEA production stats (counts)'!U:U,'IEA production stats (counts)'!$E:$E,$D9,'IEA production stats (counts)'!$AN:$AN,$C9)</f>
        <v>2</v>
      </c>
      <c r="AI9" s="58">
        <f>COUNTIFS('Country groupings'!$C:$C,$C9)-SUMIFS('IEA production stats (counts)'!V:V,'IEA production stats (counts)'!$E:$E,$D9,'IEA production stats (counts)'!$AN:$AN,$C9)</f>
        <v>2</v>
      </c>
      <c r="AJ9" s="58">
        <f>COUNTIFS('Country groupings'!$C:$C,$C9)-SUMIFS('IEA production stats (counts)'!W:W,'IEA production stats (counts)'!$E:$E,$D9,'IEA production stats (counts)'!$AN:$AN,$C9)</f>
        <v>2</v>
      </c>
      <c r="AK9" s="58">
        <f>COUNTIFS('Country groupings'!$C:$C,$C9)-SUMIFS('IEA production stats (counts)'!X:X,'IEA production stats (counts)'!$E:$E,$D9,'IEA production stats (counts)'!$AN:$AN,$C9)</f>
        <v>2</v>
      </c>
      <c r="AL9" s="58">
        <f>COUNTIFS('Country groupings'!$C:$C,$C9)-SUMIFS('IEA production stats (counts)'!Y:Y,'IEA production stats (counts)'!$E:$E,$D9,'IEA production stats (counts)'!$AN:$AN,$C9)</f>
        <v>2</v>
      </c>
      <c r="AM9" s="58">
        <f>COUNTIFS('Country groupings'!$C:$C,$C9)-SUMIFS('IEA production stats (counts)'!Z:Z,'IEA production stats (counts)'!$E:$E,$D9,'IEA production stats (counts)'!$AN:$AN,$C9)</f>
        <v>2</v>
      </c>
      <c r="AN9" s="58">
        <f>COUNTIFS('Country groupings'!$C:$C,$C9)-SUMIFS('IEA production stats (counts)'!AA:AA,'IEA production stats (counts)'!$E:$E,$D9,'IEA production stats (counts)'!$AN:$AN,$C9)</f>
        <v>2</v>
      </c>
      <c r="AO9" s="58">
        <f>COUNTIFS('Country groupings'!$C:$C,$C9)-SUMIFS('IEA production stats (counts)'!AB:AB,'IEA production stats (counts)'!$E:$E,$D9,'IEA production stats (counts)'!$AN:$AN,$C9)</f>
        <v>2</v>
      </c>
      <c r="AP9" s="58">
        <f>COUNTIFS('Country groupings'!$C:$C,$C9)-SUMIFS('IEA production stats (counts)'!AC:AC,'IEA production stats (counts)'!$E:$E,$D9,'IEA production stats (counts)'!$AN:$AN,$C9)</f>
        <v>2</v>
      </c>
      <c r="AQ9" s="58">
        <f>COUNTIFS('Country groupings'!$C:$C,$C9)-SUMIFS('IEA production stats (counts)'!AD:AD,'IEA production stats (counts)'!$E:$E,$D9,'IEA production stats (counts)'!$AN:$AN,$C9)</f>
        <v>2</v>
      </c>
      <c r="AR9" s="58">
        <f>COUNTIFS('Country groupings'!$C:$C,$C9)-SUMIFS('IEA production stats (counts)'!AE:AE,'IEA production stats (counts)'!$E:$E,$D9,'IEA production stats (counts)'!$AN:$AN,$C9)</f>
        <v>2</v>
      </c>
      <c r="AS9" s="58">
        <f>COUNTIFS('Country groupings'!$C:$C,$C9)-SUMIFS('IEA production stats (counts)'!AF:AF,'IEA production stats (counts)'!$E:$E,$D9,'IEA production stats (counts)'!$AN:$AN,$C9)</f>
        <v>2</v>
      </c>
      <c r="AT9" s="58">
        <f>COUNTIFS('Country groupings'!$C:$C,$C9)-SUMIFS('IEA production stats (counts)'!AG:AG,'IEA production stats (counts)'!$E:$E,$D9,'IEA production stats (counts)'!$AN:$AN,$C9)</f>
        <v>2</v>
      </c>
      <c r="AU9" s="58">
        <f>COUNTIFS('Country groupings'!$C:$C,$C9)-SUMIFS('IEA production stats (counts)'!AH:AH,'IEA production stats (counts)'!$E:$E,$D9,'IEA production stats (counts)'!$AN:$AN,$C9)</f>
        <v>2</v>
      </c>
      <c r="AV9" s="58">
        <f>COUNTIFS('Country groupings'!$C:$C,$C9)-SUMIFS('IEA production stats (counts)'!AI:AI,'IEA production stats (counts)'!$E:$E,$D9,'IEA production stats (counts)'!$AN:$AN,$C9)</f>
        <v>2</v>
      </c>
      <c r="AW9" s="58">
        <f>COUNTIFS('Country groupings'!$C:$C,$C9)-SUMIFS('IEA production stats (counts)'!AJ:AJ,'IEA production stats (counts)'!$E:$E,$D9,'IEA production stats (counts)'!$AN:$AN,$C9)</f>
        <v>2</v>
      </c>
      <c r="AX9" s="58">
        <f>COUNTIFS('Country groupings'!$C:$C,$C9)-SUMIFS('IEA production stats (counts)'!AK:AK,'IEA production stats (counts)'!$E:$E,$D9,'IEA production stats (counts)'!$AN:$AN,$C9)</f>
        <v>2</v>
      </c>
      <c r="AY9" s="58">
        <f>COUNTIFS('Country groupings'!$C:$C,$C9)-SUMIFS('IEA production stats (counts)'!AL:AL,'IEA production stats (counts)'!$E:$E,$D9,'IEA production stats (counts)'!$AN:$AN,$C9)</f>
        <v>10</v>
      </c>
      <c r="AZ9" s="62">
        <f>SUMIFS('IEA production stats (counts)'!Q:Q,'IEA production stats (counts)'!$E:$E,$D9,'IEA production stats (counts)'!$AN:$AN,$C9)</f>
        <v>8</v>
      </c>
      <c r="BA9" s="62">
        <f>SUMIFS('IEA production stats (counts)'!R:R,'IEA production stats (counts)'!$E:$E,$D9,'IEA production stats (counts)'!$AN:$AN,$C9)</f>
        <v>8</v>
      </c>
      <c r="BB9" s="62">
        <f>SUMIFS('IEA production stats (counts)'!S:S,'IEA production stats (counts)'!$E:$E,$D9,'IEA production stats (counts)'!$AN:$AN,$C9)</f>
        <v>8</v>
      </c>
      <c r="BC9" s="62">
        <f>SUMIFS('IEA production stats (counts)'!T:T,'IEA production stats (counts)'!$E:$E,$D9,'IEA production stats (counts)'!$AN:$AN,$C9)</f>
        <v>8</v>
      </c>
      <c r="BD9" s="62">
        <f>SUMIFS('IEA production stats (counts)'!U:U,'IEA production stats (counts)'!$E:$E,$D9,'IEA production stats (counts)'!$AN:$AN,$C9)</f>
        <v>8</v>
      </c>
      <c r="BE9" s="62">
        <f>SUMIFS('IEA production stats (counts)'!V:V,'IEA production stats (counts)'!$E:$E,$D9,'IEA production stats (counts)'!$AN:$AN,$C9)</f>
        <v>8</v>
      </c>
      <c r="BF9" s="62">
        <f>SUMIFS('IEA production stats (counts)'!W:W,'IEA production stats (counts)'!$E:$E,$D9,'IEA production stats (counts)'!$AN:$AN,$C9)</f>
        <v>8</v>
      </c>
      <c r="BG9" s="62">
        <f>SUMIFS('IEA production stats (counts)'!X:X,'IEA production stats (counts)'!$E:$E,$D9,'IEA production stats (counts)'!$AN:$AN,$C9)</f>
        <v>8</v>
      </c>
      <c r="BH9" s="62">
        <f>SUMIFS('IEA production stats (counts)'!Y:Y,'IEA production stats (counts)'!$E:$E,$D9,'IEA production stats (counts)'!$AN:$AN,$C9)</f>
        <v>8</v>
      </c>
      <c r="BI9" s="62">
        <f>SUMIFS('IEA production stats (counts)'!Z:Z,'IEA production stats (counts)'!$E:$E,$D9,'IEA production stats (counts)'!$AN:$AN,$C9)</f>
        <v>8</v>
      </c>
      <c r="BJ9" s="62">
        <f>SUMIFS('IEA production stats (counts)'!AA:AA,'IEA production stats (counts)'!$E:$E,$D9,'IEA production stats (counts)'!$AN:$AN,$C9)</f>
        <v>8</v>
      </c>
      <c r="BK9" s="62">
        <f>SUMIFS('IEA production stats (counts)'!AB:AB,'IEA production stats (counts)'!$E:$E,$D9,'IEA production stats (counts)'!$AN:$AN,$C9)</f>
        <v>8</v>
      </c>
      <c r="BL9" s="62">
        <f>SUMIFS('IEA production stats (counts)'!AC:AC,'IEA production stats (counts)'!$E:$E,$D9,'IEA production stats (counts)'!$AN:$AN,$C9)</f>
        <v>8</v>
      </c>
      <c r="BM9" s="62">
        <f>SUMIFS('IEA production stats (counts)'!AD:AD,'IEA production stats (counts)'!$E:$E,$D9,'IEA production stats (counts)'!$AN:$AN,$C9)</f>
        <v>8</v>
      </c>
      <c r="BN9" s="62">
        <f>SUMIFS('IEA production stats (counts)'!AE:AE,'IEA production stats (counts)'!$E:$E,$D9,'IEA production stats (counts)'!$AN:$AN,$C9)</f>
        <v>8</v>
      </c>
      <c r="BO9" s="62">
        <f>SUMIFS('IEA production stats (counts)'!AF:AF,'IEA production stats (counts)'!$E:$E,$D9,'IEA production stats (counts)'!$AN:$AN,$C9)</f>
        <v>8</v>
      </c>
      <c r="BP9" s="62">
        <f>SUMIFS('IEA production stats (counts)'!AG:AG,'IEA production stats (counts)'!$E:$E,$D9,'IEA production stats (counts)'!$AN:$AN,$C9)</f>
        <v>8</v>
      </c>
      <c r="BQ9" s="62">
        <f>SUMIFS('IEA production stats (counts)'!AH:AH,'IEA production stats (counts)'!$E:$E,$D9,'IEA production stats (counts)'!$AN:$AN,$C9)</f>
        <v>8</v>
      </c>
      <c r="BR9" s="62">
        <f>SUMIFS('IEA production stats (counts)'!AI:AI,'IEA production stats (counts)'!$E:$E,$D9,'IEA production stats (counts)'!$AN:$AN,$C9)</f>
        <v>8</v>
      </c>
      <c r="BS9" s="62">
        <f>SUMIFS('IEA production stats (counts)'!AJ:AJ,'IEA production stats (counts)'!$E:$E,$D9,'IEA production stats (counts)'!$AN:$AN,$C9)</f>
        <v>8</v>
      </c>
      <c r="BT9" s="62">
        <f>SUMIFS('IEA production stats (counts)'!AK:AK,'IEA production stats (counts)'!$E:$E,$D9,'IEA production stats (counts)'!$AN:$AN,$C9)</f>
        <v>8</v>
      </c>
      <c r="BU9" s="62">
        <f>SUMIFS('IEA production stats (counts)'!AL:AL,'IEA production stats (counts)'!$E:$E,$D9,'IEA production stats (counts)'!$AN:$AN,$C9)</f>
        <v>0</v>
      </c>
      <c r="BV9" s="66">
        <f t="shared" si="2"/>
        <v>80</v>
      </c>
      <c r="BW9" s="66">
        <f t="shared" si="0"/>
        <v>80</v>
      </c>
      <c r="BX9" s="66">
        <f t="shared" si="0"/>
        <v>80</v>
      </c>
      <c r="BY9" s="66">
        <f t="shared" si="0"/>
        <v>80</v>
      </c>
      <c r="BZ9" s="66">
        <f t="shared" si="0"/>
        <v>80</v>
      </c>
      <c r="CA9" s="66">
        <f t="shared" si="0"/>
        <v>80</v>
      </c>
      <c r="CB9" s="66">
        <f t="shared" si="0"/>
        <v>80</v>
      </c>
      <c r="CC9" s="66">
        <f t="shared" si="0"/>
        <v>80</v>
      </c>
      <c r="CD9" s="66">
        <f t="shared" si="0"/>
        <v>80</v>
      </c>
      <c r="CE9" s="66">
        <f t="shared" si="0"/>
        <v>80</v>
      </c>
      <c r="CF9" s="66">
        <f t="shared" si="0"/>
        <v>80</v>
      </c>
      <c r="CG9" s="66">
        <f t="shared" si="0"/>
        <v>80</v>
      </c>
      <c r="CH9" s="66">
        <f t="shared" si="0"/>
        <v>80</v>
      </c>
      <c r="CI9" s="66">
        <f t="shared" si="0"/>
        <v>80</v>
      </c>
      <c r="CJ9" s="66">
        <f t="shared" si="0"/>
        <v>80</v>
      </c>
      <c r="CK9" s="66">
        <f t="shared" si="0"/>
        <v>80</v>
      </c>
      <c r="CL9" s="66">
        <f t="shared" si="0"/>
        <v>80</v>
      </c>
      <c r="CM9" s="66">
        <f t="shared" si="0"/>
        <v>80</v>
      </c>
      <c r="CN9" s="66">
        <f t="shared" si="0"/>
        <v>80</v>
      </c>
      <c r="CO9" s="66">
        <f t="shared" si="0"/>
        <v>80</v>
      </c>
      <c r="CP9" s="66">
        <f t="shared" si="0"/>
        <v>80</v>
      </c>
      <c r="CQ9" s="66">
        <f t="shared" si="0"/>
        <v>0</v>
      </c>
    </row>
    <row r="10" spans="1:95" x14ac:dyDescent="0.25">
      <c r="A10" s="5" t="str">
        <f t="shared" si="1"/>
        <v>101BIOGASOL</v>
      </c>
      <c r="B10" s="3">
        <v>101</v>
      </c>
      <c r="C10" t="str">
        <f>VLOOKUP($B10,'Lookup codes'!$A:$C,2,FALSE)</f>
        <v>Southern Africa</v>
      </c>
      <c r="D10" t="s">
        <v>628</v>
      </c>
      <c r="E10" t="s">
        <v>629</v>
      </c>
      <c r="F10" t="s">
        <v>794</v>
      </c>
      <c r="G10" t="s">
        <v>528</v>
      </c>
      <c r="H10" s="45">
        <f>SUMIFS('IEA production stats by year'!Q:Q,'IEA production stats by year'!$E:$E,$D10,'IEA production stats by year'!$AN:$AN,$C10)</f>
        <v>0</v>
      </c>
      <c r="I10" s="45">
        <f>SUMIFS('IEA production stats by year'!R:R,'IEA production stats by year'!$E:$E,$D10,'IEA production stats by year'!$AN:$AN,$C10)</f>
        <v>0</v>
      </c>
      <c r="J10" s="45">
        <f>SUMIFS('IEA production stats by year'!S:S,'IEA production stats by year'!$E:$E,$D10,'IEA production stats by year'!$AN:$AN,$C10)</f>
        <v>0</v>
      </c>
      <c r="K10" s="45">
        <f>SUMIFS('IEA production stats by year'!T:T,'IEA production stats by year'!$E:$E,$D10,'IEA production stats by year'!$AN:$AN,$C10)</f>
        <v>0</v>
      </c>
      <c r="L10" s="45">
        <f>SUMIFS('IEA production stats by year'!U:U,'IEA production stats by year'!$E:$E,$D10,'IEA production stats by year'!$AN:$AN,$C10)</f>
        <v>0</v>
      </c>
      <c r="M10" s="45">
        <f>SUMIFS('IEA production stats by year'!V:V,'IEA production stats by year'!$E:$E,$D10,'IEA production stats by year'!$AN:$AN,$C10)</f>
        <v>0</v>
      </c>
      <c r="N10" s="45">
        <f>SUMIFS('IEA production stats by year'!W:W,'IEA production stats by year'!$E:$E,$D10,'IEA production stats by year'!$AN:$AN,$C10)</f>
        <v>0</v>
      </c>
      <c r="O10" s="45">
        <f>SUMIFS('IEA production stats by year'!X:X,'IEA production stats by year'!$E:$E,$D10,'IEA production stats by year'!$AN:$AN,$C10)</f>
        <v>0</v>
      </c>
      <c r="P10" s="45">
        <f>SUMIFS('IEA production stats by year'!Y:Y,'IEA production stats by year'!$E:$E,$D10,'IEA production stats by year'!$AN:$AN,$C10)</f>
        <v>0</v>
      </c>
      <c r="Q10" s="45">
        <f>SUMIFS('IEA production stats by year'!Z:Z,'IEA production stats by year'!$E:$E,$D10,'IEA production stats by year'!$AN:$AN,$C10)</f>
        <v>0</v>
      </c>
      <c r="R10" s="45">
        <f>SUMIFS('IEA production stats by year'!AA:AA,'IEA production stats by year'!$E:$E,$D10,'IEA production stats by year'!$AN:$AN,$C10)</f>
        <v>0</v>
      </c>
      <c r="S10" s="45">
        <f>SUMIFS('IEA production stats by year'!AB:AB,'IEA production stats by year'!$E:$E,$D10,'IEA production stats by year'!$AN:$AN,$C10)</f>
        <v>0</v>
      </c>
      <c r="T10" s="45">
        <f>SUMIFS('IEA production stats by year'!AC:AC,'IEA production stats by year'!$E:$E,$D10,'IEA production stats by year'!$AN:$AN,$C10)</f>
        <v>0</v>
      </c>
      <c r="U10" s="45">
        <f>SUMIFS('IEA production stats by year'!AD:AD,'IEA production stats by year'!$E:$E,$D10,'IEA production stats by year'!$AN:$AN,$C10)</f>
        <v>0</v>
      </c>
      <c r="V10" s="45">
        <f>SUMIFS('IEA production stats by year'!AE:AE,'IEA production stats by year'!$E:$E,$D10,'IEA production stats by year'!$AN:$AN,$C10)</f>
        <v>857.59900000000005</v>
      </c>
      <c r="W10" s="45">
        <f>SUMIFS('IEA production stats by year'!AF:AF,'IEA production stats by year'!$E:$E,$D10,'IEA production stats by year'!$AN:$AN,$C10)</f>
        <v>1474.0006000000001</v>
      </c>
      <c r="X10" s="45">
        <f>SUMIFS('IEA production stats by year'!AG:AG,'IEA production stats by year'!$E:$E,$D10,'IEA production stats by year'!$AN:$AN,$C10)</f>
        <v>1393.6015</v>
      </c>
      <c r="Y10" s="45">
        <f>SUMIFS('IEA production stats by year'!AH:AH,'IEA production stats by year'!$E:$E,$D10,'IEA production stats by year'!$AN:$AN,$C10)</f>
        <v>1045.0378000000001</v>
      </c>
      <c r="Z10" s="45">
        <f>SUMIFS('IEA production stats by year'!AI:AI,'IEA production stats by year'!$E:$E,$D10,'IEA production stats by year'!$AN:$AN,$C10)</f>
        <v>1664.3869999999999</v>
      </c>
      <c r="AA10" s="45">
        <f>SUMIFS('IEA production stats by year'!AJ:AJ,'IEA production stats by year'!$E:$E,$D10,'IEA production stats by year'!$AN:$AN,$C10)</f>
        <v>1717.5844999999999</v>
      </c>
      <c r="AB10" s="45">
        <f>SUMIFS('IEA production stats by year'!AK:AK,'IEA production stats by year'!$E:$E,$D10,'IEA production stats by year'!$AN:$AN,$C10)</f>
        <v>1907.5186000000001</v>
      </c>
      <c r="AC10" s="45">
        <f>SUMIFS('IEA production stats by year'!AL:AL,'IEA production stats by year'!$E:$E,$D10,'IEA production stats by year'!$AN:$AN,$C10)</f>
        <v>0</v>
      </c>
      <c r="AD10" s="58">
        <f>COUNTIFS('Country groupings'!$C:$C,$C10)-SUMIFS('IEA production stats (counts)'!Q:Q,'IEA production stats (counts)'!$E:$E,$D10,'IEA production stats (counts)'!$AN:$AN,$C10)</f>
        <v>2</v>
      </c>
      <c r="AE10" s="58">
        <f>COUNTIFS('Country groupings'!$C:$C,$C10)-SUMIFS('IEA production stats (counts)'!R:R,'IEA production stats (counts)'!$E:$E,$D10,'IEA production stats (counts)'!$AN:$AN,$C10)</f>
        <v>2</v>
      </c>
      <c r="AF10" s="58">
        <f>COUNTIFS('Country groupings'!$C:$C,$C10)-SUMIFS('IEA production stats (counts)'!S:S,'IEA production stats (counts)'!$E:$E,$D10,'IEA production stats (counts)'!$AN:$AN,$C10)</f>
        <v>2</v>
      </c>
      <c r="AG10" s="58">
        <f>COUNTIFS('Country groupings'!$C:$C,$C10)-SUMIFS('IEA production stats (counts)'!T:T,'IEA production stats (counts)'!$E:$E,$D10,'IEA production stats (counts)'!$AN:$AN,$C10)</f>
        <v>2</v>
      </c>
      <c r="AH10" s="58">
        <f>COUNTIFS('Country groupings'!$C:$C,$C10)-SUMIFS('IEA production stats (counts)'!U:U,'IEA production stats (counts)'!$E:$E,$D10,'IEA production stats (counts)'!$AN:$AN,$C10)</f>
        <v>2</v>
      </c>
      <c r="AI10" s="58">
        <f>COUNTIFS('Country groupings'!$C:$C,$C10)-SUMIFS('IEA production stats (counts)'!V:V,'IEA production stats (counts)'!$E:$E,$D10,'IEA production stats (counts)'!$AN:$AN,$C10)</f>
        <v>2</v>
      </c>
      <c r="AJ10" s="58">
        <f>COUNTIFS('Country groupings'!$C:$C,$C10)-SUMIFS('IEA production stats (counts)'!W:W,'IEA production stats (counts)'!$E:$E,$D10,'IEA production stats (counts)'!$AN:$AN,$C10)</f>
        <v>2</v>
      </c>
      <c r="AK10" s="58">
        <f>COUNTIFS('Country groupings'!$C:$C,$C10)-SUMIFS('IEA production stats (counts)'!X:X,'IEA production stats (counts)'!$E:$E,$D10,'IEA production stats (counts)'!$AN:$AN,$C10)</f>
        <v>2</v>
      </c>
      <c r="AL10" s="58">
        <f>COUNTIFS('Country groupings'!$C:$C,$C10)-SUMIFS('IEA production stats (counts)'!Y:Y,'IEA production stats (counts)'!$E:$E,$D10,'IEA production stats (counts)'!$AN:$AN,$C10)</f>
        <v>2</v>
      </c>
      <c r="AM10" s="58">
        <f>COUNTIFS('Country groupings'!$C:$C,$C10)-SUMIFS('IEA production stats (counts)'!Z:Z,'IEA production stats (counts)'!$E:$E,$D10,'IEA production stats (counts)'!$AN:$AN,$C10)</f>
        <v>2</v>
      </c>
      <c r="AN10" s="58">
        <f>COUNTIFS('Country groupings'!$C:$C,$C10)-SUMIFS('IEA production stats (counts)'!AA:AA,'IEA production stats (counts)'!$E:$E,$D10,'IEA production stats (counts)'!$AN:$AN,$C10)</f>
        <v>2</v>
      </c>
      <c r="AO10" s="58">
        <f>COUNTIFS('Country groupings'!$C:$C,$C10)-SUMIFS('IEA production stats (counts)'!AB:AB,'IEA production stats (counts)'!$E:$E,$D10,'IEA production stats (counts)'!$AN:$AN,$C10)</f>
        <v>2</v>
      </c>
      <c r="AP10" s="58">
        <f>COUNTIFS('Country groupings'!$C:$C,$C10)-SUMIFS('IEA production stats (counts)'!AC:AC,'IEA production stats (counts)'!$E:$E,$D10,'IEA production stats (counts)'!$AN:$AN,$C10)</f>
        <v>2</v>
      </c>
      <c r="AQ10" s="58">
        <f>COUNTIFS('Country groupings'!$C:$C,$C10)-SUMIFS('IEA production stats (counts)'!AD:AD,'IEA production stats (counts)'!$E:$E,$D10,'IEA production stats (counts)'!$AN:$AN,$C10)</f>
        <v>2</v>
      </c>
      <c r="AR10" s="58">
        <f>COUNTIFS('Country groupings'!$C:$C,$C10)-SUMIFS('IEA production stats (counts)'!AE:AE,'IEA production stats (counts)'!$E:$E,$D10,'IEA production stats (counts)'!$AN:$AN,$C10)</f>
        <v>2</v>
      </c>
      <c r="AS10" s="58">
        <f>COUNTIFS('Country groupings'!$C:$C,$C10)-SUMIFS('IEA production stats (counts)'!AF:AF,'IEA production stats (counts)'!$E:$E,$D10,'IEA production stats (counts)'!$AN:$AN,$C10)</f>
        <v>2</v>
      </c>
      <c r="AT10" s="58">
        <f>COUNTIFS('Country groupings'!$C:$C,$C10)-SUMIFS('IEA production stats (counts)'!AG:AG,'IEA production stats (counts)'!$E:$E,$D10,'IEA production stats (counts)'!$AN:$AN,$C10)</f>
        <v>2</v>
      </c>
      <c r="AU10" s="58">
        <f>COUNTIFS('Country groupings'!$C:$C,$C10)-SUMIFS('IEA production stats (counts)'!AH:AH,'IEA production stats (counts)'!$E:$E,$D10,'IEA production stats (counts)'!$AN:$AN,$C10)</f>
        <v>2</v>
      </c>
      <c r="AV10" s="58">
        <f>COUNTIFS('Country groupings'!$C:$C,$C10)-SUMIFS('IEA production stats (counts)'!AI:AI,'IEA production stats (counts)'!$E:$E,$D10,'IEA production stats (counts)'!$AN:$AN,$C10)</f>
        <v>2</v>
      </c>
      <c r="AW10" s="58">
        <f>COUNTIFS('Country groupings'!$C:$C,$C10)-SUMIFS('IEA production stats (counts)'!AJ:AJ,'IEA production stats (counts)'!$E:$E,$D10,'IEA production stats (counts)'!$AN:$AN,$C10)</f>
        <v>2</v>
      </c>
      <c r="AX10" s="58">
        <f>COUNTIFS('Country groupings'!$C:$C,$C10)-SUMIFS('IEA production stats (counts)'!AK:AK,'IEA production stats (counts)'!$E:$E,$D10,'IEA production stats (counts)'!$AN:$AN,$C10)</f>
        <v>2</v>
      </c>
      <c r="AY10" s="58">
        <f>COUNTIFS('Country groupings'!$C:$C,$C10)-SUMIFS('IEA production stats (counts)'!AL:AL,'IEA production stats (counts)'!$E:$E,$D10,'IEA production stats (counts)'!$AN:$AN,$C10)</f>
        <v>10</v>
      </c>
      <c r="AZ10" s="62">
        <f>SUMIFS('IEA production stats (counts)'!Q:Q,'IEA production stats (counts)'!$E:$E,$D10,'IEA production stats (counts)'!$AN:$AN,$C10)</f>
        <v>8</v>
      </c>
      <c r="BA10" s="62">
        <f>SUMIFS('IEA production stats (counts)'!R:R,'IEA production stats (counts)'!$E:$E,$D10,'IEA production stats (counts)'!$AN:$AN,$C10)</f>
        <v>8</v>
      </c>
      <c r="BB10" s="62">
        <f>SUMIFS('IEA production stats (counts)'!S:S,'IEA production stats (counts)'!$E:$E,$D10,'IEA production stats (counts)'!$AN:$AN,$C10)</f>
        <v>8</v>
      </c>
      <c r="BC10" s="62">
        <f>SUMIFS('IEA production stats (counts)'!T:T,'IEA production stats (counts)'!$E:$E,$D10,'IEA production stats (counts)'!$AN:$AN,$C10)</f>
        <v>8</v>
      </c>
      <c r="BD10" s="62">
        <f>SUMIFS('IEA production stats (counts)'!U:U,'IEA production stats (counts)'!$E:$E,$D10,'IEA production stats (counts)'!$AN:$AN,$C10)</f>
        <v>8</v>
      </c>
      <c r="BE10" s="62">
        <f>SUMIFS('IEA production stats (counts)'!V:V,'IEA production stats (counts)'!$E:$E,$D10,'IEA production stats (counts)'!$AN:$AN,$C10)</f>
        <v>8</v>
      </c>
      <c r="BF10" s="62">
        <f>SUMIFS('IEA production stats (counts)'!W:W,'IEA production stats (counts)'!$E:$E,$D10,'IEA production stats (counts)'!$AN:$AN,$C10)</f>
        <v>8</v>
      </c>
      <c r="BG10" s="62">
        <f>SUMIFS('IEA production stats (counts)'!X:X,'IEA production stats (counts)'!$E:$E,$D10,'IEA production stats (counts)'!$AN:$AN,$C10)</f>
        <v>8</v>
      </c>
      <c r="BH10" s="62">
        <f>SUMIFS('IEA production stats (counts)'!Y:Y,'IEA production stats (counts)'!$E:$E,$D10,'IEA production stats (counts)'!$AN:$AN,$C10)</f>
        <v>8</v>
      </c>
      <c r="BI10" s="62">
        <f>SUMIFS('IEA production stats (counts)'!Z:Z,'IEA production stats (counts)'!$E:$E,$D10,'IEA production stats (counts)'!$AN:$AN,$C10)</f>
        <v>8</v>
      </c>
      <c r="BJ10" s="62">
        <f>SUMIFS('IEA production stats (counts)'!AA:AA,'IEA production stats (counts)'!$E:$E,$D10,'IEA production stats (counts)'!$AN:$AN,$C10)</f>
        <v>8</v>
      </c>
      <c r="BK10" s="62">
        <f>SUMIFS('IEA production stats (counts)'!AB:AB,'IEA production stats (counts)'!$E:$E,$D10,'IEA production stats (counts)'!$AN:$AN,$C10)</f>
        <v>8</v>
      </c>
      <c r="BL10" s="62">
        <f>SUMIFS('IEA production stats (counts)'!AC:AC,'IEA production stats (counts)'!$E:$E,$D10,'IEA production stats (counts)'!$AN:$AN,$C10)</f>
        <v>8</v>
      </c>
      <c r="BM10" s="62">
        <f>SUMIFS('IEA production stats (counts)'!AD:AD,'IEA production stats (counts)'!$E:$E,$D10,'IEA production stats (counts)'!$AN:$AN,$C10)</f>
        <v>8</v>
      </c>
      <c r="BN10" s="62">
        <f>SUMIFS('IEA production stats (counts)'!AE:AE,'IEA production stats (counts)'!$E:$E,$D10,'IEA production stats (counts)'!$AN:$AN,$C10)</f>
        <v>8</v>
      </c>
      <c r="BO10" s="62">
        <f>SUMIFS('IEA production stats (counts)'!AF:AF,'IEA production stats (counts)'!$E:$E,$D10,'IEA production stats (counts)'!$AN:$AN,$C10)</f>
        <v>8</v>
      </c>
      <c r="BP10" s="62">
        <f>SUMIFS('IEA production stats (counts)'!AG:AG,'IEA production stats (counts)'!$E:$E,$D10,'IEA production stats (counts)'!$AN:$AN,$C10)</f>
        <v>8</v>
      </c>
      <c r="BQ10" s="62">
        <f>SUMIFS('IEA production stats (counts)'!AH:AH,'IEA production stats (counts)'!$E:$E,$D10,'IEA production stats (counts)'!$AN:$AN,$C10)</f>
        <v>8</v>
      </c>
      <c r="BR10" s="62">
        <f>SUMIFS('IEA production stats (counts)'!AI:AI,'IEA production stats (counts)'!$E:$E,$D10,'IEA production stats (counts)'!$AN:$AN,$C10)</f>
        <v>8</v>
      </c>
      <c r="BS10" s="62">
        <f>SUMIFS('IEA production stats (counts)'!AJ:AJ,'IEA production stats (counts)'!$E:$E,$D10,'IEA production stats (counts)'!$AN:$AN,$C10)</f>
        <v>8</v>
      </c>
      <c r="BT10" s="62">
        <f>SUMIFS('IEA production stats (counts)'!AK:AK,'IEA production stats (counts)'!$E:$E,$D10,'IEA production stats (counts)'!$AN:$AN,$C10)</f>
        <v>8</v>
      </c>
      <c r="BU10" s="62">
        <f>SUMIFS('IEA production stats (counts)'!AL:AL,'IEA production stats (counts)'!$E:$E,$D10,'IEA production stats (counts)'!$AN:$AN,$C10)</f>
        <v>0</v>
      </c>
      <c r="BV10" s="66">
        <f t="shared" si="2"/>
        <v>80</v>
      </c>
      <c r="BW10" s="66">
        <f t="shared" si="0"/>
        <v>80</v>
      </c>
      <c r="BX10" s="66">
        <f t="shared" si="0"/>
        <v>80</v>
      </c>
      <c r="BY10" s="66">
        <f t="shared" si="0"/>
        <v>80</v>
      </c>
      <c r="BZ10" s="66">
        <f t="shared" si="0"/>
        <v>80</v>
      </c>
      <c r="CA10" s="66">
        <f t="shared" si="0"/>
        <v>80</v>
      </c>
      <c r="CB10" s="66">
        <f t="shared" si="0"/>
        <v>80</v>
      </c>
      <c r="CC10" s="66">
        <f t="shared" si="0"/>
        <v>80</v>
      </c>
      <c r="CD10" s="66">
        <f t="shared" si="0"/>
        <v>80</v>
      </c>
      <c r="CE10" s="66">
        <f t="shared" si="0"/>
        <v>80</v>
      </c>
      <c r="CF10" s="66">
        <f t="shared" si="0"/>
        <v>80</v>
      </c>
      <c r="CG10" s="66">
        <f t="shared" si="0"/>
        <v>80</v>
      </c>
      <c r="CH10" s="66">
        <f t="shared" si="0"/>
        <v>80</v>
      </c>
      <c r="CI10" s="66">
        <f t="shared" si="0"/>
        <v>80</v>
      </c>
      <c r="CJ10" s="66">
        <f t="shared" si="0"/>
        <v>80</v>
      </c>
      <c r="CK10" s="66">
        <f t="shared" si="0"/>
        <v>80</v>
      </c>
      <c r="CL10" s="66">
        <f t="shared" si="0"/>
        <v>80</v>
      </c>
      <c r="CM10" s="66">
        <f t="shared" si="0"/>
        <v>80</v>
      </c>
      <c r="CN10" s="66">
        <f t="shared" si="0"/>
        <v>80</v>
      </c>
      <c r="CO10" s="66">
        <f t="shared" si="0"/>
        <v>80</v>
      </c>
      <c r="CP10" s="66">
        <f t="shared" si="0"/>
        <v>80</v>
      </c>
      <c r="CQ10" s="66">
        <f t="shared" si="0"/>
        <v>0</v>
      </c>
    </row>
    <row r="11" spans="1:95" x14ac:dyDescent="0.25">
      <c r="A11" s="5" t="str">
        <f t="shared" si="1"/>
        <v>101BIODIESEL</v>
      </c>
      <c r="B11" s="3">
        <v>101</v>
      </c>
      <c r="C11" t="str">
        <f>VLOOKUP($B11,'Lookup codes'!$A:$C,2,FALSE)</f>
        <v>Southern Africa</v>
      </c>
      <c r="D11" t="s">
        <v>630</v>
      </c>
      <c r="E11" t="s">
        <v>631</v>
      </c>
      <c r="F11" t="s">
        <v>794</v>
      </c>
      <c r="G11" t="s">
        <v>528</v>
      </c>
      <c r="H11" s="45">
        <f>SUMIFS('IEA production stats by year'!Q:Q,'IEA production stats by year'!$E:$E,$D11,'IEA production stats by year'!$AN:$AN,$C11)</f>
        <v>0</v>
      </c>
      <c r="I11" s="45">
        <f>SUMIFS('IEA production stats by year'!R:R,'IEA production stats by year'!$E:$E,$D11,'IEA production stats by year'!$AN:$AN,$C11)</f>
        <v>0</v>
      </c>
      <c r="J11" s="45">
        <f>SUMIFS('IEA production stats by year'!S:S,'IEA production stats by year'!$E:$E,$D11,'IEA production stats by year'!$AN:$AN,$C11)</f>
        <v>0</v>
      </c>
      <c r="K11" s="45">
        <f>SUMIFS('IEA production stats by year'!T:T,'IEA production stats by year'!$E:$E,$D11,'IEA production stats by year'!$AN:$AN,$C11)</f>
        <v>0</v>
      </c>
      <c r="L11" s="45">
        <f>SUMIFS('IEA production stats by year'!U:U,'IEA production stats by year'!$E:$E,$D11,'IEA production stats by year'!$AN:$AN,$C11)</f>
        <v>0</v>
      </c>
      <c r="M11" s="45">
        <f>SUMIFS('IEA production stats by year'!V:V,'IEA production stats by year'!$E:$E,$D11,'IEA production stats by year'!$AN:$AN,$C11)</f>
        <v>0</v>
      </c>
      <c r="N11" s="45">
        <f>SUMIFS('IEA production stats by year'!W:W,'IEA production stats by year'!$E:$E,$D11,'IEA production stats by year'!$AN:$AN,$C11)</f>
        <v>0</v>
      </c>
      <c r="O11" s="45">
        <f>SUMIFS('IEA production stats by year'!X:X,'IEA production stats by year'!$E:$E,$D11,'IEA production stats by year'!$AN:$AN,$C11)</f>
        <v>0</v>
      </c>
      <c r="P11" s="45">
        <f>SUMIFS('IEA production stats by year'!Y:Y,'IEA production stats by year'!$E:$E,$D11,'IEA production stats by year'!$AN:$AN,$C11)</f>
        <v>0</v>
      </c>
      <c r="Q11" s="45">
        <f>SUMIFS('IEA production stats by year'!Z:Z,'IEA production stats by year'!$E:$E,$D11,'IEA production stats by year'!$AN:$AN,$C11)</f>
        <v>0</v>
      </c>
      <c r="R11" s="45">
        <f>SUMIFS('IEA production stats by year'!AA:AA,'IEA production stats by year'!$E:$E,$D11,'IEA production stats by year'!$AN:$AN,$C11)</f>
        <v>0</v>
      </c>
      <c r="S11" s="45">
        <f>SUMIFS('IEA production stats by year'!AB:AB,'IEA production stats by year'!$E:$E,$D11,'IEA production stats by year'!$AN:$AN,$C11)</f>
        <v>0</v>
      </c>
      <c r="T11" s="45">
        <f>SUMIFS('IEA production stats by year'!AC:AC,'IEA production stats by year'!$E:$E,$D11,'IEA production stats by year'!$AN:$AN,$C11)</f>
        <v>0</v>
      </c>
      <c r="U11" s="45">
        <f>SUMIFS('IEA production stats by year'!AD:AD,'IEA production stats by year'!$E:$E,$D11,'IEA production stats by year'!$AN:$AN,$C11)</f>
        <v>0</v>
      </c>
      <c r="V11" s="45">
        <f>SUMIFS('IEA production stats by year'!AE:AE,'IEA production stats by year'!$E:$E,$D11,'IEA production stats by year'!$AN:$AN,$C11)</f>
        <v>0</v>
      </c>
      <c r="W11" s="45">
        <f>SUMIFS('IEA production stats by year'!AF:AF,'IEA production stats by year'!$E:$E,$D11,'IEA production stats by year'!$AN:$AN,$C11)</f>
        <v>0</v>
      </c>
      <c r="X11" s="45">
        <f>SUMIFS('IEA production stats by year'!AG:AG,'IEA production stats by year'!$E:$E,$D11,'IEA production stats by year'!$AN:$AN,$C11)</f>
        <v>0</v>
      </c>
      <c r="Y11" s="45">
        <f>SUMIFS('IEA production stats by year'!AH:AH,'IEA production stats by year'!$E:$E,$D11,'IEA production stats by year'!$AN:$AN,$C11)</f>
        <v>0</v>
      </c>
      <c r="Z11" s="45">
        <f>SUMIFS('IEA production stats by year'!AI:AI,'IEA production stats by year'!$E:$E,$D11,'IEA production stats by year'!$AN:$AN,$C11)</f>
        <v>0</v>
      </c>
      <c r="AA11" s="45">
        <f>SUMIFS('IEA production stats by year'!AJ:AJ,'IEA production stats by year'!$E:$E,$D11,'IEA production stats by year'!$AN:$AN,$C11)</f>
        <v>0</v>
      </c>
      <c r="AB11" s="45">
        <f>SUMIFS('IEA production stats by year'!AK:AK,'IEA production stats by year'!$E:$E,$D11,'IEA production stats by year'!$AN:$AN,$C11)</f>
        <v>0</v>
      </c>
      <c r="AC11" s="45">
        <f>SUMIFS('IEA production stats by year'!AL:AL,'IEA production stats by year'!$E:$E,$D11,'IEA production stats by year'!$AN:$AN,$C11)</f>
        <v>0</v>
      </c>
      <c r="AD11" s="58">
        <f>COUNTIFS('Country groupings'!$C:$C,$C11)-SUMIFS('IEA production stats (counts)'!Q:Q,'IEA production stats (counts)'!$E:$E,$D11,'IEA production stats (counts)'!$AN:$AN,$C11)</f>
        <v>2</v>
      </c>
      <c r="AE11" s="58">
        <f>COUNTIFS('Country groupings'!$C:$C,$C11)-SUMIFS('IEA production stats (counts)'!R:R,'IEA production stats (counts)'!$E:$E,$D11,'IEA production stats (counts)'!$AN:$AN,$C11)</f>
        <v>2</v>
      </c>
      <c r="AF11" s="58">
        <f>COUNTIFS('Country groupings'!$C:$C,$C11)-SUMIFS('IEA production stats (counts)'!S:S,'IEA production stats (counts)'!$E:$E,$D11,'IEA production stats (counts)'!$AN:$AN,$C11)</f>
        <v>2</v>
      </c>
      <c r="AG11" s="58">
        <f>COUNTIFS('Country groupings'!$C:$C,$C11)-SUMIFS('IEA production stats (counts)'!T:T,'IEA production stats (counts)'!$E:$E,$D11,'IEA production stats (counts)'!$AN:$AN,$C11)</f>
        <v>2</v>
      </c>
      <c r="AH11" s="58">
        <f>COUNTIFS('Country groupings'!$C:$C,$C11)-SUMIFS('IEA production stats (counts)'!U:U,'IEA production stats (counts)'!$E:$E,$D11,'IEA production stats (counts)'!$AN:$AN,$C11)</f>
        <v>2</v>
      </c>
      <c r="AI11" s="58">
        <f>COUNTIFS('Country groupings'!$C:$C,$C11)-SUMIFS('IEA production stats (counts)'!V:V,'IEA production stats (counts)'!$E:$E,$D11,'IEA production stats (counts)'!$AN:$AN,$C11)</f>
        <v>2</v>
      </c>
      <c r="AJ11" s="58">
        <f>COUNTIFS('Country groupings'!$C:$C,$C11)-SUMIFS('IEA production stats (counts)'!W:W,'IEA production stats (counts)'!$E:$E,$D11,'IEA production stats (counts)'!$AN:$AN,$C11)</f>
        <v>2</v>
      </c>
      <c r="AK11" s="58">
        <f>COUNTIFS('Country groupings'!$C:$C,$C11)-SUMIFS('IEA production stats (counts)'!X:X,'IEA production stats (counts)'!$E:$E,$D11,'IEA production stats (counts)'!$AN:$AN,$C11)</f>
        <v>2</v>
      </c>
      <c r="AL11" s="58">
        <f>COUNTIFS('Country groupings'!$C:$C,$C11)-SUMIFS('IEA production stats (counts)'!Y:Y,'IEA production stats (counts)'!$E:$E,$D11,'IEA production stats (counts)'!$AN:$AN,$C11)</f>
        <v>2</v>
      </c>
      <c r="AM11" s="58">
        <f>COUNTIFS('Country groupings'!$C:$C,$C11)-SUMIFS('IEA production stats (counts)'!Z:Z,'IEA production stats (counts)'!$E:$E,$D11,'IEA production stats (counts)'!$AN:$AN,$C11)</f>
        <v>2</v>
      </c>
      <c r="AN11" s="58">
        <f>COUNTIFS('Country groupings'!$C:$C,$C11)-SUMIFS('IEA production stats (counts)'!AA:AA,'IEA production stats (counts)'!$E:$E,$D11,'IEA production stats (counts)'!$AN:$AN,$C11)</f>
        <v>2</v>
      </c>
      <c r="AO11" s="58">
        <f>COUNTIFS('Country groupings'!$C:$C,$C11)-SUMIFS('IEA production stats (counts)'!AB:AB,'IEA production stats (counts)'!$E:$E,$D11,'IEA production stats (counts)'!$AN:$AN,$C11)</f>
        <v>2</v>
      </c>
      <c r="AP11" s="58">
        <f>COUNTIFS('Country groupings'!$C:$C,$C11)-SUMIFS('IEA production stats (counts)'!AC:AC,'IEA production stats (counts)'!$E:$E,$D11,'IEA production stats (counts)'!$AN:$AN,$C11)</f>
        <v>2</v>
      </c>
      <c r="AQ11" s="58">
        <f>COUNTIFS('Country groupings'!$C:$C,$C11)-SUMIFS('IEA production stats (counts)'!AD:AD,'IEA production stats (counts)'!$E:$E,$D11,'IEA production stats (counts)'!$AN:$AN,$C11)</f>
        <v>2</v>
      </c>
      <c r="AR11" s="58">
        <f>COUNTIFS('Country groupings'!$C:$C,$C11)-SUMIFS('IEA production stats (counts)'!AE:AE,'IEA production stats (counts)'!$E:$E,$D11,'IEA production stats (counts)'!$AN:$AN,$C11)</f>
        <v>2</v>
      </c>
      <c r="AS11" s="58">
        <f>COUNTIFS('Country groupings'!$C:$C,$C11)-SUMIFS('IEA production stats (counts)'!AF:AF,'IEA production stats (counts)'!$E:$E,$D11,'IEA production stats (counts)'!$AN:$AN,$C11)</f>
        <v>2</v>
      </c>
      <c r="AT11" s="58">
        <f>COUNTIFS('Country groupings'!$C:$C,$C11)-SUMIFS('IEA production stats (counts)'!AG:AG,'IEA production stats (counts)'!$E:$E,$D11,'IEA production stats (counts)'!$AN:$AN,$C11)</f>
        <v>2</v>
      </c>
      <c r="AU11" s="58">
        <f>COUNTIFS('Country groupings'!$C:$C,$C11)-SUMIFS('IEA production stats (counts)'!AH:AH,'IEA production stats (counts)'!$E:$E,$D11,'IEA production stats (counts)'!$AN:$AN,$C11)</f>
        <v>2</v>
      </c>
      <c r="AV11" s="58">
        <f>COUNTIFS('Country groupings'!$C:$C,$C11)-SUMIFS('IEA production stats (counts)'!AI:AI,'IEA production stats (counts)'!$E:$E,$D11,'IEA production stats (counts)'!$AN:$AN,$C11)</f>
        <v>2</v>
      </c>
      <c r="AW11" s="58">
        <f>COUNTIFS('Country groupings'!$C:$C,$C11)-SUMIFS('IEA production stats (counts)'!AJ:AJ,'IEA production stats (counts)'!$E:$E,$D11,'IEA production stats (counts)'!$AN:$AN,$C11)</f>
        <v>2</v>
      </c>
      <c r="AX11" s="58">
        <f>COUNTIFS('Country groupings'!$C:$C,$C11)-SUMIFS('IEA production stats (counts)'!AK:AK,'IEA production stats (counts)'!$E:$E,$D11,'IEA production stats (counts)'!$AN:$AN,$C11)</f>
        <v>2</v>
      </c>
      <c r="AY11" s="58">
        <f>COUNTIFS('Country groupings'!$C:$C,$C11)-SUMIFS('IEA production stats (counts)'!AL:AL,'IEA production stats (counts)'!$E:$E,$D11,'IEA production stats (counts)'!$AN:$AN,$C11)</f>
        <v>10</v>
      </c>
      <c r="AZ11" s="62">
        <f>SUMIFS('IEA production stats (counts)'!Q:Q,'IEA production stats (counts)'!$E:$E,$D11,'IEA production stats (counts)'!$AN:$AN,$C11)</f>
        <v>8</v>
      </c>
      <c r="BA11" s="62">
        <f>SUMIFS('IEA production stats (counts)'!R:R,'IEA production stats (counts)'!$E:$E,$D11,'IEA production stats (counts)'!$AN:$AN,$C11)</f>
        <v>8</v>
      </c>
      <c r="BB11" s="62">
        <f>SUMIFS('IEA production stats (counts)'!S:S,'IEA production stats (counts)'!$E:$E,$D11,'IEA production stats (counts)'!$AN:$AN,$C11)</f>
        <v>8</v>
      </c>
      <c r="BC11" s="62">
        <f>SUMIFS('IEA production stats (counts)'!T:T,'IEA production stats (counts)'!$E:$E,$D11,'IEA production stats (counts)'!$AN:$AN,$C11)</f>
        <v>8</v>
      </c>
      <c r="BD11" s="62">
        <f>SUMIFS('IEA production stats (counts)'!U:U,'IEA production stats (counts)'!$E:$E,$D11,'IEA production stats (counts)'!$AN:$AN,$C11)</f>
        <v>8</v>
      </c>
      <c r="BE11" s="62">
        <f>SUMIFS('IEA production stats (counts)'!V:V,'IEA production stats (counts)'!$E:$E,$D11,'IEA production stats (counts)'!$AN:$AN,$C11)</f>
        <v>8</v>
      </c>
      <c r="BF11" s="62">
        <f>SUMIFS('IEA production stats (counts)'!W:W,'IEA production stats (counts)'!$E:$E,$D11,'IEA production stats (counts)'!$AN:$AN,$C11)</f>
        <v>8</v>
      </c>
      <c r="BG11" s="62">
        <f>SUMIFS('IEA production stats (counts)'!X:X,'IEA production stats (counts)'!$E:$E,$D11,'IEA production stats (counts)'!$AN:$AN,$C11)</f>
        <v>8</v>
      </c>
      <c r="BH11" s="62">
        <f>SUMIFS('IEA production stats (counts)'!Y:Y,'IEA production stats (counts)'!$E:$E,$D11,'IEA production stats (counts)'!$AN:$AN,$C11)</f>
        <v>8</v>
      </c>
      <c r="BI11" s="62">
        <f>SUMIFS('IEA production stats (counts)'!Z:Z,'IEA production stats (counts)'!$E:$E,$D11,'IEA production stats (counts)'!$AN:$AN,$C11)</f>
        <v>8</v>
      </c>
      <c r="BJ11" s="62">
        <f>SUMIFS('IEA production stats (counts)'!AA:AA,'IEA production stats (counts)'!$E:$E,$D11,'IEA production stats (counts)'!$AN:$AN,$C11)</f>
        <v>8</v>
      </c>
      <c r="BK11" s="62">
        <f>SUMIFS('IEA production stats (counts)'!AB:AB,'IEA production stats (counts)'!$E:$E,$D11,'IEA production stats (counts)'!$AN:$AN,$C11)</f>
        <v>8</v>
      </c>
      <c r="BL11" s="62">
        <f>SUMIFS('IEA production stats (counts)'!AC:AC,'IEA production stats (counts)'!$E:$E,$D11,'IEA production stats (counts)'!$AN:$AN,$C11)</f>
        <v>8</v>
      </c>
      <c r="BM11" s="62">
        <f>SUMIFS('IEA production stats (counts)'!AD:AD,'IEA production stats (counts)'!$E:$E,$D11,'IEA production stats (counts)'!$AN:$AN,$C11)</f>
        <v>8</v>
      </c>
      <c r="BN11" s="62">
        <f>SUMIFS('IEA production stats (counts)'!AE:AE,'IEA production stats (counts)'!$E:$E,$D11,'IEA production stats (counts)'!$AN:$AN,$C11)</f>
        <v>8</v>
      </c>
      <c r="BO11" s="62">
        <f>SUMIFS('IEA production stats (counts)'!AF:AF,'IEA production stats (counts)'!$E:$E,$D11,'IEA production stats (counts)'!$AN:$AN,$C11)</f>
        <v>8</v>
      </c>
      <c r="BP11" s="62">
        <f>SUMIFS('IEA production stats (counts)'!AG:AG,'IEA production stats (counts)'!$E:$E,$D11,'IEA production stats (counts)'!$AN:$AN,$C11)</f>
        <v>8</v>
      </c>
      <c r="BQ11" s="62">
        <f>SUMIFS('IEA production stats (counts)'!AH:AH,'IEA production stats (counts)'!$E:$E,$D11,'IEA production stats (counts)'!$AN:$AN,$C11)</f>
        <v>8</v>
      </c>
      <c r="BR11" s="62">
        <f>SUMIFS('IEA production stats (counts)'!AI:AI,'IEA production stats (counts)'!$E:$E,$D11,'IEA production stats (counts)'!$AN:$AN,$C11)</f>
        <v>8</v>
      </c>
      <c r="BS11" s="62">
        <f>SUMIFS('IEA production stats (counts)'!AJ:AJ,'IEA production stats (counts)'!$E:$E,$D11,'IEA production stats (counts)'!$AN:$AN,$C11)</f>
        <v>8</v>
      </c>
      <c r="BT11" s="62">
        <f>SUMIFS('IEA production stats (counts)'!AK:AK,'IEA production stats (counts)'!$E:$E,$D11,'IEA production stats (counts)'!$AN:$AN,$C11)</f>
        <v>8</v>
      </c>
      <c r="BU11" s="62">
        <f>SUMIFS('IEA production stats (counts)'!AL:AL,'IEA production stats (counts)'!$E:$E,$D11,'IEA production stats (counts)'!$AN:$AN,$C11)</f>
        <v>0</v>
      </c>
      <c r="BV11" s="66">
        <f t="shared" si="2"/>
        <v>80</v>
      </c>
      <c r="BW11" s="66">
        <f t="shared" si="0"/>
        <v>80</v>
      </c>
      <c r="BX11" s="66">
        <f t="shared" si="0"/>
        <v>80</v>
      </c>
      <c r="BY11" s="66">
        <f t="shared" si="0"/>
        <v>80</v>
      </c>
      <c r="BZ11" s="66">
        <f t="shared" si="0"/>
        <v>80</v>
      </c>
      <c r="CA11" s="66">
        <f t="shared" si="0"/>
        <v>80</v>
      </c>
      <c r="CB11" s="66">
        <f t="shared" si="0"/>
        <v>80</v>
      </c>
      <c r="CC11" s="66">
        <f t="shared" si="0"/>
        <v>80</v>
      </c>
      <c r="CD11" s="66">
        <f t="shared" si="0"/>
        <v>80</v>
      </c>
      <c r="CE11" s="66">
        <f t="shared" si="0"/>
        <v>80</v>
      </c>
      <c r="CF11" s="66">
        <f t="shared" si="0"/>
        <v>80</v>
      </c>
      <c r="CG11" s="66">
        <f t="shared" si="0"/>
        <v>80</v>
      </c>
      <c r="CH11" s="66">
        <f t="shared" si="0"/>
        <v>80</v>
      </c>
      <c r="CI11" s="66">
        <f t="shared" si="0"/>
        <v>80</v>
      </c>
      <c r="CJ11" s="66">
        <f t="shared" si="0"/>
        <v>80</v>
      </c>
      <c r="CK11" s="66">
        <f t="shared" si="0"/>
        <v>80</v>
      </c>
      <c r="CL11" s="66">
        <f t="shared" si="0"/>
        <v>80</v>
      </c>
      <c r="CM11" s="66">
        <f t="shared" si="0"/>
        <v>80</v>
      </c>
      <c r="CN11" s="66">
        <f t="shared" si="0"/>
        <v>80</v>
      </c>
      <c r="CO11" s="66">
        <f t="shared" si="0"/>
        <v>80</v>
      </c>
      <c r="CP11" s="66">
        <f t="shared" si="0"/>
        <v>80</v>
      </c>
      <c r="CQ11" s="66">
        <f t="shared" si="0"/>
        <v>0</v>
      </c>
    </row>
    <row r="12" spans="1:95" x14ac:dyDescent="0.25">
      <c r="A12" s="5" t="str">
        <f t="shared" ref="A12:A17" si="3">B12&amp;D12</f>
        <v>101OBIOLIQ</v>
      </c>
      <c r="B12" s="3">
        <v>101</v>
      </c>
      <c r="C12" t="str">
        <f>VLOOKUP($B12,'Lookup codes'!$A:$C,2,FALSE)</f>
        <v>Southern Africa</v>
      </c>
      <c r="D12" t="s">
        <v>632</v>
      </c>
      <c r="E12" t="s">
        <v>633</v>
      </c>
      <c r="F12" t="s">
        <v>794</v>
      </c>
      <c r="G12" t="s">
        <v>528</v>
      </c>
      <c r="H12" s="45">
        <f>SUMIFS('IEA production stats by year'!Q:Q,'IEA production stats by year'!$E:$E,$D12,'IEA production stats by year'!$AN:$AN,$C12)</f>
        <v>0</v>
      </c>
      <c r="I12" s="45">
        <f>SUMIFS('IEA production stats by year'!R:R,'IEA production stats by year'!$E:$E,$D12,'IEA production stats by year'!$AN:$AN,$C12)</f>
        <v>0</v>
      </c>
      <c r="J12" s="45">
        <f>SUMIFS('IEA production stats by year'!S:S,'IEA production stats by year'!$E:$E,$D12,'IEA production stats by year'!$AN:$AN,$C12)</f>
        <v>0</v>
      </c>
      <c r="K12" s="45">
        <f>SUMIFS('IEA production stats by year'!T:T,'IEA production stats by year'!$E:$E,$D12,'IEA production stats by year'!$AN:$AN,$C12)</f>
        <v>0</v>
      </c>
      <c r="L12" s="45">
        <f>SUMIFS('IEA production stats by year'!U:U,'IEA production stats by year'!$E:$E,$D12,'IEA production stats by year'!$AN:$AN,$C12)</f>
        <v>0</v>
      </c>
      <c r="M12" s="45">
        <f>SUMIFS('IEA production stats by year'!V:V,'IEA production stats by year'!$E:$E,$D12,'IEA production stats by year'!$AN:$AN,$C12)</f>
        <v>0</v>
      </c>
      <c r="N12" s="45">
        <f>SUMIFS('IEA production stats by year'!W:W,'IEA production stats by year'!$E:$E,$D12,'IEA production stats by year'!$AN:$AN,$C12)</f>
        <v>0</v>
      </c>
      <c r="O12" s="45">
        <f>SUMIFS('IEA production stats by year'!X:X,'IEA production stats by year'!$E:$E,$D12,'IEA production stats by year'!$AN:$AN,$C12)</f>
        <v>0</v>
      </c>
      <c r="P12" s="45">
        <f>SUMIFS('IEA production stats by year'!Y:Y,'IEA production stats by year'!$E:$E,$D12,'IEA production stats by year'!$AN:$AN,$C12)</f>
        <v>0</v>
      </c>
      <c r="Q12" s="45">
        <f>SUMIFS('IEA production stats by year'!Z:Z,'IEA production stats by year'!$E:$E,$D12,'IEA production stats by year'!$AN:$AN,$C12)</f>
        <v>0</v>
      </c>
      <c r="R12" s="45">
        <f>SUMIFS('IEA production stats by year'!AA:AA,'IEA production stats by year'!$E:$E,$D12,'IEA production stats by year'!$AN:$AN,$C12)</f>
        <v>0</v>
      </c>
      <c r="S12" s="45">
        <f>SUMIFS('IEA production stats by year'!AB:AB,'IEA production stats by year'!$E:$E,$D12,'IEA production stats by year'!$AN:$AN,$C12)</f>
        <v>0</v>
      </c>
      <c r="T12" s="45">
        <f>SUMIFS('IEA production stats by year'!AC:AC,'IEA production stats by year'!$E:$E,$D12,'IEA production stats by year'!$AN:$AN,$C12)</f>
        <v>0</v>
      </c>
      <c r="U12" s="45">
        <f>SUMIFS('IEA production stats by year'!AD:AD,'IEA production stats by year'!$E:$E,$D12,'IEA production stats by year'!$AN:$AN,$C12)</f>
        <v>0</v>
      </c>
      <c r="V12" s="45">
        <f>SUMIFS('IEA production stats by year'!AE:AE,'IEA production stats by year'!$E:$E,$D12,'IEA production stats by year'!$AN:$AN,$C12)</f>
        <v>0</v>
      </c>
      <c r="W12" s="45">
        <f>SUMIFS('IEA production stats by year'!AF:AF,'IEA production stats by year'!$E:$E,$D12,'IEA production stats by year'!$AN:$AN,$C12)</f>
        <v>0</v>
      </c>
      <c r="X12" s="45">
        <f>SUMIFS('IEA production stats by year'!AG:AG,'IEA production stats by year'!$E:$E,$D12,'IEA production stats by year'!$AN:$AN,$C12)</f>
        <v>0</v>
      </c>
      <c r="Y12" s="45">
        <f>SUMIFS('IEA production stats by year'!AH:AH,'IEA production stats by year'!$E:$E,$D12,'IEA production stats by year'!$AN:$AN,$C12)</f>
        <v>0</v>
      </c>
      <c r="Z12" s="45">
        <f>SUMIFS('IEA production stats by year'!AI:AI,'IEA production stats by year'!$E:$E,$D12,'IEA production stats by year'!$AN:$AN,$C12)</f>
        <v>0</v>
      </c>
      <c r="AA12" s="45">
        <f>SUMIFS('IEA production stats by year'!AJ:AJ,'IEA production stats by year'!$E:$E,$D12,'IEA production stats by year'!$AN:$AN,$C12)</f>
        <v>0</v>
      </c>
      <c r="AB12" s="45">
        <f>SUMIFS('IEA production stats by year'!AK:AK,'IEA production stats by year'!$E:$E,$D12,'IEA production stats by year'!$AN:$AN,$C12)</f>
        <v>0</v>
      </c>
      <c r="AC12" s="45">
        <f>SUMIFS('IEA production stats by year'!AL:AL,'IEA production stats by year'!$E:$E,$D12,'IEA production stats by year'!$AN:$AN,$C12)</f>
        <v>0</v>
      </c>
      <c r="AD12" s="58">
        <f>COUNTIFS('Country groupings'!$C:$C,$C12)-SUMIFS('IEA production stats (counts)'!Q:Q,'IEA production stats (counts)'!$E:$E,$D12,'IEA production stats (counts)'!$AN:$AN,$C12)</f>
        <v>2</v>
      </c>
      <c r="AE12" s="58">
        <f>COUNTIFS('Country groupings'!$C:$C,$C12)-SUMIFS('IEA production stats (counts)'!R:R,'IEA production stats (counts)'!$E:$E,$D12,'IEA production stats (counts)'!$AN:$AN,$C12)</f>
        <v>2</v>
      </c>
      <c r="AF12" s="58">
        <f>COUNTIFS('Country groupings'!$C:$C,$C12)-SUMIFS('IEA production stats (counts)'!S:S,'IEA production stats (counts)'!$E:$E,$D12,'IEA production stats (counts)'!$AN:$AN,$C12)</f>
        <v>2</v>
      </c>
      <c r="AG12" s="58">
        <f>COUNTIFS('Country groupings'!$C:$C,$C12)-SUMIFS('IEA production stats (counts)'!T:T,'IEA production stats (counts)'!$E:$E,$D12,'IEA production stats (counts)'!$AN:$AN,$C12)</f>
        <v>2</v>
      </c>
      <c r="AH12" s="58">
        <f>COUNTIFS('Country groupings'!$C:$C,$C12)-SUMIFS('IEA production stats (counts)'!U:U,'IEA production stats (counts)'!$E:$E,$D12,'IEA production stats (counts)'!$AN:$AN,$C12)</f>
        <v>2</v>
      </c>
      <c r="AI12" s="58">
        <f>COUNTIFS('Country groupings'!$C:$C,$C12)-SUMIFS('IEA production stats (counts)'!V:V,'IEA production stats (counts)'!$E:$E,$D12,'IEA production stats (counts)'!$AN:$AN,$C12)</f>
        <v>2</v>
      </c>
      <c r="AJ12" s="58">
        <f>COUNTIFS('Country groupings'!$C:$C,$C12)-SUMIFS('IEA production stats (counts)'!W:W,'IEA production stats (counts)'!$E:$E,$D12,'IEA production stats (counts)'!$AN:$AN,$C12)</f>
        <v>2</v>
      </c>
      <c r="AK12" s="58">
        <f>COUNTIFS('Country groupings'!$C:$C,$C12)-SUMIFS('IEA production stats (counts)'!X:X,'IEA production stats (counts)'!$E:$E,$D12,'IEA production stats (counts)'!$AN:$AN,$C12)</f>
        <v>2</v>
      </c>
      <c r="AL12" s="58">
        <f>COUNTIFS('Country groupings'!$C:$C,$C12)-SUMIFS('IEA production stats (counts)'!Y:Y,'IEA production stats (counts)'!$E:$E,$D12,'IEA production stats (counts)'!$AN:$AN,$C12)</f>
        <v>2</v>
      </c>
      <c r="AM12" s="58">
        <f>COUNTIFS('Country groupings'!$C:$C,$C12)-SUMIFS('IEA production stats (counts)'!Z:Z,'IEA production stats (counts)'!$E:$E,$D12,'IEA production stats (counts)'!$AN:$AN,$C12)</f>
        <v>2</v>
      </c>
      <c r="AN12" s="58">
        <f>COUNTIFS('Country groupings'!$C:$C,$C12)-SUMIFS('IEA production stats (counts)'!AA:AA,'IEA production stats (counts)'!$E:$E,$D12,'IEA production stats (counts)'!$AN:$AN,$C12)</f>
        <v>2</v>
      </c>
      <c r="AO12" s="58">
        <f>COUNTIFS('Country groupings'!$C:$C,$C12)-SUMIFS('IEA production stats (counts)'!AB:AB,'IEA production stats (counts)'!$E:$E,$D12,'IEA production stats (counts)'!$AN:$AN,$C12)</f>
        <v>2</v>
      </c>
      <c r="AP12" s="58">
        <f>COUNTIFS('Country groupings'!$C:$C,$C12)-SUMIFS('IEA production stats (counts)'!AC:AC,'IEA production stats (counts)'!$E:$E,$D12,'IEA production stats (counts)'!$AN:$AN,$C12)</f>
        <v>2</v>
      </c>
      <c r="AQ12" s="58">
        <f>COUNTIFS('Country groupings'!$C:$C,$C12)-SUMIFS('IEA production stats (counts)'!AD:AD,'IEA production stats (counts)'!$E:$E,$D12,'IEA production stats (counts)'!$AN:$AN,$C12)</f>
        <v>2</v>
      </c>
      <c r="AR12" s="58">
        <f>COUNTIFS('Country groupings'!$C:$C,$C12)-SUMIFS('IEA production stats (counts)'!AE:AE,'IEA production stats (counts)'!$E:$E,$D12,'IEA production stats (counts)'!$AN:$AN,$C12)</f>
        <v>2</v>
      </c>
      <c r="AS12" s="58">
        <f>COUNTIFS('Country groupings'!$C:$C,$C12)-SUMIFS('IEA production stats (counts)'!AF:AF,'IEA production stats (counts)'!$E:$E,$D12,'IEA production stats (counts)'!$AN:$AN,$C12)</f>
        <v>2</v>
      </c>
      <c r="AT12" s="58">
        <f>COUNTIFS('Country groupings'!$C:$C,$C12)-SUMIFS('IEA production stats (counts)'!AG:AG,'IEA production stats (counts)'!$E:$E,$D12,'IEA production stats (counts)'!$AN:$AN,$C12)</f>
        <v>2</v>
      </c>
      <c r="AU12" s="58">
        <f>COUNTIFS('Country groupings'!$C:$C,$C12)-SUMIFS('IEA production stats (counts)'!AH:AH,'IEA production stats (counts)'!$E:$E,$D12,'IEA production stats (counts)'!$AN:$AN,$C12)</f>
        <v>2</v>
      </c>
      <c r="AV12" s="58">
        <f>COUNTIFS('Country groupings'!$C:$C,$C12)-SUMIFS('IEA production stats (counts)'!AI:AI,'IEA production stats (counts)'!$E:$E,$D12,'IEA production stats (counts)'!$AN:$AN,$C12)</f>
        <v>2</v>
      </c>
      <c r="AW12" s="58">
        <f>COUNTIFS('Country groupings'!$C:$C,$C12)-SUMIFS('IEA production stats (counts)'!AJ:AJ,'IEA production stats (counts)'!$E:$E,$D12,'IEA production stats (counts)'!$AN:$AN,$C12)</f>
        <v>2</v>
      </c>
      <c r="AX12" s="58">
        <f>COUNTIFS('Country groupings'!$C:$C,$C12)-SUMIFS('IEA production stats (counts)'!AK:AK,'IEA production stats (counts)'!$E:$E,$D12,'IEA production stats (counts)'!$AN:$AN,$C12)</f>
        <v>2</v>
      </c>
      <c r="AY12" s="58">
        <f>COUNTIFS('Country groupings'!$C:$C,$C12)-SUMIFS('IEA production stats (counts)'!AL:AL,'IEA production stats (counts)'!$E:$E,$D12,'IEA production stats (counts)'!$AN:$AN,$C12)</f>
        <v>10</v>
      </c>
      <c r="AZ12" s="62">
        <f>SUMIFS('IEA production stats (counts)'!Q:Q,'IEA production stats (counts)'!$E:$E,$D12,'IEA production stats (counts)'!$AN:$AN,$C12)</f>
        <v>8</v>
      </c>
      <c r="BA12" s="62">
        <f>SUMIFS('IEA production stats (counts)'!R:R,'IEA production stats (counts)'!$E:$E,$D12,'IEA production stats (counts)'!$AN:$AN,$C12)</f>
        <v>8</v>
      </c>
      <c r="BB12" s="62">
        <f>SUMIFS('IEA production stats (counts)'!S:S,'IEA production stats (counts)'!$E:$E,$D12,'IEA production stats (counts)'!$AN:$AN,$C12)</f>
        <v>8</v>
      </c>
      <c r="BC12" s="62">
        <f>SUMIFS('IEA production stats (counts)'!T:T,'IEA production stats (counts)'!$E:$E,$D12,'IEA production stats (counts)'!$AN:$AN,$C12)</f>
        <v>8</v>
      </c>
      <c r="BD12" s="62">
        <f>SUMIFS('IEA production stats (counts)'!U:U,'IEA production stats (counts)'!$E:$E,$D12,'IEA production stats (counts)'!$AN:$AN,$C12)</f>
        <v>8</v>
      </c>
      <c r="BE12" s="62">
        <f>SUMIFS('IEA production stats (counts)'!V:V,'IEA production stats (counts)'!$E:$E,$D12,'IEA production stats (counts)'!$AN:$AN,$C12)</f>
        <v>8</v>
      </c>
      <c r="BF12" s="62">
        <f>SUMIFS('IEA production stats (counts)'!W:W,'IEA production stats (counts)'!$E:$E,$D12,'IEA production stats (counts)'!$AN:$AN,$C12)</f>
        <v>8</v>
      </c>
      <c r="BG12" s="62">
        <f>SUMIFS('IEA production stats (counts)'!X:X,'IEA production stats (counts)'!$E:$E,$D12,'IEA production stats (counts)'!$AN:$AN,$C12)</f>
        <v>8</v>
      </c>
      <c r="BH12" s="62">
        <f>SUMIFS('IEA production stats (counts)'!Y:Y,'IEA production stats (counts)'!$E:$E,$D12,'IEA production stats (counts)'!$AN:$AN,$C12)</f>
        <v>8</v>
      </c>
      <c r="BI12" s="62">
        <f>SUMIFS('IEA production stats (counts)'!Z:Z,'IEA production stats (counts)'!$E:$E,$D12,'IEA production stats (counts)'!$AN:$AN,$C12)</f>
        <v>8</v>
      </c>
      <c r="BJ12" s="62">
        <f>SUMIFS('IEA production stats (counts)'!AA:AA,'IEA production stats (counts)'!$E:$E,$D12,'IEA production stats (counts)'!$AN:$AN,$C12)</f>
        <v>8</v>
      </c>
      <c r="BK12" s="62">
        <f>SUMIFS('IEA production stats (counts)'!AB:AB,'IEA production stats (counts)'!$E:$E,$D12,'IEA production stats (counts)'!$AN:$AN,$C12)</f>
        <v>8</v>
      </c>
      <c r="BL12" s="62">
        <f>SUMIFS('IEA production stats (counts)'!AC:AC,'IEA production stats (counts)'!$E:$E,$D12,'IEA production stats (counts)'!$AN:$AN,$C12)</f>
        <v>8</v>
      </c>
      <c r="BM12" s="62">
        <f>SUMIFS('IEA production stats (counts)'!AD:AD,'IEA production stats (counts)'!$E:$E,$D12,'IEA production stats (counts)'!$AN:$AN,$C12)</f>
        <v>8</v>
      </c>
      <c r="BN12" s="62">
        <f>SUMIFS('IEA production stats (counts)'!AE:AE,'IEA production stats (counts)'!$E:$E,$D12,'IEA production stats (counts)'!$AN:$AN,$C12)</f>
        <v>8</v>
      </c>
      <c r="BO12" s="62">
        <f>SUMIFS('IEA production stats (counts)'!AF:AF,'IEA production stats (counts)'!$E:$E,$D12,'IEA production stats (counts)'!$AN:$AN,$C12)</f>
        <v>8</v>
      </c>
      <c r="BP12" s="62">
        <f>SUMIFS('IEA production stats (counts)'!AG:AG,'IEA production stats (counts)'!$E:$E,$D12,'IEA production stats (counts)'!$AN:$AN,$C12)</f>
        <v>8</v>
      </c>
      <c r="BQ12" s="62">
        <f>SUMIFS('IEA production stats (counts)'!AH:AH,'IEA production stats (counts)'!$E:$E,$D12,'IEA production stats (counts)'!$AN:$AN,$C12)</f>
        <v>8</v>
      </c>
      <c r="BR12" s="62">
        <f>SUMIFS('IEA production stats (counts)'!AI:AI,'IEA production stats (counts)'!$E:$E,$D12,'IEA production stats (counts)'!$AN:$AN,$C12)</f>
        <v>8</v>
      </c>
      <c r="BS12" s="62">
        <f>SUMIFS('IEA production stats (counts)'!AJ:AJ,'IEA production stats (counts)'!$E:$E,$D12,'IEA production stats (counts)'!$AN:$AN,$C12)</f>
        <v>8</v>
      </c>
      <c r="BT12" s="62">
        <f>SUMIFS('IEA production stats (counts)'!AK:AK,'IEA production stats (counts)'!$E:$E,$D12,'IEA production stats (counts)'!$AN:$AN,$C12)</f>
        <v>8</v>
      </c>
      <c r="BU12" s="62">
        <f>SUMIFS('IEA production stats (counts)'!AL:AL,'IEA production stats (counts)'!$E:$E,$D12,'IEA production stats (counts)'!$AN:$AN,$C12)</f>
        <v>0</v>
      </c>
      <c r="BV12" s="66">
        <f t="shared" si="2"/>
        <v>80</v>
      </c>
      <c r="BW12" s="66">
        <f t="shared" si="0"/>
        <v>80</v>
      </c>
      <c r="BX12" s="66">
        <f t="shared" si="0"/>
        <v>80</v>
      </c>
      <c r="BY12" s="66">
        <f t="shared" si="0"/>
        <v>80</v>
      </c>
      <c r="BZ12" s="66">
        <f t="shared" si="0"/>
        <v>80</v>
      </c>
      <c r="CA12" s="66">
        <f t="shared" si="0"/>
        <v>80</v>
      </c>
      <c r="CB12" s="66">
        <f t="shared" si="0"/>
        <v>80</v>
      </c>
      <c r="CC12" s="66">
        <f t="shared" si="0"/>
        <v>80</v>
      </c>
      <c r="CD12" s="66">
        <f t="shared" si="0"/>
        <v>80</v>
      </c>
      <c r="CE12" s="66">
        <f t="shared" si="0"/>
        <v>80</v>
      </c>
      <c r="CF12" s="66">
        <f t="shared" si="0"/>
        <v>80</v>
      </c>
      <c r="CG12" s="66">
        <f t="shared" si="0"/>
        <v>80</v>
      </c>
      <c r="CH12" s="66">
        <f t="shared" si="0"/>
        <v>80</v>
      </c>
      <c r="CI12" s="66">
        <f t="shared" si="0"/>
        <v>80</v>
      </c>
      <c r="CJ12" s="66">
        <f t="shared" si="0"/>
        <v>80</v>
      </c>
      <c r="CK12" s="66">
        <f t="shared" si="0"/>
        <v>80</v>
      </c>
      <c r="CL12" s="66">
        <f t="shared" si="0"/>
        <v>80</v>
      </c>
      <c r="CM12" s="66">
        <f t="shared" si="0"/>
        <v>80</v>
      </c>
      <c r="CN12" s="66">
        <f t="shared" si="0"/>
        <v>80</v>
      </c>
      <c r="CO12" s="66">
        <f t="shared" si="0"/>
        <v>80</v>
      </c>
      <c r="CP12" s="66">
        <f t="shared" si="0"/>
        <v>80</v>
      </c>
      <c r="CQ12" s="66">
        <f t="shared" si="0"/>
        <v>0</v>
      </c>
    </row>
    <row r="13" spans="1:95" x14ac:dyDescent="0.25">
      <c r="A13" s="5" t="str">
        <f t="shared" si="3"/>
        <v>101PRIMSBIO</v>
      </c>
      <c r="B13" s="3">
        <v>101</v>
      </c>
      <c r="C13" t="str">
        <f>VLOOKUP($B13,'Lookup codes'!$A:$C,2,FALSE)</f>
        <v>Southern Africa</v>
      </c>
      <c r="D13" t="s">
        <v>634</v>
      </c>
      <c r="E13" t="s">
        <v>635</v>
      </c>
      <c r="F13" t="s">
        <v>794</v>
      </c>
      <c r="G13" t="s">
        <v>528</v>
      </c>
      <c r="H13" s="45">
        <f>SUMIFS('IEA production stats by year'!Q:Q,'IEA production stats by year'!$E:$E,$D13,'IEA production stats by year'!$AN:$AN,$C13)</f>
        <v>1439464.0052999998</v>
      </c>
      <c r="I13" s="45">
        <f>SUMIFS('IEA production stats by year'!R:R,'IEA production stats by year'!$E:$E,$D13,'IEA production stats by year'!$AN:$AN,$C13)</f>
        <v>1425349.0003</v>
      </c>
      <c r="J13" s="45">
        <f>SUMIFS('IEA production stats by year'!S:S,'IEA production stats by year'!$E:$E,$D13,'IEA production stats by year'!$AN:$AN,$C13)</f>
        <v>1426980.9983000001</v>
      </c>
      <c r="K13" s="45">
        <f>SUMIFS('IEA production stats by year'!T:T,'IEA production stats by year'!$E:$E,$D13,'IEA production stats by year'!$AN:$AN,$C13)</f>
        <v>1429693.9986</v>
      </c>
      <c r="L13" s="45">
        <f>SUMIFS('IEA production stats by year'!U:U,'IEA production stats by year'!$E:$E,$D13,'IEA production stats by year'!$AN:$AN,$C13)</f>
        <v>1438377.0031000001</v>
      </c>
      <c r="M13" s="45">
        <f>SUMIFS('IEA production stats by year'!V:V,'IEA production stats by year'!$E:$E,$D13,'IEA production stats by year'!$AN:$AN,$C13)</f>
        <v>1421556.0024000001</v>
      </c>
      <c r="N13" s="45">
        <f>SUMIFS('IEA production stats by year'!W:W,'IEA production stats by year'!$E:$E,$D13,'IEA production stats by year'!$AN:$AN,$C13)</f>
        <v>1424657.0018000002</v>
      </c>
      <c r="O13" s="45">
        <f>SUMIFS('IEA production stats by year'!X:X,'IEA production stats by year'!$E:$E,$D13,'IEA production stats by year'!$AN:$AN,$C13)</f>
        <v>1352569.0019</v>
      </c>
      <c r="P13" s="45">
        <f>SUMIFS('IEA production stats by year'!Y:Y,'IEA production stats by year'!$E:$E,$D13,'IEA production stats by year'!$AN:$AN,$C13)</f>
        <v>1418724.997</v>
      </c>
      <c r="Q13" s="45">
        <f>SUMIFS('IEA production stats by year'!Z:Z,'IEA production stats by year'!$E:$E,$D13,'IEA production stats by year'!$AN:$AN,$C13)</f>
        <v>1454753.9976999997</v>
      </c>
      <c r="R13" s="45">
        <f>SUMIFS('IEA production stats by year'!AA:AA,'IEA production stats by year'!$E:$E,$D13,'IEA production stats by year'!$AN:$AN,$C13)</f>
        <v>1384322.9993</v>
      </c>
      <c r="S13" s="45">
        <f>SUMIFS('IEA production stats by year'!AB:AB,'IEA production stats by year'!$E:$E,$D13,'IEA production stats by year'!$AN:$AN,$C13)</f>
        <v>1448119.0001000001</v>
      </c>
      <c r="T13" s="45">
        <f>SUMIFS('IEA production stats by year'!AC:AC,'IEA production stats by year'!$E:$E,$D13,'IEA production stats by year'!$AN:$AN,$C13)</f>
        <v>1452197.0018</v>
      </c>
      <c r="U13" s="45">
        <f>SUMIFS('IEA production stats by year'!AD:AD,'IEA production stats by year'!$E:$E,$D13,'IEA production stats by year'!$AN:$AN,$C13)</f>
        <v>1460631.9972000001</v>
      </c>
      <c r="V13" s="45">
        <f>SUMIFS('IEA production stats by year'!AE:AE,'IEA production stats by year'!$E:$E,$D13,'IEA production stats by year'!$AN:$AN,$C13)</f>
        <v>1459239.0068999999</v>
      </c>
      <c r="W13" s="45">
        <f>SUMIFS('IEA production stats by year'!AF:AF,'IEA production stats by year'!$E:$E,$D13,'IEA production stats by year'!$AN:$AN,$C13)</f>
        <v>1471352.9975999999</v>
      </c>
      <c r="X13" s="45">
        <f>SUMIFS('IEA production stats by year'!AG:AG,'IEA production stats by year'!$E:$E,$D13,'IEA production stats by year'!$AN:$AN,$C13)</f>
        <v>1484751.0046999999</v>
      </c>
      <c r="Y13" s="45">
        <f>SUMIFS('IEA production stats by year'!AH:AH,'IEA production stats by year'!$E:$E,$D13,'IEA production stats by year'!$AN:$AN,$C13)</f>
        <v>1516768.2768000001</v>
      </c>
      <c r="Z13" s="45">
        <f>SUMIFS('IEA production stats by year'!AI:AI,'IEA production stats by year'!$E:$E,$D13,'IEA production stats by year'!$AN:$AN,$C13)</f>
        <v>1517038.5052</v>
      </c>
      <c r="AA13" s="45">
        <f>SUMIFS('IEA production stats by year'!AJ:AJ,'IEA production stats by year'!$E:$E,$D13,'IEA production stats by year'!$AN:$AN,$C13)</f>
        <v>1545004.5120999999</v>
      </c>
      <c r="AB13" s="45">
        <f>SUMIFS('IEA production stats by year'!AK:AK,'IEA production stats by year'!$E:$E,$D13,'IEA production stats by year'!$AN:$AN,$C13)</f>
        <v>1576493.862</v>
      </c>
      <c r="AC13" s="45">
        <f>SUMIFS('IEA production stats by year'!AL:AL,'IEA production stats by year'!$E:$E,$D13,'IEA production stats by year'!$AN:$AN,$C13)</f>
        <v>0</v>
      </c>
      <c r="AD13" s="58">
        <f>COUNTIFS('Country groupings'!$C:$C,$C13)-SUMIFS('IEA production stats (counts)'!Q:Q,'IEA production stats (counts)'!$E:$E,$D13,'IEA production stats (counts)'!$AN:$AN,$C13)</f>
        <v>2</v>
      </c>
      <c r="AE13" s="58">
        <f>COUNTIFS('Country groupings'!$C:$C,$C13)-SUMIFS('IEA production stats (counts)'!R:R,'IEA production stats (counts)'!$E:$E,$D13,'IEA production stats (counts)'!$AN:$AN,$C13)</f>
        <v>2</v>
      </c>
      <c r="AF13" s="58">
        <f>COUNTIFS('Country groupings'!$C:$C,$C13)-SUMIFS('IEA production stats (counts)'!S:S,'IEA production stats (counts)'!$E:$E,$D13,'IEA production stats (counts)'!$AN:$AN,$C13)</f>
        <v>2</v>
      </c>
      <c r="AG13" s="58">
        <f>COUNTIFS('Country groupings'!$C:$C,$C13)-SUMIFS('IEA production stats (counts)'!T:T,'IEA production stats (counts)'!$E:$E,$D13,'IEA production stats (counts)'!$AN:$AN,$C13)</f>
        <v>2</v>
      </c>
      <c r="AH13" s="58">
        <f>COUNTIFS('Country groupings'!$C:$C,$C13)-SUMIFS('IEA production stats (counts)'!U:U,'IEA production stats (counts)'!$E:$E,$D13,'IEA production stats (counts)'!$AN:$AN,$C13)</f>
        <v>2</v>
      </c>
      <c r="AI13" s="58">
        <f>COUNTIFS('Country groupings'!$C:$C,$C13)-SUMIFS('IEA production stats (counts)'!V:V,'IEA production stats (counts)'!$E:$E,$D13,'IEA production stats (counts)'!$AN:$AN,$C13)</f>
        <v>2</v>
      </c>
      <c r="AJ13" s="58">
        <f>COUNTIFS('Country groupings'!$C:$C,$C13)-SUMIFS('IEA production stats (counts)'!W:W,'IEA production stats (counts)'!$E:$E,$D13,'IEA production stats (counts)'!$AN:$AN,$C13)</f>
        <v>2</v>
      </c>
      <c r="AK13" s="58">
        <f>COUNTIFS('Country groupings'!$C:$C,$C13)-SUMIFS('IEA production stats (counts)'!X:X,'IEA production stats (counts)'!$E:$E,$D13,'IEA production stats (counts)'!$AN:$AN,$C13)</f>
        <v>2</v>
      </c>
      <c r="AL13" s="58">
        <f>COUNTIFS('Country groupings'!$C:$C,$C13)-SUMIFS('IEA production stats (counts)'!Y:Y,'IEA production stats (counts)'!$E:$E,$D13,'IEA production stats (counts)'!$AN:$AN,$C13)</f>
        <v>2</v>
      </c>
      <c r="AM13" s="58">
        <f>COUNTIFS('Country groupings'!$C:$C,$C13)-SUMIFS('IEA production stats (counts)'!Z:Z,'IEA production stats (counts)'!$E:$E,$D13,'IEA production stats (counts)'!$AN:$AN,$C13)</f>
        <v>2</v>
      </c>
      <c r="AN13" s="58">
        <f>COUNTIFS('Country groupings'!$C:$C,$C13)-SUMIFS('IEA production stats (counts)'!AA:AA,'IEA production stats (counts)'!$E:$E,$D13,'IEA production stats (counts)'!$AN:$AN,$C13)</f>
        <v>2</v>
      </c>
      <c r="AO13" s="58">
        <f>COUNTIFS('Country groupings'!$C:$C,$C13)-SUMIFS('IEA production stats (counts)'!AB:AB,'IEA production stats (counts)'!$E:$E,$D13,'IEA production stats (counts)'!$AN:$AN,$C13)</f>
        <v>2</v>
      </c>
      <c r="AP13" s="58">
        <f>COUNTIFS('Country groupings'!$C:$C,$C13)-SUMIFS('IEA production stats (counts)'!AC:AC,'IEA production stats (counts)'!$E:$E,$D13,'IEA production stats (counts)'!$AN:$AN,$C13)</f>
        <v>2</v>
      </c>
      <c r="AQ13" s="58">
        <f>COUNTIFS('Country groupings'!$C:$C,$C13)-SUMIFS('IEA production stats (counts)'!AD:AD,'IEA production stats (counts)'!$E:$E,$D13,'IEA production stats (counts)'!$AN:$AN,$C13)</f>
        <v>2</v>
      </c>
      <c r="AR13" s="58">
        <f>COUNTIFS('Country groupings'!$C:$C,$C13)-SUMIFS('IEA production stats (counts)'!AE:AE,'IEA production stats (counts)'!$E:$E,$D13,'IEA production stats (counts)'!$AN:$AN,$C13)</f>
        <v>2</v>
      </c>
      <c r="AS13" s="58">
        <f>COUNTIFS('Country groupings'!$C:$C,$C13)-SUMIFS('IEA production stats (counts)'!AF:AF,'IEA production stats (counts)'!$E:$E,$D13,'IEA production stats (counts)'!$AN:$AN,$C13)</f>
        <v>2</v>
      </c>
      <c r="AT13" s="58">
        <f>COUNTIFS('Country groupings'!$C:$C,$C13)-SUMIFS('IEA production stats (counts)'!AG:AG,'IEA production stats (counts)'!$E:$E,$D13,'IEA production stats (counts)'!$AN:$AN,$C13)</f>
        <v>2</v>
      </c>
      <c r="AU13" s="58">
        <f>COUNTIFS('Country groupings'!$C:$C,$C13)-SUMIFS('IEA production stats (counts)'!AH:AH,'IEA production stats (counts)'!$E:$E,$D13,'IEA production stats (counts)'!$AN:$AN,$C13)</f>
        <v>2</v>
      </c>
      <c r="AV13" s="58">
        <f>COUNTIFS('Country groupings'!$C:$C,$C13)-SUMIFS('IEA production stats (counts)'!AI:AI,'IEA production stats (counts)'!$E:$E,$D13,'IEA production stats (counts)'!$AN:$AN,$C13)</f>
        <v>2</v>
      </c>
      <c r="AW13" s="58">
        <f>COUNTIFS('Country groupings'!$C:$C,$C13)-SUMIFS('IEA production stats (counts)'!AJ:AJ,'IEA production stats (counts)'!$E:$E,$D13,'IEA production stats (counts)'!$AN:$AN,$C13)</f>
        <v>2</v>
      </c>
      <c r="AX13" s="58">
        <f>COUNTIFS('Country groupings'!$C:$C,$C13)-SUMIFS('IEA production stats (counts)'!AK:AK,'IEA production stats (counts)'!$E:$E,$D13,'IEA production stats (counts)'!$AN:$AN,$C13)</f>
        <v>2</v>
      </c>
      <c r="AY13" s="58">
        <f>COUNTIFS('Country groupings'!$C:$C,$C13)-SUMIFS('IEA production stats (counts)'!AL:AL,'IEA production stats (counts)'!$E:$E,$D13,'IEA production stats (counts)'!$AN:$AN,$C13)</f>
        <v>10</v>
      </c>
      <c r="AZ13" s="62">
        <f>SUMIFS('IEA production stats (counts)'!Q:Q,'IEA production stats (counts)'!$E:$E,$D13,'IEA production stats (counts)'!$AN:$AN,$C13)</f>
        <v>8</v>
      </c>
      <c r="BA13" s="62">
        <f>SUMIFS('IEA production stats (counts)'!R:R,'IEA production stats (counts)'!$E:$E,$D13,'IEA production stats (counts)'!$AN:$AN,$C13)</f>
        <v>8</v>
      </c>
      <c r="BB13" s="62">
        <f>SUMIFS('IEA production stats (counts)'!S:S,'IEA production stats (counts)'!$E:$E,$D13,'IEA production stats (counts)'!$AN:$AN,$C13)</f>
        <v>8</v>
      </c>
      <c r="BC13" s="62">
        <f>SUMIFS('IEA production stats (counts)'!T:T,'IEA production stats (counts)'!$E:$E,$D13,'IEA production stats (counts)'!$AN:$AN,$C13)</f>
        <v>8</v>
      </c>
      <c r="BD13" s="62">
        <f>SUMIFS('IEA production stats (counts)'!U:U,'IEA production stats (counts)'!$E:$E,$D13,'IEA production stats (counts)'!$AN:$AN,$C13)</f>
        <v>8</v>
      </c>
      <c r="BE13" s="62">
        <f>SUMIFS('IEA production stats (counts)'!V:V,'IEA production stats (counts)'!$E:$E,$D13,'IEA production stats (counts)'!$AN:$AN,$C13)</f>
        <v>8</v>
      </c>
      <c r="BF13" s="62">
        <f>SUMIFS('IEA production stats (counts)'!W:W,'IEA production stats (counts)'!$E:$E,$D13,'IEA production stats (counts)'!$AN:$AN,$C13)</f>
        <v>8</v>
      </c>
      <c r="BG13" s="62">
        <f>SUMIFS('IEA production stats (counts)'!X:X,'IEA production stats (counts)'!$E:$E,$D13,'IEA production stats (counts)'!$AN:$AN,$C13)</f>
        <v>8</v>
      </c>
      <c r="BH13" s="62">
        <f>SUMIFS('IEA production stats (counts)'!Y:Y,'IEA production stats (counts)'!$E:$E,$D13,'IEA production stats (counts)'!$AN:$AN,$C13)</f>
        <v>8</v>
      </c>
      <c r="BI13" s="62">
        <f>SUMIFS('IEA production stats (counts)'!Z:Z,'IEA production stats (counts)'!$E:$E,$D13,'IEA production stats (counts)'!$AN:$AN,$C13)</f>
        <v>8</v>
      </c>
      <c r="BJ13" s="62">
        <f>SUMIFS('IEA production stats (counts)'!AA:AA,'IEA production stats (counts)'!$E:$E,$D13,'IEA production stats (counts)'!$AN:$AN,$C13)</f>
        <v>8</v>
      </c>
      <c r="BK13" s="62">
        <f>SUMIFS('IEA production stats (counts)'!AB:AB,'IEA production stats (counts)'!$E:$E,$D13,'IEA production stats (counts)'!$AN:$AN,$C13)</f>
        <v>8</v>
      </c>
      <c r="BL13" s="62">
        <f>SUMIFS('IEA production stats (counts)'!AC:AC,'IEA production stats (counts)'!$E:$E,$D13,'IEA production stats (counts)'!$AN:$AN,$C13)</f>
        <v>8</v>
      </c>
      <c r="BM13" s="62">
        <f>SUMIFS('IEA production stats (counts)'!AD:AD,'IEA production stats (counts)'!$E:$E,$D13,'IEA production stats (counts)'!$AN:$AN,$C13)</f>
        <v>8</v>
      </c>
      <c r="BN13" s="62">
        <f>SUMIFS('IEA production stats (counts)'!AE:AE,'IEA production stats (counts)'!$E:$E,$D13,'IEA production stats (counts)'!$AN:$AN,$C13)</f>
        <v>8</v>
      </c>
      <c r="BO13" s="62">
        <f>SUMIFS('IEA production stats (counts)'!AF:AF,'IEA production stats (counts)'!$E:$E,$D13,'IEA production stats (counts)'!$AN:$AN,$C13)</f>
        <v>8</v>
      </c>
      <c r="BP13" s="62">
        <f>SUMIFS('IEA production stats (counts)'!AG:AG,'IEA production stats (counts)'!$E:$E,$D13,'IEA production stats (counts)'!$AN:$AN,$C13)</f>
        <v>8</v>
      </c>
      <c r="BQ13" s="62">
        <f>SUMIFS('IEA production stats (counts)'!AH:AH,'IEA production stats (counts)'!$E:$E,$D13,'IEA production stats (counts)'!$AN:$AN,$C13)</f>
        <v>8</v>
      </c>
      <c r="BR13" s="62">
        <f>SUMIFS('IEA production stats (counts)'!AI:AI,'IEA production stats (counts)'!$E:$E,$D13,'IEA production stats (counts)'!$AN:$AN,$C13)</f>
        <v>8</v>
      </c>
      <c r="BS13" s="62">
        <f>SUMIFS('IEA production stats (counts)'!AJ:AJ,'IEA production stats (counts)'!$E:$E,$D13,'IEA production stats (counts)'!$AN:$AN,$C13)</f>
        <v>8</v>
      </c>
      <c r="BT13" s="62">
        <f>SUMIFS('IEA production stats (counts)'!AK:AK,'IEA production stats (counts)'!$E:$E,$D13,'IEA production stats (counts)'!$AN:$AN,$C13)</f>
        <v>8</v>
      </c>
      <c r="BU13" s="62">
        <f>SUMIFS('IEA production stats (counts)'!AL:AL,'IEA production stats (counts)'!$E:$E,$D13,'IEA production stats (counts)'!$AN:$AN,$C13)</f>
        <v>0</v>
      </c>
      <c r="BV13" s="66">
        <f t="shared" si="2"/>
        <v>80</v>
      </c>
      <c r="BW13" s="66">
        <f t="shared" si="0"/>
        <v>80</v>
      </c>
      <c r="BX13" s="66">
        <f t="shared" si="0"/>
        <v>80</v>
      </c>
      <c r="BY13" s="66">
        <f t="shared" si="0"/>
        <v>80</v>
      </c>
      <c r="BZ13" s="66">
        <f t="shared" si="0"/>
        <v>80</v>
      </c>
      <c r="CA13" s="66">
        <f t="shared" si="0"/>
        <v>80</v>
      </c>
      <c r="CB13" s="66">
        <f t="shared" si="0"/>
        <v>80</v>
      </c>
      <c r="CC13" s="66">
        <f t="shared" si="0"/>
        <v>80</v>
      </c>
      <c r="CD13" s="66">
        <f t="shared" si="0"/>
        <v>80</v>
      </c>
      <c r="CE13" s="66">
        <f t="shared" si="0"/>
        <v>80</v>
      </c>
      <c r="CF13" s="66">
        <f t="shared" si="0"/>
        <v>80</v>
      </c>
      <c r="CG13" s="66">
        <f t="shared" si="0"/>
        <v>80</v>
      </c>
      <c r="CH13" s="66">
        <f t="shared" si="0"/>
        <v>80</v>
      </c>
      <c r="CI13" s="66">
        <f t="shared" si="0"/>
        <v>80</v>
      </c>
      <c r="CJ13" s="66">
        <f t="shared" si="0"/>
        <v>80</v>
      </c>
      <c r="CK13" s="66">
        <f t="shared" si="0"/>
        <v>80</v>
      </c>
      <c r="CL13" s="66">
        <f t="shared" si="0"/>
        <v>80</v>
      </c>
      <c r="CM13" s="66">
        <f t="shared" si="0"/>
        <v>80</v>
      </c>
      <c r="CN13" s="66">
        <f t="shared" si="0"/>
        <v>80</v>
      </c>
      <c r="CO13" s="66">
        <f t="shared" si="0"/>
        <v>80</v>
      </c>
      <c r="CP13" s="66">
        <f t="shared" si="0"/>
        <v>80</v>
      </c>
      <c r="CQ13" s="66">
        <f t="shared" si="0"/>
        <v>0</v>
      </c>
    </row>
    <row r="14" spans="1:95" x14ac:dyDescent="0.25">
      <c r="A14" s="5" t="str">
        <f t="shared" si="3"/>
        <v>101BIOGASES</v>
      </c>
      <c r="B14" s="3">
        <v>101</v>
      </c>
      <c r="C14" t="str">
        <f>VLOOKUP($B14,'Lookup codes'!$A:$C,2,FALSE)</f>
        <v>Southern Africa</v>
      </c>
      <c r="D14" t="s">
        <v>636</v>
      </c>
      <c r="E14" t="s">
        <v>637</v>
      </c>
      <c r="F14" t="s">
        <v>794</v>
      </c>
      <c r="G14" t="s">
        <v>528</v>
      </c>
      <c r="H14" s="45">
        <f>SUMIFS('IEA production stats by year'!Q:Q,'IEA production stats by year'!$E:$E,$D14,'IEA production stats by year'!$AN:$AN,$C14)</f>
        <v>0</v>
      </c>
      <c r="I14" s="45">
        <f>SUMIFS('IEA production stats by year'!R:R,'IEA production stats by year'!$E:$E,$D14,'IEA production stats by year'!$AN:$AN,$C14)</f>
        <v>0</v>
      </c>
      <c r="J14" s="45">
        <f>SUMIFS('IEA production stats by year'!S:S,'IEA production stats by year'!$E:$E,$D14,'IEA production stats by year'!$AN:$AN,$C14)</f>
        <v>0</v>
      </c>
      <c r="K14" s="45">
        <f>SUMIFS('IEA production stats by year'!T:T,'IEA production stats by year'!$E:$E,$D14,'IEA production stats by year'!$AN:$AN,$C14)</f>
        <v>0</v>
      </c>
      <c r="L14" s="45">
        <f>SUMIFS('IEA production stats by year'!U:U,'IEA production stats by year'!$E:$E,$D14,'IEA production stats by year'!$AN:$AN,$C14)</f>
        <v>0</v>
      </c>
      <c r="M14" s="45">
        <f>SUMIFS('IEA production stats by year'!V:V,'IEA production stats by year'!$E:$E,$D14,'IEA production stats by year'!$AN:$AN,$C14)</f>
        <v>0</v>
      </c>
      <c r="N14" s="45">
        <f>SUMIFS('IEA production stats by year'!W:W,'IEA production stats by year'!$E:$E,$D14,'IEA production stats by year'!$AN:$AN,$C14)</f>
        <v>0</v>
      </c>
      <c r="O14" s="45">
        <f>SUMIFS('IEA production stats by year'!X:X,'IEA production stats by year'!$E:$E,$D14,'IEA production stats by year'!$AN:$AN,$C14)</f>
        <v>0</v>
      </c>
      <c r="P14" s="45">
        <f>SUMIFS('IEA production stats by year'!Y:Y,'IEA production stats by year'!$E:$E,$D14,'IEA production stats by year'!$AN:$AN,$C14)</f>
        <v>0</v>
      </c>
      <c r="Q14" s="45">
        <f>SUMIFS('IEA production stats by year'!Z:Z,'IEA production stats by year'!$E:$E,$D14,'IEA production stats by year'!$AN:$AN,$C14)</f>
        <v>0</v>
      </c>
      <c r="R14" s="45">
        <f>SUMIFS('IEA production stats by year'!AA:AA,'IEA production stats by year'!$E:$E,$D14,'IEA production stats by year'!$AN:$AN,$C14)</f>
        <v>0</v>
      </c>
      <c r="S14" s="45">
        <f>SUMIFS('IEA production stats by year'!AB:AB,'IEA production stats by year'!$E:$E,$D14,'IEA production stats by year'!$AN:$AN,$C14)</f>
        <v>0</v>
      </c>
      <c r="T14" s="45">
        <f>SUMIFS('IEA production stats by year'!AC:AC,'IEA production stats by year'!$E:$E,$D14,'IEA production stats by year'!$AN:$AN,$C14)</f>
        <v>0</v>
      </c>
      <c r="U14" s="45">
        <f>SUMIFS('IEA production stats by year'!AD:AD,'IEA production stats by year'!$E:$E,$D14,'IEA production stats by year'!$AN:$AN,$C14)</f>
        <v>0</v>
      </c>
      <c r="V14" s="45">
        <f>SUMIFS('IEA production stats by year'!AE:AE,'IEA production stats by year'!$E:$E,$D14,'IEA production stats by year'!$AN:$AN,$C14)</f>
        <v>0</v>
      </c>
      <c r="W14" s="45">
        <f>SUMIFS('IEA production stats by year'!AF:AF,'IEA production stats by year'!$E:$E,$D14,'IEA production stats by year'!$AN:$AN,$C14)</f>
        <v>0</v>
      </c>
      <c r="X14" s="45">
        <f>SUMIFS('IEA production stats by year'!AG:AG,'IEA production stats by year'!$E:$E,$D14,'IEA production stats by year'!$AN:$AN,$C14)</f>
        <v>0</v>
      </c>
      <c r="Y14" s="45">
        <f>SUMIFS('IEA production stats by year'!AH:AH,'IEA production stats by year'!$E:$E,$D14,'IEA production stats by year'!$AN:$AN,$C14)</f>
        <v>0</v>
      </c>
      <c r="Z14" s="45">
        <f>SUMIFS('IEA production stats by year'!AI:AI,'IEA production stats by year'!$E:$E,$D14,'IEA production stats by year'!$AN:$AN,$C14)</f>
        <v>0</v>
      </c>
      <c r="AA14" s="45">
        <f>SUMIFS('IEA production stats by year'!AJ:AJ,'IEA production stats by year'!$E:$E,$D14,'IEA production stats by year'!$AN:$AN,$C14)</f>
        <v>0</v>
      </c>
      <c r="AB14" s="45">
        <f>SUMIFS('IEA production stats by year'!AK:AK,'IEA production stats by year'!$E:$E,$D14,'IEA production stats by year'!$AN:$AN,$C14)</f>
        <v>0</v>
      </c>
      <c r="AC14" s="45">
        <f>SUMIFS('IEA production stats by year'!AL:AL,'IEA production stats by year'!$E:$E,$D14,'IEA production stats by year'!$AN:$AN,$C14)</f>
        <v>0</v>
      </c>
      <c r="AD14" s="58">
        <f>COUNTIFS('Country groupings'!$C:$C,$C14)-SUMIFS('IEA production stats (counts)'!Q:Q,'IEA production stats (counts)'!$E:$E,$D14,'IEA production stats (counts)'!$AN:$AN,$C14)</f>
        <v>2</v>
      </c>
      <c r="AE14" s="58">
        <f>COUNTIFS('Country groupings'!$C:$C,$C14)-SUMIFS('IEA production stats (counts)'!R:R,'IEA production stats (counts)'!$E:$E,$D14,'IEA production stats (counts)'!$AN:$AN,$C14)</f>
        <v>2</v>
      </c>
      <c r="AF14" s="58">
        <f>COUNTIFS('Country groupings'!$C:$C,$C14)-SUMIFS('IEA production stats (counts)'!S:S,'IEA production stats (counts)'!$E:$E,$D14,'IEA production stats (counts)'!$AN:$AN,$C14)</f>
        <v>2</v>
      </c>
      <c r="AG14" s="58">
        <f>COUNTIFS('Country groupings'!$C:$C,$C14)-SUMIFS('IEA production stats (counts)'!T:T,'IEA production stats (counts)'!$E:$E,$D14,'IEA production stats (counts)'!$AN:$AN,$C14)</f>
        <v>2</v>
      </c>
      <c r="AH14" s="58">
        <f>COUNTIFS('Country groupings'!$C:$C,$C14)-SUMIFS('IEA production stats (counts)'!U:U,'IEA production stats (counts)'!$E:$E,$D14,'IEA production stats (counts)'!$AN:$AN,$C14)</f>
        <v>2</v>
      </c>
      <c r="AI14" s="58">
        <f>COUNTIFS('Country groupings'!$C:$C,$C14)-SUMIFS('IEA production stats (counts)'!V:V,'IEA production stats (counts)'!$E:$E,$D14,'IEA production stats (counts)'!$AN:$AN,$C14)</f>
        <v>2</v>
      </c>
      <c r="AJ14" s="58">
        <f>COUNTIFS('Country groupings'!$C:$C,$C14)-SUMIFS('IEA production stats (counts)'!W:W,'IEA production stats (counts)'!$E:$E,$D14,'IEA production stats (counts)'!$AN:$AN,$C14)</f>
        <v>2</v>
      </c>
      <c r="AK14" s="58">
        <f>COUNTIFS('Country groupings'!$C:$C,$C14)-SUMIFS('IEA production stats (counts)'!X:X,'IEA production stats (counts)'!$E:$E,$D14,'IEA production stats (counts)'!$AN:$AN,$C14)</f>
        <v>2</v>
      </c>
      <c r="AL14" s="58">
        <f>COUNTIFS('Country groupings'!$C:$C,$C14)-SUMIFS('IEA production stats (counts)'!Y:Y,'IEA production stats (counts)'!$E:$E,$D14,'IEA production stats (counts)'!$AN:$AN,$C14)</f>
        <v>2</v>
      </c>
      <c r="AM14" s="58">
        <f>COUNTIFS('Country groupings'!$C:$C,$C14)-SUMIFS('IEA production stats (counts)'!Z:Z,'IEA production stats (counts)'!$E:$E,$D14,'IEA production stats (counts)'!$AN:$AN,$C14)</f>
        <v>2</v>
      </c>
      <c r="AN14" s="58">
        <f>COUNTIFS('Country groupings'!$C:$C,$C14)-SUMIFS('IEA production stats (counts)'!AA:AA,'IEA production stats (counts)'!$E:$E,$D14,'IEA production stats (counts)'!$AN:$AN,$C14)</f>
        <v>2</v>
      </c>
      <c r="AO14" s="58">
        <f>COUNTIFS('Country groupings'!$C:$C,$C14)-SUMIFS('IEA production stats (counts)'!AB:AB,'IEA production stats (counts)'!$E:$E,$D14,'IEA production stats (counts)'!$AN:$AN,$C14)</f>
        <v>2</v>
      </c>
      <c r="AP14" s="58">
        <f>COUNTIFS('Country groupings'!$C:$C,$C14)-SUMIFS('IEA production stats (counts)'!AC:AC,'IEA production stats (counts)'!$E:$E,$D14,'IEA production stats (counts)'!$AN:$AN,$C14)</f>
        <v>2</v>
      </c>
      <c r="AQ14" s="58">
        <f>COUNTIFS('Country groupings'!$C:$C,$C14)-SUMIFS('IEA production stats (counts)'!AD:AD,'IEA production stats (counts)'!$E:$E,$D14,'IEA production stats (counts)'!$AN:$AN,$C14)</f>
        <v>2</v>
      </c>
      <c r="AR14" s="58">
        <f>COUNTIFS('Country groupings'!$C:$C,$C14)-SUMIFS('IEA production stats (counts)'!AE:AE,'IEA production stats (counts)'!$E:$E,$D14,'IEA production stats (counts)'!$AN:$AN,$C14)</f>
        <v>2</v>
      </c>
      <c r="AS14" s="58">
        <f>COUNTIFS('Country groupings'!$C:$C,$C14)-SUMIFS('IEA production stats (counts)'!AF:AF,'IEA production stats (counts)'!$E:$E,$D14,'IEA production stats (counts)'!$AN:$AN,$C14)</f>
        <v>2</v>
      </c>
      <c r="AT14" s="58">
        <f>COUNTIFS('Country groupings'!$C:$C,$C14)-SUMIFS('IEA production stats (counts)'!AG:AG,'IEA production stats (counts)'!$E:$E,$D14,'IEA production stats (counts)'!$AN:$AN,$C14)</f>
        <v>2</v>
      </c>
      <c r="AU14" s="58">
        <f>COUNTIFS('Country groupings'!$C:$C,$C14)-SUMIFS('IEA production stats (counts)'!AH:AH,'IEA production stats (counts)'!$E:$E,$D14,'IEA production stats (counts)'!$AN:$AN,$C14)</f>
        <v>2</v>
      </c>
      <c r="AV14" s="58">
        <f>COUNTIFS('Country groupings'!$C:$C,$C14)-SUMIFS('IEA production stats (counts)'!AI:AI,'IEA production stats (counts)'!$E:$E,$D14,'IEA production stats (counts)'!$AN:$AN,$C14)</f>
        <v>2</v>
      </c>
      <c r="AW14" s="58">
        <f>COUNTIFS('Country groupings'!$C:$C,$C14)-SUMIFS('IEA production stats (counts)'!AJ:AJ,'IEA production stats (counts)'!$E:$E,$D14,'IEA production stats (counts)'!$AN:$AN,$C14)</f>
        <v>2</v>
      </c>
      <c r="AX14" s="58">
        <f>COUNTIFS('Country groupings'!$C:$C,$C14)-SUMIFS('IEA production stats (counts)'!AK:AK,'IEA production stats (counts)'!$E:$E,$D14,'IEA production stats (counts)'!$AN:$AN,$C14)</f>
        <v>2</v>
      </c>
      <c r="AY14" s="58">
        <f>COUNTIFS('Country groupings'!$C:$C,$C14)-SUMIFS('IEA production stats (counts)'!AL:AL,'IEA production stats (counts)'!$E:$E,$D14,'IEA production stats (counts)'!$AN:$AN,$C14)</f>
        <v>10</v>
      </c>
      <c r="AZ14" s="62">
        <f>SUMIFS('IEA production stats (counts)'!Q:Q,'IEA production stats (counts)'!$E:$E,$D14,'IEA production stats (counts)'!$AN:$AN,$C14)</f>
        <v>8</v>
      </c>
      <c r="BA14" s="62">
        <f>SUMIFS('IEA production stats (counts)'!R:R,'IEA production stats (counts)'!$E:$E,$D14,'IEA production stats (counts)'!$AN:$AN,$C14)</f>
        <v>8</v>
      </c>
      <c r="BB14" s="62">
        <f>SUMIFS('IEA production stats (counts)'!S:S,'IEA production stats (counts)'!$E:$E,$D14,'IEA production stats (counts)'!$AN:$AN,$C14)</f>
        <v>8</v>
      </c>
      <c r="BC14" s="62">
        <f>SUMIFS('IEA production stats (counts)'!T:T,'IEA production stats (counts)'!$E:$E,$D14,'IEA production stats (counts)'!$AN:$AN,$C14)</f>
        <v>8</v>
      </c>
      <c r="BD14" s="62">
        <f>SUMIFS('IEA production stats (counts)'!U:U,'IEA production stats (counts)'!$E:$E,$D14,'IEA production stats (counts)'!$AN:$AN,$C14)</f>
        <v>8</v>
      </c>
      <c r="BE14" s="62">
        <f>SUMIFS('IEA production stats (counts)'!V:V,'IEA production stats (counts)'!$E:$E,$D14,'IEA production stats (counts)'!$AN:$AN,$C14)</f>
        <v>8</v>
      </c>
      <c r="BF14" s="62">
        <f>SUMIFS('IEA production stats (counts)'!W:W,'IEA production stats (counts)'!$E:$E,$D14,'IEA production stats (counts)'!$AN:$AN,$C14)</f>
        <v>8</v>
      </c>
      <c r="BG14" s="62">
        <f>SUMIFS('IEA production stats (counts)'!X:X,'IEA production stats (counts)'!$E:$E,$D14,'IEA production stats (counts)'!$AN:$AN,$C14)</f>
        <v>8</v>
      </c>
      <c r="BH14" s="62">
        <f>SUMIFS('IEA production stats (counts)'!Y:Y,'IEA production stats (counts)'!$E:$E,$D14,'IEA production stats (counts)'!$AN:$AN,$C14)</f>
        <v>8</v>
      </c>
      <c r="BI14" s="62">
        <f>SUMIFS('IEA production stats (counts)'!Z:Z,'IEA production stats (counts)'!$E:$E,$D14,'IEA production stats (counts)'!$AN:$AN,$C14)</f>
        <v>8</v>
      </c>
      <c r="BJ14" s="62">
        <f>SUMIFS('IEA production stats (counts)'!AA:AA,'IEA production stats (counts)'!$E:$E,$D14,'IEA production stats (counts)'!$AN:$AN,$C14)</f>
        <v>8</v>
      </c>
      <c r="BK14" s="62">
        <f>SUMIFS('IEA production stats (counts)'!AB:AB,'IEA production stats (counts)'!$E:$E,$D14,'IEA production stats (counts)'!$AN:$AN,$C14)</f>
        <v>8</v>
      </c>
      <c r="BL14" s="62">
        <f>SUMIFS('IEA production stats (counts)'!AC:AC,'IEA production stats (counts)'!$E:$E,$D14,'IEA production stats (counts)'!$AN:$AN,$C14)</f>
        <v>8</v>
      </c>
      <c r="BM14" s="62">
        <f>SUMIFS('IEA production stats (counts)'!AD:AD,'IEA production stats (counts)'!$E:$E,$D14,'IEA production stats (counts)'!$AN:$AN,$C14)</f>
        <v>8</v>
      </c>
      <c r="BN14" s="62">
        <f>SUMIFS('IEA production stats (counts)'!AE:AE,'IEA production stats (counts)'!$E:$E,$D14,'IEA production stats (counts)'!$AN:$AN,$C14)</f>
        <v>8</v>
      </c>
      <c r="BO14" s="62">
        <f>SUMIFS('IEA production stats (counts)'!AF:AF,'IEA production stats (counts)'!$E:$E,$D14,'IEA production stats (counts)'!$AN:$AN,$C14)</f>
        <v>8</v>
      </c>
      <c r="BP14" s="62">
        <f>SUMIFS('IEA production stats (counts)'!AG:AG,'IEA production stats (counts)'!$E:$E,$D14,'IEA production stats (counts)'!$AN:$AN,$C14)</f>
        <v>8</v>
      </c>
      <c r="BQ14" s="62">
        <f>SUMIFS('IEA production stats (counts)'!AH:AH,'IEA production stats (counts)'!$E:$E,$D14,'IEA production stats (counts)'!$AN:$AN,$C14)</f>
        <v>8</v>
      </c>
      <c r="BR14" s="62">
        <f>SUMIFS('IEA production stats (counts)'!AI:AI,'IEA production stats (counts)'!$E:$E,$D14,'IEA production stats (counts)'!$AN:$AN,$C14)</f>
        <v>8</v>
      </c>
      <c r="BS14" s="62">
        <f>SUMIFS('IEA production stats (counts)'!AJ:AJ,'IEA production stats (counts)'!$E:$E,$D14,'IEA production stats (counts)'!$AN:$AN,$C14)</f>
        <v>8</v>
      </c>
      <c r="BT14" s="62">
        <f>SUMIFS('IEA production stats (counts)'!AK:AK,'IEA production stats (counts)'!$E:$E,$D14,'IEA production stats (counts)'!$AN:$AN,$C14)</f>
        <v>8</v>
      </c>
      <c r="BU14" s="62">
        <f>SUMIFS('IEA production stats (counts)'!AL:AL,'IEA production stats (counts)'!$E:$E,$D14,'IEA production stats (counts)'!$AN:$AN,$C14)</f>
        <v>0</v>
      </c>
      <c r="BV14" s="66">
        <f t="shared" si="2"/>
        <v>80</v>
      </c>
      <c r="BW14" s="66">
        <f t="shared" si="0"/>
        <v>80</v>
      </c>
      <c r="BX14" s="66">
        <f t="shared" si="0"/>
        <v>80</v>
      </c>
      <c r="BY14" s="66">
        <f t="shared" si="0"/>
        <v>80</v>
      </c>
      <c r="BZ14" s="66">
        <f t="shared" ref="BZ14:BZ77" si="4">BD14/SUM(BD14,AH14)*100</f>
        <v>80</v>
      </c>
      <c r="CA14" s="66">
        <f t="shared" ref="CA14:CA77" si="5">BE14/SUM(BE14,AI14)*100</f>
        <v>80</v>
      </c>
      <c r="CB14" s="66">
        <f t="shared" ref="CB14:CB77" si="6">BF14/SUM(BF14,AJ14)*100</f>
        <v>80</v>
      </c>
      <c r="CC14" s="66">
        <f t="shared" ref="CC14:CC77" si="7">BG14/SUM(BG14,AK14)*100</f>
        <v>80</v>
      </c>
      <c r="CD14" s="66">
        <f t="shared" ref="CD14:CD77" si="8">BH14/SUM(BH14,AL14)*100</f>
        <v>80</v>
      </c>
      <c r="CE14" s="66">
        <f t="shared" ref="CE14:CE77" si="9">BI14/SUM(BI14,AM14)*100</f>
        <v>80</v>
      </c>
      <c r="CF14" s="66">
        <f t="shared" ref="CF14:CF77" si="10">BJ14/SUM(BJ14,AN14)*100</f>
        <v>80</v>
      </c>
      <c r="CG14" s="66">
        <f t="shared" ref="CG14:CG77" si="11">BK14/SUM(BK14,AO14)*100</f>
        <v>80</v>
      </c>
      <c r="CH14" s="66">
        <f t="shared" ref="CH14:CH77" si="12">BL14/SUM(BL14,AP14)*100</f>
        <v>80</v>
      </c>
      <c r="CI14" s="66">
        <f t="shared" ref="CI14:CI77" si="13">BM14/SUM(BM14,AQ14)*100</f>
        <v>80</v>
      </c>
      <c r="CJ14" s="66">
        <f t="shared" ref="CJ14:CJ77" si="14">BN14/SUM(BN14,AR14)*100</f>
        <v>80</v>
      </c>
      <c r="CK14" s="66">
        <f t="shared" ref="CK14:CK77" si="15">BO14/SUM(BO14,AS14)*100</f>
        <v>80</v>
      </c>
      <c r="CL14" s="66">
        <f t="shared" ref="CL14:CL77" si="16">BP14/SUM(BP14,AT14)*100</f>
        <v>80</v>
      </c>
      <c r="CM14" s="66">
        <f t="shared" ref="CM14:CM77" si="17">BQ14/SUM(BQ14,AU14)*100</f>
        <v>80</v>
      </c>
      <c r="CN14" s="66">
        <f t="shared" ref="CN14:CN77" si="18">BR14/SUM(BR14,AV14)*100</f>
        <v>80</v>
      </c>
      <c r="CO14" s="66">
        <f t="shared" ref="CO14:CO77" si="19">BS14/SUM(BS14,AW14)*100</f>
        <v>80</v>
      </c>
      <c r="CP14" s="66">
        <f t="shared" ref="CP14:CP77" si="20">BT14/SUM(BT14,AX14)*100</f>
        <v>80</v>
      </c>
      <c r="CQ14" s="66">
        <f t="shared" ref="CQ14:CQ77" si="21">BU14/SUM(BU14,AY14)*100</f>
        <v>0</v>
      </c>
    </row>
    <row r="15" spans="1:95" x14ac:dyDescent="0.25">
      <c r="A15" s="5" t="str">
        <f t="shared" si="3"/>
        <v>101BIOJETKERO</v>
      </c>
      <c r="B15" s="3">
        <v>101</v>
      </c>
      <c r="C15" t="str">
        <f>VLOOKUP($B15,'Lookup codes'!$A:$C,2,FALSE)</f>
        <v>Southern Africa</v>
      </c>
      <c r="D15" t="s">
        <v>638</v>
      </c>
      <c r="E15" t="s">
        <v>639</v>
      </c>
      <c r="F15" t="s">
        <v>794</v>
      </c>
      <c r="G15" t="s">
        <v>528</v>
      </c>
      <c r="H15" s="45">
        <f>SUMIFS('IEA production stats by year'!Q:Q,'IEA production stats by year'!$E:$E,$D15,'IEA production stats by year'!$AN:$AN,$C15)</f>
        <v>0</v>
      </c>
      <c r="I15" s="45">
        <f>SUMIFS('IEA production stats by year'!R:R,'IEA production stats by year'!$E:$E,$D15,'IEA production stats by year'!$AN:$AN,$C15)</f>
        <v>0</v>
      </c>
      <c r="J15" s="45">
        <f>SUMIFS('IEA production stats by year'!S:S,'IEA production stats by year'!$E:$E,$D15,'IEA production stats by year'!$AN:$AN,$C15)</f>
        <v>0</v>
      </c>
      <c r="K15" s="45">
        <f>SUMIFS('IEA production stats by year'!T:T,'IEA production stats by year'!$E:$E,$D15,'IEA production stats by year'!$AN:$AN,$C15)</f>
        <v>0</v>
      </c>
      <c r="L15" s="45">
        <f>SUMIFS('IEA production stats by year'!U:U,'IEA production stats by year'!$E:$E,$D15,'IEA production stats by year'!$AN:$AN,$C15)</f>
        <v>0</v>
      </c>
      <c r="M15" s="45">
        <f>SUMIFS('IEA production stats by year'!V:V,'IEA production stats by year'!$E:$E,$D15,'IEA production stats by year'!$AN:$AN,$C15)</f>
        <v>0</v>
      </c>
      <c r="N15" s="45">
        <f>SUMIFS('IEA production stats by year'!W:W,'IEA production stats by year'!$E:$E,$D15,'IEA production stats by year'!$AN:$AN,$C15)</f>
        <v>0</v>
      </c>
      <c r="O15" s="45">
        <f>SUMIFS('IEA production stats by year'!X:X,'IEA production stats by year'!$E:$E,$D15,'IEA production stats by year'!$AN:$AN,$C15)</f>
        <v>0</v>
      </c>
      <c r="P15" s="45">
        <f>SUMIFS('IEA production stats by year'!Y:Y,'IEA production stats by year'!$E:$E,$D15,'IEA production stats by year'!$AN:$AN,$C15)</f>
        <v>0</v>
      </c>
      <c r="Q15" s="45">
        <f>SUMIFS('IEA production stats by year'!Z:Z,'IEA production stats by year'!$E:$E,$D15,'IEA production stats by year'!$AN:$AN,$C15)</f>
        <v>0</v>
      </c>
      <c r="R15" s="45">
        <f>SUMIFS('IEA production stats by year'!AA:AA,'IEA production stats by year'!$E:$E,$D15,'IEA production stats by year'!$AN:$AN,$C15)</f>
        <v>0</v>
      </c>
      <c r="S15" s="45">
        <f>SUMIFS('IEA production stats by year'!AB:AB,'IEA production stats by year'!$E:$E,$D15,'IEA production stats by year'!$AN:$AN,$C15)</f>
        <v>0</v>
      </c>
      <c r="T15" s="45">
        <f>SUMIFS('IEA production stats by year'!AC:AC,'IEA production stats by year'!$E:$E,$D15,'IEA production stats by year'!$AN:$AN,$C15)</f>
        <v>0</v>
      </c>
      <c r="U15" s="45">
        <f>SUMIFS('IEA production stats by year'!AD:AD,'IEA production stats by year'!$E:$E,$D15,'IEA production stats by year'!$AN:$AN,$C15)</f>
        <v>0</v>
      </c>
      <c r="V15" s="45">
        <f>SUMIFS('IEA production stats by year'!AE:AE,'IEA production stats by year'!$E:$E,$D15,'IEA production stats by year'!$AN:$AN,$C15)</f>
        <v>0</v>
      </c>
      <c r="W15" s="45">
        <f>SUMIFS('IEA production stats by year'!AF:AF,'IEA production stats by year'!$E:$E,$D15,'IEA production stats by year'!$AN:$AN,$C15)</f>
        <v>0</v>
      </c>
      <c r="X15" s="45">
        <f>SUMIFS('IEA production stats by year'!AG:AG,'IEA production stats by year'!$E:$E,$D15,'IEA production stats by year'!$AN:$AN,$C15)</f>
        <v>0</v>
      </c>
      <c r="Y15" s="45">
        <f>SUMIFS('IEA production stats by year'!AH:AH,'IEA production stats by year'!$E:$E,$D15,'IEA production stats by year'!$AN:$AN,$C15)</f>
        <v>0</v>
      </c>
      <c r="Z15" s="45">
        <f>SUMIFS('IEA production stats by year'!AI:AI,'IEA production stats by year'!$E:$E,$D15,'IEA production stats by year'!$AN:$AN,$C15)</f>
        <v>0</v>
      </c>
      <c r="AA15" s="45">
        <f>SUMIFS('IEA production stats by year'!AJ:AJ,'IEA production stats by year'!$E:$E,$D15,'IEA production stats by year'!$AN:$AN,$C15)</f>
        <v>0</v>
      </c>
      <c r="AB15" s="45">
        <f>SUMIFS('IEA production stats by year'!AK:AK,'IEA production stats by year'!$E:$E,$D15,'IEA production stats by year'!$AN:$AN,$C15)</f>
        <v>0</v>
      </c>
      <c r="AC15" s="45">
        <f>SUMIFS('IEA production stats by year'!AL:AL,'IEA production stats by year'!$E:$E,$D15,'IEA production stats by year'!$AN:$AN,$C15)</f>
        <v>0</v>
      </c>
      <c r="AD15" s="58">
        <f>COUNTIFS('Country groupings'!$C:$C,$C15)-SUMIFS('IEA production stats (counts)'!Q:Q,'IEA production stats (counts)'!$E:$E,$D15,'IEA production stats (counts)'!$AN:$AN,$C15)</f>
        <v>2</v>
      </c>
      <c r="AE15" s="58">
        <f>COUNTIFS('Country groupings'!$C:$C,$C15)-SUMIFS('IEA production stats (counts)'!R:R,'IEA production stats (counts)'!$E:$E,$D15,'IEA production stats (counts)'!$AN:$AN,$C15)</f>
        <v>2</v>
      </c>
      <c r="AF15" s="58">
        <f>COUNTIFS('Country groupings'!$C:$C,$C15)-SUMIFS('IEA production stats (counts)'!S:S,'IEA production stats (counts)'!$E:$E,$D15,'IEA production stats (counts)'!$AN:$AN,$C15)</f>
        <v>2</v>
      </c>
      <c r="AG15" s="58">
        <f>COUNTIFS('Country groupings'!$C:$C,$C15)-SUMIFS('IEA production stats (counts)'!T:T,'IEA production stats (counts)'!$E:$E,$D15,'IEA production stats (counts)'!$AN:$AN,$C15)</f>
        <v>2</v>
      </c>
      <c r="AH15" s="58">
        <f>COUNTIFS('Country groupings'!$C:$C,$C15)-SUMIFS('IEA production stats (counts)'!U:U,'IEA production stats (counts)'!$E:$E,$D15,'IEA production stats (counts)'!$AN:$AN,$C15)</f>
        <v>2</v>
      </c>
      <c r="AI15" s="58">
        <f>COUNTIFS('Country groupings'!$C:$C,$C15)-SUMIFS('IEA production stats (counts)'!V:V,'IEA production stats (counts)'!$E:$E,$D15,'IEA production stats (counts)'!$AN:$AN,$C15)</f>
        <v>2</v>
      </c>
      <c r="AJ15" s="58">
        <f>COUNTIFS('Country groupings'!$C:$C,$C15)-SUMIFS('IEA production stats (counts)'!W:W,'IEA production stats (counts)'!$E:$E,$D15,'IEA production stats (counts)'!$AN:$AN,$C15)</f>
        <v>2</v>
      </c>
      <c r="AK15" s="58">
        <f>COUNTIFS('Country groupings'!$C:$C,$C15)-SUMIFS('IEA production stats (counts)'!X:X,'IEA production stats (counts)'!$E:$E,$D15,'IEA production stats (counts)'!$AN:$AN,$C15)</f>
        <v>2</v>
      </c>
      <c r="AL15" s="58">
        <f>COUNTIFS('Country groupings'!$C:$C,$C15)-SUMIFS('IEA production stats (counts)'!Y:Y,'IEA production stats (counts)'!$E:$E,$D15,'IEA production stats (counts)'!$AN:$AN,$C15)</f>
        <v>2</v>
      </c>
      <c r="AM15" s="58">
        <f>COUNTIFS('Country groupings'!$C:$C,$C15)-SUMIFS('IEA production stats (counts)'!Z:Z,'IEA production stats (counts)'!$E:$E,$D15,'IEA production stats (counts)'!$AN:$AN,$C15)</f>
        <v>2</v>
      </c>
      <c r="AN15" s="58">
        <f>COUNTIFS('Country groupings'!$C:$C,$C15)-SUMIFS('IEA production stats (counts)'!AA:AA,'IEA production stats (counts)'!$E:$E,$D15,'IEA production stats (counts)'!$AN:$AN,$C15)</f>
        <v>2</v>
      </c>
      <c r="AO15" s="58">
        <f>COUNTIFS('Country groupings'!$C:$C,$C15)-SUMIFS('IEA production stats (counts)'!AB:AB,'IEA production stats (counts)'!$E:$E,$D15,'IEA production stats (counts)'!$AN:$AN,$C15)</f>
        <v>2</v>
      </c>
      <c r="AP15" s="58">
        <f>COUNTIFS('Country groupings'!$C:$C,$C15)-SUMIFS('IEA production stats (counts)'!AC:AC,'IEA production stats (counts)'!$E:$E,$D15,'IEA production stats (counts)'!$AN:$AN,$C15)</f>
        <v>2</v>
      </c>
      <c r="AQ15" s="58">
        <f>COUNTIFS('Country groupings'!$C:$C,$C15)-SUMIFS('IEA production stats (counts)'!AD:AD,'IEA production stats (counts)'!$E:$E,$D15,'IEA production stats (counts)'!$AN:$AN,$C15)</f>
        <v>2</v>
      </c>
      <c r="AR15" s="58">
        <f>COUNTIFS('Country groupings'!$C:$C,$C15)-SUMIFS('IEA production stats (counts)'!AE:AE,'IEA production stats (counts)'!$E:$E,$D15,'IEA production stats (counts)'!$AN:$AN,$C15)</f>
        <v>2</v>
      </c>
      <c r="AS15" s="58">
        <f>COUNTIFS('Country groupings'!$C:$C,$C15)-SUMIFS('IEA production stats (counts)'!AF:AF,'IEA production stats (counts)'!$E:$E,$D15,'IEA production stats (counts)'!$AN:$AN,$C15)</f>
        <v>2</v>
      </c>
      <c r="AT15" s="58">
        <f>COUNTIFS('Country groupings'!$C:$C,$C15)-SUMIFS('IEA production stats (counts)'!AG:AG,'IEA production stats (counts)'!$E:$E,$D15,'IEA production stats (counts)'!$AN:$AN,$C15)</f>
        <v>2</v>
      </c>
      <c r="AU15" s="58">
        <f>COUNTIFS('Country groupings'!$C:$C,$C15)-SUMIFS('IEA production stats (counts)'!AH:AH,'IEA production stats (counts)'!$E:$E,$D15,'IEA production stats (counts)'!$AN:$AN,$C15)</f>
        <v>2</v>
      </c>
      <c r="AV15" s="58">
        <f>COUNTIFS('Country groupings'!$C:$C,$C15)-SUMIFS('IEA production stats (counts)'!AI:AI,'IEA production stats (counts)'!$E:$E,$D15,'IEA production stats (counts)'!$AN:$AN,$C15)</f>
        <v>2</v>
      </c>
      <c r="AW15" s="58">
        <f>COUNTIFS('Country groupings'!$C:$C,$C15)-SUMIFS('IEA production stats (counts)'!AJ:AJ,'IEA production stats (counts)'!$E:$E,$D15,'IEA production stats (counts)'!$AN:$AN,$C15)</f>
        <v>2</v>
      </c>
      <c r="AX15" s="58">
        <f>COUNTIFS('Country groupings'!$C:$C,$C15)-SUMIFS('IEA production stats (counts)'!AK:AK,'IEA production stats (counts)'!$E:$E,$D15,'IEA production stats (counts)'!$AN:$AN,$C15)</f>
        <v>2</v>
      </c>
      <c r="AY15" s="58">
        <f>COUNTIFS('Country groupings'!$C:$C,$C15)-SUMIFS('IEA production stats (counts)'!AL:AL,'IEA production stats (counts)'!$E:$E,$D15,'IEA production stats (counts)'!$AN:$AN,$C15)</f>
        <v>10</v>
      </c>
      <c r="AZ15" s="62">
        <f>SUMIFS('IEA production stats (counts)'!Q:Q,'IEA production stats (counts)'!$E:$E,$D15,'IEA production stats (counts)'!$AN:$AN,$C15)</f>
        <v>8</v>
      </c>
      <c r="BA15" s="62">
        <f>SUMIFS('IEA production stats (counts)'!R:R,'IEA production stats (counts)'!$E:$E,$D15,'IEA production stats (counts)'!$AN:$AN,$C15)</f>
        <v>8</v>
      </c>
      <c r="BB15" s="62">
        <f>SUMIFS('IEA production stats (counts)'!S:S,'IEA production stats (counts)'!$E:$E,$D15,'IEA production stats (counts)'!$AN:$AN,$C15)</f>
        <v>8</v>
      </c>
      <c r="BC15" s="62">
        <f>SUMIFS('IEA production stats (counts)'!T:T,'IEA production stats (counts)'!$E:$E,$D15,'IEA production stats (counts)'!$AN:$AN,$C15)</f>
        <v>8</v>
      </c>
      <c r="BD15" s="62">
        <f>SUMIFS('IEA production stats (counts)'!U:U,'IEA production stats (counts)'!$E:$E,$D15,'IEA production stats (counts)'!$AN:$AN,$C15)</f>
        <v>8</v>
      </c>
      <c r="BE15" s="62">
        <f>SUMIFS('IEA production stats (counts)'!V:V,'IEA production stats (counts)'!$E:$E,$D15,'IEA production stats (counts)'!$AN:$AN,$C15)</f>
        <v>8</v>
      </c>
      <c r="BF15" s="62">
        <f>SUMIFS('IEA production stats (counts)'!W:W,'IEA production stats (counts)'!$E:$E,$D15,'IEA production stats (counts)'!$AN:$AN,$C15)</f>
        <v>8</v>
      </c>
      <c r="BG15" s="62">
        <f>SUMIFS('IEA production stats (counts)'!X:X,'IEA production stats (counts)'!$E:$E,$D15,'IEA production stats (counts)'!$AN:$AN,$C15)</f>
        <v>8</v>
      </c>
      <c r="BH15" s="62">
        <f>SUMIFS('IEA production stats (counts)'!Y:Y,'IEA production stats (counts)'!$E:$E,$D15,'IEA production stats (counts)'!$AN:$AN,$C15)</f>
        <v>8</v>
      </c>
      <c r="BI15" s="62">
        <f>SUMIFS('IEA production stats (counts)'!Z:Z,'IEA production stats (counts)'!$E:$E,$D15,'IEA production stats (counts)'!$AN:$AN,$C15)</f>
        <v>8</v>
      </c>
      <c r="BJ15" s="62">
        <f>SUMIFS('IEA production stats (counts)'!AA:AA,'IEA production stats (counts)'!$E:$E,$D15,'IEA production stats (counts)'!$AN:$AN,$C15)</f>
        <v>8</v>
      </c>
      <c r="BK15" s="62">
        <f>SUMIFS('IEA production stats (counts)'!AB:AB,'IEA production stats (counts)'!$E:$E,$D15,'IEA production stats (counts)'!$AN:$AN,$C15)</f>
        <v>8</v>
      </c>
      <c r="BL15" s="62">
        <f>SUMIFS('IEA production stats (counts)'!AC:AC,'IEA production stats (counts)'!$E:$E,$D15,'IEA production stats (counts)'!$AN:$AN,$C15)</f>
        <v>8</v>
      </c>
      <c r="BM15" s="62">
        <f>SUMIFS('IEA production stats (counts)'!AD:AD,'IEA production stats (counts)'!$E:$E,$D15,'IEA production stats (counts)'!$AN:$AN,$C15)</f>
        <v>8</v>
      </c>
      <c r="BN15" s="62">
        <f>SUMIFS('IEA production stats (counts)'!AE:AE,'IEA production stats (counts)'!$E:$E,$D15,'IEA production stats (counts)'!$AN:$AN,$C15)</f>
        <v>8</v>
      </c>
      <c r="BO15" s="62">
        <f>SUMIFS('IEA production stats (counts)'!AF:AF,'IEA production stats (counts)'!$E:$E,$D15,'IEA production stats (counts)'!$AN:$AN,$C15)</f>
        <v>8</v>
      </c>
      <c r="BP15" s="62">
        <f>SUMIFS('IEA production stats (counts)'!AG:AG,'IEA production stats (counts)'!$E:$E,$D15,'IEA production stats (counts)'!$AN:$AN,$C15)</f>
        <v>8</v>
      </c>
      <c r="BQ15" s="62">
        <f>SUMIFS('IEA production stats (counts)'!AH:AH,'IEA production stats (counts)'!$E:$E,$D15,'IEA production stats (counts)'!$AN:$AN,$C15)</f>
        <v>8</v>
      </c>
      <c r="BR15" s="62">
        <f>SUMIFS('IEA production stats (counts)'!AI:AI,'IEA production stats (counts)'!$E:$E,$D15,'IEA production stats (counts)'!$AN:$AN,$C15)</f>
        <v>8</v>
      </c>
      <c r="BS15" s="62">
        <f>SUMIFS('IEA production stats (counts)'!AJ:AJ,'IEA production stats (counts)'!$E:$E,$D15,'IEA production stats (counts)'!$AN:$AN,$C15)</f>
        <v>8</v>
      </c>
      <c r="BT15" s="62">
        <f>SUMIFS('IEA production stats (counts)'!AK:AK,'IEA production stats (counts)'!$E:$E,$D15,'IEA production stats (counts)'!$AN:$AN,$C15)</f>
        <v>8</v>
      </c>
      <c r="BU15" s="62">
        <f>SUMIFS('IEA production stats (counts)'!AL:AL,'IEA production stats (counts)'!$E:$E,$D15,'IEA production stats (counts)'!$AN:$AN,$C15)</f>
        <v>0</v>
      </c>
      <c r="BV15" s="66">
        <f t="shared" si="2"/>
        <v>80</v>
      </c>
      <c r="BW15" s="66">
        <f t="shared" ref="BW15:BW78" si="22">BA15/SUM(BA15,AE15)*100</f>
        <v>80</v>
      </c>
      <c r="BX15" s="66">
        <f t="shared" ref="BX15:BX78" si="23">BB15/SUM(BB15,AF15)*100</f>
        <v>80</v>
      </c>
      <c r="BY15" s="66">
        <f t="shared" ref="BY15:BY78" si="24">BC15/SUM(BC15,AG15)*100</f>
        <v>80</v>
      </c>
      <c r="BZ15" s="66">
        <f t="shared" si="4"/>
        <v>80</v>
      </c>
      <c r="CA15" s="66">
        <f t="shared" si="5"/>
        <v>80</v>
      </c>
      <c r="CB15" s="66">
        <f t="shared" si="6"/>
        <v>80</v>
      </c>
      <c r="CC15" s="66">
        <f t="shared" si="7"/>
        <v>80</v>
      </c>
      <c r="CD15" s="66">
        <f t="shared" si="8"/>
        <v>80</v>
      </c>
      <c r="CE15" s="66">
        <f t="shared" si="9"/>
        <v>80</v>
      </c>
      <c r="CF15" s="66">
        <f t="shared" si="10"/>
        <v>80</v>
      </c>
      <c r="CG15" s="66">
        <f t="shared" si="11"/>
        <v>80</v>
      </c>
      <c r="CH15" s="66">
        <f t="shared" si="12"/>
        <v>80</v>
      </c>
      <c r="CI15" s="66">
        <f t="shared" si="13"/>
        <v>80</v>
      </c>
      <c r="CJ15" s="66">
        <f t="shared" si="14"/>
        <v>80</v>
      </c>
      <c r="CK15" s="66">
        <f t="shared" si="15"/>
        <v>80</v>
      </c>
      <c r="CL15" s="66">
        <f t="shared" si="16"/>
        <v>80</v>
      </c>
      <c r="CM15" s="66">
        <f t="shared" si="17"/>
        <v>80</v>
      </c>
      <c r="CN15" s="66">
        <f t="shared" si="18"/>
        <v>80</v>
      </c>
      <c r="CO15" s="66">
        <f t="shared" si="19"/>
        <v>80</v>
      </c>
      <c r="CP15" s="66">
        <f t="shared" si="20"/>
        <v>80</v>
      </c>
      <c r="CQ15" s="66">
        <f t="shared" si="21"/>
        <v>0</v>
      </c>
    </row>
    <row r="16" spans="1:95" x14ac:dyDescent="0.25">
      <c r="A16" s="5" t="str">
        <f t="shared" si="3"/>
        <v>101MRENEW</v>
      </c>
      <c r="B16" s="3">
        <v>101</v>
      </c>
      <c r="C16" t="str">
        <f>VLOOKUP($B16,'Lookup codes'!$A:$C,2,FALSE)</f>
        <v>Southern Africa</v>
      </c>
      <c r="D16" t="s">
        <v>640</v>
      </c>
      <c r="E16" t="s">
        <v>641</v>
      </c>
      <c r="F16" t="s">
        <v>794</v>
      </c>
      <c r="G16" t="s">
        <v>528</v>
      </c>
      <c r="H16" s="45">
        <f>SUMIFS('IEA production stats by year'!Q:Q,'IEA production stats by year'!$E:$E,$D16,'IEA production stats by year'!$AN:$AN,$C16)</f>
        <v>1526324.2122</v>
      </c>
      <c r="I16" s="45">
        <f>SUMIFS('IEA production stats by year'!R:R,'IEA production stats by year'!$E:$E,$D16,'IEA production stats by year'!$AN:$AN,$C16)</f>
        <v>1523199.8043000002</v>
      </c>
      <c r="J16" s="45">
        <f>SUMIFS('IEA production stats by year'!S:S,'IEA production stats by year'!$E:$E,$D16,'IEA production stats by year'!$AN:$AN,$C16)</f>
        <v>1534310.1982</v>
      </c>
      <c r="K16" s="45">
        <f>SUMIFS('IEA production stats by year'!T:T,'IEA production stats by year'!$E:$E,$D16,'IEA production stats by year'!$AN:$AN,$C16)</f>
        <v>1531065.8049999999</v>
      </c>
      <c r="L16" s="45">
        <f>SUMIFS('IEA production stats by year'!U:U,'IEA production stats by year'!$E:$E,$D16,'IEA production stats by year'!$AN:$AN,$C16)</f>
        <v>1546534.2056999998</v>
      </c>
      <c r="M16" s="45">
        <f>SUMIFS('IEA production stats by year'!V:V,'IEA production stats by year'!$E:$E,$D16,'IEA production stats by year'!$AN:$AN,$C16)</f>
        <v>1539103.808</v>
      </c>
      <c r="N16" s="45">
        <f>SUMIFS('IEA production stats by year'!W:W,'IEA production stats by year'!$E:$E,$D16,'IEA production stats by year'!$AN:$AN,$C16)</f>
        <v>1558467.0044</v>
      </c>
      <c r="O16" s="45">
        <f>SUMIFS('IEA production stats by year'!X:X,'IEA production stats by year'!$E:$E,$D16,'IEA production stats by year'!$AN:$AN,$C16)</f>
        <v>1483578.2026</v>
      </c>
      <c r="P16" s="45">
        <f>SUMIFS('IEA production stats by year'!Y:Y,'IEA production stats by year'!$E:$E,$D16,'IEA production stats by year'!$AN:$AN,$C16)</f>
        <v>1551711.6026000001</v>
      </c>
      <c r="Q16" s="45">
        <f>SUMIFS('IEA production stats by year'!Z:Z,'IEA production stats by year'!$E:$E,$D16,'IEA production stats by year'!$AN:$AN,$C16)</f>
        <v>1595969.3944000001</v>
      </c>
      <c r="R16" s="45">
        <f>SUMIFS('IEA production stats by year'!AA:AA,'IEA production stats by year'!$E:$E,$D16,'IEA production stats by year'!$AN:$AN,$C16)</f>
        <v>1532325.8013999998</v>
      </c>
      <c r="S16" s="45">
        <f>SUMIFS('IEA production stats by year'!AB:AB,'IEA production stats by year'!$E:$E,$D16,'IEA production stats by year'!$AN:$AN,$C16)</f>
        <v>1598630.4073999999</v>
      </c>
      <c r="T16" s="45">
        <f>SUMIFS('IEA production stats by year'!AC:AC,'IEA production stats by year'!$E:$E,$D16,'IEA production stats by year'!$AN:$AN,$C16)</f>
        <v>1597650.0052999998</v>
      </c>
      <c r="U16" s="45">
        <f>SUMIFS('IEA production stats by year'!AD:AD,'IEA production stats by year'!$E:$E,$D16,'IEA production stats by year'!$AN:$AN,$C16)</f>
        <v>1610135.1978999998</v>
      </c>
      <c r="V16" s="45">
        <f>SUMIFS('IEA production stats by year'!AE:AE,'IEA production stats by year'!$E:$E,$D16,'IEA production stats by year'!$AN:$AN,$C16)</f>
        <v>1627954.0090999999</v>
      </c>
      <c r="W16" s="45">
        <f>SUMIFS('IEA production stats by year'!AF:AF,'IEA production stats by year'!$E:$E,$D16,'IEA production stats by year'!$AN:$AN,$C16)</f>
        <v>1649280.0067000003</v>
      </c>
      <c r="X16" s="45">
        <f>SUMIFS('IEA production stats by year'!AG:AG,'IEA production stats by year'!$E:$E,$D16,'IEA production stats by year'!$AN:$AN,$C16)</f>
        <v>1654556.6142</v>
      </c>
      <c r="Y16" s="45">
        <f>SUMIFS('IEA production stats by year'!AH:AH,'IEA production stats by year'!$E:$E,$D16,'IEA production stats by year'!$AN:$AN,$C16)</f>
        <v>1707436.2707</v>
      </c>
      <c r="Z16" s="45">
        <f>SUMIFS('IEA production stats by year'!AI:AI,'IEA production stats by year'!$E:$E,$D16,'IEA production stats by year'!$AN:$AN,$C16)</f>
        <v>1733412.4213</v>
      </c>
      <c r="AA16" s="45">
        <f>SUMIFS('IEA production stats by year'!AJ:AJ,'IEA production stats by year'!$E:$E,$D16,'IEA production stats by year'!$AN:$AN,$C16)</f>
        <v>1765952.5868000002</v>
      </c>
      <c r="AB16" s="45">
        <f>SUMIFS('IEA production stats by year'!AK:AK,'IEA production stats by year'!$E:$E,$D16,'IEA production stats by year'!$AN:$AN,$C16)</f>
        <v>1806843.3541999999</v>
      </c>
      <c r="AC16" s="45">
        <f>SUMIFS('IEA production stats by year'!AL:AL,'IEA production stats by year'!$E:$E,$D16,'IEA production stats by year'!$AN:$AN,$C16)</f>
        <v>0</v>
      </c>
      <c r="AD16" s="58">
        <f>COUNTIFS('Country groupings'!$C:$C,$C16)-SUMIFS('IEA production stats (counts)'!Q:Q,'IEA production stats (counts)'!$E:$E,$D16,'IEA production stats (counts)'!$AN:$AN,$C16)</f>
        <v>2</v>
      </c>
      <c r="AE16" s="58">
        <f>COUNTIFS('Country groupings'!$C:$C,$C16)-SUMIFS('IEA production stats (counts)'!R:R,'IEA production stats (counts)'!$E:$E,$D16,'IEA production stats (counts)'!$AN:$AN,$C16)</f>
        <v>2</v>
      </c>
      <c r="AF16" s="58">
        <f>COUNTIFS('Country groupings'!$C:$C,$C16)-SUMIFS('IEA production stats (counts)'!S:S,'IEA production stats (counts)'!$E:$E,$D16,'IEA production stats (counts)'!$AN:$AN,$C16)</f>
        <v>2</v>
      </c>
      <c r="AG16" s="58">
        <f>COUNTIFS('Country groupings'!$C:$C,$C16)-SUMIFS('IEA production stats (counts)'!T:T,'IEA production stats (counts)'!$E:$E,$D16,'IEA production stats (counts)'!$AN:$AN,$C16)</f>
        <v>2</v>
      </c>
      <c r="AH16" s="58">
        <f>COUNTIFS('Country groupings'!$C:$C,$C16)-SUMIFS('IEA production stats (counts)'!U:U,'IEA production stats (counts)'!$E:$E,$D16,'IEA production stats (counts)'!$AN:$AN,$C16)</f>
        <v>2</v>
      </c>
      <c r="AI16" s="58">
        <f>COUNTIFS('Country groupings'!$C:$C,$C16)-SUMIFS('IEA production stats (counts)'!V:V,'IEA production stats (counts)'!$E:$E,$D16,'IEA production stats (counts)'!$AN:$AN,$C16)</f>
        <v>2</v>
      </c>
      <c r="AJ16" s="58">
        <f>COUNTIFS('Country groupings'!$C:$C,$C16)-SUMIFS('IEA production stats (counts)'!W:W,'IEA production stats (counts)'!$E:$E,$D16,'IEA production stats (counts)'!$AN:$AN,$C16)</f>
        <v>2</v>
      </c>
      <c r="AK16" s="58">
        <f>COUNTIFS('Country groupings'!$C:$C,$C16)-SUMIFS('IEA production stats (counts)'!X:X,'IEA production stats (counts)'!$E:$E,$D16,'IEA production stats (counts)'!$AN:$AN,$C16)</f>
        <v>2</v>
      </c>
      <c r="AL16" s="58">
        <f>COUNTIFS('Country groupings'!$C:$C,$C16)-SUMIFS('IEA production stats (counts)'!Y:Y,'IEA production stats (counts)'!$E:$E,$D16,'IEA production stats (counts)'!$AN:$AN,$C16)</f>
        <v>2</v>
      </c>
      <c r="AM16" s="58">
        <f>COUNTIFS('Country groupings'!$C:$C,$C16)-SUMIFS('IEA production stats (counts)'!Z:Z,'IEA production stats (counts)'!$E:$E,$D16,'IEA production stats (counts)'!$AN:$AN,$C16)</f>
        <v>2</v>
      </c>
      <c r="AN16" s="58">
        <f>COUNTIFS('Country groupings'!$C:$C,$C16)-SUMIFS('IEA production stats (counts)'!AA:AA,'IEA production stats (counts)'!$E:$E,$D16,'IEA production stats (counts)'!$AN:$AN,$C16)</f>
        <v>2</v>
      </c>
      <c r="AO16" s="58">
        <f>COUNTIFS('Country groupings'!$C:$C,$C16)-SUMIFS('IEA production stats (counts)'!AB:AB,'IEA production stats (counts)'!$E:$E,$D16,'IEA production stats (counts)'!$AN:$AN,$C16)</f>
        <v>2</v>
      </c>
      <c r="AP16" s="58">
        <f>COUNTIFS('Country groupings'!$C:$C,$C16)-SUMIFS('IEA production stats (counts)'!AC:AC,'IEA production stats (counts)'!$E:$E,$D16,'IEA production stats (counts)'!$AN:$AN,$C16)</f>
        <v>2</v>
      </c>
      <c r="AQ16" s="58">
        <f>COUNTIFS('Country groupings'!$C:$C,$C16)-SUMIFS('IEA production stats (counts)'!AD:AD,'IEA production stats (counts)'!$E:$E,$D16,'IEA production stats (counts)'!$AN:$AN,$C16)</f>
        <v>2</v>
      </c>
      <c r="AR16" s="58">
        <f>COUNTIFS('Country groupings'!$C:$C,$C16)-SUMIFS('IEA production stats (counts)'!AE:AE,'IEA production stats (counts)'!$E:$E,$D16,'IEA production stats (counts)'!$AN:$AN,$C16)</f>
        <v>2</v>
      </c>
      <c r="AS16" s="58">
        <f>COUNTIFS('Country groupings'!$C:$C,$C16)-SUMIFS('IEA production stats (counts)'!AF:AF,'IEA production stats (counts)'!$E:$E,$D16,'IEA production stats (counts)'!$AN:$AN,$C16)</f>
        <v>2</v>
      </c>
      <c r="AT16" s="58">
        <f>COUNTIFS('Country groupings'!$C:$C,$C16)-SUMIFS('IEA production stats (counts)'!AG:AG,'IEA production stats (counts)'!$E:$E,$D16,'IEA production stats (counts)'!$AN:$AN,$C16)</f>
        <v>2</v>
      </c>
      <c r="AU16" s="58">
        <f>COUNTIFS('Country groupings'!$C:$C,$C16)-SUMIFS('IEA production stats (counts)'!AH:AH,'IEA production stats (counts)'!$E:$E,$D16,'IEA production stats (counts)'!$AN:$AN,$C16)</f>
        <v>2</v>
      </c>
      <c r="AV16" s="58">
        <f>COUNTIFS('Country groupings'!$C:$C,$C16)-SUMIFS('IEA production stats (counts)'!AI:AI,'IEA production stats (counts)'!$E:$E,$D16,'IEA production stats (counts)'!$AN:$AN,$C16)</f>
        <v>2</v>
      </c>
      <c r="AW16" s="58">
        <f>COUNTIFS('Country groupings'!$C:$C,$C16)-SUMIFS('IEA production stats (counts)'!AJ:AJ,'IEA production stats (counts)'!$E:$E,$D16,'IEA production stats (counts)'!$AN:$AN,$C16)</f>
        <v>2</v>
      </c>
      <c r="AX16" s="58">
        <f>COUNTIFS('Country groupings'!$C:$C,$C16)-SUMIFS('IEA production stats (counts)'!AK:AK,'IEA production stats (counts)'!$E:$E,$D16,'IEA production stats (counts)'!$AN:$AN,$C16)</f>
        <v>2</v>
      </c>
      <c r="AY16" s="58">
        <f>COUNTIFS('Country groupings'!$C:$C,$C16)-SUMIFS('IEA production stats (counts)'!AL:AL,'IEA production stats (counts)'!$E:$E,$D16,'IEA production stats (counts)'!$AN:$AN,$C16)</f>
        <v>10</v>
      </c>
      <c r="AZ16" s="62">
        <f>SUMIFS('IEA production stats (counts)'!Q:Q,'IEA production stats (counts)'!$E:$E,$D16,'IEA production stats (counts)'!$AN:$AN,$C16)</f>
        <v>8</v>
      </c>
      <c r="BA16" s="62">
        <f>SUMIFS('IEA production stats (counts)'!R:R,'IEA production stats (counts)'!$E:$E,$D16,'IEA production stats (counts)'!$AN:$AN,$C16)</f>
        <v>8</v>
      </c>
      <c r="BB16" s="62">
        <f>SUMIFS('IEA production stats (counts)'!S:S,'IEA production stats (counts)'!$E:$E,$D16,'IEA production stats (counts)'!$AN:$AN,$C16)</f>
        <v>8</v>
      </c>
      <c r="BC16" s="62">
        <f>SUMIFS('IEA production stats (counts)'!T:T,'IEA production stats (counts)'!$E:$E,$D16,'IEA production stats (counts)'!$AN:$AN,$C16)</f>
        <v>8</v>
      </c>
      <c r="BD16" s="62">
        <f>SUMIFS('IEA production stats (counts)'!U:U,'IEA production stats (counts)'!$E:$E,$D16,'IEA production stats (counts)'!$AN:$AN,$C16)</f>
        <v>8</v>
      </c>
      <c r="BE16" s="62">
        <f>SUMIFS('IEA production stats (counts)'!V:V,'IEA production stats (counts)'!$E:$E,$D16,'IEA production stats (counts)'!$AN:$AN,$C16)</f>
        <v>8</v>
      </c>
      <c r="BF16" s="62">
        <f>SUMIFS('IEA production stats (counts)'!W:W,'IEA production stats (counts)'!$E:$E,$D16,'IEA production stats (counts)'!$AN:$AN,$C16)</f>
        <v>8</v>
      </c>
      <c r="BG16" s="62">
        <f>SUMIFS('IEA production stats (counts)'!X:X,'IEA production stats (counts)'!$E:$E,$D16,'IEA production stats (counts)'!$AN:$AN,$C16)</f>
        <v>8</v>
      </c>
      <c r="BH16" s="62">
        <f>SUMIFS('IEA production stats (counts)'!Y:Y,'IEA production stats (counts)'!$E:$E,$D16,'IEA production stats (counts)'!$AN:$AN,$C16)</f>
        <v>8</v>
      </c>
      <c r="BI16" s="62">
        <f>SUMIFS('IEA production stats (counts)'!Z:Z,'IEA production stats (counts)'!$E:$E,$D16,'IEA production stats (counts)'!$AN:$AN,$C16)</f>
        <v>8</v>
      </c>
      <c r="BJ16" s="62">
        <f>SUMIFS('IEA production stats (counts)'!AA:AA,'IEA production stats (counts)'!$E:$E,$D16,'IEA production stats (counts)'!$AN:$AN,$C16)</f>
        <v>8</v>
      </c>
      <c r="BK16" s="62">
        <f>SUMIFS('IEA production stats (counts)'!AB:AB,'IEA production stats (counts)'!$E:$E,$D16,'IEA production stats (counts)'!$AN:$AN,$C16)</f>
        <v>8</v>
      </c>
      <c r="BL16" s="62">
        <f>SUMIFS('IEA production stats (counts)'!AC:AC,'IEA production stats (counts)'!$E:$E,$D16,'IEA production stats (counts)'!$AN:$AN,$C16)</f>
        <v>8</v>
      </c>
      <c r="BM16" s="62">
        <f>SUMIFS('IEA production stats (counts)'!AD:AD,'IEA production stats (counts)'!$E:$E,$D16,'IEA production stats (counts)'!$AN:$AN,$C16)</f>
        <v>8</v>
      </c>
      <c r="BN16" s="62">
        <f>SUMIFS('IEA production stats (counts)'!AE:AE,'IEA production stats (counts)'!$E:$E,$D16,'IEA production stats (counts)'!$AN:$AN,$C16)</f>
        <v>8</v>
      </c>
      <c r="BO16" s="62">
        <f>SUMIFS('IEA production stats (counts)'!AF:AF,'IEA production stats (counts)'!$E:$E,$D16,'IEA production stats (counts)'!$AN:$AN,$C16)</f>
        <v>8</v>
      </c>
      <c r="BP16" s="62">
        <f>SUMIFS('IEA production stats (counts)'!AG:AG,'IEA production stats (counts)'!$E:$E,$D16,'IEA production stats (counts)'!$AN:$AN,$C16)</f>
        <v>8</v>
      </c>
      <c r="BQ16" s="62">
        <f>SUMIFS('IEA production stats (counts)'!AH:AH,'IEA production stats (counts)'!$E:$E,$D16,'IEA production stats (counts)'!$AN:$AN,$C16)</f>
        <v>8</v>
      </c>
      <c r="BR16" s="62">
        <f>SUMIFS('IEA production stats (counts)'!AI:AI,'IEA production stats (counts)'!$E:$E,$D16,'IEA production stats (counts)'!$AN:$AN,$C16)</f>
        <v>8</v>
      </c>
      <c r="BS16" s="62">
        <f>SUMIFS('IEA production stats (counts)'!AJ:AJ,'IEA production stats (counts)'!$E:$E,$D16,'IEA production stats (counts)'!$AN:$AN,$C16)</f>
        <v>8</v>
      </c>
      <c r="BT16" s="62">
        <f>SUMIFS('IEA production stats (counts)'!AK:AK,'IEA production stats (counts)'!$E:$E,$D16,'IEA production stats (counts)'!$AN:$AN,$C16)</f>
        <v>8</v>
      </c>
      <c r="BU16" s="62">
        <f>SUMIFS('IEA production stats (counts)'!AL:AL,'IEA production stats (counts)'!$E:$E,$D16,'IEA production stats (counts)'!$AN:$AN,$C16)</f>
        <v>0</v>
      </c>
      <c r="BV16" s="66">
        <f t="shared" si="2"/>
        <v>80</v>
      </c>
      <c r="BW16" s="66">
        <f t="shared" si="22"/>
        <v>80</v>
      </c>
      <c r="BX16" s="66">
        <f t="shared" si="23"/>
        <v>80</v>
      </c>
      <c r="BY16" s="66">
        <f t="shared" si="24"/>
        <v>80</v>
      </c>
      <c r="BZ16" s="66">
        <f t="shared" si="4"/>
        <v>80</v>
      </c>
      <c r="CA16" s="66">
        <f t="shared" si="5"/>
        <v>80</v>
      </c>
      <c r="CB16" s="66">
        <f t="shared" si="6"/>
        <v>80</v>
      </c>
      <c r="CC16" s="66">
        <f t="shared" si="7"/>
        <v>80</v>
      </c>
      <c r="CD16" s="66">
        <f t="shared" si="8"/>
        <v>80</v>
      </c>
      <c r="CE16" s="66">
        <f t="shared" si="9"/>
        <v>80</v>
      </c>
      <c r="CF16" s="66">
        <f t="shared" si="10"/>
        <v>80</v>
      </c>
      <c r="CG16" s="66">
        <f t="shared" si="11"/>
        <v>80</v>
      </c>
      <c r="CH16" s="66">
        <f t="shared" si="12"/>
        <v>80</v>
      </c>
      <c r="CI16" s="66">
        <f t="shared" si="13"/>
        <v>80</v>
      </c>
      <c r="CJ16" s="66">
        <f t="shared" si="14"/>
        <v>80</v>
      </c>
      <c r="CK16" s="66">
        <f t="shared" si="15"/>
        <v>80</v>
      </c>
      <c r="CL16" s="66">
        <f t="shared" si="16"/>
        <v>80</v>
      </c>
      <c r="CM16" s="66">
        <f t="shared" si="17"/>
        <v>80</v>
      </c>
      <c r="CN16" s="66">
        <f t="shared" si="18"/>
        <v>80</v>
      </c>
      <c r="CO16" s="66">
        <f t="shared" si="19"/>
        <v>80</v>
      </c>
      <c r="CP16" s="66">
        <f t="shared" si="20"/>
        <v>80</v>
      </c>
      <c r="CQ16" s="66">
        <f t="shared" si="21"/>
        <v>0</v>
      </c>
    </row>
    <row r="17" spans="1:95" x14ac:dyDescent="0.25">
      <c r="A17" s="5" t="str">
        <f t="shared" si="3"/>
        <v>101TOTAL</v>
      </c>
      <c r="B17" s="3">
        <v>101</v>
      </c>
      <c r="C17" t="str">
        <f>VLOOKUP($B17,'Lookup codes'!$A:$C,2,FALSE)</f>
        <v>Southern Africa</v>
      </c>
      <c r="D17" t="s">
        <v>642</v>
      </c>
      <c r="E17" t="s">
        <v>643</v>
      </c>
      <c r="F17" t="s">
        <v>794</v>
      </c>
      <c r="G17" t="s">
        <v>528</v>
      </c>
      <c r="H17" s="45">
        <f>SUMIFS('IEA production stats by year'!Q:Q,'IEA production stats by year'!$E:$E,$D17,'IEA production stats by year'!$AN:$AN,$C17)</f>
        <v>8831413.2199999988</v>
      </c>
      <c r="I17" s="45">
        <f>SUMIFS('IEA production stats by year'!R:R,'IEA production stats by year'!$E:$E,$D17,'IEA production stats by year'!$AN:$AN,$C17)</f>
        <v>8766504.9874000009</v>
      </c>
      <c r="J17" s="45">
        <f>SUMIFS('IEA production stats by year'!S:S,'IEA production stats by year'!$E:$E,$D17,'IEA production stats by year'!$AN:$AN,$C17)</f>
        <v>9042149.6225000005</v>
      </c>
      <c r="K17" s="45">
        <f>SUMIFS('IEA production stats by year'!T:T,'IEA production stats by year'!$E:$E,$D17,'IEA production stats by year'!$AN:$AN,$C17)</f>
        <v>9406857.8515999988</v>
      </c>
      <c r="L17" s="45">
        <f>SUMIFS('IEA production stats by year'!U:U,'IEA production stats by year'!$E:$E,$D17,'IEA production stats by year'!$AN:$AN,$C17)</f>
        <v>9884779.9621000011</v>
      </c>
      <c r="M17" s="45">
        <f>SUMIFS('IEA production stats by year'!V:V,'IEA production stats by year'!$E:$E,$D17,'IEA production stats by year'!$AN:$AN,$C17)</f>
        <v>10473153.5704</v>
      </c>
      <c r="N17" s="45">
        <f>SUMIFS('IEA production stats by year'!W:W,'IEA production stats by year'!$E:$E,$D17,'IEA production stats by year'!$AN:$AN,$C17)</f>
        <v>10842799.820300002</v>
      </c>
      <c r="O17" s="45">
        <f>SUMIFS('IEA production stats by year'!X:X,'IEA production stats by year'!$E:$E,$D17,'IEA production stats by year'!$AN:$AN,$C17)</f>
        <v>11442372.879700001</v>
      </c>
      <c r="P17" s="45">
        <f>SUMIFS('IEA production stats by year'!Y:Y,'IEA production stats by year'!$E:$E,$D17,'IEA production stats by year'!$AN:$AN,$C17)</f>
        <v>12057841.288700001</v>
      </c>
      <c r="Q17" s="45">
        <f>SUMIFS('IEA production stats by year'!Z:Z,'IEA production stats by year'!$E:$E,$D17,'IEA production stats by year'!$AN:$AN,$C17)</f>
        <v>11819143.057699999</v>
      </c>
      <c r="R17" s="45">
        <f>SUMIFS('IEA production stats by year'!AA:AA,'IEA production stats by year'!$E:$E,$D17,'IEA production stats by year'!$AN:$AN,$C17)</f>
        <v>11798470.016800001</v>
      </c>
      <c r="S17" s="45">
        <f>SUMIFS('IEA production stats by year'!AB:AB,'IEA production stats by year'!$E:$E,$D17,'IEA production stats by year'!$AN:$AN,$C17)</f>
        <v>11567172.436399998</v>
      </c>
      <c r="T17" s="45">
        <f>SUMIFS('IEA production stats by year'!AC:AC,'IEA production stats by year'!$E:$E,$D17,'IEA production stats by year'!$AN:$AN,$C17)</f>
        <v>11987267.273299998</v>
      </c>
      <c r="U17" s="45">
        <f>SUMIFS('IEA production stats by year'!AD:AD,'IEA production stats by year'!$E:$E,$D17,'IEA production stats by year'!$AN:$AN,$C17)</f>
        <v>12064532.2808</v>
      </c>
      <c r="V17" s="45">
        <f>SUMIFS('IEA production stats by year'!AE:AE,'IEA production stats by year'!$E:$E,$D17,'IEA production stats by year'!$AN:$AN,$C17)</f>
        <v>12174562.628299998</v>
      </c>
      <c r="W17" s="45">
        <f>SUMIFS('IEA production stats by year'!AF:AF,'IEA production stats by year'!$E:$E,$D17,'IEA production stats by year'!$AN:$AN,$C17)</f>
        <v>12291328.934</v>
      </c>
      <c r="X17" s="45">
        <f>SUMIFS('IEA production stats by year'!AG:AG,'IEA production stats by year'!$E:$E,$D17,'IEA production stats by year'!$AN:$AN,$C17)</f>
        <v>12074319.244100001</v>
      </c>
      <c r="Y17" s="45">
        <f>SUMIFS('IEA production stats by year'!AH:AH,'IEA production stats by year'!$E:$E,$D17,'IEA production stats by year'!$AN:$AN,$C17)</f>
        <v>12193402.348999999</v>
      </c>
      <c r="Z17" s="45">
        <f>SUMIFS('IEA production stats by year'!AI:AI,'IEA production stats by year'!$E:$E,$D17,'IEA production stats by year'!$AN:$AN,$C17)</f>
        <v>12026685.722999999</v>
      </c>
      <c r="AA17" s="45">
        <f>SUMIFS('IEA production stats by year'!AJ:AJ,'IEA production stats by year'!$E:$E,$D17,'IEA production stats by year'!$AN:$AN,$C17)</f>
        <v>11723887.772699999</v>
      </c>
      <c r="AB17" s="45">
        <f>SUMIFS('IEA production stats by year'!AK:AK,'IEA production stats by year'!$E:$E,$D17,'IEA production stats by year'!$AN:$AN,$C17)</f>
        <v>11168970.9794</v>
      </c>
      <c r="AC17" s="45">
        <f>SUMIFS('IEA production stats by year'!AL:AL,'IEA production stats by year'!$E:$E,$D17,'IEA production stats by year'!$AN:$AN,$C17)</f>
        <v>0</v>
      </c>
      <c r="AD17" s="58">
        <f>COUNTIFS('Country groupings'!$C:$C,$C17)-SUMIFS('IEA production stats (counts)'!Q:Q,'IEA production stats (counts)'!$E:$E,$D17,'IEA production stats (counts)'!$AN:$AN,$C17)</f>
        <v>2</v>
      </c>
      <c r="AE17" s="58">
        <f>COUNTIFS('Country groupings'!$C:$C,$C17)-SUMIFS('IEA production stats (counts)'!R:R,'IEA production stats (counts)'!$E:$E,$D17,'IEA production stats (counts)'!$AN:$AN,$C17)</f>
        <v>2</v>
      </c>
      <c r="AF17" s="58">
        <f>COUNTIFS('Country groupings'!$C:$C,$C17)-SUMIFS('IEA production stats (counts)'!S:S,'IEA production stats (counts)'!$E:$E,$D17,'IEA production stats (counts)'!$AN:$AN,$C17)</f>
        <v>2</v>
      </c>
      <c r="AG17" s="58">
        <f>COUNTIFS('Country groupings'!$C:$C,$C17)-SUMIFS('IEA production stats (counts)'!T:T,'IEA production stats (counts)'!$E:$E,$D17,'IEA production stats (counts)'!$AN:$AN,$C17)</f>
        <v>2</v>
      </c>
      <c r="AH17" s="58">
        <f>COUNTIFS('Country groupings'!$C:$C,$C17)-SUMIFS('IEA production stats (counts)'!U:U,'IEA production stats (counts)'!$E:$E,$D17,'IEA production stats (counts)'!$AN:$AN,$C17)</f>
        <v>2</v>
      </c>
      <c r="AI17" s="58">
        <f>COUNTIFS('Country groupings'!$C:$C,$C17)-SUMIFS('IEA production stats (counts)'!V:V,'IEA production stats (counts)'!$E:$E,$D17,'IEA production stats (counts)'!$AN:$AN,$C17)</f>
        <v>2</v>
      </c>
      <c r="AJ17" s="58">
        <f>COUNTIFS('Country groupings'!$C:$C,$C17)-SUMIFS('IEA production stats (counts)'!W:W,'IEA production stats (counts)'!$E:$E,$D17,'IEA production stats (counts)'!$AN:$AN,$C17)</f>
        <v>2</v>
      </c>
      <c r="AK17" s="58">
        <f>COUNTIFS('Country groupings'!$C:$C,$C17)-SUMIFS('IEA production stats (counts)'!X:X,'IEA production stats (counts)'!$E:$E,$D17,'IEA production stats (counts)'!$AN:$AN,$C17)</f>
        <v>2</v>
      </c>
      <c r="AL17" s="58">
        <f>COUNTIFS('Country groupings'!$C:$C,$C17)-SUMIFS('IEA production stats (counts)'!Y:Y,'IEA production stats (counts)'!$E:$E,$D17,'IEA production stats (counts)'!$AN:$AN,$C17)</f>
        <v>2</v>
      </c>
      <c r="AM17" s="58">
        <f>COUNTIFS('Country groupings'!$C:$C,$C17)-SUMIFS('IEA production stats (counts)'!Z:Z,'IEA production stats (counts)'!$E:$E,$D17,'IEA production stats (counts)'!$AN:$AN,$C17)</f>
        <v>2</v>
      </c>
      <c r="AN17" s="58">
        <f>COUNTIFS('Country groupings'!$C:$C,$C17)-SUMIFS('IEA production stats (counts)'!AA:AA,'IEA production stats (counts)'!$E:$E,$D17,'IEA production stats (counts)'!$AN:$AN,$C17)</f>
        <v>2</v>
      </c>
      <c r="AO17" s="58">
        <f>COUNTIFS('Country groupings'!$C:$C,$C17)-SUMIFS('IEA production stats (counts)'!AB:AB,'IEA production stats (counts)'!$E:$E,$D17,'IEA production stats (counts)'!$AN:$AN,$C17)</f>
        <v>2</v>
      </c>
      <c r="AP17" s="58">
        <f>COUNTIFS('Country groupings'!$C:$C,$C17)-SUMIFS('IEA production stats (counts)'!AC:AC,'IEA production stats (counts)'!$E:$E,$D17,'IEA production stats (counts)'!$AN:$AN,$C17)</f>
        <v>2</v>
      </c>
      <c r="AQ17" s="58">
        <f>COUNTIFS('Country groupings'!$C:$C,$C17)-SUMIFS('IEA production stats (counts)'!AD:AD,'IEA production stats (counts)'!$E:$E,$D17,'IEA production stats (counts)'!$AN:$AN,$C17)</f>
        <v>2</v>
      </c>
      <c r="AR17" s="58">
        <f>COUNTIFS('Country groupings'!$C:$C,$C17)-SUMIFS('IEA production stats (counts)'!AE:AE,'IEA production stats (counts)'!$E:$E,$D17,'IEA production stats (counts)'!$AN:$AN,$C17)</f>
        <v>2</v>
      </c>
      <c r="AS17" s="58">
        <f>COUNTIFS('Country groupings'!$C:$C,$C17)-SUMIFS('IEA production stats (counts)'!AF:AF,'IEA production stats (counts)'!$E:$E,$D17,'IEA production stats (counts)'!$AN:$AN,$C17)</f>
        <v>2</v>
      </c>
      <c r="AT17" s="58">
        <f>COUNTIFS('Country groupings'!$C:$C,$C17)-SUMIFS('IEA production stats (counts)'!AG:AG,'IEA production stats (counts)'!$E:$E,$D17,'IEA production stats (counts)'!$AN:$AN,$C17)</f>
        <v>2</v>
      </c>
      <c r="AU17" s="58">
        <f>COUNTIFS('Country groupings'!$C:$C,$C17)-SUMIFS('IEA production stats (counts)'!AH:AH,'IEA production stats (counts)'!$E:$E,$D17,'IEA production stats (counts)'!$AN:$AN,$C17)</f>
        <v>2</v>
      </c>
      <c r="AV17" s="58">
        <f>COUNTIFS('Country groupings'!$C:$C,$C17)-SUMIFS('IEA production stats (counts)'!AI:AI,'IEA production stats (counts)'!$E:$E,$D17,'IEA production stats (counts)'!$AN:$AN,$C17)</f>
        <v>2</v>
      </c>
      <c r="AW17" s="58">
        <f>COUNTIFS('Country groupings'!$C:$C,$C17)-SUMIFS('IEA production stats (counts)'!AJ:AJ,'IEA production stats (counts)'!$E:$E,$D17,'IEA production stats (counts)'!$AN:$AN,$C17)</f>
        <v>2</v>
      </c>
      <c r="AX17" s="58">
        <f>COUNTIFS('Country groupings'!$C:$C,$C17)-SUMIFS('IEA production stats (counts)'!AK:AK,'IEA production stats (counts)'!$E:$E,$D17,'IEA production stats (counts)'!$AN:$AN,$C17)</f>
        <v>2</v>
      </c>
      <c r="AY17" s="58">
        <f>COUNTIFS('Country groupings'!$C:$C,$C17)-SUMIFS('IEA production stats (counts)'!AL:AL,'IEA production stats (counts)'!$E:$E,$D17,'IEA production stats (counts)'!$AN:$AN,$C17)</f>
        <v>10</v>
      </c>
      <c r="AZ17" s="62">
        <f>SUMIFS('IEA production stats (counts)'!Q:Q,'IEA production stats (counts)'!$E:$E,$D17,'IEA production stats (counts)'!$AN:$AN,$C17)</f>
        <v>8</v>
      </c>
      <c r="BA17" s="62">
        <f>SUMIFS('IEA production stats (counts)'!R:R,'IEA production stats (counts)'!$E:$E,$D17,'IEA production stats (counts)'!$AN:$AN,$C17)</f>
        <v>8</v>
      </c>
      <c r="BB17" s="62">
        <f>SUMIFS('IEA production stats (counts)'!S:S,'IEA production stats (counts)'!$E:$E,$D17,'IEA production stats (counts)'!$AN:$AN,$C17)</f>
        <v>8</v>
      </c>
      <c r="BC17" s="62">
        <f>SUMIFS('IEA production stats (counts)'!T:T,'IEA production stats (counts)'!$E:$E,$D17,'IEA production stats (counts)'!$AN:$AN,$C17)</f>
        <v>8</v>
      </c>
      <c r="BD17" s="62">
        <f>SUMIFS('IEA production stats (counts)'!U:U,'IEA production stats (counts)'!$E:$E,$D17,'IEA production stats (counts)'!$AN:$AN,$C17)</f>
        <v>8</v>
      </c>
      <c r="BE17" s="62">
        <f>SUMIFS('IEA production stats (counts)'!V:V,'IEA production stats (counts)'!$E:$E,$D17,'IEA production stats (counts)'!$AN:$AN,$C17)</f>
        <v>8</v>
      </c>
      <c r="BF17" s="62">
        <f>SUMIFS('IEA production stats (counts)'!W:W,'IEA production stats (counts)'!$E:$E,$D17,'IEA production stats (counts)'!$AN:$AN,$C17)</f>
        <v>8</v>
      </c>
      <c r="BG17" s="62">
        <f>SUMIFS('IEA production stats (counts)'!X:X,'IEA production stats (counts)'!$E:$E,$D17,'IEA production stats (counts)'!$AN:$AN,$C17)</f>
        <v>8</v>
      </c>
      <c r="BH17" s="62">
        <f>SUMIFS('IEA production stats (counts)'!Y:Y,'IEA production stats (counts)'!$E:$E,$D17,'IEA production stats (counts)'!$AN:$AN,$C17)</f>
        <v>8</v>
      </c>
      <c r="BI17" s="62">
        <f>SUMIFS('IEA production stats (counts)'!Z:Z,'IEA production stats (counts)'!$E:$E,$D17,'IEA production stats (counts)'!$AN:$AN,$C17)</f>
        <v>8</v>
      </c>
      <c r="BJ17" s="62">
        <f>SUMIFS('IEA production stats (counts)'!AA:AA,'IEA production stats (counts)'!$E:$E,$D17,'IEA production stats (counts)'!$AN:$AN,$C17)</f>
        <v>8</v>
      </c>
      <c r="BK17" s="62">
        <f>SUMIFS('IEA production stats (counts)'!AB:AB,'IEA production stats (counts)'!$E:$E,$D17,'IEA production stats (counts)'!$AN:$AN,$C17)</f>
        <v>8</v>
      </c>
      <c r="BL17" s="62">
        <f>SUMIFS('IEA production stats (counts)'!AC:AC,'IEA production stats (counts)'!$E:$E,$D17,'IEA production stats (counts)'!$AN:$AN,$C17)</f>
        <v>8</v>
      </c>
      <c r="BM17" s="62">
        <f>SUMIFS('IEA production stats (counts)'!AD:AD,'IEA production stats (counts)'!$E:$E,$D17,'IEA production stats (counts)'!$AN:$AN,$C17)</f>
        <v>8</v>
      </c>
      <c r="BN17" s="62">
        <f>SUMIFS('IEA production stats (counts)'!AE:AE,'IEA production stats (counts)'!$E:$E,$D17,'IEA production stats (counts)'!$AN:$AN,$C17)</f>
        <v>8</v>
      </c>
      <c r="BO17" s="62">
        <f>SUMIFS('IEA production stats (counts)'!AF:AF,'IEA production stats (counts)'!$E:$E,$D17,'IEA production stats (counts)'!$AN:$AN,$C17)</f>
        <v>8</v>
      </c>
      <c r="BP17" s="62">
        <f>SUMIFS('IEA production stats (counts)'!AG:AG,'IEA production stats (counts)'!$E:$E,$D17,'IEA production stats (counts)'!$AN:$AN,$C17)</f>
        <v>8</v>
      </c>
      <c r="BQ17" s="62">
        <f>SUMIFS('IEA production stats (counts)'!AH:AH,'IEA production stats (counts)'!$E:$E,$D17,'IEA production stats (counts)'!$AN:$AN,$C17)</f>
        <v>8</v>
      </c>
      <c r="BR17" s="62">
        <f>SUMIFS('IEA production stats (counts)'!AI:AI,'IEA production stats (counts)'!$E:$E,$D17,'IEA production stats (counts)'!$AN:$AN,$C17)</f>
        <v>8</v>
      </c>
      <c r="BS17" s="62">
        <f>SUMIFS('IEA production stats (counts)'!AJ:AJ,'IEA production stats (counts)'!$E:$E,$D17,'IEA production stats (counts)'!$AN:$AN,$C17)</f>
        <v>8</v>
      </c>
      <c r="BT17" s="62">
        <f>SUMIFS('IEA production stats (counts)'!AK:AK,'IEA production stats (counts)'!$E:$E,$D17,'IEA production stats (counts)'!$AN:$AN,$C17)</f>
        <v>8</v>
      </c>
      <c r="BU17" s="62">
        <f>SUMIFS('IEA production stats (counts)'!AL:AL,'IEA production stats (counts)'!$E:$E,$D17,'IEA production stats (counts)'!$AN:$AN,$C17)</f>
        <v>0</v>
      </c>
      <c r="BV17" s="66">
        <f t="shared" si="2"/>
        <v>80</v>
      </c>
      <c r="BW17" s="66">
        <f t="shared" si="22"/>
        <v>80</v>
      </c>
      <c r="BX17" s="66">
        <f t="shared" si="23"/>
        <v>80</v>
      </c>
      <c r="BY17" s="66">
        <f t="shared" si="24"/>
        <v>80</v>
      </c>
      <c r="BZ17" s="66">
        <f t="shared" si="4"/>
        <v>80</v>
      </c>
      <c r="CA17" s="66">
        <f t="shared" si="5"/>
        <v>80</v>
      </c>
      <c r="CB17" s="66">
        <f t="shared" si="6"/>
        <v>80</v>
      </c>
      <c r="CC17" s="66">
        <f t="shared" si="7"/>
        <v>80</v>
      </c>
      <c r="CD17" s="66">
        <f t="shared" si="8"/>
        <v>80</v>
      </c>
      <c r="CE17" s="66">
        <f t="shared" si="9"/>
        <v>80</v>
      </c>
      <c r="CF17" s="66">
        <f t="shared" si="10"/>
        <v>80</v>
      </c>
      <c r="CG17" s="66">
        <f t="shared" si="11"/>
        <v>80</v>
      </c>
      <c r="CH17" s="66">
        <f t="shared" si="12"/>
        <v>80</v>
      </c>
      <c r="CI17" s="66">
        <f t="shared" si="13"/>
        <v>80</v>
      </c>
      <c r="CJ17" s="66">
        <f t="shared" si="14"/>
        <v>80</v>
      </c>
      <c r="CK17" s="66">
        <f t="shared" si="15"/>
        <v>80</v>
      </c>
      <c r="CL17" s="66">
        <f t="shared" si="16"/>
        <v>80</v>
      </c>
      <c r="CM17" s="66">
        <f t="shared" si="17"/>
        <v>80</v>
      </c>
      <c r="CN17" s="66">
        <f t="shared" si="18"/>
        <v>80</v>
      </c>
      <c r="CO17" s="66">
        <f t="shared" si="19"/>
        <v>80</v>
      </c>
      <c r="CP17" s="66">
        <f t="shared" si="20"/>
        <v>80</v>
      </c>
      <c r="CQ17" s="66">
        <f t="shared" si="21"/>
        <v>0</v>
      </c>
    </row>
    <row r="18" spans="1:95" x14ac:dyDescent="0.25">
      <c r="A18" s="5" t="str">
        <f>B18&amp;D18</f>
        <v>102HYDRO</v>
      </c>
      <c r="B18" s="3">
        <v>102</v>
      </c>
      <c r="C18" t="str">
        <f>VLOOKUP($B18,'Lookup codes'!$A:$C,2,FALSE)</f>
        <v>Central Africa</v>
      </c>
      <c r="D18" t="s">
        <v>539</v>
      </c>
      <c r="E18" t="s">
        <v>540</v>
      </c>
      <c r="F18" t="s">
        <v>794</v>
      </c>
      <c r="G18" t="s">
        <v>528</v>
      </c>
      <c r="H18" s="45">
        <f>SUMIFS('IEA production stats by year'!Q:Q,'IEA production stats by year'!$E:$E,$D18,'IEA production stats by year'!$AN:$AN,$C18)</f>
        <v>37900.801899999991</v>
      </c>
      <c r="I18" s="45">
        <f>SUMIFS('IEA production stats by year'!R:R,'IEA production stats by year'!$E:$E,$D18,'IEA production stats by year'!$AN:$AN,$C18)</f>
        <v>38469.599699999999</v>
      </c>
      <c r="J18" s="45">
        <f>SUMIFS('IEA production stats by year'!S:S,'IEA production stats by year'!$E:$E,$D18,'IEA production stats by year'!$AN:$AN,$C18)</f>
        <v>38271.601599999987</v>
      </c>
      <c r="K18" s="45">
        <f>SUMIFS('IEA production stats by year'!T:T,'IEA production stats by year'!$E:$E,$D18,'IEA production stats by year'!$AN:$AN,$C18)</f>
        <v>39412.801899999991</v>
      </c>
      <c r="L18" s="45">
        <f>SUMIFS('IEA production stats by year'!U:U,'IEA production stats by year'!$E:$E,$D18,'IEA production stats by year'!$AN:$AN,$C18)</f>
        <v>44301.5985</v>
      </c>
      <c r="M18" s="45">
        <f>SUMIFS('IEA production stats by year'!V:V,'IEA production stats by year'!$E:$E,$D18,'IEA production stats by year'!$AN:$AN,$C18)</f>
        <v>44438.398000000001</v>
      </c>
      <c r="N18" s="45">
        <f>SUMIFS('IEA production stats by year'!W:W,'IEA production stats by year'!$E:$E,$D18,'IEA production stats by year'!$AN:$AN,$C18)</f>
        <v>45878.401799999992</v>
      </c>
      <c r="O18" s="45">
        <f>SUMIFS('IEA production stats by year'!X:X,'IEA production stats by year'!$E:$E,$D18,'IEA production stats by year'!$AN:$AN,$C18)</f>
        <v>46137.602399999996</v>
      </c>
      <c r="P18" s="45">
        <f>SUMIFS('IEA production stats by year'!Y:Y,'IEA production stats by year'!$E:$E,$D18,'IEA production stats by year'!$AN:$AN,$C18)</f>
        <v>46677.603300000002</v>
      </c>
      <c r="Q18" s="45">
        <f>SUMIFS('IEA production stats by year'!Z:Z,'IEA production stats by year'!$E:$E,$D18,'IEA production stats by year'!$AN:$AN,$C18)</f>
        <v>47055.600099999996</v>
      </c>
      <c r="R18" s="45">
        <f>SUMIFS('IEA production stats by year'!AA:AA,'IEA production stats by year'!$E:$E,$D18,'IEA production stats by year'!$AN:$AN,$C18)</f>
        <v>48340.805399999997</v>
      </c>
      <c r="S18" s="45">
        <f>SUMIFS('IEA production stats by year'!AB:AB,'IEA production stats by year'!$E:$E,$D18,'IEA production stats by year'!$AN:$AN,$C18)</f>
        <v>49867.199499999995</v>
      </c>
      <c r="T18" s="45">
        <f>SUMIFS('IEA production stats by year'!AC:AC,'IEA production stats by year'!$E:$E,$D18,'IEA production stats by year'!$AN:$AN,$C18)</f>
        <v>49694.397700000009</v>
      </c>
      <c r="U18" s="45">
        <f>SUMIFS('IEA production stats by year'!AD:AD,'IEA production stats by year'!$E:$E,$D18,'IEA production stats by year'!$AN:$AN,$C18)</f>
        <v>52649.993800000004</v>
      </c>
      <c r="V18" s="45">
        <f>SUMIFS('IEA production stats by year'!AE:AE,'IEA production stats by year'!$E:$E,$D18,'IEA production stats by year'!$AN:$AN,$C18)</f>
        <v>55684.795799999993</v>
      </c>
      <c r="W18" s="45">
        <f>SUMIFS('IEA production stats by year'!AF:AF,'IEA production stats by year'!$E:$E,$D18,'IEA production stats by year'!$AN:$AN,$C18)</f>
        <v>56728.799500000008</v>
      </c>
      <c r="X18" s="45">
        <f>SUMIFS('IEA production stats by year'!AG:AG,'IEA production stats by year'!$E:$E,$D18,'IEA production stats by year'!$AN:$AN,$C18)</f>
        <v>58572.004800000002</v>
      </c>
      <c r="Y18" s="45">
        <f>SUMIFS('IEA production stats by year'!AH:AH,'IEA production stats by year'!$E:$E,$D18,'IEA production stats by year'!$AN:$AN,$C18)</f>
        <v>61712.217899999996</v>
      </c>
      <c r="Z18" s="45">
        <f>SUMIFS('IEA production stats by year'!AI:AI,'IEA production stats by year'!$E:$E,$D18,'IEA production stats by year'!$AN:$AN,$C18)</f>
        <v>63705.528200000001</v>
      </c>
      <c r="AA18" s="45">
        <f>SUMIFS('IEA production stats by year'!AJ:AJ,'IEA production stats by year'!$E:$E,$D18,'IEA production stats by year'!$AN:$AN,$C18)</f>
        <v>66788.4908</v>
      </c>
      <c r="AB18" s="45">
        <f>SUMIFS('IEA production stats by year'!AK:AK,'IEA production stats by year'!$E:$E,$D18,'IEA production stats by year'!$AN:$AN,$C18)</f>
        <v>71007.030999999988</v>
      </c>
      <c r="AC18" s="45">
        <f>SUMIFS('IEA production stats by year'!AL:AL,'IEA production stats by year'!$E:$E,$D18,'IEA production stats by year'!$AN:$AN,$C18)</f>
        <v>0</v>
      </c>
      <c r="AD18" s="58">
        <f>COUNTIFS('Country groupings'!$C:$C,$C18)-SUMIFS('IEA production stats (counts)'!Q:Q,'IEA production stats (counts)'!$E:$E,$D18,'IEA production stats (counts)'!$AN:$AN,$C18)</f>
        <v>4</v>
      </c>
      <c r="AE18" s="58">
        <f>COUNTIFS('Country groupings'!$C:$C,$C18)-SUMIFS('IEA production stats (counts)'!R:R,'IEA production stats (counts)'!$E:$E,$D18,'IEA production stats (counts)'!$AN:$AN,$C18)</f>
        <v>4</v>
      </c>
      <c r="AF18" s="58">
        <f>COUNTIFS('Country groupings'!$C:$C,$C18)-SUMIFS('IEA production stats (counts)'!S:S,'IEA production stats (counts)'!$E:$E,$D18,'IEA production stats (counts)'!$AN:$AN,$C18)</f>
        <v>4</v>
      </c>
      <c r="AG18" s="58">
        <f>COUNTIFS('Country groupings'!$C:$C,$C18)-SUMIFS('IEA production stats (counts)'!T:T,'IEA production stats (counts)'!$E:$E,$D18,'IEA production stats (counts)'!$AN:$AN,$C18)</f>
        <v>4</v>
      </c>
      <c r="AH18" s="58">
        <f>COUNTIFS('Country groupings'!$C:$C,$C18)-SUMIFS('IEA production stats (counts)'!U:U,'IEA production stats (counts)'!$E:$E,$D18,'IEA production stats (counts)'!$AN:$AN,$C18)</f>
        <v>4</v>
      </c>
      <c r="AI18" s="58">
        <f>COUNTIFS('Country groupings'!$C:$C,$C18)-SUMIFS('IEA production stats (counts)'!V:V,'IEA production stats (counts)'!$E:$E,$D18,'IEA production stats (counts)'!$AN:$AN,$C18)</f>
        <v>4</v>
      </c>
      <c r="AJ18" s="58">
        <f>COUNTIFS('Country groupings'!$C:$C,$C18)-SUMIFS('IEA production stats (counts)'!W:W,'IEA production stats (counts)'!$E:$E,$D18,'IEA production stats (counts)'!$AN:$AN,$C18)</f>
        <v>4</v>
      </c>
      <c r="AK18" s="58">
        <f>COUNTIFS('Country groupings'!$C:$C,$C18)-SUMIFS('IEA production stats (counts)'!X:X,'IEA production stats (counts)'!$E:$E,$D18,'IEA production stats (counts)'!$AN:$AN,$C18)</f>
        <v>4</v>
      </c>
      <c r="AL18" s="58">
        <f>COUNTIFS('Country groupings'!$C:$C,$C18)-SUMIFS('IEA production stats (counts)'!Y:Y,'IEA production stats (counts)'!$E:$E,$D18,'IEA production stats (counts)'!$AN:$AN,$C18)</f>
        <v>4</v>
      </c>
      <c r="AM18" s="58">
        <f>COUNTIFS('Country groupings'!$C:$C,$C18)-SUMIFS('IEA production stats (counts)'!Z:Z,'IEA production stats (counts)'!$E:$E,$D18,'IEA production stats (counts)'!$AN:$AN,$C18)</f>
        <v>4</v>
      </c>
      <c r="AN18" s="58">
        <f>COUNTIFS('Country groupings'!$C:$C,$C18)-SUMIFS('IEA production stats (counts)'!AA:AA,'IEA production stats (counts)'!$E:$E,$D18,'IEA production stats (counts)'!$AN:$AN,$C18)</f>
        <v>4</v>
      </c>
      <c r="AO18" s="58">
        <f>COUNTIFS('Country groupings'!$C:$C,$C18)-SUMIFS('IEA production stats (counts)'!AB:AB,'IEA production stats (counts)'!$E:$E,$D18,'IEA production stats (counts)'!$AN:$AN,$C18)</f>
        <v>4</v>
      </c>
      <c r="AP18" s="58">
        <f>COUNTIFS('Country groupings'!$C:$C,$C18)-SUMIFS('IEA production stats (counts)'!AC:AC,'IEA production stats (counts)'!$E:$E,$D18,'IEA production stats (counts)'!$AN:$AN,$C18)</f>
        <v>4</v>
      </c>
      <c r="AQ18" s="58">
        <f>COUNTIFS('Country groupings'!$C:$C,$C18)-SUMIFS('IEA production stats (counts)'!AD:AD,'IEA production stats (counts)'!$E:$E,$D18,'IEA production stats (counts)'!$AN:$AN,$C18)</f>
        <v>4</v>
      </c>
      <c r="AR18" s="58">
        <f>COUNTIFS('Country groupings'!$C:$C,$C18)-SUMIFS('IEA production stats (counts)'!AE:AE,'IEA production stats (counts)'!$E:$E,$D18,'IEA production stats (counts)'!$AN:$AN,$C18)</f>
        <v>4</v>
      </c>
      <c r="AS18" s="58">
        <f>COUNTIFS('Country groupings'!$C:$C,$C18)-SUMIFS('IEA production stats (counts)'!AF:AF,'IEA production stats (counts)'!$E:$E,$D18,'IEA production stats (counts)'!$AN:$AN,$C18)</f>
        <v>4</v>
      </c>
      <c r="AT18" s="58">
        <f>COUNTIFS('Country groupings'!$C:$C,$C18)-SUMIFS('IEA production stats (counts)'!AG:AG,'IEA production stats (counts)'!$E:$E,$D18,'IEA production stats (counts)'!$AN:$AN,$C18)</f>
        <v>4</v>
      </c>
      <c r="AU18" s="58">
        <f>COUNTIFS('Country groupings'!$C:$C,$C18)-SUMIFS('IEA production stats (counts)'!AH:AH,'IEA production stats (counts)'!$E:$E,$D18,'IEA production stats (counts)'!$AN:$AN,$C18)</f>
        <v>4</v>
      </c>
      <c r="AV18" s="58">
        <f>COUNTIFS('Country groupings'!$C:$C,$C18)-SUMIFS('IEA production stats (counts)'!AI:AI,'IEA production stats (counts)'!$E:$E,$D18,'IEA production stats (counts)'!$AN:$AN,$C18)</f>
        <v>4</v>
      </c>
      <c r="AW18" s="58">
        <f>COUNTIFS('Country groupings'!$C:$C,$C18)-SUMIFS('IEA production stats (counts)'!AJ:AJ,'IEA production stats (counts)'!$E:$E,$D18,'IEA production stats (counts)'!$AN:$AN,$C18)</f>
        <v>4</v>
      </c>
      <c r="AX18" s="58">
        <f>COUNTIFS('Country groupings'!$C:$C,$C18)-SUMIFS('IEA production stats (counts)'!AK:AK,'IEA production stats (counts)'!$E:$E,$D18,'IEA production stats (counts)'!$AN:$AN,$C18)</f>
        <v>4</v>
      </c>
      <c r="AY18" s="58">
        <f>COUNTIFS('Country groupings'!$C:$C,$C18)-SUMIFS('IEA production stats (counts)'!AL:AL,'IEA production stats (counts)'!$E:$E,$D18,'IEA production stats (counts)'!$AN:$AN,$C18)</f>
        <v>9</v>
      </c>
      <c r="AZ18" s="62">
        <f>SUMIFS('IEA production stats (counts)'!Q:Q,'IEA production stats (counts)'!$E:$E,$D18,'IEA production stats (counts)'!$AN:$AN,$C18)</f>
        <v>5</v>
      </c>
      <c r="BA18" s="62">
        <f>SUMIFS('IEA production stats (counts)'!R:R,'IEA production stats (counts)'!$E:$E,$D18,'IEA production stats (counts)'!$AN:$AN,$C18)</f>
        <v>5</v>
      </c>
      <c r="BB18" s="62">
        <f>SUMIFS('IEA production stats (counts)'!S:S,'IEA production stats (counts)'!$E:$E,$D18,'IEA production stats (counts)'!$AN:$AN,$C18)</f>
        <v>5</v>
      </c>
      <c r="BC18" s="62">
        <f>SUMIFS('IEA production stats (counts)'!T:T,'IEA production stats (counts)'!$E:$E,$D18,'IEA production stats (counts)'!$AN:$AN,$C18)</f>
        <v>5</v>
      </c>
      <c r="BD18" s="62">
        <f>SUMIFS('IEA production stats (counts)'!U:U,'IEA production stats (counts)'!$E:$E,$D18,'IEA production stats (counts)'!$AN:$AN,$C18)</f>
        <v>5</v>
      </c>
      <c r="BE18" s="62">
        <f>SUMIFS('IEA production stats (counts)'!V:V,'IEA production stats (counts)'!$E:$E,$D18,'IEA production stats (counts)'!$AN:$AN,$C18)</f>
        <v>5</v>
      </c>
      <c r="BF18" s="62">
        <f>SUMIFS('IEA production stats (counts)'!W:W,'IEA production stats (counts)'!$E:$E,$D18,'IEA production stats (counts)'!$AN:$AN,$C18)</f>
        <v>5</v>
      </c>
      <c r="BG18" s="62">
        <f>SUMIFS('IEA production stats (counts)'!X:X,'IEA production stats (counts)'!$E:$E,$D18,'IEA production stats (counts)'!$AN:$AN,$C18)</f>
        <v>5</v>
      </c>
      <c r="BH18" s="62">
        <f>SUMIFS('IEA production stats (counts)'!Y:Y,'IEA production stats (counts)'!$E:$E,$D18,'IEA production stats (counts)'!$AN:$AN,$C18)</f>
        <v>5</v>
      </c>
      <c r="BI18" s="62">
        <f>SUMIFS('IEA production stats (counts)'!Z:Z,'IEA production stats (counts)'!$E:$E,$D18,'IEA production stats (counts)'!$AN:$AN,$C18)</f>
        <v>5</v>
      </c>
      <c r="BJ18" s="62">
        <f>SUMIFS('IEA production stats (counts)'!AA:AA,'IEA production stats (counts)'!$E:$E,$D18,'IEA production stats (counts)'!$AN:$AN,$C18)</f>
        <v>5</v>
      </c>
      <c r="BK18" s="62">
        <f>SUMIFS('IEA production stats (counts)'!AB:AB,'IEA production stats (counts)'!$E:$E,$D18,'IEA production stats (counts)'!$AN:$AN,$C18)</f>
        <v>5</v>
      </c>
      <c r="BL18" s="62">
        <f>SUMIFS('IEA production stats (counts)'!AC:AC,'IEA production stats (counts)'!$E:$E,$D18,'IEA production stats (counts)'!$AN:$AN,$C18)</f>
        <v>5</v>
      </c>
      <c r="BM18" s="62">
        <f>SUMIFS('IEA production stats (counts)'!AD:AD,'IEA production stats (counts)'!$E:$E,$D18,'IEA production stats (counts)'!$AN:$AN,$C18)</f>
        <v>5</v>
      </c>
      <c r="BN18" s="62">
        <f>SUMIFS('IEA production stats (counts)'!AE:AE,'IEA production stats (counts)'!$E:$E,$D18,'IEA production stats (counts)'!$AN:$AN,$C18)</f>
        <v>5</v>
      </c>
      <c r="BO18" s="62">
        <f>SUMIFS('IEA production stats (counts)'!AF:AF,'IEA production stats (counts)'!$E:$E,$D18,'IEA production stats (counts)'!$AN:$AN,$C18)</f>
        <v>5</v>
      </c>
      <c r="BP18" s="62">
        <f>SUMIFS('IEA production stats (counts)'!AG:AG,'IEA production stats (counts)'!$E:$E,$D18,'IEA production stats (counts)'!$AN:$AN,$C18)</f>
        <v>5</v>
      </c>
      <c r="BQ18" s="62">
        <f>SUMIFS('IEA production stats (counts)'!AH:AH,'IEA production stats (counts)'!$E:$E,$D18,'IEA production stats (counts)'!$AN:$AN,$C18)</f>
        <v>5</v>
      </c>
      <c r="BR18" s="62">
        <f>SUMIFS('IEA production stats (counts)'!AI:AI,'IEA production stats (counts)'!$E:$E,$D18,'IEA production stats (counts)'!$AN:$AN,$C18)</f>
        <v>5</v>
      </c>
      <c r="BS18" s="62">
        <f>SUMIFS('IEA production stats (counts)'!AJ:AJ,'IEA production stats (counts)'!$E:$E,$D18,'IEA production stats (counts)'!$AN:$AN,$C18)</f>
        <v>5</v>
      </c>
      <c r="BT18" s="62">
        <f>SUMIFS('IEA production stats (counts)'!AK:AK,'IEA production stats (counts)'!$E:$E,$D18,'IEA production stats (counts)'!$AN:$AN,$C18)</f>
        <v>5</v>
      </c>
      <c r="BU18" s="62">
        <f>SUMIFS('IEA production stats (counts)'!AL:AL,'IEA production stats (counts)'!$E:$E,$D18,'IEA production stats (counts)'!$AN:$AN,$C18)</f>
        <v>0</v>
      </c>
      <c r="BV18" s="66">
        <f t="shared" si="2"/>
        <v>55.555555555555557</v>
      </c>
      <c r="BW18" s="66">
        <f t="shared" si="22"/>
        <v>55.555555555555557</v>
      </c>
      <c r="BX18" s="66">
        <f t="shared" si="23"/>
        <v>55.555555555555557</v>
      </c>
      <c r="BY18" s="66">
        <f t="shared" si="24"/>
        <v>55.555555555555557</v>
      </c>
      <c r="BZ18" s="66">
        <f t="shared" si="4"/>
        <v>55.555555555555557</v>
      </c>
      <c r="CA18" s="66">
        <f t="shared" si="5"/>
        <v>55.555555555555557</v>
      </c>
      <c r="CB18" s="66">
        <f t="shared" si="6"/>
        <v>55.555555555555557</v>
      </c>
      <c r="CC18" s="66">
        <f t="shared" si="7"/>
        <v>55.555555555555557</v>
      </c>
      <c r="CD18" s="66">
        <f t="shared" si="8"/>
        <v>55.555555555555557</v>
      </c>
      <c r="CE18" s="66">
        <f t="shared" si="9"/>
        <v>55.555555555555557</v>
      </c>
      <c r="CF18" s="66">
        <f t="shared" si="10"/>
        <v>55.555555555555557</v>
      </c>
      <c r="CG18" s="66">
        <f t="shared" si="11"/>
        <v>55.555555555555557</v>
      </c>
      <c r="CH18" s="66">
        <f t="shared" si="12"/>
        <v>55.555555555555557</v>
      </c>
      <c r="CI18" s="66">
        <f t="shared" si="13"/>
        <v>55.555555555555557</v>
      </c>
      <c r="CJ18" s="66">
        <f t="shared" si="14"/>
        <v>55.555555555555557</v>
      </c>
      <c r="CK18" s="66">
        <f t="shared" si="15"/>
        <v>55.555555555555557</v>
      </c>
      <c r="CL18" s="66">
        <f t="shared" si="16"/>
        <v>55.555555555555557</v>
      </c>
      <c r="CM18" s="66">
        <f t="shared" si="17"/>
        <v>55.555555555555557</v>
      </c>
      <c r="CN18" s="66">
        <f t="shared" si="18"/>
        <v>55.555555555555557</v>
      </c>
      <c r="CO18" s="66">
        <f t="shared" si="19"/>
        <v>55.555555555555557</v>
      </c>
      <c r="CP18" s="66">
        <f t="shared" si="20"/>
        <v>55.555555555555557</v>
      </c>
      <c r="CQ18" s="66">
        <f t="shared" si="21"/>
        <v>0</v>
      </c>
    </row>
    <row r="19" spans="1:95" x14ac:dyDescent="0.25">
      <c r="A19" s="5" t="str">
        <f t="shared" ref="A19:A33" si="25">B19&amp;D19</f>
        <v>102GEOTHERM</v>
      </c>
      <c r="B19" s="3">
        <v>102</v>
      </c>
      <c r="C19" t="str">
        <f>VLOOKUP($B19,'Lookup codes'!$A:$C,2,FALSE)</f>
        <v>Central Africa</v>
      </c>
      <c r="D19" t="s">
        <v>610</v>
      </c>
      <c r="E19" t="s">
        <v>611</v>
      </c>
      <c r="F19" t="s">
        <v>794</v>
      </c>
      <c r="G19" t="s">
        <v>528</v>
      </c>
      <c r="H19" s="45">
        <f>SUMIFS('IEA production stats by year'!Q:Q,'IEA production stats by year'!$E:$E,$D19,'IEA production stats by year'!$AN:$AN,$C19)</f>
        <v>0</v>
      </c>
      <c r="I19" s="45">
        <f>SUMIFS('IEA production stats by year'!R:R,'IEA production stats by year'!$E:$E,$D19,'IEA production stats by year'!$AN:$AN,$C19)</f>
        <v>0</v>
      </c>
      <c r="J19" s="45">
        <f>SUMIFS('IEA production stats by year'!S:S,'IEA production stats by year'!$E:$E,$D19,'IEA production stats by year'!$AN:$AN,$C19)</f>
        <v>0</v>
      </c>
      <c r="K19" s="45">
        <f>SUMIFS('IEA production stats by year'!T:T,'IEA production stats by year'!$E:$E,$D19,'IEA production stats by year'!$AN:$AN,$C19)</f>
        <v>0</v>
      </c>
      <c r="L19" s="45">
        <f>SUMIFS('IEA production stats by year'!U:U,'IEA production stats by year'!$E:$E,$D19,'IEA production stats by year'!$AN:$AN,$C19)</f>
        <v>0</v>
      </c>
      <c r="M19" s="45">
        <f>SUMIFS('IEA production stats by year'!V:V,'IEA production stats by year'!$E:$E,$D19,'IEA production stats by year'!$AN:$AN,$C19)</f>
        <v>0</v>
      </c>
      <c r="N19" s="45">
        <f>SUMIFS('IEA production stats by year'!W:W,'IEA production stats by year'!$E:$E,$D19,'IEA production stats by year'!$AN:$AN,$C19)</f>
        <v>0</v>
      </c>
      <c r="O19" s="45">
        <f>SUMIFS('IEA production stats by year'!X:X,'IEA production stats by year'!$E:$E,$D19,'IEA production stats by year'!$AN:$AN,$C19)</f>
        <v>0</v>
      </c>
      <c r="P19" s="45">
        <f>SUMIFS('IEA production stats by year'!Y:Y,'IEA production stats by year'!$E:$E,$D19,'IEA production stats by year'!$AN:$AN,$C19)</f>
        <v>0</v>
      </c>
      <c r="Q19" s="45">
        <f>SUMIFS('IEA production stats by year'!Z:Z,'IEA production stats by year'!$E:$E,$D19,'IEA production stats by year'!$AN:$AN,$C19)</f>
        <v>0</v>
      </c>
      <c r="R19" s="45">
        <f>SUMIFS('IEA production stats by year'!AA:AA,'IEA production stats by year'!$E:$E,$D19,'IEA production stats by year'!$AN:$AN,$C19)</f>
        <v>0</v>
      </c>
      <c r="S19" s="45">
        <f>SUMIFS('IEA production stats by year'!AB:AB,'IEA production stats by year'!$E:$E,$D19,'IEA production stats by year'!$AN:$AN,$C19)</f>
        <v>0</v>
      </c>
      <c r="T19" s="45">
        <f>SUMIFS('IEA production stats by year'!AC:AC,'IEA production stats by year'!$E:$E,$D19,'IEA production stats by year'!$AN:$AN,$C19)</f>
        <v>0</v>
      </c>
      <c r="U19" s="45">
        <f>SUMIFS('IEA production stats by year'!AD:AD,'IEA production stats by year'!$E:$E,$D19,'IEA production stats by year'!$AN:$AN,$C19)</f>
        <v>0</v>
      </c>
      <c r="V19" s="45">
        <f>SUMIFS('IEA production stats by year'!AE:AE,'IEA production stats by year'!$E:$E,$D19,'IEA production stats by year'!$AN:$AN,$C19)</f>
        <v>0</v>
      </c>
      <c r="W19" s="45">
        <f>SUMIFS('IEA production stats by year'!AF:AF,'IEA production stats by year'!$E:$E,$D19,'IEA production stats by year'!$AN:$AN,$C19)</f>
        <v>0</v>
      </c>
      <c r="X19" s="45">
        <f>SUMIFS('IEA production stats by year'!AG:AG,'IEA production stats by year'!$E:$E,$D19,'IEA production stats by year'!$AN:$AN,$C19)</f>
        <v>0</v>
      </c>
      <c r="Y19" s="45">
        <f>SUMIFS('IEA production stats by year'!AH:AH,'IEA production stats by year'!$E:$E,$D19,'IEA production stats by year'!$AN:$AN,$C19)</f>
        <v>0</v>
      </c>
      <c r="Z19" s="45">
        <f>SUMIFS('IEA production stats by year'!AI:AI,'IEA production stats by year'!$E:$E,$D19,'IEA production stats by year'!$AN:$AN,$C19)</f>
        <v>0</v>
      </c>
      <c r="AA19" s="45">
        <f>SUMIFS('IEA production stats by year'!AJ:AJ,'IEA production stats by year'!$E:$E,$D19,'IEA production stats by year'!$AN:$AN,$C19)</f>
        <v>0</v>
      </c>
      <c r="AB19" s="45">
        <f>SUMIFS('IEA production stats by year'!AK:AK,'IEA production stats by year'!$E:$E,$D19,'IEA production stats by year'!$AN:$AN,$C19)</f>
        <v>0</v>
      </c>
      <c r="AC19" s="45">
        <f>SUMIFS('IEA production stats by year'!AL:AL,'IEA production stats by year'!$E:$E,$D19,'IEA production stats by year'!$AN:$AN,$C19)</f>
        <v>0</v>
      </c>
      <c r="AD19" s="58">
        <f>COUNTIFS('Country groupings'!$C:$C,$C19)-SUMIFS('IEA production stats (counts)'!Q:Q,'IEA production stats (counts)'!$E:$E,$D19,'IEA production stats (counts)'!$AN:$AN,$C19)</f>
        <v>4</v>
      </c>
      <c r="AE19" s="58">
        <f>COUNTIFS('Country groupings'!$C:$C,$C19)-SUMIFS('IEA production stats (counts)'!R:R,'IEA production stats (counts)'!$E:$E,$D19,'IEA production stats (counts)'!$AN:$AN,$C19)</f>
        <v>4</v>
      </c>
      <c r="AF19" s="58">
        <f>COUNTIFS('Country groupings'!$C:$C,$C19)-SUMIFS('IEA production stats (counts)'!S:S,'IEA production stats (counts)'!$E:$E,$D19,'IEA production stats (counts)'!$AN:$AN,$C19)</f>
        <v>4</v>
      </c>
      <c r="AG19" s="58">
        <f>COUNTIFS('Country groupings'!$C:$C,$C19)-SUMIFS('IEA production stats (counts)'!T:T,'IEA production stats (counts)'!$E:$E,$D19,'IEA production stats (counts)'!$AN:$AN,$C19)</f>
        <v>4</v>
      </c>
      <c r="AH19" s="58">
        <f>COUNTIFS('Country groupings'!$C:$C,$C19)-SUMIFS('IEA production stats (counts)'!U:U,'IEA production stats (counts)'!$E:$E,$D19,'IEA production stats (counts)'!$AN:$AN,$C19)</f>
        <v>4</v>
      </c>
      <c r="AI19" s="58">
        <f>COUNTIFS('Country groupings'!$C:$C,$C19)-SUMIFS('IEA production stats (counts)'!V:V,'IEA production stats (counts)'!$E:$E,$D19,'IEA production stats (counts)'!$AN:$AN,$C19)</f>
        <v>4</v>
      </c>
      <c r="AJ19" s="58">
        <f>COUNTIFS('Country groupings'!$C:$C,$C19)-SUMIFS('IEA production stats (counts)'!W:W,'IEA production stats (counts)'!$E:$E,$D19,'IEA production stats (counts)'!$AN:$AN,$C19)</f>
        <v>4</v>
      </c>
      <c r="AK19" s="58">
        <f>COUNTIFS('Country groupings'!$C:$C,$C19)-SUMIFS('IEA production stats (counts)'!X:X,'IEA production stats (counts)'!$E:$E,$D19,'IEA production stats (counts)'!$AN:$AN,$C19)</f>
        <v>4</v>
      </c>
      <c r="AL19" s="58">
        <f>COUNTIFS('Country groupings'!$C:$C,$C19)-SUMIFS('IEA production stats (counts)'!Y:Y,'IEA production stats (counts)'!$E:$E,$D19,'IEA production stats (counts)'!$AN:$AN,$C19)</f>
        <v>4</v>
      </c>
      <c r="AM19" s="58">
        <f>COUNTIFS('Country groupings'!$C:$C,$C19)-SUMIFS('IEA production stats (counts)'!Z:Z,'IEA production stats (counts)'!$E:$E,$D19,'IEA production stats (counts)'!$AN:$AN,$C19)</f>
        <v>4</v>
      </c>
      <c r="AN19" s="58">
        <f>COUNTIFS('Country groupings'!$C:$C,$C19)-SUMIFS('IEA production stats (counts)'!AA:AA,'IEA production stats (counts)'!$E:$E,$D19,'IEA production stats (counts)'!$AN:$AN,$C19)</f>
        <v>4</v>
      </c>
      <c r="AO19" s="58">
        <f>COUNTIFS('Country groupings'!$C:$C,$C19)-SUMIFS('IEA production stats (counts)'!AB:AB,'IEA production stats (counts)'!$E:$E,$D19,'IEA production stats (counts)'!$AN:$AN,$C19)</f>
        <v>4</v>
      </c>
      <c r="AP19" s="58">
        <f>COUNTIFS('Country groupings'!$C:$C,$C19)-SUMIFS('IEA production stats (counts)'!AC:AC,'IEA production stats (counts)'!$E:$E,$D19,'IEA production stats (counts)'!$AN:$AN,$C19)</f>
        <v>4</v>
      </c>
      <c r="AQ19" s="58">
        <f>COUNTIFS('Country groupings'!$C:$C,$C19)-SUMIFS('IEA production stats (counts)'!AD:AD,'IEA production stats (counts)'!$E:$E,$D19,'IEA production stats (counts)'!$AN:$AN,$C19)</f>
        <v>4</v>
      </c>
      <c r="AR19" s="58">
        <f>COUNTIFS('Country groupings'!$C:$C,$C19)-SUMIFS('IEA production stats (counts)'!AE:AE,'IEA production stats (counts)'!$E:$E,$D19,'IEA production stats (counts)'!$AN:$AN,$C19)</f>
        <v>4</v>
      </c>
      <c r="AS19" s="58">
        <f>COUNTIFS('Country groupings'!$C:$C,$C19)-SUMIFS('IEA production stats (counts)'!AF:AF,'IEA production stats (counts)'!$E:$E,$D19,'IEA production stats (counts)'!$AN:$AN,$C19)</f>
        <v>4</v>
      </c>
      <c r="AT19" s="58">
        <f>COUNTIFS('Country groupings'!$C:$C,$C19)-SUMIFS('IEA production stats (counts)'!AG:AG,'IEA production stats (counts)'!$E:$E,$D19,'IEA production stats (counts)'!$AN:$AN,$C19)</f>
        <v>4</v>
      </c>
      <c r="AU19" s="58">
        <f>COUNTIFS('Country groupings'!$C:$C,$C19)-SUMIFS('IEA production stats (counts)'!AH:AH,'IEA production stats (counts)'!$E:$E,$D19,'IEA production stats (counts)'!$AN:$AN,$C19)</f>
        <v>4</v>
      </c>
      <c r="AV19" s="58">
        <f>COUNTIFS('Country groupings'!$C:$C,$C19)-SUMIFS('IEA production stats (counts)'!AI:AI,'IEA production stats (counts)'!$E:$E,$D19,'IEA production stats (counts)'!$AN:$AN,$C19)</f>
        <v>4</v>
      </c>
      <c r="AW19" s="58">
        <f>COUNTIFS('Country groupings'!$C:$C,$C19)-SUMIFS('IEA production stats (counts)'!AJ:AJ,'IEA production stats (counts)'!$E:$E,$D19,'IEA production stats (counts)'!$AN:$AN,$C19)</f>
        <v>4</v>
      </c>
      <c r="AX19" s="58">
        <f>COUNTIFS('Country groupings'!$C:$C,$C19)-SUMIFS('IEA production stats (counts)'!AK:AK,'IEA production stats (counts)'!$E:$E,$D19,'IEA production stats (counts)'!$AN:$AN,$C19)</f>
        <v>4</v>
      </c>
      <c r="AY19" s="58">
        <f>COUNTIFS('Country groupings'!$C:$C,$C19)-SUMIFS('IEA production stats (counts)'!AL:AL,'IEA production stats (counts)'!$E:$E,$D19,'IEA production stats (counts)'!$AN:$AN,$C19)</f>
        <v>9</v>
      </c>
      <c r="AZ19" s="62">
        <f>SUMIFS('IEA production stats (counts)'!Q:Q,'IEA production stats (counts)'!$E:$E,$D19,'IEA production stats (counts)'!$AN:$AN,$C19)</f>
        <v>5</v>
      </c>
      <c r="BA19" s="62">
        <f>SUMIFS('IEA production stats (counts)'!R:R,'IEA production stats (counts)'!$E:$E,$D19,'IEA production stats (counts)'!$AN:$AN,$C19)</f>
        <v>5</v>
      </c>
      <c r="BB19" s="62">
        <f>SUMIFS('IEA production stats (counts)'!S:S,'IEA production stats (counts)'!$E:$E,$D19,'IEA production stats (counts)'!$AN:$AN,$C19)</f>
        <v>5</v>
      </c>
      <c r="BC19" s="62">
        <f>SUMIFS('IEA production stats (counts)'!T:T,'IEA production stats (counts)'!$E:$E,$D19,'IEA production stats (counts)'!$AN:$AN,$C19)</f>
        <v>5</v>
      </c>
      <c r="BD19" s="62">
        <f>SUMIFS('IEA production stats (counts)'!U:U,'IEA production stats (counts)'!$E:$E,$D19,'IEA production stats (counts)'!$AN:$AN,$C19)</f>
        <v>5</v>
      </c>
      <c r="BE19" s="62">
        <f>SUMIFS('IEA production stats (counts)'!V:V,'IEA production stats (counts)'!$E:$E,$D19,'IEA production stats (counts)'!$AN:$AN,$C19)</f>
        <v>5</v>
      </c>
      <c r="BF19" s="62">
        <f>SUMIFS('IEA production stats (counts)'!W:W,'IEA production stats (counts)'!$E:$E,$D19,'IEA production stats (counts)'!$AN:$AN,$C19)</f>
        <v>5</v>
      </c>
      <c r="BG19" s="62">
        <f>SUMIFS('IEA production stats (counts)'!X:X,'IEA production stats (counts)'!$E:$E,$D19,'IEA production stats (counts)'!$AN:$AN,$C19)</f>
        <v>5</v>
      </c>
      <c r="BH19" s="62">
        <f>SUMIFS('IEA production stats (counts)'!Y:Y,'IEA production stats (counts)'!$E:$E,$D19,'IEA production stats (counts)'!$AN:$AN,$C19)</f>
        <v>5</v>
      </c>
      <c r="BI19" s="62">
        <f>SUMIFS('IEA production stats (counts)'!Z:Z,'IEA production stats (counts)'!$E:$E,$D19,'IEA production stats (counts)'!$AN:$AN,$C19)</f>
        <v>5</v>
      </c>
      <c r="BJ19" s="62">
        <f>SUMIFS('IEA production stats (counts)'!AA:AA,'IEA production stats (counts)'!$E:$E,$D19,'IEA production stats (counts)'!$AN:$AN,$C19)</f>
        <v>5</v>
      </c>
      <c r="BK19" s="62">
        <f>SUMIFS('IEA production stats (counts)'!AB:AB,'IEA production stats (counts)'!$E:$E,$D19,'IEA production stats (counts)'!$AN:$AN,$C19)</f>
        <v>5</v>
      </c>
      <c r="BL19" s="62">
        <f>SUMIFS('IEA production stats (counts)'!AC:AC,'IEA production stats (counts)'!$E:$E,$D19,'IEA production stats (counts)'!$AN:$AN,$C19)</f>
        <v>5</v>
      </c>
      <c r="BM19" s="62">
        <f>SUMIFS('IEA production stats (counts)'!AD:AD,'IEA production stats (counts)'!$E:$E,$D19,'IEA production stats (counts)'!$AN:$AN,$C19)</f>
        <v>5</v>
      </c>
      <c r="BN19" s="62">
        <f>SUMIFS('IEA production stats (counts)'!AE:AE,'IEA production stats (counts)'!$E:$E,$D19,'IEA production stats (counts)'!$AN:$AN,$C19)</f>
        <v>5</v>
      </c>
      <c r="BO19" s="62">
        <f>SUMIFS('IEA production stats (counts)'!AF:AF,'IEA production stats (counts)'!$E:$E,$D19,'IEA production stats (counts)'!$AN:$AN,$C19)</f>
        <v>5</v>
      </c>
      <c r="BP19" s="62">
        <f>SUMIFS('IEA production stats (counts)'!AG:AG,'IEA production stats (counts)'!$E:$E,$D19,'IEA production stats (counts)'!$AN:$AN,$C19)</f>
        <v>5</v>
      </c>
      <c r="BQ19" s="62">
        <f>SUMIFS('IEA production stats (counts)'!AH:AH,'IEA production stats (counts)'!$E:$E,$D19,'IEA production stats (counts)'!$AN:$AN,$C19)</f>
        <v>5</v>
      </c>
      <c r="BR19" s="62">
        <f>SUMIFS('IEA production stats (counts)'!AI:AI,'IEA production stats (counts)'!$E:$E,$D19,'IEA production stats (counts)'!$AN:$AN,$C19)</f>
        <v>5</v>
      </c>
      <c r="BS19" s="62">
        <f>SUMIFS('IEA production stats (counts)'!AJ:AJ,'IEA production stats (counts)'!$E:$E,$D19,'IEA production stats (counts)'!$AN:$AN,$C19)</f>
        <v>5</v>
      </c>
      <c r="BT19" s="62">
        <f>SUMIFS('IEA production stats (counts)'!AK:AK,'IEA production stats (counts)'!$E:$E,$D19,'IEA production stats (counts)'!$AN:$AN,$C19)</f>
        <v>5</v>
      </c>
      <c r="BU19" s="62">
        <f>SUMIFS('IEA production stats (counts)'!AL:AL,'IEA production stats (counts)'!$E:$E,$D19,'IEA production stats (counts)'!$AN:$AN,$C19)</f>
        <v>0</v>
      </c>
      <c r="BV19" s="66">
        <f t="shared" si="2"/>
        <v>55.555555555555557</v>
      </c>
      <c r="BW19" s="66">
        <f t="shared" si="22"/>
        <v>55.555555555555557</v>
      </c>
      <c r="BX19" s="66">
        <f t="shared" si="23"/>
        <v>55.555555555555557</v>
      </c>
      <c r="BY19" s="66">
        <f t="shared" si="24"/>
        <v>55.555555555555557</v>
      </c>
      <c r="BZ19" s="66">
        <f t="shared" si="4"/>
        <v>55.555555555555557</v>
      </c>
      <c r="CA19" s="66">
        <f t="shared" si="5"/>
        <v>55.555555555555557</v>
      </c>
      <c r="CB19" s="66">
        <f t="shared" si="6"/>
        <v>55.555555555555557</v>
      </c>
      <c r="CC19" s="66">
        <f t="shared" si="7"/>
        <v>55.555555555555557</v>
      </c>
      <c r="CD19" s="66">
        <f t="shared" si="8"/>
        <v>55.555555555555557</v>
      </c>
      <c r="CE19" s="66">
        <f t="shared" si="9"/>
        <v>55.555555555555557</v>
      </c>
      <c r="CF19" s="66">
        <f t="shared" si="10"/>
        <v>55.555555555555557</v>
      </c>
      <c r="CG19" s="66">
        <f t="shared" si="11"/>
        <v>55.555555555555557</v>
      </c>
      <c r="CH19" s="66">
        <f t="shared" si="12"/>
        <v>55.555555555555557</v>
      </c>
      <c r="CI19" s="66">
        <f t="shared" si="13"/>
        <v>55.555555555555557</v>
      </c>
      <c r="CJ19" s="66">
        <f t="shared" si="14"/>
        <v>55.555555555555557</v>
      </c>
      <c r="CK19" s="66">
        <f t="shared" si="15"/>
        <v>55.555555555555557</v>
      </c>
      <c r="CL19" s="66">
        <f t="shared" si="16"/>
        <v>55.555555555555557</v>
      </c>
      <c r="CM19" s="66">
        <f t="shared" si="17"/>
        <v>55.555555555555557</v>
      </c>
      <c r="CN19" s="66">
        <f t="shared" si="18"/>
        <v>55.555555555555557</v>
      </c>
      <c r="CO19" s="66">
        <f t="shared" si="19"/>
        <v>55.555555555555557</v>
      </c>
      <c r="CP19" s="66">
        <f t="shared" si="20"/>
        <v>55.555555555555557</v>
      </c>
      <c r="CQ19" s="66">
        <f t="shared" si="21"/>
        <v>0</v>
      </c>
    </row>
    <row r="20" spans="1:95" x14ac:dyDescent="0.25">
      <c r="A20" s="5" t="str">
        <f t="shared" si="25"/>
        <v>102SOLARPV</v>
      </c>
      <c r="B20" s="3">
        <v>102</v>
      </c>
      <c r="C20" t="str">
        <f>VLOOKUP($B20,'Lookup codes'!$A:$C,2,FALSE)</f>
        <v>Central Africa</v>
      </c>
      <c r="D20" t="s">
        <v>612</v>
      </c>
      <c r="E20" t="s">
        <v>613</v>
      </c>
      <c r="F20" t="s">
        <v>794</v>
      </c>
      <c r="G20" t="s">
        <v>528</v>
      </c>
      <c r="H20" s="45">
        <f>SUMIFS('IEA production stats by year'!Q:Q,'IEA production stats by year'!$E:$E,$D20,'IEA production stats by year'!$AN:$AN,$C20)</f>
        <v>0</v>
      </c>
      <c r="I20" s="45">
        <f>SUMIFS('IEA production stats by year'!R:R,'IEA production stats by year'!$E:$E,$D20,'IEA production stats by year'!$AN:$AN,$C20)</f>
        <v>0</v>
      </c>
      <c r="J20" s="45">
        <f>SUMIFS('IEA production stats by year'!S:S,'IEA production stats by year'!$E:$E,$D20,'IEA production stats by year'!$AN:$AN,$C20)</f>
        <v>0</v>
      </c>
      <c r="K20" s="45">
        <f>SUMIFS('IEA production stats by year'!T:T,'IEA production stats by year'!$E:$E,$D20,'IEA production stats by year'!$AN:$AN,$C20)</f>
        <v>0</v>
      </c>
      <c r="L20" s="45">
        <f>SUMIFS('IEA production stats by year'!U:U,'IEA production stats by year'!$E:$E,$D20,'IEA production stats by year'!$AN:$AN,$C20)</f>
        <v>0</v>
      </c>
      <c r="M20" s="45">
        <f>SUMIFS('IEA production stats by year'!V:V,'IEA production stats by year'!$E:$E,$D20,'IEA production stats by year'!$AN:$AN,$C20)</f>
        <v>0</v>
      </c>
      <c r="N20" s="45">
        <f>SUMIFS('IEA production stats by year'!W:W,'IEA production stats by year'!$E:$E,$D20,'IEA production stats by year'!$AN:$AN,$C20)</f>
        <v>0</v>
      </c>
      <c r="O20" s="45">
        <f>SUMIFS('IEA production stats by year'!X:X,'IEA production stats by year'!$E:$E,$D20,'IEA production stats by year'!$AN:$AN,$C20)</f>
        <v>0</v>
      </c>
      <c r="P20" s="45">
        <f>SUMIFS('IEA production stats by year'!Y:Y,'IEA production stats by year'!$E:$E,$D20,'IEA production stats by year'!$AN:$AN,$C20)</f>
        <v>0</v>
      </c>
      <c r="Q20" s="45">
        <f>SUMIFS('IEA production stats by year'!Z:Z,'IEA production stats by year'!$E:$E,$D20,'IEA production stats by year'!$AN:$AN,$C20)</f>
        <v>3.6006</v>
      </c>
      <c r="R20" s="45">
        <f>SUMIFS('IEA production stats by year'!AA:AA,'IEA production stats by year'!$E:$E,$D20,'IEA production stats by year'!$AN:$AN,$C20)</f>
        <v>3.6006</v>
      </c>
      <c r="S20" s="45">
        <f>SUMIFS('IEA production stats by year'!AB:AB,'IEA production stats by year'!$E:$E,$D20,'IEA production stats by year'!$AN:$AN,$C20)</f>
        <v>10.8019</v>
      </c>
      <c r="T20" s="45">
        <f>SUMIFS('IEA production stats by year'!AC:AC,'IEA production stats by year'!$E:$E,$D20,'IEA production stats by year'!$AN:$AN,$C20)</f>
        <v>25.200299999999999</v>
      </c>
      <c r="U20" s="45">
        <f>SUMIFS('IEA production stats by year'!AD:AD,'IEA production stats by year'!$E:$E,$D20,'IEA production stats by year'!$AN:$AN,$C20)</f>
        <v>28.800999999999998</v>
      </c>
      <c r="V20" s="45">
        <f>SUMIFS('IEA production stats by year'!AE:AE,'IEA production stats by year'!$E:$E,$D20,'IEA production stats by year'!$AN:$AN,$C20)</f>
        <v>39.602900000000005</v>
      </c>
      <c r="W20" s="45">
        <f>SUMIFS('IEA production stats by year'!AF:AF,'IEA production stats by year'!$E:$E,$D20,'IEA production stats by year'!$AN:$AN,$C20)</f>
        <v>50.400599999999997</v>
      </c>
      <c r="X20" s="45">
        <f>SUMIFS('IEA production stats by year'!AG:AG,'IEA production stats by year'!$E:$E,$D20,'IEA production stats by year'!$AN:$AN,$C20)</f>
        <v>72.000399999999999</v>
      </c>
      <c r="Y20" s="45">
        <f>SUMIFS('IEA production stats by year'!AH:AH,'IEA production stats by year'!$E:$E,$D20,'IEA production stats by year'!$AN:$AN,$C20)</f>
        <v>92.942800000000005</v>
      </c>
      <c r="Z20" s="45">
        <f>SUMIFS('IEA production stats by year'!AI:AI,'IEA production stats by year'!$E:$E,$D20,'IEA production stats by year'!$AN:$AN,$C20)</f>
        <v>182.00439999999998</v>
      </c>
      <c r="AA20" s="45">
        <f>SUMIFS('IEA production stats by year'!AJ:AJ,'IEA production stats by year'!$E:$E,$D20,'IEA production stats by year'!$AN:$AN,$C20)</f>
        <v>182.00439999999998</v>
      </c>
      <c r="AB20" s="45">
        <f>SUMIFS('IEA production stats by year'!AK:AK,'IEA production stats by year'!$E:$E,$D20,'IEA production stats by year'!$AN:$AN,$C20)</f>
        <v>190.62909999999999</v>
      </c>
      <c r="AC20" s="45">
        <f>SUMIFS('IEA production stats by year'!AL:AL,'IEA production stats by year'!$E:$E,$D20,'IEA production stats by year'!$AN:$AN,$C20)</f>
        <v>0</v>
      </c>
      <c r="AD20" s="58">
        <f>COUNTIFS('Country groupings'!$C:$C,$C20)-SUMIFS('IEA production stats (counts)'!Q:Q,'IEA production stats (counts)'!$E:$E,$D20,'IEA production stats (counts)'!$AN:$AN,$C20)</f>
        <v>4</v>
      </c>
      <c r="AE20" s="58">
        <f>COUNTIFS('Country groupings'!$C:$C,$C20)-SUMIFS('IEA production stats (counts)'!R:R,'IEA production stats (counts)'!$E:$E,$D20,'IEA production stats (counts)'!$AN:$AN,$C20)</f>
        <v>4</v>
      </c>
      <c r="AF20" s="58">
        <f>COUNTIFS('Country groupings'!$C:$C,$C20)-SUMIFS('IEA production stats (counts)'!S:S,'IEA production stats (counts)'!$E:$E,$D20,'IEA production stats (counts)'!$AN:$AN,$C20)</f>
        <v>4</v>
      </c>
      <c r="AG20" s="58">
        <f>COUNTIFS('Country groupings'!$C:$C,$C20)-SUMIFS('IEA production stats (counts)'!T:T,'IEA production stats (counts)'!$E:$E,$D20,'IEA production stats (counts)'!$AN:$AN,$C20)</f>
        <v>4</v>
      </c>
      <c r="AH20" s="58">
        <f>COUNTIFS('Country groupings'!$C:$C,$C20)-SUMIFS('IEA production stats (counts)'!U:U,'IEA production stats (counts)'!$E:$E,$D20,'IEA production stats (counts)'!$AN:$AN,$C20)</f>
        <v>4</v>
      </c>
      <c r="AI20" s="58">
        <f>COUNTIFS('Country groupings'!$C:$C,$C20)-SUMIFS('IEA production stats (counts)'!V:V,'IEA production stats (counts)'!$E:$E,$D20,'IEA production stats (counts)'!$AN:$AN,$C20)</f>
        <v>4</v>
      </c>
      <c r="AJ20" s="58">
        <f>COUNTIFS('Country groupings'!$C:$C,$C20)-SUMIFS('IEA production stats (counts)'!W:W,'IEA production stats (counts)'!$E:$E,$D20,'IEA production stats (counts)'!$AN:$AN,$C20)</f>
        <v>4</v>
      </c>
      <c r="AK20" s="58">
        <f>COUNTIFS('Country groupings'!$C:$C,$C20)-SUMIFS('IEA production stats (counts)'!X:X,'IEA production stats (counts)'!$E:$E,$D20,'IEA production stats (counts)'!$AN:$AN,$C20)</f>
        <v>4</v>
      </c>
      <c r="AL20" s="58">
        <f>COUNTIFS('Country groupings'!$C:$C,$C20)-SUMIFS('IEA production stats (counts)'!Y:Y,'IEA production stats (counts)'!$E:$E,$D20,'IEA production stats (counts)'!$AN:$AN,$C20)</f>
        <v>4</v>
      </c>
      <c r="AM20" s="58">
        <f>COUNTIFS('Country groupings'!$C:$C,$C20)-SUMIFS('IEA production stats (counts)'!Z:Z,'IEA production stats (counts)'!$E:$E,$D20,'IEA production stats (counts)'!$AN:$AN,$C20)</f>
        <v>4</v>
      </c>
      <c r="AN20" s="58">
        <f>COUNTIFS('Country groupings'!$C:$C,$C20)-SUMIFS('IEA production stats (counts)'!AA:AA,'IEA production stats (counts)'!$E:$E,$D20,'IEA production stats (counts)'!$AN:$AN,$C20)</f>
        <v>4</v>
      </c>
      <c r="AO20" s="58">
        <f>COUNTIFS('Country groupings'!$C:$C,$C20)-SUMIFS('IEA production stats (counts)'!AB:AB,'IEA production stats (counts)'!$E:$E,$D20,'IEA production stats (counts)'!$AN:$AN,$C20)</f>
        <v>4</v>
      </c>
      <c r="AP20" s="58">
        <f>COUNTIFS('Country groupings'!$C:$C,$C20)-SUMIFS('IEA production stats (counts)'!AC:AC,'IEA production stats (counts)'!$E:$E,$D20,'IEA production stats (counts)'!$AN:$AN,$C20)</f>
        <v>4</v>
      </c>
      <c r="AQ20" s="58">
        <f>COUNTIFS('Country groupings'!$C:$C,$C20)-SUMIFS('IEA production stats (counts)'!AD:AD,'IEA production stats (counts)'!$E:$E,$D20,'IEA production stats (counts)'!$AN:$AN,$C20)</f>
        <v>4</v>
      </c>
      <c r="AR20" s="58">
        <f>COUNTIFS('Country groupings'!$C:$C,$C20)-SUMIFS('IEA production stats (counts)'!AE:AE,'IEA production stats (counts)'!$E:$E,$D20,'IEA production stats (counts)'!$AN:$AN,$C20)</f>
        <v>4</v>
      </c>
      <c r="AS20" s="58">
        <f>COUNTIFS('Country groupings'!$C:$C,$C20)-SUMIFS('IEA production stats (counts)'!AF:AF,'IEA production stats (counts)'!$E:$E,$D20,'IEA production stats (counts)'!$AN:$AN,$C20)</f>
        <v>4</v>
      </c>
      <c r="AT20" s="58">
        <f>COUNTIFS('Country groupings'!$C:$C,$C20)-SUMIFS('IEA production stats (counts)'!AG:AG,'IEA production stats (counts)'!$E:$E,$D20,'IEA production stats (counts)'!$AN:$AN,$C20)</f>
        <v>4</v>
      </c>
      <c r="AU20" s="58">
        <f>COUNTIFS('Country groupings'!$C:$C,$C20)-SUMIFS('IEA production stats (counts)'!AH:AH,'IEA production stats (counts)'!$E:$E,$D20,'IEA production stats (counts)'!$AN:$AN,$C20)</f>
        <v>4</v>
      </c>
      <c r="AV20" s="58">
        <f>COUNTIFS('Country groupings'!$C:$C,$C20)-SUMIFS('IEA production stats (counts)'!AI:AI,'IEA production stats (counts)'!$E:$E,$D20,'IEA production stats (counts)'!$AN:$AN,$C20)</f>
        <v>4</v>
      </c>
      <c r="AW20" s="58">
        <f>COUNTIFS('Country groupings'!$C:$C,$C20)-SUMIFS('IEA production stats (counts)'!AJ:AJ,'IEA production stats (counts)'!$E:$E,$D20,'IEA production stats (counts)'!$AN:$AN,$C20)</f>
        <v>4</v>
      </c>
      <c r="AX20" s="58">
        <f>COUNTIFS('Country groupings'!$C:$C,$C20)-SUMIFS('IEA production stats (counts)'!AK:AK,'IEA production stats (counts)'!$E:$E,$D20,'IEA production stats (counts)'!$AN:$AN,$C20)</f>
        <v>4</v>
      </c>
      <c r="AY20" s="58">
        <f>COUNTIFS('Country groupings'!$C:$C,$C20)-SUMIFS('IEA production stats (counts)'!AL:AL,'IEA production stats (counts)'!$E:$E,$D20,'IEA production stats (counts)'!$AN:$AN,$C20)</f>
        <v>9</v>
      </c>
      <c r="AZ20" s="62">
        <f>SUMIFS('IEA production stats (counts)'!Q:Q,'IEA production stats (counts)'!$E:$E,$D20,'IEA production stats (counts)'!$AN:$AN,$C20)</f>
        <v>5</v>
      </c>
      <c r="BA20" s="62">
        <f>SUMIFS('IEA production stats (counts)'!R:R,'IEA production stats (counts)'!$E:$E,$D20,'IEA production stats (counts)'!$AN:$AN,$C20)</f>
        <v>5</v>
      </c>
      <c r="BB20" s="62">
        <f>SUMIFS('IEA production stats (counts)'!S:S,'IEA production stats (counts)'!$E:$E,$D20,'IEA production stats (counts)'!$AN:$AN,$C20)</f>
        <v>5</v>
      </c>
      <c r="BC20" s="62">
        <f>SUMIFS('IEA production stats (counts)'!T:T,'IEA production stats (counts)'!$E:$E,$D20,'IEA production stats (counts)'!$AN:$AN,$C20)</f>
        <v>5</v>
      </c>
      <c r="BD20" s="62">
        <f>SUMIFS('IEA production stats (counts)'!U:U,'IEA production stats (counts)'!$E:$E,$D20,'IEA production stats (counts)'!$AN:$AN,$C20)</f>
        <v>5</v>
      </c>
      <c r="BE20" s="62">
        <f>SUMIFS('IEA production stats (counts)'!V:V,'IEA production stats (counts)'!$E:$E,$D20,'IEA production stats (counts)'!$AN:$AN,$C20)</f>
        <v>5</v>
      </c>
      <c r="BF20" s="62">
        <f>SUMIFS('IEA production stats (counts)'!W:W,'IEA production stats (counts)'!$E:$E,$D20,'IEA production stats (counts)'!$AN:$AN,$C20)</f>
        <v>5</v>
      </c>
      <c r="BG20" s="62">
        <f>SUMIFS('IEA production stats (counts)'!X:X,'IEA production stats (counts)'!$E:$E,$D20,'IEA production stats (counts)'!$AN:$AN,$C20)</f>
        <v>5</v>
      </c>
      <c r="BH20" s="62">
        <f>SUMIFS('IEA production stats (counts)'!Y:Y,'IEA production stats (counts)'!$E:$E,$D20,'IEA production stats (counts)'!$AN:$AN,$C20)</f>
        <v>5</v>
      </c>
      <c r="BI20" s="62">
        <f>SUMIFS('IEA production stats (counts)'!Z:Z,'IEA production stats (counts)'!$E:$E,$D20,'IEA production stats (counts)'!$AN:$AN,$C20)</f>
        <v>5</v>
      </c>
      <c r="BJ20" s="62">
        <f>SUMIFS('IEA production stats (counts)'!AA:AA,'IEA production stats (counts)'!$E:$E,$D20,'IEA production stats (counts)'!$AN:$AN,$C20)</f>
        <v>5</v>
      </c>
      <c r="BK20" s="62">
        <f>SUMIFS('IEA production stats (counts)'!AB:AB,'IEA production stats (counts)'!$E:$E,$D20,'IEA production stats (counts)'!$AN:$AN,$C20)</f>
        <v>5</v>
      </c>
      <c r="BL20" s="62">
        <f>SUMIFS('IEA production stats (counts)'!AC:AC,'IEA production stats (counts)'!$E:$E,$D20,'IEA production stats (counts)'!$AN:$AN,$C20)</f>
        <v>5</v>
      </c>
      <c r="BM20" s="62">
        <f>SUMIFS('IEA production stats (counts)'!AD:AD,'IEA production stats (counts)'!$E:$E,$D20,'IEA production stats (counts)'!$AN:$AN,$C20)</f>
        <v>5</v>
      </c>
      <c r="BN20" s="62">
        <f>SUMIFS('IEA production stats (counts)'!AE:AE,'IEA production stats (counts)'!$E:$E,$D20,'IEA production stats (counts)'!$AN:$AN,$C20)</f>
        <v>5</v>
      </c>
      <c r="BO20" s="62">
        <f>SUMIFS('IEA production stats (counts)'!AF:AF,'IEA production stats (counts)'!$E:$E,$D20,'IEA production stats (counts)'!$AN:$AN,$C20)</f>
        <v>5</v>
      </c>
      <c r="BP20" s="62">
        <f>SUMIFS('IEA production stats (counts)'!AG:AG,'IEA production stats (counts)'!$E:$E,$D20,'IEA production stats (counts)'!$AN:$AN,$C20)</f>
        <v>5</v>
      </c>
      <c r="BQ20" s="62">
        <f>SUMIFS('IEA production stats (counts)'!AH:AH,'IEA production stats (counts)'!$E:$E,$D20,'IEA production stats (counts)'!$AN:$AN,$C20)</f>
        <v>5</v>
      </c>
      <c r="BR20" s="62">
        <f>SUMIFS('IEA production stats (counts)'!AI:AI,'IEA production stats (counts)'!$E:$E,$D20,'IEA production stats (counts)'!$AN:$AN,$C20)</f>
        <v>5</v>
      </c>
      <c r="BS20" s="62">
        <f>SUMIFS('IEA production stats (counts)'!AJ:AJ,'IEA production stats (counts)'!$E:$E,$D20,'IEA production stats (counts)'!$AN:$AN,$C20)</f>
        <v>5</v>
      </c>
      <c r="BT20" s="62">
        <f>SUMIFS('IEA production stats (counts)'!AK:AK,'IEA production stats (counts)'!$E:$E,$D20,'IEA production stats (counts)'!$AN:$AN,$C20)</f>
        <v>5</v>
      </c>
      <c r="BU20" s="62">
        <f>SUMIFS('IEA production stats (counts)'!AL:AL,'IEA production stats (counts)'!$E:$E,$D20,'IEA production stats (counts)'!$AN:$AN,$C20)</f>
        <v>0</v>
      </c>
      <c r="BV20" s="66">
        <f t="shared" si="2"/>
        <v>55.555555555555557</v>
      </c>
      <c r="BW20" s="66">
        <f t="shared" si="22"/>
        <v>55.555555555555557</v>
      </c>
      <c r="BX20" s="66">
        <f t="shared" si="23"/>
        <v>55.555555555555557</v>
      </c>
      <c r="BY20" s="66">
        <f t="shared" si="24"/>
        <v>55.555555555555557</v>
      </c>
      <c r="BZ20" s="66">
        <f t="shared" si="4"/>
        <v>55.555555555555557</v>
      </c>
      <c r="CA20" s="66">
        <f t="shared" si="5"/>
        <v>55.555555555555557</v>
      </c>
      <c r="CB20" s="66">
        <f t="shared" si="6"/>
        <v>55.555555555555557</v>
      </c>
      <c r="CC20" s="66">
        <f t="shared" si="7"/>
        <v>55.555555555555557</v>
      </c>
      <c r="CD20" s="66">
        <f t="shared" si="8"/>
        <v>55.555555555555557</v>
      </c>
      <c r="CE20" s="66">
        <f t="shared" si="9"/>
        <v>55.555555555555557</v>
      </c>
      <c r="CF20" s="66">
        <f t="shared" si="10"/>
        <v>55.555555555555557</v>
      </c>
      <c r="CG20" s="66">
        <f t="shared" si="11"/>
        <v>55.555555555555557</v>
      </c>
      <c r="CH20" s="66">
        <f t="shared" si="12"/>
        <v>55.555555555555557</v>
      </c>
      <c r="CI20" s="66">
        <f t="shared" si="13"/>
        <v>55.555555555555557</v>
      </c>
      <c r="CJ20" s="66">
        <f t="shared" si="14"/>
        <v>55.555555555555557</v>
      </c>
      <c r="CK20" s="66">
        <f t="shared" si="15"/>
        <v>55.555555555555557</v>
      </c>
      <c r="CL20" s="66">
        <f t="shared" si="16"/>
        <v>55.555555555555557</v>
      </c>
      <c r="CM20" s="66">
        <f t="shared" si="17"/>
        <v>55.555555555555557</v>
      </c>
      <c r="CN20" s="66">
        <f t="shared" si="18"/>
        <v>55.555555555555557</v>
      </c>
      <c r="CO20" s="66">
        <f t="shared" si="19"/>
        <v>55.555555555555557</v>
      </c>
      <c r="CP20" s="66">
        <f t="shared" si="20"/>
        <v>55.555555555555557</v>
      </c>
      <c r="CQ20" s="66">
        <f t="shared" si="21"/>
        <v>0</v>
      </c>
    </row>
    <row r="21" spans="1:95" x14ac:dyDescent="0.25">
      <c r="A21" s="5" t="str">
        <f t="shared" si="25"/>
        <v>102SOLARTH</v>
      </c>
      <c r="B21" s="3">
        <v>102</v>
      </c>
      <c r="C21" t="str">
        <f>VLOOKUP($B21,'Lookup codes'!$A:$C,2,FALSE)</f>
        <v>Central Africa</v>
      </c>
      <c r="D21" t="s">
        <v>614</v>
      </c>
      <c r="E21" t="s">
        <v>615</v>
      </c>
      <c r="F21" t="s">
        <v>794</v>
      </c>
      <c r="G21" t="s">
        <v>528</v>
      </c>
      <c r="H21" s="45">
        <f>SUMIFS('IEA production stats by year'!Q:Q,'IEA production stats by year'!$E:$E,$D21,'IEA production stats by year'!$AN:$AN,$C21)</f>
        <v>0</v>
      </c>
      <c r="I21" s="45">
        <f>SUMIFS('IEA production stats by year'!R:R,'IEA production stats by year'!$E:$E,$D21,'IEA production stats by year'!$AN:$AN,$C21)</f>
        <v>0</v>
      </c>
      <c r="J21" s="45">
        <f>SUMIFS('IEA production stats by year'!S:S,'IEA production stats by year'!$E:$E,$D21,'IEA production stats by year'!$AN:$AN,$C21)</f>
        <v>0</v>
      </c>
      <c r="K21" s="45">
        <f>SUMIFS('IEA production stats by year'!T:T,'IEA production stats by year'!$E:$E,$D21,'IEA production stats by year'!$AN:$AN,$C21)</f>
        <v>0</v>
      </c>
      <c r="L21" s="45">
        <f>SUMIFS('IEA production stats by year'!U:U,'IEA production stats by year'!$E:$E,$D21,'IEA production stats by year'!$AN:$AN,$C21)</f>
        <v>0</v>
      </c>
      <c r="M21" s="45">
        <f>SUMIFS('IEA production stats by year'!V:V,'IEA production stats by year'!$E:$E,$D21,'IEA production stats by year'!$AN:$AN,$C21)</f>
        <v>0</v>
      </c>
      <c r="N21" s="45">
        <f>SUMIFS('IEA production stats by year'!W:W,'IEA production stats by year'!$E:$E,$D21,'IEA production stats by year'!$AN:$AN,$C21)</f>
        <v>0</v>
      </c>
      <c r="O21" s="45">
        <f>SUMIFS('IEA production stats by year'!X:X,'IEA production stats by year'!$E:$E,$D21,'IEA production stats by year'!$AN:$AN,$C21)</f>
        <v>0</v>
      </c>
      <c r="P21" s="45">
        <f>SUMIFS('IEA production stats by year'!Y:Y,'IEA production stats by year'!$E:$E,$D21,'IEA production stats by year'!$AN:$AN,$C21)</f>
        <v>0</v>
      </c>
      <c r="Q21" s="45">
        <f>SUMIFS('IEA production stats by year'!Z:Z,'IEA production stats by year'!$E:$E,$D21,'IEA production stats by year'!$AN:$AN,$C21)</f>
        <v>0</v>
      </c>
      <c r="R21" s="45">
        <f>SUMIFS('IEA production stats by year'!AA:AA,'IEA production stats by year'!$E:$E,$D21,'IEA production stats by year'!$AN:$AN,$C21)</f>
        <v>0</v>
      </c>
      <c r="S21" s="45">
        <f>SUMIFS('IEA production stats by year'!AB:AB,'IEA production stats by year'!$E:$E,$D21,'IEA production stats by year'!$AN:$AN,$C21)</f>
        <v>0</v>
      </c>
      <c r="T21" s="45">
        <f>SUMIFS('IEA production stats by year'!AC:AC,'IEA production stats by year'!$E:$E,$D21,'IEA production stats by year'!$AN:$AN,$C21)</f>
        <v>0</v>
      </c>
      <c r="U21" s="45">
        <f>SUMIFS('IEA production stats by year'!AD:AD,'IEA production stats by year'!$E:$E,$D21,'IEA production stats by year'!$AN:$AN,$C21)</f>
        <v>0</v>
      </c>
      <c r="V21" s="45">
        <f>SUMIFS('IEA production stats by year'!AE:AE,'IEA production stats by year'!$E:$E,$D21,'IEA production stats by year'!$AN:$AN,$C21)</f>
        <v>0</v>
      </c>
      <c r="W21" s="45">
        <f>SUMIFS('IEA production stats by year'!AF:AF,'IEA production stats by year'!$E:$E,$D21,'IEA production stats by year'!$AN:$AN,$C21)</f>
        <v>0</v>
      </c>
      <c r="X21" s="45">
        <f>SUMIFS('IEA production stats by year'!AG:AG,'IEA production stats by year'!$E:$E,$D21,'IEA production stats by year'!$AN:$AN,$C21)</f>
        <v>0</v>
      </c>
      <c r="Y21" s="45">
        <f>SUMIFS('IEA production stats by year'!AH:AH,'IEA production stats by year'!$E:$E,$D21,'IEA production stats by year'!$AN:$AN,$C21)</f>
        <v>0</v>
      </c>
      <c r="Z21" s="45">
        <f>SUMIFS('IEA production stats by year'!AI:AI,'IEA production stats by year'!$E:$E,$D21,'IEA production stats by year'!$AN:$AN,$C21)</f>
        <v>0</v>
      </c>
      <c r="AA21" s="45">
        <f>SUMIFS('IEA production stats by year'!AJ:AJ,'IEA production stats by year'!$E:$E,$D21,'IEA production stats by year'!$AN:$AN,$C21)</f>
        <v>0</v>
      </c>
      <c r="AB21" s="45">
        <f>SUMIFS('IEA production stats by year'!AK:AK,'IEA production stats by year'!$E:$E,$D21,'IEA production stats by year'!$AN:$AN,$C21)</f>
        <v>0</v>
      </c>
      <c r="AC21" s="45">
        <f>SUMIFS('IEA production stats by year'!AL:AL,'IEA production stats by year'!$E:$E,$D21,'IEA production stats by year'!$AN:$AN,$C21)</f>
        <v>0</v>
      </c>
      <c r="AD21" s="58">
        <f>COUNTIFS('Country groupings'!$C:$C,$C21)-SUMIFS('IEA production stats (counts)'!Q:Q,'IEA production stats (counts)'!$E:$E,$D21,'IEA production stats (counts)'!$AN:$AN,$C21)</f>
        <v>4</v>
      </c>
      <c r="AE21" s="58">
        <f>COUNTIFS('Country groupings'!$C:$C,$C21)-SUMIFS('IEA production stats (counts)'!R:R,'IEA production stats (counts)'!$E:$E,$D21,'IEA production stats (counts)'!$AN:$AN,$C21)</f>
        <v>4</v>
      </c>
      <c r="AF21" s="58">
        <f>COUNTIFS('Country groupings'!$C:$C,$C21)-SUMIFS('IEA production stats (counts)'!S:S,'IEA production stats (counts)'!$E:$E,$D21,'IEA production stats (counts)'!$AN:$AN,$C21)</f>
        <v>4</v>
      </c>
      <c r="AG21" s="58">
        <f>COUNTIFS('Country groupings'!$C:$C,$C21)-SUMIFS('IEA production stats (counts)'!T:T,'IEA production stats (counts)'!$E:$E,$D21,'IEA production stats (counts)'!$AN:$AN,$C21)</f>
        <v>4</v>
      </c>
      <c r="AH21" s="58">
        <f>COUNTIFS('Country groupings'!$C:$C,$C21)-SUMIFS('IEA production stats (counts)'!U:U,'IEA production stats (counts)'!$E:$E,$D21,'IEA production stats (counts)'!$AN:$AN,$C21)</f>
        <v>4</v>
      </c>
      <c r="AI21" s="58">
        <f>COUNTIFS('Country groupings'!$C:$C,$C21)-SUMIFS('IEA production stats (counts)'!V:V,'IEA production stats (counts)'!$E:$E,$D21,'IEA production stats (counts)'!$AN:$AN,$C21)</f>
        <v>4</v>
      </c>
      <c r="AJ21" s="58">
        <f>COUNTIFS('Country groupings'!$C:$C,$C21)-SUMIFS('IEA production stats (counts)'!W:W,'IEA production stats (counts)'!$E:$E,$D21,'IEA production stats (counts)'!$AN:$AN,$C21)</f>
        <v>4</v>
      </c>
      <c r="AK21" s="58">
        <f>COUNTIFS('Country groupings'!$C:$C,$C21)-SUMIFS('IEA production stats (counts)'!X:X,'IEA production stats (counts)'!$E:$E,$D21,'IEA production stats (counts)'!$AN:$AN,$C21)</f>
        <v>4</v>
      </c>
      <c r="AL21" s="58">
        <f>COUNTIFS('Country groupings'!$C:$C,$C21)-SUMIFS('IEA production stats (counts)'!Y:Y,'IEA production stats (counts)'!$E:$E,$D21,'IEA production stats (counts)'!$AN:$AN,$C21)</f>
        <v>4</v>
      </c>
      <c r="AM21" s="58">
        <f>COUNTIFS('Country groupings'!$C:$C,$C21)-SUMIFS('IEA production stats (counts)'!Z:Z,'IEA production stats (counts)'!$E:$E,$D21,'IEA production stats (counts)'!$AN:$AN,$C21)</f>
        <v>4</v>
      </c>
      <c r="AN21" s="58">
        <f>COUNTIFS('Country groupings'!$C:$C,$C21)-SUMIFS('IEA production stats (counts)'!AA:AA,'IEA production stats (counts)'!$E:$E,$D21,'IEA production stats (counts)'!$AN:$AN,$C21)</f>
        <v>4</v>
      </c>
      <c r="AO21" s="58">
        <f>COUNTIFS('Country groupings'!$C:$C,$C21)-SUMIFS('IEA production stats (counts)'!AB:AB,'IEA production stats (counts)'!$E:$E,$D21,'IEA production stats (counts)'!$AN:$AN,$C21)</f>
        <v>4</v>
      </c>
      <c r="AP21" s="58">
        <f>COUNTIFS('Country groupings'!$C:$C,$C21)-SUMIFS('IEA production stats (counts)'!AC:AC,'IEA production stats (counts)'!$E:$E,$D21,'IEA production stats (counts)'!$AN:$AN,$C21)</f>
        <v>4</v>
      </c>
      <c r="AQ21" s="58">
        <f>COUNTIFS('Country groupings'!$C:$C,$C21)-SUMIFS('IEA production stats (counts)'!AD:AD,'IEA production stats (counts)'!$E:$E,$D21,'IEA production stats (counts)'!$AN:$AN,$C21)</f>
        <v>4</v>
      </c>
      <c r="AR21" s="58">
        <f>COUNTIFS('Country groupings'!$C:$C,$C21)-SUMIFS('IEA production stats (counts)'!AE:AE,'IEA production stats (counts)'!$E:$E,$D21,'IEA production stats (counts)'!$AN:$AN,$C21)</f>
        <v>4</v>
      </c>
      <c r="AS21" s="58">
        <f>COUNTIFS('Country groupings'!$C:$C,$C21)-SUMIFS('IEA production stats (counts)'!AF:AF,'IEA production stats (counts)'!$E:$E,$D21,'IEA production stats (counts)'!$AN:$AN,$C21)</f>
        <v>4</v>
      </c>
      <c r="AT21" s="58">
        <f>COUNTIFS('Country groupings'!$C:$C,$C21)-SUMIFS('IEA production stats (counts)'!AG:AG,'IEA production stats (counts)'!$E:$E,$D21,'IEA production stats (counts)'!$AN:$AN,$C21)</f>
        <v>4</v>
      </c>
      <c r="AU21" s="58">
        <f>COUNTIFS('Country groupings'!$C:$C,$C21)-SUMIFS('IEA production stats (counts)'!AH:AH,'IEA production stats (counts)'!$E:$E,$D21,'IEA production stats (counts)'!$AN:$AN,$C21)</f>
        <v>4</v>
      </c>
      <c r="AV21" s="58">
        <f>COUNTIFS('Country groupings'!$C:$C,$C21)-SUMIFS('IEA production stats (counts)'!AI:AI,'IEA production stats (counts)'!$E:$E,$D21,'IEA production stats (counts)'!$AN:$AN,$C21)</f>
        <v>4</v>
      </c>
      <c r="AW21" s="58">
        <f>COUNTIFS('Country groupings'!$C:$C,$C21)-SUMIFS('IEA production stats (counts)'!AJ:AJ,'IEA production stats (counts)'!$E:$E,$D21,'IEA production stats (counts)'!$AN:$AN,$C21)</f>
        <v>4</v>
      </c>
      <c r="AX21" s="58">
        <f>COUNTIFS('Country groupings'!$C:$C,$C21)-SUMIFS('IEA production stats (counts)'!AK:AK,'IEA production stats (counts)'!$E:$E,$D21,'IEA production stats (counts)'!$AN:$AN,$C21)</f>
        <v>4</v>
      </c>
      <c r="AY21" s="58">
        <f>COUNTIFS('Country groupings'!$C:$C,$C21)-SUMIFS('IEA production stats (counts)'!AL:AL,'IEA production stats (counts)'!$E:$E,$D21,'IEA production stats (counts)'!$AN:$AN,$C21)</f>
        <v>9</v>
      </c>
      <c r="AZ21" s="62">
        <f>SUMIFS('IEA production stats (counts)'!Q:Q,'IEA production stats (counts)'!$E:$E,$D21,'IEA production stats (counts)'!$AN:$AN,$C21)</f>
        <v>5</v>
      </c>
      <c r="BA21" s="62">
        <f>SUMIFS('IEA production stats (counts)'!R:R,'IEA production stats (counts)'!$E:$E,$D21,'IEA production stats (counts)'!$AN:$AN,$C21)</f>
        <v>5</v>
      </c>
      <c r="BB21" s="62">
        <f>SUMIFS('IEA production stats (counts)'!S:S,'IEA production stats (counts)'!$E:$E,$D21,'IEA production stats (counts)'!$AN:$AN,$C21)</f>
        <v>5</v>
      </c>
      <c r="BC21" s="62">
        <f>SUMIFS('IEA production stats (counts)'!T:T,'IEA production stats (counts)'!$E:$E,$D21,'IEA production stats (counts)'!$AN:$AN,$C21)</f>
        <v>5</v>
      </c>
      <c r="BD21" s="62">
        <f>SUMIFS('IEA production stats (counts)'!U:U,'IEA production stats (counts)'!$E:$E,$D21,'IEA production stats (counts)'!$AN:$AN,$C21)</f>
        <v>5</v>
      </c>
      <c r="BE21" s="62">
        <f>SUMIFS('IEA production stats (counts)'!V:V,'IEA production stats (counts)'!$E:$E,$D21,'IEA production stats (counts)'!$AN:$AN,$C21)</f>
        <v>5</v>
      </c>
      <c r="BF21" s="62">
        <f>SUMIFS('IEA production stats (counts)'!W:W,'IEA production stats (counts)'!$E:$E,$D21,'IEA production stats (counts)'!$AN:$AN,$C21)</f>
        <v>5</v>
      </c>
      <c r="BG21" s="62">
        <f>SUMIFS('IEA production stats (counts)'!X:X,'IEA production stats (counts)'!$E:$E,$D21,'IEA production stats (counts)'!$AN:$AN,$C21)</f>
        <v>5</v>
      </c>
      <c r="BH21" s="62">
        <f>SUMIFS('IEA production stats (counts)'!Y:Y,'IEA production stats (counts)'!$E:$E,$D21,'IEA production stats (counts)'!$AN:$AN,$C21)</f>
        <v>5</v>
      </c>
      <c r="BI21" s="62">
        <f>SUMIFS('IEA production stats (counts)'!Z:Z,'IEA production stats (counts)'!$E:$E,$D21,'IEA production stats (counts)'!$AN:$AN,$C21)</f>
        <v>5</v>
      </c>
      <c r="BJ21" s="62">
        <f>SUMIFS('IEA production stats (counts)'!AA:AA,'IEA production stats (counts)'!$E:$E,$D21,'IEA production stats (counts)'!$AN:$AN,$C21)</f>
        <v>5</v>
      </c>
      <c r="BK21" s="62">
        <f>SUMIFS('IEA production stats (counts)'!AB:AB,'IEA production stats (counts)'!$E:$E,$D21,'IEA production stats (counts)'!$AN:$AN,$C21)</f>
        <v>5</v>
      </c>
      <c r="BL21" s="62">
        <f>SUMIFS('IEA production stats (counts)'!AC:AC,'IEA production stats (counts)'!$E:$E,$D21,'IEA production stats (counts)'!$AN:$AN,$C21)</f>
        <v>5</v>
      </c>
      <c r="BM21" s="62">
        <f>SUMIFS('IEA production stats (counts)'!AD:AD,'IEA production stats (counts)'!$E:$E,$D21,'IEA production stats (counts)'!$AN:$AN,$C21)</f>
        <v>5</v>
      </c>
      <c r="BN21" s="62">
        <f>SUMIFS('IEA production stats (counts)'!AE:AE,'IEA production stats (counts)'!$E:$E,$D21,'IEA production stats (counts)'!$AN:$AN,$C21)</f>
        <v>5</v>
      </c>
      <c r="BO21" s="62">
        <f>SUMIFS('IEA production stats (counts)'!AF:AF,'IEA production stats (counts)'!$E:$E,$D21,'IEA production stats (counts)'!$AN:$AN,$C21)</f>
        <v>5</v>
      </c>
      <c r="BP21" s="62">
        <f>SUMIFS('IEA production stats (counts)'!AG:AG,'IEA production stats (counts)'!$E:$E,$D21,'IEA production stats (counts)'!$AN:$AN,$C21)</f>
        <v>5</v>
      </c>
      <c r="BQ21" s="62">
        <f>SUMIFS('IEA production stats (counts)'!AH:AH,'IEA production stats (counts)'!$E:$E,$D21,'IEA production stats (counts)'!$AN:$AN,$C21)</f>
        <v>5</v>
      </c>
      <c r="BR21" s="62">
        <f>SUMIFS('IEA production stats (counts)'!AI:AI,'IEA production stats (counts)'!$E:$E,$D21,'IEA production stats (counts)'!$AN:$AN,$C21)</f>
        <v>5</v>
      </c>
      <c r="BS21" s="62">
        <f>SUMIFS('IEA production stats (counts)'!AJ:AJ,'IEA production stats (counts)'!$E:$E,$D21,'IEA production stats (counts)'!$AN:$AN,$C21)</f>
        <v>5</v>
      </c>
      <c r="BT21" s="62">
        <f>SUMIFS('IEA production stats (counts)'!AK:AK,'IEA production stats (counts)'!$E:$E,$D21,'IEA production stats (counts)'!$AN:$AN,$C21)</f>
        <v>5</v>
      </c>
      <c r="BU21" s="62">
        <f>SUMIFS('IEA production stats (counts)'!AL:AL,'IEA production stats (counts)'!$E:$E,$D21,'IEA production stats (counts)'!$AN:$AN,$C21)</f>
        <v>0</v>
      </c>
      <c r="BV21" s="66">
        <f t="shared" si="2"/>
        <v>55.555555555555557</v>
      </c>
      <c r="BW21" s="66">
        <f t="shared" si="22"/>
        <v>55.555555555555557</v>
      </c>
      <c r="BX21" s="66">
        <f t="shared" si="23"/>
        <v>55.555555555555557</v>
      </c>
      <c r="BY21" s="66">
        <f t="shared" si="24"/>
        <v>55.555555555555557</v>
      </c>
      <c r="BZ21" s="66">
        <f t="shared" si="4"/>
        <v>55.555555555555557</v>
      </c>
      <c r="CA21" s="66">
        <f t="shared" si="5"/>
        <v>55.555555555555557</v>
      </c>
      <c r="CB21" s="66">
        <f t="shared" si="6"/>
        <v>55.555555555555557</v>
      </c>
      <c r="CC21" s="66">
        <f t="shared" si="7"/>
        <v>55.555555555555557</v>
      </c>
      <c r="CD21" s="66">
        <f t="shared" si="8"/>
        <v>55.555555555555557</v>
      </c>
      <c r="CE21" s="66">
        <f t="shared" si="9"/>
        <v>55.555555555555557</v>
      </c>
      <c r="CF21" s="66">
        <f t="shared" si="10"/>
        <v>55.555555555555557</v>
      </c>
      <c r="CG21" s="66">
        <f t="shared" si="11"/>
        <v>55.555555555555557</v>
      </c>
      <c r="CH21" s="66">
        <f t="shared" si="12"/>
        <v>55.555555555555557</v>
      </c>
      <c r="CI21" s="66">
        <f t="shared" si="13"/>
        <v>55.555555555555557</v>
      </c>
      <c r="CJ21" s="66">
        <f t="shared" si="14"/>
        <v>55.555555555555557</v>
      </c>
      <c r="CK21" s="66">
        <f t="shared" si="15"/>
        <v>55.555555555555557</v>
      </c>
      <c r="CL21" s="66">
        <f t="shared" si="16"/>
        <v>55.555555555555557</v>
      </c>
      <c r="CM21" s="66">
        <f t="shared" si="17"/>
        <v>55.555555555555557</v>
      </c>
      <c r="CN21" s="66">
        <f t="shared" si="18"/>
        <v>55.555555555555557</v>
      </c>
      <c r="CO21" s="66">
        <f t="shared" si="19"/>
        <v>55.555555555555557</v>
      </c>
      <c r="CP21" s="66">
        <f t="shared" si="20"/>
        <v>55.555555555555557</v>
      </c>
      <c r="CQ21" s="66">
        <f t="shared" si="21"/>
        <v>0</v>
      </c>
    </row>
    <row r="22" spans="1:95" x14ac:dyDescent="0.25">
      <c r="A22" s="5" t="str">
        <f t="shared" si="25"/>
        <v>102TIDE</v>
      </c>
      <c r="B22" s="3">
        <v>102</v>
      </c>
      <c r="C22" t="str">
        <f>VLOOKUP($B22,'Lookup codes'!$A:$C,2,FALSE)</f>
        <v>Central Africa</v>
      </c>
      <c r="D22" t="s">
        <v>616</v>
      </c>
      <c r="E22" t="s">
        <v>617</v>
      </c>
      <c r="F22" t="s">
        <v>794</v>
      </c>
      <c r="G22" t="s">
        <v>528</v>
      </c>
      <c r="H22" s="45">
        <f>SUMIFS('IEA production stats by year'!Q:Q,'IEA production stats by year'!$E:$E,$D22,'IEA production stats by year'!$AN:$AN,$C22)</f>
        <v>0</v>
      </c>
      <c r="I22" s="45">
        <f>SUMIFS('IEA production stats by year'!R:R,'IEA production stats by year'!$E:$E,$D22,'IEA production stats by year'!$AN:$AN,$C22)</f>
        <v>0</v>
      </c>
      <c r="J22" s="45">
        <f>SUMIFS('IEA production stats by year'!S:S,'IEA production stats by year'!$E:$E,$D22,'IEA production stats by year'!$AN:$AN,$C22)</f>
        <v>0</v>
      </c>
      <c r="K22" s="45">
        <f>SUMIFS('IEA production stats by year'!T:T,'IEA production stats by year'!$E:$E,$D22,'IEA production stats by year'!$AN:$AN,$C22)</f>
        <v>0</v>
      </c>
      <c r="L22" s="45">
        <f>SUMIFS('IEA production stats by year'!U:U,'IEA production stats by year'!$E:$E,$D22,'IEA production stats by year'!$AN:$AN,$C22)</f>
        <v>0</v>
      </c>
      <c r="M22" s="45">
        <f>SUMIFS('IEA production stats by year'!V:V,'IEA production stats by year'!$E:$E,$D22,'IEA production stats by year'!$AN:$AN,$C22)</f>
        <v>0</v>
      </c>
      <c r="N22" s="45">
        <f>SUMIFS('IEA production stats by year'!W:W,'IEA production stats by year'!$E:$E,$D22,'IEA production stats by year'!$AN:$AN,$C22)</f>
        <v>0</v>
      </c>
      <c r="O22" s="45">
        <f>SUMIFS('IEA production stats by year'!X:X,'IEA production stats by year'!$E:$E,$D22,'IEA production stats by year'!$AN:$AN,$C22)</f>
        <v>0</v>
      </c>
      <c r="P22" s="45">
        <f>SUMIFS('IEA production stats by year'!Y:Y,'IEA production stats by year'!$E:$E,$D22,'IEA production stats by year'!$AN:$AN,$C22)</f>
        <v>0</v>
      </c>
      <c r="Q22" s="45">
        <f>SUMIFS('IEA production stats by year'!Z:Z,'IEA production stats by year'!$E:$E,$D22,'IEA production stats by year'!$AN:$AN,$C22)</f>
        <v>0</v>
      </c>
      <c r="R22" s="45">
        <f>SUMIFS('IEA production stats by year'!AA:AA,'IEA production stats by year'!$E:$E,$D22,'IEA production stats by year'!$AN:$AN,$C22)</f>
        <v>0</v>
      </c>
      <c r="S22" s="45">
        <f>SUMIFS('IEA production stats by year'!AB:AB,'IEA production stats by year'!$E:$E,$D22,'IEA production stats by year'!$AN:$AN,$C22)</f>
        <v>0</v>
      </c>
      <c r="T22" s="45">
        <f>SUMIFS('IEA production stats by year'!AC:AC,'IEA production stats by year'!$E:$E,$D22,'IEA production stats by year'!$AN:$AN,$C22)</f>
        <v>0</v>
      </c>
      <c r="U22" s="45">
        <f>SUMIFS('IEA production stats by year'!AD:AD,'IEA production stats by year'!$E:$E,$D22,'IEA production stats by year'!$AN:$AN,$C22)</f>
        <v>0</v>
      </c>
      <c r="V22" s="45">
        <f>SUMIFS('IEA production stats by year'!AE:AE,'IEA production stats by year'!$E:$E,$D22,'IEA production stats by year'!$AN:$AN,$C22)</f>
        <v>0</v>
      </c>
      <c r="W22" s="45">
        <f>SUMIFS('IEA production stats by year'!AF:AF,'IEA production stats by year'!$E:$E,$D22,'IEA production stats by year'!$AN:$AN,$C22)</f>
        <v>0</v>
      </c>
      <c r="X22" s="45">
        <f>SUMIFS('IEA production stats by year'!AG:AG,'IEA production stats by year'!$E:$E,$D22,'IEA production stats by year'!$AN:$AN,$C22)</f>
        <v>0</v>
      </c>
      <c r="Y22" s="45">
        <f>SUMIFS('IEA production stats by year'!AH:AH,'IEA production stats by year'!$E:$E,$D22,'IEA production stats by year'!$AN:$AN,$C22)</f>
        <v>0</v>
      </c>
      <c r="Z22" s="45">
        <f>SUMIFS('IEA production stats by year'!AI:AI,'IEA production stats by year'!$E:$E,$D22,'IEA production stats by year'!$AN:$AN,$C22)</f>
        <v>0</v>
      </c>
      <c r="AA22" s="45">
        <f>SUMIFS('IEA production stats by year'!AJ:AJ,'IEA production stats by year'!$E:$E,$D22,'IEA production stats by year'!$AN:$AN,$C22)</f>
        <v>0</v>
      </c>
      <c r="AB22" s="45">
        <f>SUMIFS('IEA production stats by year'!AK:AK,'IEA production stats by year'!$E:$E,$D22,'IEA production stats by year'!$AN:$AN,$C22)</f>
        <v>0</v>
      </c>
      <c r="AC22" s="45">
        <f>SUMIFS('IEA production stats by year'!AL:AL,'IEA production stats by year'!$E:$E,$D22,'IEA production stats by year'!$AN:$AN,$C22)</f>
        <v>0</v>
      </c>
      <c r="AD22" s="58">
        <f>COUNTIFS('Country groupings'!$C:$C,$C22)-SUMIFS('IEA production stats (counts)'!Q:Q,'IEA production stats (counts)'!$E:$E,$D22,'IEA production stats (counts)'!$AN:$AN,$C22)</f>
        <v>4</v>
      </c>
      <c r="AE22" s="58">
        <f>COUNTIFS('Country groupings'!$C:$C,$C22)-SUMIFS('IEA production stats (counts)'!R:R,'IEA production stats (counts)'!$E:$E,$D22,'IEA production stats (counts)'!$AN:$AN,$C22)</f>
        <v>4</v>
      </c>
      <c r="AF22" s="58">
        <f>COUNTIFS('Country groupings'!$C:$C,$C22)-SUMIFS('IEA production stats (counts)'!S:S,'IEA production stats (counts)'!$E:$E,$D22,'IEA production stats (counts)'!$AN:$AN,$C22)</f>
        <v>4</v>
      </c>
      <c r="AG22" s="58">
        <f>COUNTIFS('Country groupings'!$C:$C,$C22)-SUMIFS('IEA production stats (counts)'!T:T,'IEA production stats (counts)'!$E:$E,$D22,'IEA production stats (counts)'!$AN:$AN,$C22)</f>
        <v>4</v>
      </c>
      <c r="AH22" s="58">
        <f>COUNTIFS('Country groupings'!$C:$C,$C22)-SUMIFS('IEA production stats (counts)'!U:U,'IEA production stats (counts)'!$E:$E,$D22,'IEA production stats (counts)'!$AN:$AN,$C22)</f>
        <v>4</v>
      </c>
      <c r="AI22" s="58">
        <f>COUNTIFS('Country groupings'!$C:$C,$C22)-SUMIFS('IEA production stats (counts)'!V:V,'IEA production stats (counts)'!$E:$E,$D22,'IEA production stats (counts)'!$AN:$AN,$C22)</f>
        <v>4</v>
      </c>
      <c r="AJ22" s="58">
        <f>COUNTIFS('Country groupings'!$C:$C,$C22)-SUMIFS('IEA production stats (counts)'!W:W,'IEA production stats (counts)'!$E:$E,$D22,'IEA production stats (counts)'!$AN:$AN,$C22)</f>
        <v>4</v>
      </c>
      <c r="AK22" s="58">
        <f>COUNTIFS('Country groupings'!$C:$C,$C22)-SUMIFS('IEA production stats (counts)'!X:X,'IEA production stats (counts)'!$E:$E,$D22,'IEA production stats (counts)'!$AN:$AN,$C22)</f>
        <v>4</v>
      </c>
      <c r="AL22" s="58">
        <f>COUNTIFS('Country groupings'!$C:$C,$C22)-SUMIFS('IEA production stats (counts)'!Y:Y,'IEA production stats (counts)'!$E:$E,$D22,'IEA production stats (counts)'!$AN:$AN,$C22)</f>
        <v>4</v>
      </c>
      <c r="AM22" s="58">
        <f>COUNTIFS('Country groupings'!$C:$C,$C22)-SUMIFS('IEA production stats (counts)'!Z:Z,'IEA production stats (counts)'!$E:$E,$D22,'IEA production stats (counts)'!$AN:$AN,$C22)</f>
        <v>4</v>
      </c>
      <c r="AN22" s="58">
        <f>COUNTIFS('Country groupings'!$C:$C,$C22)-SUMIFS('IEA production stats (counts)'!AA:AA,'IEA production stats (counts)'!$E:$E,$D22,'IEA production stats (counts)'!$AN:$AN,$C22)</f>
        <v>4</v>
      </c>
      <c r="AO22" s="58">
        <f>COUNTIFS('Country groupings'!$C:$C,$C22)-SUMIFS('IEA production stats (counts)'!AB:AB,'IEA production stats (counts)'!$E:$E,$D22,'IEA production stats (counts)'!$AN:$AN,$C22)</f>
        <v>4</v>
      </c>
      <c r="AP22" s="58">
        <f>COUNTIFS('Country groupings'!$C:$C,$C22)-SUMIFS('IEA production stats (counts)'!AC:AC,'IEA production stats (counts)'!$E:$E,$D22,'IEA production stats (counts)'!$AN:$AN,$C22)</f>
        <v>4</v>
      </c>
      <c r="AQ22" s="58">
        <f>COUNTIFS('Country groupings'!$C:$C,$C22)-SUMIFS('IEA production stats (counts)'!AD:AD,'IEA production stats (counts)'!$E:$E,$D22,'IEA production stats (counts)'!$AN:$AN,$C22)</f>
        <v>4</v>
      </c>
      <c r="AR22" s="58">
        <f>COUNTIFS('Country groupings'!$C:$C,$C22)-SUMIFS('IEA production stats (counts)'!AE:AE,'IEA production stats (counts)'!$E:$E,$D22,'IEA production stats (counts)'!$AN:$AN,$C22)</f>
        <v>4</v>
      </c>
      <c r="AS22" s="58">
        <f>COUNTIFS('Country groupings'!$C:$C,$C22)-SUMIFS('IEA production stats (counts)'!AF:AF,'IEA production stats (counts)'!$E:$E,$D22,'IEA production stats (counts)'!$AN:$AN,$C22)</f>
        <v>4</v>
      </c>
      <c r="AT22" s="58">
        <f>COUNTIFS('Country groupings'!$C:$C,$C22)-SUMIFS('IEA production stats (counts)'!AG:AG,'IEA production stats (counts)'!$E:$E,$D22,'IEA production stats (counts)'!$AN:$AN,$C22)</f>
        <v>4</v>
      </c>
      <c r="AU22" s="58">
        <f>COUNTIFS('Country groupings'!$C:$C,$C22)-SUMIFS('IEA production stats (counts)'!AH:AH,'IEA production stats (counts)'!$E:$E,$D22,'IEA production stats (counts)'!$AN:$AN,$C22)</f>
        <v>4</v>
      </c>
      <c r="AV22" s="58">
        <f>COUNTIFS('Country groupings'!$C:$C,$C22)-SUMIFS('IEA production stats (counts)'!AI:AI,'IEA production stats (counts)'!$E:$E,$D22,'IEA production stats (counts)'!$AN:$AN,$C22)</f>
        <v>4</v>
      </c>
      <c r="AW22" s="58">
        <f>COUNTIFS('Country groupings'!$C:$C,$C22)-SUMIFS('IEA production stats (counts)'!AJ:AJ,'IEA production stats (counts)'!$E:$E,$D22,'IEA production stats (counts)'!$AN:$AN,$C22)</f>
        <v>4</v>
      </c>
      <c r="AX22" s="58">
        <f>COUNTIFS('Country groupings'!$C:$C,$C22)-SUMIFS('IEA production stats (counts)'!AK:AK,'IEA production stats (counts)'!$E:$E,$D22,'IEA production stats (counts)'!$AN:$AN,$C22)</f>
        <v>4</v>
      </c>
      <c r="AY22" s="58">
        <f>COUNTIFS('Country groupings'!$C:$C,$C22)-SUMIFS('IEA production stats (counts)'!AL:AL,'IEA production stats (counts)'!$E:$E,$D22,'IEA production stats (counts)'!$AN:$AN,$C22)</f>
        <v>9</v>
      </c>
      <c r="AZ22" s="62">
        <f>SUMIFS('IEA production stats (counts)'!Q:Q,'IEA production stats (counts)'!$E:$E,$D22,'IEA production stats (counts)'!$AN:$AN,$C22)</f>
        <v>5</v>
      </c>
      <c r="BA22" s="62">
        <f>SUMIFS('IEA production stats (counts)'!R:R,'IEA production stats (counts)'!$E:$E,$D22,'IEA production stats (counts)'!$AN:$AN,$C22)</f>
        <v>5</v>
      </c>
      <c r="BB22" s="62">
        <f>SUMIFS('IEA production stats (counts)'!S:S,'IEA production stats (counts)'!$E:$E,$D22,'IEA production stats (counts)'!$AN:$AN,$C22)</f>
        <v>5</v>
      </c>
      <c r="BC22" s="62">
        <f>SUMIFS('IEA production stats (counts)'!T:T,'IEA production stats (counts)'!$E:$E,$D22,'IEA production stats (counts)'!$AN:$AN,$C22)</f>
        <v>5</v>
      </c>
      <c r="BD22" s="62">
        <f>SUMIFS('IEA production stats (counts)'!U:U,'IEA production stats (counts)'!$E:$E,$D22,'IEA production stats (counts)'!$AN:$AN,$C22)</f>
        <v>5</v>
      </c>
      <c r="BE22" s="62">
        <f>SUMIFS('IEA production stats (counts)'!V:V,'IEA production stats (counts)'!$E:$E,$D22,'IEA production stats (counts)'!$AN:$AN,$C22)</f>
        <v>5</v>
      </c>
      <c r="BF22" s="62">
        <f>SUMIFS('IEA production stats (counts)'!W:W,'IEA production stats (counts)'!$E:$E,$D22,'IEA production stats (counts)'!$AN:$AN,$C22)</f>
        <v>5</v>
      </c>
      <c r="BG22" s="62">
        <f>SUMIFS('IEA production stats (counts)'!X:X,'IEA production stats (counts)'!$E:$E,$D22,'IEA production stats (counts)'!$AN:$AN,$C22)</f>
        <v>5</v>
      </c>
      <c r="BH22" s="62">
        <f>SUMIFS('IEA production stats (counts)'!Y:Y,'IEA production stats (counts)'!$E:$E,$D22,'IEA production stats (counts)'!$AN:$AN,$C22)</f>
        <v>5</v>
      </c>
      <c r="BI22" s="62">
        <f>SUMIFS('IEA production stats (counts)'!Z:Z,'IEA production stats (counts)'!$E:$E,$D22,'IEA production stats (counts)'!$AN:$AN,$C22)</f>
        <v>5</v>
      </c>
      <c r="BJ22" s="62">
        <f>SUMIFS('IEA production stats (counts)'!AA:AA,'IEA production stats (counts)'!$E:$E,$D22,'IEA production stats (counts)'!$AN:$AN,$C22)</f>
        <v>5</v>
      </c>
      <c r="BK22" s="62">
        <f>SUMIFS('IEA production stats (counts)'!AB:AB,'IEA production stats (counts)'!$E:$E,$D22,'IEA production stats (counts)'!$AN:$AN,$C22)</f>
        <v>5</v>
      </c>
      <c r="BL22" s="62">
        <f>SUMIFS('IEA production stats (counts)'!AC:AC,'IEA production stats (counts)'!$E:$E,$D22,'IEA production stats (counts)'!$AN:$AN,$C22)</f>
        <v>5</v>
      </c>
      <c r="BM22" s="62">
        <f>SUMIFS('IEA production stats (counts)'!AD:AD,'IEA production stats (counts)'!$E:$E,$D22,'IEA production stats (counts)'!$AN:$AN,$C22)</f>
        <v>5</v>
      </c>
      <c r="BN22" s="62">
        <f>SUMIFS('IEA production stats (counts)'!AE:AE,'IEA production stats (counts)'!$E:$E,$D22,'IEA production stats (counts)'!$AN:$AN,$C22)</f>
        <v>5</v>
      </c>
      <c r="BO22" s="62">
        <f>SUMIFS('IEA production stats (counts)'!AF:AF,'IEA production stats (counts)'!$E:$E,$D22,'IEA production stats (counts)'!$AN:$AN,$C22)</f>
        <v>5</v>
      </c>
      <c r="BP22" s="62">
        <f>SUMIFS('IEA production stats (counts)'!AG:AG,'IEA production stats (counts)'!$E:$E,$D22,'IEA production stats (counts)'!$AN:$AN,$C22)</f>
        <v>5</v>
      </c>
      <c r="BQ22" s="62">
        <f>SUMIFS('IEA production stats (counts)'!AH:AH,'IEA production stats (counts)'!$E:$E,$D22,'IEA production stats (counts)'!$AN:$AN,$C22)</f>
        <v>5</v>
      </c>
      <c r="BR22" s="62">
        <f>SUMIFS('IEA production stats (counts)'!AI:AI,'IEA production stats (counts)'!$E:$E,$D22,'IEA production stats (counts)'!$AN:$AN,$C22)</f>
        <v>5</v>
      </c>
      <c r="BS22" s="62">
        <f>SUMIFS('IEA production stats (counts)'!AJ:AJ,'IEA production stats (counts)'!$E:$E,$D22,'IEA production stats (counts)'!$AN:$AN,$C22)</f>
        <v>5</v>
      </c>
      <c r="BT22" s="62">
        <f>SUMIFS('IEA production stats (counts)'!AK:AK,'IEA production stats (counts)'!$E:$E,$D22,'IEA production stats (counts)'!$AN:$AN,$C22)</f>
        <v>5</v>
      </c>
      <c r="BU22" s="62">
        <f>SUMIFS('IEA production stats (counts)'!AL:AL,'IEA production stats (counts)'!$E:$E,$D22,'IEA production stats (counts)'!$AN:$AN,$C22)</f>
        <v>0</v>
      </c>
      <c r="BV22" s="66">
        <f t="shared" si="2"/>
        <v>55.555555555555557</v>
      </c>
      <c r="BW22" s="66">
        <f t="shared" si="22"/>
        <v>55.555555555555557</v>
      </c>
      <c r="BX22" s="66">
        <f t="shared" si="23"/>
        <v>55.555555555555557</v>
      </c>
      <c r="BY22" s="66">
        <f t="shared" si="24"/>
        <v>55.555555555555557</v>
      </c>
      <c r="BZ22" s="66">
        <f t="shared" si="4"/>
        <v>55.555555555555557</v>
      </c>
      <c r="CA22" s="66">
        <f t="shared" si="5"/>
        <v>55.555555555555557</v>
      </c>
      <c r="CB22" s="66">
        <f t="shared" si="6"/>
        <v>55.555555555555557</v>
      </c>
      <c r="CC22" s="66">
        <f t="shared" si="7"/>
        <v>55.555555555555557</v>
      </c>
      <c r="CD22" s="66">
        <f t="shared" si="8"/>
        <v>55.555555555555557</v>
      </c>
      <c r="CE22" s="66">
        <f t="shared" si="9"/>
        <v>55.555555555555557</v>
      </c>
      <c r="CF22" s="66">
        <f t="shared" si="10"/>
        <v>55.555555555555557</v>
      </c>
      <c r="CG22" s="66">
        <f t="shared" si="11"/>
        <v>55.555555555555557</v>
      </c>
      <c r="CH22" s="66">
        <f t="shared" si="12"/>
        <v>55.555555555555557</v>
      </c>
      <c r="CI22" s="66">
        <f t="shared" si="13"/>
        <v>55.555555555555557</v>
      </c>
      <c r="CJ22" s="66">
        <f t="shared" si="14"/>
        <v>55.555555555555557</v>
      </c>
      <c r="CK22" s="66">
        <f t="shared" si="15"/>
        <v>55.555555555555557</v>
      </c>
      <c r="CL22" s="66">
        <f t="shared" si="16"/>
        <v>55.555555555555557</v>
      </c>
      <c r="CM22" s="66">
        <f t="shared" si="17"/>
        <v>55.555555555555557</v>
      </c>
      <c r="CN22" s="66">
        <f t="shared" si="18"/>
        <v>55.555555555555557</v>
      </c>
      <c r="CO22" s="66">
        <f t="shared" si="19"/>
        <v>55.555555555555557</v>
      </c>
      <c r="CP22" s="66">
        <f t="shared" si="20"/>
        <v>55.555555555555557</v>
      </c>
      <c r="CQ22" s="66">
        <f t="shared" si="21"/>
        <v>0</v>
      </c>
    </row>
    <row r="23" spans="1:95" x14ac:dyDescent="0.25">
      <c r="A23" s="5" t="str">
        <f t="shared" si="25"/>
        <v>102WIND</v>
      </c>
      <c r="B23" s="3">
        <v>102</v>
      </c>
      <c r="C23" t="str">
        <f>VLOOKUP($B23,'Lookup codes'!$A:$C,2,FALSE)</f>
        <v>Central Africa</v>
      </c>
      <c r="D23" t="s">
        <v>618</v>
      </c>
      <c r="E23" t="s">
        <v>619</v>
      </c>
      <c r="F23" t="s">
        <v>794</v>
      </c>
      <c r="G23" t="s">
        <v>528</v>
      </c>
      <c r="H23" s="45">
        <f>SUMIFS('IEA production stats by year'!Q:Q,'IEA production stats by year'!$E:$E,$D23,'IEA production stats by year'!$AN:$AN,$C23)</f>
        <v>0</v>
      </c>
      <c r="I23" s="45">
        <f>SUMIFS('IEA production stats by year'!R:R,'IEA production stats by year'!$E:$E,$D23,'IEA production stats by year'!$AN:$AN,$C23)</f>
        <v>0</v>
      </c>
      <c r="J23" s="45">
        <f>SUMIFS('IEA production stats by year'!S:S,'IEA production stats by year'!$E:$E,$D23,'IEA production stats by year'!$AN:$AN,$C23)</f>
        <v>0</v>
      </c>
      <c r="K23" s="45">
        <f>SUMIFS('IEA production stats by year'!T:T,'IEA production stats by year'!$E:$E,$D23,'IEA production stats by year'!$AN:$AN,$C23)</f>
        <v>0</v>
      </c>
      <c r="L23" s="45">
        <f>SUMIFS('IEA production stats by year'!U:U,'IEA production stats by year'!$E:$E,$D23,'IEA production stats by year'!$AN:$AN,$C23)</f>
        <v>0</v>
      </c>
      <c r="M23" s="45">
        <f>SUMIFS('IEA production stats by year'!V:V,'IEA production stats by year'!$E:$E,$D23,'IEA production stats by year'!$AN:$AN,$C23)</f>
        <v>0</v>
      </c>
      <c r="N23" s="45">
        <f>SUMIFS('IEA production stats by year'!W:W,'IEA production stats by year'!$E:$E,$D23,'IEA production stats by year'!$AN:$AN,$C23)</f>
        <v>0</v>
      </c>
      <c r="O23" s="45">
        <f>SUMIFS('IEA production stats by year'!X:X,'IEA production stats by year'!$E:$E,$D23,'IEA production stats by year'!$AN:$AN,$C23)</f>
        <v>0</v>
      </c>
      <c r="P23" s="45">
        <f>SUMIFS('IEA production stats by year'!Y:Y,'IEA production stats by year'!$E:$E,$D23,'IEA production stats by year'!$AN:$AN,$C23)</f>
        <v>0</v>
      </c>
      <c r="Q23" s="45">
        <f>SUMIFS('IEA production stats by year'!Z:Z,'IEA production stats by year'!$E:$E,$D23,'IEA production stats by year'!$AN:$AN,$C23)</f>
        <v>0</v>
      </c>
      <c r="R23" s="45">
        <f>SUMIFS('IEA production stats by year'!AA:AA,'IEA production stats by year'!$E:$E,$D23,'IEA production stats by year'!$AN:$AN,$C23)</f>
        <v>0</v>
      </c>
      <c r="S23" s="45">
        <f>SUMIFS('IEA production stats by year'!AB:AB,'IEA production stats by year'!$E:$E,$D23,'IEA production stats by year'!$AN:$AN,$C23)</f>
        <v>0</v>
      </c>
      <c r="T23" s="45">
        <f>SUMIFS('IEA production stats by year'!AC:AC,'IEA production stats by year'!$E:$E,$D23,'IEA production stats by year'!$AN:$AN,$C23)</f>
        <v>0</v>
      </c>
      <c r="U23" s="45">
        <f>SUMIFS('IEA production stats by year'!AD:AD,'IEA production stats by year'!$E:$E,$D23,'IEA production stats by year'!$AN:$AN,$C23)</f>
        <v>0</v>
      </c>
      <c r="V23" s="45">
        <f>SUMIFS('IEA production stats by year'!AE:AE,'IEA production stats by year'!$E:$E,$D23,'IEA production stats by year'!$AN:$AN,$C23)</f>
        <v>0</v>
      </c>
      <c r="W23" s="45">
        <f>SUMIFS('IEA production stats by year'!AF:AF,'IEA production stats by year'!$E:$E,$D23,'IEA production stats by year'!$AN:$AN,$C23)</f>
        <v>0</v>
      </c>
      <c r="X23" s="45">
        <f>SUMIFS('IEA production stats by year'!AG:AG,'IEA production stats by year'!$E:$E,$D23,'IEA production stats by year'!$AN:$AN,$C23)</f>
        <v>0</v>
      </c>
      <c r="Y23" s="45">
        <f>SUMIFS('IEA production stats by year'!AH:AH,'IEA production stats by year'!$E:$E,$D23,'IEA production stats by year'!$AN:$AN,$C23)</f>
        <v>0</v>
      </c>
      <c r="Z23" s="45">
        <f>SUMIFS('IEA production stats by year'!AI:AI,'IEA production stats by year'!$E:$E,$D23,'IEA production stats by year'!$AN:$AN,$C23)</f>
        <v>0</v>
      </c>
      <c r="AA23" s="45">
        <f>SUMIFS('IEA production stats by year'!AJ:AJ,'IEA production stats by year'!$E:$E,$D23,'IEA production stats by year'!$AN:$AN,$C23)</f>
        <v>0</v>
      </c>
      <c r="AB23" s="45">
        <f>SUMIFS('IEA production stats by year'!AK:AK,'IEA production stats by year'!$E:$E,$D23,'IEA production stats by year'!$AN:$AN,$C23)</f>
        <v>0</v>
      </c>
      <c r="AC23" s="45">
        <f>SUMIFS('IEA production stats by year'!AL:AL,'IEA production stats by year'!$E:$E,$D23,'IEA production stats by year'!$AN:$AN,$C23)</f>
        <v>0</v>
      </c>
      <c r="AD23" s="58">
        <f>COUNTIFS('Country groupings'!$C:$C,$C23)-SUMIFS('IEA production stats (counts)'!Q:Q,'IEA production stats (counts)'!$E:$E,$D23,'IEA production stats (counts)'!$AN:$AN,$C23)</f>
        <v>4</v>
      </c>
      <c r="AE23" s="58">
        <f>COUNTIFS('Country groupings'!$C:$C,$C23)-SUMIFS('IEA production stats (counts)'!R:R,'IEA production stats (counts)'!$E:$E,$D23,'IEA production stats (counts)'!$AN:$AN,$C23)</f>
        <v>4</v>
      </c>
      <c r="AF23" s="58">
        <f>COUNTIFS('Country groupings'!$C:$C,$C23)-SUMIFS('IEA production stats (counts)'!S:S,'IEA production stats (counts)'!$E:$E,$D23,'IEA production stats (counts)'!$AN:$AN,$C23)</f>
        <v>4</v>
      </c>
      <c r="AG23" s="58">
        <f>COUNTIFS('Country groupings'!$C:$C,$C23)-SUMIFS('IEA production stats (counts)'!T:T,'IEA production stats (counts)'!$E:$E,$D23,'IEA production stats (counts)'!$AN:$AN,$C23)</f>
        <v>4</v>
      </c>
      <c r="AH23" s="58">
        <f>COUNTIFS('Country groupings'!$C:$C,$C23)-SUMIFS('IEA production stats (counts)'!U:U,'IEA production stats (counts)'!$E:$E,$D23,'IEA production stats (counts)'!$AN:$AN,$C23)</f>
        <v>4</v>
      </c>
      <c r="AI23" s="58">
        <f>COUNTIFS('Country groupings'!$C:$C,$C23)-SUMIFS('IEA production stats (counts)'!V:V,'IEA production stats (counts)'!$E:$E,$D23,'IEA production stats (counts)'!$AN:$AN,$C23)</f>
        <v>4</v>
      </c>
      <c r="AJ23" s="58">
        <f>COUNTIFS('Country groupings'!$C:$C,$C23)-SUMIFS('IEA production stats (counts)'!W:W,'IEA production stats (counts)'!$E:$E,$D23,'IEA production stats (counts)'!$AN:$AN,$C23)</f>
        <v>4</v>
      </c>
      <c r="AK23" s="58">
        <f>COUNTIFS('Country groupings'!$C:$C,$C23)-SUMIFS('IEA production stats (counts)'!X:X,'IEA production stats (counts)'!$E:$E,$D23,'IEA production stats (counts)'!$AN:$AN,$C23)</f>
        <v>4</v>
      </c>
      <c r="AL23" s="58">
        <f>COUNTIFS('Country groupings'!$C:$C,$C23)-SUMIFS('IEA production stats (counts)'!Y:Y,'IEA production stats (counts)'!$E:$E,$D23,'IEA production stats (counts)'!$AN:$AN,$C23)</f>
        <v>4</v>
      </c>
      <c r="AM23" s="58">
        <f>COUNTIFS('Country groupings'!$C:$C,$C23)-SUMIFS('IEA production stats (counts)'!Z:Z,'IEA production stats (counts)'!$E:$E,$D23,'IEA production stats (counts)'!$AN:$AN,$C23)</f>
        <v>4</v>
      </c>
      <c r="AN23" s="58">
        <f>COUNTIFS('Country groupings'!$C:$C,$C23)-SUMIFS('IEA production stats (counts)'!AA:AA,'IEA production stats (counts)'!$E:$E,$D23,'IEA production stats (counts)'!$AN:$AN,$C23)</f>
        <v>4</v>
      </c>
      <c r="AO23" s="58">
        <f>COUNTIFS('Country groupings'!$C:$C,$C23)-SUMIFS('IEA production stats (counts)'!AB:AB,'IEA production stats (counts)'!$E:$E,$D23,'IEA production stats (counts)'!$AN:$AN,$C23)</f>
        <v>4</v>
      </c>
      <c r="AP23" s="58">
        <f>COUNTIFS('Country groupings'!$C:$C,$C23)-SUMIFS('IEA production stats (counts)'!AC:AC,'IEA production stats (counts)'!$E:$E,$D23,'IEA production stats (counts)'!$AN:$AN,$C23)</f>
        <v>4</v>
      </c>
      <c r="AQ23" s="58">
        <f>COUNTIFS('Country groupings'!$C:$C,$C23)-SUMIFS('IEA production stats (counts)'!AD:AD,'IEA production stats (counts)'!$E:$E,$D23,'IEA production stats (counts)'!$AN:$AN,$C23)</f>
        <v>4</v>
      </c>
      <c r="AR23" s="58">
        <f>COUNTIFS('Country groupings'!$C:$C,$C23)-SUMIFS('IEA production stats (counts)'!AE:AE,'IEA production stats (counts)'!$E:$E,$D23,'IEA production stats (counts)'!$AN:$AN,$C23)</f>
        <v>4</v>
      </c>
      <c r="AS23" s="58">
        <f>COUNTIFS('Country groupings'!$C:$C,$C23)-SUMIFS('IEA production stats (counts)'!AF:AF,'IEA production stats (counts)'!$E:$E,$D23,'IEA production stats (counts)'!$AN:$AN,$C23)</f>
        <v>4</v>
      </c>
      <c r="AT23" s="58">
        <f>COUNTIFS('Country groupings'!$C:$C,$C23)-SUMIFS('IEA production stats (counts)'!AG:AG,'IEA production stats (counts)'!$E:$E,$D23,'IEA production stats (counts)'!$AN:$AN,$C23)</f>
        <v>4</v>
      </c>
      <c r="AU23" s="58">
        <f>COUNTIFS('Country groupings'!$C:$C,$C23)-SUMIFS('IEA production stats (counts)'!AH:AH,'IEA production stats (counts)'!$E:$E,$D23,'IEA production stats (counts)'!$AN:$AN,$C23)</f>
        <v>4</v>
      </c>
      <c r="AV23" s="58">
        <f>COUNTIFS('Country groupings'!$C:$C,$C23)-SUMIFS('IEA production stats (counts)'!AI:AI,'IEA production stats (counts)'!$E:$E,$D23,'IEA production stats (counts)'!$AN:$AN,$C23)</f>
        <v>4</v>
      </c>
      <c r="AW23" s="58">
        <f>COUNTIFS('Country groupings'!$C:$C,$C23)-SUMIFS('IEA production stats (counts)'!AJ:AJ,'IEA production stats (counts)'!$E:$E,$D23,'IEA production stats (counts)'!$AN:$AN,$C23)</f>
        <v>4</v>
      </c>
      <c r="AX23" s="58">
        <f>COUNTIFS('Country groupings'!$C:$C,$C23)-SUMIFS('IEA production stats (counts)'!AK:AK,'IEA production stats (counts)'!$E:$E,$D23,'IEA production stats (counts)'!$AN:$AN,$C23)</f>
        <v>4</v>
      </c>
      <c r="AY23" s="58">
        <f>COUNTIFS('Country groupings'!$C:$C,$C23)-SUMIFS('IEA production stats (counts)'!AL:AL,'IEA production stats (counts)'!$E:$E,$D23,'IEA production stats (counts)'!$AN:$AN,$C23)</f>
        <v>9</v>
      </c>
      <c r="AZ23" s="62">
        <f>SUMIFS('IEA production stats (counts)'!Q:Q,'IEA production stats (counts)'!$E:$E,$D23,'IEA production stats (counts)'!$AN:$AN,$C23)</f>
        <v>5</v>
      </c>
      <c r="BA23" s="62">
        <f>SUMIFS('IEA production stats (counts)'!R:R,'IEA production stats (counts)'!$E:$E,$D23,'IEA production stats (counts)'!$AN:$AN,$C23)</f>
        <v>5</v>
      </c>
      <c r="BB23" s="62">
        <f>SUMIFS('IEA production stats (counts)'!S:S,'IEA production stats (counts)'!$E:$E,$D23,'IEA production stats (counts)'!$AN:$AN,$C23)</f>
        <v>5</v>
      </c>
      <c r="BC23" s="62">
        <f>SUMIFS('IEA production stats (counts)'!T:T,'IEA production stats (counts)'!$E:$E,$D23,'IEA production stats (counts)'!$AN:$AN,$C23)</f>
        <v>5</v>
      </c>
      <c r="BD23" s="62">
        <f>SUMIFS('IEA production stats (counts)'!U:U,'IEA production stats (counts)'!$E:$E,$D23,'IEA production stats (counts)'!$AN:$AN,$C23)</f>
        <v>5</v>
      </c>
      <c r="BE23" s="62">
        <f>SUMIFS('IEA production stats (counts)'!V:V,'IEA production stats (counts)'!$E:$E,$D23,'IEA production stats (counts)'!$AN:$AN,$C23)</f>
        <v>5</v>
      </c>
      <c r="BF23" s="62">
        <f>SUMIFS('IEA production stats (counts)'!W:W,'IEA production stats (counts)'!$E:$E,$D23,'IEA production stats (counts)'!$AN:$AN,$C23)</f>
        <v>5</v>
      </c>
      <c r="BG23" s="62">
        <f>SUMIFS('IEA production stats (counts)'!X:X,'IEA production stats (counts)'!$E:$E,$D23,'IEA production stats (counts)'!$AN:$AN,$C23)</f>
        <v>5</v>
      </c>
      <c r="BH23" s="62">
        <f>SUMIFS('IEA production stats (counts)'!Y:Y,'IEA production stats (counts)'!$E:$E,$D23,'IEA production stats (counts)'!$AN:$AN,$C23)</f>
        <v>5</v>
      </c>
      <c r="BI23" s="62">
        <f>SUMIFS('IEA production stats (counts)'!Z:Z,'IEA production stats (counts)'!$E:$E,$D23,'IEA production stats (counts)'!$AN:$AN,$C23)</f>
        <v>5</v>
      </c>
      <c r="BJ23" s="62">
        <f>SUMIFS('IEA production stats (counts)'!AA:AA,'IEA production stats (counts)'!$E:$E,$D23,'IEA production stats (counts)'!$AN:$AN,$C23)</f>
        <v>5</v>
      </c>
      <c r="BK23" s="62">
        <f>SUMIFS('IEA production stats (counts)'!AB:AB,'IEA production stats (counts)'!$E:$E,$D23,'IEA production stats (counts)'!$AN:$AN,$C23)</f>
        <v>5</v>
      </c>
      <c r="BL23" s="62">
        <f>SUMIFS('IEA production stats (counts)'!AC:AC,'IEA production stats (counts)'!$E:$E,$D23,'IEA production stats (counts)'!$AN:$AN,$C23)</f>
        <v>5</v>
      </c>
      <c r="BM23" s="62">
        <f>SUMIFS('IEA production stats (counts)'!AD:AD,'IEA production stats (counts)'!$E:$E,$D23,'IEA production stats (counts)'!$AN:$AN,$C23)</f>
        <v>5</v>
      </c>
      <c r="BN23" s="62">
        <f>SUMIFS('IEA production stats (counts)'!AE:AE,'IEA production stats (counts)'!$E:$E,$D23,'IEA production stats (counts)'!$AN:$AN,$C23)</f>
        <v>5</v>
      </c>
      <c r="BO23" s="62">
        <f>SUMIFS('IEA production stats (counts)'!AF:AF,'IEA production stats (counts)'!$E:$E,$D23,'IEA production stats (counts)'!$AN:$AN,$C23)</f>
        <v>5</v>
      </c>
      <c r="BP23" s="62">
        <f>SUMIFS('IEA production stats (counts)'!AG:AG,'IEA production stats (counts)'!$E:$E,$D23,'IEA production stats (counts)'!$AN:$AN,$C23)</f>
        <v>5</v>
      </c>
      <c r="BQ23" s="62">
        <f>SUMIFS('IEA production stats (counts)'!AH:AH,'IEA production stats (counts)'!$E:$E,$D23,'IEA production stats (counts)'!$AN:$AN,$C23)</f>
        <v>5</v>
      </c>
      <c r="BR23" s="62">
        <f>SUMIFS('IEA production stats (counts)'!AI:AI,'IEA production stats (counts)'!$E:$E,$D23,'IEA production stats (counts)'!$AN:$AN,$C23)</f>
        <v>5</v>
      </c>
      <c r="BS23" s="62">
        <f>SUMIFS('IEA production stats (counts)'!AJ:AJ,'IEA production stats (counts)'!$E:$E,$D23,'IEA production stats (counts)'!$AN:$AN,$C23)</f>
        <v>5</v>
      </c>
      <c r="BT23" s="62">
        <f>SUMIFS('IEA production stats (counts)'!AK:AK,'IEA production stats (counts)'!$E:$E,$D23,'IEA production stats (counts)'!$AN:$AN,$C23)</f>
        <v>5</v>
      </c>
      <c r="BU23" s="62">
        <f>SUMIFS('IEA production stats (counts)'!AL:AL,'IEA production stats (counts)'!$E:$E,$D23,'IEA production stats (counts)'!$AN:$AN,$C23)</f>
        <v>0</v>
      </c>
      <c r="BV23" s="66">
        <f t="shared" si="2"/>
        <v>55.555555555555557</v>
      </c>
      <c r="BW23" s="66">
        <f t="shared" si="22"/>
        <v>55.555555555555557</v>
      </c>
      <c r="BX23" s="66">
        <f t="shared" si="23"/>
        <v>55.555555555555557</v>
      </c>
      <c r="BY23" s="66">
        <f t="shared" si="24"/>
        <v>55.555555555555557</v>
      </c>
      <c r="BZ23" s="66">
        <f t="shared" si="4"/>
        <v>55.555555555555557</v>
      </c>
      <c r="CA23" s="66">
        <f t="shared" si="5"/>
        <v>55.555555555555557</v>
      </c>
      <c r="CB23" s="66">
        <f t="shared" si="6"/>
        <v>55.555555555555557</v>
      </c>
      <c r="CC23" s="66">
        <f t="shared" si="7"/>
        <v>55.555555555555557</v>
      </c>
      <c r="CD23" s="66">
        <f t="shared" si="8"/>
        <v>55.555555555555557</v>
      </c>
      <c r="CE23" s="66">
        <f t="shared" si="9"/>
        <v>55.555555555555557</v>
      </c>
      <c r="CF23" s="66">
        <f t="shared" si="10"/>
        <v>55.555555555555557</v>
      </c>
      <c r="CG23" s="66">
        <f t="shared" si="11"/>
        <v>55.555555555555557</v>
      </c>
      <c r="CH23" s="66">
        <f t="shared" si="12"/>
        <v>55.555555555555557</v>
      </c>
      <c r="CI23" s="66">
        <f t="shared" si="13"/>
        <v>55.555555555555557</v>
      </c>
      <c r="CJ23" s="66">
        <f t="shared" si="14"/>
        <v>55.555555555555557</v>
      </c>
      <c r="CK23" s="66">
        <f t="shared" si="15"/>
        <v>55.555555555555557</v>
      </c>
      <c r="CL23" s="66">
        <f t="shared" si="16"/>
        <v>55.555555555555557</v>
      </c>
      <c r="CM23" s="66">
        <f t="shared" si="17"/>
        <v>55.555555555555557</v>
      </c>
      <c r="CN23" s="66">
        <f t="shared" si="18"/>
        <v>55.555555555555557</v>
      </c>
      <c r="CO23" s="66">
        <f t="shared" si="19"/>
        <v>55.555555555555557</v>
      </c>
      <c r="CP23" s="66">
        <f t="shared" si="20"/>
        <v>55.555555555555557</v>
      </c>
      <c r="CQ23" s="66">
        <f t="shared" si="21"/>
        <v>0</v>
      </c>
    </row>
    <row r="24" spans="1:95" x14ac:dyDescent="0.25">
      <c r="A24" s="5" t="str">
        <f t="shared" si="25"/>
        <v>102MUNWASTER</v>
      </c>
      <c r="B24" s="3">
        <v>102</v>
      </c>
      <c r="C24" t="str">
        <f>VLOOKUP($B24,'Lookup codes'!$A:$C,2,FALSE)</f>
        <v>Central Africa</v>
      </c>
      <c r="D24" t="s">
        <v>622</v>
      </c>
      <c r="E24" t="s">
        <v>623</v>
      </c>
      <c r="F24" t="s">
        <v>794</v>
      </c>
      <c r="G24" t="s">
        <v>528</v>
      </c>
      <c r="H24" s="45">
        <f>SUMIFS('IEA production stats by year'!Q:Q,'IEA production stats by year'!$E:$E,$D24,'IEA production stats by year'!$AN:$AN,$C24)</f>
        <v>0</v>
      </c>
      <c r="I24" s="45">
        <f>SUMIFS('IEA production stats by year'!R:R,'IEA production stats by year'!$E:$E,$D24,'IEA production stats by year'!$AN:$AN,$C24)</f>
        <v>0</v>
      </c>
      <c r="J24" s="45">
        <f>SUMIFS('IEA production stats by year'!S:S,'IEA production stats by year'!$E:$E,$D24,'IEA production stats by year'!$AN:$AN,$C24)</f>
        <v>0</v>
      </c>
      <c r="K24" s="45">
        <f>SUMIFS('IEA production stats by year'!T:T,'IEA production stats by year'!$E:$E,$D24,'IEA production stats by year'!$AN:$AN,$C24)</f>
        <v>0</v>
      </c>
      <c r="L24" s="45">
        <f>SUMIFS('IEA production stats by year'!U:U,'IEA production stats by year'!$E:$E,$D24,'IEA production stats by year'!$AN:$AN,$C24)</f>
        <v>0</v>
      </c>
      <c r="M24" s="45">
        <f>SUMIFS('IEA production stats by year'!V:V,'IEA production stats by year'!$E:$E,$D24,'IEA production stats by year'!$AN:$AN,$C24)</f>
        <v>0</v>
      </c>
      <c r="N24" s="45">
        <f>SUMIFS('IEA production stats by year'!W:W,'IEA production stats by year'!$E:$E,$D24,'IEA production stats by year'!$AN:$AN,$C24)</f>
        <v>0</v>
      </c>
      <c r="O24" s="45">
        <f>SUMIFS('IEA production stats by year'!X:X,'IEA production stats by year'!$E:$E,$D24,'IEA production stats by year'!$AN:$AN,$C24)</f>
        <v>0</v>
      </c>
      <c r="P24" s="45">
        <f>SUMIFS('IEA production stats by year'!Y:Y,'IEA production stats by year'!$E:$E,$D24,'IEA production stats by year'!$AN:$AN,$C24)</f>
        <v>0</v>
      </c>
      <c r="Q24" s="45">
        <f>SUMIFS('IEA production stats by year'!Z:Z,'IEA production stats by year'!$E:$E,$D24,'IEA production stats by year'!$AN:$AN,$C24)</f>
        <v>0</v>
      </c>
      <c r="R24" s="45">
        <f>SUMIFS('IEA production stats by year'!AA:AA,'IEA production stats by year'!$E:$E,$D24,'IEA production stats by year'!$AN:$AN,$C24)</f>
        <v>0</v>
      </c>
      <c r="S24" s="45">
        <f>SUMIFS('IEA production stats by year'!AB:AB,'IEA production stats by year'!$E:$E,$D24,'IEA production stats by year'!$AN:$AN,$C24)</f>
        <v>0</v>
      </c>
      <c r="T24" s="45">
        <f>SUMIFS('IEA production stats by year'!AC:AC,'IEA production stats by year'!$E:$E,$D24,'IEA production stats by year'!$AN:$AN,$C24)</f>
        <v>0</v>
      </c>
      <c r="U24" s="45">
        <f>SUMIFS('IEA production stats by year'!AD:AD,'IEA production stats by year'!$E:$E,$D24,'IEA production stats by year'!$AN:$AN,$C24)</f>
        <v>0</v>
      </c>
      <c r="V24" s="45">
        <f>SUMIFS('IEA production stats by year'!AE:AE,'IEA production stats by year'!$E:$E,$D24,'IEA production stats by year'!$AN:$AN,$C24)</f>
        <v>0</v>
      </c>
      <c r="W24" s="45">
        <f>SUMIFS('IEA production stats by year'!AF:AF,'IEA production stats by year'!$E:$E,$D24,'IEA production stats by year'!$AN:$AN,$C24)</f>
        <v>0</v>
      </c>
      <c r="X24" s="45">
        <f>SUMIFS('IEA production stats by year'!AG:AG,'IEA production stats by year'!$E:$E,$D24,'IEA production stats by year'!$AN:$AN,$C24)</f>
        <v>0</v>
      </c>
      <c r="Y24" s="45">
        <f>SUMIFS('IEA production stats by year'!AH:AH,'IEA production stats by year'!$E:$E,$D24,'IEA production stats by year'!$AN:$AN,$C24)</f>
        <v>0</v>
      </c>
      <c r="Z24" s="45">
        <f>SUMIFS('IEA production stats by year'!AI:AI,'IEA production stats by year'!$E:$E,$D24,'IEA production stats by year'!$AN:$AN,$C24)</f>
        <v>0</v>
      </c>
      <c r="AA24" s="45">
        <f>SUMIFS('IEA production stats by year'!AJ:AJ,'IEA production stats by year'!$E:$E,$D24,'IEA production stats by year'!$AN:$AN,$C24)</f>
        <v>0</v>
      </c>
      <c r="AB24" s="45">
        <f>SUMIFS('IEA production stats by year'!AK:AK,'IEA production stats by year'!$E:$E,$D24,'IEA production stats by year'!$AN:$AN,$C24)</f>
        <v>0</v>
      </c>
      <c r="AC24" s="45">
        <f>SUMIFS('IEA production stats by year'!AL:AL,'IEA production stats by year'!$E:$E,$D24,'IEA production stats by year'!$AN:$AN,$C24)</f>
        <v>0</v>
      </c>
      <c r="AD24" s="58">
        <f>COUNTIFS('Country groupings'!$C:$C,$C24)-SUMIFS('IEA production stats (counts)'!Q:Q,'IEA production stats (counts)'!$E:$E,$D24,'IEA production stats (counts)'!$AN:$AN,$C24)</f>
        <v>4</v>
      </c>
      <c r="AE24" s="58">
        <f>COUNTIFS('Country groupings'!$C:$C,$C24)-SUMIFS('IEA production stats (counts)'!R:R,'IEA production stats (counts)'!$E:$E,$D24,'IEA production stats (counts)'!$AN:$AN,$C24)</f>
        <v>4</v>
      </c>
      <c r="AF24" s="58">
        <f>COUNTIFS('Country groupings'!$C:$C,$C24)-SUMIFS('IEA production stats (counts)'!S:S,'IEA production stats (counts)'!$E:$E,$D24,'IEA production stats (counts)'!$AN:$AN,$C24)</f>
        <v>4</v>
      </c>
      <c r="AG24" s="58">
        <f>COUNTIFS('Country groupings'!$C:$C,$C24)-SUMIFS('IEA production stats (counts)'!T:T,'IEA production stats (counts)'!$E:$E,$D24,'IEA production stats (counts)'!$AN:$AN,$C24)</f>
        <v>4</v>
      </c>
      <c r="AH24" s="58">
        <f>COUNTIFS('Country groupings'!$C:$C,$C24)-SUMIFS('IEA production stats (counts)'!U:U,'IEA production stats (counts)'!$E:$E,$D24,'IEA production stats (counts)'!$AN:$AN,$C24)</f>
        <v>4</v>
      </c>
      <c r="AI24" s="58">
        <f>COUNTIFS('Country groupings'!$C:$C,$C24)-SUMIFS('IEA production stats (counts)'!V:V,'IEA production stats (counts)'!$E:$E,$D24,'IEA production stats (counts)'!$AN:$AN,$C24)</f>
        <v>4</v>
      </c>
      <c r="AJ24" s="58">
        <f>COUNTIFS('Country groupings'!$C:$C,$C24)-SUMIFS('IEA production stats (counts)'!W:W,'IEA production stats (counts)'!$E:$E,$D24,'IEA production stats (counts)'!$AN:$AN,$C24)</f>
        <v>4</v>
      </c>
      <c r="AK24" s="58">
        <f>COUNTIFS('Country groupings'!$C:$C,$C24)-SUMIFS('IEA production stats (counts)'!X:X,'IEA production stats (counts)'!$E:$E,$D24,'IEA production stats (counts)'!$AN:$AN,$C24)</f>
        <v>4</v>
      </c>
      <c r="AL24" s="58">
        <f>COUNTIFS('Country groupings'!$C:$C,$C24)-SUMIFS('IEA production stats (counts)'!Y:Y,'IEA production stats (counts)'!$E:$E,$D24,'IEA production stats (counts)'!$AN:$AN,$C24)</f>
        <v>4</v>
      </c>
      <c r="AM24" s="58">
        <f>COUNTIFS('Country groupings'!$C:$C,$C24)-SUMIFS('IEA production stats (counts)'!Z:Z,'IEA production stats (counts)'!$E:$E,$D24,'IEA production stats (counts)'!$AN:$AN,$C24)</f>
        <v>4</v>
      </c>
      <c r="AN24" s="58">
        <f>COUNTIFS('Country groupings'!$C:$C,$C24)-SUMIFS('IEA production stats (counts)'!AA:AA,'IEA production stats (counts)'!$E:$E,$D24,'IEA production stats (counts)'!$AN:$AN,$C24)</f>
        <v>4</v>
      </c>
      <c r="AO24" s="58">
        <f>COUNTIFS('Country groupings'!$C:$C,$C24)-SUMIFS('IEA production stats (counts)'!AB:AB,'IEA production stats (counts)'!$E:$E,$D24,'IEA production stats (counts)'!$AN:$AN,$C24)</f>
        <v>4</v>
      </c>
      <c r="AP24" s="58">
        <f>COUNTIFS('Country groupings'!$C:$C,$C24)-SUMIFS('IEA production stats (counts)'!AC:AC,'IEA production stats (counts)'!$E:$E,$D24,'IEA production stats (counts)'!$AN:$AN,$C24)</f>
        <v>4</v>
      </c>
      <c r="AQ24" s="58">
        <f>COUNTIFS('Country groupings'!$C:$C,$C24)-SUMIFS('IEA production stats (counts)'!AD:AD,'IEA production stats (counts)'!$E:$E,$D24,'IEA production stats (counts)'!$AN:$AN,$C24)</f>
        <v>4</v>
      </c>
      <c r="AR24" s="58">
        <f>COUNTIFS('Country groupings'!$C:$C,$C24)-SUMIFS('IEA production stats (counts)'!AE:AE,'IEA production stats (counts)'!$E:$E,$D24,'IEA production stats (counts)'!$AN:$AN,$C24)</f>
        <v>4</v>
      </c>
      <c r="AS24" s="58">
        <f>COUNTIFS('Country groupings'!$C:$C,$C24)-SUMIFS('IEA production stats (counts)'!AF:AF,'IEA production stats (counts)'!$E:$E,$D24,'IEA production stats (counts)'!$AN:$AN,$C24)</f>
        <v>4</v>
      </c>
      <c r="AT24" s="58">
        <f>COUNTIFS('Country groupings'!$C:$C,$C24)-SUMIFS('IEA production stats (counts)'!AG:AG,'IEA production stats (counts)'!$E:$E,$D24,'IEA production stats (counts)'!$AN:$AN,$C24)</f>
        <v>4</v>
      </c>
      <c r="AU24" s="58">
        <f>COUNTIFS('Country groupings'!$C:$C,$C24)-SUMIFS('IEA production stats (counts)'!AH:AH,'IEA production stats (counts)'!$E:$E,$D24,'IEA production stats (counts)'!$AN:$AN,$C24)</f>
        <v>4</v>
      </c>
      <c r="AV24" s="58">
        <f>COUNTIFS('Country groupings'!$C:$C,$C24)-SUMIFS('IEA production stats (counts)'!AI:AI,'IEA production stats (counts)'!$E:$E,$D24,'IEA production stats (counts)'!$AN:$AN,$C24)</f>
        <v>4</v>
      </c>
      <c r="AW24" s="58">
        <f>COUNTIFS('Country groupings'!$C:$C,$C24)-SUMIFS('IEA production stats (counts)'!AJ:AJ,'IEA production stats (counts)'!$E:$E,$D24,'IEA production stats (counts)'!$AN:$AN,$C24)</f>
        <v>4</v>
      </c>
      <c r="AX24" s="58">
        <f>COUNTIFS('Country groupings'!$C:$C,$C24)-SUMIFS('IEA production stats (counts)'!AK:AK,'IEA production stats (counts)'!$E:$E,$D24,'IEA production stats (counts)'!$AN:$AN,$C24)</f>
        <v>4</v>
      </c>
      <c r="AY24" s="58">
        <f>COUNTIFS('Country groupings'!$C:$C,$C24)-SUMIFS('IEA production stats (counts)'!AL:AL,'IEA production stats (counts)'!$E:$E,$D24,'IEA production stats (counts)'!$AN:$AN,$C24)</f>
        <v>9</v>
      </c>
      <c r="AZ24" s="62">
        <f>SUMIFS('IEA production stats (counts)'!Q:Q,'IEA production stats (counts)'!$E:$E,$D24,'IEA production stats (counts)'!$AN:$AN,$C24)</f>
        <v>5</v>
      </c>
      <c r="BA24" s="62">
        <f>SUMIFS('IEA production stats (counts)'!R:R,'IEA production stats (counts)'!$E:$E,$D24,'IEA production stats (counts)'!$AN:$AN,$C24)</f>
        <v>5</v>
      </c>
      <c r="BB24" s="62">
        <f>SUMIFS('IEA production stats (counts)'!S:S,'IEA production stats (counts)'!$E:$E,$D24,'IEA production stats (counts)'!$AN:$AN,$C24)</f>
        <v>5</v>
      </c>
      <c r="BC24" s="62">
        <f>SUMIFS('IEA production stats (counts)'!T:T,'IEA production stats (counts)'!$E:$E,$D24,'IEA production stats (counts)'!$AN:$AN,$C24)</f>
        <v>5</v>
      </c>
      <c r="BD24" s="62">
        <f>SUMIFS('IEA production stats (counts)'!U:U,'IEA production stats (counts)'!$E:$E,$D24,'IEA production stats (counts)'!$AN:$AN,$C24)</f>
        <v>5</v>
      </c>
      <c r="BE24" s="62">
        <f>SUMIFS('IEA production stats (counts)'!V:V,'IEA production stats (counts)'!$E:$E,$D24,'IEA production stats (counts)'!$AN:$AN,$C24)</f>
        <v>5</v>
      </c>
      <c r="BF24" s="62">
        <f>SUMIFS('IEA production stats (counts)'!W:W,'IEA production stats (counts)'!$E:$E,$D24,'IEA production stats (counts)'!$AN:$AN,$C24)</f>
        <v>5</v>
      </c>
      <c r="BG24" s="62">
        <f>SUMIFS('IEA production stats (counts)'!X:X,'IEA production stats (counts)'!$E:$E,$D24,'IEA production stats (counts)'!$AN:$AN,$C24)</f>
        <v>5</v>
      </c>
      <c r="BH24" s="62">
        <f>SUMIFS('IEA production stats (counts)'!Y:Y,'IEA production stats (counts)'!$E:$E,$D24,'IEA production stats (counts)'!$AN:$AN,$C24)</f>
        <v>5</v>
      </c>
      <c r="BI24" s="62">
        <f>SUMIFS('IEA production stats (counts)'!Z:Z,'IEA production stats (counts)'!$E:$E,$D24,'IEA production stats (counts)'!$AN:$AN,$C24)</f>
        <v>5</v>
      </c>
      <c r="BJ24" s="62">
        <f>SUMIFS('IEA production stats (counts)'!AA:AA,'IEA production stats (counts)'!$E:$E,$D24,'IEA production stats (counts)'!$AN:$AN,$C24)</f>
        <v>5</v>
      </c>
      <c r="BK24" s="62">
        <f>SUMIFS('IEA production stats (counts)'!AB:AB,'IEA production stats (counts)'!$E:$E,$D24,'IEA production stats (counts)'!$AN:$AN,$C24)</f>
        <v>5</v>
      </c>
      <c r="BL24" s="62">
        <f>SUMIFS('IEA production stats (counts)'!AC:AC,'IEA production stats (counts)'!$E:$E,$D24,'IEA production stats (counts)'!$AN:$AN,$C24)</f>
        <v>5</v>
      </c>
      <c r="BM24" s="62">
        <f>SUMIFS('IEA production stats (counts)'!AD:AD,'IEA production stats (counts)'!$E:$E,$D24,'IEA production stats (counts)'!$AN:$AN,$C24)</f>
        <v>5</v>
      </c>
      <c r="BN24" s="62">
        <f>SUMIFS('IEA production stats (counts)'!AE:AE,'IEA production stats (counts)'!$E:$E,$D24,'IEA production stats (counts)'!$AN:$AN,$C24)</f>
        <v>5</v>
      </c>
      <c r="BO24" s="62">
        <f>SUMIFS('IEA production stats (counts)'!AF:AF,'IEA production stats (counts)'!$E:$E,$D24,'IEA production stats (counts)'!$AN:$AN,$C24)</f>
        <v>5</v>
      </c>
      <c r="BP24" s="62">
        <f>SUMIFS('IEA production stats (counts)'!AG:AG,'IEA production stats (counts)'!$E:$E,$D24,'IEA production stats (counts)'!$AN:$AN,$C24)</f>
        <v>5</v>
      </c>
      <c r="BQ24" s="62">
        <f>SUMIFS('IEA production stats (counts)'!AH:AH,'IEA production stats (counts)'!$E:$E,$D24,'IEA production stats (counts)'!$AN:$AN,$C24)</f>
        <v>5</v>
      </c>
      <c r="BR24" s="62">
        <f>SUMIFS('IEA production stats (counts)'!AI:AI,'IEA production stats (counts)'!$E:$E,$D24,'IEA production stats (counts)'!$AN:$AN,$C24)</f>
        <v>5</v>
      </c>
      <c r="BS24" s="62">
        <f>SUMIFS('IEA production stats (counts)'!AJ:AJ,'IEA production stats (counts)'!$E:$E,$D24,'IEA production stats (counts)'!$AN:$AN,$C24)</f>
        <v>5</v>
      </c>
      <c r="BT24" s="62">
        <f>SUMIFS('IEA production stats (counts)'!AK:AK,'IEA production stats (counts)'!$E:$E,$D24,'IEA production stats (counts)'!$AN:$AN,$C24)</f>
        <v>5</v>
      </c>
      <c r="BU24" s="62">
        <f>SUMIFS('IEA production stats (counts)'!AL:AL,'IEA production stats (counts)'!$E:$E,$D24,'IEA production stats (counts)'!$AN:$AN,$C24)</f>
        <v>0</v>
      </c>
      <c r="BV24" s="66">
        <f t="shared" si="2"/>
        <v>55.555555555555557</v>
      </c>
      <c r="BW24" s="66">
        <f t="shared" si="22"/>
        <v>55.555555555555557</v>
      </c>
      <c r="BX24" s="66">
        <f t="shared" si="23"/>
        <v>55.555555555555557</v>
      </c>
      <c r="BY24" s="66">
        <f t="shared" si="24"/>
        <v>55.555555555555557</v>
      </c>
      <c r="BZ24" s="66">
        <f t="shared" si="4"/>
        <v>55.555555555555557</v>
      </c>
      <c r="CA24" s="66">
        <f t="shared" si="5"/>
        <v>55.555555555555557</v>
      </c>
      <c r="CB24" s="66">
        <f t="shared" si="6"/>
        <v>55.555555555555557</v>
      </c>
      <c r="CC24" s="66">
        <f t="shared" si="7"/>
        <v>55.555555555555557</v>
      </c>
      <c r="CD24" s="66">
        <f t="shared" si="8"/>
        <v>55.555555555555557</v>
      </c>
      <c r="CE24" s="66">
        <f t="shared" si="9"/>
        <v>55.555555555555557</v>
      </c>
      <c r="CF24" s="66">
        <f t="shared" si="10"/>
        <v>55.555555555555557</v>
      </c>
      <c r="CG24" s="66">
        <f t="shared" si="11"/>
        <v>55.555555555555557</v>
      </c>
      <c r="CH24" s="66">
        <f t="shared" si="12"/>
        <v>55.555555555555557</v>
      </c>
      <c r="CI24" s="66">
        <f t="shared" si="13"/>
        <v>55.555555555555557</v>
      </c>
      <c r="CJ24" s="66">
        <f t="shared" si="14"/>
        <v>55.555555555555557</v>
      </c>
      <c r="CK24" s="66">
        <f t="shared" si="15"/>
        <v>55.555555555555557</v>
      </c>
      <c r="CL24" s="66">
        <f t="shared" si="16"/>
        <v>55.555555555555557</v>
      </c>
      <c r="CM24" s="66">
        <f t="shared" si="17"/>
        <v>55.555555555555557</v>
      </c>
      <c r="CN24" s="66">
        <f t="shared" si="18"/>
        <v>55.555555555555557</v>
      </c>
      <c r="CO24" s="66">
        <f t="shared" si="19"/>
        <v>55.555555555555557</v>
      </c>
      <c r="CP24" s="66">
        <f t="shared" si="20"/>
        <v>55.555555555555557</v>
      </c>
      <c r="CQ24" s="66">
        <f t="shared" si="21"/>
        <v>0</v>
      </c>
    </row>
    <row r="25" spans="1:95" x14ac:dyDescent="0.25">
      <c r="A25" s="5" t="str">
        <f t="shared" si="25"/>
        <v>102CHARCOAL</v>
      </c>
      <c r="B25" s="3">
        <v>102</v>
      </c>
      <c r="C25" t="str">
        <f>VLOOKUP($B25,'Lookup codes'!$A:$C,2,FALSE)</f>
        <v>Central Africa</v>
      </c>
      <c r="D25" t="s">
        <v>626</v>
      </c>
      <c r="E25" t="s">
        <v>627</v>
      </c>
      <c r="F25" t="s">
        <v>794</v>
      </c>
      <c r="G25" t="s">
        <v>528</v>
      </c>
      <c r="H25" s="45">
        <f>SUMIFS('IEA production stats by year'!Q:Q,'IEA production stats by year'!$E:$E,$D25,'IEA production stats by year'!$AN:$AN,$C25)</f>
        <v>0</v>
      </c>
      <c r="I25" s="45">
        <f>SUMIFS('IEA production stats by year'!R:R,'IEA production stats by year'!$E:$E,$D25,'IEA production stats by year'!$AN:$AN,$C25)</f>
        <v>0</v>
      </c>
      <c r="J25" s="45">
        <f>SUMIFS('IEA production stats by year'!S:S,'IEA production stats by year'!$E:$E,$D25,'IEA production stats by year'!$AN:$AN,$C25)</f>
        <v>0</v>
      </c>
      <c r="K25" s="45">
        <f>SUMIFS('IEA production stats by year'!T:T,'IEA production stats by year'!$E:$E,$D25,'IEA production stats by year'!$AN:$AN,$C25)</f>
        <v>0</v>
      </c>
      <c r="L25" s="45">
        <f>SUMIFS('IEA production stats by year'!U:U,'IEA production stats by year'!$E:$E,$D25,'IEA production stats by year'!$AN:$AN,$C25)</f>
        <v>0</v>
      </c>
      <c r="M25" s="45">
        <f>SUMIFS('IEA production stats by year'!V:V,'IEA production stats by year'!$E:$E,$D25,'IEA production stats by year'!$AN:$AN,$C25)</f>
        <v>0</v>
      </c>
      <c r="N25" s="45">
        <f>SUMIFS('IEA production stats by year'!W:W,'IEA production stats by year'!$E:$E,$D25,'IEA production stats by year'!$AN:$AN,$C25)</f>
        <v>0</v>
      </c>
      <c r="O25" s="45">
        <f>SUMIFS('IEA production stats by year'!X:X,'IEA production stats by year'!$E:$E,$D25,'IEA production stats by year'!$AN:$AN,$C25)</f>
        <v>0</v>
      </c>
      <c r="P25" s="45">
        <f>SUMIFS('IEA production stats by year'!Y:Y,'IEA production stats by year'!$E:$E,$D25,'IEA production stats by year'!$AN:$AN,$C25)</f>
        <v>0</v>
      </c>
      <c r="Q25" s="45">
        <f>SUMIFS('IEA production stats by year'!Z:Z,'IEA production stats by year'!$E:$E,$D25,'IEA production stats by year'!$AN:$AN,$C25)</f>
        <v>0</v>
      </c>
      <c r="R25" s="45">
        <f>SUMIFS('IEA production stats by year'!AA:AA,'IEA production stats by year'!$E:$E,$D25,'IEA production stats by year'!$AN:$AN,$C25)</f>
        <v>0</v>
      </c>
      <c r="S25" s="45">
        <f>SUMIFS('IEA production stats by year'!AB:AB,'IEA production stats by year'!$E:$E,$D25,'IEA production stats by year'!$AN:$AN,$C25)</f>
        <v>0</v>
      </c>
      <c r="T25" s="45">
        <f>SUMIFS('IEA production stats by year'!AC:AC,'IEA production stats by year'!$E:$E,$D25,'IEA production stats by year'!$AN:$AN,$C25)</f>
        <v>0</v>
      </c>
      <c r="U25" s="45">
        <f>SUMIFS('IEA production stats by year'!AD:AD,'IEA production stats by year'!$E:$E,$D25,'IEA production stats by year'!$AN:$AN,$C25)</f>
        <v>0</v>
      </c>
      <c r="V25" s="45">
        <f>SUMIFS('IEA production stats by year'!AE:AE,'IEA production stats by year'!$E:$E,$D25,'IEA production stats by year'!$AN:$AN,$C25)</f>
        <v>0</v>
      </c>
      <c r="W25" s="45">
        <f>SUMIFS('IEA production stats by year'!AF:AF,'IEA production stats by year'!$E:$E,$D25,'IEA production stats by year'!$AN:$AN,$C25)</f>
        <v>0</v>
      </c>
      <c r="X25" s="45">
        <f>SUMIFS('IEA production stats by year'!AG:AG,'IEA production stats by year'!$E:$E,$D25,'IEA production stats by year'!$AN:$AN,$C25)</f>
        <v>0</v>
      </c>
      <c r="Y25" s="45">
        <f>SUMIFS('IEA production stats by year'!AH:AH,'IEA production stats by year'!$E:$E,$D25,'IEA production stats by year'!$AN:$AN,$C25)</f>
        <v>0</v>
      </c>
      <c r="Z25" s="45">
        <f>SUMIFS('IEA production stats by year'!AI:AI,'IEA production stats by year'!$E:$E,$D25,'IEA production stats by year'!$AN:$AN,$C25)</f>
        <v>0</v>
      </c>
      <c r="AA25" s="45">
        <f>SUMIFS('IEA production stats by year'!AJ:AJ,'IEA production stats by year'!$E:$E,$D25,'IEA production stats by year'!$AN:$AN,$C25)</f>
        <v>0</v>
      </c>
      <c r="AB25" s="45">
        <f>SUMIFS('IEA production stats by year'!AK:AK,'IEA production stats by year'!$E:$E,$D25,'IEA production stats by year'!$AN:$AN,$C25)</f>
        <v>0</v>
      </c>
      <c r="AC25" s="45">
        <f>SUMIFS('IEA production stats by year'!AL:AL,'IEA production stats by year'!$E:$E,$D25,'IEA production stats by year'!$AN:$AN,$C25)</f>
        <v>0</v>
      </c>
      <c r="AD25" s="58">
        <f>COUNTIFS('Country groupings'!$C:$C,$C25)-SUMIFS('IEA production stats (counts)'!Q:Q,'IEA production stats (counts)'!$E:$E,$D25,'IEA production stats (counts)'!$AN:$AN,$C25)</f>
        <v>4</v>
      </c>
      <c r="AE25" s="58">
        <f>COUNTIFS('Country groupings'!$C:$C,$C25)-SUMIFS('IEA production stats (counts)'!R:R,'IEA production stats (counts)'!$E:$E,$D25,'IEA production stats (counts)'!$AN:$AN,$C25)</f>
        <v>4</v>
      </c>
      <c r="AF25" s="58">
        <f>COUNTIFS('Country groupings'!$C:$C,$C25)-SUMIFS('IEA production stats (counts)'!S:S,'IEA production stats (counts)'!$E:$E,$D25,'IEA production stats (counts)'!$AN:$AN,$C25)</f>
        <v>4</v>
      </c>
      <c r="AG25" s="58">
        <f>COUNTIFS('Country groupings'!$C:$C,$C25)-SUMIFS('IEA production stats (counts)'!T:T,'IEA production stats (counts)'!$E:$E,$D25,'IEA production stats (counts)'!$AN:$AN,$C25)</f>
        <v>4</v>
      </c>
      <c r="AH25" s="58">
        <f>COUNTIFS('Country groupings'!$C:$C,$C25)-SUMIFS('IEA production stats (counts)'!U:U,'IEA production stats (counts)'!$E:$E,$D25,'IEA production stats (counts)'!$AN:$AN,$C25)</f>
        <v>4</v>
      </c>
      <c r="AI25" s="58">
        <f>COUNTIFS('Country groupings'!$C:$C,$C25)-SUMIFS('IEA production stats (counts)'!V:V,'IEA production stats (counts)'!$E:$E,$D25,'IEA production stats (counts)'!$AN:$AN,$C25)</f>
        <v>4</v>
      </c>
      <c r="AJ25" s="58">
        <f>COUNTIFS('Country groupings'!$C:$C,$C25)-SUMIFS('IEA production stats (counts)'!W:W,'IEA production stats (counts)'!$E:$E,$D25,'IEA production stats (counts)'!$AN:$AN,$C25)</f>
        <v>4</v>
      </c>
      <c r="AK25" s="58">
        <f>COUNTIFS('Country groupings'!$C:$C,$C25)-SUMIFS('IEA production stats (counts)'!X:X,'IEA production stats (counts)'!$E:$E,$D25,'IEA production stats (counts)'!$AN:$AN,$C25)</f>
        <v>4</v>
      </c>
      <c r="AL25" s="58">
        <f>COUNTIFS('Country groupings'!$C:$C,$C25)-SUMIFS('IEA production stats (counts)'!Y:Y,'IEA production stats (counts)'!$E:$E,$D25,'IEA production stats (counts)'!$AN:$AN,$C25)</f>
        <v>4</v>
      </c>
      <c r="AM25" s="58">
        <f>COUNTIFS('Country groupings'!$C:$C,$C25)-SUMIFS('IEA production stats (counts)'!Z:Z,'IEA production stats (counts)'!$E:$E,$D25,'IEA production stats (counts)'!$AN:$AN,$C25)</f>
        <v>4</v>
      </c>
      <c r="AN25" s="58">
        <f>COUNTIFS('Country groupings'!$C:$C,$C25)-SUMIFS('IEA production stats (counts)'!AA:AA,'IEA production stats (counts)'!$E:$E,$D25,'IEA production stats (counts)'!$AN:$AN,$C25)</f>
        <v>4</v>
      </c>
      <c r="AO25" s="58">
        <f>COUNTIFS('Country groupings'!$C:$C,$C25)-SUMIFS('IEA production stats (counts)'!AB:AB,'IEA production stats (counts)'!$E:$E,$D25,'IEA production stats (counts)'!$AN:$AN,$C25)</f>
        <v>4</v>
      </c>
      <c r="AP25" s="58">
        <f>COUNTIFS('Country groupings'!$C:$C,$C25)-SUMIFS('IEA production stats (counts)'!AC:AC,'IEA production stats (counts)'!$E:$E,$D25,'IEA production stats (counts)'!$AN:$AN,$C25)</f>
        <v>4</v>
      </c>
      <c r="AQ25" s="58">
        <f>COUNTIFS('Country groupings'!$C:$C,$C25)-SUMIFS('IEA production stats (counts)'!AD:AD,'IEA production stats (counts)'!$E:$E,$D25,'IEA production stats (counts)'!$AN:$AN,$C25)</f>
        <v>4</v>
      </c>
      <c r="AR25" s="58">
        <f>COUNTIFS('Country groupings'!$C:$C,$C25)-SUMIFS('IEA production stats (counts)'!AE:AE,'IEA production stats (counts)'!$E:$E,$D25,'IEA production stats (counts)'!$AN:$AN,$C25)</f>
        <v>4</v>
      </c>
      <c r="AS25" s="58">
        <f>COUNTIFS('Country groupings'!$C:$C,$C25)-SUMIFS('IEA production stats (counts)'!AF:AF,'IEA production stats (counts)'!$E:$E,$D25,'IEA production stats (counts)'!$AN:$AN,$C25)</f>
        <v>4</v>
      </c>
      <c r="AT25" s="58">
        <f>COUNTIFS('Country groupings'!$C:$C,$C25)-SUMIFS('IEA production stats (counts)'!AG:AG,'IEA production stats (counts)'!$E:$E,$D25,'IEA production stats (counts)'!$AN:$AN,$C25)</f>
        <v>4</v>
      </c>
      <c r="AU25" s="58">
        <f>COUNTIFS('Country groupings'!$C:$C,$C25)-SUMIFS('IEA production stats (counts)'!AH:AH,'IEA production stats (counts)'!$E:$E,$D25,'IEA production stats (counts)'!$AN:$AN,$C25)</f>
        <v>4</v>
      </c>
      <c r="AV25" s="58">
        <f>COUNTIFS('Country groupings'!$C:$C,$C25)-SUMIFS('IEA production stats (counts)'!AI:AI,'IEA production stats (counts)'!$E:$E,$D25,'IEA production stats (counts)'!$AN:$AN,$C25)</f>
        <v>4</v>
      </c>
      <c r="AW25" s="58">
        <f>COUNTIFS('Country groupings'!$C:$C,$C25)-SUMIFS('IEA production stats (counts)'!AJ:AJ,'IEA production stats (counts)'!$E:$E,$D25,'IEA production stats (counts)'!$AN:$AN,$C25)</f>
        <v>4</v>
      </c>
      <c r="AX25" s="58">
        <f>COUNTIFS('Country groupings'!$C:$C,$C25)-SUMIFS('IEA production stats (counts)'!AK:AK,'IEA production stats (counts)'!$E:$E,$D25,'IEA production stats (counts)'!$AN:$AN,$C25)</f>
        <v>4</v>
      </c>
      <c r="AY25" s="58">
        <f>COUNTIFS('Country groupings'!$C:$C,$C25)-SUMIFS('IEA production stats (counts)'!AL:AL,'IEA production stats (counts)'!$E:$E,$D25,'IEA production stats (counts)'!$AN:$AN,$C25)</f>
        <v>9</v>
      </c>
      <c r="AZ25" s="62">
        <f>SUMIFS('IEA production stats (counts)'!Q:Q,'IEA production stats (counts)'!$E:$E,$D25,'IEA production stats (counts)'!$AN:$AN,$C25)</f>
        <v>5</v>
      </c>
      <c r="BA25" s="62">
        <f>SUMIFS('IEA production stats (counts)'!R:R,'IEA production stats (counts)'!$E:$E,$D25,'IEA production stats (counts)'!$AN:$AN,$C25)</f>
        <v>5</v>
      </c>
      <c r="BB25" s="62">
        <f>SUMIFS('IEA production stats (counts)'!S:S,'IEA production stats (counts)'!$E:$E,$D25,'IEA production stats (counts)'!$AN:$AN,$C25)</f>
        <v>5</v>
      </c>
      <c r="BC25" s="62">
        <f>SUMIFS('IEA production stats (counts)'!T:T,'IEA production stats (counts)'!$E:$E,$D25,'IEA production stats (counts)'!$AN:$AN,$C25)</f>
        <v>5</v>
      </c>
      <c r="BD25" s="62">
        <f>SUMIFS('IEA production stats (counts)'!U:U,'IEA production stats (counts)'!$E:$E,$D25,'IEA production stats (counts)'!$AN:$AN,$C25)</f>
        <v>5</v>
      </c>
      <c r="BE25" s="62">
        <f>SUMIFS('IEA production stats (counts)'!V:V,'IEA production stats (counts)'!$E:$E,$D25,'IEA production stats (counts)'!$AN:$AN,$C25)</f>
        <v>5</v>
      </c>
      <c r="BF25" s="62">
        <f>SUMIFS('IEA production stats (counts)'!W:W,'IEA production stats (counts)'!$E:$E,$D25,'IEA production stats (counts)'!$AN:$AN,$C25)</f>
        <v>5</v>
      </c>
      <c r="BG25" s="62">
        <f>SUMIFS('IEA production stats (counts)'!X:X,'IEA production stats (counts)'!$E:$E,$D25,'IEA production stats (counts)'!$AN:$AN,$C25)</f>
        <v>5</v>
      </c>
      <c r="BH25" s="62">
        <f>SUMIFS('IEA production stats (counts)'!Y:Y,'IEA production stats (counts)'!$E:$E,$D25,'IEA production stats (counts)'!$AN:$AN,$C25)</f>
        <v>5</v>
      </c>
      <c r="BI25" s="62">
        <f>SUMIFS('IEA production stats (counts)'!Z:Z,'IEA production stats (counts)'!$E:$E,$D25,'IEA production stats (counts)'!$AN:$AN,$C25)</f>
        <v>5</v>
      </c>
      <c r="BJ25" s="62">
        <f>SUMIFS('IEA production stats (counts)'!AA:AA,'IEA production stats (counts)'!$E:$E,$D25,'IEA production stats (counts)'!$AN:$AN,$C25)</f>
        <v>5</v>
      </c>
      <c r="BK25" s="62">
        <f>SUMIFS('IEA production stats (counts)'!AB:AB,'IEA production stats (counts)'!$E:$E,$D25,'IEA production stats (counts)'!$AN:$AN,$C25)</f>
        <v>5</v>
      </c>
      <c r="BL25" s="62">
        <f>SUMIFS('IEA production stats (counts)'!AC:AC,'IEA production stats (counts)'!$E:$E,$D25,'IEA production stats (counts)'!$AN:$AN,$C25)</f>
        <v>5</v>
      </c>
      <c r="BM25" s="62">
        <f>SUMIFS('IEA production stats (counts)'!AD:AD,'IEA production stats (counts)'!$E:$E,$D25,'IEA production stats (counts)'!$AN:$AN,$C25)</f>
        <v>5</v>
      </c>
      <c r="BN25" s="62">
        <f>SUMIFS('IEA production stats (counts)'!AE:AE,'IEA production stats (counts)'!$E:$E,$D25,'IEA production stats (counts)'!$AN:$AN,$C25)</f>
        <v>5</v>
      </c>
      <c r="BO25" s="62">
        <f>SUMIFS('IEA production stats (counts)'!AF:AF,'IEA production stats (counts)'!$E:$E,$D25,'IEA production stats (counts)'!$AN:$AN,$C25)</f>
        <v>5</v>
      </c>
      <c r="BP25" s="62">
        <f>SUMIFS('IEA production stats (counts)'!AG:AG,'IEA production stats (counts)'!$E:$E,$D25,'IEA production stats (counts)'!$AN:$AN,$C25)</f>
        <v>5</v>
      </c>
      <c r="BQ25" s="62">
        <f>SUMIFS('IEA production stats (counts)'!AH:AH,'IEA production stats (counts)'!$E:$E,$D25,'IEA production stats (counts)'!$AN:$AN,$C25)</f>
        <v>5</v>
      </c>
      <c r="BR25" s="62">
        <f>SUMIFS('IEA production stats (counts)'!AI:AI,'IEA production stats (counts)'!$E:$E,$D25,'IEA production stats (counts)'!$AN:$AN,$C25)</f>
        <v>5</v>
      </c>
      <c r="BS25" s="62">
        <f>SUMIFS('IEA production stats (counts)'!AJ:AJ,'IEA production stats (counts)'!$E:$E,$D25,'IEA production stats (counts)'!$AN:$AN,$C25)</f>
        <v>5</v>
      </c>
      <c r="BT25" s="62">
        <f>SUMIFS('IEA production stats (counts)'!AK:AK,'IEA production stats (counts)'!$E:$E,$D25,'IEA production stats (counts)'!$AN:$AN,$C25)</f>
        <v>5</v>
      </c>
      <c r="BU25" s="62">
        <f>SUMIFS('IEA production stats (counts)'!AL:AL,'IEA production stats (counts)'!$E:$E,$D25,'IEA production stats (counts)'!$AN:$AN,$C25)</f>
        <v>0</v>
      </c>
      <c r="BV25" s="66">
        <f t="shared" si="2"/>
        <v>55.555555555555557</v>
      </c>
      <c r="BW25" s="66">
        <f t="shared" si="22"/>
        <v>55.555555555555557</v>
      </c>
      <c r="BX25" s="66">
        <f t="shared" si="23"/>
        <v>55.555555555555557</v>
      </c>
      <c r="BY25" s="66">
        <f t="shared" si="24"/>
        <v>55.555555555555557</v>
      </c>
      <c r="BZ25" s="66">
        <f t="shared" si="4"/>
        <v>55.555555555555557</v>
      </c>
      <c r="CA25" s="66">
        <f t="shared" si="5"/>
        <v>55.555555555555557</v>
      </c>
      <c r="CB25" s="66">
        <f t="shared" si="6"/>
        <v>55.555555555555557</v>
      </c>
      <c r="CC25" s="66">
        <f t="shared" si="7"/>
        <v>55.555555555555557</v>
      </c>
      <c r="CD25" s="66">
        <f t="shared" si="8"/>
        <v>55.555555555555557</v>
      </c>
      <c r="CE25" s="66">
        <f t="shared" si="9"/>
        <v>55.555555555555557</v>
      </c>
      <c r="CF25" s="66">
        <f t="shared" si="10"/>
        <v>55.555555555555557</v>
      </c>
      <c r="CG25" s="66">
        <f t="shared" si="11"/>
        <v>55.555555555555557</v>
      </c>
      <c r="CH25" s="66">
        <f t="shared" si="12"/>
        <v>55.555555555555557</v>
      </c>
      <c r="CI25" s="66">
        <f t="shared" si="13"/>
        <v>55.555555555555557</v>
      </c>
      <c r="CJ25" s="66">
        <f t="shared" si="14"/>
        <v>55.555555555555557</v>
      </c>
      <c r="CK25" s="66">
        <f t="shared" si="15"/>
        <v>55.555555555555557</v>
      </c>
      <c r="CL25" s="66">
        <f t="shared" si="16"/>
        <v>55.555555555555557</v>
      </c>
      <c r="CM25" s="66">
        <f t="shared" si="17"/>
        <v>55.555555555555557</v>
      </c>
      <c r="CN25" s="66">
        <f t="shared" si="18"/>
        <v>55.555555555555557</v>
      </c>
      <c r="CO25" s="66">
        <f t="shared" si="19"/>
        <v>55.555555555555557</v>
      </c>
      <c r="CP25" s="66">
        <f t="shared" si="20"/>
        <v>55.555555555555557</v>
      </c>
      <c r="CQ25" s="66">
        <f t="shared" si="21"/>
        <v>0</v>
      </c>
    </row>
    <row r="26" spans="1:95" x14ac:dyDescent="0.25">
      <c r="A26" s="5" t="str">
        <f t="shared" si="25"/>
        <v>102BIOGASOL</v>
      </c>
      <c r="B26" s="3">
        <v>102</v>
      </c>
      <c r="C26" t="str">
        <f>VLOOKUP($B26,'Lookup codes'!$A:$C,2,FALSE)</f>
        <v>Central Africa</v>
      </c>
      <c r="D26" t="s">
        <v>628</v>
      </c>
      <c r="E26" t="s">
        <v>629</v>
      </c>
      <c r="F26" t="s">
        <v>794</v>
      </c>
      <c r="G26" t="s">
        <v>528</v>
      </c>
      <c r="H26" s="45">
        <f>SUMIFS('IEA production stats by year'!Q:Q,'IEA production stats by year'!$E:$E,$D26,'IEA production stats by year'!$AN:$AN,$C26)</f>
        <v>0</v>
      </c>
      <c r="I26" s="45">
        <f>SUMIFS('IEA production stats by year'!R:R,'IEA production stats by year'!$E:$E,$D26,'IEA production stats by year'!$AN:$AN,$C26)</f>
        <v>0</v>
      </c>
      <c r="J26" s="45">
        <f>SUMIFS('IEA production stats by year'!S:S,'IEA production stats by year'!$E:$E,$D26,'IEA production stats by year'!$AN:$AN,$C26)</f>
        <v>0</v>
      </c>
      <c r="K26" s="45">
        <f>SUMIFS('IEA production stats by year'!T:T,'IEA production stats by year'!$E:$E,$D26,'IEA production stats by year'!$AN:$AN,$C26)</f>
        <v>0</v>
      </c>
      <c r="L26" s="45">
        <f>SUMIFS('IEA production stats by year'!U:U,'IEA production stats by year'!$E:$E,$D26,'IEA production stats by year'!$AN:$AN,$C26)</f>
        <v>0</v>
      </c>
      <c r="M26" s="45">
        <f>SUMIFS('IEA production stats by year'!V:V,'IEA production stats by year'!$E:$E,$D26,'IEA production stats by year'!$AN:$AN,$C26)</f>
        <v>0</v>
      </c>
      <c r="N26" s="45">
        <f>SUMIFS('IEA production stats by year'!W:W,'IEA production stats by year'!$E:$E,$D26,'IEA production stats by year'!$AN:$AN,$C26)</f>
        <v>0</v>
      </c>
      <c r="O26" s="45">
        <f>SUMIFS('IEA production stats by year'!X:X,'IEA production stats by year'!$E:$E,$D26,'IEA production stats by year'!$AN:$AN,$C26)</f>
        <v>0</v>
      </c>
      <c r="P26" s="45">
        <f>SUMIFS('IEA production stats by year'!Y:Y,'IEA production stats by year'!$E:$E,$D26,'IEA production stats by year'!$AN:$AN,$C26)</f>
        <v>0</v>
      </c>
      <c r="Q26" s="45">
        <f>SUMIFS('IEA production stats by year'!Z:Z,'IEA production stats by year'!$E:$E,$D26,'IEA production stats by year'!$AN:$AN,$C26)</f>
        <v>0</v>
      </c>
      <c r="R26" s="45">
        <f>SUMIFS('IEA production stats by year'!AA:AA,'IEA production stats by year'!$E:$E,$D26,'IEA production stats by year'!$AN:$AN,$C26)</f>
        <v>0</v>
      </c>
      <c r="S26" s="45">
        <f>SUMIFS('IEA production stats by year'!AB:AB,'IEA production stats by year'!$E:$E,$D26,'IEA production stats by year'!$AN:$AN,$C26)</f>
        <v>0</v>
      </c>
      <c r="T26" s="45">
        <f>SUMIFS('IEA production stats by year'!AC:AC,'IEA production stats by year'!$E:$E,$D26,'IEA production stats by year'!$AN:$AN,$C26)</f>
        <v>0</v>
      </c>
      <c r="U26" s="45">
        <f>SUMIFS('IEA production stats by year'!AD:AD,'IEA production stats by year'!$E:$E,$D26,'IEA production stats by year'!$AN:$AN,$C26)</f>
        <v>0</v>
      </c>
      <c r="V26" s="45">
        <f>SUMIFS('IEA production stats by year'!AE:AE,'IEA production stats by year'!$E:$E,$D26,'IEA production stats by year'!$AN:$AN,$C26)</f>
        <v>0</v>
      </c>
      <c r="W26" s="45">
        <f>SUMIFS('IEA production stats by year'!AF:AF,'IEA production stats by year'!$E:$E,$D26,'IEA production stats by year'!$AN:$AN,$C26)</f>
        <v>0</v>
      </c>
      <c r="X26" s="45">
        <f>SUMIFS('IEA production stats by year'!AG:AG,'IEA production stats by year'!$E:$E,$D26,'IEA production stats by year'!$AN:$AN,$C26)</f>
        <v>0</v>
      </c>
      <c r="Y26" s="45">
        <f>SUMIFS('IEA production stats by year'!AH:AH,'IEA production stats by year'!$E:$E,$D26,'IEA production stats by year'!$AN:$AN,$C26)</f>
        <v>0</v>
      </c>
      <c r="Z26" s="45">
        <f>SUMIFS('IEA production stats by year'!AI:AI,'IEA production stats by year'!$E:$E,$D26,'IEA production stats by year'!$AN:$AN,$C26)</f>
        <v>0</v>
      </c>
      <c r="AA26" s="45">
        <f>SUMIFS('IEA production stats by year'!AJ:AJ,'IEA production stats by year'!$E:$E,$D26,'IEA production stats by year'!$AN:$AN,$C26)</f>
        <v>0</v>
      </c>
      <c r="AB26" s="45">
        <f>SUMIFS('IEA production stats by year'!AK:AK,'IEA production stats by year'!$E:$E,$D26,'IEA production stats by year'!$AN:$AN,$C26)</f>
        <v>0</v>
      </c>
      <c r="AC26" s="45">
        <f>SUMIFS('IEA production stats by year'!AL:AL,'IEA production stats by year'!$E:$E,$D26,'IEA production stats by year'!$AN:$AN,$C26)</f>
        <v>0</v>
      </c>
      <c r="AD26" s="58">
        <f>COUNTIFS('Country groupings'!$C:$C,$C26)-SUMIFS('IEA production stats (counts)'!Q:Q,'IEA production stats (counts)'!$E:$E,$D26,'IEA production stats (counts)'!$AN:$AN,$C26)</f>
        <v>4</v>
      </c>
      <c r="AE26" s="58">
        <f>COUNTIFS('Country groupings'!$C:$C,$C26)-SUMIFS('IEA production stats (counts)'!R:R,'IEA production stats (counts)'!$E:$E,$D26,'IEA production stats (counts)'!$AN:$AN,$C26)</f>
        <v>4</v>
      </c>
      <c r="AF26" s="58">
        <f>COUNTIFS('Country groupings'!$C:$C,$C26)-SUMIFS('IEA production stats (counts)'!S:S,'IEA production stats (counts)'!$E:$E,$D26,'IEA production stats (counts)'!$AN:$AN,$C26)</f>
        <v>4</v>
      </c>
      <c r="AG26" s="58">
        <f>COUNTIFS('Country groupings'!$C:$C,$C26)-SUMIFS('IEA production stats (counts)'!T:T,'IEA production stats (counts)'!$E:$E,$D26,'IEA production stats (counts)'!$AN:$AN,$C26)</f>
        <v>4</v>
      </c>
      <c r="AH26" s="58">
        <f>COUNTIFS('Country groupings'!$C:$C,$C26)-SUMIFS('IEA production stats (counts)'!U:U,'IEA production stats (counts)'!$E:$E,$D26,'IEA production stats (counts)'!$AN:$AN,$C26)</f>
        <v>4</v>
      </c>
      <c r="AI26" s="58">
        <f>COUNTIFS('Country groupings'!$C:$C,$C26)-SUMIFS('IEA production stats (counts)'!V:V,'IEA production stats (counts)'!$E:$E,$D26,'IEA production stats (counts)'!$AN:$AN,$C26)</f>
        <v>4</v>
      </c>
      <c r="AJ26" s="58">
        <f>COUNTIFS('Country groupings'!$C:$C,$C26)-SUMIFS('IEA production stats (counts)'!W:W,'IEA production stats (counts)'!$E:$E,$D26,'IEA production stats (counts)'!$AN:$AN,$C26)</f>
        <v>4</v>
      </c>
      <c r="AK26" s="58">
        <f>COUNTIFS('Country groupings'!$C:$C,$C26)-SUMIFS('IEA production stats (counts)'!X:X,'IEA production stats (counts)'!$E:$E,$D26,'IEA production stats (counts)'!$AN:$AN,$C26)</f>
        <v>4</v>
      </c>
      <c r="AL26" s="58">
        <f>COUNTIFS('Country groupings'!$C:$C,$C26)-SUMIFS('IEA production stats (counts)'!Y:Y,'IEA production stats (counts)'!$E:$E,$D26,'IEA production stats (counts)'!$AN:$AN,$C26)</f>
        <v>4</v>
      </c>
      <c r="AM26" s="58">
        <f>COUNTIFS('Country groupings'!$C:$C,$C26)-SUMIFS('IEA production stats (counts)'!Z:Z,'IEA production stats (counts)'!$E:$E,$D26,'IEA production stats (counts)'!$AN:$AN,$C26)</f>
        <v>4</v>
      </c>
      <c r="AN26" s="58">
        <f>COUNTIFS('Country groupings'!$C:$C,$C26)-SUMIFS('IEA production stats (counts)'!AA:AA,'IEA production stats (counts)'!$E:$E,$D26,'IEA production stats (counts)'!$AN:$AN,$C26)</f>
        <v>4</v>
      </c>
      <c r="AO26" s="58">
        <f>COUNTIFS('Country groupings'!$C:$C,$C26)-SUMIFS('IEA production stats (counts)'!AB:AB,'IEA production stats (counts)'!$E:$E,$D26,'IEA production stats (counts)'!$AN:$AN,$C26)</f>
        <v>4</v>
      </c>
      <c r="AP26" s="58">
        <f>COUNTIFS('Country groupings'!$C:$C,$C26)-SUMIFS('IEA production stats (counts)'!AC:AC,'IEA production stats (counts)'!$E:$E,$D26,'IEA production stats (counts)'!$AN:$AN,$C26)</f>
        <v>4</v>
      </c>
      <c r="AQ26" s="58">
        <f>COUNTIFS('Country groupings'!$C:$C,$C26)-SUMIFS('IEA production stats (counts)'!AD:AD,'IEA production stats (counts)'!$E:$E,$D26,'IEA production stats (counts)'!$AN:$AN,$C26)</f>
        <v>4</v>
      </c>
      <c r="AR26" s="58">
        <f>COUNTIFS('Country groupings'!$C:$C,$C26)-SUMIFS('IEA production stats (counts)'!AE:AE,'IEA production stats (counts)'!$E:$E,$D26,'IEA production stats (counts)'!$AN:$AN,$C26)</f>
        <v>4</v>
      </c>
      <c r="AS26" s="58">
        <f>COUNTIFS('Country groupings'!$C:$C,$C26)-SUMIFS('IEA production stats (counts)'!AF:AF,'IEA production stats (counts)'!$E:$E,$D26,'IEA production stats (counts)'!$AN:$AN,$C26)</f>
        <v>4</v>
      </c>
      <c r="AT26" s="58">
        <f>COUNTIFS('Country groupings'!$C:$C,$C26)-SUMIFS('IEA production stats (counts)'!AG:AG,'IEA production stats (counts)'!$E:$E,$D26,'IEA production stats (counts)'!$AN:$AN,$C26)</f>
        <v>4</v>
      </c>
      <c r="AU26" s="58">
        <f>COUNTIFS('Country groupings'!$C:$C,$C26)-SUMIFS('IEA production stats (counts)'!AH:AH,'IEA production stats (counts)'!$E:$E,$D26,'IEA production stats (counts)'!$AN:$AN,$C26)</f>
        <v>4</v>
      </c>
      <c r="AV26" s="58">
        <f>COUNTIFS('Country groupings'!$C:$C,$C26)-SUMIFS('IEA production stats (counts)'!AI:AI,'IEA production stats (counts)'!$E:$E,$D26,'IEA production stats (counts)'!$AN:$AN,$C26)</f>
        <v>4</v>
      </c>
      <c r="AW26" s="58">
        <f>COUNTIFS('Country groupings'!$C:$C,$C26)-SUMIFS('IEA production stats (counts)'!AJ:AJ,'IEA production stats (counts)'!$E:$E,$D26,'IEA production stats (counts)'!$AN:$AN,$C26)</f>
        <v>4</v>
      </c>
      <c r="AX26" s="58">
        <f>COUNTIFS('Country groupings'!$C:$C,$C26)-SUMIFS('IEA production stats (counts)'!AK:AK,'IEA production stats (counts)'!$E:$E,$D26,'IEA production stats (counts)'!$AN:$AN,$C26)</f>
        <v>4</v>
      </c>
      <c r="AY26" s="58">
        <f>COUNTIFS('Country groupings'!$C:$C,$C26)-SUMIFS('IEA production stats (counts)'!AL:AL,'IEA production stats (counts)'!$E:$E,$D26,'IEA production stats (counts)'!$AN:$AN,$C26)</f>
        <v>9</v>
      </c>
      <c r="AZ26" s="62">
        <f>SUMIFS('IEA production stats (counts)'!Q:Q,'IEA production stats (counts)'!$E:$E,$D26,'IEA production stats (counts)'!$AN:$AN,$C26)</f>
        <v>5</v>
      </c>
      <c r="BA26" s="62">
        <f>SUMIFS('IEA production stats (counts)'!R:R,'IEA production stats (counts)'!$E:$E,$D26,'IEA production stats (counts)'!$AN:$AN,$C26)</f>
        <v>5</v>
      </c>
      <c r="BB26" s="62">
        <f>SUMIFS('IEA production stats (counts)'!S:S,'IEA production stats (counts)'!$E:$E,$D26,'IEA production stats (counts)'!$AN:$AN,$C26)</f>
        <v>5</v>
      </c>
      <c r="BC26" s="62">
        <f>SUMIFS('IEA production stats (counts)'!T:T,'IEA production stats (counts)'!$E:$E,$D26,'IEA production stats (counts)'!$AN:$AN,$C26)</f>
        <v>5</v>
      </c>
      <c r="BD26" s="62">
        <f>SUMIFS('IEA production stats (counts)'!U:U,'IEA production stats (counts)'!$E:$E,$D26,'IEA production stats (counts)'!$AN:$AN,$C26)</f>
        <v>5</v>
      </c>
      <c r="BE26" s="62">
        <f>SUMIFS('IEA production stats (counts)'!V:V,'IEA production stats (counts)'!$E:$E,$D26,'IEA production stats (counts)'!$AN:$AN,$C26)</f>
        <v>5</v>
      </c>
      <c r="BF26" s="62">
        <f>SUMIFS('IEA production stats (counts)'!W:W,'IEA production stats (counts)'!$E:$E,$D26,'IEA production stats (counts)'!$AN:$AN,$C26)</f>
        <v>5</v>
      </c>
      <c r="BG26" s="62">
        <f>SUMIFS('IEA production stats (counts)'!X:X,'IEA production stats (counts)'!$E:$E,$D26,'IEA production stats (counts)'!$AN:$AN,$C26)</f>
        <v>5</v>
      </c>
      <c r="BH26" s="62">
        <f>SUMIFS('IEA production stats (counts)'!Y:Y,'IEA production stats (counts)'!$E:$E,$D26,'IEA production stats (counts)'!$AN:$AN,$C26)</f>
        <v>5</v>
      </c>
      <c r="BI26" s="62">
        <f>SUMIFS('IEA production stats (counts)'!Z:Z,'IEA production stats (counts)'!$E:$E,$D26,'IEA production stats (counts)'!$AN:$AN,$C26)</f>
        <v>5</v>
      </c>
      <c r="BJ26" s="62">
        <f>SUMIFS('IEA production stats (counts)'!AA:AA,'IEA production stats (counts)'!$E:$E,$D26,'IEA production stats (counts)'!$AN:$AN,$C26)</f>
        <v>5</v>
      </c>
      <c r="BK26" s="62">
        <f>SUMIFS('IEA production stats (counts)'!AB:AB,'IEA production stats (counts)'!$E:$E,$D26,'IEA production stats (counts)'!$AN:$AN,$C26)</f>
        <v>5</v>
      </c>
      <c r="BL26" s="62">
        <f>SUMIFS('IEA production stats (counts)'!AC:AC,'IEA production stats (counts)'!$E:$E,$D26,'IEA production stats (counts)'!$AN:$AN,$C26)</f>
        <v>5</v>
      </c>
      <c r="BM26" s="62">
        <f>SUMIFS('IEA production stats (counts)'!AD:AD,'IEA production stats (counts)'!$E:$E,$D26,'IEA production stats (counts)'!$AN:$AN,$C26)</f>
        <v>5</v>
      </c>
      <c r="BN26" s="62">
        <f>SUMIFS('IEA production stats (counts)'!AE:AE,'IEA production stats (counts)'!$E:$E,$D26,'IEA production stats (counts)'!$AN:$AN,$C26)</f>
        <v>5</v>
      </c>
      <c r="BO26" s="62">
        <f>SUMIFS('IEA production stats (counts)'!AF:AF,'IEA production stats (counts)'!$E:$E,$D26,'IEA production stats (counts)'!$AN:$AN,$C26)</f>
        <v>5</v>
      </c>
      <c r="BP26" s="62">
        <f>SUMIFS('IEA production stats (counts)'!AG:AG,'IEA production stats (counts)'!$E:$E,$D26,'IEA production stats (counts)'!$AN:$AN,$C26)</f>
        <v>5</v>
      </c>
      <c r="BQ26" s="62">
        <f>SUMIFS('IEA production stats (counts)'!AH:AH,'IEA production stats (counts)'!$E:$E,$D26,'IEA production stats (counts)'!$AN:$AN,$C26)</f>
        <v>5</v>
      </c>
      <c r="BR26" s="62">
        <f>SUMIFS('IEA production stats (counts)'!AI:AI,'IEA production stats (counts)'!$E:$E,$D26,'IEA production stats (counts)'!$AN:$AN,$C26)</f>
        <v>5</v>
      </c>
      <c r="BS26" s="62">
        <f>SUMIFS('IEA production stats (counts)'!AJ:AJ,'IEA production stats (counts)'!$E:$E,$D26,'IEA production stats (counts)'!$AN:$AN,$C26)</f>
        <v>5</v>
      </c>
      <c r="BT26" s="62">
        <f>SUMIFS('IEA production stats (counts)'!AK:AK,'IEA production stats (counts)'!$E:$E,$D26,'IEA production stats (counts)'!$AN:$AN,$C26)</f>
        <v>5</v>
      </c>
      <c r="BU26" s="62">
        <f>SUMIFS('IEA production stats (counts)'!AL:AL,'IEA production stats (counts)'!$E:$E,$D26,'IEA production stats (counts)'!$AN:$AN,$C26)</f>
        <v>0</v>
      </c>
      <c r="BV26" s="66">
        <f t="shared" si="2"/>
        <v>55.555555555555557</v>
      </c>
      <c r="BW26" s="66">
        <f t="shared" si="22"/>
        <v>55.555555555555557</v>
      </c>
      <c r="BX26" s="66">
        <f t="shared" si="23"/>
        <v>55.555555555555557</v>
      </c>
      <c r="BY26" s="66">
        <f t="shared" si="24"/>
        <v>55.555555555555557</v>
      </c>
      <c r="BZ26" s="66">
        <f t="shared" si="4"/>
        <v>55.555555555555557</v>
      </c>
      <c r="CA26" s="66">
        <f t="shared" si="5"/>
        <v>55.555555555555557</v>
      </c>
      <c r="CB26" s="66">
        <f t="shared" si="6"/>
        <v>55.555555555555557</v>
      </c>
      <c r="CC26" s="66">
        <f t="shared" si="7"/>
        <v>55.555555555555557</v>
      </c>
      <c r="CD26" s="66">
        <f t="shared" si="8"/>
        <v>55.555555555555557</v>
      </c>
      <c r="CE26" s="66">
        <f t="shared" si="9"/>
        <v>55.555555555555557</v>
      </c>
      <c r="CF26" s="66">
        <f t="shared" si="10"/>
        <v>55.555555555555557</v>
      </c>
      <c r="CG26" s="66">
        <f t="shared" si="11"/>
        <v>55.555555555555557</v>
      </c>
      <c r="CH26" s="66">
        <f t="shared" si="12"/>
        <v>55.555555555555557</v>
      </c>
      <c r="CI26" s="66">
        <f t="shared" si="13"/>
        <v>55.555555555555557</v>
      </c>
      <c r="CJ26" s="66">
        <f t="shared" si="14"/>
        <v>55.555555555555557</v>
      </c>
      <c r="CK26" s="66">
        <f t="shared" si="15"/>
        <v>55.555555555555557</v>
      </c>
      <c r="CL26" s="66">
        <f t="shared" si="16"/>
        <v>55.555555555555557</v>
      </c>
      <c r="CM26" s="66">
        <f t="shared" si="17"/>
        <v>55.555555555555557</v>
      </c>
      <c r="CN26" s="66">
        <f t="shared" si="18"/>
        <v>55.555555555555557</v>
      </c>
      <c r="CO26" s="66">
        <f t="shared" si="19"/>
        <v>55.555555555555557</v>
      </c>
      <c r="CP26" s="66">
        <f t="shared" si="20"/>
        <v>55.555555555555557</v>
      </c>
      <c r="CQ26" s="66">
        <f t="shared" si="21"/>
        <v>0</v>
      </c>
    </row>
    <row r="27" spans="1:95" x14ac:dyDescent="0.25">
      <c r="A27" s="5" t="str">
        <f t="shared" si="25"/>
        <v>102BIODIESEL</v>
      </c>
      <c r="B27" s="3">
        <v>102</v>
      </c>
      <c r="C27" t="str">
        <f>VLOOKUP($B27,'Lookup codes'!$A:$C,2,FALSE)</f>
        <v>Central Africa</v>
      </c>
      <c r="D27" t="s">
        <v>630</v>
      </c>
      <c r="E27" t="s">
        <v>631</v>
      </c>
      <c r="F27" t="s">
        <v>794</v>
      </c>
      <c r="G27" t="s">
        <v>528</v>
      </c>
      <c r="H27" s="45">
        <f>SUMIFS('IEA production stats by year'!Q:Q,'IEA production stats by year'!$E:$E,$D27,'IEA production stats by year'!$AN:$AN,$C27)</f>
        <v>0</v>
      </c>
      <c r="I27" s="45">
        <f>SUMIFS('IEA production stats by year'!R:R,'IEA production stats by year'!$E:$E,$D27,'IEA production stats by year'!$AN:$AN,$C27)</f>
        <v>0</v>
      </c>
      <c r="J27" s="45">
        <f>SUMIFS('IEA production stats by year'!S:S,'IEA production stats by year'!$E:$E,$D27,'IEA production stats by year'!$AN:$AN,$C27)</f>
        <v>0</v>
      </c>
      <c r="K27" s="45">
        <f>SUMIFS('IEA production stats by year'!T:T,'IEA production stats by year'!$E:$E,$D27,'IEA production stats by year'!$AN:$AN,$C27)</f>
        <v>0</v>
      </c>
      <c r="L27" s="45">
        <f>SUMIFS('IEA production stats by year'!U:U,'IEA production stats by year'!$E:$E,$D27,'IEA production stats by year'!$AN:$AN,$C27)</f>
        <v>0</v>
      </c>
      <c r="M27" s="45">
        <f>SUMIFS('IEA production stats by year'!V:V,'IEA production stats by year'!$E:$E,$D27,'IEA production stats by year'!$AN:$AN,$C27)</f>
        <v>0</v>
      </c>
      <c r="N27" s="45">
        <f>SUMIFS('IEA production stats by year'!W:W,'IEA production stats by year'!$E:$E,$D27,'IEA production stats by year'!$AN:$AN,$C27)</f>
        <v>0</v>
      </c>
      <c r="O27" s="45">
        <f>SUMIFS('IEA production stats by year'!X:X,'IEA production stats by year'!$E:$E,$D27,'IEA production stats by year'!$AN:$AN,$C27)</f>
        <v>0</v>
      </c>
      <c r="P27" s="45">
        <f>SUMIFS('IEA production stats by year'!Y:Y,'IEA production stats by year'!$E:$E,$D27,'IEA production stats by year'!$AN:$AN,$C27)</f>
        <v>0</v>
      </c>
      <c r="Q27" s="45">
        <f>SUMIFS('IEA production stats by year'!Z:Z,'IEA production stats by year'!$E:$E,$D27,'IEA production stats by year'!$AN:$AN,$C27)</f>
        <v>0</v>
      </c>
      <c r="R27" s="45">
        <f>SUMIFS('IEA production stats by year'!AA:AA,'IEA production stats by year'!$E:$E,$D27,'IEA production stats by year'!$AN:$AN,$C27)</f>
        <v>0</v>
      </c>
      <c r="S27" s="45">
        <f>SUMIFS('IEA production stats by year'!AB:AB,'IEA production stats by year'!$E:$E,$D27,'IEA production stats by year'!$AN:$AN,$C27)</f>
        <v>0</v>
      </c>
      <c r="T27" s="45">
        <f>SUMIFS('IEA production stats by year'!AC:AC,'IEA production stats by year'!$E:$E,$D27,'IEA production stats by year'!$AN:$AN,$C27)</f>
        <v>0</v>
      </c>
      <c r="U27" s="45">
        <f>SUMIFS('IEA production stats by year'!AD:AD,'IEA production stats by year'!$E:$E,$D27,'IEA production stats by year'!$AN:$AN,$C27)</f>
        <v>0</v>
      </c>
      <c r="V27" s="45">
        <f>SUMIFS('IEA production stats by year'!AE:AE,'IEA production stats by year'!$E:$E,$D27,'IEA production stats by year'!$AN:$AN,$C27)</f>
        <v>0</v>
      </c>
      <c r="W27" s="45">
        <f>SUMIFS('IEA production stats by year'!AF:AF,'IEA production stats by year'!$E:$E,$D27,'IEA production stats by year'!$AN:$AN,$C27)</f>
        <v>0</v>
      </c>
      <c r="X27" s="45">
        <f>SUMIFS('IEA production stats by year'!AG:AG,'IEA production stats by year'!$E:$E,$D27,'IEA production stats by year'!$AN:$AN,$C27)</f>
        <v>0</v>
      </c>
      <c r="Y27" s="45">
        <f>SUMIFS('IEA production stats by year'!AH:AH,'IEA production stats by year'!$E:$E,$D27,'IEA production stats by year'!$AN:$AN,$C27)</f>
        <v>0</v>
      </c>
      <c r="Z27" s="45">
        <f>SUMIFS('IEA production stats by year'!AI:AI,'IEA production stats by year'!$E:$E,$D27,'IEA production stats by year'!$AN:$AN,$C27)</f>
        <v>0</v>
      </c>
      <c r="AA27" s="45">
        <f>SUMIFS('IEA production stats by year'!AJ:AJ,'IEA production stats by year'!$E:$E,$D27,'IEA production stats by year'!$AN:$AN,$C27)</f>
        <v>0</v>
      </c>
      <c r="AB27" s="45">
        <f>SUMIFS('IEA production stats by year'!AK:AK,'IEA production stats by year'!$E:$E,$D27,'IEA production stats by year'!$AN:$AN,$C27)</f>
        <v>0</v>
      </c>
      <c r="AC27" s="45">
        <f>SUMIFS('IEA production stats by year'!AL:AL,'IEA production stats by year'!$E:$E,$D27,'IEA production stats by year'!$AN:$AN,$C27)</f>
        <v>0</v>
      </c>
      <c r="AD27" s="58">
        <f>COUNTIFS('Country groupings'!$C:$C,$C27)-SUMIFS('IEA production stats (counts)'!Q:Q,'IEA production stats (counts)'!$E:$E,$D27,'IEA production stats (counts)'!$AN:$AN,$C27)</f>
        <v>4</v>
      </c>
      <c r="AE27" s="58">
        <f>COUNTIFS('Country groupings'!$C:$C,$C27)-SUMIFS('IEA production stats (counts)'!R:R,'IEA production stats (counts)'!$E:$E,$D27,'IEA production stats (counts)'!$AN:$AN,$C27)</f>
        <v>4</v>
      </c>
      <c r="AF27" s="58">
        <f>COUNTIFS('Country groupings'!$C:$C,$C27)-SUMIFS('IEA production stats (counts)'!S:S,'IEA production stats (counts)'!$E:$E,$D27,'IEA production stats (counts)'!$AN:$AN,$C27)</f>
        <v>4</v>
      </c>
      <c r="AG27" s="58">
        <f>COUNTIFS('Country groupings'!$C:$C,$C27)-SUMIFS('IEA production stats (counts)'!T:T,'IEA production stats (counts)'!$E:$E,$D27,'IEA production stats (counts)'!$AN:$AN,$C27)</f>
        <v>4</v>
      </c>
      <c r="AH27" s="58">
        <f>COUNTIFS('Country groupings'!$C:$C,$C27)-SUMIFS('IEA production stats (counts)'!U:U,'IEA production stats (counts)'!$E:$E,$D27,'IEA production stats (counts)'!$AN:$AN,$C27)</f>
        <v>4</v>
      </c>
      <c r="AI27" s="58">
        <f>COUNTIFS('Country groupings'!$C:$C,$C27)-SUMIFS('IEA production stats (counts)'!V:V,'IEA production stats (counts)'!$E:$E,$D27,'IEA production stats (counts)'!$AN:$AN,$C27)</f>
        <v>4</v>
      </c>
      <c r="AJ27" s="58">
        <f>COUNTIFS('Country groupings'!$C:$C,$C27)-SUMIFS('IEA production stats (counts)'!W:W,'IEA production stats (counts)'!$E:$E,$D27,'IEA production stats (counts)'!$AN:$AN,$C27)</f>
        <v>4</v>
      </c>
      <c r="AK27" s="58">
        <f>COUNTIFS('Country groupings'!$C:$C,$C27)-SUMIFS('IEA production stats (counts)'!X:X,'IEA production stats (counts)'!$E:$E,$D27,'IEA production stats (counts)'!$AN:$AN,$C27)</f>
        <v>4</v>
      </c>
      <c r="AL27" s="58">
        <f>COUNTIFS('Country groupings'!$C:$C,$C27)-SUMIFS('IEA production stats (counts)'!Y:Y,'IEA production stats (counts)'!$E:$E,$D27,'IEA production stats (counts)'!$AN:$AN,$C27)</f>
        <v>4</v>
      </c>
      <c r="AM27" s="58">
        <f>COUNTIFS('Country groupings'!$C:$C,$C27)-SUMIFS('IEA production stats (counts)'!Z:Z,'IEA production stats (counts)'!$E:$E,$D27,'IEA production stats (counts)'!$AN:$AN,$C27)</f>
        <v>4</v>
      </c>
      <c r="AN27" s="58">
        <f>COUNTIFS('Country groupings'!$C:$C,$C27)-SUMIFS('IEA production stats (counts)'!AA:AA,'IEA production stats (counts)'!$E:$E,$D27,'IEA production stats (counts)'!$AN:$AN,$C27)</f>
        <v>4</v>
      </c>
      <c r="AO27" s="58">
        <f>COUNTIFS('Country groupings'!$C:$C,$C27)-SUMIFS('IEA production stats (counts)'!AB:AB,'IEA production stats (counts)'!$E:$E,$D27,'IEA production stats (counts)'!$AN:$AN,$C27)</f>
        <v>4</v>
      </c>
      <c r="AP27" s="58">
        <f>COUNTIFS('Country groupings'!$C:$C,$C27)-SUMIFS('IEA production stats (counts)'!AC:AC,'IEA production stats (counts)'!$E:$E,$D27,'IEA production stats (counts)'!$AN:$AN,$C27)</f>
        <v>4</v>
      </c>
      <c r="AQ27" s="58">
        <f>COUNTIFS('Country groupings'!$C:$C,$C27)-SUMIFS('IEA production stats (counts)'!AD:AD,'IEA production stats (counts)'!$E:$E,$D27,'IEA production stats (counts)'!$AN:$AN,$C27)</f>
        <v>4</v>
      </c>
      <c r="AR27" s="58">
        <f>COUNTIFS('Country groupings'!$C:$C,$C27)-SUMIFS('IEA production stats (counts)'!AE:AE,'IEA production stats (counts)'!$E:$E,$D27,'IEA production stats (counts)'!$AN:$AN,$C27)</f>
        <v>4</v>
      </c>
      <c r="AS27" s="58">
        <f>COUNTIFS('Country groupings'!$C:$C,$C27)-SUMIFS('IEA production stats (counts)'!AF:AF,'IEA production stats (counts)'!$E:$E,$D27,'IEA production stats (counts)'!$AN:$AN,$C27)</f>
        <v>4</v>
      </c>
      <c r="AT27" s="58">
        <f>COUNTIFS('Country groupings'!$C:$C,$C27)-SUMIFS('IEA production stats (counts)'!AG:AG,'IEA production stats (counts)'!$E:$E,$D27,'IEA production stats (counts)'!$AN:$AN,$C27)</f>
        <v>4</v>
      </c>
      <c r="AU27" s="58">
        <f>COUNTIFS('Country groupings'!$C:$C,$C27)-SUMIFS('IEA production stats (counts)'!AH:AH,'IEA production stats (counts)'!$E:$E,$D27,'IEA production stats (counts)'!$AN:$AN,$C27)</f>
        <v>4</v>
      </c>
      <c r="AV27" s="58">
        <f>COUNTIFS('Country groupings'!$C:$C,$C27)-SUMIFS('IEA production stats (counts)'!AI:AI,'IEA production stats (counts)'!$E:$E,$D27,'IEA production stats (counts)'!$AN:$AN,$C27)</f>
        <v>4</v>
      </c>
      <c r="AW27" s="58">
        <f>COUNTIFS('Country groupings'!$C:$C,$C27)-SUMIFS('IEA production stats (counts)'!AJ:AJ,'IEA production stats (counts)'!$E:$E,$D27,'IEA production stats (counts)'!$AN:$AN,$C27)</f>
        <v>4</v>
      </c>
      <c r="AX27" s="58">
        <f>COUNTIFS('Country groupings'!$C:$C,$C27)-SUMIFS('IEA production stats (counts)'!AK:AK,'IEA production stats (counts)'!$E:$E,$D27,'IEA production stats (counts)'!$AN:$AN,$C27)</f>
        <v>4</v>
      </c>
      <c r="AY27" s="58">
        <f>COUNTIFS('Country groupings'!$C:$C,$C27)-SUMIFS('IEA production stats (counts)'!AL:AL,'IEA production stats (counts)'!$E:$E,$D27,'IEA production stats (counts)'!$AN:$AN,$C27)</f>
        <v>9</v>
      </c>
      <c r="AZ27" s="62">
        <f>SUMIFS('IEA production stats (counts)'!Q:Q,'IEA production stats (counts)'!$E:$E,$D27,'IEA production stats (counts)'!$AN:$AN,$C27)</f>
        <v>5</v>
      </c>
      <c r="BA27" s="62">
        <f>SUMIFS('IEA production stats (counts)'!R:R,'IEA production stats (counts)'!$E:$E,$D27,'IEA production stats (counts)'!$AN:$AN,$C27)</f>
        <v>5</v>
      </c>
      <c r="BB27" s="62">
        <f>SUMIFS('IEA production stats (counts)'!S:S,'IEA production stats (counts)'!$E:$E,$D27,'IEA production stats (counts)'!$AN:$AN,$C27)</f>
        <v>5</v>
      </c>
      <c r="BC27" s="62">
        <f>SUMIFS('IEA production stats (counts)'!T:T,'IEA production stats (counts)'!$E:$E,$D27,'IEA production stats (counts)'!$AN:$AN,$C27)</f>
        <v>5</v>
      </c>
      <c r="BD27" s="62">
        <f>SUMIFS('IEA production stats (counts)'!U:U,'IEA production stats (counts)'!$E:$E,$D27,'IEA production stats (counts)'!$AN:$AN,$C27)</f>
        <v>5</v>
      </c>
      <c r="BE27" s="62">
        <f>SUMIFS('IEA production stats (counts)'!V:V,'IEA production stats (counts)'!$E:$E,$D27,'IEA production stats (counts)'!$AN:$AN,$C27)</f>
        <v>5</v>
      </c>
      <c r="BF27" s="62">
        <f>SUMIFS('IEA production stats (counts)'!W:W,'IEA production stats (counts)'!$E:$E,$D27,'IEA production stats (counts)'!$AN:$AN,$C27)</f>
        <v>5</v>
      </c>
      <c r="BG27" s="62">
        <f>SUMIFS('IEA production stats (counts)'!X:X,'IEA production stats (counts)'!$E:$E,$D27,'IEA production stats (counts)'!$AN:$AN,$C27)</f>
        <v>5</v>
      </c>
      <c r="BH27" s="62">
        <f>SUMIFS('IEA production stats (counts)'!Y:Y,'IEA production stats (counts)'!$E:$E,$D27,'IEA production stats (counts)'!$AN:$AN,$C27)</f>
        <v>5</v>
      </c>
      <c r="BI27" s="62">
        <f>SUMIFS('IEA production stats (counts)'!Z:Z,'IEA production stats (counts)'!$E:$E,$D27,'IEA production stats (counts)'!$AN:$AN,$C27)</f>
        <v>5</v>
      </c>
      <c r="BJ27" s="62">
        <f>SUMIFS('IEA production stats (counts)'!AA:AA,'IEA production stats (counts)'!$E:$E,$D27,'IEA production stats (counts)'!$AN:$AN,$C27)</f>
        <v>5</v>
      </c>
      <c r="BK27" s="62">
        <f>SUMIFS('IEA production stats (counts)'!AB:AB,'IEA production stats (counts)'!$E:$E,$D27,'IEA production stats (counts)'!$AN:$AN,$C27)</f>
        <v>5</v>
      </c>
      <c r="BL27" s="62">
        <f>SUMIFS('IEA production stats (counts)'!AC:AC,'IEA production stats (counts)'!$E:$E,$D27,'IEA production stats (counts)'!$AN:$AN,$C27)</f>
        <v>5</v>
      </c>
      <c r="BM27" s="62">
        <f>SUMIFS('IEA production stats (counts)'!AD:AD,'IEA production stats (counts)'!$E:$E,$D27,'IEA production stats (counts)'!$AN:$AN,$C27)</f>
        <v>5</v>
      </c>
      <c r="BN27" s="62">
        <f>SUMIFS('IEA production stats (counts)'!AE:AE,'IEA production stats (counts)'!$E:$E,$D27,'IEA production stats (counts)'!$AN:$AN,$C27)</f>
        <v>5</v>
      </c>
      <c r="BO27" s="62">
        <f>SUMIFS('IEA production stats (counts)'!AF:AF,'IEA production stats (counts)'!$E:$E,$D27,'IEA production stats (counts)'!$AN:$AN,$C27)</f>
        <v>5</v>
      </c>
      <c r="BP27" s="62">
        <f>SUMIFS('IEA production stats (counts)'!AG:AG,'IEA production stats (counts)'!$E:$E,$D27,'IEA production stats (counts)'!$AN:$AN,$C27)</f>
        <v>5</v>
      </c>
      <c r="BQ27" s="62">
        <f>SUMIFS('IEA production stats (counts)'!AH:AH,'IEA production stats (counts)'!$E:$E,$D27,'IEA production stats (counts)'!$AN:$AN,$C27)</f>
        <v>5</v>
      </c>
      <c r="BR27" s="62">
        <f>SUMIFS('IEA production stats (counts)'!AI:AI,'IEA production stats (counts)'!$E:$E,$D27,'IEA production stats (counts)'!$AN:$AN,$C27)</f>
        <v>5</v>
      </c>
      <c r="BS27" s="62">
        <f>SUMIFS('IEA production stats (counts)'!AJ:AJ,'IEA production stats (counts)'!$E:$E,$D27,'IEA production stats (counts)'!$AN:$AN,$C27)</f>
        <v>5</v>
      </c>
      <c r="BT27" s="62">
        <f>SUMIFS('IEA production stats (counts)'!AK:AK,'IEA production stats (counts)'!$E:$E,$D27,'IEA production stats (counts)'!$AN:$AN,$C27)</f>
        <v>5</v>
      </c>
      <c r="BU27" s="62">
        <f>SUMIFS('IEA production stats (counts)'!AL:AL,'IEA production stats (counts)'!$E:$E,$D27,'IEA production stats (counts)'!$AN:$AN,$C27)</f>
        <v>0</v>
      </c>
      <c r="BV27" s="66">
        <f t="shared" si="2"/>
        <v>55.555555555555557</v>
      </c>
      <c r="BW27" s="66">
        <f t="shared" si="22"/>
        <v>55.555555555555557</v>
      </c>
      <c r="BX27" s="66">
        <f t="shared" si="23"/>
        <v>55.555555555555557</v>
      </c>
      <c r="BY27" s="66">
        <f t="shared" si="24"/>
        <v>55.555555555555557</v>
      </c>
      <c r="BZ27" s="66">
        <f t="shared" si="4"/>
        <v>55.555555555555557</v>
      </c>
      <c r="CA27" s="66">
        <f t="shared" si="5"/>
        <v>55.555555555555557</v>
      </c>
      <c r="CB27" s="66">
        <f t="shared" si="6"/>
        <v>55.555555555555557</v>
      </c>
      <c r="CC27" s="66">
        <f t="shared" si="7"/>
        <v>55.555555555555557</v>
      </c>
      <c r="CD27" s="66">
        <f t="shared" si="8"/>
        <v>55.555555555555557</v>
      </c>
      <c r="CE27" s="66">
        <f t="shared" si="9"/>
        <v>55.555555555555557</v>
      </c>
      <c r="CF27" s="66">
        <f t="shared" si="10"/>
        <v>55.555555555555557</v>
      </c>
      <c r="CG27" s="66">
        <f t="shared" si="11"/>
        <v>55.555555555555557</v>
      </c>
      <c r="CH27" s="66">
        <f t="shared" si="12"/>
        <v>55.555555555555557</v>
      </c>
      <c r="CI27" s="66">
        <f t="shared" si="13"/>
        <v>55.555555555555557</v>
      </c>
      <c r="CJ27" s="66">
        <f t="shared" si="14"/>
        <v>55.555555555555557</v>
      </c>
      <c r="CK27" s="66">
        <f t="shared" si="15"/>
        <v>55.555555555555557</v>
      </c>
      <c r="CL27" s="66">
        <f t="shared" si="16"/>
        <v>55.555555555555557</v>
      </c>
      <c r="CM27" s="66">
        <f t="shared" si="17"/>
        <v>55.555555555555557</v>
      </c>
      <c r="CN27" s="66">
        <f t="shared" si="18"/>
        <v>55.555555555555557</v>
      </c>
      <c r="CO27" s="66">
        <f t="shared" si="19"/>
        <v>55.555555555555557</v>
      </c>
      <c r="CP27" s="66">
        <f t="shared" si="20"/>
        <v>55.555555555555557</v>
      </c>
      <c r="CQ27" s="66">
        <f t="shared" si="21"/>
        <v>0</v>
      </c>
    </row>
    <row r="28" spans="1:95" x14ac:dyDescent="0.25">
      <c r="A28" s="5" t="str">
        <f t="shared" si="25"/>
        <v>102OBIOLIQ</v>
      </c>
      <c r="B28" s="3">
        <v>102</v>
      </c>
      <c r="C28" t="str">
        <f>VLOOKUP($B28,'Lookup codes'!$A:$C,2,FALSE)</f>
        <v>Central Africa</v>
      </c>
      <c r="D28" t="s">
        <v>632</v>
      </c>
      <c r="E28" t="s">
        <v>633</v>
      </c>
      <c r="F28" t="s">
        <v>794</v>
      </c>
      <c r="G28" t="s">
        <v>528</v>
      </c>
      <c r="H28" s="45">
        <f>SUMIFS('IEA production stats by year'!Q:Q,'IEA production stats by year'!$E:$E,$D28,'IEA production stats by year'!$AN:$AN,$C28)</f>
        <v>0</v>
      </c>
      <c r="I28" s="45">
        <f>SUMIFS('IEA production stats by year'!R:R,'IEA production stats by year'!$E:$E,$D28,'IEA production stats by year'!$AN:$AN,$C28)</f>
        <v>0</v>
      </c>
      <c r="J28" s="45">
        <f>SUMIFS('IEA production stats by year'!S:S,'IEA production stats by year'!$E:$E,$D28,'IEA production stats by year'!$AN:$AN,$C28)</f>
        <v>0</v>
      </c>
      <c r="K28" s="45">
        <f>SUMIFS('IEA production stats by year'!T:T,'IEA production stats by year'!$E:$E,$D28,'IEA production stats by year'!$AN:$AN,$C28)</f>
        <v>0</v>
      </c>
      <c r="L28" s="45">
        <f>SUMIFS('IEA production stats by year'!U:U,'IEA production stats by year'!$E:$E,$D28,'IEA production stats by year'!$AN:$AN,$C28)</f>
        <v>0</v>
      </c>
      <c r="M28" s="45">
        <f>SUMIFS('IEA production stats by year'!V:V,'IEA production stats by year'!$E:$E,$D28,'IEA production stats by year'!$AN:$AN,$C28)</f>
        <v>0</v>
      </c>
      <c r="N28" s="45">
        <f>SUMIFS('IEA production stats by year'!W:W,'IEA production stats by year'!$E:$E,$D28,'IEA production stats by year'!$AN:$AN,$C28)</f>
        <v>0</v>
      </c>
      <c r="O28" s="45">
        <f>SUMIFS('IEA production stats by year'!X:X,'IEA production stats by year'!$E:$E,$D28,'IEA production stats by year'!$AN:$AN,$C28)</f>
        <v>0</v>
      </c>
      <c r="P28" s="45">
        <f>SUMIFS('IEA production stats by year'!Y:Y,'IEA production stats by year'!$E:$E,$D28,'IEA production stats by year'!$AN:$AN,$C28)</f>
        <v>0</v>
      </c>
      <c r="Q28" s="45">
        <f>SUMIFS('IEA production stats by year'!Z:Z,'IEA production stats by year'!$E:$E,$D28,'IEA production stats by year'!$AN:$AN,$C28)</f>
        <v>0</v>
      </c>
      <c r="R28" s="45">
        <f>SUMIFS('IEA production stats by year'!AA:AA,'IEA production stats by year'!$E:$E,$D28,'IEA production stats by year'!$AN:$AN,$C28)</f>
        <v>0</v>
      </c>
      <c r="S28" s="45">
        <f>SUMIFS('IEA production stats by year'!AB:AB,'IEA production stats by year'!$E:$E,$D28,'IEA production stats by year'!$AN:$AN,$C28)</f>
        <v>0</v>
      </c>
      <c r="T28" s="45">
        <f>SUMIFS('IEA production stats by year'!AC:AC,'IEA production stats by year'!$E:$E,$D28,'IEA production stats by year'!$AN:$AN,$C28)</f>
        <v>0</v>
      </c>
      <c r="U28" s="45">
        <f>SUMIFS('IEA production stats by year'!AD:AD,'IEA production stats by year'!$E:$E,$D28,'IEA production stats by year'!$AN:$AN,$C28)</f>
        <v>0</v>
      </c>
      <c r="V28" s="45">
        <f>SUMIFS('IEA production stats by year'!AE:AE,'IEA production stats by year'!$E:$E,$D28,'IEA production stats by year'!$AN:$AN,$C28)</f>
        <v>0</v>
      </c>
      <c r="W28" s="45">
        <f>SUMIFS('IEA production stats by year'!AF:AF,'IEA production stats by year'!$E:$E,$D28,'IEA production stats by year'!$AN:$AN,$C28)</f>
        <v>0</v>
      </c>
      <c r="X28" s="45">
        <f>SUMIFS('IEA production stats by year'!AG:AG,'IEA production stats by year'!$E:$E,$D28,'IEA production stats by year'!$AN:$AN,$C28)</f>
        <v>0</v>
      </c>
      <c r="Y28" s="45">
        <f>SUMIFS('IEA production stats by year'!AH:AH,'IEA production stats by year'!$E:$E,$D28,'IEA production stats by year'!$AN:$AN,$C28)</f>
        <v>0</v>
      </c>
      <c r="Z28" s="45">
        <f>SUMIFS('IEA production stats by year'!AI:AI,'IEA production stats by year'!$E:$E,$D28,'IEA production stats by year'!$AN:$AN,$C28)</f>
        <v>0</v>
      </c>
      <c r="AA28" s="45">
        <f>SUMIFS('IEA production stats by year'!AJ:AJ,'IEA production stats by year'!$E:$E,$D28,'IEA production stats by year'!$AN:$AN,$C28)</f>
        <v>0</v>
      </c>
      <c r="AB28" s="45">
        <f>SUMIFS('IEA production stats by year'!AK:AK,'IEA production stats by year'!$E:$E,$D28,'IEA production stats by year'!$AN:$AN,$C28)</f>
        <v>0</v>
      </c>
      <c r="AC28" s="45">
        <f>SUMIFS('IEA production stats by year'!AL:AL,'IEA production stats by year'!$E:$E,$D28,'IEA production stats by year'!$AN:$AN,$C28)</f>
        <v>0</v>
      </c>
      <c r="AD28" s="58">
        <f>COUNTIFS('Country groupings'!$C:$C,$C28)-SUMIFS('IEA production stats (counts)'!Q:Q,'IEA production stats (counts)'!$E:$E,$D28,'IEA production stats (counts)'!$AN:$AN,$C28)</f>
        <v>4</v>
      </c>
      <c r="AE28" s="58">
        <f>COUNTIFS('Country groupings'!$C:$C,$C28)-SUMIFS('IEA production stats (counts)'!R:R,'IEA production stats (counts)'!$E:$E,$D28,'IEA production stats (counts)'!$AN:$AN,$C28)</f>
        <v>4</v>
      </c>
      <c r="AF28" s="58">
        <f>COUNTIFS('Country groupings'!$C:$C,$C28)-SUMIFS('IEA production stats (counts)'!S:S,'IEA production stats (counts)'!$E:$E,$D28,'IEA production stats (counts)'!$AN:$AN,$C28)</f>
        <v>4</v>
      </c>
      <c r="AG28" s="58">
        <f>COUNTIFS('Country groupings'!$C:$C,$C28)-SUMIFS('IEA production stats (counts)'!T:T,'IEA production stats (counts)'!$E:$E,$D28,'IEA production stats (counts)'!$AN:$AN,$C28)</f>
        <v>4</v>
      </c>
      <c r="AH28" s="58">
        <f>COUNTIFS('Country groupings'!$C:$C,$C28)-SUMIFS('IEA production stats (counts)'!U:U,'IEA production stats (counts)'!$E:$E,$D28,'IEA production stats (counts)'!$AN:$AN,$C28)</f>
        <v>4</v>
      </c>
      <c r="AI28" s="58">
        <f>COUNTIFS('Country groupings'!$C:$C,$C28)-SUMIFS('IEA production stats (counts)'!V:V,'IEA production stats (counts)'!$E:$E,$D28,'IEA production stats (counts)'!$AN:$AN,$C28)</f>
        <v>4</v>
      </c>
      <c r="AJ28" s="58">
        <f>COUNTIFS('Country groupings'!$C:$C,$C28)-SUMIFS('IEA production stats (counts)'!W:W,'IEA production stats (counts)'!$E:$E,$D28,'IEA production stats (counts)'!$AN:$AN,$C28)</f>
        <v>4</v>
      </c>
      <c r="AK28" s="58">
        <f>COUNTIFS('Country groupings'!$C:$C,$C28)-SUMIFS('IEA production stats (counts)'!X:X,'IEA production stats (counts)'!$E:$E,$D28,'IEA production stats (counts)'!$AN:$AN,$C28)</f>
        <v>4</v>
      </c>
      <c r="AL28" s="58">
        <f>COUNTIFS('Country groupings'!$C:$C,$C28)-SUMIFS('IEA production stats (counts)'!Y:Y,'IEA production stats (counts)'!$E:$E,$D28,'IEA production stats (counts)'!$AN:$AN,$C28)</f>
        <v>4</v>
      </c>
      <c r="AM28" s="58">
        <f>COUNTIFS('Country groupings'!$C:$C,$C28)-SUMIFS('IEA production stats (counts)'!Z:Z,'IEA production stats (counts)'!$E:$E,$D28,'IEA production stats (counts)'!$AN:$AN,$C28)</f>
        <v>4</v>
      </c>
      <c r="AN28" s="58">
        <f>COUNTIFS('Country groupings'!$C:$C,$C28)-SUMIFS('IEA production stats (counts)'!AA:AA,'IEA production stats (counts)'!$E:$E,$D28,'IEA production stats (counts)'!$AN:$AN,$C28)</f>
        <v>4</v>
      </c>
      <c r="AO28" s="58">
        <f>COUNTIFS('Country groupings'!$C:$C,$C28)-SUMIFS('IEA production stats (counts)'!AB:AB,'IEA production stats (counts)'!$E:$E,$D28,'IEA production stats (counts)'!$AN:$AN,$C28)</f>
        <v>4</v>
      </c>
      <c r="AP28" s="58">
        <f>COUNTIFS('Country groupings'!$C:$C,$C28)-SUMIFS('IEA production stats (counts)'!AC:AC,'IEA production stats (counts)'!$E:$E,$D28,'IEA production stats (counts)'!$AN:$AN,$C28)</f>
        <v>4</v>
      </c>
      <c r="AQ28" s="58">
        <f>COUNTIFS('Country groupings'!$C:$C,$C28)-SUMIFS('IEA production stats (counts)'!AD:AD,'IEA production stats (counts)'!$E:$E,$D28,'IEA production stats (counts)'!$AN:$AN,$C28)</f>
        <v>4</v>
      </c>
      <c r="AR28" s="58">
        <f>COUNTIFS('Country groupings'!$C:$C,$C28)-SUMIFS('IEA production stats (counts)'!AE:AE,'IEA production stats (counts)'!$E:$E,$D28,'IEA production stats (counts)'!$AN:$AN,$C28)</f>
        <v>4</v>
      </c>
      <c r="AS28" s="58">
        <f>COUNTIFS('Country groupings'!$C:$C,$C28)-SUMIFS('IEA production stats (counts)'!AF:AF,'IEA production stats (counts)'!$E:$E,$D28,'IEA production stats (counts)'!$AN:$AN,$C28)</f>
        <v>4</v>
      </c>
      <c r="AT28" s="58">
        <f>COUNTIFS('Country groupings'!$C:$C,$C28)-SUMIFS('IEA production stats (counts)'!AG:AG,'IEA production stats (counts)'!$E:$E,$D28,'IEA production stats (counts)'!$AN:$AN,$C28)</f>
        <v>4</v>
      </c>
      <c r="AU28" s="58">
        <f>COUNTIFS('Country groupings'!$C:$C,$C28)-SUMIFS('IEA production stats (counts)'!AH:AH,'IEA production stats (counts)'!$E:$E,$D28,'IEA production stats (counts)'!$AN:$AN,$C28)</f>
        <v>4</v>
      </c>
      <c r="AV28" s="58">
        <f>COUNTIFS('Country groupings'!$C:$C,$C28)-SUMIFS('IEA production stats (counts)'!AI:AI,'IEA production stats (counts)'!$E:$E,$D28,'IEA production stats (counts)'!$AN:$AN,$C28)</f>
        <v>4</v>
      </c>
      <c r="AW28" s="58">
        <f>COUNTIFS('Country groupings'!$C:$C,$C28)-SUMIFS('IEA production stats (counts)'!AJ:AJ,'IEA production stats (counts)'!$E:$E,$D28,'IEA production stats (counts)'!$AN:$AN,$C28)</f>
        <v>4</v>
      </c>
      <c r="AX28" s="58">
        <f>COUNTIFS('Country groupings'!$C:$C,$C28)-SUMIFS('IEA production stats (counts)'!AK:AK,'IEA production stats (counts)'!$E:$E,$D28,'IEA production stats (counts)'!$AN:$AN,$C28)</f>
        <v>4</v>
      </c>
      <c r="AY28" s="58">
        <f>COUNTIFS('Country groupings'!$C:$C,$C28)-SUMIFS('IEA production stats (counts)'!AL:AL,'IEA production stats (counts)'!$E:$E,$D28,'IEA production stats (counts)'!$AN:$AN,$C28)</f>
        <v>9</v>
      </c>
      <c r="AZ28" s="62">
        <f>SUMIFS('IEA production stats (counts)'!Q:Q,'IEA production stats (counts)'!$E:$E,$D28,'IEA production stats (counts)'!$AN:$AN,$C28)</f>
        <v>5</v>
      </c>
      <c r="BA28" s="62">
        <f>SUMIFS('IEA production stats (counts)'!R:R,'IEA production stats (counts)'!$E:$E,$D28,'IEA production stats (counts)'!$AN:$AN,$C28)</f>
        <v>5</v>
      </c>
      <c r="BB28" s="62">
        <f>SUMIFS('IEA production stats (counts)'!S:S,'IEA production stats (counts)'!$E:$E,$D28,'IEA production stats (counts)'!$AN:$AN,$C28)</f>
        <v>5</v>
      </c>
      <c r="BC28" s="62">
        <f>SUMIFS('IEA production stats (counts)'!T:T,'IEA production stats (counts)'!$E:$E,$D28,'IEA production stats (counts)'!$AN:$AN,$C28)</f>
        <v>5</v>
      </c>
      <c r="BD28" s="62">
        <f>SUMIFS('IEA production stats (counts)'!U:U,'IEA production stats (counts)'!$E:$E,$D28,'IEA production stats (counts)'!$AN:$AN,$C28)</f>
        <v>5</v>
      </c>
      <c r="BE28" s="62">
        <f>SUMIFS('IEA production stats (counts)'!V:V,'IEA production stats (counts)'!$E:$E,$D28,'IEA production stats (counts)'!$AN:$AN,$C28)</f>
        <v>5</v>
      </c>
      <c r="BF28" s="62">
        <f>SUMIFS('IEA production stats (counts)'!W:W,'IEA production stats (counts)'!$E:$E,$D28,'IEA production stats (counts)'!$AN:$AN,$C28)</f>
        <v>5</v>
      </c>
      <c r="BG28" s="62">
        <f>SUMIFS('IEA production stats (counts)'!X:X,'IEA production stats (counts)'!$E:$E,$D28,'IEA production stats (counts)'!$AN:$AN,$C28)</f>
        <v>5</v>
      </c>
      <c r="BH28" s="62">
        <f>SUMIFS('IEA production stats (counts)'!Y:Y,'IEA production stats (counts)'!$E:$E,$D28,'IEA production stats (counts)'!$AN:$AN,$C28)</f>
        <v>5</v>
      </c>
      <c r="BI28" s="62">
        <f>SUMIFS('IEA production stats (counts)'!Z:Z,'IEA production stats (counts)'!$E:$E,$D28,'IEA production stats (counts)'!$AN:$AN,$C28)</f>
        <v>5</v>
      </c>
      <c r="BJ28" s="62">
        <f>SUMIFS('IEA production stats (counts)'!AA:AA,'IEA production stats (counts)'!$E:$E,$D28,'IEA production stats (counts)'!$AN:$AN,$C28)</f>
        <v>5</v>
      </c>
      <c r="BK28" s="62">
        <f>SUMIFS('IEA production stats (counts)'!AB:AB,'IEA production stats (counts)'!$E:$E,$D28,'IEA production stats (counts)'!$AN:$AN,$C28)</f>
        <v>5</v>
      </c>
      <c r="BL28" s="62">
        <f>SUMIFS('IEA production stats (counts)'!AC:AC,'IEA production stats (counts)'!$E:$E,$D28,'IEA production stats (counts)'!$AN:$AN,$C28)</f>
        <v>5</v>
      </c>
      <c r="BM28" s="62">
        <f>SUMIFS('IEA production stats (counts)'!AD:AD,'IEA production stats (counts)'!$E:$E,$D28,'IEA production stats (counts)'!$AN:$AN,$C28)</f>
        <v>5</v>
      </c>
      <c r="BN28" s="62">
        <f>SUMIFS('IEA production stats (counts)'!AE:AE,'IEA production stats (counts)'!$E:$E,$D28,'IEA production stats (counts)'!$AN:$AN,$C28)</f>
        <v>5</v>
      </c>
      <c r="BO28" s="62">
        <f>SUMIFS('IEA production stats (counts)'!AF:AF,'IEA production stats (counts)'!$E:$E,$D28,'IEA production stats (counts)'!$AN:$AN,$C28)</f>
        <v>5</v>
      </c>
      <c r="BP28" s="62">
        <f>SUMIFS('IEA production stats (counts)'!AG:AG,'IEA production stats (counts)'!$E:$E,$D28,'IEA production stats (counts)'!$AN:$AN,$C28)</f>
        <v>5</v>
      </c>
      <c r="BQ28" s="62">
        <f>SUMIFS('IEA production stats (counts)'!AH:AH,'IEA production stats (counts)'!$E:$E,$D28,'IEA production stats (counts)'!$AN:$AN,$C28)</f>
        <v>5</v>
      </c>
      <c r="BR28" s="62">
        <f>SUMIFS('IEA production stats (counts)'!AI:AI,'IEA production stats (counts)'!$E:$E,$D28,'IEA production stats (counts)'!$AN:$AN,$C28)</f>
        <v>5</v>
      </c>
      <c r="BS28" s="62">
        <f>SUMIFS('IEA production stats (counts)'!AJ:AJ,'IEA production stats (counts)'!$E:$E,$D28,'IEA production stats (counts)'!$AN:$AN,$C28)</f>
        <v>5</v>
      </c>
      <c r="BT28" s="62">
        <f>SUMIFS('IEA production stats (counts)'!AK:AK,'IEA production stats (counts)'!$E:$E,$D28,'IEA production stats (counts)'!$AN:$AN,$C28)</f>
        <v>5</v>
      </c>
      <c r="BU28" s="62">
        <f>SUMIFS('IEA production stats (counts)'!AL:AL,'IEA production stats (counts)'!$E:$E,$D28,'IEA production stats (counts)'!$AN:$AN,$C28)</f>
        <v>0</v>
      </c>
      <c r="BV28" s="66">
        <f t="shared" si="2"/>
        <v>55.555555555555557</v>
      </c>
      <c r="BW28" s="66">
        <f t="shared" si="22"/>
        <v>55.555555555555557</v>
      </c>
      <c r="BX28" s="66">
        <f t="shared" si="23"/>
        <v>55.555555555555557</v>
      </c>
      <c r="BY28" s="66">
        <f t="shared" si="24"/>
        <v>55.555555555555557</v>
      </c>
      <c r="BZ28" s="66">
        <f t="shared" si="4"/>
        <v>55.555555555555557</v>
      </c>
      <c r="CA28" s="66">
        <f t="shared" si="5"/>
        <v>55.555555555555557</v>
      </c>
      <c r="CB28" s="66">
        <f t="shared" si="6"/>
        <v>55.555555555555557</v>
      </c>
      <c r="CC28" s="66">
        <f t="shared" si="7"/>
        <v>55.555555555555557</v>
      </c>
      <c r="CD28" s="66">
        <f t="shared" si="8"/>
        <v>55.555555555555557</v>
      </c>
      <c r="CE28" s="66">
        <f t="shared" si="9"/>
        <v>55.555555555555557</v>
      </c>
      <c r="CF28" s="66">
        <f t="shared" si="10"/>
        <v>55.555555555555557</v>
      </c>
      <c r="CG28" s="66">
        <f t="shared" si="11"/>
        <v>55.555555555555557</v>
      </c>
      <c r="CH28" s="66">
        <f t="shared" si="12"/>
        <v>55.555555555555557</v>
      </c>
      <c r="CI28" s="66">
        <f t="shared" si="13"/>
        <v>55.555555555555557</v>
      </c>
      <c r="CJ28" s="66">
        <f t="shared" si="14"/>
        <v>55.555555555555557</v>
      </c>
      <c r="CK28" s="66">
        <f t="shared" si="15"/>
        <v>55.555555555555557</v>
      </c>
      <c r="CL28" s="66">
        <f t="shared" si="16"/>
        <v>55.555555555555557</v>
      </c>
      <c r="CM28" s="66">
        <f t="shared" si="17"/>
        <v>55.555555555555557</v>
      </c>
      <c r="CN28" s="66">
        <f t="shared" si="18"/>
        <v>55.555555555555557</v>
      </c>
      <c r="CO28" s="66">
        <f t="shared" si="19"/>
        <v>55.555555555555557</v>
      </c>
      <c r="CP28" s="66">
        <f t="shared" si="20"/>
        <v>55.555555555555557</v>
      </c>
      <c r="CQ28" s="66">
        <f t="shared" si="21"/>
        <v>0</v>
      </c>
    </row>
    <row r="29" spans="1:95" x14ac:dyDescent="0.25">
      <c r="A29" s="5" t="str">
        <f t="shared" si="25"/>
        <v>102PRIMSBIO</v>
      </c>
      <c r="B29" s="3">
        <v>102</v>
      </c>
      <c r="C29" t="str">
        <f>VLOOKUP($B29,'Lookup codes'!$A:$C,2,FALSE)</f>
        <v>Central Africa</v>
      </c>
      <c r="D29" t="s">
        <v>634</v>
      </c>
      <c r="E29" t="s">
        <v>635</v>
      </c>
      <c r="F29" t="s">
        <v>794</v>
      </c>
      <c r="G29" t="s">
        <v>528</v>
      </c>
      <c r="H29" s="45">
        <f>SUMIFS('IEA production stats by year'!Q:Q,'IEA production stats by year'!$E:$E,$D29,'IEA production stats by year'!$AN:$AN,$C29)</f>
        <v>823628.99579999992</v>
      </c>
      <c r="I29" s="45">
        <f>SUMIFS('IEA production stats by year'!R:R,'IEA production stats by year'!$E:$E,$D29,'IEA production stats by year'!$AN:$AN,$C29)</f>
        <v>851850.00399999996</v>
      </c>
      <c r="J29" s="45">
        <f>SUMIFS('IEA production stats by year'!S:S,'IEA production stats by year'!$E:$E,$D29,'IEA production stats by year'!$AN:$AN,$C29)</f>
        <v>901051</v>
      </c>
      <c r="K29" s="45">
        <f>SUMIFS('IEA production stats by year'!T:T,'IEA production stats by year'!$E:$E,$D29,'IEA production stats by year'!$AN:$AN,$C29)</f>
        <v>943896.99880000006</v>
      </c>
      <c r="L29" s="45">
        <f>SUMIFS('IEA production stats by year'!U:U,'IEA production stats by year'!$E:$E,$D29,'IEA production stats by year'!$AN:$AN,$C29)</f>
        <v>987954.00430000003</v>
      </c>
      <c r="M29" s="45">
        <f>SUMIFS('IEA production stats by year'!V:V,'IEA production stats by year'!$E:$E,$D29,'IEA production stats by year'!$AN:$AN,$C29)</f>
        <v>1032950.0002</v>
      </c>
      <c r="N29" s="45">
        <f>SUMIFS('IEA production stats by year'!W:W,'IEA production stats by year'!$E:$E,$D29,'IEA production stats by year'!$AN:$AN,$C29)</f>
        <v>1055800.0015</v>
      </c>
      <c r="O29" s="45">
        <f>SUMIFS('IEA production stats by year'!X:X,'IEA production stats by year'!$E:$E,$D29,'IEA production stats by year'!$AN:$AN,$C29)</f>
        <v>1040569.9973</v>
      </c>
      <c r="P29" s="45">
        <f>SUMIFS('IEA production stats by year'!Y:Y,'IEA production stats by year'!$E:$E,$D29,'IEA production stats by year'!$AN:$AN,$C29)</f>
        <v>1084872.9983999999</v>
      </c>
      <c r="Q29" s="45">
        <f>SUMIFS('IEA production stats by year'!Z:Z,'IEA production stats by year'!$E:$E,$D29,'IEA production stats by year'!$AN:$AN,$C29)</f>
        <v>1133624.9975999999</v>
      </c>
      <c r="R29" s="45">
        <f>SUMIFS('IEA production stats by year'!AA:AA,'IEA production stats by year'!$E:$E,$D29,'IEA production stats by year'!$AN:$AN,$C29)</f>
        <v>1176413.9974</v>
      </c>
      <c r="S29" s="45">
        <f>SUMIFS('IEA production stats by year'!AB:AB,'IEA production stats by year'!$E:$E,$D29,'IEA production stats by year'!$AN:$AN,$C29)</f>
        <v>1204966.9978</v>
      </c>
      <c r="T29" s="45">
        <f>SUMIFS('IEA production stats by year'!AC:AC,'IEA production stats by year'!$E:$E,$D29,'IEA production stats by year'!$AN:$AN,$C29)</f>
        <v>1408385.996</v>
      </c>
      <c r="U29" s="45">
        <f>SUMIFS('IEA production stats by year'!AD:AD,'IEA production stats by year'!$E:$E,$D29,'IEA production stats by year'!$AN:$AN,$C29)</f>
        <v>1528254.0004</v>
      </c>
      <c r="V29" s="45">
        <f>SUMIFS('IEA production stats by year'!AE:AE,'IEA production stats by year'!$E:$E,$D29,'IEA production stats by year'!$AN:$AN,$C29)</f>
        <v>1570619.0027999999</v>
      </c>
      <c r="W29" s="45">
        <f>SUMIFS('IEA production stats by year'!AF:AF,'IEA production stats by year'!$E:$E,$D29,'IEA production stats by year'!$AN:$AN,$C29)</f>
        <v>1626098.0009000003</v>
      </c>
      <c r="X29" s="45">
        <f>SUMIFS('IEA production stats by year'!AG:AG,'IEA production stats by year'!$E:$E,$D29,'IEA production stats by year'!$AN:$AN,$C29)</f>
        <v>1674271.9999000002</v>
      </c>
      <c r="Y29" s="45">
        <f>SUMIFS('IEA production stats by year'!AH:AH,'IEA production stats by year'!$E:$E,$D29,'IEA production stats by year'!$AN:$AN,$C29)</f>
        <v>1680331.1243</v>
      </c>
      <c r="Z29" s="45">
        <f>SUMIFS('IEA production stats by year'!AI:AI,'IEA production stats by year'!$E:$E,$D29,'IEA production stats by year'!$AN:$AN,$C29)</f>
        <v>1702743.6465999999</v>
      </c>
      <c r="AA29" s="45">
        <f>SUMIFS('IEA production stats by year'!AJ:AJ,'IEA production stats by year'!$E:$E,$D29,'IEA production stats by year'!$AN:$AN,$C29)</f>
        <v>1724448.7714</v>
      </c>
      <c r="AB29" s="45">
        <f>SUMIFS('IEA production stats by year'!AK:AK,'IEA production stats by year'!$E:$E,$D29,'IEA production stats by year'!$AN:$AN,$C29)</f>
        <v>1746622.3531999998</v>
      </c>
      <c r="AC29" s="45">
        <f>SUMIFS('IEA production stats by year'!AL:AL,'IEA production stats by year'!$E:$E,$D29,'IEA production stats by year'!$AN:$AN,$C29)</f>
        <v>0</v>
      </c>
      <c r="AD29" s="58">
        <f>COUNTIFS('Country groupings'!$C:$C,$C29)-SUMIFS('IEA production stats (counts)'!Q:Q,'IEA production stats (counts)'!$E:$E,$D29,'IEA production stats (counts)'!$AN:$AN,$C29)</f>
        <v>4</v>
      </c>
      <c r="AE29" s="58">
        <f>COUNTIFS('Country groupings'!$C:$C,$C29)-SUMIFS('IEA production stats (counts)'!R:R,'IEA production stats (counts)'!$E:$E,$D29,'IEA production stats (counts)'!$AN:$AN,$C29)</f>
        <v>4</v>
      </c>
      <c r="AF29" s="58">
        <f>COUNTIFS('Country groupings'!$C:$C,$C29)-SUMIFS('IEA production stats (counts)'!S:S,'IEA production stats (counts)'!$E:$E,$D29,'IEA production stats (counts)'!$AN:$AN,$C29)</f>
        <v>4</v>
      </c>
      <c r="AG29" s="58">
        <f>COUNTIFS('Country groupings'!$C:$C,$C29)-SUMIFS('IEA production stats (counts)'!T:T,'IEA production stats (counts)'!$E:$E,$D29,'IEA production stats (counts)'!$AN:$AN,$C29)</f>
        <v>4</v>
      </c>
      <c r="AH29" s="58">
        <f>COUNTIFS('Country groupings'!$C:$C,$C29)-SUMIFS('IEA production stats (counts)'!U:U,'IEA production stats (counts)'!$E:$E,$D29,'IEA production stats (counts)'!$AN:$AN,$C29)</f>
        <v>4</v>
      </c>
      <c r="AI29" s="58">
        <f>COUNTIFS('Country groupings'!$C:$C,$C29)-SUMIFS('IEA production stats (counts)'!V:V,'IEA production stats (counts)'!$E:$E,$D29,'IEA production stats (counts)'!$AN:$AN,$C29)</f>
        <v>4</v>
      </c>
      <c r="AJ29" s="58">
        <f>COUNTIFS('Country groupings'!$C:$C,$C29)-SUMIFS('IEA production stats (counts)'!W:W,'IEA production stats (counts)'!$E:$E,$D29,'IEA production stats (counts)'!$AN:$AN,$C29)</f>
        <v>4</v>
      </c>
      <c r="AK29" s="58">
        <f>COUNTIFS('Country groupings'!$C:$C,$C29)-SUMIFS('IEA production stats (counts)'!X:X,'IEA production stats (counts)'!$E:$E,$D29,'IEA production stats (counts)'!$AN:$AN,$C29)</f>
        <v>4</v>
      </c>
      <c r="AL29" s="58">
        <f>COUNTIFS('Country groupings'!$C:$C,$C29)-SUMIFS('IEA production stats (counts)'!Y:Y,'IEA production stats (counts)'!$E:$E,$D29,'IEA production stats (counts)'!$AN:$AN,$C29)</f>
        <v>4</v>
      </c>
      <c r="AM29" s="58">
        <f>COUNTIFS('Country groupings'!$C:$C,$C29)-SUMIFS('IEA production stats (counts)'!Z:Z,'IEA production stats (counts)'!$E:$E,$D29,'IEA production stats (counts)'!$AN:$AN,$C29)</f>
        <v>4</v>
      </c>
      <c r="AN29" s="58">
        <f>COUNTIFS('Country groupings'!$C:$C,$C29)-SUMIFS('IEA production stats (counts)'!AA:AA,'IEA production stats (counts)'!$E:$E,$D29,'IEA production stats (counts)'!$AN:$AN,$C29)</f>
        <v>4</v>
      </c>
      <c r="AO29" s="58">
        <f>COUNTIFS('Country groupings'!$C:$C,$C29)-SUMIFS('IEA production stats (counts)'!AB:AB,'IEA production stats (counts)'!$E:$E,$D29,'IEA production stats (counts)'!$AN:$AN,$C29)</f>
        <v>4</v>
      </c>
      <c r="AP29" s="58">
        <f>COUNTIFS('Country groupings'!$C:$C,$C29)-SUMIFS('IEA production stats (counts)'!AC:AC,'IEA production stats (counts)'!$E:$E,$D29,'IEA production stats (counts)'!$AN:$AN,$C29)</f>
        <v>4</v>
      </c>
      <c r="AQ29" s="58">
        <f>COUNTIFS('Country groupings'!$C:$C,$C29)-SUMIFS('IEA production stats (counts)'!AD:AD,'IEA production stats (counts)'!$E:$E,$D29,'IEA production stats (counts)'!$AN:$AN,$C29)</f>
        <v>4</v>
      </c>
      <c r="AR29" s="58">
        <f>COUNTIFS('Country groupings'!$C:$C,$C29)-SUMIFS('IEA production stats (counts)'!AE:AE,'IEA production stats (counts)'!$E:$E,$D29,'IEA production stats (counts)'!$AN:$AN,$C29)</f>
        <v>4</v>
      </c>
      <c r="AS29" s="58">
        <f>COUNTIFS('Country groupings'!$C:$C,$C29)-SUMIFS('IEA production stats (counts)'!AF:AF,'IEA production stats (counts)'!$E:$E,$D29,'IEA production stats (counts)'!$AN:$AN,$C29)</f>
        <v>4</v>
      </c>
      <c r="AT29" s="58">
        <f>COUNTIFS('Country groupings'!$C:$C,$C29)-SUMIFS('IEA production stats (counts)'!AG:AG,'IEA production stats (counts)'!$E:$E,$D29,'IEA production stats (counts)'!$AN:$AN,$C29)</f>
        <v>4</v>
      </c>
      <c r="AU29" s="58">
        <f>COUNTIFS('Country groupings'!$C:$C,$C29)-SUMIFS('IEA production stats (counts)'!AH:AH,'IEA production stats (counts)'!$E:$E,$D29,'IEA production stats (counts)'!$AN:$AN,$C29)</f>
        <v>4</v>
      </c>
      <c r="AV29" s="58">
        <f>COUNTIFS('Country groupings'!$C:$C,$C29)-SUMIFS('IEA production stats (counts)'!AI:AI,'IEA production stats (counts)'!$E:$E,$D29,'IEA production stats (counts)'!$AN:$AN,$C29)</f>
        <v>4</v>
      </c>
      <c r="AW29" s="58">
        <f>COUNTIFS('Country groupings'!$C:$C,$C29)-SUMIFS('IEA production stats (counts)'!AJ:AJ,'IEA production stats (counts)'!$E:$E,$D29,'IEA production stats (counts)'!$AN:$AN,$C29)</f>
        <v>4</v>
      </c>
      <c r="AX29" s="58">
        <f>COUNTIFS('Country groupings'!$C:$C,$C29)-SUMIFS('IEA production stats (counts)'!AK:AK,'IEA production stats (counts)'!$E:$E,$D29,'IEA production stats (counts)'!$AN:$AN,$C29)</f>
        <v>4</v>
      </c>
      <c r="AY29" s="58">
        <f>COUNTIFS('Country groupings'!$C:$C,$C29)-SUMIFS('IEA production stats (counts)'!AL:AL,'IEA production stats (counts)'!$E:$E,$D29,'IEA production stats (counts)'!$AN:$AN,$C29)</f>
        <v>9</v>
      </c>
      <c r="AZ29" s="62">
        <f>SUMIFS('IEA production stats (counts)'!Q:Q,'IEA production stats (counts)'!$E:$E,$D29,'IEA production stats (counts)'!$AN:$AN,$C29)</f>
        <v>5</v>
      </c>
      <c r="BA29" s="62">
        <f>SUMIFS('IEA production stats (counts)'!R:R,'IEA production stats (counts)'!$E:$E,$D29,'IEA production stats (counts)'!$AN:$AN,$C29)</f>
        <v>5</v>
      </c>
      <c r="BB29" s="62">
        <f>SUMIFS('IEA production stats (counts)'!S:S,'IEA production stats (counts)'!$E:$E,$D29,'IEA production stats (counts)'!$AN:$AN,$C29)</f>
        <v>5</v>
      </c>
      <c r="BC29" s="62">
        <f>SUMIFS('IEA production stats (counts)'!T:T,'IEA production stats (counts)'!$E:$E,$D29,'IEA production stats (counts)'!$AN:$AN,$C29)</f>
        <v>5</v>
      </c>
      <c r="BD29" s="62">
        <f>SUMIFS('IEA production stats (counts)'!U:U,'IEA production stats (counts)'!$E:$E,$D29,'IEA production stats (counts)'!$AN:$AN,$C29)</f>
        <v>5</v>
      </c>
      <c r="BE29" s="62">
        <f>SUMIFS('IEA production stats (counts)'!V:V,'IEA production stats (counts)'!$E:$E,$D29,'IEA production stats (counts)'!$AN:$AN,$C29)</f>
        <v>5</v>
      </c>
      <c r="BF29" s="62">
        <f>SUMIFS('IEA production stats (counts)'!W:W,'IEA production stats (counts)'!$E:$E,$D29,'IEA production stats (counts)'!$AN:$AN,$C29)</f>
        <v>5</v>
      </c>
      <c r="BG29" s="62">
        <f>SUMIFS('IEA production stats (counts)'!X:X,'IEA production stats (counts)'!$E:$E,$D29,'IEA production stats (counts)'!$AN:$AN,$C29)</f>
        <v>5</v>
      </c>
      <c r="BH29" s="62">
        <f>SUMIFS('IEA production stats (counts)'!Y:Y,'IEA production stats (counts)'!$E:$E,$D29,'IEA production stats (counts)'!$AN:$AN,$C29)</f>
        <v>5</v>
      </c>
      <c r="BI29" s="62">
        <f>SUMIFS('IEA production stats (counts)'!Z:Z,'IEA production stats (counts)'!$E:$E,$D29,'IEA production stats (counts)'!$AN:$AN,$C29)</f>
        <v>5</v>
      </c>
      <c r="BJ29" s="62">
        <f>SUMIFS('IEA production stats (counts)'!AA:AA,'IEA production stats (counts)'!$E:$E,$D29,'IEA production stats (counts)'!$AN:$AN,$C29)</f>
        <v>5</v>
      </c>
      <c r="BK29" s="62">
        <f>SUMIFS('IEA production stats (counts)'!AB:AB,'IEA production stats (counts)'!$E:$E,$D29,'IEA production stats (counts)'!$AN:$AN,$C29)</f>
        <v>5</v>
      </c>
      <c r="BL29" s="62">
        <f>SUMIFS('IEA production stats (counts)'!AC:AC,'IEA production stats (counts)'!$E:$E,$D29,'IEA production stats (counts)'!$AN:$AN,$C29)</f>
        <v>5</v>
      </c>
      <c r="BM29" s="62">
        <f>SUMIFS('IEA production stats (counts)'!AD:AD,'IEA production stats (counts)'!$E:$E,$D29,'IEA production stats (counts)'!$AN:$AN,$C29)</f>
        <v>5</v>
      </c>
      <c r="BN29" s="62">
        <f>SUMIFS('IEA production stats (counts)'!AE:AE,'IEA production stats (counts)'!$E:$E,$D29,'IEA production stats (counts)'!$AN:$AN,$C29)</f>
        <v>5</v>
      </c>
      <c r="BO29" s="62">
        <f>SUMIFS('IEA production stats (counts)'!AF:AF,'IEA production stats (counts)'!$E:$E,$D29,'IEA production stats (counts)'!$AN:$AN,$C29)</f>
        <v>5</v>
      </c>
      <c r="BP29" s="62">
        <f>SUMIFS('IEA production stats (counts)'!AG:AG,'IEA production stats (counts)'!$E:$E,$D29,'IEA production stats (counts)'!$AN:$AN,$C29)</f>
        <v>5</v>
      </c>
      <c r="BQ29" s="62">
        <f>SUMIFS('IEA production stats (counts)'!AH:AH,'IEA production stats (counts)'!$E:$E,$D29,'IEA production stats (counts)'!$AN:$AN,$C29)</f>
        <v>5</v>
      </c>
      <c r="BR29" s="62">
        <f>SUMIFS('IEA production stats (counts)'!AI:AI,'IEA production stats (counts)'!$E:$E,$D29,'IEA production stats (counts)'!$AN:$AN,$C29)</f>
        <v>5</v>
      </c>
      <c r="BS29" s="62">
        <f>SUMIFS('IEA production stats (counts)'!AJ:AJ,'IEA production stats (counts)'!$E:$E,$D29,'IEA production stats (counts)'!$AN:$AN,$C29)</f>
        <v>5</v>
      </c>
      <c r="BT29" s="62">
        <f>SUMIFS('IEA production stats (counts)'!AK:AK,'IEA production stats (counts)'!$E:$E,$D29,'IEA production stats (counts)'!$AN:$AN,$C29)</f>
        <v>5</v>
      </c>
      <c r="BU29" s="62">
        <f>SUMIFS('IEA production stats (counts)'!AL:AL,'IEA production stats (counts)'!$E:$E,$D29,'IEA production stats (counts)'!$AN:$AN,$C29)</f>
        <v>0</v>
      </c>
      <c r="BV29" s="66">
        <f t="shared" si="2"/>
        <v>55.555555555555557</v>
      </c>
      <c r="BW29" s="66">
        <f t="shared" si="22"/>
        <v>55.555555555555557</v>
      </c>
      <c r="BX29" s="66">
        <f t="shared" si="23"/>
        <v>55.555555555555557</v>
      </c>
      <c r="BY29" s="66">
        <f t="shared" si="24"/>
        <v>55.555555555555557</v>
      </c>
      <c r="BZ29" s="66">
        <f t="shared" si="4"/>
        <v>55.555555555555557</v>
      </c>
      <c r="CA29" s="66">
        <f t="shared" si="5"/>
        <v>55.555555555555557</v>
      </c>
      <c r="CB29" s="66">
        <f t="shared" si="6"/>
        <v>55.555555555555557</v>
      </c>
      <c r="CC29" s="66">
        <f t="shared" si="7"/>
        <v>55.555555555555557</v>
      </c>
      <c r="CD29" s="66">
        <f t="shared" si="8"/>
        <v>55.555555555555557</v>
      </c>
      <c r="CE29" s="66">
        <f t="shared" si="9"/>
        <v>55.555555555555557</v>
      </c>
      <c r="CF29" s="66">
        <f t="shared" si="10"/>
        <v>55.555555555555557</v>
      </c>
      <c r="CG29" s="66">
        <f t="shared" si="11"/>
        <v>55.555555555555557</v>
      </c>
      <c r="CH29" s="66">
        <f t="shared" si="12"/>
        <v>55.555555555555557</v>
      </c>
      <c r="CI29" s="66">
        <f t="shared" si="13"/>
        <v>55.555555555555557</v>
      </c>
      <c r="CJ29" s="66">
        <f t="shared" si="14"/>
        <v>55.555555555555557</v>
      </c>
      <c r="CK29" s="66">
        <f t="shared" si="15"/>
        <v>55.555555555555557</v>
      </c>
      <c r="CL29" s="66">
        <f t="shared" si="16"/>
        <v>55.555555555555557</v>
      </c>
      <c r="CM29" s="66">
        <f t="shared" si="17"/>
        <v>55.555555555555557</v>
      </c>
      <c r="CN29" s="66">
        <f t="shared" si="18"/>
        <v>55.555555555555557</v>
      </c>
      <c r="CO29" s="66">
        <f t="shared" si="19"/>
        <v>55.555555555555557</v>
      </c>
      <c r="CP29" s="66">
        <f t="shared" si="20"/>
        <v>55.555555555555557</v>
      </c>
      <c r="CQ29" s="66">
        <f t="shared" si="21"/>
        <v>0</v>
      </c>
    </row>
    <row r="30" spans="1:95" x14ac:dyDescent="0.25">
      <c r="A30" s="5" t="str">
        <f t="shared" si="25"/>
        <v>102BIOGASES</v>
      </c>
      <c r="B30" s="3">
        <v>102</v>
      </c>
      <c r="C30" t="str">
        <f>VLOOKUP($B30,'Lookup codes'!$A:$C,2,FALSE)</f>
        <v>Central Africa</v>
      </c>
      <c r="D30" t="s">
        <v>636</v>
      </c>
      <c r="E30" t="s">
        <v>637</v>
      </c>
      <c r="F30" t="s">
        <v>794</v>
      </c>
      <c r="G30" t="s">
        <v>528</v>
      </c>
      <c r="H30" s="45">
        <f>SUMIFS('IEA production stats by year'!Q:Q,'IEA production stats by year'!$E:$E,$D30,'IEA production stats by year'!$AN:$AN,$C30)</f>
        <v>0</v>
      </c>
      <c r="I30" s="45">
        <f>SUMIFS('IEA production stats by year'!R:R,'IEA production stats by year'!$E:$E,$D30,'IEA production stats by year'!$AN:$AN,$C30)</f>
        <v>0</v>
      </c>
      <c r="J30" s="45">
        <f>SUMIFS('IEA production stats by year'!S:S,'IEA production stats by year'!$E:$E,$D30,'IEA production stats by year'!$AN:$AN,$C30)</f>
        <v>0</v>
      </c>
      <c r="K30" s="45">
        <f>SUMIFS('IEA production stats by year'!T:T,'IEA production stats by year'!$E:$E,$D30,'IEA production stats by year'!$AN:$AN,$C30)</f>
        <v>0</v>
      </c>
      <c r="L30" s="45">
        <f>SUMIFS('IEA production stats by year'!U:U,'IEA production stats by year'!$E:$E,$D30,'IEA production stats by year'!$AN:$AN,$C30)</f>
        <v>0</v>
      </c>
      <c r="M30" s="45">
        <f>SUMIFS('IEA production stats by year'!V:V,'IEA production stats by year'!$E:$E,$D30,'IEA production stats by year'!$AN:$AN,$C30)</f>
        <v>0</v>
      </c>
      <c r="N30" s="45">
        <f>SUMIFS('IEA production stats by year'!W:W,'IEA production stats by year'!$E:$E,$D30,'IEA production stats by year'!$AN:$AN,$C30)</f>
        <v>0</v>
      </c>
      <c r="O30" s="45">
        <f>SUMIFS('IEA production stats by year'!X:X,'IEA production stats by year'!$E:$E,$D30,'IEA production stats by year'!$AN:$AN,$C30)</f>
        <v>0</v>
      </c>
      <c r="P30" s="45">
        <f>SUMIFS('IEA production stats by year'!Y:Y,'IEA production stats by year'!$E:$E,$D30,'IEA production stats by year'!$AN:$AN,$C30)</f>
        <v>0</v>
      </c>
      <c r="Q30" s="45">
        <f>SUMIFS('IEA production stats by year'!Z:Z,'IEA production stats by year'!$E:$E,$D30,'IEA production stats by year'!$AN:$AN,$C30)</f>
        <v>0</v>
      </c>
      <c r="R30" s="45">
        <f>SUMIFS('IEA production stats by year'!AA:AA,'IEA production stats by year'!$E:$E,$D30,'IEA production stats by year'!$AN:$AN,$C30)</f>
        <v>0</v>
      </c>
      <c r="S30" s="45">
        <f>SUMIFS('IEA production stats by year'!AB:AB,'IEA production stats by year'!$E:$E,$D30,'IEA production stats by year'!$AN:$AN,$C30)</f>
        <v>0</v>
      </c>
      <c r="T30" s="45">
        <f>SUMIFS('IEA production stats by year'!AC:AC,'IEA production stats by year'!$E:$E,$D30,'IEA production stats by year'!$AN:$AN,$C30)</f>
        <v>0</v>
      </c>
      <c r="U30" s="45">
        <f>SUMIFS('IEA production stats by year'!AD:AD,'IEA production stats by year'!$E:$E,$D30,'IEA production stats by year'!$AN:$AN,$C30)</f>
        <v>0</v>
      </c>
      <c r="V30" s="45">
        <f>SUMIFS('IEA production stats by year'!AE:AE,'IEA production stats by year'!$E:$E,$D30,'IEA production stats by year'!$AN:$AN,$C30)</f>
        <v>0</v>
      </c>
      <c r="W30" s="45">
        <f>SUMIFS('IEA production stats by year'!AF:AF,'IEA production stats by year'!$E:$E,$D30,'IEA production stats by year'!$AN:$AN,$C30)</f>
        <v>7.0003000000000002</v>
      </c>
      <c r="X30" s="45">
        <f>SUMIFS('IEA production stats by year'!AG:AG,'IEA production stats by year'!$E:$E,$D30,'IEA production stats by year'!$AN:$AN,$C30)</f>
        <v>7.0003000000000002</v>
      </c>
      <c r="Y30" s="45">
        <f>SUMIFS('IEA production stats by year'!AH:AH,'IEA production stats by year'!$E:$E,$D30,'IEA production stats by year'!$AN:$AN,$C30)</f>
        <v>7.0003000000000002</v>
      </c>
      <c r="Z30" s="45">
        <f>SUMIFS('IEA production stats by year'!AI:AI,'IEA production stats by year'!$E:$E,$D30,'IEA production stats by year'!$AN:$AN,$C30)</f>
        <v>7.0003000000000002</v>
      </c>
      <c r="AA30" s="45">
        <f>SUMIFS('IEA production stats by year'!AJ:AJ,'IEA production stats by year'!$E:$E,$D30,'IEA production stats by year'!$AN:$AN,$C30)</f>
        <v>7.0003000000000002</v>
      </c>
      <c r="AB30" s="45">
        <f>SUMIFS('IEA production stats by year'!AK:AK,'IEA production stats by year'!$E:$E,$D30,'IEA production stats by year'!$AN:$AN,$C30)</f>
        <v>7.0003000000000002</v>
      </c>
      <c r="AC30" s="45">
        <f>SUMIFS('IEA production stats by year'!AL:AL,'IEA production stats by year'!$E:$E,$D30,'IEA production stats by year'!$AN:$AN,$C30)</f>
        <v>0</v>
      </c>
      <c r="AD30" s="58">
        <f>COUNTIFS('Country groupings'!$C:$C,$C30)-SUMIFS('IEA production stats (counts)'!Q:Q,'IEA production stats (counts)'!$E:$E,$D30,'IEA production stats (counts)'!$AN:$AN,$C30)</f>
        <v>4</v>
      </c>
      <c r="AE30" s="58">
        <f>COUNTIFS('Country groupings'!$C:$C,$C30)-SUMIFS('IEA production stats (counts)'!R:R,'IEA production stats (counts)'!$E:$E,$D30,'IEA production stats (counts)'!$AN:$AN,$C30)</f>
        <v>4</v>
      </c>
      <c r="AF30" s="58">
        <f>COUNTIFS('Country groupings'!$C:$C,$C30)-SUMIFS('IEA production stats (counts)'!S:S,'IEA production stats (counts)'!$E:$E,$D30,'IEA production stats (counts)'!$AN:$AN,$C30)</f>
        <v>4</v>
      </c>
      <c r="AG30" s="58">
        <f>COUNTIFS('Country groupings'!$C:$C,$C30)-SUMIFS('IEA production stats (counts)'!T:T,'IEA production stats (counts)'!$E:$E,$D30,'IEA production stats (counts)'!$AN:$AN,$C30)</f>
        <v>4</v>
      </c>
      <c r="AH30" s="58">
        <f>COUNTIFS('Country groupings'!$C:$C,$C30)-SUMIFS('IEA production stats (counts)'!U:U,'IEA production stats (counts)'!$E:$E,$D30,'IEA production stats (counts)'!$AN:$AN,$C30)</f>
        <v>4</v>
      </c>
      <c r="AI30" s="58">
        <f>COUNTIFS('Country groupings'!$C:$C,$C30)-SUMIFS('IEA production stats (counts)'!V:V,'IEA production stats (counts)'!$E:$E,$D30,'IEA production stats (counts)'!$AN:$AN,$C30)</f>
        <v>4</v>
      </c>
      <c r="AJ30" s="58">
        <f>COUNTIFS('Country groupings'!$C:$C,$C30)-SUMIFS('IEA production stats (counts)'!W:W,'IEA production stats (counts)'!$E:$E,$D30,'IEA production stats (counts)'!$AN:$AN,$C30)</f>
        <v>4</v>
      </c>
      <c r="AK30" s="58">
        <f>COUNTIFS('Country groupings'!$C:$C,$C30)-SUMIFS('IEA production stats (counts)'!X:X,'IEA production stats (counts)'!$E:$E,$D30,'IEA production stats (counts)'!$AN:$AN,$C30)</f>
        <v>4</v>
      </c>
      <c r="AL30" s="58">
        <f>COUNTIFS('Country groupings'!$C:$C,$C30)-SUMIFS('IEA production stats (counts)'!Y:Y,'IEA production stats (counts)'!$E:$E,$D30,'IEA production stats (counts)'!$AN:$AN,$C30)</f>
        <v>4</v>
      </c>
      <c r="AM30" s="58">
        <f>COUNTIFS('Country groupings'!$C:$C,$C30)-SUMIFS('IEA production stats (counts)'!Z:Z,'IEA production stats (counts)'!$E:$E,$D30,'IEA production stats (counts)'!$AN:$AN,$C30)</f>
        <v>4</v>
      </c>
      <c r="AN30" s="58">
        <f>COUNTIFS('Country groupings'!$C:$C,$C30)-SUMIFS('IEA production stats (counts)'!AA:AA,'IEA production stats (counts)'!$E:$E,$D30,'IEA production stats (counts)'!$AN:$AN,$C30)</f>
        <v>4</v>
      </c>
      <c r="AO30" s="58">
        <f>COUNTIFS('Country groupings'!$C:$C,$C30)-SUMIFS('IEA production stats (counts)'!AB:AB,'IEA production stats (counts)'!$E:$E,$D30,'IEA production stats (counts)'!$AN:$AN,$C30)</f>
        <v>4</v>
      </c>
      <c r="AP30" s="58">
        <f>COUNTIFS('Country groupings'!$C:$C,$C30)-SUMIFS('IEA production stats (counts)'!AC:AC,'IEA production stats (counts)'!$E:$E,$D30,'IEA production stats (counts)'!$AN:$AN,$C30)</f>
        <v>4</v>
      </c>
      <c r="AQ30" s="58">
        <f>COUNTIFS('Country groupings'!$C:$C,$C30)-SUMIFS('IEA production stats (counts)'!AD:AD,'IEA production stats (counts)'!$E:$E,$D30,'IEA production stats (counts)'!$AN:$AN,$C30)</f>
        <v>4</v>
      </c>
      <c r="AR30" s="58">
        <f>COUNTIFS('Country groupings'!$C:$C,$C30)-SUMIFS('IEA production stats (counts)'!AE:AE,'IEA production stats (counts)'!$E:$E,$D30,'IEA production stats (counts)'!$AN:$AN,$C30)</f>
        <v>4</v>
      </c>
      <c r="AS30" s="58">
        <f>COUNTIFS('Country groupings'!$C:$C,$C30)-SUMIFS('IEA production stats (counts)'!AF:AF,'IEA production stats (counts)'!$E:$E,$D30,'IEA production stats (counts)'!$AN:$AN,$C30)</f>
        <v>4</v>
      </c>
      <c r="AT30" s="58">
        <f>COUNTIFS('Country groupings'!$C:$C,$C30)-SUMIFS('IEA production stats (counts)'!AG:AG,'IEA production stats (counts)'!$E:$E,$D30,'IEA production stats (counts)'!$AN:$AN,$C30)</f>
        <v>4</v>
      </c>
      <c r="AU30" s="58">
        <f>COUNTIFS('Country groupings'!$C:$C,$C30)-SUMIFS('IEA production stats (counts)'!AH:AH,'IEA production stats (counts)'!$E:$E,$D30,'IEA production stats (counts)'!$AN:$AN,$C30)</f>
        <v>4</v>
      </c>
      <c r="AV30" s="58">
        <f>COUNTIFS('Country groupings'!$C:$C,$C30)-SUMIFS('IEA production stats (counts)'!AI:AI,'IEA production stats (counts)'!$E:$E,$D30,'IEA production stats (counts)'!$AN:$AN,$C30)</f>
        <v>4</v>
      </c>
      <c r="AW30" s="58">
        <f>COUNTIFS('Country groupings'!$C:$C,$C30)-SUMIFS('IEA production stats (counts)'!AJ:AJ,'IEA production stats (counts)'!$E:$E,$D30,'IEA production stats (counts)'!$AN:$AN,$C30)</f>
        <v>4</v>
      </c>
      <c r="AX30" s="58">
        <f>COUNTIFS('Country groupings'!$C:$C,$C30)-SUMIFS('IEA production stats (counts)'!AK:AK,'IEA production stats (counts)'!$E:$E,$D30,'IEA production stats (counts)'!$AN:$AN,$C30)</f>
        <v>4</v>
      </c>
      <c r="AY30" s="58">
        <f>COUNTIFS('Country groupings'!$C:$C,$C30)-SUMIFS('IEA production stats (counts)'!AL:AL,'IEA production stats (counts)'!$E:$E,$D30,'IEA production stats (counts)'!$AN:$AN,$C30)</f>
        <v>9</v>
      </c>
      <c r="AZ30" s="62">
        <f>SUMIFS('IEA production stats (counts)'!Q:Q,'IEA production stats (counts)'!$E:$E,$D30,'IEA production stats (counts)'!$AN:$AN,$C30)</f>
        <v>5</v>
      </c>
      <c r="BA30" s="62">
        <f>SUMIFS('IEA production stats (counts)'!R:R,'IEA production stats (counts)'!$E:$E,$D30,'IEA production stats (counts)'!$AN:$AN,$C30)</f>
        <v>5</v>
      </c>
      <c r="BB30" s="62">
        <f>SUMIFS('IEA production stats (counts)'!S:S,'IEA production stats (counts)'!$E:$E,$D30,'IEA production stats (counts)'!$AN:$AN,$C30)</f>
        <v>5</v>
      </c>
      <c r="BC30" s="62">
        <f>SUMIFS('IEA production stats (counts)'!T:T,'IEA production stats (counts)'!$E:$E,$D30,'IEA production stats (counts)'!$AN:$AN,$C30)</f>
        <v>5</v>
      </c>
      <c r="BD30" s="62">
        <f>SUMIFS('IEA production stats (counts)'!U:U,'IEA production stats (counts)'!$E:$E,$D30,'IEA production stats (counts)'!$AN:$AN,$C30)</f>
        <v>5</v>
      </c>
      <c r="BE30" s="62">
        <f>SUMIFS('IEA production stats (counts)'!V:V,'IEA production stats (counts)'!$E:$E,$D30,'IEA production stats (counts)'!$AN:$AN,$C30)</f>
        <v>5</v>
      </c>
      <c r="BF30" s="62">
        <f>SUMIFS('IEA production stats (counts)'!W:W,'IEA production stats (counts)'!$E:$E,$D30,'IEA production stats (counts)'!$AN:$AN,$C30)</f>
        <v>5</v>
      </c>
      <c r="BG30" s="62">
        <f>SUMIFS('IEA production stats (counts)'!X:X,'IEA production stats (counts)'!$E:$E,$D30,'IEA production stats (counts)'!$AN:$AN,$C30)</f>
        <v>5</v>
      </c>
      <c r="BH30" s="62">
        <f>SUMIFS('IEA production stats (counts)'!Y:Y,'IEA production stats (counts)'!$E:$E,$D30,'IEA production stats (counts)'!$AN:$AN,$C30)</f>
        <v>5</v>
      </c>
      <c r="BI30" s="62">
        <f>SUMIFS('IEA production stats (counts)'!Z:Z,'IEA production stats (counts)'!$E:$E,$D30,'IEA production stats (counts)'!$AN:$AN,$C30)</f>
        <v>5</v>
      </c>
      <c r="BJ30" s="62">
        <f>SUMIFS('IEA production stats (counts)'!AA:AA,'IEA production stats (counts)'!$E:$E,$D30,'IEA production stats (counts)'!$AN:$AN,$C30)</f>
        <v>5</v>
      </c>
      <c r="BK30" s="62">
        <f>SUMIFS('IEA production stats (counts)'!AB:AB,'IEA production stats (counts)'!$E:$E,$D30,'IEA production stats (counts)'!$AN:$AN,$C30)</f>
        <v>5</v>
      </c>
      <c r="BL30" s="62">
        <f>SUMIFS('IEA production stats (counts)'!AC:AC,'IEA production stats (counts)'!$E:$E,$D30,'IEA production stats (counts)'!$AN:$AN,$C30)</f>
        <v>5</v>
      </c>
      <c r="BM30" s="62">
        <f>SUMIFS('IEA production stats (counts)'!AD:AD,'IEA production stats (counts)'!$E:$E,$D30,'IEA production stats (counts)'!$AN:$AN,$C30)</f>
        <v>5</v>
      </c>
      <c r="BN30" s="62">
        <f>SUMIFS('IEA production stats (counts)'!AE:AE,'IEA production stats (counts)'!$E:$E,$D30,'IEA production stats (counts)'!$AN:$AN,$C30)</f>
        <v>5</v>
      </c>
      <c r="BO30" s="62">
        <f>SUMIFS('IEA production stats (counts)'!AF:AF,'IEA production stats (counts)'!$E:$E,$D30,'IEA production stats (counts)'!$AN:$AN,$C30)</f>
        <v>5</v>
      </c>
      <c r="BP30" s="62">
        <f>SUMIFS('IEA production stats (counts)'!AG:AG,'IEA production stats (counts)'!$E:$E,$D30,'IEA production stats (counts)'!$AN:$AN,$C30)</f>
        <v>5</v>
      </c>
      <c r="BQ30" s="62">
        <f>SUMIFS('IEA production stats (counts)'!AH:AH,'IEA production stats (counts)'!$E:$E,$D30,'IEA production stats (counts)'!$AN:$AN,$C30)</f>
        <v>5</v>
      </c>
      <c r="BR30" s="62">
        <f>SUMIFS('IEA production stats (counts)'!AI:AI,'IEA production stats (counts)'!$E:$E,$D30,'IEA production stats (counts)'!$AN:$AN,$C30)</f>
        <v>5</v>
      </c>
      <c r="BS30" s="62">
        <f>SUMIFS('IEA production stats (counts)'!AJ:AJ,'IEA production stats (counts)'!$E:$E,$D30,'IEA production stats (counts)'!$AN:$AN,$C30)</f>
        <v>5</v>
      </c>
      <c r="BT30" s="62">
        <f>SUMIFS('IEA production stats (counts)'!AK:AK,'IEA production stats (counts)'!$E:$E,$D30,'IEA production stats (counts)'!$AN:$AN,$C30)</f>
        <v>5</v>
      </c>
      <c r="BU30" s="62">
        <f>SUMIFS('IEA production stats (counts)'!AL:AL,'IEA production stats (counts)'!$E:$E,$D30,'IEA production stats (counts)'!$AN:$AN,$C30)</f>
        <v>0</v>
      </c>
      <c r="BV30" s="66">
        <f t="shared" si="2"/>
        <v>55.555555555555557</v>
      </c>
      <c r="BW30" s="66">
        <f t="shared" si="22"/>
        <v>55.555555555555557</v>
      </c>
      <c r="BX30" s="66">
        <f t="shared" si="23"/>
        <v>55.555555555555557</v>
      </c>
      <c r="BY30" s="66">
        <f t="shared" si="24"/>
        <v>55.555555555555557</v>
      </c>
      <c r="BZ30" s="66">
        <f t="shared" si="4"/>
        <v>55.555555555555557</v>
      </c>
      <c r="CA30" s="66">
        <f t="shared" si="5"/>
        <v>55.555555555555557</v>
      </c>
      <c r="CB30" s="66">
        <f t="shared" si="6"/>
        <v>55.555555555555557</v>
      </c>
      <c r="CC30" s="66">
        <f t="shared" si="7"/>
        <v>55.555555555555557</v>
      </c>
      <c r="CD30" s="66">
        <f t="shared" si="8"/>
        <v>55.555555555555557</v>
      </c>
      <c r="CE30" s="66">
        <f t="shared" si="9"/>
        <v>55.555555555555557</v>
      </c>
      <c r="CF30" s="66">
        <f t="shared" si="10"/>
        <v>55.555555555555557</v>
      </c>
      <c r="CG30" s="66">
        <f t="shared" si="11"/>
        <v>55.555555555555557</v>
      </c>
      <c r="CH30" s="66">
        <f t="shared" si="12"/>
        <v>55.555555555555557</v>
      </c>
      <c r="CI30" s="66">
        <f t="shared" si="13"/>
        <v>55.555555555555557</v>
      </c>
      <c r="CJ30" s="66">
        <f t="shared" si="14"/>
        <v>55.555555555555557</v>
      </c>
      <c r="CK30" s="66">
        <f t="shared" si="15"/>
        <v>55.555555555555557</v>
      </c>
      <c r="CL30" s="66">
        <f t="shared" si="16"/>
        <v>55.555555555555557</v>
      </c>
      <c r="CM30" s="66">
        <f t="shared" si="17"/>
        <v>55.555555555555557</v>
      </c>
      <c r="CN30" s="66">
        <f t="shared" si="18"/>
        <v>55.555555555555557</v>
      </c>
      <c r="CO30" s="66">
        <f t="shared" si="19"/>
        <v>55.555555555555557</v>
      </c>
      <c r="CP30" s="66">
        <f t="shared" si="20"/>
        <v>55.555555555555557</v>
      </c>
      <c r="CQ30" s="66">
        <f t="shared" si="21"/>
        <v>0</v>
      </c>
    </row>
    <row r="31" spans="1:95" x14ac:dyDescent="0.25">
      <c r="A31" s="5" t="str">
        <f t="shared" si="25"/>
        <v>102BIOJETKERO</v>
      </c>
      <c r="B31" s="3">
        <v>102</v>
      </c>
      <c r="C31" t="str">
        <f>VLOOKUP($B31,'Lookup codes'!$A:$C,2,FALSE)</f>
        <v>Central Africa</v>
      </c>
      <c r="D31" t="s">
        <v>638</v>
      </c>
      <c r="E31" t="s">
        <v>639</v>
      </c>
      <c r="F31" t="s">
        <v>794</v>
      </c>
      <c r="G31" t="s">
        <v>528</v>
      </c>
      <c r="H31" s="45">
        <f>SUMIFS('IEA production stats by year'!Q:Q,'IEA production stats by year'!$E:$E,$D31,'IEA production stats by year'!$AN:$AN,$C31)</f>
        <v>0</v>
      </c>
      <c r="I31" s="45">
        <f>SUMIFS('IEA production stats by year'!R:R,'IEA production stats by year'!$E:$E,$D31,'IEA production stats by year'!$AN:$AN,$C31)</f>
        <v>0</v>
      </c>
      <c r="J31" s="45">
        <f>SUMIFS('IEA production stats by year'!S:S,'IEA production stats by year'!$E:$E,$D31,'IEA production stats by year'!$AN:$AN,$C31)</f>
        <v>0</v>
      </c>
      <c r="K31" s="45">
        <f>SUMIFS('IEA production stats by year'!T:T,'IEA production stats by year'!$E:$E,$D31,'IEA production stats by year'!$AN:$AN,$C31)</f>
        <v>0</v>
      </c>
      <c r="L31" s="45">
        <f>SUMIFS('IEA production stats by year'!U:U,'IEA production stats by year'!$E:$E,$D31,'IEA production stats by year'!$AN:$AN,$C31)</f>
        <v>0</v>
      </c>
      <c r="M31" s="45">
        <f>SUMIFS('IEA production stats by year'!V:V,'IEA production stats by year'!$E:$E,$D31,'IEA production stats by year'!$AN:$AN,$C31)</f>
        <v>0</v>
      </c>
      <c r="N31" s="45">
        <f>SUMIFS('IEA production stats by year'!W:W,'IEA production stats by year'!$E:$E,$D31,'IEA production stats by year'!$AN:$AN,$C31)</f>
        <v>0</v>
      </c>
      <c r="O31" s="45">
        <f>SUMIFS('IEA production stats by year'!X:X,'IEA production stats by year'!$E:$E,$D31,'IEA production stats by year'!$AN:$AN,$C31)</f>
        <v>0</v>
      </c>
      <c r="P31" s="45">
        <f>SUMIFS('IEA production stats by year'!Y:Y,'IEA production stats by year'!$E:$E,$D31,'IEA production stats by year'!$AN:$AN,$C31)</f>
        <v>0</v>
      </c>
      <c r="Q31" s="45">
        <f>SUMIFS('IEA production stats by year'!Z:Z,'IEA production stats by year'!$E:$E,$D31,'IEA production stats by year'!$AN:$AN,$C31)</f>
        <v>0</v>
      </c>
      <c r="R31" s="45">
        <f>SUMIFS('IEA production stats by year'!AA:AA,'IEA production stats by year'!$E:$E,$D31,'IEA production stats by year'!$AN:$AN,$C31)</f>
        <v>0</v>
      </c>
      <c r="S31" s="45">
        <f>SUMIFS('IEA production stats by year'!AB:AB,'IEA production stats by year'!$E:$E,$D31,'IEA production stats by year'!$AN:$AN,$C31)</f>
        <v>0</v>
      </c>
      <c r="T31" s="45">
        <f>SUMIFS('IEA production stats by year'!AC:AC,'IEA production stats by year'!$E:$E,$D31,'IEA production stats by year'!$AN:$AN,$C31)</f>
        <v>0</v>
      </c>
      <c r="U31" s="45">
        <f>SUMIFS('IEA production stats by year'!AD:AD,'IEA production stats by year'!$E:$E,$D31,'IEA production stats by year'!$AN:$AN,$C31)</f>
        <v>0</v>
      </c>
      <c r="V31" s="45">
        <f>SUMIFS('IEA production stats by year'!AE:AE,'IEA production stats by year'!$E:$E,$D31,'IEA production stats by year'!$AN:$AN,$C31)</f>
        <v>0</v>
      </c>
      <c r="W31" s="45">
        <f>SUMIFS('IEA production stats by year'!AF:AF,'IEA production stats by year'!$E:$E,$D31,'IEA production stats by year'!$AN:$AN,$C31)</f>
        <v>0</v>
      </c>
      <c r="X31" s="45">
        <f>SUMIFS('IEA production stats by year'!AG:AG,'IEA production stats by year'!$E:$E,$D31,'IEA production stats by year'!$AN:$AN,$C31)</f>
        <v>0</v>
      </c>
      <c r="Y31" s="45">
        <f>SUMIFS('IEA production stats by year'!AH:AH,'IEA production stats by year'!$E:$E,$D31,'IEA production stats by year'!$AN:$AN,$C31)</f>
        <v>0</v>
      </c>
      <c r="Z31" s="45">
        <f>SUMIFS('IEA production stats by year'!AI:AI,'IEA production stats by year'!$E:$E,$D31,'IEA production stats by year'!$AN:$AN,$C31)</f>
        <v>0</v>
      </c>
      <c r="AA31" s="45">
        <f>SUMIFS('IEA production stats by year'!AJ:AJ,'IEA production stats by year'!$E:$E,$D31,'IEA production stats by year'!$AN:$AN,$C31)</f>
        <v>0</v>
      </c>
      <c r="AB31" s="45">
        <f>SUMIFS('IEA production stats by year'!AK:AK,'IEA production stats by year'!$E:$E,$D31,'IEA production stats by year'!$AN:$AN,$C31)</f>
        <v>0</v>
      </c>
      <c r="AC31" s="45">
        <f>SUMIFS('IEA production stats by year'!AL:AL,'IEA production stats by year'!$E:$E,$D31,'IEA production stats by year'!$AN:$AN,$C31)</f>
        <v>0</v>
      </c>
      <c r="AD31" s="58">
        <f>COUNTIFS('Country groupings'!$C:$C,$C31)-SUMIFS('IEA production stats (counts)'!Q:Q,'IEA production stats (counts)'!$E:$E,$D31,'IEA production stats (counts)'!$AN:$AN,$C31)</f>
        <v>4</v>
      </c>
      <c r="AE31" s="58">
        <f>COUNTIFS('Country groupings'!$C:$C,$C31)-SUMIFS('IEA production stats (counts)'!R:R,'IEA production stats (counts)'!$E:$E,$D31,'IEA production stats (counts)'!$AN:$AN,$C31)</f>
        <v>4</v>
      </c>
      <c r="AF31" s="58">
        <f>COUNTIFS('Country groupings'!$C:$C,$C31)-SUMIFS('IEA production stats (counts)'!S:S,'IEA production stats (counts)'!$E:$E,$D31,'IEA production stats (counts)'!$AN:$AN,$C31)</f>
        <v>4</v>
      </c>
      <c r="AG31" s="58">
        <f>COUNTIFS('Country groupings'!$C:$C,$C31)-SUMIFS('IEA production stats (counts)'!T:T,'IEA production stats (counts)'!$E:$E,$D31,'IEA production stats (counts)'!$AN:$AN,$C31)</f>
        <v>4</v>
      </c>
      <c r="AH31" s="58">
        <f>COUNTIFS('Country groupings'!$C:$C,$C31)-SUMIFS('IEA production stats (counts)'!U:U,'IEA production stats (counts)'!$E:$E,$D31,'IEA production stats (counts)'!$AN:$AN,$C31)</f>
        <v>4</v>
      </c>
      <c r="AI31" s="58">
        <f>COUNTIFS('Country groupings'!$C:$C,$C31)-SUMIFS('IEA production stats (counts)'!V:V,'IEA production stats (counts)'!$E:$E,$D31,'IEA production stats (counts)'!$AN:$AN,$C31)</f>
        <v>4</v>
      </c>
      <c r="AJ31" s="58">
        <f>COUNTIFS('Country groupings'!$C:$C,$C31)-SUMIFS('IEA production stats (counts)'!W:W,'IEA production stats (counts)'!$E:$E,$D31,'IEA production stats (counts)'!$AN:$AN,$C31)</f>
        <v>4</v>
      </c>
      <c r="AK31" s="58">
        <f>COUNTIFS('Country groupings'!$C:$C,$C31)-SUMIFS('IEA production stats (counts)'!X:X,'IEA production stats (counts)'!$E:$E,$D31,'IEA production stats (counts)'!$AN:$AN,$C31)</f>
        <v>4</v>
      </c>
      <c r="AL31" s="58">
        <f>COUNTIFS('Country groupings'!$C:$C,$C31)-SUMIFS('IEA production stats (counts)'!Y:Y,'IEA production stats (counts)'!$E:$E,$D31,'IEA production stats (counts)'!$AN:$AN,$C31)</f>
        <v>4</v>
      </c>
      <c r="AM31" s="58">
        <f>COUNTIFS('Country groupings'!$C:$C,$C31)-SUMIFS('IEA production stats (counts)'!Z:Z,'IEA production stats (counts)'!$E:$E,$D31,'IEA production stats (counts)'!$AN:$AN,$C31)</f>
        <v>4</v>
      </c>
      <c r="AN31" s="58">
        <f>COUNTIFS('Country groupings'!$C:$C,$C31)-SUMIFS('IEA production stats (counts)'!AA:AA,'IEA production stats (counts)'!$E:$E,$D31,'IEA production stats (counts)'!$AN:$AN,$C31)</f>
        <v>4</v>
      </c>
      <c r="AO31" s="58">
        <f>COUNTIFS('Country groupings'!$C:$C,$C31)-SUMIFS('IEA production stats (counts)'!AB:AB,'IEA production stats (counts)'!$E:$E,$D31,'IEA production stats (counts)'!$AN:$AN,$C31)</f>
        <v>4</v>
      </c>
      <c r="AP31" s="58">
        <f>COUNTIFS('Country groupings'!$C:$C,$C31)-SUMIFS('IEA production stats (counts)'!AC:AC,'IEA production stats (counts)'!$E:$E,$D31,'IEA production stats (counts)'!$AN:$AN,$C31)</f>
        <v>4</v>
      </c>
      <c r="AQ31" s="58">
        <f>COUNTIFS('Country groupings'!$C:$C,$C31)-SUMIFS('IEA production stats (counts)'!AD:AD,'IEA production stats (counts)'!$E:$E,$D31,'IEA production stats (counts)'!$AN:$AN,$C31)</f>
        <v>4</v>
      </c>
      <c r="AR31" s="58">
        <f>COUNTIFS('Country groupings'!$C:$C,$C31)-SUMIFS('IEA production stats (counts)'!AE:AE,'IEA production stats (counts)'!$E:$E,$D31,'IEA production stats (counts)'!$AN:$AN,$C31)</f>
        <v>4</v>
      </c>
      <c r="AS31" s="58">
        <f>COUNTIFS('Country groupings'!$C:$C,$C31)-SUMIFS('IEA production stats (counts)'!AF:AF,'IEA production stats (counts)'!$E:$E,$D31,'IEA production stats (counts)'!$AN:$AN,$C31)</f>
        <v>4</v>
      </c>
      <c r="AT31" s="58">
        <f>COUNTIFS('Country groupings'!$C:$C,$C31)-SUMIFS('IEA production stats (counts)'!AG:AG,'IEA production stats (counts)'!$E:$E,$D31,'IEA production stats (counts)'!$AN:$AN,$C31)</f>
        <v>4</v>
      </c>
      <c r="AU31" s="58">
        <f>COUNTIFS('Country groupings'!$C:$C,$C31)-SUMIFS('IEA production stats (counts)'!AH:AH,'IEA production stats (counts)'!$E:$E,$D31,'IEA production stats (counts)'!$AN:$AN,$C31)</f>
        <v>4</v>
      </c>
      <c r="AV31" s="58">
        <f>COUNTIFS('Country groupings'!$C:$C,$C31)-SUMIFS('IEA production stats (counts)'!AI:AI,'IEA production stats (counts)'!$E:$E,$D31,'IEA production stats (counts)'!$AN:$AN,$C31)</f>
        <v>4</v>
      </c>
      <c r="AW31" s="58">
        <f>COUNTIFS('Country groupings'!$C:$C,$C31)-SUMIFS('IEA production stats (counts)'!AJ:AJ,'IEA production stats (counts)'!$E:$E,$D31,'IEA production stats (counts)'!$AN:$AN,$C31)</f>
        <v>4</v>
      </c>
      <c r="AX31" s="58">
        <f>COUNTIFS('Country groupings'!$C:$C,$C31)-SUMIFS('IEA production stats (counts)'!AK:AK,'IEA production stats (counts)'!$E:$E,$D31,'IEA production stats (counts)'!$AN:$AN,$C31)</f>
        <v>4</v>
      </c>
      <c r="AY31" s="58">
        <f>COUNTIFS('Country groupings'!$C:$C,$C31)-SUMIFS('IEA production stats (counts)'!AL:AL,'IEA production stats (counts)'!$E:$E,$D31,'IEA production stats (counts)'!$AN:$AN,$C31)</f>
        <v>9</v>
      </c>
      <c r="AZ31" s="62">
        <f>SUMIFS('IEA production stats (counts)'!Q:Q,'IEA production stats (counts)'!$E:$E,$D31,'IEA production stats (counts)'!$AN:$AN,$C31)</f>
        <v>5</v>
      </c>
      <c r="BA31" s="62">
        <f>SUMIFS('IEA production stats (counts)'!R:R,'IEA production stats (counts)'!$E:$E,$D31,'IEA production stats (counts)'!$AN:$AN,$C31)</f>
        <v>5</v>
      </c>
      <c r="BB31" s="62">
        <f>SUMIFS('IEA production stats (counts)'!S:S,'IEA production stats (counts)'!$E:$E,$D31,'IEA production stats (counts)'!$AN:$AN,$C31)</f>
        <v>5</v>
      </c>
      <c r="BC31" s="62">
        <f>SUMIFS('IEA production stats (counts)'!T:T,'IEA production stats (counts)'!$E:$E,$D31,'IEA production stats (counts)'!$AN:$AN,$C31)</f>
        <v>5</v>
      </c>
      <c r="BD31" s="62">
        <f>SUMIFS('IEA production stats (counts)'!U:U,'IEA production stats (counts)'!$E:$E,$D31,'IEA production stats (counts)'!$AN:$AN,$C31)</f>
        <v>5</v>
      </c>
      <c r="BE31" s="62">
        <f>SUMIFS('IEA production stats (counts)'!V:V,'IEA production stats (counts)'!$E:$E,$D31,'IEA production stats (counts)'!$AN:$AN,$C31)</f>
        <v>5</v>
      </c>
      <c r="BF31" s="62">
        <f>SUMIFS('IEA production stats (counts)'!W:W,'IEA production stats (counts)'!$E:$E,$D31,'IEA production stats (counts)'!$AN:$AN,$C31)</f>
        <v>5</v>
      </c>
      <c r="BG31" s="62">
        <f>SUMIFS('IEA production stats (counts)'!X:X,'IEA production stats (counts)'!$E:$E,$D31,'IEA production stats (counts)'!$AN:$AN,$C31)</f>
        <v>5</v>
      </c>
      <c r="BH31" s="62">
        <f>SUMIFS('IEA production stats (counts)'!Y:Y,'IEA production stats (counts)'!$E:$E,$D31,'IEA production stats (counts)'!$AN:$AN,$C31)</f>
        <v>5</v>
      </c>
      <c r="BI31" s="62">
        <f>SUMIFS('IEA production stats (counts)'!Z:Z,'IEA production stats (counts)'!$E:$E,$D31,'IEA production stats (counts)'!$AN:$AN,$C31)</f>
        <v>5</v>
      </c>
      <c r="BJ31" s="62">
        <f>SUMIFS('IEA production stats (counts)'!AA:AA,'IEA production stats (counts)'!$E:$E,$D31,'IEA production stats (counts)'!$AN:$AN,$C31)</f>
        <v>5</v>
      </c>
      <c r="BK31" s="62">
        <f>SUMIFS('IEA production stats (counts)'!AB:AB,'IEA production stats (counts)'!$E:$E,$D31,'IEA production stats (counts)'!$AN:$AN,$C31)</f>
        <v>5</v>
      </c>
      <c r="BL31" s="62">
        <f>SUMIFS('IEA production stats (counts)'!AC:AC,'IEA production stats (counts)'!$E:$E,$D31,'IEA production stats (counts)'!$AN:$AN,$C31)</f>
        <v>5</v>
      </c>
      <c r="BM31" s="62">
        <f>SUMIFS('IEA production stats (counts)'!AD:AD,'IEA production stats (counts)'!$E:$E,$D31,'IEA production stats (counts)'!$AN:$AN,$C31)</f>
        <v>5</v>
      </c>
      <c r="BN31" s="62">
        <f>SUMIFS('IEA production stats (counts)'!AE:AE,'IEA production stats (counts)'!$E:$E,$D31,'IEA production stats (counts)'!$AN:$AN,$C31)</f>
        <v>5</v>
      </c>
      <c r="BO31" s="62">
        <f>SUMIFS('IEA production stats (counts)'!AF:AF,'IEA production stats (counts)'!$E:$E,$D31,'IEA production stats (counts)'!$AN:$AN,$C31)</f>
        <v>5</v>
      </c>
      <c r="BP31" s="62">
        <f>SUMIFS('IEA production stats (counts)'!AG:AG,'IEA production stats (counts)'!$E:$E,$D31,'IEA production stats (counts)'!$AN:$AN,$C31)</f>
        <v>5</v>
      </c>
      <c r="BQ31" s="62">
        <f>SUMIFS('IEA production stats (counts)'!AH:AH,'IEA production stats (counts)'!$E:$E,$D31,'IEA production stats (counts)'!$AN:$AN,$C31)</f>
        <v>5</v>
      </c>
      <c r="BR31" s="62">
        <f>SUMIFS('IEA production stats (counts)'!AI:AI,'IEA production stats (counts)'!$E:$E,$D31,'IEA production stats (counts)'!$AN:$AN,$C31)</f>
        <v>5</v>
      </c>
      <c r="BS31" s="62">
        <f>SUMIFS('IEA production stats (counts)'!AJ:AJ,'IEA production stats (counts)'!$E:$E,$D31,'IEA production stats (counts)'!$AN:$AN,$C31)</f>
        <v>5</v>
      </c>
      <c r="BT31" s="62">
        <f>SUMIFS('IEA production stats (counts)'!AK:AK,'IEA production stats (counts)'!$E:$E,$D31,'IEA production stats (counts)'!$AN:$AN,$C31)</f>
        <v>5</v>
      </c>
      <c r="BU31" s="62">
        <f>SUMIFS('IEA production stats (counts)'!AL:AL,'IEA production stats (counts)'!$E:$E,$D31,'IEA production stats (counts)'!$AN:$AN,$C31)</f>
        <v>0</v>
      </c>
      <c r="BV31" s="66">
        <f t="shared" si="2"/>
        <v>55.555555555555557</v>
      </c>
      <c r="BW31" s="66">
        <f t="shared" si="22"/>
        <v>55.555555555555557</v>
      </c>
      <c r="BX31" s="66">
        <f t="shared" si="23"/>
        <v>55.555555555555557</v>
      </c>
      <c r="BY31" s="66">
        <f t="shared" si="24"/>
        <v>55.555555555555557</v>
      </c>
      <c r="BZ31" s="66">
        <f t="shared" si="4"/>
        <v>55.555555555555557</v>
      </c>
      <c r="CA31" s="66">
        <f t="shared" si="5"/>
        <v>55.555555555555557</v>
      </c>
      <c r="CB31" s="66">
        <f t="shared" si="6"/>
        <v>55.555555555555557</v>
      </c>
      <c r="CC31" s="66">
        <f t="shared" si="7"/>
        <v>55.555555555555557</v>
      </c>
      <c r="CD31" s="66">
        <f t="shared" si="8"/>
        <v>55.555555555555557</v>
      </c>
      <c r="CE31" s="66">
        <f t="shared" si="9"/>
        <v>55.555555555555557</v>
      </c>
      <c r="CF31" s="66">
        <f t="shared" si="10"/>
        <v>55.555555555555557</v>
      </c>
      <c r="CG31" s="66">
        <f t="shared" si="11"/>
        <v>55.555555555555557</v>
      </c>
      <c r="CH31" s="66">
        <f t="shared" si="12"/>
        <v>55.555555555555557</v>
      </c>
      <c r="CI31" s="66">
        <f t="shared" si="13"/>
        <v>55.555555555555557</v>
      </c>
      <c r="CJ31" s="66">
        <f t="shared" si="14"/>
        <v>55.555555555555557</v>
      </c>
      <c r="CK31" s="66">
        <f t="shared" si="15"/>
        <v>55.555555555555557</v>
      </c>
      <c r="CL31" s="66">
        <f t="shared" si="16"/>
        <v>55.555555555555557</v>
      </c>
      <c r="CM31" s="66">
        <f t="shared" si="17"/>
        <v>55.555555555555557</v>
      </c>
      <c r="CN31" s="66">
        <f t="shared" si="18"/>
        <v>55.555555555555557</v>
      </c>
      <c r="CO31" s="66">
        <f t="shared" si="19"/>
        <v>55.555555555555557</v>
      </c>
      <c r="CP31" s="66">
        <f t="shared" si="20"/>
        <v>55.555555555555557</v>
      </c>
      <c r="CQ31" s="66">
        <f t="shared" si="21"/>
        <v>0</v>
      </c>
    </row>
    <row r="32" spans="1:95" x14ac:dyDescent="0.25">
      <c r="A32" s="5" t="str">
        <f t="shared" si="25"/>
        <v>102MRENEW</v>
      </c>
      <c r="B32" s="3">
        <v>102</v>
      </c>
      <c r="C32" t="str">
        <f>VLOOKUP($B32,'Lookup codes'!$A:$C,2,FALSE)</f>
        <v>Central Africa</v>
      </c>
      <c r="D32" t="s">
        <v>640</v>
      </c>
      <c r="E32" t="s">
        <v>641</v>
      </c>
      <c r="F32" t="s">
        <v>794</v>
      </c>
      <c r="G32" t="s">
        <v>528</v>
      </c>
      <c r="H32" s="45">
        <f>SUMIFS('IEA production stats by year'!Q:Q,'IEA production stats by year'!$E:$E,$D32,'IEA production stats by year'!$AN:$AN,$C32)</f>
        <v>861529.79780000006</v>
      </c>
      <c r="I32" s="45">
        <f>SUMIFS('IEA production stats by year'!R:R,'IEA production stats by year'!$E:$E,$D32,'IEA production stats by year'!$AN:$AN,$C32)</f>
        <v>890319.60350000008</v>
      </c>
      <c r="J32" s="45">
        <f>SUMIFS('IEA production stats by year'!S:S,'IEA production stats by year'!$E:$E,$D32,'IEA production stats by year'!$AN:$AN,$C32)</f>
        <v>939322.60149999999</v>
      </c>
      <c r="K32" s="45">
        <f>SUMIFS('IEA production stats by year'!T:T,'IEA production stats by year'!$E:$E,$D32,'IEA production stats by year'!$AN:$AN,$C32)</f>
        <v>983309.80069999991</v>
      </c>
      <c r="L32" s="45">
        <f>SUMIFS('IEA production stats by year'!U:U,'IEA production stats by year'!$E:$E,$D32,'IEA production stats by year'!$AN:$AN,$C32)</f>
        <v>1032255.6028</v>
      </c>
      <c r="M32" s="45">
        <f>SUMIFS('IEA production stats by year'!V:V,'IEA production stats by year'!$E:$E,$D32,'IEA production stats by year'!$AN:$AN,$C32)</f>
        <v>1077388.3983</v>
      </c>
      <c r="N32" s="45">
        <f>SUMIFS('IEA production stats by year'!W:W,'IEA production stats by year'!$E:$E,$D32,'IEA production stats by year'!$AN:$AN,$C32)</f>
        <v>1101678.4032000001</v>
      </c>
      <c r="O32" s="45">
        <f>SUMIFS('IEA production stats by year'!X:X,'IEA production stats by year'!$E:$E,$D32,'IEA production stats by year'!$AN:$AN,$C32)</f>
        <v>1086707.5995999998</v>
      </c>
      <c r="P32" s="45">
        <f>SUMIFS('IEA production stats by year'!Y:Y,'IEA production stats by year'!$E:$E,$D32,'IEA production stats by year'!$AN:$AN,$C32)</f>
        <v>1131550.6014999999</v>
      </c>
      <c r="Q32" s="45">
        <f>SUMIFS('IEA production stats by year'!Z:Z,'IEA production stats by year'!$E:$E,$D32,'IEA production stats by year'!$AN:$AN,$C32)</f>
        <v>1180684.1984000001</v>
      </c>
      <c r="R32" s="45">
        <f>SUMIFS('IEA production stats by year'!AA:AA,'IEA production stats by year'!$E:$E,$D32,'IEA production stats by year'!$AN:$AN,$C32)</f>
        <v>1224758.4034000002</v>
      </c>
      <c r="S32" s="45">
        <f>SUMIFS('IEA production stats by year'!AB:AB,'IEA production stats by year'!$E:$E,$D32,'IEA production stats by year'!$AN:$AN,$C32)</f>
        <v>1254844.9993</v>
      </c>
      <c r="T32" s="45">
        <f>SUMIFS('IEA production stats by year'!AC:AC,'IEA production stats by year'!$E:$E,$D32,'IEA production stats by year'!$AN:$AN,$C32)</f>
        <v>1458105.594</v>
      </c>
      <c r="U32" s="45">
        <f>SUMIFS('IEA production stats by year'!AD:AD,'IEA production stats by year'!$E:$E,$D32,'IEA production stats by year'!$AN:$AN,$C32)</f>
        <v>1580932.7952999999</v>
      </c>
      <c r="V32" s="45">
        <f>SUMIFS('IEA production stats by year'!AE:AE,'IEA production stats by year'!$E:$E,$D32,'IEA production stats by year'!$AN:$AN,$C32)</f>
        <v>1626343.4017</v>
      </c>
      <c r="W32" s="45">
        <f>SUMIFS('IEA production stats by year'!AF:AF,'IEA production stats by year'!$E:$E,$D32,'IEA production stats by year'!$AN:$AN,$C32)</f>
        <v>1682884.2013000003</v>
      </c>
      <c r="X32" s="45">
        <f>SUMIFS('IEA production stats by year'!AG:AG,'IEA production stats by year'!$E:$E,$D32,'IEA production stats by year'!$AN:$AN,$C32)</f>
        <v>1732923.0052999998</v>
      </c>
      <c r="Y32" s="45">
        <f>SUMIFS('IEA production stats by year'!AH:AH,'IEA production stats by year'!$E:$E,$D32,'IEA production stats by year'!$AN:$AN,$C32)</f>
        <v>1742143.2851999996</v>
      </c>
      <c r="Z32" s="45">
        <f>SUMIFS('IEA production stats by year'!AI:AI,'IEA production stats by year'!$E:$E,$D32,'IEA production stats by year'!$AN:$AN,$C32)</f>
        <v>1766638.1795000001</v>
      </c>
      <c r="AA32" s="45">
        <f>SUMIFS('IEA production stats by year'!AJ:AJ,'IEA production stats by year'!$E:$E,$D32,'IEA production stats by year'!$AN:$AN,$C32)</f>
        <v>1791426.2670999998</v>
      </c>
      <c r="AB32" s="45">
        <f>SUMIFS('IEA production stats by year'!AK:AK,'IEA production stats by year'!$E:$E,$D32,'IEA production stats by year'!$AN:$AN,$C32)</f>
        <v>1817827.0136999998</v>
      </c>
      <c r="AC32" s="45">
        <f>SUMIFS('IEA production stats by year'!AL:AL,'IEA production stats by year'!$E:$E,$D32,'IEA production stats by year'!$AN:$AN,$C32)</f>
        <v>0</v>
      </c>
      <c r="AD32" s="58">
        <f>COUNTIFS('Country groupings'!$C:$C,$C32)-SUMIFS('IEA production stats (counts)'!Q:Q,'IEA production stats (counts)'!$E:$E,$D32,'IEA production stats (counts)'!$AN:$AN,$C32)</f>
        <v>4</v>
      </c>
      <c r="AE32" s="58">
        <f>COUNTIFS('Country groupings'!$C:$C,$C32)-SUMIFS('IEA production stats (counts)'!R:R,'IEA production stats (counts)'!$E:$E,$D32,'IEA production stats (counts)'!$AN:$AN,$C32)</f>
        <v>4</v>
      </c>
      <c r="AF32" s="58">
        <f>COUNTIFS('Country groupings'!$C:$C,$C32)-SUMIFS('IEA production stats (counts)'!S:S,'IEA production stats (counts)'!$E:$E,$D32,'IEA production stats (counts)'!$AN:$AN,$C32)</f>
        <v>4</v>
      </c>
      <c r="AG32" s="58">
        <f>COUNTIFS('Country groupings'!$C:$C,$C32)-SUMIFS('IEA production stats (counts)'!T:T,'IEA production stats (counts)'!$E:$E,$D32,'IEA production stats (counts)'!$AN:$AN,$C32)</f>
        <v>4</v>
      </c>
      <c r="AH32" s="58">
        <f>COUNTIFS('Country groupings'!$C:$C,$C32)-SUMIFS('IEA production stats (counts)'!U:U,'IEA production stats (counts)'!$E:$E,$D32,'IEA production stats (counts)'!$AN:$AN,$C32)</f>
        <v>4</v>
      </c>
      <c r="AI32" s="58">
        <f>COUNTIFS('Country groupings'!$C:$C,$C32)-SUMIFS('IEA production stats (counts)'!V:V,'IEA production stats (counts)'!$E:$E,$D32,'IEA production stats (counts)'!$AN:$AN,$C32)</f>
        <v>4</v>
      </c>
      <c r="AJ32" s="58">
        <f>COUNTIFS('Country groupings'!$C:$C,$C32)-SUMIFS('IEA production stats (counts)'!W:W,'IEA production stats (counts)'!$E:$E,$D32,'IEA production stats (counts)'!$AN:$AN,$C32)</f>
        <v>4</v>
      </c>
      <c r="AK32" s="58">
        <f>COUNTIFS('Country groupings'!$C:$C,$C32)-SUMIFS('IEA production stats (counts)'!X:X,'IEA production stats (counts)'!$E:$E,$D32,'IEA production stats (counts)'!$AN:$AN,$C32)</f>
        <v>4</v>
      </c>
      <c r="AL32" s="58">
        <f>COUNTIFS('Country groupings'!$C:$C,$C32)-SUMIFS('IEA production stats (counts)'!Y:Y,'IEA production stats (counts)'!$E:$E,$D32,'IEA production stats (counts)'!$AN:$AN,$C32)</f>
        <v>4</v>
      </c>
      <c r="AM32" s="58">
        <f>COUNTIFS('Country groupings'!$C:$C,$C32)-SUMIFS('IEA production stats (counts)'!Z:Z,'IEA production stats (counts)'!$E:$E,$D32,'IEA production stats (counts)'!$AN:$AN,$C32)</f>
        <v>4</v>
      </c>
      <c r="AN32" s="58">
        <f>COUNTIFS('Country groupings'!$C:$C,$C32)-SUMIFS('IEA production stats (counts)'!AA:AA,'IEA production stats (counts)'!$E:$E,$D32,'IEA production stats (counts)'!$AN:$AN,$C32)</f>
        <v>4</v>
      </c>
      <c r="AO32" s="58">
        <f>COUNTIFS('Country groupings'!$C:$C,$C32)-SUMIFS('IEA production stats (counts)'!AB:AB,'IEA production stats (counts)'!$E:$E,$D32,'IEA production stats (counts)'!$AN:$AN,$C32)</f>
        <v>4</v>
      </c>
      <c r="AP32" s="58">
        <f>COUNTIFS('Country groupings'!$C:$C,$C32)-SUMIFS('IEA production stats (counts)'!AC:AC,'IEA production stats (counts)'!$E:$E,$D32,'IEA production stats (counts)'!$AN:$AN,$C32)</f>
        <v>4</v>
      </c>
      <c r="AQ32" s="58">
        <f>COUNTIFS('Country groupings'!$C:$C,$C32)-SUMIFS('IEA production stats (counts)'!AD:AD,'IEA production stats (counts)'!$E:$E,$D32,'IEA production stats (counts)'!$AN:$AN,$C32)</f>
        <v>4</v>
      </c>
      <c r="AR32" s="58">
        <f>COUNTIFS('Country groupings'!$C:$C,$C32)-SUMIFS('IEA production stats (counts)'!AE:AE,'IEA production stats (counts)'!$E:$E,$D32,'IEA production stats (counts)'!$AN:$AN,$C32)</f>
        <v>4</v>
      </c>
      <c r="AS32" s="58">
        <f>COUNTIFS('Country groupings'!$C:$C,$C32)-SUMIFS('IEA production stats (counts)'!AF:AF,'IEA production stats (counts)'!$E:$E,$D32,'IEA production stats (counts)'!$AN:$AN,$C32)</f>
        <v>4</v>
      </c>
      <c r="AT32" s="58">
        <f>COUNTIFS('Country groupings'!$C:$C,$C32)-SUMIFS('IEA production stats (counts)'!AG:AG,'IEA production stats (counts)'!$E:$E,$D32,'IEA production stats (counts)'!$AN:$AN,$C32)</f>
        <v>4</v>
      </c>
      <c r="AU32" s="58">
        <f>COUNTIFS('Country groupings'!$C:$C,$C32)-SUMIFS('IEA production stats (counts)'!AH:AH,'IEA production stats (counts)'!$E:$E,$D32,'IEA production stats (counts)'!$AN:$AN,$C32)</f>
        <v>4</v>
      </c>
      <c r="AV32" s="58">
        <f>COUNTIFS('Country groupings'!$C:$C,$C32)-SUMIFS('IEA production stats (counts)'!AI:AI,'IEA production stats (counts)'!$E:$E,$D32,'IEA production stats (counts)'!$AN:$AN,$C32)</f>
        <v>4</v>
      </c>
      <c r="AW32" s="58">
        <f>COUNTIFS('Country groupings'!$C:$C,$C32)-SUMIFS('IEA production stats (counts)'!AJ:AJ,'IEA production stats (counts)'!$E:$E,$D32,'IEA production stats (counts)'!$AN:$AN,$C32)</f>
        <v>4</v>
      </c>
      <c r="AX32" s="58">
        <f>COUNTIFS('Country groupings'!$C:$C,$C32)-SUMIFS('IEA production stats (counts)'!AK:AK,'IEA production stats (counts)'!$E:$E,$D32,'IEA production stats (counts)'!$AN:$AN,$C32)</f>
        <v>4</v>
      </c>
      <c r="AY32" s="58">
        <f>COUNTIFS('Country groupings'!$C:$C,$C32)-SUMIFS('IEA production stats (counts)'!AL:AL,'IEA production stats (counts)'!$E:$E,$D32,'IEA production stats (counts)'!$AN:$AN,$C32)</f>
        <v>9</v>
      </c>
      <c r="AZ32" s="62">
        <f>SUMIFS('IEA production stats (counts)'!Q:Q,'IEA production stats (counts)'!$E:$E,$D32,'IEA production stats (counts)'!$AN:$AN,$C32)</f>
        <v>5</v>
      </c>
      <c r="BA32" s="62">
        <f>SUMIFS('IEA production stats (counts)'!R:R,'IEA production stats (counts)'!$E:$E,$D32,'IEA production stats (counts)'!$AN:$AN,$C32)</f>
        <v>5</v>
      </c>
      <c r="BB32" s="62">
        <f>SUMIFS('IEA production stats (counts)'!S:S,'IEA production stats (counts)'!$E:$E,$D32,'IEA production stats (counts)'!$AN:$AN,$C32)</f>
        <v>5</v>
      </c>
      <c r="BC32" s="62">
        <f>SUMIFS('IEA production stats (counts)'!T:T,'IEA production stats (counts)'!$E:$E,$D32,'IEA production stats (counts)'!$AN:$AN,$C32)</f>
        <v>5</v>
      </c>
      <c r="BD32" s="62">
        <f>SUMIFS('IEA production stats (counts)'!U:U,'IEA production stats (counts)'!$E:$E,$D32,'IEA production stats (counts)'!$AN:$AN,$C32)</f>
        <v>5</v>
      </c>
      <c r="BE32" s="62">
        <f>SUMIFS('IEA production stats (counts)'!V:V,'IEA production stats (counts)'!$E:$E,$D32,'IEA production stats (counts)'!$AN:$AN,$C32)</f>
        <v>5</v>
      </c>
      <c r="BF32" s="62">
        <f>SUMIFS('IEA production stats (counts)'!W:W,'IEA production stats (counts)'!$E:$E,$D32,'IEA production stats (counts)'!$AN:$AN,$C32)</f>
        <v>5</v>
      </c>
      <c r="BG32" s="62">
        <f>SUMIFS('IEA production stats (counts)'!X:X,'IEA production stats (counts)'!$E:$E,$D32,'IEA production stats (counts)'!$AN:$AN,$C32)</f>
        <v>5</v>
      </c>
      <c r="BH32" s="62">
        <f>SUMIFS('IEA production stats (counts)'!Y:Y,'IEA production stats (counts)'!$E:$E,$D32,'IEA production stats (counts)'!$AN:$AN,$C32)</f>
        <v>5</v>
      </c>
      <c r="BI32" s="62">
        <f>SUMIFS('IEA production stats (counts)'!Z:Z,'IEA production stats (counts)'!$E:$E,$D32,'IEA production stats (counts)'!$AN:$AN,$C32)</f>
        <v>5</v>
      </c>
      <c r="BJ32" s="62">
        <f>SUMIFS('IEA production stats (counts)'!AA:AA,'IEA production stats (counts)'!$E:$E,$D32,'IEA production stats (counts)'!$AN:$AN,$C32)</f>
        <v>5</v>
      </c>
      <c r="BK32" s="62">
        <f>SUMIFS('IEA production stats (counts)'!AB:AB,'IEA production stats (counts)'!$E:$E,$D32,'IEA production stats (counts)'!$AN:$AN,$C32)</f>
        <v>5</v>
      </c>
      <c r="BL32" s="62">
        <f>SUMIFS('IEA production stats (counts)'!AC:AC,'IEA production stats (counts)'!$E:$E,$D32,'IEA production stats (counts)'!$AN:$AN,$C32)</f>
        <v>5</v>
      </c>
      <c r="BM32" s="62">
        <f>SUMIFS('IEA production stats (counts)'!AD:AD,'IEA production stats (counts)'!$E:$E,$D32,'IEA production stats (counts)'!$AN:$AN,$C32)</f>
        <v>5</v>
      </c>
      <c r="BN32" s="62">
        <f>SUMIFS('IEA production stats (counts)'!AE:AE,'IEA production stats (counts)'!$E:$E,$D32,'IEA production stats (counts)'!$AN:$AN,$C32)</f>
        <v>5</v>
      </c>
      <c r="BO32" s="62">
        <f>SUMIFS('IEA production stats (counts)'!AF:AF,'IEA production stats (counts)'!$E:$E,$D32,'IEA production stats (counts)'!$AN:$AN,$C32)</f>
        <v>5</v>
      </c>
      <c r="BP32" s="62">
        <f>SUMIFS('IEA production stats (counts)'!AG:AG,'IEA production stats (counts)'!$E:$E,$D32,'IEA production stats (counts)'!$AN:$AN,$C32)</f>
        <v>5</v>
      </c>
      <c r="BQ32" s="62">
        <f>SUMIFS('IEA production stats (counts)'!AH:AH,'IEA production stats (counts)'!$E:$E,$D32,'IEA production stats (counts)'!$AN:$AN,$C32)</f>
        <v>5</v>
      </c>
      <c r="BR32" s="62">
        <f>SUMIFS('IEA production stats (counts)'!AI:AI,'IEA production stats (counts)'!$E:$E,$D32,'IEA production stats (counts)'!$AN:$AN,$C32)</f>
        <v>5</v>
      </c>
      <c r="BS32" s="62">
        <f>SUMIFS('IEA production stats (counts)'!AJ:AJ,'IEA production stats (counts)'!$E:$E,$D32,'IEA production stats (counts)'!$AN:$AN,$C32)</f>
        <v>5</v>
      </c>
      <c r="BT32" s="62">
        <f>SUMIFS('IEA production stats (counts)'!AK:AK,'IEA production stats (counts)'!$E:$E,$D32,'IEA production stats (counts)'!$AN:$AN,$C32)</f>
        <v>5</v>
      </c>
      <c r="BU32" s="62">
        <f>SUMIFS('IEA production stats (counts)'!AL:AL,'IEA production stats (counts)'!$E:$E,$D32,'IEA production stats (counts)'!$AN:$AN,$C32)</f>
        <v>0</v>
      </c>
      <c r="BV32" s="66">
        <f t="shared" si="2"/>
        <v>55.555555555555557</v>
      </c>
      <c r="BW32" s="66">
        <f t="shared" si="22"/>
        <v>55.555555555555557</v>
      </c>
      <c r="BX32" s="66">
        <f t="shared" si="23"/>
        <v>55.555555555555557</v>
      </c>
      <c r="BY32" s="66">
        <f t="shared" si="24"/>
        <v>55.555555555555557</v>
      </c>
      <c r="BZ32" s="66">
        <f t="shared" si="4"/>
        <v>55.555555555555557</v>
      </c>
      <c r="CA32" s="66">
        <f t="shared" si="5"/>
        <v>55.555555555555557</v>
      </c>
      <c r="CB32" s="66">
        <f t="shared" si="6"/>
        <v>55.555555555555557</v>
      </c>
      <c r="CC32" s="66">
        <f t="shared" si="7"/>
        <v>55.555555555555557</v>
      </c>
      <c r="CD32" s="66">
        <f t="shared" si="8"/>
        <v>55.555555555555557</v>
      </c>
      <c r="CE32" s="66">
        <f t="shared" si="9"/>
        <v>55.555555555555557</v>
      </c>
      <c r="CF32" s="66">
        <f t="shared" si="10"/>
        <v>55.555555555555557</v>
      </c>
      <c r="CG32" s="66">
        <f t="shared" si="11"/>
        <v>55.555555555555557</v>
      </c>
      <c r="CH32" s="66">
        <f t="shared" si="12"/>
        <v>55.555555555555557</v>
      </c>
      <c r="CI32" s="66">
        <f t="shared" si="13"/>
        <v>55.555555555555557</v>
      </c>
      <c r="CJ32" s="66">
        <f t="shared" si="14"/>
        <v>55.555555555555557</v>
      </c>
      <c r="CK32" s="66">
        <f t="shared" si="15"/>
        <v>55.555555555555557</v>
      </c>
      <c r="CL32" s="66">
        <f t="shared" si="16"/>
        <v>55.555555555555557</v>
      </c>
      <c r="CM32" s="66">
        <f t="shared" si="17"/>
        <v>55.555555555555557</v>
      </c>
      <c r="CN32" s="66">
        <f t="shared" si="18"/>
        <v>55.555555555555557</v>
      </c>
      <c r="CO32" s="66">
        <f t="shared" si="19"/>
        <v>55.555555555555557</v>
      </c>
      <c r="CP32" s="66">
        <f t="shared" si="20"/>
        <v>55.555555555555557</v>
      </c>
      <c r="CQ32" s="66">
        <f t="shared" si="21"/>
        <v>0</v>
      </c>
    </row>
    <row r="33" spans="1:95" x14ac:dyDescent="0.25">
      <c r="A33" s="5" t="str">
        <f t="shared" si="25"/>
        <v>102TOTAL</v>
      </c>
      <c r="B33" s="3">
        <v>102</v>
      </c>
      <c r="C33" t="str">
        <f>VLOOKUP($B33,'Lookup codes'!$A:$C,2,FALSE)</f>
        <v>Central Africa</v>
      </c>
      <c r="D33" t="s">
        <v>642</v>
      </c>
      <c r="E33" t="s">
        <v>643</v>
      </c>
      <c r="F33" t="s">
        <v>794</v>
      </c>
      <c r="G33" t="s">
        <v>528</v>
      </c>
      <c r="H33" s="45">
        <f>SUMIFS('IEA production stats by year'!Q:Q,'IEA production stats by year'!$E:$E,$D33,'IEA production stats by year'!$AN:$AN,$C33)</f>
        <v>2557070.2559000002</v>
      </c>
      <c r="I33" s="45">
        <f>SUMIFS('IEA production stats by year'!R:R,'IEA production stats by year'!$E:$E,$D33,'IEA production stats by year'!$AN:$AN,$C33)</f>
        <v>2640653.9609999997</v>
      </c>
      <c r="J33" s="45">
        <f>SUMIFS('IEA production stats by year'!S:S,'IEA production stats by year'!$E:$E,$D33,'IEA production stats by year'!$AN:$AN,$C33)</f>
        <v>2722850.8766000001</v>
      </c>
      <c r="K33" s="45">
        <f>SUMIFS('IEA production stats by year'!T:T,'IEA production stats by year'!$E:$E,$D33,'IEA production stats by year'!$AN:$AN,$C33)</f>
        <v>2806180.0534999999</v>
      </c>
      <c r="L33" s="45">
        <f>SUMIFS('IEA production stats by year'!U:U,'IEA production stats by year'!$E:$E,$D33,'IEA production stats by year'!$AN:$AN,$C33)</f>
        <v>3101758.0266</v>
      </c>
      <c r="M33" s="45">
        <f>SUMIFS('IEA production stats by year'!V:V,'IEA production stats by year'!$E:$E,$D33,'IEA production stats by year'!$AN:$AN,$C33)</f>
        <v>3139883.7225000001</v>
      </c>
      <c r="N33" s="45">
        <f>SUMIFS('IEA production stats by year'!W:W,'IEA production stats by year'!$E:$E,$D33,'IEA production stats by year'!$AN:$AN,$C33)</f>
        <v>3273172.5142999999</v>
      </c>
      <c r="O33" s="45">
        <f>SUMIFS('IEA production stats by year'!X:X,'IEA production stats by year'!$E:$E,$D33,'IEA production stats by year'!$AN:$AN,$C33)</f>
        <v>3223354.9577000001</v>
      </c>
      <c r="P33" s="45">
        <f>SUMIFS('IEA production stats by year'!Y:Y,'IEA production stats by year'!$E:$E,$D33,'IEA production stats by year'!$AN:$AN,$C33)</f>
        <v>3378779.3735999996</v>
      </c>
      <c r="Q33" s="45">
        <f>SUMIFS('IEA production stats by year'!Z:Z,'IEA production stats by year'!$E:$E,$D33,'IEA production stats by year'!$AN:$AN,$C33)</f>
        <v>3415436.5450999998</v>
      </c>
      <c r="R33" s="45">
        <f>SUMIFS('IEA production stats by year'!AA:AA,'IEA production stats by year'!$E:$E,$D33,'IEA production stats by year'!$AN:$AN,$C33)</f>
        <v>3511587.659</v>
      </c>
      <c r="S33" s="45">
        <f>SUMIFS('IEA production stats by year'!AB:AB,'IEA production stats by year'!$E:$E,$D33,'IEA production stats by year'!$AN:$AN,$C33)</f>
        <v>3483332.1305999998</v>
      </c>
      <c r="T33" s="45">
        <f>SUMIFS('IEA production stats by year'!AC:AC,'IEA production stats by year'!$E:$E,$D33,'IEA production stats by year'!$AN:$AN,$C33)</f>
        <v>3690118.8693999997</v>
      </c>
      <c r="U33" s="45">
        <f>SUMIFS('IEA production stats by year'!AD:AD,'IEA production stats by year'!$E:$E,$D33,'IEA production stats by year'!$AN:$AN,$C33)</f>
        <v>3679847.5686999997</v>
      </c>
      <c r="V33" s="45">
        <f>SUMIFS('IEA production stats by year'!AE:AE,'IEA production stats by year'!$E:$E,$D33,'IEA production stats by year'!$AN:$AN,$C33)</f>
        <v>3775915.0930999997</v>
      </c>
      <c r="W33" s="45">
        <f>SUMIFS('IEA production stats by year'!AF:AF,'IEA production stats by year'!$E:$E,$D33,'IEA production stats by year'!$AN:$AN,$C33)</f>
        <v>3875210.3054000004</v>
      </c>
      <c r="X33" s="45">
        <f>SUMIFS('IEA production stats by year'!AG:AG,'IEA production stats by year'!$E:$E,$D33,'IEA production stats by year'!$AN:$AN,$C33)</f>
        <v>3833921.6831000005</v>
      </c>
      <c r="Y33" s="45">
        <f>SUMIFS('IEA production stats by year'!AH:AH,'IEA production stats by year'!$E:$E,$D33,'IEA production stats by year'!$AN:$AN,$C33)</f>
        <v>3800692.6886999998</v>
      </c>
      <c r="Z33" s="45">
        <f>SUMIFS('IEA production stats by year'!AI:AI,'IEA production stats by year'!$E:$E,$D33,'IEA production stats by year'!$AN:$AN,$C33)</f>
        <v>3786770.7495999997</v>
      </c>
      <c r="AA33" s="45">
        <f>SUMIFS('IEA production stats by year'!AJ:AJ,'IEA production stats by year'!$E:$E,$D33,'IEA production stats by year'!$AN:$AN,$C33)</f>
        <v>3842531.4437000002</v>
      </c>
      <c r="AB33" s="45">
        <f>SUMIFS('IEA production stats by year'!AK:AK,'IEA production stats by year'!$E:$E,$D33,'IEA production stats by year'!$AN:$AN,$C33)</f>
        <v>3783692.2079999996</v>
      </c>
      <c r="AC33" s="45">
        <f>SUMIFS('IEA production stats by year'!AL:AL,'IEA production stats by year'!$E:$E,$D33,'IEA production stats by year'!$AN:$AN,$C33)</f>
        <v>0</v>
      </c>
      <c r="AD33" s="58">
        <f>COUNTIFS('Country groupings'!$C:$C,$C33)-SUMIFS('IEA production stats (counts)'!Q:Q,'IEA production stats (counts)'!$E:$E,$D33,'IEA production stats (counts)'!$AN:$AN,$C33)</f>
        <v>4</v>
      </c>
      <c r="AE33" s="58">
        <f>COUNTIFS('Country groupings'!$C:$C,$C33)-SUMIFS('IEA production stats (counts)'!R:R,'IEA production stats (counts)'!$E:$E,$D33,'IEA production stats (counts)'!$AN:$AN,$C33)</f>
        <v>4</v>
      </c>
      <c r="AF33" s="58">
        <f>COUNTIFS('Country groupings'!$C:$C,$C33)-SUMIFS('IEA production stats (counts)'!S:S,'IEA production stats (counts)'!$E:$E,$D33,'IEA production stats (counts)'!$AN:$AN,$C33)</f>
        <v>4</v>
      </c>
      <c r="AG33" s="58">
        <f>COUNTIFS('Country groupings'!$C:$C,$C33)-SUMIFS('IEA production stats (counts)'!T:T,'IEA production stats (counts)'!$E:$E,$D33,'IEA production stats (counts)'!$AN:$AN,$C33)</f>
        <v>4</v>
      </c>
      <c r="AH33" s="58">
        <f>COUNTIFS('Country groupings'!$C:$C,$C33)-SUMIFS('IEA production stats (counts)'!U:U,'IEA production stats (counts)'!$E:$E,$D33,'IEA production stats (counts)'!$AN:$AN,$C33)</f>
        <v>4</v>
      </c>
      <c r="AI33" s="58">
        <f>COUNTIFS('Country groupings'!$C:$C,$C33)-SUMIFS('IEA production stats (counts)'!V:V,'IEA production stats (counts)'!$E:$E,$D33,'IEA production stats (counts)'!$AN:$AN,$C33)</f>
        <v>4</v>
      </c>
      <c r="AJ33" s="58">
        <f>COUNTIFS('Country groupings'!$C:$C,$C33)-SUMIFS('IEA production stats (counts)'!W:W,'IEA production stats (counts)'!$E:$E,$D33,'IEA production stats (counts)'!$AN:$AN,$C33)</f>
        <v>4</v>
      </c>
      <c r="AK33" s="58">
        <f>COUNTIFS('Country groupings'!$C:$C,$C33)-SUMIFS('IEA production stats (counts)'!X:X,'IEA production stats (counts)'!$E:$E,$D33,'IEA production stats (counts)'!$AN:$AN,$C33)</f>
        <v>4</v>
      </c>
      <c r="AL33" s="58">
        <f>COUNTIFS('Country groupings'!$C:$C,$C33)-SUMIFS('IEA production stats (counts)'!Y:Y,'IEA production stats (counts)'!$E:$E,$D33,'IEA production stats (counts)'!$AN:$AN,$C33)</f>
        <v>4</v>
      </c>
      <c r="AM33" s="58">
        <f>COUNTIFS('Country groupings'!$C:$C,$C33)-SUMIFS('IEA production stats (counts)'!Z:Z,'IEA production stats (counts)'!$E:$E,$D33,'IEA production stats (counts)'!$AN:$AN,$C33)</f>
        <v>4</v>
      </c>
      <c r="AN33" s="58">
        <f>COUNTIFS('Country groupings'!$C:$C,$C33)-SUMIFS('IEA production stats (counts)'!AA:AA,'IEA production stats (counts)'!$E:$E,$D33,'IEA production stats (counts)'!$AN:$AN,$C33)</f>
        <v>4</v>
      </c>
      <c r="AO33" s="58">
        <f>COUNTIFS('Country groupings'!$C:$C,$C33)-SUMIFS('IEA production stats (counts)'!AB:AB,'IEA production stats (counts)'!$E:$E,$D33,'IEA production stats (counts)'!$AN:$AN,$C33)</f>
        <v>4</v>
      </c>
      <c r="AP33" s="58">
        <f>COUNTIFS('Country groupings'!$C:$C,$C33)-SUMIFS('IEA production stats (counts)'!AC:AC,'IEA production stats (counts)'!$E:$E,$D33,'IEA production stats (counts)'!$AN:$AN,$C33)</f>
        <v>4</v>
      </c>
      <c r="AQ33" s="58">
        <f>COUNTIFS('Country groupings'!$C:$C,$C33)-SUMIFS('IEA production stats (counts)'!AD:AD,'IEA production stats (counts)'!$E:$E,$D33,'IEA production stats (counts)'!$AN:$AN,$C33)</f>
        <v>4</v>
      </c>
      <c r="AR33" s="58">
        <f>COUNTIFS('Country groupings'!$C:$C,$C33)-SUMIFS('IEA production stats (counts)'!AE:AE,'IEA production stats (counts)'!$E:$E,$D33,'IEA production stats (counts)'!$AN:$AN,$C33)</f>
        <v>4</v>
      </c>
      <c r="AS33" s="58">
        <f>COUNTIFS('Country groupings'!$C:$C,$C33)-SUMIFS('IEA production stats (counts)'!AF:AF,'IEA production stats (counts)'!$E:$E,$D33,'IEA production stats (counts)'!$AN:$AN,$C33)</f>
        <v>4</v>
      </c>
      <c r="AT33" s="58">
        <f>COUNTIFS('Country groupings'!$C:$C,$C33)-SUMIFS('IEA production stats (counts)'!AG:AG,'IEA production stats (counts)'!$E:$E,$D33,'IEA production stats (counts)'!$AN:$AN,$C33)</f>
        <v>4</v>
      </c>
      <c r="AU33" s="58">
        <f>COUNTIFS('Country groupings'!$C:$C,$C33)-SUMIFS('IEA production stats (counts)'!AH:AH,'IEA production stats (counts)'!$E:$E,$D33,'IEA production stats (counts)'!$AN:$AN,$C33)</f>
        <v>4</v>
      </c>
      <c r="AV33" s="58">
        <f>COUNTIFS('Country groupings'!$C:$C,$C33)-SUMIFS('IEA production stats (counts)'!AI:AI,'IEA production stats (counts)'!$E:$E,$D33,'IEA production stats (counts)'!$AN:$AN,$C33)</f>
        <v>4</v>
      </c>
      <c r="AW33" s="58">
        <f>COUNTIFS('Country groupings'!$C:$C,$C33)-SUMIFS('IEA production stats (counts)'!AJ:AJ,'IEA production stats (counts)'!$E:$E,$D33,'IEA production stats (counts)'!$AN:$AN,$C33)</f>
        <v>4</v>
      </c>
      <c r="AX33" s="58">
        <f>COUNTIFS('Country groupings'!$C:$C,$C33)-SUMIFS('IEA production stats (counts)'!AK:AK,'IEA production stats (counts)'!$E:$E,$D33,'IEA production stats (counts)'!$AN:$AN,$C33)</f>
        <v>4</v>
      </c>
      <c r="AY33" s="58">
        <f>COUNTIFS('Country groupings'!$C:$C,$C33)-SUMIFS('IEA production stats (counts)'!AL:AL,'IEA production stats (counts)'!$E:$E,$D33,'IEA production stats (counts)'!$AN:$AN,$C33)</f>
        <v>9</v>
      </c>
      <c r="AZ33" s="62">
        <f>SUMIFS('IEA production stats (counts)'!Q:Q,'IEA production stats (counts)'!$E:$E,$D33,'IEA production stats (counts)'!$AN:$AN,$C33)</f>
        <v>5</v>
      </c>
      <c r="BA33" s="62">
        <f>SUMIFS('IEA production stats (counts)'!R:R,'IEA production stats (counts)'!$E:$E,$D33,'IEA production stats (counts)'!$AN:$AN,$C33)</f>
        <v>5</v>
      </c>
      <c r="BB33" s="62">
        <f>SUMIFS('IEA production stats (counts)'!S:S,'IEA production stats (counts)'!$E:$E,$D33,'IEA production stats (counts)'!$AN:$AN,$C33)</f>
        <v>5</v>
      </c>
      <c r="BC33" s="62">
        <f>SUMIFS('IEA production stats (counts)'!T:T,'IEA production stats (counts)'!$E:$E,$D33,'IEA production stats (counts)'!$AN:$AN,$C33)</f>
        <v>5</v>
      </c>
      <c r="BD33" s="62">
        <f>SUMIFS('IEA production stats (counts)'!U:U,'IEA production stats (counts)'!$E:$E,$D33,'IEA production stats (counts)'!$AN:$AN,$C33)</f>
        <v>5</v>
      </c>
      <c r="BE33" s="62">
        <f>SUMIFS('IEA production stats (counts)'!V:V,'IEA production stats (counts)'!$E:$E,$D33,'IEA production stats (counts)'!$AN:$AN,$C33)</f>
        <v>5</v>
      </c>
      <c r="BF33" s="62">
        <f>SUMIFS('IEA production stats (counts)'!W:W,'IEA production stats (counts)'!$E:$E,$D33,'IEA production stats (counts)'!$AN:$AN,$C33)</f>
        <v>5</v>
      </c>
      <c r="BG33" s="62">
        <f>SUMIFS('IEA production stats (counts)'!X:X,'IEA production stats (counts)'!$E:$E,$D33,'IEA production stats (counts)'!$AN:$AN,$C33)</f>
        <v>5</v>
      </c>
      <c r="BH33" s="62">
        <f>SUMIFS('IEA production stats (counts)'!Y:Y,'IEA production stats (counts)'!$E:$E,$D33,'IEA production stats (counts)'!$AN:$AN,$C33)</f>
        <v>5</v>
      </c>
      <c r="BI33" s="62">
        <f>SUMIFS('IEA production stats (counts)'!Z:Z,'IEA production stats (counts)'!$E:$E,$D33,'IEA production stats (counts)'!$AN:$AN,$C33)</f>
        <v>5</v>
      </c>
      <c r="BJ33" s="62">
        <f>SUMIFS('IEA production stats (counts)'!AA:AA,'IEA production stats (counts)'!$E:$E,$D33,'IEA production stats (counts)'!$AN:$AN,$C33)</f>
        <v>5</v>
      </c>
      <c r="BK33" s="62">
        <f>SUMIFS('IEA production stats (counts)'!AB:AB,'IEA production stats (counts)'!$E:$E,$D33,'IEA production stats (counts)'!$AN:$AN,$C33)</f>
        <v>5</v>
      </c>
      <c r="BL33" s="62">
        <f>SUMIFS('IEA production stats (counts)'!AC:AC,'IEA production stats (counts)'!$E:$E,$D33,'IEA production stats (counts)'!$AN:$AN,$C33)</f>
        <v>5</v>
      </c>
      <c r="BM33" s="62">
        <f>SUMIFS('IEA production stats (counts)'!AD:AD,'IEA production stats (counts)'!$E:$E,$D33,'IEA production stats (counts)'!$AN:$AN,$C33)</f>
        <v>5</v>
      </c>
      <c r="BN33" s="62">
        <f>SUMIFS('IEA production stats (counts)'!AE:AE,'IEA production stats (counts)'!$E:$E,$D33,'IEA production stats (counts)'!$AN:$AN,$C33)</f>
        <v>5</v>
      </c>
      <c r="BO33" s="62">
        <f>SUMIFS('IEA production stats (counts)'!AF:AF,'IEA production stats (counts)'!$E:$E,$D33,'IEA production stats (counts)'!$AN:$AN,$C33)</f>
        <v>5</v>
      </c>
      <c r="BP33" s="62">
        <f>SUMIFS('IEA production stats (counts)'!AG:AG,'IEA production stats (counts)'!$E:$E,$D33,'IEA production stats (counts)'!$AN:$AN,$C33)</f>
        <v>5</v>
      </c>
      <c r="BQ33" s="62">
        <f>SUMIFS('IEA production stats (counts)'!AH:AH,'IEA production stats (counts)'!$E:$E,$D33,'IEA production stats (counts)'!$AN:$AN,$C33)</f>
        <v>5</v>
      </c>
      <c r="BR33" s="62">
        <f>SUMIFS('IEA production stats (counts)'!AI:AI,'IEA production stats (counts)'!$E:$E,$D33,'IEA production stats (counts)'!$AN:$AN,$C33)</f>
        <v>5</v>
      </c>
      <c r="BS33" s="62">
        <f>SUMIFS('IEA production stats (counts)'!AJ:AJ,'IEA production stats (counts)'!$E:$E,$D33,'IEA production stats (counts)'!$AN:$AN,$C33)</f>
        <v>5</v>
      </c>
      <c r="BT33" s="62">
        <f>SUMIFS('IEA production stats (counts)'!AK:AK,'IEA production stats (counts)'!$E:$E,$D33,'IEA production stats (counts)'!$AN:$AN,$C33)</f>
        <v>5</v>
      </c>
      <c r="BU33" s="62">
        <f>SUMIFS('IEA production stats (counts)'!AL:AL,'IEA production stats (counts)'!$E:$E,$D33,'IEA production stats (counts)'!$AN:$AN,$C33)</f>
        <v>0</v>
      </c>
      <c r="BV33" s="66">
        <f t="shared" si="2"/>
        <v>55.555555555555557</v>
      </c>
      <c r="BW33" s="66">
        <f t="shared" si="22"/>
        <v>55.555555555555557</v>
      </c>
      <c r="BX33" s="66">
        <f t="shared" si="23"/>
        <v>55.555555555555557</v>
      </c>
      <c r="BY33" s="66">
        <f t="shared" si="24"/>
        <v>55.555555555555557</v>
      </c>
      <c r="BZ33" s="66">
        <f t="shared" si="4"/>
        <v>55.555555555555557</v>
      </c>
      <c r="CA33" s="66">
        <f t="shared" si="5"/>
        <v>55.555555555555557</v>
      </c>
      <c r="CB33" s="66">
        <f t="shared" si="6"/>
        <v>55.555555555555557</v>
      </c>
      <c r="CC33" s="66">
        <f t="shared" si="7"/>
        <v>55.555555555555557</v>
      </c>
      <c r="CD33" s="66">
        <f t="shared" si="8"/>
        <v>55.555555555555557</v>
      </c>
      <c r="CE33" s="66">
        <f t="shared" si="9"/>
        <v>55.555555555555557</v>
      </c>
      <c r="CF33" s="66">
        <f t="shared" si="10"/>
        <v>55.555555555555557</v>
      </c>
      <c r="CG33" s="66">
        <f t="shared" si="11"/>
        <v>55.555555555555557</v>
      </c>
      <c r="CH33" s="66">
        <f t="shared" si="12"/>
        <v>55.555555555555557</v>
      </c>
      <c r="CI33" s="66">
        <f t="shared" si="13"/>
        <v>55.555555555555557</v>
      </c>
      <c r="CJ33" s="66">
        <f t="shared" si="14"/>
        <v>55.555555555555557</v>
      </c>
      <c r="CK33" s="66">
        <f t="shared" si="15"/>
        <v>55.555555555555557</v>
      </c>
      <c r="CL33" s="66">
        <f t="shared" si="16"/>
        <v>55.555555555555557</v>
      </c>
      <c r="CM33" s="66">
        <f t="shared" si="17"/>
        <v>55.555555555555557</v>
      </c>
      <c r="CN33" s="66">
        <f t="shared" si="18"/>
        <v>55.555555555555557</v>
      </c>
      <c r="CO33" s="66">
        <f t="shared" si="19"/>
        <v>55.555555555555557</v>
      </c>
      <c r="CP33" s="66">
        <f t="shared" si="20"/>
        <v>55.555555555555557</v>
      </c>
      <c r="CQ33" s="66">
        <f t="shared" si="21"/>
        <v>0</v>
      </c>
    </row>
    <row r="34" spans="1:95" x14ac:dyDescent="0.25">
      <c r="A34" s="5" t="str">
        <f>B34&amp;D34</f>
        <v>103HYDRO</v>
      </c>
      <c r="B34" s="3">
        <v>103</v>
      </c>
      <c r="C34" t="str">
        <f>VLOOKUP($B34,'Lookup codes'!$A:$C,2,FALSE)</f>
        <v>East Africa</v>
      </c>
      <c r="D34" t="s">
        <v>539</v>
      </c>
      <c r="E34" t="s">
        <v>540</v>
      </c>
      <c r="F34" t="s">
        <v>794</v>
      </c>
      <c r="G34" t="s">
        <v>528</v>
      </c>
      <c r="H34" s="45">
        <f>SUMIFS('IEA production stats by year'!Q:Q,'IEA production stats by year'!$E:$E,$D34,'IEA production stats by year'!$AN:$AN,$C34)</f>
        <v>30891.600399999996</v>
      </c>
      <c r="I34" s="45">
        <f>SUMIFS('IEA production stats by year'!R:R,'IEA production stats by year'!$E:$E,$D34,'IEA production stats by year'!$AN:$AN,$C34)</f>
        <v>38062.801899999999</v>
      </c>
      <c r="J34" s="45">
        <f>SUMIFS('IEA production stats by year'!S:S,'IEA production stats by year'!$E:$E,$D34,'IEA production stats by year'!$AN:$AN,$C34)</f>
        <v>41529.601899999994</v>
      </c>
      <c r="K34" s="45">
        <f>SUMIFS('IEA production stats by year'!T:T,'IEA production stats by year'!$E:$E,$D34,'IEA production stats by year'!$AN:$AN,$C34)</f>
        <v>43290.000599999999</v>
      </c>
      <c r="L34" s="45">
        <f>SUMIFS('IEA production stats by year'!U:U,'IEA production stats by year'!$E:$E,$D34,'IEA production stats by year'!$AN:$AN,$C34)</f>
        <v>41540.403900000005</v>
      </c>
      <c r="M34" s="45">
        <f>SUMIFS('IEA production stats by year'!V:V,'IEA production stats by year'!$E:$E,$D34,'IEA production stats by year'!$AN:$AN,$C34)</f>
        <v>41803.205199999989</v>
      </c>
      <c r="N34" s="45">
        <f>SUMIFS('IEA production stats by year'!W:W,'IEA production stats by year'!$E:$E,$D34,'IEA production stats by year'!$AN:$AN,$C34)</f>
        <v>39934.799700000003</v>
      </c>
      <c r="O34" s="45">
        <f>SUMIFS('IEA production stats by year'!X:X,'IEA production stats by year'!$E:$E,$D34,'IEA production stats by year'!$AN:$AN,$C34)</f>
        <v>47789.998399999997</v>
      </c>
      <c r="P34" s="45">
        <f>SUMIFS('IEA production stats by year'!Y:Y,'IEA production stats by year'!$E:$E,$D34,'IEA production stats by year'!$AN:$AN,$C34)</f>
        <v>47775.604100000004</v>
      </c>
      <c r="Q34" s="45">
        <f>SUMIFS('IEA production stats by year'!Z:Z,'IEA production stats by year'!$E:$E,$D34,'IEA production stats by year'!$AN:$AN,$C34)</f>
        <v>50295.597099999992</v>
      </c>
      <c r="R34" s="45">
        <f>SUMIFS('IEA production stats by year'!AA:AA,'IEA production stats by year'!$E:$E,$D34,'IEA production stats by year'!$AN:$AN,$C34)</f>
        <v>70081.199900000007</v>
      </c>
      <c r="S34" s="45">
        <f>SUMIFS('IEA production stats by year'!AB:AB,'IEA production stats by year'!$E:$E,$D34,'IEA production stats by year'!$AN:$AN,$C34)</f>
        <v>73130.400200000004</v>
      </c>
      <c r="T34" s="45">
        <f>SUMIFS('IEA production stats by year'!AC:AC,'IEA production stats by year'!$E:$E,$D34,'IEA production stats by year'!$AN:$AN,$C34)</f>
        <v>80190.006500000003</v>
      </c>
      <c r="U34" s="45">
        <f>SUMIFS('IEA production stats by year'!AD:AD,'IEA production stats by year'!$E:$E,$D34,'IEA production stats by year'!$AN:$AN,$C34)</f>
        <v>94320.000200000009</v>
      </c>
      <c r="V34" s="45">
        <f>SUMIFS('IEA production stats by year'!AE:AE,'IEA production stats by year'!$E:$E,$D34,'IEA production stats by year'!$AN:$AN,$C34)</f>
        <v>98992.799500000008</v>
      </c>
      <c r="W34" s="45">
        <f>SUMIFS('IEA production stats by year'!AF:AF,'IEA production stats by year'!$E:$E,$D34,'IEA production stats by year'!$AN:$AN,$C34)</f>
        <v>101149.19839999999</v>
      </c>
      <c r="X34" s="45">
        <f>SUMIFS('IEA production stats by year'!AG:AG,'IEA production stats by year'!$E:$E,$D34,'IEA production stats by year'!$AN:$AN,$C34)</f>
        <v>109735.20329999999</v>
      </c>
      <c r="Y34" s="45">
        <f>SUMIFS('IEA production stats by year'!AH:AH,'IEA production stats by year'!$E:$E,$D34,'IEA production stats by year'!$AN:$AN,$C34)</f>
        <v>114316.1234</v>
      </c>
      <c r="Z34" s="45">
        <f>SUMIFS('IEA production stats by year'!AI:AI,'IEA production stats by year'!$E:$E,$D34,'IEA production stats by year'!$AN:$AN,$C34)</f>
        <v>124483.516</v>
      </c>
      <c r="AA34" s="45">
        <f>SUMIFS('IEA production stats by year'!AJ:AJ,'IEA production stats by year'!$E:$E,$D34,'IEA production stats by year'!$AN:$AN,$C34)</f>
        <v>127086.9102</v>
      </c>
      <c r="AB34" s="45">
        <f>SUMIFS('IEA production stats by year'!AK:AK,'IEA production stats by year'!$E:$E,$D34,'IEA production stats by year'!$AN:$AN,$C34)</f>
        <v>136374.68530000001</v>
      </c>
      <c r="AC34" s="45">
        <f>SUMIFS('IEA production stats by year'!AL:AL,'IEA production stats by year'!$E:$E,$D34,'IEA production stats by year'!$AN:$AN,$C34)</f>
        <v>0</v>
      </c>
      <c r="AD34" s="58">
        <f>COUNTIFS('Country groupings'!$C:$C,$C34)-SUMIFS('IEA production stats (counts)'!Q:Q,'IEA production stats (counts)'!$E:$E,$D34,'IEA production stats (counts)'!$AN:$AN,$C34)</f>
        <v>5</v>
      </c>
      <c r="AE34" s="58">
        <f>COUNTIFS('Country groupings'!$C:$C,$C34)-SUMIFS('IEA production stats (counts)'!R:R,'IEA production stats (counts)'!$E:$E,$D34,'IEA production stats (counts)'!$AN:$AN,$C34)</f>
        <v>5</v>
      </c>
      <c r="AF34" s="58">
        <f>COUNTIFS('Country groupings'!$C:$C,$C34)-SUMIFS('IEA production stats (counts)'!S:S,'IEA production stats (counts)'!$E:$E,$D34,'IEA production stats (counts)'!$AN:$AN,$C34)</f>
        <v>5</v>
      </c>
      <c r="AG34" s="58">
        <f>COUNTIFS('Country groupings'!$C:$C,$C34)-SUMIFS('IEA production stats (counts)'!T:T,'IEA production stats (counts)'!$E:$E,$D34,'IEA production stats (counts)'!$AN:$AN,$C34)</f>
        <v>5</v>
      </c>
      <c r="AH34" s="58">
        <f>COUNTIFS('Country groupings'!$C:$C,$C34)-SUMIFS('IEA production stats (counts)'!U:U,'IEA production stats (counts)'!$E:$E,$D34,'IEA production stats (counts)'!$AN:$AN,$C34)</f>
        <v>5</v>
      </c>
      <c r="AI34" s="58">
        <f>COUNTIFS('Country groupings'!$C:$C,$C34)-SUMIFS('IEA production stats (counts)'!V:V,'IEA production stats (counts)'!$E:$E,$D34,'IEA production stats (counts)'!$AN:$AN,$C34)</f>
        <v>5</v>
      </c>
      <c r="AJ34" s="58">
        <f>COUNTIFS('Country groupings'!$C:$C,$C34)-SUMIFS('IEA production stats (counts)'!W:W,'IEA production stats (counts)'!$E:$E,$D34,'IEA production stats (counts)'!$AN:$AN,$C34)</f>
        <v>5</v>
      </c>
      <c r="AK34" s="58">
        <f>COUNTIFS('Country groupings'!$C:$C,$C34)-SUMIFS('IEA production stats (counts)'!X:X,'IEA production stats (counts)'!$E:$E,$D34,'IEA production stats (counts)'!$AN:$AN,$C34)</f>
        <v>5</v>
      </c>
      <c r="AL34" s="58">
        <f>COUNTIFS('Country groupings'!$C:$C,$C34)-SUMIFS('IEA production stats (counts)'!Y:Y,'IEA production stats (counts)'!$E:$E,$D34,'IEA production stats (counts)'!$AN:$AN,$C34)</f>
        <v>5</v>
      </c>
      <c r="AM34" s="58">
        <f>COUNTIFS('Country groupings'!$C:$C,$C34)-SUMIFS('IEA production stats (counts)'!Z:Z,'IEA production stats (counts)'!$E:$E,$D34,'IEA production stats (counts)'!$AN:$AN,$C34)</f>
        <v>5</v>
      </c>
      <c r="AN34" s="58">
        <f>COUNTIFS('Country groupings'!$C:$C,$C34)-SUMIFS('IEA production stats (counts)'!AA:AA,'IEA production stats (counts)'!$E:$E,$D34,'IEA production stats (counts)'!$AN:$AN,$C34)</f>
        <v>5</v>
      </c>
      <c r="AO34" s="58">
        <f>COUNTIFS('Country groupings'!$C:$C,$C34)-SUMIFS('IEA production stats (counts)'!AB:AB,'IEA production stats (counts)'!$E:$E,$D34,'IEA production stats (counts)'!$AN:$AN,$C34)</f>
        <v>5</v>
      </c>
      <c r="AP34" s="58">
        <f>COUNTIFS('Country groupings'!$C:$C,$C34)-SUMIFS('IEA production stats (counts)'!AC:AC,'IEA production stats (counts)'!$E:$E,$D34,'IEA production stats (counts)'!$AN:$AN,$C34)</f>
        <v>4</v>
      </c>
      <c r="AQ34" s="58">
        <f>COUNTIFS('Country groupings'!$C:$C,$C34)-SUMIFS('IEA production stats (counts)'!AD:AD,'IEA production stats (counts)'!$E:$E,$D34,'IEA production stats (counts)'!$AN:$AN,$C34)</f>
        <v>4</v>
      </c>
      <c r="AR34" s="58">
        <f>COUNTIFS('Country groupings'!$C:$C,$C34)-SUMIFS('IEA production stats (counts)'!AE:AE,'IEA production stats (counts)'!$E:$E,$D34,'IEA production stats (counts)'!$AN:$AN,$C34)</f>
        <v>4</v>
      </c>
      <c r="AS34" s="58">
        <f>COUNTIFS('Country groupings'!$C:$C,$C34)-SUMIFS('IEA production stats (counts)'!AF:AF,'IEA production stats (counts)'!$E:$E,$D34,'IEA production stats (counts)'!$AN:$AN,$C34)</f>
        <v>4</v>
      </c>
      <c r="AT34" s="58">
        <f>COUNTIFS('Country groupings'!$C:$C,$C34)-SUMIFS('IEA production stats (counts)'!AG:AG,'IEA production stats (counts)'!$E:$E,$D34,'IEA production stats (counts)'!$AN:$AN,$C34)</f>
        <v>4</v>
      </c>
      <c r="AU34" s="58">
        <f>COUNTIFS('Country groupings'!$C:$C,$C34)-SUMIFS('IEA production stats (counts)'!AH:AH,'IEA production stats (counts)'!$E:$E,$D34,'IEA production stats (counts)'!$AN:$AN,$C34)</f>
        <v>4</v>
      </c>
      <c r="AV34" s="58">
        <f>COUNTIFS('Country groupings'!$C:$C,$C34)-SUMIFS('IEA production stats (counts)'!AI:AI,'IEA production stats (counts)'!$E:$E,$D34,'IEA production stats (counts)'!$AN:$AN,$C34)</f>
        <v>4</v>
      </c>
      <c r="AW34" s="58">
        <f>COUNTIFS('Country groupings'!$C:$C,$C34)-SUMIFS('IEA production stats (counts)'!AJ:AJ,'IEA production stats (counts)'!$E:$E,$D34,'IEA production stats (counts)'!$AN:$AN,$C34)</f>
        <v>4</v>
      </c>
      <c r="AX34" s="58">
        <f>COUNTIFS('Country groupings'!$C:$C,$C34)-SUMIFS('IEA production stats (counts)'!AK:AK,'IEA production stats (counts)'!$E:$E,$D34,'IEA production stats (counts)'!$AN:$AN,$C34)</f>
        <v>4</v>
      </c>
      <c r="AY34" s="58">
        <f>COUNTIFS('Country groupings'!$C:$C,$C34)-SUMIFS('IEA production stats (counts)'!AL:AL,'IEA production stats (counts)'!$E:$E,$D34,'IEA production stats (counts)'!$AN:$AN,$C34)</f>
        <v>14</v>
      </c>
      <c r="AZ34" s="62">
        <f>SUMIFS('IEA production stats (counts)'!Q:Q,'IEA production stats (counts)'!$E:$E,$D34,'IEA production stats (counts)'!$AN:$AN,$C34)</f>
        <v>9</v>
      </c>
      <c r="BA34" s="62">
        <f>SUMIFS('IEA production stats (counts)'!R:R,'IEA production stats (counts)'!$E:$E,$D34,'IEA production stats (counts)'!$AN:$AN,$C34)</f>
        <v>9</v>
      </c>
      <c r="BB34" s="62">
        <f>SUMIFS('IEA production stats (counts)'!S:S,'IEA production stats (counts)'!$E:$E,$D34,'IEA production stats (counts)'!$AN:$AN,$C34)</f>
        <v>9</v>
      </c>
      <c r="BC34" s="62">
        <f>SUMIFS('IEA production stats (counts)'!T:T,'IEA production stats (counts)'!$E:$E,$D34,'IEA production stats (counts)'!$AN:$AN,$C34)</f>
        <v>9</v>
      </c>
      <c r="BD34" s="62">
        <f>SUMIFS('IEA production stats (counts)'!U:U,'IEA production stats (counts)'!$E:$E,$D34,'IEA production stats (counts)'!$AN:$AN,$C34)</f>
        <v>9</v>
      </c>
      <c r="BE34" s="62">
        <f>SUMIFS('IEA production stats (counts)'!V:V,'IEA production stats (counts)'!$E:$E,$D34,'IEA production stats (counts)'!$AN:$AN,$C34)</f>
        <v>9</v>
      </c>
      <c r="BF34" s="62">
        <f>SUMIFS('IEA production stats (counts)'!W:W,'IEA production stats (counts)'!$E:$E,$D34,'IEA production stats (counts)'!$AN:$AN,$C34)</f>
        <v>9</v>
      </c>
      <c r="BG34" s="62">
        <f>SUMIFS('IEA production stats (counts)'!X:X,'IEA production stats (counts)'!$E:$E,$D34,'IEA production stats (counts)'!$AN:$AN,$C34)</f>
        <v>9</v>
      </c>
      <c r="BH34" s="62">
        <f>SUMIFS('IEA production stats (counts)'!Y:Y,'IEA production stats (counts)'!$E:$E,$D34,'IEA production stats (counts)'!$AN:$AN,$C34)</f>
        <v>9</v>
      </c>
      <c r="BI34" s="62">
        <f>SUMIFS('IEA production stats (counts)'!Z:Z,'IEA production stats (counts)'!$E:$E,$D34,'IEA production stats (counts)'!$AN:$AN,$C34)</f>
        <v>9</v>
      </c>
      <c r="BJ34" s="62">
        <f>SUMIFS('IEA production stats (counts)'!AA:AA,'IEA production stats (counts)'!$E:$E,$D34,'IEA production stats (counts)'!$AN:$AN,$C34)</f>
        <v>9</v>
      </c>
      <c r="BK34" s="62">
        <f>SUMIFS('IEA production stats (counts)'!AB:AB,'IEA production stats (counts)'!$E:$E,$D34,'IEA production stats (counts)'!$AN:$AN,$C34)</f>
        <v>9</v>
      </c>
      <c r="BL34" s="62">
        <f>SUMIFS('IEA production stats (counts)'!AC:AC,'IEA production stats (counts)'!$E:$E,$D34,'IEA production stats (counts)'!$AN:$AN,$C34)</f>
        <v>10</v>
      </c>
      <c r="BM34" s="62">
        <f>SUMIFS('IEA production stats (counts)'!AD:AD,'IEA production stats (counts)'!$E:$E,$D34,'IEA production stats (counts)'!$AN:$AN,$C34)</f>
        <v>10</v>
      </c>
      <c r="BN34" s="62">
        <f>SUMIFS('IEA production stats (counts)'!AE:AE,'IEA production stats (counts)'!$E:$E,$D34,'IEA production stats (counts)'!$AN:$AN,$C34)</f>
        <v>10</v>
      </c>
      <c r="BO34" s="62">
        <f>SUMIFS('IEA production stats (counts)'!AF:AF,'IEA production stats (counts)'!$E:$E,$D34,'IEA production stats (counts)'!$AN:$AN,$C34)</f>
        <v>10</v>
      </c>
      <c r="BP34" s="62">
        <f>SUMIFS('IEA production stats (counts)'!AG:AG,'IEA production stats (counts)'!$E:$E,$D34,'IEA production stats (counts)'!$AN:$AN,$C34)</f>
        <v>10</v>
      </c>
      <c r="BQ34" s="62">
        <f>SUMIFS('IEA production stats (counts)'!AH:AH,'IEA production stats (counts)'!$E:$E,$D34,'IEA production stats (counts)'!$AN:$AN,$C34)</f>
        <v>10</v>
      </c>
      <c r="BR34" s="62">
        <f>SUMIFS('IEA production stats (counts)'!AI:AI,'IEA production stats (counts)'!$E:$E,$D34,'IEA production stats (counts)'!$AN:$AN,$C34)</f>
        <v>10</v>
      </c>
      <c r="BS34" s="62">
        <f>SUMIFS('IEA production stats (counts)'!AJ:AJ,'IEA production stats (counts)'!$E:$E,$D34,'IEA production stats (counts)'!$AN:$AN,$C34)</f>
        <v>10</v>
      </c>
      <c r="BT34" s="62">
        <f>SUMIFS('IEA production stats (counts)'!AK:AK,'IEA production stats (counts)'!$E:$E,$D34,'IEA production stats (counts)'!$AN:$AN,$C34)</f>
        <v>10</v>
      </c>
      <c r="BU34" s="62">
        <f>SUMIFS('IEA production stats (counts)'!AL:AL,'IEA production stats (counts)'!$E:$E,$D34,'IEA production stats (counts)'!$AN:$AN,$C34)</f>
        <v>0</v>
      </c>
      <c r="BV34" s="66">
        <f t="shared" si="2"/>
        <v>64.285714285714292</v>
      </c>
      <c r="BW34" s="66">
        <f t="shared" si="22"/>
        <v>64.285714285714292</v>
      </c>
      <c r="BX34" s="66">
        <f t="shared" si="23"/>
        <v>64.285714285714292</v>
      </c>
      <c r="BY34" s="66">
        <f t="shared" si="24"/>
        <v>64.285714285714292</v>
      </c>
      <c r="BZ34" s="66">
        <f t="shared" si="4"/>
        <v>64.285714285714292</v>
      </c>
      <c r="CA34" s="66">
        <f t="shared" si="5"/>
        <v>64.285714285714292</v>
      </c>
      <c r="CB34" s="66">
        <f t="shared" si="6"/>
        <v>64.285714285714292</v>
      </c>
      <c r="CC34" s="66">
        <f t="shared" si="7"/>
        <v>64.285714285714292</v>
      </c>
      <c r="CD34" s="66">
        <f t="shared" si="8"/>
        <v>64.285714285714292</v>
      </c>
      <c r="CE34" s="66">
        <f t="shared" si="9"/>
        <v>64.285714285714292</v>
      </c>
      <c r="CF34" s="66">
        <f t="shared" si="10"/>
        <v>64.285714285714292</v>
      </c>
      <c r="CG34" s="66">
        <f t="shared" si="11"/>
        <v>64.285714285714292</v>
      </c>
      <c r="CH34" s="66">
        <f t="shared" si="12"/>
        <v>71.428571428571431</v>
      </c>
      <c r="CI34" s="66">
        <f t="shared" si="13"/>
        <v>71.428571428571431</v>
      </c>
      <c r="CJ34" s="66">
        <f t="shared" si="14"/>
        <v>71.428571428571431</v>
      </c>
      <c r="CK34" s="66">
        <f t="shared" si="15"/>
        <v>71.428571428571431</v>
      </c>
      <c r="CL34" s="66">
        <f t="shared" si="16"/>
        <v>71.428571428571431</v>
      </c>
      <c r="CM34" s="66">
        <f t="shared" si="17"/>
        <v>71.428571428571431</v>
      </c>
      <c r="CN34" s="66">
        <f t="shared" si="18"/>
        <v>71.428571428571431</v>
      </c>
      <c r="CO34" s="66">
        <f t="shared" si="19"/>
        <v>71.428571428571431</v>
      </c>
      <c r="CP34" s="66">
        <f t="shared" si="20"/>
        <v>71.428571428571431</v>
      </c>
      <c r="CQ34" s="66">
        <f t="shared" si="21"/>
        <v>0</v>
      </c>
    </row>
    <row r="35" spans="1:95" x14ac:dyDescent="0.25">
      <c r="A35" s="5" t="str">
        <f t="shared" ref="A35:A49" si="26">B35&amp;D35</f>
        <v>103GEOTHERM</v>
      </c>
      <c r="B35" s="3">
        <v>103</v>
      </c>
      <c r="C35" t="str">
        <f>VLOOKUP($B35,'Lookup codes'!$A:$C,2,FALSE)</f>
        <v>East Africa</v>
      </c>
      <c r="D35" t="s">
        <v>610</v>
      </c>
      <c r="E35" t="s">
        <v>611</v>
      </c>
      <c r="F35" t="s">
        <v>794</v>
      </c>
      <c r="G35" t="s">
        <v>528</v>
      </c>
      <c r="H35" s="45">
        <f>SUMIFS('IEA production stats by year'!Q:Q,'IEA production stats by year'!$E:$E,$D35,'IEA production stats by year'!$AN:$AN,$C35)</f>
        <v>15623.998800000001</v>
      </c>
      <c r="I35" s="45">
        <f>SUMIFS('IEA production stats by year'!R:R,'IEA production stats by year'!$E:$E,$D35,'IEA production stats by year'!$AN:$AN,$C35)</f>
        <v>17315.9977</v>
      </c>
      <c r="J35" s="45">
        <f>SUMIFS('IEA production stats by year'!S:S,'IEA production stats by year'!$E:$E,$D35,'IEA production stats by year'!$AN:$AN,$C35)</f>
        <v>13896.0018</v>
      </c>
      <c r="K35" s="45">
        <f>SUMIFS('IEA production stats by year'!T:T,'IEA production stats by year'!$E:$E,$D35,'IEA production stats by year'!$AN:$AN,$C35)</f>
        <v>17927.999</v>
      </c>
      <c r="L35" s="45">
        <f>SUMIFS('IEA production stats by year'!U:U,'IEA production stats by year'!$E:$E,$D35,'IEA production stats by year'!$AN:$AN,$C35)</f>
        <v>35531.998299999999</v>
      </c>
      <c r="M35" s="45">
        <f>SUMIFS('IEA production stats by year'!V:V,'IEA production stats by year'!$E:$E,$D35,'IEA production stats by year'!$AN:$AN,$C35)</f>
        <v>36071.999199999998</v>
      </c>
      <c r="N35" s="45">
        <f>SUMIFS('IEA production stats by year'!W:W,'IEA production stats by year'!$E:$E,$D35,'IEA production stats by year'!$AN:$AN,$C35)</f>
        <v>37655.9997</v>
      </c>
      <c r="O35" s="45">
        <f>SUMIFS('IEA production stats by year'!X:X,'IEA production stats by year'!$E:$E,$D35,'IEA production stats by year'!$AN:$AN,$C35)</f>
        <v>35603.998699999996</v>
      </c>
      <c r="P35" s="45">
        <f>SUMIFS('IEA production stats by year'!Y:Y,'IEA production stats by year'!$E:$E,$D35,'IEA production stats by year'!$AN:$AN,$C35)</f>
        <v>37907.998899999999</v>
      </c>
      <c r="Q35" s="45">
        <f>SUMIFS('IEA production stats by year'!Z:Z,'IEA production stats by year'!$E:$E,$D35,'IEA production stats by year'!$AN:$AN,$C35)</f>
        <v>47412.001499999998</v>
      </c>
      <c r="R35" s="45">
        <f>SUMIFS('IEA production stats by year'!AA:AA,'IEA production stats by year'!$E:$E,$D35,'IEA production stats by year'!$AN:$AN,$C35)</f>
        <v>38699.999199999998</v>
      </c>
      <c r="S35" s="45">
        <f>SUMIFS('IEA production stats by year'!AB:AB,'IEA production stats by year'!$E:$E,$D35,'IEA production stats by year'!$AN:$AN,$C35)</f>
        <v>52272.001200000006</v>
      </c>
      <c r="T35" s="45">
        <f>SUMIFS('IEA production stats by year'!AC:AC,'IEA production stats by year'!$E:$E,$D35,'IEA production stats by year'!$AN:$AN,$C35)</f>
        <v>54576.001400000001</v>
      </c>
      <c r="U35" s="45">
        <f>SUMIFS('IEA production stats by year'!AD:AD,'IEA production stats by year'!$E:$E,$D35,'IEA production stats by year'!$AN:$AN,$C35)</f>
        <v>64116.002099999998</v>
      </c>
      <c r="V35" s="45">
        <f>SUMIFS('IEA production stats by year'!AE:AE,'IEA production stats by year'!$E:$E,$D35,'IEA production stats by year'!$AN:$AN,$C35)</f>
        <v>105011.9988</v>
      </c>
      <c r="W35" s="45">
        <f>SUMIFS('IEA production stats by year'!AF:AF,'IEA production stats by year'!$E:$E,$D35,'IEA production stats by year'!$AN:$AN,$C35)</f>
        <v>162756.00099999999</v>
      </c>
      <c r="X35" s="45">
        <f>SUMIFS('IEA production stats by year'!AG:AG,'IEA production stats by year'!$E:$E,$D35,'IEA production stats by year'!$AN:$AN,$C35)</f>
        <v>161423.9999</v>
      </c>
      <c r="Y35" s="45">
        <f>SUMIFS('IEA production stats by year'!AH:AH,'IEA production stats by year'!$E:$E,$D35,'IEA production stats by year'!$AN:$AN,$C35)</f>
        <v>171226.80179999999</v>
      </c>
      <c r="Z35" s="45">
        <f>SUMIFS('IEA production stats by year'!AI:AI,'IEA production stats by year'!$E:$E,$D35,'IEA production stats by year'!$AN:$AN,$C35)</f>
        <v>184600.80170000001</v>
      </c>
      <c r="AA35" s="45">
        <f>SUMIFS('IEA production stats by year'!AJ:AJ,'IEA production stats by year'!$E:$E,$D35,'IEA production stats by year'!$AN:$AN,$C35)</f>
        <v>188449.19940000001</v>
      </c>
      <c r="AB35" s="45">
        <f>SUMIFS('IEA production stats by year'!AK:AK,'IEA production stats by year'!$E:$E,$D35,'IEA production stats by year'!$AN:$AN,$C35)</f>
        <v>182152.80069999999</v>
      </c>
      <c r="AC35" s="45">
        <f>SUMIFS('IEA production stats by year'!AL:AL,'IEA production stats by year'!$E:$E,$D35,'IEA production stats by year'!$AN:$AN,$C35)</f>
        <v>0</v>
      </c>
      <c r="AD35" s="58">
        <f>COUNTIFS('Country groupings'!$C:$C,$C35)-SUMIFS('IEA production stats (counts)'!Q:Q,'IEA production stats (counts)'!$E:$E,$D35,'IEA production stats (counts)'!$AN:$AN,$C35)</f>
        <v>5</v>
      </c>
      <c r="AE35" s="58">
        <f>COUNTIFS('Country groupings'!$C:$C,$C35)-SUMIFS('IEA production stats (counts)'!R:R,'IEA production stats (counts)'!$E:$E,$D35,'IEA production stats (counts)'!$AN:$AN,$C35)</f>
        <v>5</v>
      </c>
      <c r="AF35" s="58">
        <f>COUNTIFS('Country groupings'!$C:$C,$C35)-SUMIFS('IEA production stats (counts)'!S:S,'IEA production stats (counts)'!$E:$E,$D35,'IEA production stats (counts)'!$AN:$AN,$C35)</f>
        <v>5</v>
      </c>
      <c r="AG35" s="58">
        <f>COUNTIFS('Country groupings'!$C:$C,$C35)-SUMIFS('IEA production stats (counts)'!T:T,'IEA production stats (counts)'!$E:$E,$D35,'IEA production stats (counts)'!$AN:$AN,$C35)</f>
        <v>5</v>
      </c>
      <c r="AH35" s="58">
        <f>COUNTIFS('Country groupings'!$C:$C,$C35)-SUMIFS('IEA production stats (counts)'!U:U,'IEA production stats (counts)'!$E:$E,$D35,'IEA production stats (counts)'!$AN:$AN,$C35)</f>
        <v>5</v>
      </c>
      <c r="AI35" s="58">
        <f>COUNTIFS('Country groupings'!$C:$C,$C35)-SUMIFS('IEA production stats (counts)'!V:V,'IEA production stats (counts)'!$E:$E,$D35,'IEA production stats (counts)'!$AN:$AN,$C35)</f>
        <v>5</v>
      </c>
      <c r="AJ35" s="58">
        <f>COUNTIFS('Country groupings'!$C:$C,$C35)-SUMIFS('IEA production stats (counts)'!W:W,'IEA production stats (counts)'!$E:$E,$D35,'IEA production stats (counts)'!$AN:$AN,$C35)</f>
        <v>5</v>
      </c>
      <c r="AK35" s="58">
        <f>COUNTIFS('Country groupings'!$C:$C,$C35)-SUMIFS('IEA production stats (counts)'!X:X,'IEA production stats (counts)'!$E:$E,$D35,'IEA production stats (counts)'!$AN:$AN,$C35)</f>
        <v>5</v>
      </c>
      <c r="AL35" s="58">
        <f>COUNTIFS('Country groupings'!$C:$C,$C35)-SUMIFS('IEA production stats (counts)'!Y:Y,'IEA production stats (counts)'!$E:$E,$D35,'IEA production stats (counts)'!$AN:$AN,$C35)</f>
        <v>5</v>
      </c>
      <c r="AM35" s="58">
        <f>COUNTIFS('Country groupings'!$C:$C,$C35)-SUMIFS('IEA production stats (counts)'!Z:Z,'IEA production stats (counts)'!$E:$E,$D35,'IEA production stats (counts)'!$AN:$AN,$C35)</f>
        <v>5</v>
      </c>
      <c r="AN35" s="58">
        <f>COUNTIFS('Country groupings'!$C:$C,$C35)-SUMIFS('IEA production stats (counts)'!AA:AA,'IEA production stats (counts)'!$E:$E,$D35,'IEA production stats (counts)'!$AN:$AN,$C35)</f>
        <v>5</v>
      </c>
      <c r="AO35" s="58">
        <f>COUNTIFS('Country groupings'!$C:$C,$C35)-SUMIFS('IEA production stats (counts)'!AB:AB,'IEA production stats (counts)'!$E:$E,$D35,'IEA production stats (counts)'!$AN:$AN,$C35)</f>
        <v>5</v>
      </c>
      <c r="AP35" s="58">
        <f>COUNTIFS('Country groupings'!$C:$C,$C35)-SUMIFS('IEA production stats (counts)'!AC:AC,'IEA production stats (counts)'!$E:$E,$D35,'IEA production stats (counts)'!$AN:$AN,$C35)</f>
        <v>4</v>
      </c>
      <c r="AQ35" s="58">
        <f>COUNTIFS('Country groupings'!$C:$C,$C35)-SUMIFS('IEA production stats (counts)'!AD:AD,'IEA production stats (counts)'!$E:$E,$D35,'IEA production stats (counts)'!$AN:$AN,$C35)</f>
        <v>4</v>
      </c>
      <c r="AR35" s="58">
        <f>COUNTIFS('Country groupings'!$C:$C,$C35)-SUMIFS('IEA production stats (counts)'!AE:AE,'IEA production stats (counts)'!$E:$E,$D35,'IEA production stats (counts)'!$AN:$AN,$C35)</f>
        <v>4</v>
      </c>
      <c r="AS35" s="58">
        <f>COUNTIFS('Country groupings'!$C:$C,$C35)-SUMIFS('IEA production stats (counts)'!AF:AF,'IEA production stats (counts)'!$E:$E,$D35,'IEA production stats (counts)'!$AN:$AN,$C35)</f>
        <v>4</v>
      </c>
      <c r="AT35" s="58">
        <f>COUNTIFS('Country groupings'!$C:$C,$C35)-SUMIFS('IEA production stats (counts)'!AG:AG,'IEA production stats (counts)'!$E:$E,$D35,'IEA production stats (counts)'!$AN:$AN,$C35)</f>
        <v>4</v>
      </c>
      <c r="AU35" s="58">
        <f>COUNTIFS('Country groupings'!$C:$C,$C35)-SUMIFS('IEA production stats (counts)'!AH:AH,'IEA production stats (counts)'!$E:$E,$D35,'IEA production stats (counts)'!$AN:$AN,$C35)</f>
        <v>4</v>
      </c>
      <c r="AV35" s="58">
        <f>COUNTIFS('Country groupings'!$C:$C,$C35)-SUMIFS('IEA production stats (counts)'!AI:AI,'IEA production stats (counts)'!$E:$E,$D35,'IEA production stats (counts)'!$AN:$AN,$C35)</f>
        <v>4</v>
      </c>
      <c r="AW35" s="58">
        <f>COUNTIFS('Country groupings'!$C:$C,$C35)-SUMIFS('IEA production stats (counts)'!AJ:AJ,'IEA production stats (counts)'!$E:$E,$D35,'IEA production stats (counts)'!$AN:$AN,$C35)</f>
        <v>4</v>
      </c>
      <c r="AX35" s="58">
        <f>COUNTIFS('Country groupings'!$C:$C,$C35)-SUMIFS('IEA production stats (counts)'!AK:AK,'IEA production stats (counts)'!$E:$E,$D35,'IEA production stats (counts)'!$AN:$AN,$C35)</f>
        <v>4</v>
      </c>
      <c r="AY35" s="58">
        <f>COUNTIFS('Country groupings'!$C:$C,$C35)-SUMIFS('IEA production stats (counts)'!AL:AL,'IEA production stats (counts)'!$E:$E,$D35,'IEA production stats (counts)'!$AN:$AN,$C35)</f>
        <v>14</v>
      </c>
      <c r="AZ35" s="62">
        <f>SUMIFS('IEA production stats (counts)'!Q:Q,'IEA production stats (counts)'!$E:$E,$D35,'IEA production stats (counts)'!$AN:$AN,$C35)</f>
        <v>9</v>
      </c>
      <c r="BA35" s="62">
        <f>SUMIFS('IEA production stats (counts)'!R:R,'IEA production stats (counts)'!$E:$E,$D35,'IEA production stats (counts)'!$AN:$AN,$C35)</f>
        <v>9</v>
      </c>
      <c r="BB35" s="62">
        <f>SUMIFS('IEA production stats (counts)'!S:S,'IEA production stats (counts)'!$E:$E,$D35,'IEA production stats (counts)'!$AN:$AN,$C35)</f>
        <v>9</v>
      </c>
      <c r="BC35" s="62">
        <f>SUMIFS('IEA production stats (counts)'!T:T,'IEA production stats (counts)'!$E:$E,$D35,'IEA production stats (counts)'!$AN:$AN,$C35)</f>
        <v>9</v>
      </c>
      <c r="BD35" s="62">
        <f>SUMIFS('IEA production stats (counts)'!U:U,'IEA production stats (counts)'!$E:$E,$D35,'IEA production stats (counts)'!$AN:$AN,$C35)</f>
        <v>9</v>
      </c>
      <c r="BE35" s="62">
        <f>SUMIFS('IEA production stats (counts)'!V:V,'IEA production stats (counts)'!$E:$E,$D35,'IEA production stats (counts)'!$AN:$AN,$C35)</f>
        <v>9</v>
      </c>
      <c r="BF35" s="62">
        <f>SUMIFS('IEA production stats (counts)'!W:W,'IEA production stats (counts)'!$E:$E,$D35,'IEA production stats (counts)'!$AN:$AN,$C35)</f>
        <v>9</v>
      </c>
      <c r="BG35" s="62">
        <f>SUMIFS('IEA production stats (counts)'!X:X,'IEA production stats (counts)'!$E:$E,$D35,'IEA production stats (counts)'!$AN:$AN,$C35)</f>
        <v>9</v>
      </c>
      <c r="BH35" s="62">
        <f>SUMIFS('IEA production stats (counts)'!Y:Y,'IEA production stats (counts)'!$E:$E,$D35,'IEA production stats (counts)'!$AN:$AN,$C35)</f>
        <v>9</v>
      </c>
      <c r="BI35" s="62">
        <f>SUMIFS('IEA production stats (counts)'!Z:Z,'IEA production stats (counts)'!$E:$E,$D35,'IEA production stats (counts)'!$AN:$AN,$C35)</f>
        <v>9</v>
      </c>
      <c r="BJ35" s="62">
        <f>SUMIFS('IEA production stats (counts)'!AA:AA,'IEA production stats (counts)'!$E:$E,$D35,'IEA production stats (counts)'!$AN:$AN,$C35)</f>
        <v>9</v>
      </c>
      <c r="BK35" s="62">
        <f>SUMIFS('IEA production stats (counts)'!AB:AB,'IEA production stats (counts)'!$E:$E,$D35,'IEA production stats (counts)'!$AN:$AN,$C35)</f>
        <v>9</v>
      </c>
      <c r="BL35" s="62">
        <f>SUMIFS('IEA production stats (counts)'!AC:AC,'IEA production stats (counts)'!$E:$E,$D35,'IEA production stats (counts)'!$AN:$AN,$C35)</f>
        <v>10</v>
      </c>
      <c r="BM35" s="62">
        <f>SUMIFS('IEA production stats (counts)'!AD:AD,'IEA production stats (counts)'!$E:$E,$D35,'IEA production stats (counts)'!$AN:$AN,$C35)</f>
        <v>10</v>
      </c>
      <c r="BN35" s="62">
        <f>SUMIFS('IEA production stats (counts)'!AE:AE,'IEA production stats (counts)'!$E:$E,$D35,'IEA production stats (counts)'!$AN:$AN,$C35)</f>
        <v>10</v>
      </c>
      <c r="BO35" s="62">
        <f>SUMIFS('IEA production stats (counts)'!AF:AF,'IEA production stats (counts)'!$E:$E,$D35,'IEA production stats (counts)'!$AN:$AN,$C35)</f>
        <v>10</v>
      </c>
      <c r="BP35" s="62">
        <f>SUMIFS('IEA production stats (counts)'!AG:AG,'IEA production stats (counts)'!$E:$E,$D35,'IEA production stats (counts)'!$AN:$AN,$C35)</f>
        <v>10</v>
      </c>
      <c r="BQ35" s="62">
        <f>SUMIFS('IEA production stats (counts)'!AH:AH,'IEA production stats (counts)'!$E:$E,$D35,'IEA production stats (counts)'!$AN:$AN,$C35)</f>
        <v>10</v>
      </c>
      <c r="BR35" s="62">
        <f>SUMIFS('IEA production stats (counts)'!AI:AI,'IEA production stats (counts)'!$E:$E,$D35,'IEA production stats (counts)'!$AN:$AN,$C35)</f>
        <v>10</v>
      </c>
      <c r="BS35" s="62">
        <f>SUMIFS('IEA production stats (counts)'!AJ:AJ,'IEA production stats (counts)'!$E:$E,$D35,'IEA production stats (counts)'!$AN:$AN,$C35)</f>
        <v>10</v>
      </c>
      <c r="BT35" s="62">
        <f>SUMIFS('IEA production stats (counts)'!AK:AK,'IEA production stats (counts)'!$E:$E,$D35,'IEA production stats (counts)'!$AN:$AN,$C35)</f>
        <v>10</v>
      </c>
      <c r="BU35" s="62">
        <f>SUMIFS('IEA production stats (counts)'!AL:AL,'IEA production stats (counts)'!$E:$E,$D35,'IEA production stats (counts)'!$AN:$AN,$C35)</f>
        <v>0</v>
      </c>
      <c r="BV35" s="66">
        <f t="shared" si="2"/>
        <v>64.285714285714292</v>
      </c>
      <c r="BW35" s="66">
        <f t="shared" si="22"/>
        <v>64.285714285714292</v>
      </c>
      <c r="BX35" s="66">
        <f t="shared" si="23"/>
        <v>64.285714285714292</v>
      </c>
      <c r="BY35" s="66">
        <f t="shared" si="24"/>
        <v>64.285714285714292</v>
      </c>
      <c r="BZ35" s="66">
        <f t="shared" si="4"/>
        <v>64.285714285714292</v>
      </c>
      <c r="CA35" s="66">
        <f t="shared" si="5"/>
        <v>64.285714285714292</v>
      </c>
      <c r="CB35" s="66">
        <f t="shared" si="6"/>
        <v>64.285714285714292</v>
      </c>
      <c r="CC35" s="66">
        <f t="shared" si="7"/>
        <v>64.285714285714292</v>
      </c>
      <c r="CD35" s="66">
        <f t="shared" si="8"/>
        <v>64.285714285714292</v>
      </c>
      <c r="CE35" s="66">
        <f t="shared" si="9"/>
        <v>64.285714285714292</v>
      </c>
      <c r="CF35" s="66">
        <f t="shared" si="10"/>
        <v>64.285714285714292</v>
      </c>
      <c r="CG35" s="66">
        <f t="shared" si="11"/>
        <v>64.285714285714292</v>
      </c>
      <c r="CH35" s="66">
        <f t="shared" si="12"/>
        <v>71.428571428571431</v>
      </c>
      <c r="CI35" s="66">
        <f t="shared" si="13"/>
        <v>71.428571428571431</v>
      </c>
      <c r="CJ35" s="66">
        <f t="shared" si="14"/>
        <v>71.428571428571431</v>
      </c>
      <c r="CK35" s="66">
        <f t="shared" si="15"/>
        <v>71.428571428571431</v>
      </c>
      <c r="CL35" s="66">
        <f t="shared" si="16"/>
        <v>71.428571428571431</v>
      </c>
      <c r="CM35" s="66">
        <f t="shared" si="17"/>
        <v>71.428571428571431</v>
      </c>
      <c r="CN35" s="66">
        <f t="shared" si="18"/>
        <v>71.428571428571431</v>
      </c>
      <c r="CO35" s="66">
        <f t="shared" si="19"/>
        <v>71.428571428571431</v>
      </c>
      <c r="CP35" s="66">
        <f t="shared" si="20"/>
        <v>71.428571428571431</v>
      </c>
      <c r="CQ35" s="66">
        <f t="shared" si="21"/>
        <v>0</v>
      </c>
    </row>
    <row r="36" spans="1:95" x14ac:dyDescent="0.25">
      <c r="A36" s="5" t="str">
        <f t="shared" si="26"/>
        <v>103SOLARPV</v>
      </c>
      <c r="B36" s="3">
        <v>103</v>
      </c>
      <c r="C36" t="str">
        <f>VLOOKUP($B36,'Lookup codes'!$A:$C,2,FALSE)</f>
        <v>East Africa</v>
      </c>
      <c r="D36" t="s">
        <v>612</v>
      </c>
      <c r="E36" t="s">
        <v>613</v>
      </c>
      <c r="F36" t="s">
        <v>794</v>
      </c>
      <c r="G36" t="s">
        <v>528</v>
      </c>
      <c r="H36" s="45">
        <f>SUMIFS('IEA production stats by year'!Q:Q,'IEA production stats by year'!$E:$E,$D36,'IEA production stats by year'!$AN:$AN,$C36)</f>
        <v>3.6006</v>
      </c>
      <c r="I36" s="45">
        <f>SUMIFS('IEA production stats by year'!R:R,'IEA production stats by year'!$E:$E,$D36,'IEA production stats by year'!$AN:$AN,$C36)</f>
        <v>7.2012</v>
      </c>
      <c r="J36" s="45">
        <f>SUMIFS('IEA production stats by year'!S:S,'IEA production stats by year'!$E:$E,$D36,'IEA production stats by year'!$AN:$AN,$C36)</f>
        <v>10.8019</v>
      </c>
      <c r="K36" s="45">
        <f>SUMIFS('IEA production stats by year'!T:T,'IEA production stats by year'!$E:$E,$D36,'IEA production stats by year'!$AN:$AN,$C36)</f>
        <v>18.0032</v>
      </c>
      <c r="L36" s="45">
        <f>SUMIFS('IEA production stats by year'!U:U,'IEA production stats by year'!$E:$E,$D36,'IEA production stats by year'!$AN:$AN,$C36)</f>
        <v>25.2044</v>
      </c>
      <c r="M36" s="45">
        <f>SUMIFS('IEA production stats by year'!V:V,'IEA production stats by year'!$E:$E,$D36,'IEA production stats by year'!$AN:$AN,$C36)</f>
        <v>28.800900000000002</v>
      </c>
      <c r="N36" s="45">
        <f>SUMIFS('IEA production stats by year'!W:W,'IEA production stats by year'!$E:$E,$D36,'IEA production stats by year'!$AN:$AN,$C36)</f>
        <v>50.400700000000001</v>
      </c>
      <c r="O36" s="45">
        <f>SUMIFS('IEA production stats by year'!X:X,'IEA production stats by year'!$E:$E,$D36,'IEA production stats by year'!$AN:$AN,$C36)</f>
        <v>61.198500000000003</v>
      </c>
      <c r="P36" s="45">
        <f>SUMIFS('IEA production stats by year'!Y:Y,'IEA production stats by year'!$E:$E,$D36,'IEA production stats by year'!$AN:$AN,$C36)</f>
        <v>86.398899999999998</v>
      </c>
      <c r="Q36" s="45">
        <f>SUMIFS('IEA production stats by year'!Z:Z,'IEA production stats by year'!$E:$E,$D36,'IEA production stats by year'!$AN:$AN,$C36)</f>
        <v>104.402</v>
      </c>
      <c r="R36" s="45">
        <f>SUMIFS('IEA production stats by year'!AA:AA,'IEA production stats by year'!$E:$E,$D36,'IEA production stats by year'!$AN:$AN,$C36)</f>
        <v>122.40520000000001</v>
      </c>
      <c r="S36" s="45">
        <f>SUMIFS('IEA production stats by year'!AB:AB,'IEA production stats by year'!$E:$E,$D36,'IEA production stats by year'!$AN:$AN,$C36)</f>
        <v>151.202</v>
      </c>
      <c r="T36" s="45">
        <f>SUMIFS('IEA production stats by year'!AC:AC,'IEA production stats by year'!$E:$E,$D36,'IEA production stats by year'!$AN:$AN,$C36)</f>
        <v>194.40560000000002</v>
      </c>
      <c r="U36" s="45">
        <f>SUMIFS('IEA production stats by year'!AD:AD,'IEA production stats by year'!$E:$E,$D36,'IEA production stats by year'!$AN:$AN,$C36)</f>
        <v>298.80340000000001</v>
      </c>
      <c r="V36" s="45">
        <f>SUMIFS('IEA production stats by year'!AE:AE,'IEA production stats by year'!$E:$E,$D36,'IEA production stats by year'!$AN:$AN,$C36)</f>
        <v>522.00189999999998</v>
      </c>
      <c r="W36" s="45">
        <f>SUMIFS('IEA production stats by year'!AF:AF,'IEA production stats by year'!$E:$E,$D36,'IEA production stats by year'!$AN:$AN,$C36)</f>
        <v>586.80090000000007</v>
      </c>
      <c r="X36" s="45">
        <f>SUMIFS('IEA production stats by year'!AG:AG,'IEA production stats by year'!$E:$E,$D36,'IEA production stats by year'!$AN:$AN,$C36)</f>
        <v>759.60280000000012</v>
      </c>
      <c r="Y36" s="45">
        <f>SUMIFS('IEA production stats by year'!AH:AH,'IEA production stats by year'!$E:$E,$D36,'IEA production stats by year'!$AN:$AN,$C36)</f>
        <v>937.47490000000016</v>
      </c>
      <c r="Z36" s="45">
        <f>SUMIFS('IEA production stats by year'!AI:AI,'IEA production stats by year'!$E:$E,$D36,'IEA production stats by year'!$AN:$AN,$C36)</f>
        <v>1177.2401</v>
      </c>
      <c r="AA36" s="45">
        <f>SUMIFS('IEA production stats by year'!AJ:AJ,'IEA production stats by year'!$E:$E,$D36,'IEA production stats by year'!$AN:$AN,$C36)</f>
        <v>1714.9301</v>
      </c>
      <c r="AB36" s="45">
        <f>SUMIFS('IEA production stats by year'!AK:AK,'IEA production stats by year'!$E:$E,$D36,'IEA production stats by year'!$AN:$AN,$C36)</f>
        <v>1801.7809999999999</v>
      </c>
      <c r="AC36" s="45">
        <f>SUMIFS('IEA production stats by year'!AL:AL,'IEA production stats by year'!$E:$E,$D36,'IEA production stats by year'!$AN:$AN,$C36)</f>
        <v>0</v>
      </c>
      <c r="AD36" s="58">
        <f>COUNTIFS('Country groupings'!$C:$C,$C36)-SUMIFS('IEA production stats (counts)'!Q:Q,'IEA production stats (counts)'!$E:$E,$D36,'IEA production stats (counts)'!$AN:$AN,$C36)</f>
        <v>5</v>
      </c>
      <c r="AE36" s="58">
        <f>COUNTIFS('Country groupings'!$C:$C,$C36)-SUMIFS('IEA production stats (counts)'!R:R,'IEA production stats (counts)'!$E:$E,$D36,'IEA production stats (counts)'!$AN:$AN,$C36)</f>
        <v>5</v>
      </c>
      <c r="AF36" s="58">
        <f>COUNTIFS('Country groupings'!$C:$C,$C36)-SUMIFS('IEA production stats (counts)'!S:S,'IEA production stats (counts)'!$E:$E,$D36,'IEA production stats (counts)'!$AN:$AN,$C36)</f>
        <v>5</v>
      </c>
      <c r="AG36" s="58">
        <f>COUNTIFS('Country groupings'!$C:$C,$C36)-SUMIFS('IEA production stats (counts)'!T:T,'IEA production stats (counts)'!$E:$E,$D36,'IEA production stats (counts)'!$AN:$AN,$C36)</f>
        <v>5</v>
      </c>
      <c r="AH36" s="58">
        <f>COUNTIFS('Country groupings'!$C:$C,$C36)-SUMIFS('IEA production stats (counts)'!U:U,'IEA production stats (counts)'!$E:$E,$D36,'IEA production stats (counts)'!$AN:$AN,$C36)</f>
        <v>5</v>
      </c>
      <c r="AI36" s="58">
        <f>COUNTIFS('Country groupings'!$C:$C,$C36)-SUMIFS('IEA production stats (counts)'!V:V,'IEA production stats (counts)'!$E:$E,$D36,'IEA production stats (counts)'!$AN:$AN,$C36)</f>
        <v>5</v>
      </c>
      <c r="AJ36" s="58">
        <f>COUNTIFS('Country groupings'!$C:$C,$C36)-SUMIFS('IEA production stats (counts)'!W:W,'IEA production stats (counts)'!$E:$E,$D36,'IEA production stats (counts)'!$AN:$AN,$C36)</f>
        <v>5</v>
      </c>
      <c r="AK36" s="58">
        <f>COUNTIFS('Country groupings'!$C:$C,$C36)-SUMIFS('IEA production stats (counts)'!X:X,'IEA production stats (counts)'!$E:$E,$D36,'IEA production stats (counts)'!$AN:$AN,$C36)</f>
        <v>5</v>
      </c>
      <c r="AL36" s="58">
        <f>COUNTIFS('Country groupings'!$C:$C,$C36)-SUMIFS('IEA production stats (counts)'!Y:Y,'IEA production stats (counts)'!$E:$E,$D36,'IEA production stats (counts)'!$AN:$AN,$C36)</f>
        <v>5</v>
      </c>
      <c r="AM36" s="58">
        <f>COUNTIFS('Country groupings'!$C:$C,$C36)-SUMIFS('IEA production stats (counts)'!Z:Z,'IEA production stats (counts)'!$E:$E,$D36,'IEA production stats (counts)'!$AN:$AN,$C36)</f>
        <v>5</v>
      </c>
      <c r="AN36" s="58">
        <f>COUNTIFS('Country groupings'!$C:$C,$C36)-SUMIFS('IEA production stats (counts)'!AA:AA,'IEA production stats (counts)'!$E:$E,$D36,'IEA production stats (counts)'!$AN:$AN,$C36)</f>
        <v>5</v>
      </c>
      <c r="AO36" s="58">
        <f>COUNTIFS('Country groupings'!$C:$C,$C36)-SUMIFS('IEA production stats (counts)'!AB:AB,'IEA production stats (counts)'!$E:$E,$D36,'IEA production stats (counts)'!$AN:$AN,$C36)</f>
        <v>5</v>
      </c>
      <c r="AP36" s="58">
        <f>COUNTIFS('Country groupings'!$C:$C,$C36)-SUMIFS('IEA production stats (counts)'!AC:AC,'IEA production stats (counts)'!$E:$E,$D36,'IEA production stats (counts)'!$AN:$AN,$C36)</f>
        <v>4</v>
      </c>
      <c r="AQ36" s="58">
        <f>COUNTIFS('Country groupings'!$C:$C,$C36)-SUMIFS('IEA production stats (counts)'!AD:AD,'IEA production stats (counts)'!$E:$E,$D36,'IEA production stats (counts)'!$AN:$AN,$C36)</f>
        <v>4</v>
      </c>
      <c r="AR36" s="58">
        <f>COUNTIFS('Country groupings'!$C:$C,$C36)-SUMIFS('IEA production stats (counts)'!AE:AE,'IEA production stats (counts)'!$E:$E,$D36,'IEA production stats (counts)'!$AN:$AN,$C36)</f>
        <v>4</v>
      </c>
      <c r="AS36" s="58">
        <f>COUNTIFS('Country groupings'!$C:$C,$C36)-SUMIFS('IEA production stats (counts)'!AF:AF,'IEA production stats (counts)'!$E:$E,$D36,'IEA production stats (counts)'!$AN:$AN,$C36)</f>
        <v>4</v>
      </c>
      <c r="AT36" s="58">
        <f>COUNTIFS('Country groupings'!$C:$C,$C36)-SUMIFS('IEA production stats (counts)'!AG:AG,'IEA production stats (counts)'!$E:$E,$D36,'IEA production stats (counts)'!$AN:$AN,$C36)</f>
        <v>4</v>
      </c>
      <c r="AU36" s="58">
        <f>COUNTIFS('Country groupings'!$C:$C,$C36)-SUMIFS('IEA production stats (counts)'!AH:AH,'IEA production stats (counts)'!$E:$E,$D36,'IEA production stats (counts)'!$AN:$AN,$C36)</f>
        <v>4</v>
      </c>
      <c r="AV36" s="58">
        <f>COUNTIFS('Country groupings'!$C:$C,$C36)-SUMIFS('IEA production stats (counts)'!AI:AI,'IEA production stats (counts)'!$E:$E,$D36,'IEA production stats (counts)'!$AN:$AN,$C36)</f>
        <v>4</v>
      </c>
      <c r="AW36" s="58">
        <f>COUNTIFS('Country groupings'!$C:$C,$C36)-SUMIFS('IEA production stats (counts)'!AJ:AJ,'IEA production stats (counts)'!$E:$E,$D36,'IEA production stats (counts)'!$AN:$AN,$C36)</f>
        <v>4</v>
      </c>
      <c r="AX36" s="58">
        <f>COUNTIFS('Country groupings'!$C:$C,$C36)-SUMIFS('IEA production stats (counts)'!AK:AK,'IEA production stats (counts)'!$E:$E,$D36,'IEA production stats (counts)'!$AN:$AN,$C36)</f>
        <v>4</v>
      </c>
      <c r="AY36" s="58">
        <f>COUNTIFS('Country groupings'!$C:$C,$C36)-SUMIFS('IEA production stats (counts)'!AL:AL,'IEA production stats (counts)'!$E:$E,$D36,'IEA production stats (counts)'!$AN:$AN,$C36)</f>
        <v>14</v>
      </c>
      <c r="AZ36" s="62">
        <f>SUMIFS('IEA production stats (counts)'!Q:Q,'IEA production stats (counts)'!$E:$E,$D36,'IEA production stats (counts)'!$AN:$AN,$C36)</f>
        <v>9</v>
      </c>
      <c r="BA36" s="62">
        <f>SUMIFS('IEA production stats (counts)'!R:R,'IEA production stats (counts)'!$E:$E,$D36,'IEA production stats (counts)'!$AN:$AN,$C36)</f>
        <v>9</v>
      </c>
      <c r="BB36" s="62">
        <f>SUMIFS('IEA production stats (counts)'!S:S,'IEA production stats (counts)'!$E:$E,$D36,'IEA production stats (counts)'!$AN:$AN,$C36)</f>
        <v>9</v>
      </c>
      <c r="BC36" s="62">
        <f>SUMIFS('IEA production stats (counts)'!T:T,'IEA production stats (counts)'!$E:$E,$D36,'IEA production stats (counts)'!$AN:$AN,$C36)</f>
        <v>9</v>
      </c>
      <c r="BD36" s="62">
        <f>SUMIFS('IEA production stats (counts)'!U:U,'IEA production stats (counts)'!$E:$E,$D36,'IEA production stats (counts)'!$AN:$AN,$C36)</f>
        <v>9</v>
      </c>
      <c r="BE36" s="62">
        <f>SUMIFS('IEA production stats (counts)'!V:V,'IEA production stats (counts)'!$E:$E,$D36,'IEA production stats (counts)'!$AN:$AN,$C36)</f>
        <v>9</v>
      </c>
      <c r="BF36" s="62">
        <f>SUMIFS('IEA production stats (counts)'!W:W,'IEA production stats (counts)'!$E:$E,$D36,'IEA production stats (counts)'!$AN:$AN,$C36)</f>
        <v>9</v>
      </c>
      <c r="BG36" s="62">
        <f>SUMIFS('IEA production stats (counts)'!X:X,'IEA production stats (counts)'!$E:$E,$D36,'IEA production stats (counts)'!$AN:$AN,$C36)</f>
        <v>9</v>
      </c>
      <c r="BH36" s="62">
        <f>SUMIFS('IEA production stats (counts)'!Y:Y,'IEA production stats (counts)'!$E:$E,$D36,'IEA production stats (counts)'!$AN:$AN,$C36)</f>
        <v>9</v>
      </c>
      <c r="BI36" s="62">
        <f>SUMIFS('IEA production stats (counts)'!Z:Z,'IEA production stats (counts)'!$E:$E,$D36,'IEA production stats (counts)'!$AN:$AN,$C36)</f>
        <v>9</v>
      </c>
      <c r="BJ36" s="62">
        <f>SUMIFS('IEA production stats (counts)'!AA:AA,'IEA production stats (counts)'!$E:$E,$D36,'IEA production stats (counts)'!$AN:$AN,$C36)</f>
        <v>9</v>
      </c>
      <c r="BK36" s="62">
        <f>SUMIFS('IEA production stats (counts)'!AB:AB,'IEA production stats (counts)'!$E:$E,$D36,'IEA production stats (counts)'!$AN:$AN,$C36)</f>
        <v>9</v>
      </c>
      <c r="BL36" s="62">
        <f>SUMIFS('IEA production stats (counts)'!AC:AC,'IEA production stats (counts)'!$E:$E,$D36,'IEA production stats (counts)'!$AN:$AN,$C36)</f>
        <v>10</v>
      </c>
      <c r="BM36" s="62">
        <f>SUMIFS('IEA production stats (counts)'!AD:AD,'IEA production stats (counts)'!$E:$E,$D36,'IEA production stats (counts)'!$AN:$AN,$C36)</f>
        <v>10</v>
      </c>
      <c r="BN36" s="62">
        <f>SUMIFS('IEA production stats (counts)'!AE:AE,'IEA production stats (counts)'!$E:$E,$D36,'IEA production stats (counts)'!$AN:$AN,$C36)</f>
        <v>10</v>
      </c>
      <c r="BO36" s="62">
        <f>SUMIFS('IEA production stats (counts)'!AF:AF,'IEA production stats (counts)'!$E:$E,$D36,'IEA production stats (counts)'!$AN:$AN,$C36)</f>
        <v>10</v>
      </c>
      <c r="BP36" s="62">
        <f>SUMIFS('IEA production stats (counts)'!AG:AG,'IEA production stats (counts)'!$E:$E,$D36,'IEA production stats (counts)'!$AN:$AN,$C36)</f>
        <v>10</v>
      </c>
      <c r="BQ36" s="62">
        <f>SUMIFS('IEA production stats (counts)'!AH:AH,'IEA production stats (counts)'!$E:$E,$D36,'IEA production stats (counts)'!$AN:$AN,$C36)</f>
        <v>10</v>
      </c>
      <c r="BR36" s="62">
        <f>SUMIFS('IEA production stats (counts)'!AI:AI,'IEA production stats (counts)'!$E:$E,$D36,'IEA production stats (counts)'!$AN:$AN,$C36)</f>
        <v>10</v>
      </c>
      <c r="BS36" s="62">
        <f>SUMIFS('IEA production stats (counts)'!AJ:AJ,'IEA production stats (counts)'!$E:$E,$D36,'IEA production stats (counts)'!$AN:$AN,$C36)</f>
        <v>10</v>
      </c>
      <c r="BT36" s="62">
        <f>SUMIFS('IEA production stats (counts)'!AK:AK,'IEA production stats (counts)'!$E:$E,$D36,'IEA production stats (counts)'!$AN:$AN,$C36)</f>
        <v>10</v>
      </c>
      <c r="BU36" s="62">
        <f>SUMIFS('IEA production stats (counts)'!AL:AL,'IEA production stats (counts)'!$E:$E,$D36,'IEA production stats (counts)'!$AN:$AN,$C36)</f>
        <v>0</v>
      </c>
      <c r="BV36" s="66">
        <f t="shared" si="2"/>
        <v>64.285714285714292</v>
      </c>
      <c r="BW36" s="66">
        <f t="shared" si="22"/>
        <v>64.285714285714292</v>
      </c>
      <c r="BX36" s="66">
        <f t="shared" si="23"/>
        <v>64.285714285714292</v>
      </c>
      <c r="BY36" s="66">
        <f t="shared" si="24"/>
        <v>64.285714285714292</v>
      </c>
      <c r="BZ36" s="66">
        <f t="shared" si="4"/>
        <v>64.285714285714292</v>
      </c>
      <c r="CA36" s="66">
        <f t="shared" si="5"/>
        <v>64.285714285714292</v>
      </c>
      <c r="CB36" s="66">
        <f t="shared" si="6"/>
        <v>64.285714285714292</v>
      </c>
      <c r="CC36" s="66">
        <f t="shared" si="7"/>
        <v>64.285714285714292</v>
      </c>
      <c r="CD36" s="66">
        <f t="shared" si="8"/>
        <v>64.285714285714292</v>
      </c>
      <c r="CE36" s="66">
        <f t="shared" si="9"/>
        <v>64.285714285714292</v>
      </c>
      <c r="CF36" s="66">
        <f t="shared" si="10"/>
        <v>64.285714285714292</v>
      </c>
      <c r="CG36" s="66">
        <f t="shared" si="11"/>
        <v>64.285714285714292</v>
      </c>
      <c r="CH36" s="66">
        <f t="shared" si="12"/>
        <v>71.428571428571431</v>
      </c>
      <c r="CI36" s="66">
        <f t="shared" si="13"/>
        <v>71.428571428571431</v>
      </c>
      <c r="CJ36" s="66">
        <f t="shared" si="14"/>
        <v>71.428571428571431</v>
      </c>
      <c r="CK36" s="66">
        <f t="shared" si="15"/>
        <v>71.428571428571431</v>
      </c>
      <c r="CL36" s="66">
        <f t="shared" si="16"/>
        <v>71.428571428571431</v>
      </c>
      <c r="CM36" s="66">
        <f t="shared" si="17"/>
        <v>71.428571428571431</v>
      </c>
      <c r="CN36" s="66">
        <f t="shared" si="18"/>
        <v>71.428571428571431</v>
      </c>
      <c r="CO36" s="66">
        <f t="shared" si="19"/>
        <v>71.428571428571431</v>
      </c>
      <c r="CP36" s="66">
        <f t="shared" si="20"/>
        <v>71.428571428571431</v>
      </c>
      <c r="CQ36" s="66">
        <f t="shared" si="21"/>
        <v>0</v>
      </c>
    </row>
    <row r="37" spans="1:95" x14ac:dyDescent="0.25">
      <c r="A37" s="5" t="str">
        <f t="shared" si="26"/>
        <v>103SOLARTH</v>
      </c>
      <c r="B37" s="3">
        <v>103</v>
      </c>
      <c r="C37" t="str">
        <f>VLOOKUP($B37,'Lookup codes'!$A:$C,2,FALSE)</f>
        <v>East Africa</v>
      </c>
      <c r="D37" t="s">
        <v>614</v>
      </c>
      <c r="E37" t="s">
        <v>615</v>
      </c>
      <c r="F37" t="s">
        <v>794</v>
      </c>
      <c r="G37" t="s">
        <v>528</v>
      </c>
      <c r="H37" s="45">
        <f>SUMIFS('IEA production stats by year'!Q:Q,'IEA production stats by year'!$E:$E,$D37,'IEA production stats by year'!$AN:$AN,$C37)</f>
        <v>0</v>
      </c>
      <c r="I37" s="45">
        <f>SUMIFS('IEA production stats by year'!R:R,'IEA production stats by year'!$E:$E,$D37,'IEA production stats by year'!$AN:$AN,$C37)</f>
        <v>0</v>
      </c>
      <c r="J37" s="45">
        <f>SUMIFS('IEA production stats by year'!S:S,'IEA production stats by year'!$E:$E,$D37,'IEA production stats by year'!$AN:$AN,$C37)</f>
        <v>0</v>
      </c>
      <c r="K37" s="45">
        <f>SUMIFS('IEA production stats by year'!T:T,'IEA production stats by year'!$E:$E,$D37,'IEA production stats by year'!$AN:$AN,$C37)</f>
        <v>0</v>
      </c>
      <c r="L37" s="45">
        <f>SUMIFS('IEA production stats by year'!U:U,'IEA production stats by year'!$E:$E,$D37,'IEA production stats by year'!$AN:$AN,$C37)</f>
        <v>0</v>
      </c>
      <c r="M37" s="45">
        <f>SUMIFS('IEA production stats by year'!V:V,'IEA production stats by year'!$E:$E,$D37,'IEA production stats by year'!$AN:$AN,$C37)</f>
        <v>0</v>
      </c>
      <c r="N37" s="45">
        <f>SUMIFS('IEA production stats by year'!W:W,'IEA production stats by year'!$E:$E,$D37,'IEA production stats by year'!$AN:$AN,$C37)</f>
        <v>0</v>
      </c>
      <c r="O37" s="45">
        <f>SUMIFS('IEA production stats by year'!X:X,'IEA production stats by year'!$E:$E,$D37,'IEA production stats by year'!$AN:$AN,$C37)</f>
        <v>0</v>
      </c>
      <c r="P37" s="45">
        <f>SUMIFS('IEA production stats by year'!Y:Y,'IEA production stats by year'!$E:$E,$D37,'IEA production stats by year'!$AN:$AN,$C37)</f>
        <v>0</v>
      </c>
      <c r="Q37" s="45">
        <f>SUMIFS('IEA production stats by year'!Z:Z,'IEA production stats by year'!$E:$E,$D37,'IEA production stats by year'!$AN:$AN,$C37)</f>
        <v>0</v>
      </c>
      <c r="R37" s="45">
        <f>SUMIFS('IEA production stats by year'!AA:AA,'IEA production stats by year'!$E:$E,$D37,'IEA production stats by year'!$AN:$AN,$C37)</f>
        <v>0</v>
      </c>
      <c r="S37" s="45">
        <f>SUMIFS('IEA production stats by year'!AB:AB,'IEA production stats by year'!$E:$E,$D37,'IEA production stats by year'!$AN:$AN,$C37)</f>
        <v>0</v>
      </c>
      <c r="T37" s="45">
        <f>SUMIFS('IEA production stats by year'!AC:AC,'IEA production stats by year'!$E:$E,$D37,'IEA production stats by year'!$AN:$AN,$C37)</f>
        <v>0</v>
      </c>
      <c r="U37" s="45">
        <f>SUMIFS('IEA production stats by year'!AD:AD,'IEA production stats by year'!$E:$E,$D37,'IEA production stats by year'!$AN:$AN,$C37)</f>
        <v>0</v>
      </c>
      <c r="V37" s="45">
        <f>SUMIFS('IEA production stats by year'!AE:AE,'IEA production stats by year'!$E:$E,$D37,'IEA production stats by year'!$AN:$AN,$C37)</f>
        <v>0</v>
      </c>
      <c r="W37" s="45">
        <f>SUMIFS('IEA production stats by year'!AF:AF,'IEA production stats by year'!$E:$E,$D37,'IEA production stats by year'!$AN:$AN,$C37)</f>
        <v>0</v>
      </c>
      <c r="X37" s="45">
        <f>SUMIFS('IEA production stats by year'!AG:AG,'IEA production stats by year'!$E:$E,$D37,'IEA production stats by year'!$AN:$AN,$C37)</f>
        <v>0</v>
      </c>
      <c r="Y37" s="45">
        <f>SUMIFS('IEA production stats by year'!AH:AH,'IEA production stats by year'!$E:$E,$D37,'IEA production stats by year'!$AN:$AN,$C37)</f>
        <v>0</v>
      </c>
      <c r="Z37" s="45">
        <f>SUMIFS('IEA production stats by year'!AI:AI,'IEA production stats by year'!$E:$E,$D37,'IEA production stats by year'!$AN:$AN,$C37)</f>
        <v>0</v>
      </c>
      <c r="AA37" s="45">
        <f>SUMIFS('IEA production stats by year'!AJ:AJ,'IEA production stats by year'!$E:$E,$D37,'IEA production stats by year'!$AN:$AN,$C37)</f>
        <v>0</v>
      </c>
      <c r="AB37" s="45">
        <f>SUMIFS('IEA production stats by year'!AK:AK,'IEA production stats by year'!$E:$E,$D37,'IEA production stats by year'!$AN:$AN,$C37)</f>
        <v>0</v>
      </c>
      <c r="AC37" s="45">
        <f>SUMIFS('IEA production stats by year'!AL:AL,'IEA production stats by year'!$E:$E,$D37,'IEA production stats by year'!$AN:$AN,$C37)</f>
        <v>0</v>
      </c>
      <c r="AD37" s="58">
        <f>COUNTIFS('Country groupings'!$C:$C,$C37)-SUMIFS('IEA production stats (counts)'!Q:Q,'IEA production stats (counts)'!$E:$E,$D37,'IEA production stats (counts)'!$AN:$AN,$C37)</f>
        <v>5</v>
      </c>
      <c r="AE37" s="58">
        <f>COUNTIFS('Country groupings'!$C:$C,$C37)-SUMIFS('IEA production stats (counts)'!R:R,'IEA production stats (counts)'!$E:$E,$D37,'IEA production stats (counts)'!$AN:$AN,$C37)</f>
        <v>5</v>
      </c>
      <c r="AF37" s="58">
        <f>COUNTIFS('Country groupings'!$C:$C,$C37)-SUMIFS('IEA production stats (counts)'!S:S,'IEA production stats (counts)'!$E:$E,$D37,'IEA production stats (counts)'!$AN:$AN,$C37)</f>
        <v>5</v>
      </c>
      <c r="AG37" s="58">
        <f>COUNTIFS('Country groupings'!$C:$C,$C37)-SUMIFS('IEA production stats (counts)'!T:T,'IEA production stats (counts)'!$E:$E,$D37,'IEA production stats (counts)'!$AN:$AN,$C37)</f>
        <v>5</v>
      </c>
      <c r="AH37" s="58">
        <f>COUNTIFS('Country groupings'!$C:$C,$C37)-SUMIFS('IEA production stats (counts)'!U:U,'IEA production stats (counts)'!$E:$E,$D37,'IEA production stats (counts)'!$AN:$AN,$C37)</f>
        <v>5</v>
      </c>
      <c r="AI37" s="58">
        <f>COUNTIFS('Country groupings'!$C:$C,$C37)-SUMIFS('IEA production stats (counts)'!V:V,'IEA production stats (counts)'!$E:$E,$D37,'IEA production stats (counts)'!$AN:$AN,$C37)</f>
        <v>5</v>
      </c>
      <c r="AJ37" s="58">
        <f>COUNTIFS('Country groupings'!$C:$C,$C37)-SUMIFS('IEA production stats (counts)'!W:W,'IEA production stats (counts)'!$E:$E,$D37,'IEA production stats (counts)'!$AN:$AN,$C37)</f>
        <v>5</v>
      </c>
      <c r="AK37" s="58">
        <f>COUNTIFS('Country groupings'!$C:$C,$C37)-SUMIFS('IEA production stats (counts)'!X:X,'IEA production stats (counts)'!$E:$E,$D37,'IEA production stats (counts)'!$AN:$AN,$C37)</f>
        <v>5</v>
      </c>
      <c r="AL37" s="58">
        <f>COUNTIFS('Country groupings'!$C:$C,$C37)-SUMIFS('IEA production stats (counts)'!Y:Y,'IEA production stats (counts)'!$E:$E,$D37,'IEA production stats (counts)'!$AN:$AN,$C37)</f>
        <v>5</v>
      </c>
      <c r="AM37" s="58">
        <f>COUNTIFS('Country groupings'!$C:$C,$C37)-SUMIFS('IEA production stats (counts)'!Z:Z,'IEA production stats (counts)'!$E:$E,$D37,'IEA production stats (counts)'!$AN:$AN,$C37)</f>
        <v>5</v>
      </c>
      <c r="AN37" s="58">
        <f>COUNTIFS('Country groupings'!$C:$C,$C37)-SUMIFS('IEA production stats (counts)'!AA:AA,'IEA production stats (counts)'!$E:$E,$D37,'IEA production stats (counts)'!$AN:$AN,$C37)</f>
        <v>5</v>
      </c>
      <c r="AO37" s="58">
        <f>COUNTIFS('Country groupings'!$C:$C,$C37)-SUMIFS('IEA production stats (counts)'!AB:AB,'IEA production stats (counts)'!$E:$E,$D37,'IEA production stats (counts)'!$AN:$AN,$C37)</f>
        <v>5</v>
      </c>
      <c r="AP37" s="58">
        <f>COUNTIFS('Country groupings'!$C:$C,$C37)-SUMIFS('IEA production stats (counts)'!AC:AC,'IEA production stats (counts)'!$E:$E,$D37,'IEA production stats (counts)'!$AN:$AN,$C37)</f>
        <v>4</v>
      </c>
      <c r="AQ37" s="58">
        <f>COUNTIFS('Country groupings'!$C:$C,$C37)-SUMIFS('IEA production stats (counts)'!AD:AD,'IEA production stats (counts)'!$E:$E,$D37,'IEA production stats (counts)'!$AN:$AN,$C37)</f>
        <v>4</v>
      </c>
      <c r="AR37" s="58">
        <f>COUNTIFS('Country groupings'!$C:$C,$C37)-SUMIFS('IEA production stats (counts)'!AE:AE,'IEA production stats (counts)'!$E:$E,$D37,'IEA production stats (counts)'!$AN:$AN,$C37)</f>
        <v>4</v>
      </c>
      <c r="AS37" s="58">
        <f>COUNTIFS('Country groupings'!$C:$C,$C37)-SUMIFS('IEA production stats (counts)'!AF:AF,'IEA production stats (counts)'!$E:$E,$D37,'IEA production stats (counts)'!$AN:$AN,$C37)</f>
        <v>4</v>
      </c>
      <c r="AT37" s="58">
        <f>COUNTIFS('Country groupings'!$C:$C,$C37)-SUMIFS('IEA production stats (counts)'!AG:AG,'IEA production stats (counts)'!$E:$E,$D37,'IEA production stats (counts)'!$AN:$AN,$C37)</f>
        <v>4</v>
      </c>
      <c r="AU37" s="58">
        <f>COUNTIFS('Country groupings'!$C:$C,$C37)-SUMIFS('IEA production stats (counts)'!AH:AH,'IEA production stats (counts)'!$E:$E,$D37,'IEA production stats (counts)'!$AN:$AN,$C37)</f>
        <v>4</v>
      </c>
      <c r="AV37" s="58">
        <f>COUNTIFS('Country groupings'!$C:$C,$C37)-SUMIFS('IEA production stats (counts)'!AI:AI,'IEA production stats (counts)'!$E:$E,$D37,'IEA production stats (counts)'!$AN:$AN,$C37)</f>
        <v>4</v>
      </c>
      <c r="AW37" s="58">
        <f>COUNTIFS('Country groupings'!$C:$C,$C37)-SUMIFS('IEA production stats (counts)'!AJ:AJ,'IEA production stats (counts)'!$E:$E,$D37,'IEA production stats (counts)'!$AN:$AN,$C37)</f>
        <v>4</v>
      </c>
      <c r="AX37" s="58">
        <f>COUNTIFS('Country groupings'!$C:$C,$C37)-SUMIFS('IEA production stats (counts)'!AK:AK,'IEA production stats (counts)'!$E:$E,$D37,'IEA production stats (counts)'!$AN:$AN,$C37)</f>
        <v>4</v>
      </c>
      <c r="AY37" s="58">
        <f>COUNTIFS('Country groupings'!$C:$C,$C37)-SUMIFS('IEA production stats (counts)'!AL:AL,'IEA production stats (counts)'!$E:$E,$D37,'IEA production stats (counts)'!$AN:$AN,$C37)</f>
        <v>14</v>
      </c>
      <c r="AZ37" s="62">
        <f>SUMIFS('IEA production stats (counts)'!Q:Q,'IEA production stats (counts)'!$E:$E,$D37,'IEA production stats (counts)'!$AN:$AN,$C37)</f>
        <v>9</v>
      </c>
      <c r="BA37" s="62">
        <f>SUMIFS('IEA production stats (counts)'!R:R,'IEA production stats (counts)'!$E:$E,$D37,'IEA production stats (counts)'!$AN:$AN,$C37)</f>
        <v>9</v>
      </c>
      <c r="BB37" s="62">
        <f>SUMIFS('IEA production stats (counts)'!S:S,'IEA production stats (counts)'!$E:$E,$D37,'IEA production stats (counts)'!$AN:$AN,$C37)</f>
        <v>9</v>
      </c>
      <c r="BC37" s="62">
        <f>SUMIFS('IEA production stats (counts)'!T:T,'IEA production stats (counts)'!$E:$E,$D37,'IEA production stats (counts)'!$AN:$AN,$C37)</f>
        <v>9</v>
      </c>
      <c r="BD37" s="62">
        <f>SUMIFS('IEA production stats (counts)'!U:U,'IEA production stats (counts)'!$E:$E,$D37,'IEA production stats (counts)'!$AN:$AN,$C37)</f>
        <v>9</v>
      </c>
      <c r="BE37" s="62">
        <f>SUMIFS('IEA production stats (counts)'!V:V,'IEA production stats (counts)'!$E:$E,$D37,'IEA production stats (counts)'!$AN:$AN,$C37)</f>
        <v>9</v>
      </c>
      <c r="BF37" s="62">
        <f>SUMIFS('IEA production stats (counts)'!W:W,'IEA production stats (counts)'!$E:$E,$D37,'IEA production stats (counts)'!$AN:$AN,$C37)</f>
        <v>9</v>
      </c>
      <c r="BG37" s="62">
        <f>SUMIFS('IEA production stats (counts)'!X:X,'IEA production stats (counts)'!$E:$E,$D37,'IEA production stats (counts)'!$AN:$AN,$C37)</f>
        <v>9</v>
      </c>
      <c r="BH37" s="62">
        <f>SUMIFS('IEA production stats (counts)'!Y:Y,'IEA production stats (counts)'!$E:$E,$D37,'IEA production stats (counts)'!$AN:$AN,$C37)</f>
        <v>9</v>
      </c>
      <c r="BI37" s="62">
        <f>SUMIFS('IEA production stats (counts)'!Z:Z,'IEA production stats (counts)'!$E:$E,$D37,'IEA production stats (counts)'!$AN:$AN,$C37)</f>
        <v>9</v>
      </c>
      <c r="BJ37" s="62">
        <f>SUMIFS('IEA production stats (counts)'!AA:AA,'IEA production stats (counts)'!$E:$E,$D37,'IEA production stats (counts)'!$AN:$AN,$C37)</f>
        <v>9</v>
      </c>
      <c r="BK37" s="62">
        <f>SUMIFS('IEA production stats (counts)'!AB:AB,'IEA production stats (counts)'!$E:$E,$D37,'IEA production stats (counts)'!$AN:$AN,$C37)</f>
        <v>9</v>
      </c>
      <c r="BL37" s="62">
        <f>SUMIFS('IEA production stats (counts)'!AC:AC,'IEA production stats (counts)'!$E:$E,$D37,'IEA production stats (counts)'!$AN:$AN,$C37)</f>
        <v>10</v>
      </c>
      <c r="BM37" s="62">
        <f>SUMIFS('IEA production stats (counts)'!AD:AD,'IEA production stats (counts)'!$E:$E,$D37,'IEA production stats (counts)'!$AN:$AN,$C37)</f>
        <v>10</v>
      </c>
      <c r="BN37" s="62">
        <f>SUMIFS('IEA production stats (counts)'!AE:AE,'IEA production stats (counts)'!$E:$E,$D37,'IEA production stats (counts)'!$AN:$AN,$C37)</f>
        <v>10</v>
      </c>
      <c r="BO37" s="62">
        <f>SUMIFS('IEA production stats (counts)'!AF:AF,'IEA production stats (counts)'!$E:$E,$D37,'IEA production stats (counts)'!$AN:$AN,$C37)</f>
        <v>10</v>
      </c>
      <c r="BP37" s="62">
        <f>SUMIFS('IEA production stats (counts)'!AG:AG,'IEA production stats (counts)'!$E:$E,$D37,'IEA production stats (counts)'!$AN:$AN,$C37)</f>
        <v>10</v>
      </c>
      <c r="BQ37" s="62">
        <f>SUMIFS('IEA production stats (counts)'!AH:AH,'IEA production stats (counts)'!$E:$E,$D37,'IEA production stats (counts)'!$AN:$AN,$C37)</f>
        <v>10</v>
      </c>
      <c r="BR37" s="62">
        <f>SUMIFS('IEA production stats (counts)'!AI:AI,'IEA production stats (counts)'!$E:$E,$D37,'IEA production stats (counts)'!$AN:$AN,$C37)</f>
        <v>10</v>
      </c>
      <c r="BS37" s="62">
        <f>SUMIFS('IEA production stats (counts)'!AJ:AJ,'IEA production stats (counts)'!$E:$E,$D37,'IEA production stats (counts)'!$AN:$AN,$C37)</f>
        <v>10</v>
      </c>
      <c r="BT37" s="62">
        <f>SUMIFS('IEA production stats (counts)'!AK:AK,'IEA production stats (counts)'!$E:$E,$D37,'IEA production stats (counts)'!$AN:$AN,$C37)</f>
        <v>10</v>
      </c>
      <c r="BU37" s="62">
        <f>SUMIFS('IEA production stats (counts)'!AL:AL,'IEA production stats (counts)'!$E:$E,$D37,'IEA production stats (counts)'!$AN:$AN,$C37)</f>
        <v>0</v>
      </c>
      <c r="BV37" s="66">
        <f t="shared" si="2"/>
        <v>64.285714285714292</v>
      </c>
      <c r="BW37" s="66">
        <f t="shared" si="22"/>
        <v>64.285714285714292</v>
      </c>
      <c r="BX37" s="66">
        <f t="shared" si="23"/>
        <v>64.285714285714292</v>
      </c>
      <c r="BY37" s="66">
        <f t="shared" si="24"/>
        <v>64.285714285714292</v>
      </c>
      <c r="BZ37" s="66">
        <f t="shared" si="4"/>
        <v>64.285714285714292</v>
      </c>
      <c r="CA37" s="66">
        <f t="shared" si="5"/>
        <v>64.285714285714292</v>
      </c>
      <c r="CB37" s="66">
        <f t="shared" si="6"/>
        <v>64.285714285714292</v>
      </c>
      <c r="CC37" s="66">
        <f t="shared" si="7"/>
        <v>64.285714285714292</v>
      </c>
      <c r="CD37" s="66">
        <f t="shared" si="8"/>
        <v>64.285714285714292</v>
      </c>
      <c r="CE37" s="66">
        <f t="shared" si="9"/>
        <v>64.285714285714292</v>
      </c>
      <c r="CF37" s="66">
        <f t="shared" si="10"/>
        <v>64.285714285714292</v>
      </c>
      <c r="CG37" s="66">
        <f t="shared" si="11"/>
        <v>64.285714285714292</v>
      </c>
      <c r="CH37" s="66">
        <f t="shared" si="12"/>
        <v>71.428571428571431</v>
      </c>
      <c r="CI37" s="66">
        <f t="shared" si="13"/>
        <v>71.428571428571431</v>
      </c>
      <c r="CJ37" s="66">
        <f t="shared" si="14"/>
        <v>71.428571428571431</v>
      </c>
      <c r="CK37" s="66">
        <f t="shared" si="15"/>
        <v>71.428571428571431</v>
      </c>
      <c r="CL37" s="66">
        <f t="shared" si="16"/>
        <v>71.428571428571431</v>
      </c>
      <c r="CM37" s="66">
        <f t="shared" si="17"/>
        <v>71.428571428571431</v>
      </c>
      <c r="CN37" s="66">
        <f t="shared" si="18"/>
        <v>71.428571428571431</v>
      </c>
      <c r="CO37" s="66">
        <f t="shared" si="19"/>
        <v>71.428571428571431</v>
      </c>
      <c r="CP37" s="66">
        <f t="shared" si="20"/>
        <v>71.428571428571431</v>
      </c>
      <c r="CQ37" s="66">
        <f t="shared" si="21"/>
        <v>0</v>
      </c>
    </row>
    <row r="38" spans="1:95" x14ac:dyDescent="0.25">
      <c r="A38" s="5" t="str">
        <f t="shared" si="26"/>
        <v>103TIDE</v>
      </c>
      <c r="B38" s="3">
        <v>103</v>
      </c>
      <c r="C38" t="str">
        <f>VLOOKUP($B38,'Lookup codes'!$A:$C,2,FALSE)</f>
        <v>East Africa</v>
      </c>
      <c r="D38" t="s">
        <v>616</v>
      </c>
      <c r="E38" t="s">
        <v>617</v>
      </c>
      <c r="F38" t="s">
        <v>794</v>
      </c>
      <c r="G38" t="s">
        <v>528</v>
      </c>
      <c r="H38" s="45">
        <f>SUMIFS('IEA production stats by year'!Q:Q,'IEA production stats by year'!$E:$E,$D38,'IEA production stats by year'!$AN:$AN,$C38)</f>
        <v>0</v>
      </c>
      <c r="I38" s="45">
        <f>SUMIFS('IEA production stats by year'!R:R,'IEA production stats by year'!$E:$E,$D38,'IEA production stats by year'!$AN:$AN,$C38)</f>
        <v>0</v>
      </c>
      <c r="J38" s="45">
        <f>SUMIFS('IEA production stats by year'!S:S,'IEA production stats by year'!$E:$E,$D38,'IEA production stats by year'!$AN:$AN,$C38)</f>
        <v>0</v>
      </c>
      <c r="K38" s="45">
        <f>SUMIFS('IEA production stats by year'!T:T,'IEA production stats by year'!$E:$E,$D38,'IEA production stats by year'!$AN:$AN,$C38)</f>
        <v>0</v>
      </c>
      <c r="L38" s="45">
        <f>SUMIFS('IEA production stats by year'!U:U,'IEA production stats by year'!$E:$E,$D38,'IEA production stats by year'!$AN:$AN,$C38)</f>
        <v>0</v>
      </c>
      <c r="M38" s="45">
        <f>SUMIFS('IEA production stats by year'!V:V,'IEA production stats by year'!$E:$E,$D38,'IEA production stats by year'!$AN:$AN,$C38)</f>
        <v>0</v>
      </c>
      <c r="N38" s="45">
        <f>SUMIFS('IEA production stats by year'!W:W,'IEA production stats by year'!$E:$E,$D38,'IEA production stats by year'!$AN:$AN,$C38)</f>
        <v>0</v>
      </c>
      <c r="O38" s="45">
        <f>SUMIFS('IEA production stats by year'!X:X,'IEA production stats by year'!$E:$E,$D38,'IEA production stats by year'!$AN:$AN,$C38)</f>
        <v>0</v>
      </c>
      <c r="P38" s="45">
        <f>SUMIFS('IEA production stats by year'!Y:Y,'IEA production stats by year'!$E:$E,$D38,'IEA production stats by year'!$AN:$AN,$C38)</f>
        <v>0</v>
      </c>
      <c r="Q38" s="45">
        <f>SUMIFS('IEA production stats by year'!Z:Z,'IEA production stats by year'!$E:$E,$D38,'IEA production stats by year'!$AN:$AN,$C38)</f>
        <v>0</v>
      </c>
      <c r="R38" s="45">
        <f>SUMIFS('IEA production stats by year'!AA:AA,'IEA production stats by year'!$E:$E,$D38,'IEA production stats by year'!$AN:$AN,$C38)</f>
        <v>0</v>
      </c>
      <c r="S38" s="45">
        <f>SUMIFS('IEA production stats by year'!AB:AB,'IEA production stats by year'!$E:$E,$D38,'IEA production stats by year'!$AN:$AN,$C38)</f>
        <v>0</v>
      </c>
      <c r="T38" s="45">
        <f>SUMIFS('IEA production stats by year'!AC:AC,'IEA production stats by year'!$E:$E,$D38,'IEA production stats by year'!$AN:$AN,$C38)</f>
        <v>0</v>
      </c>
      <c r="U38" s="45">
        <f>SUMIFS('IEA production stats by year'!AD:AD,'IEA production stats by year'!$E:$E,$D38,'IEA production stats by year'!$AN:$AN,$C38)</f>
        <v>0</v>
      </c>
      <c r="V38" s="45">
        <f>SUMIFS('IEA production stats by year'!AE:AE,'IEA production stats by year'!$E:$E,$D38,'IEA production stats by year'!$AN:$AN,$C38)</f>
        <v>0</v>
      </c>
      <c r="W38" s="45">
        <f>SUMIFS('IEA production stats by year'!AF:AF,'IEA production stats by year'!$E:$E,$D38,'IEA production stats by year'!$AN:$AN,$C38)</f>
        <v>0</v>
      </c>
      <c r="X38" s="45">
        <f>SUMIFS('IEA production stats by year'!AG:AG,'IEA production stats by year'!$E:$E,$D38,'IEA production stats by year'!$AN:$AN,$C38)</f>
        <v>0</v>
      </c>
      <c r="Y38" s="45">
        <f>SUMIFS('IEA production stats by year'!AH:AH,'IEA production stats by year'!$E:$E,$D38,'IEA production stats by year'!$AN:$AN,$C38)</f>
        <v>0</v>
      </c>
      <c r="Z38" s="45">
        <f>SUMIFS('IEA production stats by year'!AI:AI,'IEA production stats by year'!$E:$E,$D38,'IEA production stats by year'!$AN:$AN,$C38)</f>
        <v>0</v>
      </c>
      <c r="AA38" s="45">
        <f>SUMIFS('IEA production stats by year'!AJ:AJ,'IEA production stats by year'!$E:$E,$D38,'IEA production stats by year'!$AN:$AN,$C38)</f>
        <v>0</v>
      </c>
      <c r="AB38" s="45">
        <f>SUMIFS('IEA production stats by year'!AK:AK,'IEA production stats by year'!$E:$E,$D38,'IEA production stats by year'!$AN:$AN,$C38)</f>
        <v>0</v>
      </c>
      <c r="AC38" s="45">
        <f>SUMIFS('IEA production stats by year'!AL:AL,'IEA production stats by year'!$E:$E,$D38,'IEA production stats by year'!$AN:$AN,$C38)</f>
        <v>0</v>
      </c>
      <c r="AD38" s="58">
        <f>COUNTIFS('Country groupings'!$C:$C,$C38)-SUMIFS('IEA production stats (counts)'!Q:Q,'IEA production stats (counts)'!$E:$E,$D38,'IEA production stats (counts)'!$AN:$AN,$C38)</f>
        <v>5</v>
      </c>
      <c r="AE38" s="58">
        <f>COUNTIFS('Country groupings'!$C:$C,$C38)-SUMIFS('IEA production stats (counts)'!R:R,'IEA production stats (counts)'!$E:$E,$D38,'IEA production stats (counts)'!$AN:$AN,$C38)</f>
        <v>5</v>
      </c>
      <c r="AF38" s="58">
        <f>COUNTIFS('Country groupings'!$C:$C,$C38)-SUMIFS('IEA production stats (counts)'!S:S,'IEA production stats (counts)'!$E:$E,$D38,'IEA production stats (counts)'!$AN:$AN,$C38)</f>
        <v>5</v>
      </c>
      <c r="AG38" s="58">
        <f>COUNTIFS('Country groupings'!$C:$C,$C38)-SUMIFS('IEA production stats (counts)'!T:T,'IEA production stats (counts)'!$E:$E,$D38,'IEA production stats (counts)'!$AN:$AN,$C38)</f>
        <v>5</v>
      </c>
      <c r="AH38" s="58">
        <f>COUNTIFS('Country groupings'!$C:$C,$C38)-SUMIFS('IEA production stats (counts)'!U:U,'IEA production stats (counts)'!$E:$E,$D38,'IEA production stats (counts)'!$AN:$AN,$C38)</f>
        <v>5</v>
      </c>
      <c r="AI38" s="58">
        <f>COUNTIFS('Country groupings'!$C:$C,$C38)-SUMIFS('IEA production stats (counts)'!V:V,'IEA production stats (counts)'!$E:$E,$D38,'IEA production stats (counts)'!$AN:$AN,$C38)</f>
        <v>5</v>
      </c>
      <c r="AJ38" s="58">
        <f>COUNTIFS('Country groupings'!$C:$C,$C38)-SUMIFS('IEA production stats (counts)'!W:W,'IEA production stats (counts)'!$E:$E,$D38,'IEA production stats (counts)'!$AN:$AN,$C38)</f>
        <v>5</v>
      </c>
      <c r="AK38" s="58">
        <f>COUNTIFS('Country groupings'!$C:$C,$C38)-SUMIFS('IEA production stats (counts)'!X:X,'IEA production stats (counts)'!$E:$E,$D38,'IEA production stats (counts)'!$AN:$AN,$C38)</f>
        <v>5</v>
      </c>
      <c r="AL38" s="58">
        <f>COUNTIFS('Country groupings'!$C:$C,$C38)-SUMIFS('IEA production stats (counts)'!Y:Y,'IEA production stats (counts)'!$E:$E,$D38,'IEA production stats (counts)'!$AN:$AN,$C38)</f>
        <v>5</v>
      </c>
      <c r="AM38" s="58">
        <f>COUNTIFS('Country groupings'!$C:$C,$C38)-SUMIFS('IEA production stats (counts)'!Z:Z,'IEA production stats (counts)'!$E:$E,$D38,'IEA production stats (counts)'!$AN:$AN,$C38)</f>
        <v>5</v>
      </c>
      <c r="AN38" s="58">
        <f>COUNTIFS('Country groupings'!$C:$C,$C38)-SUMIFS('IEA production stats (counts)'!AA:AA,'IEA production stats (counts)'!$E:$E,$D38,'IEA production stats (counts)'!$AN:$AN,$C38)</f>
        <v>5</v>
      </c>
      <c r="AO38" s="58">
        <f>COUNTIFS('Country groupings'!$C:$C,$C38)-SUMIFS('IEA production stats (counts)'!AB:AB,'IEA production stats (counts)'!$E:$E,$D38,'IEA production stats (counts)'!$AN:$AN,$C38)</f>
        <v>5</v>
      </c>
      <c r="AP38" s="58">
        <f>COUNTIFS('Country groupings'!$C:$C,$C38)-SUMIFS('IEA production stats (counts)'!AC:AC,'IEA production stats (counts)'!$E:$E,$D38,'IEA production stats (counts)'!$AN:$AN,$C38)</f>
        <v>4</v>
      </c>
      <c r="AQ38" s="58">
        <f>COUNTIFS('Country groupings'!$C:$C,$C38)-SUMIFS('IEA production stats (counts)'!AD:AD,'IEA production stats (counts)'!$E:$E,$D38,'IEA production stats (counts)'!$AN:$AN,$C38)</f>
        <v>4</v>
      </c>
      <c r="AR38" s="58">
        <f>COUNTIFS('Country groupings'!$C:$C,$C38)-SUMIFS('IEA production stats (counts)'!AE:AE,'IEA production stats (counts)'!$E:$E,$D38,'IEA production stats (counts)'!$AN:$AN,$C38)</f>
        <v>4</v>
      </c>
      <c r="AS38" s="58">
        <f>COUNTIFS('Country groupings'!$C:$C,$C38)-SUMIFS('IEA production stats (counts)'!AF:AF,'IEA production stats (counts)'!$E:$E,$D38,'IEA production stats (counts)'!$AN:$AN,$C38)</f>
        <v>4</v>
      </c>
      <c r="AT38" s="58">
        <f>COUNTIFS('Country groupings'!$C:$C,$C38)-SUMIFS('IEA production stats (counts)'!AG:AG,'IEA production stats (counts)'!$E:$E,$D38,'IEA production stats (counts)'!$AN:$AN,$C38)</f>
        <v>4</v>
      </c>
      <c r="AU38" s="58">
        <f>COUNTIFS('Country groupings'!$C:$C,$C38)-SUMIFS('IEA production stats (counts)'!AH:AH,'IEA production stats (counts)'!$E:$E,$D38,'IEA production stats (counts)'!$AN:$AN,$C38)</f>
        <v>4</v>
      </c>
      <c r="AV38" s="58">
        <f>COUNTIFS('Country groupings'!$C:$C,$C38)-SUMIFS('IEA production stats (counts)'!AI:AI,'IEA production stats (counts)'!$E:$E,$D38,'IEA production stats (counts)'!$AN:$AN,$C38)</f>
        <v>4</v>
      </c>
      <c r="AW38" s="58">
        <f>COUNTIFS('Country groupings'!$C:$C,$C38)-SUMIFS('IEA production stats (counts)'!AJ:AJ,'IEA production stats (counts)'!$E:$E,$D38,'IEA production stats (counts)'!$AN:$AN,$C38)</f>
        <v>4</v>
      </c>
      <c r="AX38" s="58">
        <f>COUNTIFS('Country groupings'!$C:$C,$C38)-SUMIFS('IEA production stats (counts)'!AK:AK,'IEA production stats (counts)'!$E:$E,$D38,'IEA production stats (counts)'!$AN:$AN,$C38)</f>
        <v>4</v>
      </c>
      <c r="AY38" s="58">
        <f>COUNTIFS('Country groupings'!$C:$C,$C38)-SUMIFS('IEA production stats (counts)'!AL:AL,'IEA production stats (counts)'!$E:$E,$D38,'IEA production stats (counts)'!$AN:$AN,$C38)</f>
        <v>14</v>
      </c>
      <c r="AZ38" s="62">
        <f>SUMIFS('IEA production stats (counts)'!Q:Q,'IEA production stats (counts)'!$E:$E,$D38,'IEA production stats (counts)'!$AN:$AN,$C38)</f>
        <v>9</v>
      </c>
      <c r="BA38" s="62">
        <f>SUMIFS('IEA production stats (counts)'!R:R,'IEA production stats (counts)'!$E:$E,$D38,'IEA production stats (counts)'!$AN:$AN,$C38)</f>
        <v>9</v>
      </c>
      <c r="BB38" s="62">
        <f>SUMIFS('IEA production stats (counts)'!S:S,'IEA production stats (counts)'!$E:$E,$D38,'IEA production stats (counts)'!$AN:$AN,$C38)</f>
        <v>9</v>
      </c>
      <c r="BC38" s="62">
        <f>SUMIFS('IEA production stats (counts)'!T:T,'IEA production stats (counts)'!$E:$E,$D38,'IEA production stats (counts)'!$AN:$AN,$C38)</f>
        <v>9</v>
      </c>
      <c r="BD38" s="62">
        <f>SUMIFS('IEA production stats (counts)'!U:U,'IEA production stats (counts)'!$E:$E,$D38,'IEA production stats (counts)'!$AN:$AN,$C38)</f>
        <v>9</v>
      </c>
      <c r="BE38" s="62">
        <f>SUMIFS('IEA production stats (counts)'!V:V,'IEA production stats (counts)'!$E:$E,$D38,'IEA production stats (counts)'!$AN:$AN,$C38)</f>
        <v>9</v>
      </c>
      <c r="BF38" s="62">
        <f>SUMIFS('IEA production stats (counts)'!W:W,'IEA production stats (counts)'!$E:$E,$D38,'IEA production stats (counts)'!$AN:$AN,$C38)</f>
        <v>9</v>
      </c>
      <c r="BG38" s="62">
        <f>SUMIFS('IEA production stats (counts)'!X:X,'IEA production stats (counts)'!$E:$E,$D38,'IEA production stats (counts)'!$AN:$AN,$C38)</f>
        <v>9</v>
      </c>
      <c r="BH38" s="62">
        <f>SUMIFS('IEA production stats (counts)'!Y:Y,'IEA production stats (counts)'!$E:$E,$D38,'IEA production stats (counts)'!$AN:$AN,$C38)</f>
        <v>9</v>
      </c>
      <c r="BI38" s="62">
        <f>SUMIFS('IEA production stats (counts)'!Z:Z,'IEA production stats (counts)'!$E:$E,$D38,'IEA production stats (counts)'!$AN:$AN,$C38)</f>
        <v>9</v>
      </c>
      <c r="BJ38" s="62">
        <f>SUMIFS('IEA production stats (counts)'!AA:AA,'IEA production stats (counts)'!$E:$E,$D38,'IEA production stats (counts)'!$AN:$AN,$C38)</f>
        <v>9</v>
      </c>
      <c r="BK38" s="62">
        <f>SUMIFS('IEA production stats (counts)'!AB:AB,'IEA production stats (counts)'!$E:$E,$D38,'IEA production stats (counts)'!$AN:$AN,$C38)</f>
        <v>9</v>
      </c>
      <c r="BL38" s="62">
        <f>SUMIFS('IEA production stats (counts)'!AC:AC,'IEA production stats (counts)'!$E:$E,$D38,'IEA production stats (counts)'!$AN:$AN,$C38)</f>
        <v>10</v>
      </c>
      <c r="BM38" s="62">
        <f>SUMIFS('IEA production stats (counts)'!AD:AD,'IEA production stats (counts)'!$E:$E,$D38,'IEA production stats (counts)'!$AN:$AN,$C38)</f>
        <v>10</v>
      </c>
      <c r="BN38" s="62">
        <f>SUMIFS('IEA production stats (counts)'!AE:AE,'IEA production stats (counts)'!$E:$E,$D38,'IEA production stats (counts)'!$AN:$AN,$C38)</f>
        <v>10</v>
      </c>
      <c r="BO38" s="62">
        <f>SUMIFS('IEA production stats (counts)'!AF:AF,'IEA production stats (counts)'!$E:$E,$D38,'IEA production stats (counts)'!$AN:$AN,$C38)</f>
        <v>10</v>
      </c>
      <c r="BP38" s="62">
        <f>SUMIFS('IEA production stats (counts)'!AG:AG,'IEA production stats (counts)'!$E:$E,$D38,'IEA production stats (counts)'!$AN:$AN,$C38)</f>
        <v>10</v>
      </c>
      <c r="BQ38" s="62">
        <f>SUMIFS('IEA production stats (counts)'!AH:AH,'IEA production stats (counts)'!$E:$E,$D38,'IEA production stats (counts)'!$AN:$AN,$C38)</f>
        <v>10</v>
      </c>
      <c r="BR38" s="62">
        <f>SUMIFS('IEA production stats (counts)'!AI:AI,'IEA production stats (counts)'!$E:$E,$D38,'IEA production stats (counts)'!$AN:$AN,$C38)</f>
        <v>10</v>
      </c>
      <c r="BS38" s="62">
        <f>SUMIFS('IEA production stats (counts)'!AJ:AJ,'IEA production stats (counts)'!$E:$E,$D38,'IEA production stats (counts)'!$AN:$AN,$C38)</f>
        <v>10</v>
      </c>
      <c r="BT38" s="62">
        <f>SUMIFS('IEA production stats (counts)'!AK:AK,'IEA production stats (counts)'!$E:$E,$D38,'IEA production stats (counts)'!$AN:$AN,$C38)</f>
        <v>10</v>
      </c>
      <c r="BU38" s="62">
        <f>SUMIFS('IEA production stats (counts)'!AL:AL,'IEA production stats (counts)'!$E:$E,$D38,'IEA production stats (counts)'!$AN:$AN,$C38)</f>
        <v>0</v>
      </c>
      <c r="BV38" s="66">
        <f t="shared" si="2"/>
        <v>64.285714285714292</v>
      </c>
      <c r="BW38" s="66">
        <f t="shared" si="22"/>
        <v>64.285714285714292</v>
      </c>
      <c r="BX38" s="66">
        <f t="shared" si="23"/>
        <v>64.285714285714292</v>
      </c>
      <c r="BY38" s="66">
        <f t="shared" si="24"/>
        <v>64.285714285714292</v>
      </c>
      <c r="BZ38" s="66">
        <f t="shared" si="4"/>
        <v>64.285714285714292</v>
      </c>
      <c r="CA38" s="66">
        <f t="shared" si="5"/>
        <v>64.285714285714292</v>
      </c>
      <c r="CB38" s="66">
        <f t="shared" si="6"/>
        <v>64.285714285714292</v>
      </c>
      <c r="CC38" s="66">
        <f t="shared" si="7"/>
        <v>64.285714285714292</v>
      </c>
      <c r="CD38" s="66">
        <f t="shared" si="8"/>
        <v>64.285714285714292</v>
      </c>
      <c r="CE38" s="66">
        <f t="shared" si="9"/>
        <v>64.285714285714292</v>
      </c>
      <c r="CF38" s="66">
        <f t="shared" si="10"/>
        <v>64.285714285714292</v>
      </c>
      <c r="CG38" s="66">
        <f t="shared" si="11"/>
        <v>64.285714285714292</v>
      </c>
      <c r="CH38" s="66">
        <f t="shared" si="12"/>
        <v>71.428571428571431</v>
      </c>
      <c r="CI38" s="66">
        <f t="shared" si="13"/>
        <v>71.428571428571431</v>
      </c>
      <c r="CJ38" s="66">
        <f t="shared" si="14"/>
        <v>71.428571428571431</v>
      </c>
      <c r="CK38" s="66">
        <f t="shared" si="15"/>
        <v>71.428571428571431</v>
      </c>
      <c r="CL38" s="66">
        <f t="shared" si="16"/>
        <v>71.428571428571431</v>
      </c>
      <c r="CM38" s="66">
        <f t="shared" si="17"/>
        <v>71.428571428571431</v>
      </c>
      <c r="CN38" s="66">
        <f t="shared" si="18"/>
        <v>71.428571428571431</v>
      </c>
      <c r="CO38" s="66">
        <f t="shared" si="19"/>
        <v>71.428571428571431</v>
      </c>
      <c r="CP38" s="66">
        <f t="shared" si="20"/>
        <v>71.428571428571431</v>
      </c>
      <c r="CQ38" s="66">
        <f t="shared" si="21"/>
        <v>0</v>
      </c>
    </row>
    <row r="39" spans="1:95" x14ac:dyDescent="0.25">
      <c r="A39" s="5" t="str">
        <f t="shared" si="26"/>
        <v>103WIND</v>
      </c>
      <c r="B39" s="3">
        <v>103</v>
      </c>
      <c r="C39" t="str">
        <f>VLOOKUP($B39,'Lookup codes'!$A:$C,2,FALSE)</f>
        <v>East Africa</v>
      </c>
      <c r="D39" t="s">
        <v>618</v>
      </c>
      <c r="E39" t="s">
        <v>619</v>
      </c>
      <c r="F39" t="s">
        <v>794</v>
      </c>
      <c r="G39" t="s">
        <v>528</v>
      </c>
      <c r="H39" s="45">
        <f>SUMIFS('IEA production stats by year'!Q:Q,'IEA production stats by year'!$E:$E,$D39,'IEA production stats by year'!$AN:$AN,$C39)</f>
        <v>0</v>
      </c>
      <c r="I39" s="45">
        <f>SUMIFS('IEA production stats by year'!R:R,'IEA production stats by year'!$E:$E,$D39,'IEA production stats by year'!$AN:$AN,$C39)</f>
        <v>0</v>
      </c>
      <c r="J39" s="45">
        <f>SUMIFS('IEA production stats by year'!S:S,'IEA production stats by year'!$E:$E,$D39,'IEA production stats by year'!$AN:$AN,$C39)</f>
        <v>0</v>
      </c>
      <c r="K39" s="45">
        <f>SUMIFS('IEA production stats by year'!T:T,'IEA production stats by year'!$E:$E,$D39,'IEA production stats by year'!$AN:$AN,$C39)</f>
        <v>0</v>
      </c>
      <c r="L39" s="45">
        <f>SUMIFS('IEA production stats by year'!U:U,'IEA production stats by year'!$E:$E,$D39,'IEA production stats by year'!$AN:$AN,$C39)</f>
        <v>0</v>
      </c>
      <c r="M39" s="45">
        <f>SUMIFS('IEA production stats by year'!V:V,'IEA production stats by year'!$E:$E,$D39,'IEA production stats by year'!$AN:$AN,$C39)</f>
        <v>0</v>
      </c>
      <c r="N39" s="45">
        <f>SUMIFS('IEA production stats by year'!W:W,'IEA production stats by year'!$E:$E,$D39,'IEA production stats by year'!$AN:$AN,$C39)</f>
        <v>0</v>
      </c>
      <c r="O39" s="45">
        <f>SUMIFS('IEA production stats by year'!X:X,'IEA production stats by year'!$E:$E,$D39,'IEA production stats by year'!$AN:$AN,$C39)</f>
        <v>0</v>
      </c>
      <c r="P39" s="45">
        <f>SUMIFS('IEA production stats by year'!Y:Y,'IEA production stats by year'!$E:$E,$D39,'IEA production stats by year'!$AN:$AN,$C39)</f>
        <v>7.2012999999999998</v>
      </c>
      <c r="Q39" s="45">
        <f>SUMIFS('IEA production stats by year'!Z:Z,'IEA production stats by year'!$E:$E,$D39,'IEA production stats by year'!$AN:$AN,$C39)</f>
        <v>39.602900000000005</v>
      </c>
      <c r="R39" s="45">
        <f>SUMIFS('IEA production stats by year'!AA:AA,'IEA production stats by year'!$E:$E,$D39,'IEA production stats by year'!$AN:$AN,$C39)</f>
        <v>79.201700000000002</v>
      </c>
      <c r="S39" s="45">
        <f>SUMIFS('IEA production stats by year'!AB:AB,'IEA production stats by year'!$E:$E,$D39,'IEA production stats by year'!$AN:$AN,$C39)</f>
        <v>187.20429999999999</v>
      </c>
      <c r="T39" s="45">
        <f>SUMIFS('IEA production stats by year'!AC:AC,'IEA production stats by year'!$E:$E,$D39,'IEA production stats by year'!$AN:$AN,$C39)</f>
        <v>763.19920000000002</v>
      </c>
      <c r="U39" s="45">
        <f>SUMIFS('IEA production stats by year'!AD:AD,'IEA production stats by year'!$E:$E,$D39,'IEA production stats by year'!$AN:$AN,$C39)</f>
        <v>1357.2013999999999</v>
      </c>
      <c r="V39" s="45">
        <f>SUMIFS('IEA production stats by year'!AE:AE,'IEA production stats by year'!$E:$E,$D39,'IEA production stats by year'!$AN:$AN,$C39)</f>
        <v>1875.6026999999999</v>
      </c>
      <c r="W39" s="45">
        <f>SUMIFS('IEA production stats by year'!AF:AF,'IEA production stats by year'!$E:$E,$D39,'IEA production stats by year'!$AN:$AN,$C39)</f>
        <v>2966.4064000000003</v>
      </c>
      <c r="X39" s="45">
        <f>SUMIFS('IEA production stats by year'!AG:AG,'IEA production stats by year'!$E:$E,$D39,'IEA production stats by year'!$AN:$AN,$C39)</f>
        <v>3088.7991000000002</v>
      </c>
      <c r="Y39" s="45">
        <f>SUMIFS('IEA production stats by year'!AH:AH,'IEA production stats by year'!$E:$E,$D39,'IEA production stats by year'!$AN:$AN,$C39)</f>
        <v>2199.2464999999997</v>
      </c>
      <c r="Z39" s="45">
        <f>SUMIFS('IEA production stats by year'!AI:AI,'IEA production stats by year'!$E:$E,$D39,'IEA production stats by year'!$AN:$AN,$C39)</f>
        <v>4459.3230000000003</v>
      </c>
      <c r="AA39" s="45">
        <f>SUMIFS('IEA production stats by year'!AJ:AJ,'IEA production stats by year'!$E:$E,$D39,'IEA production stats by year'!$AN:$AN,$C39)</f>
        <v>7880.499600000001</v>
      </c>
      <c r="AB39" s="45">
        <f>SUMIFS('IEA production stats by year'!AK:AK,'IEA production stats by year'!$E:$E,$D39,'IEA production stats by year'!$AN:$AN,$C39)</f>
        <v>7054.8208999999997</v>
      </c>
      <c r="AC39" s="45">
        <f>SUMIFS('IEA production stats by year'!AL:AL,'IEA production stats by year'!$E:$E,$D39,'IEA production stats by year'!$AN:$AN,$C39)</f>
        <v>0</v>
      </c>
      <c r="AD39" s="58">
        <f>COUNTIFS('Country groupings'!$C:$C,$C39)-SUMIFS('IEA production stats (counts)'!Q:Q,'IEA production stats (counts)'!$E:$E,$D39,'IEA production stats (counts)'!$AN:$AN,$C39)</f>
        <v>5</v>
      </c>
      <c r="AE39" s="58">
        <f>COUNTIFS('Country groupings'!$C:$C,$C39)-SUMIFS('IEA production stats (counts)'!R:R,'IEA production stats (counts)'!$E:$E,$D39,'IEA production stats (counts)'!$AN:$AN,$C39)</f>
        <v>5</v>
      </c>
      <c r="AF39" s="58">
        <f>COUNTIFS('Country groupings'!$C:$C,$C39)-SUMIFS('IEA production stats (counts)'!S:S,'IEA production stats (counts)'!$E:$E,$D39,'IEA production stats (counts)'!$AN:$AN,$C39)</f>
        <v>5</v>
      </c>
      <c r="AG39" s="58">
        <f>COUNTIFS('Country groupings'!$C:$C,$C39)-SUMIFS('IEA production stats (counts)'!T:T,'IEA production stats (counts)'!$E:$E,$D39,'IEA production stats (counts)'!$AN:$AN,$C39)</f>
        <v>5</v>
      </c>
      <c r="AH39" s="58">
        <f>COUNTIFS('Country groupings'!$C:$C,$C39)-SUMIFS('IEA production stats (counts)'!U:U,'IEA production stats (counts)'!$E:$E,$D39,'IEA production stats (counts)'!$AN:$AN,$C39)</f>
        <v>5</v>
      </c>
      <c r="AI39" s="58">
        <f>COUNTIFS('Country groupings'!$C:$C,$C39)-SUMIFS('IEA production stats (counts)'!V:V,'IEA production stats (counts)'!$E:$E,$D39,'IEA production stats (counts)'!$AN:$AN,$C39)</f>
        <v>5</v>
      </c>
      <c r="AJ39" s="58">
        <f>COUNTIFS('Country groupings'!$C:$C,$C39)-SUMIFS('IEA production stats (counts)'!W:W,'IEA production stats (counts)'!$E:$E,$D39,'IEA production stats (counts)'!$AN:$AN,$C39)</f>
        <v>5</v>
      </c>
      <c r="AK39" s="58">
        <f>COUNTIFS('Country groupings'!$C:$C,$C39)-SUMIFS('IEA production stats (counts)'!X:X,'IEA production stats (counts)'!$E:$E,$D39,'IEA production stats (counts)'!$AN:$AN,$C39)</f>
        <v>5</v>
      </c>
      <c r="AL39" s="58">
        <f>COUNTIFS('Country groupings'!$C:$C,$C39)-SUMIFS('IEA production stats (counts)'!Y:Y,'IEA production stats (counts)'!$E:$E,$D39,'IEA production stats (counts)'!$AN:$AN,$C39)</f>
        <v>5</v>
      </c>
      <c r="AM39" s="58">
        <f>COUNTIFS('Country groupings'!$C:$C,$C39)-SUMIFS('IEA production stats (counts)'!Z:Z,'IEA production stats (counts)'!$E:$E,$D39,'IEA production stats (counts)'!$AN:$AN,$C39)</f>
        <v>5</v>
      </c>
      <c r="AN39" s="58">
        <f>COUNTIFS('Country groupings'!$C:$C,$C39)-SUMIFS('IEA production stats (counts)'!AA:AA,'IEA production stats (counts)'!$E:$E,$D39,'IEA production stats (counts)'!$AN:$AN,$C39)</f>
        <v>5</v>
      </c>
      <c r="AO39" s="58">
        <f>COUNTIFS('Country groupings'!$C:$C,$C39)-SUMIFS('IEA production stats (counts)'!AB:AB,'IEA production stats (counts)'!$E:$E,$D39,'IEA production stats (counts)'!$AN:$AN,$C39)</f>
        <v>5</v>
      </c>
      <c r="AP39" s="58">
        <f>COUNTIFS('Country groupings'!$C:$C,$C39)-SUMIFS('IEA production stats (counts)'!AC:AC,'IEA production stats (counts)'!$E:$E,$D39,'IEA production stats (counts)'!$AN:$AN,$C39)</f>
        <v>4</v>
      </c>
      <c r="AQ39" s="58">
        <f>COUNTIFS('Country groupings'!$C:$C,$C39)-SUMIFS('IEA production stats (counts)'!AD:AD,'IEA production stats (counts)'!$E:$E,$D39,'IEA production stats (counts)'!$AN:$AN,$C39)</f>
        <v>4</v>
      </c>
      <c r="AR39" s="58">
        <f>COUNTIFS('Country groupings'!$C:$C,$C39)-SUMIFS('IEA production stats (counts)'!AE:AE,'IEA production stats (counts)'!$E:$E,$D39,'IEA production stats (counts)'!$AN:$AN,$C39)</f>
        <v>4</v>
      </c>
      <c r="AS39" s="58">
        <f>COUNTIFS('Country groupings'!$C:$C,$C39)-SUMIFS('IEA production stats (counts)'!AF:AF,'IEA production stats (counts)'!$E:$E,$D39,'IEA production stats (counts)'!$AN:$AN,$C39)</f>
        <v>4</v>
      </c>
      <c r="AT39" s="58">
        <f>COUNTIFS('Country groupings'!$C:$C,$C39)-SUMIFS('IEA production stats (counts)'!AG:AG,'IEA production stats (counts)'!$E:$E,$D39,'IEA production stats (counts)'!$AN:$AN,$C39)</f>
        <v>4</v>
      </c>
      <c r="AU39" s="58">
        <f>COUNTIFS('Country groupings'!$C:$C,$C39)-SUMIFS('IEA production stats (counts)'!AH:AH,'IEA production stats (counts)'!$E:$E,$D39,'IEA production stats (counts)'!$AN:$AN,$C39)</f>
        <v>4</v>
      </c>
      <c r="AV39" s="58">
        <f>COUNTIFS('Country groupings'!$C:$C,$C39)-SUMIFS('IEA production stats (counts)'!AI:AI,'IEA production stats (counts)'!$E:$E,$D39,'IEA production stats (counts)'!$AN:$AN,$C39)</f>
        <v>4</v>
      </c>
      <c r="AW39" s="58">
        <f>COUNTIFS('Country groupings'!$C:$C,$C39)-SUMIFS('IEA production stats (counts)'!AJ:AJ,'IEA production stats (counts)'!$E:$E,$D39,'IEA production stats (counts)'!$AN:$AN,$C39)</f>
        <v>4</v>
      </c>
      <c r="AX39" s="58">
        <f>COUNTIFS('Country groupings'!$C:$C,$C39)-SUMIFS('IEA production stats (counts)'!AK:AK,'IEA production stats (counts)'!$E:$E,$D39,'IEA production stats (counts)'!$AN:$AN,$C39)</f>
        <v>4</v>
      </c>
      <c r="AY39" s="58">
        <f>COUNTIFS('Country groupings'!$C:$C,$C39)-SUMIFS('IEA production stats (counts)'!AL:AL,'IEA production stats (counts)'!$E:$E,$D39,'IEA production stats (counts)'!$AN:$AN,$C39)</f>
        <v>14</v>
      </c>
      <c r="AZ39" s="62">
        <f>SUMIFS('IEA production stats (counts)'!Q:Q,'IEA production stats (counts)'!$E:$E,$D39,'IEA production stats (counts)'!$AN:$AN,$C39)</f>
        <v>9</v>
      </c>
      <c r="BA39" s="62">
        <f>SUMIFS('IEA production stats (counts)'!R:R,'IEA production stats (counts)'!$E:$E,$D39,'IEA production stats (counts)'!$AN:$AN,$C39)</f>
        <v>9</v>
      </c>
      <c r="BB39" s="62">
        <f>SUMIFS('IEA production stats (counts)'!S:S,'IEA production stats (counts)'!$E:$E,$D39,'IEA production stats (counts)'!$AN:$AN,$C39)</f>
        <v>9</v>
      </c>
      <c r="BC39" s="62">
        <f>SUMIFS('IEA production stats (counts)'!T:T,'IEA production stats (counts)'!$E:$E,$D39,'IEA production stats (counts)'!$AN:$AN,$C39)</f>
        <v>9</v>
      </c>
      <c r="BD39" s="62">
        <f>SUMIFS('IEA production stats (counts)'!U:U,'IEA production stats (counts)'!$E:$E,$D39,'IEA production stats (counts)'!$AN:$AN,$C39)</f>
        <v>9</v>
      </c>
      <c r="BE39" s="62">
        <f>SUMIFS('IEA production stats (counts)'!V:V,'IEA production stats (counts)'!$E:$E,$D39,'IEA production stats (counts)'!$AN:$AN,$C39)</f>
        <v>9</v>
      </c>
      <c r="BF39" s="62">
        <f>SUMIFS('IEA production stats (counts)'!W:W,'IEA production stats (counts)'!$E:$E,$D39,'IEA production stats (counts)'!$AN:$AN,$C39)</f>
        <v>9</v>
      </c>
      <c r="BG39" s="62">
        <f>SUMIFS('IEA production stats (counts)'!X:X,'IEA production stats (counts)'!$E:$E,$D39,'IEA production stats (counts)'!$AN:$AN,$C39)</f>
        <v>9</v>
      </c>
      <c r="BH39" s="62">
        <f>SUMIFS('IEA production stats (counts)'!Y:Y,'IEA production stats (counts)'!$E:$E,$D39,'IEA production stats (counts)'!$AN:$AN,$C39)</f>
        <v>9</v>
      </c>
      <c r="BI39" s="62">
        <f>SUMIFS('IEA production stats (counts)'!Z:Z,'IEA production stats (counts)'!$E:$E,$D39,'IEA production stats (counts)'!$AN:$AN,$C39)</f>
        <v>9</v>
      </c>
      <c r="BJ39" s="62">
        <f>SUMIFS('IEA production stats (counts)'!AA:AA,'IEA production stats (counts)'!$E:$E,$D39,'IEA production stats (counts)'!$AN:$AN,$C39)</f>
        <v>9</v>
      </c>
      <c r="BK39" s="62">
        <f>SUMIFS('IEA production stats (counts)'!AB:AB,'IEA production stats (counts)'!$E:$E,$D39,'IEA production stats (counts)'!$AN:$AN,$C39)</f>
        <v>9</v>
      </c>
      <c r="BL39" s="62">
        <f>SUMIFS('IEA production stats (counts)'!AC:AC,'IEA production stats (counts)'!$E:$E,$D39,'IEA production stats (counts)'!$AN:$AN,$C39)</f>
        <v>10</v>
      </c>
      <c r="BM39" s="62">
        <f>SUMIFS('IEA production stats (counts)'!AD:AD,'IEA production stats (counts)'!$E:$E,$D39,'IEA production stats (counts)'!$AN:$AN,$C39)</f>
        <v>10</v>
      </c>
      <c r="BN39" s="62">
        <f>SUMIFS('IEA production stats (counts)'!AE:AE,'IEA production stats (counts)'!$E:$E,$D39,'IEA production stats (counts)'!$AN:$AN,$C39)</f>
        <v>10</v>
      </c>
      <c r="BO39" s="62">
        <f>SUMIFS('IEA production stats (counts)'!AF:AF,'IEA production stats (counts)'!$E:$E,$D39,'IEA production stats (counts)'!$AN:$AN,$C39)</f>
        <v>10</v>
      </c>
      <c r="BP39" s="62">
        <f>SUMIFS('IEA production stats (counts)'!AG:AG,'IEA production stats (counts)'!$E:$E,$D39,'IEA production stats (counts)'!$AN:$AN,$C39)</f>
        <v>10</v>
      </c>
      <c r="BQ39" s="62">
        <f>SUMIFS('IEA production stats (counts)'!AH:AH,'IEA production stats (counts)'!$E:$E,$D39,'IEA production stats (counts)'!$AN:$AN,$C39)</f>
        <v>10</v>
      </c>
      <c r="BR39" s="62">
        <f>SUMIFS('IEA production stats (counts)'!AI:AI,'IEA production stats (counts)'!$E:$E,$D39,'IEA production stats (counts)'!$AN:$AN,$C39)</f>
        <v>10</v>
      </c>
      <c r="BS39" s="62">
        <f>SUMIFS('IEA production stats (counts)'!AJ:AJ,'IEA production stats (counts)'!$E:$E,$D39,'IEA production stats (counts)'!$AN:$AN,$C39)</f>
        <v>10</v>
      </c>
      <c r="BT39" s="62">
        <f>SUMIFS('IEA production stats (counts)'!AK:AK,'IEA production stats (counts)'!$E:$E,$D39,'IEA production stats (counts)'!$AN:$AN,$C39)</f>
        <v>10</v>
      </c>
      <c r="BU39" s="62">
        <f>SUMIFS('IEA production stats (counts)'!AL:AL,'IEA production stats (counts)'!$E:$E,$D39,'IEA production stats (counts)'!$AN:$AN,$C39)</f>
        <v>0</v>
      </c>
      <c r="BV39" s="66">
        <f t="shared" si="2"/>
        <v>64.285714285714292</v>
      </c>
      <c r="BW39" s="66">
        <f t="shared" si="22"/>
        <v>64.285714285714292</v>
      </c>
      <c r="BX39" s="66">
        <f t="shared" si="23"/>
        <v>64.285714285714292</v>
      </c>
      <c r="BY39" s="66">
        <f t="shared" si="24"/>
        <v>64.285714285714292</v>
      </c>
      <c r="BZ39" s="66">
        <f t="shared" si="4"/>
        <v>64.285714285714292</v>
      </c>
      <c r="CA39" s="66">
        <f t="shared" si="5"/>
        <v>64.285714285714292</v>
      </c>
      <c r="CB39" s="66">
        <f t="shared" si="6"/>
        <v>64.285714285714292</v>
      </c>
      <c r="CC39" s="66">
        <f t="shared" si="7"/>
        <v>64.285714285714292</v>
      </c>
      <c r="CD39" s="66">
        <f t="shared" si="8"/>
        <v>64.285714285714292</v>
      </c>
      <c r="CE39" s="66">
        <f t="shared" si="9"/>
        <v>64.285714285714292</v>
      </c>
      <c r="CF39" s="66">
        <f t="shared" si="10"/>
        <v>64.285714285714292</v>
      </c>
      <c r="CG39" s="66">
        <f t="shared" si="11"/>
        <v>64.285714285714292</v>
      </c>
      <c r="CH39" s="66">
        <f t="shared" si="12"/>
        <v>71.428571428571431</v>
      </c>
      <c r="CI39" s="66">
        <f t="shared" si="13"/>
        <v>71.428571428571431</v>
      </c>
      <c r="CJ39" s="66">
        <f t="shared" si="14"/>
        <v>71.428571428571431</v>
      </c>
      <c r="CK39" s="66">
        <f t="shared" si="15"/>
        <v>71.428571428571431</v>
      </c>
      <c r="CL39" s="66">
        <f t="shared" si="16"/>
        <v>71.428571428571431</v>
      </c>
      <c r="CM39" s="66">
        <f t="shared" si="17"/>
        <v>71.428571428571431</v>
      </c>
      <c r="CN39" s="66">
        <f t="shared" si="18"/>
        <v>71.428571428571431</v>
      </c>
      <c r="CO39" s="66">
        <f t="shared" si="19"/>
        <v>71.428571428571431</v>
      </c>
      <c r="CP39" s="66">
        <f t="shared" si="20"/>
        <v>71.428571428571431</v>
      </c>
      <c r="CQ39" s="66">
        <f t="shared" si="21"/>
        <v>0</v>
      </c>
    </row>
    <row r="40" spans="1:95" x14ac:dyDescent="0.25">
      <c r="A40" s="5" t="str">
        <f t="shared" si="26"/>
        <v>103MUNWASTER</v>
      </c>
      <c r="B40" s="3">
        <v>103</v>
      </c>
      <c r="C40" t="str">
        <f>VLOOKUP($B40,'Lookup codes'!$A:$C,2,FALSE)</f>
        <v>East Africa</v>
      </c>
      <c r="D40" t="s">
        <v>622</v>
      </c>
      <c r="E40" t="s">
        <v>623</v>
      </c>
      <c r="F40" t="s">
        <v>794</v>
      </c>
      <c r="G40" t="s">
        <v>528</v>
      </c>
      <c r="H40" s="45">
        <f>SUMIFS('IEA production stats by year'!Q:Q,'IEA production stats by year'!$E:$E,$D40,'IEA production stats by year'!$AN:$AN,$C40)</f>
        <v>0</v>
      </c>
      <c r="I40" s="45">
        <f>SUMIFS('IEA production stats by year'!R:R,'IEA production stats by year'!$E:$E,$D40,'IEA production stats by year'!$AN:$AN,$C40)</f>
        <v>0</v>
      </c>
      <c r="J40" s="45">
        <f>SUMIFS('IEA production stats by year'!S:S,'IEA production stats by year'!$E:$E,$D40,'IEA production stats by year'!$AN:$AN,$C40)</f>
        <v>0</v>
      </c>
      <c r="K40" s="45">
        <f>SUMIFS('IEA production stats by year'!T:T,'IEA production stats by year'!$E:$E,$D40,'IEA production stats by year'!$AN:$AN,$C40)</f>
        <v>0</v>
      </c>
      <c r="L40" s="45">
        <f>SUMIFS('IEA production stats by year'!U:U,'IEA production stats by year'!$E:$E,$D40,'IEA production stats by year'!$AN:$AN,$C40)</f>
        <v>0</v>
      </c>
      <c r="M40" s="45">
        <f>SUMIFS('IEA production stats by year'!V:V,'IEA production stats by year'!$E:$E,$D40,'IEA production stats by year'!$AN:$AN,$C40)</f>
        <v>0</v>
      </c>
      <c r="N40" s="45">
        <f>SUMIFS('IEA production stats by year'!W:W,'IEA production stats by year'!$E:$E,$D40,'IEA production stats by year'!$AN:$AN,$C40)</f>
        <v>0</v>
      </c>
      <c r="O40" s="45">
        <f>SUMIFS('IEA production stats by year'!X:X,'IEA production stats by year'!$E:$E,$D40,'IEA production stats by year'!$AN:$AN,$C40)</f>
        <v>0</v>
      </c>
      <c r="P40" s="45">
        <f>SUMIFS('IEA production stats by year'!Y:Y,'IEA production stats by year'!$E:$E,$D40,'IEA production stats by year'!$AN:$AN,$C40)</f>
        <v>0</v>
      </c>
      <c r="Q40" s="45">
        <f>SUMIFS('IEA production stats by year'!Z:Z,'IEA production stats by year'!$E:$E,$D40,'IEA production stats by year'!$AN:$AN,$C40)</f>
        <v>0</v>
      </c>
      <c r="R40" s="45">
        <f>SUMIFS('IEA production stats by year'!AA:AA,'IEA production stats by year'!$E:$E,$D40,'IEA production stats by year'!$AN:$AN,$C40)</f>
        <v>0</v>
      </c>
      <c r="S40" s="45">
        <f>SUMIFS('IEA production stats by year'!AB:AB,'IEA production stats by year'!$E:$E,$D40,'IEA production stats by year'!$AN:$AN,$C40)</f>
        <v>0</v>
      </c>
      <c r="T40" s="45">
        <f>SUMIFS('IEA production stats by year'!AC:AC,'IEA production stats by year'!$E:$E,$D40,'IEA production stats by year'!$AN:$AN,$C40)</f>
        <v>0</v>
      </c>
      <c r="U40" s="45">
        <f>SUMIFS('IEA production stats by year'!AD:AD,'IEA production stats by year'!$E:$E,$D40,'IEA production stats by year'!$AN:$AN,$C40)</f>
        <v>0</v>
      </c>
      <c r="V40" s="45">
        <f>SUMIFS('IEA production stats by year'!AE:AE,'IEA production stats by year'!$E:$E,$D40,'IEA production stats by year'!$AN:$AN,$C40)</f>
        <v>0</v>
      </c>
      <c r="W40" s="45">
        <f>SUMIFS('IEA production stats by year'!AF:AF,'IEA production stats by year'!$E:$E,$D40,'IEA production stats by year'!$AN:$AN,$C40)</f>
        <v>0</v>
      </c>
      <c r="X40" s="45">
        <f>SUMIFS('IEA production stats by year'!AG:AG,'IEA production stats by year'!$E:$E,$D40,'IEA production stats by year'!$AN:$AN,$C40)</f>
        <v>0</v>
      </c>
      <c r="Y40" s="45">
        <f>SUMIFS('IEA production stats by year'!AH:AH,'IEA production stats by year'!$E:$E,$D40,'IEA production stats by year'!$AN:$AN,$C40)</f>
        <v>0</v>
      </c>
      <c r="Z40" s="45">
        <f>SUMIFS('IEA production stats by year'!AI:AI,'IEA production stats by year'!$E:$E,$D40,'IEA production stats by year'!$AN:$AN,$C40)</f>
        <v>0</v>
      </c>
      <c r="AA40" s="45">
        <f>SUMIFS('IEA production stats by year'!AJ:AJ,'IEA production stats by year'!$E:$E,$D40,'IEA production stats by year'!$AN:$AN,$C40)</f>
        <v>0</v>
      </c>
      <c r="AB40" s="45">
        <f>SUMIFS('IEA production stats by year'!AK:AK,'IEA production stats by year'!$E:$E,$D40,'IEA production stats by year'!$AN:$AN,$C40)</f>
        <v>0</v>
      </c>
      <c r="AC40" s="45">
        <f>SUMIFS('IEA production stats by year'!AL:AL,'IEA production stats by year'!$E:$E,$D40,'IEA production stats by year'!$AN:$AN,$C40)</f>
        <v>0</v>
      </c>
      <c r="AD40" s="58">
        <f>COUNTIFS('Country groupings'!$C:$C,$C40)-SUMIFS('IEA production stats (counts)'!Q:Q,'IEA production stats (counts)'!$E:$E,$D40,'IEA production stats (counts)'!$AN:$AN,$C40)</f>
        <v>5</v>
      </c>
      <c r="AE40" s="58">
        <f>COUNTIFS('Country groupings'!$C:$C,$C40)-SUMIFS('IEA production stats (counts)'!R:R,'IEA production stats (counts)'!$E:$E,$D40,'IEA production stats (counts)'!$AN:$AN,$C40)</f>
        <v>5</v>
      </c>
      <c r="AF40" s="58">
        <f>COUNTIFS('Country groupings'!$C:$C,$C40)-SUMIFS('IEA production stats (counts)'!S:S,'IEA production stats (counts)'!$E:$E,$D40,'IEA production stats (counts)'!$AN:$AN,$C40)</f>
        <v>5</v>
      </c>
      <c r="AG40" s="58">
        <f>COUNTIFS('Country groupings'!$C:$C,$C40)-SUMIFS('IEA production stats (counts)'!T:T,'IEA production stats (counts)'!$E:$E,$D40,'IEA production stats (counts)'!$AN:$AN,$C40)</f>
        <v>5</v>
      </c>
      <c r="AH40" s="58">
        <f>COUNTIFS('Country groupings'!$C:$C,$C40)-SUMIFS('IEA production stats (counts)'!U:U,'IEA production stats (counts)'!$E:$E,$D40,'IEA production stats (counts)'!$AN:$AN,$C40)</f>
        <v>5</v>
      </c>
      <c r="AI40" s="58">
        <f>COUNTIFS('Country groupings'!$C:$C,$C40)-SUMIFS('IEA production stats (counts)'!V:V,'IEA production stats (counts)'!$E:$E,$D40,'IEA production stats (counts)'!$AN:$AN,$C40)</f>
        <v>5</v>
      </c>
      <c r="AJ40" s="58">
        <f>COUNTIFS('Country groupings'!$C:$C,$C40)-SUMIFS('IEA production stats (counts)'!W:W,'IEA production stats (counts)'!$E:$E,$D40,'IEA production stats (counts)'!$AN:$AN,$C40)</f>
        <v>5</v>
      </c>
      <c r="AK40" s="58">
        <f>COUNTIFS('Country groupings'!$C:$C,$C40)-SUMIFS('IEA production stats (counts)'!X:X,'IEA production stats (counts)'!$E:$E,$D40,'IEA production stats (counts)'!$AN:$AN,$C40)</f>
        <v>5</v>
      </c>
      <c r="AL40" s="58">
        <f>COUNTIFS('Country groupings'!$C:$C,$C40)-SUMIFS('IEA production stats (counts)'!Y:Y,'IEA production stats (counts)'!$E:$E,$D40,'IEA production stats (counts)'!$AN:$AN,$C40)</f>
        <v>5</v>
      </c>
      <c r="AM40" s="58">
        <f>COUNTIFS('Country groupings'!$C:$C,$C40)-SUMIFS('IEA production stats (counts)'!Z:Z,'IEA production stats (counts)'!$E:$E,$D40,'IEA production stats (counts)'!$AN:$AN,$C40)</f>
        <v>5</v>
      </c>
      <c r="AN40" s="58">
        <f>COUNTIFS('Country groupings'!$C:$C,$C40)-SUMIFS('IEA production stats (counts)'!AA:AA,'IEA production stats (counts)'!$E:$E,$D40,'IEA production stats (counts)'!$AN:$AN,$C40)</f>
        <v>5</v>
      </c>
      <c r="AO40" s="58">
        <f>COUNTIFS('Country groupings'!$C:$C,$C40)-SUMIFS('IEA production stats (counts)'!AB:AB,'IEA production stats (counts)'!$E:$E,$D40,'IEA production stats (counts)'!$AN:$AN,$C40)</f>
        <v>5</v>
      </c>
      <c r="AP40" s="58">
        <f>COUNTIFS('Country groupings'!$C:$C,$C40)-SUMIFS('IEA production stats (counts)'!AC:AC,'IEA production stats (counts)'!$E:$E,$D40,'IEA production stats (counts)'!$AN:$AN,$C40)</f>
        <v>4</v>
      </c>
      <c r="AQ40" s="58">
        <f>COUNTIFS('Country groupings'!$C:$C,$C40)-SUMIFS('IEA production stats (counts)'!AD:AD,'IEA production stats (counts)'!$E:$E,$D40,'IEA production stats (counts)'!$AN:$AN,$C40)</f>
        <v>4</v>
      </c>
      <c r="AR40" s="58">
        <f>COUNTIFS('Country groupings'!$C:$C,$C40)-SUMIFS('IEA production stats (counts)'!AE:AE,'IEA production stats (counts)'!$E:$E,$D40,'IEA production stats (counts)'!$AN:$AN,$C40)</f>
        <v>4</v>
      </c>
      <c r="AS40" s="58">
        <f>COUNTIFS('Country groupings'!$C:$C,$C40)-SUMIFS('IEA production stats (counts)'!AF:AF,'IEA production stats (counts)'!$E:$E,$D40,'IEA production stats (counts)'!$AN:$AN,$C40)</f>
        <v>4</v>
      </c>
      <c r="AT40" s="58">
        <f>COUNTIFS('Country groupings'!$C:$C,$C40)-SUMIFS('IEA production stats (counts)'!AG:AG,'IEA production stats (counts)'!$E:$E,$D40,'IEA production stats (counts)'!$AN:$AN,$C40)</f>
        <v>4</v>
      </c>
      <c r="AU40" s="58">
        <f>COUNTIFS('Country groupings'!$C:$C,$C40)-SUMIFS('IEA production stats (counts)'!AH:AH,'IEA production stats (counts)'!$E:$E,$D40,'IEA production stats (counts)'!$AN:$AN,$C40)</f>
        <v>4</v>
      </c>
      <c r="AV40" s="58">
        <f>COUNTIFS('Country groupings'!$C:$C,$C40)-SUMIFS('IEA production stats (counts)'!AI:AI,'IEA production stats (counts)'!$E:$E,$D40,'IEA production stats (counts)'!$AN:$AN,$C40)</f>
        <v>4</v>
      </c>
      <c r="AW40" s="58">
        <f>COUNTIFS('Country groupings'!$C:$C,$C40)-SUMIFS('IEA production stats (counts)'!AJ:AJ,'IEA production stats (counts)'!$E:$E,$D40,'IEA production stats (counts)'!$AN:$AN,$C40)</f>
        <v>4</v>
      </c>
      <c r="AX40" s="58">
        <f>COUNTIFS('Country groupings'!$C:$C,$C40)-SUMIFS('IEA production stats (counts)'!AK:AK,'IEA production stats (counts)'!$E:$E,$D40,'IEA production stats (counts)'!$AN:$AN,$C40)</f>
        <v>4</v>
      </c>
      <c r="AY40" s="58">
        <f>COUNTIFS('Country groupings'!$C:$C,$C40)-SUMIFS('IEA production stats (counts)'!AL:AL,'IEA production stats (counts)'!$E:$E,$D40,'IEA production stats (counts)'!$AN:$AN,$C40)</f>
        <v>14</v>
      </c>
      <c r="AZ40" s="62">
        <f>SUMIFS('IEA production stats (counts)'!Q:Q,'IEA production stats (counts)'!$E:$E,$D40,'IEA production stats (counts)'!$AN:$AN,$C40)</f>
        <v>9</v>
      </c>
      <c r="BA40" s="62">
        <f>SUMIFS('IEA production stats (counts)'!R:R,'IEA production stats (counts)'!$E:$E,$D40,'IEA production stats (counts)'!$AN:$AN,$C40)</f>
        <v>9</v>
      </c>
      <c r="BB40" s="62">
        <f>SUMIFS('IEA production stats (counts)'!S:S,'IEA production stats (counts)'!$E:$E,$D40,'IEA production stats (counts)'!$AN:$AN,$C40)</f>
        <v>9</v>
      </c>
      <c r="BC40" s="62">
        <f>SUMIFS('IEA production stats (counts)'!T:T,'IEA production stats (counts)'!$E:$E,$D40,'IEA production stats (counts)'!$AN:$AN,$C40)</f>
        <v>9</v>
      </c>
      <c r="BD40" s="62">
        <f>SUMIFS('IEA production stats (counts)'!U:U,'IEA production stats (counts)'!$E:$E,$D40,'IEA production stats (counts)'!$AN:$AN,$C40)</f>
        <v>9</v>
      </c>
      <c r="BE40" s="62">
        <f>SUMIFS('IEA production stats (counts)'!V:V,'IEA production stats (counts)'!$E:$E,$D40,'IEA production stats (counts)'!$AN:$AN,$C40)</f>
        <v>9</v>
      </c>
      <c r="BF40" s="62">
        <f>SUMIFS('IEA production stats (counts)'!W:W,'IEA production stats (counts)'!$E:$E,$D40,'IEA production stats (counts)'!$AN:$AN,$C40)</f>
        <v>9</v>
      </c>
      <c r="BG40" s="62">
        <f>SUMIFS('IEA production stats (counts)'!X:X,'IEA production stats (counts)'!$E:$E,$D40,'IEA production stats (counts)'!$AN:$AN,$C40)</f>
        <v>9</v>
      </c>
      <c r="BH40" s="62">
        <f>SUMIFS('IEA production stats (counts)'!Y:Y,'IEA production stats (counts)'!$E:$E,$D40,'IEA production stats (counts)'!$AN:$AN,$C40)</f>
        <v>9</v>
      </c>
      <c r="BI40" s="62">
        <f>SUMIFS('IEA production stats (counts)'!Z:Z,'IEA production stats (counts)'!$E:$E,$D40,'IEA production stats (counts)'!$AN:$AN,$C40)</f>
        <v>9</v>
      </c>
      <c r="BJ40" s="62">
        <f>SUMIFS('IEA production stats (counts)'!AA:AA,'IEA production stats (counts)'!$E:$E,$D40,'IEA production stats (counts)'!$AN:$AN,$C40)</f>
        <v>9</v>
      </c>
      <c r="BK40" s="62">
        <f>SUMIFS('IEA production stats (counts)'!AB:AB,'IEA production stats (counts)'!$E:$E,$D40,'IEA production stats (counts)'!$AN:$AN,$C40)</f>
        <v>9</v>
      </c>
      <c r="BL40" s="62">
        <f>SUMIFS('IEA production stats (counts)'!AC:AC,'IEA production stats (counts)'!$E:$E,$D40,'IEA production stats (counts)'!$AN:$AN,$C40)</f>
        <v>10</v>
      </c>
      <c r="BM40" s="62">
        <f>SUMIFS('IEA production stats (counts)'!AD:AD,'IEA production stats (counts)'!$E:$E,$D40,'IEA production stats (counts)'!$AN:$AN,$C40)</f>
        <v>10</v>
      </c>
      <c r="BN40" s="62">
        <f>SUMIFS('IEA production stats (counts)'!AE:AE,'IEA production stats (counts)'!$E:$E,$D40,'IEA production stats (counts)'!$AN:$AN,$C40)</f>
        <v>10</v>
      </c>
      <c r="BO40" s="62">
        <f>SUMIFS('IEA production stats (counts)'!AF:AF,'IEA production stats (counts)'!$E:$E,$D40,'IEA production stats (counts)'!$AN:$AN,$C40)</f>
        <v>10</v>
      </c>
      <c r="BP40" s="62">
        <f>SUMIFS('IEA production stats (counts)'!AG:AG,'IEA production stats (counts)'!$E:$E,$D40,'IEA production stats (counts)'!$AN:$AN,$C40)</f>
        <v>10</v>
      </c>
      <c r="BQ40" s="62">
        <f>SUMIFS('IEA production stats (counts)'!AH:AH,'IEA production stats (counts)'!$E:$E,$D40,'IEA production stats (counts)'!$AN:$AN,$C40)</f>
        <v>10</v>
      </c>
      <c r="BR40" s="62">
        <f>SUMIFS('IEA production stats (counts)'!AI:AI,'IEA production stats (counts)'!$E:$E,$D40,'IEA production stats (counts)'!$AN:$AN,$C40)</f>
        <v>10</v>
      </c>
      <c r="BS40" s="62">
        <f>SUMIFS('IEA production stats (counts)'!AJ:AJ,'IEA production stats (counts)'!$E:$E,$D40,'IEA production stats (counts)'!$AN:$AN,$C40)</f>
        <v>10</v>
      </c>
      <c r="BT40" s="62">
        <f>SUMIFS('IEA production stats (counts)'!AK:AK,'IEA production stats (counts)'!$E:$E,$D40,'IEA production stats (counts)'!$AN:$AN,$C40)</f>
        <v>10</v>
      </c>
      <c r="BU40" s="62">
        <f>SUMIFS('IEA production stats (counts)'!AL:AL,'IEA production stats (counts)'!$E:$E,$D40,'IEA production stats (counts)'!$AN:$AN,$C40)</f>
        <v>0</v>
      </c>
      <c r="BV40" s="66">
        <f t="shared" si="2"/>
        <v>64.285714285714292</v>
      </c>
      <c r="BW40" s="66">
        <f t="shared" si="22"/>
        <v>64.285714285714292</v>
      </c>
      <c r="BX40" s="66">
        <f t="shared" si="23"/>
        <v>64.285714285714292</v>
      </c>
      <c r="BY40" s="66">
        <f t="shared" si="24"/>
        <v>64.285714285714292</v>
      </c>
      <c r="BZ40" s="66">
        <f t="shared" si="4"/>
        <v>64.285714285714292</v>
      </c>
      <c r="CA40" s="66">
        <f t="shared" si="5"/>
        <v>64.285714285714292</v>
      </c>
      <c r="CB40" s="66">
        <f t="shared" si="6"/>
        <v>64.285714285714292</v>
      </c>
      <c r="CC40" s="66">
        <f t="shared" si="7"/>
        <v>64.285714285714292</v>
      </c>
      <c r="CD40" s="66">
        <f t="shared" si="8"/>
        <v>64.285714285714292</v>
      </c>
      <c r="CE40" s="66">
        <f t="shared" si="9"/>
        <v>64.285714285714292</v>
      </c>
      <c r="CF40" s="66">
        <f t="shared" si="10"/>
        <v>64.285714285714292</v>
      </c>
      <c r="CG40" s="66">
        <f t="shared" si="11"/>
        <v>64.285714285714292</v>
      </c>
      <c r="CH40" s="66">
        <f t="shared" si="12"/>
        <v>71.428571428571431</v>
      </c>
      <c r="CI40" s="66">
        <f t="shared" si="13"/>
        <v>71.428571428571431</v>
      </c>
      <c r="CJ40" s="66">
        <f t="shared" si="14"/>
        <v>71.428571428571431</v>
      </c>
      <c r="CK40" s="66">
        <f t="shared" si="15"/>
        <v>71.428571428571431</v>
      </c>
      <c r="CL40" s="66">
        <f t="shared" si="16"/>
        <v>71.428571428571431</v>
      </c>
      <c r="CM40" s="66">
        <f t="shared" si="17"/>
        <v>71.428571428571431</v>
      </c>
      <c r="CN40" s="66">
        <f t="shared" si="18"/>
        <v>71.428571428571431</v>
      </c>
      <c r="CO40" s="66">
        <f t="shared" si="19"/>
        <v>71.428571428571431</v>
      </c>
      <c r="CP40" s="66">
        <f t="shared" si="20"/>
        <v>71.428571428571431</v>
      </c>
      <c r="CQ40" s="66">
        <f t="shared" si="21"/>
        <v>0</v>
      </c>
    </row>
    <row r="41" spans="1:95" x14ac:dyDescent="0.25">
      <c r="A41" s="5" t="str">
        <f t="shared" si="26"/>
        <v>103CHARCOAL</v>
      </c>
      <c r="B41" s="3">
        <v>103</v>
      </c>
      <c r="C41" t="str">
        <f>VLOOKUP($B41,'Lookup codes'!$A:$C,2,FALSE)</f>
        <v>East Africa</v>
      </c>
      <c r="D41" t="s">
        <v>626</v>
      </c>
      <c r="E41" t="s">
        <v>627</v>
      </c>
      <c r="F41" t="s">
        <v>794</v>
      </c>
      <c r="G41" t="s">
        <v>528</v>
      </c>
      <c r="H41" s="45">
        <f>SUMIFS('IEA production stats by year'!Q:Q,'IEA production stats by year'!$E:$E,$D41,'IEA production stats by year'!$AN:$AN,$C41)</f>
        <v>0</v>
      </c>
      <c r="I41" s="45">
        <f>SUMIFS('IEA production stats by year'!R:R,'IEA production stats by year'!$E:$E,$D41,'IEA production stats by year'!$AN:$AN,$C41)</f>
        <v>0</v>
      </c>
      <c r="J41" s="45">
        <f>SUMIFS('IEA production stats by year'!S:S,'IEA production stats by year'!$E:$E,$D41,'IEA production stats by year'!$AN:$AN,$C41)</f>
        <v>0</v>
      </c>
      <c r="K41" s="45">
        <f>SUMIFS('IEA production stats by year'!T:T,'IEA production stats by year'!$E:$E,$D41,'IEA production stats by year'!$AN:$AN,$C41)</f>
        <v>0</v>
      </c>
      <c r="L41" s="45">
        <f>SUMIFS('IEA production stats by year'!U:U,'IEA production stats by year'!$E:$E,$D41,'IEA production stats by year'!$AN:$AN,$C41)</f>
        <v>0</v>
      </c>
      <c r="M41" s="45">
        <f>SUMIFS('IEA production stats by year'!V:V,'IEA production stats by year'!$E:$E,$D41,'IEA production stats by year'!$AN:$AN,$C41)</f>
        <v>0</v>
      </c>
      <c r="N41" s="45">
        <f>SUMIFS('IEA production stats by year'!W:W,'IEA production stats by year'!$E:$E,$D41,'IEA production stats by year'!$AN:$AN,$C41)</f>
        <v>0</v>
      </c>
      <c r="O41" s="45">
        <f>SUMIFS('IEA production stats by year'!X:X,'IEA production stats by year'!$E:$E,$D41,'IEA production stats by year'!$AN:$AN,$C41)</f>
        <v>0</v>
      </c>
      <c r="P41" s="45">
        <f>SUMIFS('IEA production stats by year'!Y:Y,'IEA production stats by year'!$E:$E,$D41,'IEA production stats by year'!$AN:$AN,$C41)</f>
        <v>0</v>
      </c>
      <c r="Q41" s="45">
        <f>SUMIFS('IEA production stats by year'!Z:Z,'IEA production stats by year'!$E:$E,$D41,'IEA production stats by year'!$AN:$AN,$C41)</f>
        <v>0</v>
      </c>
      <c r="R41" s="45">
        <f>SUMIFS('IEA production stats by year'!AA:AA,'IEA production stats by year'!$E:$E,$D41,'IEA production stats by year'!$AN:$AN,$C41)</f>
        <v>0</v>
      </c>
      <c r="S41" s="45">
        <f>SUMIFS('IEA production stats by year'!AB:AB,'IEA production stats by year'!$E:$E,$D41,'IEA production stats by year'!$AN:$AN,$C41)</f>
        <v>0</v>
      </c>
      <c r="T41" s="45">
        <f>SUMIFS('IEA production stats by year'!AC:AC,'IEA production stats by year'!$E:$E,$D41,'IEA production stats by year'!$AN:$AN,$C41)</f>
        <v>0</v>
      </c>
      <c r="U41" s="45">
        <f>SUMIFS('IEA production stats by year'!AD:AD,'IEA production stats by year'!$E:$E,$D41,'IEA production stats by year'!$AN:$AN,$C41)</f>
        <v>0</v>
      </c>
      <c r="V41" s="45">
        <f>SUMIFS('IEA production stats by year'!AE:AE,'IEA production stats by year'!$E:$E,$D41,'IEA production stats by year'!$AN:$AN,$C41)</f>
        <v>0</v>
      </c>
      <c r="W41" s="45">
        <f>SUMIFS('IEA production stats by year'!AF:AF,'IEA production stats by year'!$E:$E,$D41,'IEA production stats by year'!$AN:$AN,$C41)</f>
        <v>0</v>
      </c>
      <c r="X41" s="45">
        <f>SUMIFS('IEA production stats by year'!AG:AG,'IEA production stats by year'!$E:$E,$D41,'IEA production stats by year'!$AN:$AN,$C41)</f>
        <v>0</v>
      </c>
      <c r="Y41" s="45">
        <f>SUMIFS('IEA production stats by year'!AH:AH,'IEA production stats by year'!$E:$E,$D41,'IEA production stats by year'!$AN:$AN,$C41)</f>
        <v>0</v>
      </c>
      <c r="Z41" s="45">
        <f>SUMIFS('IEA production stats by year'!AI:AI,'IEA production stats by year'!$E:$E,$D41,'IEA production stats by year'!$AN:$AN,$C41)</f>
        <v>0</v>
      </c>
      <c r="AA41" s="45">
        <f>SUMIFS('IEA production stats by year'!AJ:AJ,'IEA production stats by year'!$E:$E,$D41,'IEA production stats by year'!$AN:$AN,$C41)</f>
        <v>0</v>
      </c>
      <c r="AB41" s="45">
        <f>SUMIFS('IEA production stats by year'!AK:AK,'IEA production stats by year'!$E:$E,$D41,'IEA production stats by year'!$AN:$AN,$C41)</f>
        <v>0</v>
      </c>
      <c r="AC41" s="45">
        <f>SUMIFS('IEA production stats by year'!AL:AL,'IEA production stats by year'!$E:$E,$D41,'IEA production stats by year'!$AN:$AN,$C41)</f>
        <v>0</v>
      </c>
      <c r="AD41" s="58">
        <f>COUNTIFS('Country groupings'!$C:$C,$C41)-SUMIFS('IEA production stats (counts)'!Q:Q,'IEA production stats (counts)'!$E:$E,$D41,'IEA production stats (counts)'!$AN:$AN,$C41)</f>
        <v>5</v>
      </c>
      <c r="AE41" s="58">
        <f>COUNTIFS('Country groupings'!$C:$C,$C41)-SUMIFS('IEA production stats (counts)'!R:R,'IEA production stats (counts)'!$E:$E,$D41,'IEA production stats (counts)'!$AN:$AN,$C41)</f>
        <v>5</v>
      </c>
      <c r="AF41" s="58">
        <f>COUNTIFS('Country groupings'!$C:$C,$C41)-SUMIFS('IEA production stats (counts)'!S:S,'IEA production stats (counts)'!$E:$E,$D41,'IEA production stats (counts)'!$AN:$AN,$C41)</f>
        <v>5</v>
      </c>
      <c r="AG41" s="58">
        <f>COUNTIFS('Country groupings'!$C:$C,$C41)-SUMIFS('IEA production stats (counts)'!T:T,'IEA production stats (counts)'!$E:$E,$D41,'IEA production stats (counts)'!$AN:$AN,$C41)</f>
        <v>5</v>
      </c>
      <c r="AH41" s="58">
        <f>COUNTIFS('Country groupings'!$C:$C,$C41)-SUMIFS('IEA production stats (counts)'!U:U,'IEA production stats (counts)'!$E:$E,$D41,'IEA production stats (counts)'!$AN:$AN,$C41)</f>
        <v>5</v>
      </c>
      <c r="AI41" s="58">
        <f>COUNTIFS('Country groupings'!$C:$C,$C41)-SUMIFS('IEA production stats (counts)'!V:V,'IEA production stats (counts)'!$E:$E,$D41,'IEA production stats (counts)'!$AN:$AN,$C41)</f>
        <v>5</v>
      </c>
      <c r="AJ41" s="58">
        <f>COUNTIFS('Country groupings'!$C:$C,$C41)-SUMIFS('IEA production stats (counts)'!W:W,'IEA production stats (counts)'!$E:$E,$D41,'IEA production stats (counts)'!$AN:$AN,$C41)</f>
        <v>5</v>
      </c>
      <c r="AK41" s="58">
        <f>COUNTIFS('Country groupings'!$C:$C,$C41)-SUMIFS('IEA production stats (counts)'!X:X,'IEA production stats (counts)'!$E:$E,$D41,'IEA production stats (counts)'!$AN:$AN,$C41)</f>
        <v>5</v>
      </c>
      <c r="AL41" s="58">
        <f>COUNTIFS('Country groupings'!$C:$C,$C41)-SUMIFS('IEA production stats (counts)'!Y:Y,'IEA production stats (counts)'!$E:$E,$D41,'IEA production stats (counts)'!$AN:$AN,$C41)</f>
        <v>5</v>
      </c>
      <c r="AM41" s="58">
        <f>COUNTIFS('Country groupings'!$C:$C,$C41)-SUMIFS('IEA production stats (counts)'!Z:Z,'IEA production stats (counts)'!$E:$E,$D41,'IEA production stats (counts)'!$AN:$AN,$C41)</f>
        <v>5</v>
      </c>
      <c r="AN41" s="58">
        <f>COUNTIFS('Country groupings'!$C:$C,$C41)-SUMIFS('IEA production stats (counts)'!AA:AA,'IEA production stats (counts)'!$E:$E,$D41,'IEA production stats (counts)'!$AN:$AN,$C41)</f>
        <v>5</v>
      </c>
      <c r="AO41" s="58">
        <f>COUNTIFS('Country groupings'!$C:$C,$C41)-SUMIFS('IEA production stats (counts)'!AB:AB,'IEA production stats (counts)'!$E:$E,$D41,'IEA production stats (counts)'!$AN:$AN,$C41)</f>
        <v>5</v>
      </c>
      <c r="AP41" s="58">
        <f>COUNTIFS('Country groupings'!$C:$C,$C41)-SUMIFS('IEA production stats (counts)'!AC:AC,'IEA production stats (counts)'!$E:$E,$D41,'IEA production stats (counts)'!$AN:$AN,$C41)</f>
        <v>4</v>
      </c>
      <c r="AQ41" s="58">
        <f>COUNTIFS('Country groupings'!$C:$C,$C41)-SUMIFS('IEA production stats (counts)'!AD:AD,'IEA production stats (counts)'!$E:$E,$D41,'IEA production stats (counts)'!$AN:$AN,$C41)</f>
        <v>4</v>
      </c>
      <c r="AR41" s="58">
        <f>COUNTIFS('Country groupings'!$C:$C,$C41)-SUMIFS('IEA production stats (counts)'!AE:AE,'IEA production stats (counts)'!$E:$E,$D41,'IEA production stats (counts)'!$AN:$AN,$C41)</f>
        <v>4</v>
      </c>
      <c r="AS41" s="58">
        <f>COUNTIFS('Country groupings'!$C:$C,$C41)-SUMIFS('IEA production stats (counts)'!AF:AF,'IEA production stats (counts)'!$E:$E,$D41,'IEA production stats (counts)'!$AN:$AN,$C41)</f>
        <v>4</v>
      </c>
      <c r="AT41" s="58">
        <f>COUNTIFS('Country groupings'!$C:$C,$C41)-SUMIFS('IEA production stats (counts)'!AG:AG,'IEA production stats (counts)'!$E:$E,$D41,'IEA production stats (counts)'!$AN:$AN,$C41)</f>
        <v>4</v>
      </c>
      <c r="AU41" s="58">
        <f>COUNTIFS('Country groupings'!$C:$C,$C41)-SUMIFS('IEA production stats (counts)'!AH:AH,'IEA production stats (counts)'!$E:$E,$D41,'IEA production stats (counts)'!$AN:$AN,$C41)</f>
        <v>4</v>
      </c>
      <c r="AV41" s="58">
        <f>COUNTIFS('Country groupings'!$C:$C,$C41)-SUMIFS('IEA production stats (counts)'!AI:AI,'IEA production stats (counts)'!$E:$E,$D41,'IEA production stats (counts)'!$AN:$AN,$C41)</f>
        <v>4</v>
      </c>
      <c r="AW41" s="58">
        <f>COUNTIFS('Country groupings'!$C:$C,$C41)-SUMIFS('IEA production stats (counts)'!AJ:AJ,'IEA production stats (counts)'!$E:$E,$D41,'IEA production stats (counts)'!$AN:$AN,$C41)</f>
        <v>4</v>
      </c>
      <c r="AX41" s="58">
        <f>COUNTIFS('Country groupings'!$C:$C,$C41)-SUMIFS('IEA production stats (counts)'!AK:AK,'IEA production stats (counts)'!$E:$E,$D41,'IEA production stats (counts)'!$AN:$AN,$C41)</f>
        <v>4</v>
      </c>
      <c r="AY41" s="58">
        <f>COUNTIFS('Country groupings'!$C:$C,$C41)-SUMIFS('IEA production stats (counts)'!AL:AL,'IEA production stats (counts)'!$E:$E,$D41,'IEA production stats (counts)'!$AN:$AN,$C41)</f>
        <v>14</v>
      </c>
      <c r="AZ41" s="62">
        <f>SUMIFS('IEA production stats (counts)'!Q:Q,'IEA production stats (counts)'!$E:$E,$D41,'IEA production stats (counts)'!$AN:$AN,$C41)</f>
        <v>9</v>
      </c>
      <c r="BA41" s="62">
        <f>SUMIFS('IEA production stats (counts)'!R:R,'IEA production stats (counts)'!$E:$E,$D41,'IEA production stats (counts)'!$AN:$AN,$C41)</f>
        <v>9</v>
      </c>
      <c r="BB41" s="62">
        <f>SUMIFS('IEA production stats (counts)'!S:S,'IEA production stats (counts)'!$E:$E,$D41,'IEA production stats (counts)'!$AN:$AN,$C41)</f>
        <v>9</v>
      </c>
      <c r="BC41" s="62">
        <f>SUMIFS('IEA production stats (counts)'!T:T,'IEA production stats (counts)'!$E:$E,$D41,'IEA production stats (counts)'!$AN:$AN,$C41)</f>
        <v>9</v>
      </c>
      <c r="BD41" s="62">
        <f>SUMIFS('IEA production stats (counts)'!U:U,'IEA production stats (counts)'!$E:$E,$D41,'IEA production stats (counts)'!$AN:$AN,$C41)</f>
        <v>9</v>
      </c>
      <c r="BE41" s="62">
        <f>SUMIFS('IEA production stats (counts)'!V:V,'IEA production stats (counts)'!$E:$E,$D41,'IEA production stats (counts)'!$AN:$AN,$C41)</f>
        <v>9</v>
      </c>
      <c r="BF41" s="62">
        <f>SUMIFS('IEA production stats (counts)'!W:W,'IEA production stats (counts)'!$E:$E,$D41,'IEA production stats (counts)'!$AN:$AN,$C41)</f>
        <v>9</v>
      </c>
      <c r="BG41" s="62">
        <f>SUMIFS('IEA production stats (counts)'!X:X,'IEA production stats (counts)'!$E:$E,$D41,'IEA production stats (counts)'!$AN:$AN,$C41)</f>
        <v>9</v>
      </c>
      <c r="BH41" s="62">
        <f>SUMIFS('IEA production stats (counts)'!Y:Y,'IEA production stats (counts)'!$E:$E,$D41,'IEA production stats (counts)'!$AN:$AN,$C41)</f>
        <v>9</v>
      </c>
      <c r="BI41" s="62">
        <f>SUMIFS('IEA production stats (counts)'!Z:Z,'IEA production stats (counts)'!$E:$E,$D41,'IEA production stats (counts)'!$AN:$AN,$C41)</f>
        <v>9</v>
      </c>
      <c r="BJ41" s="62">
        <f>SUMIFS('IEA production stats (counts)'!AA:AA,'IEA production stats (counts)'!$E:$E,$D41,'IEA production stats (counts)'!$AN:$AN,$C41)</f>
        <v>9</v>
      </c>
      <c r="BK41" s="62">
        <f>SUMIFS('IEA production stats (counts)'!AB:AB,'IEA production stats (counts)'!$E:$E,$D41,'IEA production stats (counts)'!$AN:$AN,$C41)</f>
        <v>9</v>
      </c>
      <c r="BL41" s="62">
        <f>SUMIFS('IEA production stats (counts)'!AC:AC,'IEA production stats (counts)'!$E:$E,$D41,'IEA production stats (counts)'!$AN:$AN,$C41)</f>
        <v>10</v>
      </c>
      <c r="BM41" s="62">
        <f>SUMIFS('IEA production stats (counts)'!AD:AD,'IEA production stats (counts)'!$E:$E,$D41,'IEA production stats (counts)'!$AN:$AN,$C41)</f>
        <v>10</v>
      </c>
      <c r="BN41" s="62">
        <f>SUMIFS('IEA production stats (counts)'!AE:AE,'IEA production stats (counts)'!$E:$E,$D41,'IEA production stats (counts)'!$AN:$AN,$C41)</f>
        <v>10</v>
      </c>
      <c r="BO41" s="62">
        <f>SUMIFS('IEA production stats (counts)'!AF:AF,'IEA production stats (counts)'!$E:$E,$D41,'IEA production stats (counts)'!$AN:$AN,$C41)</f>
        <v>10</v>
      </c>
      <c r="BP41" s="62">
        <f>SUMIFS('IEA production stats (counts)'!AG:AG,'IEA production stats (counts)'!$E:$E,$D41,'IEA production stats (counts)'!$AN:$AN,$C41)</f>
        <v>10</v>
      </c>
      <c r="BQ41" s="62">
        <f>SUMIFS('IEA production stats (counts)'!AH:AH,'IEA production stats (counts)'!$E:$E,$D41,'IEA production stats (counts)'!$AN:$AN,$C41)</f>
        <v>10</v>
      </c>
      <c r="BR41" s="62">
        <f>SUMIFS('IEA production stats (counts)'!AI:AI,'IEA production stats (counts)'!$E:$E,$D41,'IEA production stats (counts)'!$AN:$AN,$C41)</f>
        <v>10</v>
      </c>
      <c r="BS41" s="62">
        <f>SUMIFS('IEA production stats (counts)'!AJ:AJ,'IEA production stats (counts)'!$E:$E,$D41,'IEA production stats (counts)'!$AN:$AN,$C41)</f>
        <v>10</v>
      </c>
      <c r="BT41" s="62">
        <f>SUMIFS('IEA production stats (counts)'!AK:AK,'IEA production stats (counts)'!$E:$E,$D41,'IEA production stats (counts)'!$AN:$AN,$C41)</f>
        <v>10</v>
      </c>
      <c r="BU41" s="62">
        <f>SUMIFS('IEA production stats (counts)'!AL:AL,'IEA production stats (counts)'!$E:$E,$D41,'IEA production stats (counts)'!$AN:$AN,$C41)</f>
        <v>0</v>
      </c>
      <c r="BV41" s="66">
        <f t="shared" si="2"/>
        <v>64.285714285714292</v>
      </c>
      <c r="BW41" s="66">
        <f t="shared" si="22"/>
        <v>64.285714285714292</v>
      </c>
      <c r="BX41" s="66">
        <f t="shared" si="23"/>
        <v>64.285714285714292</v>
      </c>
      <c r="BY41" s="66">
        <f t="shared" si="24"/>
        <v>64.285714285714292</v>
      </c>
      <c r="BZ41" s="66">
        <f t="shared" si="4"/>
        <v>64.285714285714292</v>
      </c>
      <c r="CA41" s="66">
        <f t="shared" si="5"/>
        <v>64.285714285714292</v>
      </c>
      <c r="CB41" s="66">
        <f t="shared" si="6"/>
        <v>64.285714285714292</v>
      </c>
      <c r="CC41" s="66">
        <f t="shared" si="7"/>
        <v>64.285714285714292</v>
      </c>
      <c r="CD41" s="66">
        <f t="shared" si="8"/>
        <v>64.285714285714292</v>
      </c>
      <c r="CE41" s="66">
        <f t="shared" si="9"/>
        <v>64.285714285714292</v>
      </c>
      <c r="CF41" s="66">
        <f t="shared" si="10"/>
        <v>64.285714285714292</v>
      </c>
      <c r="CG41" s="66">
        <f t="shared" si="11"/>
        <v>64.285714285714292</v>
      </c>
      <c r="CH41" s="66">
        <f t="shared" si="12"/>
        <v>71.428571428571431</v>
      </c>
      <c r="CI41" s="66">
        <f t="shared" si="13"/>
        <v>71.428571428571431</v>
      </c>
      <c r="CJ41" s="66">
        <f t="shared" si="14"/>
        <v>71.428571428571431</v>
      </c>
      <c r="CK41" s="66">
        <f t="shared" si="15"/>
        <v>71.428571428571431</v>
      </c>
      <c r="CL41" s="66">
        <f t="shared" si="16"/>
        <v>71.428571428571431</v>
      </c>
      <c r="CM41" s="66">
        <f t="shared" si="17"/>
        <v>71.428571428571431</v>
      </c>
      <c r="CN41" s="66">
        <f t="shared" si="18"/>
        <v>71.428571428571431</v>
      </c>
      <c r="CO41" s="66">
        <f t="shared" si="19"/>
        <v>71.428571428571431</v>
      </c>
      <c r="CP41" s="66">
        <f t="shared" si="20"/>
        <v>71.428571428571431</v>
      </c>
      <c r="CQ41" s="66">
        <f t="shared" si="21"/>
        <v>0</v>
      </c>
    </row>
    <row r="42" spans="1:95" x14ac:dyDescent="0.25">
      <c r="A42" s="5" t="str">
        <f t="shared" si="26"/>
        <v>103BIOGASOL</v>
      </c>
      <c r="B42" s="3">
        <v>103</v>
      </c>
      <c r="C42" t="str">
        <f>VLOOKUP($B42,'Lookup codes'!$A:$C,2,FALSE)</f>
        <v>East Africa</v>
      </c>
      <c r="D42" t="s">
        <v>628</v>
      </c>
      <c r="E42" t="s">
        <v>629</v>
      </c>
      <c r="F42" t="s">
        <v>794</v>
      </c>
      <c r="G42" t="s">
        <v>528</v>
      </c>
      <c r="H42" s="45">
        <f>SUMIFS('IEA production stats by year'!Q:Q,'IEA production stats by year'!$E:$E,$D42,'IEA production stats by year'!$AN:$AN,$C42)</f>
        <v>0</v>
      </c>
      <c r="I42" s="45">
        <f>SUMIFS('IEA production stats by year'!R:R,'IEA production stats by year'!$E:$E,$D42,'IEA production stats by year'!$AN:$AN,$C42)</f>
        <v>0</v>
      </c>
      <c r="J42" s="45">
        <f>SUMIFS('IEA production stats by year'!S:S,'IEA production stats by year'!$E:$E,$D42,'IEA production stats by year'!$AN:$AN,$C42)</f>
        <v>0</v>
      </c>
      <c r="K42" s="45">
        <f>SUMIFS('IEA production stats by year'!T:T,'IEA production stats by year'!$E:$E,$D42,'IEA production stats by year'!$AN:$AN,$C42)</f>
        <v>0</v>
      </c>
      <c r="L42" s="45">
        <f>SUMIFS('IEA production stats by year'!U:U,'IEA production stats by year'!$E:$E,$D42,'IEA production stats by year'!$AN:$AN,$C42)</f>
        <v>0</v>
      </c>
      <c r="M42" s="45">
        <f>SUMIFS('IEA production stats by year'!V:V,'IEA production stats by year'!$E:$E,$D42,'IEA production stats by year'!$AN:$AN,$C42)</f>
        <v>0</v>
      </c>
      <c r="N42" s="45">
        <f>SUMIFS('IEA production stats by year'!W:W,'IEA production stats by year'!$E:$E,$D42,'IEA production stats by year'!$AN:$AN,$C42)</f>
        <v>0</v>
      </c>
      <c r="O42" s="45">
        <f>SUMIFS('IEA production stats by year'!X:X,'IEA production stats by year'!$E:$E,$D42,'IEA production stats by year'!$AN:$AN,$C42)</f>
        <v>0</v>
      </c>
      <c r="P42" s="45">
        <f>SUMIFS('IEA production stats by year'!Y:Y,'IEA production stats by year'!$E:$E,$D42,'IEA production stats by year'!$AN:$AN,$C42)</f>
        <v>107.19880000000001</v>
      </c>
      <c r="Q42" s="45">
        <f>SUMIFS('IEA production stats by year'!Z:Z,'IEA production stats by year'!$E:$E,$D42,'IEA production stats by year'!$AN:$AN,$C42)</f>
        <v>107.19880000000001</v>
      </c>
      <c r="R42" s="45">
        <f>SUMIFS('IEA production stats by year'!AA:AA,'IEA production stats by year'!$E:$E,$D42,'IEA production stats by year'!$AN:$AN,$C42)</f>
        <v>80.399100000000004</v>
      </c>
      <c r="S42" s="45">
        <f>SUMIFS('IEA production stats by year'!AB:AB,'IEA production stats by year'!$E:$E,$D42,'IEA production stats by year'!$AN:$AN,$C42)</f>
        <v>241.20150000000001</v>
      </c>
      <c r="T42" s="45">
        <f>SUMIFS('IEA production stats by year'!AC:AC,'IEA production stats by year'!$E:$E,$D42,'IEA production stats by year'!$AN:$AN,$C42)</f>
        <v>133.99850000000001</v>
      </c>
      <c r="U42" s="45">
        <f>SUMIFS('IEA production stats by year'!AD:AD,'IEA production stats by year'!$E:$E,$D42,'IEA production stats by year'!$AN:$AN,$C42)</f>
        <v>160.79820000000001</v>
      </c>
      <c r="V42" s="45">
        <f>SUMIFS('IEA production stats by year'!AE:AE,'IEA production stats by year'!$E:$E,$D42,'IEA production stats by year'!$AN:$AN,$C42)</f>
        <v>160.79820000000001</v>
      </c>
      <c r="W42" s="45">
        <f>SUMIFS('IEA production stats by year'!AF:AF,'IEA production stats by year'!$E:$E,$D42,'IEA production stats by year'!$AN:$AN,$C42)</f>
        <v>133.99850000000001</v>
      </c>
      <c r="X42" s="45">
        <f>SUMIFS('IEA production stats by year'!AG:AG,'IEA production stats by year'!$E:$E,$D42,'IEA production stats by year'!$AN:$AN,$C42)</f>
        <v>133.99850000000001</v>
      </c>
      <c r="Y42" s="45">
        <f>SUMIFS('IEA production stats by year'!AH:AH,'IEA production stats by year'!$E:$E,$D42,'IEA production stats by year'!$AN:$AN,$C42)</f>
        <v>187.59790000000001</v>
      </c>
      <c r="Z42" s="45">
        <f>SUMIFS('IEA production stats by year'!AI:AI,'IEA production stats by year'!$E:$E,$D42,'IEA production stats by year'!$AN:$AN,$C42)</f>
        <v>187.59790000000001</v>
      </c>
      <c r="AA42" s="45">
        <f>SUMIFS('IEA production stats by year'!AJ:AJ,'IEA production stats by year'!$E:$E,$D42,'IEA production stats by year'!$AN:$AN,$C42)</f>
        <v>204.56290000000001</v>
      </c>
      <c r="AB42" s="45">
        <f>SUMIFS('IEA production stats by year'!AK:AK,'IEA production stats by year'!$E:$E,$D42,'IEA production stats by year'!$AN:$AN,$C42)</f>
        <v>216.94739999999999</v>
      </c>
      <c r="AC42" s="45">
        <f>SUMIFS('IEA production stats by year'!AL:AL,'IEA production stats by year'!$E:$E,$D42,'IEA production stats by year'!$AN:$AN,$C42)</f>
        <v>0</v>
      </c>
      <c r="AD42" s="58">
        <f>COUNTIFS('Country groupings'!$C:$C,$C42)-SUMIFS('IEA production stats (counts)'!Q:Q,'IEA production stats (counts)'!$E:$E,$D42,'IEA production stats (counts)'!$AN:$AN,$C42)</f>
        <v>5</v>
      </c>
      <c r="AE42" s="58">
        <f>COUNTIFS('Country groupings'!$C:$C,$C42)-SUMIFS('IEA production stats (counts)'!R:R,'IEA production stats (counts)'!$E:$E,$D42,'IEA production stats (counts)'!$AN:$AN,$C42)</f>
        <v>5</v>
      </c>
      <c r="AF42" s="58">
        <f>COUNTIFS('Country groupings'!$C:$C,$C42)-SUMIFS('IEA production stats (counts)'!S:S,'IEA production stats (counts)'!$E:$E,$D42,'IEA production stats (counts)'!$AN:$AN,$C42)</f>
        <v>5</v>
      </c>
      <c r="AG42" s="58">
        <f>COUNTIFS('Country groupings'!$C:$C,$C42)-SUMIFS('IEA production stats (counts)'!T:T,'IEA production stats (counts)'!$E:$E,$D42,'IEA production stats (counts)'!$AN:$AN,$C42)</f>
        <v>5</v>
      </c>
      <c r="AH42" s="58">
        <f>COUNTIFS('Country groupings'!$C:$C,$C42)-SUMIFS('IEA production stats (counts)'!U:U,'IEA production stats (counts)'!$E:$E,$D42,'IEA production stats (counts)'!$AN:$AN,$C42)</f>
        <v>5</v>
      </c>
      <c r="AI42" s="58">
        <f>COUNTIFS('Country groupings'!$C:$C,$C42)-SUMIFS('IEA production stats (counts)'!V:V,'IEA production stats (counts)'!$E:$E,$D42,'IEA production stats (counts)'!$AN:$AN,$C42)</f>
        <v>5</v>
      </c>
      <c r="AJ42" s="58">
        <f>COUNTIFS('Country groupings'!$C:$C,$C42)-SUMIFS('IEA production stats (counts)'!W:W,'IEA production stats (counts)'!$E:$E,$D42,'IEA production stats (counts)'!$AN:$AN,$C42)</f>
        <v>5</v>
      </c>
      <c r="AK42" s="58">
        <f>COUNTIFS('Country groupings'!$C:$C,$C42)-SUMIFS('IEA production stats (counts)'!X:X,'IEA production stats (counts)'!$E:$E,$D42,'IEA production stats (counts)'!$AN:$AN,$C42)</f>
        <v>5</v>
      </c>
      <c r="AL42" s="58">
        <f>COUNTIFS('Country groupings'!$C:$C,$C42)-SUMIFS('IEA production stats (counts)'!Y:Y,'IEA production stats (counts)'!$E:$E,$D42,'IEA production stats (counts)'!$AN:$AN,$C42)</f>
        <v>5</v>
      </c>
      <c r="AM42" s="58">
        <f>COUNTIFS('Country groupings'!$C:$C,$C42)-SUMIFS('IEA production stats (counts)'!Z:Z,'IEA production stats (counts)'!$E:$E,$D42,'IEA production stats (counts)'!$AN:$AN,$C42)</f>
        <v>5</v>
      </c>
      <c r="AN42" s="58">
        <f>COUNTIFS('Country groupings'!$C:$C,$C42)-SUMIFS('IEA production stats (counts)'!AA:AA,'IEA production stats (counts)'!$E:$E,$D42,'IEA production stats (counts)'!$AN:$AN,$C42)</f>
        <v>5</v>
      </c>
      <c r="AO42" s="58">
        <f>COUNTIFS('Country groupings'!$C:$C,$C42)-SUMIFS('IEA production stats (counts)'!AB:AB,'IEA production stats (counts)'!$E:$E,$D42,'IEA production stats (counts)'!$AN:$AN,$C42)</f>
        <v>5</v>
      </c>
      <c r="AP42" s="58">
        <f>COUNTIFS('Country groupings'!$C:$C,$C42)-SUMIFS('IEA production stats (counts)'!AC:AC,'IEA production stats (counts)'!$E:$E,$D42,'IEA production stats (counts)'!$AN:$AN,$C42)</f>
        <v>4</v>
      </c>
      <c r="AQ42" s="58">
        <f>COUNTIFS('Country groupings'!$C:$C,$C42)-SUMIFS('IEA production stats (counts)'!AD:AD,'IEA production stats (counts)'!$E:$E,$D42,'IEA production stats (counts)'!$AN:$AN,$C42)</f>
        <v>4</v>
      </c>
      <c r="AR42" s="58">
        <f>COUNTIFS('Country groupings'!$C:$C,$C42)-SUMIFS('IEA production stats (counts)'!AE:AE,'IEA production stats (counts)'!$E:$E,$D42,'IEA production stats (counts)'!$AN:$AN,$C42)</f>
        <v>4</v>
      </c>
      <c r="AS42" s="58">
        <f>COUNTIFS('Country groupings'!$C:$C,$C42)-SUMIFS('IEA production stats (counts)'!AF:AF,'IEA production stats (counts)'!$E:$E,$D42,'IEA production stats (counts)'!$AN:$AN,$C42)</f>
        <v>4</v>
      </c>
      <c r="AT42" s="58">
        <f>COUNTIFS('Country groupings'!$C:$C,$C42)-SUMIFS('IEA production stats (counts)'!AG:AG,'IEA production stats (counts)'!$E:$E,$D42,'IEA production stats (counts)'!$AN:$AN,$C42)</f>
        <v>4</v>
      </c>
      <c r="AU42" s="58">
        <f>COUNTIFS('Country groupings'!$C:$C,$C42)-SUMIFS('IEA production stats (counts)'!AH:AH,'IEA production stats (counts)'!$E:$E,$D42,'IEA production stats (counts)'!$AN:$AN,$C42)</f>
        <v>4</v>
      </c>
      <c r="AV42" s="58">
        <f>COUNTIFS('Country groupings'!$C:$C,$C42)-SUMIFS('IEA production stats (counts)'!AI:AI,'IEA production stats (counts)'!$E:$E,$D42,'IEA production stats (counts)'!$AN:$AN,$C42)</f>
        <v>4</v>
      </c>
      <c r="AW42" s="58">
        <f>COUNTIFS('Country groupings'!$C:$C,$C42)-SUMIFS('IEA production stats (counts)'!AJ:AJ,'IEA production stats (counts)'!$E:$E,$D42,'IEA production stats (counts)'!$AN:$AN,$C42)</f>
        <v>4</v>
      </c>
      <c r="AX42" s="58">
        <f>COUNTIFS('Country groupings'!$C:$C,$C42)-SUMIFS('IEA production stats (counts)'!AK:AK,'IEA production stats (counts)'!$E:$E,$D42,'IEA production stats (counts)'!$AN:$AN,$C42)</f>
        <v>4</v>
      </c>
      <c r="AY42" s="58">
        <f>COUNTIFS('Country groupings'!$C:$C,$C42)-SUMIFS('IEA production stats (counts)'!AL:AL,'IEA production stats (counts)'!$E:$E,$D42,'IEA production stats (counts)'!$AN:$AN,$C42)</f>
        <v>14</v>
      </c>
      <c r="AZ42" s="62">
        <f>SUMIFS('IEA production stats (counts)'!Q:Q,'IEA production stats (counts)'!$E:$E,$D42,'IEA production stats (counts)'!$AN:$AN,$C42)</f>
        <v>9</v>
      </c>
      <c r="BA42" s="62">
        <f>SUMIFS('IEA production stats (counts)'!R:R,'IEA production stats (counts)'!$E:$E,$D42,'IEA production stats (counts)'!$AN:$AN,$C42)</f>
        <v>9</v>
      </c>
      <c r="BB42" s="62">
        <f>SUMIFS('IEA production stats (counts)'!S:S,'IEA production stats (counts)'!$E:$E,$D42,'IEA production stats (counts)'!$AN:$AN,$C42)</f>
        <v>9</v>
      </c>
      <c r="BC42" s="62">
        <f>SUMIFS('IEA production stats (counts)'!T:T,'IEA production stats (counts)'!$E:$E,$D42,'IEA production stats (counts)'!$AN:$AN,$C42)</f>
        <v>9</v>
      </c>
      <c r="BD42" s="62">
        <f>SUMIFS('IEA production stats (counts)'!U:U,'IEA production stats (counts)'!$E:$E,$D42,'IEA production stats (counts)'!$AN:$AN,$C42)</f>
        <v>9</v>
      </c>
      <c r="BE42" s="62">
        <f>SUMIFS('IEA production stats (counts)'!V:V,'IEA production stats (counts)'!$E:$E,$D42,'IEA production stats (counts)'!$AN:$AN,$C42)</f>
        <v>9</v>
      </c>
      <c r="BF42" s="62">
        <f>SUMIFS('IEA production stats (counts)'!W:W,'IEA production stats (counts)'!$E:$E,$D42,'IEA production stats (counts)'!$AN:$AN,$C42)</f>
        <v>9</v>
      </c>
      <c r="BG42" s="62">
        <f>SUMIFS('IEA production stats (counts)'!X:X,'IEA production stats (counts)'!$E:$E,$D42,'IEA production stats (counts)'!$AN:$AN,$C42)</f>
        <v>9</v>
      </c>
      <c r="BH42" s="62">
        <f>SUMIFS('IEA production stats (counts)'!Y:Y,'IEA production stats (counts)'!$E:$E,$D42,'IEA production stats (counts)'!$AN:$AN,$C42)</f>
        <v>9</v>
      </c>
      <c r="BI42" s="62">
        <f>SUMIFS('IEA production stats (counts)'!Z:Z,'IEA production stats (counts)'!$E:$E,$D42,'IEA production stats (counts)'!$AN:$AN,$C42)</f>
        <v>9</v>
      </c>
      <c r="BJ42" s="62">
        <f>SUMIFS('IEA production stats (counts)'!AA:AA,'IEA production stats (counts)'!$E:$E,$D42,'IEA production stats (counts)'!$AN:$AN,$C42)</f>
        <v>9</v>
      </c>
      <c r="BK42" s="62">
        <f>SUMIFS('IEA production stats (counts)'!AB:AB,'IEA production stats (counts)'!$E:$E,$D42,'IEA production stats (counts)'!$AN:$AN,$C42)</f>
        <v>9</v>
      </c>
      <c r="BL42" s="62">
        <f>SUMIFS('IEA production stats (counts)'!AC:AC,'IEA production stats (counts)'!$E:$E,$D42,'IEA production stats (counts)'!$AN:$AN,$C42)</f>
        <v>10</v>
      </c>
      <c r="BM42" s="62">
        <f>SUMIFS('IEA production stats (counts)'!AD:AD,'IEA production stats (counts)'!$E:$E,$D42,'IEA production stats (counts)'!$AN:$AN,$C42)</f>
        <v>10</v>
      </c>
      <c r="BN42" s="62">
        <f>SUMIFS('IEA production stats (counts)'!AE:AE,'IEA production stats (counts)'!$E:$E,$D42,'IEA production stats (counts)'!$AN:$AN,$C42)</f>
        <v>10</v>
      </c>
      <c r="BO42" s="62">
        <f>SUMIFS('IEA production stats (counts)'!AF:AF,'IEA production stats (counts)'!$E:$E,$D42,'IEA production stats (counts)'!$AN:$AN,$C42)</f>
        <v>10</v>
      </c>
      <c r="BP42" s="62">
        <f>SUMIFS('IEA production stats (counts)'!AG:AG,'IEA production stats (counts)'!$E:$E,$D42,'IEA production stats (counts)'!$AN:$AN,$C42)</f>
        <v>10</v>
      </c>
      <c r="BQ42" s="62">
        <f>SUMIFS('IEA production stats (counts)'!AH:AH,'IEA production stats (counts)'!$E:$E,$D42,'IEA production stats (counts)'!$AN:$AN,$C42)</f>
        <v>10</v>
      </c>
      <c r="BR42" s="62">
        <f>SUMIFS('IEA production stats (counts)'!AI:AI,'IEA production stats (counts)'!$E:$E,$D42,'IEA production stats (counts)'!$AN:$AN,$C42)</f>
        <v>10</v>
      </c>
      <c r="BS42" s="62">
        <f>SUMIFS('IEA production stats (counts)'!AJ:AJ,'IEA production stats (counts)'!$E:$E,$D42,'IEA production stats (counts)'!$AN:$AN,$C42)</f>
        <v>10</v>
      </c>
      <c r="BT42" s="62">
        <f>SUMIFS('IEA production stats (counts)'!AK:AK,'IEA production stats (counts)'!$E:$E,$D42,'IEA production stats (counts)'!$AN:$AN,$C42)</f>
        <v>10</v>
      </c>
      <c r="BU42" s="62">
        <f>SUMIFS('IEA production stats (counts)'!AL:AL,'IEA production stats (counts)'!$E:$E,$D42,'IEA production stats (counts)'!$AN:$AN,$C42)</f>
        <v>0</v>
      </c>
      <c r="BV42" s="66">
        <f t="shared" si="2"/>
        <v>64.285714285714292</v>
      </c>
      <c r="BW42" s="66">
        <f t="shared" si="22"/>
        <v>64.285714285714292</v>
      </c>
      <c r="BX42" s="66">
        <f t="shared" si="23"/>
        <v>64.285714285714292</v>
      </c>
      <c r="BY42" s="66">
        <f t="shared" si="24"/>
        <v>64.285714285714292</v>
      </c>
      <c r="BZ42" s="66">
        <f t="shared" si="4"/>
        <v>64.285714285714292</v>
      </c>
      <c r="CA42" s="66">
        <f t="shared" si="5"/>
        <v>64.285714285714292</v>
      </c>
      <c r="CB42" s="66">
        <f t="shared" si="6"/>
        <v>64.285714285714292</v>
      </c>
      <c r="CC42" s="66">
        <f t="shared" si="7"/>
        <v>64.285714285714292</v>
      </c>
      <c r="CD42" s="66">
        <f t="shared" si="8"/>
        <v>64.285714285714292</v>
      </c>
      <c r="CE42" s="66">
        <f t="shared" si="9"/>
        <v>64.285714285714292</v>
      </c>
      <c r="CF42" s="66">
        <f t="shared" si="10"/>
        <v>64.285714285714292</v>
      </c>
      <c r="CG42" s="66">
        <f t="shared" si="11"/>
        <v>64.285714285714292</v>
      </c>
      <c r="CH42" s="66">
        <f t="shared" si="12"/>
        <v>71.428571428571431</v>
      </c>
      <c r="CI42" s="66">
        <f t="shared" si="13"/>
        <v>71.428571428571431</v>
      </c>
      <c r="CJ42" s="66">
        <f t="shared" si="14"/>
        <v>71.428571428571431</v>
      </c>
      <c r="CK42" s="66">
        <f t="shared" si="15"/>
        <v>71.428571428571431</v>
      </c>
      <c r="CL42" s="66">
        <f t="shared" si="16"/>
        <v>71.428571428571431</v>
      </c>
      <c r="CM42" s="66">
        <f t="shared" si="17"/>
        <v>71.428571428571431</v>
      </c>
      <c r="CN42" s="66">
        <f t="shared" si="18"/>
        <v>71.428571428571431</v>
      </c>
      <c r="CO42" s="66">
        <f t="shared" si="19"/>
        <v>71.428571428571431</v>
      </c>
      <c r="CP42" s="66">
        <f t="shared" si="20"/>
        <v>71.428571428571431</v>
      </c>
      <c r="CQ42" s="66">
        <f t="shared" si="21"/>
        <v>0</v>
      </c>
    </row>
    <row r="43" spans="1:95" x14ac:dyDescent="0.25">
      <c r="A43" s="5" t="str">
        <f t="shared" si="26"/>
        <v>103BIODIESEL</v>
      </c>
      <c r="B43" s="3">
        <v>103</v>
      </c>
      <c r="C43" t="str">
        <f>VLOOKUP($B43,'Lookup codes'!$A:$C,2,FALSE)</f>
        <v>East Africa</v>
      </c>
      <c r="D43" t="s">
        <v>630</v>
      </c>
      <c r="E43" t="s">
        <v>631</v>
      </c>
      <c r="F43" t="s">
        <v>794</v>
      </c>
      <c r="G43" t="s">
        <v>528</v>
      </c>
      <c r="H43" s="45">
        <f>SUMIFS('IEA production stats by year'!Q:Q,'IEA production stats by year'!$E:$E,$D43,'IEA production stats by year'!$AN:$AN,$C43)</f>
        <v>0</v>
      </c>
      <c r="I43" s="45">
        <f>SUMIFS('IEA production stats by year'!R:R,'IEA production stats by year'!$E:$E,$D43,'IEA production stats by year'!$AN:$AN,$C43)</f>
        <v>0</v>
      </c>
      <c r="J43" s="45">
        <f>SUMIFS('IEA production stats by year'!S:S,'IEA production stats by year'!$E:$E,$D43,'IEA production stats by year'!$AN:$AN,$C43)</f>
        <v>0</v>
      </c>
      <c r="K43" s="45">
        <f>SUMIFS('IEA production stats by year'!T:T,'IEA production stats by year'!$E:$E,$D43,'IEA production stats by year'!$AN:$AN,$C43)</f>
        <v>0</v>
      </c>
      <c r="L43" s="45">
        <f>SUMIFS('IEA production stats by year'!U:U,'IEA production stats by year'!$E:$E,$D43,'IEA production stats by year'!$AN:$AN,$C43)</f>
        <v>0</v>
      </c>
      <c r="M43" s="45">
        <f>SUMIFS('IEA production stats by year'!V:V,'IEA production stats by year'!$E:$E,$D43,'IEA production stats by year'!$AN:$AN,$C43)</f>
        <v>0</v>
      </c>
      <c r="N43" s="45">
        <f>SUMIFS('IEA production stats by year'!W:W,'IEA production stats by year'!$E:$E,$D43,'IEA production stats by year'!$AN:$AN,$C43)</f>
        <v>0</v>
      </c>
      <c r="O43" s="45">
        <f>SUMIFS('IEA production stats by year'!X:X,'IEA production stats by year'!$E:$E,$D43,'IEA production stats by year'!$AN:$AN,$C43)</f>
        <v>0</v>
      </c>
      <c r="P43" s="45">
        <f>SUMIFS('IEA production stats by year'!Y:Y,'IEA production stats by year'!$E:$E,$D43,'IEA production stats by year'!$AN:$AN,$C43)</f>
        <v>0</v>
      </c>
      <c r="Q43" s="45">
        <f>SUMIFS('IEA production stats by year'!Z:Z,'IEA production stats by year'!$E:$E,$D43,'IEA production stats by year'!$AN:$AN,$C43)</f>
        <v>0</v>
      </c>
      <c r="R43" s="45">
        <f>SUMIFS('IEA production stats by year'!AA:AA,'IEA production stats by year'!$E:$E,$D43,'IEA production stats by year'!$AN:$AN,$C43)</f>
        <v>0</v>
      </c>
      <c r="S43" s="45">
        <f>SUMIFS('IEA production stats by year'!AB:AB,'IEA production stats by year'!$E:$E,$D43,'IEA production stats by year'!$AN:$AN,$C43)</f>
        <v>0</v>
      </c>
      <c r="T43" s="45">
        <f>SUMIFS('IEA production stats by year'!AC:AC,'IEA production stats by year'!$E:$E,$D43,'IEA production stats by year'!$AN:$AN,$C43)</f>
        <v>0</v>
      </c>
      <c r="U43" s="45">
        <f>SUMIFS('IEA production stats by year'!AD:AD,'IEA production stats by year'!$E:$E,$D43,'IEA production stats by year'!$AN:$AN,$C43)</f>
        <v>0</v>
      </c>
      <c r="V43" s="45">
        <f>SUMIFS('IEA production stats by year'!AE:AE,'IEA production stats by year'!$E:$E,$D43,'IEA production stats by year'!$AN:$AN,$C43)</f>
        <v>0</v>
      </c>
      <c r="W43" s="45">
        <f>SUMIFS('IEA production stats by year'!AF:AF,'IEA production stats by year'!$E:$E,$D43,'IEA production stats by year'!$AN:$AN,$C43)</f>
        <v>0</v>
      </c>
      <c r="X43" s="45">
        <f>SUMIFS('IEA production stats by year'!AG:AG,'IEA production stats by year'!$E:$E,$D43,'IEA production stats by year'!$AN:$AN,$C43)</f>
        <v>0</v>
      </c>
      <c r="Y43" s="45">
        <f>SUMIFS('IEA production stats by year'!AH:AH,'IEA production stats by year'!$E:$E,$D43,'IEA production stats by year'!$AN:$AN,$C43)</f>
        <v>0</v>
      </c>
      <c r="Z43" s="45">
        <f>SUMIFS('IEA production stats by year'!AI:AI,'IEA production stats by year'!$E:$E,$D43,'IEA production stats by year'!$AN:$AN,$C43)</f>
        <v>0</v>
      </c>
      <c r="AA43" s="45">
        <f>SUMIFS('IEA production stats by year'!AJ:AJ,'IEA production stats by year'!$E:$E,$D43,'IEA production stats by year'!$AN:$AN,$C43)</f>
        <v>0</v>
      </c>
      <c r="AB43" s="45">
        <f>SUMIFS('IEA production stats by year'!AK:AK,'IEA production stats by year'!$E:$E,$D43,'IEA production stats by year'!$AN:$AN,$C43)</f>
        <v>0</v>
      </c>
      <c r="AC43" s="45">
        <f>SUMIFS('IEA production stats by year'!AL:AL,'IEA production stats by year'!$E:$E,$D43,'IEA production stats by year'!$AN:$AN,$C43)</f>
        <v>0</v>
      </c>
      <c r="AD43" s="58">
        <f>COUNTIFS('Country groupings'!$C:$C,$C43)-SUMIFS('IEA production stats (counts)'!Q:Q,'IEA production stats (counts)'!$E:$E,$D43,'IEA production stats (counts)'!$AN:$AN,$C43)</f>
        <v>5</v>
      </c>
      <c r="AE43" s="58">
        <f>COUNTIFS('Country groupings'!$C:$C,$C43)-SUMIFS('IEA production stats (counts)'!R:R,'IEA production stats (counts)'!$E:$E,$D43,'IEA production stats (counts)'!$AN:$AN,$C43)</f>
        <v>5</v>
      </c>
      <c r="AF43" s="58">
        <f>COUNTIFS('Country groupings'!$C:$C,$C43)-SUMIFS('IEA production stats (counts)'!S:S,'IEA production stats (counts)'!$E:$E,$D43,'IEA production stats (counts)'!$AN:$AN,$C43)</f>
        <v>5</v>
      </c>
      <c r="AG43" s="58">
        <f>COUNTIFS('Country groupings'!$C:$C,$C43)-SUMIFS('IEA production stats (counts)'!T:T,'IEA production stats (counts)'!$E:$E,$D43,'IEA production stats (counts)'!$AN:$AN,$C43)</f>
        <v>5</v>
      </c>
      <c r="AH43" s="58">
        <f>COUNTIFS('Country groupings'!$C:$C,$C43)-SUMIFS('IEA production stats (counts)'!U:U,'IEA production stats (counts)'!$E:$E,$D43,'IEA production stats (counts)'!$AN:$AN,$C43)</f>
        <v>5</v>
      </c>
      <c r="AI43" s="58">
        <f>COUNTIFS('Country groupings'!$C:$C,$C43)-SUMIFS('IEA production stats (counts)'!V:V,'IEA production stats (counts)'!$E:$E,$D43,'IEA production stats (counts)'!$AN:$AN,$C43)</f>
        <v>5</v>
      </c>
      <c r="AJ43" s="58">
        <f>COUNTIFS('Country groupings'!$C:$C,$C43)-SUMIFS('IEA production stats (counts)'!W:W,'IEA production stats (counts)'!$E:$E,$D43,'IEA production stats (counts)'!$AN:$AN,$C43)</f>
        <v>5</v>
      </c>
      <c r="AK43" s="58">
        <f>COUNTIFS('Country groupings'!$C:$C,$C43)-SUMIFS('IEA production stats (counts)'!X:X,'IEA production stats (counts)'!$E:$E,$D43,'IEA production stats (counts)'!$AN:$AN,$C43)</f>
        <v>5</v>
      </c>
      <c r="AL43" s="58">
        <f>COUNTIFS('Country groupings'!$C:$C,$C43)-SUMIFS('IEA production stats (counts)'!Y:Y,'IEA production stats (counts)'!$E:$E,$D43,'IEA production stats (counts)'!$AN:$AN,$C43)</f>
        <v>5</v>
      </c>
      <c r="AM43" s="58">
        <f>COUNTIFS('Country groupings'!$C:$C,$C43)-SUMIFS('IEA production stats (counts)'!Z:Z,'IEA production stats (counts)'!$E:$E,$D43,'IEA production stats (counts)'!$AN:$AN,$C43)</f>
        <v>5</v>
      </c>
      <c r="AN43" s="58">
        <f>COUNTIFS('Country groupings'!$C:$C,$C43)-SUMIFS('IEA production stats (counts)'!AA:AA,'IEA production stats (counts)'!$E:$E,$D43,'IEA production stats (counts)'!$AN:$AN,$C43)</f>
        <v>5</v>
      </c>
      <c r="AO43" s="58">
        <f>COUNTIFS('Country groupings'!$C:$C,$C43)-SUMIFS('IEA production stats (counts)'!AB:AB,'IEA production stats (counts)'!$E:$E,$D43,'IEA production stats (counts)'!$AN:$AN,$C43)</f>
        <v>5</v>
      </c>
      <c r="AP43" s="58">
        <f>COUNTIFS('Country groupings'!$C:$C,$C43)-SUMIFS('IEA production stats (counts)'!AC:AC,'IEA production stats (counts)'!$E:$E,$D43,'IEA production stats (counts)'!$AN:$AN,$C43)</f>
        <v>4</v>
      </c>
      <c r="AQ43" s="58">
        <f>COUNTIFS('Country groupings'!$C:$C,$C43)-SUMIFS('IEA production stats (counts)'!AD:AD,'IEA production stats (counts)'!$E:$E,$D43,'IEA production stats (counts)'!$AN:$AN,$C43)</f>
        <v>4</v>
      </c>
      <c r="AR43" s="58">
        <f>COUNTIFS('Country groupings'!$C:$C,$C43)-SUMIFS('IEA production stats (counts)'!AE:AE,'IEA production stats (counts)'!$E:$E,$D43,'IEA production stats (counts)'!$AN:$AN,$C43)</f>
        <v>4</v>
      </c>
      <c r="AS43" s="58">
        <f>COUNTIFS('Country groupings'!$C:$C,$C43)-SUMIFS('IEA production stats (counts)'!AF:AF,'IEA production stats (counts)'!$E:$E,$D43,'IEA production stats (counts)'!$AN:$AN,$C43)</f>
        <v>4</v>
      </c>
      <c r="AT43" s="58">
        <f>COUNTIFS('Country groupings'!$C:$C,$C43)-SUMIFS('IEA production stats (counts)'!AG:AG,'IEA production stats (counts)'!$E:$E,$D43,'IEA production stats (counts)'!$AN:$AN,$C43)</f>
        <v>4</v>
      </c>
      <c r="AU43" s="58">
        <f>COUNTIFS('Country groupings'!$C:$C,$C43)-SUMIFS('IEA production stats (counts)'!AH:AH,'IEA production stats (counts)'!$E:$E,$D43,'IEA production stats (counts)'!$AN:$AN,$C43)</f>
        <v>4</v>
      </c>
      <c r="AV43" s="58">
        <f>COUNTIFS('Country groupings'!$C:$C,$C43)-SUMIFS('IEA production stats (counts)'!AI:AI,'IEA production stats (counts)'!$E:$E,$D43,'IEA production stats (counts)'!$AN:$AN,$C43)</f>
        <v>4</v>
      </c>
      <c r="AW43" s="58">
        <f>COUNTIFS('Country groupings'!$C:$C,$C43)-SUMIFS('IEA production stats (counts)'!AJ:AJ,'IEA production stats (counts)'!$E:$E,$D43,'IEA production stats (counts)'!$AN:$AN,$C43)</f>
        <v>4</v>
      </c>
      <c r="AX43" s="58">
        <f>COUNTIFS('Country groupings'!$C:$C,$C43)-SUMIFS('IEA production stats (counts)'!AK:AK,'IEA production stats (counts)'!$E:$E,$D43,'IEA production stats (counts)'!$AN:$AN,$C43)</f>
        <v>4</v>
      </c>
      <c r="AY43" s="58">
        <f>COUNTIFS('Country groupings'!$C:$C,$C43)-SUMIFS('IEA production stats (counts)'!AL:AL,'IEA production stats (counts)'!$E:$E,$D43,'IEA production stats (counts)'!$AN:$AN,$C43)</f>
        <v>14</v>
      </c>
      <c r="AZ43" s="62">
        <f>SUMIFS('IEA production stats (counts)'!Q:Q,'IEA production stats (counts)'!$E:$E,$D43,'IEA production stats (counts)'!$AN:$AN,$C43)</f>
        <v>9</v>
      </c>
      <c r="BA43" s="62">
        <f>SUMIFS('IEA production stats (counts)'!R:R,'IEA production stats (counts)'!$E:$E,$D43,'IEA production stats (counts)'!$AN:$AN,$C43)</f>
        <v>9</v>
      </c>
      <c r="BB43" s="62">
        <f>SUMIFS('IEA production stats (counts)'!S:S,'IEA production stats (counts)'!$E:$E,$D43,'IEA production stats (counts)'!$AN:$AN,$C43)</f>
        <v>9</v>
      </c>
      <c r="BC43" s="62">
        <f>SUMIFS('IEA production stats (counts)'!T:T,'IEA production stats (counts)'!$E:$E,$D43,'IEA production stats (counts)'!$AN:$AN,$C43)</f>
        <v>9</v>
      </c>
      <c r="BD43" s="62">
        <f>SUMIFS('IEA production stats (counts)'!U:U,'IEA production stats (counts)'!$E:$E,$D43,'IEA production stats (counts)'!$AN:$AN,$C43)</f>
        <v>9</v>
      </c>
      <c r="BE43" s="62">
        <f>SUMIFS('IEA production stats (counts)'!V:V,'IEA production stats (counts)'!$E:$E,$D43,'IEA production stats (counts)'!$AN:$AN,$C43)</f>
        <v>9</v>
      </c>
      <c r="BF43" s="62">
        <f>SUMIFS('IEA production stats (counts)'!W:W,'IEA production stats (counts)'!$E:$E,$D43,'IEA production stats (counts)'!$AN:$AN,$C43)</f>
        <v>9</v>
      </c>
      <c r="BG43" s="62">
        <f>SUMIFS('IEA production stats (counts)'!X:X,'IEA production stats (counts)'!$E:$E,$D43,'IEA production stats (counts)'!$AN:$AN,$C43)</f>
        <v>9</v>
      </c>
      <c r="BH43" s="62">
        <f>SUMIFS('IEA production stats (counts)'!Y:Y,'IEA production stats (counts)'!$E:$E,$D43,'IEA production stats (counts)'!$AN:$AN,$C43)</f>
        <v>9</v>
      </c>
      <c r="BI43" s="62">
        <f>SUMIFS('IEA production stats (counts)'!Z:Z,'IEA production stats (counts)'!$E:$E,$D43,'IEA production stats (counts)'!$AN:$AN,$C43)</f>
        <v>9</v>
      </c>
      <c r="BJ43" s="62">
        <f>SUMIFS('IEA production stats (counts)'!AA:AA,'IEA production stats (counts)'!$E:$E,$D43,'IEA production stats (counts)'!$AN:$AN,$C43)</f>
        <v>9</v>
      </c>
      <c r="BK43" s="62">
        <f>SUMIFS('IEA production stats (counts)'!AB:AB,'IEA production stats (counts)'!$E:$E,$D43,'IEA production stats (counts)'!$AN:$AN,$C43)</f>
        <v>9</v>
      </c>
      <c r="BL43" s="62">
        <f>SUMIFS('IEA production stats (counts)'!AC:AC,'IEA production stats (counts)'!$E:$E,$D43,'IEA production stats (counts)'!$AN:$AN,$C43)</f>
        <v>10</v>
      </c>
      <c r="BM43" s="62">
        <f>SUMIFS('IEA production stats (counts)'!AD:AD,'IEA production stats (counts)'!$E:$E,$D43,'IEA production stats (counts)'!$AN:$AN,$C43)</f>
        <v>10</v>
      </c>
      <c r="BN43" s="62">
        <f>SUMIFS('IEA production stats (counts)'!AE:AE,'IEA production stats (counts)'!$E:$E,$D43,'IEA production stats (counts)'!$AN:$AN,$C43)</f>
        <v>10</v>
      </c>
      <c r="BO43" s="62">
        <f>SUMIFS('IEA production stats (counts)'!AF:AF,'IEA production stats (counts)'!$E:$E,$D43,'IEA production stats (counts)'!$AN:$AN,$C43)</f>
        <v>10</v>
      </c>
      <c r="BP43" s="62">
        <f>SUMIFS('IEA production stats (counts)'!AG:AG,'IEA production stats (counts)'!$E:$E,$D43,'IEA production stats (counts)'!$AN:$AN,$C43)</f>
        <v>10</v>
      </c>
      <c r="BQ43" s="62">
        <f>SUMIFS('IEA production stats (counts)'!AH:AH,'IEA production stats (counts)'!$E:$E,$D43,'IEA production stats (counts)'!$AN:$AN,$C43)</f>
        <v>10</v>
      </c>
      <c r="BR43" s="62">
        <f>SUMIFS('IEA production stats (counts)'!AI:AI,'IEA production stats (counts)'!$E:$E,$D43,'IEA production stats (counts)'!$AN:$AN,$C43)</f>
        <v>10</v>
      </c>
      <c r="BS43" s="62">
        <f>SUMIFS('IEA production stats (counts)'!AJ:AJ,'IEA production stats (counts)'!$E:$E,$D43,'IEA production stats (counts)'!$AN:$AN,$C43)</f>
        <v>10</v>
      </c>
      <c r="BT43" s="62">
        <f>SUMIFS('IEA production stats (counts)'!AK:AK,'IEA production stats (counts)'!$E:$E,$D43,'IEA production stats (counts)'!$AN:$AN,$C43)</f>
        <v>10</v>
      </c>
      <c r="BU43" s="62">
        <f>SUMIFS('IEA production stats (counts)'!AL:AL,'IEA production stats (counts)'!$E:$E,$D43,'IEA production stats (counts)'!$AN:$AN,$C43)</f>
        <v>0</v>
      </c>
      <c r="BV43" s="66">
        <f t="shared" si="2"/>
        <v>64.285714285714292</v>
      </c>
      <c r="BW43" s="66">
        <f t="shared" si="22"/>
        <v>64.285714285714292</v>
      </c>
      <c r="BX43" s="66">
        <f t="shared" si="23"/>
        <v>64.285714285714292</v>
      </c>
      <c r="BY43" s="66">
        <f t="shared" si="24"/>
        <v>64.285714285714292</v>
      </c>
      <c r="BZ43" s="66">
        <f t="shared" si="4"/>
        <v>64.285714285714292</v>
      </c>
      <c r="CA43" s="66">
        <f t="shared" si="5"/>
        <v>64.285714285714292</v>
      </c>
      <c r="CB43" s="66">
        <f t="shared" si="6"/>
        <v>64.285714285714292</v>
      </c>
      <c r="CC43" s="66">
        <f t="shared" si="7"/>
        <v>64.285714285714292</v>
      </c>
      <c r="CD43" s="66">
        <f t="shared" si="8"/>
        <v>64.285714285714292</v>
      </c>
      <c r="CE43" s="66">
        <f t="shared" si="9"/>
        <v>64.285714285714292</v>
      </c>
      <c r="CF43" s="66">
        <f t="shared" si="10"/>
        <v>64.285714285714292</v>
      </c>
      <c r="CG43" s="66">
        <f t="shared" si="11"/>
        <v>64.285714285714292</v>
      </c>
      <c r="CH43" s="66">
        <f t="shared" si="12"/>
        <v>71.428571428571431</v>
      </c>
      <c r="CI43" s="66">
        <f t="shared" si="13"/>
        <v>71.428571428571431</v>
      </c>
      <c r="CJ43" s="66">
        <f t="shared" si="14"/>
        <v>71.428571428571431</v>
      </c>
      <c r="CK43" s="66">
        <f t="shared" si="15"/>
        <v>71.428571428571431</v>
      </c>
      <c r="CL43" s="66">
        <f t="shared" si="16"/>
        <v>71.428571428571431</v>
      </c>
      <c r="CM43" s="66">
        <f t="shared" si="17"/>
        <v>71.428571428571431</v>
      </c>
      <c r="CN43" s="66">
        <f t="shared" si="18"/>
        <v>71.428571428571431</v>
      </c>
      <c r="CO43" s="66">
        <f t="shared" si="19"/>
        <v>71.428571428571431</v>
      </c>
      <c r="CP43" s="66">
        <f t="shared" si="20"/>
        <v>71.428571428571431</v>
      </c>
      <c r="CQ43" s="66">
        <f t="shared" si="21"/>
        <v>0</v>
      </c>
    </row>
    <row r="44" spans="1:95" x14ac:dyDescent="0.25">
      <c r="A44" s="5" t="str">
        <f t="shared" si="26"/>
        <v>103OBIOLIQ</v>
      </c>
      <c r="B44" s="3">
        <v>103</v>
      </c>
      <c r="C44" t="str">
        <f>VLOOKUP($B44,'Lookup codes'!$A:$C,2,FALSE)</f>
        <v>East Africa</v>
      </c>
      <c r="D44" t="s">
        <v>632</v>
      </c>
      <c r="E44" t="s">
        <v>633</v>
      </c>
      <c r="F44" t="s">
        <v>794</v>
      </c>
      <c r="G44" t="s">
        <v>528</v>
      </c>
      <c r="H44" s="45">
        <f>SUMIFS('IEA production stats by year'!Q:Q,'IEA production stats by year'!$E:$E,$D44,'IEA production stats by year'!$AN:$AN,$C44)</f>
        <v>0</v>
      </c>
      <c r="I44" s="45">
        <f>SUMIFS('IEA production stats by year'!R:R,'IEA production stats by year'!$E:$E,$D44,'IEA production stats by year'!$AN:$AN,$C44)</f>
        <v>0</v>
      </c>
      <c r="J44" s="45">
        <f>SUMIFS('IEA production stats by year'!S:S,'IEA production stats by year'!$E:$E,$D44,'IEA production stats by year'!$AN:$AN,$C44)</f>
        <v>0</v>
      </c>
      <c r="K44" s="45">
        <f>SUMIFS('IEA production stats by year'!T:T,'IEA production stats by year'!$E:$E,$D44,'IEA production stats by year'!$AN:$AN,$C44)</f>
        <v>0</v>
      </c>
      <c r="L44" s="45">
        <f>SUMIFS('IEA production stats by year'!U:U,'IEA production stats by year'!$E:$E,$D44,'IEA production stats by year'!$AN:$AN,$C44)</f>
        <v>0</v>
      </c>
      <c r="M44" s="45">
        <f>SUMIFS('IEA production stats by year'!V:V,'IEA production stats by year'!$E:$E,$D44,'IEA production stats by year'!$AN:$AN,$C44)</f>
        <v>0</v>
      </c>
      <c r="N44" s="45">
        <f>SUMIFS('IEA production stats by year'!W:W,'IEA production stats by year'!$E:$E,$D44,'IEA production stats by year'!$AN:$AN,$C44)</f>
        <v>0</v>
      </c>
      <c r="O44" s="45">
        <f>SUMIFS('IEA production stats by year'!X:X,'IEA production stats by year'!$E:$E,$D44,'IEA production stats by year'!$AN:$AN,$C44)</f>
        <v>0</v>
      </c>
      <c r="P44" s="45">
        <f>SUMIFS('IEA production stats by year'!Y:Y,'IEA production stats by year'!$E:$E,$D44,'IEA production stats by year'!$AN:$AN,$C44)</f>
        <v>0</v>
      </c>
      <c r="Q44" s="45">
        <f>SUMIFS('IEA production stats by year'!Z:Z,'IEA production stats by year'!$E:$E,$D44,'IEA production stats by year'!$AN:$AN,$C44)</f>
        <v>0</v>
      </c>
      <c r="R44" s="45">
        <f>SUMIFS('IEA production stats by year'!AA:AA,'IEA production stats by year'!$E:$E,$D44,'IEA production stats by year'!$AN:$AN,$C44)</f>
        <v>0</v>
      </c>
      <c r="S44" s="45">
        <f>SUMIFS('IEA production stats by year'!AB:AB,'IEA production stats by year'!$E:$E,$D44,'IEA production stats by year'!$AN:$AN,$C44)</f>
        <v>0</v>
      </c>
      <c r="T44" s="45">
        <f>SUMIFS('IEA production stats by year'!AC:AC,'IEA production stats by year'!$E:$E,$D44,'IEA production stats by year'!$AN:$AN,$C44)</f>
        <v>0</v>
      </c>
      <c r="U44" s="45">
        <f>SUMIFS('IEA production stats by year'!AD:AD,'IEA production stats by year'!$E:$E,$D44,'IEA production stats by year'!$AN:$AN,$C44)</f>
        <v>0</v>
      </c>
      <c r="V44" s="45">
        <f>SUMIFS('IEA production stats by year'!AE:AE,'IEA production stats by year'!$E:$E,$D44,'IEA production stats by year'!$AN:$AN,$C44)</f>
        <v>0</v>
      </c>
      <c r="W44" s="45">
        <f>SUMIFS('IEA production stats by year'!AF:AF,'IEA production stats by year'!$E:$E,$D44,'IEA production stats by year'!$AN:$AN,$C44)</f>
        <v>0</v>
      </c>
      <c r="X44" s="45">
        <f>SUMIFS('IEA production stats by year'!AG:AG,'IEA production stats by year'!$E:$E,$D44,'IEA production stats by year'!$AN:$AN,$C44)</f>
        <v>0</v>
      </c>
      <c r="Y44" s="45">
        <f>SUMIFS('IEA production stats by year'!AH:AH,'IEA production stats by year'!$E:$E,$D44,'IEA production stats by year'!$AN:$AN,$C44)</f>
        <v>0</v>
      </c>
      <c r="Z44" s="45">
        <f>SUMIFS('IEA production stats by year'!AI:AI,'IEA production stats by year'!$E:$E,$D44,'IEA production stats by year'!$AN:$AN,$C44)</f>
        <v>0</v>
      </c>
      <c r="AA44" s="45">
        <f>SUMIFS('IEA production stats by year'!AJ:AJ,'IEA production stats by year'!$E:$E,$D44,'IEA production stats by year'!$AN:$AN,$C44)</f>
        <v>0</v>
      </c>
      <c r="AB44" s="45">
        <f>SUMIFS('IEA production stats by year'!AK:AK,'IEA production stats by year'!$E:$E,$D44,'IEA production stats by year'!$AN:$AN,$C44)</f>
        <v>0</v>
      </c>
      <c r="AC44" s="45">
        <f>SUMIFS('IEA production stats by year'!AL:AL,'IEA production stats by year'!$E:$E,$D44,'IEA production stats by year'!$AN:$AN,$C44)</f>
        <v>0</v>
      </c>
      <c r="AD44" s="58">
        <f>COUNTIFS('Country groupings'!$C:$C,$C44)-SUMIFS('IEA production stats (counts)'!Q:Q,'IEA production stats (counts)'!$E:$E,$D44,'IEA production stats (counts)'!$AN:$AN,$C44)</f>
        <v>5</v>
      </c>
      <c r="AE44" s="58">
        <f>COUNTIFS('Country groupings'!$C:$C,$C44)-SUMIFS('IEA production stats (counts)'!R:R,'IEA production stats (counts)'!$E:$E,$D44,'IEA production stats (counts)'!$AN:$AN,$C44)</f>
        <v>5</v>
      </c>
      <c r="AF44" s="58">
        <f>COUNTIFS('Country groupings'!$C:$C,$C44)-SUMIFS('IEA production stats (counts)'!S:S,'IEA production stats (counts)'!$E:$E,$D44,'IEA production stats (counts)'!$AN:$AN,$C44)</f>
        <v>5</v>
      </c>
      <c r="AG44" s="58">
        <f>COUNTIFS('Country groupings'!$C:$C,$C44)-SUMIFS('IEA production stats (counts)'!T:T,'IEA production stats (counts)'!$E:$E,$D44,'IEA production stats (counts)'!$AN:$AN,$C44)</f>
        <v>5</v>
      </c>
      <c r="AH44" s="58">
        <f>COUNTIFS('Country groupings'!$C:$C,$C44)-SUMIFS('IEA production stats (counts)'!U:U,'IEA production stats (counts)'!$E:$E,$D44,'IEA production stats (counts)'!$AN:$AN,$C44)</f>
        <v>5</v>
      </c>
      <c r="AI44" s="58">
        <f>COUNTIFS('Country groupings'!$C:$C,$C44)-SUMIFS('IEA production stats (counts)'!V:V,'IEA production stats (counts)'!$E:$E,$D44,'IEA production stats (counts)'!$AN:$AN,$C44)</f>
        <v>5</v>
      </c>
      <c r="AJ44" s="58">
        <f>COUNTIFS('Country groupings'!$C:$C,$C44)-SUMIFS('IEA production stats (counts)'!W:W,'IEA production stats (counts)'!$E:$E,$D44,'IEA production stats (counts)'!$AN:$AN,$C44)</f>
        <v>5</v>
      </c>
      <c r="AK44" s="58">
        <f>COUNTIFS('Country groupings'!$C:$C,$C44)-SUMIFS('IEA production stats (counts)'!X:X,'IEA production stats (counts)'!$E:$E,$D44,'IEA production stats (counts)'!$AN:$AN,$C44)</f>
        <v>5</v>
      </c>
      <c r="AL44" s="58">
        <f>COUNTIFS('Country groupings'!$C:$C,$C44)-SUMIFS('IEA production stats (counts)'!Y:Y,'IEA production stats (counts)'!$E:$E,$D44,'IEA production stats (counts)'!$AN:$AN,$C44)</f>
        <v>5</v>
      </c>
      <c r="AM44" s="58">
        <f>COUNTIFS('Country groupings'!$C:$C,$C44)-SUMIFS('IEA production stats (counts)'!Z:Z,'IEA production stats (counts)'!$E:$E,$D44,'IEA production stats (counts)'!$AN:$AN,$C44)</f>
        <v>5</v>
      </c>
      <c r="AN44" s="58">
        <f>COUNTIFS('Country groupings'!$C:$C,$C44)-SUMIFS('IEA production stats (counts)'!AA:AA,'IEA production stats (counts)'!$E:$E,$D44,'IEA production stats (counts)'!$AN:$AN,$C44)</f>
        <v>5</v>
      </c>
      <c r="AO44" s="58">
        <f>COUNTIFS('Country groupings'!$C:$C,$C44)-SUMIFS('IEA production stats (counts)'!AB:AB,'IEA production stats (counts)'!$E:$E,$D44,'IEA production stats (counts)'!$AN:$AN,$C44)</f>
        <v>5</v>
      </c>
      <c r="AP44" s="58">
        <f>COUNTIFS('Country groupings'!$C:$C,$C44)-SUMIFS('IEA production stats (counts)'!AC:AC,'IEA production stats (counts)'!$E:$E,$D44,'IEA production stats (counts)'!$AN:$AN,$C44)</f>
        <v>4</v>
      </c>
      <c r="AQ44" s="58">
        <f>COUNTIFS('Country groupings'!$C:$C,$C44)-SUMIFS('IEA production stats (counts)'!AD:AD,'IEA production stats (counts)'!$E:$E,$D44,'IEA production stats (counts)'!$AN:$AN,$C44)</f>
        <v>4</v>
      </c>
      <c r="AR44" s="58">
        <f>COUNTIFS('Country groupings'!$C:$C,$C44)-SUMIFS('IEA production stats (counts)'!AE:AE,'IEA production stats (counts)'!$E:$E,$D44,'IEA production stats (counts)'!$AN:$AN,$C44)</f>
        <v>4</v>
      </c>
      <c r="AS44" s="58">
        <f>COUNTIFS('Country groupings'!$C:$C,$C44)-SUMIFS('IEA production stats (counts)'!AF:AF,'IEA production stats (counts)'!$E:$E,$D44,'IEA production stats (counts)'!$AN:$AN,$C44)</f>
        <v>4</v>
      </c>
      <c r="AT44" s="58">
        <f>COUNTIFS('Country groupings'!$C:$C,$C44)-SUMIFS('IEA production stats (counts)'!AG:AG,'IEA production stats (counts)'!$E:$E,$D44,'IEA production stats (counts)'!$AN:$AN,$C44)</f>
        <v>4</v>
      </c>
      <c r="AU44" s="58">
        <f>COUNTIFS('Country groupings'!$C:$C,$C44)-SUMIFS('IEA production stats (counts)'!AH:AH,'IEA production stats (counts)'!$E:$E,$D44,'IEA production stats (counts)'!$AN:$AN,$C44)</f>
        <v>4</v>
      </c>
      <c r="AV44" s="58">
        <f>COUNTIFS('Country groupings'!$C:$C,$C44)-SUMIFS('IEA production stats (counts)'!AI:AI,'IEA production stats (counts)'!$E:$E,$D44,'IEA production stats (counts)'!$AN:$AN,$C44)</f>
        <v>4</v>
      </c>
      <c r="AW44" s="58">
        <f>COUNTIFS('Country groupings'!$C:$C,$C44)-SUMIFS('IEA production stats (counts)'!AJ:AJ,'IEA production stats (counts)'!$E:$E,$D44,'IEA production stats (counts)'!$AN:$AN,$C44)</f>
        <v>4</v>
      </c>
      <c r="AX44" s="58">
        <f>COUNTIFS('Country groupings'!$C:$C,$C44)-SUMIFS('IEA production stats (counts)'!AK:AK,'IEA production stats (counts)'!$E:$E,$D44,'IEA production stats (counts)'!$AN:$AN,$C44)</f>
        <v>4</v>
      </c>
      <c r="AY44" s="58">
        <f>COUNTIFS('Country groupings'!$C:$C,$C44)-SUMIFS('IEA production stats (counts)'!AL:AL,'IEA production stats (counts)'!$E:$E,$D44,'IEA production stats (counts)'!$AN:$AN,$C44)</f>
        <v>14</v>
      </c>
      <c r="AZ44" s="62">
        <f>SUMIFS('IEA production stats (counts)'!Q:Q,'IEA production stats (counts)'!$E:$E,$D44,'IEA production stats (counts)'!$AN:$AN,$C44)</f>
        <v>9</v>
      </c>
      <c r="BA44" s="62">
        <f>SUMIFS('IEA production stats (counts)'!R:R,'IEA production stats (counts)'!$E:$E,$D44,'IEA production stats (counts)'!$AN:$AN,$C44)</f>
        <v>9</v>
      </c>
      <c r="BB44" s="62">
        <f>SUMIFS('IEA production stats (counts)'!S:S,'IEA production stats (counts)'!$E:$E,$D44,'IEA production stats (counts)'!$AN:$AN,$C44)</f>
        <v>9</v>
      </c>
      <c r="BC44" s="62">
        <f>SUMIFS('IEA production stats (counts)'!T:T,'IEA production stats (counts)'!$E:$E,$D44,'IEA production stats (counts)'!$AN:$AN,$C44)</f>
        <v>9</v>
      </c>
      <c r="BD44" s="62">
        <f>SUMIFS('IEA production stats (counts)'!U:U,'IEA production stats (counts)'!$E:$E,$D44,'IEA production stats (counts)'!$AN:$AN,$C44)</f>
        <v>9</v>
      </c>
      <c r="BE44" s="62">
        <f>SUMIFS('IEA production stats (counts)'!V:V,'IEA production stats (counts)'!$E:$E,$D44,'IEA production stats (counts)'!$AN:$AN,$C44)</f>
        <v>9</v>
      </c>
      <c r="BF44" s="62">
        <f>SUMIFS('IEA production stats (counts)'!W:W,'IEA production stats (counts)'!$E:$E,$D44,'IEA production stats (counts)'!$AN:$AN,$C44)</f>
        <v>9</v>
      </c>
      <c r="BG44" s="62">
        <f>SUMIFS('IEA production stats (counts)'!X:X,'IEA production stats (counts)'!$E:$E,$D44,'IEA production stats (counts)'!$AN:$AN,$C44)</f>
        <v>9</v>
      </c>
      <c r="BH44" s="62">
        <f>SUMIFS('IEA production stats (counts)'!Y:Y,'IEA production stats (counts)'!$E:$E,$D44,'IEA production stats (counts)'!$AN:$AN,$C44)</f>
        <v>9</v>
      </c>
      <c r="BI44" s="62">
        <f>SUMIFS('IEA production stats (counts)'!Z:Z,'IEA production stats (counts)'!$E:$E,$D44,'IEA production stats (counts)'!$AN:$AN,$C44)</f>
        <v>9</v>
      </c>
      <c r="BJ44" s="62">
        <f>SUMIFS('IEA production stats (counts)'!AA:AA,'IEA production stats (counts)'!$E:$E,$D44,'IEA production stats (counts)'!$AN:$AN,$C44)</f>
        <v>9</v>
      </c>
      <c r="BK44" s="62">
        <f>SUMIFS('IEA production stats (counts)'!AB:AB,'IEA production stats (counts)'!$E:$E,$D44,'IEA production stats (counts)'!$AN:$AN,$C44)</f>
        <v>9</v>
      </c>
      <c r="BL44" s="62">
        <f>SUMIFS('IEA production stats (counts)'!AC:AC,'IEA production stats (counts)'!$E:$E,$D44,'IEA production stats (counts)'!$AN:$AN,$C44)</f>
        <v>10</v>
      </c>
      <c r="BM44" s="62">
        <f>SUMIFS('IEA production stats (counts)'!AD:AD,'IEA production stats (counts)'!$E:$E,$D44,'IEA production stats (counts)'!$AN:$AN,$C44)</f>
        <v>10</v>
      </c>
      <c r="BN44" s="62">
        <f>SUMIFS('IEA production stats (counts)'!AE:AE,'IEA production stats (counts)'!$E:$E,$D44,'IEA production stats (counts)'!$AN:$AN,$C44)</f>
        <v>10</v>
      </c>
      <c r="BO44" s="62">
        <f>SUMIFS('IEA production stats (counts)'!AF:AF,'IEA production stats (counts)'!$E:$E,$D44,'IEA production stats (counts)'!$AN:$AN,$C44)</f>
        <v>10</v>
      </c>
      <c r="BP44" s="62">
        <f>SUMIFS('IEA production stats (counts)'!AG:AG,'IEA production stats (counts)'!$E:$E,$D44,'IEA production stats (counts)'!$AN:$AN,$C44)</f>
        <v>10</v>
      </c>
      <c r="BQ44" s="62">
        <f>SUMIFS('IEA production stats (counts)'!AH:AH,'IEA production stats (counts)'!$E:$E,$D44,'IEA production stats (counts)'!$AN:$AN,$C44)</f>
        <v>10</v>
      </c>
      <c r="BR44" s="62">
        <f>SUMIFS('IEA production stats (counts)'!AI:AI,'IEA production stats (counts)'!$E:$E,$D44,'IEA production stats (counts)'!$AN:$AN,$C44)</f>
        <v>10</v>
      </c>
      <c r="BS44" s="62">
        <f>SUMIFS('IEA production stats (counts)'!AJ:AJ,'IEA production stats (counts)'!$E:$E,$D44,'IEA production stats (counts)'!$AN:$AN,$C44)</f>
        <v>10</v>
      </c>
      <c r="BT44" s="62">
        <f>SUMIFS('IEA production stats (counts)'!AK:AK,'IEA production stats (counts)'!$E:$E,$D44,'IEA production stats (counts)'!$AN:$AN,$C44)</f>
        <v>10</v>
      </c>
      <c r="BU44" s="62">
        <f>SUMIFS('IEA production stats (counts)'!AL:AL,'IEA production stats (counts)'!$E:$E,$D44,'IEA production stats (counts)'!$AN:$AN,$C44)</f>
        <v>0</v>
      </c>
      <c r="BV44" s="66">
        <f t="shared" si="2"/>
        <v>64.285714285714292</v>
      </c>
      <c r="BW44" s="66">
        <f t="shared" si="22"/>
        <v>64.285714285714292</v>
      </c>
      <c r="BX44" s="66">
        <f t="shared" si="23"/>
        <v>64.285714285714292</v>
      </c>
      <c r="BY44" s="66">
        <f t="shared" si="24"/>
        <v>64.285714285714292</v>
      </c>
      <c r="BZ44" s="66">
        <f t="shared" si="4"/>
        <v>64.285714285714292</v>
      </c>
      <c r="CA44" s="66">
        <f t="shared" si="5"/>
        <v>64.285714285714292</v>
      </c>
      <c r="CB44" s="66">
        <f t="shared" si="6"/>
        <v>64.285714285714292</v>
      </c>
      <c r="CC44" s="66">
        <f t="shared" si="7"/>
        <v>64.285714285714292</v>
      </c>
      <c r="CD44" s="66">
        <f t="shared" si="8"/>
        <v>64.285714285714292</v>
      </c>
      <c r="CE44" s="66">
        <f t="shared" si="9"/>
        <v>64.285714285714292</v>
      </c>
      <c r="CF44" s="66">
        <f t="shared" si="10"/>
        <v>64.285714285714292</v>
      </c>
      <c r="CG44" s="66">
        <f t="shared" si="11"/>
        <v>64.285714285714292</v>
      </c>
      <c r="CH44" s="66">
        <f t="shared" si="12"/>
        <v>71.428571428571431</v>
      </c>
      <c r="CI44" s="66">
        <f t="shared" si="13"/>
        <v>71.428571428571431</v>
      </c>
      <c r="CJ44" s="66">
        <f t="shared" si="14"/>
        <v>71.428571428571431</v>
      </c>
      <c r="CK44" s="66">
        <f t="shared" si="15"/>
        <v>71.428571428571431</v>
      </c>
      <c r="CL44" s="66">
        <f t="shared" si="16"/>
        <v>71.428571428571431</v>
      </c>
      <c r="CM44" s="66">
        <f t="shared" si="17"/>
        <v>71.428571428571431</v>
      </c>
      <c r="CN44" s="66">
        <f t="shared" si="18"/>
        <v>71.428571428571431</v>
      </c>
      <c r="CO44" s="66">
        <f t="shared" si="19"/>
        <v>71.428571428571431</v>
      </c>
      <c r="CP44" s="66">
        <f t="shared" si="20"/>
        <v>71.428571428571431</v>
      </c>
      <c r="CQ44" s="66">
        <f t="shared" si="21"/>
        <v>0</v>
      </c>
    </row>
    <row r="45" spans="1:95" x14ac:dyDescent="0.25">
      <c r="A45" s="5" t="str">
        <f t="shared" si="26"/>
        <v>103PRIMSBIO</v>
      </c>
      <c r="B45" s="3">
        <v>103</v>
      </c>
      <c r="C45" t="str">
        <f>VLOOKUP($B45,'Lookup codes'!$A:$C,2,FALSE)</f>
        <v>East Africa</v>
      </c>
      <c r="D45" t="s">
        <v>634</v>
      </c>
      <c r="E45" t="s">
        <v>635</v>
      </c>
      <c r="F45" t="s">
        <v>794</v>
      </c>
      <c r="G45" t="s">
        <v>528</v>
      </c>
      <c r="H45" s="45">
        <f>SUMIFS('IEA production stats by year'!Q:Q,'IEA production stats by year'!$E:$E,$D45,'IEA production stats by year'!$AN:$AN,$C45)</f>
        <v>3143626.0016000001</v>
      </c>
      <c r="I45" s="45">
        <f>SUMIFS('IEA production stats by year'!R:R,'IEA production stats by year'!$E:$E,$D45,'IEA production stats by year'!$AN:$AN,$C45)</f>
        <v>3249089.9989000005</v>
      </c>
      <c r="J45" s="45">
        <f>SUMIFS('IEA production stats by year'!S:S,'IEA production stats by year'!$E:$E,$D45,'IEA production stats by year'!$AN:$AN,$C45)</f>
        <v>3352135.0054999995</v>
      </c>
      <c r="K45" s="45">
        <f>SUMIFS('IEA production stats by year'!T:T,'IEA production stats by year'!$E:$E,$D45,'IEA production stats by year'!$AN:$AN,$C45)</f>
        <v>3432884.0000999998</v>
      </c>
      <c r="L45" s="45">
        <f>SUMIFS('IEA production stats by year'!U:U,'IEA production stats by year'!$E:$E,$D45,'IEA production stats by year'!$AN:$AN,$C45)</f>
        <v>3490920.9987000003</v>
      </c>
      <c r="M45" s="45">
        <f>SUMIFS('IEA production stats by year'!V:V,'IEA production stats by year'!$E:$E,$D45,'IEA production stats by year'!$AN:$AN,$C45)</f>
        <v>3559068.9981</v>
      </c>
      <c r="N45" s="45">
        <f>SUMIFS('IEA production stats by year'!W:W,'IEA production stats by year'!$E:$E,$D45,'IEA production stats by year'!$AN:$AN,$C45)</f>
        <v>3652085.9988999995</v>
      </c>
      <c r="O45" s="45">
        <f>SUMIFS('IEA production stats by year'!X:X,'IEA production stats by year'!$E:$E,$D45,'IEA production stats by year'!$AN:$AN,$C45)</f>
        <v>3685238.0026000002</v>
      </c>
      <c r="P45" s="45">
        <f>SUMIFS('IEA production stats by year'!Y:Y,'IEA production stats by year'!$E:$E,$D45,'IEA production stats by year'!$AN:$AN,$C45)</f>
        <v>3773864.9972000001</v>
      </c>
      <c r="Q45" s="45">
        <f>SUMIFS('IEA production stats by year'!Z:Z,'IEA production stats by year'!$E:$E,$D45,'IEA production stats by year'!$AN:$AN,$C45)</f>
        <v>3889412.9986000005</v>
      </c>
      <c r="R45" s="45">
        <f>SUMIFS('IEA production stats by year'!AA:AA,'IEA production stats by year'!$E:$E,$D45,'IEA production stats by year'!$AN:$AN,$C45)</f>
        <v>3988033.9977999995</v>
      </c>
      <c r="S45" s="45">
        <f>SUMIFS('IEA production stats by year'!AB:AB,'IEA production stats by year'!$E:$E,$D45,'IEA production stats by year'!$AN:$AN,$C45)</f>
        <v>4094507.0056999996</v>
      </c>
      <c r="T45" s="45">
        <f>SUMIFS('IEA production stats by year'!AC:AC,'IEA production stats by year'!$E:$E,$D45,'IEA production stats by year'!$AN:$AN,$C45)</f>
        <v>4155921.0019</v>
      </c>
      <c r="U45" s="45">
        <f>SUMIFS('IEA production stats by year'!AD:AD,'IEA production stats by year'!$E:$E,$D45,'IEA production stats by year'!$AN:$AN,$C45)</f>
        <v>4291009.9962999988</v>
      </c>
      <c r="V45" s="45">
        <f>SUMIFS('IEA production stats by year'!AE:AE,'IEA production stats by year'!$E:$E,$D45,'IEA production stats by year'!$AN:$AN,$C45)</f>
        <v>4371560.9970999993</v>
      </c>
      <c r="W45" s="45">
        <f>SUMIFS('IEA production stats by year'!AF:AF,'IEA production stats by year'!$E:$E,$D45,'IEA production stats by year'!$AN:$AN,$C45)</f>
        <v>4481041.0021000002</v>
      </c>
      <c r="X45" s="45">
        <f>SUMIFS('IEA production stats by year'!AG:AG,'IEA production stats by year'!$E:$E,$D45,'IEA production stats by year'!$AN:$AN,$C45)</f>
        <v>4421270.0067999996</v>
      </c>
      <c r="Y45" s="45">
        <f>SUMIFS('IEA production stats by year'!AH:AH,'IEA production stats by year'!$E:$E,$D45,'IEA production stats by year'!$AN:$AN,$C45)</f>
        <v>4504934.1571000004</v>
      </c>
      <c r="Z45" s="45">
        <f>SUMIFS('IEA production stats by year'!AI:AI,'IEA production stats by year'!$E:$E,$D45,'IEA production stats by year'!$AN:$AN,$C45)</f>
        <v>4617446.2387000006</v>
      </c>
      <c r="AA45" s="45">
        <f>SUMIFS('IEA production stats by year'!AJ:AJ,'IEA production stats by year'!$E:$E,$D45,'IEA production stats by year'!$AN:$AN,$C45)</f>
        <v>4809995.0899</v>
      </c>
      <c r="AB45" s="45">
        <f>SUMIFS('IEA production stats by year'!AK:AK,'IEA production stats by year'!$E:$E,$D45,'IEA production stats by year'!$AN:$AN,$C45)</f>
        <v>4824741.9709000001</v>
      </c>
      <c r="AC45" s="45">
        <f>SUMIFS('IEA production stats by year'!AL:AL,'IEA production stats by year'!$E:$E,$D45,'IEA production stats by year'!$AN:$AN,$C45)</f>
        <v>0</v>
      </c>
      <c r="AD45" s="58">
        <f>COUNTIFS('Country groupings'!$C:$C,$C45)-SUMIFS('IEA production stats (counts)'!Q:Q,'IEA production stats (counts)'!$E:$E,$D45,'IEA production stats (counts)'!$AN:$AN,$C45)</f>
        <v>5</v>
      </c>
      <c r="AE45" s="58">
        <f>COUNTIFS('Country groupings'!$C:$C,$C45)-SUMIFS('IEA production stats (counts)'!R:R,'IEA production stats (counts)'!$E:$E,$D45,'IEA production stats (counts)'!$AN:$AN,$C45)</f>
        <v>5</v>
      </c>
      <c r="AF45" s="58">
        <f>COUNTIFS('Country groupings'!$C:$C,$C45)-SUMIFS('IEA production stats (counts)'!S:S,'IEA production stats (counts)'!$E:$E,$D45,'IEA production stats (counts)'!$AN:$AN,$C45)</f>
        <v>5</v>
      </c>
      <c r="AG45" s="58">
        <f>COUNTIFS('Country groupings'!$C:$C,$C45)-SUMIFS('IEA production stats (counts)'!T:T,'IEA production stats (counts)'!$E:$E,$D45,'IEA production stats (counts)'!$AN:$AN,$C45)</f>
        <v>5</v>
      </c>
      <c r="AH45" s="58">
        <f>COUNTIFS('Country groupings'!$C:$C,$C45)-SUMIFS('IEA production stats (counts)'!U:U,'IEA production stats (counts)'!$E:$E,$D45,'IEA production stats (counts)'!$AN:$AN,$C45)</f>
        <v>5</v>
      </c>
      <c r="AI45" s="58">
        <f>COUNTIFS('Country groupings'!$C:$C,$C45)-SUMIFS('IEA production stats (counts)'!V:V,'IEA production stats (counts)'!$E:$E,$D45,'IEA production stats (counts)'!$AN:$AN,$C45)</f>
        <v>5</v>
      </c>
      <c r="AJ45" s="58">
        <f>COUNTIFS('Country groupings'!$C:$C,$C45)-SUMIFS('IEA production stats (counts)'!W:W,'IEA production stats (counts)'!$E:$E,$D45,'IEA production stats (counts)'!$AN:$AN,$C45)</f>
        <v>5</v>
      </c>
      <c r="AK45" s="58">
        <f>COUNTIFS('Country groupings'!$C:$C,$C45)-SUMIFS('IEA production stats (counts)'!X:X,'IEA production stats (counts)'!$E:$E,$D45,'IEA production stats (counts)'!$AN:$AN,$C45)</f>
        <v>5</v>
      </c>
      <c r="AL45" s="58">
        <f>COUNTIFS('Country groupings'!$C:$C,$C45)-SUMIFS('IEA production stats (counts)'!Y:Y,'IEA production stats (counts)'!$E:$E,$D45,'IEA production stats (counts)'!$AN:$AN,$C45)</f>
        <v>5</v>
      </c>
      <c r="AM45" s="58">
        <f>COUNTIFS('Country groupings'!$C:$C,$C45)-SUMIFS('IEA production stats (counts)'!Z:Z,'IEA production stats (counts)'!$E:$E,$D45,'IEA production stats (counts)'!$AN:$AN,$C45)</f>
        <v>5</v>
      </c>
      <c r="AN45" s="58">
        <f>COUNTIFS('Country groupings'!$C:$C,$C45)-SUMIFS('IEA production stats (counts)'!AA:AA,'IEA production stats (counts)'!$E:$E,$D45,'IEA production stats (counts)'!$AN:$AN,$C45)</f>
        <v>5</v>
      </c>
      <c r="AO45" s="58">
        <f>COUNTIFS('Country groupings'!$C:$C,$C45)-SUMIFS('IEA production stats (counts)'!AB:AB,'IEA production stats (counts)'!$E:$E,$D45,'IEA production stats (counts)'!$AN:$AN,$C45)</f>
        <v>5</v>
      </c>
      <c r="AP45" s="58">
        <f>COUNTIFS('Country groupings'!$C:$C,$C45)-SUMIFS('IEA production stats (counts)'!AC:AC,'IEA production stats (counts)'!$E:$E,$D45,'IEA production stats (counts)'!$AN:$AN,$C45)</f>
        <v>4</v>
      </c>
      <c r="AQ45" s="58">
        <f>COUNTIFS('Country groupings'!$C:$C,$C45)-SUMIFS('IEA production stats (counts)'!AD:AD,'IEA production stats (counts)'!$E:$E,$D45,'IEA production stats (counts)'!$AN:$AN,$C45)</f>
        <v>4</v>
      </c>
      <c r="AR45" s="58">
        <f>COUNTIFS('Country groupings'!$C:$C,$C45)-SUMIFS('IEA production stats (counts)'!AE:AE,'IEA production stats (counts)'!$E:$E,$D45,'IEA production stats (counts)'!$AN:$AN,$C45)</f>
        <v>4</v>
      </c>
      <c r="AS45" s="58">
        <f>COUNTIFS('Country groupings'!$C:$C,$C45)-SUMIFS('IEA production stats (counts)'!AF:AF,'IEA production stats (counts)'!$E:$E,$D45,'IEA production stats (counts)'!$AN:$AN,$C45)</f>
        <v>4</v>
      </c>
      <c r="AT45" s="58">
        <f>COUNTIFS('Country groupings'!$C:$C,$C45)-SUMIFS('IEA production stats (counts)'!AG:AG,'IEA production stats (counts)'!$E:$E,$D45,'IEA production stats (counts)'!$AN:$AN,$C45)</f>
        <v>4</v>
      </c>
      <c r="AU45" s="58">
        <f>COUNTIFS('Country groupings'!$C:$C,$C45)-SUMIFS('IEA production stats (counts)'!AH:AH,'IEA production stats (counts)'!$E:$E,$D45,'IEA production stats (counts)'!$AN:$AN,$C45)</f>
        <v>4</v>
      </c>
      <c r="AV45" s="58">
        <f>COUNTIFS('Country groupings'!$C:$C,$C45)-SUMIFS('IEA production stats (counts)'!AI:AI,'IEA production stats (counts)'!$E:$E,$D45,'IEA production stats (counts)'!$AN:$AN,$C45)</f>
        <v>4</v>
      </c>
      <c r="AW45" s="58">
        <f>COUNTIFS('Country groupings'!$C:$C,$C45)-SUMIFS('IEA production stats (counts)'!AJ:AJ,'IEA production stats (counts)'!$E:$E,$D45,'IEA production stats (counts)'!$AN:$AN,$C45)</f>
        <v>4</v>
      </c>
      <c r="AX45" s="58">
        <f>COUNTIFS('Country groupings'!$C:$C,$C45)-SUMIFS('IEA production stats (counts)'!AK:AK,'IEA production stats (counts)'!$E:$E,$D45,'IEA production stats (counts)'!$AN:$AN,$C45)</f>
        <v>4</v>
      </c>
      <c r="AY45" s="58">
        <f>COUNTIFS('Country groupings'!$C:$C,$C45)-SUMIFS('IEA production stats (counts)'!AL:AL,'IEA production stats (counts)'!$E:$E,$D45,'IEA production stats (counts)'!$AN:$AN,$C45)</f>
        <v>14</v>
      </c>
      <c r="AZ45" s="62">
        <f>SUMIFS('IEA production stats (counts)'!Q:Q,'IEA production stats (counts)'!$E:$E,$D45,'IEA production stats (counts)'!$AN:$AN,$C45)</f>
        <v>9</v>
      </c>
      <c r="BA45" s="62">
        <f>SUMIFS('IEA production stats (counts)'!R:R,'IEA production stats (counts)'!$E:$E,$D45,'IEA production stats (counts)'!$AN:$AN,$C45)</f>
        <v>9</v>
      </c>
      <c r="BB45" s="62">
        <f>SUMIFS('IEA production stats (counts)'!S:S,'IEA production stats (counts)'!$E:$E,$D45,'IEA production stats (counts)'!$AN:$AN,$C45)</f>
        <v>9</v>
      </c>
      <c r="BC45" s="62">
        <f>SUMIFS('IEA production stats (counts)'!T:T,'IEA production stats (counts)'!$E:$E,$D45,'IEA production stats (counts)'!$AN:$AN,$C45)</f>
        <v>9</v>
      </c>
      <c r="BD45" s="62">
        <f>SUMIFS('IEA production stats (counts)'!U:U,'IEA production stats (counts)'!$E:$E,$D45,'IEA production stats (counts)'!$AN:$AN,$C45)</f>
        <v>9</v>
      </c>
      <c r="BE45" s="62">
        <f>SUMIFS('IEA production stats (counts)'!V:V,'IEA production stats (counts)'!$E:$E,$D45,'IEA production stats (counts)'!$AN:$AN,$C45)</f>
        <v>9</v>
      </c>
      <c r="BF45" s="62">
        <f>SUMIFS('IEA production stats (counts)'!W:W,'IEA production stats (counts)'!$E:$E,$D45,'IEA production stats (counts)'!$AN:$AN,$C45)</f>
        <v>9</v>
      </c>
      <c r="BG45" s="62">
        <f>SUMIFS('IEA production stats (counts)'!X:X,'IEA production stats (counts)'!$E:$E,$D45,'IEA production stats (counts)'!$AN:$AN,$C45)</f>
        <v>9</v>
      </c>
      <c r="BH45" s="62">
        <f>SUMIFS('IEA production stats (counts)'!Y:Y,'IEA production stats (counts)'!$E:$E,$D45,'IEA production stats (counts)'!$AN:$AN,$C45)</f>
        <v>9</v>
      </c>
      <c r="BI45" s="62">
        <f>SUMIFS('IEA production stats (counts)'!Z:Z,'IEA production stats (counts)'!$E:$E,$D45,'IEA production stats (counts)'!$AN:$AN,$C45)</f>
        <v>9</v>
      </c>
      <c r="BJ45" s="62">
        <f>SUMIFS('IEA production stats (counts)'!AA:AA,'IEA production stats (counts)'!$E:$E,$D45,'IEA production stats (counts)'!$AN:$AN,$C45)</f>
        <v>9</v>
      </c>
      <c r="BK45" s="62">
        <f>SUMIFS('IEA production stats (counts)'!AB:AB,'IEA production stats (counts)'!$E:$E,$D45,'IEA production stats (counts)'!$AN:$AN,$C45)</f>
        <v>9</v>
      </c>
      <c r="BL45" s="62">
        <f>SUMIFS('IEA production stats (counts)'!AC:AC,'IEA production stats (counts)'!$E:$E,$D45,'IEA production stats (counts)'!$AN:$AN,$C45)</f>
        <v>10</v>
      </c>
      <c r="BM45" s="62">
        <f>SUMIFS('IEA production stats (counts)'!AD:AD,'IEA production stats (counts)'!$E:$E,$D45,'IEA production stats (counts)'!$AN:$AN,$C45)</f>
        <v>10</v>
      </c>
      <c r="BN45" s="62">
        <f>SUMIFS('IEA production stats (counts)'!AE:AE,'IEA production stats (counts)'!$E:$E,$D45,'IEA production stats (counts)'!$AN:$AN,$C45)</f>
        <v>10</v>
      </c>
      <c r="BO45" s="62">
        <f>SUMIFS('IEA production stats (counts)'!AF:AF,'IEA production stats (counts)'!$E:$E,$D45,'IEA production stats (counts)'!$AN:$AN,$C45)</f>
        <v>10</v>
      </c>
      <c r="BP45" s="62">
        <f>SUMIFS('IEA production stats (counts)'!AG:AG,'IEA production stats (counts)'!$E:$E,$D45,'IEA production stats (counts)'!$AN:$AN,$C45)</f>
        <v>10</v>
      </c>
      <c r="BQ45" s="62">
        <f>SUMIFS('IEA production stats (counts)'!AH:AH,'IEA production stats (counts)'!$E:$E,$D45,'IEA production stats (counts)'!$AN:$AN,$C45)</f>
        <v>10</v>
      </c>
      <c r="BR45" s="62">
        <f>SUMIFS('IEA production stats (counts)'!AI:AI,'IEA production stats (counts)'!$E:$E,$D45,'IEA production stats (counts)'!$AN:$AN,$C45)</f>
        <v>10</v>
      </c>
      <c r="BS45" s="62">
        <f>SUMIFS('IEA production stats (counts)'!AJ:AJ,'IEA production stats (counts)'!$E:$E,$D45,'IEA production stats (counts)'!$AN:$AN,$C45)</f>
        <v>10</v>
      </c>
      <c r="BT45" s="62">
        <f>SUMIFS('IEA production stats (counts)'!AK:AK,'IEA production stats (counts)'!$E:$E,$D45,'IEA production stats (counts)'!$AN:$AN,$C45)</f>
        <v>10</v>
      </c>
      <c r="BU45" s="62">
        <f>SUMIFS('IEA production stats (counts)'!AL:AL,'IEA production stats (counts)'!$E:$E,$D45,'IEA production stats (counts)'!$AN:$AN,$C45)</f>
        <v>0</v>
      </c>
      <c r="BV45" s="66">
        <f t="shared" si="2"/>
        <v>64.285714285714292</v>
      </c>
      <c r="BW45" s="66">
        <f t="shared" si="22"/>
        <v>64.285714285714292</v>
      </c>
      <c r="BX45" s="66">
        <f t="shared" si="23"/>
        <v>64.285714285714292</v>
      </c>
      <c r="BY45" s="66">
        <f t="shared" si="24"/>
        <v>64.285714285714292</v>
      </c>
      <c r="BZ45" s="66">
        <f t="shared" si="4"/>
        <v>64.285714285714292</v>
      </c>
      <c r="CA45" s="66">
        <f t="shared" si="5"/>
        <v>64.285714285714292</v>
      </c>
      <c r="CB45" s="66">
        <f t="shared" si="6"/>
        <v>64.285714285714292</v>
      </c>
      <c r="CC45" s="66">
        <f t="shared" si="7"/>
        <v>64.285714285714292</v>
      </c>
      <c r="CD45" s="66">
        <f t="shared" si="8"/>
        <v>64.285714285714292</v>
      </c>
      <c r="CE45" s="66">
        <f t="shared" si="9"/>
        <v>64.285714285714292</v>
      </c>
      <c r="CF45" s="66">
        <f t="shared" si="10"/>
        <v>64.285714285714292</v>
      </c>
      <c r="CG45" s="66">
        <f t="shared" si="11"/>
        <v>64.285714285714292</v>
      </c>
      <c r="CH45" s="66">
        <f t="shared" si="12"/>
        <v>71.428571428571431</v>
      </c>
      <c r="CI45" s="66">
        <f t="shared" si="13"/>
        <v>71.428571428571431</v>
      </c>
      <c r="CJ45" s="66">
        <f t="shared" si="14"/>
        <v>71.428571428571431</v>
      </c>
      <c r="CK45" s="66">
        <f t="shared" si="15"/>
        <v>71.428571428571431</v>
      </c>
      <c r="CL45" s="66">
        <f t="shared" si="16"/>
        <v>71.428571428571431</v>
      </c>
      <c r="CM45" s="66">
        <f t="shared" si="17"/>
        <v>71.428571428571431</v>
      </c>
      <c r="CN45" s="66">
        <f t="shared" si="18"/>
        <v>71.428571428571431</v>
      </c>
      <c r="CO45" s="66">
        <f t="shared" si="19"/>
        <v>71.428571428571431</v>
      </c>
      <c r="CP45" s="66">
        <f t="shared" si="20"/>
        <v>71.428571428571431</v>
      </c>
      <c r="CQ45" s="66">
        <f t="shared" si="21"/>
        <v>0</v>
      </c>
    </row>
    <row r="46" spans="1:95" x14ac:dyDescent="0.25">
      <c r="A46" s="5" t="str">
        <f t="shared" si="26"/>
        <v>103BIOGASES</v>
      </c>
      <c r="B46" s="3">
        <v>103</v>
      </c>
      <c r="C46" t="str">
        <f>VLOOKUP($B46,'Lookup codes'!$A:$C,2,FALSE)</f>
        <v>East Africa</v>
      </c>
      <c r="D46" t="s">
        <v>636</v>
      </c>
      <c r="E46" t="s">
        <v>637</v>
      </c>
      <c r="F46" t="s">
        <v>794</v>
      </c>
      <c r="G46" t="s">
        <v>528</v>
      </c>
      <c r="H46" s="45">
        <f>SUMIFS('IEA production stats by year'!Q:Q,'IEA production stats by year'!$E:$E,$D46,'IEA production stats by year'!$AN:$AN,$C46)</f>
        <v>0</v>
      </c>
      <c r="I46" s="45">
        <f>SUMIFS('IEA production stats by year'!R:R,'IEA production stats by year'!$E:$E,$D46,'IEA production stats by year'!$AN:$AN,$C46)</f>
        <v>0</v>
      </c>
      <c r="J46" s="45">
        <f>SUMIFS('IEA production stats by year'!S:S,'IEA production stats by year'!$E:$E,$D46,'IEA production stats by year'!$AN:$AN,$C46)</f>
        <v>0</v>
      </c>
      <c r="K46" s="45">
        <f>SUMIFS('IEA production stats by year'!T:T,'IEA production stats by year'!$E:$E,$D46,'IEA production stats by year'!$AN:$AN,$C46)</f>
        <v>0</v>
      </c>
      <c r="L46" s="45">
        <f>SUMIFS('IEA production stats by year'!U:U,'IEA production stats by year'!$E:$E,$D46,'IEA production stats by year'!$AN:$AN,$C46)</f>
        <v>0</v>
      </c>
      <c r="M46" s="45">
        <f>SUMIFS('IEA production stats by year'!V:V,'IEA production stats by year'!$E:$E,$D46,'IEA production stats by year'!$AN:$AN,$C46)</f>
        <v>0</v>
      </c>
      <c r="N46" s="45">
        <f>SUMIFS('IEA production stats by year'!W:W,'IEA production stats by year'!$E:$E,$D46,'IEA production stats by year'!$AN:$AN,$C46)</f>
        <v>0</v>
      </c>
      <c r="O46" s="45">
        <f>SUMIFS('IEA production stats by year'!X:X,'IEA production stats by year'!$E:$E,$D46,'IEA production stats by year'!$AN:$AN,$C46)</f>
        <v>0</v>
      </c>
      <c r="P46" s="45">
        <f>SUMIFS('IEA production stats by year'!Y:Y,'IEA production stats by year'!$E:$E,$D46,'IEA production stats by year'!$AN:$AN,$C46)</f>
        <v>0</v>
      </c>
      <c r="Q46" s="45">
        <f>SUMIFS('IEA production stats by year'!Z:Z,'IEA production stats by year'!$E:$E,$D46,'IEA production stats by year'!$AN:$AN,$C46)</f>
        <v>3.9984000000000002</v>
      </c>
      <c r="R46" s="45">
        <f>SUMIFS('IEA production stats by year'!AA:AA,'IEA production stats by year'!$E:$E,$D46,'IEA production stats by year'!$AN:$AN,$C46)</f>
        <v>9.0015999999999998</v>
      </c>
      <c r="S46" s="45">
        <f>SUMIFS('IEA production stats by year'!AB:AB,'IEA production stats by year'!$E:$E,$D46,'IEA production stats by year'!$AN:$AN,$C46)</f>
        <v>53.000700000000002</v>
      </c>
      <c r="T46" s="45">
        <f>SUMIFS('IEA production stats by year'!AC:AC,'IEA production stats by year'!$E:$E,$D46,'IEA production stats by year'!$AN:$AN,$C46)</f>
        <v>236.00149999999999</v>
      </c>
      <c r="U46" s="45">
        <f>SUMIFS('IEA production stats by year'!AD:AD,'IEA production stats by year'!$E:$E,$D46,'IEA production stats by year'!$AN:$AN,$C46)</f>
        <v>262.00150000000002</v>
      </c>
      <c r="V46" s="45">
        <f>SUMIFS('IEA production stats by year'!AE:AE,'IEA production stats by year'!$E:$E,$D46,'IEA production stats by year'!$AN:$AN,$C46)</f>
        <v>278.00349999999997</v>
      </c>
      <c r="W46" s="45">
        <f>SUMIFS('IEA production stats by year'!AF:AF,'IEA production stats by year'!$E:$E,$D46,'IEA production stats by year'!$AN:$AN,$C46)</f>
        <v>269.99830000000003</v>
      </c>
      <c r="X46" s="45">
        <f>SUMIFS('IEA production stats by year'!AG:AG,'IEA production stats by year'!$E:$E,$D46,'IEA production stats by year'!$AN:$AN,$C46)</f>
        <v>254.00059999999999</v>
      </c>
      <c r="Y46" s="45">
        <f>SUMIFS('IEA production stats by year'!AH:AH,'IEA production stats by year'!$E:$E,$D46,'IEA production stats by year'!$AN:$AN,$C46)</f>
        <v>229.75479999999999</v>
      </c>
      <c r="Z46" s="45">
        <f>SUMIFS('IEA production stats by year'!AI:AI,'IEA production stats by year'!$E:$E,$D46,'IEA production stats by year'!$AN:$AN,$C46)</f>
        <v>296.95709999999997</v>
      </c>
      <c r="AA46" s="45">
        <f>SUMIFS('IEA production stats by year'!AJ:AJ,'IEA production stats by year'!$E:$E,$D46,'IEA production stats by year'!$AN:$AN,$C46)</f>
        <v>263.358</v>
      </c>
      <c r="AB46" s="45">
        <f>SUMIFS('IEA production stats by year'!AK:AK,'IEA production stats by year'!$E:$E,$D46,'IEA production stats by year'!$AN:$AN,$C46)</f>
        <v>322.1574</v>
      </c>
      <c r="AC46" s="45">
        <f>SUMIFS('IEA production stats by year'!AL:AL,'IEA production stats by year'!$E:$E,$D46,'IEA production stats by year'!$AN:$AN,$C46)</f>
        <v>0</v>
      </c>
      <c r="AD46" s="58">
        <f>COUNTIFS('Country groupings'!$C:$C,$C46)-SUMIFS('IEA production stats (counts)'!Q:Q,'IEA production stats (counts)'!$E:$E,$D46,'IEA production stats (counts)'!$AN:$AN,$C46)</f>
        <v>5</v>
      </c>
      <c r="AE46" s="58">
        <f>COUNTIFS('Country groupings'!$C:$C,$C46)-SUMIFS('IEA production stats (counts)'!R:R,'IEA production stats (counts)'!$E:$E,$D46,'IEA production stats (counts)'!$AN:$AN,$C46)</f>
        <v>5</v>
      </c>
      <c r="AF46" s="58">
        <f>COUNTIFS('Country groupings'!$C:$C,$C46)-SUMIFS('IEA production stats (counts)'!S:S,'IEA production stats (counts)'!$E:$E,$D46,'IEA production stats (counts)'!$AN:$AN,$C46)</f>
        <v>5</v>
      </c>
      <c r="AG46" s="58">
        <f>COUNTIFS('Country groupings'!$C:$C,$C46)-SUMIFS('IEA production stats (counts)'!T:T,'IEA production stats (counts)'!$E:$E,$D46,'IEA production stats (counts)'!$AN:$AN,$C46)</f>
        <v>5</v>
      </c>
      <c r="AH46" s="58">
        <f>COUNTIFS('Country groupings'!$C:$C,$C46)-SUMIFS('IEA production stats (counts)'!U:U,'IEA production stats (counts)'!$E:$E,$D46,'IEA production stats (counts)'!$AN:$AN,$C46)</f>
        <v>5</v>
      </c>
      <c r="AI46" s="58">
        <f>COUNTIFS('Country groupings'!$C:$C,$C46)-SUMIFS('IEA production stats (counts)'!V:V,'IEA production stats (counts)'!$E:$E,$D46,'IEA production stats (counts)'!$AN:$AN,$C46)</f>
        <v>5</v>
      </c>
      <c r="AJ46" s="58">
        <f>COUNTIFS('Country groupings'!$C:$C,$C46)-SUMIFS('IEA production stats (counts)'!W:W,'IEA production stats (counts)'!$E:$E,$D46,'IEA production stats (counts)'!$AN:$AN,$C46)</f>
        <v>5</v>
      </c>
      <c r="AK46" s="58">
        <f>COUNTIFS('Country groupings'!$C:$C,$C46)-SUMIFS('IEA production stats (counts)'!X:X,'IEA production stats (counts)'!$E:$E,$D46,'IEA production stats (counts)'!$AN:$AN,$C46)</f>
        <v>5</v>
      </c>
      <c r="AL46" s="58">
        <f>COUNTIFS('Country groupings'!$C:$C,$C46)-SUMIFS('IEA production stats (counts)'!Y:Y,'IEA production stats (counts)'!$E:$E,$D46,'IEA production stats (counts)'!$AN:$AN,$C46)</f>
        <v>5</v>
      </c>
      <c r="AM46" s="58">
        <f>COUNTIFS('Country groupings'!$C:$C,$C46)-SUMIFS('IEA production stats (counts)'!Z:Z,'IEA production stats (counts)'!$E:$E,$D46,'IEA production stats (counts)'!$AN:$AN,$C46)</f>
        <v>5</v>
      </c>
      <c r="AN46" s="58">
        <f>COUNTIFS('Country groupings'!$C:$C,$C46)-SUMIFS('IEA production stats (counts)'!AA:AA,'IEA production stats (counts)'!$E:$E,$D46,'IEA production stats (counts)'!$AN:$AN,$C46)</f>
        <v>5</v>
      </c>
      <c r="AO46" s="58">
        <f>COUNTIFS('Country groupings'!$C:$C,$C46)-SUMIFS('IEA production stats (counts)'!AB:AB,'IEA production stats (counts)'!$E:$E,$D46,'IEA production stats (counts)'!$AN:$AN,$C46)</f>
        <v>5</v>
      </c>
      <c r="AP46" s="58">
        <f>COUNTIFS('Country groupings'!$C:$C,$C46)-SUMIFS('IEA production stats (counts)'!AC:AC,'IEA production stats (counts)'!$E:$E,$D46,'IEA production stats (counts)'!$AN:$AN,$C46)</f>
        <v>4</v>
      </c>
      <c r="AQ46" s="58">
        <f>COUNTIFS('Country groupings'!$C:$C,$C46)-SUMIFS('IEA production stats (counts)'!AD:AD,'IEA production stats (counts)'!$E:$E,$D46,'IEA production stats (counts)'!$AN:$AN,$C46)</f>
        <v>4</v>
      </c>
      <c r="AR46" s="58">
        <f>COUNTIFS('Country groupings'!$C:$C,$C46)-SUMIFS('IEA production stats (counts)'!AE:AE,'IEA production stats (counts)'!$E:$E,$D46,'IEA production stats (counts)'!$AN:$AN,$C46)</f>
        <v>4</v>
      </c>
      <c r="AS46" s="58">
        <f>COUNTIFS('Country groupings'!$C:$C,$C46)-SUMIFS('IEA production stats (counts)'!AF:AF,'IEA production stats (counts)'!$E:$E,$D46,'IEA production stats (counts)'!$AN:$AN,$C46)</f>
        <v>4</v>
      </c>
      <c r="AT46" s="58">
        <f>COUNTIFS('Country groupings'!$C:$C,$C46)-SUMIFS('IEA production stats (counts)'!AG:AG,'IEA production stats (counts)'!$E:$E,$D46,'IEA production stats (counts)'!$AN:$AN,$C46)</f>
        <v>4</v>
      </c>
      <c r="AU46" s="58">
        <f>COUNTIFS('Country groupings'!$C:$C,$C46)-SUMIFS('IEA production stats (counts)'!AH:AH,'IEA production stats (counts)'!$E:$E,$D46,'IEA production stats (counts)'!$AN:$AN,$C46)</f>
        <v>4</v>
      </c>
      <c r="AV46" s="58">
        <f>COUNTIFS('Country groupings'!$C:$C,$C46)-SUMIFS('IEA production stats (counts)'!AI:AI,'IEA production stats (counts)'!$E:$E,$D46,'IEA production stats (counts)'!$AN:$AN,$C46)</f>
        <v>4</v>
      </c>
      <c r="AW46" s="58">
        <f>COUNTIFS('Country groupings'!$C:$C,$C46)-SUMIFS('IEA production stats (counts)'!AJ:AJ,'IEA production stats (counts)'!$E:$E,$D46,'IEA production stats (counts)'!$AN:$AN,$C46)</f>
        <v>4</v>
      </c>
      <c r="AX46" s="58">
        <f>COUNTIFS('Country groupings'!$C:$C,$C46)-SUMIFS('IEA production stats (counts)'!AK:AK,'IEA production stats (counts)'!$E:$E,$D46,'IEA production stats (counts)'!$AN:$AN,$C46)</f>
        <v>4</v>
      </c>
      <c r="AY46" s="58">
        <f>COUNTIFS('Country groupings'!$C:$C,$C46)-SUMIFS('IEA production stats (counts)'!AL:AL,'IEA production stats (counts)'!$E:$E,$D46,'IEA production stats (counts)'!$AN:$AN,$C46)</f>
        <v>14</v>
      </c>
      <c r="AZ46" s="62">
        <f>SUMIFS('IEA production stats (counts)'!Q:Q,'IEA production stats (counts)'!$E:$E,$D46,'IEA production stats (counts)'!$AN:$AN,$C46)</f>
        <v>9</v>
      </c>
      <c r="BA46" s="62">
        <f>SUMIFS('IEA production stats (counts)'!R:R,'IEA production stats (counts)'!$E:$E,$D46,'IEA production stats (counts)'!$AN:$AN,$C46)</f>
        <v>9</v>
      </c>
      <c r="BB46" s="62">
        <f>SUMIFS('IEA production stats (counts)'!S:S,'IEA production stats (counts)'!$E:$E,$D46,'IEA production stats (counts)'!$AN:$AN,$C46)</f>
        <v>9</v>
      </c>
      <c r="BC46" s="62">
        <f>SUMIFS('IEA production stats (counts)'!T:T,'IEA production stats (counts)'!$E:$E,$D46,'IEA production stats (counts)'!$AN:$AN,$C46)</f>
        <v>9</v>
      </c>
      <c r="BD46" s="62">
        <f>SUMIFS('IEA production stats (counts)'!U:U,'IEA production stats (counts)'!$E:$E,$D46,'IEA production stats (counts)'!$AN:$AN,$C46)</f>
        <v>9</v>
      </c>
      <c r="BE46" s="62">
        <f>SUMIFS('IEA production stats (counts)'!V:V,'IEA production stats (counts)'!$E:$E,$D46,'IEA production stats (counts)'!$AN:$AN,$C46)</f>
        <v>9</v>
      </c>
      <c r="BF46" s="62">
        <f>SUMIFS('IEA production stats (counts)'!W:W,'IEA production stats (counts)'!$E:$E,$D46,'IEA production stats (counts)'!$AN:$AN,$C46)</f>
        <v>9</v>
      </c>
      <c r="BG46" s="62">
        <f>SUMIFS('IEA production stats (counts)'!X:X,'IEA production stats (counts)'!$E:$E,$D46,'IEA production stats (counts)'!$AN:$AN,$C46)</f>
        <v>9</v>
      </c>
      <c r="BH46" s="62">
        <f>SUMIFS('IEA production stats (counts)'!Y:Y,'IEA production stats (counts)'!$E:$E,$D46,'IEA production stats (counts)'!$AN:$AN,$C46)</f>
        <v>9</v>
      </c>
      <c r="BI46" s="62">
        <f>SUMIFS('IEA production stats (counts)'!Z:Z,'IEA production stats (counts)'!$E:$E,$D46,'IEA production stats (counts)'!$AN:$AN,$C46)</f>
        <v>9</v>
      </c>
      <c r="BJ46" s="62">
        <f>SUMIFS('IEA production stats (counts)'!AA:AA,'IEA production stats (counts)'!$E:$E,$D46,'IEA production stats (counts)'!$AN:$AN,$C46)</f>
        <v>9</v>
      </c>
      <c r="BK46" s="62">
        <f>SUMIFS('IEA production stats (counts)'!AB:AB,'IEA production stats (counts)'!$E:$E,$D46,'IEA production stats (counts)'!$AN:$AN,$C46)</f>
        <v>9</v>
      </c>
      <c r="BL46" s="62">
        <f>SUMIFS('IEA production stats (counts)'!AC:AC,'IEA production stats (counts)'!$E:$E,$D46,'IEA production stats (counts)'!$AN:$AN,$C46)</f>
        <v>10</v>
      </c>
      <c r="BM46" s="62">
        <f>SUMIFS('IEA production stats (counts)'!AD:AD,'IEA production stats (counts)'!$E:$E,$D46,'IEA production stats (counts)'!$AN:$AN,$C46)</f>
        <v>10</v>
      </c>
      <c r="BN46" s="62">
        <f>SUMIFS('IEA production stats (counts)'!AE:AE,'IEA production stats (counts)'!$E:$E,$D46,'IEA production stats (counts)'!$AN:$AN,$C46)</f>
        <v>10</v>
      </c>
      <c r="BO46" s="62">
        <f>SUMIFS('IEA production stats (counts)'!AF:AF,'IEA production stats (counts)'!$E:$E,$D46,'IEA production stats (counts)'!$AN:$AN,$C46)</f>
        <v>10</v>
      </c>
      <c r="BP46" s="62">
        <f>SUMIFS('IEA production stats (counts)'!AG:AG,'IEA production stats (counts)'!$E:$E,$D46,'IEA production stats (counts)'!$AN:$AN,$C46)</f>
        <v>10</v>
      </c>
      <c r="BQ46" s="62">
        <f>SUMIFS('IEA production stats (counts)'!AH:AH,'IEA production stats (counts)'!$E:$E,$D46,'IEA production stats (counts)'!$AN:$AN,$C46)</f>
        <v>10</v>
      </c>
      <c r="BR46" s="62">
        <f>SUMIFS('IEA production stats (counts)'!AI:AI,'IEA production stats (counts)'!$E:$E,$D46,'IEA production stats (counts)'!$AN:$AN,$C46)</f>
        <v>10</v>
      </c>
      <c r="BS46" s="62">
        <f>SUMIFS('IEA production stats (counts)'!AJ:AJ,'IEA production stats (counts)'!$E:$E,$D46,'IEA production stats (counts)'!$AN:$AN,$C46)</f>
        <v>10</v>
      </c>
      <c r="BT46" s="62">
        <f>SUMIFS('IEA production stats (counts)'!AK:AK,'IEA production stats (counts)'!$E:$E,$D46,'IEA production stats (counts)'!$AN:$AN,$C46)</f>
        <v>10</v>
      </c>
      <c r="BU46" s="62">
        <f>SUMIFS('IEA production stats (counts)'!AL:AL,'IEA production stats (counts)'!$E:$E,$D46,'IEA production stats (counts)'!$AN:$AN,$C46)</f>
        <v>0</v>
      </c>
      <c r="BV46" s="66">
        <f t="shared" si="2"/>
        <v>64.285714285714292</v>
      </c>
      <c r="BW46" s="66">
        <f t="shared" si="22"/>
        <v>64.285714285714292</v>
      </c>
      <c r="BX46" s="66">
        <f t="shared" si="23"/>
        <v>64.285714285714292</v>
      </c>
      <c r="BY46" s="66">
        <f t="shared" si="24"/>
        <v>64.285714285714292</v>
      </c>
      <c r="BZ46" s="66">
        <f t="shared" si="4"/>
        <v>64.285714285714292</v>
      </c>
      <c r="CA46" s="66">
        <f t="shared" si="5"/>
        <v>64.285714285714292</v>
      </c>
      <c r="CB46" s="66">
        <f t="shared" si="6"/>
        <v>64.285714285714292</v>
      </c>
      <c r="CC46" s="66">
        <f t="shared" si="7"/>
        <v>64.285714285714292</v>
      </c>
      <c r="CD46" s="66">
        <f t="shared" si="8"/>
        <v>64.285714285714292</v>
      </c>
      <c r="CE46" s="66">
        <f t="shared" si="9"/>
        <v>64.285714285714292</v>
      </c>
      <c r="CF46" s="66">
        <f t="shared" si="10"/>
        <v>64.285714285714292</v>
      </c>
      <c r="CG46" s="66">
        <f t="shared" si="11"/>
        <v>64.285714285714292</v>
      </c>
      <c r="CH46" s="66">
        <f t="shared" si="12"/>
        <v>71.428571428571431</v>
      </c>
      <c r="CI46" s="66">
        <f t="shared" si="13"/>
        <v>71.428571428571431</v>
      </c>
      <c r="CJ46" s="66">
        <f t="shared" si="14"/>
        <v>71.428571428571431</v>
      </c>
      <c r="CK46" s="66">
        <f t="shared" si="15"/>
        <v>71.428571428571431</v>
      </c>
      <c r="CL46" s="66">
        <f t="shared" si="16"/>
        <v>71.428571428571431</v>
      </c>
      <c r="CM46" s="66">
        <f t="shared" si="17"/>
        <v>71.428571428571431</v>
      </c>
      <c r="CN46" s="66">
        <f t="shared" si="18"/>
        <v>71.428571428571431</v>
      </c>
      <c r="CO46" s="66">
        <f t="shared" si="19"/>
        <v>71.428571428571431</v>
      </c>
      <c r="CP46" s="66">
        <f t="shared" si="20"/>
        <v>71.428571428571431</v>
      </c>
      <c r="CQ46" s="66">
        <f t="shared" si="21"/>
        <v>0</v>
      </c>
    </row>
    <row r="47" spans="1:95" x14ac:dyDescent="0.25">
      <c r="A47" s="5" t="str">
        <f t="shared" si="26"/>
        <v>103BIOJETKERO</v>
      </c>
      <c r="B47" s="3">
        <v>103</v>
      </c>
      <c r="C47" t="str">
        <f>VLOOKUP($B47,'Lookup codes'!$A:$C,2,FALSE)</f>
        <v>East Africa</v>
      </c>
      <c r="D47" t="s">
        <v>638</v>
      </c>
      <c r="E47" t="s">
        <v>639</v>
      </c>
      <c r="F47" t="s">
        <v>794</v>
      </c>
      <c r="G47" t="s">
        <v>528</v>
      </c>
      <c r="H47" s="45">
        <f>SUMIFS('IEA production stats by year'!Q:Q,'IEA production stats by year'!$E:$E,$D47,'IEA production stats by year'!$AN:$AN,$C47)</f>
        <v>0</v>
      </c>
      <c r="I47" s="45">
        <f>SUMIFS('IEA production stats by year'!R:R,'IEA production stats by year'!$E:$E,$D47,'IEA production stats by year'!$AN:$AN,$C47)</f>
        <v>0</v>
      </c>
      <c r="J47" s="45">
        <f>SUMIFS('IEA production stats by year'!S:S,'IEA production stats by year'!$E:$E,$D47,'IEA production stats by year'!$AN:$AN,$C47)</f>
        <v>0</v>
      </c>
      <c r="K47" s="45">
        <f>SUMIFS('IEA production stats by year'!T:T,'IEA production stats by year'!$E:$E,$D47,'IEA production stats by year'!$AN:$AN,$C47)</f>
        <v>0</v>
      </c>
      <c r="L47" s="45">
        <f>SUMIFS('IEA production stats by year'!U:U,'IEA production stats by year'!$E:$E,$D47,'IEA production stats by year'!$AN:$AN,$C47)</f>
        <v>0</v>
      </c>
      <c r="M47" s="45">
        <f>SUMIFS('IEA production stats by year'!V:V,'IEA production stats by year'!$E:$E,$D47,'IEA production stats by year'!$AN:$AN,$C47)</f>
        <v>0</v>
      </c>
      <c r="N47" s="45">
        <f>SUMIFS('IEA production stats by year'!W:W,'IEA production stats by year'!$E:$E,$D47,'IEA production stats by year'!$AN:$AN,$C47)</f>
        <v>0</v>
      </c>
      <c r="O47" s="45">
        <f>SUMIFS('IEA production stats by year'!X:X,'IEA production stats by year'!$E:$E,$D47,'IEA production stats by year'!$AN:$AN,$C47)</f>
        <v>0</v>
      </c>
      <c r="P47" s="45">
        <f>SUMIFS('IEA production stats by year'!Y:Y,'IEA production stats by year'!$E:$E,$D47,'IEA production stats by year'!$AN:$AN,$C47)</f>
        <v>0</v>
      </c>
      <c r="Q47" s="45">
        <f>SUMIFS('IEA production stats by year'!Z:Z,'IEA production stats by year'!$E:$E,$D47,'IEA production stats by year'!$AN:$AN,$C47)</f>
        <v>0</v>
      </c>
      <c r="R47" s="45">
        <f>SUMIFS('IEA production stats by year'!AA:AA,'IEA production stats by year'!$E:$E,$D47,'IEA production stats by year'!$AN:$AN,$C47)</f>
        <v>0</v>
      </c>
      <c r="S47" s="45">
        <f>SUMIFS('IEA production stats by year'!AB:AB,'IEA production stats by year'!$E:$E,$D47,'IEA production stats by year'!$AN:$AN,$C47)</f>
        <v>0</v>
      </c>
      <c r="T47" s="45">
        <f>SUMIFS('IEA production stats by year'!AC:AC,'IEA production stats by year'!$E:$E,$D47,'IEA production stats by year'!$AN:$AN,$C47)</f>
        <v>0</v>
      </c>
      <c r="U47" s="45">
        <f>SUMIFS('IEA production stats by year'!AD:AD,'IEA production stats by year'!$E:$E,$D47,'IEA production stats by year'!$AN:$AN,$C47)</f>
        <v>0</v>
      </c>
      <c r="V47" s="45">
        <f>SUMIFS('IEA production stats by year'!AE:AE,'IEA production stats by year'!$E:$E,$D47,'IEA production stats by year'!$AN:$AN,$C47)</f>
        <v>0</v>
      </c>
      <c r="W47" s="45">
        <f>SUMIFS('IEA production stats by year'!AF:AF,'IEA production stats by year'!$E:$E,$D47,'IEA production stats by year'!$AN:$AN,$C47)</f>
        <v>0</v>
      </c>
      <c r="X47" s="45">
        <f>SUMIFS('IEA production stats by year'!AG:AG,'IEA production stats by year'!$E:$E,$D47,'IEA production stats by year'!$AN:$AN,$C47)</f>
        <v>0</v>
      </c>
      <c r="Y47" s="45">
        <f>SUMIFS('IEA production stats by year'!AH:AH,'IEA production stats by year'!$E:$E,$D47,'IEA production stats by year'!$AN:$AN,$C47)</f>
        <v>0</v>
      </c>
      <c r="Z47" s="45">
        <f>SUMIFS('IEA production stats by year'!AI:AI,'IEA production stats by year'!$E:$E,$D47,'IEA production stats by year'!$AN:$AN,$C47)</f>
        <v>0</v>
      </c>
      <c r="AA47" s="45">
        <f>SUMIFS('IEA production stats by year'!AJ:AJ,'IEA production stats by year'!$E:$E,$D47,'IEA production stats by year'!$AN:$AN,$C47)</f>
        <v>0</v>
      </c>
      <c r="AB47" s="45">
        <f>SUMIFS('IEA production stats by year'!AK:AK,'IEA production stats by year'!$E:$E,$D47,'IEA production stats by year'!$AN:$AN,$C47)</f>
        <v>0</v>
      </c>
      <c r="AC47" s="45">
        <f>SUMIFS('IEA production stats by year'!AL:AL,'IEA production stats by year'!$E:$E,$D47,'IEA production stats by year'!$AN:$AN,$C47)</f>
        <v>0</v>
      </c>
      <c r="AD47" s="58">
        <f>COUNTIFS('Country groupings'!$C:$C,$C47)-SUMIFS('IEA production stats (counts)'!Q:Q,'IEA production stats (counts)'!$E:$E,$D47,'IEA production stats (counts)'!$AN:$AN,$C47)</f>
        <v>5</v>
      </c>
      <c r="AE47" s="58">
        <f>COUNTIFS('Country groupings'!$C:$C,$C47)-SUMIFS('IEA production stats (counts)'!R:R,'IEA production stats (counts)'!$E:$E,$D47,'IEA production stats (counts)'!$AN:$AN,$C47)</f>
        <v>5</v>
      </c>
      <c r="AF47" s="58">
        <f>COUNTIFS('Country groupings'!$C:$C,$C47)-SUMIFS('IEA production stats (counts)'!S:S,'IEA production stats (counts)'!$E:$E,$D47,'IEA production stats (counts)'!$AN:$AN,$C47)</f>
        <v>5</v>
      </c>
      <c r="AG47" s="58">
        <f>COUNTIFS('Country groupings'!$C:$C,$C47)-SUMIFS('IEA production stats (counts)'!T:T,'IEA production stats (counts)'!$E:$E,$D47,'IEA production stats (counts)'!$AN:$AN,$C47)</f>
        <v>5</v>
      </c>
      <c r="AH47" s="58">
        <f>COUNTIFS('Country groupings'!$C:$C,$C47)-SUMIFS('IEA production stats (counts)'!U:U,'IEA production stats (counts)'!$E:$E,$D47,'IEA production stats (counts)'!$AN:$AN,$C47)</f>
        <v>5</v>
      </c>
      <c r="AI47" s="58">
        <f>COUNTIFS('Country groupings'!$C:$C,$C47)-SUMIFS('IEA production stats (counts)'!V:V,'IEA production stats (counts)'!$E:$E,$D47,'IEA production stats (counts)'!$AN:$AN,$C47)</f>
        <v>5</v>
      </c>
      <c r="AJ47" s="58">
        <f>COUNTIFS('Country groupings'!$C:$C,$C47)-SUMIFS('IEA production stats (counts)'!W:W,'IEA production stats (counts)'!$E:$E,$D47,'IEA production stats (counts)'!$AN:$AN,$C47)</f>
        <v>5</v>
      </c>
      <c r="AK47" s="58">
        <f>COUNTIFS('Country groupings'!$C:$C,$C47)-SUMIFS('IEA production stats (counts)'!X:X,'IEA production stats (counts)'!$E:$E,$D47,'IEA production stats (counts)'!$AN:$AN,$C47)</f>
        <v>5</v>
      </c>
      <c r="AL47" s="58">
        <f>COUNTIFS('Country groupings'!$C:$C,$C47)-SUMIFS('IEA production stats (counts)'!Y:Y,'IEA production stats (counts)'!$E:$E,$D47,'IEA production stats (counts)'!$AN:$AN,$C47)</f>
        <v>5</v>
      </c>
      <c r="AM47" s="58">
        <f>COUNTIFS('Country groupings'!$C:$C,$C47)-SUMIFS('IEA production stats (counts)'!Z:Z,'IEA production stats (counts)'!$E:$E,$D47,'IEA production stats (counts)'!$AN:$AN,$C47)</f>
        <v>5</v>
      </c>
      <c r="AN47" s="58">
        <f>COUNTIFS('Country groupings'!$C:$C,$C47)-SUMIFS('IEA production stats (counts)'!AA:AA,'IEA production stats (counts)'!$E:$E,$D47,'IEA production stats (counts)'!$AN:$AN,$C47)</f>
        <v>5</v>
      </c>
      <c r="AO47" s="58">
        <f>COUNTIFS('Country groupings'!$C:$C,$C47)-SUMIFS('IEA production stats (counts)'!AB:AB,'IEA production stats (counts)'!$E:$E,$D47,'IEA production stats (counts)'!$AN:$AN,$C47)</f>
        <v>5</v>
      </c>
      <c r="AP47" s="58">
        <f>COUNTIFS('Country groupings'!$C:$C,$C47)-SUMIFS('IEA production stats (counts)'!AC:AC,'IEA production stats (counts)'!$E:$E,$D47,'IEA production stats (counts)'!$AN:$AN,$C47)</f>
        <v>4</v>
      </c>
      <c r="AQ47" s="58">
        <f>COUNTIFS('Country groupings'!$C:$C,$C47)-SUMIFS('IEA production stats (counts)'!AD:AD,'IEA production stats (counts)'!$E:$E,$D47,'IEA production stats (counts)'!$AN:$AN,$C47)</f>
        <v>4</v>
      </c>
      <c r="AR47" s="58">
        <f>COUNTIFS('Country groupings'!$C:$C,$C47)-SUMIFS('IEA production stats (counts)'!AE:AE,'IEA production stats (counts)'!$E:$E,$D47,'IEA production stats (counts)'!$AN:$AN,$C47)</f>
        <v>4</v>
      </c>
      <c r="AS47" s="58">
        <f>COUNTIFS('Country groupings'!$C:$C,$C47)-SUMIFS('IEA production stats (counts)'!AF:AF,'IEA production stats (counts)'!$E:$E,$D47,'IEA production stats (counts)'!$AN:$AN,$C47)</f>
        <v>4</v>
      </c>
      <c r="AT47" s="58">
        <f>COUNTIFS('Country groupings'!$C:$C,$C47)-SUMIFS('IEA production stats (counts)'!AG:AG,'IEA production stats (counts)'!$E:$E,$D47,'IEA production stats (counts)'!$AN:$AN,$C47)</f>
        <v>4</v>
      </c>
      <c r="AU47" s="58">
        <f>COUNTIFS('Country groupings'!$C:$C,$C47)-SUMIFS('IEA production stats (counts)'!AH:AH,'IEA production stats (counts)'!$E:$E,$D47,'IEA production stats (counts)'!$AN:$AN,$C47)</f>
        <v>4</v>
      </c>
      <c r="AV47" s="58">
        <f>COUNTIFS('Country groupings'!$C:$C,$C47)-SUMIFS('IEA production stats (counts)'!AI:AI,'IEA production stats (counts)'!$E:$E,$D47,'IEA production stats (counts)'!$AN:$AN,$C47)</f>
        <v>4</v>
      </c>
      <c r="AW47" s="58">
        <f>COUNTIFS('Country groupings'!$C:$C,$C47)-SUMIFS('IEA production stats (counts)'!AJ:AJ,'IEA production stats (counts)'!$E:$E,$D47,'IEA production stats (counts)'!$AN:$AN,$C47)</f>
        <v>4</v>
      </c>
      <c r="AX47" s="58">
        <f>COUNTIFS('Country groupings'!$C:$C,$C47)-SUMIFS('IEA production stats (counts)'!AK:AK,'IEA production stats (counts)'!$E:$E,$D47,'IEA production stats (counts)'!$AN:$AN,$C47)</f>
        <v>4</v>
      </c>
      <c r="AY47" s="58">
        <f>COUNTIFS('Country groupings'!$C:$C,$C47)-SUMIFS('IEA production stats (counts)'!AL:AL,'IEA production stats (counts)'!$E:$E,$D47,'IEA production stats (counts)'!$AN:$AN,$C47)</f>
        <v>14</v>
      </c>
      <c r="AZ47" s="62">
        <f>SUMIFS('IEA production stats (counts)'!Q:Q,'IEA production stats (counts)'!$E:$E,$D47,'IEA production stats (counts)'!$AN:$AN,$C47)</f>
        <v>9</v>
      </c>
      <c r="BA47" s="62">
        <f>SUMIFS('IEA production stats (counts)'!R:R,'IEA production stats (counts)'!$E:$E,$D47,'IEA production stats (counts)'!$AN:$AN,$C47)</f>
        <v>9</v>
      </c>
      <c r="BB47" s="62">
        <f>SUMIFS('IEA production stats (counts)'!S:S,'IEA production stats (counts)'!$E:$E,$D47,'IEA production stats (counts)'!$AN:$AN,$C47)</f>
        <v>9</v>
      </c>
      <c r="BC47" s="62">
        <f>SUMIFS('IEA production stats (counts)'!T:T,'IEA production stats (counts)'!$E:$E,$D47,'IEA production stats (counts)'!$AN:$AN,$C47)</f>
        <v>9</v>
      </c>
      <c r="BD47" s="62">
        <f>SUMIFS('IEA production stats (counts)'!U:U,'IEA production stats (counts)'!$E:$E,$D47,'IEA production stats (counts)'!$AN:$AN,$C47)</f>
        <v>9</v>
      </c>
      <c r="BE47" s="62">
        <f>SUMIFS('IEA production stats (counts)'!V:V,'IEA production stats (counts)'!$E:$E,$D47,'IEA production stats (counts)'!$AN:$AN,$C47)</f>
        <v>9</v>
      </c>
      <c r="BF47" s="62">
        <f>SUMIFS('IEA production stats (counts)'!W:W,'IEA production stats (counts)'!$E:$E,$D47,'IEA production stats (counts)'!$AN:$AN,$C47)</f>
        <v>9</v>
      </c>
      <c r="BG47" s="62">
        <f>SUMIFS('IEA production stats (counts)'!X:X,'IEA production stats (counts)'!$E:$E,$D47,'IEA production stats (counts)'!$AN:$AN,$C47)</f>
        <v>9</v>
      </c>
      <c r="BH47" s="62">
        <f>SUMIFS('IEA production stats (counts)'!Y:Y,'IEA production stats (counts)'!$E:$E,$D47,'IEA production stats (counts)'!$AN:$AN,$C47)</f>
        <v>9</v>
      </c>
      <c r="BI47" s="62">
        <f>SUMIFS('IEA production stats (counts)'!Z:Z,'IEA production stats (counts)'!$E:$E,$D47,'IEA production stats (counts)'!$AN:$AN,$C47)</f>
        <v>9</v>
      </c>
      <c r="BJ47" s="62">
        <f>SUMIFS('IEA production stats (counts)'!AA:AA,'IEA production stats (counts)'!$E:$E,$D47,'IEA production stats (counts)'!$AN:$AN,$C47)</f>
        <v>9</v>
      </c>
      <c r="BK47" s="62">
        <f>SUMIFS('IEA production stats (counts)'!AB:AB,'IEA production stats (counts)'!$E:$E,$D47,'IEA production stats (counts)'!$AN:$AN,$C47)</f>
        <v>9</v>
      </c>
      <c r="BL47" s="62">
        <f>SUMIFS('IEA production stats (counts)'!AC:AC,'IEA production stats (counts)'!$E:$E,$D47,'IEA production stats (counts)'!$AN:$AN,$C47)</f>
        <v>10</v>
      </c>
      <c r="BM47" s="62">
        <f>SUMIFS('IEA production stats (counts)'!AD:AD,'IEA production stats (counts)'!$E:$E,$D47,'IEA production stats (counts)'!$AN:$AN,$C47)</f>
        <v>10</v>
      </c>
      <c r="BN47" s="62">
        <f>SUMIFS('IEA production stats (counts)'!AE:AE,'IEA production stats (counts)'!$E:$E,$D47,'IEA production stats (counts)'!$AN:$AN,$C47)</f>
        <v>10</v>
      </c>
      <c r="BO47" s="62">
        <f>SUMIFS('IEA production stats (counts)'!AF:AF,'IEA production stats (counts)'!$E:$E,$D47,'IEA production stats (counts)'!$AN:$AN,$C47)</f>
        <v>10</v>
      </c>
      <c r="BP47" s="62">
        <f>SUMIFS('IEA production stats (counts)'!AG:AG,'IEA production stats (counts)'!$E:$E,$D47,'IEA production stats (counts)'!$AN:$AN,$C47)</f>
        <v>10</v>
      </c>
      <c r="BQ47" s="62">
        <f>SUMIFS('IEA production stats (counts)'!AH:AH,'IEA production stats (counts)'!$E:$E,$D47,'IEA production stats (counts)'!$AN:$AN,$C47)</f>
        <v>10</v>
      </c>
      <c r="BR47" s="62">
        <f>SUMIFS('IEA production stats (counts)'!AI:AI,'IEA production stats (counts)'!$E:$E,$D47,'IEA production stats (counts)'!$AN:$AN,$C47)</f>
        <v>10</v>
      </c>
      <c r="BS47" s="62">
        <f>SUMIFS('IEA production stats (counts)'!AJ:AJ,'IEA production stats (counts)'!$E:$E,$D47,'IEA production stats (counts)'!$AN:$AN,$C47)</f>
        <v>10</v>
      </c>
      <c r="BT47" s="62">
        <f>SUMIFS('IEA production stats (counts)'!AK:AK,'IEA production stats (counts)'!$E:$E,$D47,'IEA production stats (counts)'!$AN:$AN,$C47)</f>
        <v>10</v>
      </c>
      <c r="BU47" s="62">
        <f>SUMIFS('IEA production stats (counts)'!AL:AL,'IEA production stats (counts)'!$E:$E,$D47,'IEA production stats (counts)'!$AN:$AN,$C47)</f>
        <v>0</v>
      </c>
      <c r="BV47" s="66">
        <f t="shared" si="2"/>
        <v>64.285714285714292</v>
      </c>
      <c r="BW47" s="66">
        <f t="shared" si="22"/>
        <v>64.285714285714292</v>
      </c>
      <c r="BX47" s="66">
        <f t="shared" si="23"/>
        <v>64.285714285714292</v>
      </c>
      <c r="BY47" s="66">
        <f t="shared" si="24"/>
        <v>64.285714285714292</v>
      </c>
      <c r="BZ47" s="66">
        <f t="shared" si="4"/>
        <v>64.285714285714292</v>
      </c>
      <c r="CA47" s="66">
        <f t="shared" si="5"/>
        <v>64.285714285714292</v>
      </c>
      <c r="CB47" s="66">
        <f t="shared" si="6"/>
        <v>64.285714285714292</v>
      </c>
      <c r="CC47" s="66">
        <f t="shared" si="7"/>
        <v>64.285714285714292</v>
      </c>
      <c r="CD47" s="66">
        <f t="shared" si="8"/>
        <v>64.285714285714292</v>
      </c>
      <c r="CE47" s="66">
        <f t="shared" si="9"/>
        <v>64.285714285714292</v>
      </c>
      <c r="CF47" s="66">
        <f t="shared" si="10"/>
        <v>64.285714285714292</v>
      </c>
      <c r="CG47" s="66">
        <f t="shared" si="11"/>
        <v>64.285714285714292</v>
      </c>
      <c r="CH47" s="66">
        <f t="shared" si="12"/>
        <v>71.428571428571431</v>
      </c>
      <c r="CI47" s="66">
        <f t="shared" si="13"/>
        <v>71.428571428571431</v>
      </c>
      <c r="CJ47" s="66">
        <f t="shared" si="14"/>
        <v>71.428571428571431</v>
      </c>
      <c r="CK47" s="66">
        <f t="shared" si="15"/>
        <v>71.428571428571431</v>
      </c>
      <c r="CL47" s="66">
        <f t="shared" si="16"/>
        <v>71.428571428571431</v>
      </c>
      <c r="CM47" s="66">
        <f t="shared" si="17"/>
        <v>71.428571428571431</v>
      </c>
      <c r="CN47" s="66">
        <f t="shared" si="18"/>
        <v>71.428571428571431</v>
      </c>
      <c r="CO47" s="66">
        <f t="shared" si="19"/>
        <v>71.428571428571431</v>
      </c>
      <c r="CP47" s="66">
        <f t="shared" si="20"/>
        <v>71.428571428571431</v>
      </c>
      <c r="CQ47" s="66">
        <f t="shared" si="21"/>
        <v>0</v>
      </c>
    </row>
    <row r="48" spans="1:95" x14ac:dyDescent="0.25">
      <c r="A48" s="5" t="str">
        <f t="shared" si="26"/>
        <v>103MRENEW</v>
      </c>
      <c r="B48" s="3">
        <v>103</v>
      </c>
      <c r="C48" t="str">
        <f>VLOOKUP($B48,'Lookup codes'!$A:$C,2,FALSE)</f>
        <v>East Africa</v>
      </c>
      <c r="D48" t="s">
        <v>640</v>
      </c>
      <c r="E48" t="s">
        <v>641</v>
      </c>
      <c r="F48" t="s">
        <v>794</v>
      </c>
      <c r="G48" t="s">
        <v>528</v>
      </c>
      <c r="H48" s="45">
        <f>SUMIFS('IEA production stats by year'!Q:Q,'IEA production stats by year'!$E:$E,$D48,'IEA production stats by year'!$AN:$AN,$C48)</f>
        <v>3190145.2014000001</v>
      </c>
      <c r="I48" s="45">
        <f>SUMIFS('IEA production stats by year'!R:R,'IEA production stats by year'!$E:$E,$D48,'IEA production stats by year'!$AN:$AN,$C48)</f>
        <v>3304475.9994999999</v>
      </c>
      <c r="J48" s="45">
        <f>SUMIFS('IEA production stats by year'!S:S,'IEA production stats by year'!$E:$E,$D48,'IEA production stats by year'!$AN:$AN,$C48)</f>
        <v>3407571.4109999998</v>
      </c>
      <c r="K48" s="45">
        <f>SUMIFS('IEA production stats by year'!T:T,'IEA production stats by year'!$E:$E,$D48,'IEA production stats by year'!$AN:$AN,$C48)</f>
        <v>3494120.0027999999</v>
      </c>
      <c r="L48" s="45">
        <f>SUMIFS('IEA production stats by year'!U:U,'IEA production stats by year'!$E:$E,$D48,'IEA production stats by year'!$AN:$AN,$C48)</f>
        <v>3568018.6055000001</v>
      </c>
      <c r="M48" s="45">
        <f>SUMIFS('IEA production stats by year'!V:V,'IEA production stats by year'!$E:$E,$D48,'IEA production stats by year'!$AN:$AN,$C48)</f>
        <v>3636973.0033999998</v>
      </c>
      <c r="N48" s="45">
        <f>SUMIFS('IEA production stats by year'!W:W,'IEA production stats by year'!$E:$E,$D48,'IEA production stats by year'!$AN:$AN,$C48)</f>
        <v>3729727.1990999999</v>
      </c>
      <c r="O48" s="45">
        <f>SUMIFS('IEA production stats by year'!X:X,'IEA production stats by year'!$E:$E,$D48,'IEA production stats by year'!$AN:$AN,$C48)</f>
        <v>3768693.1980999997</v>
      </c>
      <c r="P48" s="45">
        <f>SUMIFS('IEA production stats by year'!Y:Y,'IEA production stats by year'!$E:$E,$D48,'IEA production stats by year'!$AN:$AN,$C48)</f>
        <v>3859749.3990000002</v>
      </c>
      <c r="Q48" s="45">
        <f>SUMIFS('IEA production stats by year'!Z:Z,'IEA production stats by year'!$E:$E,$D48,'IEA production stats by year'!$AN:$AN,$C48)</f>
        <v>3987375.7993999999</v>
      </c>
      <c r="R48" s="45">
        <f>SUMIFS('IEA production stats by year'!AA:AA,'IEA production stats by year'!$E:$E,$D48,'IEA production stats by year'!$AN:$AN,$C48)</f>
        <v>4097106.2045</v>
      </c>
      <c r="S48" s="45">
        <f>SUMIFS('IEA production stats by year'!AB:AB,'IEA production stats by year'!$E:$E,$D48,'IEA production stats by year'!$AN:$AN,$C48)</f>
        <v>4220542.0157000003</v>
      </c>
      <c r="T48" s="45">
        <f>SUMIFS('IEA production stats by year'!AC:AC,'IEA production stats by year'!$E:$E,$D48,'IEA production stats by year'!$AN:$AN,$C48)</f>
        <v>4292014.6146999998</v>
      </c>
      <c r="U48" s="45">
        <f>SUMIFS('IEA production stats by year'!AD:AD,'IEA production stats by year'!$E:$E,$D48,'IEA production stats by year'!$AN:$AN,$C48)</f>
        <v>4451524.8032</v>
      </c>
      <c r="V48" s="45">
        <f>SUMIFS('IEA production stats by year'!AE:AE,'IEA production stats by year'!$E:$E,$D48,'IEA production stats by year'!$AN:$AN,$C48)</f>
        <v>4578402.2019000007</v>
      </c>
      <c r="W48" s="45">
        <f>SUMIFS('IEA production stats by year'!AF:AF,'IEA production stats by year'!$E:$E,$D48,'IEA production stats by year'!$AN:$AN,$C48)</f>
        <v>4748903.4061000003</v>
      </c>
      <c r="X48" s="45">
        <f>SUMIFS('IEA production stats by year'!AG:AG,'IEA production stats by year'!$E:$E,$D48,'IEA production stats by year'!$AN:$AN,$C48)</f>
        <v>4696665.6109000007</v>
      </c>
      <c r="Y48" s="45">
        <f>SUMIFS('IEA production stats by year'!AH:AH,'IEA production stats by year'!$E:$E,$D48,'IEA production stats by year'!$AN:$AN,$C48)</f>
        <v>4794031.1565000005</v>
      </c>
      <c r="Z48" s="45">
        <f>SUMIFS('IEA production stats by year'!AI:AI,'IEA production stats by year'!$E:$E,$D48,'IEA production stats by year'!$AN:$AN,$C48)</f>
        <v>4932651.6748000002</v>
      </c>
      <c r="AA48" s="45">
        <f>SUMIFS('IEA production stats by year'!AJ:AJ,'IEA production stats by year'!$E:$E,$D48,'IEA production stats by year'!$AN:$AN,$C48)</f>
        <v>5135594.5499</v>
      </c>
      <c r="AB48" s="45">
        <f>SUMIFS('IEA production stats by year'!AK:AK,'IEA production stats by year'!$E:$E,$D48,'IEA production stats by year'!$AN:$AN,$C48)</f>
        <v>5152665.1636000006</v>
      </c>
      <c r="AC48" s="45">
        <f>SUMIFS('IEA production stats by year'!AL:AL,'IEA production stats by year'!$E:$E,$D48,'IEA production stats by year'!$AN:$AN,$C48)</f>
        <v>0</v>
      </c>
      <c r="AD48" s="58">
        <f>COUNTIFS('Country groupings'!$C:$C,$C48)-SUMIFS('IEA production stats (counts)'!Q:Q,'IEA production stats (counts)'!$E:$E,$D48,'IEA production stats (counts)'!$AN:$AN,$C48)</f>
        <v>5</v>
      </c>
      <c r="AE48" s="58">
        <f>COUNTIFS('Country groupings'!$C:$C,$C48)-SUMIFS('IEA production stats (counts)'!R:R,'IEA production stats (counts)'!$E:$E,$D48,'IEA production stats (counts)'!$AN:$AN,$C48)</f>
        <v>5</v>
      </c>
      <c r="AF48" s="58">
        <f>COUNTIFS('Country groupings'!$C:$C,$C48)-SUMIFS('IEA production stats (counts)'!S:S,'IEA production stats (counts)'!$E:$E,$D48,'IEA production stats (counts)'!$AN:$AN,$C48)</f>
        <v>5</v>
      </c>
      <c r="AG48" s="58">
        <f>COUNTIFS('Country groupings'!$C:$C,$C48)-SUMIFS('IEA production stats (counts)'!T:T,'IEA production stats (counts)'!$E:$E,$D48,'IEA production stats (counts)'!$AN:$AN,$C48)</f>
        <v>5</v>
      </c>
      <c r="AH48" s="58">
        <f>COUNTIFS('Country groupings'!$C:$C,$C48)-SUMIFS('IEA production stats (counts)'!U:U,'IEA production stats (counts)'!$E:$E,$D48,'IEA production stats (counts)'!$AN:$AN,$C48)</f>
        <v>5</v>
      </c>
      <c r="AI48" s="58">
        <f>COUNTIFS('Country groupings'!$C:$C,$C48)-SUMIFS('IEA production stats (counts)'!V:V,'IEA production stats (counts)'!$E:$E,$D48,'IEA production stats (counts)'!$AN:$AN,$C48)</f>
        <v>5</v>
      </c>
      <c r="AJ48" s="58">
        <f>COUNTIFS('Country groupings'!$C:$C,$C48)-SUMIFS('IEA production stats (counts)'!W:W,'IEA production stats (counts)'!$E:$E,$D48,'IEA production stats (counts)'!$AN:$AN,$C48)</f>
        <v>5</v>
      </c>
      <c r="AK48" s="58">
        <f>COUNTIFS('Country groupings'!$C:$C,$C48)-SUMIFS('IEA production stats (counts)'!X:X,'IEA production stats (counts)'!$E:$E,$D48,'IEA production stats (counts)'!$AN:$AN,$C48)</f>
        <v>5</v>
      </c>
      <c r="AL48" s="58">
        <f>COUNTIFS('Country groupings'!$C:$C,$C48)-SUMIFS('IEA production stats (counts)'!Y:Y,'IEA production stats (counts)'!$E:$E,$D48,'IEA production stats (counts)'!$AN:$AN,$C48)</f>
        <v>5</v>
      </c>
      <c r="AM48" s="58">
        <f>COUNTIFS('Country groupings'!$C:$C,$C48)-SUMIFS('IEA production stats (counts)'!Z:Z,'IEA production stats (counts)'!$E:$E,$D48,'IEA production stats (counts)'!$AN:$AN,$C48)</f>
        <v>5</v>
      </c>
      <c r="AN48" s="58">
        <f>COUNTIFS('Country groupings'!$C:$C,$C48)-SUMIFS('IEA production stats (counts)'!AA:AA,'IEA production stats (counts)'!$E:$E,$D48,'IEA production stats (counts)'!$AN:$AN,$C48)</f>
        <v>5</v>
      </c>
      <c r="AO48" s="58">
        <f>COUNTIFS('Country groupings'!$C:$C,$C48)-SUMIFS('IEA production stats (counts)'!AB:AB,'IEA production stats (counts)'!$E:$E,$D48,'IEA production stats (counts)'!$AN:$AN,$C48)</f>
        <v>5</v>
      </c>
      <c r="AP48" s="58">
        <f>COUNTIFS('Country groupings'!$C:$C,$C48)-SUMIFS('IEA production stats (counts)'!AC:AC,'IEA production stats (counts)'!$E:$E,$D48,'IEA production stats (counts)'!$AN:$AN,$C48)</f>
        <v>4</v>
      </c>
      <c r="AQ48" s="58">
        <f>COUNTIFS('Country groupings'!$C:$C,$C48)-SUMIFS('IEA production stats (counts)'!AD:AD,'IEA production stats (counts)'!$E:$E,$D48,'IEA production stats (counts)'!$AN:$AN,$C48)</f>
        <v>4</v>
      </c>
      <c r="AR48" s="58">
        <f>COUNTIFS('Country groupings'!$C:$C,$C48)-SUMIFS('IEA production stats (counts)'!AE:AE,'IEA production stats (counts)'!$E:$E,$D48,'IEA production stats (counts)'!$AN:$AN,$C48)</f>
        <v>4</v>
      </c>
      <c r="AS48" s="58">
        <f>COUNTIFS('Country groupings'!$C:$C,$C48)-SUMIFS('IEA production stats (counts)'!AF:AF,'IEA production stats (counts)'!$E:$E,$D48,'IEA production stats (counts)'!$AN:$AN,$C48)</f>
        <v>4</v>
      </c>
      <c r="AT48" s="58">
        <f>COUNTIFS('Country groupings'!$C:$C,$C48)-SUMIFS('IEA production stats (counts)'!AG:AG,'IEA production stats (counts)'!$E:$E,$D48,'IEA production stats (counts)'!$AN:$AN,$C48)</f>
        <v>4</v>
      </c>
      <c r="AU48" s="58">
        <f>COUNTIFS('Country groupings'!$C:$C,$C48)-SUMIFS('IEA production stats (counts)'!AH:AH,'IEA production stats (counts)'!$E:$E,$D48,'IEA production stats (counts)'!$AN:$AN,$C48)</f>
        <v>4</v>
      </c>
      <c r="AV48" s="58">
        <f>COUNTIFS('Country groupings'!$C:$C,$C48)-SUMIFS('IEA production stats (counts)'!AI:AI,'IEA production stats (counts)'!$E:$E,$D48,'IEA production stats (counts)'!$AN:$AN,$C48)</f>
        <v>4</v>
      </c>
      <c r="AW48" s="58">
        <f>COUNTIFS('Country groupings'!$C:$C,$C48)-SUMIFS('IEA production stats (counts)'!AJ:AJ,'IEA production stats (counts)'!$E:$E,$D48,'IEA production stats (counts)'!$AN:$AN,$C48)</f>
        <v>4</v>
      </c>
      <c r="AX48" s="58">
        <f>COUNTIFS('Country groupings'!$C:$C,$C48)-SUMIFS('IEA production stats (counts)'!AK:AK,'IEA production stats (counts)'!$E:$E,$D48,'IEA production stats (counts)'!$AN:$AN,$C48)</f>
        <v>4</v>
      </c>
      <c r="AY48" s="58">
        <f>COUNTIFS('Country groupings'!$C:$C,$C48)-SUMIFS('IEA production stats (counts)'!AL:AL,'IEA production stats (counts)'!$E:$E,$D48,'IEA production stats (counts)'!$AN:$AN,$C48)</f>
        <v>14</v>
      </c>
      <c r="AZ48" s="62">
        <f>SUMIFS('IEA production stats (counts)'!Q:Q,'IEA production stats (counts)'!$E:$E,$D48,'IEA production stats (counts)'!$AN:$AN,$C48)</f>
        <v>9</v>
      </c>
      <c r="BA48" s="62">
        <f>SUMIFS('IEA production stats (counts)'!R:R,'IEA production stats (counts)'!$E:$E,$D48,'IEA production stats (counts)'!$AN:$AN,$C48)</f>
        <v>9</v>
      </c>
      <c r="BB48" s="62">
        <f>SUMIFS('IEA production stats (counts)'!S:S,'IEA production stats (counts)'!$E:$E,$D48,'IEA production stats (counts)'!$AN:$AN,$C48)</f>
        <v>9</v>
      </c>
      <c r="BC48" s="62">
        <f>SUMIFS('IEA production stats (counts)'!T:T,'IEA production stats (counts)'!$E:$E,$D48,'IEA production stats (counts)'!$AN:$AN,$C48)</f>
        <v>9</v>
      </c>
      <c r="BD48" s="62">
        <f>SUMIFS('IEA production stats (counts)'!U:U,'IEA production stats (counts)'!$E:$E,$D48,'IEA production stats (counts)'!$AN:$AN,$C48)</f>
        <v>9</v>
      </c>
      <c r="BE48" s="62">
        <f>SUMIFS('IEA production stats (counts)'!V:V,'IEA production stats (counts)'!$E:$E,$D48,'IEA production stats (counts)'!$AN:$AN,$C48)</f>
        <v>9</v>
      </c>
      <c r="BF48" s="62">
        <f>SUMIFS('IEA production stats (counts)'!W:W,'IEA production stats (counts)'!$E:$E,$D48,'IEA production stats (counts)'!$AN:$AN,$C48)</f>
        <v>9</v>
      </c>
      <c r="BG48" s="62">
        <f>SUMIFS('IEA production stats (counts)'!X:X,'IEA production stats (counts)'!$E:$E,$D48,'IEA production stats (counts)'!$AN:$AN,$C48)</f>
        <v>9</v>
      </c>
      <c r="BH48" s="62">
        <f>SUMIFS('IEA production stats (counts)'!Y:Y,'IEA production stats (counts)'!$E:$E,$D48,'IEA production stats (counts)'!$AN:$AN,$C48)</f>
        <v>9</v>
      </c>
      <c r="BI48" s="62">
        <f>SUMIFS('IEA production stats (counts)'!Z:Z,'IEA production stats (counts)'!$E:$E,$D48,'IEA production stats (counts)'!$AN:$AN,$C48)</f>
        <v>9</v>
      </c>
      <c r="BJ48" s="62">
        <f>SUMIFS('IEA production stats (counts)'!AA:AA,'IEA production stats (counts)'!$E:$E,$D48,'IEA production stats (counts)'!$AN:$AN,$C48)</f>
        <v>9</v>
      </c>
      <c r="BK48" s="62">
        <f>SUMIFS('IEA production stats (counts)'!AB:AB,'IEA production stats (counts)'!$E:$E,$D48,'IEA production stats (counts)'!$AN:$AN,$C48)</f>
        <v>9</v>
      </c>
      <c r="BL48" s="62">
        <f>SUMIFS('IEA production stats (counts)'!AC:AC,'IEA production stats (counts)'!$E:$E,$D48,'IEA production stats (counts)'!$AN:$AN,$C48)</f>
        <v>10</v>
      </c>
      <c r="BM48" s="62">
        <f>SUMIFS('IEA production stats (counts)'!AD:AD,'IEA production stats (counts)'!$E:$E,$D48,'IEA production stats (counts)'!$AN:$AN,$C48)</f>
        <v>10</v>
      </c>
      <c r="BN48" s="62">
        <f>SUMIFS('IEA production stats (counts)'!AE:AE,'IEA production stats (counts)'!$E:$E,$D48,'IEA production stats (counts)'!$AN:$AN,$C48)</f>
        <v>10</v>
      </c>
      <c r="BO48" s="62">
        <f>SUMIFS('IEA production stats (counts)'!AF:AF,'IEA production stats (counts)'!$E:$E,$D48,'IEA production stats (counts)'!$AN:$AN,$C48)</f>
        <v>10</v>
      </c>
      <c r="BP48" s="62">
        <f>SUMIFS('IEA production stats (counts)'!AG:AG,'IEA production stats (counts)'!$E:$E,$D48,'IEA production stats (counts)'!$AN:$AN,$C48)</f>
        <v>10</v>
      </c>
      <c r="BQ48" s="62">
        <f>SUMIFS('IEA production stats (counts)'!AH:AH,'IEA production stats (counts)'!$E:$E,$D48,'IEA production stats (counts)'!$AN:$AN,$C48)</f>
        <v>10</v>
      </c>
      <c r="BR48" s="62">
        <f>SUMIFS('IEA production stats (counts)'!AI:AI,'IEA production stats (counts)'!$E:$E,$D48,'IEA production stats (counts)'!$AN:$AN,$C48)</f>
        <v>10</v>
      </c>
      <c r="BS48" s="62">
        <f>SUMIFS('IEA production stats (counts)'!AJ:AJ,'IEA production stats (counts)'!$E:$E,$D48,'IEA production stats (counts)'!$AN:$AN,$C48)</f>
        <v>10</v>
      </c>
      <c r="BT48" s="62">
        <f>SUMIFS('IEA production stats (counts)'!AK:AK,'IEA production stats (counts)'!$E:$E,$D48,'IEA production stats (counts)'!$AN:$AN,$C48)</f>
        <v>10</v>
      </c>
      <c r="BU48" s="62">
        <f>SUMIFS('IEA production stats (counts)'!AL:AL,'IEA production stats (counts)'!$E:$E,$D48,'IEA production stats (counts)'!$AN:$AN,$C48)</f>
        <v>0</v>
      </c>
      <c r="BV48" s="66">
        <f t="shared" si="2"/>
        <v>64.285714285714292</v>
      </c>
      <c r="BW48" s="66">
        <f t="shared" si="22"/>
        <v>64.285714285714292</v>
      </c>
      <c r="BX48" s="66">
        <f t="shared" si="23"/>
        <v>64.285714285714292</v>
      </c>
      <c r="BY48" s="66">
        <f t="shared" si="24"/>
        <v>64.285714285714292</v>
      </c>
      <c r="BZ48" s="66">
        <f t="shared" si="4"/>
        <v>64.285714285714292</v>
      </c>
      <c r="CA48" s="66">
        <f t="shared" si="5"/>
        <v>64.285714285714292</v>
      </c>
      <c r="CB48" s="66">
        <f t="shared" si="6"/>
        <v>64.285714285714292</v>
      </c>
      <c r="CC48" s="66">
        <f t="shared" si="7"/>
        <v>64.285714285714292</v>
      </c>
      <c r="CD48" s="66">
        <f t="shared" si="8"/>
        <v>64.285714285714292</v>
      </c>
      <c r="CE48" s="66">
        <f t="shared" si="9"/>
        <v>64.285714285714292</v>
      </c>
      <c r="CF48" s="66">
        <f t="shared" si="10"/>
        <v>64.285714285714292</v>
      </c>
      <c r="CG48" s="66">
        <f t="shared" si="11"/>
        <v>64.285714285714292</v>
      </c>
      <c r="CH48" s="66">
        <f t="shared" si="12"/>
        <v>71.428571428571431</v>
      </c>
      <c r="CI48" s="66">
        <f t="shared" si="13"/>
        <v>71.428571428571431</v>
      </c>
      <c r="CJ48" s="66">
        <f t="shared" si="14"/>
        <v>71.428571428571431</v>
      </c>
      <c r="CK48" s="66">
        <f t="shared" si="15"/>
        <v>71.428571428571431</v>
      </c>
      <c r="CL48" s="66">
        <f t="shared" si="16"/>
        <v>71.428571428571431</v>
      </c>
      <c r="CM48" s="66">
        <f t="shared" si="17"/>
        <v>71.428571428571431</v>
      </c>
      <c r="CN48" s="66">
        <f t="shared" si="18"/>
        <v>71.428571428571431</v>
      </c>
      <c r="CO48" s="66">
        <f t="shared" si="19"/>
        <v>71.428571428571431</v>
      </c>
      <c r="CP48" s="66">
        <f t="shared" si="20"/>
        <v>71.428571428571431</v>
      </c>
      <c r="CQ48" s="66">
        <f t="shared" si="21"/>
        <v>0</v>
      </c>
    </row>
    <row r="49" spans="1:95" x14ac:dyDescent="0.25">
      <c r="A49" s="5" t="str">
        <f t="shared" si="26"/>
        <v>103TOTAL</v>
      </c>
      <c r="B49" s="3">
        <v>103</v>
      </c>
      <c r="C49" t="str">
        <f>VLOOKUP($B49,'Lookup codes'!$A:$C,2,FALSE)</f>
        <v>East Africa</v>
      </c>
      <c r="D49" t="s">
        <v>642</v>
      </c>
      <c r="E49" t="s">
        <v>643</v>
      </c>
      <c r="F49" t="s">
        <v>794</v>
      </c>
      <c r="G49" t="s">
        <v>528</v>
      </c>
      <c r="H49" s="45">
        <f>SUMIFS('IEA production stats by year'!Q:Q,'IEA production stats by year'!$E:$E,$D49,'IEA production stats by year'!$AN:$AN,$C49)</f>
        <v>3569686.4549000002</v>
      </c>
      <c r="I49" s="45">
        <f>SUMIFS('IEA production stats by year'!R:R,'IEA production stats by year'!$E:$E,$D49,'IEA production stats by year'!$AN:$AN,$C49)</f>
        <v>3749501.4637000002</v>
      </c>
      <c r="J49" s="45">
        <f>SUMIFS('IEA production stats by year'!S:S,'IEA production stats by year'!$E:$E,$D49,'IEA production stats by year'!$AN:$AN,$C49)</f>
        <v>3922565.3830999997</v>
      </c>
      <c r="K49" s="45">
        <f>SUMIFS('IEA production stats by year'!T:T,'IEA production stats by year'!$E:$E,$D49,'IEA production stats by year'!$AN:$AN,$C49)</f>
        <v>4060280.5017999997</v>
      </c>
      <c r="L49" s="45">
        <f>SUMIFS('IEA production stats by year'!U:U,'IEA production stats by year'!$E:$E,$D49,'IEA production stats by year'!$AN:$AN,$C49)</f>
        <v>4215239.1069999998</v>
      </c>
      <c r="M49" s="45">
        <f>SUMIFS('IEA production stats by year'!V:V,'IEA production stats by year'!$E:$E,$D49,'IEA production stats by year'!$AN:$AN,$C49)</f>
        <v>4301755.1043999996</v>
      </c>
      <c r="N49" s="45">
        <f>SUMIFS('IEA production stats by year'!W:W,'IEA production stats by year'!$E:$E,$D49,'IEA production stats by year'!$AN:$AN,$C49)</f>
        <v>4482722.6974999998</v>
      </c>
      <c r="O49" s="45">
        <f>SUMIFS('IEA production stats by year'!X:X,'IEA production stats by year'!$E:$E,$D49,'IEA production stats by year'!$AN:$AN,$C49)</f>
        <v>4802455.7977</v>
      </c>
      <c r="P49" s="45">
        <f>SUMIFS('IEA production stats by year'!Y:Y,'IEA production stats by year'!$E:$E,$D49,'IEA production stats by year'!$AN:$AN,$C49)</f>
        <v>4863864.9537000004</v>
      </c>
      <c r="Q49" s="45">
        <f>SUMIFS('IEA production stats by year'!Z:Z,'IEA production stats by year'!$E:$E,$D49,'IEA production stats by year'!$AN:$AN,$C49)</f>
        <v>5022373.9403999997</v>
      </c>
      <c r="R49" s="45">
        <f>SUMIFS('IEA production stats by year'!AA:AA,'IEA production stats by year'!$E:$E,$D49,'IEA production stats by year'!$AN:$AN,$C49)</f>
        <v>5109782.6892999997</v>
      </c>
      <c r="S49" s="45">
        <f>SUMIFS('IEA production stats by year'!AB:AB,'IEA production stats by year'!$E:$E,$D49,'IEA production stats by year'!$AN:$AN,$C49)</f>
        <v>5217593.7146000005</v>
      </c>
      <c r="T49" s="45">
        <f>SUMIFS('IEA production stats by year'!AC:AC,'IEA production stats by year'!$E:$E,$D49,'IEA production stats by year'!$AN:$AN,$C49)</f>
        <v>4605836.1417999994</v>
      </c>
      <c r="U49" s="45">
        <f>SUMIFS('IEA production stats by year'!AD:AD,'IEA production stats by year'!$E:$E,$D49,'IEA production stats by year'!$AN:$AN,$C49)</f>
        <v>4949147.2481000004</v>
      </c>
      <c r="V49" s="45">
        <f>SUMIFS('IEA production stats by year'!AE:AE,'IEA production stats by year'!$E:$E,$D49,'IEA production stats by year'!$AN:$AN,$C49)</f>
        <v>5207060.5048000002</v>
      </c>
      <c r="W49" s="45">
        <f>SUMIFS('IEA production stats by year'!AF:AF,'IEA production stats by year'!$E:$E,$D49,'IEA production stats by year'!$AN:$AN,$C49)</f>
        <v>5347428.7145999996</v>
      </c>
      <c r="X49" s="45">
        <f>SUMIFS('IEA production stats by year'!AG:AG,'IEA production stats by year'!$E:$E,$D49,'IEA production stats by year'!$AN:$AN,$C49)</f>
        <v>5258097.8351999996</v>
      </c>
      <c r="Y49" s="45">
        <f>SUMIFS('IEA production stats by year'!AH:AH,'IEA production stats by year'!$E:$E,$D49,'IEA production stats by year'!$AN:$AN,$C49)</f>
        <v>5362731.7954000002</v>
      </c>
      <c r="Z49" s="45">
        <f>SUMIFS('IEA production stats by year'!AI:AI,'IEA production stats by year'!$E:$E,$D49,'IEA production stats by year'!$AN:$AN,$C49)</f>
        <v>5497010.6732999999</v>
      </c>
      <c r="AA49" s="45">
        <f>SUMIFS('IEA production stats by year'!AJ:AJ,'IEA production stats by year'!$E:$E,$D49,'IEA production stats by year'!$AN:$AN,$C49)</f>
        <v>5765047.2141999993</v>
      </c>
      <c r="AB49" s="45">
        <f>SUMIFS('IEA production stats by year'!AK:AK,'IEA production stats by year'!$E:$E,$D49,'IEA production stats by year'!$AN:$AN,$C49)</f>
        <v>5738982.9188999999</v>
      </c>
      <c r="AC49" s="45">
        <f>SUMIFS('IEA production stats by year'!AL:AL,'IEA production stats by year'!$E:$E,$D49,'IEA production stats by year'!$AN:$AN,$C49)</f>
        <v>0</v>
      </c>
      <c r="AD49" s="58">
        <f>COUNTIFS('Country groupings'!$C:$C,$C49)-SUMIFS('IEA production stats (counts)'!Q:Q,'IEA production stats (counts)'!$E:$E,$D49,'IEA production stats (counts)'!$AN:$AN,$C49)</f>
        <v>5</v>
      </c>
      <c r="AE49" s="58">
        <f>COUNTIFS('Country groupings'!$C:$C,$C49)-SUMIFS('IEA production stats (counts)'!R:R,'IEA production stats (counts)'!$E:$E,$D49,'IEA production stats (counts)'!$AN:$AN,$C49)</f>
        <v>5</v>
      </c>
      <c r="AF49" s="58">
        <f>COUNTIFS('Country groupings'!$C:$C,$C49)-SUMIFS('IEA production stats (counts)'!S:S,'IEA production stats (counts)'!$E:$E,$D49,'IEA production stats (counts)'!$AN:$AN,$C49)</f>
        <v>5</v>
      </c>
      <c r="AG49" s="58">
        <f>COUNTIFS('Country groupings'!$C:$C,$C49)-SUMIFS('IEA production stats (counts)'!T:T,'IEA production stats (counts)'!$E:$E,$D49,'IEA production stats (counts)'!$AN:$AN,$C49)</f>
        <v>5</v>
      </c>
      <c r="AH49" s="58">
        <f>COUNTIFS('Country groupings'!$C:$C,$C49)-SUMIFS('IEA production stats (counts)'!U:U,'IEA production stats (counts)'!$E:$E,$D49,'IEA production stats (counts)'!$AN:$AN,$C49)</f>
        <v>5</v>
      </c>
      <c r="AI49" s="58">
        <f>COUNTIFS('Country groupings'!$C:$C,$C49)-SUMIFS('IEA production stats (counts)'!V:V,'IEA production stats (counts)'!$E:$E,$D49,'IEA production stats (counts)'!$AN:$AN,$C49)</f>
        <v>5</v>
      </c>
      <c r="AJ49" s="58">
        <f>COUNTIFS('Country groupings'!$C:$C,$C49)-SUMIFS('IEA production stats (counts)'!W:W,'IEA production stats (counts)'!$E:$E,$D49,'IEA production stats (counts)'!$AN:$AN,$C49)</f>
        <v>5</v>
      </c>
      <c r="AK49" s="58">
        <f>COUNTIFS('Country groupings'!$C:$C,$C49)-SUMIFS('IEA production stats (counts)'!X:X,'IEA production stats (counts)'!$E:$E,$D49,'IEA production stats (counts)'!$AN:$AN,$C49)</f>
        <v>5</v>
      </c>
      <c r="AL49" s="58">
        <f>COUNTIFS('Country groupings'!$C:$C,$C49)-SUMIFS('IEA production stats (counts)'!Y:Y,'IEA production stats (counts)'!$E:$E,$D49,'IEA production stats (counts)'!$AN:$AN,$C49)</f>
        <v>5</v>
      </c>
      <c r="AM49" s="58">
        <f>COUNTIFS('Country groupings'!$C:$C,$C49)-SUMIFS('IEA production stats (counts)'!Z:Z,'IEA production stats (counts)'!$E:$E,$D49,'IEA production stats (counts)'!$AN:$AN,$C49)</f>
        <v>5</v>
      </c>
      <c r="AN49" s="58">
        <f>COUNTIFS('Country groupings'!$C:$C,$C49)-SUMIFS('IEA production stats (counts)'!AA:AA,'IEA production stats (counts)'!$E:$E,$D49,'IEA production stats (counts)'!$AN:$AN,$C49)</f>
        <v>5</v>
      </c>
      <c r="AO49" s="58">
        <f>COUNTIFS('Country groupings'!$C:$C,$C49)-SUMIFS('IEA production stats (counts)'!AB:AB,'IEA production stats (counts)'!$E:$E,$D49,'IEA production stats (counts)'!$AN:$AN,$C49)</f>
        <v>5</v>
      </c>
      <c r="AP49" s="58">
        <f>COUNTIFS('Country groupings'!$C:$C,$C49)-SUMIFS('IEA production stats (counts)'!AC:AC,'IEA production stats (counts)'!$E:$E,$D49,'IEA production stats (counts)'!$AN:$AN,$C49)</f>
        <v>4</v>
      </c>
      <c r="AQ49" s="58">
        <f>COUNTIFS('Country groupings'!$C:$C,$C49)-SUMIFS('IEA production stats (counts)'!AD:AD,'IEA production stats (counts)'!$E:$E,$D49,'IEA production stats (counts)'!$AN:$AN,$C49)</f>
        <v>4</v>
      </c>
      <c r="AR49" s="58">
        <f>COUNTIFS('Country groupings'!$C:$C,$C49)-SUMIFS('IEA production stats (counts)'!AE:AE,'IEA production stats (counts)'!$E:$E,$D49,'IEA production stats (counts)'!$AN:$AN,$C49)</f>
        <v>4</v>
      </c>
      <c r="AS49" s="58">
        <f>COUNTIFS('Country groupings'!$C:$C,$C49)-SUMIFS('IEA production stats (counts)'!AF:AF,'IEA production stats (counts)'!$E:$E,$D49,'IEA production stats (counts)'!$AN:$AN,$C49)</f>
        <v>4</v>
      </c>
      <c r="AT49" s="58">
        <f>COUNTIFS('Country groupings'!$C:$C,$C49)-SUMIFS('IEA production stats (counts)'!AG:AG,'IEA production stats (counts)'!$E:$E,$D49,'IEA production stats (counts)'!$AN:$AN,$C49)</f>
        <v>4</v>
      </c>
      <c r="AU49" s="58">
        <f>COUNTIFS('Country groupings'!$C:$C,$C49)-SUMIFS('IEA production stats (counts)'!AH:AH,'IEA production stats (counts)'!$E:$E,$D49,'IEA production stats (counts)'!$AN:$AN,$C49)</f>
        <v>4</v>
      </c>
      <c r="AV49" s="58">
        <f>COUNTIFS('Country groupings'!$C:$C,$C49)-SUMIFS('IEA production stats (counts)'!AI:AI,'IEA production stats (counts)'!$E:$E,$D49,'IEA production stats (counts)'!$AN:$AN,$C49)</f>
        <v>4</v>
      </c>
      <c r="AW49" s="58">
        <f>COUNTIFS('Country groupings'!$C:$C,$C49)-SUMIFS('IEA production stats (counts)'!AJ:AJ,'IEA production stats (counts)'!$E:$E,$D49,'IEA production stats (counts)'!$AN:$AN,$C49)</f>
        <v>4</v>
      </c>
      <c r="AX49" s="58">
        <f>COUNTIFS('Country groupings'!$C:$C,$C49)-SUMIFS('IEA production stats (counts)'!AK:AK,'IEA production stats (counts)'!$E:$E,$D49,'IEA production stats (counts)'!$AN:$AN,$C49)</f>
        <v>4</v>
      </c>
      <c r="AY49" s="58">
        <f>COUNTIFS('Country groupings'!$C:$C,$C49)-SUMIFS('IEA production stats (counts)'!AL:AL,'IEA production stats (counts)'!$E:$E,$D49,'IEA production stats (counts)'!$AN:$AN,$C49)</f>
        <v>14</v>
      </c>
      <c r="AZ49" s="62">
        <f>SUMIFS('IEA production stats (counts)'!Q:Q,'IEA production stats (counts)'!$E:$E,$D49,'IEA production stats (counts)'!$AN:$AN,$C49)</f>
        <v>9</v>
      </c>
      <c r="BA49" s="62">
        <f>SUMIFS('IEA production stats (counts)'!R:R,'IEA production stats (counts)'!$E:$E,$D49,'IEA production stats (counts)'!$AN:$AN,$C49)</f>
        <v>9</v>
      </c>
      <c r="BB49" s="62">
        <f>SUMIFS('IEA production stats (counts)'!S:S,'IEA production stats (counts)'!$E:$E,$D49,'IEA production stats (counts)'!$AN:$AN,$C49)</f>
        <v>9</v>
      </c>
      <c r="BC49" s="62">
        <f>SUMIFS('IEA production stats (counts)'!T:T,'IEA production stats (counts)'!$E:$E,$D49,'IEA production stats (counts)'!$AN:$AN,$C49)</f>
        <v>9</v>
      </c>
      <c r="BD49" s="62">
        <f>SUMIFS('IEA production stats (counts)'!U:U,'IEA production stats (counts)'!$E:$E,$D49,'IEA production stats (counts)'!$AN:$AN,$C49)</f>
        <v>9</v>
      </c>
      <c r="BE49" s="62">
        <f>SUMIFS('IEA production stats (counts)'!V:V,'IEA production stats (counts)'!$E:$E,$D49,'IEA production stats (counts)'!$AN:$AN,$C49)</f>
        <v>9</v>
      </c>
      <c r="BF49" s="62">
        <f>SUMIFS('IEA production stats (counts)'!W:W,'IEA production stats (counts)'!$E:$E,$D49,'IEA production stats (counts)'!$AN:$AN,$C49)</f>
        <v>9</v>
      </c>
      <c r="BG49" s="62">
        <f>SUMIFS('IEA production stats (counts)'!X:X,'IEA production stats (counts)'!$E:$E,$D49,'IEA production stats (counts)'!$AN:$AN,$C49)</f>
        <v>9</v>
      </c>
      <c r="BH49" s="62">
        <f>SUMIFS('IEA production stats (counts)'!Y:Y,'IEA production stats (counts)'!$E:$E,$D49,'IEA production stats (counts)'!$AN:$AN,$C49)</f>
        <v>9</v>
      </c>
      <c r="BI49" s="62">
        <f>SUMIFS('IEA production stats (counts)'!Z:Z,'IEA production stats (counts)'!$E:$E,$D49,'IEA production stats (counts)'!$AN:$AN,$C49)</f>
        <v>9</v>
      </c>
      <c r="BJ49" s="62">
        <f>SUMIFS('IEA production stats (counts)'!AA:AA,'IEA production stats (counts)'!$E:$E,$D49,'IEA production stats (counts)'!$AN:$AN,$C49)</f>
        <v>9</v>
      </c>
      <c r="BK49" s="62">
        <f>SUMIFS('IEA production stats (counts)'!AB:AB,'IEA production stats (counts)'!$E:$E,$D49,'IEA production stats (counts)'!$AN:$AN,$C49)</f>
        <v>9</v>
      </c>
      <c r="BL49" s="62">
        <f>SUMIFS('IEA production stats (counts)'!AC:AC,'IEA production stats (counts)'!$E:$E,$D49,'IEA production stats (counts)'!$AN:$AN,$C49)</f>
        <v>10</v>
      </c>
      <c r="BM49" s="62">
        <f>SUMIFS('IEA production stats (counts)'!AD:AD,'IEA production stats (counts)'!$E:$E,$D49,'IEA production stats (counts)'!$AN:$AN,$C49)</f>
        <v>10</v>
      </c>
      <c r="BN49" s="62">
        <f>SUMIFS('IEA production stats (counts)'!AE:AE,'IEA production stats (counts)'!$E:$E,$D49,'IEA production stats (counts)'!$AN:$AN,$C49)</f>
        <v>10</v>
      </c>
      <c r="BO49" s="62">
        <f>SUMIFS('IEA production stats (counts)'!AF:AF,'IEA production stats (counts)'!$E:$E,$D49,'IEA production stats (counts)'!$AN:$AN,$C49)</f>
        <v>10</v>
      </c>
      <c r="BP49" s="62">
        <f>SUMIFS('IEA production stats (counts)'!AG:AG,'IEA production stats (counts)'!$E:$E,$D49,'IEA production stats (counts)'!$AN:$AN,$C49)</f>
        <v>10</v>
      </c>
      <c r="BQ49" s="62">
        <f>SUMIFS('IEA production stats (counts)'!AH:AH,'IEA production stats (counts)'!$E:$E,$D49,'IEA production stats (counts)'!$AN:$AN,$C49)</f>
        <v>10</v>
      </c>
      <c r="BR49" s="62">
        <f>SUMIFS('IEA production stats (counts)'!AI:AI,'IEA production stats (counts)'!$E:$E,$D49,'IEA production stats (counts)'!$AN:$AN,$C49)</f>
        <v>10</v>
      </c>
      <c r="BS49" s="62">
        <f>SUMIFS('IEA production stats (counts)'!AJ:AJ,'IEA production stats (counts)'!$E:$E,$D49,'IEA production stats (counts)'!$AN:$AN,$C49)</f>
        <v>10</v>
      </c>
      <c r="BT49" s="62">
        <f>SUMIFS('IEA production stats (counts)'!AK:AK,'IEA production stats (counts)'!$E:$E,$D49,'IEA production stats (counts)'!$AN:$AN,$C49)</f>
        <v>10</v>
      </c>
      <c r="BU49" s="62">
        <f>SUMIFS('IEA production stats (counts)'!AL:AL,'IEA production stats (counts)'!$E:$E,$D49,'IEA production stats (counts)'!$AN:$AN,$C49)</f>
        <v>0</v>
      </c>
      <c r="BV49" s="66">
        <f t="shared" si="2"/>
        <v>64.285714285714292</v>
      </c>
      <c r="BW49" s="66">
        <f t="shared" si="22"/>
        <v>64.285714285714292</v>
      </c>
      <c r="BX49" s="66">
        <f t="shared" si="23"/>
        <v>64.285714285714292</v>
      </c>
      <c r="BY49" s="66">
        <f t="shared" si="24"/>
        <v>64.285714285714292</v>
      </c>
      <c r="BZ49" s="66">
        <f t="shared" si="4"/>
        <v>64.285714285714292</v>
      </c>
      <c r="CA49" s="66">
        <f t="shared" si="5"/>
        <v>64.285714285714292</v>
      </c>
      <c r="CB49" s="66">
        <f t="shared" si="6"/>
        <v>64.285714285714292</v>
      </c>
      <c r="CC49" s="66">
        <f t="shared" si="7"/>
        <v>64.285714285714292</v>
      </c>
      <c r="CD49" s="66">
        <f t="shared" si="8"/>
        <v>64.285714285714292</v>
      </c>
      <c r="CE49" s="66">
        <f t="shared" si="9"/>
        <v>64.285714285714292</v>
      </c>
      <c r="CF49" s="66">
        <f t="shared" si="10"/>
        <v>64.285714285714292</v>
      </c>
      <c r="CG49" s="66">
        <f t="shared" si="11"/>
        <v>64.285714285714292</v>
      </c>
      <c r="CH49" s="66">
        <f t="shared" si="12"/>
        <v>71.428571428571431</v>
      </c>
      <c r="CI49" s="66">
        <f t="shared" si="13"/>
        <v>71.428571428571431</v>
      </c>
      <c r="CJ49" s="66">
        <f t="shared" si="14"/>
        <v>71.428571428571431</v>
      </c>
      <c r="CK49" s="66">
        <f t="shared" si="15"/>
        <v>71.428571428571431</v>
      </c>
      <c r="CL49" s="66">
        <f t="shared" si="16"/>
        <v>71.428571428571431</v>
      </c>
      <c r="CM49" s="66">
        <f t="shared" si="17"/>
        <v>71.428571428571431</v>
      </c>
      <c r="CN49" s="66">
        <f t="shared" si="18"/>
        <v>71.428571428571431</v>
      </c>
      <c r="CO49" s="66">
        <f t="shared" si="19"/>
        <v>71.428571428571431</v>
      </c>
      <c r="CP49" s="66">
        <f t="shared" si="20"/>
        <v>71.428571428571431</v>
      </c>
      <c r="CQ49" s="66">
        <f t="shared" si="21"/>
        <v>0</v>
      </c>
    </row>
    <row r="50" spans="1:95" x14ac:dyDescent="0.25">
      <c r="A50" s="5" t="str">
        <f>B50&amp;D50</f>
        <v>104HYDRO</v>
      </c>
      <c r="B50" s="3">
        <v>104</v>
      </c>
      <c r="C50" t="str">
        <f>VLOOKUP($B50,'Lookup codes'!$A:$C,2,FALSE)</f>
        <v>North Africa</v>
      </c>
      <c r="D50" t="s">
        <v>539</v>
      </c>
      <c r="E50" t="s">
        <v>540</v>
      </c>
      <c r="F50" t="s">
        <v>794</v>
      </c>
      <c r="G50" t="s">
        <v>528</v>
      </c>
      <c r="H50" s="45">
        <f>SUMIFS('IEA production stats by year'!Q:Q,'IEA production stats by year'!$E:$E,$D50,'IEA production stats by year'!$AN:$AN,$C50)</f>
        <v>52318.801199999994</v>
      </c>
      <c r="I50" s="45">
        <f>SUMIFS('IEA production stats by year'!R:R,'IEA production stats by year'!$E:$E,$D50,'IEA production stats by year'!$AN:$AN,$C50)</f>
        <v>58046.398199999996</v>
      </c>
      <c r="J50" s="45">
        <f>SUMIFS('IEA production stats by year'!S:S,'IEA production stats by year'!$E:$E,$D50,'IEA production stats by year'!$AN:$AN,$C50)</f>
        <v>49787.997899999995</v>
      </c>
      <c r="K50" s="45">
        <f>SUMIFS('IEA production stats by year'!T:T,'IEA production stats by year'!$E:$E,$D50,'IEA production stats by year'!$AN:$AN,$C50)</f>
        <v>53661.600199999993</v>
      </c>
      <c r="L50" s="45">
        <f>SUMIFS('IEA production stats by year'!U:U,'IEA production stats by year'!$E:$E,$D50,'IEA production stats by year'!$AN:$AN,$C50)</f>
        <v>52765.197899999999</v>
      </c>
      <c r="M50" s="45">
        <f>SUMIFS('IEA production stats by year'!V:V,'IEA production stats by year'!$E:$E,$D50,'IEA production stats by year'!$AN:$AN,$C50)</f>
        <v>51562.799200000009</v>
      </c>
      <c r="N50" s="45">
        <f>SUMIFS('IEA production stats by year'!W:W,'IEA production stats by year'!$E:$E,$D50,'IEA production stats by year'!$AN:$AN,$C50)</f>
        <v>51238.803599999999</v>
      </c>
      <c r="O50" s="45">
        <f>SUMIFS('IEA production stats by year'!X:X,'IEA production stats by year'!$E:$E,$D50,'IEA production stats by year'!$AN:$AN,$C50)</f>
        <v>60119.994599999998</v>
      </c>
      <c r="P50" s="45">
        <f>SUMIFS('IEA production stats by year'!Y:Y,'IEA production stats by year'!$E:$E,$D50,'IEA production stats by year'!$AN:$AN,$C50)</f>
        <v>57326.398300000008</v>
      </c>
      <c r="Q50" s="45">
        <f>SUMIFS('IEA production stats by year'!Z:Z,'IEA production stats by year'!$E:$E,$D50,'IEA production stats by year'!$AN:$AN,$C50)</f>
        <v>56937.603699999992</v>
      </c>
      <c r="R50" s="45">
        <f>SUMIFS('IEA production stats by year'!AA:AA,'IEA production stats by year'!$E:$E,$D50,'IEA production stats by year'!$AN:$AN,$C50)</f>
        <v>60256.798300000002</v>
      </c>
      <c r="S50" s="45">
        <f>SUMIFS('IEA production stats by year'!AB:AB,'IEA production stats by year'!$E:$E,$D50,'IEA production stats by year'!$AN:$AN,$C50)</f>
        <v>55785.601499999997</v>
      </c>
      <c r="T50" s="45">
        <f>SUMIFS('IEA production stats by year'!AC:AC,'IEA production stats by year'!$E:$E,$D50,'IEA production stats by year'!$AN:$AN,$C50)</f>
        <v>55742.401999999995</v>
      </c>
      <c r="U50" s="45">
        <f>SUMIFS('IEA production stats by year'!AD:AD,'IEA production stats by year'!$E:$E,$D50,'IEA production stats by year'!$AN:$AN,$C50)</f>
        <v>59497.199699999997</v>
      </c>
      <c r="V50" s="45">
        <f>SUMIFS('IEA production stats by year'!AE:AE,'IEA production stats by year'!$E:$E,$D50,'IEA production stats by year'!$AN:$AN,$C50)</f>
        <v>56768.402499999997</v>
      </c>
      <c r="W50" s="45">
        <f>SUMIFS('IEA production stats by year'!AF:AF,'IEA production stats by year'!$E:$E,$D50,'IEA production stats by year'!$AN:$AN,$C50)</f>
        <v>56318.401100000003</v>
      </c>
      <c r="X50" s="45">
        <f>SUMIFS('IEA production stats by year'!AG:AG,'IEA production stats by year'!$E:$E,$D50,'IEA production stats by year'!$AN:$AN,$C50)</f>
        <v>51724.799100000011</v>
      </c>
      <c r="Y50" s="45">
        <f>SUMIFS('IEA production stats by year'!AH:AH,'IEA production stats by year'!$E:$E,$D50,'IEA production stats by year'!$AN:$AN,$C50)</f>
        <v>50342.974999999999</v>
      </c>
      <c r="Z50" s="45">
        <f>SUMIFS('IEA production stats by year'!AI:AI,'IEA production stats by year'!$E:$E,$D50,'IEA production stats by year'!$AN:$AN,$C50)</f>
        <v>53812.735200000003</v>
      </c>
      <c r="AA50" s="45">
        <f>SUMIFS('IEA production stats by year'!AJ:AJ,'IEA production stats by year'!$E:$E,$D50,'IEA production stats by year'!$AN:$AN,$C50)</f>
        <v>59467.251399999994</v>
      </c>
      <c r="AB50" s="45">
        <f>SUMIFS('IEA production stats by year'!AK:AK,'IEA production stats by year'!$E:$E,$D50,'IEA production stats by year'!$AN:$AN,$C50)</f>
        <v>57604.560899999997</v>
      </c>
      <c r="AC50" s="45">
        <f>SUMIFS('IEA production stats by year'!AL:AL,'IEA production stats by year'!$E:$E,$D50,'IEA production stats by year'!$AN:$AN,$C50)</f>
        <v>2945.9036999999998</v>
      </c>
      <c r="AD50" s="58">
        <f>COUNTIFS('Country groupings'!$C:$C,$C50)-SUMIFS('IEA production stats (counts)'!Q:Q,'IEA production stats (counts)'!$E:$E,$D50,'IEA production stats (counts)'!$AN:$AN,$C50)</f>
        <v>1</v>
      </c>
      <c r="AE50" s="58">
        <f>COUNTIFS('Country groupings'!$C:$C,$C50)-SUMIFS('IEA production stats (counts)'!R:R,'IEA production stats (counts)'!$E:$E,$D50,'IEA production stats (counts)'!$AN:$AN,$C50)</f>
        <v>1</v>
      </c>
      <c r="AF50" s="58">
        <f>COUNTIFS('Country groupings'!$C:$C,$C50)-SUMIFS('IEA production stats (counts)'!S:S,'IEA production stats (counts)'!$E:$E,$D50,'IEA production stats (counts)'!$AN:$AN,$C50)</f>
        <v>1</v>
      </c>
      <c r="AG50" s="58">
        <f>COUNTIFS('Country groupings'!$C:$C,$C50)-SUMIFS('IEA production stats (counts)'!T:T,'IEA production stats (counts)'!$E:$E,$D50,'IEA production stats (counts)'!$AN:$AN,$C50)</f>
        <v>1</v>
      </c>
      <c r="AH50" s="58">
        <f>COUNTIFS('Country groupings'!$C:$C,$C50)-SUMIFS('IEA production stats (counts)'!U:U,'IEA production stats (counts)'!$E:$E,$D50,'IEA production stats (counts)'!$AN:$AN,$C50)</f>
        <v>1</v>
      </c>
      <c r="AI50" s="58">
        <f>COUNTIFS('Country groupings'!$C:$C,$C50)-SUMIFS('IEA production stats (counts)'!V:V,'IEA production stats (counts)'!$E:$E,$D50,'IEA production stats (counts)'!$AN:$AN,$C50)</f>
        <v>1</v>
      </c>
      <c r="AJ50" s="58">
        <f>COUNTIFS('Country groupings'!$C:$C,$C50)-SUMIFS('IEA production stats (counts)'!W:W,'IEA production stats (counts)'!$E:$E,$D50,'IEA production stats (counts)'!$AN:$AN,$C50)</f>
        <v>1</v>
      </c>
      <c r="AK50" s="58">
        <f>COUNTIFS('Country groupings'!$C:$C,$C50)-SUMIFS('IEA production stats (counts)'!X:X,'IEA production stats (counts)'!$E:$E,$D50,'IEA production stats (counts)'!$AN:$AN,$C50)</f>
        <v>1</v>
      </c>
      <c r="AL50" s="58">
        <f>COUNTIFS('Country groupings'!$C:$C,$C50)-SUMIFS('IEA production stats (counts)'!Y:Y,'IEA production stats (counts)'!$E:$E,$D50,'IEA production stats (counts)'!$AN:$AN,$C50)</f>
        <v>1</v>
      </c>
      <c r="AM50" s="58">
        <f>COUNTIFS('Country groupings'!$C:$C,$C50)-SUMIFS('IEA production stats (counts)'!Z:Z,'IEA production stats (counts)'!$E:$E,$D50,'IEA production stats (counts)'!$AN:$AN,$C50)</f>
        <v>1</v>
      </c>
      <c r="AN50" s="58">
        <f>COUNTIFS('Country groupings'!$C:$C,$C50)-SUMIFS('IEA production stats (counts)'!AA:AA,'IEA production stats (counts)'!$E:$E,$D50,'IEA production stats (counts)'!$AN:$AN,$C50)</f>
        <v>1</v>
      </c>
      <c r="AO50" s="58">
        <f>COUNTIFS('Country groupings'!$C:$C,$C50)-SUMIFS('IEA production stats (counts)'!AB:AB,'IEA production stats (counts)'!$E:$E,$D50,'IEA production stats (counts)'!$AN:$AN,$C50)</f>
        <v>1</v>
      </c>
      <c r="AP50" s="58">
        <f>COUNTIFS('Country groupings'!$C:$C,$C50)-SUMIFS('IEA production stats (counts)'!AC:AC,'IEA production stats (counts)'!$E:$E,$D50,'IEA production stats (counts)'!$AN:$AN,$C50)</f>
        <v>1</v>
      </c>
      <c r="AQ50" s="58">
        <f>COUNTIFS('Country groupings'!$C:$C,$C50)-SUMIFS('IEA production stats (counts)'!AD:AD,'IEA production stats (counts)'!$E:$E,$D50,'IEA production stats (counts)'!$AN:$AN,$C50)</f>
        <v>1</v>
      </c>
      <c r="AR50" s="58">
        <f>COUNTIFS('Country groupings'!$C:$C,$C50)-SUMIFS('IEA production stats (counts)'!AE:AE,'IEA production stats (counts)'!$E:$E,$D50,'IEA production stats (counts)'!$AN:$AN,$C50)</f>
        <v>1</v>
      </c>
      <c r="AS50" s="58">
        <f>COUNTIFS('Country groupings'!$C:$C,$C50)-SUMIFS('IEA production stats (counts)'!AF:AF,'IEA production stats (counts)'!$E:$E,$D50,'IEA production stats (counts)'!$AN:$AN,$C50)</f>
        <v>1</v>
      </c>
      <c r="AT50" s="58">
        <f>COUNTIFS('Country groupings'!$C:$C,$C50)-SUMIFS('IEA production stats (counts)'!AG:AG,'IEA production stats (counts)'!$E:$E,$D50,'IEA production stats (counts)'!$AN:$AN,$C50)</f>
        <v>1</v>
      </c>
      <c r="AU50" s="58">
        <f>COUNTIFS('Country groupings'!$C:$C,$C50)-SUMIFS('IEA production stats (counts)'!AH:AH,'IEA production stats (counts)'!$E:$E,$D50,'IEA production stats (counts)'!$AN:$AN,$C50)</f>
        <v>1</v>
      </c>
      <c r="AV50" s="58">
        <f>COUNTIFS('Country groupings'!$C:$C,$C50)-SUMIFS('IEA production stats (counts)'!AI:AI,'IEA production stats (counts)'!$E:$E,$D50,'IEA production stats (counts)'!$AN:$AN,$C50)</f>
        <v>1</v>
      </c>
      <c r="AW50" s="58">
        <f>COUNTIFS('Country groupings'!$C:$C,$C50)-SUMIFS('IEA production stats (counts)'!AJ:AJ,'IEA production stats (counts)'!$E:$E,$D50,'IEA production stats (counts)'!$AN:$AN,$C50)</f>
        <v>1</v>
      </c>
      <c r="AX50" s="58">
        <f>COUNTIFS('Country groupings'!$C:$C,$C50)-SUMIFS('IEA production stats (counts)'!AK:AK,'IEA production stats (counts)'!$E:$E,$D50,'IEA production stats (counts)'!$AN:$AN,$C50)</f>
        <v>1</v>
      </c>
      <c r="AY50" s="58">
        <f>COUNTIFS('Country groupings'!$C:$C,$C50)-SUMIFS('IEA production stats (counts)'!AL:AL,'IEA production stats (counts)'!$E:$E,$D50,'IEA production stats (counts)'!$AN:$AN,$C50)</f>
        <v>5</v>
      </c>
      <c r="AZ50" s="62">
        <f>SUMIFS('IEA production stats (counts)'!Q:Q,'IEA production stats (counts)'!$E:$E,$D50,'IEA production stats (counts)'!$AN:$AN,$C50)</f>
        <v>5</v>
      </c>
      <c r="BA50" s="62">
        <f>SUMIFS('IEA production stats (counts)'!R:R,'IEA production stats (counts)'!$E:$E,$D50,'IEA production stats (counts)'!$AN:$AN,$C50)</f>
        <v>5</v>
      </c>
      <c r="BB50" s="62">
        <f>SUMIFS('IEA production stats (counts)'!S:S,'IEA production stats (counts)'!$E:$E,$D50,'IEA production stats (counts)'!$AN:$AN,$C50)</f>
        <v>5</v>
      </c>
      <c r="BC50" s="62">
        <f>SUMIFS('IEA production stats (counts)'!T:T,'IEA production stats (counts)'!$E:$E,$D50,'IEA production stats (counts)'!$AN:$AN,$C50)</f>
        <v>5</v>
      </c>
      <c r="BD50" s="62">
        <f>SUMIFS('IEA production stats (counts)'!U:U,'IEA production stats (counts)'!$E:$E,$D50,'IEA production stats (counts)'!$AN:$AN,$C50)</f>
        <v>5</v>
      </c>
      <c r="BE50" s="62">
        <f>SUMIFS('IEA production stats (counts)'!V:V,'IEA production stats (counts)'!$E:$E,$D50,'IEA production stats (counts)'!$AN:$AN,$C50)</f>
        <v>5</v>
      </c>
      <c r="BF50" s="62">
        <f>SUMIFS('IEA production stats (counts)'!W:W,'IEA production stats (counts)'!$E:$E,$D50,'IEA production stats (counts)'!$AN:$AN,$C50)</f>
        <v>5</v>
      </c>
      <c r="BG50" s="62">
        <f>SUMIFS('IEA production stats (counts)'!X:X,'IEA production stats (counts)'!$E:$E,$D50,'IEA production stats (counts)'!$AN:$AN,$C50)</f>
        <v>5</v>
      </c>
      <c r="BH50" s="62">
        <f>SUMIFS('IEA production stats (counts)'!Y:Y,'IEA production stats (counts)'!$E:$E,$D50,'IEA production stats (counts)'!$AN:$AN,$C50)</f>
        <v>5</v>
      </c>
      <c r="BI50" s="62">
        <f>SUMIFS('IEA production stats (counts)'!Z:Z,'IEA production stats (counts)'!$E:$E,$D50,'IEA production stats (counts)'!$AN:$AN,$C50)</f>
        <v>5</v>
      </c>
      <c r="BJ50" s="62">
        <f>SUMIFS('IEA production stats (counts)'!AA:AA,'IEA production stats (counts)'!$E:$E,$D50,'IEA production stats (counts)'!$AN:$AN,$C50)</f>
        <v>5</v>
      </c>
      <c r="BK50" s="62">
        <f>SUMIFS('IEA production stats (counts)'!AB:AB,'IEA production stats (counts)'!$E:$E,$D50,'IEA production stats (counts)'!$AN:$AN,$C50)</f>
        <v>5</v>
      </c>
      <c r="BL50" s="62">
        <f>SUMIFS('IEA production stats (counts)'!AC:AC,'IEA production stats (counts)'!$E:$E,$D50,'IEA production stats (counts)'!$AN:$AN,$C50)</f>
        <v>5</v>
      </c>
      <c r="BM50" s="62">
        <f>SUMIFS('IEA production stats (counts)'!AD:AD,'IEA production stats (counts)'!$E:$E,$D50,'IEA production stats (counts)'!$AN:$AN,$C50)</f>
        <v>5</v>
      </c>
      <c r="BN50" s="62">
        <f>SUMIFS('IEA production stats (counts)'!AE:AE,'IEA production stats (counts)'!$E:$E,$D50,'IEA production stats (counts)'!$AN:$AN,$C50)</f>
        <v>5</v>
      </c>
      <c r="BO50" s="62">
        <f>SUMIFS('IEA production stats (counts)'!AF:AF,'IEA production stats (counts)'!$E:$E,$D50,'IEA production stats (counts)'!$AN:$AN,$C50)</f>
        <v>5</v>
      </c>
      <c r="BP50" s="62">
        <f>SUMIFS('IEA production stats (counts)'!AG:AG,'IEA production stats (counts)'!$E:$E,$D50,'IEA production stats (counts)'!$AN:$AN,$C50)</f>
        <v>5</v>
      </c>
      <c r="BQ50" s="62">
        <f>SUMIFS('IEA production stats (counts)'!AH:AH,'IEA production stats (counts)'!$E:$E,$D50,'IEA production stats (counts)'!$AN:$AN,$C50)</f>
        <v>5</v>
      </c>
      <c r="BR50" s="62">
        <f>SUMIFS('IEA production stats (counts)'!AI:AI,'IEA production stats (counts)'!$E:$E,$D50,'IEA production stats (counts)'!$AN:$AN,$C50)</f>
        <v>5</v>
      </c>
      <c r="BS50" s="62">
        <f>SUMIFS('IEA production stats (counts)'!AJ:AJ,'IEA production stats (counts)'!$E:$E,$D50,'IEA production stats (counts)'!$AN:$AN,$C50)</f>
        <v>5</v>
      </c>
      <c r="BT50" s="62">
        <f>SUMIFS('IEA production stats (counts)'!AK:AK,'IEA production stats (counts)'!$E:$E,$D50,'IEA production stats (counts)'!$AN:$AN,$C50)</f>
        <v>5</v>
      </c>
      <c r="BU50" s="62">
        <f>SUMIFS('IEA production stats (counts)'!AL:AL,'IEA production stats (counts)'!$E:$E,$D50,'IEA production stats (counts)'!$AN:$AN,$C50)</f>
        <v>1</v>
      </c>
      <c r="BV50" s="66">
        <f t="shared" si="2"/>
        <v>83.333333333333343</v>
      </c>
      <c r="BW50" s="66">
        <f t="shared" si="22"/>
        <v>83.333333333333343</v>
      </c>
      <c r="BX50" s="66">
        <f t="shared" si="23"/>
        <v>83.333333333333343</v>
      </c>
      <c r="BY50" s="66">
        <f t="shared" si="24"/>
        <v>83.333333333333343</v>
      </c>
      <c r="BZ50" s="66">
        <f t="shared" si="4"/>
        <v>83.333333333333343</v>
      </c>
      <c r="CA50" s="66">
        <f t="shared" si="5"/>
        <v>83.333333333333343</v>
      </c>
      <c r="CB50" s="66">
        <f t="shared" si="6"/>
        <v>83.333333333333343</v>
      </c>
      <c r="CC50" s="66">
        <f t="shared" si="7"/>
        <v>83.333333333333343</v>
      </c>
      <c r="CD50" s="66">
        <f t="shared" si="8"/>
        <v>83.333333333333343</v>
      </c>
      <c r="CE50" s="66">
        <f t="shared" si="9"/>
        <v>83.333333333333343</v>
      </c>
      <c r="CF50" s="66">
        <f t="shared" si="10"/>
        <v>83.333333333333343</v>
      </c>
      <c r="CG50" s="66">
        <f t="shared" si="11"/>
        <v>83.333333333333343</v>
      </c>
      <c r="CH50" s="66">
        <f t="shared" si="12"/>
        <v>83.333333333333343</v>
      </c>
      <c r="CI50" s="66">
        <f t="shared" si="13"/>
        <v>83.333333333333343</v>
      </c>
      <c r="CJ50" s="66">
        <f t="shared" si="14"/>
        <v>83.333333333333343</v>
      </c>
      <c r="CK50" s="66">
        <f t="shared" si="15"/>
        <v>83.333333333333343</v>
      </c>
      <c r="CL50" s="66">
        <f t="shared" si="16"/>
        <v>83.333333333333343</v>
      </c>
      <c r="CM50" s="66">
        <f t="shared" si="17"/>
        <v>83.333333333333343</v>
      </c>
      <c r="CN50" s="66">
        <f t="shared" si="18"/>
        <v>83.333333333333343</v>
      </c>
      <c r="CO50" s="66">
        <f t="shared" si="19"/>
        <v>83.333333333333343</v>
      </c>
      <c r="CP50" s="66">
        <f t="shared" si="20"/>
        <v>83.333333333333343</v>
      </c>
      <c r="CQ50" s="66">
        <f t="shared" si="21"/>
        <v>16.666666666666664</v>
      </c>
    </row>
    <row r="51" spans="1:95" x14ac:dyDescent="0.25">
      <c r="A51" s="5" t="str">
        <f t="shared" ref="A51:A65" si="27">B51&amp;D51</f>
        <v>104GEOTHERM</v>
      </c>
      <c r="B51" s="3">
        <v>104</v>
      </c>
      <c r="C51" t="str">
        <f>VLOOKUP($B51,'Lookup codes'!$A:$C,2,FALSE)</f>
        <v>North Africa</v>
      </c>
      <c r="D51" t="s">
        <v>610</v>
      </c>
      <c r="E51" t="s">
        <v>611</v>
      </c>
      <c r="F51" t="s">
        <v>794</v>
      </c>
      <c r="G51" t="s">
        <v>528</v>
      </c>
      <c r="H51" s="45">
        <f>SUMIFS('IEA production stats by year'!Q:Q,'IEA production stats by year'!$E:$E,$D51,'IEA production stats by year'!$AN:$AN,$C51)</f>
        <v>0</v>
      </c>
      <c r="I51" s="45">
        <f>SUMIFS('IEA production stats by year'!R:R,'IEA production stats by year'!$E:$E,$D51,'IEA production stats by year'!$AN:$AN,$C51)</f>
        <v>0</v>
      </c>
      <c r="J51" s="45">
        <f>SUMIFS('IEA production stats by year'!S:S,'IEA production stats by year'!$E:$E,$D51,'IEA production stats by year'!$AN:$AN,$C51)</f>
        <v>0</v>
      </c>
      <c r="K51" s="45">
        <f>SUMIFS('IEA production stats by year'!T:T,'IEA production stats by year'!$E:$E,$D51,'IEA production stats by year'!$AN:$AN,$C51)</f>
        <v>0</v>
      </c>
      <c r="L51" s="45">
        <f>SUMIFS('IEA production stats by year'!U:U,'IEA production stats by year'!$E:$E,$D51,'IEA production stats by year'!$AN:$AN,$C51)</f>
        <v>0</v>
      </c>
      <c r="M51" s="45">
        <f>SUMIFS('IEA production stats by year'!V:V,'IEA production stats by year'!$E:$E,$D51,'IEA production stats by year'!$AN:$AN,$C51)</f>
        <v>0</v>
      </c>
      <c r="N51" s="45">
        <f>SUMIFS('IEA production stats by year'!W:W,'IEA production stats by year'!$E:$E,$D51,'IEA production stats by year'!$AN:$AN,$C51)</f>
        <v>0</v>
      </c>
      <c r="O51" s="45">
        <f>SUMIFS('IEA production stats by year'!X:X,'IEA production stats by year'!$E:$E,$D51,'IEA production stats by year'!$AN:$AN,$C51)</f>
        <v>0</v>
      </c>
      <c r="P51" s="45">
        <f>SUMIFS('IEA production stats by year'!Y:Y,'IEA production stats by year'!$E:$E,$D51,'IEA production stats by year'!$AN:$AN,$C51)</f>
        <v>0</v>
      </c>
      <c r="Q51" s="45">
        <f>SUMIFS('IEA production stats by year'!Z:Z,'IEA production stats by year'!$E:$E,$D51,'IEA production stats by year'!$AN:$AN,$C51)</f>
        <v>0</v>
      </c>
      <c r="R51" s="45">
        <f>SUMIFS('IEA production stats by year'!AA:AA,'IEA production stats by year'!$E:$E,$D51,'IEA production stats by year'!$AN:$AN,$C51)</f>
        <v>0</v>
      </c>
      <c r="S51" s="45">
        <f>SUMIFS('IEA production stats by year'!AB:AB,'IEA production stats by year'!$E:$E,$D51,'IEA production stats by year'!$AN:$AN,$C51)</f>
        <v>0</v>
      </c>
      <c r="T51" s="45">
        <f>SUMIFS('IEA production stats by year'!AC:AC,'IEA production stats by year'!$E:$E,$D51,'IEA production stats by year'!$AN:$AN,$C51)</f>
        <v>0</v>
      </c>
      <c r="U51" s="45">
        <f>SUMIFS('IEA production stats by year'!AD:AD,'IEA production stats by year'!$E:$E,$D51,'IEA production stats by year'!$AN:$AN,$C51)</f>
        <v>0</v>
      </c>
      <c r="V51" s="45">
        <f>SUMIFS('IEA production stats by year'!AE:AE,'IEA production stats by year'!$E:$E,$D51,'IEA production stats by year'!$AN:$AN,$C51)</f>
        <v>0</v>
      </c>
      <c r="W51" s="45">
        <f>SUMIFS('IEA production stats by year'!AF:AF,'IEA production stats by year'!$E:$E,$D51,'IEA production stats by year'!$AN:$AN,$C51)</f>
        <v>0</v>
      </c>
      <c r="X51" s="45">
        <f>SUMIFS('IEA production stats by year'!AG:AG,'IEA production stats by year'!$E:$E,$D51,'IEA production stats by year'!$AN:$AN,$C51)</f>
        <v>0</v>
      </c>
      <c r="Y51" s="45">
        <f>SUMIFS('IEA production stats by year'!AH:AH,'IEA production stats by year'!$E:$E,$D51,'IEA production stats by year'!$AN:$AN,$C51)</f>
        <v>0</v>
      </c>
      <c r="Z51" s="45">
        <f>SUMIFS('IEA production stats by year'!AI:AI,'IEA production stats by year'!$E:$E,$D51,'IEA production stats by year'!$AN:$AN,$C51)</f>
        <v>0</v>
      </c>
      <c r="AA51" s="45">
        <f>SUMIFS('IEA production stats by year'!AJ:AJ,'IEA production stats by year'!$E:$E,$D51,'IEA production stats by year'!$AN:$AN,$C51)</f>
        <v>0</v>
      </c>
      <c r="AB51" s="45">
        <f>SUMIFS('IEA production stats by year'!AK:AK,'IEA production stats by year'!$E:$E,$D51,'IEA production stats by year'!$AN:$AN,$C51)</f>
        <v>0</v>
      </c>
      <c r="AC51" s="45">
        <f>SUMIFS('IEA production stats by year'!AL:AL,'IEA production stats by year'!$E:$E,$D51,'IEA production stats by year'!$AN:$AN,$C51)</f>
        <v>0</v>
      </c>
      <c r="AD51" s="58">
        <f>COUNTIFS('Country groupings'!$C:$C,$C51)-SUMIFS('IEA production stats (counts)'!Q:Q,'IEA production stats (counts)'!$E:$E,$D51,'IEA production stats (counts)'!$AN:$AN,$C51)</f>
        <v>1</v>
      </c>
      <c r="AE51" s="58">
        <f>COUNTIFS('Country groupings'!$C:$C,$C51)-SUMIFS('IEA production stats (counts)'!R:R,'IEA production stats (counts)'!$E:$E,$D51,'IEA production stats (counts)'!$AN:$AN,$C51)</f>
        <v>1</v>
      </c>
      <c r="AF51" s="58">
        <f>COUNTIFS('Country groupings'!$C:$C,$C51)-SUMIFS('IEA production stats (counts)'!S:S,'IEA production stats (counts)'!$E:$E,$D51,'IEA production stats (counts)'!$AN:$AN,$C51)</f>
        <v>1</v>
      </c>
      <c r="AG51" s="58">
        <f>COUNTIFS('Country groupings'!$C:$C,$C51)-SUMIFS('IEA production stats (counts)'!T:T,'IEA production stats (counts)'!$E:$E,$D51,'IEA production stats (counts)'!$AN:$AN,$C51)</f>
        <v>1</v>
      </c>
      <c r="AH51" s="58">
        <f>COUNTIFS('Country groupings'!$C:$C,$C51)-SUMIFS('IEA production stats (counts)'!U:U,'IEA production stats (counts)'!$E:$E,$D51,'IEA production stats (counts)'!$AN:$AN,$C51)</f>
        <v>1</v>
      </c>
      <c r="AI51" s="58">
        <f>COUNTIFS('Country groupings'!$C:$C,$C51)-SUMIFS('IEA production stats (counts)'!V:V,'IEA production stats (counts)'!$E:$E,$D51,'IEA production stats (counts)'!$AN:$AN,$C51)</f>
        <v>1</v>
      </c>
      <c r="AJ51" s="58">
        <f>COUNTIFS('Country groupings'!$C:$C,$C51)-SUMIFS('IEA production stats (counts)'!W:W,'IEA production stats (counts)'!$E:$E,$D51,'IEA production stats (counts)'!$AN:$AN,$C51)</f>
        <v>1</v>
      </c>
      <c r="AK51" s="58">
        <f>COUNTIFS('Country groupings'!$C:$C,$C51)-SUMIFS('IEA production stats (counts)'!X:X,'IEA production stats (counts)'!$E:$E,$D51,'IEA production stats (counts)'!$AN:$AN,$C51)</f>
        <v>1</v>
      </c>
      <c r="AL51" s="58">
        <f>COUNTIFS('Country groupings'!$C:$C,$C51)-SUMIFS('IEA production stats (counts)'!Y:Y,'IEA production stats (counts)'!$E:$E,$D51,'IEA production stats (counts)'!$AN:$AN,$C51)</f>
        <v>1</v>
      </c>
      <c r="AM51" s="58">
        <f>COUNTIFS('Country groupings'!$C:$C,$C51)-SUMIFS('IEA production stats (counts)'!Z:Z,'IEA production stats (counts)'!$E:$E,$D51,'IEA production stats (counts)'!$AN:$AN,$C51)</f>
        <v>1</v>
      </c>
      <c r="AN51" s="58">
        <f>COUNTIFS('Country groupings'!$C:$C,$C51)-SUMIFS('IEA production stats (counts)'!AA:AA,'IEA production stats (counts)'!$E:$E,$D51,'IEA production stats (counts)'!$AN:$AN,$C51)</f>
        <v>1</v>
      </c>
      <c r="AO51" s="58">
        <f>COUNTIFS('Country groupings'!$C:$C,$C51)-SUMIFS('IEA production stats (counts)'!AB:AB,'IEA production stats (counts)'!$E:$E,$D51,'IEA production stats (counts)'!$AN:$AN,$C51)</f>
        <v>1</v>
      </c>
      <c r="AP51" s="58">
        <f>COUNTIFS('Country groupings'!$C:$C,$C51)-SUMIFS('IEA production stats (counts)'!AC:AC,'IEA production stats (counts)'!$E:$E,$D51,'IEA production stats (counts)'!$AN:$AN,$C51)</f>
        <v>1</v>
      </c>
      <c r="AQ51" s="58">
        <f>COUNTIFS('Country groupings'!$C:$C,$C51)-SUMIFS('IEA production stats (counts)'!AD:AD,'IEA production stats (counts)'!$E:$E,$D51,'IEA production stats (counts)'!$AN:$AN,$C51)</f>
        <v>1</v>
      </c>
      <c r="AR51" s="58">
        <f>COUNTIFS('Country groupings'!$C:$C,$C51)-SUMIFS('IEA production stats (counts)'!AE:AE,'IEA production stats (counts)'!$E:$E,$D51,'IEA production stats (counts)'!$AN:$AN,$C51)</f>
        <v>1</v>
      </c>
      <c r="AS51" s="58">
        <f>COUNTIFS('Country groupings'!$C:$C,$C51)-SUMIFS('IEA production stats (counts)'!AF:AF,'IEA production stats (counts)'!$E:$E,$D51,'IEA production stats (counts)'!$AN:$AN,$C51)</f>
        <v>1</v>
      </c>
      <c r="AT51" s="58">
        <f>COUNTIFS('Country groupings'!$C:$C,$C51)-SUMIFS('IEA production stats (counts)'!AG:AG,'IEA production stats (counts)'!$E:$E,$D51,'IEA production stats (counts)'!$AN:$AN,$C51)</f>
        <v>1</v>
      </c>
      <c r="AU51" s="58">
        <f>COUNTIFS('Country groupings'!$C:$C,$C51)-SUMIFS('IEA production stats (counts)'!AH:AH,'IEA production stats (counts)'!$E:$E,$D51,'IEA production stats (counts)'!$AN:$AN,$C51)</f>
        <v>1</v>
      </c>
      <c r="AV51" s="58">
        <f>COUNTIFS('Country groupings'!$C:$C,$C51)-SUMIFS('IEA production stats (counts)'!AI:AI,'IEA production stats (counts)'!$E:$E,$D51,'IEA production stats (counts)'!$AN:$AN,$C51)</f>
        <v>1</v>
      </c>
      <c r="AW51" s="58">
        <f>COUNTIFS('Country groupings'!$C:$C,$C51)-SUMIFS('IEA production stats (counts)'!AJ:AJ,'IEA production stats (counts)'!$E:$E,$D51,'IEA production stats (counts)'!$AN:$AN,$C51)</f>
        <v>1</v>
      </c>
      <c r="AX51" s="58">
        <f>COUNTIFS('Country groupings'!$C:$C,$C51)-SUMIFS('IEA production stats (counts)'!AK:AK,'IEA production stats (counts)'!$E:$E,$D51,'IEA production stats (counts)'!$AN:$AN,$C51)</f>
        <v>1</v>
      </c>
      <c r="AY51" s="58">
        <f>COUNTIFS('Country groupings'!$C:$C,$C51)-SUMIFS('IEA production stats (counts)'!AL:AL,'IEA production stats (counts)'!$E:$E,$D51,'IEA production stats (counts)'!$AN:$AN,$C51)</f>
        <v>5</v>
      </c>
      <c r="AZ51" s="62">
        <f>SUMIFS('IEA production stats (counts)'!Q:Q,'IEA production stats (counts)'!$E:$E,$D51,'IEA production stats (counts)'!$AN:$AN,$C51)</f>
        <v>5</v>
      </c>
      <c r="BA51" s="62">
        <f>SUMIFS('IEA production stats (counts)'!R:R,'IEA production stats (counts)'!$E:$E,$D51,'IEA production stats (counts)'!$AN:$AN,$C51)</f>
        <v>5</v>
      </c>
      <c r="BB51" s="62">
        <f>SUMIFS('IEA production stats (counts)'!S:S,'IEA production stats (counts)'!$E:$E,$D51,'IEA production stats (counts)'!$AN:$AN,$C51)</f>
        <v>5</v>
      </c>
      <c r="BC51" s="62">
        <f>SUMIFS('IEA production stats (counts)'!T:T,'IEA production stats (counts)'!$E:$E,$D51,'IEA production stats (counts)'!$AN:$AN,$C51)</f>
        <v>5</v>
      </c>
      <c r="BD51" s="62">
        <f>SUMIFS('IEA production stats (counts)'!U:U,'IEA production stats (counts)'!$E:$E,$D51,'IEA production stats (counts)'!$AN:$AN,$C51)</f>
        <v>5</v>
      </c>
      <c r="BE51" s="62">
        <f>SUMIFS('IEA production stats (counts)'!V:V,'IEA production stats (counts)'!$E:$E,$D51,'IEA production stats (counts)'!$AN:$AN,$C51)</f>
        <v>5</v>
      </c>
      <c r="BF51" s="62">
        <f>SUMIFS('IEA production stats (counts)'!W:W,'IEA production stats (counts)'!$E:$E,$D51,'IEA production stats (counts)'!$AN:$AN,$C51)</f>
        <v>5</v>
      </c>
      <c r="BG51" s="62">
        <f>SUMIFS('IEA production stats (counts)'!X:X,'IEA production stats (counts)'!$E:$E,$D51,'IEA production stats (counts)'!$AN:$AN,$C51)</f>
        <v>5</v>
      </c>
      <c r="BH51" s="62">
        <f>SUMIFS('IEA production stats (counts)'!Y:Y,'IEA production stats (counts)'!$E:$E,$D51,'IEA production stats (counts)'!$AN:$AN,$C51)</f>
        <v>5</v>
      </c>
      <c r="BI51" s="62">
        <f>SUMIFS('IEA production stats (counts)'!Z:Z,'IEA production stats (counts)'!$E:$E,$D51,'IEA production stats (counts)'!$AN:$AN,$C51)</f>
        <v>5</v>
      </c>
      <c r="BJ51" s="62">
        <f>SUMIFS('IEA production stats (counts)'!AA:AA,'IEA production stats (counts)'!$E:$E,$D51,'IEA production stats (counts)'!$AN:$AN,$C51)</f>
        <v>5</v>
      </c>
      <c r="BK51" s="62">
        <f>SUMIFS('IEA production stats (counts)'!AB:AB,'IEA production stats (counts)'!$E:$E,$D51,'IEA production stats (counts)'!$AN:$AN,$C51)</f>
        <v>5</v>
      </c>
      <c r="BL51" s="62">
        <f>SUMIFS('IEA production stats (counts)'!AC:AC,'IEA production stats (counts)'!$E:$E,$D51,'IEA production stats (counts)'!$AN:$AN,$C51)</f>
        <v>5</v>
      </c>
      <c r="BM51" s="62">
        <f>SUMIFS('IEA production stats (counts)'!AD:AD,'IEA production stats (counts)'!$E:$E,$D51,'IEA production stats (counts)'!$AN:$AN,$C51)</f>
        <v>5</v>
      </c>
      <c r="BN51" s="62">
        <f>SUMIFS('IEA production stats (counts)'!AE:AE,'IEA production stats (counts)'!$E:$E,$D51,'IEA production stats (counts)'!$AN:$AN,$C51)</f>
        <v>5</v>
      </c>
      <c r="BO51" s="62">
        <f>SUMIFS('IEA production stats (counts)'!AF:AF,'IEA production stats (counts)'!$E:$E,$D51,'IEA production stats (counts)'!$AN:$AN,$C51)</f>
        <v>5</v>
      </c>
      <c r="BP51" s="62">
        <f>SUMIFS('IEA production stats (counts)'!AG:AG,'IEA production stats (counts)'!$E:$E,$D51,'IEA production stats (counts)'!$AN:$AN,$C51)</f>
        <v>5</v>
      </c>
      <c r="BQ51" s="62">
        <f>SUMIFS('IEA production stats (counts)'!AH:AH,'IEA production stats (counts)'!$E:$E,$D51,'IEA production stats (counts)'!$AN:$AN,$C51)</f>
        <v>5</v>
      </c>
      <c r="BR51" s="62">
        <f>SUMIFS('IEA production stats (counts)'!AI:AI,'IEA production stats (counts)'!$E:$E,$D51,'IEA production stats (counts)'!$AN:$AN,$C51)</f>
        <v>5</v>
      </c>
      <c r="BS51" s="62">
        <f>SUMIFS('IEA production stats (counts)'!AJ:AJ,'IEA production stats (counts)'!$E:$E,$D51,'IEA production stats (counts)'!$AN:$AN,$C51)</f>
        <v>5</v>
      </c>
      <c r="BT51" s="62">
        <f>SUMIFS('IEA production stats (counts)'!AK:AK,'IEA production stats (counts)'!$E:$E,$D51,'IEA production stats (counts)'!$AN:$AN,$C51)</f>
        <v>5</v>
      </c>
      <c r="BU51" s="62">
        <f>SUMIFS('IEA production stats (counts)'!AL:AL,'IEA production stats (counts)'!$E:$E,$D51,'IEA production stats (counts)'!$AN:$AN,$C51)</f>
        <v>1</v>
      </c>
      <c r="BV51" s="66">
        <f t="shared" si="2"/>
        <v>83.333333333333343</v>
      </c>
      <c r="BW51" s="66">
        <f t="shared" si="22"/>
        <v>83.333333333333343</v>
      </c>
      <c r="BX51" s="66">
        <f t="shared" si="23"/>
        <v>83.333333333333343</v>
      </c>
      <c r="BY51" s="66">
        <f t="shared" si="24"/>
        <v>83.333333333333343</v>
      </c>
      <c r="BZ51" s="66">
        <f t="shared" si="4"/>
        <v>83.333333333333343</v>
      </c>
      <c r="CA51" s="66">
        <f t="shared" si="5"/>
        <v>83.333333333333343</v>
      </c>
      <c r="CB51" s="66">
        <f t="shared" si="6"/>
        <v>83.333333333333343</v>
      </c>
      <c r="CC51" s="66">
        <f t="shared" si="7"/>
        <v>83.333333333333343</v>
      </c>
      <c r="CD51" s="66">
        <f t="shared" si="8"/>
        <v>83.333333333333343</v>
      </c>
      <c r="CE51" s="66">
        <f t="shared" si="9"/>
        <v>83.333333333333343</v>
      </c>
      <c r="CF51" s="66">
        <f t="shared" si="10"/>
        <v>83.333333333333343</v>
      </c>
      <c r="CG51" s="66">
        <f t="shared" si="11"/>
        <v>83.333333333333343</v>
      </c>
      <c r="CH51" s="66">
        <f t="shared" si="12"/>
        <v>83.333333333333343</v>
      </c>
      <c r="CI51" s="66">
        <f t="shared" si="13"/>
        <v>83.333333333333343</v>
      </c>
      <c r="CJ51" s="66">
        <f t="shared" si="14"/>
        <v>83.333333333333343</v>
      </c>
      <c r="CK51" s="66">
        <f t="shared" si="15"/>
        <v>83.333333333333343</v>
      </c>
      <c r="CL51" s="66">
        <f t="shared" si="16"/>
        <v>83.333333333333343</v>
      </c>
      <c r="CM51" s="66">
        <f t="shared" si="17"/>
        <v>83.333333333333343</v>
      </c>
      <c r="CN51" s="66">
        <f t="shared" si="18"/>
        <v>83.333333333333343</v>
      </c>
      <c r="CO51" s="66">
        <f t="shared" si="19"/>
        <v>83.333333333333343</v>
      </c>
      <c r="CP51" s="66">
        <f t="shared" si="20"/>
        <v>83.333333333333343</v>
      </c>
      <c r="CQ51" s="66">
        <f t="shared" si="21"/>
        <v>16.666666666666664</v>
      </c>
    </row>
    <row r="52" spans="1:95" x14ac:dyDescent="0.25">
      <c r="A52" s="5" t="str">
        <f t="shared" si="27"/>
        <v>104SOLARPV</v>
      </c>
      <c r="B52" s="3">
        <v>104</v>
      </c>
      <c r="C52" t="str">
        <f>VLOOKUP($B52,'Lookup codes'!$A:$C,2,FALSE)</f>
        <v>North Africa</v>
      </c>
      <c r="D52" t="s">
        <v>612</v>
      </c>
      <c r="E52" t="s">
        <v>613</v>
      </c>
      <c r="F52" t="s">
        <v>794</v>
      </c>
      <c r="G52" t="s">
        <v>528</v>
      </c>
      <c r="H52" s="45">
        <f>SUMIFS('IEA production stats by year'!Q:Q,'IEA production stats by year'!$E:$E,$D52,'IEA production stats by year'!$AN:$AN,$C52)</f>
        <v>0</v>
      </c>
      <c r="I52" s="45">
        <f>SUMIFS('IEA production stats by year'!R:R,'IEA production stats by year'!$E:$E,$D52,'IEA production stats by year'!$AN:$AN,$C52)</f>
        <v>0</v>
      </c>
      <c r="J52" s="45">
        <f>SUMIFS('IEA production stats by year'!S:S,'IEA production stats by year'!$E:$E,$D52,'IEA production stats by year'!$AN:$AN,$C52)</f>
        <v>0</v>
      </c>
      <c r="K52" s="45">
        <f>SUMIFS('IEA production stats by year'!T:T,'IEA production stats by year'!$E:$E,$D52,'IEA production stats by year'!$AN:$AN,$C52)</f>
        <v>0</v>
      </c>
      <c r="L52" s="45">
        <f>SUMIFS('IEA production stats by year'!U:U,'IEA production stats by year'!$E:$E,$D52,'IEA production stats by year'!$AN:$AN,$C52)</f>
        <v>3.6006</v>
      </c>
      <c r="M52" s="45">
        <f>SUMIFS('IEA production stats by year'!V:V,'IEA production stats by year'!$E:$E,$D52,'IEA production stats by year'!$AN:$AN,$C52)</f>
        <v>7.2012999999999998</v>
      </c>
      <c r="N52" s="45">
        <f>SUMIFS('IEA production stats by year'!W:W,'IEA production stats by year'!$E:$E,$D52,'IEA production stats by year'!$AN:$AN,$C52)</f>
        <v>10.8019</v>
      </c>
      <c r="O52" s="45">
        <f>SUMIFS('IEA production stats by year'!X:X,'IEA production stats by year'!$E:$E,$D52,'IEA production stats by year'!$AN:$AN,$C52)</f>
        <v>10.8019</v>
      </c>
      <c r="P52" s="45">
        <f>SUMIFS('IEA production stats by year'!Y:Y,'IEA production stats by year'!$E:$E,$D52,'IEA production stats by year'!$AN:$AN,$C52)</f>
        <v>14.398400000000001</v>
      </c>
      <c r="Q52" s="45">
        <f>SUMIFS('IEA production stats by year'!Z:Z,'IEA production stats by year'!$E:$E,$D52,'IEA production stats by year'!$AN:$AN,$C52)</f>
        <v>17.999099999999999</v>
      </c>
      <c r="R52" s="45">
        <f>SUMIFS('IEA production stats by year'!AA:AA,'IEA production stats by year'!$E:$E,$D52,'IEA production stats by year'!$AN:$AN,$C52)</f>
        <v>766.7998</v>
      </c>
      <c r="S52" s="45">
        <f>SUMIFS('IEA production stats by year'!AB:AB,'IEA production stats by year'!$E:$E,$D52,'IEA production stats by year'!$AN:$AN,$C52)</f>
        <v>833.73419999999999</v>
      </c>
      <c r="T52" s="45">
        <f>SUMIFS('IEA production stats by year'!AC:AC,'IEA production stats by year'!$E:$E,$D52,'IEA production stats by year'!$AN:$AN,$C52)</f>
        <v>901.04550000000006</v>
      </c>
      <c r="U52" s="45">
        <f>SUMIFS('IEA production stats by year'!AD:AD,'IEA production stats by year'!$E:$E,$D52,'IEA production stats by year'!$AN:$AN,$C52)</f>
        <v>490.39569999999998</v>
      </c>
      <c r="V52" s="45">
        <f>SUMIFS('IEA production stats by year'!AE:AE,'IEA production stats by year'!$E:$E,$D52,'IEA production stats by year'!$AN:$AN,$C52)</f>
        <v>1029.7267000000002</v>
      </c>
      <c r="W52" s="45">
        <f>SUMIFS('IEA production stats by year'!AF:AF,'IEA production stats by year'!$E:$E,$D52,'IEA production stats by year'!$AN:$AN,$C52)</f>
        <v>1079.7504999999999</v>
      </c>
      <c r="X52" s="45">
        <f>SUMIFS('IEA production stats by year'!AG:AG,'IEA production stats by year'!$E:$E,$D52,'IEA production stats by year'!$AN:$AN,$C52)</f>
        <v>2825.1226999999999</v>
      </c>
      <c r="Y52" s="45">
        <f>SUMIFS('IEA production stats by year'!AH:AH,'IEA production stats by year'!$E:$E,$D52,'IEA production stats by year'!$AN:$AN,$C52)</f>
        <v>4502.3591999999999</v>
      </c>
      <c r="Z52" s="45">
        <f>SUMIFS('IEA production stats by year'!AI:AI,'IEA production stats by year'!$E:$E,$D52,'IEA production stats by year'!$AN:$AN,$C52)</f>
        <v>9065.5817000000006</v>
      </c>
      <c r="AA52" s="45">
        <f>SUMIFS('IEA production stats by year'!AJ:AJ,'IEA production stats by year'!$E:$E,$D52,'IEA production stats by year'!$AN:$AN,$C52)</f>
        <v>20711.304099999998</v>
      </c>
      <c r="AB52" s="45">
        <f>SUMIFS('IEA production stats by year'!AK:AK,'IEA production stats by year'!$E:$E,$D52,'IEA production stats by year'!$AN:$AN,$C52)</f>
        <v>21245.791099999999</v>
      </c>
      <c r="AC52" s="45">
        <f>SUMIFS('IEA production stats by year'!AL:AL,'IEA production stats by year'!$E:$E,$D52,'IEA production stats by year'!$AN:$AN,$C52)</f>
        <v>1679.6813999999999</v>
      </c>
      <c r="AD52" s="58">
        <f>COUNTIFS('Country groupings'!$C:$C,$C52)-SUMIFS('IEA production stats (counts)'!Q:Q,'IEA production stats (counts)'!$E:$E,$D52,'IEA production stats (counts)'!$AN:$AN,$C52)</f>
        <v>1</v>
      </c>
      <c r="AE52" s="58">
        <f>COUNTIFS('Country groupings'!$C:$C,$C52)-SUMIFS('IEA production stats (counts)'!R:R,'IEA production stats (counts)'!$E:$E,$D52,'IEA production stats (counts)'!$AN:$AN,$C52)</f>
        <v>1</v>
      </c>
      <c r="AF52" s="58">
        <f>COUNTIFS('Country groupings'!$C:$C,$C52)-SUMIFS('IEA production stats (counts)'!S:S,'IEA production stats (counts)'!$E:$E,$D52,'IEA production stats (counts)'!$AN:$AN,$C52)</f>
        <v>1</v>
      </c>
      <c r="AG52" s="58">
        <f>COUNTIFS('Country groupings'!$C:$C,$C52)-SUMIFS('IEA production stats (counts)'!T:T,'IEA production stats (counts)'!$E:$E,$D52,'IEA production stats (counts)'!$AN:$AN,$C52)</f>
        <v>1</v>
      </c>
      <c r="AH52" s="58">
        <f>COUNTIFS('Country groupings'!$C:$C,$C52)-SUMIFS('IEA production stats (counts)'!U:U,'IEA production stats (counts)'!$E:$E,$D52,'IEA production stats (counts)'!$AN:$AN,$C52)</f>
        <v>1</v>
      </c>
      <c r="AI52" s="58">
        <f>COUNTIFS('Country groupings'!$C:$C,$C52)-SUMIFS('IEA production stats (counts)'!V:V,'IEA production stats (counts)'!$E:$E,$D52,'IEA production stats (counts)'!$AN:$AN,$C52)</f>
        <v>1</v>
      </c>
      <c r="AJ52" s="58">
        <f>COUNTIFS('Country groupings'!$C:$C,$C52)-SUMIFS('IEA production stats (counts)'!W:W,'IEA production stats (counts)'!$E:$E,$D52,'IEA production stats (counts)'!$AN:$AN,$C52)</f>
        <v>1</v>
      </c>
      <c r="AK52" s="58">
        <f>COUNTIFS('Country groupings'!$C:$C,$C52)-SUMIFS('IEA production stats (counts)'!X:X,'IEA production stats (counts)'!$E:$E,$D52,'IEA production stats (counts)'!$AN:$AN,$C52)</f>
        <v>1</v>
      </c>
      <c r="AL52" s="58">
        <f>COUNTIFS('Country groupings'!$C:$C,$C52)-SUMIFS('IEA production stats (counts)'!Y:Y,'IEA production stats (counts)'!$E:$E,$D52,'IEA production stats (counts)'!$AN:$AN,$C52)</f>
        <v>1</v>
      </c>
      <c r="AM52" s="58">
        <f>COUNTIFS('Country groupings'!$C:$C,$C52)-SUMIFS('IEA production stats (counts)'!Z:Z,'IEA production stats (counts)'!$E:$E,$D52,'IEA production stats (counts)'!$AN:$AN,$C52)</f>
        <v>1</v>
      </c>
      <c r="AN52" s="58">
        <f>COUNTIFS('Country groupings'!$C:$C,$C52)-SUMIFS('IEA production stats (counts)'!AA:AA,'IEA production stats (counts)'!$E:$E,$D52,'IEA production stats (counts)'!$AN:$AN,$C52)</f>
        <v>1</v>
      </c>
      <c r="AO52" s="58">
        <f>COUNTIFS('Country groupings'!$C:$C,$C52)-SUMIFS('IEA production stats (counts)'!AB:AB,'IEA production stats (counts)'!$E:$E,$D52,'IEA production stats (counts)'!$AN:$AN,$C52)</f>
        <v>1</v>
      </c>
      <c r="AP52" s="58">
        <f>COUNTIFS('Country groupings'!$C:$C,$C52)-SUMIFS('IEA production stats (counts)'!AC:AC,'IEA production stats (counts)'!$E:$E,$D52,'IEA production stats (counts)'!$AN:$AN,$C52)</f>
        <v>1</v>
      </c>
      <c r="AQ52" s="58">
        <f>COUNTIFS('Country groupings'!$C:$C,$C52)-SUMIFS('IEA production stats (counts)'!AD:AD,'IEA production stats (counts)'!$E:$E,$D52,'IEA production stats (counts)'!$AN:$AN,$C52)</f>
        <v>1</v>
      </c>
      <c r="AR52" s="58">
        <f>COUNTIFS('Country groupings'!$C:$C,$C52)-SUMIFS('IEA production stats (counts)'!AE:AE,'IEA production stats (counts)'!$E:$E,$D52,'IEA production stats (counts)'!$AN:$AN,$C52)</f>
        <v>1</v>
      </c>
      <c r="AS52" s="58">
        <f>COUNTIFS('Country groupings'!$C:$C,$C52)-SUMIFS('IEA production stats (counts)'!AF:AF,'IEA production stats (counts)'!$E:$E,$D52,'IEA production stats (counts)'!$AN:$AN,$C52)</f>
        <v>1</v>
      </c>
      <c r="AT52" s="58">
        <f>COUNTIFS('Country groupings'!$C:$C,$C52)-SUMIFS('IEA production stats (counts)'!AG:AG,'IEA production stats (counts)'!$E:$E,$D52,'IEA production stats (counts)'!$AN:$AN,$C52)</f>
        <v>1</v>
      </c>
      <c r="AU52" s="58">
        <f>COUNTIFS('Country groupings'!$C:$C,$C52)-SUMIFS('IEA production stats (counts)'!AH:AH,'IEA production stats (counts)'!$E:$E,$D52,'IEA production stats (counts)'!$AN:$AN,$C52)</f>
        <v>1</v>
      </c>
      <c r="AV52" s="58">
        <f>COUNTIFS('Country groupings'!$C:$C,$C52)-SUMIFS('IEA production stats (counts)'!AI:AI,'IEA production stats (counts)'!$E:$E,$D52,'IEA production stats (counts)'!$AN:$AN,$C52)</f>
        <v>1</v>
      </c>
      <c r="AW52" s="58">
        <f>COUNTIFS('Country groupings'!$C:$C,$C52)-SUMIFS('IEA production stats (counts)'!AJ:AJ,'IEA production stats (counts)'!$E:$E,$D52,'IEA production stats (counts)'!$AN:$AN,$C52)</f>
        <v>1</v>
      </c>
      <c r="AX52" s="58">
        <f>COUNTIFS('Country groupings'!$C:$C,$C52)-SUMIFS('IEA production stats (counts)'!AK:AK,'IEA production stats (counts)'!$E:$E,$D52,'IEA production stats (counts)'!$AN:$AN,$C52)</f>
        <v>1</v>
      </c>
      <c r="AY52" s="58">
        <f>COUNTIFS('Country groupings'!$C:$C,$C52)-SUMIFS('IEA production stats (counts)'!AL:AL,'IEA production stats (counts)'!$E:$E,$D52,'IEA production stats (counts)'!$AN:$AN,$C52)</f>
        <v>5</v>
      </c>
      <c r="AZ52" s="62">
        <f>SUMIFS('IEA production stats (counts)'!Q:Q,'IEA production stats (counts)'!$E:$E,$D52,'IEA production stats (counts)'!$AN:$AN,$C52)</f>
        <v>5</v>
      </c>
      <c r="BA52" s="62">
        <f>SUMIFS('IEA production stats (counts)'!R:R,'IEA production stats (counts)'!$E:$E,$D52,'IEA production stats (counts)'!$AN:$AN,$C52)</f>
        <v>5</v>
      </c>
      <c r="BB52" s="62">
        <f>SUMIFS('IEA production stats (counts)'!S:S,'IEA production stats (counts)'!$E:$E,$D52,'IEA production stats (counts)'!$AN:$AN,$C52)</f>
        <v>5</v>
      </c>
      <c r="BC52" s="62">
        <f>SUMIFS('IEA production stats (counts)'!T:T,'IEA production stats (counts)'!$E:$E,$D52,'IEA production stats (counts)'!$AN:$AN,$C52)</f>
        <v>5</v>
      </c>
      <c r="BD52" s="62">
        <f>SUMIFS('IEA production stats (counts)'!U:U,'IEA production stats (counts)'!$E:$E,$D52,'IEA production stats (counts)'!$AN:$AN,$C52)</f>
        <v>5</v>
      </c>
      <c r="BE52" s="62">
        <f>SUMIFS('IEA production stats (counts)'!V:V,'IEA production stats (counts)'!$E:$E,$D52,'IEA production stats (counts)'!$AN:$AN,$C52)</f>
        <v>5</v>
      </c>
      <c r="BF52" s="62">
        <f>SUMIFS('IEA production stats (counts)'!W:W,'IEA production stats (counts)'!$E:$E,$D52,'IEA production stats (counts)'!$AN:$AN,$C52)</f>
        <v>5</v>
      </c>
      <c r="BG52" s="62">
        <f>SUMIFS('IEA production stats (counts)'!X:X,'IEA production stats (counts)'!$E:$E,$D52,'IEA production stats (counts)'!$AN:$AN,$C52)</f>
        <v>5</v>
      </c>
      <c r="BH52" s="62">
        <f>SUMIFS('IEA production stats (counts)'!Y:Y,'IEA production stats (counts)'!$E:$E,$D52,'IEA production stats (counts)'!$AN:$AN,$C52)</f>
        <v>5</v>
      </c>
      <c r="BI52" s="62">
        <f>SUMIFS('IEA production stats (counts)'!Z:Z,'IEA production stats (counts)'!$E:$E,$D52,'IEA production stats (counts)'!$AN:$AN,$C52)</f>
        <v>5</v>
      </c>
      <c r="BJ52" s="62">
        <f>SUMIFS('IEA production stats (counts)'!AA:AA,'IEA production stats (counts)'!$E:$E,$D52,'IEA production stats (counts)'!$AN:$AN,$C52)</f>
        <v>5</v>
      </c>
      <c r="BK52" s="62">
        <f>SUMIFS('IEA production stats (counts)'!AB:AB,'IEA production stats (counts)'!$E:$E,$D52,'IEA production stats (counts)'!$AN:$AN,$C52)</f>
        <v>5</v>
      </c>
      <c r="BL52" s="62">
        <f>SUMIFS('IEA production stats (counts)'!AC:AC,'IEA production stats (counts)'!$E:$E,$D52,'IEA production stats (counts)'!$AN:$AN,$C52)</f>
        <v>5</v>
      </c>
      <c r="BM52" s="62">
        <f>SUMIFS('IEA production stats (counts)'!AD:AD,'IEA production stats (counts)'!$E:$E,$D52,'IEA production stats (counts)'!$AN:$AN,$C52)</f>
        <v>5</v>
      </c>
      <c r="BN52" s="62">
        <f>SUMIFS('IEA production stats (counts)'!AE:AE,'IEA production stats (counts)'!$E:$E,$D52,'IEA production stats (counts)'!$AN:$AN,$C52)</f>
        <v>5</v>
      </c>
      <c r="BO52" s="62">
        <f>SUMIFS('IEA production stats (counts)'!AF:AF,'IEA production stats (counts)'!$E:$E,$D52,'IEA production stats (counts)'!$AN:$AN,$C52)</f>
        <v>5</v>
      </c>
      <c r="BP52" s="62">
        <f>SUMIFS('IEA production stats (counts)'!AG:AG,'IEA production stats (counts)'!$E:$E,$D52,'IEA production stats (counts)'!$AN:$AN,$C52)</f>
        <v>5</v>
      </c>
      <c r="BQ52" s="62">
        <f>SUMIFS('IEA production stats (counts)'!AH:AH,'IEA production stats (counts)'!$E:$E,$D52,'IEA production stats (counts)'!$AN:$AN,$C52)</f>
        <v>5</v>
      </c>
      <c r="BR52" s="62">
        <f>SUMIFS('IEA production stats (counts)'!AI:AI,'IEA production stats (counts)'!$E:$E,$D52,'IEA production stats (counts)'!$AN:$AN,$C52)</f>
        <v>5</v>
      </c>
      <c r="BS52" s="62">
        <f>SUMIFS('IEA production stats (counts)'!AJ:AJ,'IEA production stats (counts)'!$E:$E,$D52,'IEA production stats (counts)'!$AN:$AN,$C52)</f>
        <v>5</v>
      </c>
      <c r="BT52" s="62">
        <f>SUMIFS('IEA production stats (counts)'!AK:AK,'IEA production stats (counts)'!$E:$E,$D52,'IEA production stats (counts)'!$AN:$AN,$C52)</f>
        <v>5</v>
      </c>
      <c r="BU52" s="62">
        <f>SUMIFS('IEA production stats (counts)'!AL:AL,'IEA production stats (counts)'!$E:$E,$D52,'IEA production stats (counts)'!$AN:$AN,$C52)</f>
        <v>1</v>
      </c>
      <c r="BV52" s="66">
        <f t="shared" si="2"/>
        <v>83.333333333333343</v>
      </c>
      <c r="BW52" s="66">
        <f t="shared" si="22"/>
        <v>83.333333333333343</v>
      </c>
      <c r="BX52" s="66">
        <f t="shared" si="23"/>
        <v>83.333333333333343</v>
      </c>
      <c r="BY52" s="66">
        <f t="shared" si="24"/>
        <v>83.333333333333343</v>
      </c>
      <c r="BZ52" s="66">
        <f t="shared" si="4"/>
        <v>83.333333333333343</v>
      </c>
      <c r="CA52" s="66">
        <f t="shared" si="5"/>
        <v>83.333333333333343</v>
      </c>
      <c r="CB52" s="66">
        <f t="shared" si="6"/>
        <v>83.333333333333343</v>
      </c>
      <c r="CC52" s="66">
        <f t="shared" si="7"/>
        <v>83.333333333333343</v>
      </c>
      <c r="CD52" s="66">
        <f t="shared" si="8"/>
        <v>83.333333333333343</v>
      </c>
      <c r="CE52" s="66">
        <f t="shared" si="9"/>
        <v>83.333333333333343</v>
      </c>
      <c r="CF52" s="66">
        <f t="shared" si="10"/>
        <v>83.333333333333343</v>
      </c>
      <c r="CG52" s="66">
        <f t="shared" si="11"/>
        <v>83.333333333333343</v>
      </c>
      <c r="CH52" s="66">
        <f t="shared" si="12"/>
        <v>83.333333333333343</v>
      </c>
      <c r="CI52" s="66">
        <f t="shared" si="13"/>
        <v>83.333333333333343</v>
      </c>
      <c r="CJ52" s="66">
        <f t="shared" si="14"/>
        <v>83.333333333333343</v>
      </c>
      <c r="CK52" s="66">
        <f t="shared" si="15"/>
        <v>83.333333333333343</v>
      </c>
      <c r="CL52" s="66">
        <f t="shared" si="16"/>
        <v>83.333333333333343</v>
      </c>
      <c r="CM52" s="66">
        <f t="shared" si="17"/>
        <v>83.333333333333343</v>
      </c>
      <c r="CN52" s="66">
        <f t="shared" si="18"/>
        <v>83.333333333333343</v>
      </c>
      <c r="CO52" s="66">
        <f t="shared" si="19"/>
        <v>83.333333333333343</v>
      </c>
      <c r="CP52" s="66">
        <f t="shared" si="20"/>
        <v>83.333333333333343</v>
      </c>
      <c r="CQ52" s="66">
        <f t="shared" si="21"/>
        <v>16.666666666666664</v>
      </c>
    </row>
    <row r="53" spans="1:95" x14ac:dyDescent="0.25">
      <c r="A53" s="5" t="str">
        <f t="shared" si="27"/>
        <v>104SOLARTH</v>
      </c>
      <c r="B53" s="3">
        <v>104</v>
      </c>
      <c r="C53" t="str">
        <f>VLOOKUP($B53,'Lookup codes'!$A:$C,2,FALSE)</f>
        <v>North Africa</v>
      </c>
      <c r="D53" t="s">
        <v>614</v>
      </c>
      <c r="E53" t="s">
        <v>615</v>
      </c>
      <c r="F53" t="s">
        <v>794</v>
      </c>
      <c r="G53" t="s">
        <v>528</v>
      </c>
      <c r="H53" s="45">
        <f>SUMIFS('IEA production stats by year'!Q:Q,'IEA production stats by year'!$E:$E,$D53,'IEA production stats by year'!$AN:$AN,$C53)</f>
        <v>0</v>
      </c>
      <c r="I53" s="45">
        <f>SUMIFS('IEA production stats by year'!R:R,'IEA production stats by year'!$E:$E,$D53,'IEA production stats by year'!$AN:$AN,$C53)</f>
        <v>0</v>
      </c>
      <c r="J53" s="45">
        <f>SUMIFS('IEA production stats by year'!S:S,'IEA production stats by year'!$E:$E,$D53,'IEA production stats by year'!$AN:$AN,$C53)</f>
        <v>0</v>
      </c>
      <c r="K53" s="45">
        <f>SUMIFS('IEA production stats by year'!T:T,'IEA production stats by year'!$E:$E,$D53,'IEA production stats by year'!$AN:$AN,$C53)</f>
        <v>0</v>
      </c>
      <c r="L53" s="45">
        <f>SUMIFS('IEA production stats by year'!U:U,'IEA production stats by year'!$E:$E,$D53,'IEA production stats by year'!$AN:$AN,$C53)</f>
        <v>0</v>
      </c>
      <c r="M53" s="45">
        <f>SUMIFS('IEA production stats by year'!V:V,'IEA production stats by year'!$E:$E,$D53,'IEA production stats by year'!$AN:$AN,$C53)</f>
        <v>0</v>
      </c>
      <c r="N53" s="45">
        <f>SUMIFS('IEA production stats by year'!W:W,'IEA production stats by year'!$E:$E,$D53,'IEA production stats by year'!$AN:$AN,$C53)</f>
        <v>0</v>
      </c>
      <c r="O53" s="45">
        <f>SUMIFS('IEA production stats by year'!X:X,'IEA production stats by year'!$E:$E,$D53,'IEA production stats by year'!$AN:$AN,$C53)</f>
        <v>0</v>
      </c>
      <c r="P53" s="45">
        <f>SUMIFS('IEA production stats by year'!Y:Y,'IEA production stats by year'!$E:$E,$D53,'IEA production stats by year'!$AN:$AN,$C53)</f>
        <v>0</v>
      </c>
      <c r="Q53" s="45">
        <f>SUMIFS('IEA production stats by year'!Z:Z,'IEA production stats by year'!$E:$E,$D53,'IEA production stats by year'!$AN:$AN,$C53)</f>
        <v>0</v>
      </c>
      <c r="R53" s="45">
        <f>SUMIFS('IEA production stats by year'!AA:AA,'IEA production stats by year'!$E:$E,$D53,'IEA production stats by year'!$AN:$AN,$C53)</f>
        <v>1137.0009</v>
      </c>
      <c r="S53" s="45">
        <f>SUMIFS('IEA production stats by year'!AB:AB,'IEA production stats by year'!$E:$E,$D53,'IEA production stats by year'!$AN:$AN,$C53)</f>
        <v>1301.002</v>
      </c>
      <c r="T53" s="45">
        <f>SUMIFS('IEA production stats by year'!AC:AC,'IEA production stats by year'!$E:$E,$D53,'IEA production stats by year'!$AN:$AN,$C53)</f>
        <v>1480.0002999999999</v>
      </c>
      <c r="U53" s="45">
        <f>SUMIFS('IEA production stats by year'!AD:AD,'IEA production stats by year'!$E:$E,$D53,'IEA production stats by year'!$AN:$AN,$C53)</f>
        <v>1650.0011</v>
      </c>
      <c r="V53" s="45">
        <f>SUMIFS('IEA production stats by year'!AE:AE,'IEA production stats by year'!$E:$E,$D53,'IEA production stats by year'!$AN:$AN,$C53)</f>
        <v>1817</v>
      </c>
      <c r="W53" s="45">
        <f>SUMIFS('IEA production stats by year'!AF:AF,'IEA production stats by year'!$E:$E,$D53,'IEA production stats by year'!$AN:$AN,$C53)</f>
        <v>2001.0015000000001</v>
      </c>
      <c r="X53" s="45">
        <f>SUMIFS('IEA production stats by year'!AG:AG,'IEA production stats by year'!$E:$E,$D53,'IEA production stats by year'!$AN:$AN,$C53)</f>
        <v>6458.0009</v>
      </c>
      <c r="Y53" s="45">
        <f>SUMIFS('IEA production stats by year'!AH:AH,'IEA production stats by year'!$E:$E,$D53,'IEA production stats by year'!$AN:$AN,$C53)</f>
        <v>6727.4215000000004</v>
      </c>
      <c r="Z53" s="45">
        <f>SUMIFS('IEA production stats by year'!AI:AI,'IEA production stats by year'!$E:$E,$D53,'IEA production stats by year'!$AN:$AN,$C53)</f>
        <v>11103.255499999999</v>
      </c>
      <c r="AA53" s="45">
        <f>SUMIFS('IEA production stats by year'!AJ:AJ,'IEA production stats by year'!$E:$E,$D53,'IEA production stats by year'!$AN:$AN,$C53)</f>
        <v>15514.8321</v>
      </c>
      <c r="AB53" s="45">
        <f>SUMIFS('IEA production stats by year'!AK:AK,'IEA production stats by year'!$E:$E,$D53,'IEA production stats by year'!$AN:$AN,$C53)</f>
        <v>15002.9038</v>
      </c>
      <c r="AC53" s="45">
        <f>SUMIFS('IEA production stats by year'!AL:AL,'IEA production stats by year'!$E:$E,$D53,'IEA production stats by year'!$AN:$AN,$C53)</f>
        <v>12330.0088</v>
      </c>
      <c r="AD53" s="58">
        <f>COUNTIFS('Country groupings'!$C:$C,$C53)-SUMIFS('IEA production stats (counts)'!Q:Q,'IEA production stats (counts)'!$E:$E,$D53,'IEA production stats (counts)'!$AN:$AN,$C53)</f>
        <v>1</v>
      </c>
      <c r="AE53" s="58">
        <f>COUNTIFS('Country groupings'!$C:$C,$C53)-SUMIFS('IEA production stats (counts)'!R:R,'IEA production stats (counts)'!$E:$E,$D53,'IEA production stats (counts)'!$AN:$AN,$C53)</f>
        <v>1</v>
      </c>
      <c r="AF53" s="58">
        <f>COUNTIFS('Country groupings'!$C:$C,$C53)-SUMIFS('IEA production stats (counts)'!S:S,'IEA production stats (counts)'!$E:$E,$D53,'IEA production stats (counts)'!$AN:$AN,$C53)</f>
        <v>1</v>
      </c>
      <c r="AG53" s="58">
        <f>COUNTIFS('Country groupings'!$C:$C,$C53)-SUMIFS('IEA production stats (counts)'!T:T,'IEA production stats (counts)'!$E:$E,$D53,'IEA production stats (counts)'!$AN:$AN,$C53)</f>
        <v>1</v>
      </c>
      <c r="AH53" s="58">
        <f>COUNTIFS('Country groupings'!$C:$C,$C53)-SUMIFS('IEA production stats (counts)'!U:U,'IEA production stats (counts)'!$E:$E,$D53,'IEA production stats (counts)'!$AN:$AN,$C53)</f>
        <v>1</v>
      </c>
      <c r="AI53" s="58">
        <f>COUNTIFS('Country groupings'!$C:$C,$C53)-SUMIFS('IEA production stats (counts)'!V:V,'IEA production stats (counts)'!$E:$E,$D53,'IEA production stats (counts)'!$AN:$AN,$C53)</f>
        <v>1</v>
      </c>
      <c r="AJ53" s="58">
        <f>COUNTIFS('Country groupings'!$C:$C,$C53)-SUMIFS('IEA production stats (counts)'!W:W,'IEA production stats (counts)'!$E:$E,$D53,'IEA production stats (counts)'!$AN:$AN,$C53)</f>
        <v>1</v>
      </c>
      <c r="AK53" s="58">
        <f>COUNTIFS('Country groupings'!$C:$C,$C53)-SUMIFS('IEA production stats (counts)'!X:X,'IEA production stats (counts)'!$E:$E,$D53,'IEA production stats (counts)'!$AN:$AN,$C53)</f>
        <v>1</v>
      </c>
      <c r="AL53" s="58">
        <f>COUNTIFS('Country groupings'!$C:$C,$C53)-SUMIFS('IEA production stats (counts)'!Y:Y,'IEA production stats (counts)'!$E:$E,$D53,'IEA production stats (counts)'!$AN:$AN,$C53)</f>
        <v>1</v>
      </c>
      <c r="AM53" s="58">
        <f>COUNTIFS('Country groupings'!$C:$C,$C53)-SUMIFS('IEA production stats (counts)'!Z:Z,'IEA production stats (counts)'!$E:$E,$D53,'IEA production stats (counts)'!$AN:$AN,$C53)</f>
        <v>1</v>
      </c>
      <c r="AN53" s="58">
        <f>COUNTIFS('Country groupings'!$C:$C,$C53)-SUMIFS('IEA production stats (counts)'!AA:AA,'IEA production stats (counts)'!$E:$E,$D53,'IEA production stats (counts)'!$AN:$AN,$C53)</f>
        <v>1</v>
      </c>
      <c r="AO53" s="58">
        <f>COUNTIFS('Country groupings'!$C:$C,$C53)-SUMIFS('IEA production stats (counts)'!AB:AB,'IEA production stats (counts)'!$E:$E,$D53,'IEA production stats (counts)'!$AN:$AN,$C53)</f>
        <v>1</v>
      </c>
      <c r="AP53" s="58">
        <f>COUNTIFS('Country groupings'!$C:$C,$C53)-SUMIFS('IEA production stats (counts)'!AC:AC,'IEA production stats (counts)'!$E:$E,$D53,'IEA production stats (counts)'!$AN:$AN,$C53)</f>
        <v>1</v>
      </c>
      <c r="AQ53" s="58">
        <f>COUNTIFS('Country groupings'!$C:$C,$C53)-SUMIFS('IEA production stats (counts)'!AD:AD,'IEA production stats (counts)'!$E:$E,$D53,'IEA production stats (counts)'!$AN:$AN,$C53)</f>
        <v>1</v>
      </c>
      <c r="AR53" s="58">
        <f>COUNTIFS('Country groupings'!$C:$C,$C53)-SUMIFS('IEA production stats (counts)'!AE:AE,'IEA production stats (counts)'!$E:$E,$D53,'IEA production stats (counts)'!$AN:$AN,$C53)</f>
        <v>1</v>
      </c>
      <c r="AS53" s="58">
        <f>COUNTIFS('Country groupings'!$C:$C,$C53)-SUMIFS('IEA production stats (counts)'!AF:AF,'IEA production stats (counts)'!$E:$E,$D53,'IEA production stats (counts)'!$AN:$AN,$C53)</f>
        <v>1</v>
      </c>
      <c r="AT53" s="58">
        <f>COUNTIFS('Country groupings'!$C:$C,$C53)-SUMIFS('IEA production stats (counts)'!AG:AG,'IEA production stats (counts)'!$E:$E,$D53,'IEA production stats (counts)'!$AN:$AN,$C53)</f>
        <v>1</v>
      </c>
      <c r="AU53" s="58">
        <f>COUNTIFS('Country groupings'!$C:$C,$C53)-SUMIFS('IEA production stats (counts)'!AH:AH,'IEA production stats (counts)'!$E:$E,$D53,'IEA production stats (counts)'!$AN:$AN,$C53)</f>
        <v>1</v>
      </c>
      <c r="AV53" s="58">
        <f>COUNTIFS('Country groupings'!$C:$C,$C53)-SUMIFS('IEA production stats (counts)'!AI:AI,'IEA production stats (counts)'!$E:$E,$D53,'IEA production stats (counts)'!$AN:$AN,$C53)</f>
        <v>1</v>
      </c>
      <c r="AW53" s="58">
        <f>COUNTIFS('Country groupings'!$C:$C,$C53)-SUMIFS('IEA production stats (counts)'!AJ:AJ,'IEA production stats (counts)'!$E:$E,$D53,'IEA production stats (counts)'!$AN:$AN,$C53)</f>
        <v>1</v>
      </c>
      <c r="AX53" s="58">
        <f>COUNTIFS('Country groupings'!$C:$C,$C53)-SUMIFS('IEA production stats (counts)'!AK:AK,'IEA production stats (counts)'!$E:$E,$D53,'IEA production stats (counts)'!$AN:$AN,$C53)</f>
        <v>1</v>
      </c>
      <c r="AY53" s="58">
        <f>COUNTIFS('Country groupings'!$C:$C,$C53)-SUMIFS('IEA production stats (counts)'!AL:AL,'IEA production stats (counts)'!$E:$E,$D53,'IEA production stats (counts)'!$AN:$AN,$C53)</f>
        <v>5</v>
      </c>
      <c r="AZ53" s="62">
        <f>SUMIFS('IEA production stats (counts)'!Q:Q,'IEA production stats (counts)'!$E:$E,$D53,'IEA production stats (counts)'!$AN:$AN,$C53)</f>
        <v>5</v>
      </c>
      <c r="BA53" s="62">
        <f>SUMIFS('IEA production stats (counts)'!R:R,'IEA production stats (counts)'!$E:$E,$D53,'IEA production stats (counts)'!$AN:$AN,$C53)</f>
        <v>5</v>
      </c>
      <c r="BB53" s="62">
        <f>SUMIFS('IEA production stats (counts)'!S:S,'IEA production stats (counts)'!$E:$E,$D53,'IEA production stats (counts)'!$AN:$AN,$C53)</f>
        <v>5</v>
      </c>
      <c r="BC53" s="62">
        <f>SUMIFS('IEA production stats (counts)'!T:T,'IEA production stats (counts)'!$E:$E,$D53,'IEA production stats (counts)'!$AN:$AN,$C53)</f>
        <v>5</v>
      </c>
      <c r="BD53" s="62">
        <f>SUMIFS('IEA production stats (counts)'!U:U,'IEA production stats (counts)'!$E:$E,$D53,'IEA production stats (counts)'!$AN:$AN,$C53)</f>
        <v>5</v>
      </c>
      <c r="BE53" s="62">
        <f>SUMIFS('IEA production stats (counts)'!V:V,'IEA production stats (counts)'!$E:$E,$D53,'IEA production stats (counts)'!$AN:$AN,$C53)</f>
        <v>5</v>
      </c>
      <c r="BF53" s="62">
        <f>SUMIFS('IEA production stats (counts)'!W:W,'IEA production stats (counts)'!$E:$E,$D53,'IEA production stats (counts)'!$AN:$AN,$C53)</f>
        <v>5</v>
      </c>
      <c r="BG53" s="62">
        <f>SUMIFS('IEA production stats (counts)'!X:X,'IEA production stats (counts)'!$E:$E,$D53,'IEA production stats (counts)'!$AN:$AN,$C53)</f>
        <v>5</v>
      </c>
      <c r="BH53" s="62">
        <f>SUMIFS('IEA production stats (counts)'!Y:Y,'IEA production stats (counts)'!$E:$E,$D53,'IEA production stats (counts)'!$AN:$AN,$C53)</f>
        <v>5</v>
      </c>
      <c r="BI53" s="62">
        <f>SUMIFS('IEA production stats (counts)'!Z:Z,'IEA production stats (counts)'!$E:$E,$D53,'IEA production stats (counts)'!$AN:$AN,$C53)</f>
        <v>5</v>
      </c>
      <c r="BJ53" s="62">
        <f>SUMIFS('IEA production stats (counts)'!AA:AA,'IEA production stats (counts)'!$E:$E,$D53,'IEA production stats (counts)'!$AN:$AN,$C53)</f>
        <v>5</v>
      </c>
      <c r="BK53" s="62">
        <f>SUMIFS('IEA production stats (counts)'!AB:AB,'IEA production stats (counts)'!$E:$E,$D53,'IEA production stats (counts)'!$AN:$AN,$C53)</f>
        <v>5</v>
      </c>
      <c r="BL53" s="62">
        <f>SUMIFS('IEA production stats (counts)'!AC:AC,'IEA production stats (counts)'!$E:$E,$D53,'IEA production stats (counts)'!$AN:$AN,$C53)</f>
        <v>5</v>
      </c>
      <c r="BM53" s="62">
        <f>SUMIFS('IEA production stats (counts)'!AD:AD,'IEA production stats (counts)'!$E:$E,$D53,'IEA production stats (counts)'!$AN:$AN,$C53)</f>
        <v>5</v>
      </c>
      <c r="BN53" s="62">
        <f>SUMIFS('IEA production stats (counts)'!AE:AE,'IEA production stats (counts)'!$E:$E,$D53,'IEA production stats (counts)'!$AN:$AN,$C53)</f>
        <v>5</v>
      </c>
      <c r="BO53" s="62">
        <f>SUMIFS('IEA production stats (counts)'!AF:AF,'IEA production stats (counts)'!$E:$E,$D53,'IEA production stats (counts)'!$AN:$AN,$C53)</f>
        <v>5</v>
      </c>
      <c r="BP53" s="62">
        <f>SUMIFS('IEA production stats (counts)'!AG:AG,'IEA production stats (counts)'!$E:$E,$D53,'IEA production stats (counts)'!$AN:$AN,$C53)</f>
        <v>5</v>
      </c>
      <c r="BQ53" s="62">
        <f>SUMIFS('IEA production stats (counts)'!AH:AH,'IEA production stats (counts)'!$E:$E,$D53,'IEA production stats (counts)'!$AN:$AN,$C53)</f>
        <v>5</v>
      </c>
      <c r="BR53" s="62">
        <f>SUMIFS('IEA production stats (counts)'!AI:AI,'IEA production stats (counts)'!$E:$E,$D53,'IEA production stats (counts)'!$AN:$AN,$C53)</f>
        <v>5</v>
      </c>
      <c r="BS53" s="62">
        <f>SUMIFS('IEA production stats (counts)'!AJ:AJ,'IEA production stats (counts)'!$E:$E,$D53,'IEA production stats (counts)'!$AN:$AN,$C53)</f>
        <v>5</v>
      </c>
      <c r="BT53" s="62">
        <f>SUMIFS('IEA production stats (counts)'!AK:AK,'IEA production stats (counts)'!$E:$E,$D53,'IEA production stats (counts)'!$AN:$AN,$C53)</f>
        <v>5</v>
      </c>
      <c r="BU53" s="62">
        <f>SUMIFS('IEA production stats (counts)'!AL:AL,'IEA production stats (counts)'!$E:$E,$D53,'IEA production stats (counts)'!$AN:$AN,$C53)</f>
        <v>1</v>
      </c>
      <c r="BV53" s="66">
        <f t="shared" si="2"/>
        <v>83.333333333333343</v>
      </c>
      <c r="BW53" s="66">
        <f t="shared" si="22"/>
        <v>83.333333333333343</v>
      </c>
      <c r="BX53" s="66">
        <f t="shared" si="23"/>
        <v>83.333333333333343</v>
      </c>
      <c r="BY53" s="66">
        <f t="shared" si="24"/>
        <v>83.333333333333343</v>
      </c>
      <c r="BZ53" s="66">
        <f t="shared" si="4"/>
        <v>83.333333333333343</v>
      </c>
      <c r="CA53" s="66">
        <f t="shared" si="5"/>
        <v>83.333333333333343</v>
      </c>
      <c r="CB53" s="66">
        <f t="shared" si="6"/>
        <v>83.333333333333343</v>
      </c>
      <c r="CC53" s="66">
        <f t="shared" si="7"/>
        <v>83.333333333333343</v>
      </c>
      <c r="CD53" s="66">
        <f t="shared" si="8"/>
        <v>83.333333333333343</v>
      </c>
      <c r="CE53" s="66">
        <f t="shared" si="9"/>
        <v>83.333333333333343</v>
      </c>
      <c r="CF53" s="66">
        <f t="shared" si="10"/>
        <v>83.333333333333343</v>
      </c>
      <c r="CG53" s="66">
        <f t="shared" si="11"/>
        <v>83.333333333333343</v>
      </c>
      <c r="CH53" s="66">
        <f t="shared" si="12"/>
        <v>83.333333333333343</v>
      </c>
      <c r="CI53" s="66">
        <f t="shared" si="13"/>
        <v>83.333333333333343</v>
      </c>
      <c r="CJ53" s="66">
        <f t="shared" si="14"/>
        <v>83.333333333333343</v>
      </c>
      <c r="CK53" s="66">
        <f t="shared" si="15"/>
        <v>83.333333333333343</v>
      </c>
      <c r="CL53" s="66">
        <f t="shared" si="16"/>
        <v>83.333333333333343</v>
      </c>
      <c r="CM53" s="66">
        <f t="shared" si="17"/>
        <v>83.333333333333343</v>
      </c>
      <c r="CN53" s="66">
        <f t="shared" si="18"/>
        <v>83.333333333333343</v>
      </c>
      <c r="CO53" s="66">
        <f t="shared" si="19"/>
        <v>83.333333333333343</v>
      </c>
      <c r="CP53" s="66">
        <f t="shared" si="20"/>
        <v>83.333333333333343</v>
      </c>
      <c r="CQ53" s="66">
        <f t="shared" si="21"/>
        <v>16.666666666666664</v>
      </c>
    </row>
    <row r="54" spans="1:95" x14ac:dyDescent="0.25">
      <c r="A54" s="5" t="str">
        <f t="shared" si="27"/>
        <v>104TIDE</v>
      </c>
      <c r="B54" s="3">
        <v>104</v>
      </c>
      <c r="C54" t="str">
        <f>VLOOKUP($B54,'Lookup codes'!$A:$C,2,FALSE)</f>
        <v>North Africa</v>
      </c>
      <c r="D54" t="s">
        <v>616</v>
      </c>
      <c r="E54" t="s">
        <v>617</v>
      </c>
      <c r="F54" t="s">
        <v>794</v>
      </c>
      <c r="G54" t="s">
        <v>528</v>
      </c>
      <c r="H54" s="45">
        <f>SUMIFS('IEA production stats by year'!Q:Q,'IEA production stats by year'!$E:$E,$D54,'IEA production stats by year'!$AN:$AN,$C54)</f>
        <v>0</v>
      </c>
      <c r="I54" s="45">
        <f>SUMIFS('IEA production stats by year'!R:R,'IEA production stats by year'!$E:$E,$D54,'IEA production stats by year'!$AN:$AN,$C54)</f>
        <v>0</v>
      </c>
      <c r="J54" s="45">
        <f>SUMIFS('IEA production stats by year'!S:S,'IEA production stats by year'!$E:$E,$D54,'IEA production stats by year'!$AN:$AN,$C54)</f>
        <v>0</v>
      </c>
      <c r="K54" s="45">
        <f>SUMIFS('IEA production stats by year'!T:T,'IEA production stats by year'!$E:$E,$D54,'IEA production stats by year'!$AN:$AN,$C54)</f>
        <v>0</v>
      </c>
      <c r="L54" s="45">
        <f>SUMIFS('IEA production stats by year'!U:U,'IEA production stats by year'!$E:$E,$D54,'IEA production stats by year'!$AN:$AN,$C54)</f>
        <v>0</v>
      </c>
      <c r="M54" s="45">
        <f>SUMIFS('IEA production stats by year'!V:V,'IEA production stats by year'!$E:$E,$D54,'IEA production stats by year'!$AN:$AN,$C54)</f>
        <v>0</v>
      </c>
      <c r="N54" s="45">
        <f>SUMIFS('IEA production stats by year'!W:W,'IEA production stats by year'!$E:$E,$D54,'IEA production stats by year'!$AN:$AN,$C54)</f>
        <v>0</v>
      </c>
      <c r="O54" s="45">
        <f>SUMIFS('IEA production stats by year'!X:X,'IEA production stats by year'!$E:$E,$D54,'IEA production stats by year'!$AN:$AN,$C54)</f>
        <v>0</v>
      </c>
      <c r="P54" s="45">
        <f>SUMIFS('IEA production stats by year'!Y:Y,'IEA production stats by year'!$E:$E,$D54,'IEA production stats by year'!$AN:$AN,$C54)</f>
        <v>0</v>
      </c>
      <c r="Q54" s="45">
        <f>SUMIFS('IEA production stats by year'!Z:Z,'IEA production stats by year'!$E:$E,$D54,'IEA production stats by year'!$AN:$AN,$C54)</f>
        <v>0</v>
      </c>
      <c r="R54" s="45">
        <f>SUMIFS('IEA production stats by year'!AA:AA,'IEA production stats by year'!$E:$E,$D54,'IEA production stats by year'!$AN:$AN,$C54)</f>
        <v>0</v>
      </c>
      <c r="S54" s="45">
        <f>SUMIFS('IEA production stats by year'!AB:AB,'IEA production stats by year'!$E:$E,$D54,'IEA production stats by year'!$AN:$AN,$C54)</f>
        <v>0</v>
      </c>
      <c r="T54" s="45">
        <f>SUMIFS('IEA production stats by year'!AC:AC,'IEA production stats by year'!$E:$E,$D54,'IEA production stats by year'!$AN:$AN,$C54)</f>
        <v>0</v>
      </c>
      <c r="U54" s="45">
        <f>SUMIFS('IEA production stats by year'!AD:AD,'IEA production stats by year'!$E:$E,$D54,'IEA production stats by year'!$AN:$AN,$C54)</f>
        <v>0</v>
      </c>
      <c r="V54" s="45">
        <f>SUMIFS('IEA production stats by year'!AE:AE,'IEA production stats by year'!$E:$E,$D54,'IEA production stats by year'!$AN:$AN,$C54)</f>
        <v>0</v>
      </c>
      <c r="W54" s="45">
        <f>SUMIFS('IEA production stats by year'!AF:AF,'IEA production stats by year'!$E:$E,$D54,'IEA production stats by year'!$AN:$AN,$C54)</f>
        <v>0</v>
      </c>
      <c r="X54" s="45">
        <f>SUMIFS('IEA production stats by year'!AG:AG,'IEA production stats by year'!$E:$E,$D54,'IEA production stats by year'!$AN:$AN,$C54)</f>
        <v>0</v>
      </c>
      <c r="Y54" s="45">
        <f>SUMIFS('IEA production stats by year'!AH:AH,'IEA production stats by year'!$E:$E,$D54,'IEA production stats by year'!$AN:$AN,$C54)</f>
        <v>0</v>
      </c>
      <c r="Z54" s="45">
        <f>SUMIFS('IEA production stats by year'!AI:AI,'IEA production stats by year'!$E:$E,$D54,'IEA production stats by year'!$AN:$AN,$C54)</f>
        <v>0</v>
      </c>
      <c r="AA54" s="45">
        <f>SUMIFS('IEA production stats by year'!AJ:AJ,'IEA production stats by year'!$E:$E,$D54,'IEA production stats by year'!$AN:$AN,$C54)</f>
        <v>0</v>
      </c>
      <c r="AB54" s="45">
        <f>SUMIFS('IEA production stats by year'!AK:AK,'IEA production stats by year'!$E:$E,$D54,'IEA production stats by year'!$AN:$AN,$C54)</f>
        <v>0</v>
      </c>
      <c r="AC54" s="45">
        <f>SUMIFS('IEA production stats by year'!AL:AL,'IEA production stats by year'!$E:$E,$D54,'IEA production stats by year'!$AN:$AN,$C54)</f>
        <v>0</v>
      </c>
      <c r="AD54" s="58">
        <f>COUNTIFS('Country groupings'!$C:$C,$C54)-SUMIFS('IEA production stats (counts)'!Q:Q,'IEA production stats (counts)'!$E:$E,$D54,'IEA production stats (counts)'!$AN:$AN,$C54)</f>
        <v>1</v>
      </c>
      <c r="AE54" s="58">
        <f>COUNTIFS('Country groupings'!$C:$C,$C54)-SUMIFS('IEA production stats (counts)'!R:R,'IEA production stats (counts)'!$E:$E,$D54,'IEA production stats (counts)'!$AN:$AN,$C54)</f>
        <v>1</v>
      </c>
      <c r="AF54" s="58">
        <f>COUNTIFS('Country groupings'!$C:$C,$C54)-SUMIFS('IEA production stats (counts)'!S:S,'IEA production stats (counts)'!$E:$E,$D54,'IEA production stats (counts)'!$AN:$AN,$C54)</f>
        <v>1</v>
      </c>
      <c r="AG54" s="58">
        <f>COUNTIFS('Country groupings'!$C:$C,$C54)-SUMIFS('IEA production stats (counts)'!T:T,'IEA production stats (counts)'!$E:$E,$D54,'IEA production stats (counts)'!$AN:$AN,$C54)</f>
        <v>1</v>
      </c>
      <c r="AH54" s="58">
        <f>COUNTIFS('Country groupings'!$C:$C,$C54)-SUMIFS('IEA production stats (counts)'!U:U,'IEA production stats (counts)'!$E:$E,$D54,'IEA production stats (counts)'!$AN:$AN,$C54)</f>
        <v>1</v>
      </c>
      <c r="AI54" s="58">
        <f>COUNTIFS('Country groupings'!$C:$C,$C54)-SUMIFS('IEA production stats (counts)'!V:V,'IEA production stats (counts)'!$E:$E,$D54,'IEA production stats (counts)'!$AN:$AN,$C54)</f>
        <v>1</v>
      </c>
      <c r="AJ54" s="58">
        <f>COUNTIFS('Country groupings'!$C:$C,$C54)-SUMIFS('IEA production stats (counts)'!W:W,'IEA production stats (counts)'!$E:$E,$D54,'IEA production stats (counts)'!$AN:$AN,$C54)</f>
        <v>1</v>
      </c>
      <c r="AK54" s="58">
        <f>COUNTIFS('Country groupings'!$C:$C,$C54)-SUMIFS('IEA production stats (counts)'!X:X,'IEA production stats (counts)'!$E:$E,$D54,'IEA production stats (counts)'!$AN:$AN,$C54)</f>
        <v>1</v>
      </c>
      <c r="AL54" s="58">
        <f>COUNTIFS('Country groupings'!$C:$C,$C54)-SUMIFS('IEA production stats (counts)'!Y:Y,'IEA production stats (counts)'!$E:$E,$D54,'IEA production stats (counts)'!$AN:$AN,$C54)</f>
        <v>1</v>
      </c>
      <c r="AM54" s="58">
        <f>COUNTIFS('Country groupings'!$C:$C,$C54)-SUMIFS('IEA production stats (counts)'!Z:Z,'IEA production stats (counts)'!$E:$E,$D54,'IEA production stats (counts)'!$AN:$AN,$C54)</f>
        <v>1</v>
      </c>
      <c r="AN54" s="58">
        <f>COUNTIFS('Country groupings'!$C:$C,$C54)-SUMIFS('IEA production stats (counts)'!AA:AA,'IEA production stats (counts)'!$E:$E,$D54,'IEA production stats (counts)'!$AN:$AN,$C54)</f>
        <v>1</v>
      </c>
      <c r="AO54" s="58">
        <f>COUNTIFS('Country groupings'!$C:$C,$C54)-SUMIFS('IEA production stats (counts)'!AB:AB,'IEA production stats (counts)'!$E:$E,$D54,'IEA production stats (counts)'!$AN:$AN,$C54)</f>
        <v>1</v>
      </c>
      <c r="AP54" s="58">
        <f>COUNTIFS('Country groupings'!$C:$C,$C54)-SUMIFS('IEA production stats (counts)'!AC:AC,'IEA production stats (counts)'!$E:$E,$D54,'IEA production stats (counts)'!$AN:$AN,$C54)</f>
        <v>1</v>
      </c>
      <c r="AQ54" s="58">
        <f>COUNTIFS('Country groupings'!$C:$C,$C54)-SUMIFS('IEA production stats (counts)'!AD:AD,'IEA production stats (counts)'!$E:$E,$D54,'IEA production stats (counts)'!$AN:$AN,$C54)</f>
        <v>1</v>
      </c>
      <c r="AR54" s="58">
        <f>COUNTIFS('Country groupings'!$C:$C,$C54)-SUMIFS('IEA production stats (counts)'!AE:AE,'IEA production stats (counts)'!$E:$E,$D54,'IEA production stats (counts)'!$AN:$AN,$C54)</f>
        <v>1</v>
      </c>
      <c r="AS54" s="58">
        <f>COUNTIFS('Country groupings'!$C:$C,$C54)-SUMIFS('IEA production stats (counts)'!AF:AF,'IEA production stats (counts)'!$E:$E,$D54,'IEA production stats (counts)'!$AN:$AN,$C54)</f>
        <v>1</v>
      </c>
      <c r="AT54" s="58">
        <f>COUNTIFS('Country groupings'!$C:$C,$C54)-SUMIFS('IEA production stats (counts)'!AG:AG,'IEA production stats (counts)'!$E:$E,$D54,'IEA production stats (counts)'!$AN:$AN,$C54)</f>
        <v>1</v>
      </c>
      <c r="AU54" s="58">
        <f>COUNTIFS('Country groupings'!$C:$C,$C54)-SUMIFS('IEA production stats (counts)'!AH:AH,'IEA production stats (counts)'!$E:$E,$D54,'IEA production stats (counts)'!$AN:$AN,$C54)</f>
        <v>1</v>
      </c>
      <c r="AV54" s="58">
        <f>COUNTIFS('Country groupings'!$C:$C,$C54)-SUMIFS('IEA production stats (counts)'!AI:AI,'IEA production stats (counts)'!$E:$E,$D54,'IEA production stats (counts)'!$AN:$AN,$C54)</f>
        <v>1</v>
      </c>
      <c r="AW54" s="58">
        <f>COUNTIFS('Country groupings'!$C:$C,$C54)-SUMIFS('IEA production stats (counts)'!AJ:AJ,'IEA production stats (counts)'!$E:$E,$D54,'IEA production stats (counts)'!$AN:$AN,$C54)</f>
        <v>1</v>
      </c>
      <c r="AX54" s="58">
        <f>COUNTIFS('Country groupings'!$C:$C,$C54)-SUMIFS('IEA production stats (counts)'!AK:AK,'IEA production stats (counts)'!$E:$E,$D54,'IEA production stats (counts)'!$AN:$AN,$C54)</f>
        <v>1</v>
      </c>
      <c r="AY54" s="58">
        <f>COUNTIFS('Country groupings'!$C:$C,$C54)-SUMIFS('IEA production stats (counts)'!AL:AL,'IEA production stats (counts)'!$E:$E,$D54,'IEA production stats (counts)'!$AN:$AN,$C54)</f>
        <v>5</v>
      </c>
      <c r="AZ54" s="62">
        <f>SUMIFS('IEA production stats (counts)'!Q:Q,'IEA production stats (counts)'!$E:$E,$D54,'IEA production stats (counts)'!$AN:$AN,$C54)</f>
        <v>5</v>
      </c>
      <c r="BA54" s="62">
        <f>SUMIFS('IEA production stats (counts)'!R:R,'IEA production stats (counts)'!$E:$E,$D54,'IEA production stats (counts)'!$AN:$AN,$C54)</f>
        <v>5</v>
      </c>
      <c r="BB54" s="62">
        <f>SUMIFS('IEA production stats (counts)'!S:S,'IEA production stats (counts)'!$E:$E,$D54,'IEA production stats (counts)'!$AN:$AN,$C54)</f>
        <v>5</v>
      </c>
      <c r="BC54" s="62">
        <f>SUMIFS('IEA production stats (counts)'!T:T,'IEA production stats (counts)'!$E:$E,$D54,'IEA production stats (counts)'!$AN:$AN,$C54)</f>
        <v>5</v>
      </c>
      <c r="BD54" s="62">
        <f>SUMIFS('IEA production stats (counts)'!U:U,'IEA production stats (counts)'!$E:$E,$D54,'IEA production stats (counts)'!$AN:$AN,$C54)</f>
        <v>5</v>
      </c>
      <c r="BE54" s="62">
        <f>SUMIFS('IEA production stats (counts)'!V:V,'IEA production stats (counts)'!$E:$E,$D54,'IEA production stats (counts)'!$AN:$AN,$C54)</f>
        <v>5</v>
      </c>
      <c r="BF54" s="62">
        <f>SUMIFS('IEA production stats (counts)'!W:W,'IEA production stats (counts)'!$E:$E,$D54,'IEA production stats (counts)'!$AN:$AN,$C54)</f>
        <v>5</v>
      </c>
      <c r="BG54" s="62">
        <f>SUMIFS('IEA production stats (counts)'!X:X,'IEA production stats (counts)'!$E:$E,$D54,'IEA production stats (counts)'!$AN:$AN,$C54)</f>
        <v>5</v>
      </c>
      <c r="BH54" s="62">
        <f>SUMIFS('IEA production stats (counts)'!Y:Y,'IEA production stats (counts)'!$E:$E,$D54,'IEA production stats (counts)'!$AN:$AN,$C54)</f>
        <v>5</v>
      </c>
      <c r="BI54" s="62">
        <f>SUMIFS('IEA production stats (counts)'!Z:Z,'IEA production stats (counts)'!$E:$E,$D54,'IEA production stats (counts)'!$AN:$AN,$C54)</f>
        <v>5</v>
      </c>
      <c r="BJ54" s="62">
        <f>SUMIFS('IEA production stats (counts)'!AA:AA,'IEA production stats (counts)'!$E:$E,$D54,'IEA production stats (counts)'!$AN:$AN,$C54)</f>
        <v>5</v>
      </c>
      <c r="BK54" s="62">
        <f>SUMIFS('IEA production stats (counts)'!AB:AB,'IEA production stats (counts)'!$E:$E,$D54,'IEA production stats (counts)'!$AN:$AN,$C54)</f>
        <v>5</v>
      </c>
      <c r="BL54" s="62">
        <f>SUMIFS('IEA production stats (counts)'!AC:AC,'IEA production stats (counts)'!$E:$E,$D54,'IEA production stats (counts)'!$AN:$AN,$C54)</f>
        <v>5</v>
      </c>
      <c r="BM54" s="62">
        <f>SUMIFS('IEA production stats (counts)'!AD:AD,'IEA production stats (counts)'!$E:$E,$D54,'IEA production stats (counts)'!$AN:$AN,$C54)</f>
        <v>5</v>
      </c>
      <c r="BN54" s="62">
        <f>SUMIFS('IEA production stats (counts)'!AE:AE,'IEA production stats (counts)'!$E:$E,$D54,'IEA production stats (counts)'!$AN:$AN,$C54)</f>
        <v>5</v>
      </c>
      <c r="BO54" s="62">
        <f>SUMIFS('IEA production stats (counts)'!AF:AF,'IEA production stats (counts)'!$E:$E,$D54,'IEA production stats (counts)'!$AN:$AN,$C54)</f>
        <v>5</v>
      </c>
      <c r="BP54" s="62">
        <f>SUMIFS('IEA production stats (counts)'!AG:AG,'IEA production stats (counts)'!$E:$E,$D54,'IEA production stats (counts)'!$AN:$AN,$C54)</f>
        <v>5</v>
      </c>
      <c r="BQ54" s="62">
        <f>SUMIFS('IEA production stats (counts)'!AH:AH,'IEA production stats (counts)'!$E:$E,$D54,'IEA production stats (counts)'!$AN:$AN,$C54)</f>
        <v>5</v>
      </c>
      <c r="BR54" s="62">
        <f>SUMIFS('IEA production stats (counts)'!AI:AI,'IEA production stats (counts)'!$E:$E,$D54,'IEA production stats (counts)'!$AN:$AN,$C54)</f>
        <v>5</v>
      </c>
      <c r="BS54" s="62">
        <f>SUMIFS('IEA production stats (counts)'!AJ:AJ,'IEA production stats (counts)'!$E:$E,$D54,'IEA production stats (counts)'!$AN:$AN,$C54)</f>
        <v>5</v>
      </c>
      <c r="BT54" s="62">
        <f>SUMIFS('IEA production stats (counts)'!AK:AK,'IEA production stats (counts)'!$E:$E,$D54,'IEA production stats (counts)'!$AN:$AN,$C54)</f>
        <v>5</v>
      </c>
      <c r="BU54" s="62">
        <f>SUMIFS('IEA production stats (counts)'!AL:AL,'IEA production stats (counts)'!$E:$E,$D54,'IEA production stats (counts)'!$AN:$AN,$C54)</f>
        <v>1</v>
      </c>
      <c r="BV54" s="66">
        <f t="shared" si="2"/>
        <v>83.333333333333343</v>
      </c>
      <c r="BW54" s="66">
        <f t="shared" si="22"/>
        <v>83.333333333333343</v>
      </c>
      <c r="BX54" s="66">
        <f t="shared" si="23"/>
        <v>83.333333333333343</v>
      </c>
      <c r="BY54" s="66">
        <f t="shared" si="24"/>
        <v>83.333333333333343</v>
      </c>
      <c r="BZ54" s="66">
        <f t="shared" si="4"/>
        <v>83.333333333333343</v>
      </c>
      <c r="CA54" s="66">
        <f t="shared" si="5"/>
        <v>83.333333333333343</v>
      </c>
      <c r="CB54" s="66">
        <f t="shared" si="6"/>
        <v>83.333333333333343</v>
      </c>
      <c r="CC54" s="66">
        <f t="shared" si="7"/>
        <v>83.333333333333343</v>
      </c>
      <c r="CD54" s="66">
        <f t="shared" si="8"/>
        <v>83.333333333333343</v>
      </c>
      <c r="CE54" s="66">
        <f t="shared" si="9"/>
        <v>83.333333333333343</v>
      </c>
      <c r="CF54" s="66">
        <f t="shared" si="10"/>
        <v>83.333333333333343</v>
      </c>
      <c r="CG54" s="66">
        <f t="shared" si="11"/>
        <v>83.333333333333343</v>
      </c>
      <c r="CH54" s="66">
        <f t="shared" si="12"/>
        <v>83.333333333333343</v>
      </c>
      <c r="CI54" s="66">
        <f t="shared" si="13"/>
        <v>83.333333333333343</v>
      </c>
      <c r="CJ54" s="66">
        <f t="shared" si="14"/>
        <v>83.333333333333343</v>
      </c>
      <c r="CK54" s="66">
        <f t="shared" si="15"/>
        <v>83.333333333333343</v>
      </c>
      <c r="CL54" s="66">
        <f t="shared" si="16"/>
        <v>83.333333333333343</v>
      </c>
      <c r="CM54" s="66">
        <f t="shared" si="17"/>
        <v>83.333333333333343</v>
      </c>
      <c r="CN54" s="66">
        <f t="shared" si="18"/>
        <v>83.333333333333343</v>
      </c>
      <c r="CO54" s="66">
        <f t="shared" si="19"/>
        <v>83.333333333333343</v>
      </c>
      <c r="CP54" s="66">
        <f t="shared" si="20"/>
        <v>83.333333333333343</v>
      </c>
      <c r="CQ54" s="66">
        <f t="shared" si="21"/>
        <v>16.666666666666664</v>
      </c>
    </row>
    <row r="55" spans="1:95" x14ac:dyDescent="0.25">
      <c r="A55" s="5" t="str">
        <f t="shared" si="27"/>
        <v>104WIND</v>
      </c>
      <c r="B55" s="3">
        <v>104</v>
      </c>
      <c r="C55" t="str">
        <f>VLOOKUP($B55,'Lookup codes'!$A:$C,2,FALSE)</f>
        <v>North Africa</v>
      </c>
      <c r="D55" t="s">
        <v>618</v>
      </c>
      <c r="E55" t="s">
        <v>619</v>
      </c>
      <c r="F55" t="s">
        <v>794</v>
      </c>
      <c r="G55" t="s">
        <v>528</v>
      </c>
      <c r="H55" s="45">
        <f>SUMIFS('IEA production stats by year'!Q:Q,'IEA production stats by year'!$E:$E,$D55,'IEA production stats by year'!$AN:$AN,$C55)</f>
        <v>806.39869999999996</v>
      </c>
      <c r="I55" s="45">
        <f>SUMIFS('IEA production stats by year'!R:R,'IEA production stats by year'!$E:$E,$D55,'IEA production stats by year'!$AN:$AN,$C55)</f>
        <v>1623.5992000000001</v>
      </c>
      <c r="J55" s="45">
        <f>SUMIFS('IEA production stats by year'!S:S,'IEA production stats by year'!$E:$E,$D55,'IEA production stats by year'!$AN:$AN,$C55)</f>
        <v>1540.7967999999998</v>
      </c>
      <c r="K55" s="45">
        <f>SUMIFS('IEA production stats by year'!T:T,'IEA production stats by year'!$E:$E,$D55,'IEA production stats by year'!$AN:$AN,$C55)</f>
        <v>2174.4020999999998</v>
      </c>
      <c r="L55" s="45">
        <f>SUMIFS('IEA production stats by year'!U:U,'IEA production stats by year'!$E:$E,$D55,'IEA production stats by year'!$AN:$AN,$C55)</f>
        <v>2757.5981999999999</v>
      </c>
      <c r="M55" s="45">
        <f>SUMIFS('IEA production stats by year'!V:V,'IEA production stats by year'!$E:$E,$D55,'IEA production stats by year'!$AN:$AN,$C55)</f>
        <v>2879.9992000000002</v>
      </c>
      <c r="N55" s="45">
        <f>SUMIFS('IEA production stats by year'!W:W,'IEA production stats by year'!$E:$E,$D55,'IEA production stats by year'!$AN:$AN,$C55)</f>
        <v>3013.2022999999999</v>
      </c>
      <c r="O55" s="45">
        <f>SUMIFS('IEA production stats by year'!X:X,'IEA production stats by year'!$E:$E,$D55,'IEA production stats by year'!$AN:$AN,$C55)</f>
        <v>4150.7977999999994</v>
      </c>
      <c r="P55" s="45">
        <f>SUMIFS('IEA production stats by year'!Y:Y,'IEA production stats by year'!$E:$E,$D55,'IEA production stats by year'!$AN:$AN,$C55)</f>
        <v>4500.0020000000004</v>
      </c>
      <c r="Q55" s="45">
        <f>SUMIFS('IEA production stats by year'!Z:Z,'IEA production stats by year'!$E:$E,$D55,'IEA production stats by year'!$AN:$AN,$C55)</f>
        <v>5835.5995999999996</v>
      </c>
      <c r="R55" s="45">
        <f>SUMIFS('IEA production stats by year'!AA:AA,'IEA production stats by year'!$E:$E,$D55,'IEA production stats by year'!$AN:$AN,$C55)</f>
        <v>8265.5973999999987</v>
      </c>
      <c r="S55" s="45">
        <f>SUMIFS('IEA production stats by year'!AB:AB,'IEA production stats by year'!$E:$E,$D55,'IEA production stats by year'!$AN:$AN,$C55)</f>
        <v>8373.6</v>
      </c>
      <c r="T55" s="45">
        <f>SUMIFS('IEA production stats by year'!AC:AC,'IEA production stats by year'!$E:$E,$D55,'IEA production stats by year'!$AN:$AN,$C55)</f>
        <v>7369.1991999999991</v>
      </c>
      <c r="U55" s="45">
        <f>SUMIFS('IEA production stats by year'!AD:AD,'IEA production stats by year'!$E:$E,$D55,'IEA production stats by year'!$AN:$AN,$C55)</f>
        <v>10965.601900000001</v>
      </c>
      <c r="V55" s="45">
        <f>SUMIFS('IEA production stats by year'!AE:AE,'IEA production stats by year'!$E:$E,$D55,'IEA production stats by year'!$AN:$AN,$C55)</f>
        <v>13950.003199999999</v>
      </c>
      <c r="W55" s="45">
        <f>SUMIFS('IEA production stats by year'!AF:AF,'IEA production stats by year'!$E:$E,$D55,'IEA production stats by year'!$AN:$AN,$C55)</f>
        <v>18158.398700000002</v>
      </c>
      <c r="X55" s="45">
        <f>SUMIFS('IEA production stats by year'!AG:AG,'IEA production stats by year'!$E:$E,$D55,'IEA production stats by year'!$AN:$AN,$C55)</f>
        <v>20530.8069</v>
      </c>
      <c r="Y55" s="45">
        <f>SUMIFS('IEA production stats by year'!AH:AH,'IEA production stats by year'!$E:$E,$D55,'IEA production stats by year'!$AN:$AN,$C55)</f>
        <v>20970.002300000004</v>
      </c>
      <c r="Z55" s="45">
        <f>SUMIFS('IEA production stats by year'!AI:AI,'IEA production stats by year'!$E:$E,$D55,'IEA production stats by year'!$AN:$AN,$C55)</f>
        <v>26441.915400000002</v>
      </c>
      <c r="AA55" s="45">
        <f>SUMIFS('IEA production stats by year'!AJ:AJ,'IEA production stats by year'!$E:$E,$D55,'IEA production stats by year'!$AN:$AN,$C55)</f>
        <v>34080.669200000004</v>
      </c>
      <c r="AB55" s="45">
        <f>SUMIFS('IEA production stats by year'!AK:AK,'IEA production stats by year'!$E:$E,$D55,'IEA production stats by year'!$AN:$AN,$C55)</f>
        <v>33472.126199999999</v>
      </c>
      <c r="AC55" s="45">
        <f>SUMIFS('IEA production stats by year'!AL:AL,'IEA production stats by year'!$E:$E,$D55,'IEA production stats by year'!$AN:$AN,$C55)</f>
        <v>18384.012699999999</v>
      </c>
      <c r="AD55" s="58">
        <f>COUNTIFS('Country groupings'!$C:$C,$C55)-SUMIFS('IEA production stats (counts)'!Q:Q,'IEA production stats (counts)'!$E:$E,$D55,'IEA production stats (counts)'!$AN:$AN,$C55)</f>
        <v>1</v>
      </c>
      <c r="AE55" s="58">
        <f>COUNTIFS('Country groupings'!$C:$C,$C55)-SUMIFS('IEA production stats (counts)'!R:R,'IEA production stats (counts)'!$E:$E,$D55,'IEA production stats (counts)'!$AN:$AN,$C55)</f>
        <v>1</v>
      </c>
      <c r="AF55" s="58">
        <f>COUNTIFS('Country groupings'!$C:$C,$C55)-SUMIFS('IEA production stats (counts)'!S:S,'IEA production stats (counts)'!$E:$E,$D55,'IEA production stats (counts)'!$AN:$AN,$C55)</f>
        <v>1</v>
      </c>
      <c r="AG55" s="58">
        <f>COUNTIFS('Country groupings'!$C:$C,$C55)-SUMIFS('IEA production stats (counts)'!T:T,'IEA production stats (counts)'!$E:$E,$D55,'IEA production stats (counts)'!$AN:$AN,$C55)</f>
        <v>1</v>
      </c>
      <c r="AH55" s="58">
        <f>COUNTIFS('Country groupings'!$C:$C,$C55)-SUMIFS('IEA production stats (counts)'!U:U,'IEA production stats (counts)'!$E:$E,$D55,'IEA production stats (counts)'!$AN:$AN,$C55)</f>
        <v>1</v>
      </c>
      <c r="AI55" s="58">
        <f>COUNTIFS('Country groupings'!$C:$C,$C55)-SUMIFS('IEA production stats (counts)'!V:V,'IEA production stats (counts)'!$E:$E,$D55,'IEA production stats (counts)'!$AN:$AN,$C55)</f>
        <v>1</v>
      </c>
      <c r="AJ55" s="58">
        <f>COUNTIFS('Country groupings'!$C:$C,$C55)-SUMIFS('IEA production stats (counts)'!W:W,'IEA production stats (counts)'!$E:$E,$D55,'IEA production stats (counts)'!$AN:$AN,$C55)</f>
        <v>1</v>
      </c>
      <c r="AK55" s="58">
        <f>COUNTIFS('Country groupings'!$C:$C,$C55)-SUMIFS('IEA production stats (counts)'!X:X,'IEA production stats (counts)'!$E:$E,$D55,'IEA production stats (counts)'!$AN:$AN,$C55)</f>
        <v>1</v>
      </c>
      <c r="AL55" s="58">
        <f>COUNTIFS('Country groupings'!$C:$C,$C55)-SUMIFS('IEA production stats (counts)'!Y:Y,'IEA production stats (counts)'!$E:$E,$D55,'IEA production stats (counts)'!$AN:$AN,$C55)</f>
        <v>1</v>
      </c>
      <c r="AM55" s="58">
        <f>COUNTIFS('Country groupings'!$C:$C,$C55)-SUMIFS('IEA production stats (counts)'!Z:Z,'IEA production stats (counts)'!$E:$E,$D55,'IEA production stats (counts)'!$AN:$AN,$C55)</f>
        <v>1</v>
      </c>
      <c r="AN55" s="58">
        <f>COUNTIFS('Country groupings'!$C:$C,$C55)-SUMIFS('IEA production stats (counts)'!AA:AA,'IEA production stats (counts)'!$E:$E,$D55,'IEA production stats (counts)'!$AN:$AN,$C55)</f>
        <v>1</v>
      </c>
      <c r="AO55" s="58">
        <f>COUNTIFS('Country groupings'!$C:$C,$C55)-SUMIFS('IEA production stats (counts)'!AB:AB,'IEA production stats (counts)'!$E:$E,$D55,'IEA production stats (counts)'!$AN:$AN,$C55)</f>
        <v>1</v>
      </c>
      <c r="AP55" s="58">
        <f>COUNTIFS('Country groupings'!$C:$C,$C55)-SUMIFS('IEA production stats (counts)'!AC:AC,'IEA production stats (counts)'!$E:$E,$D55,'IEA production stats (counts)'!$AN:$AN,$C55)</f>
        <v>1</v>
      </c>
      <c r="AQ55" s="58">
        <f>COUNTIFS('Country groupings'!$C:$C,$C55)-SUMIFS('IEA production stats (counts)'!AD:AD,'IEA production stats (counts)'!$E:$E,$D55,'IEA production stats (counts)'!$AN:$AN,$C55)</f>
        <v>1</v>
      </c>
      <c r="AR55" s="58">
        <f>COUNTIFS('Country groupings'!$C:$C,$C55)-SUMIFS('IEA production stats (counts)'!AE:AE,'IEA production stats (counts)'!$E:$E,$D55,'IEA production stats (counts)'!$AN:$AN,$C55)</f>
        <v>1</v>
      </c>
      <c r="AS55" s="58">
        <f>COUNTIFS('Country groupings'!$C:$C,$C55)-SUMIFS('IEA production stats (counts)'!AF:AF,'IEA production stats (counts)'!$E:$E,$D55,'IEA production stats (counts)'!$AN:$AN,$C55)</f>
        <v>1</v>
      </c>
      <c r="AT55" s="58">
        <f>COUNTIFS('Country groupings'!$C:$C,$C55)-SUMIFS('IEA production stats (counts)'!AG:AG,'IEA production stats (counts)'!$E:$E,$D55,'IEA production stats (counts)'!$AN:$AN,$C55)</f>
        <v>1</v>
      </c>
      <c r="AU55" s="58">
        <f>COUNTIFS('Country groupings'!$C:$C,$C55)-SUMIFS('IEA production stats (counts)'!AH:AH,'IEA production stats (counts)'!$E:$E,$D55,'IEA production stats (counts)'!$AN:$AN,$C55)</f>
        <v>1</v>
      </c>
      <c r="AV55" s="58">
        <f>COUNTIFS('Country groupings'!$C:$C,$C55)-SUMIFS('IEA production stats (counts)'!AI:AI,'IEA production stats (counts)'!$E:$E,$D55,'IEA production stats (counts)'!$AN:$AN,$C55)</f>
        <v>1</v>
      </c>
      <c r="AW55" s="58">
        <f>COUNTIFS('Country groupings'!$C:$C,$C55)-SUMIFS('IEA production stats (counts)'!AJ:AJ,'IEA production stats (counts)'!$E:$E,$D55,'IEA production stats (counts)'!$AN:$AN,$C55)</f>
        <v>1</v>
      </c>
      <c r="AX55" s="58">
        <f>COUNTIFS('Country groupings'!$C:$C,$C55)-SUMIFS('IEA production stats (counts)'!AK:AK,'IEA production stats (counts)'!$E:$E,$D55,'IEA production stats (counts)'!$AN:$AN,$C55)</f>
        <v>1</v>
      </c>
      <c r="AY55" s="58">
        <f>COUNTIFS('Country groupings'!$C:$C,$C55)-SUMIFS('IEA production stats (counts)'!AL:AL,'IEA production stats (counts)'!$E:$E,$D55,'IEA production stats (counts)'!$AN:$AN,$C55)</f>
        <v>5</v>
      </c>
      <c r="AZ55" s="62">
        <f>SUMIFS('IEA production stats (counts)'!Q:Q,'IEA production stats (counts)'!$E:$E,$D55,'IEA production stats (counts)'!$AN:$AN,$C55)</f>
        <v>5</v>
      </c>
      <c r="BA55" s="62">
        <f>SUMIFS('IEA production stats (counts)'!R:R,'IEA production stats (counts)'!$E:$E,$D55,'IEA production stats (counts)'!$AN:$AN,$C55)</f>
        <v>5</v>
      </c>
      <c r="BB55" s="62">
        <f>SUMIFS('IEA production stats (counts)'!S:S,'IEA production stats (counts)'!$E:$E,$D55,'IEA production stats (counts)'!$AN:$AN,$C55)</f>
        <v>5</v>
      </c>
      <c r="BC55" s="62">
        <f>SUMIFS('IEA production stats (counts)'!T:T,'IEA production stats (counts)'!$E:$E,$D55,'IEA production stats (counts)'!$AN:$AN,$C55)</f>
        <v>5</v>
      </c>
      <c r="BD55" s="62">
        <f>SUMIFS('IEA production stats (counts)'!U:U,'IEA production stats (counts)'!$E:$E,$D55,'IEA production stats (counts)'!$AN:$AN,$C55)</f>
        <v>5</v>
      </c>
      <c r="BE55" s="62">
        <f>SUMIFS('IEA production stats (counts)'!V:V,'IEA production stats (counts)'!$E:$E,$D55,'IEA production stats (counts)'!$AN:$AN,$C55)</f>
        <v>5</v>
      </c>
      <c r="BF55" s="62">
        <f>SUMIFS('IEA production stats (counts)'!W:W,'IEA production stats (counts)'!$E:$E,$D55,'IEA production stats (counts)'!$AN:$AN,$C55)</f>
        <v>5</v>
      </c>
      <c r="BG55" s="62">
        <f>SUMIFS('IEA production stats (counts)'!X:X,'IEA production stats (counts)'!$E:$E,$D55,'IEA production stats (counts)'!$AN:$AN,$C55)</f>
        <v>5</v>
      </c>
      <c r="BH55" s="62">
        <f>SUMIFS('IEA production stats (counts)'!Y:Y,'IEA production stats (counts)'!$E:$E,$D55,'IEA production stats (counts)'!$AN:$AN,$C55)</f>
        <v>5</v>
      </c>
      <c r="BI55" s="62">
        <f>SUMIFS('IEA production stats (counts)'!Z:Z,'IEA production stats (counts)'!$E:$E,$D55,'IEA production stats (counts)'!$AN:$AN,$C55)</f>
        <v>5</v>
      </c>
      <c r="BJ55" s="62">
        <f>SUMIFS('IEA production stats (counts)'!AA:AA,'IEA production stats (counts)'!$E:$E,$D55,'IEA production stats (counts)'!$AN:$AN,$C55)</f>
        <v>5</v>
      </c>
      <c r="BK55" s="62">
        <f>SUMIFS('IEA production stats (counts)'!AB:AB,'IEA production stats (counts)'!$E:$E,$D55,'IEA production stats (counts)'!$AN:$AN,$C55)</f>
        <v>5</v>
      </c>
      <c r="BL55" s="62">
        <f>SUMIFS('IEA production stats (counts)'!AC:AC,'IEA production stats (counts)'!$E:$E,$D55,'IEA production stats (counts)'!$AN:$AN,$C55)</f>
        <v>5</v>
      </c>
      <c r="BM55" s="62">
        <f>SUMIFS('IEA production stats (counts)'!AD:AD,'IEA production stats (counts)'!$E:$E,$D55,'IEA production stats (counts)'!$AN:$AN,$C55)</f>
        <v>5</v>
      </c>
      <c r="BN55" s="62">
        <f>SUMIFS('IEA production stats (counts)'!AE:AE,'IEA production stats (counts)'!$E:$E,$D55,'IEA production stats (counts)'!$AN:$AN,$C55)</f>
        <v>5</v>
      </c>
      <c r="BO55" s="62">
        <f>SUMIFS('IEA production stats (counts)'!AF:AF,'IEA production stats (counts)'!$E:$E,$D55,'IEA production stats (counts)'!$AN:$AN,$C55)</f>
        <v>5</v>
      </c>
      <c r="BP55" s="62">
        <f>SUMIFS('IEA production stats (counts)'!AG:AG,'IEA production stats (counts)'!$E:$E,$D55,'IEA production stats (counts)'!$AN:$AN,$C55)</f>
        <v>5</v>
      </c>
      <c r="BQ55" s="62">
        <f>SUMIFS('IEA production stats (counts)'!AH:AH,'IEA production stats (counts)'!$E:$E,$D55,'IEA production stats (counts)'!$AN:$AN,$C55)</f>
        <v>5</v>
      </c>
      <c r="BR55" s="62">
        <f>SUMIFS('IEA production stats (counts)'!AI:AI,'IEA production stats (counts)'!$E:$E,$D55,'IEA production stats (counts)'!$AN:$AN,$C55)</f>
        <v>5</v>
      </c>
      <c r="BS55" s="62">
        <f>SUMIFS('IEA production stats (counts)'!AJ:AJ,'IEA production stats (counts)'!$E:$E,$D55,'IEA production stats (counts)'!$AN:$AN,$C55)</f>
        <v>5</v>
      </c>
      <c r="BT55" s="62">
        <f>SUMIFS('IEA production stats (counts)'!AK:AK,'IEA production stats (counts)'!$E:$E,$D55,'IEA production stats (counts)'!$AN:$AN,$C55)</f>
        <v>5</v>
      </c>
      <c r="BU55" s="62">
        <f>SUMIFS('IEA production stats (counts)'!AL:AL,'IEA production stats (counts)'!$E:$E,$D55,'IEA production stats (counts)'!$AN:$AN,$C55)</f>
        <v>1</v>
      </c>
      <c r="BV55" s="66">
        <f t="shared" si="2"/>
        <v>83.333333333333343</v>
      </c>
      <c r="BW55" s="66">
        <f t="shared" si="22"/>
        <v>83.333333333333343</v>
      </c>
      <c r="BX55" s="66">
        <f t="shared" si="23"/>
        <v>83.333333333333343</v>
      </c>
      <c r="BY55" s="66">
        <f t="shared" si="24"/>
        <v>83.333333333333343</v>
      </c>
      <c r="BZ55" s="66">
        <f t="shared" si="4"/>
        <v>83.333333333333343</v>
      </c>
      <c r="CA55" s="66">
        <f t="shared" si="5"/>
        <v>83.333333333333343</v>
      </c>
      <c r="CB55" s="66">
        <f t="shared" si="6"/>
        <v>83.333333333333343</v>
      </c>
      <c r="CC55" s="66">
        <f t="shared" si="7"/>
        <v>83.333333333333343</v>
      </c>
      <c r="CD55" s="66">
        <f t="shared" si="8"/>
        <v>83.333333333333343</v>
      </c>
      <c r="CE55" s="66">
        <f t="shared" si="9"/>
        <v>83.333333333333343</v>
      </c>
      <c r="CF55" s="66">
        <f t="shared" si="10"/>
        <v>83.333333333333343</v>
      </c>
      <c r="CG55" s="66">
        <f t="shared" si="11"/>
        <v>83.333333333333343</v>
      </c>
      <c r="CH55" s="66">
        <f t="shared" si="12"/>
        <v>83.333333333333343</v>
      </c>
      <c r="CI55" s="66">
        <f t="shared" si="13"/>
        <v>83.333333333333343</v>
      </c>
      <c r="CJ55" s="66">
        <f t="shared" si="14"/>
        <v>83.333333333333343</v>
      </c>
      <c r="CK55" s="66">
        <f t="shared" si="15"/>
        <v>83.333333333333343</v>
      </c>
      <c r="CL55" s="66">
        <f t="shared" si="16"/>
        <v>83.333333333333343</v>
      </c>
      <c r="CM55" s="66">
        <f t="shared" si="17"/>
        <v>83.333333333333343</v>
      </c>
      <c r="CN55" s="66">
        <f t="shared" si="18"/>
        <v>83.333333333333343</v>
      </c>
      <c r="CO55" s="66">
        <f t="shared" si="19"/>
        <v>83.333333333333343</v>
      </c>
      <c r="CP55" s="66">
        <f t="shared" si="20"/>
        <v>83.333333333333343</v>
      </c>
      <c r="CQ55" s="66">
        <f t="shared" si="21"/>
        <v>16.666666666666664</v>
      </c>
    </row>
    <row r="56" spans="1:95" x14ac:dyDescent="0.25">
      <c r="A56" s="5" t="str">
        <f t="shared" si="27"/>
        <v>104MUNWASTER</v>
      </c>
      <c r="B56" s="3">
        <v>104</v>
      </c>
      <c r="C56" t="str">
        <f>VLOOKUP($B56,'Lookup codes'!$A:$C,2,FALSE)</f>
        <v>North Africa</v>
      </c>
      <c r="D56" t="s">
        <v>622</v>
      </c>
      <c r="E56" t="s">
        <v>623</v>
      </c>
      <c r="F56" t="s">
        <v>794</v>
      </c>
      <c r="G56" t="s">
        <v>528</v>
      </c>
      <c r="H56" s="45">
        <f>SUMIFS('IEA production stats by year'!Q:Q,'IEA production stats by year'!$E:$E,$D56,'IEA production stats by year'!$AN:$AN,$C56)</f>
        <v>0</v>
      </c>
      <c r="I56" s="45">
        <f>SUMIFS('IEA production stats by year'!R:R,'IEA production stats by year'!$E:$E,$D56,'IEA production stats by year'!$AN:$AN,$C56)</f>
        <v>0</v>
      </c>
      <c r="J56" s="45">
        <f>SUMIFS('IEA production stats by year'!S:S,'IEA production stats by year'!$E:$E,$D56,'IEA production stats by year'!$AN:$AN,$C56)</f>
        <v>0</v>
      </c>
      <c r="K56" s="45">
        <f>SUMIFS('IEA production stats by year'!T:T,'IEA production stats by year'!$E:$E,$D56,'IEA production stats by year'!$AN:$AN,$C56)</f>
        <v>0</v>
      </c>
      <c r="L56" s="45">
        <f>SUMIFS('IEA production stats by year'!U:U,'IEA production stats by year'!$E:$E,$D56,'IEA production stats by year'!$AN:$AN,$C56)</f>
        <v>0</v>
      </c>
      <c r="M56" s="45">
        <f>SUMIFS('IEA production stats by year'!V:V,'IEA production stats by year'!$E:$E,$D56,'IEA production stats by year'!$AN:$AN,$C56)</f>
        <v>0</v>
      </c>
      <c r="N56" s="45">
        <f>SUMIFS('IEA production stats by year'!W:W,'IEA production stats by year'!$E:$E,$D56,'IEA production stats by year'!$AN:$AN,$C56)</f>
        <v>0</v>
      </c>
      <c r="O56" s="45">
        <f>SUMIFS('IEA production stats by year'!X:X,'IEA production stats by year'!$E:$E,$D56,'IEA production stats by year'!$AN:$AN,$C56)</f>
        <v>0</v>
      </c>
      <c r="P56" s="45">
        <f>SUMIFS('IEA production stats by year'!Y:Y,'IEA production stats by year'!$E:$E,$D56,'IEA production stats by year'!$AN:$AN,$C56)</f>
        <v>0</v>
      </c>
      <c r="Q56" s="45">
        <f>SUMIFS('IEA production stats by year'!Z:Z,'IEA production stats by year'!$E:$E,$D56,'IEA production stats by year'!$AN:$AN,$C56)</f>
        <v>0</v>
      </c>
      <c r="R56" s="45">
        <f>SUMIFS('IEA production stats by year'!AA:AA,'IEA production stats by year'!$E:$E,$D56,'IEA production stats by year'!$AN:$AN,$C56)</f>
        <v>0</v>
      </c>
      <c r="S56" s="45">
        <f>SUMIFS('IEA production stats by year'!AB:AB,'IEA production stats by year'!$E:$E,$D56,'IEA production stats by year'!$AN:$AN,$C56)</f>
        <v>0</v>
      </c>
      <c r="T56" s="45">
        <f>SUMIFS('IEA production stats by year'!AC:AC,'IEA production stats by year'!$E:$E,$D56,'IEA production stats by year'!$AN:$AN,$C56)</f>
        <v>0</v>
      </c>
      <c r="U56" s="45">
        <f>SUMIFS('IEA production stats by year'!AD:AD,'IEA production stats by year'!$E:$E,$D56,'IEA production stats by year'!$AN:$AN,$C56)</f>
        <v>0</v>
      </c>
      <c r="V56" s="45">
        <f>SUMIFS('IEA production stats by year'!AE:AE,'IEA production stats by year'!$E:$E,$D56,'IEA production stats by year'!$AN:$AN,$C56)</f>
        <v>0</v>
      </c>
      <c r="W56" s="45">
        <f>SUMIFS('IEA production stats by year'!AF:AF,'IEA production stats by year'!$E:$E,$D56,'IEA production stats by year'!$AN:$AN,$C56)</f>
        <v>0</v>
      </c>
      <c r="X56" s="45">
        <f>SUMIFS('IEA production stats by year'!AG:AG,'IEA production stats by year'!$E:$E,$D56,'IEA production stats by year'!$AN:$AN,$C56)</f>
        <v>0</v>
      </c>
      <c r="Y56" s="45">
        <f>SUMIFS('IEA production stats by year'!AH:AH,'IEA production stats by year'!$E:$E,$D56,'IEA production stats by year'!$AN:$AN,$C56)</f>
        <v>0</v>
      </c>
      <c r="Z56" s="45">
        <f>SUMIFS('IEA production stats by year'!AI:AI,'IEA production stats by year'!$E:$E,$D56,'IEA production stats by year'!$AN:$AN,$C56)</f>
        <v>0</v>
      </c>
      <c r="AA56" s="45">
        <f>SUMIFS('IEA production stats by year'!AJ:AJ,'IEA production stats by year'!$E:$E,$D56,'IEA production stats by year'!$AN:$AN,$C56)</f>
        <v>0</v>
      </c>
      <c r="AB56" s="45">
        <f>SUMIFS('IEA production stats by year'!AK:AK,'IEA production stats by year'!$E:$E,$D56,'IEA production stats by year'!$AN:$AN,$C56)</f>
        <v>0</v>
      </c>
      <c r="AC56" s="45">
        <f>SUMIFS('IEA production stats by year'!AL:AL,'IEA production stats by year'!$E:$E,$D56,'IEA production stats by year'!$AN:$AN,$C56)</f>
        <v>0</v>
      </c>
      <c r="AD56" s="58">
        <f>COUNTIFS('Country groupings'!$C:$C,$C56)-SUMIFS('IEA production stats (counts)'!Q:Q,'IEA production stats (counts)'!$E:$E,$D56,'IEA production stats (counts)'!$AN:$AN,$C56)</f>
        <v>1</v>
      </c>
      <c r="AE56" s="58">
        <f>COUNTIFS('Country groupings'!$C:$C,$C56)-SUMIFS('IEA production stats (counts)'!R:R,'IEA production stats (counts)'!$E:$E,$D56,'IEA production stats (counts)'!$AN:$AN,$C56)</f>
        <v>1</v>
      </c>
      <c r="AF56" s="58">
        <f>COUNTIFS('Country groupings'!$C:$C,$C56)-SUMIFS('IEA production stats (counts)'!S:S,'IEA production stats (counts)'!$E:$E,$D56,'IEA production stats (counts)'!$AN:$AN,$C56)</f>
        <v>1</v>
      </c>
      <c r="AG56" s="58">
        <f>COUNTIFS('Country groupings'!$C:$C,$C56)-SUMIFS('IEA production stats (counts)'!T:T,'IEA production stats (counts)'!$E:$E,$D56,'IEA production stats (counts)'!$AN:$AN,$C56)</f>
        <v>1</v>
      </c>
      <c r="AH56" s="58">
        <f>COUNTIFS('Country groupings'!$C:$C,$C56)-SUMIFS('IEA production stats (counts)'!U:U,'IEA production stats (counts)'!$E:$E,$D56,'IEA production stats (counts)'!$AN:$AN,$C56)</f>
        <v>1</v>
      </c>
      <c r="AI56" s="58">
        <f>COUNTIFS('Country groupings'!$C:$C,$C56)-SUMIFS('IEA production stats (counts)'!V:V,'IEA production stats (counts)'!$E:$E,$D56,'IEA production stats (counts)'!$AN:$AN,$C56)</f>
        <v>1</v>
      </c>
      <c r="AJ56" s="58">
        <f>COUNTIFS('Country groupings'!$C:$C,$C56)-SUMIFS('IEA production stats (counts)'!W:W,'IEA production stats (counts)'!$E:$E,$D56,'IEA production stats (counts)'!$AN:$AN,$C56)</f>
        <v>1</v>
      </c>
      <c r="AK56" s="58">
        <f>COUNTIFS('Country groupings'!$C:$C,$C56)-SUMIFS('IEA production stats (counts)'!X:X,'IEA production stats (counts)'!$E:$E,$D56,'IEA production stats (counts)'!$AN:$AN,$C56)</f>
        <v>1</v>
      </c>
      <c r="AL56" s="58">
        <f>COUNTIFS('Country groupings'!$C:$C,$C56)-SUMIFS('IEA production stats (counts)'!Y:Y,'IEA production stats (counts)'!$E:$E,$D56,'IEA production stats (counts)'!$AN:$AN,$C56)</f>
        <v>1</v>
      </c>
      <c r="AM56" s="58">
        <f>COUNTIFS('Country groupings'!$C:$C,$C56)-SUMIFS('IEA production stats (counts)'!Z:Z,'IEA production stats (counts)'!$E:$E,$D56,'IEA production stats (counts)'!$AN:$AN,$C56)</f>
        <v>1</v>
      </c>
      <c r="AN56" s="58">
        <f>COUNTIFS('Country groupings'!$C:$C,$C56)-SUMIFS('IEA production stats (counts)'!AA:AA,'IEA production stats (counts)'!$E:$E,$D56,'IEA production stats (counts)'!$AN:$AN,$C56)</f>
        <v>1</v>
      </c>
      <c r="AO56" s="58">
        <f>COUNTIFS('Country groupings'!$C:$C,$C56)-SUMIFS('IEA production stats (counts)'!AB:AB,'IEA production stats (counts)'!$E:$E,$D56,'IEA production stats (counts)'!$AN:$AN,$C56)</f>
        <v>1</v>
      </c>
      <c r="AP56" s="58">
        <f>COUNTIFS('Country groupings'!$C:$C,$C56)-SUMIFS('IEA production stats (counts)'!AC:AC,'IEA production stats (counts)'!$E:$E,$D56,'IEA production stats (counts)'!$AN:$AN,$C56)</f>
        <v>1</v>
      </c>
      <c r="AQ56" s="58">
        <f>COUNTIFS('Country groupings'!$C:$C,$C56)-SUMIFS('IEA production stats (counts)'!AD:AD,'IEA production stats (counts)'!$E:$E,$D56,'IEA production stats (counts)'!$AN:$AN,$C56)</f>
        <v>1</v>
      </c>
      <c r="AR56" s="58">
        <f>COUNTIFS('Country groupings'!$C:$C,$C56)-SUMIFS('IEA production stats (counts)'!AE:AE,'IEA production stats (counts)'!$E:$E,$D56,'IEA production stats (counts)'!$AN:$AN,$C56)</f>
        <v>1</v>
      </c>
      <c r="AS56" s="58">
        <f>COUNTIFS('Country groupings'!$C:$C,$C56)-SUMIFS('IEA production stats (counts)'!AF:AF,'IEA production stats (counts)'!$E:$E,$D56,'IEA production stats (counts)'!$AN:$AN,$C56)</f>
        <v>1</v>
      </c>
      <c r="AT56" s="58">
        <f>COUNTIFS('Country groupings'!$C:$C,$C56)-SUMIFS('IEA production stats (counts)'!AG:AG,'IEA production stats (counts)'!$E:$E,$D56,'IEA production stats (counts)'!$AN:$AN,$C56)</f>
        <v>1</v>
      </c>
      <c r="AU56" s="58">
        <f>COUNTIFS('Country groupings'!$C:$C,$C56)-SUMIFS('IEA production stats (counts)'!AH:AH,'IEA production stats (counts)'!$E:$E,$D56,'IEA production stats (counts)'!$AN:$AN,$C56)</f>
        <v>1</v>
      </c>
      <c r="AV56" s="58">
        <f>COUNTIFS('Country groupings'!$C:$C,$C56)-SUMIFS('IEA production stats (counts)'!AI:AI,'IEA production stats (counts)'!$E:$E,$D56,'IEA production stats (counts)'!$AN:$AN,$C56)</f>
        <v>1</v>
      </c>
      <c r="AW56" s="58">
        <f>COUNTIFS('Country groupings'!$C:$C,$C56)-SUMIFS('IEA production stats (counts)'!AJ:AJ,'IEA production stats (counts)'!$E:$E,$D56,'IEA production stats (counts)'!$AN:$AN,$C56)</f>
        <v>1</v>
      </c>
      <c r="AX56" s="58">
        <f>COUNTIFS('Country groupings'!$C:$C,$C56)-SUMIFS('IEA production stats (counts)'!AK:AK,'IEA production stats (counts)'!$E:$E,$D56,'IEA production stats (counts)'!$AN:$AN,$C56)</f>
        <v>1</v>
      </c>
      <c r="AY56" s="58">
        <f>COUNTIFS('Country groupings'!$C:$C,$C56)-SUMIFS('IEA production stats (counts)'!AL:AL,'IEA production stats (counts)'!$E:$E,$D56,'IEA production stats (counts)'!$AN:$AN,$C56)</f>
        <v>5</v>
      </c>
      <c r="AZ56" s="62">
        <f>SUMIFS('IEA production stats (counts)'!Q:Q,'IEA production stats (counts)'!$E:$E,$D56,'IEA production stats (counts)'!$AN:$AN,$C56)</f>
        <v>5</v>
      </c>
      <c r="BA56" s="62">
        <f>SUMIFS('IEA production stats (counts)'!R:R,'IEA production stats (counts)'!$E:$E,$D56,'IEA production stats (counts)'!$AN:$AN,$C56)</f>
        <v>5</v>
      </c>
      <c r="BB56" s="62">
        <f>SUMIFS('IEA production stats (counts)'!S:S,'IEA production stats (counts)'!$E:$E,$D56,'IEA production stats (counts)'!$AN:$AN,$C56)</f>
        <v>5</v>
      </c>
      <c r="BC56" s="62">
        <f>SUMIFS('IEA production stats (counts)'!T:T,'IEA production stats (counts)'!$E:$E,$D56,'IEA production stats (counts)'!$AN:$AN,$C56)</f>
        <v>5</v>
      </c>
      <c r="BD56" s="62">
        <f>SUMIFS('IEA production stats (counts)'!U:U,'IEA production stats (counts)'!$E:$E,$D56,'IEA production stats (counts)'!$AN:$AN,$C56)</f>
        <v>5</v>
      </c>
      <c r="BE56" s="62">
        <f>SUMIFS('IEA production stats (counts)'!V:V,'IEA production stats (counts)'!$E:$E,$D56,'IEA production stats (counts)'!$AN:$AN,$C56)</f>
        <v>5</v>
      </c>
      <c r="BF56" s="62">
        <f>SUMIFS('IEA production stats (counts)'!W:W,'IEA production stats (counts)'!$E:$E,$D56,'IEA production stats (counts)'!$AN:$AN,$C56)</f>
        <v>5</v>
      </c>
      <c r="BG56" s="62">
        <f>SUMIFS('IEA production stats (counts)'!X:X,'IEA production stats (counts)'!$E:$E,$D56,'IEA production stats (counts)'!$AN:$AN,$C56)</f>
        <v>5</v>
      </c>
      <c r="BH56" s="62">
        <f>SUMIFS('IEA production stats (counts)'!Y:Y,'IEA production stats (counts)'!$E:$E,$D56,'IEA production stats (counts)'!$AN:$AN,$C56)</f>
        <v>5</v>
      </c>
      <c r="BI56" s="62">
        <f>SUMIFS('IEA production stats (counts)'!Z:Z,'IEA production stats (counts)'!$E:$E,$D56,'IEA production stats (counts)'!$AN:$AN,$C56)</f>
        <v>5</v>
      </c>
      <c r="BJ56" s="62">
        <f>SUMIFS('IEA production stats (counts)'!AA:AA,'IEA production stats (counts)'!$E:$E,$D56,'IEA production stats (counts)'!$AN:$AN,$C56)</f>
        <v>5</v>
      </c>
      <c r="BK56" s="62">
        <f>SUMIFS('IEA production stats (counts)'!AB:AB,'IEA production stats (counts)'!$E:$E,$D56,'IEA production stats (counts)'!$AN:$AN,$C56)</f>
        <v>5</v>
      </c>
      <c r="BL56" s="62">
        <f>SUMIFS('IEA production stats (counts)'!AC:AC,'IEA production stats (counts)'!$E:$E,$D56,'IEA production stats (counts)'!$AN:$AN,$C56)</f>
        <v>5</v>
      </c>
      <c r="BM56" s="62">
        <f>SUMIFS('IEA production stats (counts)'!AD:AD,'IEA production stats (counts)'!$E:$E,$D56,'IEA production stats (counts)'!$AN:$AN,$C56)</f>
        <v>5</v>
      </c>
      <c r="BN56" s="62">
        <f>SUMIFS('IEA production stats (counts)'!AE:AE,'IEA production stats (counts)'!$E:$E,$D56,'IEA production stats (counts)'!$AN:$AN,$C56)</f>
        <v>5</v>
      </c>
      <c r="BO56" s="62">
        <f>SUMIFS('IEA production stats (counts)'!AF:AF,'IEA production stats (counts)'!$E:$E,$D56,'IEA production stats (counts)'!$AN:$AN,$C56)</f>
        <v>5</v>
      </c>
      <c r="BP56" s="62">
        <f>SUMIFS('IEA production stats (counts)'!AG:AG,'IEA production stats (counts)'!$E:$E,$D56,'IEA production stats (counts)'!$AN:$AN,$C56)</f>
        <v>5</v>
      </c>
      <c r="BQ56" s="62">
        <f>SUMIFS('IEA production stats (counts)'!AH:AH,'IEA production stats (counts)'!$E:$E,$D56,'IEA production stats (counts)'!$AN:$AN,$C56)</f>
        <v>5</v>
      </c>
      <c r="BR56" s="62">
        <f>SUMIFS('IEA production stats (counts)'!AI:AI,'IEA production stats (counts)'!$E:$E,$D56,'IEA production stats (counts)'!$AN:$AN,$C56)</f>
        <v>5</v>
      </c>
      <c r="BS56" s="62">
        <f>SUMIFS('IEA production stats (counts)'!AJ:AJ,'IEA production stats (counts)'!$E:$E,$D56,'IEA production stats (counts)'!$AN:$AN,$C56)</f>
        <v>5</v>
      </c>
      <c r="BT56" s="62">
        <f>SUMIFS('IEA production stats (counts)'!AK:AK,'IEA production stats (counts)'!$E:$E,$D56,'IEA production stats (counts)'!$AN:$AN,$C56)</f>
        <v>5</v>
      </c>
      <c r="BU56" s="62">
        <f>SUMIFS('IEA production stats (counts)'!AL:AL,'IEA production stats (counts)'!$E:$E,$D56,'IEA production stats (counts)'!$AN:$AN,$C56)</f>
        <v>1</v>
      </c>
      <c r="BV56" s="66">
        <f t="shared" si="2"/>
        <v>83.333333333333343</v>
      </c>
      <c r="BW56" s="66">
        <f t="shared" si="22"/>
        <v>83.333333333333343</v>
      </c>
      <c r="BX56" s="66">
        <f t="shared" si="23"/>
        <v>83.333333333333343</v>
      </c>
      <c r="BY56" s="66">
        <f t="shared" si="24"/>
        <v>83.333333333333343</v>
      </c>
      <c r="BZ56" s="66">
        <f t="shared" si="4"/>
        <v>83.333333333333343</v>
      </c>
      <c r="CA56" s="66">
        <f t="shared" si="5"/>
        <v>83.333333333333343</v>
      </c>
      <c r="CB56" s="66">
        <f t="shared" si="6"/>
        <v>83.333333333333343</v>
      </c>
      <c r="CC56" s="66">
        <f t="shared" si="7"/>
        <v>83.333333333333343</v>
      </c>
      <c r="CD56" s="66">
        <f t="shared" si="8"/>
        <v>83.333333333333343</v>
      </c>
      <c r="CE56" s="66">
        <f t="shared" si="9"/>
        <v>83.333333333333343</v>
      </c>
      <c r="CF56" s="66">
        <f t="shared" si="10"/>
        <v>83.333333333333343</v>
      </c>
      <c r="CG56" s="66">
        <f t="shared" si="11"/>
        <v>83.333333333333343</v>
      </c>
      <c r="CH56" s="66">
        <f t="shared" si="12"/>
        <v>83.333333333333343</v>
      </c>
      <c r="CI56" s="66">
        <f t="shared" si="13"/>
        <v>83.333333333333343</v>
      </c>
      <c r="CJ56" s="66">
        <f t="shared" si="14"/>
        <v>83.333333333333343</v>
      </c>
      <c r="CK56" s="66">
        <f t="shared" si="15"/>
        <v>83.333333333333343</v>
      </c>
      <c r="CL56" s="66">
        <f t="shared" si="16"/>
        <v>83.333333333333343</v>
      </c>
      <c r="CM56" s="66">
        <f t="shared" si="17"/>
        <v>83.333333333333343</v>
      </c>
      <c r="CN56" s="66">
        <f t="shared" si="18"/>
        <v>83.333333333333343</v>
      </c>
      <c r="CO56" s="66">
        <f t="shared" si="19"/>
        <v>83.333333333333343</v>
      </c>
      <c r="CP56" s="66">
        <f t="shared" si="20"/>
        <v>83.333333333333343</v>
      </c>
      <c r="CQ56" s="66">
        <f t="shared" si="21"/>
        <v>16.666666666666664</v>
      </c>
    </row>
    <row r="57" spans="1:95" x14ac:dyDescent="0.25">
      <c r="A57" s="5" t="str">
        <f t="shared" si="27"/>
        <v>104CHARCOAL</v>
      </c>
      <c r="B57" s="3">
        <v>104</v>
      </c>
      <c r="C57" t="str">
        <f>VLOOKUP($B57,'Lookup codes'!$A:$C,2,FALSE)</f>
        <v>North Africa</v>
      </c>
      <c r="D57" t="s">
        <v>626</v>
      </c>
      <c r="E57" t="s">
        <v>627</v>
      </c>
      <c r="F57" t="s">
        <v>794</v>
      </c>
      <c r="G57" t="s">
        <v>528</v>
      </c>
      <c r="H57" s="45">
        <f>SUMIFS('IEA production stats by year'!Q:Q,'IEA production stats by year'!$E:$E,$D57,'IEA production stats by year'!$AN:$AN,$C57)</f>
        <v>0</v>
      </c>
      <c r="I57" s="45">
        <f>SUMIFS('IEA production stats by year'!R:R,'IEA production stats by year'!$E:$E,$D57,'IEA production stats by year'!$AN:$AN,$C57)</f>
        <v>0</v>
      </c>
      <c r="J57" s="45">
        <f>SUMIFS('IEA production stats by year'!S:S,'IEA production stats by year'!$E:$E,$D57,'IEA production stats by year'!$AN:$AN,$C57)</f>
        <v>0</v>
      </c>
      <c r="K57" s="45">
        <f>SUMIFS('IEA production stats by year'!T:T,'IEA production stats by year'!$E:$E,$D57,'IEA production stats by year'!$AN:$AN,$C57)</f>
        <v>0</v>
      </c>
      <c r="L57" s="45">
        <f>SUMIFS('IEA production stats by year'!U:U,'IEA production stats by year'!$E:$E,$D57,'IEA production stats by year'!$AN:$AN,$C57)</f>
        <v>0</v>
      </c>
      <c r="M57" s="45">
        <f>SUMIFS('IEA production stats by year'!V:V,'IEA production stats by year'!$E:$E,$D57,'IEA production stats by year'!$AN:$AN,$C57)</f>
        <v>0</v>
      </c>
      <c r="N57" s="45">
        <f>SUMIFS('IEA production stats by year'!W:W,'IEA production stats by year'!$E:$E,$D57,'IEA production stats by year'!$AN:$AN,$C57)</f>
        <v>0</v>
      </c>
      <c r="O57" s="45">
        <f>SUMIFS('IEA production stats by year'!X:X,'IEA production stats by year'!$E:$E,$D57,'IEA production stats by year'!$AN:$AN,$C57)</f>
        <v>0</v>
      </c>
      <c r="P57" s="45">
        <f>SUMIFS('IEA production stats by year'!Y:Y,'IEA production stats by year'!$E:$E,$D57,'IEA production stats by year'!$AN:$AN,$C57)</f>
        <v>0</v>
      </c>
      <c r="Q57" s="45">
        <f>SUMIFS('IEA production stats by year'!Z:Z,'IEA production stats by year'!$E:$E,$D57,'IEA production stats by year'!$AN:$AN,$C57)</f>
        <v>0</v>
      </c>
      <c r="R57" s="45">
        <f>SUMIFS('IEA production stats by year'!AA:AA,'IEA production stats by year'!$E:$E,$D57,'IEA production stats by year'!$AN:$AN,$C57)</f>
        <v>0</v>
      </c>
      <c r="S57" s="45">
        <f>SUMIFS('IEA production stats by year'!AB:AB,'IEA production stats by year'!$E:$E,$D57,'IEA production stats by year'!$AN:$AN,$C57)</f>
        <v>0</v>
      </c>
      <c r="T57" s="45">
        <f>SUMIFS('IEA production stats by year'!AC:AC,'IEA production stats by year'!$E:$E,$D57,'IEA production stats by year'!$AN:$AN,$C57)</f>
        <v>0</v>
      </c>
      <c r="U57" s="45">
        <f>SUMIFS('IEA production stats by year'!AD:AD,'IEA production stats by year'!$E:$E,$D57,'IEA production stats by year'!$AN:$AN,$C57)</f>
        <v>0</v>
      </c>
      <c r="V57" s="45">
        <f>SUMIFS('IEA production stats by year'!AE:AE,'IEA production stats by year'!$E:$E,$D57,'IEA production stats by year'!$AN:$AN,$C57)</f>
        <v>0</v>
      </c>
      <c r="W57" s="45">
        <f>SUMIFS('IEA production stats by year'!AF:AF,'IEA production stats by year'!$E:$E,$D57,'IEA production stats by year'!$AN:$AN,$C57)</f>
        <v>0</v>
      </c>
      <c r="X57" s="45">
        <f>SUMIFS('IEA production stats by year'!AG:AG,'IEA production stats by year'!$E:$E,$D57,'IEA production stats by year'!$AN:$AN,$C57)</f>
        <v>0</v>
      </c>
      <c r="Y57" s="45">
        <f>SUMIFS('IEA production stats by year'!AH:AH,'IEA production stats by year'!$E:$E,$D57,'IEA production stats by year'!$AN:$AN,$C57)</f>
        <v>0</v>
      </c>
      <c r="Z57" s="45">
        <f>SUMIFS('IEA production stats by year'!AI:AI,'IEA production stats by year'!$E:$E,$D57,'IEA production stats by year'!$AN:$AN,$C57)</f>
        <v>0</v>
      </c>
      <c r="AA57" s="45">
        <f>SUMIFS('IEA production stats by year'!AJ:AJ,'IEA production stats by year'!$E:$E,$D57,'IEA production stats by year'!$AN:$AN,$C57)</f>
        <v>0</v>
      </c>
      <c r="AB57" s="45">
        <f>SUMIFS('IEA production stats by year'!AK:AK,'IEA production stats by year'!$E:$E,$D57,'IEA production stats by year'!$AN:$AN,$C57)</f>
        <v>0</v>
      </c>
      <c r="AC57" s="45">
        <f>SUMIFS('IEA production stats by year'!AL:AL,'IEA production stats by year'!$E:$E,$D57,'IEA production stats by year'!$AN:$AN,$C57)</f>
        <v>0</v>
      </c>
      <c r="AD57" s="58">
        <f>COUNTIFS('Country groupings'!$C:$C,$C57)-SUMIFS('IEA production stats (counts)'!Q:Q,'IEA production stats (counts)'!$E:$E,$D57,'IEA production stats (counts)'!$AN:$AN,$C57)</f>
        <v>1</v>
      </c>
      <c r="AE57" s="58">
        <f>COUNTIFS('Country groupings'!$C:$C,$C57)-SUMIFS('IEA production stats (counts)'!R:R,'IEA production stats (counts)'!$E:$E,$D57,'IEA production stats (counts)'!$AN:$AN,$C57)</f>
        <v>1</v>
      </c>
      <c r="AF57" s="58">
        <f>COUNTIFS('Country groupings'!$C:$C,$C57)-SUMIFS('IEA production stats (counts)'!S:S,'IEA production stats (counts)'!$E:$E,$D57,'IEA production stats (counts)'!$AN:$AN,$C57)</f>
        <v>1</v>
      </c>
      <c r="AG57" s="58">
        <f>COUNTIFS('Country groupings'!$C:$C,$C57)-SUMIFS('IEA production stats (counts)'!T:T,'IEA production stats (counts)'!$E:$E,$D57,'IEA production stats (counts)'!$AN:$AN,$C57)</f>
        <v>1</v>
      </c>
      <c r="AH57" s="58">
        <f>COUNTIFS('Country groupings'!$C:$C,$C57)-SUMIFS('IEA production stats (counts)'!U:U,'IEA production stats (counts)'!$E:$E,$D57,'IEA production stats (counts)'!$AN:$AN,$C57)</f>
        <v>1</v>
      </c>
      <c r="AI57" s="58">
        <f>COUNTIFS('Country groupings'!$C:$C,$C57)-SUMIFS('IEA production stats (counts)'!V:V,'IEA production stats (counts)'!$E:$E,$D57,'IEA production stats (counts)'!$AN:$AN,$C57)</f>
        <v>1</v>
      </c>
      <c r="AJ57" s="58">
        <f>COUNTIFS('Country groupings'!$C:$C,$C57)-SUMIFS('IEA production stats (counts)'!W:W,'IEA production stats (counts)'!$E:$E,$D57,'IEA production stats (counts)'!$AN:$AN,$C57)</f>
        <v>1</v>
      </c>
      <c r="AK57" s="58">
        <f>COUNTIFS('Country groupings'!$C:$C,$C57)-SUMIFS('IEA production stats (counts)'!X:X,'IEA production stats (counts)'!$E:$E,$D57,'IEA production stats (counts)'!$AN:$AN,$C57)</f>
        <v>1</v>
      </c>
      <c r="AL57" s="58">
        <f>COUNTIFS('Country groupings'!$C:$C,$C57)-SUMIFS('IEA production stats (counts)'!Y:Y,'IEA production stats (counts)'!$E:$E,$D57,'IEA production stats (counts)'!$AN:$AN,$C57)</f>
        <v>1</v>
      </c>
      <c r="AM57" s="58">
        <f>COUNTIFS('Country groupings'!$C:$C,$C57)-SUMIFS('IEA production stats (counts)'!Z:Z,'IEA production stats (counts)'!$E:$E,$D57,'IEA production stats (counts)'!$AN:$AN,$C57)</f>
        <v>1</v>
      </c>
      <c r="AN57" s="58">
        <f>COUNTIFS('Country groupings'!$C:$C,$C57)-SUMIFS('IEA production stats (counts)'!AA:AA,'IEA production stats (counts)'!$E:$E,$D57,'IEA production stats (counts)'!$AN:$AN,$C57)</f>
        <v>1</v>
      </c>
      <c r="AO57" s="58">
        <f>COUNTIFS('Country groupings'!$C:$C,$C57)-SUMIFS('IEA production stats (counts)'!AB:AB,'IEA production stats (counts)'!$E:$E,$D57,'IEA production stats (counts)'!$AN:$AN,$C57)</f>
        <v>1</v>
      </c>
      <c r="AP57" s="58">
        <f>COUNTIFS('Country groupings'!$C:$C,$C57)-SUMIFS('IEA production stats (counts)'!AC:AC,'IEA production stats (counts)'!$E:$E,$D57,'IEA production stats (counts)'!$AN:$AN,$C57)</f>
        <v>1</v>
      </c>
      <c r="AQ57" s="58">
        <f>COUNTIFS('Country groupings'!$C:$C,$C57)-SUMIFS('IEA production stats (counts)'!AD:AD,'IEA production stats (counts)'!$E:$E,$D57,'IEA production stats (counts)'!$AN:$AN,$C57)</f>
        <v>1</v>
      </c>
      <c r="AR57" s="58">
        <f>COUNTIFS('Country groupings'!$C:$C,$C57)-SUMIFS('IEA production stats (counts)'!AE:AE,'IEA production stats (counts)'!$E:$E,$D57,'IEA production stats (counts)'!$AN:$AN,$C57)</f>
        <v>1</v>
      </c>
      <c r="AS57" s="58">
        <f>COUNTIFS('Country groupings'!$C:$C,$C57)-SUMIFS('IEA production stats (counts)'!AF:AF,'IEA production stats (counts)'!$E:$E,$D57,'IEA production stats (counts)'!$AN:$AN,$C57)</f>
        <v>1</v>
      </c>
      <c r="AT57" s="58">
        <f>COUNTIFS('Country groupings'!$C:$C,$C57)-SUMIFS('IEA production stats (counts)'!AG:AG,'IEA production stats (counts)'!$E:$E,$D57,'IEA production stats (counts)'!$AN:$AN,$C57)</f>
        <v>1</v>
      </c>
      <c r="AU57" s="58">
        <f>COUNTIFS('Country groupings'!$C:$C,$C57)-SUMIFS('IEA production stats (counts)'!AH:AH,'IEA production stats (counts)'!$E:$E,$D57,'IEA production stats (counts)'!$AN:$AN,$C57)</f>
        <v>1</v>
      </c>
      <c r="AV57" s="58">
        <f>COUNTIFS('Country groupings'!$C:$C,$C57)-SUMIFS('IEA production stats (counts)'!AI:AI,'IEA production stats (counts)'!$E:$E,$D57,'IEA production stats (counts)'!$AN:$AN,$C57)</f>
        <v>1</v>
      </c>
      <c r="AW57" s="58">
        <f>COUNTIFS('Country groupings'!$C:$C,$C57)-SUMIFS('IEA production stats (counts)'!AJ:AJ,'IEA production stats (counts)'!$E:$E,$D57,'IEA production stats (counts)'!$AN:$AN,$C57)</f>
        <v>1</v>
      </c>
      <c r="AX57" s="58">
        <f>COUNTIFS('Country groupings'!$C:$C,$C57)-SUMIFS('IEA production stats (counts)'!AK:AK,'IEA production stats (counts)'!$E:$E,$D57,'IEA production stats (counts)'!$AN:$AN,$C57)</f>
        <v>1</v>
      </c>
      <c r="AY57" s="58">
        <f>COUNTIFS('Country groupings'!$C:$C,$C57)-SUMIFS('IEA production stats (counts)'!AL:AL,'IEA production stats (counts)'!$E:$E,$D57,'IEA production stats (counts)'!$AN:$AN,$C57)</f>
        <v>5</v>
      </c>
      <c r="AZ57" s="62">
        <f>SUMIFS('IEA production stats (counts)'!Q:Q,'IEA production stats (counts)'!$E:$E,$D57,'IEA production stats (counts)'!$AN:$AN,$C57)</f>
        <v>5</v>
      </c>
      <c r="BA57" s="62">
        <f>SUMIFS('IEA production stats (counts)'!R:R,'IEA production stats (counts)'!$E:$E,$D57,'IEA production stats (counts)'!$AN:$AN,$C57)</f>
        <v>5</v>
      </c>
      <c r="BB57" s="62">
        <f>SUMIFS('IEA production stats (counts)'!S:S,'IEA production stats (counts)'!$E:$E,$D57,'IEA production stats (counts)'!$AN:$AN,$C57)</f>
        <v>5</v>
      </c>
      <c r="BC57" s="62">
        <f>SUMIFS('IEA production stats (counts)'!T:T,'IEA production stats (counts)'!$E:$E,$D57,'IEA production stats (counts)'!$AN:$AN,$C57)</f>
        <v>5</v>
      </c>
      <c r="BD57" s="62">
        <f>SUMIFS('IEA production stats (counts)'!U:U,'IEA production stats (counts)'!$E:$E,$D57,'IEA production stats (counts)'!$AN:$AN,$C57)</f>
        <v>5</v>
      </c>
      <c r="BE57" s="62">
        <f>SUMIFS('IEA production stats (counts)'!V:V,'IEA production stats (counts)'!$E:$E,$D57,'IEA production stats (counts)'!$AN:$AN,$C57)</f>
        <v>5</v>
      </c>
      <c r="BF57" s="62">
        <f>SUMIFS('IEA production stats (counts)'!W:W,'IEA production stats (counts)'!$E:$E,$D57,'IEA production stats (counts)'!$AN:$AN,$C57)</f>
        <v>5</v>
      </c>
      <c r="BG57" s="62">
        <f>SUMIFS('IEA production stats (counts)'!X:X,'IEA production stats (counts)'!$E:$E,$D57,'IEA production stats (counts)'!$AN:$AN,$C57)</f>
        <v>5</v>
      </c>
      <c r="BH57" s="62">
        <f>SUMIFS('IEA production stats (counts)'!Y:Y,'IEA production stats (counts)'!$E:$E,$D57,'IEA production stats (counts)'!$AN:$AN,$C57)</f>
        <v>5</v>
      </c>
      <c r="BI57" s="62">
        <f>SUMIFS('IEA production stats (counts)'!Z:Z,'IEA production stats (counts)'!$E:$E,$D57,'IEA production stats (counts)'!$AN:$AN,$C57)</f>
        <v>5</v>
      </c>
      <c r="BJ57" s="62">
        <f>SUMIFS('IEA production stats (counts)'!AA:AA,'IEA production stats (counts)'!$E:$E,$D57,'IEA production stats (counts)'!$AN:$AN,$C57)</f>
        <v>5</v>
      </c>
      <c r="BK57" s="62">
        <f>SUMIFS('IEA production stats (counts)'!AB:AB,'IEA production stats (counts)'!$E:$E,$D57,'IEA production stats (counts)'!$AN:$AN,$C57)</f>
        <v>5</v>
      </c>
      <c r="BL57" s="62">
        <f>SUMIFS('IEA production stats (counts)'!AC:AC,'IEA production stats (counts)'!$E:$E,$D57,'IEA production stats (counts)'!$AN:$AN,$C57)</f>
        <v>5</v>
      </c>
      <c r="BM57" s="62">
        <f>SUMIFS('IEA production stats (counts)'!AD:AD,'IEA production stats (counts)'!$E:$E,$D57,'IEA production stats (counts)'!$AN:$AN,$C57)</f>
        <v>5</v>
      </c>
      <c r="BN57" s="62">
        <f>SUMIFS('IEA production stats (counts)'!AE:AE,'IEA production stats (counts)'!$E:$E,$D57,'IEA production stats (counts)'!$AN:$AN,$C57)</f>
        <v>5</v>
      </c>
      <c r="BO57" s="62">
        <f>SUMIFS('IEA production stats (counts)'!AF:AF,'IEA production stats (counts)'!$E:$E,$D57,'IEA production stats (counts)'!$AN:$AN,$C57)</f>
        <v>5</v>
      </c>
      <c r="BP57" s="62">
        <f>SUMIFS('IEA production stats (counts)'!AG:AG,'IEA production stats (counts)'!$E:$E,$D57,'IEA production stats (counts)'!$AN:$AN,$C57)</f>
        <v>5</v>
      </c>
      <c r="BQ57" s="62">
        <f>SUMIFS('IEA production stats (counts)'!AH:AH,'IEA production stats (counts)'!$E:$E,$D57,'IEA production stats (counts)'!$AN:$AN,$C57)</f>
        <v>5</v>
      </c>
      <c r="BR57" s="62">
        <f>SUMIFS('IEA production stats (counts)'!AI:AI,'IEA production stats (counts)'!$E:$E,$D57,'IEA production stats (counts)'!$AN:$AN,$C57)</f>
        <v>5</v>
      </c>
      <c r="BS57" s="62">
        <f>SUMIFS('IEA production stats (counts)'!AJ:AJ,'IEA production stats (counts)'!$E:$E,$D57,'IEA production stats (counts)'!$AN:$AN,$C57)</f>
        <v>5</v>
      </c>
      <c r="BT57" s="62">
        <f>SUMIFS('IEA production stats (counts)'!AK:AK,'IEA production stats (counts)'!$E:$E,$D57,'IEA production stats (counts)'!$AN:$AN,$C57)</f>
        <v>5</v>
      </c>
      <c r="BU57" s="62">
        <f>SUMIFS('IEA production stats (counts)'!AL:AL,'IEA production stats (counts)'!$E:$E,$D57,'IEA production stats (counts)'!$AN:$AN,$C57)</f>
        <v>1</v>
      </c>
      <c r="BV57" s="66">
        <f t="shared" si="2"/>
        <v>83.333333333333343</v>
      </c>
      <c r="BW57" s="66">
        <f t="shared" si="22"/>
        <v>83.333333333333343</v>
      </c>
      <c r="BX57" s="66">
        <f t="shared" si="23"/>
        <v>83.333333333333343</v>
      </c>
      <c r="BY57" s="66">
        <f t="shared" si="24"/>
        <v>83.333333333333343</v>
      </c>
      <c r="BZ57" s="66">
        <f t="shared" si="4"/>
        <v>83.333333333333343</v>
      </c>
      <c r="CA57" s="66">
        <f t="shared" si="5"/>
        <v>83.333333333333343</v>
      </c>
      <c r="CB57" s="66">
        <f t="shared" si="6"/>
        <v>83.333333333333343</v>
      </c>
      <c r="CC57" s="66">
        <f t="shared" si="7"/>
        <v>83.333333333333343</v>
      </c>
      <c r="CD57" s="66">
        <f t="shared" si="8"/>
        <v>83.333333333333343</v>
      </c>
      <c r="CE57" s="66">
        <f t="shared" si="9"/>
        <v>83.333333333333343</v>
      </c>
      <c r="CF57" s="66">
        <f t="shared" si="10"/>
        <v>83.333333333333343</v>
      </c>
      <c r="CG57" s="66">
        <f t="shared" si="11"/>
        <v>83.333333333333343</v>
      </c>
      <c r="CH57" s="66">
        <f t="shared" si="12"/>
        <v>83.333333333333343</v>
      </c>
      <c r="CI57" s="66">
        <f t="shared" si="13"/>
        <v>83.333333333333343</v>
      </c>
      <c r="CJ57" s="66">
        <f t="shared" si="14"/>
        <v>83.333333333333343</v>
      </c>
      <c r="CK57" s="66">
        <f t="shared" si="15"/>
        <v>83.333333333333343</v>
      </c>
      <c r="CL57" s="66">
        <f t="shared" si="16"/>
        <v>83.333333333333343</v>
      </c>
      <c r="CM57" s="66">
        <f t="shared" si="17"/>
        <v>83.333333333333343</v>
      </c>
      <c r="CN57" s="66">
        <f t="shared" si="18"/>
        <v>83.333333333333343</v>
      </c>
      <c r="CO57" s="66">
        <f t="shared" si="19"/>
        <v>83.333333333333343</v>
      </c>
      <c r="CP57" s="66">
        <f t="shared" si="20"/>
        <v>83.333333333333343</v>
      </c>
      <c r="CQ57" s="66">
        <f t="shared" si="21"/>
        <v>16.666666666666664</v>
      </c>
    </row>
    <row r="58" spans="1:95" x14ac:dyDescent="0.25">
      <c r="A58" s="5" t="str">
        <f t="shared" si="27"/>
        <v>104BIOGASOL</v>
      </c>
      <c r="B58" s="3">
        <v>104</v>
      </c>
      <c r="C58" t="str">
        <f>VLOOKUP($B58,'Lookup codes'!$A:$C,2,FALSE)</f>
        <v>North Africa</v>
      </c>
      <c r="D58" t="s">
        <v>628</v>
      </c>
      <c r="E58" t="s">
        <v>629</v>
      </c>
      <c r="F58" t="s">
        <v>794</v>
      </c>
      <c r="G58" t="s">
        <v>528</v>
      </c>
      <c r="H58" s="45">
        <f>SUMIFS('IEA production stats by year'!Q:Q,'IEA production stats by year'!$E:$E,$D58,'IEA production stats by year'!$AN:$AN,$C58)</f>
        <v>0</v>
      </c>
      <c r="I58" s="45">
        <f>SUMIFS('IEA production stats by year'!R:R,'IEA production stats by year'!$E:$E,$D58,'IEA production stats by year'!$AN:$AN,$C58)</f>
        <v>0</v>
      </c>
      <c r="J58" s="45">
        <f>SUMIFS('IEA production stats by year'!S:S,'IEA production stats by year'!$E:$E,$D58,'IEA production stats by year'!$AN:$AN,$C58)</f>
        <v>0</v>
      </c>
      <c r="K58" s="45">
        <f>SUMIFS('IEA production stats by year'!T:T,'IEA production stats by year'!$E:$E,$D58,'IEA production stats by year'!$AN:$AN,$C58)</f>
        <v>0</v>
      </c>
      <c r="L58" s="45">
        <f>SUMIFS('IEA production stats by year'!U:U,'IEA production stats by year'!$E:$E,$D58,'IEA production stats by year'!$AN:$AN,$C58)</f>
        <v>0</v>
      </c>
      <c r="M58" s="45">
        <f>SUMIFS('IEA production stats by year'!V:V,'IEA production stats by year'!$E:$E,$D58,'IEA production stats by year'!$AN:$AN,$C58)</f>
        <v>0</v>
      </c>
      <c r="N58" s="45">
        <f>SUMIFS('IEA production stats by year'!W:W,'IEA production stats by year'!$E:$E,$D58,'IEA production stats by year'!$AN:$AN,$C58)</f>
        <v>0</v>
      </c>
      <c r="O58" s="45">
        <f>SUMIFS('IEA production stats by year'!X:X,'IEA production stats by year'!$E:$E,$D58,'IEA production stats by year'!$AN:$AN,$C58)</f>
        <v>0</v>
      </c>
      <c r="P58" s="45">
        <f>SUMIFS('IEA production stats by year'!Y:Y,'IEA production stats by year'!$E:$E,$D58,'IEA production stats by year'!$AN:$AN,$C58)</f>
        <v>0</v>
      </c>
      <c r="Q58" s="45">
        <f>SUMIFS('IEA production stats by year'!Z:Z,'IEA production stats by year'!$E:$E,$D58,'IEA production stats by year'!$AN:$AN,$C58)</f>
        <v>0</v>
      </c>
      <c r="R58" s="45">
        <f>SUMIFS('IEA production stats by year'!AA:AA,'IEA production stats by year'!$E:$E,$D58,'IEA production stats by year'!$AN:$AN,$C58)</f>
        <v>0</v>
      </c>
      <c r="S58" s="45">
        <f>SUMIFS('IEA production stats by year'!AB:AB,'IEA production stats by year'!$E:$E,$D58,'IEA production stats by year'!$AN:$AN,$C58)</f>
        <v>0</v>
      </c>
      <c r="T58" s="45">
        <f>SUMIFS('IEA production stats by year'!AC:AC,'IEA production stats by year'!$E:$E,$D58,'IEA production stats by year'!$AN:$AN,$C58)</f>
        <v>0</v>
      </c>
      <c r="U58" s="45">
        <f>SUMIFS('IEA production stats by year'!AD:AD,'IEA production stats by year'!$E:$E,$D58,'IEA production stats by year'!$AN:$AN,$C58)</f>
        <v>0</v>
      </c>
      <c r="V58" s="45">
        <f>SUMIFS('IEA production stats by year'!AE:AE,'IEA production stats by year'!$E:$E,$D58,'IEA production stats by year'!$AN:$AN,$C58)</f>
        <v>0</v>
      </c>
      <c r="W58" s="45">
        <f>SUMIFS('IEA production stats by year'!AF:AF,'IEA production stats by year'!$E:$E,$D58,'IEA production stats by year'!$AN:$AN,$C58)</f>
        <v>0</v>
      </c>
      <c r="X58" s="45">
        <f>SUMIFS('IEA production stats by year'!AG:AG,'IEA production stats by year'!$E:$E,$D58,'IEA production stats by year'!$AN:$AN,$C58)</f>
        <v>0</v>
      </c>
      <c r="Y58" s="45">
        <f>SUMIFS('IEA production stats by year'!AH:AH,'IEA production stats by year'!$E:$E,$D58,'IEA production stats by year'!$AN:$AN,$C58)</f>
        <v>0</v>
      </c>
      <c r="Z58" s="45">
        <f>SUMIFS('IEA production stats by year'!AI:AI,'IEA production stats by year'!$E:$E,$D58,'IEA production stats by year'!$AN:$AN,$C58)</f>
        <v>0</v>
      </c>
      <c r="AA58" s="45">
        <f>SUMIFS('IEA production stats by year'!AJ:AJ,'IEA production stats by year'!$E:$E,$D58,'IEA production stats by year'!$AN:$AN,$C58)</f>
        <v>0</v>
      </c>
      <c r="AB58" s="45">
        <f>SUMIFS('IEA production stats by year'!AK:AK,'IEA production stats by year'!$E:$E,$D58,'IEA production stats by year'!$AN:$AN,$C58)</f>
        <v>0</v>
      </c>
      <c r="AC58" s="45">
        <f>SUMIFS('IEA production stats by year'!AL:AL,'IEA production stats by year'!$E:$E,$D58,'IEA production stats by year'!$AN:$AN,$C58)</f>
        <v>0</v>
      </c>
      <c r="AD58" s="58">
        <f>COUNTIFS('Country groupings'!$C:$C,$C58)-SUMIFS('IEA production stats (counts)'!Q:Q,'IEA production stats (counts)'!$E:$E,$D58,'IEA production stats (counts)'!$AN:$AN,$C58)</f>
        <v>1</v>
      </c>
      <c r="AE58" s="58">
        <f>COUNTIFS('Country groupings'!$C:$C,$C58)-SUMIFS('IEA production stats (counts)'!R:R,'IEA production stats (counts)'!$E:$E,$D58,'IEA production stats (counts)'!$AN:$AN,$C58)</f>
        <v>1</v>
      </c>
      <c r="AF58" s="58">
        <f>COUNTIFS('Country groupings'!$C:$C,$C58)-SUMIFS('IEA production stats (counts)'!S:S,'IEA production stats (counts)'!$E:$E,$D58,'IEA production stats (counts)'!$AN:$AN,$C58)</f>
        <v>1</v>
      </c>
      <c r="AG58" s="58">
        <f>COUNTIFS('Country groupings'!$C:$C,$C58)-SUMIFS('IEA production stats (counts)'!T:T,'IEA production stats (counts)'!$E:$E,$D58,'IEA production stats (counts)'!$AN:$AN,$C58)</f>
        <v>1</v>
      </c>
      <c r="AH58" s="58">
        <f>COUNTIFS('Country groupings'!$C:$C,$C58)-SUMIFS('IEA production stats (counts)'!U:U,'IEA production stats (counts)'!$E:$E,$D58,'IEA production stats (counts)'!$AN:$AN,$C58)</f>
        <v>1</v>
      </c>
      <c r="AI58" s="58">
        <f>COUNTIFS('Country groupings'!$C:$C,$C58)-SUMIFS('IEA production stats (counts)'!V:V,'IEA production stats (counts)'!$E:$E,$D58,'IEA production stats (counts)'!$AN:$AN,$C58)</f>
        <v>1</v>
      </c>
      <c r="AJ58" s="58">
        <f>COUNTIFS('Country groupings'!$C:$C,$C58)-SUMIFS('IEA production stats (counts)'!W:W,'IEA production stats (counts)'!$E:$E,$D58,'IEA production stats (counts)'!$AN:$AN,$C58)</f>
        <v>1</v>
      </c>
      <c r="AK58" s="58">
        <f>COUNTIFS('Country groupings'!$C:$C,$C58)-SUMIFS('IEA production stats (counts)'!X:X,'IEA production stats (counts)'!$E:$E,$D58,'IEA production stats (counts)'!$AN:$AN,$C58)</f>
        <v>1</v>
      </c>
      <c r="AL58" s="58">
        <f>COUNTIFS('Country groupings'!$C:$C,$C58)-SUMIFS('IEA production stats (counts)'!Y:Y,'IEA production stats (counts)'!$E:$E,$D58,'IEA production stats (counts)'!$AN:$AN,$C58)</f>
        <v>1</v>
      </c>
      <c r="AM58" s="58">
        <f>COUNTIFS('Country groupings'!$C:$C,$C58)-SUMIFS('IEA production stats (counts)'!Z:Z,'IEA production stats (counts)'!$E:$E,$D58,'IEA production stats (counts)'!$AN:$AN,$C58)</f>
        <v>1</v>
      </c>
      <c r="AN58" s="58">
        <f>COUNTIFS('Country groupings'!$C:$C,$C58)-SUMIFS('IEA production stats (counts)'!AA:AA,'IEA production stats (counts)'!$E:$E,$D58,'IEA production stats (counts)'!$AN:$AN,$C58)</f>
        <v>1</v>
      </c>
      <c r="AO58" s="58">
        <f>COUNTIFS('Country groupings'!$C:$C,$C58)-SUMIFS('IEA production stats (counts)'!AB:AB,'IEA production stats (counts)'!$E:$E,$D58,'IEA production stats (counts)'!$AN:$AN,$C58)</f>
        <v>1</v>
      </c>
      <c r="AP58" s="58">
        <f>COUNTIFS('Country groupings'!$C:$C,$C58)-SUMIFS('IEA production stats (counts)'!AC:AC,'IEA production stats (counts)'!$E:$E,$D58,'IEA production stats (counts)'!$AN:$AN,$C58)</f>
        <v>1</v>
      </c>
      <c r="AQ58" s="58">
        <f>COUNTIFS('Country groupings'!$C:$C,$C58)-SUMIFS('IEA production stats (counts)'!AD:AD,'IEA production stats (counts)'!$E:$E,$D58,'IEA production stats (counts)'!$AN:$AN,$C58)</f>
        <v>1</v>
      </c>
      <c r="AR58" s="58">
        <f>COUNTIFS('Country groupings'!$C:$C,$C58)-SUMIFS('IEA production stats (counts)'!AE:AE,'IEA production stats (counts)'!$E:$E,$D58,'IEA production stats (counts)'!$AN:$AN,$C58)</f>
        <v>1</v>
      </c>
      <c r="AS58" s="58">
        <f>COUNTIFS('Country groupings'!$C:$C,$C58)-SUMIFS('IEA production stats (counts)'!AF:AF,'IEA production stats (counts)'!$E:$E,$D58,'IEA production stats (counts)'!$AN:$AN,$C58)</f>
        <v>1</v>
      </c>
      <c r="AT58" s="58">
        <f>COUNTIFS('Country groupings'!$C:$C,$C58)-SUMIFS('IEA production stats (counts)'!AG:AG,'IEA production stats (counts)'!$E:$E,$D58,'IEA production stats (counts)'!$AN:$AN,$C58)</f>
        <v>1</v>
      </c>
      <c r="AU58" s="58">
        <f>COUNTIFS('Country groupings'!$C:$C,$C58)-SUMIFS('IEA production stats (counts)'!AH:AH,'IEA production stats (counts)'!$E:$E,$D58,'IEA production stats (counts)'!$AN:$AN,$C58)</f>
        <v>1</v>
      </c>
      <c r="AV58" s="58">
        <f>COUNTIFS('Country groupings'!$C:$C,$C58)-SUMIFS('IEA production stats (counts)'!AI:AI,'IEA production stats (counts)'!$E:$E,$D58,'IEA production stats (counts)'!$AN:$AN,$C58)</f>
        <v>1</v>
      </c>
      <c r="AW58" s="58">
        <f>COUNTIFS('Country groupings'!$C:$C,$C58)-SUMIFS('IEA production stats (counts)'!AJ:AJ,'IEA production stats (counts)'!$E:$E,$D58,'IEA production stats (counts)'!$AN:$AN,$C58)</f>
        <v>1</v>
      </c>
      <c r="AX58" s="58">
        <f>COUNTIFS('Country groupings'!$C:$C,$C58)-SUMIFS('IEA production stats (counts)'!AK:AK,'IEA production stats (counts)'!$E:$E,$D58,'IEA production stats (counts)'!$AN:$AN,$C58)</f>
        <v>1</v>
      </c>
      <c r="AY58" s="58">
        <f>COUNTIFS('Country groupings'!$C:$C,$C58)-SUMIFS('IEA production stats (counts)'!AL:AL,'IEA production stats (counts)'!$E:$E,$D58,'IEA production stats (counts)'!$AN:$AN,$C58)</f>
        <v>5</v>
      </c>
      <c r="AZ58" s="62">
        <f>SUMIFS('IEA production stats (counts)'!Q:Q,'IEA production stats (counts)'!$E:$E,$D58,'IEA production stats (counts)'!$AN:$AN,$C58)</f>
        <v>5</v>
      </c>
      <c r="BA58" s="62">
        <f>SUMIFS('IEA production stats (counts)'!R:R,'IEA production stats (counts)'!$E:$E,$D58,'IEA production stats (counts)'!$AN:$AN,$C58)</f>
        <v>5</v>
      </c>
      <c r="BB58" s="62">
        <f>SUMIFS('IEA production stats (counts)'!S:S,'IEA production stats (counts)'!$E:$E,$D58,'IEA production stats (counts)'!$AN:$AN,$C58)</f>
        <v>5</v>
      </c>
      <c r="BC58" s="62">
        <f>SUMIFS('IEA production stats (counts)'!T:T,'IEA production stats (counts)'!$E:$E,$D58,'IEA production stats (counts)'!$AN:$AN,$C58)</f>
        <v>5</v>
      </c>
      <c r="BD58" s="62">
        <f>SUMIFS('IEA production stats (counts)'!U:U,'IEA production stats (counts)'!$E:$E,$D58,'IEA production stats (counts)'!$AN:$AN,$C58)</f>
        <v>5</v>
      </c>
      <c r="BE58" s="62">
        <f>SUMIFS('IEA production stats (counts)'!V:V,'IEA production stats (counts)'!$E:$E,$D58,'IEA production stats (counts)'!$AN:$AN,$C58)</f>
        <v>5</v>
      </c>
      <c r="BF58" s="62">
        <f>SUMIFS('IEA production stats (counts)'!W:W,'IEA production stats (counts)'!$E:$E,$D58,'IEA production stats (counts)'!$AN:$AN,$C58)</f>
        <v>5</v>
      </c>
      <c r="BG58" s="62">
        <f>SUMIFS('IEA production stats (counts)'!X:X,'IEA production stats (counts)'!$E:$E,$D58,'IEA production stats (counts)'!$AN:$AN,$C58)</f>
        <v>5</v>
      </c>
      <c r="BH58" s="62">
        <f>SUMIFS('IEA production stats (counts)'!Y:Y,'IEA production stats (counts)'!$E:$E,$D58,'IEA production stats (counts)'!$AN:$AN,$C58)</f>
        <v>5</v>
      </c>
      <c r="BI58" s="62">
        <f>SUMIFS('IEA production stats (counts)'!Z:Z,'IEA production stats (counts)'!$E:$E,$D58,'IEA production stats (counts)'!$AN:$AN,$C58)</f>
        <v>5</v>
      </c>
      <c r="BJ58" s="62">
        <f>SUMIFS('IEA production stats (counts)'!AA:AA,'IEA production stats (counts)'!$E:$E,$D58,'IEA production stats (counts)'!$AN:$AN,$C58)</f>
        <v>5</v>
      </c>
      <c r="BK58" s="62">
        <f>SUMIFS('IEA production stats (counts)'!AB:AB,'IEA production stats (counts)'!$E:$E,$D58,'IEA production stats (counts)'!$AN:$AN,$C58)</f>
        <v>5</v>
      </c>
      <c r="BL58" s="62">
        <f>SUMIFS('IEA production stats (counts)'!AC:AC,'IEA production stats (counts)'!$E:$E,$D58,'IEA production stats (counts)'!$AN:$AN,$C58)</f>
        <v>5</v>
      </c>
      <c r="BM58" s="62">
        <f>SUMIFS('IEA production stats (counts)'!AD:AD,'IEA production stats (counts)'!$E:$E,$D58,'IEA production stats (counts)'!$AN:$AN,$C58)</f>
        <v>5</v>
      </c>
      <c r="BN58" s="62">
        <f>SUMIFS('IEA production stats (counts)'!AE:AE,'IEA production stats (counts)'!$E:$E,$D58,'IEA production stats (counts)'!$AN:$AN,$C58)</f>
        <v>5</v>
      </c>
      <c r="BO58" s="62">
        <f>SUMIFS('IEA production stats (counts)'!AF:AF,'IEA production stats (counts)'!$E:$E,$D58,'IEA production stats (counts)'!$AN:$AN,$C58)</f>
        <v>5</v>
      </c>
      <c r="BP58" s="62">
        <f>SUMIFS('IEA production stats (counts)'!AG:AG,'IEA production stats (counts)'!$E:$E,$D58,'IEA production stats (counts)'!$AN:$AN,$C58)</f>
        <v>5</v>
      </c>
      <c r="BQ58" s="62">
        <f>SUMIFS('IEA production stats (counts)'!AH:AH,'IEA production stats (counts)'!$E:$E,$D58,'IEA production stats (counts)'!$AN:$AN,$C58)</f>
        <v>5</v>
      </c>
      <c r="BR58" s="62">
        <f>SUMIFS('IEA production stats (counts)'!AI:AI,'IEA production stats (counts)'!$E:$E,$D58,'IEA production stats (counts)'!$AN:$AN,$C58)</f>
        <v>5</v>
      </c>
      <c r="BS58" s="62">
        <f>SUMIFS('IEA production stats (counts)'!AJ:AJ,'IEA production stats (counts)'!$E:$E,$D58,'IEA production stats (counts)'!$AN:$AN,$C58)</f>
        <v>5</v>
      </c>
      <c r="BT58" s="62">
        <f>SUMIFS('IEA production stats (counts)'!AK:AK,'IEA production stats (counts)'!$E:$E,$D58,'IEA production stats (counts)'!$AN:$AN,$C58)</f>
        <v>5</v>
      </c>
      <c r="BU58" s="62">
        <f>SUMIFS('IEA production stats (counts)'!AL:AL,'IEA production stats (counts)'!$E:$E,$D58,'IEA production stats (counts)'!$AN:$AN,$C58)</f>
        <v>1</v>
      </c>
      <c r="BV58" s="66">
        <f t="shared" si="2"/>
        <v>83.333333333333343</v>
      </c>
      <c r="BW58" s="66">
        <f t="shared" si="22"/>
        <v>83.333333333333343</v>
      </c>
      <c r="BX58" s="66">
        <f t="shared" si="23"/>
        <v>83.333333333333343</v>
      </c>
      <c r="BY58" s="66">
        <f t="shared" si="24"/>
        <v>83.333333333333343</v>
      </c>
      <c r="BZ58" s="66">
        <f t="shared" si="4"/>
        <v>83.333333333333343</v>
      </c>
      <c r="CA58" s="66">
        <f t="shared" si="5"/>
        <v>83.333333333333343</v>
      </c>
      <c r="CB58" s="66">
        <f t="shared" si="6"/>
        <v>83.333333333333343</v>
      </c>
      <c r="CC58" s="66">
        <f t="shared" si="7"/>
        <v>83.333333333333343</v>
      </c>
      <c r="CD58" s="66">
        <f t="shared" si="8"/>
        <v>83.333333333333343</v>
      </c>
      <c r="CE58" s="66">
        <f t="shared" si="9"/>
        <v>83.333333333333343</v>
      </c>
      <c r="CF58" s="66">
        <f t="shared" si="10"/>
        <v>83.333333333333343</v>
      </c>
      <c r="CG58" s="66">
        <f t="shared" si="11"/>
        <v>83.333333333333343</v>
      </c>
      <c r="CH58" s="66">
        <f t="shared" si="12"/>
        <v>83.333333333333343</v>
      </c>
      <c r="CI58" s="66">
        <f t="shared" si="13"/>
        <v>83.333333333333343</v>
      </c>
      <c r="CJ58" s="66">
        <f t="shared" si="14"/>
        <v>83.333333333333343</v>
      </c>
      <c r="CK58" s="66">
        <f t="shared" si="15"/>
        <v>83.333333333333343</v>
      </c>
      <c r="CL58" s="66">
        <f t="shared" si="16"/>
        <v>83.333333333333343</v>
      </c>
      <c r="CM58" s="66">
        <f t="shared" si="17"/>
        <v>83.333333333333343</v>
      </c>
      <c r="CN58" s="66">
        <f t="shared" si="18"/>
        <v>83.333333333333343</v>
      </c>
      <c r="CO58" s="66">
        <f t="shared" si="19"/>
        <v>83.333333333333343</v>
      </c>
      <c r="CP58" s="66">
        <f t="shared" si="20"/>
        <v>83.333333333333343</v>
      </c>
      <c r="CQ58" s="66">
        <f t="shared" si="21"/>
        <v>16.666666666666664</v>
      </c>
    </row>
    <row r="59" spans="1:95" x14ac:dyDescent="0.25">
      <c r="A59" s="5" t="str">
        <f t="shared" si="27"/>
        <v>104BIODIESEL</v>
      </c>
      <c r="B59" s="3">
        <v>104</v>
      </c>
      <c r="C59" t="str">
        <f>VLOOKUP($B59,'Lookup codes'!$A:$C,2,FALSE)</f>
        <v>North Africa</v>
      </c>
      <c r="D59" t="s">
        <v>630</v>
      </c>
      <c r="E59" t="s">
        <v>631</v>
      </c>
      <c r="F59" t="s">
        <v>794</v>
      </c>
      <c r="G59" t="s">
        <v>528</v>
      </c>
      <c r="H59" s="45">
        <f>SUMIFS('IEA production stats by year'!Q:Q,'IEA production stats by year'!$E:$E,$D59,'IEA production stats by year'!$AN:$AN,$C59)</f>
        <v>0</v>
      </c>
      <c r="I59" s="45">
        <f>SUMIFS('IEA production stats by year'!R:R,'IEA production stats by year'!$E:$E,$D59,'IEA production stats by year'!$AN:$AN,$C59)</f>
        <v>0</v>
      </c>
      <c r="J59" s="45">
        <f>SUMIFS('IEA production stats by year'!S:S,'IEA production stats by year'!$E:$E,$D59,'IEA production stats by year'!$AN:$AN,$C59)</f>
        <v>0</v>
      </c>
      <c r="K59" s="45">
        <f>SUMIFS('IEA production stats by year'!T:T,'IEA production stats by year'!$E:$E,$D59,'IEA production stats by year'!$AN:$AN,$C59)</f>
        <v>0</v>
      </c>
      <c r="L59" s="45">
        <f>SUMIFS('IEA production stats by year'!U:U,'IEA production stats by year'!$E:$E,$D59,'IEA production stats by year'!$AN:$AN,$C59)</f>
        <v>0</v>
      </c>
      <c r="M59" s="45">
        <f>SUMIFS('IEA production stats by year'!V:V,'IEA production stats by year'!$E:$E,$D59,'IEA production stats by year'!$AN:$AN,$C59)</f>
        <v>0</v>
      </c>
      <c r="N59" s="45">
        <f>SUMIFS('IEA production stats by year'!W:W,'IEA production stats by year'!$E:$E,$D59,'IEA production stats by year'!$AN:$AN,$C59)</f>
        <v>0</v>
      </c>
      <c r="O59" s="45">
        <f>SUMIFS('IEA production stats by year'!X:X,'IEA production stats by year'!$E:$E,$D59,'IEA production stats by year'!$AN:$AN,$C59)</f>
        <v>0</v>
      </c>
      <c r="P59" s="45">
        <f>SUMIFS('IEA production stats by year'!Y:Y,'IEA production stats by year'!$E:$E,$D59,'IEA production stats by year'!$AN:$AN,$C59)</f>
        <v>0</v>
      </c>
      <c r="Q59" s="45">
        <f>SUMIFS('IEA production stats by year'!Z:Z,'IEA production stats by year'!$E:$E,$D59,'IEA production stats by year'!$AN:$AN,$C59)</f>
        <v>0</v>
      </c>
      <c r="R59" s="45">
        <f>SUMIFS('IEA production stats by year'!AA:AA,'IEA production stats by year'!$E:$E,$D59,'IEA production stats by year'!$AN:$AN,$C59)</f>
        <v>0</v>
      </c>
      <c r="S59" s="45">
        <f>SUMIFS('IEA production stats by year'!AB:AB,'IEA production stats by year'!$E:$E,$D59,'IEA production stats by year'!$AN:$AN,$C59)</f>
        <v>0</v>
      </c>
      <c r="T59" s="45">
        <f>SUMIFS('IEA production stats by year'!AC:AC,'IEA production stats by year'!$E:$E,$D59,'IEA production stats by year'!$AN:$AN,$C59)</f>
        <v>0</v>
      </c>
      <c r="U59" s="45">
        <f>SUMIFS('IEA production stats by year'!AD:AD,'IEA production stats by year'!$E:$E,$D59,'IEA production stats by year'!$AN:$AN,$C59)</f>
        <v>0</v>
      </c>
      <c r="V59" s="45">
        <f>SUMIFS('IEA production stats by year'!AE:AE,'IEA production stats by year'!$E:$E,$D59,'IEA production stats by year'!$AN:$AN,$C59)</f>
        <v>0</v>
      </c>
      <c r="W59" s="45">
        <f>SUMIFS('IEA production stats by year'!AF:AF,'IEA production stats by year'!$E:$E,$D59,'IEA production stats by year'!$AN:$AN,$C59)</f>
        <v>0</v>
      </c>
      <c r="X59" s="45">
        <f>SUMIFS('IEA production stats by year'!AG:AG,'IEA production stats by year'!$E:$E,$D59,'IEA production stats by year'!$AN:$AN,$C59)</f>
        <v>0</v>
      </c>
      <c r="Y59" s="45">
        <f>SUMIFS('IEA production stats by year'!AH:AH,'IEA production stats by year'!$E:$E,$D59,'IEA production stats by year'!$AN:$AN,$C59)</f>
        <v>0</v>
      </c>
      <c r="Z59" s="45">
        <f>SUMIFS('IEA production stats by year'!AI:AI,'IEA production stats by year'!$E:$E,$D59,'IEA production stats by year'!$AN:$AN,$C59)</f>
        <v>0</v>
      </c>
      <c r="AA59" s="45">
        <f>SUMIFS('IEA production stats by year'!AJ:AJ,'IEA production stats by year'!$E:$E,$D59,'IEA production stats by year'!$AN:$AN,$C59)</f>
        <v>0</v>
      </c>
      <c r="AB59" s="45">
        <f>SUMIFS('IEA production stats by year'!AK:AK,'IEA production stats by year'!$E:$E,$D59,'IEA production stats by year'!$AN:$AN,$C59)</f>
        <v>0</v>
      </c>
      <c r="AC59" s="45">
        <f>SUMIFS('IEA production stats by year'!AL:AL,'IEA production stats by year'!$E:$E,$D59,'IEA production stats by year'!$AN:$AN,$C59)</f>
        <v>0</v>
      </c>
      <c r="AD59" s="58">
        <f>COUNTIFS('Country groupings'!$C:$C,$C59)-SUMIFS('IEA production stats (counts)'!Q:Q,'IEA production stats (counts)'!$E:$E,$D59,'IEA production stats (counts)'!$AN:$AN,$C59)</f>
        <v>1</v>
      </c>
      <c r="AE59" s="58">
        <f>COUNTIFS('Country groupings'!$C:$C,$C59)-SUMIFS('IEA production stats (counts)'!R:R,'IEA production stats (counts)'!$E:$E,$D59,'IEA production stats (counts)'!$AN:$AN,$C59)</f>
        <v>1</v>
      </c>
      <c r="AF59" s="58">
        <f>COUNTIFS('Country groupings'!$C:$C,$C59)-SUMIFS('IEA production stats (counts)'!S:S,'IEA production stats (counts)'!$E:$E,$D59,'IEA production stats (counts)'!$AN:$AN,$C59)</f>
        <v>1</v>
      </c>
      <c r="AG59" s="58">
        <f>COUNTIFS('Country groupings'!$C:$C,$C59)-SUMIFS('IEA production stats (counts)'!T:T,'IEA production stats (counts)'!$E:$E,$D59,'IEA production stats (counts)'!$AN:$AN,$C59)</f>
        <v>1</v>
      </c>
      <c r="AH59" s="58">
        <f>COUNTIFS('Country groupings'!$C:$C,$C59)-SUMIFS('IEA production stats (counts)'!U:U,'IEA production stats (counts)'!$E:$E,$D59,'IEA production stats (counts)'!$AN:$AN,$C59)</f>
        <v>1</v>
      </c>
      <c r="AI59" s="58">
        <f>COUNTIFS('Country groupings'!$C:$C,$C59)-SUMIFS('IEA production stats (counts)'!V:V,'IEA production stats (counts)'!$E:$E,$D59,'IEA production stats (counts)'!$AN:$AN,$C59)</f>
        <v>1</v>
      </c>
      <c r="AJ59" s="58">
        <f>COUNTIFS('Country groupings'!$C:$C,$C59)-SUMIFS('IEA production stats (counts)'!W:W,'IEA production stats (counts)'!$E:$E,$D59,'IEA production stats (counts)'!$AN:$AN,$C59)</f>
        <v>1</v>
      </c>
      <c r="AK59" s="58">
        <f>COUNTIFS('Country groupings'!$C:$C,$C59)-SUMIFS('IEA production stats (counts)'!X:X,'IEA production stats (counts)'!$E:$E,$D59,'IEA production stats (counts)'!$AN:$AN,$C59)</f>
        <v>1</v>
      </c>
      <c r="AL59" s="58">
        <f>COUNTIFS('Country groupings'!$C:$C,$C59)-SUMIFS('IEA production stats (counts)'!Y:Y,'IEA production stats (counts)'!$E:$E,$D59,'IEA production stats (counts)'!$AN:$AN,$C59)</f>
        <v>1</v>
      </c>
      <c r="AM59" s="58">
        <f>COUNTIFS('Country groupings'!$C:$C,$C59)-SUMIFS('IEA production stats (counts)'!Z:Z,'IEA production stats (counts)'!$E:$E,$D59,'IEA production stats (counts)'!$AN:$AN,$C59)</f>
        <v>1</v>
      </c>
      <c r="AN59" s="58">
        <f>COUNTIFS('Country groupings'!$C:$C,$C59)-SUMIFS('IEA production stats (counts)'!AA:AA,'IEA production stats (counts)'!$E:$E,$D59,'IEA production stats (counts)'!$AN:$AN,$C59)</f>
        <v>1</v>
      </c>
      <c r="AO59" s="58">
        <f>COUNTIFS('Country groupings'!$C:$C,$C59)-SUMIFS('IEA production stats (counts)'!AB:AB,'IEA production stats (counts)'!$E:$E,$D59,'IEA production stats (counts)'!$AN:$AN,$C59)</f>
        <v>1</v>
      </c>
      <c r="AP59" s="58">
        <f>COUNTIFS('Country groupings'!$C:$C,$C59)-SUMIFS('IEA production stats (counts)'!AC:AC,'IEA production stats (counts)'!$E:$E,$D59,'IEA production stats (counts)'!$AN:$AN,$C59)</f>
        <v>1</v>
      </c>
      <c r="AQ59" s="58">
        <f>COUNTIFS('Country groupings'!$C:$C,$C59)-SUMIFS('IEA production stats (counts)'!AD:AD,'IEA production stats (counts)'!$E:$E,$D59,'IEA production stats (counts)'!$AN:$AN,$C59)</f>
        <v>1</v>
      </c>
      <c r="AR59" s="58">
        <f>COUNTIFS('Country groupings'!$C:$C,$C59)-SUMIFS('IEA production stats (counts)'!AE:AE,'IEA production stats (counts)'!$E:$E,$D59,'IEA production stats (counts)'!$AN:$AN,$C59)</f>
        <v>1</v>
      </c>
      <c r="AS59" s="58">
        <f>COUNTIFS('Country groupings'!$C:$C,$C59)-SUMIFS('IEA production stats (counts)'!AF:AF,'IEA production stats (counts)'!$E:$E,$D59,'IEA production stats (counts)'!$AN:$AN,$C59)</f>
        <v>1</v>
      </c>
      <c r="AT59" s="58">
        <f>COUNTIFS('Country groupings'!$C:$C,$C59)-SUMIFS('IEA production stats (counts)'!AG:AG,'IEA production stats (counts)'!$E:$E,$D59,'IEA production stats (counts)'!$AN:$AN,$C59)</f>
        <v>1</v>
      </c>
      <c r="AU59" s="58">
        <f>COUNTIFS('Country groupings'!$C:$C,$C59)-SUMIFS('IEA production stats (counts)'!AH:AH,'IEA production stats (counts)'!$E:$E,$D59,'IEA production stats (counts)'!$AN:$AN,$C59)</f>
        <v>1</v>
      </c>
      <c r="AV59" s="58">
        <f>COUNTIFS('Country groupings'!$C:$C,$C59)-SUMIFS('IEA production stats (counts)'!AI:AI,'IEA production stats (counts)'!$E:$E,$D59,'IEA production stats (counts)'!$AN:$AN,$C59)</f>
        <v>1</v>
      </c>
      <c r="AW59" s="58">
        <f>COUNTIFS('Country groupings'!$C:$C,$C59)-SUMIFS('IEA production stats (counts)'!AJ:AJ,'IEA production stats (counts)'!$E:$E,$D59,'IEA production stats (counts)'!$AN:$AN,$C59)</f>
        <v>1</v>
      </c>
      <c r="AX59" s="58">
        <f>COUNTIFS('Country groupings'!$C:$C,$C59)-SUMIFS('IEA production stats (counts)'!AK:AK,'IEA production stats (counts)'!$E:$E,$D59,'IEA production stats (counts)'!$AN:$AN,$C59)</f>
        <v>1</v>
      </c>
      <c r="AY59" s="58">
        <f>COUNTIFS('Country groupings'!$C:$C,$C59)-SUMIFS('IEA production stats (counts)'!AL:AL,'IEA production stats (counts)'!$E:$E,$D59,'IEA production stats (counts)'!$AN:$AN,$C59)</f>
        <v>5</v>
      </c>
      <c r="AZ59" s="62">
        <f>SUMIFS('IEA production stats (counts)'!Q:Q,'IEA production stats (counts)'!$E:$E,$D59,'IEA production stats (counts)'!$AN:$AN,$C59)</f>
        <v>5</v>
      </c>
      <c r="BA59" s="62">
        <f>SUMIFS('IEA production stats (counts)'!R:R,'IEA production stats (counts)'!$E:$E,$D59,'IEA production stats (counts)'!$AN:$AN,$C59)</f>
        <v>5</v>
      </c>
      <c r="BB59" s="62">
        <f>SUMIFS('IEA production stats (counts)'!S:S,'IEA production stats (counts)'!$E:$E,$D59,'IEA production stats (counts)'!$AN:$AN,$C59)</f>
        <v>5</v>
      </c>
      <c r="BC59" s="62">
        <f>SUMIFS('IEA production stats (counts)'!T:T,'IEA production stats (counts)'!$E:$E,$D59,'IEA production stats (counts)'!$AN:$AN,$C59)</f>
        <v>5</v>
      </c>
      <c r="BD59" s="62">
        <f>SUMIFS('IEA production stats (counts)'!U:U,'IEA production stats (counts)'!$E:$E,$D59,'IEA production stats (counts)'!$AN:$AN,$C59)</f>
        <v>5</v>
      </c>
      <c r="BE59" s="62">
        <f>SUMIFS('IEA production stats (counts)'!V:V,'IEA production stats (counts)'!$E:$E,$D59,'IEA production stats (counts)'!$AN:$AN,$C59)</f>
        <v>5</v>
      </c>
      <c r="BF59" s="62">
        <f>SUMIFS('IEA production stats (counts)'!W:W,'IEA production stats (counts)'!$E:$E,$D59,'IEA production stats (counts)'!$AN:$AN,$C59)</f>
        <v>5</v>
      </c>
      <c r="BG59" s="62">
        <f>SUMIFS('IEA production stats (counts)'!X:X,'IEA production stats (counts)'!$E:$E,$D59,'IEA production stats (counts)'!$AN:$AN,$C59)</f>
        <v>5</v>
      </c>
      <c r="BH59" s="62">
        <f>SUMIFS('IEA production stats (counts)'!Y:Y,'IEA production stats (counts)'!$E:$E,$D59,'IEA production stats (counts)'!$AN:$AN,$C59)</f>
        <v>5</v>
      </c>
      <c r="BI59" s="62">
        <f>SUMIFS('IEA production stats (counts)'!Z:Z,'IEA production stats (counts)'!$E:$E,$D59,'IEA production stats (counts)'!$AN:$AN,$C59)</f>
        <v>5</v>
      </c>
      <c r="BJ59" s="62">
        <f>SUMIFS('IEA production stats (counts)'!AA:AA,'IEA production stats (counts)'!$E:$E,$D59,'IEA production stats (counts)'!$AN:$AN,$C59)</f>
        <v>5</v>
      </c>
      <c r="BK59" s="62">
        <f>SUMIFS('IEA production stats (counts)'!AB:AB,'IEA production stats (counts)'!$E:$E,$D59,'IEA production stats (counts)'!$AN:$AN,$C59)</f>
        <v>5</v>
      </c>
      <c r="BL59" s="62">
        <f>SUMIFS('IEA production stats (counts)'!AC:AC,'IEA production stats (counts)'!$E:$E,$D59,'IEA production stats (counts)'!$AN:$AN,$C59)</f>
        <v>5</v>
      </c>
      <c r="BM59" s="62">
        <f>SUMIFS('IEA production stats (counts)'!AD:AD,'IEA production stats (counts)'!$E:$E,$D59,'IEA production stats (counts)'!$AN:$AN,$C59)</f>
        <v>5</v>
      </c>
      <c r="BN59" s="62">
        <f>SUMIFS('IEA production stats (counts)'!AE:AE,'IEA production stats (counts)'!$E:$E,$D59,'IEA production stats (counts)'!$AN:$AN,$C59)</f>
        <v>5</v>
      </c>
      <c r="BO59" s="62">
        <f>SUMIFS('IEA production stats (counts)'!AF:AF,'IEA production stats (counts)'!$E:$E,$D59,'IEA production stats (counts)'!$AN:$AN,$C59)</f>
        <v>5</v>
      </c>
      <c r="BP59" s="62">
        <f>SUMIFS('IEA production stats (counts)'!AG:AG,'IEA production stats (counts)'!$E:$E,$D59,'IEA production stats (counts)'!$AN:$AN,$C59)</f>
        <v>5</v>
      </c>
      <c r="BQ59" s="62">
        <f>SUMIFS('IEA production stats (counts)'!AH:AH,'IEA production stats (counts)'!$E:$E,$D59,'IEA production stats (counts)'!$AN:$AN,$C59)</f>
        <v>5</v>
      </c>
      <c r="BR59" s="62">
        <f>SUMIFS('IEA production stats (counts)'!AI:AI,'IEA production stats (counts)'!$E:$E,$D59,'IEA production stats (counts)'!$AN:$AN,$C59)</f>
        <v>5</v>
      </c>
      <c r="BS59" s="62">
        <f>SUMIFS('IEA production stats (counts)'!AJ:AJ,'IEA production stats (counts)'!$E:$E,$D59,'IEA production stats (counts)'!$AN:$AN,$C59)</f>
        <v>5</v>
      </c>
      <c r="BT59" s="62">
        <f>SUMIFS('IEA production stats (counts)'!AK:AK,'IEA production stats (counts)'!$E:$E,$D59,'IEA production stats (counts)'!$AN:$AN,$C59)</f>
        <v>5</v>
      </c>
      <c r="BU59" s="62">
        <f>SUMIFS('IEA production stats (counts)'!AL:AL,'IEA production stats (counts)'!$E:$E,$D59,'IEA production stats (counts)'!$AN:$AN,$C59)</f>
        <v>1</v>
      </c>
      <c r="BV59" s="66">
        <f t="shared" si="2"/>
        <v>83.333333333333343</v>
      </c>
      <c r="BW59" s="66">
        <f t="shared" si="22"/>
        <v>83.333333333333343</v>
      </c>
      <c r="BX59" s="66">
        <f t="shared" si="23"/>
        <v>83.333333333333343</v>
      </c>
      <c r="BY59" s="66">
        <f t="shared" si="24"/>
        <v>83.333333333333343</v>
      </c>
      <c r="BZ59" s="66">
        <f t="shared" si="4"/>
        <v>83.333333333333343</v>
      </c>
      <c r="CA59" s="66">
        <f t="shared" si="5"/>
        <v>83.333333333333343</v>
      </c>
      <c r="CB59" s="66">
        <f t="shared" si="6"/>
        <v>83.333333333333343</v>
      </c>
      <c r="CC59" s="66">
        <f t="shared" si="7"/>
        <v>83.333333333333343</v>
      </c>
      <c r="CD59" s="66">
        <f t="shared" si="8"/>
        <v>83.333333333333343</v>
      </c>
      <c r="CE59" s="66">
        <f t="shared" si="9"/>
        <v>83.333333333333343</v>
      </c>
      <c r="CF59" s="66">
        <f t="shared" si="10"/>
        <v>83.333333333333343</v>
      </c>
      <c r="CG59" s="66">
        <f t="shared" si="11"/>
        <v>83.333333333333343</v>
      </c>
      <c r="CH59" s="66">
        <f t="shared" si="12"/>
        <v>83.333333333333343</v>
      </c>
      <c r="CI59" s="66">
        <f t="shared" si="13"/>
        <v>83.333333333333343</v>
      </c>
      <c r="CJ59" s="66">
        <f t="shared" si="14"/>
        <v>83.333333333333343</v>
      </c>
      <c r="CK59" s="66">
        <f t="shared" si="15"/>
        <v>83.333333333333343</v>
      </c>
      <c r="CL59" s="66">
        <f t="shared" si="16"/>
        <v>83.333333333333343</v>
      </c>
      <c r="CM59" s="66">
        <f t="shared" si="17"/>
        <v>83.333333333333343</v>
      </c>
      <c r="CN59" s="66">
        <f t="shared" si="18"/>
        <v>83.333333333333343</v>
      </c>
      <c r="CO59" s="66">
        <f t="shared" si="19"/>
        <v>83.333333333333343</v>
      </c>
      <c r="CP59" s="66">
        <f t="shared" si="20"/>
        <v>83.333333333333343</v>
      </c>
      <c r="CQ59" s="66">
        <f t="shared" si="21"/>
        <v>16.666666666666664</v>
      </c>
    </row>
    <row r="60" spans="1:95" x14ac:dyDescent="0.25">
      <c r="A60" s="5" t="str">
        <f t="shared" si="27"/>
        <v>104OBIOLIQ</v>
      </c>
      <c r="B60" s="3">
        <v>104</v>
      </c>
      <c r="C60" t="str">
        <f>VLOOKUP($B60,'Lookup codes'!$A:$C,2,FALSE)</f>
        <v>North Africa</v>
      </c>
      <c r="D60" t="s">
        <v>632</v>
      </c>
      <c r="E60" t="s">
        <v>633</v>
      </c>
      <c r="F60" t="s">
        <v>794</v>
      </c>
      <c r="G60" t="s">
        <v>528</v>
      </c>
      <c r="H60" s="45">
        <f>SUMIFS('IEA production stats by year'!Q:Q,'IEA production stats by year'!$E:$E,$D60,'IEA production stats by year'!$AN:$AN,$C60)</f>
        <v>0</v>
      </c>
      <c r="I60" s="45">
        <f>SUMIFS('IEA production stats by year'!R:R,'IEA production stats by year'!$E:$E,$D60,'IEA production stats by year'!$AN:$AN,$C60)</f>
        <v>0</v>
      </c>
      <c r="J60" s="45">
        <f>SUMIFS('IEA production stats by year'!S:S,'IEA production stats by year'!$E:$E,$D60,'IEA production stats by year'!$AN:$AN,$C60)</f>
        <v>0</v>
      </c>
      <c r="K60" s="45">
        <f>SUMIFS('IEA production stats by year'!T:T,'IEA production stats by year'!$E:$E,$D60,'IEA production stats by year'!$AN:$AN,$C60)</f>
        <v>0</v>
      </c>
      <c r="L60" s="45">
        <f>SUMIFS('IEA production stats by year'!U:U,'IEA production stats by year'!$E:$E,$D60,'IEA production stats by year'!$AN:$AN,$C60)</f>
        <v>0</v>
      </c>
      <c r="M60" s="45">
        <f>SUMIFS('IEA production stats by year'!V:V,'IEA production stats by year'!$E:$E,$D60,'IEA production stats by year'!$AN:$AN,$C60)</f>
        <v>0</v>
      </c>
      <c r="N60" s="45">
        <f>SUMIFS('IEA production stats by year'!W:W,'IEA production stats by year'!$E:$E,$D60,'IEA production stats by year'!$AN:$AN,$C60)</f>
        <v>0</v>
      </c>
      <c r="O60" s="45">
        <f>SUMIFS('IEA production stats by year'!X:X,'IEA production stats by year'!$E:$E,$D60,'IEA production stats by year'!$AN:$AN,$C60)</f>
        <v>0</v>
      </c>
      <c r="P60" s="45">
        <f>SUMIFS('IEA production stats by year'!Y:Y,'IEA production stats by year'!$E:$E,$D60,'IEA production stats by year'!$AN:$AN,$C60)</f>
        <v>0</v>
      </c>
      <c r="Q60" s="45">
        <f>SUMIFS('IEA production stats by year'!Z:Z,'IEA production stats by year'!$E:$E,$D60,'IEA production stats by year'!$AN:$AN,$C60)</f>
        <v>0</v>
      </c>
      <c r="R60" s="45">
        <f>SUMIFS('IEA production stats by year'!AA:AA,'IEA production stats by year'!$E:$E,$D60,'IEA production stats by year'!$AN:$AN,$C60)</f>
        <v>0</v>
      </c>
      <c r="S60" s="45">
        <f>SUMIFS('IEA production stats by year'!AB:AB,'IEA production stats by year'!$E:$E,$D60,'IEA production stats by year'!$AN:$AN,$C60)</f>
        <v>0</v>
      </c>
      <c r="T60" s="45">
        <f>SUMIFS('IEA production stats by year'!AC:AC,'IEA production stats by year'!$E:$E,$D60,'IEA production stats by year'!$AN:$AN,$C60)</f>
        <v>0</v>
      </c>
      <c r="U60" s="45">
        <f>SUMIFS('IEA production stats by year'!AD:AD,'IEA production stats by year'!$E:$E,$D60,'IEA production stats by year'!$AN:$AN,$C60)</f>
        <v>0</v>
      </c>
      <c r="V60" s="45">
        <f>SUMIFS('IEA production stats by year'!AE:AE,'IEA production stats by year'!$E:$E,$D60,'IEA production stats by year'!$AN:$AN,$C60)</f>
        <v>0</v>
      </c>
      <c r="W60" s="45">
        <f>SUMIFS('IEA production stats by year'!AF:AF,'IEA production stats by year'!$E:$E,$D60,'IEA production stats by year'!$AN:$AN,$C60)</f>
        <v>0</v>
      </c>
      <c r="X60" s="45">
        <f>SUMIFS('IEA production stats by year'!AG:AG,'IEA production stats by year'!$E:$E,$D60,'IEA production stats by year'!$AN:$AN,$C60)</f>
        <v>0</v>
      </c>
      <c r="Y60" s="45">
        <f>SUMIFS('IEA production stats by year'!AH:AH,'IEA production stats by year'!$E:$E,$D60,'IEA production stats by year'!$AN:$AN,$C60)</f>
        <v>0</v>
      </c>
      <c r="Z60" s="45">
        <f>SUMIFS('IEA production stats by year'!AI:AI,'IEA production stats by year'!$E:$E,$D60,'IEA production stats by year'!$AN:$AN,$C60)</f>
        <v>0</v>
      </c>
      <c r="AA60" s="45">
        <f>SUMIFS('IEA production stats by year'!AJ:AJ,'IEA production stats by year'!$E:$E,$D60,'IEA production stats by year'!$AN:$AN,$C60)</f>
        <v>0</v>
      </c>
      <c r="AB60" s="45">
        <f>SUMIFS('IEA production stats by year'!AK:AK,'IEA production stats by year'!$E:$E,$D60,'IEA production stats by year'!$AN:$AN,$C60)</f>
        <v>0</v>
      </c>
      <c r="AC60" s="45">
        <f>SUMIFS('IEA production stats by year'!AL:AL,'IEA production stats by year'!$E:$E,$D60,'IEA production stats by year'!$AN:$AN,$C60)</f>
        <v>0</v>
      </c>
      <c r="AD60" s="58">
        <f>COUNTIFS('Country groupings'!$C:$C,$C60)-SUMIFS('IEA production stats (counts)'!Q:Q,'IEA production stats (counts)'!$E:$E,$D60,'IEA production stats (counts)'!$AN:$AN,$C60)</f>
        <v>1</v>
      </c>
      <c r="AE60" s="58">
        <f>COUNTIFS('Country groupings'!$C:$C,$C60)-SUMIFS('IEA production stats (counts)'!R:R,'IEA production stats (counts)'!$E:$E,$D60,'IEA production stats (counts)'!$AN:$AN,$C60)</f>
        <v>1</v>
      </c>
      <c r="AF60" s="58">
        <f>COUNTIFS('Country groupings'!$C:$C,$C60)-SUMIFS('IEA production stats (counts)'!S:S,'IEA production stats (counts)'!$E:$E,$D60,'IEA production stats (counts)'!$AN:$AN,$C60)</f>
        <v>1</v>
      </c>
      <c r="AG60" s="58">
        <f>COUNTIFS('Country groupings'!$C:$C,$C60)-SUMIFS('IEA production stats (counts)'!T:T,'IEA production stats (counts)'!$E:$E,$D60,'IEA production stats (counts)'!$AN:$AN,$C60)</f>
        <v>1</v>
      </c>
      <c r="AH60" s="58">
        <f>COUNTIFS('Country groupings'!$C:$C,$C60)-SUMIFS('IEA production stats (counts)'!U:U,'IEA production stats (counts)'!$E:$E,$D60,'IEA production stats (counts)'!$AN:$AN,$C60)</f>
        <v>1</v>
      </c>
      <c r="AI60" s="58">
        <f>COUNTIFS('Country groupings'!$C:$C,$C60)-SUMIFS('IEA production stats (counts)'!V:V,'IEA production stats (counts)'!$E:$E,$D60,'IEA production stats (counts)'!$AN:$AN,$C60)</f>
        <v>1</v>
      </c>
      <c r="AJ60" s="58">
        <f>COUNTIFS('Country groupings'!$C:$C,$C60)-SUMIFS('IEA production stats (counts)'!W:W,'IEA production stats (counts)'!$E:$E,$D60,'IEA production stats (counts)'!$AN:$AN,$C60)</f>
        <v>1</v>
      </c>
      <c r="AK60" s="58">
        <f>COUNTIFS('Country groupings'!$C:$C,$C60)-SUMIFS('IEA production stats (counts)'!X:X,'IEA production stats (counts)'!$E:$E,$D60,'IEA production stats (counts)'!$AN:$AN,$C60)</f>
        <v>1</v>
      </c>
      <c r="AL60" s="58">
        <f>COUNTIFS('Country groupings'!$C:$C,$C60)-SUMIFS('IEA production stats (counts)'!Y:Y,'IEA production stats (counts)'!$E:$E,$D60,'IEA production stats (counts)'!$AN:$AN,$C60)</f>
        <v>1</v>
      </c>
      <c r="AM60" s="58">
        <f>COUNTIFS('Country groupings'!$C:$C,$C60)-SUMIFS('IEA production stats (counts)'!Z:Z,'IEA production stats (counts)'!$E:$E,$D60,'IEA production stats (counts)'!$AN:$AN,$C60)</f>
        <v>1</v>
      </c>
      <c r="AN60" s="58">
        <f>COUNTIFS('Country groupings'!$C:$C,$C60)-SUMIFS('IEA production stats (counts)'!AA:AA,'IEA production stats (counts)'!$E:$E,$D60,'IEA production stats (counts)'!$AN:$AN,$C60)</f>
        <v>1</v>
      </c>
      <c r="AO60" s="58">
        <f>COUNTIFS('Country groupings'!$C:$C,$C60)-SUMIFS('IEA production stats (counts)'!AB:AB,'IEA production stats (counts)'!$E:$E,$D60,'IEA production stats (counts)'!$AN:$AN,$C60)</f>
        <v>1</v>
      </c>
      <c r="AP60" s="58">
        <f>COUNTIFS('Country groupings'!$C:$C,$C60)-SUMIFS('IEA production stats (counts)'!AC:AC,'IEA production stats (counts)'!$E:$E,$D60,'IEA production stats (counts)'!$AN:$AN,$C60)</f>
        <v>1</v>
      </c>
      <c r="AQ60" s="58">
        <f>COUNTIFS('Country groupings'!$C:$C,$C60)-SUMIFS('IEA production stats (counts)'!AD:AD,'IEA production stats (counts)'!$E:$E,$D60,'IEA production stats (counts)'!$AN:$AN,$C60)</f>
        <v>1</v>
      </c>
      <c r="AR60" s="58">
        <f>COUNTIFS('Country groupings'!$C:$C,$C60)-SUMIFS('IEA production stats (counts)'!AE:AE,'IEA production stats (counts)'!$E:$E,$D60,'IEA production stats (counts)'!$AN:$AN,$C60)</f>
        <v>1</v>
      </c>
      <c r="AS60" s="58">
        <f>COUNTIFS('Country groupings'!$C:$C,$C60)-SUMIFS('IEA production stats (counts)'!AF:AF,'IEA production stats (counts)'!$E:$E,$D60,'IEA production stats (counts)'!$AN:$AN,$C60)</f>
        <v>1</v>
      </c>
      <c r="AT60" s="58">
        <f>COUNTIFS('Country groupings'!$C:$C,$C60)-SUMIFS('IEA production stats (counts)'!AG:AG,'IEA production stats (counts)'!$E:$E,$D60,'IEA production stats (counts)'!$AN:$AN,$C60)</f>
        <v>1</v>
      </c>
      <c r="AU60" s="58">
        <f>COUNTIFS('Country groupings'!$C:$C,$C60)-SUMIFS('IEA production stats (counts)'!AH:AH,'IEA production stats (counts)'!$E:$E,$D60,'IEA production stats (counts)'!$AN:$AN,$C60)</f>
        <v>1</v>
      </c>
      <c r="AV60" s="58">
        <f>COUNTIFS('Country groupings'!$C:$C,$C60)-SUMIFS('IEA production stats (counts)'!AI:AI,'IEA production stats (counts)'!$E:$E,$D60,'IEA production stats (counts)'!$AN:$AN,$C60)</f>
        <v>1</v>
      </c>
      <c r="AW60" s="58">
        <f>COUNTIFS('Country groupings'!$C:$C,$C60)-SUMIFS('IEA production stats (counts)'!AJ:AJ,'IEA production stats (counts)'!$E:$E,$D60,'IEA production stats (counts)'!$AN:$AN,$C60)</f>
        <v>1</v>
      </c>
      <c r="AX60" s="58">
        <f>COUNTIFS('Country groupings'!$C:$C,$C60)-SUMIFS('IEA production stats (counts)'!AK:AK,'IEA production stats (counts)'!$E:$E,$D60,'IEA production stats (counts)'!$AN:$AN,$C60)</f>
        <v>1</v>
      </c>
      <c r="AY60" s="58">
        <f>COUNTIFS('Country groupings'!$C:$C,$C60)-SUMIFS('IEA production stats (counts)'!AL:AL,'IEA production stats (counts)'!$E:$E,$D60,'IEA production stats (counts)'!$AN:$AN,$C60)</f>
        <v>5</v>
      </c>
      <c r="AZ60" s="62">
        <f>SUMIFS('IEA production stats (counts)'!Q:Q,'IEA production stats (counts)'!$E:$E,$D60,'IEA production stats (counts)'!$AN:$AN,$C60)</f>
        <v>5</v>
      </c>
      <c r="BA60" s="62">
        <f>SUMIFS('IEA production stats (counts)'!R:R,'IEA production stats (counts)'!$E:$E,$D60,'IEA production stats (counts)'!$AN:$AN,$C60)</f>
        <v>5</v>
      </c>
      <c r="BB60" s="62">
        <f>SUMIFS('IEA production stats (counts)'!S:S,'IEA production stats (counts)'!$E:$E,$D60,'IEA production stats (counts)'!$AN:$AN,$C60)</f>
        <v>5</v>
      </c>
      <c r="BC60" s="62">
        <f>SUMIFS('IEA production stats (counts)'!T:T,'IEA production stats (counts)'!$E:$E,$D60,'IEA production stats (counts)'!$AN:$AN,$C60)</f>
        <v>5</v>
      </c>
      <c r="BD60" s="62">
        <f>SUMIFS('IEA production stats (counts)'!U:U,'IEA production stats (counts)'!$E:$E,$D60,'IEA production stats (counts)'!$AN:$AN,$C60)</f>
        <v>5</v>
      </c>
      <c r="BE60" s="62">
        <f>SUMIFS('IEA production stats (counts)'!V:V,'IEA production stats (counts)'!$E:$E,$D60,'IEA production stats (counts)'!$AN:$AN,$C60)</f>
        <v>5</v>
      </c>
      <c r="BF60" s="62">
        <f>SUMIFS('IEA production stats (counts)'!W:W,'IEA production stats (counts)'!$E:$E,$D60,'IEA production stats (counts)'!$AN:$AN,$C60)</f>
        <v>5</v>
      </c>
      <c r="BG60" s="62">
        <f>SUMIFS('IEA production stats (counts)'!X:X,'IEA production stats (counts)'!$E:$E,$D60,'IEA production stats (counts)'!$AN:$AN,$C60)</f>
        <v>5</v>
      </c>
      <c r="BH60" s="62">
        <f>SUMIFS('IEA production stats (counts)'!Y:Y,'IEA production stats (counts)'!$E:$E,$D60,'IEA production stats (counts)'!$AN:$AN,$C60)</f>
        <v>5</v>
      </c>
      <c r="BI60" s="62">
        <f>SUMIFS('IEA production stats (counts)'!Z:Z,'IEA production stats (counts)'!$E:$E,$D60,'IEA production stats (counts)'!$AN:$AN,$C60)</f>
        <v>5</v>
      </c>
      <c r="BJ60" s="62">
        <f>SUMIFS('IEA production stats (counts)'!AA:AA,'IEA production stats (counts)'!$E:$E,$D60,'IEA production stats (counts)'!$AN:$AN,$C60)</f>
        <v>5</v>
      </c>
      <c r="BK60" s="62">
        <f>SUMIFS('IEA production stats (counts)'!AB:AB,'IEA production stats (counts)'!$E:$E,$D60,'IEA production stats (counts)'!$AN:$AN,$C60)</f>
        <v>5</v>
      </c>
      <c r="BL60" s="62">
        <f>SUMIFS('IEA production stats (counts)'!AC:AC,'IEA production stats (counts)'!$E:$E,$D60,'IEA production stats (counts)'!$AN:$AN,$C60)</f>
        <v>5</v>
      </c>
      <c r="BM60" s="62">
        <f>SUMIFS('IEA production stats (counts)'!AD:AD,'IEA production stats (counts)'!$E:$E,$D60,'IEA production stats (counts)'!$AN:$AN,$C60)</f>
        <v>5</v>
      </c>
      <c r="BN60" s="62">
        <f>SUMIFS('IEA production stats (counts)'!AE:AE,'IEA production stats (counts)'!$E:$E,$D60,'IEA production stats (counts)'!$AN:$AN,$C60)</f>
        <v>5</v>
      </c>
      <c r="BO60" s="62">
        <f>SUMIFS('IEA production stats (counts)'!AF:AF,'IEA production stats (counts)'!$E:$E,$D60,'IEA production stats (counts)'!$AN:$AN,$C60)</f>
        <v>5</v>
      </c>
      <c r="BP60" s="62">
        <f>SUMIFS('IEA production stats (counts)'!AG:AG,'IEA production stats (counts)'!$E:$E,$D60,'IEA production stats (counts)'!$AN:$AN,$C60)</f>
        <v>5</v>
      </c>
      <c r="BQ60" s="62">
        <f>SUMIFS('IEA production stats (counts)'!AH:AH,'IEA production stats (counts)'!$E:$E,$D60,'IEA production stats (counts)'!$AN:$AN,$C60)</f>
        <v>5</v>
      </c>
      <c r="BR60" s="62">
        <f>SUMIFS('IEA production stats (counts)'!AI:AI,'IEA production stats (counts)'!$E:$E,$D60,'IEA production stats (counts)'!$AN:$AN,$C60)</f>
        <v>5</v>
      </c>
      <c r="BS60" s="62">
        <f>SUMIFS('IEA production stats (counts)'!AJ:AJ,'IEA production stats (counts)'!$E:$E,$D60,'IEA production stats (counts)'!$AN:$AN,$C60)</f>
        <v>5</v>
      </c>
      <c r="BT60" s="62">
        <f>SUMIFS('IEA production stats (counts)'!AK:AK,'IEA production stats (counts)'!$E:$E,$D60,'IEA production stats (counts)'!$AN:$AN,$C60)</f>
        <v>5</v>
      </c>
      <c r="BU60" s="62">
        <f>SUMIFS('IEA production stats (counts)'!AL:AL,'IEA production stats (counts)'!$E:$E,$D60,'IEA production stats (counts)'!$AN:$AN,$C60)</f>
        <v>1</v>
      </c>
      <c r="BV60" s="66">
        <f t="shared" si="2"/>
        <v>83.333333333333343</v>
      </c>
      <c r="BW60" s="66">
        <f t="shared" si="22"/>
        <v>83.333333333333343</v>
      </c>
      <c r="BX60" s="66">
        <f t="shared" si="23"/>
        <v>83.333333333333343</v>
      </c>
      <c r="BY60" s="66">
        <f t="shared" si="24"/>
        <v>83.333333333333343</v>
      </c>
      <c r="BZ60" s="66">
        <f t="shared" si="4"/>
        <v>83.333333333333343</v>
      </c>
      <c r="CA60" s="66">
        <f t="shared" si="5"/>
        <v>83.333333333333343</v>
      </c>
      <c r="CB60" s="66">
        <f t="shared" si="6"/>
        <v>83.333333333333343</v>
      </c>
      <c r="CC60" s="66">
        <f t="shared" si="7"/>
        <v>83.333333333333343</v>
      </c>
      <c r="CD60" s="66">
        <f t="shared" si="8"/>
        <v>83.333333333333343</v>
      </c>
      <c r="CE60" s="66">
        <f t="shared" si="9"/>
        <v>83.333333333333343</v>
      </c>
      <c r="CF60" s="66">
        <f t="shared" si="10"/>
        <v>83.333333333333343</v>
      </c>
      <c r="CG60" s="66">
        <f t="shared" si="11"/>
        <v>83.333333333333343</v>
      </c>
      <c r="CH60" s="66">
        <f t="shared" si="12"/>
        <v>83.333333333333343</v>
      </c>
      <c r="CI60" s="66">
        <f t="shared" si="13"/>
        <v>83.333333333333343</v>
      </c>
      <c r="CJ60" s="66">
        <f t="shared" si="14"/>
        <v>83.333333333333343</v>
      </c>
      <c r="CK60" s="66">
        <f t="shared" si="15"/>
        <v>83.333333333333343</v>
      </c>
      <c r="CL60" s="66">
        <f t="shared" si="16"/>
        <v>83.333333333333343</v>
      </c>
      <c r="CM60" s="66">
        <f t="shared" si="17"/>
        <v>83.333333333333343</v>
      </c>
      <c r="CN60" s="66">
        <f t="shared" si="18"/>
        <v>83.333333333333343</v>
      </c>
      <c r="CO60" s="66">
        <f t="shared" si="19"/>
        <v>83.333333333333343</v>
      </c>
      <c r="CP60" s="66">
        <f t="shared" si="20"/>
        <v>83.333333333333343</v>
      </c>
      <c r="CQ60" s="66">
        <f t="shared" si="21"/>
        <v>16.666666666666664</v>
      </c>
    </row>
    <row r="61" spans="1:95" x14ac:dyDescent="0.25">
      <c r="A61" s="5" t="str">
        <f t="shared" si="27"/>
        <v>104PRIMSBIO</v>
      </c>
      <c r="B61" s="3">
        <v>104</v>
      </c>
      <c r="C61" t="str">
        <f>VLOOKUP($B61,'Lookup codes'!$A:$C,2,FALSE)</f>
        <v>North Africa</v>
      </c>
      <c r="D61" t="s">
        <v>634</v>
      </c>
      <c r="E61" t="s">
        <v>635</v>
      </c>
      <c r="F61" t="s">
        <v>794</v>
      </c>
      <c r="G61" t="s">
        <v>528</v>
      </c>
      <c r="H61" s="45">
        <f>SUMIFS('IEA production stats by year'!Q:Q,'IEA production stats by year'!$E:$E,$D61,'IEA production stats by year'!$AN:$AN,$C61)</f>
        <v>216818.00159999999</v>
      </c>
      <c r="I61" s="45">
        <f>SUMIFS('IEA production stats by year'!R:R,'IEA production stats by year'!$E:$E,$D61,'IEA production stats by year'!$AN:$AN,$C61)</f>
        <v>234255.99859999999</v>
      </c>
      <c r="J61" s="45">
        <f>SUMIFS('IEA production stats by year'!S:S,'IEA production stats by year'!$E:$E,$D61,'IEA production stats by year'!$AN:$AN,$C61)</f>
        <v>238965.0013</v>
      </c>
      <c r="K61" s="45">
        <f>SUMIFS('IEA production stats by year'!T:T,'IEA production stats by year'!$E:$E,$D61,'IEA production stats by year'!$AN:$AN,$C61)</f>
        <v>242513.00040000002</v>
      </c>
      <c r="L61" s="45">
        <f>SUMIFS('IEA production stats by year'!U:U,'IEA production stats by year'!$E:$E,$D61,'IEA production stats by year'!$AN:$AN,$C61)</f>
        <v>287089.00579999998</v>
      </c>
      <c r="M61" s="45">
        <f>SUMIFS('IEA production stats by year'!V:V,'IEA production stats by year'!$E:$E,$D61,'IEA production stats by year'!$AN:$AN,$C61)</f>
        <v>285419.99660000001</v>
      </c>
      <c r="N61" s="45">
        <f>SUMIFS('IEA production stats by year'!W:W,'IEA production stats by year'!$E:$E,$D61,'IEA production stats by year'!$AN:$AN,$C61)</f>
        <v>281970.00219999999</v>
      </c>
      <c r="O61" s="45">
        <f>SUMIFS('IEA production stats by year'!X:X,'IEA production stats by year'!$E:$E,$D61,'IEA production stats by year'!$AN:$AN,$C61)</f>
        <v>280048.00140000001</v>
      </c>
      <c r="P61" s="45">
        <f>SUMIFS('IEA production stats by year'!Y:Y,'IEA production stats by year'!$E:$E,$D61,'IEA production stats by year'!$AN:$AN,$C61)</f>
        <v>276341.00459999999</v>
      </c>
      <c r="Q61" s="45">
        <f>SUMIFS('IEA production stats by year'!Z:Z,'IEA production stats by year'!$E:$E,$D61,'IEA production stats by year'!$AN:$AN,$C61)</f>
        <v>272364.00510000001</v>
      </c>
      <c r="R61" s="45">
        <f>SUMIFS('IEA production stats by year'!AA:AA,'IEA production stats by year'!$E:$E,$D61,'IEA production stats by year'!$AN:$AN,$C61)</f>
        <v>262776.99919999996</v>
      </c>
      <c r="S61" s="45">
        <f>SUMIFS('IEA production stats by year'!AB:AB,'IEA production stats by year'!$E:$E,$D61,'IEA production stats by year'!$AN:$AN,$C61)</f>
        <v>260613.99780000001</v>
      </c>
      <c r="T61" s="45">
        <f>SUMIFS('IEA production stats by year'!AC:AC,'IEA production stats by year'!$E:$E,$D61,'IEA production stats by year'!$AN:$AN,$C61)</f>
        <v>260469.0048</v>
      </c>
      <c r="U61" s="45">
        <f>SUMIFS('IEA production stats by year'!AD:AD,'IEA production stats by year'!$E:$E,$D61,'IEA production stats by year'!$AN:$AN,$C61)</f>
        <v>260849.00720000002</v>
      </c>
      <c r="V61" s="45">
        <f>SUMIFS('IEA production stats by year'!AE:AE,'IEA production stats by year'!$E:$E,$D61,'IEA production stats by year'!$AN:$AN,$C61)</f>
        <v>261072.99679999999</v>
      </c>
      <c r="W61" s="45">
        <f>SUMIFS('IEA production stats by year'!AF:AF,'IEA production stats by year'!$E:$E,$D61,'IEA production stats by year'!$AN:$AN,$C61)</f>
        <v>262543.99969999999</v>
      </c>
      <c r="X61" s="45">
        <f>SUMIFS('IEA production stats by year'!AG:AG,'IEA production stats by year'!$E:$E,$D61,'IEA production stats by year'!$AN:$AN,$C61)</f>
        <v>263192.99559999997</v>
      </c>
      <c r="Y61" s="45">
        <f>SUMIFS('IEA production stats by year'!AH:AH,'IEA production stats by year'!$E:$E,$D61,'IEA production stats by year'!$AN:$AN,$C61)</f>
        <v>263996.48429999995</v>
      </c>
      <c r="Z61" s="45">
        <f>SUMIFS('IEA production stats by year'!AI:AI,'IEA production stats by year'!$E:$E,$D61,'IEA production stats by year'!$AN:$AN,$C61)</f>
        <v>264628.4901</v>
      </c>
      <c r="AA61" s="45">
        <f>SUMIFS('IEA production stats by year'!AJ:AJ,'IEA production stats by year'!$E:$E,$D61,'IEA production stats by year'!$AN:$AN,$C61)</f>
        <v>264960.60389999999</v>
      </c>
      <c r="AB61" s="45">
        <f>SUMIFS('IEA production stats by year'!AK:AK,'IEA production stats by year'!$E:$E,$D61,'IEA production stats by year'!$AN:$AN,$C61)</f>
        <v>265162.39929999999</v>
      </c>
      <c r="AC61" s="45">
        <f>SUMIFS('IEA production stats by year'!AL:AL,'IEA production stats by year'!$E:$E,$D61,'IEA production stats by year'!$AN:$AN,$C61)</f>
        <v>50329.405599999998</v>
      </c>
      <c r="AD61" s="58">
        <f>COUNTIFS('Country groupings'!$C:$C,$C61)-SUMIFS('IEA production stats (counts)'!Q:Q,'IEA production stats (counts)'!$E:$E,$D61,'IEA production stats (counts)'!$AN:$AN,$C61)</f>
        <v>1</v>
      </c>
      <c r="AE61" s="58">
        <f>COUNTIFS('Country groupings'!$C:$C,$C61)-SUMIFS('IEA production stats (counts)'!R:R,'IEA production stats (counts)'!$E:$E,$D61,'IEA production stats (counts)'!$AN:$AN,$C61)</f>
        <v>1</v>
      </c>
      <c r="AF61" s="58">
        <f>COUNTIFS('Country groupings'!$C:$C,$C61)-SUMIFS('IEA production stats (counts)'!S:S,'IEA production stats (counts)'!$E:$E,$D61,'IEA production stats (counts)'!$AN:$AN,$C61)</f>
        <v>1</v>
      </c>
      <c r="AG61" s="58">
        <f>COUNTIFS('Country groupings'!$C:$C,$C61)-SUMIFS('IEA production stats (counts)'!T:T,'IEA production stats (counts)'!$E:$E,$D61,'IEA production stats (counts)'!$AN:$AN,$C61)</f>
        <v>1</v>
      </c>
      <c r="AH61" s="58">
        <f>COUNTIFS('Country groupings'!$C:$C,$C61)-SUMIFS('IEA production stats (counts)'!U:U,'IEA production stats (counts)'!$E:$E,$D61,'IEA production stats (counts)'!$AN:$AN,$C61)</f>
        <v>1</v>
      </c>
      <c r="AI61" s="58">
        <f>COUNTIFS('Country groupings'!$C:$C,$C61)-SUMIFS('IEA production stats (counts)'!V:V,'IEA production stats (counts)'!$E:$E,$D61,'IEA production stats (counts)'!$AN:$AN,$C61)</f>
        <v>1</v>
      </c>
      <c r="AJ61" s="58">
        <f>COUNTIFS('Country groupings'!$C:$C,$C61)-SUMIFS('IEA production stats (counts)'!W:W,'IEA production stats (counts)'!$E:$E,$D61,'IEA production stats (counts)'!$AN:$AN,$C61)</f>
        <v>1</v>
      </c>
      <c r="AK61" s="58">
        <f>COUNTIFS('Country groupings'!$C:$C,$C61)-SUMIFS('IEA production stats (counts)'!X:X,'IEA production stats (counts)'!$E:$E,$D61,'IEA production stats (counts)'!$AN:$AN,$C61)</f>
        <v>1</v>
      </c>
      <c r="AL61" s="58">
        <f>COUNTIFS('Country groupings'!$C:$C,$C61)-SUMIFS('IEA production stats (counts)'!Y:Y,'IEA production stats (counts)'!$E:$E,$D61,'IEA production stats (counts)'!$AN:$AN,$C61)</f>
        <v>1</v>
      </c>
      <c r="AM61" s="58">
        <f>COUNTIFS('Country groupings'!$C:$C,$C61)-SUMIFS('IEA production stats (counts)'!Z:Z,'IEA production stats (counts)'!$E:$E,$D61,'IEA production stats (counts)'!$AN:$AN,$C61)</f>
        <v>1</v>
      </c>
      <c r="AN61" s="58">
        <f>COUNTIFS('Country groupings'!$C:$C,$C61)-SUMIFS('IEA production stats (counts)'!AA:AA,'IEA production stats (counts)'!$E:$E,$D61,'IEA production stats (counts)'!$AN:$AN,$C61)</f>
        <v>1</v>
      </c>
      <c r="AO61" s="58">
        <f>COUNTIFS('Country groupings'!$C:$C,$C61)-SUMIFS('IEA production stats (counts)'!AB:AB,'IEA production stats (counts)'!$E:$E,$D61,'IEA production stats (counts)'!$AN:$AN,$C61)</f>
        <v>1</v>
      </c>
      <c r="AP61" s="58">
        <f>COUNTIFS('Country groupings'!$C:$C,$C61)-SUMIFS('IEA production stats (counts)'!AC:AC,'IEA production stats (counts)'!$E:$E,$D61,'IEA production stats (counts)'!$AN:$AN,$C61)</f>
        <v>1</v>
      </c>
      <c r="AQ61" s="58">
        <f>COUNTIFS('Country groupings'!$C:$C,$C61)-SUMIFS('IEA production stats (counts)'!AD:AD,'IEA production stats (counts)'!$E:$E,$D61,'IEA production stats (counts)'!$AN:$AN,$C61)</f>
        <v>1</v>
      </c>
      <c r="AR61" s="58">
        <f>COUNTIFS('Country groupings'!$C:$C,$C61)-SUMIFS('IEA production stats (counts)'!AE:AE,'IEA production stats (counts)'!$E:$E,$D61,'IEA production stats (counts)'!$AN:$AN,$C61)</f>
        <v>1</v>
      </c>
      <c r="AS61" s="58">
        <f>COUNTIFS('Country groupings'!$C:$C,$C61)-SUMIFS('IEA production stats (counts)'!AF:AF,'IEA production stats (counts)'!$E:$E,$D61,'IEA production stats (counts)'!$AN:$AN,$C61)</f>
        <v>1</v>
      </c>
      <c r="AT61" s="58">
        <f>COUNTIFS('Country groupings'!$C:$C,$C61)-SUMIFS('IEA production stats (counts)'!AG:AG,'IEA production stats (counts)'!$E:$E,$D61,'IEA production stats (counts)'!$AN:$AN,$C61)</f>
        <v>1</v>
      </c>
      <c r="AU61" s="58">
        <f>COUNTIFS('Country groupings'!$C:$C,$C61)-SUMIFS('IEA production stats (counts)'!AH:AH,'IEA production stats (counts)'!$E:$E,$D61,'IEA production stats (counts)'!$AN:$AN,$C61)</f>
        <v>1</v>
      </c>
      <c r="AV61" s="58">
        <f>COUNTIFS('Country groupings'!$C:$C,$C61)-SUMIFS('IEA production stats (counts)'!AI:AI,'IEA production stats (counts)'!$E:$E,$D61,'IEA production stats (counts)'!$AN:$AN,$C61)</f>
        <v>1</v>
      </c>
      <c r="AW61" s="58">
        <f>COUNTIFS('Country groupings'!$C:$C,$C61)-SUMIFS('IEA production stats (counts)'!AJ:AJ,'IEA production stats (counts)'!$E:$E,$D61,'IEA production stats (counts)'!$AN:$AN,$C61)</f>
        <v>1</v>
      </c>
      <c r="AX61" s="58">
        <f>COUNTIFS('Country groupings'!$C:$C,$C61)-SUMIFS('IEA production stats (counts)'!AK:AK,'IEA production stats (counts)'!$E:$E,$D61,'IEA production stats (counts)'!$AN:$AN,$C61)</f>
        <v>1</v>
      </c>
      <c r="AY61" s="58">
        <f>COUNTIFS('Country groupings'!$C:$C,$C61)-SUMIFS('IEA production stats (counts)'!AL:AL,'IEA production stats (counts)'!$E:$E,$D61,'IEA production stats (counts)'!$AN:$AN,$C61)</f>
        <v>5</v>
      </c>
      <c r="AZ61" s="62">
        <f>SUMIFS('IEA production stats (counts)'!Q:Q,'IEA production stats (counts)'!$E:$E,$D61,'IEA production stats (counts)'!$AN:$AN,$C61)</f>
        <v>5</v>
      </c>
      <c r="BA61" s="62">
        <f>SUMIFS('IEA production stats (counts)'!R:R,'IEA production stats (counts)'!$E:$E,$D61,'IEA production stats (counts)'!$AN:$AN,$C61)</f>
        <v>5</v>
      </c>
      <c r="BB61" s="62">
        <f>SUMIFS('IEA production stats (counts)'!S:S,'IEA production stats (counts)'!$E:$E,$D61,'IEA production stats (counts)'!$AN:$AN,$C61)</f>
        <v>5</v>
      </c>
      <c r="BC61" s="62">
        <f>SUMIFS('IEA production stats (counts)'!T:T,'IEA production stats (counts)'!$E:$E,$D61,'IEA production stats (counts)'!$AN:$AN,$C61)</f>
        <v>5</v>
      </c>
      <c r="BD61" s="62">
        <f>SUMIFS('IEA production stats (counts)'!U:U,'IEA production stats (counts)'!$E:$E,$D61,'IEA production stats (counts)'!$AN:$AN,$C61)</f>
        <v>5</v>
      </c>
      <c r="BE61" s="62">
        <f>SUMIFS('IEA production stats (counts)'!V:V,'IEA production stats (counts)'!$E:$E,$D61,'IEA production stats (counts)'!$AN:$AN,$C61)</f>
        <v>5</v>
      </c>
      <c r="BF61" s="62">
        <f>SUMIFS('IEA production stats (counts)'!W:W,'IEA production stats (counts)'!$E:$E,$D61,'IEA production stats (counts)'!$AN:$AN,$C61)</f>
        <v>5</v>
      </c>
      <c r="BG61" s="62">
        <f>SUMIFS('IEA production stats (counts)'!X:X,'IEA production stats (counts)'!$E:$E,$D61,'IEA production stats (counts)'!$AN:$AN,$C61)</f>
        <v>5</v>
      </c>
      <c r="BH61" s="62">
        <f>SUMIFS('IEA production stats (counts)'!Y:Y,'IEA production stats (counts)'!$E:$E,$D61,'IEA production stats (counts)'!$AN:$AN,$C61)</f>
        <v>5</v>
      </c>
      <c r="BI61" s="62">
        <f>SUMIFS('IEA production stats (counts)'!Z:Z,'IEA production stats (counts)'!$E:$E,$D61,'IEA production stats (counts)'!$AN:$AN,$C61)</f>
        <v>5</v>
      </c>
      <c r="BJ61" s="62">
        <f>SUMIFS('IEA production stats (counts)'!AA:AA,'IEA production stats (counts)'!$E:$E,$D61,'IEA production stats (counts)'!$AN:$AN,$C61)</f>
        <v>5</v>
      </c>
      <c r="BK61" s="62">
        <f>SUMIFS('IEA production stats (counts)'!AB:AB,'IEA production stats (counts)'!$E:$E,$D61,'IEA production stats (counts)'!$AN:$AN,$C61)</f>
        <v>5</v>
      </c>
      <c r="BL61" s="62">
        <f>SUMIFS('IEA production stats (counts)'!AC:AC,'IEA production stats (counts)'!$E:$E,$D61,'IEA production stats (counts)'!$AN:$AN,$C61)</f>
        <v>5</v>
      </c>
      <c r="BM61" s="62">
        <f>SUMIFS('IEA production stats (counts)'!AD:AD,'IEA production stats (counts)'!$E:$E,$D61,'IEA production stats (counts)'!$AN:$AN,$C61)</f>
        <v>5</v>
      </c>
      <c r="BN61" s="62">
        <f>SUMIFS('IEA production stats (counts)'!AE:AE,'IEA production stats (counts)'!$E:$E,$D61,'IEA production stats (counts)'!$AN:$AN,$C61)</f>
        <v>5</v>
      </c>
      <c r="BO61" s="62">
        <f>SUMIFS('IEA production stats (counts)'!AF:AF,'IEA production stats (counts)'!$E:$E,$D61,'IEA production stats (counts)'!$AN:$AN,$C61)</f>
        <v>5</v>
      </c>
      <c r="BP61" s="62">
        <f>SUMIFS('IEA production stats (counts)'!AG:AG,'IEA production stats (counts)'!$E:$E,$D61,'IEA production stats (counts)'!$AN:$AN,$C61)</f>
        <v>5</v>
      </c>
      <c r="BQ61" s="62">
        <f>SUMIFS('IEA production stats (counts)'!AH:AH,'IEA production stats (counts)'!$E:$E,$D61,'IEA production stats (counts)'!$AN:$AN,$C61)</f>
        <v>5</v>
      </c>
      <c r="BR61" s="62">
        <f>SUMIFS('IEA production stats (counts)'!AI:AI,'IEA production stats (counts)'!$E:$E,$D61,'IEA production stats (counts)'!$AN:$AN,$C61)</f>
        <v>5</v>
      </c>
      <c r="BS61" s="62">
        <f>SUMIFS('IEA production stats (counts)'!AJ:AJ,'IEA production stats (counts)'!$E:$E,$D61,'IEA production stats (counts)'!$AN:$AN,$C61)</f>
        <v>5</v>
      </c>
      <c r="BT61" s="62">
        <f>SUMIFS('IEA production stats (counts)'!AK:AK,'IEA production stats (counts)'!$E:$E,$D61,'IEA production stats (counts)'!$AN:$AN,$C61)</f>
        <v>5</v>
      </c>
      <c r="BU61" s="62">
        <f>SUMIFS('IEA production stats (counts)'!AL:AL,'IEA production stats (counts)'!$E:$E,$D61,'IEA production stats (counts)'!$AN:$AN,$C61)</f>
        <v>1</v>
      </c>
      <c r="BV61" s="66">
        <f t="shared" si="2"/>
        <v>83.333333333333343</v>
      </c>
      <c r="BW61" s="66">
        <f t="shared" si="22"/>
        <v>83.333333333333343</v>
      </c>
      <c r="BX61" s="66">
        <f t="shared" si="23"/>
        <v>83.333333333333343</v>
      </c>
      <c r="BY61" s="66">
        <f t="shared" si="24"/>
        <v>83.333333333333343</v>
      </c>
      <c r="BZ61" s="66">
        <f t="shared" si="4"/>
        <v>83.333333333333343</v>
      </c>
      <c r="CA61" s="66">
        <f t="shared" si="5"/>
        <v>83.333333333333343</v>
      </c>
      <c r="CB61" s="66">
        <f t="shared" si="6"/>
        <v>83.333333333333343</v>
      </c>
      <c r="CC61" s="66">
        <f t="shared" si="7"/>
        <v>83.333333333333343</v>
      </c>
      <c r="CD61" s="66">
        <f t="shared" si="8"/>
        <v>83.333333333333343</v>
      </c>
      <c r="CE61" s="66">
        <f t="shared" si="9"/>
        <v>83.333333333333343</v>
      </c>
      <c r="CF61" s="66">
        <f t="shared" si="10"/>
        <v>83.333333333333343</v>
      </c>
      <c r="CG61" s="66">
        <f t="shared" si="11"/>
        <v>83.333333333333343</v>
      </c>
      <c r="CH61" s="66">
        <f t="shared" si="12"/>
        <v>83.333333333333343</v>
      </c>
      <c r="CI61" s="66">
        <f t="shared" si="13"/>
        <v>83.333333333333343</v>
      </c>
      <c r="CJ61" s="66">
        <f t="shared" si="14"/>
        <v>83.333333333333343</v>
      </c>
      <c r="CK61" s="66">
        <f t="shared" si="15"/>
        <v>83.333333333333343</v>
      </c>
      <c r="CL61" s="66">
        <f t="shared" si="16"/>
        <v>83.333333333333343</v>
      </c>
      <c r="CM61" s="66">
        <f t="shared" si="17"/>
        <v>83.333333333333343</v>
      </c>
      <c r="CN61" s="66">
        <f t="shared" si="18"/>
        <v>83.333333333333343</v>
      </c>
      <c r="CO61" s="66">
        <f t="shared" si="19"/>
        <v>83.333333333333343</v>
      </c>
      <c r="CP61" s="66">
        <f t="shared" si="20"/>
        <v>83.333333333333343</v>
      </c>
      <c r="CQ61" s="66">
        <f t="shared" si="21"/>
        <v>16.666666666666664</v>
      </c>
    </row>
    <row r="62" spans="1:95" x14ac:dyDescent="0.25">
      <c r="A62" s="5" t="str">
        <f t="shared" si="27"/>
        <v>104BIOGASES</v>
      </c>
      <c r="B62" s="3">
        <v>104</v>
      </c>
      <c r="C62" t="str">
        <f>VLOOKUP($B62,'Lookup codes'!$A:$C,2,FALSE)</f>
        <v>North Africa</v>
      </c>
      <c r="D62" t="s">
        <v>636</v>
      </c>
      <c r="E62" t="s">
        <v>637</v>
      </c>
      <c r="F62" t="s">
        <v>794</v>
      </c>
      <c r="G62" t="s">
        <v>528</v>
      </c>
      <c r="H62" s="45">
        <f>SUMIFS('IEA production stats by year'!Q:Q,'IEA production stats by year'!$E:$E,$D62,'IEA production stats by year'!$AN:$AN,$C62)</f>
        <v>0</v>
      </c>
      <c r="I62" s="45">
        <f>SUMIFS('IEA production stats by year'!R:R,'IEA production stats by year'!$E:$E,$D62,'IEA production stats by year'!$AN:$AN,$C62)</f>
        <v>0</v>
      </c>
      <c r="J62" s="45">
        <f>SUMIFS('IEA production stats by year'!S:S,'IEA production stats by year'!$E:$E,$D62,'IEA production stats by year'!$AN:$AN,$C62)</f>
        <v>0</v>
      </c>
      <c r="K62" s="45">
        <f>SUMIFS('IEA production stats by year'!T:T,'IEA production stats by year'!$E:$E,$D62,'IEA production stats by year'!$AN:$AN,$C62)</f>
        <v>0</v>
      </c>
      <c r="L62" s="45">
        <f>SUMIFS('IEA production stats by year'!U:U,'IEA production stats by year'!$E:$E,$D62,'IEA production stats by year'!$AN:$AN,$C62)</f>
        <v>0</v>
      </c>
      <c r="M62" s="45">
        <f>SUMIFS('IEA production stats by year'!V:V,'IEA production stats by year'!$E:$E,$D62,'IEA production stats by year'!$AN:$AN,$C62)</f>
        <v>0</v>
      </c>
      <c r="N62" s="45">
        <f>SUMIFS('IEA production stats by year'!W:W,'IEA production stats by year'!$E:$E,$D62,'IEA production stats by year'!$AN:$AN,$C62)</f>
        <v>0</v>
      </c>
      <c r="O62" s="45">
        <f>SUMIFS('IEA production stats by year'!X:X,'IEA production stats by year'!$E:$E,$D62,'IEA production stats by year'!$AN:$AN,$C62)</f>
        <v>0</v>
      </c>
      <c r="P62" s="45">
        <f>SUMIFS('IEA production stats by year'!Y:Y,'IEA production stats by year'!$E:$E,$D62,'IEA production stats by year'!$AN:$AN,$C62)</f>
        <v>0</v>
      </c>
      <c r="Q62" s="45">
        <f>SUMIFS('IEA production stats by year'!Z:Z,'IEA production stats by year'!$E:$E,$D62,'IEA production stats by year'!$AN:$AN,$C62)</f>
        <v>0</v>
      </c>
      <c r="R62" s="45">
        <f>SUMIFS('IEA production stats by year'!AA:AA,'IEA production stats by year'!$E:$E,$D62,'IEA production stats by year'!$AN:$AN,$C62)</f>
        <v>0</v>
      </c>
      <c r="S62" s="45">
        <f>SUMIFS('IEA production stats by year'!AB:AB,'IEA production stats by year'!$E:$E,$D62,'IEA production stats by year'!$AN:$AN,$C62)</f>
        <v>0</v>
      </c>
      <c r="T62" s="45">
        <f>SUMIFS('IEA production stats by year'!AC:AC,'IEA production stats by year'!$E:$E,$D62,'IEA production stats by year'!$AN:$AN,$C62)</f>
        <v>0</v>
      </c>
      <c r="U62" s="45">
        <f>SUMIFS('IEA production stats by year'!AD:AD,'IEA production stats by year'!$E:$E,$D62,'IEA production stats by year'!$AN:$AN,$C62)</f>
        <v>0</v>
      </c>
      <c r="V62" s="45">
        <f>SUMIFS('IEA production stats by year'!AE:AE,'IEA production stats by year'!$E:$E,$D62,'IEA production stats by year'!$AN:$AN,$C62)</f>
        <v>0</v>
      </c>
      <c r="W62" s="45">
        <f>SUMIFS('IEA production stats by year'!AF:AF,'IEA production stats by year'!$E:$E,$D62,'IEA production stats by year'!$AN:$AN,$C62)</f>
        <v>0</v>
      </c>
      <c r="X62" s="45">
        <f>SUMIFS('IEA production stats by year'!AG:AG,'IEA production stats by year'!$E:$E,$D62,'IEA production stats by year'!$AN:$AN,$C62)</f>
        <v>0</v>
      </c>
      <c r="Y62" s="45">
        <f>SUMIFS('IEA production stats by year'!AH:AH,'IEA production stats by year'!$E:$E,$D62,'IEA production stats by year'!$AN:$AN,$C62)</f>
        <v>0</v>
      </c>
      <c r="Z62" s="45">
        <f>SUMIFS('IEA production stats by year'!AI:AI,'IEA production stats by year'!$E:$E,$D62,'IEA production stats by year'!$AN:$AN,$C62)</f>
        <v>0</v>
      </c>
      <c r="AA62" s="45">
        <f>SUMIFS('IEA production stats by year'!AJ:AJ,'IEA production stats by year'!$E:$E,$D62,'IEA production stats by year'!$AN:$AN,$C62)</f>
        <v>0</v>
      </c>
      <c r="AB62" s="45">
        <f>SUMIFS('IEA production stats by year'!AK:AK,'IEA production stats by year'!$E:$E,$D62,'IEA production stats by year'!$AN:$AN,$C62)</f>
        <v>0</v>
      </c>
      <c r="AC62" s="45">
        <f>SUMIFS('IEA production stats by year'!AL:AL,'IEA production stats by year'!$E:$E,$D62,'IEA production stats by year'!$AN:$AN,$C62)</f>
        <v>0</v>
      </c>
      <c r="AD62" s="58">
        <f>COUNTIFS('Country groupings'!$C:$C,$C62)-SUMIFS('IEA production stats (counts)'!Q:Q,'IEA production stats (counts)'!$E:$E,$D62,'IEA production stats (counts)'!$AN:$AN,$C62)</f>
        <v>1</v>
      </c>
      <c r="AE62" s="58">
        <f>COUNTIFS('Country groupings'!$C:$C,$C62)-SUMIFS('IEA production stats (counts)'!R:R,'IEA production stats (counts)'!$E:$E,$D62,'IEA production stats (counts)'!$AN:$AN,$C62)</f>
        <v>1</v>
      </c>
      <c r="AF62" s="58">
        <f>COUNTIFS('Country groupings'!$C:$C,$C62)-SUMIFS('IEA production stats (counts)'!S:S,'IEA production stats (counts)'!$E:$E,$D62,'IEA production stats (counts)'!$AN:$AN,$C62)</f>
        <v>1</v>
      </c>
      <c r="AG62" s="58">
        <f>COUNTIFS('Country groupings'!$C:$C,$C62)-SUMIFS('IEA production stats (counts)'!T:T,'IEA production stats (counts)'!$E:$E,$D62,'IEA production stats (counts)'!$AN:$AN,$C62)</f>
        <v>1</v>
      </c>
      <c r="AH62" s="58">
        <f>COUNTIFS('Country groupings'!$C:$C,$C62)-SUMIFS('IEA production stats (counts)'!U:U,'IEA production stats (counts)'!$E:$E,$D62,'IEA production stats (counts)'!$AN:$AN,$C62)</f>
        <v>1</v>
      </c>
      <c r="AI62" s="58">
        <f>COUNTIFS('Country groupings'!$C:$C,$C62)-SUMIFS('IEA production stats (counts)'!V:V,'IEA production stats (counts)'!$E:$E,$D62,'IEA production stats (counts)'!$AN:$AN,$C62)</f>
        <v>1</v>
      </c>
      <c r="AJ62" s="58">
        <f>COUNTIFS('Country groupings'!$C:$C,$C62)-SUMIFS('IEA production stats (counts)'!W:W,'IEA production stats (counts)'!$E:$E,$D62,'IEA production stats (counts)'!$AN:$AN,$C62)</f>
        <v>1</v>
      </c>
      <c r="AK62" s="58">
        <f>COUNTIFS('Country groupings'!$C:$C,$C62)-SUMIFS('IEA production stats (counts)'!X:X,'IEA production stats (counts)'!$E:$E,$D62,'IEA production stats (counts)'!$AN:$AN,$C62)</f>
        <v>1</v>
      </c>
      <c r="AL62" s="58">
        <f>COUNTIFS('Country groupings'!$C:$C,$C62)-SUMIFS('IEA production stats (counts)'!Y:Y,'IEA production stats (counts)'!$E:$E,$D62,'IEA production stats (counts)'!$AN:$AN,$C62)</f>
        <v>1</v>
      </c>
      <c r="AM62" s="58">
        <f>COUNTIFS('Country groupings'!$C:$C,$C62)-SUMIFS('IEA production stats (counts)'!Z:Z,'IEA production stats (counts)'!$E:$E,$D62,'IEA production stats (counts)'!$AN:$AN,$C62)</f>
        <v>1</v>
      </c>
      <c r="AN62" s="58">
        <f>COUNTIFS('Country groupings'!$C:$C,$C62)-SUMIFS('IEA production stats (counts)'!AA:AA,'IEA production stats (counts)'!$E:$E,$D62,'IEA production stats (counts)'!$AN:$AN,$C62)</f>
        <v>1</v>
      </c>
      <c r="AO62" s="58">
        <f>COUNTIFS('Country groupings'!$C:$C,$C62)-SUMIFS('IEA production stats (counts)'!AB:AB,'IEA production stats (counts)'!$E:$E,$D62,'IEA production stats (counts)'!$AN:$AN,$C62)</f>
        <v>1</v>
      </c>
      <c r="AP62" s="58">
        <f>COUNTIFS('Country groupings'!$C:$C,$C62)-SUMIFS('IEA production stats (counts)'!AC:AC,'IEA production stats (counts)'!$E:$E,$D62,'IEA production stats (counts)'!$AN:$AN,$C62)</f>
        <v>1</v>
      </c>
      <c r="AQ62" s="58">
        <f>COUNTIFS('Country groupings'!$C:$C,$C62)-SUMIFS('IEA production stats (counts)'!AD:AD,'IEA production stats (counts)'!$E:$E,$D62,'IEA production stats (counts)'!$AN:$AN,$C62)</f>
        <v>1</v>
      </c>
      <c r="AR62" s="58">
        <f>COUNTIFS('Country groupings'!$C:$C,$C62)-SUMIFS('IEA production stats (counts)'!AE:AE,'IEA production stats (counts)'!$E:$E,$D62,'IEA production stats (counts)'!$AN:$AN,$C62)</f>
        <v>1</v>
      </c>
      <c r="AS62" s="58">
        <f>COUNTIFS('Country groupings'!$C:$C,$C62)-SUMIFS('IEA production stats (counts)'!AF:AF,'IEA production stats (counts)'!$E:$E,$D62,'IEA production stats (counts)'!$AN:$AN,$C62)</f>
        <v>1</v>
      </c>
      <c r="AT62" s="58">
        <f>COUNTIFS('Country groupings'!$C:$C,$C62)-SUMIFS('IEA production stats (counts)'!AG:AG,'IEA production stats (counts)'!$E:$E,$D62,'IEA production stats (counts)'!$AN:$AN,$C62)</f>
        <v>1</v>
      </c>
      <c r="AU62" s="58">
        <f>COUNTIFS('Country groupings'!$C:$C,$C62)-SUMIFS('IEA production stats (counts)'!AH:AH,'IEA production stats (counts)'!$E:$E,$D62,'IEA production stats (counts)'!$AN:$AN,$C62)</f>
        <v>1</v>
      </c>
      <c r="AV62" s="58">
        <f>COUNTIFS('Country groupings'!$C:$C,$C62)-SUMIFS('IEA production stats (counts)'!AI:AI,'IEA production stats (counts)'!$E:$E,$D62,'IEA production stats (counts)'!$AN:$AN,$C62)</f>
        <v>1</v>
      </c>
      <c r="AW62" s="58">
        <f>COUNTIFS('Country groupings'!$C:$C,$C62)-SUMIFS('IEA production stats (counts)'!AJ:AJ,'IEA production stats (counts)'!$E:$E,$D62,'IEA production stats (counts)'!$AN:$AN,$C62)</f>
        <v>1</v>
      </c>
      <c r="AX62" s="58">
        <f>COUNTIFS('Country groupings'!$C:$C,$C62)-SUMIFS('IEA production stats (counts)'!AK:AK,'IEA production stats (counts)'!$E:$E,$D62,'IEA production stats (counts)'!$AN:$AN,$C62)</f>
        <v>1</v>
      </c>
      <c r="AY62" s="58">
        <f>COUNTIFS('Country groupings'!$C:$C,$C62)-SUMIFS('IEA production stats (counts)'!AL:AL,'IEA production stats (counts)'!$E:$E,$D62,'IEA production stats (counts)'!$AN:$AN,$C62)</f>
        <v>5</v>
      </c>
      <c r="AZ62" s="62">
        <f>SUMIFS('IEA production stats (counts)'!Q:Q,'IEA production stats (counts)'!$E:$E,$D62,'IEA production stats (counts)'!$AN:$AN,$C62)</f>
        <v>5</v>
      </c>
      <c r="BA62" s="62">
        <f>SUMIFS('IEA production stats (counts)'!R:R,'IEA production stats (counts)'!$E:$E,$D62,'IEA production stats (counts)'!$AN:$AN,$C62)</f>
        <v>5</v>
      </c>
      <c r="BB62" s="62">
        <f>SUMIFS('IEA production stats (counts)'!S:S,'IEA production stats (counts)'!$E:$E,$D62,'IEA production stats (counts)'!$AN:$AN,$C62)</f>
        <v>5</v>
      </c>
      <c r="BC62" s="62">
        <f>SUMIFS('IEA production stats (counts)'!T:T,'IEA production stats (counts)'!$E:$E,$D62,'IEA production stats (counts)'!$AN:$AN,$C62)</f>
        <v>5</v>
      </c>
      <c r="BD62" s="62">
        <f>SUMIFS('IEA production stats (counts)'!U:U,'IEA production stats (counts)'!$E:$E,$D62,'IEA production stats (counts)'!$AN:$AN,$C62)</f>
        <v>5</v>
      </c>
      <c r="BE62" s="62">
        <f>SUMIFS('IEA production stats (counts)'!V:V,'IEA production stats (counts)'!$E:$E,$D62,'IEA production stats (counts)'!$AN:$AN,$C62)</f>
        <v>5</v>
      </c>
      <c r="BF62" s="62">
        <f>SUMIFS('IEA production stats (counts)'!W:W,'IEA production stats (counts)'!$E:$E,$D62,'IEA production stats (counts)'!$AN:$AN,$C62)</f>
        <v>5</v>
      </c>
      <c r="BG62" s="62">
        <f>SUMIFS('IEA production stats (counts)'!X:X,'IEA production stats (counts)'!$E:$E,$D62,'IEA production stats (counts)'!$AN:$AN,$C62)</f>
        <v>5</v>
      </c>
      <c r="BH62" s="62">
        <f>SUMIFS('IEA production stats (counts)'!Y:Y,'IEA production stats (counts)'!$E:$E,$D62,'IEA production stats (counts)'!$AN:$AN,$C62)</f>
        <v>5</v>
      </c>
      <c r="BI62" s="62">
        <f>SUMIFS('IEA production stats (counts)'!Z:Z,'IEA production stats (counts)'!$E:$E,$D62,'IEA production stats (counts)'!$AN:$AN,$C62)</f>
        <v>5</v>
      </c>
      <c r="BJ62" s="62">
        <f>SUMIFS('IEA production stats (counts)'!AA:AA,'IEA production stats (counts)'!$E:$E,$D62,'IEA production stats (counts)'!$AN:$AN,$C62)</f>
        <v>5</v>
      </c>
      <c r="BK62" s="62">
        <f>SUMIFS('IEA production stats (counts)'!AB:AB,'IEA production stats (counts)'!$E:$E,$D62,'IEA production stats (counts)'!$AN:$AN,$C62)</f>
        <v>5</v>
      </c>
      <c r="BL62" s="62">
        <f>SUMIFS('IEA production stats (counts)'!AC:AC,'IEA production stats (counts)'!$E:$E,$D62,'IEA production stats (counts)'!$AN:$AN,$C62)</f>
        <v>5</v>
      </c>
      <c r="BM62" s="62">
        <f>SUMIFS('IEA production stats (counts)'!AD:AD,'IEA production stats (counts)'!$E:$E,$D62,'IEA production stats (counts)'!$AN:$AN,$C62)</f>
        <v>5</v>
      </c>
      <c r="BN62" s="62">
        <f>SUMIFS('IEA production stats (counts)'!AE:AE,'IEA production stats (counts)'!$E:$E,$D62,'IEA production stats (counts)'!$AN:$AN,$C62)</f>
        <v>5</v>
      </c>
      <c r="BO62" s="62">
        <f>SUMIFS('IEA production stats (counts)'!AF:AF,'IEA production stats (counts)'!$E:$E,$D62,'IEA production stats (counts)'!$AN:$AN,$C62)</f>
        <v>5</v>
      </c>
      <c r="BP62" s="62">
        <f>SUMIFS('IEA production stats (counts)'!AG:AG,'IEA production stats (counts)'!$E:$E,$D62,'IEA production stats (counts)'!$AN:$AN,$C62)</f>
        <v>5</v>
      </c>
      <c r="BQ62" s="62">
        <f>SUMIFS('IEA production stats (counts)'!AH:AH,'IEA production stats (counts)'!$E:$E,$D62,'IEA production stats (counts)'!$AN:$AN,$C62)</f>
        <v>5</v>
      </c>
      <c r="BR62" s="62">
        <f>SUMIFS('IEA production stats (counts)'!AI:AI,'IEA production stats (counts)'!$E:$E,$D62,'IEA production stats (counts)'!$AN:$AN,$C62)</f>
        <v>5</v>
      </c>
      <c r="BS62" s="62">
        <f>SUMIFS('IEA production stats (counts)'!AJ:AJ,'IEA production stats (counts)'!$E:$E,$D62,'IEA production stats (counts)'!$AN:$AN,$C62)</f>
        <v>5</v>
      </c>
      <c r="BT62" s="62">
        <f>SUMIFS('IEA production stats (counts)'!AK:AK,'IEA production stats (counts)'!$E:$E,$D62,'IEA production stats (counts)'!$AN:$AN,$C62)</f>
        <v>5</v>
      </c>
      <c r="BU62" s="62">
        <f>SUMIFS('IEA production stats (counts)'!AL:AL,'IEA production stats (counts)'!$E:$E,$D62,'IEA production stats (counts)'!$AN:$AN,$C62)</f>
        <v>1</v>
      </c>
      <c r="BV62" s="66">
        <f t="shared" si="2"/>
        <v>83.333333333333343</v>
      </c>
      <c r="BW62" s="66">
        <f t="shared" si="22"/>
        <v>83.333333333333343</v>
      </c>
      <c r="BX62" s="66">
        <f t="shared" si="23"/>
        <v>83.333333333333343</v>
      </c>
      <c r="BY62" s="66">
        <f t="shared" si="24"/>
        <v>83.333333333333343</v>
      </c>
      <c r="BZ62" s="66">
        <f t="shared" si="4"/>
        <v>83.333333333333343</v>
      </c>
      <c r="CA62" s="66">
        <f t="shared" si="5"/>
        <v>83.333333333333343</v>
      </c>
      <c r="CB62" s="66">
        <f t="shared" si="6"/>
        <v>83.333333333333343</v>
      </c>
      <c r="CC62" s="66">
        <f t="shared" si="7"/>
        <v>83.333333333333343</v>
      </c>
      <c r="CD62" s="66">
        <f t="shared" si="8"/>
        <v>83.333333333333343</v>
      </c>
      <c r="CE62" s="66">
        <f t="shared" si="9"/>
        <v>83.333333333333343</v>
      </c>
      <c r="CF62" s="66">
        <f t="shared" si="10"/>
        <v>83.333333333333343</v>
      </c>
      <c r="CG62" s="66">
        <f t="shared" si="11"/>
        <v>83.333333333333343</v>
      </c>
      <c r="CH62" s="66">
        <f t="shared" si="12"/>
        <v>83.333333333333343</v>
      </c>
      <c r="CI62" s="66">
        <f t="shared" si="13"/>
        <v>83.333333333333343</v>
      </c>
      <c r="CJ62" s="66">
        <f t="shared" si="14"/>
        <v>83.333333333333343</v>
      </c>
      <c r="CK62" s="66">
        <f t="shared" si="15"/>
        <v>83.333333333333343</v>
      </c>
      <c r="CL62" s="66">
        <f t="shared" si="16"/>
        <v>83.333333333333343</v>
      </c>
      <c r="CM62" s="66">
        <f t="shared" si="17"/>
        <v>83.333333333333343</v>
      </c>
      <c r="CN62" s="66">
        <f t="shared" si="18"/>
        <v>83.333333333333343</v>
      </c>
      <c r="CO62" s="66">
        <f t="shared" si="19"/>
        <v>83.333333333333343</v>
      </c>
      <c r="CP62" s="66">
        <f t="shared" si="20"/>
        <v>83.333333333333343</v>
      </c>
      <c r="CQ62" s="66">
        <f t="shared" si="21"/>
        <v>16.666666666666664</v>
      </c>
    </row>
    <row r="63" spans="1:95" x14ac:dyDescent="0.25">
      <c r="A63" s="5" t="str">
        <f t="shared" si="27"/>
        <v>104BIOJETKERO</v>
      </c>
      <c r="B63" s="3">
        <v>104</v>
      </c>
      <c r="C63" t="str">
        <f>VLOOKUP($B63,'Lookup codes'!$A:$C,2,FALSE)</f>
        <v>North Africa</v>
      </c>
      <c r="D63" t="s">
        <v>638</v>
      </c>
      <c r="E63" t="s">
        <v>639</v>
      </c>
      <c r="F63" t="s">
        <v>794</v>
      </c>
      <c r="G63" t="s">
        <v>528</v>
      </c>
      <c r="H63" s="45">
        <f>SUMIFS('IEA production stats by year'!Q:Q,'IEA production stats by year'!$E:$E,$D63,'IEA production stats by year'!$AN:$AN,$C63)</f>
        <v>0</v>
      </c>
      <c r="I63" s="45">
        <f>SUMIFS('IEA production stats by year'!R:R,'IEA production stats by year'!$E:$E,$D63,'IEA production stats by year'!$AN:$AN,$C63)</f>
        <v>0</v>
      </c>
      <c r="J63" s="45">
        <f>SUMIFS('IEA production stats by year'!S:S,'IEA production stats by year'!$E:$E,$D63,'IEA production stats by year'!$AN:$AN,$C63)</f>
        <v>0</v>
      </c>
      <c r="K63" s="45">
        <f>SUMIFS('IEA production stats by year'!T:T,'IEA production stats by year'!$E:$E,$D63,'IEA production stats by year'!$AN:$AN,$C63)</f>
        <v>0</v>
      </c>
      <c r="L63" s="45">
        <f>SUMIFS('IEA production stats by year'!U:U,'IEA production stats by year'!$E:$E,$D63,'IEA production stats by year'!$AN:$AN,$C63)</f>
        <v>0</v>
      </c>
      <c r="M63" s="45">
        <f>SUMIFS('IEA production stats by year'!V:V,'IEA production stats by year'!$E:$E,$D63,'IEA production stats by year'!$AN:$AN,$C63)</f>
        <v>0</v>
      </c>
      <c r="N63" s="45">
        <f>SUMIFS('IEA production stats by year'!W:W,'IEA production stats by year'!$E:$E,$D63,'IEA production stats by year'!$AN:$AN,$C63)</f>
        <v>0</v>
      </c>
      <c r="O63" s="45">
        <f>SUMIFS('IEA production stats by year'!X:X,'IEA production stats by year'!$E:$E,$D63,'IEA production stats by year'!$AN:$AN,$C63)</f>
        <v>0</v>
      </c>
      <c r="P63" s="45">
        <f>SUMIFS('IEA production stats by year'!Y:Y,'IEA production stats by year'!$E:$E,$D63,'IEA production stats by year'!$AN:$AN,$C63)</f>
        <v>0</v>
      </c>
      <c r="Q63" s="45">
        <f>SUMIFS('IEA production stats by year'!Z:Z,'IEA production stats by year'!$E:$E,$D63,'IEA production stats by year'!$AN:$AN,$C63)</f>
        <v>0</v>
      </c>
      <c r="R63" s="45">
        <f>SUMIFS('IEA production stats by year'!AA:AA,'IEA production stats by year'!$E:$E,$D63,'IEA production stats by year'!$AN:$AN,$C63)</f>
        <v>0</v>
      </c>
      <c r="S63" s="45">
        <f>SUMIFS('IEA production stats by year'!AB:AB,'IEA production stats by year'!$E:$E,$D63,'IEA production stats by year'!$AN:$AN,$C63)</f>
        <v>0</v>
      </c>
      <c r="T63" s="45">
        <f>SUMIFS('IEA production stats by year'!AC:AC,'IEA production stats by year'!$E:$E,$D63,'IEA production stats by year'!$AN:$AN,$C63)</f>
        <v>0</v>
      </c>
      <c r="U63" s="45">
        <f>SUMIFS('IEA production stats by year'!AD:AD,'IEA production stats by year'!$E:$E,$D63,'IEA production stats by year'!$AN:$AN,$C63)</f>
        <v>0</v>
      </c>
      <c r="V63" s="45">
        <f>SUMIFS('IEA production stats by year'!AE:AE,'IEA production stats by year'!$E:$E,$D63,'IEA production stats by year'!$AN:$AN,$C63)</f>
        <v>0</v>
      </c>
      <c r="W63" s="45">
        <f>SUMIFS('IEA production stats by year'!AF:AF,'IEA production stats by year'!$E:$E,$D63,'IEA production stats by year'!$AN:$AN,$C63)</f>
        <v>0</v>
      </c>
      <c r="X63" s="45">
        <f>SUMIFS('IEA production stats by year'!AG:AG,'IEA production stats by year'!$E:$E,$D63,'IEA production stats by year'!$AN:$AN,$C63)</f>
        <v>0</v>
      </c>
      <c r="Y63" s="45">
        <f>SUMIFS('IEA production stats by year'!AH:AH,'IEA production stats by year'!$E:$E,$D63,'IEA production stats by year'!$AN:$AN,$C63)</f>
        <v>0</v>
      </c>
      <c r="Z63" s="45">
        <f>SUMIFS('IEA production stats by year'!AI:AI,'IEA production stats by year'!$E:$E,$D63,'IEA production stats by year'!$AN:$AN,$C63)</f>
        <v>0</v>
      </c>
      <c r="AA63" s="45">
        <f>SUMIFS('IEA production stats by year'!AJ:AJ,'IEA production stats by year'!$E:$E,$D63,'IEA production stats by year'!$AN:$AN,$C63)</f>
        <v>0</v>
      </c>
      <c r="AB63" s="45">
        <f>SUMIFS('IEA production stats by year'!AK:AK,'IEA production stats by year'!$E:$E,$D63,'IEA production stats by year'!$AN:$AN,$C63)</f>
        <v>0</v>
      </c>
      <c r="AC63" s="45">
        <f>SUMIFS('IEA production stats by year'!AL:AL,'IEA production stats by year'!$E:$E,$D63,'IEA production stats by year'!$AN:$AN,$C63)</f>
        <v>0</v>
      </c>
      <c r="AD63" s="58">
        <f>COUNTIFS('Country groupings'!$C:$C,$C63)-SUMIFS('IEA production stats (counts)'!Q:Q,'IEA production stats (counts)'!$E:$E,$D63,'IEA production stats (counts)'!$AN:$AN,$C63)</f>
        <v>1</v>
      </c>
      <c r="AE63" s="58">
        <f>COUNTIFS('Country groupings'!$C:$C,$C63)-SUMIFS('IEA production stats (counts)'!R:R,'IEA production stats (counts)'!$E:$E,$D63,'IEA production stats (counts)'!$AN:$AN,$C63)</f>
        <v>1</v>
      </c>
      <c r="AF63" s="58">
        <f>COUNTIFS('Country groupings'!$C:$C,$C63)-SUMIFS('IEA production stats (counts)'!S:S,'IEA production stats (counts)'!$E:$E,$D63,'IEA production stats (counts)'!$AN:$AN,$C63)</f>
        <v>1</v>
      </c>
      <c r="AG63" s="58">
        <f>COUNTIFS('Country groupings'!$C:$C,$C63)-SUMIFS('IEA production stats (counts)'!T:T,'IEA production stats (counts)'!$E:$E,$D63,'IEA production stats (counts)'!$AN:$AN,$C63)</f>
        <v>1</v>
      </c>
      <c r="AH63" s="58">
        <f>COUNTIFS('Country groupings'!$C:$C,$C63)-SUMIFS('IEA production stats (counts)'!U:U,'IEA production stats (counts)'!$E:$E,$D63,'IEA production stats (counts)'!$AN:$AN,$C63)</f>
        <v>1</v>
      </c>
      <c r="AI63" s="58">
        <f>COUNTIFS('Country groupings'!$C:$C,$C63)-SUMIFS('IEA production stats (counts)'!V:V,'IEA production stats (counts)'!$E:$E,$D63,'IEA production stats (counts)'!$AN:$AN,$C63)</f>
        <v>1</v>
      </c>
      <c r="AJ63" s="58">
        <f>COUNTIFS('Country groupings'!$C:$C,$C63)-SUMIFS('IEA production stats (counts)'!W:W,'IEA production stats (counts)'!$E:$E,$D63,'IEA production stats (counts)'!$AN:$AN,$C63)</f>
        <v>1</v>
      </c>
      <c r="AK63" s="58">
        <f>COUNTIFS('Country groupings'!$C:$C,$C63)-SUMIFS('IEA production stats (counts)'!X:X,'IEA production stats (counts)'!$E:$E,$D63,'IEA production stats (counts)'!$AN:$AN,$C63)</f>
        <v>1</v>
      </c>
      <c r="AL63" s="58">
        <f>COUNTIFS('Country groupings'!$C:$C,$C63)-SUMIFS('IEA production stats (counts)'!Y:Y,'IEA production stats (counts)'!$E:$E,$D63,'IEA production stats (counts)'!$AN:$AN,$C63)</f>
        <v>1</v>
      </c>
      <c r="AM63" s="58">
        <f>COUNTIFS('Country groupings'!$C:$C,$C63)-SUMIFS('IEA production stats (counts)'!Z:Z,'IEA production stats (counts)'!$E:$E,$D63,'IEA production stats (counts)'!$AN:$AN,$C63)</f>
        <v>1</v>
      </c>
      <c r="AN63" s="58">
        <f>COUNTIFS('Country groupings'!$C:$C,$C63)-SUMIFS('IEA production stats (counts)'!AA:AA,'IEA production stats (counts)'!$E:$E,$D63,'IEA production stats (counts)'!$AN:$AN,$C63)</f>
        <v>1</v>
      </c>
      <c r="AO63" s="58">
        <f>COUNTIFS('Country groupings'!$C:$C,$C63)-SUMIFS('IEA production stats (counts)'!AB:AB,'IEA production stats (counts)'!$E:$E,$D63,'IEA production stats (counts)'!$AN:$AN,$C63)</f>
        <v>1</v>
      </c>
      <c r="AP63" s="58">
        <f>COUNTIFS('Country groupings'!$C:$C,$C63)-SUMIFS('IEA production stats (counts)'!AC:AC,'IEA production stats (counts)'!$E:$E,$D63,'IEA production stats (counts)'!$AN:$AN,$C63)</f>
        <v>1</v>
      </c>
      <c r="AQ63" s="58">
        <f>COUNTIFS('Country groupings'!$C:$C,$C63)-SUMIFS('IEA production stats (counts)'!AD:AD,'IEA production stats (counts)'!$E:$E,$D63,'IEA production stats (counts)'!$AN:$AN,$C63)</f>
        <v>1</v>
      </c>
      <c r="AR63" s="58">
        <f>COUNTIFS('Country groupings'!$C:$C,$C63)-SUMIFS('IEA production stats (counts)'!AE:AE,'IEA production stats (counts)'!$E:$E,$D63,'IEA production stats (counts)'!$AN:$AN,$C63)</f>
        <v>1</v>
      </c>
      <c r="AS63" s="58">
        <f>COUNTIFS('Country groupings'!$C:$C,$C63)-SUMIFS('IEA production stats (counts)'!AF:AF,'IEA production stats (counts)'!$E:$E,$D63,'IEA production stats (counts)'!$AN:$AN,$C63)</f>
        <v>1</v>
      </c>
      <c r="AT63" s="58">
        <f>COUNTIFS('Country groupings'!$C:$C,$C63)-SUMIFS('IEA production stats (counts)'!AG:AG,'IEA production stats (counts)'!$E:$E,$D63,'IEA production stats (counts)'!$AN:$AN,$C63)</f>
        <v>1</v>
      </c>
      <c r="AU63" s="58">
        <f>COUNTIFS('Country groupings'!$C:$C,$C63)-SUMIFS('IEA production stats (counts)'!AH:AH,'IEA production stats (counts)'!$E:$E,$D63,'IEA production stats (counts)'!$AN:$AN,$C63)</f>
        <v>1</v>
      </c>
      <c r="AV63" s="58">
        <f>COUNTIFS('Country groupings'!$C:$C,$C63)-SUMIFS('IEA production stats (counts)'!AI:AI,'IEA production stats (counts)'!$E:$E,$D63,'IEA production stats (counts)'!$AN:$AN,$C63)</f>
        <v>1</v>
      </c>
      <c r="AW63" s="58">
        <f>COUNTIFS('Country groupings'!$C:$C,$C63)-SUMIFS('IEA production stats (counts)'!AJ:AJ,'IEA production stats (counts)'!$E:$E,$D63,'IEA production stats (counts)'!$AN:$AN,$C63)</f>
        <v>1</v>
      </c>
      <c r="AX63" s="58">
        <f>COUNTIFS('Country groupings'!$C:$C,$C63)-SUMIFS('IEA production stats (counts)'!AK:AK,'IEA production stats (counts)'!$E:$E,$D63,'IEA production stats (counts)'!$AN:$AN,$C63)</f>
        <v>1</v>
      </c>
      <c r="AY63" s="58">
        <f>COUNTIFS('Country groupings'!$C:$C,$C63)-SUMIFS('IEA production stats (counts)'!AL:AL,'IEA production stats (counts)'!$E:$E,$D63,'IEA production stats (counts)'!$AN:$AN,$C63)</f>
        <v>5</v>
      </c>
      <c r="AZ63" s="62">
        <f>SUMIFS('IEA production stats (counts)'!Q:Q,'IEA production stats (counts)'!$E:$E,$D63,'IEA production stats (counts)'!$AN:$AN,$C63)</f>
        <v>5</v>
      </c>
      <c r="BA63" s="62">
        <f>SUMIFS('IEA production stats (counts)'!R:R,'IEA production stats (counts)'!$E:$E,$D63,'IEA production stats (counts)'!$AN:$AN,$C63)</f>
        <v>5</v>
      </c>
      <c r="BB63" s="62">
        <f>SUMIFS('IEA production stats (counts)'!S:S,'IEA production stats (counts)'!$E:$E,$D63,'IEA production stats (counts)'!$AN:$AN,$C63)</f>
        <v>5</v>
      </c>
      <c r="BC63" s="62">
        <f>SUMIFS('IEA production stats (counts)'!T:T,'IEA production stats (counts)'!$E:$E,$D63,'IEA production stats (counts)'!$AN:$AN,$C63)</f>
        <v>5</v>
      </c>
      <c r="BD63" s="62">
        <f>SUMIFS('IEA production stats (counts)'!U:U,'IEA production stats (counts)'!$E:$E,$D63,'IEA production stats (counts)'!$AN:$AN,$C63)</f>
        <v>5</v>
      </c>
      <c r="BE63" s="62">
        <f>SUMIFS('IEA production stats (counts)'!V:V,'IEA production stats (counts)'!$E:$E,$D63,'IEA production stats (counts)'!$AN:$AN,$C63)</f>
        <v>5</v>
      </c>
      <c r="BF63" s="62">
        <f>SUMIFS('IEA production stats (counts)'!W:W,'IEA production stats (counts)'!$E:$E,$D63,'IEA production stats (counts)'!$AN:$AN,$C63)</f>
        <v>5</v>
      </c>
      <c r="BG63" s="62">
        <f>SUMIFS('IEA production stats (counts)'!X:X,'IEA production stats (counts)'!$E:$E,$D63,'IEA production stats (counts)'!$AN:$AN,$C63)</f>
        <v>5</v>
      </c>
      <c r="BH63" s="62">
        <f>SUMIFS('IEA production stats (counts)'!Y:Y,'IEA production stats (counts)'!$E:$E,$D63,'IEA production stats (counts)'!$AN:$AN,$C63)</f>
        <v>5</v>
      </c>
      <c r="BI63" s="62">
        <f>SUMIFS('IEA production stats (counts)'!Z:Z,'IEA production stats (counts)'!$E:$E,$D63,'IEA production stats (counts)'!$AN:$AN,$C63)</f>
        <v>5</v>
      </c>
      <c r="BJ63" s="62">
        <f>SUMIFS('IEA production stats (counts)'!AA:AA,'IEA production stats (counts)'!$E:$E,$D63,'IEA production stats (counts)'!$AN:$AN,$C63)</f>
        <v>5</v>
      </c>
      <c r="BK63" s="62">
        <f>SUMIFS('IEA production stats (counts)'!AB:AB,'IEA production stats (counts)'!$E:$E,$D63,'IEA production stats (counts)'!$AN:$AN,$C63)</f>
        <v>5</v>
      </c>
      <c r="BL63" s="62">
        <f>SUMIFS('IEA production stats (counts)'!AC:AC,'IEA production stats (counts)'!$E:$E,$D63,'IEA production stats (counts)'!$AN:$AN,$C63)</f>
        <v>5</v>
      </c>
      <c r="BM63" s="62">
        <f>SUMIFS('IEA production stats (counts)'!AD:AD,'IEA production stats (counts)'!$E:$E,$D63,'IEA production stats (counts)'!$AN:$AN,$C63)</f>
        <v>5</v>
      </c>
      <c r="BN63" s="62">
        <f>SUMIFS('IEA production stats (counts)'!AE:AE,'IEA production stats (counts)'!$E:$E,$D63,'IEA production stats (counts)'!$AN:$AN,$C63)</f>
        <v>5</v>
      </c>
      <c r="BO63" s="62">
        <f>SUMIFS('IEA production stats (counts)'!AF:AF,'IEA production stats (counts)'!$E:$E,$D63,'IEA production stats (counts)'!$AN:$AN,$C63)</f>
        <v>5</v>
      </c>
      <c r="BP63" s="62">
        <f>SUMIFS('IEA production stats (counts)'!AG:AG,'IEA production stats (counts)'!$E:$E,$D63,'IEA production stats (counts)'!$AN:$AN,$C63)</f>
        <v>5</v>
      </c>
      <c r="BQ63" s="62">
        <f>SUMIFS('IEA production stats (counts)'!AH:AH,'IEA production stats (counts)'!$E:$E,$D63,'IEA production stats (counts)'!$AN:$AN,$C63)</f>
        <v>5</v>
      </c>
      <c r="BR63" s="62">
        <f>SUMIFS('IEA production stats (counts)'!AI:AI,'IEA production stats (counts)'!$E:$E,$D63,'IEA production stats (counts)'!$AN:$AN,$C63)</f>
        <v>5</v>
      </c>
      <c r="BS63" s="62">
        <f>SUMIFS('IEA production stats (counts)'!AJ:AJ,'IEA production stats (counts)'!$E:$E,$D63,'IEA production stats (counts)'!$AN:$AN,$C63)</f>
        <v>5</v>
      </c>
      <c r="BT63" s="62">
        <f>SUMIFS('IEA production stats (counts)'!AK:AK,'IEA production stats (counts)'!$E:$E,$D63,'IEA production stats (counts)'!$AN:$AN,$C63)</f>
        <v>5</v>
      </c>
      <c r="BU63" s="62">
        <f>SUMIFS('IEA production stats (counts)'!AL:AL,'IEA production stats (counts)'!$E:$E,$D63,'IEA production stats (counts)'!$AN:$AN,$C63)</f>
        <v>1</v>
      </c>
      <c r="BV63" s="66">
        <f t="shared" si="2"/>
        <v>83.333333333333343</v>
      </c>
      <c r="BW63" s="66">
        <f t="shared" si="22"/>
        <v>83.333333333333343</v>
      </c>
      <c r="BX63" s="66">
        <f t="shared" si="23"/>
        <v>83.333333333333343</v>
      </c>
      <c r="BY63" s="66">
        <f t="shared" si="24"/>
        <v>83.333333333333343</v>
      </c>
      <c r="BZ63" s="66">
        <f t="shared" si="4"/>
        <v>83.333333333333343</v>
      </c>
      <c r="CA63" s="66">
        <f t="shared" si="5"/>
        <v>83.333333333333343</v>
      </c>
      <c r="CB63" s="66">
        <f t="shared" si="6"/>
        <v>83.333333333333343</v>
      </c>
      <c r="CC63" s="66">
        <f t="shared" si="7"/>
        <v>83.333333333333343</v>
      </c>
      <c r="CD63" s="66">
        <f t="shared" si="8"/>
        <v>83.333333333333343</v>
      </c>
      <c r="CE63" s="66">
        <f t="shared" si="9"/>
        <v>83.333333333333343</v>
      </c>
      <c r="CF63" s="66">
        <f t="shared" si="10"/>
        <v>83.333333333333343</v>
      </c>
      <c r="CG63" s="66">
        <f t="shared" si="11"/>
        <v>83.333333333333343</v>
      </c>
      <c r="CH63" s="66">
        <f t="shared" si="12"/>
        <v>83.333333333333343</v>
      </c>
      <c r="CI63" s="66">
        <f t="shared" si="13"/>
        <v>83.333333333333343</v>
      </c>
      <c r="CJ63" s="66">
        <f t="shared" si="14"/>
        <v>83.333333333333343</v>
      </c>
      <c r="CK63" s="66">
        <f t="shared" si="15"/>
        <v>83.333333333333343</v>
      </c>
      <c r="CL63" s="66">
        <f t="shared" si="16"/>
        <v>83.333333333333343</v>
      </c>
      <c r="CM63" s="66">
        <f t="shared" si="17"/>
        <v>83.333333333333343</v>
      </c>
      <c r="CN63" s="66">
        <f t="shared" si="18"/>
        <v>83.333333333333343</v>
      </c>
      <c r="CO63" s="66">
        <f t="shared" si="19"/>
        <v>83.333333333333343</v>
      </c>
      <c r="CP63" s="66">
        <f t="shared" si="20"/>
        <v>83.333333333333343</v>
      </c>
      <c r="CQ63" s="66">
        <f t="shared" si="21"/>
        <v>16.666666666666664</v>
      </c>
    </row>
    <row r="64" spans="1:95" x14ac:dyDescent="0.25">
      <c r="A64" s="5" t="str">
        <f t="shared" si="27"/>
        <v>104MRENEW</v>
      </c>
      <c r="B64" s="3">
        <v>104</v>
      </c>
      <c r="C64" t="str">
        <f>VLOOKUP($B64,'Lookup codes'!$A:$C,2,FALSE)</f>
        <v>North Africa</v>
      </c>
      <c r="D64" t="s">
        <v>640</v>
      </c>
      <c r="E64" t="s">
        <v>641</v>
      </c>
      <c r="F64" t="s">
        <v>794</v>
      </c>
      <c r="G64" t="s">
        <v>528</v>
      </c>
      <c r="H64" s="45">
        <f>SUMIFS('IEA production stats by year'!Q:Q,'IEA production stats by year'!$E:$E,$D64,'IEA production stats by year'!$AN:$AN,$C64)</f>
        <v>269943.20139999996</v>
      </c>
      <c r="I64" s="45">
        <f>SUMIFS('IEA production stats by year'!R:R,'IEA production stats by year'!$E:$E,$D64,'IEA production stats by year'!$AN:$AN,$C64)</f>
        <v>293925.99580000003</v>
      </c>
      <c r="J64" s="45">
        <f>SUMIFS('IEA production stats by year'!S:S,'IEA production stats by year'!$E:$E,$D64,'IEA production stats by year'!$AN:$AN,$C64)</f>
        <v>290293.79610000004</v>
      </c>
      <c r="K64" s="45">
        <f>SUMIFS('IEA production stats by year'!T:T,'IEA production stats by year'!$E:$E,$D64,'IEA production stats by year'!$AN:$AN,$C64)</f>
        <v>298349.0024</v>
      </c>
      <c r="L64" s="45">
        <f>SUMIFS('IEA production stats by year'!U:U,'IEA production stats by year'!$E:$E,$D64,'IEA production stats by year'!$AN:$AN,$C64)</f>
        <v>342615.40240000002</v>
      </c>
      <c r="M64" s="45">
        <f>SUMIFS('IEA production stats by year'!V:V,'IEA production stats by year'!$E:$E,$D64,'IEA production stats by year'!$AN:$AN,$C64)</f>
        <v>339869.9963</v>
      </c>
      <c r="N64" s="45">
        <f>SUMIFS('IEA production stats by year'!W:W,'IEA production stats by year'!$E:$E,$D64,'IEA production stats by year'!$AN:$AN,$C64)</f>
        <v>336232.8101</v>
      </c>
      <c r="O64" s="45">
        <f>SUMIFS('IEA production stats by year'!X:X,'IEA production stats by year'!$E:$E,$D64,'IEA production stats by year'!$AN:$AN,$C64)</f>
        <v>344329.5956</v>
      </c>
      <c r="P64" s="45">
        <f>SUMIFS('IEA production stats by year'!Y:Y,'IEA production stats by year'!$E:$E,$D64,'IEA production stats by year'!$AN:$AN,$C64)</f>
        <v>338181.80320000002</v>
      </c>
      <c r="Q64" s="45">
        <f>SUMIFS('IEA production stats by year'!Z:Z,'IEA production stats by year'!$E:$E,$D64,'IEA production stats by year'!$AN:$AN,$C64)</f>
        <v>335155.20730000001</v>
      </c>
      <c r="R64" s="45">
        <f>SUMIFS('IEA production stats by year'!AA:AA,'IEA production stats by year'!$E:$E,$D64,'IEA production stats by year'!$AN:$AN,$C64)</f>
        <v>333203.19560000004</v>
      </c>
      <c r="S64" s="45">
        <f>SUMIFS('IEA production stats by year'!AB:AB,'IEA production stats by year'!$E:$E,$D64,'IEA production stats by year'!$AN:$AN,$C64)</f>
        <v>326907.93580000004</v>
      </c>
      <c r="T64" s="45">
        <f>SUMIFS('IEA production stats by year'!AC:AC,'IEA production stats by year'!$E:$E,$D64,'IEA production stats by year'!$AN:$AN,$C64)</f>
        <v>325961.65179999999</v>
      </c>
      <c r="U64" s="45">
        <f>SUMIFS('IEA production stats by year'!AD:AD,'IEA production stats by year'!$E:$E,$D64,'IEA production stats by year'!$AN:$AN,$C64)</f>
        <v>333452.20549999998</v>
      </c>
      <c r="V64" s="45">
        <f>SUMIFS('IEA production stats by year'!AE:AE,'IEA production stats by year'!$E:$E,$D64,'IEA production stats by year'!$AN:$AN,$C64)</f>
        <v>334638.12929999997</v>
      </c>
      <c r="W64" s="45">
        <f>SUMIFS('IEA production stats by year'!AF:AF,'IEA production stats by year'!$E:$E,$D64,'IEA production stats by year'!$AN:$AN,$C64)</f>
        <v>340101.5515</v>
      </c>
      <c r="X64" s="45">
        <f>SUMIFS('IEA production stats by year'!AG:AG,'IEA production stats by year'!$E:$E,$D64,'IEA production stats by year'!$AN:$AN,$C64)</f>
        <v>344731.72520000004</v>
      </c>
      <c r="Y64" s="45">
        <f>SUMIFS('IEA production stats by year'!AH:AH,'IEA production stats by year'!$E:$E,$D64,'IEA production stats by year'!$AN:$AN,$C64)</f>
        <v>346539.24210000003</v>
      </c>
      <c r="Z64" s="45">
        <f>SUMIFS('IEA production stats by year'!AI:AI,'IEA production stats by year'!$E:$E,$D64,'IEA production stats by year'!$AN:$AN,$C64)</f>
        <v>365051.97809999995</v>
      </c>
      <c r="AA64" s="45">
        <f>SUMIFS('IEA production stats by year'!AJ:AJ,'IEA production stats by year'!$E:$E,$D64,'IEA production stats by year'!$AN:$AN,$C64)</f>
        <v>394734.66090000002</v>
      </c>
      <c r="AB64" s="45">
        <f>SUMIFS('IEA production stats by year'!AK:AK,'IEA production stats by year'!$E:$E,$D64,'IEA production stats by year'!$AN:$AN,$C64)</f>
        <v>392487.78120000003</v>
      </c>
      <c r="AC64" s="45">
        <f>SUMIFS('IEA production stats by year'!AL:AL,'IEA production stats by year'!$E:$E,$D64,'IEA production stats by year'!$AN:$AN,$C64)</f>
        <v>85669.012100000007</v>
      </c>
      <c r="AD64" s="58">
        <f>COUNTIFS('Country groupings'!$C:$C,$C64)-SUMIFS('IEA production stats (counts)'!Q:Q,'IEA production stats (counts)'!$E:$E,$D64,'IEA production stats (counts)'!$AN:$AN,$C64)</f>
        <v>1</v>
      </c>
      <c r="AE64" s="58">
        <f>COUNTIFS('Country groupings'!$C:$C,$C64)-SUMIFS('IEA production stats (counts)'!R:R,'IEA production stats (counts)'!$E:$E,$D64,'IEA production stats (counts)'!$AN:$AN,$C64)</f>
        <v>1</v>
      </c>
      <c r="AF64" s="58">
        <f>COUNTIFS('Country groupings'!$C:$C,$C64)-SUMIFS('IEA production stats (counts)'!S:S,'IEA production stats (counts)'!$E:$E,$D64,'IEA production stats (counts)'!$AN:$AN,$C64)</f>
        <v>1</v>
      </c>
      <c r="AG64" s="58">
        <f>COUNTIFS('Country groupings'!$C:$C,$C64)-SUMIFS('IEA production stats (counts)'!T:T,'IEA production stats (counts)'!$E:$E,$D64,'IEA production stats (counts)'!$AN:$AN,$C64)</f>
        <v>1</v>
      </c>
      <c r="AH64" s="58">
        <f>COUNTIFS('Country groupings'!$C:$C,$C64)-SUMIFS('IEA production stats (counts)'!U:U,'IEA production stats (counts)'!$E:$E,$D64,'IEA production stats (counts)'!$AN:$AN,$C64)</f>
        <v>1</v>
      </c>
      <c r="AI64" s="58">
        <f>COUNTIFS('Country groupings'!$C:$C,$C64)-SUMIFS('IEA production stats (counts)'!V:V,'IEA production stats (counts)'!$E:$E,$D64,'IEA production stats (counts)'!$AN:$AN,$C64)</f>
        <v>1</v>
      </c>
      <c r="AJ64" s="58">
        <f>COUNTIFS('Country groupings'!$C:$C,$C64)-SUMIFS('IEA production stats (counts)'!W:W,'IEA production stats (counts)'!$E:$E,$D64,'IEA production stats (counts)'!$AN:$AN,$C64)</f>
        <v>1</v>
      </c>
      <c r="AK64" s="58">
        <f>COUNTIFS('Country groupings'!$C:$C,$C64)-SUMIFS('IEA production stats (counts)'!X:X,'IEA production stats (counts)'!$E:$E,$D64,'IEA production stats (counts)'!$AN:$AN,$C64)</f>
        <v>1</v>
      </c>
      <c r="AL64" s="58">
        <f>COUNTIFS('Country groupings'!$C:$C,$C64)-SUMIFS('IEA production stats (counts)'!Y:Y,'IEA production stats (counts)'!$E:$E,$D64,'IEA production stats (counts)'!$AN:$AN,$C64)</f>
        <v>1</v>
      </c>
      <c r="AM64" s="58">
        <f>COUNTIFS('Country groupings'!$C:$C,$C64)-SUMIFS('IEA production stats (counts)'!Z:Z,'IEA production stats (counts)'!$E:$E,$D64,'IEA production stats (counts)'!$AN:$AN,$C64)</f>
        <v>1</v>
      </c>
      <c r="AN64" s="58">
        <f>COUNTIFS('Country groupings'!$C:$C,$C64)-SUMIFS('IEA production stats (counts)'!AA:AA,'IEA production stats (counts)'!$E:$E,$D64,'IEA production stats (counts)'!$AN:$AN,$C64)</f>
        <v>1</v>
      </c>
      <c r="AO64" s="58">
        <f>COUNTIFS('Country groupings'!$C:$C,$C64)-SUMIFS('IEA production stats (counts)'!AB:AB,'IEA production stats (counts)'!$E:$E,$D64,'IEA production stats (counts)'!$AN:$AN,$C64)</f>
        <v>1</v>
      </c>
      <c r="AP64" s="58">
        <f>COUNTIFS('Country groupings'!$C:$C,$C64)-SUMIFS('IEA production stats (counts)'!AC:AC,'IEA production stats (counts)'!$E:$E,$D64,'IEA production stats (counts)'!$AN:$AN,$C64)</f>
        <v>1</v>
      </c>
      <c r="AQ64" s="58">
        <f>COUNTIFS('Country groupings'!$C:$C,$C64)-SUMIFS('IEA production stats (counts)'!AD:AD,'IEA production stats (counts)'!$E:$E,$D64,'IEA production stats (counts)'!$AN:$AN,$C64)</f>
        <v>1</v>
      </c>
      <c r="AR64" s="58">
        <f>COUNTIFS('Country groupings'!$C:$C,$C64)-SUMIFS('IEA production stats (counts)'!AE:AE,'IEA production stats (counts)'!$E:$E,$D64,'IEA production stats (counts)'!$AN:$AN,$C64)</f>
        <v>1</v>
      </c>
      <c r="AS64" s="58">
        <f>COUNTIFS('Country groupings'!$C:$C,$C64)-SUMIFS('IEA production stats (counts)'!AF:AF,'IEA production stats (counts)'!$E:$E,$D64,'IEA production stats (counts)'!$AN:$AN,$C64)</f>
        <v>1</v>
      </c>
      <c r="AT64" s="58">
        <f>COUNTIFS('Country groupings'!$C:$C,$C64)-SUMIFS('IEA production stats (counts)'!AG:AG,'IEA production stats (counts)'!$E:$E,$D64,'IEA production stats (counts)'!$AN:$AN,$C64)</f>
        <v>1</v>
      </c>
      <c r="AU64" s="58">
        <f>COUNTIFS('Country groupings'!$C:$C,$C64)-SUMIFS('IEA production stats (counts)'!AH:AH,'IEA production stats (counts)'!$E:$E,$D64,'IEA production stats (counts)'!$AN:$AN,$C64)</f>
        <v>1</v>
      </c>
      <c r="AV64" s="58">
        <f>COUNTIFS('Country groupings'!$C:$C,$C64)-SUMIFS('IEA production stats (counts)'!AI:AI,'IEA production stats (counts)'!$E:$E,$D64,'IEA production stats (counts)'!$AN:$AN,$C64)</f>
        <v>1</v>
      </c>
      <c r="AW64" s="58">
        <f>COUNTIFS('Country groupings'!$C:$C,$C64)-SUMIFS('IEA production stats (counts)'!AJ:AJ,'IEA production stats (counts)'!$E:$E,$D64,'IEA production stats (counts)'!$AN:$AN,$C64)</f>
        <v>1</v>
      </c>
      <c r="AX64" s="58">
        <f>COUNTIFS('Country groupings'!$C:$C,$C64)-SUMIFS('IEA production stats (counts)'!AK:AK,'IEA production stats (counts)'!$E:$E,$D64,'IEA production stats (counts)'!$AN:$AN,$C64)</f>
        <v>1</v>
      </c>
      <c r="AY64" s="58">
        <f>COUNTIFS('Country groupings'!$C:$C,$C64)-SUMIFS('IEA production stats (counts)'!AL:AL,'IEA production stats (counts)'!$E:$E,$D64,'IEA production stats (counts)'!$AN:$AN,$C64)</f>
        <v>5</v>
      </c>
      <c r="AZ64" s="62">
        <f>SUMIFS('IEA production stats (counts)'!Q:Q,'IEA production stats (counts)'!$E:$E,$D64,'IEA production stats (counts)'!$AN:$AN,$C64)</f>
        <v>5</v>
      </c>
      <c r="BA64" s="62">
        <f>SUMIFS('IEA production stats (counts)'!R:R,'IEA production stats (counts)'!$E:$E,$D64,'IEA production stats (counts)'!$AN:$AN,$C64)</f>
        <v>5</v>
      </c>
      <c r="BB64" s="62">
        <f>SUMIFS('IEA production stats (counts)'!S:S,'IEA production stats (counts)'!$E:$E,$D64,'IEA production stats (counts)'!$AN:$AN,$C64)</f>
        <v>5</v>
      </c>
      <c r="BC64" s="62">
        <f>SUMIFS('IEA production stats (counts)'!T:T,'IEA production stats (counts)'!$E:$E,$D64,'IEA production stats (counts)'!$AN:$AN,$C64)</f>
        <v>5</v>
      </c>
      <c r="BD64" s="62">
        <f>SUMIFS('IEA production stats (counts)'!U:U,'IEA production stats (counts)'!$E:$E,$D64,'IEA production stats (counts)'!$AN:$AN,$C64)</f>
        <v>5</v>
      </c>
      <c r="BE64" s="62">
        <f>SUMIFS('IEA production stats (counts)'!V:V,'IEA production stats (counts)'!$E:$E,$D64,'IEA production stats (counts)'!$AN:$AN,$C64)</f>
        <v>5</v>
      </c>
      <c r="BF64" s="62">
        <f>SUMIFS('IEA production stats (counts)'!W:W,'IEA production stats (counts)'!$E:$E,$D64,'IEA production stats (counts)'!$AN:$AN,$C64)</f>
        <v>5</v>
      </c>
      <c r="BG64" s="62">
        <f>SUMIFS('IEA production stats (counts)'!X:X,'IEA production stats (counts)'!$E:$E,$D64,'IEA production stats (counts)'!$AN:$AN,$C64)</f>
        <v>5</v>
      </c>
      <c r="BH64" s="62">
        <f>SUMIFS('IEA production stats (counts)'!Y:Y,'IEA production stats (counts)'!$E:$E,$D64,'IEA production stats (counts)'!$AN:$AN,$C64)</f>
        <v>5</v>
      </c>
      <c r="BI64" s="62">
        <f>SUMIFS('IEA production stats (counts)'!Z:Z,'IEA production stats (counts)'!$E:$E,$D64,'IEA production stats (counts)'!$AN:$AN,$C64)</f>
        <v>5</v>
      </c>
      <c r="BJ64" s="62">
        <f>SUMIFS('IEA production stats (counts)'!AA:AA,'IEA production stats (counts)'!$E:$E,$D64,'IEA production stats (counts)'!$AN:$AN,$C64)</f>
        <v>5</v>
      </c>
      <c r="BK64" s="62">
        <f>SUMIFS('IEA production stats (counts)'!AB:AB,'IEA production stats (counts)'!$E:$E,$D64,'IEA production stats (counts)'!$AN:$AN,$C64)</f>
        <v>5</v>
      </c>
      <c r="BL64" s="62">
        <f>SUMIFS('IEA production stats (counts)'!AC:AC,'IEA production stats (counts)'!$E:$E,$D64,'IEA production stats (counts)'!$AN:$AN,$C64)</f>
        <v>5</v>
      </c>
      <c r="BM64" s="62">
        <f>SUMIFS('IEA production stats (counts)'!AD:AD,'IEA production stats (counts)'!$E:$E,$D64,'IEA production stats (counts)'!$AN:$AN,$C64)</f>
        <v>5</v>
      </c>
      <c r="BN64" s="62">
        <f>SUMIFS('IEA production stats (counts)'!AE:AE,'IEA production stats (counts)'!$E:$E,$D64,'IEA production stats (counts)'!$AN:$AN,$C64)</f>
        <v>5</v>
      </c>
      <c r="BO64" s="62">
        <f>SUMIFS('IEA production stats (counts)'!AF:AF,'IEA production stats (counts)'!$E:$E,$D64,'IEA production stats (counts)'!$AN:$AN,$C64)</f>
        <v>5</v>
      </c>
      <c r="BP64" s="62">
        <f>SUMIFS('IEA production stats (counts)'!AG:AG,'IEA production stats (counts)'!$E:$E,$D64,'IEA production stats (counts)'!$AN:$AN,$C64)</f>
        <v>5</v>
      </c>
      <c r="BQ64" s="62">
        <f>SUMIFS('IEA production stats (counts)'!AH:AH,'IEA production stats (counts)'!$E:$E,$D64,'IEA production stats (counts)'!$AN:$AN,$C64)</f>
        <v>5</v>
      </c>
      <c r="BR64" s="62">
        <f>SUMIFS('IEA production stats (counts)'!AI:AI,'IEA production stats (counts)'!$E:$E,$D64,'IEA production stats (counts)'!$AN:$AN,$C64)</f>
        <v>5</v>
      </c>
      <c r="BS64" s="62">
        <f>SUMIFS('IEA production stats (counts)'!AJ:AJ,'IEA production stats (counts)'!$E:$E,$D64,'IEA production stats (counts)'!$AN:$AN,$C64)</f>
        <v>5</v>
      </c>
      <c r="BT64" s="62">
        <f>SUMIFS('IEA production stats (counts)'!AK:AK,'IEA production stats (counts)'!$E:$E,$D64,'IEA production stats (counts)'!$AN:$AN,$C64)</f>
        <v>5</v>
      </c>
      <c r="BU64" s="62">
        <f>SUMIFS('IEA production stats (counts)'!AL:AL,'IEA production stats (counts)'!$E:$E,$D64,'IEA production stats (counts)'!$AN:$AN,$C64)</f>
        <v>1</v>
      </c>
      <c r="BV64" s="66">
        <f t="shared" si="2"/>
        <v>83.333333333333343</v>
      </c>
      <c r="BW64" s="66">
        <f t="shared" si="22"/>
        <v>83.333333333333343</v>
      </c>
      <c r="BX64" s="66">
        <f t="shared" si="23"/>
        <v>83.333333333333343</v>
      </c>
      <c r="BY64" s="66">
        <f t="shared" si="24"/>
        <v>83.333333333333343</v>
      </c>
      <c r="BZ64" s="66">
        <f t="shared" si="4"/>
        <v>83.333333333333343</v>
      </c>
      <c r="CA64" s="66">
        <f t="shared" si="5"/>
        <v>83.333333333333343</v>
      </c>
      <c r="CB64" s="66">
        <f t="shared" si="6"/>
        <v>83.333333333333343</v>
      </c>
      <c r="CC64" s="66">
        <f t="shared" si="7"/>
        <v>83.333333333333343</v>
      </c>
      <c r="CD64" s="66">
        <f t="shared" si="8"/>
        <v>83.333333333333343</v>
      </c>
      <c r="CE64" s="66">
        <f t="shared" si="9"/>
        <v>83.333333333333343</v>
      </c>
      <c r="CF64" s="66">
        <f t="shared" si="10"/>
        <v>83.333333333333343</v>
      </c>
      <c r="CG64" s="66">
        <f t="shared" si="11"/>
        <v>83.333333333333343</v>
      </c>
      <c r="CH64" s="66">
        <f t="shared" si="12"/>
        <v>83.333333333333343</v>
      </c>
      <c r="CI64" s="66">
        <f t="shared" si="13"/>
        <v>83.333333333333343</v>
      </c>
      <c r="CJ64" s="66">
        <f t="shared" si="14"/>
        <v>83.333333333333343</v>
      </c>
      <c r="CK64" s="66">
        <f t="shared" si="15"/>
        <v>83.333333333333343</v>
      </c>
      <c r="CL64" s="66">
        <f t="shared" si="16"/>
        <v>83.333333333333343</v>
      </c>
      <c r="CM64" s="66">
        <f t="shared" si="17"/>
        <v>83.333333333333343</v>
      </c>
      <c r="CN64" s="66">
        <f t="shared" si="18"/>
        <v>83.333333333333343</v>
      </c>
      <c r="CO64" s="66">
        <f t="shared" si="19"/>
        <v>83.333333333333343</v>
      </c>
      <c r="CP64" s="66">
        <f t="shared" si="20"/>
        <v>83.333333333333343</v>
      </c>
      <c r="CQ64" s="66">
        <f t="shared" si="21"/>
        <v>16.666666666666664</v>
      </c>
    </row>
    <row r="65" spans="1:95" x14ac:dyDescent="0.25">
      <c r="A65" s="5" t="str">
        <f t="shared" si="27"/>
        <v>104TOTAL</v>
      </c>
      <c r="B65" s="3">
        <v>104</v>
      </c>
      <c r="C65" t="str">
        <f>VLOOKUP($B65,'Lookup codes'!$A:$C,2,FALSE)</f>
        <v>North Africa</v>
      </c>
      <c r="D65" t="s">
        <v>642</v>
      </c>
      <c r="E65" t="s">
        <v>643</v>
      </c>
      <c r="F65" t="s">
        <v>794</v>
      </c>
      <c r="G65" t="s">
        <v>528</v>
      </c>
      <c r="H65" s="45">
        <f>SUMIFS('IEA production stats by year'!Q:Q,'IEA production stats by year'!$E:$E,$D65,'IEA production stats by year'!$AN:$AN,$C65)</f>
        <v>11769155.525299998</v>
      </c>
      <c r="I65" s="45">
        <f>SUMIFS('IEA production stats by year'!R:R,'IEA production stats by year'!$E:$E,$D65,'IEA production stats by year'!$AN:$AN,$C65)</f>
        <v>11674736.306400001</v>
      </c>
      <c r="J65" s="45">
        <f>SUMIFS('IEA production stats by year'!S:S,'IEA production stats by year'!$E:$E,$D65,'IEA production stats by year'!$AN:$AN,$C65)</f>
        <v>12003775.285500001</v>
      </c>
      <c r="K65" s="45">
        <f>SUMIFS('IEA production stats by year'!T:T,'IEA production stats by year'!$E:$E,$D65,'IEA production stats by year'!$AN:$AN,$C65)</f>
        <v>12862742.669500001</v>
      </c>
      <c r="L65" s="45">
        <f>SUMIFS('IEA production stats by year'!U:U,'IEA production stats by year'!$E:$E,$D65,'IEA production stats by year'!$AN:$AN,$C65)</f>
        <v>13502663.142100001</v>
      </c>
      <c r="M65" s="45">
        <f>SUMIFS('IEA production stats by year'!V:V,'IEA production stats by year'!$E:$E,$D65,'IEA production stats by year'!$AN:$AN,$C65)</f>
        <v>14808471.231600001</v>
      </c>
      <c r="N65" s="45">
        <f>SUMIFS('IEA production stats by year'!W:W,'IEA production stats by year'!$E:$E,$D65,'IEA production stats by year'!$AN:$AN,$C65)</f>
        <v>15098668.6183</v>
      </c>
      <c r="O65" s="45">
        <f>SUMIFS('IEA production stats by year'!X:X,'IEA production stats by year'!$E:$E,$D65,'IEA production stats by year'!$AN:$AN,$C65)</f>
        <v>15464828.967900001</v>
      </c>
      <c r="P65" s="45">
        <f>SUMIFS('IEA production stats by year'!Y:Y,'IEA production stats by year'!$E:$E,$D65,'IEA production stats by year'!$AN:$AN,$C65)</f>
        <v>15468127.751700001</v>
      </c>
      <c r="Q65" s="45">
        <f>SUMIFS('IEA production stats by year'!Z:Z,'IEA production stats by year'!$E:$E,$D65,'IEA production stats by year'!$AN:$AN,$C65)</f>
        <v>14788363.7017</v>
      </c>
      <c r="R65" s="45">
        <f>SUMIFS('IEA production stats by year'!AA:AA,'IEA production stats by year'!$E:$E,$D65,'IEA production stats by year'!$AN:$AN,$C65)</f>
        <v>14882525.390700001</v>
      </c>
      <c r="S65" s="45">
        <f>SUMIFS('IEA production stats by year'!AB:AB,'IEA production stats by year'!$E:$E,$D65,'IEA production stats by year'!$AN:$AN,$C65)</f>
        <v>11595764.708999999</v>
      </c>
      <c r="T65" s="45">
        <f>SUMIFS('IEA production stats by year'!AC:AC,'IEA production stats by year'!$E:$E,$D65,'IEA production stats by year'!$AN:$AN,$C65)</f>
        <v>13828601.226400001</v>
      </c>
      <c r="U65" s="45">
        <f>SUMIFS('IEA production stats by year'!AD:AD,'IEA production stats by year'!$E:$E,$D65,'IEA production stats by year'!$AN:$AN,$C65)</f>
        <v>12384176.704599999</v>
      </c>
      <c r="V65" s="45">
        <f>SUMIFS('IEA production stats by year'!AE:AE,'IEA production stats by year'!$E:$E,$D65,'IEA production stats by year'!$AN:$AN,$C65)</f>
        <v>11331649.353</v>
      </c>
      <c r="W65" s="45">
        <f>SUMIFS('IEA production stats by year'!AF:AF,'IEA production stats by year'!$E:$E,$D65,'IEA production stats by year'!$AN:$AN,$C65)</f>
        <v>10903613.818599999</v>
      </c>
      <c r="X65" s="45">
        <f>SUMIFS('IEA production stats by year'!AG:AG,'IEA production stats by year'!$E:$E,$D65,'IEA production stats by year'!$AN:$AN,$C65)</f>
        <v>11341046.211099999</v>
      </c>
      <c r="Y65" s="45">
        <f>SUMIFS('IEA production stats by year'!AH:AH,'IEA production stats by year'!$E:$E,$D65,'IEA production stats by year'!$AN:$AN,$C65)</f>
        <v>12668772.311900001</v>
      </c>
      <c r="Z65" s="45">
        <f>SUMIFS('IEA production stats by year'!AI:AI,'IEA production stats by year'!$E:$E,$D65,'IEA production stats by year'!$AN:$AN,$C65)</f>
        <v>13451656.220100001</v>
      </c>
      <c r="AA65" s="45">
        <f>SUMIFS('IEA production stats by year'!AJ:AJ,'IEA production stats by year'!$E:$E,$D65,'IEA production stats by year'!$AN:$AN,$C65)</f>
        <v>13665190.8158</v>
      </c>
      <c r="AB65" s="45">
        <f>SUMIFS('IEA production stats by year'!AK:AK,'IEA production stats by year'!$E:$E,$D65,'IEA production stats by year'!$AN:$AN,$C65)</f>
        <v>10978612.013199998</v>
      </c>
      <c r="AC65" s="45">
        <f>SUMIFS('IEA production stats by year'!AL:AL,'IEA production stats by year'!$E:$E,$D65,'IEA production stats by year'!$AN:$AN,$C65)</f>
        <v>92335.540699999998</v>
      </c>
      <c r="AD65" s="58">
        <f>COUNTIFS('Country groupings'!$C:$C,$C65)-SUMIFS('IEA production stats (counts)'!Q:Q,'IEA production stats (counts)'!$E:$E,$D65,'IEA production stats (counts)'!$AN:$AN,$C65)</f>
        <v>1</v>
      </c>
      <c r="AE65" s="58">
        <f>COUNTIFS('Country groupings'!$C:$C,$C65)-SUMIFS('IEA production stats (counts)'!R:R,'IEA production stats (counts)'!$E:$E,$D65,'IEA production stats (counts)'!$AN:$AN,$C65)</f>
        <v>1</v>
      </c>
      <c r="AF65" s="58">
        <f>COUNTIFS('Country groupings'!$C:$C,$C65)-SUMIFS('IEA production stats (counts)'!S:S,'IEA production stats (counts)'!$E:$E,$D65,'IEA production stats (counts)'!$AN:$AN,$C65)</f>
        <v>1</v>
      </c>
      <c r="AG65" s="58">
        <f>COUNTIFS('Country groupings'!$C:$C,$C65)-SUMIFS('IEA production stats (counts)'!T:T,'IEA production stats (counts)'!$E:$E,$D65,'IEA production stats (counts)'!$AN:$AN,$C65)</f>
        <v>1</v>
      </c>
      <c r="AH65" s="58">
        <f>COUNTIFS('Country groupings'!$C:$C,$C65)-SUMIFS('IEA production stats (counts)'!U:U,'IEA production stats (counts)'!$E:$E,$D65,'IEA production stats (counts)'!$AN:$AN,$C65)</f>
        <v>1</v>
      </c>
      <c r="AI65" s="58">
        <f>COUNTIFS('Country groupings'!$C:$C,$C65)-SUMIFS('IEA production stats (counts)'!V:V,'IEA production stats (counts)'!$E:$E,$D65,'IEA production stats (counts)'!$AN:$AN,$C65)</f>
        <v>1</v>
      </c>
      <c r="AJ65" s="58">
        <f>COUNTIFS('Country groupings'!$C:$C,$C65)-SUMIFS('IEA production stats (counts)'!W:W,'IEA production stats (counts)'!$E:$E,$D65,'IEA production stats (counts)'!$AN:$AN,$C65)</f>
        <v>1</v>
      </c>
      <c r="AK65" s="58">
        <f>COUNTIFS('Country groupings'!$C:$C,$C65)-SUMIFS('IEA production stats (counts)'!X:X,'IEA production stats (counts)'!$E:$E,$D65,'IEA production stats (counts)'!$AN:$AN,$C65)</f>
        <v>1</v>
      </c>
      <c r="AL65" s="58">
        <f>COUNTIFS('Country groupings'!$C:$C,$C65)-SUMIFS('IEA production stats (counts)'!Y:Y,'IEA production stats (counts)'!$E:$E,$D65,'IEA production stats (counts)'!$AN:$AN,$C65)</f>
        <v>1</v>
      </c>
      <c r="AM65" s="58">
        <f>COUNTIFS('Country groupings'!$C:$C,$C65)-SUMIFS('IEA production stats (counts)'!Z:Z,'IEA production stats (counts)'!$E:$E,$D65,'IEA production stats (counts)'!$AN:$AN,$C65)</f>
        <v>1</v>
      </c>
      <c r="AN65" s="58">
        <f>COUNTIFS('Country groupings'!$C:$C,$C65)-SUMIFS('IEA production stats (counts)'!AA:AA,'IEA production stats (counts)'!$E:$E,$D65,'IEA production stats (counts)'!$AN:$AN,$C65)</f>
        <v>1</v>
      </c>
      <c r="AO65" s="58">
        <f>COUNTIFS('Country groupings'!$C:$C,$C65)-SUMIFS('IEA production stats (counts)'!AB:AB,'IEA production stats (counts)'!$E:$E,$D65,'IEA production stats (counts)'!$AN:$AN,$C65)</f>
        <v>1</v>
      </c>
      <c r="AP65" s="58">
        <f>COUNTIFS('Country groupings'!$C:$C,$C65)-SUMIFS('IEA production stats (counts)'!AC:AC,'IEA production stats (counts)'!$E:$E,$D65,'IEA production stats (counts)'!$AN:$AN,$C65)</f>
        <v>1</v>
      </c>
      <c r="AQ65" s="58">
        <f>COUNTIFS('Country groupings'!$C:$C,$C65)-SUMIFS('IEA production stats (counts)'!AD:AD,'IEA production stats (counts)'!$E:$E,$D65,'IEA production stats (counts)'!$AN:$AN,$C65)</f>
        <v>1</v>
      </c>
      <c r="AR65" s="58">
        <f>COUNTIFS('Country groupings'!$C:$C,$C65)-SUMIFS('IEA production stats (counts)'!AE:AE,'IEA production stats (counts)'!$E:$E,$D65,'IEA production stats (counts)'!$AN:$AN,$C65)</f>
        <v>1</v>
      </c>
      <c r="AS65" s="58">
        <f>COUNTIFS('Country groupings'!$C:$C,$C65)-SUMIFS('IEA production stats (counts)'!AF:AF,'IEA production stats (counts)'!$E:$E,$D65,'IEA production stats (counts)'!$AN:$AN,$C65)</f>
        <v>1</v>
      </c>
      <c r="AT65" s="58">
        <f>COUNTIFS('Country groupings'!$C:$C,$C65)-SUMIFS('IEA production stats (counts)'!AG:AG,'IEA production stats (counts)'!$E:$E,$D65,'IEA production stats (counts)'!$AN:$AN,$C65)</f>
        <v>1</v>
      </c>
      <c r="AU65" s="58">
        <f>COUNTIFS('Country groupings'!$C:$C,$C65)-SUMIFS('IEA production stats (counts)'!AH:AH,'IEA production stats (counts)'!$E:$E,$D65,'IEA production stats (counts)'!$AN:$AN,$C65)</f>
        <v>1</v>
      </c>
      <c r="AV65" s="58">
        <f>COUNTIFS('Country groupings'!$C:$C,$C65)-SUMIFS('IEA production stats (counts)'!AI:AI,'IEA production stats (counts)'!$E:$E,$D65,'IEA production stats (counts)'!$AN:$AN,$C65)</f>
        <v>1</v>
      </c>
      <c r="AW65" s="58">
        <f>COUNTIFS('Country groupings'!$C:$C,$C65)-SUMIFS('IEA production stats (counts)'!AJ:AJ,'IEA production stats (counts)'!$E:$E,$D65,'IEA production stats (counts)'!$AN:$AN,$C65)</f>
        <v>1</v>
      </c>
      <c r="AX65" s="58">
        <f>COUNTIFS('Country groupings'!$C:$C,$C65)-SUMIFS('IEA production stats (counts)'!AK:AK,'IEA production stats (counts)'!$E:$E,$D65,'IEA production stats (counts)'!$AN:$AN,$C65)</f>
        <v>1</v>
      </c>
      <c r="AY65" s="58">
        <f>COUNTIFS('Country groupings'!$C:$C,$C65)-SUMIFS('IEA production stats (counts)'!AL:AL,'IEA production stats (counts)'!$E:$E,$D65,'IEA production stats (counts)'!$AN:$AN,$C65)</f>
        <v>5</v>
      </c>
      <c r="AZ65" s="62">
        <f>SUMIFS('IEA production stats (counts)'!Q:Q,'IEA production stats (counts)'!$E:$E,$D65,'IEA production stats (counts)'!$AN:$AN,$C65)</f>
        <v>5</v>
      </c>
      <c r="BA65" s="62">
        <f>SUMIFS('IEA production stats (counts)'!R:R,'IEA production stats (counts)'!$E:$E,$D65,'IEA production stats (counts)'!$AN:$AN,$C65)</f>
        <v>5</v>
      </c>
      <c r="BB65" s="62">
        <f>SUMIFS('IEA production stats (counts)'!S:S,'IEA production stats (counts)'!$E:$E,$D65,'IEA production stats (counts)'!$AN:$AN,$C65)</f>
        <v>5</v>
      </c>
      <c r="BC65" s="62">
        <f>SUMIFS('IEA production stats (counts)'!T:T,'IEA production stats (counts)'!$E:$E,$D65,'IEA production stats (counts)'!$AN:$AN,$C65)</f>
        <v>5</v>
      </c>
      <c r="BD65" s="62">
        <f>SUMIFS('IEA production stats (counts)'!U:U,'IEA production stats (counts)'!$E:$E,$D65,'IEA production stats (counts)'!$AN:$AN,$C65)</f>
        <v>5</v>
      </c>
      <c r="BE65" s="62">
        <f>SUMIFS('IEA production stats (counts)'!V:V,'IEA production stats (counts)'!$E:$E,$D65,'IEA production stats (counts)'!$AN:$AN,$C65)</f>
        <v>5</v>
      </c>
      <c r="BF65" s="62">
        <f>SUMIFS('IEA production stats (counts)'!W:W,'IEA production stats (counts)'!$E:$E,$D65,'IEA production stats (counts)'!$AN:$AN,$C65)</f>
        <v>5</v>
      </c>
      <c r="BG65" s="62">
        <f>SUMIFS('IEA production stats (counts)'!X:X,'IEA production stats (counts)'!$E:$E,$D65,'IEA production stats (counts)'!$AN:$AN,$C65)</f>
        <v>5</v>
      </c>
      <c r="BH65" s="62">
        <f>SUMIFS('IEA production stats (counts)'!Y:Y,'IEA production stats (counts)'!$E:$E,$D65,'IEA production stats (counts)'!$AN:$AN,$C65)</f>
        <v>5</v>
      </c>
      <c r="BI65" s="62">
        <f>SUMIFS('IEA production stats (counts)'!Z:Z,'IEA production stats (counts)'!$E:$E,$D65,'IEA production stats (counts)'!$AN:$AN,$C65)</f>
        <v>5</v>
      </c>
      <c r="BJ65" s="62">
        <f>SUMIFS('IEA production stats (counts)'!AA:AA,'IEA production stats (counts)'!$E:$E,$D65,'IEA production stats (counts)'!$AN:$AN,$C65)</f>
        <v>5</v>
      </c>
      <c r="BK65" s="62">
        <f>SUMIFS('IEA production stats (counts)'!AB:AB,'IEA production stats (counts)'!$E:$E,$D65,'IEA production stats (counts)'!$AN:$AN,$C65)</f>
        <v>5</v>
      </c>
      <c r="BL65" s="62">
        <f>SUMIFS('IEA production stats (counts)'!AC:AC,'IEA production stats (counts)'!$E:$E,$D65,'IEA production stats (counts)'!$AN:$AN,$C65)</f>
        <v>5</v>
      </c>
      <c r="BM65" s="62">
        <f>SUMIFS('IEA production stats (counts)'!AD:AD,'IEA production stats (counts)'!$E:$E,$D65,'IEA production stats (counts)'!$AN:$AN,$C65)</f>
        <v>5</v>
      </c>
      <c r="BN65" s="62">
        <f>SUMIFS('IEA production stats (counts)'!AE:AE,'IEA production stats (counts)'!$E:$E,$D65,'IEA production stats (counts)'!$AN:$AN,$C65)</f>
        <v>5</v>
      </c>
      <c r="BO65" s="62">
        <f>SUMIFS('IEA production stats (counts)'!AF:AF,'IEA production stats (counts)'!$E:$E,$D65,'IEA production stats (counts)'!$AN:$AN,$C65)</f>
        <v>5</v>
      </c>
      <c r="BP65" s="62">
        <f>SUMIFS('IEA production stats (counts)'!AG:AG,'IEA production stats (counts)'!$E:$E,$D65,'IEA production stats (counts)'!$AN:$AN,$C65)</f>
        <v>5</v>
      </c>
      <c r="BQ65" s="62">
        <f>SUMIFS('IEA production stats (counts)'!AH:AH,'IEA production stats (counts)'!$E:$E,$D65,'IEA production stats (counts)'!$AN:$AN,$C65)</f>
        <v>5</v>
      </c>
      <c r="BR65" s="62">
        <f>SUMIFS('IEA production stats (counts)'!AI:AI,'IEA production stats (counts)'!$E:$E,$D65,'IEA production stats (counts)'!$AN:$AN,$C65)</f>
        <v>5</v>
      </c>
      <c r="BS65" s="62">
        <f>SUMIFS('IEA production stats (counts)'!AJ:AJ,'IEA production stats (counts)'!$E:$E,$D65,'IEA production stats (counts)'!$AN:$AN,$C65)</f>
        <v>5</v>
      </c>
      <c r="BT65" s="62">
        <f>SUMIFS('IEA production stats (counts)'!AK:AK,'IEA production stats (counts)'!$E:$E,$D65,'IEA production stats (counts)'!$AN:$AN,$C65)</f>
        <v>5</v>
      </c>
      <c r="BU65" s="62">
        <f>SUMIFS('IEA production stats (counts)'!AL:AL,'IEA production stats (counts)'!$E:$E,$D65,'IEA production stats (counts)'!$AN:$AN,$C65)</f>
        <v>1</v>
      </c>
      <c r="BV65" s="66">
        <f t="shared" si="2"/>
        <v>83.333333333333343</v>
      </c>
      <c r="BW65" s="66">
        <f t="shared" si="22"/>
        <v>83.333333333333343</v>
      </c>
      <c r="BX65" s="66">
        <f t="shared" si="23"/>
        <v>83.333333333333343</v>
      </c>
      <c r="BY65" s="66">
        <f t="shared" si="24"/>
        <v>83.333333333333343</v>
      </c>
      <c r="BZ65" s="66">
        <f t="shared" si="4"/>
        <v>83.333333333333343</v>
      </c>
      <c r="CA65" s="66">
        <f t="shared" si="5"/>
        <v>83.333333333333343</v>
      </c>
      <c r="CB65" s="66">
        <f t="shared" si="6"/>
        <v>83.333333333333343</v>
      </c>
      <c r="CC65" s="66">
        <f t="shared" si="7"/>
        <v>83.333333333333343</v>
      </c>
      <c r="CD65" s="66">
        <f t="shared" si="8"/>
        <v>83.333333333333343</v>
      </c>
      <c r="CE65" s="66">
        <f t="shared" si="9"/>
        <v>83.333333333333343</v>
      </c>
      <c r="CF65" s="66">
        <f t="shared" si="10"/>
        <v>83.333333333333343</v>
      </c>
      <c r="CG65" s="66">
        <f t="shared" si="11"/>
        <v>83.333333333333343</v>
      </c>
      <c r="CH65" s="66">
        <f t="shared" si="12"/>
        <v>83.333333333333343</v>
      </c>
      <c r="CI65" s="66">
        <f t="shared" si="13"/>
        <v>83.333333333333343</v>
      </c>
      <c r="CJ65" s="66">
        <f t="shared" si="14"/>
        <v>83.333333333333343</v>
      </c>
      <c r="CK65" s="66">
        <f t="shared" si="15"/>
        <v>83.333333333333343</v>
      </c>
      <c r="CL65" s="66">
        <f t="shared" si="16"/>
        <v>83.333333333333343</v>
      </c>
      <c r="CM65" s="66">
        <f t="shared" si="17"/>
        <v>83.333333333333343</v>
      </c>
      <c r="CN65" s="66">
        <f t="shared" si="18"/>
        <v>83.333333333333343</v>
      </c>
      <c r="CO65" s="66">
        <f t="shared" si="19"/>
        <v>83.333333333333343</v>
      </c>
      <c r="CP65" s="66">
        <f t="shared" si="20"/>
        <v>83.333333333333343</v>
      </c>
      <c r="CQ65" s="66">
        <f t="shared" si="21"/>
        <v>16.666666666666664</v>
      </c>
    </row>
    <row r="66" spans="1:95" x14ac:dyDescent="0.25">
      <c r="A66" s="5" t="str">
        <f>B66&amp;D66</f>
        <v>105HYDRO</v>
      </c>
      <c r="B66" s="3">
        <v>105</v>
      </c>
      <c r="C66" t="str">
        <f>VLOOKUP($B66,'Lookup codes'!$A:$C,2,FALSE)</f>
        <v>West Africa</v>
      </c>
      <c r="D66" t="s">
        <v>539</v>
      </c>
      <c r="E66" t="s">
        <v>540</v>
      </c>
      <c r="F66" t="s">
        <v>794</v>
      </c>
      <c r="G66" t="s">
        <v>528</v>
      </c>
      <c r="H66" s="45">
        <f>SUMIFS('IEA production stats by year'!Q:Q,'IEA production stats by year'!$E:$E,$D66,'IEA production stats by year'!$AN:$AN,$C66)</f>
        <v>50770.803099999997</v>
      </c>
      <c r="I66" s="45">
        <f>SUMIFS('IEA production stats by year'!R:R,'IEA production stats by year'!$E:$E,$D66,'IEA production stats by year'!$AN:$AN,$C66)</f>
        <v>51728.395499999999</v>
      </c>
      <c r="J66" s="45">
        <f>SUMIFS('IEA production stats by year'!S:S,'IEA production stats by year'!$E:$E,$D66,'IEA production stats by year'!$AN:$AN,$C66)</f>
        <v>54313.204300000005</v>
      </c>
      <c r="K66" s="45">
        <f>SUMIFS('IEA production stats by year'!T:T,'IEA production stats by year'!$E:$E,$D66,'IEA production stats by year'!$AN:$AN,$C66)</f>
        <v>47843.9997</v>
      </c>
      <c r="L66" s="45">
        <f>SUMIFS('IEA production stats by year'!U:U,'IEA production stats by year'!$E:$E,$D66,'IEA production stats by year'!$AN:$AN,$C66)</f>
        <v>54788.397900000004</v>
      </c>
      <c r="M66" s="45">
        <f>SUMIFS('IEA production stats by year'!V:V,'IEA production stats by year'!$E:$E,$D66,'IEA production stats by year'!$AN:$AN,$C66)</f>
        <v>53672.406199999998</v>
      </c>
      <c r="N66" s="45">
        <f>SUMIFS('IEA production stats by year'!W:W,'IEA production stats by year'!$E:$E,$D66,'IEA production stats by year'!$AN:$AN,$C66)</f>
        <v>48538.799200000001</v>
      </c>
      <c r="O66" s="45">
        <f>SUMIFS('IEA production stats by year'!X:X,'IEA production stats by year'!$E:$E,$D66,'IEA production stats by year'!$AN:$AN,$C66)</f>
        <v>42634.799800000001</v>
      </c>
      <c r="P66" s="45">
        <f>SUMIFS('IEA production stats by year'!Y:Y,'IEA production stats by year'!$E:$E,$D66,'IEA production stats by year'!$AN:$AN,$C66)</f>
        <v>50058.000500000002</v>
      </c>
      <c r="Q66" s="45">
        <f>SUMIFS('IEA production stats by year'!Z:Z,'IEA production stats by year'!$E:$E,$D66,'IEA production stats by year'!$AN:$AN,$C66)</f>
        <v>49129.200599999996</v>
      </c>
      <c r="R66" s="45">
        <f>SUMIFS('IEA production stats by year'!AA:AA,'IEA production stats by year'!$E:$E,$D66,'IEA production stats by year'!$AN:$AN,$C66)</f>
        <v>54291.6005</v>
      </c>
      <c r="S66" s="45">
        <f>SUMIFS('IEA production stats by year'!AB:AB,'IEA production stats by year'!$E:$E,$D66,'IEA production stats by year'!$AN:$AN,$C66)</f>
        <v>55166.3989</v>
      </c>
      <c r="T66" s="45">
        <f>SUMIFS('IEA production stats by year'!AC:AC,'IEA production stats by year'!$E:$E,$D66,'IEA production stats by year'!$AN:$AN,$C66)</f>
        <v>56188.798700000007</v>
      </c>
      <c r="U66" s="45">
        <f>SUMIFS('IEA production stats by year'!AD:AD,'IEA production stats by year'!$E:$E,$D66,'IEA production stats by year'!$AN:$AN,$C66)</f>
        <v>54727.199399999998</v>
      </c>
      <c r="V66" s="45">
        <f>SUMIFS('IEA production stats by year'!AE:AE,'IEA production stats by year'!$E:$E,$D66,'IEA production stats by year'!$AN:$AN,$C66)</f>
        <v>56757.6005</v>
      </c>
      <c r="W66" s="45">
        <f>SUMIFS('IEA production stats by year'!AF:AF,'IEA production stats by year'!$E:$E,$D66,'IEA production stats by year'!$AN:$AN,$C66)</f>
        <v>49226.397299999997</v>
      </c>
      <c r="X66" s="45">
        <f>SUMIFS('IEA production stats by year'!AG:AG,'IEA production stats by year'!$E:$E,$D66,'IEA production stats by year'!$AN:$AN,$C66)</f>
        <v>55605.5942</v>
      </c>
      <c r="Y66" s="45">
        <f>SUMIFS('IEA production stats by year'!AH:AH,'IEA production stats by year'!$E:$E,$D66,'IEA production stats by year'!$AN:$AN,$C66)</f>
        <v>56214.149700000002</v>
      </c>
      <c r="Z66" s="45">
        <f>SUMIFS('IEA production stats by year'!AI:AI,'IEA production stats by year'!$E:$E,$D66,'IEA production stats by year'!$AN:$AN,$C66)</f>
        <v>60720.750099999997</v>
      </c>
      <c r="AA66" s="45">
        <f>SUMIFS('IEA production stats by year'!AJ:AJ,'IEA production stats by year'!$E:$E,$D66,'IEA production stats by year'!$AN:$AN,$C66)</f>
        <v>69743.316599999991</v>
      </c>
      <c r="AB66" s="45">
        <f>SUMIFS('IEA production stats by year'!AK:AK,'IEA production stats by year'!$E:$E,$D66,'IEA production stats by year'!$AN:$AN,$C66)</f>
        <v>66518.668399999995</v>
      </c>
      <c r="AC66" s="45">
        <f>SUMIFS('IEA production stats by year'!AL:AL,'IEA production stats by year'!$E:$E,$D66,'IEA production stats by year'!$AN:$AN,$C66)</f>
        <v>0</v>
      </c>
      <c r="AD66" s="58">
        <f>COUNTIFS('Country groupings'!$C:$C,$C66)-SUMIFS('IEA production stats (counts)'!Q:Q,'IEA production stats (counts)'!$E:$E,$D66,'IEA production stats (counts)'!$AN:$AN,$C66)</f>
        <v>8</v>
      </c>
      <c r="AE66" s="58">
        <f>COUNTIFS('Country groupings'!$C:$C,$C66)-SUMIFS('IEA production stats (counts)'!R:R,'IEA production stats (counts)'!$E:$E,$D66,'IEA production stats (counts)'!$AN:$AN,$C66)</f>
        <v>8</v>
      </c>
      <c r="AF66" s="58">
        <f>COUNTIFS('Country groupings'!$C:$C,$C66)-SUMIFS('IEA production stats (counts)'!S:S,'IEA production stats (counts)'!$E:$E,$D66,'IEA production stats (counts)'!$AN:$AN,$C66)</f>
        <v>8</v>
      </c>
      <c r="AG66" s="58">
        <f>COUNTIFS('Country groupings'!$C:$C,$C66)-SUMIFS('IEA production stats (counts)'!T:T,'IEA production stats (counts)'!$E:$E,$D66,'IEA production stats (counts)'!$AN:$AN,$C66)</f>
        <v>8</v>
      </c>
      <c r="AH66" s="58">
        <f>COUNTIFS('Country groupings'!$C:$C,$C66)-SUMIFS('IEA production stats (counts)'!U:U,'IEA production stats (counts)'!$E:$E,$D66,'IEA production stats (counts)'!$AN:$AN,$C66)</f>
        <v>8</v>
      </c>
      <c r="AI66" s="58">
        <f>COUNTIFS('Country groupings'!$C:$C,$C66)-SUMIFS('IEA production stats (counts)'!V:V,'IEA production stats (counts)'!$E:$E,$D66,'IEA production stats (counts)'!$AN:$AN,$C66)</f>
        <v>8</v>
      </c>
      <c r="AJ66" s="58">
        <f>COUNTIFS('Country groupings'!$C:$C,$C66)-SUMIFS('IEA production stats (counts)'!W:W,'IEA production stats (counts)'!$E:$E,$D66,'IEA production stats (counts)'!$AN:$AN,$C66)</f>
        <v>8</v>
      </c>
      <c r="AK66" s="58">
        <f>COUNTIFS('Country groupings'!$C:$C,$C66)-SUMIFS('IEA production stats (counts)'!X:X,'IEA production stats (counts)'!$E:$E,$D66,'IEA production stats (counts)'!$AN:$AN,$C66)</f>
        <v>8</v>
      </c>
      <c r="AL66" s="58">
        <f>COUNTIFS('Country groupings'!$C:$C,$C66)-SUMIFS('IEA production stats (counts)'!Y:Y,'IEA production stats (counts)'!$E:$E,$D66,'IEA production stats (counts)'!$AN:$AN,$C66)</f>
        <v>8</v>
      </c>
      <c r="AM66" s="58">
        <f>COUNTIFS('Country groupings'!$C:$C,$C66)-SUMIFS('IEA production stats (counts)'!Z:Z,'IEA production stats (counts)'!$E:$E,$D66,'IEA production stats (counts)'!$AN:$AN,$C66)</f>
        <v>8</v>
      </c>
      <c r="AN66" s="58">
        <f>COUNTIFS('Country groupings'!$C:$C,$C66)-SUMIFS('IEA production stats (counts)'!AA:AA,'IEA production stats (counts)'!$E:$E,$D66,'IEA production stats (counts)'!$AN:$AN,$C66)</f>
        <v>8</v>
      </c>
      <c r="AO66" s="58">
        <f>COUNTIFS('Country groupings'!$C:$C,$C66)-SUMIFS('IEA production stats (counts)'!AB:AB,'IEA production stats (counts)'!$E:$E,$D66,'IEA production stats (counts)'!$AN:$AN,$C66)</f>
        <v>8</v>
      </c>
      <c r="AP66" s="58">
        <f>COUNTIFS('Country groupings'!$C:$C,$C66)-SUMIFS('IEA production stats (counts)'!AC:AC,'IEA production stats (counts)'!$E:$E,$D66,'IEA production stats (counts)'!$AN:$AN,$C66)</f>
        <v>8</v>
      </c>
      <c r="AQ66" s="58">
        <f>COUNTIFS('Country groupings'!$C:$C,$C66)-SUMIFS('IEA production stats (counts)'!AD:AD,'IEA production stats (counts)'!$E:$E,$D66,'IEA production stats (counts)'!$AN:$AN,$C66)</f>
        <v>8</v>
      </c>
      <c r="AR66" s="58">
        <f>COUNTIFS('Country groupings'!$C:$C,$C66)-SUMIFS('IEA production stats (counts)'!AE:AE,'IEA production stats (counts)'!$E:$E,$D66,'IEA production stats (counts)'!$AN:$AN,$C66)</f>
        <v>8</v>
      </c>
      <c r="AS66" s="58">
        <f>COUNTIFS('Country groupings'!$C:$C,$C66)-SUMIFS('IEA production stats (counts)'!AF:AF,'IEA production stats (counts)'!$E:$E,$D66,'IEA production stats (counts)'!$AN:$AN,$C66)</f>
        <v>8</v>
      </c>
      <c r="AT66" s="58">
        <f>COUNTIFS('Country groupings'!$C:$C,$C66)-SUMIFS('IEA production stats (counts)'!AG:AG,'IEA production stats (counts)'!$E:$E,$D66,'IEA production stats (counts)'!$AN:$AN,$C66)</f>
        <v>8</v>
      </c>
      <c r="AU66" s="58">
        <f>COUNTIFS('Country groupings'!$C:$C,$C66)-SUMIFS('IEA production stats (counts)'!AH:AH,'IEA production stats (counts)'!$E:$E,$D66,'IEA production stats (counts)'!$AN:$AN,$C66)</f>
        <v>8</v>
      </c>
      <c r="AV66" s="58">
        <f>COUNTIFS('Country groupings'!$C:$C,$C66)-SUMIFS('IEA production stats (counts)'!AI:AI,'IEA production stats (counts)'!$E:$E,$D66,'IEA production stats (counts)'!$AN:$AN,$C66)</f>
        <v>8</v>
      </c>
      <c r="AW66" s="58">
        <f>COUNTIFS('Country groupings'!$C:$C,$C66)-SUMIFS('IEA production stats (counts)'!AJ:AJ,'IEA production stats (counts)'!$E:$E,$D66,'IEA production stats (counts)'!$AN:$AN,$C66)</f>
        <v>8</v>
      </c>
      <c r="AX66" s="58">
        <f>COUNTIFS('Country groupings'!$C:$C,$C66)-SUMIFS('IEA production stats (counts)'!AK:AK,'IEA production stats (counts)'!$E:$E,$D66,'IEA production stats (counts)'!$AN:$AN,$C66)</f>
        <v>8</v>
      </c>
      <c r="AY66" s="58">
        <f>COUNTIFS('Country groupings'!$C:$C,$C66)-SUMIFS('IEA production stats (counts)'!AL:AL,'IEA production stats (counts)'!$E:$E,$D66,'IEA production stats (counts)'!$AN:$AN,$C66)</f>
        <v>15</v>
      </c>
      <c r="AZ66" s="62">
        <f>SUMIFS('IEA production stats (counts)'!Q:Q,'IEA production stats (counts)'!$E:$E,$D66,'IEA production stats (counts)'!$AN:$AN,$C66)</f>
        <v>7</v>
      </c>
      <c r="BA66" s="62">
        <f>SUMIFS('IEA production stats (counts)'!R:R,'IEA production stats (counts)'!$E:$E,$D66,'IEA production stats (counts)'!$AN:$AN,$C66)</f>
        <v>7</v>
      </c>
      <c r="BB66" s="62">
        <f>SUMIFS('IEA production stats (counts)'!S:S,'IEA production stats (counts)'!$E:$E,$D66,'IEA production stats (counts)'!$AN:$AN,$C66)</f>
        <v>7</v>
      </c>
      <c r="BC66" s="62">
        <f>SUMIFS('IEA production stats (counts)'!T:T,'IEA production stats (counts)'!$E:$E,$D66,'IEA production stats (counts)'!$AN:$AN,$C66)</f>
        <v>7</v>
      </c>
      <c r="BD66" s="62">
        <f>SUMIFS('IEA production stats (counts)'!U:U,'IEA production stats (counts)'!$E:$E,$D66,'IEA production stats (counts)'!$AN:$AN,$C66)</f>
        <v>7</v>
      </c>
      <c r="BE66" s="62">
        <f>SUMIFS('IEA production stats (counts)'!V:V,'IEA production stats (counts)'!$E:$E,$D66,'IEA production stats (counts)'!$AN:$AN,$C66)</f>
        <v>7</v>
      </c>
      <c r="BF66" s="62">
        <f>SUMIFS('IEA production stats (counts)'!W:W,'IEA production stats (counts)'!$E:$E,$D66,'IEA production stats (counts)'!$AN:$AN,$C66)</f>
        <v>7</v>
      </c>
      <c r="BG66" s="62">
        <f>SUMIFS('IEA production stats (counts)'!X:X,'IEA production stats (counts)'!$E:$E,$D66,'IEA production stats (counts)'!$AN:$AN,$C66)</f>
        <v>7</v>
      </c>
      <c r="BH66" s="62">
        <f>SUMIFS('IEA production stats (counts)'!Y:Y,'IEA production stats (counts)'!$E:$E,$D66,'IEA production stats (counts)'!$AN:$AN,$C66)</f>
        <v>7</v>
      </c>
      <c r="BI66" s="62">
        <f>SUMIFS('IEA production stats (counts)'!Z:Z,'IEA production stats (counts)'!$E:$E,$D66,'IEA production stats (counts)'!$AN:$AN,$C66)</f>
        <v>7</v>
      </c>
      <c r="BJ66" s="62">
        <f>SUMIFS('IEA production stats (counts)'!AA:AA,'IEA production stats (counts)'!$E:$E,$D66,'IEA production stats (counts)'!$AN:$AN,$C66)</f>
        <v>7</v>
      </c>
      <c r="BK66" s="62">
        <f>SUMIFS('IEA production stats (counts)'!AB:AB,'IEA production stats (counts)'!$E:$E,$D66,'IEA production stats (counts)'!$AN:$AN,$C66)</f>
        <v>7</v>
      </c>
      <c r="BL66" s="62">
        <f>SUMIFS('IEA production stats (counts)'!AC:AC,'IEA production stats (counts)'!$E:$E,$D66,'IEA production stats (counts)'!$AN:$AN,$C66)</f>
        <v>7</v>
      </c>
      <c r="BM66" s="62">
        <f>SUMIFS('IEA production stats (counts)'!AD:AD,'IEA production stats (counts)'!$E:$E,$D66,'IEA production stats (counts)'!$AN:$AN,$C66)</f>
        <v>7</v>
      </c>
      <c r="BN66" s="62">
        <f>SUMIFS('IEA production stats (counts)'!AE:AE,'IEA production stats (counts)'!$E:$E,$D66,'IEA production stats (counts)'!$AN:$AN,$C66)</f>
        <v>7</v>
      </c>
      <c r="BO66" s="62">
        <f>SUMIFS('IEA production stats (counts)'!AF:AF,'IEA production stats (counts)'!$E:$E,$D66,'IEA production stats (counts)'!$AN:$AN,$C66)</f>
        <v>7</v>
      </c>
      <c r="BP66" s="62">
        <f>SUMIFS('IEA production stats (counts)'!AG:AG,'IEA production stats (counts)'!$E:$E,$D66,'IEA production stats (counts)'!$AN:$AN,$C66)</f>
        <v>7</v>
      </c>
      <c r="BQ66" s="62">
        <f>SUMIFS('IEA production stats (counts)'!AH:AH,'IEA production stats (counts)'!$E:$E,$D66,'IEA production stats (counts)'!$AN:$AN,$C66)</f>
        <v>7</v>
      </c>
      <c r="BR66" s="62">
        <f>SUMIFS('IEA production stats (counts)'!AI:AI,'IEA production stats (counts)'!$E:$E,$D66,'IEA production stats (counts)'!$AN:$AN,$C66)</f>
        <v>7</v>
      </c>
      <c r="BS66" s="62">
        <f>SUMIFS('IEA production stats (counts)'!AJ:AJ,'IEA production stats (counts)'!$E:$E,$D66,'IEA production stats (counts)'!$AN:$AN,$C66)</f>
        <v>7</v>
      </c>
      <c r="BT66" s="62">
        <f>SUMIFS('IEA production stats (counts)'!AK:AK,'IEA production stats (counts)'!$E:$E,$D66,'IEA production stats (counts)'!$AN:$AN,$C66)</f>
        <v>7</v>
      </c>
      <c r="BU66" s="62">
        <f>SUMIFS('IEA production stats (counts)'!AL:AL,'IEA production stats (counts)'!$E:$E,$D66,'IEA production stats (counts)'!$AN:$AN,$C66)</f>
        <v>0</v>
      </c>
      <c r="BV66" s="66">
        <f t="shared" si="2"/>
        <v>46.666666666666664</v>
      </c>
      <c r="BW66" s="66">
        <f t="shared" si="22"/>
        <v>46.666666666666664</v>
      </c>
      <c r="BX66" s="66">
        <f t="shared" si="23"/>
        <v>46.666666666666664</v>
      </c>
      <c r="BY66" s="66">
        <f t="shared" si="24"/>
        <v>46.666666666666664</v>
      </c>
      <c r="BZ66" s="66">
        <f t="shared" si="4"/>
        <v>46.666666666666664</v>
      </c>
      <c r="CA66" s="66">
        <f t="shared" si="5"/>
        <v>46.666666666666664</v>
      </c>
      <c r="CB66" s="66">
        <f t="shared" si="6"/>
        <v>46.666666666666664</v>
      </c>
      <c r="CC66" s="66">
        <f t="shared" si="7"/>
        <v>46.666666666666664</v>
      </c>
      <c r="CD66" s="66">
        <f t="shared" si="8"/>
        <v>46.666666666666664</v>
      </c>
      <c r="CE66" s="66">
        <f t="shared" si="9"/>
        <v>46.666666666666664</v>
      </c>
      <c r="CF66" s="66">
        <f t="shared" si="10"/>
        <v>46.666666666666664</v>
      </c>
      <c r="CG66" s="66">
        <f t="shared" si="11"/>
        <v>46.666666666666664</v>
      </c>
      <c r="CH66" s="66">
        <f t="shared" si="12"/>
        <v>46.666666666666664</v>
      </c>
      <c r="CI66" s="66">
        <f t="shared" si="13"/>
        <v>46.666666666666664</v>
      </c>
      <c r="CJ66" s="66">
        <f t="shared" si="14"/>
        <v>46.666666666666664</v>
      </c>
      <c r="CK66" s="66">
        <f t="shared" si="15"/>
        <v>46.666666666666664</v>
      </c>
      <c r="CL66" s="66">
        <f t="shared" si="16"/>
        <v>46.666666666666664</v>
      </c>
      <c r="CM66" s="66">
        <f t="shared" si="17"/>
        <v>46.666666666666664</v>
      </c>
      <c r="CN66" s="66">
        <f t="shared" si="18"/>
        <v>46.666666666666664</v>
      </c>
      <c r="CO66" s="66">
        <f t="shared" si="19"/>
        <v>46.666666666666664</v>
      </c>
      <c r="CP66" s="66">
        <f t="shared" si="20"/>
        <v>46.666666666666664</v>
      </c>
      <c r="CQ66" s="66">
        <f t="shared" si="21"/>
        <v>0</v>
      </c>
    </row>
    <row r="67" spans="1:95" x14ac:dyDescent="0.25">
      <c r="A67" s="5" t="str">
        <f t="shared" ref="A67:A81" si="28">B67&amp;D67</f>
        <v>105GEOTHERM</v>
      </c>
      <c r="B67" s="3">
        <v>105</v>
      </c>
      <c r="C67" t="str">
        <f>VLOOKUP($B67,'Lookup codes'!$A:$C,2,FALSE)</f>
        <v>West Africa</v>
      </c>
      <c r="D67" t="s">
        <v>610</v>
      </c>
      <c r="E67" t="s">
        <v>611</v>
      </c>
      <c r="F67" t="s">
        <v>794</v>
      </c>
      <c r="G67" t="s">
        <v>528</v>
      </c>
      <c r="H67" s="45">
        <f>SUMIFS('IEA production stats by year'!Q:Q,'IEA production stats by year'!$E:$E,$D67,'IEA production stats by year'!$AN:$AN,$C67)</f>
        <v>0</v>
      </c>
      <c r="I67" s="45">
        <f>SUMIFS('IEA production stats by year'!R:R,'IEA production stats by year'!$E:$E,$D67,'IEA production stats by year'!$AN:$AN,$C67)</f>
        <v>0</v>
      </c>
      <c r="J67" s="45">
        <f>SUMIFS('IEA production stats by year'!S:S,'IEA production stats by year'!$E:$E,$D67,'IEA production stats by year'!$AN:$AN,$C67)</f>
        <v>0</v>
      </c>
      <c r="K67" s="45">
        <f>SUMIFS('IEA production stats by year'!T:T,'IEA production stats by year'!$E:$E,$D67,'IEA production stats by year'!$AN:$AN,$C67)</f>
        <v>0</v>
      </c>
      <c r="L67" s="45">
        <f>SUMIFS('IEA production stats by year'!U:U,'IEA production stats by year'!$E:$E,$D67,'IEA production stats by year'!$AN:$AN,$C67)</f>
        <v>0</v>
      </c>
      <c r="M67" s="45">
        <f>SUMIFS('IEA production stats by year'!V:V,'IEA production stats by year'!$E:$E,$D67,'IEA production stats by year'!$AN:$AN,$C67)</f>
        <v>0</v>
      </c>
      <c r="N67" s="45">
        <f>SUMIFS('IEA production stats by year'!W:W,'IEA production stats by year'!$E:$E,$D67,'IEA production stats by year'!$AN:$AN,$C67)</f>
        <v>0</v>
      </c>
      <c r="O67" s="45">
        <f>SUMIFS('IEA production stats by year'!X:X,'IEA production stats by year'!$E:$E,$D67,'IEA production stats by year'!$AN:$AN,$C67)</f>
        <v>0</v>
      </c>
      <c r="P67" s="45">
        <f>SUMIFS('IEA production stats by year'!Y:Y,'IEA production stats by year'!$E:$E,$D67,'IEA production stats by year'!$AN:$AN,$C67)</f>
        <v>0</v>
      </c>
      <c r="Q67" s="45">
        <f>SUMIFS('IEA production stats by year'!Z:Z,'IEA production stats by year'!$E:$E,$D67,'IEA production stats by year'!$AN:$AN,$C67)</f>
        <v>0</v>
      </c>
      <c r="R67" s="45">
        <f>SUMIFS('IEA production stats by year'!AA:AA,'IEA production stats by year'!$E:$E,$D67,'IEA production stats by year'!$AN:$AN,$C67)</f>
        <v>0</v>
      </c>
      <c r="S67" s="45">
        <f>SUMIFS('IEA production stats by year'!AB:AB,'IEA production stats by year'!$E:$E,$D67,'IEA production stats by year'!$AN:$AN,$C67)</f>
        <v>0</v>
      </c>
      <c r="T67" s="45">
        <f>SUMIFS('IEA production stats by year'!AC:AC,'IEA production stats by year'!$E:$E,$D67,'IEA production stats by year'!$AN:$AN,$C67)</f>
        <v>0</v>
      </c>
      <c r="U67" s="45">
        <f>SUMIFS('IEA production stats by year'!AD:AD,'IEA production stats by year'!$E:$E,$D67,'IEA production stats by year'!$AN:$AN,$C67)</f>
        <v>0</v>
      </c>
      <c r="V67" s="45">
        <f>SUMIFS('IEA production stats by year'!AE:AE,'IEA production stats by year'!$E:$E,$D67,'IEA production stats by year'!$AN:$AN,$C67)</f>
        <v>0</v>
      </c>
      <c r="W67" s="45">
        <f>SUMIFS('IEA production stats by year'!AF:AF,'IEA production stats by year'!$E:$E,$D67,'IEA production stats by year'!$AN:$AN,$C67)</f>
        <v>0</v>
      </c>
      <c r="X67" s="45">
        <f>SUMIFS('IEA production stats by year'!AG:AG,'IEA production stats by year'!$E:$E,$D67,'IEA production stats by year'!$AN:$AN,$C67)</f>
        <v>0</v>
      </c>
      <c r="Y67" s="45">
        <f>SUMIFS('IEA production stats by year'!AH:AH,'IEA production stats by year'!$E:$E,$D67,'IEA production stats by year'!$AN:$AN,$C67)</f>
        <v>0</v>
      </c>
      <c r="Z67" s="45">
        <f>SUMIFS('IEA production stats by year'!AI:AI,'IEA production stats by year'!$E:$E,$D67,'IEA production stats by year'!$AN:$AN,$C67)</f>
        <v>0</v>
      </c>
      <c r="AA67" s="45">
        <f>SUMIFS('IEA production stats by year'!AJ:AJ,'IEA production stats by year'!$E:$E,$D67,'IEA production stats by year'!$AN:$AN,$C67)</f>
        <v>0</v>
      </c>
      <c r="AB67" s="45">
        <f>SUMIFS('IEA production stats by year'!AK:AK,'IEA production stats by year'!$E:$E,$D67,'IEA production stats by year'!$AN:$AN,$C67)</f>
        <v>0</v>
      </c>
      <c r="AC67" s="45">
        <f>SUMIFS('IEA production stats by year'!AL:AL,'IEA production stats by year'!$E:$E,$D67,'IEA production stats by year'!$AN:$AN,$C67)</f>
        <v>0</v>
      </c>
      <c r="AD67" s="58">
        <f>COUNTIFS('Country groupings'!$C:$C,$C67)-SUMIFS('IEA production stats (counts)'!Q:Q,'IEA production stats (counts)'!$E:$E,$D67,'IEA production stats (counts)'!$AN:$AN,$C67)</f>
        <v>8</v>
      </c>
      <c r="AE67" s="58">
        <f>COUNTIFS('Country groupings'!$C:$C,$C67)-SUMIFS('IEA production stats (counts)'!R:R,'IEA production stats (counts)'!$E:$E,$D67,'IEA production stats (counts)'!$AN:$AN,$C67)</f>
        <v>8</v>
      </c>
      <c r="AF67" s="58">
        <f>COUNTIFS('Country groupings'!$C:$C,$C67)-SUMIFS('IEA production stats (counts)'!S:S,'IEA production stats (counts)'!$E:$E,$D67,'IEA production stats (counts)'!$AN:$AN,$C67)</f>
        <v>8</v>
      </c>
      <c r="AG67" s="58">
        <f>COUNTIFS('Country groupings'!$C:$C,$C67)-SUMIFS('IEA production stats (counts)'!T:T,'IEA production stats (counts)'!$E:$E,$D67,'IEA production stats (counts)'!$AN:$AN,$C67)</f>
        <v>8</v>
      </c>
      <c r="AH67" s="58">
        <f>COUNTIFS('Country groupings'!$C:$C,$C67)-SUMIFS('IEA production stats (counts)'!U:U,'IEA production stats (counts)'!$E:$E,$D67,'IEA production stats (counts)'!$AN:$AN,$C67)</f>
        <v>8</v>
      </c>
      <c r="AI67" s="58">
        <f>COUNTIFS('Country groupings'!$C:$C,$C67)-SUMIFS('IEA production stats (counts)'!V:V,'IEA production stats (counts)'!$E:$E,$D67,'IEA production stats (counts)'!$AN:$AN,$C67)</f>
        <v>8</v>
      </c>
      <c r="AJ67" s="58">
        <f>COUNTIFS('Country groupings'!$C:$C,$C67)-SUMIFS('IEA production stats (counts)'!W:W,'IEA production stats (counts)'!$E:$E,$D67,'IEA production stats (counts)'!$AN:$AN,$C67)</f>
        <v>8</v>
      </c>
      <c r="AK67" s="58">
        <f>COUNTIFS('Country groupings'!$C:$C,$C67)-SUMIFS('IEA production stats (counts)'!X:X,'IEA production stats (counts)'!$E:$E,$D67,'IEA production stats (counts)'!$AN:$AN,$C67)</f>
        <v>8</v>
      </c>
      <c r="AL67" s="58">
        <f>COUNTIFS('Country groupings'!$C:$C,$C67)-SUMIFS('IEA production stats (counts)'!Y:Y,'IEA production stats (counts)'!$E:$E,$D67,'IEA production stats (counts)'!$AN:$AN,$C67)</f>
        <v>8</v>
      </c>
      <c r="AM67" s="58">
        <f>COUNTIFS('Country groupings'!$C:$C,$C67)-SUMIFS('IEA production stats (counts)'!Z:Z,'IEA production stats (counts)'!$E:$E,$D67,'IEA production stats (counts)'!$AN:$AN,$C67)</f>
        <v>8</v>
      </c>
      <c r="AN67" s="58">
        <f>COUNTIFS('Country groupings'!$C:$C,$C67)-SUMIFS('IEA production stats (counts)'!AA:AA,'IEA production stats (counts)'!$E:$E,$D67,'IEA production stats (counts)'!$AN:$AN,$C67)</f>
        <v>8</v>
      </c>
      <c r="AO67" s="58">
        <f>COUNTIFS('Country groupings'!$C:$C,$C67)-SUMIFS('IEA production stats (counts)'!AB:AB,'IEA production stats (counts)'!$E:$E,$D67,'IEA production stats (counts)'!$AN:$AN,$C67)</f>
        <v>8</v>
      </c>
      <c r="AP67" s="58">
        <f>COUNTIFS('Country groupings'!$C:$C,$C67)-SUMIFS('IEA production stats (counts)'!AC:AC,'IEA production stats (counts)'!$E:$E,$D67,'IEA production stats (counts)'!$AN:$AN,$C67)</f>
        <v>8</v>
      </c>
      <c r="AQ67" s="58">
        <f>COUNTIFS('Country groupings'!$C:$C,$C67)-SUMIFS('IEA production stats (counts)'!AD:AD,'IEA production stats (counts)'!$E:$E,$D67,'IEA production stats (counts)'!$AN:$AN,$C67)</f>
        <v>8</v>
      </c>
      <c r="AR67" s="58">
        <f>COUNTIFS('Country groupings'!$C:$C,$C67)-SUMIFS('IEA production stats (counts)'!AE:AE,'IEA production stats (counts)'!$E:$E,$D67,'IEA production stats (counts)'!$AN:$AN,$C67)</f>
        <v>8</v>
      </c>
      <c r="AS67" s="58">
        <f>COUNTIFS('Country groupings'!$C:$C,$C67)-SUMIFS('IEA production stats (counts)'!AF:AF,'IEA production stats (counts)'!$E:$E,$D67,'IEA production stats (counts)'!$AN:$AN,$C67)</f>
        <v>8</v>
      </c>
      <c r="AT67" s="58">
        <f>COUNTIFS('Country groupings'!$C:$C,$C67)-SUMIFS('IEA production stats (counts)'!AG:AG,'IEA production stats (counts)'!$E:$E,$D67,'IEA production stats (counts)'!$AN:$AN,$C67)</f>
        <v>8</v>
      </c>
      <c r="AU67" s="58">
        <f>COUNTIFS('Country groupings'!$C:$C,$C67)-SUMIFS('IEA production stats (counts)'!AH:AH,'IEA production stats (counts)'!$E:$E,$D67,'IEA production stats (counts)'!$AN:$AN,$C67)</f>
        <v>8</v>
      </c>
      <c r="AV67" s="58">
        <f>COUNTIFS('Country groupings'!$C:$C,$C67)-SUMIFS('IEA production stats (counts)'!AI:AI,'IEA production stats (counts)'!$E:$E,$D67,'IEA production stats (counts)'!$AN:$AN,$C67)</f>
        <v>8</v>
      </c>
      <c r="AW67" s="58">
        <f>COUNTIFS('Country groupings'!$C:$C,$C67)-SUMIFS('IEA production stats (counts)'!AJ:AJ,'IEA production stats (counts)'!$E:$E,$D67,'IEA production stats (counts)'!$AN:$AN,$C67)</f>
        <v>8</v>
      </c>
      <c r="AX67" s="58">
        <f>COUNTIFS('Country groupings'!$C:$C,$C67)-SUMIFS('IEA production stats (counts)'!AK:AK,'IEA production stats (counts)'!$E:$E,$D67,'IEA production stats (counts)'!$AN:$AN,$C67)</f>
        <v>8</v>
      </c>
      <c r="AY67" s="58">
        <f>COUNTIFS('Country groupings'!$C:$C,$C67)-SUMIFS('IEA production stats (counts)'!AL:AL,'IEA production stats (counts)'!$E:$E,$D67,'IEA production stats (counts)'!$AN:$AN,$C67)</f>
        <v>15</v>
      </c>
      <c r="AZ67" s="62">
        <f>SUMIFS('IEA production stats (counts)'!Q:Q,'IEA production stats (counts)'!$E:$E,$D67,'IEA production stats (counts)'!$AN:$AN,$C67)</f>
        <v>7</v>
      </c>
      <c r="BA67" s="62">
        <f>SUMIFS('IEA production stats (counts)'!R:R,'IEA production stats (counts)'!$E:$E,$D67,'IEA production stats (counts)'!$AN:$AN,$C67)</f>
        <v>7</v>
      </c>
      <c r="BB67" s="62">
        <f>SUMIFS('IEA production stats (counts)'!S:S,'IEA production stats (counts)'!$E:$E,$D67,'IEA production stats (counts)'!$AN:$AN,$C67)</f>
        <v>7</v>
      </c>
      <c r="BC67" s="62">
        <f>SUMIFS('IEA production stats (counts)'!T:T,'IEA production stats (counts)'!$E:$E,$D67,'IEA production stats (counts)'!$AN:$AN,$C67)</f>
        <v>7</v>
      </c>
      <c r="BD67" s="62">
        <f>SUMIFS('IEA production stats (counts)'!U:U,'IEA production stats (counts)'!$E:$E,$D67,'IEA production stats (counts)'!$AN:$AN,$C67)</f>
        <v>7</v>
      </c>
      <c r="BE67" s="62">
        <f>SUMIFS('IEA production stats (counts)'!V:V,'IEA production stats (counts)'!$E:$E,$D67,'IEA production stats (counts)'!$AN:$AN,$C67)</f>
        <v>7</v>
      </c>
      <c r="BF67" s="62">
        <f>SUMIFS('IEA production stats (counts)'!W:W,'IEA production stats (counts)'!$E:$E,$D67,'IEA production stats (counts)'!$AN:$AN,$C67)</f>
        <v>7</v>
      </c>
      <c r="BG67" s="62">
        <f>SUMIFS('IEA production stats (counts)'!X:X,'IEA production stats (counts)'!$E:$E,$D67,'IEA production stats (counts)'!$AN:$AN,$C67)</f>
        <v>7</v>
      </c>
      <c r="BH67" s="62">
        <f>SUMIFS('IEA production stats (counts)'!Y:Y,'IEA production stats (counts)'!$E:$E,$D67,'IEA production stats (counts)'!$AN:$AN,$C67)</f>
        <v>7</v>
      </c>
      <c r="BI67" s="62">
        <f>SUMIFS('IEA production stats (counts)'!Z:Z,'IEA production stats (counts)'!$E:$E,$D67,'IEA production stats (counts)'!$AN:$AN,$C67)</f>
        <v>7</v>
      </c>
      <c r="BJ67" s="62">
        <f>SUMIFS('IEA production stats (counts)'!AA:AA,'IEA production stats (counts)'!$E:$E,$D67,'IEA production stats (counts)'!$AN:$AN,$C67)</f>
        <v>7</v>
      </c>
      <c r="BK67" s="62">
        <f>SUMIFS('IEA production stats (counts)'!AB:AB,'IEA production stats (counts)'!$E:$E,$D67,'IEA production stats (counts)'!$AN:$AN,$C67)</f>
        <v>7</v>
      </c>
      <c r="BL67" s="62">
        <f>SUMIFS('IEA production stats (counts)'!AC:AC,'IEA production stats (counts)'!$E:$E,$D67,'IEA production stats (counts)'!$AN:$AN,$C67)</f>
        <v>7</v>
      </c>
      <c r="BM67" s="62">
        <f>SUMIFS('IEA production stats (counts)'!AD:AD,'IEA production stats (counts)'!$E:$E,$D67,'IEA production stats (counts)'!$AN:$AN,$C67)</f>
        <v>7</v>
      </c>
      <c r="BN67" s="62">
        <f>SUMIFS('IEA production stats (counts)'!AE:AE,'IEA production stats (counts)'!$E:$E,$D67,'IEA production stats (counts)'!$AN:$AN,$C67)</f>
        <v>7</v>
      </c>
      <c r="BO67" s="62">
        <f>SUMIFS('IEA production stats (counts)'!AF:AF,'IEA production stats (counts)'!$E:$E,$D67,'IEA production stats (counts)'!$AN:$AN,$C67)</f>
        <v>7</v>
      </c>
      <c r="BP67" s="62">
        <f>SUMIFS('IEA production stats (counts)'!AG:AG,'IEA production stats (counts)'!$E:$E,$D67,'IEA production stats (counts)'!$AN:$AN,$C67)</f>
        <v>7</v>
      </c>
      <c r="BQ67" s="62">
        <f>SUMIFS('IEA production stats (counts)'!AH:AH,'IEA production stats (counts)'!$E:$E,$D67,'IEA production stats (counts)'!$AN:$AN,$C67)</f>
        <v>7</v>
      </c>
      <c r="BR67" s="62">
        <f>SUMIFS('IEA production stats (counts)'!AI:AI,'IEA production stats (counts)'!$E:$E,$D67,'IEA production stats (counts)'!$AN:$AN,$C67)</f>
        <v>7</v>
      </c>
      <c r="BS67" s="62">
        <f>SUMIFS('IEA production stats (counts)'!AJ:AJ,'IEA production stats (counts)'!$E:$E,$D67,'IEA production stats (counts)'!$AN:$AN,$C67)</f>
        <v>7</v>
      </c>
      <c r="BT67" s="62">
        <f>SUMIFS('IEA production stats (counts)'!AK:AK,'IEA production stats (counts)'!$E:$E,$D67,'IEA production stats (counts)'!$AN:$AN,$C67)</f>
        <v>7</v>
      </c>
      <c r="BU67" s="62">
        <f>SUMIFS('IEA production stats (counts)'!AL:AL,'IEA production stats (counts)'!$E:$E,$D67,'IEA production stats (counts)'!$AN:$AN,$C67)</f>
        <v>0</v>
      </c>
      <c r="BV67" s="66">
        <f t="shared" ref="BV67:BV130" si="29">AZ67/SUM(AZ67,AD67)*100</f>
        <v>46.666666666666664</v>
      </c>
      <c r="BW67" s="66">
        <f t="shared" si="22"/>
        <v>46.666666666666664</v>
      </c>
      <c r="BX67" s="66">
        <f t="shared" si="23"/>
        <v>46.666666666666664</v>
      </c>
      <c r="BY67" s="66">
        <f t="shared" si="24"/>
        <v>46.666666666666664</v>
      </c>
      <c r="BZ67" s="66">
        <f t="shared" si="4"/>
        <v>46.666666666666664</v>
      </c>
      <c r="CA67" s="66">
        <f t="shared" si="5"/>
        <v>46.666666666666664</v>
      </c>
      <c r="CB67" s="66">
        <f t="shared" si="6"/>
        <v>46.666666666666664</v>
      </c>
      <c r="CC67" s="66">
        <f t="shared" si="7"/>
        <v>46.666666666666664</v>
      </c>
      <c r="CD67" s="66">
        <f t="shared" si="8"/>
        <v>46.666666666666664</v>
      </c>
      <c r="CE67" s="66">
        <f t="shared" si="9"/>
        <v>46.666666666666664</v>
      </c>
      <c r="CF67" s="66">
        <f t="shared" si="10"/>
        <v>46.666666666666664</v>
      </c>
      <c r="CG67" s="66">
        <f t="shared" si="11"/>
        <v>46.666666666666664</v>
      </c>
      <c r="CH67" s="66">
        <f t="shared" si="12"/>
        <v>46.666666666666664</v>
      </c>
      <c r="CI67" s="66">
        <f t="shared" si="13"/>
        <v>46.666666666666664</v>
      </c>
      <c r="CJ67" s="66">
        <f t="shared" si="14"/>
        <v>46.666666666666664</v>
      </c>
      <c r="CK67" s="66">
        <f t="shared" si="15"/>
        <v>46.666666666666664</v>
      </c>
      <c r="CL67" s="66">
        <f t="shared" si="16"/>
        <v>46.666666666666664</v>
      </c>
      <c r="CM67" s="66">
        <f t="shared" si="17"/>
        <v>46.666666666666664</v>
      </c>
      <c r="CN67" s="66">
        <f t="shared" si="18"/>
        <v>46.666666666666664</v>
      </c>
      <c r="CO67" s="66">
        <f t="shared" si="19"/>
        <v>46.666666666666664</v>
      </c>
      <c r="CP67" s="66">
        <f t="shared" si="20"/>
        <v>46.666666666666664</v>
      </c>
      <c r="CQ67" s="66">
        <f t="shared" si="21"/>
        <v>0</v>
      </c>
    </row>
    <row r="68" spans="1:95" x14ac:dyDescent="0.25">
      <c r="A68" s="5" t="str">
        <f t="shared" si="28"/>
        <v>105SOLARPV</v>
      </c>
      <c r="B68" s="3">
        <v>105</v>
      </c>
      <c r="C68" t="str">
        <f>VLOOKUP($B68,'Lookup codes'!$A:$C,2,FALSE)</f>
        <v>West Africa</v>
      </c>
      <c r="D68" t="s">
        <v>612</v>
      </c>
      <c r="E68" t="s">
        <v>613</v>
      </c>
      <c r="F68" t="s">
        <v>794</v>
      </c>
      <c r="G68" t="s">
        <v>528</v>
      </c>
      <c r="H68" s="45">
        <f>SUMIFS('IEA production stats by year'!Q:Q,'IEA production stats by year'!$E:$E,$D68,'IEA production stats by year'!$AN:$AN,$C68)</f>
        <v>7.2012999999999998</v>
      </c>
      <c r="I68" s="45">
        <f>SUMIFS('IEA production stats by year'!R:R,'IEA production stats by year'!$E:$E,$D68,'IEA production stats by year'!$AN:$AN,$C68)</f>
        <v>7.2012999999999998</v>
      </c>
      <c r="J68" s="45">
        <f>SUMIFS('IEA production stats by year'!S:S,'IEA production stats by year'!$E:$E,$D68,'IEA production stats by year'!$AN:$AN,$C68)</f>
        <v>7.2012999999999998</v>
      </c>
      <c r="K68" s="45">
        <f>SUMIFS('IEA production stats by year'!T:T,'IEA production stats by year'!$E:$E,$D68,'IEA production stats by year'!$AN:$AN,$C68)</f>
        <v>7.2012999999999998</v>
      </c>
      <c r="L68" s="45">
        <f>SUMIFS('IEA production stats by year'!U:U,'IEA production stats by year'!$E:$E,$D68,'IEA production stats by year'!$AN:$AN,$C68)</f>
        <v>7.2012999999999998</v>
      </c>
      <c r="M68" s="45">
        <f>SUMIFS('IEA production stats by year'!V:V,'IEA production stats by year'!$E:$E,$D68,'IEA production stats by year'!$AN:$AN,$C68)</f>
        <v>18.0032</v>
      </c>
      <c r="N68" s="45">
        <f>SUMIFS('IEA production stats by year'!W:W,'IEA production stats by year'!$E:$E,$D68,'IEA production stats by year'!$AN:$AN,$C68)</f>
        <v>18.0032</v>
      </c>
      <c r="O68" s="45">
        <f>SUMIFS('IEA production stats by year'!X:X,'IEA production stats by year'!$E:$E,$D68,'IEA production stats by year'!$AN:$AN,$C68)</f>
        <v>21.6038</v>
      </c>
      <c r="P68" s="45">
        <f>SUMIFS('IEA production stats by year'!Y:Y,'IEA production stats by year'!$E:$E,$D68,'IEA production stats by year'!$AN:$AN,$C68)</f>
        <v>32.401600000000002</v>
      </c>
      <c r="Q68" s="45">
        <f>SUMIFS('IEA production stats by year'!Z:Z,'IEA production stats by year'!$E:$E,$D68,'IEA production stats by year'!$AN:$AN,$C68)</f>
        <v>28.805099999999999</v>
      </c>
      <c r="R68" s="45">
        <f>SUMIFS('IEA production stats by year'!AA:AA,'IEA production stats by year'!$E:$E,$D68,'IEA production stats by year'!$AN:$AN,$C68)</f>
        <v>28.805099999999999</v>
      </c>
      <c r="S68" s="45">
        <f>SUMIFS('IEA production stats by year'!AB:AB,'IEA production stats by year'!$E:$E,$D68,'IEA production stats by year'!$AN:$AN,$C68)</f>
        <v>18.0032</v>
      </c>
      <c r="T68" s="45">
        <f>SUMIFS('IEA production stats by year'!AC:AC,'IEA production stats by year'!$E:$E,$D68,'IEA production stats by year'!$AN:$AN,$C68)</f>
        <v>100.8014</v>
      </c>
      <c r="U68" s="45">
        <f>SUMIFS('IEA production stats by year'!AD:AD,'IEA production stats by year'!$E:$E,$D68,'IEA production stats by year'!$AN:$AN,$C68)</f>
        <v>133.19880000000001</v>
      </c>
      <c r="V68" s="45">
        <f>SUMIFS('IEA production stats by year'!AE:AE,'IEA production stats by year'!$E:$E,$D68,'IEA production stats by year'!$AN:$AN,$C68)</f>
        <v>143.99239999999998</v>
      </c>
      <c r="W68" s="45">
        <f>SUMIFS('IEA production stats by year'!AF:AF,'IEA production stats by year'!$E:$E,$D68,'IEA production stats by year'!$AN:$AN,$C68)</f>
        <v>172.79770000000002</v>
      </c>
      <c r="X68" s="45">
        <f>SUMIFS('IEA production stats by year'!AG:AG,'IEA production stats by year'!$E:$E,$D68,'IEA production stats by year'!$AN:$AN,$C68)</f>
        <v>277.19969999999995</v>
      </c>
      <c r="Y68" s="45">
        <f>SUMIFS('IEA production stats by year'!AH:AH,'IEA production stats by year'!$E:$E,$D68,'IEA production stats by year'!$AN:$AN,$C68)</f>
        <v>617.82089999999994</v>
      </c>
      <c r="Z68" s="45">
        <f>SUMIFS('IEA production stats by year'!AI:AI,'IEA production stats by year'!$E:$E,$D68,'IEA production stats by year'!$AN:$AN,$C68)</f>
        <v>1232.9581000000001</v>
      </c>
      <c r="AA68" s="45">
        <f>SUMIFS('IEA production stats by year'!AJ:AJ,'IEA production stats by year'!$E:$E,$D68,'IEA production stats by year'!$AN:$AN,$C68)</f>
        <v>1556.4011</v>
      </c>
      <c r="AB68" s="45">
        <f>SUMIFS('IEA production stats by year'!AK:AK,'IEA production stats by year'!$E:$E,$D68,'IEA production stats by year'!$AN:$AN,$C68)</f>
        <v>1923.4785999999999</v>
      </c>
      <c r="AC68" s="45">
        <f>SUMIFS('IEA production stats by year'!AL:AL,'IEA production stats by year'!$E:$E,$D68,'IEA production stats by year'!$AN:$AN,$C68)</f>
        <v>0</v>
      </c>
      <c r="AD68" s="58">
        <f>COUNTIFS('Country groupings'!$C:$C,$C68)-SUMIFS('IEA production stats (counts)'!Q:Q,'IEA production stats (counts)'!$E:$E,$D68,'IEA production stats (counts)'!$AN:$AN,$C68)</f>
        <v>8</v>
      </c>
      <c r="AE68" s="58">
        <f>COUNTIFS('Country groupings'!$C:$C,$C68)-SUMIFS('IEA production stats (counts)'!R:R,'IEA production stats (counts)'!$E:$E,$D68,'IEA production stats (counts)'!$AN:$AN,$C68)</f>
        <v>8</v>
      </c>
      <c r="AF68" s="58">
        <f>COUNTIFS('Country groupings'!$C:$C,$C68)-SUMIFS('IEA production stats (counts)'!S:S,'IEA production stats (counts)'!$E:$E,$D68,'IEA production stats (counts)'!$AN:$AN,$C68)</f>
        <v>8</v>
      </c>
      <c r="AG68" s="58">
        <f>COUNTIFS('Country groupings'!$C:$C,$C68)-SUMIFS('IEA production stats (counts)'!T:T,'IEA production stats (counts)'!$E:$E,$D68,'IEA production stats (counts)'!$AN:$AN,$C68)</f>
        <v>8</v>
      </c>
      <c r="AH68" s="58">
        <f>COUNTIFS('Country groupings'!$C:$C,$C68)-SUMIFS('IEA production stats (counts)'!U:U,'IEA production stats (counts)'!$E:$E,$D68,'IEA production stats (counts)'!$AN:$AN,$C68)</f>
        <v>8</v>
      </c>
      <c r="AI68" s="58">
        <f>COUNTIFS('Country groupings'!$C:$C,$C68)-SUMIFS('IEA production stats (counts)'!V:V,'IEA production stats (counts)'!$E:$E,$D68,'IEA production stats (counts)'!$AN:$AN,$C68)</f>
        <v>8</v>
      </c>
      <c r="AJ68" s="58">
        <f>COUNTIFS('Country groupings'!$C:$C,$C68)-SUMIFS('IEA production stats (counts)'!W:W,'IEA production stats (counts)'!$E:$E,$D68,'IEA production stats (counts)'!$AN:$AN,$C68)</f>
        <v>8</v>
      </c>
      <c r="AK68" s="58">
        <f>COUNTIFS('Country groupings'!$C:$C,$C68)-SUMIFS('IEA production stats (counts)'!X:X,'IEA production stats (counts)'!$E:$E,$D68,'IEA production stats (counts)'!$AN:$AN,$C68)</f>
        <v>8</v>
      </c>
      <c r="AL68" s="58">
        <f>COUNTIFS('Country groupings'!$C:$C,$C68)-SUMIFS('IEA production stats (counts)'!Y:Y,'IEA production stats (counts)'!$E:$E,$D68,'IEA production stats (counts)'!$AN:$AN,$C68)</f>
        <v>8</v>
      </c>
      <c r="AM68" s="58">
        <f>COUNTIFS('Country groupings'!$C:$C,$C68)-SUMIFS('IEA production stats (counts)'!Z:Z,'IEA production stats (counts)'!$E:$E,$D68,'IEA production stats (counts)'!$AN:$AN,$C68)</f>
        <v>8</v>
      </c>
      <c r="AN68" s="58">
        <f>COUNTIFS('Country groupings'!$C:$C,$C68)-SUMIFS('IEA production stats (counts)'!AA:AA,'IEA production stats (counts)'!$E:$E,$D68,'IEA production stats (counts)'!$AN:$AN,$C68)</f>
        <v>8</v>
      </c>
      <c r="AO68" s="58">
        <f>COUNTIFS('Country groupings'!$C:$C,$C68)-SUMIFS('IEA production stats (counts)'!AB:AB,'IEA production stats (counts)'!$E:$E,$D68,'IEA production stats (counts)'!$AN:$AN,$C68)</f>
        <v>8</v>
      </c>
      <c r="AP68" s="58">
        <f>COUNTIFS('Country groupings'!$C:$C,$C68)-SUMIFS('IEA production stats (counts)'!AC:AC,'IEA production stats (counts)'!$E:$E,$D68,'IEA production stats (counts)'!$AN:$AN,$C68)</f>
        <v>8</v>
      </c>
      <c r="AQ68" s="58">
        <f>COUNTIFS('Country groupings'!$C:$C,$C68)-SUMIFS('IEA production stats (counts)'!AD:AD,'IEA production stats (counts)'!$E:$E,$D68,'IEA production stats (counts)'!$AN:$AN,$C68)</f>
        <v>8</v>
      </c>
      <c r="AR68" s="58">
        <f>COUNTIFS('Country groupings'!$C:$C,$C68)-SUMIFS('IEA production stats (counts)'!AE:AE,'IEA production stats (counts)'!$E:$E,$D68,'IEA production stats (counts)'!$AN:$AN,$C68)</f>
        <v>8</v>
      </c>
      <c r="AS68" s="58">
        <f>COUNTIFS('Country groupings'!$C:$C,$C68)-SUMIFS('IEA production stats (counts)'!AF:AF,'IEA production stats (counts)'!$E:$E,$D68,'IEA production stats (counts)'!$AN:$AN,$C68)</f>
        <v>8</v>
      </c>
      <c r="AT68" s="58">
        <f>COUNTIFS('Country groupings'!$C:$C,$C68)-SUMIFS('IEA production stats (counts)'!AG:AG,'IEA production stats (counts)'!$E:$E,$D68,'IEA production stats (counts)'!$AN:$AN,$C68)</f>
        <v>8</v>
      </c>
      <c r="AU68" s="58">
        <f>COUNTIFS('Country groupings'!$C:$C,$C68)-SUMIFS('IEA production stats (counts)'!AH:AH,'IEA production stats (counts)'!$E:$E,$D68,'IEA production stats (counts)'!$AN:$AN,$C68)</f>
        <v>8</v>
      </c>
      <c r="AV68" s="58">
        <f>COUNTIFS('Country groupings'!$C:$C,$C68)-SUMIFS('IEA production stats (counts)'!AI:AI,'IEA production stats (counts)'!$E:$E,$D68,'IEA production stats (counts)'!$AN:$AN,$C68)</f>
        <v>8</v>
      </c>
      <c r="AW68" s="58">
        <f>COUNTIFS('Country groupings'!$C:$C,$C68)-SUMIFS('IEA production stats (counts)'!AJ:AJ,'IEA production stats (counts)'!$E:$E,$D68,'IEA production stats (counts)'!$AN:$AN,$C68)</f>
        <v>8</v>
      </c>
      <c r="AX68" s="58">
        <f>COUNTIFS('Country groupings'!$C:$C,$C68)-SUMIFS('IEA production stats (counts)'!AK:AK,'IEA production stats (counts)'!$E:$E,$D68,'IEA production stats (counts)'!$AN:$AN,$C68)</f>
        <v>8</v>
      </c>
      <c r="AY68" s="58">
        <f>COUNTIFS('Country groupings'!$C:$C,$C68)-SUMIFS('IEA production stats (counts)'!AL:AL,'IEA production stats (counts)'!$E:$E,$D68,'IEA production stats (counts)'!$AN:$AN,$C68)</f>
        <v>15</v>
      </c>
      <c r="AZ68" s="62">
        <f>SUMIFS('IEA production stats (counts)'!Q:Q,'IEA production stats (counts)'!$E:$E,$D68,'IEA production stats (counts)'!$AN:$AN,$C68)</f>
        <v>7</v>
      </c>
      <c r="BA68" s="62">
        <f>SUMIFS('IEA production stats (counts)'!R:R,'IEA production stats (counts)'!$E:$E,$D68,'IEA production stats (counts)'!$AN:$AN,$C68)</f>
        <v>7</v>
      </c>
      <c r="BB68" s="62">
        <f>SUMIFS('IEA production stats (counts)'!S:S,'IEA production stats (counts)'!$E:$E,$D68,'IEA production stats (counts)'!$AN:$AN,$C68)</f>
        <v>7</v>
      </c>
      <c r="BC68" s="62">
        <f>SUMIFS('IEA production stats (counts)'!T:T,'IEA production stats (counts)'!$E:$E,$D68,'IEA production stats (counts)'!$AN:$AN,$C68)</f>
        <v>7</v>
      </c>
      <c r="BD68" s="62">
        <f>SUMIFS('IEA production stats (counts)'!U:U,'IEA production stats (counts)'!$E:$E,$D68,'IEA production stats (counts)'!$AN:$AN,$C68)</f>
        <v>7</v>
      </c>
      <c r="BE68" s="62">
        <f>SUMIFS('IEA production stats (counts)'!V:V,'IEA production stats (counts)'!$E:$E,$D68,'IEA production stats (counts)'!$AN:$AN,$C68)</f>
        <v>7</v>
      </c>
      <c r="BF68" s="62">
        <f>SUMIFS('IEA production stats (counts)'!W:W,'IEA production stats (counts)'!$E:$E,$D68,'IEA production stats (counts)'!$AN:$AN,$C68)</f>
        <v>7</v>
      </c>
      <c r="BG68" s="62">
        <f>SUMIFS('IEA production stats (counts)'!X:X,'IEA production stats (counts)'!$E:$E,$D68,'IEA production stats (counts)'!$AN:$AN,$C68)</f>
        <v>7</v>
      </c>
      <c r="BH68" s="62">
        <f>SUMIFS('IEA production stats (counts)'!Y:Y,'IEA production stats (counts)'!$E:$E,$D68,'IEA production stats (counts)'!$AN:$AN,$C68)</f>
        <v>7</v>
      </c>
      <c r="BI68" s="62">
        <f>SUMIFS('IEA production stats (counts)'!Z:Z,'IEA production stats (counts)'!$E:$E,$D68,'IEA production stats (counts)'!$AN:$AN,$C68)</f>
        <v>7</v>
      </c>
      <c r="BJ68" s="62">
        <f>SUMIFS('IEA production stats (counts)'!AA:AA,'IEA production stats (counts)'!$E:$E,$D68,'IEA production stats (counts)'!$AN:$AN,$C68)</f>
        <v>7</v>
      </c>
      <c r="BK68" s="62">
        <f>SUMIFS('IEA production stats (counts)'!AB:AB,'IEA production stats (counts)'!$E:$E,$D68,'IEA production stats (counts)'!$AN:$AN,$C68)</f>
        <v>7</v>
      </c>
      <c r="BL68" s="62">
        <f>SUMIFS('IEA production stats (counts)'!AC:AC,'IEA production stats (counts)'!$E:$E,$D68,'IEA production stats (counts)'!$AN:$AN,$C68)</f>
        <v>7</v>
      </c>
      <c r="BM68" s="62">
        <f>SUMIFS('IEA production stats (counts)'!AD:AD,'IEA production stats (counts)'!$E:$E,$D68,'IEA production stats (counts)'!$AN:$AN,$C68)</f>
        <v>7</v>
      </c>
      <c r="BN68" s="62">
        <f>SUMIFS('IEA production stats (counts)'!AE:AE,'IEA production stats (counts)'!$E:$E,$D68,'IEA production stats (counts)'!$AN:$AN,$C68)</f>
        <v>7</v>
      </c>
      <c r="BO68" s="62">
        <f>SUMIFS('IEA production stats (counts)'!AF:AF,'IEA production stats (counts)'!$E:$E,$D68,'IEA production stats (counts)'!$AN:$AN,$C68)</f>
        <v>7</v>
      </c>
      <c r="BP68" s="62">
        <f>SUMIFS('IEA production stats (counts)'!AG:AG,'IEA production stats (counts)'!$E:$E,$D68,'IEA production stats (counts)'!$AN:$AN,$C68)</f>
        <v>7</v>
      </c>
      <c r="BQ68" s="62">
        <f>SUMIFS('IEA production stats (counts)'!AH:AH,'IEA production stats (counts)'!$E:$E,$D68,'IEA production stats (counts)'!$AN:$AN,$C68)</f>
        <v>7</v>
      </c>
      <c r="BR68" s="62">
        <f>SUMIFS('IEA production stats (counts)'!AI:AI,'IEA production stats (counts)'!$E:$E,$D68,'IEA production stats (counts)'!$AN:$AN,$C68)</f>
        <v>7</v>
      </c>
      <c r="BS68" s="62">
        <f>SUMIFS('IEA production stats (counts)'!AJ:AJ,'IEA production stats (counts)'!$E:$E,$D68,'IEA production stats (counts)'!$AN:$AN,$C68)</f>
        <v>7</v>
      </c>
      <c r="BT68" s="62">
        <f>SUMIFS('IEA production stats (counts)'!AK:AK,'IEA production stats (counts)'!$E:$E,$D68,'IEA production stats (counts)'!$AN:$AN,$C68)</f>
        <v>7</v>
      </c>
      <c r="BU68" s="62">
        <f>SUMIFS('IEA production stats (counts)'!AL:AL,'IEA production stats (counts)'!$E:$E,$D68,'IEA production stats (counts)'!$AN:$AN,$C68)</f>
        <v>0</v>
      </c>
      <c r="BV68" s="66">
        <f t="shared" si="29"/>
        <v>46.666666666666664</v>
      </c>
      <c r="BW68" s="66">
        <f t="shared" si="22"/>
        <v>46.666666666666664</v>
      </c>
      <c r="BX68" s="66">
        <f t="shared" si="23"/>
        <v>46.666666666666664</v>
      </c>
      <c r="BY68" s="66">
        <f t="shared" si="24"/>
        <v>46.666666666666664</v>
      </c>
      <c r="BZ68" s="66">
        <f t="shared" si="4"/>
        <v>46.666666666666664</v>
      </c>
      <c r="CA68" s="66">
        <f t="shared" si="5"/>
        <v>46.666666666666664</v>
      </c>
      <c r="CB68" s="66">
        <f t="shared" si="6"/>
        <v>46.666666666666664</v>
      </c>
      <c r="CC68" s="66">
        <f t="shared" si="7"/>
        <v>46.666666666666664</v>
      </c>
      <c r="CD68" s="66">
        <f t="shared" si="8"/>
        <v>46.666666666666664</v>
      </c>
      <c r="CE68" s="66">
        <f t="shared" si="9"/>
        <v>46.666666666666664</v>
      </c>
      <c r="CF68" s="66">
        <f t="shared" si="10"/>
        <v>46.666666666666664</v>
      </c>
      <c r="CG68" s="66">
        <f t="shared" si="11"/>
        <v>46.666666666666664</v>
      </c>
      <c r="CH68" s="66">
        <f t="shared" si="12"/>
        <v>46.666666666666664</v>
      </c>
      <c r="CI68" s="66">
        <f t="shared" si="13"/>
        <v>46.666666666666664</v>
      </c>
      <c r="CJ68" s="66">
        <f t="shared" si="14"/>
        <v>46.666666666666664</v>
      </c>
      <c r="CK68" s="66">
        <f t="shared" si="15"/>
        <v>46.666666666666664</v>
      </c>
      <c r="CL68" s="66">
        <f t="shared" si="16"/>
        <v>46.666666666666664</v>
      </c>
      <c r="CM68" s="66">
        <f t="shared" si="17"/>
        <v>46.666666666666664</v>
      </c>
      <c r="CN68" s="66">
        <f t="shared" si="18"/>
        <v>46.666666666666664</v>
      </c>
      <c r="CO68" s="66">
        <f t="shared" si="19"/>
        <v>46.666666666666664</v>
      </c>
      <c r="CP68" s="66">
        <f t="shared" si="20"/>
        <v>46.666666666666664</v>
      </c>
      <c r="CQ68" s="66">
        <f t="shared" si="21"/>
        <v>0</v>
      </c>
    </row>
    <row r="69" spans="1:95" x14ac:dyDescent="0.25">
      <c r="A69" s="5" t="str">
        <f t="shared" si="28"/>
        <v>105SOLARTH</v>
      </c>
      <c r="B69" s="3">
        <v>105</v>
      </c>
      <c r="C69" t="str">
        <f>VLOOKUP($B69,'Lookup codes'!$A:$C,2,FALSE)</f>
        <v>West Africa</v>
      </c>
      <c r="D69" t="s">
        <v>614</v>
      </c>
      <c r="E69" t="s">
        <v>615</v>
      </c>
      <c r="F69" t="s">
        <v>794</v>
      </c>
      <c r="G69" t="s">
        <v>528</v>
      </c>
      <c r="H69" s="45">
        <f>SUMIFS('IEA production stats by year'!Q:Q,'IEA production stats by year'!$E:$E,$D69,'IEA production stats by year'!$AN:$AN,$C69)</f>
        <v>0</v>
      </c>
      <c r="I69" s="45">
        <f>SUMIFS('IEA production stats by year'!R:R,'IEA production stats by year'!$E:$E,$D69,'IEA production stats by year'!$AN:$AN,$C69)</f>
        <v>0</v>
      </c>
      <c r="J69" s="45">
        <f>SUMIFS('IEA production stats by year'!S:S,'IEA production stats by year'!$E:$E,$D69,'IEA production stats by year'!$AN:$AN,$C69)</f>
        <v>0</v>
      </c>
      <c r="K69" s="45">
        <f>SUMIFS('IEA production stats by year'!T:T,'IEA production stats by year'!$E:$E,$D69,'IEA production stats by year'!$AN:$AN,$C69)</f>
        <v>0</v>
      </c>
      <c r="L69" s="45">
        <f>SUMIFS('IEA production stats by year'!U:U,'IEA production stats by year'!$E:$E,$D69,'IEA production stats by year'!$AN:$AN,$C69)</f>
        <v>0</v>
      </c>
      <c r="M69" s="45">
        <f>SUMIFS('IEA production stats by year'!V:V,'IEA production stats by year'!$E:$E,$D69,'IEA production stats by year'!$AN:$AN,$C69)</f>
        <v>0</v>
      </c>
      <c r="N69" s="45">
        <f>SUMIFS('IEA production stats by year'!W:W,'IEA production stats by year'!$E:$E,$D69,'IEA production stats by year'!$AN:$AN,$C69)</f>
        <v>0</v>
      </c>
      <c r="O69" s="45">
        <f>SUMIFS('IEA production stats by year'!X:X,'IEA production stats by year'!$E:$E,$D69,'IEA production stats by year'!$AN:$AN,$C69)</f>
        <v>0</v>
      </c>
      <c r="P69" s="45">
        <f>SUMIFS('IEA production stats by year'!Y:Y,'IEA production stats by year'!$E:$E,$D69,'IEA production stats by year'!$AN:$AN,$C69)</f>
        <v>0</v>
      </c>
      <c r="Q69" s="45">
        <f>SUMIFS('IEA production stats by year'!Z:Z,'IEA production stats by year'!$E:$E,$D69,'IEA production stats by year'!$AN:$AN,$C69)</f>
        <v>0</v>
      </c>
      <c r="R69" s="45">
        <f>SUMIFS('IEA production stats by year'!AA:AA,'IEA production stats by year'!$E:$E,$D69,'IEA production stats by year'!$AN:$AN,$C69)</f>
        <v>0</v>
      </c>
      <c r="S69" s="45">
        <f>SUMIFS('IEA production stats by year'!AB:AB,'IEA production stats by year'!$E:$E,$D69,'IEA production stats by year'!$AN:$AN,$C69)</f>
        <v>0</v>
      </c>
      <c r="T69" s="45">
        <f>SUMIFS('IEA production stats by year'!AC:AC,'IEA production stats by year'!$E:$E,$D69,'IEA production stats by year'!$AN:$AN,$C69)</f>
        <v>0</v>
      </c>
      <c r="U69" s="45">
        <f>SUMIFS('IEA production stats by year'!AD:AD,'IEA production stats by year'!$E:$E,$D69,'IEA production stats by year'!$AN:$AN,$C69)</f>
        <v>0</v>
      </c>
      <c r="V69" s="45">
        <f>SUMIFS('IEA production stats by year'!AE:AE,'IEA production stats by year'!$E:$E,$D69,'IEA production stats by year'!$AN:$AN,$C69)</f>
        <v>0</v>
      </c>
      <c r="W69" s="45">
        <f>SUMIFS('IEA production stats by year'!AF:AF,'IEA production stats by year'!$E:$E,$D69,'IEA production stats by year'!$AN:$AN,$C69)</f>
        <v>0</v>
      </c>
      <c r="X69" s="45">
        <f>SUMIFS('IEA production stats by year'!AG:AG,'IEA production stats by year'!$E:$E,$D69,'IEA production stats by year'!$AN:$AN,$C69)</f>
        <v>0</v>
      </c>
      <c r="Y69" s="45">
        <f>SUMIFS('IEA production stats by year'!AH:AH,'IEA production stats by year'!$E:$E,$D69,'IEA production stats by year'!$AN:$AN,$C69)</f>
        <v>0</v>
      </c>
      <c r="Z69" s="45">
        <f>SUMIFS('IEA production stats by year'!AI:AI,'IEA production stats by year'!$E:$E,$D69,'IEA production stats by year'!$AN:$AN,$C69)</f>
        <v>0</v>
      </c>
      <c r="AA69" s="45">
        <f>SUMIFS('IEA production stats by year'!AJ:AJ,'IEA production stats by year'!$E:$E,$D69,'IEA production stats by year'!$AN:$AN,$C69)</f>
        <v>0</v>
      </c>
      <c r="AB69" s="45">
        <f>SUMIFS('IEA production stats by year'!AK:AK,'IEA production stats by year'!$E:$E,$D69,'IEA production stats by year'!$AN:$AN,$C69)</f>
        <v>0</v>
      </c>
      <c r="AC69" s="45">
        <f>SUMIFS('IEA production stats by year'!AL:AL,'IEA production stats by year'!$E:$E,$D69,'IEA production stats by year'!$AN:$AN,$C69)</f>
        <v>0</v>
      </c>
      <c r="AD69" s="58">
        <f>COUNTIFS('Country groupings'!$C:$C,$C69)-SUMIFS('IEA production stats (counts)'!Q:Q,'IEA production stats (counts)'!$E:$E,$D69,'IEA production stats (counts)'!$AN:$AN,$C69)</f>
        <v>8</v>
      </c>
      <c r="AE69" s="58">
        <f>COUNTIFS('Country groupings'!$C:$C,$C69)-SUMIFS('IEA production stats (counts)'!R:R,'IEA production stats (counts)'!$E:$E,$D69,'IEA production stats (counts)'!$AN:$AN,$C69)</f>
        <v>8</v>
      </c>
      <c r="AF69" s="58">
        <f>COUNTIFS('Country groupings'!$C:$C,$C69)-SUMIFS('IEA production stats (counts)'!S:S,'IEA production stats (counts)'!$E:$E,$D69,'IEA production stats (counts)'!$AN:$AN,$C69)</f>
        <v>8</v>
      </c>
      <c r="AG69" s="58">
        <f>COUNTIFS('Country groupings'!$C:$C,$C69)-SUMIFS('IEA production stats (counts)'!T:T,'IEA production stats (counts)'!$E:$E,$D69,'IEA production stats (counts)'!$AN:$AN,$C69)</f>
        <v>8</v>
      </c>
      <c r="AH69" s="58">
        <f>COUNTIFS('Country groupings'!$C:$C,$C69)-SUMIFS('IEA production stats (counts)'!U:U,'IEA production stats (counts)'!$E:$E,$D69,'IEA production stats (counts)'!$AN:$AN,$C69)</f>
        <v>8</v>
      </c>
      <c r="AI69" s="58">
        <f>COUNTIFS('Country groupings'!$C:$C,$C69)-SUMIFS('IEA production stats (counts)'!V:V,'IEA production stats (counts)'!$E:$E,$D69,'IEA production stats (counts)'!$AN:$AN,$C69)</f>
        <v>8</v>
      </c>
      <c r="AJ69" s="58">
        <f>COUNTIFS('Country groupings'!$C:$C,$C69)-SUMIFS('IEA production stats (counts)'!W:W,'IEA production stats (counts)'!$E:$E,$D69,'IEA production stats (counts)'!$AN:$AN,$C69)</f>
        <v>8</v>
      </c>
      <c r="AK69" s="58">
        <f>COUNTIFS('Country groupings'!$C:$C,$C69)-SUMIFS('IEA production stats (counts)'!X:X,'IEA production stats (counts)'!$E:$E,$D69,'IEA production stats (counts)'!$AN:$AN,$C69)</f>
        <v>8</v>
      </c>
      <c r="AL69" s="58">
        <f>COUNTIFS('Country groupings'!$C:$C,$C69)-SUMIFS('IEA production stats (counts)'!Y:Y,'IEA production stats (counts)'!$E:$E,$D69,'IEA production stats (counts)'!$AN:$AN,$C69)</f>
        <v>8</v>
      </c>
      <c r="AM69" s="58">
        <f>COUNTIFS('Country groupings'!$C:$C,$C69)-SUMIFS('IEA production stats (counts)'!Z:Z,'IEA production stats (counts)'!$E:$E,$D69,'IEA production stats (counts)'!$AN:$AN,$C69)</f>
        <v>8</v>
      </c>
      <c r="AN69" s="58">
        <f>COUNTIFS('Country groupings'!$C:$C,$C69)-SUMIFS('IEA production stats (counts)'!AA:AA,'IEA production stats (counts)'!$E:$E,$D69,'IEA production stats (counts)'!$AN:$AN,$C69)</f>
        <v>8</v>
      </c>
      <c r="AO69" s="58">
        <f>COUNTIFS('Country groupings'!$C:$C,$C69)-SUMIFS('IEA production stats (counts)'!AB:AB,'IEA production stats (counts)'!$E:$E,$D69,'IEA production stats (counts)'!$AN:$AN,$C69)</f>
        <v>8</v>
      </c>
      <c r="AP69" s="58">
        <f>COUNTIFS('Country groupings'!$C:$C,$C69)-SUMIFS('IEA production stats (counts)'!AC:AC,'IEA production stats (counts)'!$E:$E,$D69,'IEA production stats (counts)'!$AN:$AN,$C69)</f>
        <v>8</v>
      </c>
      <c r="AQ69" s="58">
        <f>COUNTIFS('Country groupings'!$C:$C,$C69)-SUMIFS('IEA production stats (counts)'!AD:AD,'IEA production stats (counts)'!$E:$E,$D69,'IEA production stats (counts)'!$AN:$AN,$C69)</f>
        <v>8</v>
      </c>
      <c r="AR69" s="58">
        <f>COUNTIFS('Country groupings'!$C:$C,$C69)-SUMIFS('IEA production stats (counts)'!AE:AE,'IEA production stats (counts)'!$E:$E,$D69,'IEA production stats (counts)'!$AN:$AN,$C69)</f>
        <v>8</v>
      </c>
      <c r="AS69" s="58">
        <f>COUNTIFS('Country groupings'!$C:$C,$C69)-SUMIFS('IEA production stats (counts)'!AF:AF,'IEA production stats (counts)'!$E:$E,$D69,'IEA production stats (counts)'!$AN:$AN,$C69)</f>
        <v>8</v>
      </c>
      <c r="AT69" s="58">
        <f>COUNTIFS('Country groupings'!$C:$C,$C69)-SUMIFS('IEA production stats (counts)'!AG:AG,'IEA production stats (counts)'!$E:$E,$D69,'IEA production stats (counts)'!$AN:$AN,$C69)</f>
        <v>8</v>
      </c>
      <c r="AU69" s="58">
        <f>COUNTIFS('Country groupings'!$C:$C,$C69)-SUMIFS('IEA production stats (counts)'!AH:AH,'IEA production stats (counts)'!$E:$E,$D69,'IEA production stats (counts)'!$AN:$AN,$C69)</f>
        <v>8</v>
      </c>
      <c r="AV69" s="58">
        <f>COUNTIFS('Country groupings'!$C:$C,$C69)-SUMIFS('IEA production stats (counts)'!AI:AI,'IEA production stats (counts)'!$E:$E,$D69,'IEA production stats (counts)'!$AN:$AN,$C69)</f>
        <v>8</v>
      </c>
      <c r="AW69" s="58">
        <f>COUNTIFS('Country groupings'!$C:$C,$C69)-SUMIFS('IEA production stats (counts)'!AJ:AJ,'IEA production stats (counts)'!$E:$E,$D69,'IEA production stats (counts)'!$AN:$AN,$C69)</f>
        <v>8</v>
      </c>
      <c r="AX69" s="58">
        <f>COUNTIFS('Country groupings'!$C:$C,$C69)-SUMIFS('IEA production stats (counts)'!AK:AK,'IEA production stats (counts)'!$E:$E,$D69,'IEA production stats (counts)'!$AN:$AN,$C69)</f>
        <v>8</v>
      </c>
      <c r="AY69" s="58">
        <f>COUNTIFS('Country groupings'!$C:$C,$C69)-SUMIFS('IEA production stats (counts)'!AL:AL,'IEA production stats (counts)'!$E:$E,$D69,'IEA production stats (counts)'!$AN:$AN,$C69)</f>
        <v>15</v>
      </c>
      <c r="AZ69" s="62">
        <f>SUMIFS('IEA production stats (counts)'!Q:Q,'IEA production stats (counts)'!$E:$E,$D69,'IEA production stats (counts)'!$AN:$AN,$C69)</f>
        <v>7</v>
      </c>
      <c r="BA69" s="62">
        <f>SUMIFS('IEA production stats (counts)'!R:R,'IEA production stats (counts)'!$E:$E,$D69,'IEA production stats (counts)'!$AN:$AN,$C69)</f>
        <v>7</v>
      </c>
      <c r="BB69" s="62">
        <f>SUMIFS('IEA production stats (counts)'!S:S,'IEA production stats (counts)'!$E:$E,$D69,'IEA production stats (counts)'!$AN:$AN,$C69)</f>
        <v>7</v>
      </c>
      <c r="BC69" s="62">
        <f>SUMIFS('IEA production stats (counts)'!T:T,'IEA production stats (counts)'!$E:$E,$D69,'IEA production stats (counts)'!$AN:$AN,$C69)</f>
        <v>7</v>
      </c>
      <c r="BD69" s="62">
        <f>SUMIFS('IEA production stats (counts)'!U:U,'IEA production stats (counts)'!$E:$E,$D69,'IEA production stats (counts)'!$AN:$AN,$C69)</f>
        <v>7</v>
      </c>
      <c r="BE69" s="62">
        <f>SUMIFS('IEA production stats (counts)'!V:V,'IEA production stats (counts)'!$E:$E,$D69,'IEA production stats (counts)'!$AN:$AN,$C69)</f>
        <v>7</v>
      </c>
      <c r="BF69" s="62">
        <f>SUMIFS('IEA production stats (counts)'!W:W,'IEA production stats (counts)'!$E:$E,$D69,'IEA production stats (counts)'!$AN:$AN,$C69)</f>
        <v>7</v>
      </c>
      <c r="BG69" s="62">
        <f>SUMIFS('IEA production stats (counts)'!X:X,'IEA production stats (counts)'!$E:$E,$D69,'IEA production stats (counts)'!$AN:$AN,$C69)</f>
        <v>7</v>
      </c>
      <c r="BH69" s="62">
        <f>SUMIFS('IEA production stats (counts)'!Y:Y,'IEA production stats (counts)'!$E:$E,$D69,'IEA production stats (counts)'!$AN:$AN,$C69)</f>
        <v>7</v>
      </c>
      <c r="BI69" s="62">
        <f>SUMIFS('IEA production stats (counts)'!Z:Z,'IEA production stats (counts)'!$E:$E,$D69,'IEA production stats (counts)'!$AN:$AN,$C69)</f>
        <v>7</v>
      </c>
      <c r="BJ69" s="62">
        <f>SUMIFS('IEA production stats (counts)'!AA:AA,'IEA production stats (counts)'!$E:$E,$D69,'IEA production stats (counts)'!$AN:$AN,$C69)</f>
        <v>7</v>
      </c>
      <c r="BK69" s="62">
        <f>SUMIFS('IEA production stats (counts)'!AB:AB,'IEA production stats (counts)'!$E:$E,$D69,'IEA production stats (counts)'!$AN:$AN,$C69)</f>
        <v>7</v>
      </c>
      <c r="BL69" s="62">
        <f>SUMIFS('IEA production stats (counts)'!AC:AC,'IEA production stats (counts)'!$E:$E,$D69,'IEA production stats (counts)'!$AN:$AN,$C69)</f>
        <v>7</v>
      </c>
      <c r="BM69" s="62">
        <f>SUMIFS('IEA production stats (counts)'!AD:AD,'IEA production stats (counts)'!$E:$E,$D69,'IEA production stats (counts)'!$AN:$AN,$C69)</f>
        <v>7</v>
      </c>
      <c r="BN69" s="62">
        <f>SUMIFS('IEA production stats (counts)'!AE:AE,'IEA production stats (counts)'!$E:$E,$D69,'IEA production stats (counts)'!$AN:$AN,$C69)</f>
        <v>7</v>
      </c>
      <c r="BO69" s="62">
        <f>SUMIFS('IEA production stats (counts)'!AF:AF,'IEA production stats (counts)'!$E:$E,$D69,'IEA production stats (counts)'!$AN:$AN,$C69)</f>
        <v>7</v>
      </c>
      <c r="BP69" s="62">
        <f>SUMIFS('IEA production stats (counts)'!AG:AG,'IEA production stats (counts)'!$E:$E,$D69,'IEA production stats (counts)'!$AN:$AN,$C69)</f>
        <v>7</v>
      </c>
      <c r="BQ69" s="62">
        <f>SUMIFS('IEA production stats (counts)'!AH:AH,'IEA production stats (counts)'!$E:$E,$D69,'IEA production stats (counts)'!$AN:$AN,$C69)</f>
        <v>7</v>
      </c>
      <c r="BR69" s="62">
        <f>SUMIFS('IEA production stats (counts)'!AI:AI,'IEA production stats (counts)'!$E:$E,$D69,'IEA production stats (counts)'!$AN:$AN,$C69)</f>
        <v>7</v>
      </c>
      <c r="BS69" s="62">
        <f>SUMIFS('IEA production stats (counts)'!AJ:AJ,'IEA production stats (counts)'!$E:$E,$D69,'IEA production stats (counts)'!$AN:$AN,$C69)</f>
        <v>7</v>
      </c>
      <c r="BT69" s="62">
        <f>SUMIFS('IEA production stats (counts)'!AK:AK,'IEA production stats (counts)'!$E:$E,$D69,'IEA production stats (counts)'!$AN:$AN,$C69)</f>
        <v>7</v>
      </c>
      <c r="BU69" s="62">
        <f>SUMIFS('IEA production stats (counts)'!AL:AL,'IEA production stats (counts)'!$E:$E,$D69,'IEA production stats (counts)'!$AN:$AN,$C69)</f>
        <v>0</v>
      </c>
      <c r="BV69" s="66">
        <f t="shared" si="29"/>
        <v>46.666666666666664</v>
      </c>
      <c r="BW69" s="66">
        <f t="shared" si="22"/>
        <v>46.666666666666664</v>
      </c>
      <c r="BX69" s="66">
        <f t="shared" si="23"/>
        <v>46.666666666666664</v>
      </c>
      <c r="BY69" s="66">
        <f t="shared" si="24"/>
        <v>46.666666666666664</v>
      </c>
      <c r="BZ69" s="66">
        <f t="shared" si="4"/>
        <v>46.666666666666664</v>
      </c>
      <c r="CA69" s="66">
        <f t="shared" si="5"/>
        <v>46.666666666666664</v>
      </c>
      <c r="CB69" s="66">
        <f t="shared" si="6"/>
        <v>46.666666666666664</v>
      </c>
      <c r="CC69" s="66">
        <f t="shared" si="7"/>
        <v>46.666666666666664</v>
      </c>
      <c r="CD69" s="66">
        <f t="shared" si="8"/>
        <v>46.666666666666664</v>
      </c>
      <c r="CE69" s="66">
        <f t="shared" si="9"/>
        <v>46.666666666666664</v>
      </c>
      <c r="CF69" s="66">
        <f t="shared" si="10"/>
        <v>46.666666666666664</v>
      </c>
      <c r="CG69" s="66">
        <f t="shared" si="11"/>
        <v>46.666666666666664</v>
      </c>
      <c r="CH69" s="66">
        <f t="shared" si="12"/>
        <v>46.666666666666664</v>
      </c>
      <c r="CI69" s="66">
        <f t="shared" si="13"/>
        <v>46.666666666666664</v>
      </c>
      <c r="CJ69" s="66">
        <f t="shared" si="14"/>
        <v>46.666666666666664</v>
      </c>
      <c r="CK69" s="66">
        <f t="shared" si="15"/>
        <v>46.666666666666664</v>
      </c>
      <c r="CL69" s="66">
        <f t="shared" si="16"/>
        <v>46.666666666666664</v>
      </c>
      <c r="CM69" s="66">
        <f t="shared" si="17"/>
        <v>46.666666666666664</v>
      </c>
      <c r="CN69" s="66">
        <f t="shared" si="18"/>
        <v>46.666666666666664</v>
      </c>
      <c r="CO69" s="66">
        <f t="shared" si="19"/>
        <v>46.666666666666664</v>
      </c>
      <c r="CP69" s="66">
        <f t="shared" si="20"/>
        <v>46.666666666666664</v>
      </c>
      <c r="CQ69" s="66">
        <f t="shared" si="21"/>
        <v>0</v>
      </c>
    </row>
    <row r="70" spans="1:95" x14ac:dyDescent="0.25">
      <c r="A70" s="5" t="str">
        <f t="shared" si="28"/>
        <v>105TIDE</v>
      </c>
      <c r="B70" s="3">
        <v>105</v>
      </c>
      <c r="C70" t="str">
        <f>VLOOKUP($B70,'Lookup codes'!$A:$C,2,FALSE)</f>
        <v>West Africa</v>
      </c>
      <c r="D70" t="s">
        <v>616</v>
      </c>
      <c r="E70" t="s">
        <v>617</v>
      </c>
      <c r="F70" t="s">
        <v>794</v>
      </c>
      <c r="G70" t="s">
        <v>528</v>
      </c>
      <c r="H70" s="45">
        <f>SUMIFS('IEA production stats by year'!Q:Q,'IEA production stats by year'!$E:$E,$D70,'IEA production stats by year'!$AN:$AN,$C70)</f>
        <v>0</v>
      </c>
      <c r="I70" s="45">
        <f>SUMIFS('IEA production stats by year'!R:R,'IEA production stats by year'!$E:$E,$D70,'IEA production stats by year'!$AN:$AN,$C70)</f>
        <v>0</v>
      </c>
      <c r="J70" s="45">
        <f>SUMIFS('IEA production stats by year'!S:S,'IEA production stats by year'!$E:$E,$D70,'IEA production stats by year'!$AN:$AN,$C70)</f>
        <v>0</v>
      </c>
      <c r="K70" s="45">
        <f>SUMIFS('IEA production stats by year'!T:T,'IEA production stats by year'!$E:$E,$D70,'IEA production stats by year'!$AN:$AN,$C70)</f>
        <v>0</v>
      </c>
      <c r="L70" s="45">
        <f>SUMIFS('IEA production stats by year'!U:U,'IEA production stats by year'!$E:$E,$D70,'IEA production stats by year'!$AN:$AN,$C70)</f>
        <v>0</v>
      </c>
      <c r="M70" s="45">
        <f>SUMIFS('IEA production stats by year'!V:V,'IEA production stats by year'!$E:$E,$D70,'IEA production stats by year'!$AN:$AN,$C70)</f>
        <v>0</v>
      </c>
      <c r="N70" s="45">
        <f>SUMIFS('IEA production stats by year'!W:W,'IEA production stats by year'!$E:$E,$D70,'IEA production stats by year'!$AN:$AN,$C70)</f>
        <v>0</v>
      </c>
      <c r="O70" s="45">
        <f>SUMIFS('IEA production stats by year'!X:X,'IEA production stats by year'!$E:$E,$D70,'IEA production stats by year'!$AN:$AN,$C70)</f>
        <v>0</v>
      </c>
      <c r="P70" s="45">
        <f>SUMIFS('IEA production stats by year'!Y:Y,'IEA production stats by year'!$E:$E,$D70,'IEA production stats by year'!$AN:$AN,$C70)</f>
        <v>0</v>
      </c>
      <c r="Q70" s="45">
        <f>SUMIFS('IEA production stats by year'!Z:Z,'IEA production stats by year'!$E:$E,$D70,'IEA production stats by year'!$AN:$AN,$C70)</f>
        <v>0</v>
      </c>
      <c r="R70" s="45">
        <f>SUMIFS('IEA production stats by year'!AA:AA,'IEA production stats by year'!$E:$E,$D70,'IEA production stats by year'!$AN:$AN,$C70)</f>
        <v>0</v>
      </c>
      <c r="S70" s="45">
        <f>SUMIFS('IEA production stats by year'!AB:AB,'IEA production stats by year'!$E:$E,$D70,'IEA production stats by year'!$AN:$AN,$C70)</f>
        <v>0</v>
      </c>
      <c r="T70" s="45">
        <f>SUMIFS('IEA production stats by year'!AC:AC,'IEA production stats by year'!$E:$E,$D70,'IEA production stats by year'!$AN:$AN,$C70)</f>
        <v>0</v>
      </c>
      <c r="U70" s="45">
        <f>SUMIFS('IEA production stats by year'!AD:AD,'IEA production stats by year'!$E:$E,$D70,'IEA production stats by year'!$AN:$AN,$C70)</f>
        <v>0</v>
      </c>
      <c r="V70" s="45">
        <f>SUMIFS('IEA production stats by year'!AE:AE,'IEA production stats by year'!$E:$E,$D70,'IEA production stats by year'!$AN:$AN,$C70)</f>
        <v>0</v>
      </c>
      <c r="W70" s="45">
        <f>SUMIFS('IEA production stats by year'!AF:AF,'IEA production stats by year'!$E:$E,$D70,'IEA production stats by year'!$AN:$AN,$C70)</f>
        <v>0</v>
      </c>
      <c r="X70" s="45">
        <f>SUMIFS('IEA production stats by year'!AG:AG,'IEA production stats by year'!$E:$E,$D70,'IEA production stats by year'!$AN:$AN,$C70)</f>
        <v>0</v>
      </c>
      <c r="Y70" s="45">
        <f>SUMIFS('IEA production stats by year'!AH:AH,'IEA production stats by year'!$E:$E,$D70,'IEA production stats by year'!$AN:$AN,$C70)</f>
        <v>0</v>
      </c>
      <c r="Z70" s="45">
        <f>SUMIFS('IEA production stats by year'!AI:AI,'IEA production stats by year'!$E:$E,$D70,'IEA production stats by year'!$AN:$AN,$C70)</f>
        <v>0</v>
      </c>
      <c r="AA70" s="45">
        <f>SUMIFS('IEA production stats by year'!AJ:AJ,'IEA production stats by year'!$E:$E,$D70,'IEA production stats by year'!$AN:$AN,$C70)</f>
        <v>0</v>
      </c>
      <c r="AB70" s="45">
        <f>SUMIFS('IEA production stats by year'!AK:AK,'IEA production stats by year'!$E:$E,$D70,'IEA production stats by year'!$AN:$AN,$C70)</f>
        <v>0</v>
      </c>
      <c r="AC70" s="45">
        <f>SUMIFS('IEA production stats by year'!AL:AL,'IEA production stats by year'!$E:$E,$D70,'IEA production stats by year'!$AN:$AN,$C70)</f>
        <v>0</v>
      </c>
      <c r="AD70" s="58">
        <f>COUNTIFS('Country groupings'!$C:$C,$C70)-SUMIFS('IEA production stats (counts)'!Q:Q,'IEA production stats (counts)'!$E:$E,$D70,'IEA production stats (counts)'!$AN:$AN,$C70)</f>
        <v>8</v>
      </c>
      <c r="AE70" s="58">
        <f>COUNTIFS('Country groupings'!$C:$C,$C70)-SUMIFS('IEA production stats (counts)'!R:R,'IEA production stats (counts)'!$E:$E,$D70,'IEA production stats (counts)'!$AN:$AN,$C70)</f>
        <v>8</v>
      </c>
      <c r="AF70" s="58">
        <f>COUNTIFS('Country groupings'!$C:$C,$C70)-SUMIFS('IEA production stats (counts)'!S:S,'IEA production stats (counts)'!$E:$E,$D70,'IEA production stats (counts)'!$AN:$AN,$C70)</f>
        <v>8</v>
      </c>
      <c r="AG70" s="58">
        <f>COUNTIFS('Country groupings'!$C:$C,$C70)-SUMIFS('IEA production stats (counts)'!T:T,'IEA production stats (counts)'!$E:$E,$D70,'IEA production stats (counts)'!$AN:$AN,$C70)</f>
        <v>8</v>
      </c>
      <c r="AH70" s="58">
        <f>COUNTIFS('Country groupings'!$C:$C,$C70)-SUMIFS('IEA production stats (counts)'!U:U,'IEA production stats (counts)'!$E:$E,$D70,'IEA production stats (counts)'!$AN:$AN,$C70)</f>
        <v>8</v>
      </c>
      <c r="AI70" s="58">
        <f>COUNTIFS('Country groupings'!$C:$C,$C70)-SUMIFS('IEA production stats (counts)'!V:V,'IEA production stats (counts)'!$E:$E,$D70,'IEA production stats (counts)'!$AN:$AN,$C70)</f>
        <v>8</v>
      </c>
      <c r="AJ70" s="58">
        <f>COUNTIFS('Country groupings'!$C:$C,$C70)-SUMIFS('IEA production stats (counts)'!W:W,'IEA production stats (counts)'!$E:$E,$D70,'IEA production stats (counts)'!$AN:$AN,$C70)</f>
        <v>8</v>
      </c>
      <c r="AK70" s="58">
        <f>COUNTIFS('Country groupings'!$C:$C,$C70)-SUMIFS('IEA production stats (counts)'!X:X,'IEA production stats (counts)'!$E:$E,$D70,'IEA production stats (counts)'!$AN:$AN,$C70)</f>
        <v>8</v>
      </c>
      <c r="AL70" s="58">
        <f>COUNTIFS('Country groupings'!$C:$C,$C70)-SUMIFS('IEA production stats (counts)'!Y:Y,'IEA production stats (counts)'!$E:$E,$D70,'IEA production stats (counts)'!$AN:$AN,$C70)</f>
        <v>8</v>
      </c>
      <c r="AM70" s="58">
        <f>COUNTIFS('Country groupings'!$C:$C,$C70)-SUMIFS('IEA production stats (counts)'!Z:Z,'IEA production stats (counts)'!$E:$E,$D70,'IEA production stats (counts)'!$AN:$AN,$C70)</f>
        <v>8</v>
      </c>
      <c r="AN70" s="58">
        <f>COUNTIFS('Country groupings'!$C:$C,$C70)-SUMIFS('IEA production stats (counts)'!AA:AA,'IEA production stats (counts)'!$E:$E,$D70,'IEA production stats (counts)'!$AN:$AN,$C70)</f>
        <v>8</v>
      </c>
      <c r="AO70" s="58">
        <f>COUNTIFS('Country groupings'!$C:$C,$C70)-SUMIFS('IEA production stats (counts)'!AB:AB,'IEA production stats (counts)'!$E:$E,$D70,'IEA production stats (counts)'!$AN:$AN,$C70)</f>
        <v>8</v>
      </c>
      <c r="AP70" s="58">
        <f>COUNTIFS('Country groupings'!$C:$C,$C70)-SUMIFS('IEA production stats (counts)'!AC:AC,'IEA production stats (counts)'!$E:$E,$D70,'IEA production stats (counts)'!$AN:$AN,$C70)</f>
        <v>8</v>
      </c>
      <c r="AQ70" s="58">
        <f>COUNTIFS('Country groupings'!$C:$C,$C70)-SUMIFS('IEA production stats (counts)'!AD:AD,'IEA production stats (counts)'!$E:$E,$D70,'IEA production stats (counts)'!$AN:$AN,$C70)</f>
        <v>8</v>
      </c>
      <c r="AR70" s="58">
        <f>COUNTIFS('Country groupings'!$C:$C,$C70)-SUMIFS('IEA production stats (counts)'!AE:AE,'IEA production stats (counts)'!$E:$E,$D70,'IEA production stats (counts)'!$AN:$AN,$C70)</f>
        <v>8</v>
      </c>
      <c r="AS70" s="58">
        <f>COUNTIFS('Country groupings'!$C:$C,$C70)-SUMIFS('IEA production stats (counts)'!AF:AF,'IEA production stats (counts)'!$E:$E,$D70,'IEA production stats (counts)'!$AN:$AN,$C70)</f>
        <v>8</v>
      </c>
      <c r="AT70" s="58">
        <f>COUNTIFS('Country groupings'!$C:$C,$C70)-SUMIFS('IEA production stats (counts)'!AG:AG,'IEA production stats (counts)'!$E:$E,$D70,'IEA production stats (counts)'!$AN:$AN,$C70)</f>
        <v>8</v>
      </c>
      <c r="AU70" s="58">
        <f>COUNTIFS('Country groupings'!$C:$C,$C70)-SUMIFS('IEA production stats (counts)'!AH:AH,'IEA production stats (counts)'!$E:$E,$D70,'IEA production stats (counts)'!$AN:$AN,$C70)</f>
        <v>8</v>
      </c>
      <c r="AV70" s="58">
        <f>COUNTIFS('Country groupings'!$C:$C,$C70)-SUMIFS('IEA production stats (counts)'!AI:AI,'IEA production stats (counts)'!$E:$E,$D70,'IEA production stats (counts)'!$AN:$AN,$C70)</f>
        <v>8</v>
      </c>
      <c r="AW70" s="58">
        <f>COUNTIFS('Country groupings'!$C:$C,$C70)-SUMIFS('IEA production stats (counts)'!AJ:AJ,'IEA production stats (counts)'!$E:$E,$D70,'IEA production stats (counts)'!$AN:$AN,$C70)</f>
        <v>8</v>
      </c>
      <c r="AX70" s="58">
        <f>COUNTIFS('Country groupings'!$C:$C,$C70)-SUMIFS('IEA production stats (counts)'!AK:AK,'IEA production stats (counts)'!$E:$E,$D70,'IEA production stats (counts)'!$AN:$AN,$C70)</f>
        <v>8</v>
      </c>
      <c r="AY70" s="58">
        <f>COUNTIFS('Country groupings'!$C:$C,$C70)-SUMIFS('IEA production stats (counts)'!AL:AL,'IEA production stats (counts)'!$E:$E,$D70,'IEA production stats (counts)'!$AN:$AN,$C70)</f>
        <v>15</v>
      </c>
      <c r="AZ70" s="62">
        <f>SUMIFS('IEA production stats (counts)'!Q:Q,'IEA production stats (counts)'!$E:$E,$D70,'IEA production stats (counts)'!$AN:$AN,$C70)</f>
        <v>7</v>
      </c>
      <c r="BA70" s="62">
        <f>SUMIFS('IEA production stats (counts)'!R:R,'IEA production stats (counts)'!$E:$E,$D70,'IEA production stats (counts)'!$AN:$AN,$C70)</f>
        <v>7</v>
      </c>
      <c r="BB70" s="62">
        <f>SUMIFS('IEA production stats (counts)'!S:S,'IEA production stats (counts)'!$E:$E,$D70,'IEA production stats (counts)'!$AN:$AN,$C70)</f>
        <v>7</v>
      </c>
      <c r="BC70" s="62">
        <f>SUMIFS('IEA production stats (counts)'!T:T,'IEA production stats (counts)'!$E:$E,$D70,'IEA production stats (counts)'!$AN:$AN,$C70)</f>
        <v>7</v>
      </c>
      <c r="BD70" s="62">
        <f>SUMIFS('IEA production stats (counts)'!U:U,'IEA production stats (counts)'!$E:$E,$D70,'IEA production stats (counts)'!$AN:$AN,$C70)</f>
        <v>7</v>
      </c>
      <c r="BE70" s="62">
        <f>SUMIFS('IEA production stats (counts)'!V:V,'IEA production stats (counts)'!$E:$E,$D70,'IEA production stats (counts)'!$AN:$AN,$C70)</f>
        <v>7</v>
      </c>
      <c r="BF70" s="62">
        <f>SUMIFS('IEA production stats (counts)'!W:W,'IEA production stats (counts)'!$E:$E,$D70,'IEA production stats (counts)'!$AN:$AN,$C70)</f>
        <v>7</v>
      </c>
      <c r="BG70" s="62">
        <f>SUMIFS('IEA production stats (counts)'!X:X,'IEA production stats (counts)'!$E:$E,$D70,'IEA production stats (counts)'!$AN:$AN,$C70)</f>
        <v>7</v>
      </c>
      <c r="BH70" s="62">
        <f>SUMIFS('IEA production stats (counts)'!Y:Y,'IEA production stats (counts)'!$E:$E,$D70,'IEA production stats (counts)'!$AN:$AN,$C70)</f>
        <v>7</v>
      </c>
      <c r="BI70" s="62">
        <f>SUMIFS('IEA production stats (counts)'!Z:Z,'IEA production stats (counts)'!$E:$E,$D70,'IEA production stats (counts)'!$AN:$AN,$C70)</f>
        <v>7</v>
      </c>
      <c r="BJ70" s="62">
        <f>SUMIFS('IEA production stats (counts)'!AA:AA,'IEA production stats (counts)'!$E:$E,$D70,'IEA production stats (counts)'!$AN:$AN,$C70)</f>
        <v>7</v>
      </c>
      <c r="BK70" s="62">
        <f>SUMIFS('IEA production stats (counts)'!AB:AB,'IEA production stats (counts)'!$E:$E,$D70,'IEA production stats (counts)'!$AN:$AN,$C70)</f>
        <v>7</v>
      </c>
      <c r="BL70" s="62">
        <f>SUMIFS('IEA production stats (counts)'!AC:AC,'IEA production stats (counts)'!$E:$E,$D70,'IEA production stats (counts)'!$AN:$AN,$C70)</f>
        <v>7</v>
      </c>
      <c r="BM70" s="62">
        <f>SUMIFS('IEA production stats (counts)'!AD:AD,'IEA production stats (counts)'!$E:$E,$D70,'IEA production stats (counts)'!$AN:$AN,$C70)</f>
        <v>7</v>
      </c>
      <c r="BN70" s="62">
        <f>SUMIFS('IEA production stats (counts)'!AE:AE,'IEA production stats (counts)'!$E:$E,$D70,'IEA production stats (counts)'!$AN:$AN,$C70)</f>
        <v>7</v>
      </c>
      <c r="BO70" s="62">
        <f>SUMIFS('IEA production stats (counts)'!AF:AF,'IEA production stats (counts)'!$E:$E,$D70,'IEA production stats (counts)'!$AN:$AN,$C70)</f>
        <v>7</v>
      </c>
      <c r="BP70" s="62">
        <f>SUMIFS('IEA production stats (counts)'!AG:AG,'IEA production stats (counts)'!$E:$E,$D70,'IEA production stats (counts)'!$AN:$AN,$C70)</f>
        <v>7</v>
      </c>
      <c r="BQ70" s="62">
        <f>SUMIFS('IEA production stats (counts)'!AH:AH,'IEA production stats (counts)'!$E:$E,$D70,'IEA production stats (counts)'!$AN:$AN,$C70)</f>
        <v>7</v>
      </c>
      <c r="BR70" s="62">
        <f>SUMIFS('IEA production stats (counts)'!AI:AI,'IEA production stats (counts)'!$E:$E,$D70,'IEA production stats (counts)'!$AN:$AN,$C70)</f>
        <v>7</v>
      </c>
      <c r="BS70" s="62">
        <f>SUMIFS('IEA production stats (counts)'!AJ:AJ,'IEA production stats (counts)'!$E:$E,$D70,'IEA production stats (counts)'!$AN:$AN,$C70)</f>
        <v>7</v>
      </c>
      <c r="BT70" s="62">
        <f>SUMIFS('IEA production stats (counts)'!AK:AK,'IEA production stats (counts)'!$E:$E,$D70,'IEA production stats (counts)'!$AN:$AN,$C70)</f>
        <v>7</v>
      </c>
      <c r="BU70" s="62">
        <f>SUMIFS('IEA production stats (counts)'!AL:AL,'IEA production stats (counts)'!$E:$E,$D70,'IEA production stats (counts)'!$AN:$AN,$C70)</f>
        <v>0</v>
      </c>
      <c r="BV70" s="66">
        <f t="shared" si="29"/>
        <v>46.666666666666664</v>
      </c>
      <c r="BW70" s="66">
        <f t="shared" si="22"/>
        <v>46.666666666666664</v>
      </c>
      <c r="BX70" s="66">
        <f t="shared" si="23"/>
        <v>46.666666666666664</v>
      </c>
      <c r="BY70" s="66">
        <f t="shared" si="24"/>
        <v>46.666666666666664</v>
      </c>
      <c r="BZ70" s="66">
        <f t="shared" si="4"/>
        <v>46.666666666666664</v>
      </c>
      <c r="CA70" s="66">
        <f t="shared" si="5"/>
        <v>46.666666666666664</v>
      </c>
      <c r="CB70" s="66">
        <f t="shared" si="6"/>
        <v>46.666666666666664</v>
      </c>
      <c r="CC70" s="66">
        <f t="shared" si="7"/>
        <v>46.666666666666664</v>
      </c>
      <c r="CD70" s="66">
        <f t="shared" si="8"/>
        <v>46.666666666666664</v>
      </c>
      <c r="CE70" s="66">
        <f t="shared" si="9"/>
        <v>46.666666666666664</v>
      </c>
      <c r="CF70" s="66">
        <f t="shared" si="10"/>
        <v>46.666666666666664</v>
      </c>
      <c r="CG70" s="66">
        <f t="shared" si="11"/>
        <v>46.666666666666664</v>
      </c>
      <c r="CH70" s="66">
        <f t="shared" si="12"/>
        <v>46.666666666666664</v>
      </c>
      <c r="CI70" s="66">
        <f t="shared" si="13"/>
        <v>46.666666666666664</v>
      </c>
      <c r="CJ70" s="66">
        <f t="shared" si="14"/>
        <v>46.666666666666664</v>
      </c>
      <c r="CK70" s="66">
        <f t="shared" si="15"/>
        <v>46.666666666666664</v>
      </c>
      <c r="CL70" s="66">
        <f t="shared" si="16"/>
        <v>46.666666666666664</v>
      </c>
      <c r="CM70" s="66">
        <f t="shared" si="17"/>
        <v>46.666666666666664</v>
      </c>
      <c r="CN70" s="66">
        <f t="shared" si="18"/>
        <v>46.666666666666664</v>
      </c>
      <c r="CO70" s="66">
        <f t="shared" si="19"/>
        <v>46.666666666666664</v>
      </c>
      <c r="CP70" s="66">
        <f t="shared" si="20"/>
        <v>46.666666666666664</v>
      </c>
      <c r="CQ70" s="66">
        <f t="shared" si="21"/>
        <v>0</v>
      </c>
    </row>
    <row r="71" spans="1:95" x14ac:dyDescent="0.25">
      <c r="A71" s="5" t="str">
        <f t="shared" si="28"/>
        <v>105WIND</v>
      </c>
      <c r="B71" s="3">
        <v>105</v>
      </c>
      <c r="C71" t="str">
        <f>VLOOKUP($B71,'Lookup codes'!$A:$C,2,FALSE)</f>
        <v>West Africa</v>
      </c>
      <c r="D71" t="s">
        <v>618</v>
      </c>
      <c r="E71" t="s">
        <v>619</v>
      </c>
      <c r="F71" t="s">
        <v>794</v>
      </c>
      <c r="G71" t="s">
        <v>528</v>
      </c>
      <c r="H71" s="45">
        <f>SUMIFS('IEA production stats by year'!Q:Q,'IEA production stats by year'!$E:$E,$D71,'IEA production stats by year'!$AN:$AN,$C71)</f>
        <v>0</v>
      </c>
      <c r="I71" s="45">
        <f>SUMIFS('IEA production stats by year'!R:R,'IEA production stats by year'!$E:$E,$D71,'IEA production stats by year'!$AN:$AN,$C71)</f>
        <v>0</v>
      </c>
      <c r="J71" s="45">
        <f>SUMIFS('IEA production stats by year'!S:S,'IEA production stats by year'!$E:$E,$D71,'IEA production stats by year'!$AN:$AN,$C71)</f>
        <v>0</v>
      </c>
      <c r="K71" s="45">
        <f>SUMIFS('IEA production stats by year'!T:T,'IEA production stats by year'!$E:$E,$D71,'IEA production stats by year'!$AN:$AN,$C71)</f>
        <v>0</v>
      </c>
      <c r="L71" s="45">
        <f>SUMIFS('IEA production stats by year'!U:U,'IEA production stats by year'!$E:$E,$D71,'IEA production stats by year'!$AN:$AN,$C71)</f>
        <v>0</v>
      </c>
      <c r="M71" s="45">
        <f>SUMIFS('IEA production stats by year'!V:V,'IEA production stats by year'!$E:$E,$D71,'IEA production stats by year'!$AN:$AN,$C71)</f>
        <v>0</v>
      </c>
      <c r="N71" s="45">
        <f>SUMIFS('IEA production stats by year'!W:W,'IEA production stats by year'!$E:$E,$D71,'IEA production stats by year'!$AN:$AN,$C71)</f>
        <v>0</v>
      </c>
      <c r="O71" s="45">
        <f>SUMIFS('IEA production stats by year'!X:X,'IEA production stats by year'!$E:$E,$D71,'IEA production stats by year'!$AN:$AN,$C71)</f>
        <v>0</v>
      </c>
      <c r="P71" s="45">
        <f>SUMIFS('IEA production stats by year'!Y:Y,'IEA production stats by year'!$E:$E,$D71,'IEA production stats by year'!$AN:$AN,$C71)</f>
        <v>0</v>
      </c>
      <c r="Q71" s="45">
        <f>SUMIFS('IEA production stats by year'!Z:Z,'IEA production stats by year'!$E:$E,$D71,'IEA production stats by year'!$AN:$AN,$C71)</f>
        <v>0</v>
      </c>
      <c r="R71" s="45">
        <f>SUMIFS('IEA production stats by year'!AA:AA,'IEA production stats by year'!$E:$E,$D71,'IEA production stats by year'!$AN:$AN,$C71)</f>
        <v>0</v>
      </c>
      <c r="S71" s="45">
        <f>SUMIFS('IEA production stats by year'!AB:AB,'IEA production stats by year'!$E:$E,$D71,'IEA production stats by year'!$AN:$AN,$C71)</f>
        <v>0</v>
      </c>
      <c r="T71" s="45">
        <f>SUMIFS('IEA production stats by year'!AC:AC,'IEA production stats by year'!$E:$E,$D71,'IEA production stats by year'!$AN:$AN,$C71)</f>
        <v>0</v>
      </c>
      <c r="U71" s="45">
        <f>SUMIFS('IEA production stats by year'!AD:AD,'IEA production stats by year'!$E:$E,$D71,'IEA production stats by year'!$AN:$AN,$C71)</f>
        <v>0</v>
      </c>
      <c r="V71" s="45">
        <f>SUMIFS('IEA production stats by year'!AE:AE,'IEA production stats by year'!$E:$E,$D71,'IEA production stats by year'!$AN:$AN,$C71)</f>
        <v>0</v>
      </c>
      <c r="W71" s="45">
        <f>SUMIFS('IEA production stats by year'!AF:AF,'IEA production stats by year'!$E:$E,$D71,'IEA production stats by year'!$AN:$AN,$C71)</f>
        <v>0</v>
      </c>
      <c r="X71" s="45">
        <f>SUMIFS('IEA production stats by year'!AG:AG,'IEA production stats by year'!$E:$E,$D71,'IEA production stats by year'!$AN:$AN,$C71)</f>
        <v>0</v>
      </c>
      <c r="Y71" s="45">
        <f>SUMIFS('IEA production stats by year'!AH:AH,'IEA production stats by year'!$E:$E,$D71,'IEA production stats by year'!$AN:$AN,$C71)</f>
        <v>0</v>
      </c>
      <c r="Z71" s="45">
        <f>SUMIFS('IEA production stats by year'!AI:AI,'IEA production stats by year'!$E:$E,$D71,'IEA production stats by year'!$AN:$AN,$C71)</f>
        <v>0</v>
      </c>
      <c r="AA71" s="45">
        <f>SUMIFS('IEA production stats by year'!AJ:AJ,'IEA production stats by year'!$E:$E,$D71,'IEA production stats by year'!$AN:$AN,$C71)</f>
        <v>83.275499999999994</v>
      </c>
      <c r="AB71" s="45">
        <f>SUMIFS('IEA production stats by year'!AK:AK,'IEA production stats by year'!$E:$E,$D71,'IEA production stats by year'!$AN:$AN,$C71)</f>
        <v>782.60080000000005</v>
      </c>
      <c r="AC71" s="45">
        <f>SUMIFS('IEA production stats by year'!AL:AL,'IEA production stats by year'!$E:$E,$D71,'IEA production stats by year'!$AN:$AN,$C71)</f>
        <v>0</v>
      </c>
      <c r="AD71" s="58">
        <f>COUNTIFS('Country groupings'!$C:$C,$C71)-SUMIFS('IEA production stats (counts)'!Q:Q,'IEA production stats (counts)'!$E:$E,$D71,'IEA production stats (counts)'!$AN:$AN,$C71)</f>
        <v>8</v>
      </c>
      <c r="AE71" s="58">
        <f>COUNTIFS('Country groupings'!$C:$C,$C71)-SUMIFS('IEA production stats (counts)'!R:R,'IEA production stats (counts)'!$E:$E,$D71,'IEA production stats (counts)'!$AN:$AN,$C71)</f>
        <v>8</v>
      </c>
      <c r="AF71" s="58">
        <f>COUNTIFS('Country groupings'!$C:$C,$C71)-SUMIFS('IEA production stats (counts)'!S:S,'IEA production stats (counts)'!$E:$E,$D71,'IEA production stats (counts)'!$AN:$AN,$C71)</f>
        <v>8</v>
      </c>
      <c r="AG71" s="58">
        <f>COUNTIFS('Country groupings'!$C:$C,$C71)-SUMIFS('IEA production stats (counts)'!T:T,'IEA production stats (counts)'!$E:$E,$D71,'IEA production stats (counts)'!$AN:$AN,$C71)</f>
        <v>8</v>
      </c>
      <c r="AH71" s="58">
        <f>COUNTIFS('Country groupings'!$C:$C,$C71)-SUMIFS('IEA production stats (counts)'!U:U,'IEA production stats (counts)'!$E:$E,$D71,'IEA production stats (counts)'!$AN:$AN,$C71)</f>
        <v>8</v>
      </c>
      <c r="AI71" s="58">
        <f>COUNTIFS('Country groupings'!$C:$C,$C71)-SUMIFS('IEA production stats (counts)'!V:V,'IEA production stats (counts)'!$E:$E,$D71,'IEA production stats (counts)'!$AN:$AN,$C71)</f>
        <v>8</v>
      </c>
      <c r="AJ71" s="58">
        <f>COUNTIFS('Country groupings'!$C:$C,$C71)-SUMIFS('IEA production stats (counts)'!W:W,'IEA production stats (counts)'!$E:$E,$D71,'IEA production stats (counts)'!$AN:$AN,$C71)</f>
        <v>8</v>
      </c>
      <c r="AK71" s="58">
        <f>COUNTIFS('Country groupings'!$C:$C,$C71)-SUMIFS('IEA production stats (counts)'!X:X,'IEA production stats (counts)'!$E:$E,$D71,'IEA production stats (counts)'!$AN:$AN,$C71)</f>
        <v>8</v>
      </c>
      <c r="AL71" s="58">
        <f>COUNTIFS('Country groupings'!$C:$C,$C71)-SUMIFS('IEA production stats (counts)'!Y:Y,'IEA production stats (counts)'!$E:$E,$D71,'IEA production stats (counts)'!$AN:$AN,$C71)</f>
        <v>8</v>
      </c>
      <c r="AM71" s="58">
        <f>COUNTIFS('Country groupings'!$C:$C,$C71)-SUMIFS('IEA production stats (counts)'!Z:Z,'IEA production stats (counts)'!$E:$E,$D71,'IEA production stats (counts)'!$AN:$AN,$C71)</f>
        <v>8</v>
      </c>
      <c r="AN71" s="58">
        <f>COUNTIFS('Country groupings'!$C:$C,$C71)-SUMIFS('IEA production stats (counts)'!AA:AA,'IEA production stats (counts)'!$E:$E,$D71,'IEA production stats (counts)'!$AN:$AN,$C71)</f>
        <v>8</v>
      </c>
      <c r="AO71" s="58">
        <f>COUNTIFS('Country groupings'!$C:$C,$C71)-SUMIFS('IEA production stats (counts)'!AB:AB,'IEA production stats (counts)'!$E:$E,$D71,'IEA production stats (counts)'!$AN:$AN,$C71)</f>
        <v>8</v>
      </c>
      <c r="AP71" s="58">
        <f>COUNTIFS('Country groupings'!$C:$C,$C71)-SUMIFS('IEA production stats (counts)'!AC:AC,'IEA production stats (counts)'!$E:$E,$D71,'IEA production stats (counts)'!$AN:$AN,$C71)</f>
        <v>8</v>
      </c>
      <c r="AQ71" s="58">
        <f>COUNTIFS('Country groupings'!$C:$C,$C71)-SUMIFS('IEA production stats (counts)'!AD:AD,'IEA production stats (counts)'!$E:$E,$D71,'IEA production stats (counts)'!$AN:$AN,$C71)</f>
        <v>8</v>
      </c>
      <c r="AR71" s="58">
        <f>COUNTIFS('Country groupings'!$C:$C,$C71)-SUMIFS('IEA production stats (counts)'!AE:AE,'IEA production stats (counts)'!$E:$E,$D71,'IEA production stats (counts)'!$AN:$AN,$C71)</f>
        <v>8</v>
      </c>
      <c r="AS71" s="58">
        <f>COUNTIFS('Country groupings'!$C:$C,$C71)-SUMIFS('IEA production stats (counts)'!AF:AF,'IEA production stats (counts)'!$E:$E,$D71,'IEA production stats (counts)'!$AN:$AN,$C71)</f>
        <v>8</v>
      </c>
      <c r="AT71" s="58">
        <f>COUNTIFS('Country groupings'!$C:$C,$C71)-SUMIFS('IEA production stats (counts)'!AG:AG,'IEA production stats (counts)'!$E:$E,$D71,'IEA production stats (counts)'!$AN:$AN,$C71)</f>
        <v>8</v>
      </c>
      <c r="AU71" s="58">
        <f>COUNTIFS('Country groupings'!$C:$C,$C71)-SUMIFS('IEA production stats (counts)'!AH:AH,'IEA production stats (counts)'!$E:$E,$D71,'IEA production stats (counts)'!$AN:$AN,$C71)</f>
        <v>8</v>
      </c>
      <c r="AV71" s="58">
        <f>COUNTIFS('Country groupings'!$C:$C,$C71)-SUMIFS('IEA production stats (counts)'!AI:AI,'IEA production stats (counts)'!$E:$E,$D71,'IEA production stats (counts)'!$AN:$AN,$C71)</f>
        <v>8</v>
      </c>
      <c r="AW71" s="58">
        <f>COUNTIFS('Country groupings'!$C:$C,$C71)-SUMIFS('IEA production stats (counts)'!AJ:AJ,'IEA production stats (counts)'!$E:$E,$D71,'IEA production stats (counts)'!$AN:$AN,$C71)</f>
        <v>8</v>
      </c>
      <c r="AX71" s="58">
        <f>COUNTIFS('Country groupings'!$C:$C,$C71)-SUMIFS('IEA production stats (counts)'!AK:AK,'IEA production stats (counts)'!$E:$E,$D71,'IEA production stats (counts)'!$AN:$AN,$C71)</f>
        <v>8</v>
      </c>
      <c r="AY71" s="58">
        <f>COUNTIFS('Country groupings'!$C:$C,$C71)-SUMIFS('IEA production stats (counts)'!AL:AL,'IEA production stats (counts)'!$E:$E,$D71,'IEA production stats (counts)'!$AN:$AN,$C71)</f>
        <v>15</v>
      </c>
      <c r="AZ71" s="62">
        <f>SUMIFS('IEA production stats (counts)'!Q:Q,'IEA production stats (counts)'!$E:$E,$D71,'IEA production stats (counts)'!$AN:$AN,$C71)</f>
        <v>7</v>
      </c>
      <c r="BA71" s="62">
        <f>SUMIFS('IEA production stats (counts)'!R:R,'IEA production stats (counts)'!$E:$E,$D71,'IEA production stats (counts)'!$AN:$AN,$C71)</f>
        <v>7</v>
      </c>
      <c r="BB71" s="62">
        <f>SUMIFS('IEA production stats (counts)'!S:S,'IEA production stats (counts)'!$E:$E,$D71,'IEA production stats (counts)'!$AN:$AN,$C71)</f>
        <v>7</v>
      </c>
      <c r="BC71" s="62">
        <f>SUMIFS('IEA production stats (counts)'!T:T,'IEA production stats (counts)'!$E:$E,$D71,'IEA production stats (counts)'!$AN:$AN,$C71)</f>
        <v>7</v>
      </c>
      <c r="BD71" s="62">
        <f>SUMIFS('IEA production stats (counts)'!U:U,'IEA production stats (counts)'!$E:$E,$D71,'IEA production stats (counts)'!$AN:$AN,$C71)</f>
        <v>7</v>
      </c>
      <c r="BE71" s="62">
        <f>SUMIFS('IEA production stats (counts)'!V:V,'IEA production stats (counts)'!$E:$E,$D71,'IEA production stats (counts)'!$AN:$AN,$C71)</f>
        <v>7</v>
      </c>
      <c r="BF71" s="62">
        <f>SUMIFS('IEA production stats (counts)'!W:W,'IEA production stats (counts)'!$E:$E,$D71,'IEA production stats (counts)'!$AN:$AN,$C71)</f>
        <v>7</v>
      </c>
      <c r="BG71" s="62">
        <f>SUMIFS('IEA production stats (counts)'!X:X,'IEA production stats (counts)'!$E:$E,$D71,'IEA production stats (counts)'!$AN:$AN,$C71)</f>
        <v>7</v>
      </c>
      <c r="BH71" s="62">
        <f>SUMIFS('IEA production stats (counts)'!Y:Y,'IEA production stats (counts)'!$E:$E,$D71,'IEA production stats (counts)'!$AN:$AN,$C71)</f>
        <v>7</v>
      </c>
      <c r="BI71" s="62">
        <f>SUMIFS('IEA production stats (counts)'!Z:Z,'IEA production stats (counts)'!$E:$E,$D71,'IEA production stats (counts)'!$AN:$AN,$C71)</f>
        <v>7</v>
      </c>
      <c r="BJ71" s="62">
        <f>SUMIFS('IEA production stats (counts)'!AA:AA,'IEA production stats (counts)'!$E:$E,$D71,'IEA production stats (counts)'!$AN:$AN,$C71)</f>
        <v>7</v>
      </c>
      <c r="BK71" s="62">
        <f>SUMIFS('IEA production stats (counts)'!AB:AB,'IEA production stats (counts)'!$E:$E,$D71,'IEA production stats (counts)'!$AN:$AN,$C71)</f>
        <v>7</v>
      </c>
      <c r="BL71" s="62">
        <f>SUMIFS('IEA production stats (counts)'!AC:AC,'IEA production stats (counts)'!$E:$E,$D71,'IEA production stats (counts)'!$AN:$AN,$C71)</f>
        <v>7</v>
      </c>
      <c r="BM71" s="62">
        <f>SUMIFS('IEA production stats (counts)'!AD:AD,'IEA production stats (counts)'!$E:$E,$D71,'IEA production stats (counts)'!$AN:$AN,$C71)</f>
        <v>7</v>
      </c>
      <c r="BN71" s="62">
        <f>SUMIFS('IEA production stats (counts)'!AE:AE,'IEA production stats (counts)'!$E:$E,$D71,'IEA production stats (counts)'!$AN:$AN,$C71)</f>
        <v>7</v>
      </c>
      <c r="BO71" s="62">
        <f>SUMIFS('IEA production stats (counts)'!AF:AF,'IEA production stats (counts)'!$E:$E,$D71,'IEA production stats (counts)'!$AN:$AN,$C71)</f>
        <v>7</v>
      </c>
      <c r="BP71" s="62">
        <f>SUMIFS('IEA production stats (counts)'!AG:AG,'IEA production stats (counts)'!$E:$E,$D71,'IEA production stats (counts)'!$AN:$AN,$C71)</f>
        <v>7</v>
      </c>
      <c r="BQ71" s="62">
        <f>SUMIFS('IEA production stats (counts)'!AH:AH,'IEA production stats (counts)'!$E:$E,$D71,'IEA production stats (counts)'!$AN:$AN,$C71)</f>
        <v>7</v>
      </c>
      <c r="BR71" s="62">
        <f>SUMIFS('IEA production stats (counts)'!AI:AI,'IEA production stats (counts)'!$E:$E,$D71,'IEA production stats (counts)'!$AN:$AN,$C71)</f>
        <v>7</v>
      </c>
      <c r="BS71" s="62">
        <f>SUMIFS('IEA production stats (counts)'!AJ:AJ,'IEA production stats (counts)'!$E:$E,$D71,'IEA production stats (counts)'!$AN:$AN,$C71)</f>
        <v>7</v>
      </c>
      <c r="BT71" s="62">
        <f>SUMIFS('IEA production stats (counts)'!AK:AK,'IEA production stats (counts)'!$E:$E,$D71,'IEA production stats (counts)'!$AN:$AN,$C71)</f>
        <v>7</v>
      </c>
      <c r="BU71" s="62">
        <f>SUMIFS('IEA production stats (counts)'!AL:AL,'IEA production stats (counts)'!$E:$E,$D71,'IEA production stats (counts)'!$AN:$AN,$C71)</f>
        <v>0</v>
      </c>
      <c r="BV71" s="66">
        <f t="shared" si="29"/>
        <v>46.666666666666664</v>
      </c>
      <c r="BW71" s="66">
        <f t="shared" si="22"/>
        <v>46.666666666666664</v>
      </c>
      <c r="BX71" s="66">
        <f t="shared" si="23"/>
        <v>46.666666666666664</v>
      </c>
      <c r="BY71" s="66">
        <f t="shared" si="24"/>
        <v>46.666666666666664</v>
      </c>
      <c r="BZ71" s="66">
        <f t="shared" si="4"/>
        <v>46.666666666666664</v>
      </c>
      <c r="CA71" s="66">
        <f t="shared" si="5"/>
        <v>46.666666666666664</v>
      </c>
      <c r="CB71" s="66">
        <f t="shared" si="6"/>
        <v>46.666666666666664</v>
      </c>
      <c r="CC71" s="66">
        <f t="shared" si="7"/>
        <v>46.666666666666664</v>
      </c>
      <c r="CD71" s="66">
        <f t="shared" si="8"/>
        <v>46.666666666666664</v>
      </c>
      <c r="CE71" s="66">
        <f t="shared" si="9"/>
        <v>46.666666666666664</v>
      </c>
      <c r="CF71" s="66">
        <f t="shared" si="10"/>
        <v>46.666666666666664</v>
      </c>
      <c r="CG71" s="66">
        <f t="shared" si="11"/>
        <v>46.666666666666664</v>
      </c>
      <c r="CH71" s="66">
        <f t="shared" si="12"/>
        <v>46.666666666666664</v>
      </c>
      <c r="CI71" s="66">
        <f t="shared" si="13"/>
        <v>46.666666666666664</v>
      </c>
      <c r="CJ71" s="66">
        <f t="shared" si="14"/>
        <v>46.666666666666664</v>
      </c>
      <c r="CK71" s="66">
        <f t="shared" si="15"/>
        <v>46.666666666666664</v>
      </c>
      <c r="CL71" s="66">
        <f t="shared" si="16"/>
        <v>46.666666666666664</v>
      </c>
      <c r="CM71" s="66">
        <f t="shared" si="17"/>
        <v>46.666666666666664</v>
      </c>
      <c r="CN71" s="66">
        <f t="shared" si="18"/>
        <v>46.666666666666664</v>
      </c>
      <c r="CO71" s="66">
        <f t="shared" si="19"/>
        <v>46.666666666666664</v>
      </c>
      <c r="CP71" s="66">
        <f t="shared" si="20"/>
        <v>46.666666666666664</v>
      </c>
      <c r="CQ71" s="66">
        <f t="shared" si="21"/>
        <v>0</v>
      </c>
    </row>
    <row r="72" spans="1:95" x14ac:dyDescent="0.25">
      <c r="A72" s="5" t="str">
        <f t="shared" si="28"/>
        <v>105MUNWASTER</v>
      </c>
      <c r="B72" s="3">
        <v>105</v>
      </c>
      <c r="C72" t="str">
        <f>VLOOKUP($B72,'Lookup codes'!$A:$C,2,FALSE)</f>
        <v>West Africa</v>
      </c>
      <c r="D72" t="s">
        <v>622</v>
      </c>
      <c r="E72" t="s">
        <v>623</v>
      </c>
      <c r="F72" t="s">
        <v>794</v>
      </c>
      <c r="G72" t="s">
        <v>528</v>
      </c>
      <c r="H72" s="45">
        <f>SUMIFS('IEA production stats by year'!Q:Q,'IEA production stats by year'!$E:$E,$D72,'IEA production stats by year'!$AN:$AN,$C72)</f>
        <v>0</v>
      </c>
      <c r="I72" s="45">
        <f>SUMIFS('IEA production stats by year'!R:R,'IEA production stats by year'!$E:$E,$D72,'IEA production stats by year'!$AN:$AN,$C72)</f>
        <v>0</v>
      </c>
      <c r="J72" s="45">
        <f>SUMIFS('IEA production stats by year'!S:S,'IEA production stats by year'!$E:$E,$D72,'IEA production stats by year'!$AN:$AN,$C72)</f>
        <v>14.0007</v>
      </c>
      <c r="K72" s="45">
        <f>SUMIFS('IEA production stats by year'!T:T,'IEA production stats by year'!$E:$E,$D72,'IEA production stats by year'!$AN:$AN,$C72)</f>
        <v>14.0007</v>
      </c>
      <c r="L72" s="45">
        <f>SUMIFS('IEA production stats by year'!U:U,'IEA production stats by year'!$E:$E,$D72,'IEA production stats by year'!$AN:$AN,$C72)</f>
        <v>14.0007</v>
      </c>
      <c r="M72" s="45">
        <f>SUMIFS('IEA production stats by year'!V:V,'IEA production stats by year'!$E:$E,$D72,'IEA production stats by year'!$AN:$AN,$C72)</f>
        <v>14.0007</v>
      </c>
      <c r="N72" s="45">
        <f>SUMIFS('IEA production stats by year'!W:W,'IEA production stats by year'!$E:$E,$D72,'IEA production stats by year'!$AN:$AN,$C72)</f>
        <v>29.001999999999999</v>
      </c>
      <c r="O72" s="45">
        <f>SUMIFS('IEA production stats by year'!X:X,'IEA production stats by year'!$E:$E,$D72,'IEA production stats by year'!$AN:$AN,$C72)</f>
        <v>72.000399999999999</v>
      </c>
      <c r="P72" s="45">
        <f>SUMIFS('IEA production stats by year'!Y:Y,'IEA production stats by year'!$E:$E,$D72,'IEA production stats by year'!$AN:$AN,$C72)</f>
        <v>14.0007</v>
      </c>
      <c r="Q72" s="45">
        <f>SUMIFS('IEA production stats by year'!Z:Z,'IEA production stats by year'!$E:$E,$D72,'IEA production stats by year'!$AN:$AN,$C72)</f>
        <v>29.001999999999999</v>
      </c>
      <c r="R72" s="45">
        <f>SUMIFS('IEA production stats by year'!AA:AA,'IEA production stats by year'!$E:$E,$D72,'IEA production stats by year'!$AN:$AN,$C72)</f>
        <v>29.001999999999999</v>
      </c>
      <c r="S72" s="45">
        <f>SUMIFS('IEA production stats by year'!AB:AB,'IEA production stats by year'!$E:$E,$D72,'IEA production stats by year'!$AN:$AN,$C72)</f>
        <v>42.998399999999997</v>
      </c>
      <c r="T72" s="45">
        <f>SUMIFS('IEA production stats by year'!AC:AC,'IEA production stats by year'!$E:$E,$D72,'IEA production stats by year'!$AN:$AN,$C72)</f>
        <v>42.998399999999997</v>
      </c>
      <c r="U72" s="45">
        <f>SUMIFS('IEA production stats by year'!AD:AD,'IEA production stats by year'!$E:$E,$D72,'IEA production stats by year'!$AN:$AN,$C72)</f>
        <v>14.0007</v>
      </c>
      <c r="V72" s="45">
        <f>SUMIFS('IEA production stats by year'!AE:AE,'IEA production stats by year'!$E:$E,$D72,'IEA production stats by year'!$AN:$AN,$C72)</f>
        <v>0</v>
      </c>
      <c r="W72" s="45">
        <f>SUMIFS('IEA production stats by year'!AF:AF,'IEA production stats by year'!$E:$E,$D72,'IEA production stats by year'!$AN:$AN,$C72)</f>
        <v>14.0007</v>
      </c>
      <c r="X72" s="45">
        <f>SUMIFS('IEA production stats by year'!AG:AG,'IEA production stats by year'!$E:$E,$D72,'IEA production stats by year'!$AN:$AN,$C72)</f>
        <v>14.0007</v>
      </c>
      <c r="Y72" s="45">
        <f>SUMIFS('IEA production stats by year'!AH:AH,'IEA production stats by year'!$E:$E,$D72,'IEA production stats by year'!$AN:$AN,$C72)</f>
        <v>0</v>
      </c>
      <c r="Z72" s="45">
        <f>SUMIFS('IEA production stats by year'!AI:AI,'IEA production stats by year'!$E:$E,$D72,'IEA production stats by year'!$AN:$AN,$C72)</f>
        <v>0</v>
      </c>
      <c r="AA72" s="45">
        <f>SUMIFS('IEA production stats by year'!AJ:AJ,'IEA production stats by year'!$E:$E,$D72,'IEA production stats by year'!$AN:$AN,$C72)</f>
        <v>0</v>
      </c>
      <c r="AB72" s="45">
        <f>SUMIFS('IEA production stats by year'!AK:AK,'IEA production stats by year'!$E:$E,$D72,'IEA production stats by year'!$AN:$AN,$C72)</f>
        <v>0</v>
      </c>
      <c r="AC72" s="45">
        <f>SUMIFS('IEA production stats by year'!AL:AL,'IEA production stats by year'!$E:$E,$D72,'IEA production stats by year'!$AN:$AN,$C72)</f>
        <v>0</v>
      </c>
      <c r="AD72" s="58">
        <f>COUNTIFS('Country groupings'!$C:$C,$C72)-SUMIFS('IEA production stats (counts)'!Q:Q,'IEA production stats (counts)'!$E:$E,$D72,'IEA production stats (counts)'!$AN:$AN,$C72)</f>
        <v>8</v>
      </c>
      <c r="AE72" s="58">
        <f>COUNTIFS('Country groupings'!$C:$C,$C72)-SUMIFS('IEA production stats (counts)'!R:R,'IEA production stats (counts)'!$E:$E,$D72,'IEA production stats (counts)'!$AN:$AN,$C72)</f>
        <v>8</v>
      </c>
      <c r="AF72" s="58">
        <f>COUNTIFS('Country groupings'!$C:$C,$C72)-SUMIFS('IEA production stats (counts)'!S:S,'IEA production stats (counts)'!$E:$E,$D72,'IEA production stats (counts)'!$AN:$AN,$C72)</f>
        <v>8</v>
      </c>
      <c r="AG72" s="58">
        <f>COUNTIFS('Country groupings'!$C:$C,$C72)-SUMIFS('IEA production stats (counts)'!T:T,'IEA production stats (counts)'!$E:$E,$D72,'IEA production stats (counts)'!$AN:$AN,$C72)</f>
        <v>8</v>
      </c>
      <c r="AH72" s="58">
        <f>COUNTIFS('Country groupings'!$C:$C,$C72)-SUMIFS('IEA production stats (counts)'!U:U,'IEA production stats (counts)'!$E:$E,$D72,'IEA production stats (counts)'!$AN:$AN,$C72)</f>
        <v>8</v>
      </c>
      <c r="AI72" s="58">
        <f>COUNTIFS('Country groupings'!$C:$C,$C72)-SUMIFS('IEA production stats (counts)'!V:V,'IEA production stats (counts)'!$E:$E,$D72,'IEA production stats (counts)'!$AN:$AN,$C72)</f>
        <v>8</v>
      </c>
      <c r="AJ72" s="58">
        <f>COUNTIFS('Country groupings'!$C:$C,$C72)-SUMIFS('IEA production stats (counts)'!W:W,'IEA production stats (counts)'!$E:$E,$D72,'IEA production stats (counts)'!$AN:$AN,$C72)</f>
        <v>8</v>
      </c>
      <c r="AK72" s="58">
        <f>COUNTIFS('Country groupings'!$C:$C,$C72)-SUMIFS('IEA production stats (counts)'!X:X,'IEA production stats (counts)'!$E:$E,$D72,'IEA production stats (counts)'!$AN:$AN,$C72)</f>
        <v>8</v>
      </c>
      <c r="AL72" s="58">
        <f>COUNTIFS('Country groupings'!$C:$C,$C72)-SUMIFS('IEA production stats (counts)'!Y:Y,'IEA production stats (counts)'!$E:$E,$D72,'IEA production stats (counts)'!$AN:$AN,$C72)</f>
        <v>8</v>
      </c>
      <c r="AM72" s="58">
        <f>COUNTIFS('Country groupings'!$C:$C,$C72)-SUMIFS('IEA production stats (counts)'!Z:Z,'IEA production stats (counts)'!$E:$E,$D72,'IEA production stats (counts)'!$AN:$AN,$C72)</f>
        <v>8</v>
      </c>
      <c r="AN72" s="58">
        <f>COUNTIFS('Country groupings'!$C:$C,$C72)-SUMIFS('IEA production stats (counts)'!AA:AA,'IEA production stats (counts)'!$E:$E,$D72,'IEA production stats (counts)'!$AN:$AN,$C72)</f>
        <v>8</v>
      </c>
      <c r="AO72" s="58">
        <f>COUNTIFS('Country groupings'!$C:$C,$C72)-SUMIFS('IEA production stats (counts)'!AB:AB,'IEA production stats (counts)'!$E:$E,$D72,'IEA production stats (counts)'!$AN:$AN,$C72)</f>
        <v>8</v>
      </c>
      <c r="AP72" s="58">
        <f>COUNTIFS('Country groupings'!$C:$C,$C72)-SUMIFS('IEA production stats (counts)'!AC:AC,'IEA production stats (counts)'!$E:$E,$D72,'IEA production stats (counts)'!$AN:$AN,$C72)</f>
        <v>8</v>
      </c>
      <c r="AQ72" s="58">
        <f>COUNTIFS('Country groupings'!$C:$C,$C72)-SUMIFS('IEA production stats (counts)'!AD:AD,'IEA production stats (counts)'!$E:$E,$D72,'IEA production stats (counts)'!$AN:$AN,$C72)</f>
        <v>8</v>
      </c>
      <c r="AR72" s="58">
        <f>COUNTIFS('Country groupings'!$C:$C,$C72)-SUMIFS('IEA production stats (counts)'!AE:AE,'IEA production stats (counts)'!$E:$E,$D72,'IEA production stats (counts)'!$AN:$AN,$C72)</f>
        <v>8</v>
      </c>
      <c r="AS72" s="58">
        <f>COUNTIFS('Country groupings'!$C:$C,$C72)-SUMIFS('IEA production stats (counts)'!AF:AF,'IEA production stats (counts)'!$E:$E,$D72,'IEA production stats (counts)'!$AN:$AN,$C72)</f>
        <v>8</v>
      </c>
      <c r="AT72" s="58">
        <f>COUNTIFS('Country groupings'!$C:$C,$C72)-SUMIFS('IEA production stats (counts)'!AG:AG,'IEA production stats (counts)'!$E:$E,$D72,'IEA production stats (counts)'!$AN:$AN,$C72)</f>
        <v>8</v>
      </c>
      <c r="AU72" s="58">
        <f>COUNTIFS('Country groupings'!$C:$C,$C72)-SUMIFS('IEA production stats (counts)'!AH:AH,'IEA production stats (counts)'!$E:$E,$D72,'IEA production stats (counts)'!$AN:$AN,$C72)</f>
        <v>8</v>
      </c>
      <c r="AV72" s="58">
        <f>COUNTIFS('Country groupings'!$C:$C,$C72)-SUMIFS('IEA production stats (counts)'!AI:AI,'IEA production stats (counts)'!$E:$E,$D72,'IEA production stats (counts)'!$AN:$AN,$C72)</f>
        <v>8</v>
      </c>
      <c r="AW72" s="58">
        <f>COUNTIFS('Country groupings'!$C:$C,$C72)-SUMIFS('IEA production stats (counts)'!AJ:AJ,'IEA production stats (counts)'!$E:$E,$D72,'IEA production stats (counts)'!$AN:$AN,$C72)</f>
        <v>8</v>
      </c>
      <c r="AX72" s="58">
        <f>COUNTIFS('Country groupings'!$C:$C,$C72)-SUMIFS('IEA production stats (counts)'!AK:AK,'IEA production stats (counts)'!$E:$E,$D72,'IEA production stats (counts)'!$AN:$AN,$C72)</f>
        <v>8</v>
      </c>
      <c r="AY72" s="58">
        <f>COUNTIFS('Country groupings'!$C:$C,$C72)-SUMIFS('IEA production stats (counts)'!AL:AL,'IEA production stats (counts)'!$E:$E,$D72,'IEA production stats (counts)'!$AN:$AN,$C72)</f>
        <v>15</v>
      </c>
      <c r="AZ72" s="62">
        <f>SUMIFS('IEA production stats (counts)'!Q:Q,'IEA production stats (counts)'!$E:$E,$D72,'IEA production stats (counts)'!$AN:$AN,$C72)</f>
        <v>7</v>
      </c>
      <c r="BA72" s="62">
        <f>SUMIFS('IEA production stats (counts)'!R:R,'IEA production stats (counts)'!$E:$E,$D72,'IEA production stats (counts)'!$AN:$AN,$C72)</f>
        <v>7</v>
      </c>
      <c r="BB72" s="62">
        <f>SUMIFS('IEA production stats (counts)'!S:S,'IEA production stats (counts)'!$E:$E,$D72,'IEA production stats (counts)'!$AN:$AN,$C72)</f>
        <v>7</v>
      </c>
      <c r="BC72" s="62">
        <f>SUMIFS('IEA production stats (counts)'!T:T,'IEA production stats (counts)'!$E:$E,$D72,'IEA production stats (counts)'!$AN:$AN,$C72)</f>
        <v>7</v>
      </c>
      <c r="BD72" s="62">
        <f>SUMIFS('IEA production stats (counts)'!U:U,'IEA production stats (counts)'!$E:$E,$D72,'IEA production stats (counts)'!$AN:$AN,$C72)</f>
        <v>7</v>
      </c>
      <c r="BE72" s="62">
        <f>SUMIFS('IEA production stats (counts)'!V:V,'IEA production stats (counts)'!$E:$E,$D72,'IEA production stats (counts)'!$AN:$AN,$C72)</f>
        <v>7</v>
      </c>
      <c r="BF72" s="62">
        <f>SUMIFS('IEA production stats (counts)'!W:W,'IEA production stats (counts)'!$E:$E,$D72,'IEA production stats (counts)'!$AN:$AN,$C72)</f>
        <v>7</v>
      </c>
      <c r="BG72" s="62">
        <f>SUMIFS('IEA production stats (counts)'!X:X,'IEA production stats (counts)'!$E:$E,$D72,'IEA production stats (counts)'!$AN:$AN,$C72)</f>
        <v>7</v>
      </c>
      <c r="BH72" s="62">
        <f>SUMIFS('IEA production stats (counts)'!Y:Y,'IEA production stats (counts)'!$E:$E,$D72,'IEA production stats (counts)'!$AN:$AN,$C72)</f>
        <v>7</v>
      </c>
      <c r="BI72" s="62">
        <f>SUMIFS('IEA production stats (counts)'!Z:Z,'IEA production stats (counts)'!$E:$E,$D72,'IEA production stats (counts)'!$AN:$AN,$C72)</f>
        <v>7</v>
      </c>
      <c r="BJ72" s="62">
        <f>SUMIFS('IEA production stats (counts)'!AA:AA,'IEA production stats (counts)'!$E:$E,$D72,'IEA production stats (counts)'!$AN:$AN,$C72)</f>
        <v>7</v>
      </c>
      <c r="BK72" s="62">
        <f>SUMIFS('IEA production stats (counts)'!AB:AB,'IEA production stats (counts)'!$E:$E,$D72,'IEA production stats (counts)'!$AN:$AN,$C72)</f>
        <v>7</v>
      </c>
      <c r="BL72" s="62">
        <f>SUMIFS('IEA production stats (counts)'!AC:AC,'IEA production stats (counts)'!$E:$E,$D72,'IEA production stats (counts)'!$AN:$AN,$C72)</f>
        <v>7</v>
      </c>
      <c r="BM72" s="62">
        <f>SUMIFS('IEA production stats (counts)'!AD:AD,'IEA production stats (counts)'!$E:$E,$D72,'IEA production stats (counts)'!$AN:$AN,$C72)</f>
        <v>7</v>
      </c>
      <c r="BN72" s="62">
        <f>SUMIFS('IEA production stats (counts)'!AE:AE,'IEA production stats (counts)'!$E:$E,$D72,'IEA production stats (counts)'!$AN:$AN,$C72)</f>
        <v>7</v>
      </c>
      <c r="BO72" s="62">
        <f>SUMIFS('IEA production stats (counts)'!AF:AF,'IEA production stats (counts)'!$E:$E,$D72,'IEA production stats (counts)'!$AN:$AN,$C72)</f>
        <v>7</v>
      </c>
      <c r="BP72" s="62">
        <f>SUMIFS('IEA production stats (counts)'!AG:AG,'IEA production stats (counts)'!$E:$E,$D72,'IEA production stats (counts)'!$AN:$AN,$C72)</f>
        <v>7</v>
      </c>
      <c r="BQ72" s="62">
        <f>SUMIFS('IEA production stats (counts)'!AH:AH,'IEA production stats (counts)'!$E:$E,$D72,'IEA production stats (counts)'!$AN:$AN,$C72)</f>
        <v>7</v>
      </c>
      <c r="BR72" s="62">
        <f>SUMIFS('IEA production stats (counts)'!AI:AI,'IEA production stats (counts)'!$E:$E,$D72,'IEA production stats (counts)'!$AN:$AN,$C72)</f>
        <v>7</v>
      </c>
      <c r="BS72" s="62">
        <f>SUMIFS('IEA production stats (counts)'!AJ:AJ,'IEA production stats (counts)'!$E:$E,$D72,'IEA production stats (counts)'!$AN:$AN,$C72)</f>
        <v>7</v>
      </c>
      <c r="BT72" s="62">
        <f>SUMIFS('IEA production stats (counts)'!AK:AK,'IEA production stats (counts)'!$E:$E,$D72,'IEA production stats (counts)'!$AN:$AN,$C72)</f>
        <v>7</v>
      </c>
      <c r="BU72" s="62">
        <f>SUMIFS('IEA production stats (counts)'!AL:AL,'IEA production stats (counts)'!$E:$E,$D72,'IEA production stats (counts)'!$AN:$AN,$C72)</f>
        <v>0</v>
      </c>
      <c r="BV72" s="66">
        <f t="shared" si="29"/>
        <v>46.666666666666664</v>
      </c>
      <c r="BW72" s="66">
        <f t="shared" si="22"/>
        <v>46.666666666666664</v>
      </c>
      <c r="BX72" s="66">
        <f t="shared" si="23"/>
        <v>46.666666666666664</v>
      </c>
      <c r="BY72" s="66">
        <f t="shared" si="24"/>
        <v>46.666666666666664</v>
      </c>
      <c r="BZ72" s="66">
        <f t="shared" si="4"/>
        <v>46.666666666666664</v>
      </c>
      <c r="CA72" s="66">
        <f t="shared" si="5"/>
        <v>46.666666666666664</v>
      </c>
      <c r="CB72" s="66">
        <f t="shared" si="6"/>
        <v>46.666666666666664</v>
      </c>
      <c r="CC72" s="66">
        <f t="shared" si="7"/>
        <v>46.666666666666664</v>
      </c>
      <c r="CD72" s="66">
        <f t="shared" si="8"/>
        <v>46.666666666666664</v>
      </c>
      <c r="CE72" s="66">
        <f t="shared" si="9"/>
        <v>46.666666666666664</v>
      </c>
      <c r="CF72" s="66">
        <f t="shared" si="10"/>
        <v>46.666666666666664</v>
      </c>
      <c r="CG72" s="66">
        <f t="shared" si="11"/>
        <v>46.666666666666664</v>
      </c>
      <c r="CH72" s="66">
        <f t="shared" si="12"/>
        <v>46.666666666666664</v>
      </c>
      <c r="CI72" s="66">
        <f t="shared" si="13"/>
        <v>46.666666666666664</v>
      </c>
      <c r="CJ72" s="66">
        <f t="shared" si="14"/>
        <v>46.666666666666664</v>
      </c>
      <c r="CK72" s="66">
        <f t="shared" si="15"/>
        <v>46.666666666666664</v>
      </c>
      <c r="CL72" s="66">
        <f t="shared" si="16"/>
        <v>46.666666666666664</v>
      </c>
      <c r="CM72" s="66">
        <f t="shared" si="17"/>
        <v>46.666666666666664</v>
      </c>
      <c r="CN72" s="66">
        <f t="shared" si="18"/>
        <v>46.666666666666664</v>
      </c>
      <c r="CO72" s="66">
        <f t="shared" si="19"/>
        <v>46.666666666666664</v>
      </c>
      <c r="CP72" s="66">
        <f t="shared" si="20"/>
        <v>46.666666666666664</v>
      </c>
      <c r="CQ72" s="66">
        <f t="shared" si="21"/>
        <v>0</v>
      </c>
    </row>
    <row r="73" spans="1:95" x14ac:dyDescent="0.25">
      <c r="A73" s="5" t="str">
        <f t="shared" si="28"/>
        <v>105CHARCOAL</v>
      </c>
      <c r="B73" s="3">
        <v>105</v>
      </c>
      <c r="C73" t="str">
        <f>VLOOKUP($B73,'Lookup codes'!$A:$C,2,FALSE)</f>
        <v>West Africa</v>
      </c>
      <c r="D73" t="s">
        <v>626</v>
      </c>
      <c r="E73" t="s">
        <v>627</v>
      </c>
      <c r="F73" t="s">
        <v>794</v>
      </c>
      <c r="G73" t="s">
        <v>528</v>
      </c>
      <c r="H73" s="45">
        <f>SUMIFS('IEA production stats by year'!Q:Q,'IEA production stats by year'!$E:$E,$D73,'IEA production stats by year'!$AN:$AN,$C73)</f>
        <v>0</v>
      </c>
      <c r="I73" s="45">
        <f>SUMIFS('IEA production stats by year'!R:R,'IEA production stats by year'!$E:$E,$D73,'IEA production stats by year'!$AN:$AN,$C73)</f>
        <v>0</v>
      </c>
      <c r="J73" s="45">
        <f>SUMIFS('IEA production stats by year'!S:S,'IEA production stats by year'!$E:$E,$D73,'IEA production stats by year'!$AN:$AN,$C73)</f>
        <v>0</v>
      </c>
      <c r="K73" s="45">
        <f>SUMIFS('IEA production stats by year'!T:T,'IEA production stats by year'!$E:$E,$D73,'IEA production stats by year'!$AN:$AN,$C73)</f>
        <v>0</v>
      </c>
      <c r="L73" s="45">
        <f>SUMIFS('IEA production stats by year'!U:U,'IEA production stats by year'!$E:$E,$D73,'IEA production stats by year'!$AN:$AN,$C73)</f>
        <v>0</v>
      </c>
      <c r="M73" s="45">
        <f>SUMIFS('IEA production stats by year'!V:V,'IEA production stats by year'!$E:$E,$D73,'IEA production stats by year'!$AN:$AN,$C73)</f>
        <v>0</v>
      </c>
      <c r="N73" s="45">
        <f>SUMIFS('IEA production stats by year'!W:W,'IEA production stats by year'!$E:$E,$D73,'IEA production stats by year'!$AN:$AN,$C73)</f>
        <v>0</v>
      </c>
      <c r="O73" s="45">
        <f>SUMIFS('IEA production stats by year'!X:X,'IEA production stats by year'!$E:$E,$D73,'IEA production stats by year'!$AN:$AN,$C73)</f>
        <v>0</v>
      </c>
      <c r="P73" s="45">
        <f>SUMIFS('IEA production stats by year'!Y:Y,'IEA production stats by year'!$E:$E,$D73,'IEA production stats by year'!$AN:$AN,$C73)</f>
        <v>0</v>
      </c>
      <c r="Q73" s="45">
        <f>SUMIFS('IEA production stats by year'!Z:Z,'IEA production stats by year'!$E:$E,$D73,'IEA production stats by year'!$AN:$AN,$C73)</f>
        <v>0</v>
      </c>
      <c r="R73" s="45">
        <f>SUMIFS('IEA production stats by year'!AA:AA,'IEA production stats by year'!$E:$E,$D73,'IEA production stats by year'!$AN:$AN,$C73)</f>
        <v>0</v>
      </c>
      <c r="S73" s="45">
        <f>SUMIFS('IEA production stats by year'!AB:AB,'IEA production stats by year'!$E:$E,$D73,'IEA production stats by year'!$AN:$AN,$C73)</f>
        <v>0</v>
      </c>
      <c r="T73" s="45">
        <f>SUMIFS('IEA production stats by year'!AC:AC,'IEA production stats by year'!$E:$E,$D73,'IEA production stats by year'!$AN:$AN,$C73)</f>
        <v>0</v>
      </c>
      <c r="U73" s="45">
        <f>SUMIFS('IEA production stats by year'!AD:AD,'IEA production stats by year'!$E:$E,$D73,'IEA production stats by year'!$AN:$AN,$C73)</f>
        <v>0</v>
      </c>
      <c r="V73" s="45">
        <f>SUMIFS('IEA production stats by year'!AE:AE,'IEA production stats by year'!$E:$E,$D73,'IEA production stats by year'!$AN:$AN,$C73)</f>
        <v>0</v>
      </c>
      <c r="W73" s="45">
        <f>SUMIFS('IEA production stats by year'!AF:AF,'IEA production stats by year'!$E:$E,$D73,'IEA production stats by year'!$AN:$AN,$C73)</f>
        <v>0</v>
      </c>
      <c r="X73" s="45">
        <f>SUMIFS('IEA production stats by year'!AG:AG,'IEA production stats by year'!$E:$E,$D73,'IEA production stats by year'!$AN:$AN,$C73)</f>
        <v>0</v>
      </c>
      <c r="Y73" s="45">
        <f>SUMIFS('IEA production stats by year'!AH:AH,'IEA production stats by year'!$E:$E,$D73,'IEA production stats by year'!$AN:$AN,$C73)</f>
        <v>0</v>
      </c>
      <c r="Z73" s="45">
        <f>SUMIFS('IEA production stats by year'!AI:AI,'IEA production stats by year'!$E:$E,$D73,'IEA production stats by year'!$AN:$AN,$C73)</f>
        <v>0</v>
      </c>
      <c r="AA73" s="45">
        <f>SUMIFS('IEA production stats by year'!AJ:AJ,'IEA production stats by year'!$E:$E,$D73,'IEA production stats by year'!$AN:$AN,$C73)</f>
        <v>0</v>
      </c>
      <c r="AB73" s="45">
        <f>SUMIFS('IEA production stats by year'!AK:AK,'IEA production stats by year'!$E:$E,$D73,'IEA production stats by year'!$AN:$AN,$C73)</f>
        <v>0</v>
      </c>
      <c r="AC73" s="45">
        <f>SUMIFS('IEA production stats by year'!AL:AL,'IEA production stats by year'!$E:$E,$D73,'IEA production stats by year'!$AN:$AN,$C73)</f>
        <v>0</v>
      </c>
      <c r="AD73" s="58">
        <f>COUNTIFS('Country groupings'!$C:$C,$C73)-SUMIFS('IEA production stats (counts)'!Q:Q,'IEA production stats (counts)'!$E:$E,$D73,'IEA production stats (counts)'!$AN:$AN,$C73)</f>
        <v>8</v>
      </c>
      <c r="AE73" s="58">
        <f>COUNTIFS('Country groupings'!$C:$C,$C73)-SUMIFS('IEA production stats (counts)'!R:R,'IEA production stats (counts)'!$E:$E,$D73,'IEA production stats (counts)'!$AN:$AN,$C73)</f>
        <v>8</v>
      </c>
      <c r="AF73" s="58">
        <f>COUNTIFS('Country groupings'!$C:$C,$C73)-SUMIFS('IEA production stats (counts)'!S:S,'IEA production stats (counts)'!$E:$E,$D73,'IEA production stats (counts)'!$AN:$AN,$C73)</f>
        <v>8</v>
      </c>
      <c r="AG73" s="58">
        <f>COUNTIFS('Country groupings'!$C:$C,$C73)-SUMIFS('IEA production stats (counts)'!T:T,'IEA production stats (counts)'!$E:$E,$D73,'IEA production stats (counts)'!$AN:$AN,$C73)</f>
        <v>8</v>
      </c>
      <c r="AH73" s="58">
        <f>COUNTIFS('Country groupings'!$C:$C,$C73)-SUMIFS('IEA production stats (counts)'!U:U,'IEA production stats (counts)'!$E:$E,$D73,'IEA production stats (counts)'!$AN:$AN,$C73)</f>
        <v>8</v>
      </c>
      <c r="AI73" s="58">
        <f>COUNTIFS('Country groupings'!$C:$C,$C73)-SUMIFS('IEA production stats (counts)'!V:V,'IEA production stats (counts)'!$E:$E,$D73,'IEA production stats (counts)'!$AN:$AN,$C73)</f>
        <v>8</v>
      </c>
      <c r="AJ73" s="58">
        <f>COUNTIFS('Country groupings'!$C:$C,$C73)-SUMIFS('IEA production stats (counts)'!W:W,'IEA production stats (counts)'!$E:$E,$D73,'IEA production stats (counts)'!$AN:$AN,$C73)</f>
        <v>8</v>
      </c>
      <c r="AK73" s="58">
        <f>COUNTIFS('Country groupings'!$C:$C,$C73)-SUMIFS('IEA production stats (counts)'!X:X,'IEA production stats (counts)'!$E:$E,$D73,'IEA production stats (counts)'!$AN:$AN,$C73)</f>
        <v>8</v>
      </c>
      <c r="AL73" s="58">
        <f>COUNTIFS('Country groupings'!$C:$C,$C73)-SUMIFS('IEA production stats (counts)'!Y:Y,'IEA production stats (counts)'!$E:$E,$D73,'IEA production stats (counts)'!$AN:$AN,$C73)</f>
        <v>8</v>
      </c>
      <c r="AM73" s="58">
        <f>COUNTIFS('Country groupings'!$C:$C,$C73)-SUMIFS('IEA production stats (counts)'!Z:Z,'IEA production stats (counts)'!$E:$E,$D73,'IEA production stats (counts)'!$AN:$AN,$C73)</f>
        <v>8</v>
      </c>
      <c r="AN73" s="58">
        <f>COUNTIFS('Country groupings'!$C:$C,$C73)-SUMIFS('IEA production stats (counts)'!AA:AA,'IEA production stats (counts)'!$E:$E,$D73,'IEA production stats (counts)'!$AN:$AN,$C73)</f>
        <v>8</v>
      </c>
      <c r="AO73" s="58">
        <f>COUNTIFS('Country groupings'!$C:$C,$C73)-SUMIFS('IEA production stats (counts)'!AB:AB,'IEA production stats (counts)'!$E:$E,$D73,'IEA production stats (counts)'!$AN:$AN,$C73)</f>
        <v>8</v>
      </c>
      <c r="AP73" s="58">
        <f>COUNTIFS('Country groupings'!$C:$C,$C73)-SUMIFS('IEA production stats (counts)'!AC:AC,'IEA production stats (counts)'!$E:$E,$D73,'IEA production stats (counts)'!$AN:$AN,$C73)</f>
        <v>8</v>
      </c>
      <c r="AQ73" s="58">
        <f>COUNTIFS('Country groupings'!$C:$C,$C73)-SUMIFS('IEA production stats (counts)'!AD:AD,'IEA production stats (counts)'!$E:$E,$D73,'IEA production stats (counts)'!$AN:$AN,$C73)</f>
        <v>8</v>
      </c>
      <c r="AR73" s="58">
        <f>COUNTIFS('Country groupings'!$C:$C,$C73)-SUMIFS('IEA production stats (counts)'!AE:AE,'IEA production stats (counts)'!$E:$E,$D73,'IEA production stats (counts)'!$AN:$AN,$C73)</f>
        <v>8</v>
      </c>
      <c r="AS73" s="58">
        <f>COUNTIFS('Country groupings'!$C:$C,$C73)-SUMIFS('IEA production stats (counts)'!AF:AF,'IEA production stats (counts)'!$E:$E,$D73,'IEA production stats (counts)'!$AN:$AN,$C73)</f>
        <v>8</v>
      </c>
      <c r="AT73" s="58">
        <f>COUNTIFS('Country groupings'!$C:$C,$C73)-SUMIFS('IEA production stats (counts)'!AG:AG,'IEA production stats (counts)'!$E:$E,$D73,'IEA production stats (counts)'!$AN:$AN,$C73)</f>
        <v>8</v>
      </c>
      <c r="AU73" s="58">
        <f>COUNTIFS('Country groupings'!$C:$C,$C73)-SUMIFS('IEA production stats (counts)'!AH:AH,'IEA production stats (counts)'!$E:$E,$D73,'IEA production stats (counts)'!$AN:$AN,$C73)</f>
        <v>8</v>
      </c>
      <c r="AV73" s="58">
        <f>COUNTIFS('Country groupings'!$C:$C,$C73)-SUMIFS('IEA production stats (counts)'!AI:AI,'IEA production stats (counts)'!$E:$E,$D73,'IEA production stats (counts)'!$AN:$AN,$C73)</f>
        <v>8</v>
      </c>
      <c r="AW73" s="58">
        <f>COUNTIFS('Country groupings'!$C:$C,$C73)-SUMIFS('IEA production stats (counts)'!AJ:AJ,'IEA production stats (counts)'!$E:$E,$D73,'IEA production stats (counts)'!$AN:$AN,$C73)</f>
        <v>8</v>
      </c>
      <c r="AX73" s="58">
        <f>COUNTIFS('Country groupings'!$C:$C,$C73)-SUMIFS('IEA production stats (counts)'!AK:AK,'IEA production stats (counts)'!$E:$E,$D73,'IEA production stats (counts)'!$AN:$AN,$C73)</f>
        <v>8</v>
      </c>
      <c r="AY73" s="58">
        <f>COUNTIFS('Country groupings'!$C:$C,$C73)-SUMIFS('IEA production stats (counts)'!AL:AL,'IEA production stats (counts)'!$E:$E,$D73,'IEA production stats (counts)'!$AN:$AN,$C73)</f>
        <v>15</v>
      </c>
      <c r="AZ73" s="62">
        <f>SUMIFS('IEA production stats (counts)'!Q:Q,'IEA production stats (counts)'!$E:$E,$D73,'IEA production stats (counts)'!$AN:$AN,$C73)</f>
        <v>7</v>
      </c>
      <c r="BA73" s="62">
        <f>SUMIFS('IEA production stats (counts)'!R:R,'IEA production stats (counts)'!$E:$E,$D73,'IEA production stats (counts)'!$AN:$AN,$C73)</f>
        <v>7</v>
      </c>
      <c r="BB73" s="62">
        <f>SUMIFS('IEA production stats (counts)'!S:S,'IEA production stats (counts)'!$E:$E,$D73,'IEA production stats (counts)'!$AN:$AN,$C73)</f>
        <v>7</v>
      </c>
      <c r="BC73" s="62">
        <f>SUMIFS('IEA production stats (counts)'!T:T,'IEA production stats (counts)'!$E:$E,$D73,'IEA production stats (counts)'!$AN:$AN,$C73)</f>
        <v>7</v>
      </c>
      <c r="BD73" s="62">
        <f>SUMIFS('IEA production stats (counts)'!U:U,'IEA production stats (counts)'!$E:$E,$D73,'IEA production stats (counts)'!$AN:$AN,$C73)</f>
        <v>7</v>
      </c>
      <c r="BE73" s="62">
        <f>SUMIFS('IEA production stats (counts)'!V:V,'IEA production stats (counts)'!$E:$E,$D73,'IEA production stats (counts)'!$AN:$AN,$C73)</f>
        <v>7</v>
      </c>
      <c r="BF73" s="62">
        <f>SUMIFS('IEA production stats (counts)'!W:W,'IEA production stats (counts)'!$E:$E,$D73,'IEA production stats (counts)'!$AN:$AN,$C73)</f>
        <v>7</v>
      </c>
      <c r="BG73" s="62">
        <f>SUMIFS('IEA production stats (counts)'!X:X,'IEA production stats (counts)'!$E:$E,$D73,'IEA production stats (counts)'!$AN:$AN,$C73)</f>
        <v>7</v>
      </c>
      <c r="BH73" s="62">
        <f>SUMIFS('IEA production stats (counts)'!Y:Y,'IEA production stats (counts)'!$E:$E,$D73,'IEA production stats (counts)'!$AN:$AN,$C73)</f>
        <v>7</v>
      </c>
      <c r="BI73" s="62">
        <f>SUMIFS('IEA production stats (counts)'!Z:Z,'IEA production stats (counts)'!$E:$E,$D73,'IEA production stats (counts)'!$AN:$AN,$C73)</f>
        <v>7</v>
      </c>
      <c r="BJ73" s="62">
        <f>SUMIFS('IEA production stats (counts)'!AA:AA,'IEA production stats (counts)'!$E:$E,$D73,'IEA production stats (counts)'!$AN:$AN,$C73)</f>
        <v>7</v>
      </c>
      <c r="BK73" s="62">
        <f>SUMIFS('IEA production stats (counts)'!AB:AB,'IEA production stats (counts)'!$E:$E,$D73,'IEA production stats (counts)'!$AN:$AN,$C73)</f>
        <v>7</v>
      </c>
      <c r="BL73" s="62">
        <f>SUMIFS('IEA production stats (counts)'!AC:AC,'IEA production stats (counts)'!$E:$E,$D73,'IEA production stats (counts)'!$AN:$AN,$C73)</f>
        <v>7</v>
      </c>
      <c r="BM73" s="62">
        <f>SUMIFS('IEA production stats (counts)'!AD:AD,'IEA production stats (counts)'!$E:$E,$D73,'IEA production stats (counts)'!$AN:$AN,$C73)</f>
        <v>7</v>
      </c>
      <c r="BN73" s="62">
        <f>SUMIFS('IEA production stats (counts)'!AE:AE,'IEA production stats (counts)'!$E:$E,$D73,'IEA production stats (counts)'!$AN:$AN,$C73)</f>
        <v>7</v>
      </c>
      <c r="BO73" s="62">
        <f>SUMIFS('IEA production stats (counts)'!AF:AF,'IEA production stats (counts)'!$E:$E,$D73,'IEA production stats (counts)'!$AN:$AN,$C73)</f>
        <v>7</v>
      </c>
      <c r="BP73" s="62">
        <f>SUMIFS('IEA production stats (counts)'!AG:AG,'IEA production stats (counts)'!$E:$E,$D73,'IEA production stats (counts)'!$AN:$AN,$C73)</f>
        <v>7</v>
      </c>
      <c r="BQ73" s="62">
        <f>SUMIFS('IEA production stats (counts)'!AH:AH,'IEA production stats (counts)'!$E:$E,$D73,'IEA production stats (counts)'!$AN:$AN,$C73)</f>
        <v>7</v>
      </c>
      <c r="BR73" s="62">
        <f>SUMIFS('IEA production stats (counts)'!AI:AI,'IEA production stats (counts)'!$E:$E,$D73,'IEA production stats (counts)'!$AN:$AN,$C73)</f>
        <v>7</v>
      </c>
      <c r="BS73" s="62">
        <f>SUMIFS('IEA production stats (counts)'!AJ:AJ,'IEA production stats (counts)'!$E:$E,$D73,'IEA production stats (counts)'!$AN:$AN,$C73)</f>
        <v>7</v>
      </c>
      <c r="BT73" s="62">
        <f>SUMIFS('IEA production stats (counts)'!AK:AK,'IEA production stats (counts)'!$E:$E,$D73,'IEA production stats (counts)'!$AN:$AN,$C73)</f>
        <v>7</v>
      </c>
      <c r="BU73" s="62">
        <f>SUMIFS('IEA production stats (counts)'!AL:AL,'IEA production stats (counts)'!$E:$E,$D73,'IEA production stats (counts)'!$AN:$AN,$C73)</f>
        <v>0</v>
      </c>
      <c r="BV73" s="66">
        <f t="shared" si="29"/>
        <v>46.666666666666664</v>
      </c>
      <c r="BW73" s="66">
        <f t="shared" si="22"/>
        <v>46.666666666666664</v>
      </c>
      <c r="BX73" s="66">
        <f t="shared" si="23"/>
        <v>46.666666666666664</v>
      </c>
      <c r="BY73" s="66">
        <f t="shared" si="24"/>
        <v>46.666666666666664</v>
      </c>
      <c r="BZ73" s="66">
        <f t="shared" si="4"/>
        <v>46.666666666666664</v>
      </c>
      <c r="CA73" s="66">
        <f t="shared" si="5"/>
        <v>46.666666666666664</v>
      </c>
      <c r="CB73" s="66">
        <f t="shared" si="6"/>
        <v>46.666666666666664</v>
      </c>
      <c r="CC73" s="66">
        <f t="shared" si="7"/>
        <v>46.666666666666664</v>
      </c>
      <c r="CD73" s="66">
        <f t="shared" si="8"/>
        <v>46.666666666666664</v>
      </c>
      <c r="CE73" s="66">
        <f t="shared" si="9"/>
        <v>46.666666666666664</v>
      </c>
      <c r="CF73" s="66">
        <f t="shared" si="10"/>
        <v>46.666666666666664</v>
      </c>
      <c r="CG73" s="66">
        <f t="shared" si="11"/>
        <v>46.666666666666664</v>
      </c>
      <c r="CH73" s="66">
        <f t="shared" si="12"/>
        <v>46.666666666666664</v>
      </c>
      <c r="CI73" s="66">
        <f t="shared" si="13"/>
        <v>46.666666666666664</v>
      </c>
      <c r="CJ73" s="66">
        <f t="shared" si="14"/>
        <v>46.666666666666664</v>
      </c>
      <c r="CK73" s="66">
        <f t="shared" si="15"/>
        <v>46.666666666666664</v>
      </c>
      <c r="CL73" s="66">
        <f t="shared" si="16"/>
        <v>46.666666666666664</v>
      </c>
      <c r="CM73" s="66">
        <f t="shared" si="17"/>
        <v>46.666666666666664</v>
      </c>
      <c r="CN73" s="66">
        <f t="shared" si="18"/>
        <v>46.666666666666664</v>
      </c>
      <c r="CO73" s="66">
        <f t="shared" si="19"/>
        <v>46.666666666666664</v>
      </c>
      <c r="CP73" s="66">
        <f t="shared" si="20"/>
        <v>46.666666666666664</v>
      </c>
      <c r="CQ73" s="66">
        <f t="shared" si="21"/>
        <v>0</v>
      </c>
    </row>
    <row r="74" spans="1:95" x14ac:dyDescent="0.25">
      <c r="A74" s="5" t="str">
        <f t="shared" si="28"/>
        <v>105BIOGASOL</v>
      </c>
      <c r="B74" s="3">
        <v>105</v>
      </c>
      <c r="C74" t="str">
        <f>VLOOKUP($B74,'Lookup codes'!$A:$C,2,FALSE)</f>
        <v>West Africa</v>
      </c>
      <c r="D74" t="s">
        <v>628</v>
      </c>
      <c r="E74" t="s">
        <v>629</v>
      </c>
      <c r="F74" t="s">
        <v>794</v>
      </c>
      <c r="G74" t="s">
        <v>528</v>
      </c>
      <c r="H74" s="45">
        <f>SUMIFS('IEA production stats by year'!Q:Q,'IEA production stats by year'!$E:$E,$D74,'IEA production stats by year'!$AN:$AN,$C74)</f>
        <v>0</v>
      </c>
      <c r="I74" s="45">
        <f>SUMIFS('IEA production stats by year'!R:R,'IEA production stats by year'!$E:$E,$D74,'IEA production stats by year'!$AN:$AN,$C74)</f>
        <v>0</v>
      </c>
      <c r="J74" s="45">
        <f>SUMIFS('IEA production stats by year'!S:S,'IEA production stats by year'!$E:$E,$D74,'IEA production stats by year'!$AN:$AN,$C74)</f>
        <v>0</v>
      </c>
      <c r="K74" s="45">
        <f>SUMIFS('IEA production stats by year'!T:T,'IEA production stats by year'!$E:$E,$D74,'IEA production stats by year'!$AN:$AN,$C74)</f>
        <v>0</v>
      </c>
      <c r="L74" s="45">
        <f>SUMIFS('IEA production stats by year'!U:U,'IEA production stats by year'!$E:$E,$D74,'IEA production stats by year'!$AN:$AN,$C74)</f>
        <v>0</v>
      </c>
      <c r="M74" s="45">
        <f>SUMIFS('IEA production stats by year'!V:V,'IEA production stats by year'!$E:$E,$D74,'IEA production stats by year'!$AN:$AN,$C74)</f>
        <v>0</v>
      </c>
      <c r="N74" s="45">
        <f>SUMIFS('IEA production stats by year'!W:W,'IEA production stats by year'!$E:$E,$D74,'IEA production stats by year'!$AN:$AN,$C74)</f>
        <v>0</v>
      </c>
      <c r="O74" s="45">
        <f>SUMIFS('IEA production stats by year'!X:X,'IEA production stats by year'!$E:$E,$D74,'IEA production stats by year'!$AN:$AN,$C74)</f>
        <v>0</v>
      </c>
      <c r="P74" s="45">
        <f>SUMIFS('IEA production stats by year'!Y:Y,'IEA production stats by year'!$E:$E,$D74,'IEA production stats by year'!$AN:$AN,$C74)</f>
        <v>0</v>
      </c>
      <c r="Q74" s="45">
        <f>SUMIFS('IEA production stats by year'!Z:Z,'IEA production stats by year'!$E:$E,$D74,'IEA production stats by year'!$AN:$AN,$C74)</f>
        <v>0</v>
      </c>
      <c r="R74" s="45">
        <f>SUMIFS('IEA production stats by year'!AA:AA,'IEA production stats by year'!$E:$E,$D74,'IEA production stats by year'!$AN:$AN,$C74)</f>
        <v>0</v>
      </c>
      <c r="S74" s="45">
        <f>SUMIFS('IEA production stats by year'!AB:AB,'IEA production stats by year'!$E:$E,$D74,'IEA production stats by year'!$AN:$AN,$C74)</f>
        <v>0</v>
      </c>
      <c r="T74" s="45">
        <f>SUMIFS('IEA production stats by year'!AC:AC,'IEA production stats by year'!$E:$E,$D74,'IEA production stats by year'!$AN:$AN,$C74)</f>
        <v>0</v>
      </c>
      <c r="U74" s="45">
        <f>SUMIFS('IEA production stats by year'!AD:AD,'IEA production stats by year'!$E:$E,$D74,'IEA production stats by year'!$AN:$AN,$C74)</f>
        <v>0</v>
      </c>
      <c r="V74" s="45">
        <f>SUMIFS('IEA production stats by year'!AE:AE,'IEA production stats by year'!$E:$E,$D74,'IEA production stats by year'!$AN:$AN,$C74)</f>
        <v>0</v>
      </c>
      <c r="W74" s="45">
        <f>SUMIFS('IEA production stats by year'!AF:AF,'IEA production stats by year'!$E:$E,$D74,'IEA production stats by year'!$AN:$AN,$C74)</f>
        <v>0</v>
      </c>
      <c r="X74" s="45">
        <f>SUMIFS('IEA production stats by year'!AG:AG,'IEA production stats by year'!$E:$E,$D74,'IEA production stats by year'!$AN:$AN,$C74)</f>
        <v>0</v>
      </c>
      <c r="Y74" s="45">
        <f>SUMIFS('IEA production stats by year'!AH:AH,'IEA production stats by year'!$E:$E,$D74,'IEA production stats by year'!$AN:$AN,$C74)</f>
        <v>0</v>
      </c>
      <c r="Z74" s="45">
        <f>SUMIFS('IEA production stats by year'!AI:AI,'IEA production stats by year'!$E:$E,$D74,'IEA production stats by year'!$AN:$AN,$C74)</f>
        <v>0</v>
      </c>
      <c r="AA74" s="45">
        <f>SUMIFS('IEA production stats by year'!AJ:AJ,'IEA production stats by year'!$E:$E,$D74,'IEA production stats by year'!$AN:$AN,$C74)</f>
        <v>0</v>
      </c>
      <c r="AB74" s="45">
        <f>SUMIFS('IEA production stats by year'!AK:AK,'IEA production stats by year'!$E:$E,$D74,'IEA production stats by year'!$AN:$AN,$C74)</f>
        <v>0</v>
      </c>
      <c r="AC74" s="45">
        <f>SUMIFS('IEA production stats by year'!AL:AL,'IEA production stats by year'!$E:$E,$D74,'IEA production stats by year'!$AN:$AN,$C74)</f>
        <v>0</v>
      </c>
      <c r="AD74" s="58">
        <f>COUNTIFS('Country groupings'!$C:$C,$C74)-SUMIFS('IEA production stats (counts)'!Q:Q,'IEA production stats (counts)'!$E:$E,$D74,'IEA production stats (counts)'!$AN:$AN,$C74)</f>
        <v>8</v>
      </c>
      <c r="AE74" s="58">
        <f>COUNTIFS('Country groupings'!$C:$C,$C74)-SUMIFS('IEA production stats (counts)'!R:R,'IEA production stats (counts)'!$E:$E,$D74,'IEA production stats (counts)'!$AN:$AN,$C74)</f>
        <v>8</v>
      </c>
      <c r="AF74" s="58">
        <f>COUNTIFS('Country groupings'!$C:$C,$C74)-SUMIFS('IEA production stats (counts)'!S:S,'IEA production stats (counts)'!$E:$E,$D74,'IEA production stats (counts)'!$AN:$AN,$C74)</f>
        <v>8</v>
      </c>
      <c r="AG74" s="58">
        <f>COUNTIFS('Country groupings'!$C:$C,$C74)-SUMIFS('IEA production stats (counts)'!T:T,'IEA production stats (counts)'!$E:$E,$D74,'IEA production stats (counts)'!$AN:$AN,$C74)</f>
        <v>8</v>
      </c>
      <c r="AH74" s="58">
        <f>COUNTIFS('Country groupings'!$C:$C,$C74)-SUMIFS('IEA production stats (counts)'!U:U,'IEA production stats (counts)'!$E:$E,$D74,'IEA production stats (counts)'!$AN:$AN,$C74)</f>
        <v>8</v>
      </c>
      <c r="AI74" s="58">
        <f>COUNTIFS('Country groupings'!$C:$C,$C74)-SUMIFS('IEA production stats (counts)'!V:V,'IEA production stats (counts)'!$E:$E,$D74,'IEA production stats (counts)'!$AN:$AN,$C74)</f>
        <v>8</v>
      </c>
      <c r="AJ74" s="58">
        <f>COUNTIFS('Country groupings'!$C:$C,$C74)-SUMIFS('IEA production stats (counts)'!W:W,'IEA production stats (counts)'!$E:$E,$D74,'IEA production stats (counts)'!$AN:$AN,$C74)</f>
        <v>8</v>
      </c>
      <c r="AK74" s="58">
        <f>COUNTIFS('Country groupings'!$C:$C,$C74)-SUMIFS('IEA production stats (counts)'!X:X,'IEA production stats (counts)'!$E:$E,$D74,'IEA production stats (counts)'!$AN:$AN,$C74)</f>
        <v>8</v>
      </c>
      <c r="AL74" s="58">
        <f>COUNTIFS('Country groupings'!$C:$C,$C74)-SUMIFS('IEA production stats (counts)'!Y:Y,'IEA production stats (counts)'!$E:$E,$D74,'IEA production stats (counts)'!$AN:$AN,$C74)</f>
        <v>8</v>
      </c>
      <c r="AM74" s="58">
        <f>COUNTIFS('Country groupings'!$C:$C,$C74)-SUMIFS('IEA production stats (counts)'!Z:Z,'IEA production stats (counts)'!$E:$E,$D74,'IEA production stats (counts)'!$AN:$AN,$C74)</f>
        <v>8</v>
      </c>
      <c r="AN74" s="58">
        <f>COUNTIFS('Country groupings'!$C:$C,$C74)-SUMIFS('IEA production stats (counts)'!AA:AA,'IEA production stats (counts)'!$E:$E,$D74,'IEA production stats (counts)'!$AN:$AN,$C74)</f>
        <v>8</v>
      </c>
      <c r="AO74" s="58">
        <f>COUNTIFS('Country groupings'!$C:$C,$C74)-SUMIFS('IEA production stats (counts)'!AB:AB,'IEA production stats (counts)'!$E:$E,$D74,'IEA production stats (counts)'!$AN:$AN,$C74)</f>
        <v>8</v>
      </c>
      <c r="AP74" s="58">
        <f>COUNTIFS('Country groupings'!$C:$C,$C74)-SUMIFS('IEA production stats (counts)'!AC:AC,'IEA production stats (counts)'!$E:$E,$D74,'IEA production stats (counts)'!$AN:$AN,$C74)</f>
        <v>8</v>
      </c>
      <c r="AQ74" s="58">
        <f>COUNTIFS('Country groupings'!$C:$C,$C74)-SUMIFS('IEA production stats (counts)'!AD:AD,'IEA production stats (counts)'!$E:$E,$D74,'IEA production stats (counts)'!$AN:$AN,$C74)</f>
        <v>8</v>
      </c>
      <c r="AR74" s="58">
        <f>COUNTIFS('Country groupings'!$C:$C,$C74)-SUMIFS('IEA production stats (counts)'!AE:AE,'IEA production stats (counts)'!$E:$E,$D74,'IEA production stats (counts)'!$AN:$AN,$C74)</f>
        <v>8</v>
      </c>
      <c r="AS74" s="58">
        <f>COUNTIFS('Country groupings'!$C:$C,$C74)-SUMIFS('IEA production stats (counts)'!AF:AF,'IEA production stats (counts)'!$E:$E,$D74,'IEA production stats (counts)'!$AN:$AN,$C74)</f>
        <v>8</v>
      </c>
      <c r="AT74" s="58">
        <f>COUNTIFS('Country groupings'!$C:$C,$C74)-SUMIFS('IEA production stats (counts)'!AG:AG,'IEA production stats (counts)'!$E:$E,$D74,'IEA production stats (counts)'!$AN:$AN,$C74)</f>
        <v>8</v>
      </c>
      <c r="AU74" s="58">
        <f>COUNTIFS('Country groupings'!$C:$C,$C74)-SUMIFS('IEA production stats (counts)'!AH:AH,'IEA production stats (counts)'!$E:$E,$D74,'IEA production stats (counts)'!$AN:$AN,$C74)</f>
        <v>8</v>
      </c>
      <c r="AV74" s="58">
        <f>COUNTIFS('Country groupings'!$C:$C,$C74)-SUMIFS('IEA production stats (counts)'!AI:AI,'IEA production stats (counts)'!$E:$E,$D74,'IEA production stats (counts)'!$AN:$AN,$C74)</f>
        <v>8</v>
      </c>
      <c r="AW74" s="58">
        <f>COUNTIFS('Country groupings'!$C:$C,$C74)-SUMIFS('IEA production stats (counts)'!AJ:AJ,'IEA production stats (counts)'!$E:$E,$D74,'IEA production stats (counts)'!$AN:$AN,$C74)</f>
        <v>8</v>
      </c>
      <c r="AX74" s="58">
        <f>COUNTIFS('Country groupings'!$C:$C,$C74)-SUMIFS('IEA production stats (counts)'!AK:AK,'IEA production stats (counts)'!$E:$E,$D74,'IEA production stats (counts)'!$AN:$AN,$C74)</f>
        <v>8</v>
      </c>
      <c r="AY74" s="58">
        <f>COUNTIFS('Country groupings'!$C:$C,$C74)-SUMIFS('IEA production stats (counts)'!AL:AL,'IEA production stats (counts)'!$E:$E,$D74,'IEA production stats (counts)'!$AN:$AN,$C74)</f>
        <v>15</v>
      </c>
      <c r="AZ74" s="62">
        <f>SUMIFS('IEA production stats (counts)'!Q:Q,'IEA production stats (counts)'!$E:$E,$D74,'IEA production stats (counts)'!$AN:$AN,$C74)</f>
        <v>7</v>
      </c>
      <c r="BA74" s="62">
        <f>SUMIFS('IEA production stats (counts)'!R:R,'IEA production stats (counts)'!$E:$E,$D74,'IEA production stats (counts)'!$AN:$AN,$C74)</f>
        <v>7</v>
      </c>
      <c r="BB74" s="62">
        <f>SUMIFS('IEA production stats (counts)'!S:S,'IEA production stats (counts)'!$E:$E,$D74,'IEA production stats (counts)'!$AN:$AN,$C74)</f>
        <v>7</v>
      </c>
      <c r="BC74" s="62">
        <f>SUMIFS('IEA production stats (counts)'!T:T,'IEA production stats (counts)'!$E:$E,$D74,'IEA production stats (counts)'!$AN:$AN,$C74)</f>
        <v>7</v>
      </c>
      <c r="BD74" s="62">
        <f>SUMIFS('IEA production stats (counts)'!U:U,'IEA production stats (counts)'!$E:$E,$D74,'IEA production stats (counts)'!$AN:$AN,$C74)</f>
        <v>7</v>
      </c>
      <c r="BE74" s="62">
        <f>SUMIFS('IEA production stats (counts)'!V:V,'IEA production stats (counts)'!$E:$E,$D74,'IEA production stats (counts)'!$AN:$AN,$C74)</f>
        <v>7</v>
      </c>
      <c r="BF74" s="62">
        <f>SUMIFS('IEA production stats (counts)'!W:W,'IEA production stats (counts)'!$E:$E,$D74,'IEA production stats (counts)'!$AN:$AN,$C74)</f>
        <v>7</v>
      </c>
      <c r="BG74" s="62">
        <f>SUMIFS('IEA production stats (counts)'!X:X,'IEA production stats (counts)'!$E:$E,$D74,'IEA production stats (counts)'!$AN:$AN,$C74)</f>
        <v>7</v>
      </c>
      <c r="BH74" s="62">
        <f>SUMIFS('IEA production stats (counts)'!Y:Y,'IEA production stats (counts)'!$E:$E,$D74,'IEA production stats (counts)'!$AN:$AN,$C74)</f>
        <v>7</v>
      </c>
      <c r="BI74" s="62">
        <f>SUMIFS('IEA production stats (counts)'!Z:Z,'IEA production stats (counts)'!$E:$E,$D74,'IEA production stats (counts)'!$AN:$AN,$C74)</f>
        <v>7</v>
      </c>
      <c r="BJ74" s="62">
        <f>SUMIFS('IEA production stats (counts)'!AA:AA,'IEA production stats (counts)'!$E:$E,$D74,'IEA production stats (counts)'!$AN:$AN,$C74)</f>
        <v>7</v>
      </c>
      <c r="BK74" s="62">
        <f>SUMIFS('IEA production stats (counts)'!AB:AB,'IEA production stats (counts)'!$E:$E,$D74,'IEA production stats (counts)'!$AN:$AN,$C74)</f>
        <v>7</v>
      </c>
      <c r="BL74" s="62">
        <f>SUMIFS('IEA production stats (counts)'!AC:AC,'IEA production stats (counts)'!$E:$E,$D74,'IEA production stats (counts)'!$AN:$AN,$C74)</f>
        <v>7</v>
      </c>
      <c r="BM74" s="62">
        <f>SUMIFS('IEA production stats (counts)'!AD:AD,'IEA production stats (counts)'!$E:$E,$D74,'IEA production stats (counts)'!$AN:$AN,$C74)</f>
        <v>7</v>
      </c>
      <c r="BN74" s="62">
        <f>SUMIFS('IEA production stats (counts)'!AE:AE,'IEA production stats (counts)'!$E:$E,$D74,'IEA production stats (counts)'!$AN:$AN,$C74)</f>
        <v>7</v>
      </c>
      <c r="BO74" s="62">
        <f>SUMIFS('IEA production stats (counts)'!AF:AF,'IEA production stats (counts)'!$E:$E,$D74,'IEA production stats (counts)'!$AN:$AN,$C74)</f>
        <v>7</v>
      </c>
      <c r="BP74" s="62">
        <f>SUMIFS('IEA production stats (counts)'!AG:AG,'IEA production stats (counts)'!$E:$E,$D74,'IEA production stats (counts)'!$AN:$AN,$C74)</f>
        <v>7</v>
      </c>
      <c r="BQ74" s="62">
        <f>SUMIFS('IEA production stats (counts)'!AH:AH,'IEA production stats (counts)'!$E:$E,$D74,'IEA production stats (counts)'!$AN:$AN,$C74)</f>
        <v>7</v>
      </c>
      <c r="BR74" s="62">
        <f>SUMIFS('IEA production stats (counts)'!AI:AI,'IEA production stats (counts)'!$E:$E,$D74,'IEA production stats (counts)'!$AN:$AN,$C74)</f>
        <v>7</v>
      </c>
      <c r="BS74" s="62">
        <f>SUMIFS('IEA production stats (counts)'!AJ:AJ,'IEA production stats (counts)'!$E:$E,$D74,'IEA production stats (counts)'!$AN:$AN,$C74)</f>
        <v>7</v>
      </c>
      <c r="BT74" s="62">
        <f>SUMIFS('IEA production stats (counts)'!AK:AK,'IEA production stats (counts)'!$E:$E,$D74,'IEA production stats (counts)'!$AN:$AN,$C74)</f>
        <v>7</v>
      </c>
      <c r="BU74" s="62">
        <f>SUMIFS('IEA production stats (counts)'!AL:AL,'IEA production stats (counts)'!$E:$E,$D74,'IEA production stats (counts)'!$AN:$AN,$C74)</f>
        <v>0</v>
      </c>
      <c r="BV74" s="66">
        <f t="shared" si="29"/>
        <v>46.666666666666664</v>
      </c>
      <c r="BW74" s="66">
        <f t="shared" si="22"/>
        <v>46.666666666666664</v>
      </c>
      <c r="BX74" s="66">
        <f t="shared" si="23"/>
        <v>46.666666666666664</v>
      </c>
      <c r="BY74" s="66">
        <f t="shared" si="24"/>
        <v>46.666666666666664</v>
      </c>
      <c r="BZ74" s="66">
        <f t="shared" si="4"/>
        <v>46.666666666666664</v>
      </c>
      <c r="CA74" s="66">
        <f t="shared" si="5"/>
        <v>46.666666666666664</v>
      </c>
      <c r="CB74" s="66">
        <f t="shared" si="6"/>
        <v>46.666666666666664</v>
      </c>
      <c r="CC74" s="66">
        <f t="shared" si="7"/>
        <v>46.666666666666664</v>
      </c>
      <c r="CD74" s="66">
        <f t="shared" si="8"/>
        <v>46.666666666666664</v>
      </c>
      <c r="CE74" s="66">
        <f t="shared" si="9"/>
        <v>46.666666666666664</v>
      </c>
      <c r="CF74" s="66">
        <f t="shared" si="10"/>
        <v>46.666666666666664</v>
      </c>
      <c r="CG74" s="66">
        <f t="shared" si="11"/>
        <v>46.666666666666664</v>
      </c>
      <c r="CH74" s="66">
        <f t="shared" si="12"/>
        <v>46.666666666666664</v>
      </c>
      <c r="CI74" s="66">
        <f t="shared" si="13"/>
        <v>46.666666666666664</v>
      </c>
      <c r="CJ74" s="66">
        <f t="shared" si="14"/>
        <v>46.666666666666664</v>
      </c>
      <c r="CK74" s="66">
        <f t="shared" si="15"/>
        <v>46.666666666666664</v>
      </c>
      <c r="CL74" s="66">
        <f t="shared" si="16"/>
        <v>46.666666666666664</v>
      </c>
      <c r="CM74" s="66">
        <f t="shared" si="17"/>
        <v>46.666666666666664</v>
      </c>
      <c r="CN74" s="66">
        <f t="shared" si="18"/>
        <v>46.666666666666664</v>
      </c>
      <c r="CO74" s="66">
        <f t="shared" si="19"/>
        <v>46.666666666666664</v>
      </c>
      <c r="CP74" s="66">
        <f t="shared" si="20"/>
        <v>46.666666666666664</v>
      </c>
      <c r="CQ74" s="66">
        <f t="shared" si="21"/>
        <v>0</v>
      </c>
    </row>
    <row r="75" spans="1:95" x14ac:dyDescent="0.25">
      <c r="A75" s="5" t="str">
        <f t="shared" si="28"/>
        <v>105BIODIESEL</v>
      </c>
      <c r="B75" s="3">
        <v>105</v>
      </c>
      <c r="C75" t="str">
        <f>VLOOKUP($B75,'Lookup codes'!$A:$C,2,FALSE)</f>
        <v>West Africa</v>
      </c>
      <c r="D75" t="s">
        <v>630</v>
      </c>
      <c r="E75" t="s">
        <v>631</v>
      </c>
      <c r="F75" t="s">
        <v>794</v>
      </c>
      <c r="G75" t="s">
        <v>528</v>
      </c>
      <c r="H75" s="45">
        <f>SUMIFS('IEA production stats by year'!Q:Q,'IEA production stats by year'!$E:$E,$D75,'IEA production stats by year'!$AN:$AN,$C75)</f>
        <v>0</v>
      </c>
      <c r="I75" s="45">
        <f>SUMIFS('IEA production stats by year'!R:R,'IEA production stats by year'!$E:$E,$D75,'IEA production stats by year'!$AN:$AN,$C75)</f>
        <v>0</v>
      </c>
      <c r="J75" s="45">
        <f>SUMIFS('IEA production stats by year'!S:S,'IEA production stats by year'!$E:$E,$D75,'IEA production stats by year'!$AN:$AN,$C75)</f>
        <v>0</v>
      </c>
      <c r="K75" s="45">
        <f>SUMIFS('IEA production stats by year'!T:T,'IEA production stats by year'!$E:$E,$D75,'IEA production stats by year'!$AN:$AN,$C75)</f>
        <v>0</v>
      </c>
      <c r="L75" s="45">
        <f>SUMIFS('IEA production stats by year'!U:U,'IEA production stats by year'!$E:$E,$D75,'IEA production stats by year'!$AN:$AN,$C75)</f>
        <v>0</v>
      </c>
      <c r="M75" s="45">
        <f>SUMIFS('IEA production stats by year'!V:V,'IEA production stats by year'!$E:$E,$D75,'IEA production stats by year'!$AN:$AN,$C75)</f>
        <v>0</v>
      </c>
      <c r="N75" s="45">
        <f>SUMIFS('IEA production stats by year'!W:W,'IEA production stats by year'!$E:$E,$D75,'IEA production stats by year'!$AN:$AN,$C75)</f>
        <v>0</v>
      </c>
      <c r="O75" s="45">
        <f>SUMIFS('IEA production stats by year'!X:X,'IEA production stats by year'!$E:$E,$D75,'IEA production stats by year'!$AN:$AN,$C75)</f>
        <v>0</v>
      </c>
      <c r="P75" s="45">
        <f>SUMIFS('IEA production stats by year'!Y:Y,'IEA production stats by year'!$E:$E,$D75,'IEA production stats by year'!$AN:$AN,$C75)</f>
        <v>0</v>
      </c>
      <c r="Q75" s="45">
        <f>SUMIFS('IEA production stats by year'!Z:Z,'IEA production stats by year'!$E:$E,$D75,'IEA production stats by year'!$AN:$AN,$C75)</f>
        <v>0</v>
      </c>
      <c r="R75" s="45">
        <f>SUMIFS('IEA production stats by year'!AA:AA,'IEA production stats by year'!$E:$E,$D75,'IEA production stats by year'!$AN:$AN,$C75)</f>
        <v>0</v>
      </c>
      <c r="S75" s="45">
        <f>SUMIFS('IEA production stats by year'!AB:AB,'IEA production stats by year'!$E:$E,$D75,'IEA production stats by year'!$AN:$AN,$C75)</f>
        <v>0</v>
      </c>
      <c r="T75" s="45">
        <f>SUMIFS('IEA production stats by year'!AC:AC,'IEA production stats by year'!$E:$E,$D75,'IEA production stats by year'!$AN:$AN,$C75)</f>
        <v>0</v>
      </c>
      <c r="U75" s="45">
        <f>SUMIFS('IEA production stats by year'!AD:AD,'IEA production stats by year'!$E:$E,$D75,'IEA production stats by year'!$AN:$AN,$C75)</f>
        <v>0</v>
      </c>
      <c r="V75" s="45">
        <f>SUMIFS('IEA production stats by year'!AE:AE,'IEA production stats by year'!$E:$E,$D75,'IEA production stats by year'!$AN:$AN,$C75)</f>
        <v>0</v>
      </c>
      <c r="W75" s="45">
        <f>SUMIFS('IEA production stats by year'!AF:AF,'IEA production stats by year'!$E:$E,$D75,'IEA production stats by year'!$AN:$AN,$C75)</f>
        <v>0</v>
      </c>
      <c r="X75" s="45">
        <f>SUMIFS('IEA production stats by year'!AG:AG,'IEA production stats by year'!$E:$E,$D75,'IEA production stats by year'!$AN:$AN,$C75)</f>
        <v>0</v>
      </c>
      <c r="Y75" s="45">
        <f>SUMIFS('IEA production stats by year'!AH:AH,'IEA production stats by year'!$E:$E,$D75,'IEA production stats by year'!$AN:$AN,$C75)</f>
        <v>0</v>
      </c>
      <c r="Z75" s="45">
        <f>SUMIFS('IEA production stats by year'!AI:AI,'IEA production stats by year'!$E:$E,$D75,'IEA production stats by year'!$AN:$AN,$C75)</f>
        <v>0</v>
      </c>
      <c r="AA75" s="45">
        <f>SUMIFS('IEA production stats by year'!AJ:AJ,'IEA production stats by year'!$E:$E,$D75,'IEA production stats by year'!$AN:$AN,$C75)</f>
        <v>0</v>
      </c>
      <c r="AB75" s="45">
        <f>SUMIFS('IEA production stats by year'!AK:AK,'IEA production stats by year'!$E:$E,$D75,'IEA production stats by year'!$AN:$AN,$C75)</f>
        <v>0</v>
      </c>
      <c r="AC75" s="45">
        <f>SUMIFS('IEA production stats by year'!AL:AL,'IEA production stats by year'!$E:$E,$D75,'IEA production stats by year'!$AN:$AN,$C75)</f>
        <v>0</v>
      </c>
      <c r="AD75" s="58">
        <f>COUNTIFS('Country groupings'!$C:$C,$C75)-SUMIFS('IEA production stats (counts)'!Q:Q,'IEA production stats (counts)'!$E:$E,$D75,'IEA production stats (counts)'!$AN:$AN,$C75)</f>
        <v>8</v>
      </c>
      <c r="AE75" s="58">
        <f>COUNTIFS('Country groupings'!$C:$C,$C75)-SUMIFS('IEA production stats (counts)'!R:R,'IEA production stats (counts)'!$E:$E,$D75,'IEA production stats (counts)'!$AN:$AN,$C75)</f>
        <v>8</v>
      </c>
      <c r="AF75" s="58">
        <f>COUNTIFS('Country groupings'!$C:$C,$C75)-SUMIFS('IEA production stats (counts)'!S:S,'IEA production stats (counts)'!$E:$E,$D75,'IEA production stats (counts)'!$AN:$AN,$C75)</f>
        <v>8</v>
      </c>
      <c r="AG75" s="58">
        <f>COUNTIFS('Country groupings'!$C:$C,$C75)-SUMIFS('IEA production stats (counts)'!T:T,'IEA production stats (counts)'!$E:$E,$D75,'IEA production stats (counts)'!$AN:$AN,$C75)</f>
        <v>8</v>
      </c>
      <c r="AH75" s="58">
        <f>COUNTIFS('Country groupings'!$C:$C,$C75)-SUMIFS('IEA production stats (counts)'!U:U,'IEA production stats (counts)'!$E:$E,$D75,'IEA production stats (counts)'!$AN:$AN,$C75)</f>
        <v>8</v>
      </c>
      <c r="AI75" s="58">
        <f>COUNTIFS('Country groupings'!$C:$C,$C75)-SUMIFS('IEA production stats (counts)'!V:V,'IEA production stats (counts)'!$E:$E,$D75,'IEA production stats (counts)'!$AN:$AN,$C75)</f>
        <v>8</v>
      </c>
      <c r="AJ75" s="58">
        <f>COUNTIFS('Country groupings'!$C:$C,$C75)-SUMIFS('IEA production stats (counts)'!W:W,'IEA production stats (counts)'!$E:$E,$D75,'IEA production stats (counts)'!$AN:$AN,$C75)</f>
        <v>8</v>
      </c>
      <c r="AK75" s="58">
        <f>COUNTIFS('Country groupings'!$C:$C,$C75)-SUMIFS('IEA production stats (counts)'!X:X,'IEA production stats (counts)'!$E:$E,$D75,'IEA production stats (counts)'!$AN:$AN,$C75)</f>
        <v>8</v>
      </c>
      <c r="AL75" s="58">
        <f>COUNTIFS('Country groupings'!$C:$C,$C75)-SUMIFS('IEA production stats (counts)'!Y:Y,'IEA production stats (counts)'!$E:$E,$D75,'IEA production stats (counts)'!$AN:$AN,$C75)</f>
        <v>8</v>
      </c>
      <c r="AM75" s="58">
        <f>COUNTIFS('Country groupings'!$C:$C,$C75)-SUMIFS('IEA production stats (counts)'!Z:Z,'IEA production stats (counts)'!$E:$E,$D75,'IEA production stats (counts)'!$AN:$AN,$C75)</f>
        <v>8</v>
      </c>
      <c r="AN75" s="58">
        <f>COUNTIFS('Country groupings'!$C:$C,$C75)-SUMIFS('IEA production stats (counts)'!AA:AA,'IEA production stats (counts)'!$E:$E,$D75,'IEA production stats (counts)'!$AN:$AN,$C75)</f>
        <v>8</v>
      </c>
      <c r="AO75" s="58">
        <f>COUNTIFS('Country groupings'!$C:$C,$C75)-SUMIFS('IEA production stats (counts)'!AB:AB,'IEA production stats (counts)'!$E:$E,$D75,'IEA production stats (counts)'!$AN:$AN,$C75)</f>
        <v>8</v>
      </c>
      <c r="AP75" s="58">
        <f>COUNTIFS('Country groupings'!$C:$C,$C75)-SUMIFS('IEA production stats (counts)'!AC:AC,'IEA production stats (counts)'!$E:$E,$D75,'IEA production stats (counts)'!$AN:$AN,$C75)</f>
        <v>8</v>
      </c>
      <c r="AQ75" s="58">
        <f>COUNTIFS('Country groupings'!$C:$C,$C75)-SUMIFS('IEA production stats (counts)'!AD:AD,'IEA production stats (counts)'!$E:$E,$D75,'IEA production stats (counts)'!$AN:$AN,$C75)</f>
        <v>8</v>
      </c>
      <c r="AR75" s="58">
        <f>COUNTIFS('Country groupings'!$C:$C,$C75)-SUMIFS('IEA production stats (counts)'!AE:AE,'IEA production stats (counts)'!$E:$E,$D75,'IEA production stats (counts)'!$AN:$AN,$C75)</f>
        <v>8</v>
      </c>
      <c r="AS75" s="58">
        <f>COUNTIFS('Country groupings'!$C:$C,$C75)-SUMIFS('IEA production stats (counts)'!AF:AF,'IEA production stats (counts)'!$E:$E,$D75,'IEA production stats (counts)'!$AN:$AN,$C75)</f>
        <v>8</v>
      </c>
      <c r="AT75" s="58">
        <f>COUNTIFS('Country groupings'!$C:$C,$C75)-SUMIFS('IEA production stats (counts)'!AG:AG,'IEA production stats (counts)'!$E:$E,$D75,'IEA production stats (counts)'!$AN:$AN,$C75)</f>
        <v>8</v>
      </c>
      <c r="AU75" s="58">
        <f>COUNTIFS('Country groupings'!$C:$C,$C75)-SUMIFS('IEA production stats (counts)'!AH:AH,'IEA production stats (counts)'!$E:$E,$D75,'IEA production stats (counts)'!$AN:$AN,$C75)</f>
        <v>8</v>
      </c>
      <c r="AV75" s="58">
        <f>COUNTIFS('Country groupings'!$C:$C,$C75)-SUMIFS('IEA production stats (counts)'!AI:AI,'IEA production stats (counts)'!$E:$E,$D75,'IEA production stats (counts)'!$AN:$AN,$C75)</f>
        <v>8</v>
      </c>
      <c r="AW75" s="58">
        <f>COUNTIFS('Country groupings'!$C:$C,$C75)-SUMIFS('IEA production stats (counts)'!AJ:AJ,'IEA production stats (counts)'!$E:$E,$D75,'IEA production stats (counts)'!$AN:$AN,$C75)</f>
        <v>8</v>
      </c>
      <c r="AX75" s="58">
        <f>COUNTIFS('Country groupings'!$C:$C,$C75)-SUMIFS('IEA production stats (counts)'!AK:AK,'IEA production stats (counts)'!$E:$E,$D75,'IEA production stats (counts)'!$AN:$AN,$C75)</f>
        <v>8</v>
      </c>
      <c r="AY75" s="58">
        <f>COUNTIFS('Country groupings'!$C:$C,$C75)-SUMIFS('IEA production stats (counts)'!AL:AL,'IEA production stats (counts)'!$E:$E,$D75,'IEA production stats (counts)'!$AN:$AN,$C75)</f>
        <v>15</v>
      </c>
      <c r="AZ75" s="62">
        <f>SUMIFS('IEA production stats (counts)'!Q:Q,'IEA production stats (counts)'!$E:$E,$D75,'IEA production stats (counts)'!$AN:$AN,$C75)</f>
        <v>7</v>
      </c>
      <c r="BA75" s="62">
        <f>SUMIFS('IEA production stats (counts)'!R:R,'IEA production stats (counts)'!$E:$E,$D75,'IEA production stats (counts)'!$AN:$AN,$C75)</f>
        <v>7</v>
      </c>
      <c r="BB75" s="62">
        <f>SUMIFS('IEA production stats (counts)'!S:S,'IEA production stats (counts)'!$E:$E,$D75,'IEA production stats (counts)'!$AN:$AN,$C75)</f>
        <v>7</v>
      </c>
      <c r="BC75" s="62">
        <f>SUMIFS('IEA production stats (counts)'!T:T,'IEA production stats (counts)'!$E:$E,$D75,'IEA production stats (counts)'!$AN:$AN,$C75)</f>
        <v>7</v>
      </c>
      <c r="BD75" s="62">
        <f>SUMIFS('IEA production stats (counts)'!U:U,'IEA production stats (counts)'!$E:$E,$D75,'IEA production stats (counts)'!$AN:$AN,$C75)</f>
        <v>7</v>
      </c>
      <c r="BE75" s="62">
        <f>SUMIFS('IEA production stats (counts)'!V:V,'IEA production stats (counts)'!$E:$E,$D75,'IEA production stats (counts)'!$AN:$AN,$C75)</f>
        <v>7</v>
      </c>
      <c r="BF75" s="62">
        <f>SUMIFS('IEA production stats (counts)'!W:W,'IEA production stats (counts)'!$E:$E,$D75,'IEA production stats (counts)'!$AN:$AN,$C75)</f>
        <v>7</v>
      </c>
      <c r="BG75" s="62">
        <f>SUMIFS('IEA production stats (counts)'!X:X,'IEA production stats (counts)'!$E:$E,$D75,'IEA production stats (counts)'!$AN:$AN,$C75)</f>
        <v>7</v>
      </c>
      <c r="BH75" s="62">
        <f>SUMIFS('IEA production stats (counts)'!Y:Y,'IEA production stats (counts)'!$E:$E,$D75,'IEA production stats (counts)'!$AN:$AN,$C75)</f>
        <v>7</v>
      </c>
      <c r="BI75" s="62">
        <f>SUMIFS('IEA production stats (counts)'!Z:Z,'IEA production stats (counts)'!$E:$E,$D75,'IEA production stats (counts)'!$AN:$AN,$C75)</f>
        <v>7</v>
      </c>
      <c r="BJ75" s="62">
        <f>SUMIFS('IEA production stats (counts)'!AA:AA,'IEA production stats (counts)'!$E:$E,$D75,'IEA production stats (counts)'!$AN:$AN,$C75)</f>
        <v>7</v>
      </c>
      <c r="BK75" s="62">
        <f>SUMIFS('IEA production stats (counts)'!AB:AB,'IEA production stats (counts)'!$E:$E,$D75,'IEA production stats (counts)'!$AN:$AN,$C75)</f>
        <v>7</v>
      </c>
      <c r="BL75" s="62">
        <f>SUMIFS('IEA production stats (counts)'!AC:AC,'IEA production stats (counts)'!$E:$E,$D75,'IEA production stats (counts)'!$AN:$AN,$C75)</f>
        <v>7</v>
      </c>
      <c r="BM75" s="62">
        <f>SUMIFS('IEA production stats (counts)'!AD:AD,'IEA production stats (counts)'!$E:$E,$D75,'IEA production stats (counts)'!$AN:$AN,$C75)</f>
        <v>7</v>
      </c>
      <c r="BN75" s="62">
        <f>SUMIFS('IEA production stats (counts)'!AE:AE,'IEA production stats (counts)'!$E:$E,$D75,'IEA production stats (counts)'!$AN:$AN,$C75)</f>
        <v>7</v>
      </c>
      <c r="BO75" s="62">
        <f>SUMIFS('IEA production stats (counts)'!AF:AF,'IEA production stats (counts)'!$E:$E,$D75,'IEA production stats (counts)'!$AN:$AN,$C75)</f>
        <v>7</v>
      </c>
      <c r="BP75" s="62">
        <f>SUMIFS('IEA production stats (counts)'!AG:AG,'IEA production stats (counts)'!$E:$E,$D75,'IEA production stats (counts)'!$AN:$AN,$C75)</f>
        <v>7</v>
      </c>
      <c r="BQ75" s="62">
        <f>SUMIFS('IEA production stats (counts)'!AH:AH,'IEA production stats (counts)'!$E:$E,$D75,'IEA production stats (counts)'!$AN:$AN,$C75)</f>
        <v>7</v>
      </c>
      <c r="BR75" s="62">
        <f>SUMIFS('IEA production stats (counts)'!AI:AI,'IEA production stats (counts)'!$E:$E,$D75,'IEA production stats (counts)'!$AN:$AN,$C75)</f>
        <v>7</v>
      </c>
      <c r="BS75" s="62">
        <f>SUMIFS('IEA production stats (counts)'!AJ:AJ,'IEA production stats (counts)'!$E:$E,$D75,'IEA production stats (counts)'!$AN:$AN,$C75)</f>
        <v>7</v>
      </c>
      <c r="BT75" s="62">
        <f>SUMIFS('IEA production stats (counts)'!AK:AK,'IEA production stats (counts)'!$E:$E,$D75,'IEA production stats (counts)'!$AN:$AN,$C75)</f>
        <v>7</v>
      </c>
      <c r="BU75" s="62">
        <f>SUMIFS('IEA production stats (counts)'!AL:AL,'IEA production stats (counts)'!$E:$E,$D75,'IEA production stats (counts)'!$AN:$AN,$C75)</f>
        <v>0</v>
      </c>
      <c r="BV75" s="66">
        <f t="shared" si="29"/>
        <v>46.666666666666664</v>
      </c>
      <c r="BW75" s="66">
        <f t="shared" si="22"/>
        <v>46.666666666666664</v>
      </c>
      <c r="BX75" s="66">
        <f t="shared" si="23"/>
        <v>46.666666666666664</v>
      </c>
      <c r="BY75" s="66">
        <f t="shared" si="24"/>
        <v>46.666666666666664</v>
      </c>
      <c r="BZ75" s="66">
        <f t="shared" si="4"/>
        <v>46.666666666666664</v>
      </c>
      <c r="CA75" s="66">
        <f t="shared" si="5"/>
        <v>46.666666666666664</v>
      </c>
      <c r="CB75" s="66">
        <f t="shared" si="6"/>
        <v>46.666666666666664</v>
      </c>
      <c r="CC75" s="66">
        <f t="shared" si="7"/>
        <v>46.666666666666664</v>
      </c>
      <c r="CD75" s="66">
        <f t="shared" si="8"/>
        <v>46.666666666666664</v>
      </c>
      <c r="CE75" s="66">
        <f t="shared" si="9"/>
        <v>46.666666666666664</v>
      </c>
      <c r="CF75" s="66">
        <f t="shared" si="10"/>
        <v>46.666666666666664</v>
      </c>
      <c r="CG75" s="66">
        <f t="shared" si="11"/>
        <v>46.666666666666664</v>
      </c>
      <c r="CH75" s="66">
        <f t="shared" si="12"/>
        <v>46.666666666666664</v>
      </c>
      <c r="CI75" s="66">
        <f t="shared" si="13"/>
        <v>46.666666666666664</v>
      </c>
      <c r="CJ75" s="66">
        <f t="shared" si="14"/>
        <v>46.666666666666664</v>
      </c>
      <c r="CK75" s="66">
        <f t="shared" si="15"/>
        <v>46.666666666666664</v>
      </c>
      <c r="CL75" s="66">
        <f t="shared" si="16"/>
        <v>46.666666666666664</v>
      </c>
      <c r="CM75" s="66">
        <f t="shared" si="17"/>
        <v>46.666666666666664</v>
      </c>
      <c r="CN75" s="66">
        <f t="shared" si="18"/>
        <v>46.666666666666664</v>
      </c>
      <c r="CO75" s="66">
        <f t="shared" si="19"/>
        <v>46.666666666666664</v>
      </c>
      <c r="CP75" s="66">
        <f t="shared" si="20"/>
        <v>46.666666666666664</v>
      </c>
      <c r="CQ75" s="66">
        <f t="shared" si="21"/>
        <v>0</v>
      </c>
    </row>
    <row r="76" spans="1:95" x14ac:dyDescent="0.25">
      <c r="A76" s="5" t="str">
        <f t="shared" si="28"/>
        <v>105OBIOLIQ</v>
      </c>
      <c r="B76" s="3">
        <v>105</v>
      </c>
      <c r="C76" t="str">
        <f>VLOOKUP($B76,'Lookup codes'!$A:$C,2,FALSE)</f>
        <v>West Africa</v>
      </c>
      <c r="D76" t="s">
        <v>632</v>
      </c>
      <c r="E76" t="s">
        <v>633</v>
      </c>
      <c r="F76" t="s">
        <v>794</v>
      </c>
      <c r="G76" t="s">
        <v>528</v>
      </c>
      <c r="H76" s="45">
        <f>SUMIFS('IEA production stats by year'!Q:Q,'IEA production stats by year'!$E:$E,$D76,'IEA production stats by year'!$AN:$AN,$C76)</f>
        <v>0</v>
      </c>
      <c r="I76" s="45">
        <f>SUMIFS('IEA production stats by year'!R:R,'IEA production stats by year'!$E:$E,$D76,'IEA production stats by year'!$AN:$AN,$C76)</f>
        <v>0</v>
      </c>
      <c r="J76" s="45">
        <f>SUMIFS('IEA production stats by year'!S:S,'IEA production stats by year'!$E:$E,$D76,'IEA production stats by year'!$AN:$AN,$C76)</f>
        <v>0</v>
      </c>
      <c r="K76" s="45">
        <f>SUMIFS('IEA production stats by year'!T:T,'IEA production stats by year'!$E:$E,$D76,'IEA production stats by year'!$AN:$AN,$C76)</f>
        <v>0</v>
      </c>
      <c r="L76" s="45">
        <f>SUMIFS('IEA production stats by year'!U:U,'IEA production stats by year'!$E:$E,$D76,'IEA production stats by year'!$AN:$AN,$C76)</f>
        <v>0</v>
      </c>
      <c r="M76" s="45">
        <f>SUMIFS('IEA production stats by year'!V:V,'IEA production stats by year'!$E:$E,$D76,'IEA production stats by year'!$AN:$AN,$C76)</f>
        <v>0</v>
      </c>
      <c r="N76" s="45">
        <f>SUMIFS('IEA production stats by year'!W:W,'IEA production stats by year'!$E:$E,$D76,'IEA production stats by year'!$AN:$AN,$C76)</f>
        <v>0</v>
      </c>
      <c r="O76" s="45">
        <f>SUMIFS('IEA production stats by year'!X:X,'IEA production stats by year'!$E:$E,$D76,'IEA production stats by year'!$AN:$AN,$C76)</f>
        <v>0</v>
      </c>
      <c r="P76" s="45">
        <f>SUMIFS('IEA production stats by year'!Y:Y,'IEA production stats by year'!$E:$E,$D76,'IEA production stats by year'!$AN:$AN,$C76)</f>
        <v>0</v>
      </c>
      <c r="Q76" s="45">
        <f>SUMIFS('IEA production stats by year'!Z:Z,'IEA production stats by year'!$E:$E,$D76,'IEA production stats by year'!$AN:$AN,$C76)</f>
        <v>0</v>
      </c>
      <c r="R76" s="45">
        <f>SUMIFS('IEA production stats by year'!AA:AA,'IEA production stats by year'!$E:$E,$D76,'IEA production stats by year'!$AN:$AN,$C76)</f>
        <v>0</v>
      </c>
      <c r="S76" s="45">
        <f>SUMIFS('IEA production stats by year'!AB:AB,'IEA production stats by year'!$E:$E,$D76,'IEA production stats by year'!$AN:$AN,$C76)</f>
        <v>0</v>
      </c>
      <c r="T76" s="45">
        <f>SUMIFS('IEA production stats by year'!AC:AC,'IEA production stats by year'!$E:$E,$D76,'IEA production stats by year'!$AN:$AN,$C76)</f>
        <v>0</v>
      </c>
      <c r="U76" s="45">
        <f>SUMIFS('IEA production stats by year'!AD:AD,'IEA production stats by year'!$E:$E,$D76,'IEA production stats by year'!$AN:$AN,$C76)</f>
        <v>0</v>
      </c>
      <c r="V76" s="45">
        <f>SUMIFS('IEA production stats by year'!AE:AE,'IEA production stats by year'!$E:$E,$D76,'IEA production stats by year'!$AN:$AN,$C76)</f>
        <v>0</v>
      </c>
      <c r="W76" s="45">
        <f>SUMIFS('IEA production stats by year'!AF:AF,'IEA production stats by year'!$E:$E,$D76,'IEA production stats by year'!$AN:$AN,$C76)</f>
        <v>0</v>
      </c>
      <c r="X76" s="45">
        <f>SUMIFS('IEA production stats by year'!AG:AG,'IEA production stats by year'!$E:$E,$D76,'IEA production stats by year'!$AN:$AN,$C76)</f>
        <v>0</v>
      </c>
      <c r="Y76" s="45">
        <f>SUMIFS('IEA production stats by year'!AH:AH,'IEA production stats by year'!$E:$E,$D76,'IEA production stats by year'!$AN:$AN,$C76)</f>
        <v>0</v>
      </c>
      <c r="Z76" s="45">
        <f>SUMIFS('IEA production stats by year'!AI:AI,'IEA production stats by year'!$E:$E,$D76,'IEA production stats by year'!$AN:$AN,$C76)</f>
        <v>0</v>
      </c>
      <c r="AA76" s="45">
        <f>SUMIFS('IEA production stats by year'!AJ:AJ,'IEA production stats by year'!$E:$E,$D76,'IEA production stats by year'!$AN:$AN,$C76)</f>
        <v>0</v>
      </c>
      <c r="AB76" s="45">
        <f>SUMIFS('IEA production stats by year'!AK:AK,'IEA production stats by year'!$E:$E,$D76,'IEA production stats by year'!$AN:$AN,$C76)</f>
        <v>0</v>
      </c>
      <c r="AC76" s="45">
        <f>SUMIFS('IEA production stats by year'!AL:AL,'IEA production stats by year'!$E:$E,$D76,'IEA production stats by year'!$AN:$AN,$C76)</f>
        <v>0</v>
      </c>
      <c r="AD76" s="58">
        <f>COUNTIFS('Country groupings'!$C:$C,$C76)-SUMIFS('IEA production stats (counts)'!Q:Q,'IEA production stats (counts)'!$E:$E,$D76,'IEA production stats (counts)'!$AN:$AN,$C76)</f>
        <v>8</v>
      </c>
      <c r="AE76" s="58">
        <f>COUNTIFS('Country groupings'!$C:$C,$C76)-SUMIFS('IEA production stats (counts)'!R:R,'IEA production stats (counts)'!$E:$E,$D76,'IEA production stats (counts)'!$AN:$AN,$C76)</f>
        <v>8</v>
      </c>
      <c r="AF76" s="58">
        <f>COUNTIFS('Country groupings'!$C:$C,$C76)-SUMIFS('IEA production stats (counts)'!S:S,'IEA production stats (counts)'!$E:$E,$D76,'IEA production stats (counts)'!$AN:$AN,$C76)</f>
        <v>8</v>
      </c>
      <c r="AG76" s="58">
        <f>COUNTIFS('Country groupings'!$C:$C,$C76)-SUMIFS('IEA production stats (counts)'!T:T,'IEA production stats (counts)'!$E:$E,$D76,'IEA production stats (counts)'!$AN:$AN,$C76)</f>
        <v>8</v>
      </c>
      <c r="AH76" s="58">
        <f>COUNTIFS('Country groupings'!$C:$C,$C76)-SUMIFS('IEA production stats (counts)'!U:U,'IEA production stats (counts)'!$E:$E,$D76,'IEA production stats (counts)'!$AN:$AN,$C76)</f>
        <v>8</v>
      </c>
      <c r="AI76" s="58">
        <f>COUNTIFS('Country groupings'!$C:$C,$C76)-SUMIFS('IEA production stats (counts)'!V:V,'IEA production stats (counts)'!$E:$E,$D76,'IEA production stats (counts)'!$AN:$AN,$C76)</f>
        <v>8</v>
      </c>
      <c r="AJ76" s="58">
        <f>COUNTIFS('Country groupings'!$C:$C,$C76)-SUMIFS('IEA production stats (counts)'!W:W,'IEA production stats (counts)'!$E:$E,$D76,'IEA production stats (counts)'!$AN:$AN,$C76)</f>
        <v>8</v>
      </c>
      <c r="AK76" s="58">
        <f>COUNTIFS('Country groupings'!$C:$C,$C76)-SUMIFS('IEA production stats (counts)'!X:X,'IEA production stats (counts)'!$E:$E,$D76,'IEA production stats (counts)'!$AN:$AN,$C76)</f>
        <v>8</v>
      </c>
      <c r="AL76" s="58">
        <f>COUNTIFS('Country groupings'!$C:$C,$C76)-SUMIFS('IEA production stats (counts)'!Y:Y,'IEA production stats (counts)'!$E:$E,$D76,'IEA production stats (counts)'!$AN:$AN,$C76)</f>
        <v>8</v>
      </c>
      <c r="AM76" s="58">
        <f>COUNTIFS('Country groupings'!$C:$C,$C76)-SUMIFS('IEA production stats (counts)'!Z:Z,'IEA production stats (counts)'!$E:$E,$D76,'IEA production stats (counts)'!$AN:$AN,$C76)</f>
        <v>8</v>
      </c>
      <c r="AN76" s="58">
        <f>COUNTIFS('Country groupings'!$C:$C,$C76)-SUMIFS('IEA production stats (counts)'!AA:AA,'IEA production stats (counts)'!$E:$E,$D76,'IEA production stats (counts)'!$AN:$AN,$C76)</f>
        <v>8</v>
      </c>
      <c r="AO76" s="58">
        <f>COUNTIFS('Country groupings'!$C:$C,$C76)-SUMIFS('IEA production stats (counts)'!AB:AB,'IEA production stats (counts)'!$E:$E,$D76,'IEA production stats (counts)'!$AN:$AN,$C76)</f>
        <v>8</v>
      </c>
      <c r="AP76" s="58">
        <f>COUNTIFS('Country groupings'!$C:$C,$C76)-SUMIFS('IEA production stats (counts)'!AC:AC,'IEA production stats (counts)'!$E:$E,$D76,'IEA production stats (counts)'!$AN:$AN,$C76)</f>
        <v>8</v>
      </c>
      <c r="AQ76" s="58">
        <f>COUNTIFS('Country groupings'!$C:$C,$C76)-SUMIFS('IEA production stats (counts)'!AD:AD,'IEA production stats (counts)'!$E:$E,$D76,'IEA production stats (counts)'!$AN:$AN,$C76)</f>
        <v>8</v>
      </c>
      <c r="AR76" s="58">
        <f>COUNTIFS('Country groupings'!$C:$C,$C76)-SUMIFS('IEA production stats (counts)'!AE:AE,'IEA production stats (counts)'!$E:$E,$D76,'IEA production stats (counts)'!$AN:$AN,$C76)</f>
        <v>8</v>
      </c>
      <c r="AS76" s="58">
        <f>COUNTIFS('Country groupings'!$C:$C,$C76)-SUMIFS('IEA production stats (counts)'!AF:AF,'IEA production stats (counts)'!$E:$E,$D76,'IEA production stats (counts)'!$AN:$AN,$C76)</f>
        <v>8</v>
      </c>
      <c r="AT76" s="58">
        <f>COUNTIFS('Country groupings'!$C:$C,$C76)-SUMIFS('IEA production stats (counts)'!AG:AG,'IEA production stats (counts)'!$E:$E,$D76,'IEA production stats (counts)'!$AN:$AN,$C76)</f>
        <v>8</v>
      </c>
      <c r="AU76" s="58">
        <f>COUNTIFS('Country groupings'!$C:$C,$C76)-SUMIFS('IEA production stats (counts)'!AH:AH,'IEA production stats (counts)'!$E:$E,$D76,'IEA production stats (counts)'!$AN:$AN,$C76)</f>
        <v>8</v>
      </c>
      <c r="AV76" s="58">
        <f>COUNTIFS('Country groupings'!$C:$C,$C76)-SUMIFS('IEA production stats (counts)'!AI:AI,'IEA production stats (counts)'!$E:$E,$D76,'IEA production stats (counts)'!$AN:$AN,$C76)</f>
        <v>8</v>
      </c>
      <c r="AW76" s="58">
        <f>COUNTIFS('Country groupings'!$C:$C,$C76)-SUMIFS('IEA production stats (counts)'!AJ:AJ,'IEA production stats (counts)'!$E:$E,$D76,'IEA production stats (counts)'!$AN:$AN,$C76)</f>
        <v>8</v>
      </c>
      <c r="AX76" s="58">
        <f>COUNTIFS('Country groupings'!$C:$C,$C76)-SUMIFS('IEA production stats (counts)'!AK:AK,'IEA production stats (counts)'!$E:$E,$D76,'IEA production stats (counts)'!$AN:$AN,$C76)</f>
        <v>8</v>
      </c>
      <c r="AY76" s="58">
        <f>COUNTIFS('Country groupings'!$C:$C,$C76)-SUMIFS('IEA production stats (counts)'!AL:AL,'IEA production stats (counts)'!$E:$E,$D76,'IEA production stats (counts)'!$AN:$AN,$C76)</f>
        <v>15</v>
      </c>
      <c r="AZ76" s="62">
        <f>SUMIFS('IEA production stats (counts)'!Q:Q,'IEA production stats (counts)'!$E:$E,$D76,'IEA production stats (counts)'!$AN:$AN,$C76)</f>
        <v>7</v>
      </c>
      <c r="BA76" s="62">
        <f>SUMIFS('IEA production stats (counts)'!R:R,'IEA production stats (counts)'!$E:$E,$D76,'IEA production stats (counts)'!$AN:$AN,$C76)</f>
        <v>7</v>
      </c>
      <c r="BB76" s="62">
        <f>SUMIFS('IEA production stats (counts)'!S:S,'IEA production stats (counts)'!$E:$E,$D76,'IEA production stats (counts)'!$AN:$AN,$C76)</f>
        <v>7</v>
      </c>
      <c r="BC76" s="62">
        <f>SUMIFS('IEA production stats (counts)'!T:T,'IEA production stats (counts)'!$E:$E,$D76,'IEA production stats (counts)'!$AN:$AN,$C76)</f>
        <v>7</v>
      </c>
      <c r="BD76" s="62">
        <f>SUMIFS('IEA production stats (counts)'!U:U,'IEA production stats (counts)'!$E:$E,$D76,'IEA production stats (counts)'!$AN:$AN,$C76)</f>
        <v>7</v>
      </c>
      <c r="BE76" s="62">
        <f>SUMIFS('IEA production stats (counts)'!V:V,'IEA production stats (counts)'!$E:$E,$D76,'IEA production stats (counts)'!$AN:$AN,$C76)</f>
        <v>7</v>
      </c>
      <c r="BF76" s="62">
        <f>SUMIFS('IEA production stats (counts)'!W:W,'IEA production stats (counts)'!$E:$E,$D76,'IEA production stats (counts)'!$AN:$AN,$C76)</f>
        <v>7</v>
      </c>
      <c r="BG76" s="62">
        <f>SUMIFS('IEA production stats (counts)'!X:X,'IEA production stats (counts)'!$E:$E,$D76,'IEA production stats (counts)'!$AN:$AN,$C76)</f>
        <v>7</v>
      </c>
      <c r="BH76" s="62">
        <f>SUMIFS('IEA production stats (counts)'!Y:Y,'IEA production stats (counts)'!$E:$E,$D76,'IEA production stats (counts)'!$AN:$AN,$C76)</f>
        <v>7</v>
      </c>
      <c r="BI76" s="62">
        <f>SUMIFS('IEA production stats (counts)'!Z:Z,'IEA production stats (counts)'!$E:$E,$D76,'IEA production stats (counts)'!$AN:$AN,$C76)</f>
        <v>7</v>
      </c>
      <c r="BJ76" s="62">
        <f>SUMIFS('IEA production stats (counts)'!AA:AA,'IEA production stats (counts)'!$E:$E,$D76,'IEA production stats (counts)'!$AN:$AN,$C76)</f>
        <v>7</v>
      </c>
      <c r="BK76" s="62">
        <f>SUMIFS('IEA production stats (counts)'!AB:AB,'IEA production stats (counts)'!$E:$E,$D76,'IEA production stats (counts)'!$AN:$AN,$C76)</f>
        <v>7</v>
      </c>
      <c r="BL76" s="62">
        <f>SUMIFS('IEA production stats (counts)'!AC:AC,'IEA production stats (counts)'!$E:$E,$D76,'IEA production stats (counts)'!$AN:$AN,$C76)</f>
        <v>7</v>
      </c>
      <c r="BM76" s="62">
        <f>SUMIFS('IEA production stats (counts)'!AD:AD,'IEA production stats (counts)'!$E:$E,$D76,'IEA production stats (counts)'!$AN:$AN,$C76)</f>
        <v>7</v>
      </c>
      <c r="BN76" s="62">
        <f>SUMIFS('IEA production stats (counts)'!AE:AE,'IEA production stats (counts)'!$E:$E,$D76,'IEA production stats (counts)'!$AN:$AN,$C76)</f>
        <v>7</v>
      </c>
      <c r="BO76" s="62">
        <f>SUMIFS('IEA production stats (counts)'!AF:AF,'IEA production stats (counts)'!$E:$E,$D76,'IEA production stats (counts)'!$AN:$AN,$C76)</f>
        <v>7</v>
      </c>
      <c r="BP76" s="62">
        <f>SUMIFS('IEA production stats (counts)'!AG:AG,'IEA production stats (counts)'!$E:$E,$D76,'IEA production stats (counts)'!$AN:$AN,$C76)</f>
        <v>7</v>
      </c>
      <c r="BQ76" s="62">
        <f>SUMIFS('IEA production stats (counts)'!AH:AH,'IEA production stats (counts)'!$E:$E,$D76,'IEA production stats (counts)'!$AN:$AN,$C76)</f>
        <v>7</v>
      </c>
      <c r="BR76" s="62">
        <f>SUMIFS('IEA production stats (counts)'!AI:AI,'IEA production stats (counts)'!$E:$E,$D76,'IEA production stats (counts)'!$AN:$AN,$C76)</f>
        <v>7</v>
      </c>
      <c r="BS76" s="62">
        <f>SUMIFS('IEA production stats (counts)'!AJ:AJ,'IEA production stats (counts)'!$E:$E,$D76,'IEA production stats (counts)'!$AN:$AN,$C76)</f>
        <v>7</v>
      </c>
      <c r="BT76" s="62">
        <f>SUMIFS('IEA production stats (counts)'!AK:AK,'IEA production stats (counts)'!$E:$E,$D76,'IEA production stats (counts)'!$AN:$AN,$C76)</f>
        <v>7</v>
      </c>
      <c r="BU76" s="62">
        <f>SUMIFS('IEA production stats (counts)'!AL:AL,'IEA production stats (counts)'!$E:$E,$D76,'IEA production stats (counts)'!$AN:$AN,$C76)</f>
        <v>0</v>
      </c>
      <c r="BV76" s="66">
        <f t="shared" si="29"/>
        <v>46.666666666666664</v>
      </c>
      <c r="BW76" s="66">
        <f t="shared" si="22"/>
        <v>46.666666666666664</v>
      </c>
      <c r="BX76" s="66">
        <f t="shared" si="23"/>
        <v>46.666666666666664</v>
      </c>
      <c r="BY76" s="66">
        <f t="shared" si="24"/>
        <v>46.666666666666664</v>
      </c>
      <c r="BZ76" s="66">
        <f t="shared" si="4"/>
        <v>46.666666666666664</v>
      </c>
      <c r="CA76" s="66">
        <f t="shared" si="5"/>
        <v>46.666666666666664</v>
      </c>
      <c r="CB76" s="66">
        <f t="shared" si="6"/>
        <v>46.666666666666664</v>
      </c>
      <c r="CC76" s="66">
        <f t="shared" si="7"/>
        <v>46.666666666666664</v>
      </c>
      <c r="CD76" s="66">
        <f t="shared" si="8"/>
        <v>46.666666666666664</v>
      </c>
      <c r="CE76" s="66">
        <f t="shared" si="9"/>
        <v>46.666666666666664</v>
      </c>
      <c r="CF76" s="66">
        <f t="shared" si="10"/>
        <v>46.666666666666664</v>
      </c>
      <c r="CG76" s="66">
        <f t="shared" si="11"/>
        <v>46.666666666666664</v>
      </c>
      <c r="CH76" s="66">
        <f t="shared" si="12"/>
        <v>46.666666666666664</v>
      </c>
      <c r="CI76" s="66">
        <f t="shared" si="13"/>
        <v>46.666666666666664</v>
      </c>
      <c r="CJ76" s="66">
        <f t="shared" si="14"/>
        <v>46.666666666666664</v>
      </c>
      <c r="CK76" s="66">
        <f t="shared" si="15"/>
        <v>46.666666666666664</v>
      </c>
      <c r="CL76" s="66">
        <f t="shared" si="16"/>
        <v>46.666666666666664</v>
      </c>
      <c r="CM76" s="66">
        <f t="shared" si="17"/>
        <v>46.666666666666664</v>
      </c>
      <c r="CN76" s="66">
        <f t="shared" si="18"/>
        <v>46.666666666666664</v>
      </c>
      <c r="CO76" s="66">
        <f t="shared" si="19"/>
        <v>46.666666666666664</v>
      </c>
      <c r="CP76" s="66">
        <f t="shared" si="20"/>
        <v>46.666666666666664</v>
      </c>
      <c r="CQ76" s="66">
        <f t="shared" si="21"/>
        <v>0</v>
      </c>
    </row>
    <row r="77" spans="1:95" x14ac:dyDescent="0.25">
      <c r="A77" s="5" t="str">
        <f t="shared" si="28"/>
        <v>105PRIMSBIO</v>
      </c>
      <c r="B77" s="3">
        <v>105</v>
      </c>
      <c r="C77" t="str">
        <f>VLOOKUP($B77,'Lookup codes'!$A:$C,2,FALSE)</f>
        <v>West Africa</v>
      </c>
      <c r="D77" t="s">
        <v>634</v>
      </c>
      <c r="E77" t="s">
        <v>635</v>
      </c>
      <c r="F77" t="s">
        <v>794</v>
      </c>
      <c r="G77" t="s">
        <v>528</v>
      </c>
      <c r="H77" s="45">
        <f>SUMIFS('IEA production stats by year'!Q:Q,'IEA production stats by year'!$E:$E,$D77,'IEA production stats by year'!$AN:$AN,$C77)</f>
        <v>3491694.0035000001</v>
      </c>
      <c r="I77" s="45">
        <f>SUMIFS('IEA production stats by year'!R:R,'IEA production stats by year'!$E:$E,$D77,'IEA production stats by year'!$AN:$AN,$C77)</f>
        <v>3581875.9964999999</v>
      </c>
      <c r="J77" s="45">
        <f>SUMIFS('IEA production stats by year'!S:S,'IEA production stats by year'!$E:$E,$D77,'IEA production stats by year'!$AN:$AN,$C77)</f>
        <v>3678846.9989</v>
      </c>
      <c r="K77" s="45">
        <f>SUMIFS('IEA production stats by year'!T:T,'IEA production stats by year'!$E:$E,$D77,'IEA production stats by year'!$AN:$AN,$C77)</f>
        <v>3784536.0032000002</v>
      </c>
      <c r="L77" s="45">
        <f>SUMIFS('IEA production stats by year'!U:U,'IEA production stats by year'!$E:$E,$D77,'IEA production stats by year'!$AN:$AN,$C77)</f>
        <v>3993336.0023999996</v>
      </c>
      <c r="M77" s="45">
        <f>SUMIFS('IEA production stats by year'!V:V,'IEA production stats by year'!$E:$E,$D77,'IEA production stats by year'!$AN:$AN,$C77)</f>
        <v>4120800.0007999996</v>
      </c>
      <c r="N77" s="45">
        <f>SUMIFS('IEA production stats by year'!W:W,'IEA production stats by year'!$E:$E,$D77,'IEA production stats by year'!$AN:$AN,$C77)</f>
        <v>4261000.0019000005</v>
      </c>
      <c r="O77" s="45">
        <f>SUMIFS('IEA production stats by year'!X:X,'IEA production stats by year'!$E:$E,$D77,'IEA production stats by year'!$AN:$AN,$C77)</f>
        <v>4504746.9988000002</v>
      </c>
      <c r="P77" s="45">
        <f>SUMIFS('IEA production stats by year'!Y:Y,'IEA production stats by year'!$E:$E,$D77,'IEA production stats by year'!$AN:$AN,$C77)</f>
        <v>4586950.0019000005</v>
      </c>
      <c r="Q77" s="45">
        <f>SUMIFS('IEA production stats by year'!Z:Z,'IEA production stats by year'!$E:$E,$D77,'IEA production stats by year'!$AN:$AN,$C77)</f>
        <v>4668004.9929</v>
      </c>
      <c r="R77" s="45">
        <f>SUMIFS('IEA production stats by year'!AA:AA,'IEA production stats by year'!$E:$E,$D77,'IEA production stats by year'!$AN:$AN,$C77)</f>
        <v>4805203.0040999996</v>
      </c>
      <c r="S77" s="45">
        <f>SUMIFS('IEA production stats by year'!AB:AB,'IEA production stats by year'!$E:$E,$D77,'IEA production stats by year'!$AN:$AN,$C77)</f>
        <v>5040402.9962999998</v>
      </c>
      <c r="T77" s="45">
        <f>SUMIFS('IEA production stats by year'!AC:AC,'IEA production stats by year'!$E:$E,$D77,'IEA production stats by year'!$AN:$AN,$C77)</f>
        <v>5304727.0014000004</v>
      </c>
      <c r="U77" s="45">
        <f>SUMIFS('IEA production stats by year'!AD:AD,'IEA production stats by year'!$E:$E,$D77,'IEA production stats by year'!$AN:$AN,$C77)</f>
        <v>5348468.0040000007</v>
      </c>
      <c r="V77" s="45">
        <f>SUMIFS('IEA production stats by year'!AE:AE,'IEA production stats by year'!$E:$E,$D77,'IEA production stats by year'!$AN:$AN,$C77)</f>
        <v>5367670.9966000002</v>
      </c>
      <c r="W77" s="45">
        <f>SUMIFS('IEA production stats by year'!AF:AF,'IEA production stats by year'!$E:$E,$D77,'IEA production stats by year'!$AN:$AN,$C77)</f>
        <v>5413770.0008000005</v>
      </c>
      <c r="X77" s="45">
        <f>SUMIFS('IEA production stats by year'!AG:AG,'IEA production stats by year'!$E:$E,$D77,'IEA production stats by year'!$AN:$AN,$C77)</f>
        <v>5503281.0005999999</v>
      </c>
      <c r="Y77" s="45">
        <f>SUMIFS('IEA production stats by year'!AH:AH,'IEA production stats by year'!$E:$E,$D77,'IEA production stats by year'!$AN:$AN,$C77)</f>
        <v>5593449.2109000003</v>
      </c>
      <c r="Z77" s="45">
        <f>SUMIFS('IEA production stats by year'!AI:AI,'IEA production stats by year'!$E:$E,$D77,'IEA production stats by year'!$AN:$AN,$C77)</f>
        <v>5699229.4916000003</v>
      </c>
      <c r="AA77" s="45">
        <f>SUMIFS('IEA production stats by year'!AJ:AJ,'IEA production stats by year'!$E:$E,$D77,'IEA production stats by year'!$AN:$AN,$C77)</f>
        <v>5810641.8641000008</v>
      </c>
      <c r="AB77" s="45">
        <f>SUMIFS('IEA production stats by year'!AK:AK,'IEA production stats by year'!$E:$E,$D77,'IEA production stats by year'!$AN:$AN,$C77)</f>
        <v>5940885.6129999999</v>
      </c>
      <c r="AC77" s="45">
        <f>SUMIFS('IEA production stats by year'!AL:AL,'IEA production stats by year'!$E:$E,$D77,'IEA production stats by year'!$AN:$AN,$C77)</f>
        <v>0</v>
      </c>
      <c r="AD77" s="58">
        <f>COUNTIFS('Country groupings'!$C:$C,$C77)-SUMIFS('IEA production stats (counts)'!Q:Q,'IEA production stats (counts)'!$E:$E,$D77,'IEA production stats (counts)'!$AN:$AN,$C77)</f>
        <v>8</v>
      </c>
      <c r="AE77" s="58">
        <f>COUNTIFS('Country groupings'!$C:$C,$C77)-SUMIFS('IEA production stats (counts)'!R:R,'IEA production stats (counts)'!$E:$E,$D77,'IEA production stats (counts)'!$AN:$AN,$C77)</f>
        <v>8</v>
      </c>
      <c r="AF77" s="58">
        <f>COUNTIFS('Country groupings'!$C:$C,$C77)-SUMIFS('IEA production stats (counts)'!S:S,'IEA production stats (counts)'!$E:$E,$D77,'IEA production stats (counts)'!$AN:$AN,$C77)</f>
        <v>8</v>
      </c>
      <c r="AG77" s="58">
        <f>COUNTIFS('Country groupings'!$C:$C,$C77)-SUMIFS('IEA production stats (counts)'!T:T,'IEA production stats (counts)'!$E:$E,$D77,'IEA production stats (counts)'!$AN:$AN,$C77)</f>
        <v>8</v>
      </c>
      <c r="AH77" s="58">
        <f>COUNTIFS('Country groupings'!$C:$C,$C77)-SUMIFS('IEA production stats (counts)'!U:U,'IEA production stats (counts)'!$E:$E,$D77,'IEA production stats (counts)'!$AN:$AN,$C77)</f>
        <v>8</v>
      </c>
      <c r="AI77" s="58">
        <f>COUNTIFS('Country groupings'!$C:$C,$C77)-SUMIFS('IEA production stats (counts)'!V:V,'IEA production stats (counts)'!$E:$E,$D77,'IEA production stats (counts)'!$AN:$AN,$C77)</f>
        <v>8</v>
      </c>
      <c r="AJ77" s="58">
        <f>COUNTIFS('Country groupings'!$C:$C,$C77)-SUMIFS('IEA production stats (counts)'!W:W,'IEA production stats (counts)'!$E:$E,$D77,'IEA production stats (counts)'!$AN:$AN,$C77)</f>
        <v>8</v>
      </c>
      <c r="AK77" s="58">
        <f>COUNTIFS('Country groupings'!$C:$C,$C77)-SUMIFS('IEA production stats (counts)'!X:X,'IEA production stats (counts)'!$E:$E,$D77,'IEA production stats (counts)'!$AN:$AN,$C77)</f>
        <v>8</v>
      </c>
      <c r="AL77" s="58">
        <f>COUNTIFS('Country groupings'!$C:$C,$C77)-SUMIFS('IEA production stats (counts)'!Y:Y,'IEA production stats (counts)'!$E:$E,$D77,'IEA production stats (counts)'!$AN:$AN,$C77)</f>
        <v>8</v>
      </c>
      <c r="AM77" s="58">
        <f>COUNTIFS('Country groupings'!$C:$C,$C77)-SUMIFS('IEA production stats (counts)'!Z:Z,'IEA production stats (counts)'!$E:$E,$D77,'IEA production stats (counts)'!$AN:$AN,$C77)</f>
        <v>8</v>
      </c>
      <c r="AN77" s="58">
        <f>COUNTIFS('Country groupings'!$C:$C,$C77)-SUMIFS('IEA production stats (counts)'!AA:AA,'IEA production stats (counts)'!$E:$E,$D77,'IEA production stats (counts)'!$AN:$AN,$C77)</f>
        <v>8</v>
      </c>
      <c r="AO77" s="58">
        <f>COUNTIFS('Country groupings'!$C:$C,$C77)-SUMIFS('IEA production stats (counts)'!AB:AB,'IEA production stats (counts)'!$E:$E,$D77,'IEA production stats (counts)'!$AN:$AN,$C77)</f>
        <v>8</v>
      </c>
      <c r="AP77" s="58">
        <f>COUNTIFS('Country groupings'!$C:$C,$C77)-SUMIFS('IEA production stats (counts)'!AC:AC,'IEA production stats (counts)'!$E:$E,$D77,'IEA production stats (counts)'!$AN:$AN,$C77)</f>
        <v>8</v>
      </c>
      <c r="AQ77" s="58">
        <f>COUNTIFS('Country groupings'!$C:$C,$C77)-SUMIFS('IEA production stats (counts)'!AD:AD,'IEA production stats (counts)'!$E:$E,$D77,'IEA production stats (counts)'!$AN:$AN,$C77)</f>
        <v>8</v>
      </c>
      <c r="AR77" s="58">
        <f>COUNTIFS('Country groupings'!$C:$C,$C77)-SUMIFS('IEA production stats (counts)'!AE:AE,'IEA production stats (counts)'!$E:$E,$D77,'IEA production stats (counts)'!$AN:$AN,$C77)</f>
        <v>8</v>
      </c>
      <c r="AS77" s="58">
        <f>COUNTIFS('Country groupings'!$C:$C,$C77)-SUMIFS('IEA production stats (counts)'!AF:AF,'IEA production stats (counts)'!$E:$E,$D77,'IEA production stats (counts)'!$AN:$AN,$C77)</f>
        <v>8</v>
      </c>
      <c r="AT77" s="58">
        <f>COUNTIFS('Country groupings'!$C:$C,$C77)-SUMIFS('IEA production stats (counts)'!AG:AG,'IEA production stats (counts)'!$E:$E,$D77,'IEA production stats (counts)'!$AN:$AN,$C77)</f>
        <v>8</v>
      </c>
      <c r="AU77" s="58">
        <f>COUNTIFS('Country groupings'!$C:$C,$C77)-SUMIFS('IEA production stats (counts)'!AH:AH,'IEA production stats (counts)'!$E:$E,$D77,'IEA production stats (counts)'!$AN:$AN,$C77)</f>
        <v>8</v>
      </c>
      <c r="AV77" s="58">
        <f>COUNTIFS('Country groupings'!$C:$C,$C77)-SUMIFS('IEA production stats (counts)'!AI:AI,'IEA production stats (counts)'!$E:$E,$D77,'IEA production stats (counts)'!$AN:$AN,$C77)</f>
        <v>8</v>
      </c>
      <c r="AW77" s="58">
        <f>COUNTIFS('Country groupings'!$C:$C,$C77)-SUMIFS('IEA production stats (counts)'!AJ:AJ,'IEA production stats (counts)'!$E:$E,$D77,'IEA production stats (counts)'!$AN:$AN,$C77)</f>
        <v>8</v>
      </c>
      <c r="AX77" s="58">
        <f>COUNTIFS('Country groupings'!$C:$C,$C77)-SUMIFS('IEA production stats (counts)'!AK:AK,'IEA production stats (counts)'!$E:$E,$D77,'IEA production stats (counts)'!$AN:$AN,$C77)</f>
        <v>8</v>
      </c>
      <c r="AY77" s="58">
        <f>COUNTIFS('Country groupings'!$C:$C,$C77)-SUMIFS('IEA production stats (counts)'!AL:AL,'IEA production stats (counts)'!$E:$E,$D77,'IEA production stats (counts)'!$AN:$AN,$C77)</f>
        <v>15</v>
      </c>
      <c r="AZ77" s="62">
        <f>SUMIFS('IEA production stats (counts)'!Q:Q,'IEA production stats (counts)'!$E:$E,$D77,'IEA production stats (counts)'!$AN:$AN,$C77)</f>
        <v>7</v>
      </c>
      <c r="BA77" s="62">
        <f>SUMIFS('IEA production stats (counts)'!R:R,'IEA production stats (counts)'!$E:$E,$D77,'IEA production stats (counts)'!$AN:$AN,$C77)</f>
        <v>7</v>
      </c>
      <c r="BB77" s="62">
        <f>SUMIFS('IEA production stats (counts)'!S:S,'IEA production stats (counts)'!$E:$E,$D77,'IEA production stats (counts)'!$AN:$AN,$C77)</f>
        <v>7</v>
      </c>
      <c r="BC77" s="62">
        <f>SUMIFS('IEA production stats (counts)'!T:T,'IEA production stats (counts)'!$E:$E,$D77,'IEA production stats (counts)'!$AN:$AN,$C77)</f>
        <v>7</v>
      </c>
      <c r="BD77" s="62">
        <f>SUMIFS('IEA production stats (counts)'!U:U,'IEA production stats (counts)'!$E:$E,$D77,'IEA production stats (counts)'!$AN:$AN,$C77)</f>
        <v>7</v>
      </c>
      <c r="BE77" s="62">
        <f>SUMIFS('IEA production stats (counts)'!V:V,'IEA production stats (counts)'!$E:$E,$D77,'IEA production stats (counts)'!$AN:$AN,$C77)</f>
        <v>7</v>
      </c>
      <c r="BF77" s="62">
        <f>SUMIFS('IEA production stats (counts)'!W:W,'IEA production stats (counts)'!$E:$E,$D77,'IEA production stats (counts)'!$AN:$AN,$C77)</f>
        <v>7</v>
      </c>
      <c r="BG77" s="62">
        <f>SUMIFS('IEA production stats (counts)'!X:X,'IEA production stats (counts)'!$E:$E,$D77,'IEA production stats (counts)'!$AN:$AN,$C77)</f>
        <v>7</v>
      </c>
      <c r="BH77" s="62">
        <f>SUMIFS('IEA production stats (counts)'!Y:Y,'IEA production stats (counts)'!$E:$E,$D77,'IEA production stats (counts)'!$AN:$AN,$C77)</f>
        <v>7</v>
      </c>
      <c r="BI77" s="62">
        <f>SUMIFS('IEA production stats (counts)'!Z:Z,'IEA production stats (counts)'!$E:$E,$D77,'IEA production stats (counts)'!$AN:$AN,$C77)</f>
        <v>7</v>
      </c>
      <c r="BJ77" s="62">
        <f>SUMIFS('IEA production stats (counts)'!AA:AA,'IEA production stats (counts)'!$E:$E,$D77,'IEA production stats (counts)'!$AN:$AN,$C77)</f>
        <v>7</v>
      </c>
      <c r="BK77" s="62">
        <f>SUMIFS('IEA production stats (counts)'!AB:AB,'IEA production stats (counts)'!$E:$E,$D77,'IEA production stats (counts)'!$AN:$AN,$C77)</f>
        <v>7</v>
      </c>
      <c r="BL77" s="62">
        <f>SUMIFS('IEA production stats (counts)'!AC:AC,'IEA production stats (counts)'!$E:$E,$D77,'IEA production stats (counts)'!$AN:$AN,$C77)</f>
        <v>7</v>
      </c>
      <c r="BM77" s="62">
        <f>SUMIFS('IEA production stats (counts)'!AD:AD,'IEA production stats (counts)'!$E:$E,$D77,'IEA production stats (counts)'!$AN:$AN,$C77)</f>
        <v>7</v>
      </c>
      <c r="BN77" s="62">
        <f>SUMIFS('IEA production stats (counts)'!AE:AE,'IEA production stats (counts)'!$E:$E,$D77,'IEA production stats (counts)'!$AN:$AN,$C77)</f>
        <v>7</v>
      </c>
      <c r="BO77" s="62">
        <f>SUMIFS('IEA production stats (counts)'!AF:AF,'IEA production stats (counts)'!$E:$E,$D77,'IEA production stats (counts)'!$AN:$AN,$C77)</f>
        <v>7</v>
      </c>
      <c r="BP77" s="62">
        <f>SUMIFS('IEA production stats (counts)'!AG:AG,'IEA production stats (counts)'!$E:$E,$D77,'IEA production stats (counts)'!$AN:$AN,$C77)</f>
        <v>7</v>
      </c>
      <c r="BQ77" s="62">
        <f>SUMIFS('IEA production stats (counts)'!AH:AH,'IEA production stats (counts)'!$E:$E,$D77,'IEA production stats (counts)'!$AN:$AN,$C77)</f>
        <v>7</v>
      </c>
      <c r="BR77" s="62">
        <f>SUMIFS('IEA production stats (counts)'!AI:AI,'IEA production stats (counts)'!$E:$E,$D77,'IEA production stats (counts)'!$AN:$AN,$C77)</f>
        <v>7</v>
      </c>
      <c r="BS77" s="62">
        <f>SUMIFS('IEA production stats (counts)'!AJ:AJ,'IEA production stats (counts)'!$E:$E,$D77,'IEA production stats (counts)'!$AN:$AN,$C77)</f>
        <v>7</v>
      </c>
      <c r="BT77" s="62">
        <f>SUMIFS('IEA production stats (counts)'!AK:AK,'IEA production stats (counts)'!$E:$E,$D77,'IEA production stats (counts)'!$AN:$AN,$C77)</f>
        <v>7</v>
      </c>
      <c r="BU77" s="62">
        <f>SUMIFS('IEA production stats (counts)'!AL:AL,'IEA production stats (counts)'!$E:$E,$D77,'IEA production stats (counts)'!$AN:$AN,$C77)</f>
        <v>0</v>
      </c>
      <c r="BV77" s="66">
        <f t="shared" si="29"/>
        <v>46.666666666666664</v>
      </c>
      <c r="BW77" s="66">
        <f t="shared" si="22"/>
        <v>46.666666666666664</v>
      </c>
      <c r="BX77" s="66">
        <f t="shared" si="23"/>
        <v>46.666666666666664</v>
      </c>
      <c r="BY77" s="66">
        <f t="shared" si="24"/>
        <v>46.666666666666664</v>
      </c>
      <c r="BZ77" s="66">
        <f t="shared" si="4"/>
        <v>46.666666666666664</v>
      </c>
      <c r="CA77" s="66">
        <f t="shared" si="5"/>
        <v>46.666666666666664</v>
      </c>
      <c r="CB77" s="66">
        <f t="shared" si="6"/>
        <v>46.666666666666664</v>
      </c>
      <c r="CC77" s="66">
        <f t="shared" si="7"/>
        <v>46.666666666666664</v>
      </c>
      <c r="CD77" s="66">
        <f t="shared" si="8"/>
        <v>46.666666666666664</v>
      </c>
      <c r="CE77" s="66">
        <f t="shared" si="9"/>
        <v>46.666666666666664</v>
      </c>
      <c r="CF77" s="66">
        <f t="shared" si="10"/>
        <v>46.666666666666664</v>
      </c>
      <c r="CG77" s="66">
        <f t="shared" si="11"/>
        <v>46.666666666666664</v>
      </c>
      <c r="CH77" s="66">
        <f t="shared" si="12"/>
        <v>46.666666666666664</v>
      </c>
      <c r="CI77" s="66">
        <f t="shared" si="13"/>
        <v>46.666666666666664</v>
      </c>
      <c r="CJ77" s="66">
        <f t="shared" si="14"/>
        <v>46.666666666666664</v>
      </c>
      <c r="CK77" s="66">
        <f t="shared" si="15"/>
        <v>46.666666666666664</v>
      </c>
      <c r="CL77" s="66">
        <f t="shared" si="16"/>
        <v>46.666666666666664</v>
      </c>
      <c r="CM77" s="66">
        <f t="shared" si="17"/>
        <v>46.666666666666664</v>
      </c>
      <c r="CN77" s="66">
        <f t="shared" si="18"/>
        <v>46.666666666666664</v>
      </c>
      <c r="CO77" s="66">
        <f t="shared" si="19"/>
        <v>46.666666666666664</v>
      </c>
      <c r="CP77" s="66">
        <f t="shared" si="20"/>
        <v>46.666666666666664</v>
      </c>
      <c r="CQ77" s="66">
        <f t="shared" si="21"/>
        <v>0</v>
      </c>
    </row>
    <row r="78" spans="1:95" x14ac:dyDescent="0.25">
      <c r="A78" s="5" t="str">
        <f t="shared" si="28"/>
        <v>105BIOGASES</v>
      </c>
      <c r="B78" s="3">
        <v>105</v>
      </c>
      <c r="C78" t="str">
        <f>VLOOKUP($B78,'Lookup codes'!$A:$C,2,FALSE)</f>
        <v>West Africa</v>
      </c>
      <c r="D78" t="s">
        <v>636</v>
      </c>
      <c r="E78" t="s">
        <v>637</v>
      </c>
      <c r="F78" t="s">
        <v>794</v>
      </c>
      <c r="G78" t="s">
        <v>528</v>
      </c>
      <c r="H78" s="45">
        <f>SUMIFS('IEA production stats by year'!Q:Q,'IEA production stats by year'!$E:$E,$D78,'IEA production stats by year'!$AN:$AN,$C78)</f>
        <v>0</v>
      </c>
      <c r="I78" s="45">
        <f>SUMIFS('IEA production stats by year'!R:R,'IEA production stats by year'!$E:$E,$D78,'IEA production stats by year'!$AN:$AN,$C78)</f>
        <v>0</v>
      </c>
      <c r="J78" s="45">
        <f>SUMIFS('IEA production stats by year'!S:S,'IEA production stats by year'!$E:$E,$D78,'IEA production stats by year'!$AN:$AN,$C78)</f>
        <v>0</v>
      </c>
      <c r="K78" s="45">
        <f>SUMIFS('IEA production stats by year'!T:T,'IEA production stats by year'!$E:$E,$D78,'IEA production stats by year'!$AN:$AN,$C78)</f>
        <v>0</v>
      </c>
      <c r="L78" s="45">
        <f>SUMIFS('IEA production stats by year'!U:U,'IEA production stats by year'!$E:$E,$D78,'IEA production stats by year'!$AN:$AN,$C78)</f>
        <v>0</v>
      </c>
      <c r="M78" s="45">
        <f>SUMIFS('IEA production stats by year'!V:V,'IEA production stats by year'!$E:$E,$D78,'IEA production stats by year'!$AN:$AN,$C78)</f>
        <v>0</v>
      </c>
      <c r="N78" s="45">
        <f>SUMIFS('IEA production stats by year'!W:W,'IEA production stats by year'!$E:$E,$D78,'IEA production stats by year'!$AN:$AN,$C78)</f>
        <v>0</v>
      </c>
      <c r="O78" s="45">
        <f>SUMIFS('IEA production stats by year'!X:X,'IEA production stats by year'!$E:$E,$D78,'IEA production stats by year'!$AN:$AN,$C78)</f>
        <v>0</v>
      </c>
      <c r="P78" s="45">
        <f>SUMIFS('IEA production stats by year'!Y:Y,'IEA production stats by year'!$E:$E,$D78,'IEA production stats by year'!$AN:$AN,$C78)</f>
        <v>0</v>
      </c>
      <c r="Q78" s="45">
        <f>SUMIFS('IEA production stats by year'!Z:Z,'IEA production stats by year'!$E:$E,$D78,'IEA production stats by year'!$AN:$AN,$C78)</f>
        <v>0</v>
      </c>
      <c r="R78" s="45">
        <f>SUMIFS('IEA production stats by year'!AA:AA,'IEA production stats by year'!$E:$E,$D78,'IEA production stats by year'!$AN:$AN,$C78)</f>
        <v>0</v>
      </c>
      <c r="S78" s="45">
        <f>SUMIFS('IEA production stats by year'!AB:AB,'IEA production stats by year'!$E:$E,$D78,'IEA production stats by year'!$AN:$AN,$C78)</f>
        <v>0</v>
      </c>
      <c r="T78" s="45">
        <f>SUMIFS('IEA production stats by year'!AC:AC,'IEA production stats by year'!$E:$E,$D78,'IEA production stats by year'!$AN:$AN,$C78)</f>
        <v>0</v>
      </c>
      <c r="U78" s="45">
        <f>SUMIFS('IEA production stats by year'!AD:AD,'IEA production stats by year'!$E:$E,$D78,'IEA production stats by year'!$AN:$AN,$C78)</f>
        <v>0</v>
      </c>
      <c r="V78" s="45">
        <f>SUMIFS('IEA production stats by year'!AE:AE,'IEA production stats by year'!$E:$E,$D78,'IEA production stats by year'!$AN:$AN,$C78)</f>
        <v>0</v>
      </c>
      <c r="W78" s="45">
        <f>SUMIFS('IEA production stats by year'!AF:AF,'IEA production stats by year'!$E:$E,$D78,'IEA production stats by year'!$AN:$AN,$C78)</f>
        <v>0</v>
      </c>
      <c r="X78" s="45">
        <f>SUMIFS('IEA production stats by year'!AG:AG,'IEA production stats by year'!$E:$E,$D78,'IEA production stats by year'!$AN:$AN,$C78)</f>
        <v>0</v>
      </c>
      <c r="Y78" s="45">
        <f>SUMIFS('IEA production stats by year'!AH:AH,'IEA production stats by year'!$E:$E,$D78,'IEA production stats by year'!$AN:$AN,$C78)</f>
        <v>0.95879999999999999</v>
      </c>
      <c r="Z78" s="45">
        <f>SUMIFS('IEA production stats by year'!AI:AI,'IEA production stats by year'!$E:$E,$D78,'IEA production stats by year'!$AN:$AN,$C78)</f>
        <v>3.8393000000000002</v>
      </c>
      <c r="AA78" s="45">
        <f>SUMIFS('IEA production stats by year'!AJ:AJ,'IEA production stats by year'!$E:$E,$D78,'IEA production stats by year'!$AN:$AN,$C78)</f>
        <v>3.6006</v>
      </c>
      <c r="AB78" s="45">
        <f>SUMIFS('IEA production stats by year'!AK:AK,'IEA production stats by year'!$E:$E,$D78,'IEA production stats by year'!$AN:$AN,$C78)</f>
        <v>3.6006</v>
      </c>
      <c r="AC78" s="45">
        <f>SUMIFS('IEA production stats by year'!AL:AL,'IEA production stats by year'!$E:$E,$D78,'IEA production stats by year'!$AN:$AN,$C78)</f>
        <v>0</v>
      </c>
      <c r="AD78" s="58">
        <f>COUNTIFS('Country groupings'!$C:$C,$C78)-SUMIFS('IEA production stats (counts)'!Q:Q,'IEA production stats (counts)'!$E:$E,$D78,'IEA production stats (counts)'!$AN:$AN,$C78)</f>
        <v>8</v>
      </c>
      <c r="AE78" s="58">
        <f>COUNTIFS('Country groupings'!$C:$C,$C78)-SUMIFS('IEA production stats (counts)'!R:R,'IEA production stats (counts)'!$E:$E,$D78,'IEA production stats (counts)'!$AN:$AN,$C78)</f>
        <v>8</v>
      </c>
      <c r="AF78" s="58">
        <f>COUNTIFS('Country groupings'!$C:$C,$C78)-SUMIFS('IEA production stats (counts)'!S:S,'IEA production stats (counts)'!$E:$E,$D78,'IEA production stats (counts)'!$AN:$AN,$C78)</f>
        <v>8</v>
      </c>
      <c r="AG78" s="58">
        <f>COUNTIFS('Country groupings'!$C:$C,$C78)-SUMIFS('IEA production stats (counts)'!T:T,'IEA production stats (counts)'!$E:$E,$D78,'IEA production stats (counts)'!$AN:$AN,$C78)</f>
        <v>8</v>
      </c>
      <c r="AH78" s="58">
        <f>COUNTIFS('Country groupings'!$C:$C,$C78)-SUMIFS('IEA production stats (counts)'!U:U,'IEA production stats (counts)'!$E:$E,$D78,'IEA production stats (counts)'!$AN:$AN,$C78)</f>
        <v>8</v>
      </c>
      <c r="AI78" s="58">
        <f>COUNTIFS('Country groupings'!$C:$C,$C78)-SUMIFS('IEA production stats (counts)'!V:V,'IEA production stats (counts)'!$E:$E,$D78,'IEA production stats (counts)'!$AN:$AN,$C78)</f>
        <v>8</v>
      </c>
      <c r="AJ78" s="58">
        <f>COUNTIFS('Country groupings'!$C:$C,$C78)-SUMIFS('IEA production stats (counts)'!W:W,'IEA production stats (counts)'!$E:$E,$D78,'IEA production stats (counts)'!$AN:$AN,$C78)</f>
        <v>8</v>
      </c>
      <c r="AK78" s="58">
        <f>COUNTIFS('Country groupings'!$C:$C,$C78)-SUMIFS('IEA production stats (counts)'!X:X,'IEA production stats (counts)'!$E:$E,$D78,'IEA production stats (counts)'!$AN:$AN,$C78)</f>
        <v>8</v>
      </c>
      <c r="AL78" s="58">
        <f>COUNTIFS('Country groupings'!$C:$C,$C78)-SUMIFS('IEA production stats (counts)'!Y:Y,'IEA production stats (counts)'!$E:$E,$D78,'IEA production stats (counts)'!$AN:$AN,$C78)</f>
        <v>8</v>
      </c>
      <c r="AM78" s="58">
        <f>COUNTIFS('Country groupings'!$C:$C,$C78)-SUMIFS('IEA production stats (counts)'!Z:Z,'IEA production stats (counts)'!$E:$E,$D78,'IEA production stats (counts)'!$AN:$AN,$C78)</f>
        <v>8</v>
      </c>
      <c r="AN78" s="58">
        <f>COUNTIFS('Country groupings'!$C:$C,$C78)-SUMIFS('IEA production stats (counts)'!AA:AA,'IEA production stats (counts)'!$E:$E,$D78,'IEA production stats (counts)'!$AN:$AN,$C78)</f>
        <v>8</v>
      </c>
      <c r="AO78" s="58">
        <f>COUNTIFS('Country groupings'!$C:$C,$C78)-SUMIFS('IEA production stats (counts)'!AB:AB,'IEA production stats (counts)'!$E:$E,$D78,'IEA production stats (counts)'!$AN:$AN,$C78)</f>
        <v>8</v>
      </c>
      <c r="AP78" s="58">
        <f>COUNTIFS('Country groupings'!$C:$C,$C78)-SUMIFS('IEA production stats (counts)'!AC:AC,'IEA production stats (counts)'!$E:$E,$D78,'IEA production stats (counts)'!$AN:$AN,$C78)</f>
        <v>8</v>
      </c>
      <c r="AQ78" s="58">
        <f>COUNTIFS('Country groupings'!$C:$C,$C78)-SUMIFS('IEA production stats (counts)'!AD:AD,'IEA production stats (counts)'!$E:$E,$D78,'IEA production stats (counts)'!$AN:$AN,$C78)</f>
        <v>8</v>
      </c>
      <c r="AR78" s="58">
        <f>COUNTIFS('Country groupings'!$C:$C,$C78)-SUMIFS('IEA production stats (counts)'!AE:AE,'IEA production stats (counts)'!$E:$E,$D78,'IEA production stats (counts)'!$AN:$AN,$C78)</f>
        <v>8</v>
      </c>
      <c r="AS78" s="58">
        <f>COUNTIFS('Country groupings'!$C:$C,$C78)-SUMIFS('IEA production stats (counts)'!AF:AF,'IEA production stats (counts)'!$E:$E,$D78,'IEA production stats (counts)'!$AN:$AN,$C78)</f>
        <v>8</v>
      </c>
      <c r="AT78" s="58">
        <f>COUNTIFS('Country groupings'!$C:$C,$C78)-SUMIFS('IEA production stats (counts)'!AG:AG,'IEA production stats (counts)'!$E:$E,$D78,'IEA production stats (counts)'!$AN:$AN,$C78)</f>
        <v>8</v>
      </c>
      <c r="AU78" s="58">
        <f>COUNTIFS('Country groupings'!$C:$C,$C78)-SUMIFS('IEA production stats (counts)'!AH:AH,'IEA production stats (counts)'!$E:$E,$D78,'IEA production stats (counts)'!$AN:$AN,$C78)</f>
        <v>8</v>
      </c>
      <c r="AV78" s="58">
        <f>COUNTIFS('Country groupings'!$C:$C,$C78)-SUMIFS('IEA production stats (counts)'!AI:AI,'IEA production stats (counts)'!$E:$E,$D78,'IEA production stats (counts)'!$AN:$AN,$C78)</f>
        <v>8</v>
      </c>
      <c r="AW78" s="58">
        <f>COUNTIFS('Country groupings'!$C:$C,$C78)-SUMIFS('IEA production stats (counts)'!AJ:AJ,'IEA production stats (counts)'!$E:$E,$D78,'IEA production stats (counts)'!$AN:$AN,$C78)</f>
        <v>8</v>
      </c>
      <c r="AX78" s="58">
        <f>COUNTIFS('Country groupings'!$C:$C,$C78)-SUMIFS('IEA production stats (counts)'!AK:AK,'IEA production stats (counts)'!$E:$E,$D78,'IEA production stats (counts)'!$AN:$AN,$C78)</f>
        <v>8</v>
      </c>
      <c r="AY78" s="58">
        <f>COUNTIFS('Country groupings'!$C:$C,$C78)-SUMIFS('IEA production stats (counts)'!AL:AL,'IEA production stats (counts)'!$E:$E,$D78,'IEA production stats (counts)'!$AN:$AN,$C78)</f>
        <v>15</v>
      </c>
      <c r="AZ78" s="62">
        <f>SUMIFS('IEA production stats (counts)'!Q:Q,'IEA production stats (counts)'!$E:$E,$D78,'IEA production stats (counts)'!$AN:$AN,$C78)</f>
        <v>7</v>
      </c>
      <c r="BA78" s="62">
        <f>SUMIFS('IEA production stats (counts)'!R:R,'IEA production stats (counts)'!$E:$E,$D78,'IEA production stats (counts)'!$AN:$AN,$C78)</f>
        <v>7</v>
      </c>
      <c r="BB78" s="62">
        <f>SUMIFS('IEA production stats (counts)'!S:S,'IEA production stats (counts)'!$E:$E,$D78,'IEA production stats (counts)'!$AN:$AN,$C78)</f>
        <v>7</v>
      </c>
      <c r="BC78" s="62">
        <f>SUMIFS('IEA production stats (counts)'!T:T,'IEA production stats (counts)'!$E:$E,$D78,'IEA production stats (counts)'!$AN:$AN,$C78)</f>
        <v>7</v>
      </c>
      <c r="BD78" s="62">
        <f>SUMIFS('IEA production stats (counts)'!U:U,'IEA production stats (counts)'!$E:$E,$D78,'IEA production stats (counts)'!$AN:$AN,$C78)</f>
        <v>7</v>
      </c>
      <c r="BE78" s="62">
        <f>SUMIFS('IEA production stats (counts)'!V:V,'IEA production stats (counts)'!$E:$E,$D78,'IEA production stats (counts)'!$AN:$AN,$C78)</f>
        <v>7</v>
      </c>
      <c r="BF78" s="62">
        <f>SUMIFS('IEA production stats (counts)'!W:W,'IEA production stats (counts)'!$E:$E,$D78,'IEA production stats (counts)'!$AN:$AN,$C78)</f>
        <v>7</v>
      </c>
      <c r="BG78" s="62">
        <f>SUMIFS('IEA production stats (counts)'!X:X,'IEA production stats (counts)'!$E:$E,$D78,'IEA production stats (counts)'!$AN:$AN,$C78)</f>
        <v>7</v>
      </c>
      <c r="BH78" s="62">
        <f>SUMIFS('IEA production stats (counts)'!Y:Y,'IEA production stats (counts)'!$E:$E,$D78,'IEA production stats (counts)'!$AN:$AN,$C78)</f>
        <v>7</v>
      </c>
      <c r="BI78" s="62">
        <f>SUMIFS('IEA production stats (counts)'!Z:Z,'IEA production stats (counts)'!$E:$E,$D78,'IEA production stats (counts)'!$AN:$AN,$C78)</f>
        <v>7</v>
      </c>
      <c r="BJ78" s="62">
        <f>SUMIFS('IEA production stats (counts)'!AA:AA,'IEA production stats (counts)'!$E:$E,$D78,'IEA production stats (counts)'!$AN:$AN,$C78)</f>
        <v>7</v>
      </c>
      <c r="BK78" s="62">
        <f>SUMIFS('IEA production stats (counts)'!AB:AB,'IEA production stats (counts)'!$E:$E,$D78,'IEA production stats (counts)'!$AN:$AN,$C78)</f>
        <v>7</v>
      </c>
      <c r="BL78" s="62">
        <f>SUMIFS('IEA production stats (counts)'!AC:AC,'IEA production stats (counts)'!$E:$E,$D78,'IEA production stats (counts)'!$AN:$AN,$C78)</f>
        <v>7</v>
      </c>
      <c r="BM78" s="62">
        <f>SUMIFS('IEA production stats (counts)'!AD:AD,'IEA production stats (counts)'!$E:$E,$D78,'IEA production stats (counts)'!$AN:$AN,$C78)</f>
        <v>7</v>
      </c>
      <c r="BN78" s="62">
        <f>SUMIFS('IEA production stats (counts)'!AE:AE,'IEA production stats (counts)'!$E:$E,$D78,'IEA production stats (counts)'!$AN:$AN,$C78)</f>
        <v>7</v>
      </c>
      <c r="BO78" s="62">
        <f>SUMIFS('IEA production stats (counts)'!AF:AF,'IEA production stats (counts)'!$E:$E,$D78,'IEA production stats (counts)'!$AN:$AN,$C78)</f>
        <v>7</v>
      </c>
      <c r="BP78" s="62">
        <f>SUMIFS('IEA production stats (counts)'!AG:AG,'IEA production stats (counts)'!$E:$E,$D78,'IEA production stats (counts)'!$AN:$AN,$C78)</f>
        <v>7</v>
      </c>
      <c r="BQ78" s="62">
        <f>SUMIFS('IEA production stats (counts)'!AH:AH,'IEA production stats (counts)'!$E:$E,$D78,'IEA production stats (counts)'!$AN:$AN,$C78)</f>
        <v>7</v>
      </c>
      <c r="BR78" s="62">
        <f>SUMIFS('IEA production stats (counts)'!AI:AI,'IEA production stats (counts)'!$E:$E,$D78,'IEA production stats (counts)'!$AN:$AN,$C78)</f>
        <v>7</v>
      </c>
      <c r="BS78" s="62">
        <f>SUMIFS('IEA production stats (counts)'!AJ:AJ,'IEA production stats (counts)'!$E:$E,$D78,'IEA production stats (counts)'!$AN:$AN,$C78)</f>
        <v>7</v>
      </c>
      <c r="BT78" s="62">
        <f>SUMIFS('IEA production stats (counts)'!AK:AK,'IEA production stats (counts)'!$E:$E,$D78,'IEA production stats (counts)'!$AN:$AN,$C78)</f>
        <v>7</v>
      </c>
      <c r="BU78" s="62">
        <f>SUMIFS('IEA production stats (counts)'!AL:AL,'IEA production stats (counts)'!$E:$E,$D78,'IEA production stats (counts)'!$AN:$AN,$C78)</f>
        <v>0</v>
      </c>
      <c r="BV78" s="66">
        <f t="shared" si="29"/>
        <v>46.666666666666664</v>
      </c>
      <c r="BW78" s="66">
        <f t="shared" si="22"/>
        <v>46.666666666666664</v>
      </c>
      <c r="BX78" s="66">
        <f t="shared" si="23"/>
        <v>46.666666666666664</v>
      </c>
      <c r="BY78" s="66">
        <f t="shared" si="24"/>
        <v>46.666666666666664</v>
      </c>
      <c r="BZ78" s="66">
        <f t="shared" ref="BZ78:BZ141" si="30">BD78/SUM(BD78,AH78)*100</f>
        <v>46.666666666666664</v>
      </c>
      <c r="CA78" s="66">
        <f t="shared" ref="CA78:CA141" si="31">BE78/SUM(BE78,AI78)*100</f>
        <v>46.666666666666664</v>
      </c>
      <c r="CB78" s="66">
        <f t="shared" ref="CB78:CB141" si="32">BF78/SUM(BF78,AJ78)*100</f>
        <v>46.666666666666664</v>
      </c>
      <c r="CC78" s="66">
        <f t="shared" ref="CC78:CC141" si="33">BG78/SUM(BG78,AK78)*100</f>
        <v>46.666666666666664</v>
      </c>
      <c r="CD78" s="66">
        <f t="shared" ref="CD78:CD141" si="34">BH78/SUM(BH78,AL78)*100</f>
        <v>46.666666666666664</v>
      </c>
      <c r="CE78" s="66">
        <f t="shared" ref="CE78:CE141" si="35">BI78/SUM(BI78,AM78)*100</f>
        <v>46.666666666666664</v>
      </c>
      <c r="CF78" s="66">
        <f t="shared" ref="CF78:CF141" si="36">BJ78/SUM(BJ78,AN78)*100</f>
        <v>46.666666666666664</v>
      </c>
      <c r="CG78" s="66">
        <f t="shared" ref="CG78:CG141" si="37">BK78/SUM(BK78,AO78)*100</f>
        <v>46.666666666666664</v>
      </c>
      <c r="CH78" s="66">
        <f t="shared" ref="CH78:CH141" si="38">BL78/SUM(BL78,AP78)*100</f>
        <v>46.666666666666664</v>
      </c>
      <c r="CI78" s="66">
        <f t="shared" ref="CI78:CI141" si="39">BM78/SUM(BM78,AQ78)*100</f>
        <v>46.666666666666664</v>
      </c>
      <c r="CJ78" s="66">
        <f t="shared" ref="CJ78:CJ141" si="40">BN78/SUM(BN78,AR78)*100</f>
        <v>46.666666666666664</v>
      </c>
      <c r="CK78" s="66">
        <f t="shared" ref="CK78:CK141" si="41">BO78/SUM(BO78,AS78)*100</f>
        <v>46.666666666666664</v>
      </c>
      <c r="CL78" s="66">
        <f t="shared" ref="CL78:CL141" si="42">BP78/SUM(BP78,AT78)*100</f>
        <v>46.666666666666664</v>
      </c>
      <c r="CM78" s="66">
        <f t="shared" ref="CM78:CM141" si="43">BQ78/SUM(BQ78,AU78)*100</f>
        <v>46.666666666666664</v>
      </c>
      <c r="CN78" s="66">
        <f t="shared" ref="CN78:CN141" si="44">BR78/SUM(BR78,AV78)*100</f>
        <v>46.666666666666664</v>
      </c>
      <c r="CO78" s="66">
        <f t="shared" ref="CO78:CO141" si="45">BS78/SUM(BS78,AW78)*100</f>
        <v>46.666666666666664</v>
      </c>
      <c r="CP78" s="66">
        <f t="shared" ref="CP78:CP141" si="46">BT78/SUM(BT78,AX78)*100</f>
        <v>46.666666666666664</v>
      </c>
      <c r="CQ78" s="66">
        <f t="shared" ref="CQ78:CQ141" si="47">BU78/SUM(BU78,AY78)*100</f>
        <v>0</v>
      </c>
    </row>
    <row r="79" spans="1:95" x14ac:dyDescent="0.25">
      <c r="A79" s="5" t="str">
        <f t="shared" si="28"/>
        <v>105BIOJETKERO</v>
      </c>
      <c r="B79" s="3">
        <v>105</v>
      </c>
      <c r="C79" t="str">
        <f>VLOOKUP($B79,'Lookup codes'!$A:$C,2,FALSE)</f>
        <v>West Africa</v>
      </c>
      <c r="D79" t="s">
        <v>638</v>
      </c>
      <c r="E79" t="s">
        <v>639</v>
      </c>
      <c r="F79" t="s">
        <v>794</v>
      </c>
      <c r="G79" t="s">
        <v>528</v>
      </c>
      <c r="H79" s="45">
        <f>SUMIFS('IEA production stats by year'!Q:Q,'IEA production stats by year'!$E:$E,$D79,'IEA production stats by year'!$AN:$AN,$C79)</f>
        <v>0</v>
      </c>
      <c r="I79" s="45">
        <f>SUMIFS('IEA production stats by year'!R:R,'IEA production stats by year'!$E:$E,$D79,'IEA production stats by year'!$AN:$AN,$C79)</f>
        <v>0</v>
      </c>
      <c r="J79" s="45">
        <f>SUMIFS('IEA production stats by year'!S:S,'IEA production stats by year'!$E:$E,$D79,'IEA production stats by year'!$AN:$AN,$C79)</f>
        <v>0</v>
      </c>
      <c r="K79" s="45">
        <f>SUMIFS('IEA production stats by year'!T:T,'IEA production stats by year'!$E:$E,$D79,'IEA production stats by year'!$AN:$AN,$C79)</f>
        <v>0</v>
      </c>
      <c r="L79" s="45">
        <f>SUMIFS('IEA production stats by year'!U:U,'IEA production stats by year'!$E:$E,$D79,'IEA production stats by year'!$AN:$AN,$C79)</f>
        <v>0</v>
      </c>
      <c r="M79" s="45">
        <f>SUMIFS('IEA production stats by year'!V:V,'IEA production stats by year'!$E:$E,$D79,'IEA production stats by year'!$AN:$AN,$C79)</f>
        <v>0</v>
      </c>
      <c r="N79" s="45">
        <f>SUMIFS('IEA production stats by year'!W:W,'IEA production stats by year'!$E:$E,$D79,'IEA production stats by year'!$AN:$AN,$C79)</f>
        <v>0</v>
      </c>
      <c r="O79" s="45">
        <f>SUMIFS('IEA production stats by year'!X:X,'IEA production stats by year'!$E:$E,$D79,'IEA production stats by year'!$AN:$AN,$C79)</f>
        <v>0</v>
      </c>
      <c r="P79" s="45">
        <f>SUMIFS('IEA production stats by year'!Y:Y,'IEA production stats by year'!$E:$E,$D79,'IEA production stats by year'!$AN:$AN,$C79)</f>
        <v>0</v>
      </c>
      <c r="Q79" s="45">
        <f>SUMIFS('IEA production stats by year'!Z:Z,'IEA production stats by year'!$E:$E,$D79,'IEA production stats by year'!$AN:$AN,$C79)</f>
        <v>0</v>
      </c>
      <c r="R79" s="45">
        <f>SUMIFS('IEA production stats by year'!AA:AA,'IEA production stats by year'!$E:$E,$D79,'IEA production stats by year'!$AN:$AN,$C79)</f>
        <v>0</v>
      </c>
      <c r="S79" s="45">
        <f>SUMIFS('IEA production stats by year'!AB:AB,'IEA production stats by year'!$E:$E,$D79,'IEA production stats by year'!$AN:$AN,$C79)</f>
        <v>0</v>
      </c>
      <c r="T79" s="45">
        <f>SUMIFS('IEA production stats by year'!AC:AC,'IEA production stats by year'!$E:$E,$D79,'IEA production stats by year'!$AN:$AN,$C79)</f>
        <v>0</v>
      </c>
      <c r="U79" s="45">
        <f>SUMIFS('IEA production stats by year'!AD:AD,'IEA production stats by year'!$E:$E,$D79,'IEA production stats by year'!$AN:$AN,$C79)</f>
        <v>0</v>
      </c>
      <c r="V79" s="45">
        <f>SUMIFS('IEA production stats by year'!AE:AE,'IEA production stats by year'!$E:$E,$D79,'IEA production stats by year'!$AN:$AN,$C79)</f>
        <v>0</v>
      </c>
      <c r="W79" s="45">
        <f>SUMIFS('IEA production stats by year'!AF:AF,'IEA production stats by year'!$E:$E,$D79,'IEA production stats by year'!$AN:$AN,$C79)</f>
        <v>0</v>
      </c>
      <c r="X79" s="45">
        <f>SUMIFS('IEA production stats by year'!AG:AG,'IEA production stats by year'!$E:$E,$D79,'IEA production stats by year'!$AN:$AN,$C79)</f>
        <v>0</v>
      </c>
      <c r="Y79" s="45">
        <f>SUMIFS('IEA production stats by year'!AH:AH,'IEA production stats by year'!$E:$E,$D79,'IEA production stats by year'!$AN:$AN,$C79)</f>
        <v>0</v>
      </c>
      <c r="Z79" s="45">
        <f>SUMIFS('IEA production stats by year'!AI:AI,'IEA production stats by year'!$E:$E,$D79,'IEA production stats by year'!$AN:$AN,$C79)</f>
        <v>0</v>
      </c>
      <c r="AA79" s="45">
        <f>SUMIFS('IEA production stats by year'!AJ:AJ,'IEA production stats by year'!$E:$E,$D79,'IEA production stats by year'!$AN:$AN,$C79)</f>
        <v>0</v>
      </c>
      <c r="AB79" s="45">
        <f>SUMIFS('IEA production stats by year'!AK:AK,'IEA production stats by year'!$E:$E,$D79,'IEA production stats by year'!$AN:$AN,$C79)</f>
        <v>0</v>
      </c>
      <c r="AC79" s="45">
        <f>SUMIFS('IEA production stats by year'!AL:AL,'IEA production stats by year'!$E:$E,$D79,'IEA production stats by year'!$AN:$AN,$C79)</f>
        <v>0</v>
      </c>
      <c r="AD79" s="58">
        <f>COUNTIFS('Country groupings'!$C:$C,$C79)-SUMIFS('IEA production stats (counts)'!Q:Q,'IEA production stats (counts)'!$E:$E,$D79,'IEA production stats (counts)'!$AN:$AN,$C79)</f>
        <v>8</v>
      </c>
      <c r="AE79" s="58">
        <f>COUNTIFS('Country groupings'!$C:$C,$C79)-SUMIFS('IEA production stats (counts)'!R:R,'IEA production stats (counts)'!$E:$E,$D79,'IEA production stats (counts)'!$AN:$AN,$C79)</f>
        <v>8</v>
      </c>
      <c r="AF79" s="58">
        <f>COUNTIFS('Country groupings'!$C:$C,$C79)-SUMIFS('IEA production stats (counts)'!S:S,'IEA production stats (counts)'!$E:$E,$D79,'IEA production stats (counts)'!$AN:$AN,$C79)</f>
        <v>8</v>
      </c>
      <c r="AG79" s="58">
        <f>COUNTIFS('Country groupings'!$C:$C,$C79)-SUMIFS('IEA production stats (counts)'!T:T,'IEA production stats (counts)'!$E:$E,$D79,'IEA production stats (counts)'!$AN:$AN,$C79)</f>
        <v>8</v>
      </c>
      <c r="AH79" s="58">
        <f>COUNTIFS('Country groupings'!$C:$C,$C79)-SUMIFS('IEA production stats (counts)'!U:U,'IEA production stats (counts)'!$E:$E,$D79,'IEA production stats (counts)'!$AN:$AN,$C79)</f>
        <v>8</v>
      </c>
      <c r="AI79" s="58">
        <f>COUNTIFS('Country groupings'!$C:$C,$C79)-SUMIFS('IEA production stats (counts)'!V:V,'IEA production stats (counts)'!$E:$E,$D79,'IEA production stats (counts)'!$AN:$AN,$C79)</f>
        <v>8</v>
      </c>
      <c r="AJ79" s="58">
        <f>COUNTIFS('Country groupings'!$C:$C,$C79)-SUMIFS('IEA production stats (counts)'!W:W,'IEA production stats (counts)'!$E:$E,$D79,'IEA production stats (counts)'!$AN:$AN,$C79)</f>
        <v>8</v>
      </c>
      <c r="AK79" s="58">
        <f>COUNTIFS('Country groupings'!$C:$C,$C79)-SUMIFS('IEA production stats (counts)'!X:X,'IEA production stats (counts)'!$E:$E,$D79,'IEA production stats (counts)'!$AN:$AN,$C79)</f>
        <v>8</v>
      </c>
      <c r="AL79" s="58">
        <f>COUNTIFS('Country groupings'!$C:$C,$C79)-SUMIFS('IEA production stats (counts)'!Y:Y,'IEA production stats (counts)'!$E:$E,$D79,'IEA production stats (counts)'!$AN:$AN,$C79)</f>
        <v>8</v>
      </c>
      <c r="AM79" s="58">
        <f>COUNTIFS('Country groupings'!$C:$C,$C79)-SUMIFS('IEA production stats (counts)'!Z:Z,'IEA production stats (counts)'!$E:$E,$D79,'IEA production stats (counts)'!$AN:$AN,$C79)</f>
        <v>8</v>
      </c>
      <c r="AN79" s="58">
        <f>COUNTIFS('Country groupings'!$C:$C,$C79)-SUMIFS('IEA production stats (counts)'!AA:AA,'IEA production stats (counts)'!$E:$E,$D79,'IEA production stats (counts)'!$AN:$AN,$C79)</f>
        <v>8</v>
      </c>
      <c r="AO79" s="58">
        <f>COUNTIFS('Country groupings'!$C:$C,$C79)-SUMIFS('IEA production stats (counts)'!AB:AB,'IEA production stats (counts)'!$E:$E,$D79,'IEA production stats (counts)'!$AN:$AN,$C79)</f>
        <v>8</v>
      </c>
      <c r="AP79" s="58">
        <f>COUNTIFS('Country groupings'!$C:$C,$C79)-SUMIFS('IEA production stats (counts)'!AC:AC,'IEA production stats (counts)'!$E:$E,$D79,'IEA production stats (counts)'!$AN:$AN,$C79)</f>
        <v>8</v>
      </c>
      <c r="AQ79" s="58">
        <f>COUNTIFS('Country groupings'!$C:$C,$C79)-SUMIFS('IEA production stats (counts)'!AD:AD,'IEA production stats (counts)'!$E:$E,$D79,'IEA production stats (counts)'!$AN:$AN,$C79)</f>
        <v>8</v>
      </c>
      <c r="AR79" s="58">
        <f>COUNTIFS('Country groupings'!$C:$C,$C79)-SUMIFS('IEA production stats (counts)'!AE:AE,'IEA production stats (counts)'!$E:$E,$D79,'IEA production stats (counts)'!$AN:$AN,$C79)</f>
        <v>8</v>
      </c>
      <c r="AS79" s="58">
        <f>COUNTIFS('Country groupings'!$C:$C,$C79)-SUMIFS('IEA production stats (counts)'!AF:AF,'IEA production stats (counts)'!$E:$E,$D79,'IEA production stats (counts)'!$AN:$AN,$C79)</f>
        <v>8</v>
      </c>
      <c r="AT79" s="58">
        <f>COUNTIFS('Country groupings'!$C:$C,$C79)-SUMIFS('IEA production stats (counts)'!AG:AG,'IEA production stats (counts)'!$E:$E,$D79,'IEA production stats (counts)'!$AN:$AN,$C79)</f>
        <v>8</v>
      </c>
      <c r="AU79" s="58">
        <f>COUNTIFS('Country groupings'!$C:$C,$C79)-SUMIFS('IEA production stats (counts)'!AH:AH,'IEA production stats (counts)'!$E:$E,$D79,'IEA production stats (counts)'!$AN:$AN,$C79)</f>
        <v>8</v>
      </c>
      <c r="AV79" s="58">
        <f>COUNTIFS('Country groupings'!$C:$C,$C79)-SUMIFS('IEA production stats (counts)'!AI:AI,'IEA production stats (counts)'!$E:$E,$D79,'IEA production stats (counts)'!$AN:$AN,$C79)</f>
        <v>8</v>
      </c>
      <c r="AW79" s="58">
        <f>COUNTIFS('Country groupings'!$C:$C,$C79)-SUMIFS('IEA production stats (counts)'!AJ:AJ,'IEA production stats (counts)'!$E:$E,$D79,'IEA production stats (counts)'!$AN:$AN,$C79)</f>
        <v>8</v>
      </c>
      <c r="AX79" s="58">
        <f>COUNTIFS('Country groupings'!$C:$C,$C79)-SUMIFS('IEA production stats (counts)'!AK:AK,'IEA production stats (counts)'!$E:$E,$D79,'IEA production stats (counts)'!$AN:$AN,$C79)</f>
        <v>8</v>
      </c>
      <c r="AY79" s="58">
        <f>COUNTIFS('Country groupings'!$C:$C,$C79)-SUMIFS('IEA production stats (counts)'!AL:AL,'IEA production stats (counts)'!$E:$E,$D79,'IEA production stats (counts)'!$AN:$AN,$C79)</f>
        <v>15</v>
      </c>
      <c r="AZ79" s="62">
        <f>SUMIFS('IEA production stats (counts)'!Q:Q,'IEA production stats (counts)'!$E:$E,$D79,'IEA production stats (counts)'!$AN:$AN,$C79)</f>
        <v>7</v>
      </c>
      <c r="BA79" s="62">
        <f>SUMIFS('IEA production stats (counts)'!R:R,'IEA production stats (counts)'!$E:$E,$D79,'IEA production stats (counts)'!$AN:$AN,$C79)</f>
        <v>7</v>
      </c>
      <c r="BB79" s="62">
        <f>SUMIFS('IEA production stats (counts)'!S:S,'IEA production stats (counts)'!$E:$E,$D79,'IEA production stats (counts)'!$AN:$AN,$C79)</f>
        <v>7</v>
      </c>
      <c r="BC79" s="62">
        <f>SUMIFS('IEA production stats (counts)'!T:T,'IEA production stats (counts)'!$E:$E,$D79,'IEA production stats (counts)'!$AN:$AN,$C79)</f>
        <v>7</v>
      </c>
      <c r="BD79" s="62">
        <f>SUMIFS('IEA production stats (counts)'!U:U,'IEA production stats (counts)'!$E:$E,$D79,'IEA production stats (counts)'!$AN:$AN,$C79)</f>
        <v>7</v>
      </c>
      <c r="BE79" s="62">
        <f>SUMIFS('IEA production stats (counts)'!V:V,'IEA production stats (counts)'!$E:$E,$D79,'IEA production stats (counts)'!$AN:$AN,$C79)</f>
        <v>7</v>
      </c>
      <c r="BF79" s="62">
        <f>SUMIFS('IEA production stats (counts)'!W:W,'IEA production stats (counts)'!$E:$E,$D79,'IEA production stats (counts)'!$AN:$AN,$C79)</f>
        <v>7</v>
      </c>
      <c r="BG79" s="62">
        <f>SUMIFS('IEA production stats (counts)'!X:X,'IEA production stats (counts)'!$E:$E,$D79,'IEA production stats (counts)'!$AN:$AN,$C79)</f>
        <v>7</v>
      </c>
      <c r="BH79" s="62">
        <f>SUMIFS('IEA production stats (counts)'!Y:Y,'IEA production stats (counts)'!$E:$E,$D79,'IEA production stats (counts)'!$AN:$AN,$C79)</f>
        <v>7</v>
      </c>
      <c r="BI79" s="62">
        <f>SUMIFS('IEA production stats (counts)'!Z:Z,'IEA production stats (counts)'!$E:$E,$D79,'IEA production stats (counts)'!$AN:$AN,$C79)</f>
        <v>7</v>
      </c>
      <c r="BJ79" s="62">
        <f>SUMIFS('IEA production stats (counts)'!AA:AA,'IEA production stats (counts)'!$E:$E,$D79,'IEA production stats (counts)'!$AN:$AN,$C79)</f>
        <v>7</v>
      </c>
      <c r="BK79" s="62">
        <f>SUMIFS('IEA production stats (counts)'!AB:AB,'IEA production stats (counts)'!$E:$E,$D79,'IEA production stats (counts)'!$AN:$AN,$C79)</f>
        <v>7</v>
      </c>
      <c r="BL79" s="62">
        <f>SUMIFS('IEA production stats (counts)'!AC:AC,'IEA production stats (counts)'!$E:$E,$D79,'IEA production stats (counts)'!$AN:$AN,$C79)</f>
        <v>7</v>
      </c>
      <c r="BM79" s="62">
        <f>SUMIFS('IEA production stats (counts)'!AD:AD,'IEA production stats (counts)'!$E:$E,$D79,'IEA production stats (counts)'!$AN:$AN,$C79)</f>
        <v>7</v>
      </c>
      <c r="BN79" s="62">
        <f>SUMIFS('IEA production stats (counts)'!AE:AE,'IEA production stats (counts)'!$E:$E,$D79,'IEA production stats (counts)'!$AN:$AN,$C79)</f>
        <v>7</v>
      </c>
      <c r="BO79" s="62">
        <f>SUMIFS('IEA production stats (counts)'!AF:AF,'IEA production stats (counts)'!$E:$E,$D79,'IEA production stats (counts)'!$AN:$AN,$C79)</f>
        <v>7</v>
      </c>
      <c r="BP79" s="62">
        <f>SUMIFS('IEA production stats (counts)'!AG:AG,'IEA production stats (counts)'!$E:$E,$D79,'IEA production stats (counts)'!$AN:$AN,$C79)</f>
        <v>7</v>
      </c>
      <c r="BQ79" s="62">
        <f>SUMIFS('IEA production stats (counts)'!AH:AH,'IEA production stats (counts)'!$E:$E,$D79,'IEA production stats (counts)'!$AN:$AN,$C79)</f>
        <v>7</v>
      </c>
      <c r="BR79" s="62">
        <f>SUMIFS('IEA production stats (counts)'!AI:AI,'IEA production stats (counts)'!$E:$E,$D79,'IEA production stats (counts)'!$AN:$AN,$C79)</f>
        <v>7</v>
      </c>
      <c r="BS79" s="62">
        <f>SUMIFS('IEA production stats (counts)'!AJ:AJ,'IEA production stats (counts)'!$E:$E,$D79,'IEA production stats (counts)'!$AN:$AN,$C79)</f>
        <v>7</v>
      </c>
      <c r="BT79" s="62">
        <f>SUMIFS('IEA production stats (counts)'!AK:AK,'IEA production stats (counts)'!$E:$E,$D79,'IEA production stats (counts)'!$AN:$AN,$C79)</f>
        <v>7</v>
      </c>
      <c r="BU79" s="62">
        <f>SUMIFS('IEA production stats (counts)'!AL:AL,'IEA production stats (counts)'!$E:$E,$D79,'IEA production stats (counts)'!$AN:$AN,$C79)</f>
        <v>0</v>
      </c>
      <c r="BV79" s="66">
        <f t="shared" si="29"/>
        <v>46.666666666666664</v>
      </c>
      <c r="BW79" s="66">
        <f t="shared" ref="BW79:BW142" si="48">BA79/SUM(BA79,AE79)*100</f>
        <v>46.666666666666664</v>
      </c>
      <c r="BX79" s="66">
        <f t="shared" ref="BX79:BX142" si="49">BB79/SUM(BB79,AF79)*100</f>
        <v>46.666666666666664</v>
      </c>
      <c r="BY79" s="66">
        <f t="shared" ref="BY79:BY142" si="50">BC79/SUM(BC79,AG79)*100</f>
        <v>46.666666666666664</v>
      </c>
      <c r="BZ79" s="66">
        <f t="shared" si="30"/>
        <v>46.666666666666664</v>
      </c>
      <c r="CA79" s="66">
        <f t="shared" si="31"/>
        <v>46.666666666666664</v>
      </c>
      <c r="CB79" s="66">
        <f t="shared" si="32"/>
        <v>46.666666666666664</v>
      </c>
      <c r="CC79" s="66">
        <f t="shared" si="33"/>
        <v>46.666666666666664</v>
      </c>
      <c r="CD79" s="66">
        <f t="shared" si="34"/>
        <v>46.666666666666664</v>
      </c>
      <c r="CE79" s="66">
        <f t="shared" si="35"/>
        <v>46.666666666666664</v>
      </c>
      <c r="CF79" s="66">
        <f t="shared" si="36"/>
        <v>46.666666666666664</v>
      </c>
      <c r="CG79" s="66">
        <f t="shared" si="37"/>
        <v>46.666666666666664</v>
      </c>
      <c r="CH79" s="66">
        <f t="shared" si="38"/>
        <v>46.666666666666664</v>
      </c>
      <c r="CI79" s="66">
        <f t="shared" si="39"/>
        <v>46.666666666666664</v>
      </c>
      <c r="CJ79" s="66">
        <f t="shared" si="40"/>
        <v>46.666666666666664</v>
      </c>
      <c r="CK79" s="66">
        <f t="shared" si="41"/>
        <v>46.666666666666664</v>
      </c>
      <c r="CL79" s="66">
        <f t="shared" si="42"/>
        <v>46.666666666666664</v>
      </c>
      <c r="CM79" s="66">
        <f t="shared" si="43"/>
        <v>46.666666666666664</v>
      </c>
      <c r="CN79" s="66">
        <f t="shared" si="44"/>
        <v>46.666666666666664</v>
      </c>
      <c r="CO79" s="66">
        <f t="shared" si="45"/>
        <v>46.666666666666664</v>
      </c>
      <c r="CP79" s="66">
        <f t="shared" si="46"/>
        <v>46.666666666666664</v>
      </c>
      <c r="CQ79" s="66">
        <f t="shared" si="47"/>
        <v>0</v>
      </c>
    </row>
    <row r="80" spans="1:95" x14ac:dyDescent="0.25">
      <c r="A80" s="5" t="str">
        <f t="shared" si="28"/>
        <v>105MRENEW</v>
      </c>
      <c r="B80" s="3">
        <v>105</v>
      </c>
      <c r="C80" t="str">
        <f>VLOOKUP($B80,'Lookup codes'!$A:$C,2,FALSE)</f>
        <v>West Africa</v>
      </c>
      <c r="D80" t="s">
        <v>640</v>
      </c>
      <c r="E80" t="s">
        <v>641</v>
      </c>
      <c r="F80" t="s">
        <v>794</v>
      </c>
      <c r="G80" t="s">
        <v>528</v>
      </c>
      <c r="H80" s="45">
        <f>SUMIFS('IEA production stats by year'!Q:Q,'IEA production stats by year'!$E:$E,$D80,'IEA production stats by year'!$AN:$AN,$C80)</f>
        <v>3542472.0078999996</v>
      </c>
      <c r="I80" s="45">
        <f>SUMIFS('IEA production stats by year'!R:R,'IEA production stats by year'!$E:$E,$D80,'IEA production stats by year'!$AN:$AN,$C80)</f>
        <v>3633611.5933999997</v>
      </c>
      <c r="J80" s="45">
        <f>SUMIFS('IEA production stats by year'!S:S,'IEA production stats by year'!$E:$E,$D80,'IEA production stats by year'!$AN:$AN,$C80)</f>
        <v>3733181.4051000001</v>
      </c>
      <c r="K80" s="45">
        <f>SUMIFS('IEA production stats by year'!T:T,'IEA production stats by year'!$E:$E,$D80,'IEA production stats by year'!$AN:$AN,$C80)</f>
        <v>3832401.2046999997</v>
      </c>
      <c r="L80" s="45">
        <f>SUMIFS('IEA production stats by year'!U:U,'IEA production stats by year'!$E:$E,$D80,'IEA production stats by year'!$AN:$AN,$C80)</f>
        <v>4048145.6021000003</v>
      </c>
      <c r="M80" s="45">
        <f>SUMIFS('IEA production stats by year'!V:V,'IEA production stats by year'!$E:$E,$D80,'IEA production stats by year'!$AN:$AN,$C80)</f>
        <v>4174504.4108000002</v>
      </c>
      <c r="N80" s="45">
        <f>SUMIFS('IEA production stats by year'!W:W,'IEA production stats by year'!$E:$E,$D80,'IEA production stats by year'!$AN:$AN,$C80)</f>
        <v>4309585.8062999994</v>
      </c>
      <c r="O80" s="45">
        <f>SUMIFS('IEA production stats by year'!X:X,'IEA production stats by year'!$E:$E,$D80,'IEA production stats by year'!$AN:$AN,$C80)</f>
        <v>4547475.4029999999</v>
      </c>
      <c r="P80" s="45">
        <f>SUMIFS('IEA production stats by year'!Y:Y,'IEA production stats by year'!$E:$E,$D80,'IEA production stats by year'!$AN:$AN,$C80)</f>
        <v>4637054.4046999998</v>
      </c>
      <c r="Q80" s="45">
        <f>SUMIFS('IEA production stats by year'!Z:Z,'IEA production stats by year'!$E:$E,$D80,'IEA production stats by year'!$AN:$AN,$C80)</f>
        <v>4717192.0007999996</v>
      </c>
      <c r="R80" s="45">
        <f>SUMIFS('IEA production stats by year'!AA:AA,'IEA production stats by year'!$E:$E,$D80,'IEA production stats by year'!$AN:$AN,$C80)</f>
        <v>4859552.4117999999</v>
      </c>
      <c r="S80" s="45">
        <f>SUMIFS('IEA production stats by year'!AB:AB,'IEA production stats by year'!$E:$E,$D80,'IEA production stats by year'!$AN:$AN,$C80)</f>
        <v>5095630.3966999995</v>
      </c>
      <c r="T80" s="45">
        <f>SUMIFS('IEA production stats by year'!AC:AC,'IEA production stats by year'!$E:$E,$D80,'IEA production stats by year'!$AN:$AN,$C80)</f>
        <v>5361059.5999000007</v>
      </c>
      <c r="U80" s="45">
        <f>SUMIFS('IEA production stats by year'!AD:AD,'IEA production stats by year'!$E:$E,$D80,'IEA production stats by year'!$AN:$AN,$C80)</f>
        <v>5403342.4028000003</v>
      </c>
      <c r="V80" s="45">
        <f>SUMIFS('IEA production stats by year'!AE:AE,'IEA production stats by year'!$E:$E,$D80,'IEA production stats by year'!$AN:$AN,$C80)</f>
        <v>5424572.5895999987</v>
      </c>
      <c r="W80" s="45">
        <f>SUMIFS('IEA production stats by year'!AF:AF,'IEA production stats by year'!$E:$E,$D80,'IEA production stats by year'!$AN:$AN,$C80)</f>
        <v>5463183.1964999996</v>
      </c>
      <c r="X80" s="45">
        <f>SUMIFS('IEA production stats by year'!AG:AG,'IEA production stats by year'!$E:$E,$D80,'IEA production stats by year'!$AN:$AN,$C80)</f>
        <v>5559177.7949999999</v>
      </c>
      <c r="Y80" s="45">
        <f>SUMIFS('IEA production stats by year'!AH:AH,'IEA production stats by year'!$E:$E,$D80,'IEA production stats by year'!$AN:$AN,$C80)</f>
        <v>5650282.1402999992</v>
      </c>
      <c r="Z80" s="45">
        <f>SUMIFS('IEA production stats by year'!AI:AI,'IEA production stats by year'!$E:$E,$D80,'IEA production stats by year'!$AN:$AN,$C80)</f>
        <v>5761187.0390000008</v>
      </c>
      <c r="AA80" s="45">
        <f>SUMIFS('IEA production stats by year'!AJ:AJ,'IEA production stats by year'!$E:$E,$D80,'IEA production stats by year'!$AN:$AN,$C80)</f>
        <v>5882028.4578000009</v>
      </c>
      <c r="AB80" s="45">
        <f>SUMIFS('IEA production stats by year'!AK:AK,'IEA production stats by year'!$E:$E,$D80,'IEA production stats by year'!$AN:$AN,$C80)</f>
        <v>6010113.9616</v>
      </c>
      <c r="AC80" s="45">
        <f>SUMIFS('IEA production stats by year'!AL:AL,'IEA production stats by year'!$E:$E,$D80,'IEA production stats by year'!$AN:$AN,$C80)</f>
        <v>0</v>
      </c>
      <c r="AD80" s="58">
        <f>COUNTIFS('Country groupings'!$C:$C,$C80)-SUMIFS('IEA production stats (counts)'!Q:Q,'IEA production stats (counts)'!$E:$E,$D80,'IEA production stats (counts)'!$AN:$AN,$C80)</f>
        <v>8</v>
      </c>
      <c r="AE80" s="58">
        <f>COUNTIFS('Country groupings'!$C:$C,$C80)-SUMIFS('IEA production stats (counts)'!R:R,'IEA production stats (counts)'!$E:$E,$D80,'IEA production stats (counts)'!$AN:$AN,$C80)</f>
        <v>8</v>
      </c>
      <c r="AF80" s="58">
        <f>COUNTIFS('Country groupings'!$C:$C,$C80)-SUMIFS('IEA production stats (counts)'!S:S,'IEA production stats (counts)'!$E:$E,$D80,'IEA production stats (counts)'!$AN:$AN,$C80)</f>
        <v>8</v>
      </c>
      <c r="AG80" s="58">
        <f>COUNTIFS('Country groupings'!$C:$C,$C80)-SUMIFS('IEA production stats (counts)'!T:T,'IEA production stats (counts)'!$E:$E,$D80,'IEA production stats (counts)'!$AN:$AN,$C80)</f>
        <v>8</v>
      </c>
      <c r="AH80" s="58">
        <f>COUNTIFS('Country groupings'!$C:$C,$C80)-SUMIFS('IEA production stats (counts)'!U:U,'IEA production stats (counts)'!$E:$E,$D80,'IEA production stats (counts)'!$AN:$AN,$C80)</f>
        <v>8</v>
      </c>
      <c r="AI80" s="58">
        <f>COUNTIFS('Country groupings'!$C:$C,$C80)-SUMIFS('IEA production stats (counts)'!V:V,'IEA production stats (counts)'!$E:$E,$D80,'IEA production stats (counts)'!$AN:$AN,$C80)</f>
        <v>8</v>
      </c>
      <c r="AJ80" s="58">
        <f>COUNTIFS('Country groupings'!$C:$C,$C80)-SUMIFS('IEA production stats (counts)'!W:W,'IEA production stats (counts)'!$E:$E,$D80,'IEA production stats (counts)'!$AN:$AN,$C80)</f>
        <v>8</v>
      </c>
      <c r="AK80" s="58">
        <f>COUNTIFS('Country groupings'!$C:$C,$C80)-SUMIFS('IEA production stats (counts)'!X:X,'IEA production stats (counts)'!$E:$E,$D80,'IEA production stats (counts)'!$AN:$AN,$C80)</f>
        <v>8</v>
      </c>
      <c r="AL80" s="58">
        <f>COUNTIFS('Country groupings'!$C:$C,$C80)-SUMIFS('IEA production stats (counts)'!Y:Y,'IEA production stats (counts)'!$E:$E,$D80,'IEA production stats (counts)'!$AN:$AN,$C80)</f>
        <v>8</v>
      </c>
      <c r="AM80" s="58">
        <f>COUNTIFS('Country groupings'!$C:$C,$C80)-SUMIFS('IEA production stats (counts)'!Z:Z,'IEA production stats (counts)'!$E:$E,$D80,'IEA production stats (counts)'!$AN:$AN,$C80)</f>
        <v>8</v>
      </c>
      <c r="AN80" s="58">
        <f>COUNTIFS('Country groupings'!$C:$C,$C80)-SUMIFS('IEA production stats (counts)'!AA:AA,'IEA production stats (counts)'!$E:$E,$D80,'IEA production stats (counts)'!$AN:$AN,$C80)</f>
        <v>8</v>
      </c>
      <c r="AO80" s="58">
        <f>COUNTIFS('Country groupings'!$C:$C,$C80)-SUMIFS('IEA production stats (counts)'!AB:AB,'IEA production stats (counts)'!$E:$E,$D80,'IEA production stats (counts)'!$AN:$AN,$C80)</f>
        <v>8</v>
      </c>
      <c r="AP80" s="58">
        <f>COUNTIFS('Country groupings'!$C:$C,$C80)-SUMIFS('IEA production stats (counts)'!AC:AC,'IEA production stats (counts)'!$E:$E,$D80,'IEA production stats (counts)'!$AN:$AN,$C80)</f>
        <v>8</v>
      </c>
      <c r="AQ80" s="58">
        <f>COUNTIFS('Country groupings'!$C:$C,$C80)-SUMIFS('IEA production stats (counts)'!AD:AD,'IEA production stats (counts)'!$E:$E,$D80,'IEA production stats (counts)'!$AN:$AN,$C80)</f>
        <v>8</v>
      </c>
      <c r="AR80" s="58">
        <f>COUNTIFS('Country groupings'!$C:$C,$C80)-SUMIFS('IEA production stats (counts)'!AE:AE,'IEA production stats (counts)'!$E:$E,$D80,'IEA production stats (counts)'!$AN:$AN,$C80)</f>
        <v>8</v>
      </c>
      <c r="AS80" s="58">
        <f>COUNTIFS('Country groupings'!$C:$C,$C80)-SUMIFS('IEA production stats (counts)'!AF:AF,'IEA production stats (counts)'!$E:$E,$D80,'IEA production stats (counts)'!$AN:$AN,$C80)</f>
        <v>8</v>
      </c>
      <c r="AT80" s="58">
        <f>COUNTIFS('Country groupings'!$C:$C,$C80)-SUMIFS('IEA production stats (counts)'!AG:AG,'IEA production stats (counts)'!$E:$E,$D80,'IEA production stats (counts)'!$AN:$AN,$C80)</f>
        <v>8</v>
      </c>
      <c r="AU80" s="58">
        <f>COUNTIFS('Country groupings'!$C:$C,$C80)-SUMIFS('IEA production stats (counts)'!AH:AH,'IEA production stats (counts)'!$E:$E,$D80,'IEA production stats (counts)'!$AN:$AN,$C80)</f>
        <v>8</v>
      </c>
      <c r="AV80" s="58">
        <f>COUNTIFS('Country groupings'!$C:$C,$C80)-SUMIFS('IEA production stats (counts)'!AI:AI,'IEA production stats (counts)'!$E:$E,$D80,'IEA production stats (counts)'!$AN:$AN,$C80)</f>
        <v>8</v>
      </c>
      <c r="AW80" s="58">
        <f>COUNTIFS('Country groupings'!$C:$C,$C80)-SUMIFS('IEA production stats (counts)'!AJ:AJ,'IEA production stats (counts)'!$E:$E,$D80,'IEA production stats (counts)'!$AN:$AN,$C80)</f>
        <v>8</v>
      </c>
      <c r="AX80" s="58">
        <f>COUNTIFS('Country groupings'!$C:$C,$C80)-SUMIFS('IEA production stats (counts)'!AK:AK,'IEA production stats (counts)'!$E:$E,$D80,'IEA production stats (counts)'!$AN:$AN,$C80)</f>
        <v>8</v>
      </c>
      <c r="AY80" s="58">
        <f>COUNTIFS('Country groupings'!$C:$C,$C80)-SUMIFS('IEA production stats (counts)'!AL:AL,'IEA production stats (counts)'!$E:$E,$D80,'IEA production stats (counts)'!$AN:$AN,$C80)</f>
        <v>15</v>
      </c>
      <c r="AZ80" s="62">
        <f>SUMIFS('IEA production stats (counts)'!Q:Q,'IEA production stats (counts)'!$E:$E,$D80,'IEA production stats (counts)'!$AN:$AN,$C80)</f>
        <v>7</v>
      </c>
      <c r="BA80" s="62">
        <f>SUMIFS('IEA production stats (counts)'!R:R,'IEA production stats (counts)'!$E:$E,$D80,'IEA production stats (counts)'!$AN:$AN,$C80)</f>
        <v>7</v>
      </c>
      <c r="BB80" s="62">
        <f>SUMIFS('IEA production stats (counts)'!S:S,'IEA production stats (counts)'!$E:$E,$D80,'IEA production stats (counts)'!$AN:$AN,$C80)</f>
        <v>7</v>
      </c>
      <c r="BC80" s="62">
        <f>SUMIFS('IEA production stats (counts)'!T:T,'IEA production stats (counts)'!$E:$E,$D80,'IEA production stats (counts)'!$AN:$AN,$C80)</f>
        <v>7</v>
      </c>
      <c r="BD80" s="62">
        <f>SUMIFS('IEA production stats (counts)'!U:U,'IEA production stats (counts)'!$E:$E,$D80,'IEA production stats (counts)'!$AN:$AN,$C80)</f>
        <v>7</v>
      </c>
      <c r="BE80" s="62">
        <f>SUMIFS('IEA production stats (counts)'!V:V,'IEA production stats (counts)'!$E:$E,$D80,'IEA production stats (counts)'!$AN:$AN,$C80)</f>
        <v>7</v>
      </c>
      <c r="BF80" s="62">
        <f>SUMIFS('IEA production stats (counts)'!W:W,'IEA production stats (counts)'!$E:$E,$D80,'IEA production stats (counts)'!$AN:$AN,$C80)</f>
        <v>7</v>
      </c>
      <c r="BG80" s="62">
        <f>SUMIFS('IEA production stats (counts)'!X:X,'IEA production stats (counts)'!$E:$E,$D80,'IEA production stats (counts)'!$AN:$AN,$C80)</f>
        <v>7</v>
      </c>
      <c r="BH80" s="62">
        <f>SUMIFS('IEA production stats (counts)'!Y:Y,'IEA production stats (counts)'!$E:$E,$D80,'IEA production stats (counts)'!$AN:$AN,$C80)</f>
        <v>7</v>
      </c>
      <c r="BI80" s="62">
        <f>SUMIFS('IEA production stats (counts)'!Z:Z,'IEA production stats (counts)'!$E:$E,$D80,'IEA production stats (counts)'!$AN:$AN,$C80)</f>
        <v>7</v>
      </c>
      <c r="BJ80" s="62">
        <f>SUMIFS('IEA production stats (counts)'!AA:AA,'IEA production stats (counts)'!$E:$E,$D80,'IEA production stats (counts)'!$AN:$AN,$C80)</f>
        <v>7</v>
      </c>
      <c r="BK80" s="62">
        <f>SUMIFS('IEA production stats (counts)'!AB:AB,'IEA production stats (counts)'!$E:$E,$D80,'IEA production stats (counts)'!$AN:$AN,$C80)</f>
        <v>7</v>
      </c>
      <c r="BL80" s="62">
        <f>SUMIFS('IEA production stats (counts)'!AC:AC,'IEA production stats (counts)'!$E:$E,$D80,'IEA production stats (counts)'!$AN:$AN,$C80)</f>
        <v>7</v>
      </c>
      <c r="BM80" s="62">
        <f>SUMIFS('IEA production stats (counts)'!AD:AD,'IEA production stats (counts)'!$E:$E,$D80,'IEA production stats (counts)'!$AN:$AN,$C80)</f>
        <v>7</v>
      </c>
      <c r="BN80" s="62">
        <f>SUMIFS('IEA production stats (counts)'!AE:AE,'IEA production stats (counts)'!$E:$E,$D80,'IEA production stats (counts)'!$AN:$AN,$C80)</f>
        <v>7</v>
      </c>
      <c r="BO80" s="62">
        <f>SUMIFS('IEA production stats (counts)'!AF:AF,'IEA production stats (counts)'!$E:$E,$D80,'IEA production stats (counts)'!$AN:$AN,$C80)</f>
        <v>7</v>
      </c>
      <c r="BP80" s="62">
        <f>SUMIFS('IEA production stats (counts)'!AG:AG,'IEA production stats (counts)'!$E:$E,$D80,'IEA production stats (counts)'!$AN:$AN,$C80)</f>
        <v>7</v>
      </c>
      <c r="BQ80" s="62">
        <f>SUMIFS('IEA production stats (counts)'!AH:AH,'IEA production stats (counts)'!$E:$E,$D80,'IEA production stats (counts)'!$AN:$AN,$C80)</f>
        <v>7</v>
      </c>
      <c r="BR80" s="62">
        <f>SUMIFS('IEA production stats (counts)'!AI:AI,'IEA production stats (counts)'!$E:$E,$D80,'IEA production stats (counts)'!$AN:$AN,$C80)</f>
        <v>7</v>
      </c>
      <c r="BS80" s="62">
        <f>SUMIFS('IEA production stats (counts)'!AJ:AJ,'IEA production stats (counts)'!$E:$E,$D80,'IEA production stats (counts)'!$AN:$AN,$C80)</f>
        <v>7</v>
      </c>
      <c r="BT80" s="62">
        <f>SUMIFS('IEA production stats (counts)'!AK:AK,'IEA production stats (counts)'!$E:$E,$D80,'IEA production stats (counts)'!$AN:$AN,$C80)</f>
        <v>7</v>
      </c>
      <c r="BU80" s="62">
        <f>SUMIFS('IEA production stats (counts)'!AL:AL,'IEA production stats (counts)'!$E:$E,$D80,'IEA production stats (counts)'!$AN:$AN,$C80)</f>
        <v>0</v>
      </c>
      <c r="BV80" s="66">
        <f t="shared" si="29"/>
        <v>46.666666666666664</v>
      </c>
      <c r="BW80" s="66">
        <f t="shared" si="48"/>
        <v>46.666666666666664</v>
      </c>
      <c r="BX80" s="66">
        <f t="shared" si="49"/>
        <v>46.666666666666664</v>
      </c>
      <c r="BY80" s="66">
        <f t="shared" si="50"/>
        <v>46.666666666666664</v>
      </c>
      <c r="BZ80" s="66">
        <f t="shared" si="30"/>
        <v>46.666666666666664</v>
      </c>
      <c r="CA80" s="66">
        <f t="shared" si="31"/>
        <v>46.666666666666664</v>
      </c>
      <c r="CB80" s="66">
        <f t="shared" si="32"/>
        <v>46.666666666666664</v>
      </c>
      <c r="CC80" s="66">
        <f t="shared" si="33"/>
        <v>46.666666666666664</v>
      </c>
      <c r="CD80" s="66">
        <f t="shared" si="34"/>
        <v>46.666666666666664</v>
      </c>
      <c r="CE80" s="66">
        <f t="shared" si="35"/>
        <v>46.666666666666664</v>
      </c>
      <c r="CF80" s="66">
        <f t="shared" si="36"/>
        <v>46.666666666666664</v>
      </c>
      <c r="CG80" s="66">
        <f t="shared" si="37"/>
        <v>46.666666666666664</v>
      </c>
      <c r="CH80" s="66">
        <f t="shared" si="38"/>
        <v>46.666666666666664</v>
      </c>
      <c r="CI80" s="66">
        <f t="shared" si="39"/>
        <v>46.666666666666664</v>
      </c>
      <c r="CJ80" s="66">
        <f t="shared" si="40"/>
        <v>46.666666666666664</v>
      </c>
      <c r="CK80" s="66">
        <f t="shared" si="41"/>
        <v>46.666666666666664</v>
      </c>
      <c r="CL80" s="66">
        <f t="shared" si="42"/>
        <v>46.666666666666664</v>
      </c>
      <c r="CM80" s="66">
        <f t="shared" si="43"/>
        <v>46.666666666666664</v>
      </c>
      <c r="CN80" s="66">
        <f t="shared" si="44"/>
        <v>46.666666666666664</v>
      </c>
      <c r="CO80" s="66">
        <f t="shared" si="45"/>
        <v>46.666666666666664</v>
      </c>
      <c r="CP80" s="66">
        <f t="shared" si="46"/>
        <v>46.666666666666664</v>
      </c>
      <c r="CQ80" s="66">
        <f t="shared" si="47"/>
        <v>0</v>
      </c>
    </row>
    <row r="81" spans="1:95" x14ac:dyDescent="0.25">
      <c r="A81" s="5" t="str">
        <f t="shared" si="28"/>
        <v>105TOTAL</v>
      </c>
      <c r="B81" s="3">
        <v>105</v>
      </c>
      <c r="C81" t="str">
        <f>VLOOKUP($B81,'Lookup codes'!$A:$C,2,FALSE)</f>
        <v>West Africa</v>
      </c>
      <c r="D81" t="s">
        <v>642</v>
      </c>
      <c r="E81" t="s">
        <v>643</v>
      </c>
      <c r="F81" t="s">
        <v>794</v>
      </c>
      <c r="G81" t="s">
        <v>528</v>
      </c>
      <c r="H81" s="45">
        <f>SUMIFS('IEA production stats by year'!Q:Q,'IEA production stats by year'!$E:$E,$D81,'IEA production stats by year'!$AN:$AN,$C81)</f>
        <v>8963824.588200001</v>
      </c>
      <c r="I81" s="45">
        <f>SUMIFS('IEA production stats by year'!R:R,'IEA production stats by year'!$E:$E,$D81,'IEA production stats by year'!$AN:$AN,$C81)</f>
        <v>9373018.5764999986</v>
      </c>
      <c r="J81" s="45">
        <f>SUMIFS('IEA production stats by year'!S:S,'IEA production stats by year'!$E:$E,$D81,'IEA production stats by year'!$AN:$AN,$C81)</f>
        <v>8739718.0251000002</v>
      </c>
      <c r="K81" s="45">
        <f>SUMIFS('IEA production stats by year'!T:T,'IEA production stats by year'!$E:$E,$D81,'IEA production stats by year'!$AN:$AN,$C81)</f>
        <v>9725385.9739999995</v>
      </c>
      <c r="L81" s="45">
        <f>SUMIFS('IEA production stats by year'!U:U,'IEA production stats by year'!$E:$E,$D81,'IEA production stats by year'!$AN:$AN,$C81)</f>
        <v>10429442.653899999</v>
      </c>
      <c r="M81" s="45">
        <f>SUMIFS('IEA production stats by year'!V:V,'IEA production stats by year'!$E:$E,$D81,'IEA production stats by year'!$AN:$AN,$C81)</f>
        <v>10646381.000900002</v>
      </c>
      <c r="N81" s="45">
        <f>SUMIFS('IEA production stats by year'!W:W,'IEA production stats by year'!$E:$E,$D81,'IEA production stats by year'!$AN:$AN,$C81)</f>
        <v>10694780.438199999</v>
      </c>
      <c r="O81" s="45">
        <f>SUMIFS('IEA production stats by year'!X:X,'IEA production stats by year'!$E:$E,$D81,'IEA production stats by year'!$AN:$AN,$C81)</f>
        <v>10799230.564299999</v>
      </c>
      <c r="P81" s="45">
        <f>SUMIFS('IEA production stats by year'!Y:Y,'IEA production stats by year'!$E:$E,$D81,'IEA production stats by year'!$AN:$AN,$C81)</f>
        <v>10646560.689999999</v>
      </c>
      <c r="Q81" s="45">
        <f>SUMIFS('IEA production stats by year'!Z:Z,'IEA production stats by year'!$E:$E,$D81,'IEA production stats by year'!$AN:$AN,$C81)</f>
        <v>10384654.792300001</v>
      </c>
      <c r="R81" s="45">
        <f>SUMIFS('IEA production stats by year'!AA:AA,'IEA production stats by year'!$E:$E,$D81,'IEA production stats by year'!$AN:$AN,$C81)</f>
        <v>11535793.182500001</v>
      </c>
      <c r="S81" s="45">
        <f>SUMIFS('IEA production stats by year'!AB:AB,'IEA production stats by year'!$E:$E,$D81,'IEA production stats by year'!$AN:$AN,$C81)</f>
        <v>11929729.7766</v>
      </c>
      <c r="T81" s="45">
        <f>SUMIFS('IEA production stats by year'!AC:AC,'IEA production stats by year'!$E:$E,$D81,'IEA production stats by year'!$AN:$AN,$C81)</f>
        <v>12288675.1602</v>
      </c>
      <c r="U81" s="45">
        <f>SUMIFS('IEA production stats by year'!AD:AD,'IEA production stats by year'!$E:$E,$D81,'IEA production stats by year'!$AN:$AN,$C81)</f>
        <v>11758734.7226</v>
      </c>
      <c r="V81" s="45">
        <f>SUMIFS('IEA production stats by year'!AE:AE,'IEA production stats by year'!$E:$E,$D81,'IEA production stats by year'!$AN:$AN,$C81)</f>
        <v>11946813.863200001</v>
      </c>
      <c r="W81" s="45">
        <f>SUMIFS('IEA production stats by year'!AF:AF,'IEA production stats by year'!$E:$E,$D81,'IEA production stats by year'!$AN:$AN,$C81)</f>
        <v>11910707.645300001</v>
      </c>
      <c r="X81" s="45">
        <f>SUMIFS('IEA production stats by year'!AG:AG,'IEA production stats by year'!$E:$E,$D81,'IEA production stats by year'!$AN:$AN,$C81)</f>
        <v>11316744.7929</v>
      </c>
      <c r="Y81" s="45">
        <f>SUMIFS('IEA production stats by year'!AH:AH,'IEA production stats by year'!$E:$E,$D81,'IEA production stats by year'!$AN:$AN,$C81)</f>
        <v>11774999.6032</v>
      </c>
      <c r="Z81" s="45">
        <f>SUMIFS('IEA production stats by year'!AI:AI,'IEA production stats by year'!$E:$E,$D81,'IEA production stats by year'!$AN:$AN,$C81)</f>
        <v>12007811.226699999</v>
      </c>
      <c r="AA81" s="45">
        <f>SUMIFS('IEA production stats by year'!AJ:AJ,'IEA production stats by year'!$E:$E,$D81,'IEA production stats by year'!$AN:$AN,$C81)</f>
        <v>12455588.7708</v>
      </c>
      <c r="AB81" s="45">
        <f>SUMIFS('IEA production stats by year'!AK:AK,'IEA production stats by year'!$E:$E,$D81,'IEA production stats by year'!$AN:$AN,$C81)</f>
        <v>11592837.3781</v>
      </c>
      <c r="AC81" s="45">
        <f>SUMIFS('IEA production stats by year'!AL:AL,'IEA production stats by year'!$E:$E,$D81,'IEA production stats by year'!$AN:$AN,$C81)</f>
        <v>0</v>
      </c>
      <c r="AD81" s="58">
        <f>COUNTIFS('Country groupings'!$C:$C,$C81)-SUMIFS('IEA production stats (counts)'!Q:Q,'IEA production stats (counts)'!$E:$E,$D81,'IEA production stats (counts)'!$AN:$AN,$C81)</f>
        <v>8</v>
      </c>
      <c r="AE81" s="58">
        <f>COUNTIFS('Country groupings'!$C:$C,$C81)-SUMIFS('IEA production stats (counts)'!R:R,'IEA production stats (counts)'!$E:$E,$D81,'IEA production stats (counts)'!$AN:$AN,$C81)</f>
        <v>8</v>
      </c>
      <c r="AF81" s="58">
        <f>COUNTIFS('Country groupings'!$C:$C,$C81)-SUMIFS('IEA production stats (counts)'!S:S,'IEA production stats (counts)'!$E:$E,$D81,'IEA production stats (counts)'!$AN:$AN,$C81)</f>
        <v>8</v>
      </c>
      <c r="AG81" s="58">
        <f>COUNTIFS('Country groupings'!$C:$C,$C81)-SUMIFS('IEA production stats (counts)'!T:T,'IEA production stats (counts)'!$E:$E,$D81,'IEA production stats (counts)'!$AN:$AN,$C81)</f>
        <v>8</v>
      </c>
      <c r="AH81" s="58">
        <f>COUNTIFS('Country groupings'!$C:$C,$C81)-SUMIFS('IEA production stats (counts)'!U:U,'IEA production stats (counts)'!$E:$E,$D81,'IEA production stats (counts)'!$AN:$AN,$C81)</f>
        <v>8</v>
      </c>
      <c r="AI81" s="58">
        <f>COUNTIFS('Country groupings'!$C:$C,$C81)-SUMIFS('IEA production stats (counts)'!V:V,'IEA production stats (counts)'!$E:$E,$D81,'IEA production stats (counts)'!$AN:$AN,$C81)</f>
        <v>8</v>
      </c>
      <c r="AJ81" s="58">
        <f>COUNTIFS('Country groupings'!$C:$C,$C81)-SUMIFS('IEA production stats (counts)'!W:W,'IEA production stats (counts)'!$E:$E,$D81,'IEA production stats (counts)'!$AN:$AN,$C81)</f>
        <v>8</v>
      </c>
      <c r="AK81" s="58">
        <f>COUNTIFS('Country groupings'!$C:$C,$C81)-SUMIFS('IEA production stats (counts)'!X:X,'IEA production stats (counts)'!$E:$E,$D81,'IEA production stats (counts)'!$AN:$AN,$C81)</f>
        <v>8</v>
      </c>
      <c r="AL81" s="58">
        <f>COUNTIFS('Country groupings'!$C:$C,$C81)-SUMIFS('IEA production stats (counts)'!Y:Y,'IEA production stats (counts)'!$E:$E,$D81,'IEA production stats (counts)'!$AN:$AN,$C81)</f>
        <v>8</v>
      </c>
      <c r="AM81" s="58">
        <f>COUNTIFS('Country groupings'!$C:$C,$C81)-SUMIFS('IEA production stats (counts)'!Z:Z,'IEA production stats (counts)'!$E:$E,$D81,'IEA production stats (counts)'!$AN:$AN,$C81)</f>
        <v>8</v>
      </c>
      <c r="AN81" s="58">
        <f>COUNTIFS('Country groupings'!$C:$C,$C81)-SUMIFS('IEA production stats (counts)'!AA:AA,'IEA production stats (counts)'!$E:$E,$D81,'IEA production stats (counts)'!$AN:$AN,$C81)</f>
        <v>8</v>
      </c>
      <c r="AO81" s="58">
        <f>COUNTIFS('Country groupings'!$C:$C,$C81)-SUMIFS('IEA production stats (counts)'!AB:AB,'IEA production stats (counts)'!$E:$E,$D81,'IEA production stats (counts)'!$AN:$AN,$C81)</f>
        <v>8</v>
      </c>
      <c r="AP81" s="58">
        <f>COUNTIFS('Country groupings'!$C:$C,$C81)-SUMIFS('IEA production stats (counts)'!AC:AC,'IEA production stats (counts)'!$E:$E,$D81,'IEA production stats (counts)'!$AN:$AN,$C81)</f>
        <v>8</v>
      </c>
      <c r="AQ81" s="58">
        <f>COUNTIFS('Country groupings'!$C:$C,$C81)-SUMIFS('IEA production stats (counts)'!AD:AD,'IEA production stats (counts)'!$E:$E,$D81,'IEA production stats (counts)'!$AN:$AN,$C81)</f>
        <v>8</v>
      </c>
      <c r="AR81" s="58">
        <f>COUNTIFS('Country groupings'!$C:$C,$C81)-SUMIFS('IEA production stats (counts)'!AE:AE,'IEA production stats (counts)'!$E:$E,$D81,'IEA production stats (counts)'!$AN:$AN,$C81)</f>
        <v>8</v>
      </c>
      <c r="AS81" s="58">
        <f>COUNTIFS('Country groupings'!$C:$C,$C81)-SUMIFS('IEA production stats (counts)'!AF:AF,'IEA production stats (counts)'!$E:$E,$D81,'IEA production stats (counts)'!$AN:$AN,$C81)</f>
        <v>8</v>
      </c>
      <c r="AT81" s="58">
        <f>COUNTIFS('Country groupings'!$C:$C,$C81)-SUMIFS('IEA production stats (counts)'!AG:AG,'IEA production stats (counts)'!$E:$E,$D81,'IEA production stats (counts)'!$AN:$AN,$C81)</f>
        <v>8</v>
      </c>
      <c r="AU81" s="58">
        <f>COUNTIFS('Country groupings'!$C:$C,$C81)-SUMIFS('IEA production stats (counts)'!AH:AH,'IEA production stats (counts)'!$E:$E,$D81,'IEA production stats (counts)'!$AN:$AN,$C81)</f>
        <v>8</v>
      </c>
      <c r="AV81" s="58">
        <f>COUNTIFS('Country groupings'!$C:$C,$C81)-SUMIFS('IEA production stats (counts)'!AI:AI,'IEA production stats (counts)'!$E:$E,$D81,'IEA production stats (counts)'!$AN:$AN,$C81)</f>
        <v>8</v>
      </c>
      <c r="AW81" s="58">
        <f>COUNTIFS('Country groupings'!$C:$C,$C81)-SUMIFS('IEA production stats (counts)'!AJ:AJ,'IEA production stats (counts)'!$E:$E,$D81,'IEA production stats (counts)'!$AN:$AN,$C81)</f>
        <v>8</v>
      </c>
      <c r="AX81" s="58">
        <f>COUNTIFS('Country groupings'!$C:$C,$C81)-SUMIFS('IEA production stats (counts)'!AK:AK,'IEA production stats (counts)'!$E:$E,$D81,'IEA production stats (counts)'!$AN:$AN,$C81)</f>
        <v>8</v>
      </c>
      <c r="AY81" s="58">
        <f>COUNTIFS('Country groupings'!$C:$C,$C81)-SUMIFS('IEA production stats (counts)'!AL:AL,'IEA production stats (counts)'!$E:$E,$D81,'IEA production stats (counts)'!$AN:$AN,$C81)</f>
        <v>15</v>
      </c>
      <c r="AZ81" s="62">
        <f>SUMIFS('IEA production stats (counts)'!Q:Q,'IEA production stats (counts)'!$E:$E,$D81,'IEA production stats (counts)'!$AN:$AN,$C81)</f>
        <v>7</v>
      </c>
      <c r="BA81" s="62">
        <f>SUMIFS('IEA production stats (counts)'!R:R,'IEA production stats (counts)'!$E:$E,$D81,'IEA production stats (counts)'!$AN:$AN,$C81)</f>
        <v>7</v>
      </c>
      <c r="BB81" s="62">
        <f>SUMIFS('IEA production stats (counts)'!S:S,'IEA production stats (counts)'!$E:$E,$D81,'IEA production stats (counts)'!$AN:$AN,$C81)</f>
        <v>7</v>
      </c>
      <c r="BC81" s="62">
        <f>SUMIFS('IEA production stats (counts)'!T:T,'IEA production stats (counts)'!$E:$E,$D81,'IEA production stats (counts)'!$AN:$AN,$C81)</f>
        <v>7</v>
      </c>
      <c r="BD81" s="62">
        <f>SUMIFS('IEA production stats (counts)'!U:U,'IEA production stats (counts)'!$E:$E,$D81,'IEA production stats (counts)'!$AN:$AN,$C81)</f>
        <v>7</v>
      </c>
      <c r="BE81" s="62">
        <f>SUMIFS('IEA production stats (counts)'!V:V,'IEA production stats (counts)'!$E:$E,$D81,'IEA production stats (counts)'!$AN:$AN,$C81)</f>
        <v>7</v>
      </c>
      <c r="BF81" s="62">
        <f>SUMIFS('IEA production stats (counts)'!W:W,'IEA production stats (counts)'!$E:$E,$D81,'IEA production stats (counts)'!$AN:$AN,$C81)</f>
        <v>7</v>
      </c>
      <c r="BG81" s="62">
        <f>SUMIFS('IEA production stats (counts)'!X:X,'IEA production stats (counts)'!$E:$E,$D81,'IEA production stats (counts)'!$AN:$AN,$C81)</f>
        <v>7</v>
      </c>
      <c r="BH81" s="62">
        <f>SUMIFS('IEA production stats (counts)'!Y:Y,'IEA production stats (counts)'!$E:$E,$D81,'IEA production stats (counts)'!$AN:$AN,$C81)</f>
        <v>7</v>
      </c>
      <c r="BI81" s="62">
        <f>SUMIFS('IEA production stats (counts)'!Z:Z,'IEA production stats (counts)'!$E:$E,$D81,'IEA production stats (counts)'!$AN:$AN,$C81)</f>
        <v>7</v>
      </c>
      <c r="BJ81" s="62">
        <f>SUMIFS('IEA production stats (counts)'!AA:AA,'IEA production stats (counts)'!$E:$E,$D81,'IEA production stats (counts)'!$AN:$AN,$C81)</f>
        <v>7</v>
      </c>
      <c r="BK81" s="62">
        <f>SUMIFS('IEA production stats (counts)'!AB:AB,'IEA production stats (counts)'!$E:$E,$D81,'IEA production stats (counts)'!$AN:$AN,$C81)</f>
        <v>7</v>
      </c>
      <c r="BL81" s="62">
        <f>SUMIFS('IEA production stats (counts)'!AC:AC,'IEA production stats (counts)'!$E:$E,$D81,'IEA production stats (counts)'!$AN:$AN,$C81)</f>
        <v>7</v>
      </c>
      <c r="BM81" s="62">
        <f>SUMIFS('IEA production stats (counts)'!AD:AD,'IEA production stats (counts)'!$E:$E,$D81,'IEA production stats (counts)'!$AN:$AN,$C81)</f>
        <v>7</v>
      </c>
      <c r="BN81" s="62">
        <f>SUMIFS('IEA production stats (counts)'!AE:AE,'IEA production stats (counts)'!$E:$E,$D81,'IEA production stats (counts)'!$AN:$AN,$C81)</f>
        <v>7</v>
      </c>
      <c r="BO81" s="62">
        <f>SUMIFS('IEA production stats (counts)'!AF:AF,'IEA production stats (counts)'!$E:$E,$D81,'IEA production stats (counts)'!$AN:$AN,$C81)</f>
        <v>7</v>
      </c>
      <c r="BP81" s="62">
        <f>SUMIFS('IEA production stats (counts)'!AG:AG,'IEA production stats (counts)'!$E:$E,$D81,'IEA production stats (counts)'!$AN:$AN,$C81)</f>
        <v>7</v>
      </c>
      <c r="BQ81" s="62">
        <f>SUMIFS('IEA production stats (counts)'!AH:AH,'IEA production stats (counts)'!$E:$E,$D81,'IEA production stats (counts)'!$AN:$AN,$C81)</f>
        <v>7</v>
      </c>
      <c r="BR81" s="62">
        <f>SUMIFS('IEA production stats (counts)'!AI:AI,'IEA production stats (counts)'!$E:$E,$D81,'IEA production stats (counts)'!$AN:$AN,$C81)</f>
        <v>7</v>
      </c>
      <c r="BS81" s="62">
        <f>SUMIFS('IEA production stats (counts)'!AJ:AJ,'IEA production stats (counts)'!$E:$E,$D81,'IEA production stats (counts)'!$AN:$AN,$C81)</f>
        <v>7</v>
      </c>
      <c r="BT81" s="62">
        <f>SUMIFS('IEA production stats (counts)'!AK:AK,'IEA production stats (counts)'!$E:$E,$D81,'IEA production stats (counts)'!$AN:$AN,$C81)</f>
        <v>7</v>
      </c>
      <c r="BU81" s="62">
        <f>SUMIFS('IEA production stats (counts)'!AL:AL,'IEA production stats (counts)'!$E:$E,$D81,'IEA production stats (counts)'!$AN:$AN,$C81)</f>
        <v>0</v>
      </c>
      <c r="BV81" s="66">
        <f t="shared" si="29"/>
        <v>46.666666666666664</v>
      </c>
      <c r="BW81" s="66">
        <f t="shared" si="48"/>
        <v>46.666666666666664</v>
      </c>
      <c r="BX81" s="66">
        <f t="shared" si="49"/>
        <v>46.666666666666664</v>
      </c>
      <c r="BY81" s="66">
        <f t="shared" si="50"/>
        <v>46.666666666666664</v>
      </c>
      <c r="BZ81" s="66">
        <f t="shared" si="30"/>
        <v>46.666666666666664</v>
      </c>
      <c r="CA81" s="66">
        <f t="shared" si="31"/>
        <v>46.666666666666664</v>
      </c>
      <c r="CB81" s="66">
        <f t="shared" si="32"/>
        <v>46.666666666666664</v>
      </c>
      <c r="CC81" s="66">
        <f t="shared" si="33"/>
        <v>46.666666666666664</v>
      </c>
      <c r="CD81" s="66">
        <f t="shared" si="34"/>
        <v>46.666666666666664</v>
      </c>
      <c r="CE81" s="66">
        <f t="shared" si="35"/>
        <v>46.666666666666664</v>
      </c>
      <c r="CF81" s="66">
        <f t="shared" si="36"/>
        <v>46.666666666666664</v>
      </c>
      <c r="CG81" s="66">
        <f t="shared" si="37"/>
        <v>46.666666666666664</v>
      </c>
      <c r="CH81" s="66">
        <f t="shared" si="38"/>
        <v>46.666666666666664</v>
      </c>
      <c r="CI81" s="66">
        <f t="shared" si="39"/>
        <v>46.666666666666664</v>
      </c>
      <c r="CJ81" s="66">
        <f t="shared" si="40"/>
        <v>46.666666666666664</v>
      </c>
      <c r="CK81" s="66">
        <f t="shared" si="41"/>
        <v>46.666666666666664</v>
      </c>
      <c r="CL81" s="66">
        <f t="shared" si="42"/>
        <v>46.666666666666664</v>
      </c>
      <c r="CM81" s="66">
        <f t="shared" si="43"/>
        <v>46.666666666666664</v>
      </c>
      <c r="CN81" s="66">
        <f t="shared" si="44"/>
        <v>46.666666666666664</v>
      </c>
      <c r="CO81" s="66">
        <f t="shared" si="45"/>
        <v>46.666666666666664</v>
      </c>
      <c r="CP81" s="66">
        <f t="shared" si="46"/>
        <v>46.666666666666664</v>
      </c>
      <c r="CQ81" s="66">
        <f t="shared" si="47"/>
        <v>0</v>
      </c>
    </row>
    <row r="82" spans="1:95" x14ac:dyDescent="0.25">
      <c r="A82" s="5" t="str">
        <f>B82&amp;D82</f>
        <v>110HYDRO</v>
      </c>
      <c r="B82" s="3">
        <v>110</v>
      </c>
      <c r="C82" t="str">
        <f>VLOOKUP($B82,'Lookup codes'!$A:$C,2,FALSE)</f>
        <v>Africa</v>
      </c>
      <c r="D82" t="s">
        <v>539</v>
      </c>
      <c r="E82" t="s">
        <v>540</v>
      </c>
      <c r="F82" t="s">
        <v>794</v>
      </c>
      <c r="G82" t="s">
        <v>528</v>
      </c>
      <c r="H82" s="70">
        <f>SUMIFS('IEA production stats by year'!Q:Q,'IEA production stats by year'!$E:$E,$D82,'IEA production stats by year'!$C:$C,"AFRIC")</f>
        <v>269550.01069999998</v>
      </c>
      <c r="I82" s="70">
        <f>SUMIFS('IEA production stats by year'!R:R,'IEA production stats by year'!$E:$E,$D82,'IEA production stats by year'!$C:$C,"AFRIC")</f>
        <v>294890.3958</v>
      </c>
      <c r="J82" s="70">
        <f>SUMIFS('IEA production stats by year'!S:S,'IEA production stats by year'!$E:$E,$D82,'IEA production stats by year'!$C:$C,"AFRIC")</f>
        <v>303102.00439999998</v>
      </c>
      <c r="K82" s="70">
        <f>SUMIFS('IEA production stats by year'!T:T,'IEA production stats by year'!$E:$E,$D82,'IEA production stats by year'!$C:$C,"AFRIC")</f>
        <v>297698.40720000002</v>
      </c>
      <c r="L82" s="70">
        <f>SUMIFS('IEA production stats by year'!U:U,'IEA production stats by year'!$E:$E,$D82,'IEA production stats by year'!$C:$C,"AFRIC")</f>
        <v>314395.19819999998</v>
      </c>
      <c r="M82" s="70">
        <f>SUMIFS('IEA production stats by year'!V:V,'IEA production stats by year'!$E:$E,$D82,'IEA production stats by year'!$C:$C,"AFRIC")</f>
        <v>321847.21230000001</v>
      </c>
      <c r="N82" s="70">
        <f>SUMIFS('IEA production stats by year'!W:W,'IEA production stats by year'!$E:$E,$D82,'IEA production stats by year'!$C:$C,"AFRIC")</f>
        <v>332467.2022</v>
      </c>
      <c r="O82" s="70">
        <f>SUMIFS('IEA production stats by year'!X:X,'IEA production stats by year'!$E:$E,$D82,'IEA production stats by year'!$C:$C,"AFRIC")</f>
        <v>341780.39539999998</v>
      </c>
      <c r="P82" s="70">
        <f>SUMIFS('IEA production stats by year'!Y:Y,'IEA production stats by year'!$E:$E,$D82,'IEA production stats by year'!$C:$C,"AFRIC")</f>
        <v>348444.01</v>
      </c>
      <c r="Q82" s="70">
        <f>SUMIFS('IEA production stats by year'!Z:Z,'IEA production stats by year'!$E:$E,$D82,'IEA production stats by year'!$C:$C,"AFRIC")</f>
        <v>357868.80249999999</v>
      </c>
      <c r="R82" s="70">
        <f>SUMIFS('IEA production stats by year'!AA:AA,'IEA production stats by year'!$E:$E,$D82,'IEA production stats by year'!$C:$C,"AFRIC")</f>
        <v>394646.4031</v>
      </c>
      <c r="S82" s="70">
        <f>SUMIFS('IEA production stats by year'!AB:AB,'IEA production stats by year'!$E:$E,$D82,'IEA production stats by year'!$C:$C,"AFRIC")</f>
        <v>395874.00640000001</v>
      </c>
      <c r="T82" s="70">
        <f>SUMIFS('IEA production stats by year'!AC:AC,'IEA production stats by year'!$E:$E,$D82,'IEA production stats by year'!$C:$C,"AFRIC")</f>
        <v>398829.6066</v>
      </c>
      <c r="U82" s="70">
        <f>SUMIFS('IEA production stats by year'!AD:AD,'IEA production stats by year'!$E:$E,$D82,'IEA production stats by year'!$C:$C,"AFRIC")</f>
        <v>422315.98879999999</v>
      </c>
      <c r="V82" s="70">
        <f>SUMIFS('IEA production stats by year'!AE:AE,'IEA production stats by year'!$E:$E,$D82,'IEA production stats by year'!$C:$C,"AFRIC")</f>
        <v>440200.80099999998</v>
      </c>
      <c r="W82" s="70">
        <f>SUMIFS('IEA production stats by year'!AF:AF,'IEA production stats by year'!$E:$E,$D82,'IEA production stats by year'!$C:$C,"AFRIC")</f>
        <v>435186.00260000001</v>
      </c>
      <c r="X82" s="70">
        <f>SUMIFS('IEA production stats by year'!AG:AG,'IEA production stats by year'!$E:$E,$D82,'IEA production stats by year'!$C:$C,"AFRIC")</f>
        <v>430430.40490000002</v>
      </c>
      <c r="Y82" s="70">
        <f>SUMIFS('IEA production stats by year'!AH:AH,'IEA production stats by year'!$E:$E,$D82,'IEA production stats by year'!$C:$C,"AFRIC")</f>
        <v>448841.7156</v>
      </c>
      <c r="Z82" s="70">
        <f>SUMIFS('IEA production stats by year'!AI:AI,'IEA production stats by year'!$E:$E,$D82,'IEA production stats by year'!$C:$C,"AFRIC")</f>
        <v>483776.94</v>
      </c>
      <c r="AA82" s="70">
        <f>SUMIFS('IEA production stats by year'!AJ:AJ,'IEA production stats by year'!$E:$E,$D82,'IEA production stats by year'!$C:$C,"AFRIC")</f>
        <v>502635.19990000001</v>
      </c>
      <c r="AB82" s="70">
        <f>SUMIFS('IEA production stats by year'!AK:AK,'IEA production stats by year'!$E:$E,$D82,'IEA production stats by year'!$C:$C,"AFRIC")</f>
        <v>522759.4351</v>
      </c>
      <c r="AC82" s="70">
        <f>SUMIFS('IEA production stats by year'!AL:AL,'IEA production stats by year'!$E:$E,$D82,'IEA production stats by year'!$C:$C,"AFRIC")</f>
        <v>0</v>
      </c>
      <c r="AD82" s="58"/>
      <c r="AE82" s="58"/>
      <c r="AF82" s="58"/>
      <c r="AG82" s="58"/>
      <c r="AH82" s="58"/>
      <c r="AI82" s="58"/>
      <c r="AJ82" s="58"/>
      <c r="AK82" s="58"/>
      <c r="AL82" s="58"/>
      <c r="AM82" s="58"/>
      <c r="AN82" s="58"/>
      <c r="AO82" s="58"/>
      <c r="AP82" s="58"/>
      <c r="AQ82" s="58"/>
      <c r="AR82" s="58"/>
      <c r="AS82" s="58"/>
      <c r="AT82" s="58"/>
      <c r="AU82" s="58"/>
      <c r="AV82" s="58"/>
      <c r="AW82" s="58"/>
      <c r="AX82" s="58"/>
      <c r="AY82" s="58"/>
      <c r="AZ82" s="62"/>
      <c r="BA82" s="62"/>
      <c r="BB82" s="62"/>
      <c r="BC82" s="62"/>
      <c r="BD82" s="62"/>
      <c r="BE82" s="62"/>
      <c r="BF82" s="62"/>
      <c r="BG82" s="62"/>
      <c r="BH82" s="62"/>
      <c r="BI82" s="62"/>
      <c r="BJ82" s="62"/>
      <c r="BK82" s="62"/>
      <c r="BL82" s="62"/>
      <c r="BM82" s="62"/>
      <c r="BN82" s="62"/>
      <c r="BO82" s="62"/>
      <c r="BP82" s="62"/>
      <c r="BQ82" s="62"/>
      <c r="BR82" s="62"/>
      <c r="BS82" s="62"/>
      <c r="BT82" s="62"/>
      <c r="BU82" s="62"/>
      <c r="BV82" s="66"/>
      <c r="BW82" s="66"/>
      <c r="BX82" s="66"/>
      <c r="BY82" s="66"/>
      <c r="BZ82" s="66"/>
      <c r="CA82" s="66"/>
      <c r="CB82" s="66"/>
      <c r="CC82" s="66"/>
      <c r="CD82" s="66"/>
      <c r="CE82" s="66"/>
      <c r="CF82" s="66"/>
      <c r="CG82" s="66"/>
      <c r="CH82" s="66"/>
      <c r="CI82" s="66"/>
      <c r="CJ82" s="66"/>
      <c r="CK82" s="66"/>
      <c r="CL82" s="66"/>
      <c r="CM82" s="66"/>
      <c r="CN82" s="66"/>
      <c r="CO82" s="66"/>
      <c r="CP82" s="66"/>
      <c r="CQ82" s="66"/>
    </row>
    <row r="83" spans="1:95" x14ac:dyDescent="0.25">
      <c r="A83" s="5" t="str">
        <f t="shared" ref="A83:A97" si="51">B83&amp;D83</f>
        <v>110GEOTHERM</v>
      </c>
      <c r="B83" s="3">
        <v>110</v>
      </c>
      <c r="C83" t="str">
        <f>VLOOKUP($B83,'Lookup codes'!$A:$C,2,FALSE)</f>
        <v>Africa</v>
      </c>
      <c r="D83" t="s">
        <v>610</v>
      </c>
      <c r="E83" t="s">
        <v>611</v>
      </c>
      <c r="F83" t="s">
        <v>794</v>
      </c>
      <c r="G83" t="s">
        <v>528</v>
      </c>
      <c r="H83" s="70">
        <f>SUMIFS('IEA production stats by year'!Q:Q,'IEA production stats by year'!$E:$E,$D83,'IEA production stats by year'!$C:$C,"AFRIC")</f>
        <v>15623.998799999999</v>
      </c>
      <c r="I83" s="70">
        <f>SUMIFS('IEA production stats by year'!R:R,'IEA production stats by year'!$E:$E,$D83,'IEA production stats by year'!$C:$C,"AFRIC")</f>
        <v>17315.9977</v>
      </c>
      <c r="J83" s="70">
        <f>SUMIFS('IEA production stats by year'!S:S,'IEA production stats by year'!$E:$E,$D83,'IEA production stats by year'!$C:$C,"AFRIC")</f>
        <v>13896.0018</v>
      </c>
      <c r="K83" s="70">
        <f>SUMIFS('IEA production stats by year'!T:T,'IEA production stats by year'!$E:$E,$D83,'IEA production stats by year'!$C:$C,"AFRIC")</f>
        <v>17927.999</v>
      </c>
      <c r="L83" s="70">
        <f>SUMIFS('IEA production stats by year'!U:U,'IEA production stats by year'!$E:$E,$D83,'IEA production stats by year'!$C:$C,"AFRIC")</f>
        <v>35531.998299999999</v>
      </c>
      <c r="M83" s="70">
        <f>SUMIFS('IEA production stats by year'!V:V,'IEA production stats by year'!$E:$E,$D83,'IEA production stats by year'!$C:$C,"AFRIC")</f>
        <v>36071.999199999998</v>
      </c>
      <c r="N83" s="70">
        <f>SUMIFS('IEA production stats by year'!W:W,'IEA production stats by year'!$E:$E,$D83,'IEA production stats by year'!$C:$C,"AFRIC")</f>
        <v>37655.9997</v>
      </c>
      <c r="O83" s="70">
        <f>SUMIFS('IEA production stats by year'!X:X,'IEA production stats by year'!$E:$E,$D83,'IEA production stats by year'!$C:$C,"AFRIC")</f>
        <v>35603.998699999996</v>
      </c>
      <c r="P83" s="70">
        <f>SUMIFS('IEA production stats by year'!Y:Y,'IEA production stats by year'!$E:$E,$D83,'IEA production stats by year'!$C:$C,"AFRIC")</f>
        <v>37907.999000000003</v>
      </c>
      <c r="Q83" s="70">
        <f>SUMIFS('IEA production stats by year'!Z:Z,'IEA production stats by year'!$E:$E,$D83,'IEA production stats by year'!$C:$C,"AFRIC")</f>
        <v>47412.001499999998</v>
      </c>
      <c r="R83" s="70">
        <f>SUMIFS('IEA production stats by year'!AA:AA,'IEA production stats by year'!$E:$E,$D83,'IEA production stats by year'!$C:$C,"AFRIC")</f>
        <v>38699.999199999998</v>
      </c>
      <c r="S83" s="70">
        <f>SUMIFS('IEA production stats by year'!AB:AB,'IEA production stats by year'!$E:$E,$D83,'IEA production stats by year'!$C:$C,"AFRIC")</f>
        <v>52272.001199999999</v>
      </c>
      <c r="T83" s="70">
        <f>SUMIFS('IEA production stats by year'!AC:AC,'IEA production stats by year'!$E:$E,$D83,'IEA production stats by year'!$C:$C,"AFRIC")</f>
        <v>54576.001400000001</v>
      </c>
      <c r="U83" s="70">
        <f>SUMIFS('IEA production stats by year'!AD:AD,'IEA production stats by year'!$E:$E,$D83,'IEA production stats by year'!$C:$C,"AFRIC")</f>
        <v>64116.002099999998</v>
      </c>
      <c r="V83" s="70">
        <f>SUMIFS('IEA production stats by year'!AE:AE,'IEA production stats by year'!$E:$E,$D83,'IEA production stats by year'!$C:$C,"AFRIC")</f>
        <v>105011.9988</v>
      </c>
      <c r="W83" s="70">
        <f>SUMIFS('IEA production stats by year'!AF:AF,'IEA production stats by year'!$E:$E,$D83,'IEA production stats by year'!$C:$C,"AFRIC")</f>
        <v>162756.00099999999</v>
      </c>
      <c r="X83" s="70">
        <f>SUMIFS('IEA production stats by year'!AG:AG,'IEA production stats by year'!$E:$E,$D83,'IEA production stats by year'!$C:$C,"AFRIC")</f>
        <v>161423.9999</v>
      </c>
      <c r="Y83" s="70">
        <f>SUMIFS('IEA production stats by year'!AH:AH,'IEA production stats by year'!$E:$E,$D83,'IEA production stats by year'!$C:$C,"AFRIC")</f>
        <v>171226.80179999999</v>
      </c>
      <c r="Z83" s="70">
        <f>SUMIFS('IEA production stats by year'!AI:AI,'IEA production stats by year'!$E:$E,$D83,'IEA production stats by year'!$C:$C,"AFRIC")</f>
        <v>184600.80170000001</v>
      </c>
      <c r="AA83" s="70">
        <f>SUMIFS('IEA production stats by year'!AJ:AJ,'IEA production stats by year'!$E:$E,$D83,'IEA production stats by year'!$C:$C,"AFRIC")</f>
        <v>188449.19940000001</v>
      </c>
      <c r="AB83" s="70">
        <f>SUMIFS('IEA production stats by year'!AK:AK,'IEA production stats by year'!$E:$E,$D83,'IEA production stats by year'!$C:$C,"AFRIC")</f>
        <v>182152.80069999999</v>
      </c>
      <c r="AC83" s="70">
        <f>SUMIFS('IEA production stats by year'!AL:AL,'IEA production stats by year'!$E:$E,$D83,'IEA production stats by year'!$C:$C,"AFRIC")</f>
        <v>0</v>
      </c>
      <c r="AD83" s="58"/>
      <c r="AE83" s="58"/>
      <c r="AF83" s="58"/>
      <c r="AG83" s="58"/>
      <c r="AH83" s="58"/>
      <c r="AI83" s="58"/>
      <c r="AJ83" s="58"/>
      <c r="AK83" s="58"/>
      <c r="AL83" s="58"/>
      <c r="AM83" s="58"/>
      <c r="AN83" s="58"/>
      <c r="AO83" s="58"/>
      <c r="AP83" s="58"/>
      <c r="AQ83" s="58"/>
      <c r="AR83" s="58"/>
      <c r="AS83" s="58"/>
      <c r="AT83" s="58"/>
      <c r="AU83" s="58"/>
      <c r="AV83" s="58"/>
      <c r="AW83" s="58"/>
      <c r="AX83" s="58"/>
      <c r="AY83" s="58"/>
      <c r="AZ83" s="62"/>
      <c r="BA83" s="62"/>
      <c r="BB83" s="62"/>
      <c r="BC83" s="62"/>
      <c r="BD83" s="62"/>
      <c r="BE83" s="62"/>
      <c r="BF83" s="62"/>
      <c r="BG83" s="62"/>
      <c r="BH83" s="62"/>
      <c r="BI83" s="62"/>
      <c r="BJ83" s="62"/>
      <c r="BK83" s="62"/>
      <c r="BL83" s="62"/>
      <c r="BM83" s="62"/>
      <c r="BN83" s="62"/>
      <c r="BO83" s="62"/>
      <c r="BP83" s="62"/>
      <c r="BQ83" s="62"/>
      <c r="BR83" s="62"/>
      <c r="BS83" s="62"/>
      <c r="BT83" s="62"/>
      <c r="BU83" s="62"/>
      <c r="BV83" s="66"/>
      <c r="BW83" s="66"/>
      <c r="BX83" s="66"/>
      <c r="BY83" s="66"/>
      <c r="BZ83" s="66"/>
      <c r="CA83" s="66"/>
      <c r="CB83" s="66"/>
      <c r="CC83" s="66"/>
      <c r="CD83" s="66"/>
      <c r="CE83" s="66"/>
      <c r="CF83" s="66"/>
      <c r="CG83" s="66"/>
      <c r="CH83" s="66"/>
      <c r="CI83" s="66"/>
      <c r="CJ83" s="66"/>
      <c r="CK83" s="66"/>
      <c r="CL83" s="66"/>
      <c r="CM83" s="66"/>
      <c r="CN83" s="66"/>
      <c r="CO83" s="66"/>
      <c r="CP83" s="66"/>
      <c r="CQ83" s="66"/>
    </row>
    <row r="84" spans="1:95" x14ac:dyDescent="0.25">
      <c r="A84" s="5" t="str">
        <f t="shared" si="51"/>
        <v>110SOLARPV</v>
      </c>
      <c r="B84" s="3">
        <v>110</v>
      </c>
      <c r="C84" t="str">
        <f>VLOOKUP($B84,'Lookup codes'!$A:$C,2,FALSE)</f>
        <v>Africa</v>
      </c>
      <c r="D84" t="s">
        <v>612</v>
      </c>
      <c r="E84" t="s">
        <v>613</v>
      </c>
      <c r="F84" t="s">
        <v>794</v>
      </c>
      <c r="G84" t="s">
        <v>528</v>
      </c>
      <c r="H84" s="70">
        <f>SUMIFS('IEA production stats by year'!Q:Q,'IEA production stats by year'!$E:$E,$D84,'IEA production stats by year'!$C:$C,"AFRIC")</f>
        <v>14.4026</v>
      </c>
      <c r="I84" s="70">
        <f>SUMIFS('IEA production stats by year'!R:R,'IEA production stats by year'!$E:$E,$D84,'IEA production stats by year'!$C:$C,"AFRIC")</f>
        <v>21.603899999999999</v>
      </c>
      <c r="J84" s="70">
        <f>SUMIFS('IEA production stats by year'!S:S,'IEA production stats by year'!$E:$E,$D84,'IEA production stats by year'!$C:$C,"AFRIC")</f>
        <v>25.204499999999999</v>
      </c>
      <c r="K84" s="70">
        <f>SUMIFS('IEA production stats by year'!T:T,'IEA production stats by year'!$E:$E,$D84,'IEA production stats by year'!$C:$C,"AFRIC")</f>
        <v>36.006500000000003</v>
      </c>
      <c r="L84" s="70">
        <f>SUMIFS('IEA production stats by year'!U:U,'IEA production stats by year'!$E:$E,$D84,'IEA production stats by year'!$C:$C,"AFRIC")</f>
        <v>50.409100000000002</v>
      </c>
      <c r="M84" s="70">
        <f>SUMIFS('IEA production stats by year'!V:V,'IEA production stats by year'!$E:$E,$D84,'IEA production stats by year'!$C:$C,"AFRIC")</f>
        <v>72.008799999999994</v>
      </c>
      <c r="N84" s="70">
        <f>SUMIFS('IEA production stats by year'!W:W,'IEA production stats by year'!$E:$E,$D84,'IEA production stats by year'!$C:$C,"AFRIC")</f>
        <v>100.8098</v>
      </c>
      <c r="O84" s="70">
        <f>SUMIFS('IEA production stats by year'!X:X,'IEA production stats by year'!$E:$E,$D84,'IEA production stats by year'!$C:$C,"AFRIC")</f>
        <v>126.0059</v>
      </c>
      <c r="P84" s="70">
        <f>SUMIFS('IEA production stats by year'!Y:Y,'IEA production stats by year'!$E:$E,$D84,'IEA production stats by year'!$C:$C,"AFRIC")</f>
        <v>197.99799999999999</v>
      </c>
      <c r="Q84" s="70">
        <f>SUMIFS('IEA production stats by year'!Z:Z,'IEA production stats by year'!$E:$E,$D84,'IEA production stats by year'!$C:$C,"AFRIC")</f>
        <v>262.80540000000002</v>
      </c>
      <c r="R84" s="70">
        <f>SUMIFS('IEA production stats by year'!AA:AA,'IEA production stats by year'!$E:$E,$D84,'IEA production stats by year'!$C:$C,"AFRIC")</f>
        <v>1249.2112999999999</v>
      </c>
      <c r="S84" s="70">
        <f>SUMIFS('IEA production stats by year'!AB:AB,'IEA production stats by year'!$E:$E,$D84,'IEA production stats by year'!$C:$C,"AFRIC")</f>
        <v>1110.9422999999999</v>
      </c>
      <c r="T84" s="70">
        <f>SUMIFS('IEA production stats by year'!AC:AC,'IEA production stats by year'!$E:$E,$D84,'IEA production stats by year'!$C:$C,"AFRIC")</f>
        <v>1351.0552</v>
      </c>
      <c r="U84" s="70">
        <f>SUMIFS('IEA production stats by year'!AD:AD,'IEA production stats by year'!$E:$E,$D84,'IEA production stats by year'!$C:$C,"AFRIC")</f>
        <v>1300.4032999999999</v>
      </c>
      <c r="V84" s="70">
        <f>SUMIFS('IEA production stats by year'!AE:AE,'IEA production stats by year'!$E:$E,$D84,'IEA production stats by year'!$C:$C,"AFRIC")</f>
        <v>5706.1310999999996</v>
      </c>
      <c r="W84" s="70">
        <f>SUMIFS('IEA production stats by year'!AF:AF,'IEA production stats by year'!$E:$E,$D84,'IEA production stats by year'!$C:$C,"AFRIC")</f>
        <v>9320.1558999999997</v>
      </c>
      <c r="X84" s="70">
        <f>SUMIFS('IEA production stats by year'!AG:AG,'IEA production stats by year'!$E:$E,$D84,'IEA production stats by year'!$C:$C,"AFRIC")</f>
        <v>13596.3274</v>
      </c>
      <c r="Y84" s="70">
        <f>SUMIFS('IEA production stats by year'!AH:AH,'IEA production stats by year'!$E:$E,$D84,'IEA production stats by year'!$C:$C,"AFRIC")</f>
        <v>18808.1397</v>
      </c>
      <c r="Z84" s="70">
        <f>SUMIFS('IEA production stats by year'!AI:AI,'IEA production stats by year'!$E:$E,$D84,'IEA production stats by year'!$C:$C,"AFRIC")</f>
        <v>25156.341700000001</v>
      </c>
      <c r="AA84" s="70">
        <f>SUMIFS('IEA production stats by year'!AJ:AJ,'IEA production stats by year'!$E:$E,$D84,'IEA production stats by year'!$C:$C,"AFRIC")</f>
        <v>38792.929400000001</v>
      </c>
      <c r="AB84" s="70">
        <f>SUMIFS('IEA production stats by year'!AK:AK,'IEA production stats by year'!$E:$E,$D84,'IEA production stats by year'!$C:$C,"AFRIC")</f>
        <v>41690.073600000003</v>
      </c>
      <c r="AC84" s="70">
        <f>SUMIFS('IEA production stats by year'!AL:AL,'IEA production stats by year'!$E:$E,$D84,'IEA production stats by year'!$C:$C,"AFRIC")</f>
        <v>0</v>
      </c>
      <c r="AD84" s="58"/>
      <c r="AE84" s="58"/>
      <c r="AF84" s="58"/>
      <c r="AG84" s="58"/>
      <c r="AH84" s="58"/>
      <c r="AI84" s="58"/>
      <c r="AJ84" s="58"/>
      <c r="AK84" s="58"/>
      <c r="AL84" s="58"/>
      <c r="AM84" s="58"/>
      <c r="AN84" s="58"/>
      <c r="AO84" s="58"/>
      <c r="AP84" s="58"/>
      <c r="AQ84" s="58"/>
      <c r="AR84" s="58"/>
      <c r="AS84" s="58"/>
      <c r="AT84" s="58"/>
      <c r="AU84" s="58"/>
      <c r="AV84" s="58"/>
      <c r="AW84" s="58"/>
      <c r="AX84" s="58"/>
      <c r="AY84" s="58"/>
      <c r="AZ84" s="62"/>
      <c r="BA84" s="62"/>
      <c r="BB84" s="62"/>
      <c r="BC84" s="62"/>
      <c r="BD84" s="62"/>
      <c r="BE84" s="62"/>
      <c r="BF84" s="62"/>
      <c r="BG84" s="62"/>
      <c r="BH84" s="62"/>
      <c r="BI84" s="62"/>
      <c r="BJ84" s="62"/>
      <c r="BK84" s="62"/>
      <c r="BL84" s="62"/>
      <c r="BM84" s="62"/>
      <c r="BN84" s="62"/>
      <c r="BO84" s="62"/>
      <c r="BP84" s="62"/>
      <c r="BQ84" s="62"/>
      <c r="BR84" s="62"/>
      <c r="BS84" s="62"/>
      <c r="BT84" s="62"/>
      <c r="BU84" s="62"/>
      <c r="BV84" s="66"/>
      <c r="BW84" s="66"/>
      <c r="BX84" s="66"/>
      <c r="BY84" s="66"/>
      <c r="BZ84" s="66"/>
      <c r="CA84" s="66"/>
      <c r="CB84" s="66"/>
      <c r="CC84" s="66"/>
      <c r="CD84" s="66"/>
      <c r="CE84" s="66"/>
      <c r="CF84" s="66"/>
      <c r="CG84" s="66"/>
      <c r="CH84" s="66"/>
      <c r="CI84" s="66"/>
      <c r="CJ84" s="66"/>
      <c r="CK84" s="66"/>
      <c r="CL84" s="66"/>
      <c r="CM84" s="66"/>
      <c r="CN84" s="66"/>
      <c r="CO84" s="66"/>
      <c r="CP84" s="66"/>
      <c r="CQ84" s="66"/>
    </row>
    <row r="85" spans="1:95" x14ac:dyDescent="0.25">
      <c r="A85" s="5" t="str">
        <f t="shared" si="51"/>
        <v>110SOLARTH</v>
      </c>
      <c r="B85" s="3">
        <v>110</v>
      </c>
      <c r="C85" t="str">
        <f>VLOOKUP($B85,'Lookup codes'!$A:$C,2,FALSE)</f>
        <v>Africa</v>
      </c>
      <c r="D85" t="s">
        <v>614</v>
      </c>
      <c r="E85" t="s">
        <v>615</v>
      </c>
      <c r="F85" t="s">
        <v>794</v>
      </c>
      <c r="G85" t="s">
        <v>528</v>
      </c>
      <c r="H85" s="70">
        <f>SUMIFS('IEA production stats by year'!Q:Q,'IEA production stats by year'!$E:$E,$D85,'IEA production stats by year'!$C:$C,"AFRIC")</f>
        <v>21.001000000000001</v>
      </c>
      <c r="I85" s="70">
        <f>SUMIFS('IEA production stats by year'!R:R,'IEA production stats by year'!$E:$E,$D85,'IEA production stats by year'!$C:$C,"AFRIC")</f>
        <v>531.99990000000003</v>
      </c>
      <c r="J85" s="70">
        <f>SUMIFS('IEA production stats by year'!S:S,'IEA production stats by year'!$E:$E,$D85,'IEA production stats by year'!$C:$C,"AFRIC")</f>
        <v>600.00189999999998</v>
      </c>
      <c r="K85" s="70">
        <f>SUMIFS('IEA production stats by year'!T:T,'IEA production stats by year'!$E:$E,$D85,'IEA production stats by year'!$C:$C,"AFRIC")</f>
        <v>669.00040000000001</v>
      </c>
      <c r="L85" s="70">
        <f>SUMIFS('IEA production stats by year'!U:U,'IEA production stats by year'!$E:$E,$D85,'IEA production stats by year'!$C:$C,"AFRIC")</f>
        <v>725.99950000000001</v>
      </c>
      <c r="M85" s="70">
        <f>SUMIFS('IEA production stats by year'!V:V,'IEA production stats by year'!$E:$E,$D85,'IEA production stats by year'!$C:$C,"AFRIC")</f>
        <v>753.00019999999995</v>
      </c>
      <c r="N85" s="70">
        <f>SUMIFS('IEA production stats by year'!W:W,'IEA production stats by year'!$E:$E,$D85,'IEA production stats by year'!$C:$C,"AFRIC")</f>
        <v>754.00080000000003</v>
      </c>
      <c r="O85" s="70">
        <f>SUMIFS('IEA production stats by year'!X:X,'IEA production stats by year'!$E:$E,$D85,'IEA production stats by year'!$C:$C,"AFRIC")</f>
        <v>825.99699999999996</v>
      </c>
      <c r="P85" s="70">
        <f>SUMIFS('IEA production stats by year'!Y:Y,'IEA production stats by year'!$E:$E,$D85,'IEA production stats by year'!$C:$C,"AFRIC")</f>
        <v>2123.0007000000001</v>
      </c>
      <c r="Q85" s="70">
        <f>SUMIFS('IEA production stats by year'!Z:Z,'IEA production stats by year'!$E:$E,$D85,'IEA production stats by year'!$C:$C,"AFRIC")</f>
        <v>2546.9978999999998</v>
      </c>
      <c r="R85" s="70">
        <f>SUMIFS('IEA production stats by year'!AA:AA,'IEA production stats by year'!$E:$E,$D85,'IEA production stats by year'!$C:$C,"AFRIC")</f>
        <v>3976.9994999999999</v>
      </c>
      <c r="S85" s="70">
        <f>SUMIFS('IEA production stats by year'!AB:AB,'IEA production stats by year'!$E:$E,$D85,'IEA production stats by year'!$C:$C,"AFRIC")</f>
        <v>4378.0028000000002</v>
      </c>
      <c r="T85" s="70">
        <f>SUMIFS('IEA production stats by year'!AC:AC,'IEA production stats by year'!$E:$E,$D85,'IEA production stats by year'!$C:$C,"AFRIC")</f>
        <v>4805.0020000000004</v>
      </c>
      <c r="U85" s="70">
        <f>SUMIFS('IEA production stats by year'!AD:AD,'IEA production stats by year'!$E:$E,$D85,'IEA production stats by year'!$C:$C,"AFRIC")</f>
        <v>5526.0024000000003</v>
      </c>
      <c r="V85" s="70">
        <f>SUMIFS('IEA production stats by year'!AE:AE,'IEA production stats by year'!$E:$E,$D85,'IEA production stats by year'!$C:$C,"AFRIC")</f>
        <v>6129.9985999999999</v>
      </c>
      <c r="W85" s="70">
        <f>SUMIFS('IEA production stats by year'!AF:AF,'IEA production stats by year'!$E:$E,$D85,'IEA production stats by year'!$C:$C,"AFRIC")</f>
        <v>8768.0007000000005</v>
      </c>
      <c r="X85" s="70">
        <f>SUMIFS('IEA production stats by year'!AG:AG,'IEA production stats by year'!$E:$E,$D85,'IEA production stats by year'!$C:$C,"AFRIC")</f>
        <v>16956.004099999998</v>
      </c>
      <c r="Y85" s="70">
        <f>SUMIFS('IEA production stats by year'!AH:AH,'IEA production stats by year'!$E:$E,$D85,'IEA production stats by year'!$C:$C,"AFRIC")</f>
        <v>19678.370299999999</v>
      </c>
      <c r="Z85" s="70">
        <f>SUMIFS('IEA production stats by year'!AI:AI,'IEA production stats by year'!$E:$E,$D85,'IEA production stats by year'!$C:$C,"AFRIC")</f>
        <v>28168.710899999998</v>
      </c>
      <c r="AA85" s="70">
        <f>SUMIFS('IEA production stats by year'!AJ:AJ,'IEA production stats by year'!$E:$E,$D85,'IEA production stats by year'!$C:$C,"AFRIC")</f>
        <v>38132.997600000002</v>
      </c>
      <c r="AB85" s="70">
        <f>SUMIFS('IEA production stats by year'!AK:AK,'IEA production stats by year'!$E:$E,$D85,'IEA production stats by year'!$C:$C,"AFRIC")</f>
        <v>35905.674400000004</v>
      </c>
      <c r="AC85" s="70">
        <f>SUMIFS('IEA production stats by year'!AL:AL,'IEA production stats by year'!$E:$E,$D85,'IEA production stats by year'!$C:$C,"AFRIC")</f>
        <v>0</v>
      </c>
      <c r="AD85" s="58"/>
      <c r="AE85" s="58"/>
      <c r="AF85" s="58"/>
      <c r="AG85" s="58"/>
      <c r="AH85" s="58"/>
      <c r="AI85" s="58"/>
      <c r="AJ85" s="58"/>
      <c r="AK85" s="58"/>
      <c r="AL85" s="58"/>
      <c r="AM85" s="58"/>
      <c r="AN85" s="58"/>
      <c r="AO85" s="58"/>
      <c r="AP85" s="58"/>
      <c r="AQ85" s="58"/>
      <c r="AR85" s="58"/>
      <c r="AS85" s="58"/>
      <c r="AT85" s="58"/>
      <c r="AU85" s="58"/>
      <c r="AV85" s="58"/>
      <c r="AW85" s="58"/>
      <c r="AX85" s="58"/>
      <c r="AY85" s="58"/>
      <c r="AZ85" s="62"/>
      <c r="BA85" s="62"/>
      <c r="BB85" s="62"/>
      <c r="BC85" s="62"/>
      <c r="BD85" s="62"/>
      <c r="BE85" s="62"/>
      <c r="BF85" s="62"/>
      <c r="BG85" s="62"/>
      <c r="BH85" s="62"/>
      <c r="BI85" s="62"/>
      <c r="BJ85" s="62"/>
      <c r="BK85" s="62"/>
      <c r="BL85" s="62"/>
      <c r="BM85" s="62"/>
      <c r="BN85" s="62"/>
      <c r="BO85" s="62"/>
      <c r="BP85" s="62"/>
      <c r="BQ85" s="62"/>
      <c r="BR85" s="62"/>
      <c r="BS85" s="62"/>
      <c r="BT85" s="62"/>
      <c r="BU85" s="62"/>
      <c r="BV85" s="66"/>
      <c r="BW85" s="66"/>
      <c r="BX85" s="66"/>
      <c r="BY85" s="66"/>
      <c r="BZ85" s="66"/>
      <c r="CA85" s="66"/>
      <c r="CB85" s="66"/>
      <c r="CC85" s="66"/>
      <c r="CD85" s="66"/>
      <c r="CE85" s="66"/>
      <c r="CF85" s="66"/>
      <c r="CG85" s="66"/>
      <c r="CH85" s="66"/>
      <c r="CI85" s="66"/>
      <c r="CJ85" s="66"/>
      <c r="CK85" s="66"/>
      <c r="CL85" s="66"/>
      <c r="CM85" s="66"/>
      <c r="CN85" s="66"/>
      <c r="CO85" s="66"/>
      <c r="CP85" s="66"/>
      <c r="CQ85" s="66"/>
    </row>
    <row r="86" spans="1:95" x14ac:dyDescent="0.25">
      <c r="A86" s="5" t="str">
        <f t="shared" si="51"/>
        <v>110TIDE</v>
      </c>
      <c r="B86" s="3">
        <v>110</v>
      </c>
      <c r="C86" t="str">
        <f>VLOOKUP($B86,'Lookup codes'!$A:$C,2,FALSE)</f>
        <v>Africa</v>
      </c>
      <c r="D86" t="s">
        <v>616</v>
      </c>
      <c r="E86" t="s">
        <v>617</v>
      </c>
      <c r="F86" t="s">
        <v>794</v>
      </c>
      <c r="G86" t="s">
        <v>528</v>
      </c>
      <c r="H86" s="70">
        <f>SUMIFS('IEA production stats by year'!Q:Q,'IEA production stats by year'!$E:$E,$D86,'IEA production stats by year'!$C:$C,"AFRIC")</f>
        <v>0</v>
      </c>
      <c r="I86" s="70">
        <f>SUMIFS('IEA production stats by year'!R:R,'IEA production stats by year'!$E:$E,$D86,'IEA production stats by year'!$C:$C,"AFRIC")</f>
        <v>0</v>
      </c>
      <c r="J86" s="70">
        <f>SUMIFS('IEA production stats by year'!S:S,'IEA production stats by year'!$E:$E,$D86,'IEA production stats by year'!$C:$C,"AFRIC")</f>
        <v>0</v>
      </c>
      <c r="K86" s="70">
        <f>SUMIFS('IEA production stats by year'!T:T,'IEA production stats by year'!$E:$E,$D86,'IEA production stats by year'!$C:$C,"AFRIC")</f>
        <v>0</v>
      </c>
      <c r="L86" s="70">
        <f>SUMIFS('IEA production stats by year'!U:U,'IEA production stats by year'!$E:$E,$D86,'IEA production stats by year'!$C:$C,"AFRIC")</f>
        <v>0</v>
      </c>
      <c r="M86" s="70">
        <f>SUMIFS('IEA production stats by year'!V:V,'IEA production stats by year'!$E:$E,$D86,'IEA production stats by year'!$C:$C,"AFRIC")</f>
        <v>0</v>
      </c>
      <c r="N86" s="70">
        <f>SUMIFS('IEA production stats by year'!W:W,'IEA production stats by year'!$E:$E,$D86,'IEA production stats by year'!$C:$C,"AFRIC")</f>
        <v>0</v>
      </c>
      <c r="O86" s="70">
        <f>SUMIFS('IEA production stats by year'!X:X,'IEA production stats by year'!$E:$E,$D86,'IEA production stats by year'!$C:$C,"AFRIC")</f>
        <v>0</v>
      </c>
      <c r="P86" s="70">
        <f>SUMIFS('IEA production stats by year'!Y:Y,'IEA production stats by year'!$E:$E,$D86,'IEA production stats by year'!$C:$C,"AFRIC")</f>
        <v>0</v>
      </c>
      <c r="Q86" s="70">
        <f>SUMIFS('IEA production stats by year'!Z:Z,'IEA production stats by year'!$E:$E,$D86,'IEA production stats by year'!$C:$C,"AFRIC")</f>
        <v>0</v>
      </c>
      <c r="R86" s="70">
        <f>SUMIFS('IEA production stats by year'!AA:AA,'IEA production stats by year'!$E:$E,$D86,'IEA production stats by year'!$C:$C,"AFRIC")</f>
        <v>0</v>
      </c>
      <c r="S86" s="70">
        <f>SUMIFS('IEA production stats by year'!AB:AB,'IEA production stats by year'!$E:$E,$D86,'IEA production stats by year'!$C:$C,"AFRIC")</f>
        <v>0</v>
      </c>
      <c r="T86" s="70">
        <f>SUMIFS('IEA production stats by year'!AC:AC,'IEA production stats by year'!$E:$E,$D86,'IEA production stats by year'!$C:$C,"AFRIC")</f>
        <v>0</v>
      </c>
      <c r="U86" s="70">
        <f>SUMIFS('IEA production stats by year'!AD:AD,'IEA production stats by year'!$E:$E,$D86,'IEA production stats by year'!$C:$C,"AFRIC")</f>
        <v>0</v>
      </c>
      <c r="V86" s="70">
        <f>SUMIFS('IEA production stats by year'!AE:AE,'IEA production stats by year'!$E:$E,$D86,'IEA production stats by year'!$C:$C,"AFRIC")</f>
        <v>0</v>
      </c>
      <c r="W86" s="70">
        <f>SUMIFS('IEA production stats by year'!AF:AF,'IEA production stats by year'!$E:$E,$D86,'IEA production stats by year'!$C:$C,"AFRIC")</f>
        <v>0</v>
      </c>
      <c r="X86" s="70">
        <f>SUMIFS('IEA production stats by year'!AG:AG,'IEA production stats by year'!$E:$E,$D86,'IEA production stats by year'!$C:$C,"AFRIC")</f>
        <v>0</v>
      </c>
      <c r="Y86" s="70">
        <f>SUMIFS('IEA production stats by year'!AH:AH,'IEA production stats by year'!$E:$E,$D86,'IEA production stats by year'!$C:$C,"AFRIC")</f>
        <v>0</v>
      </c>
      <c r="Z86" s="70">
        <f>SUMIFS('IEA production stats by year'!AI:AI,'IEA production stats by year'!$E:$E,$D86,'IEA production stats by year'!$C:$C,"AFRIC")</f>
        <v>0</v>
      </c>
      <c r="AA86" s="70">
        <f>SUMIFS('IEA production stats by year'!AJ:AJ,'IEA production stats by year'!$E:$E,$D86,'IEA production stats by year'!$C:$C,"AFRIC")</f>
        <v>0</v>
      </c>
      <c r="AB86" s="70">
        <f>SUMIFS('IEA production stats by year'!AK:AK,'IEA production stats by year'!$E:$E,$D86,'IEA production stats by year'!$C:$C,"AFRIC")</f>
        <v>0</v>
      </c>
      <c r="AC86" s="70">
        <f>SUMIFS('IEA production stats by year'!AL:AL,'IEA production stats by year'!$E:$E,$D86,'IEA production stats by year'!$C:$C,"AFRIC")</f>
        <v>0</v>
      </c>
      <c r="AD86" s="58"/>
      <c r="AE86" s="58"/>
      <c r="AF86" s="58"/>
      <c r="AG86" s="58"/>
      <c r="AH86" s="58"/>
      <c r="AI86" s="58"/>
      <c r="AJ86" s="58"/>
      <c r="AK86" s="58"/>
      <c r="AL86" s="58"/>
      <c r="AM86" s="58"/>
      <c r="AN86" s="58"/>
      <c r="AO86" s="58"/>
      <c r="AP86" s="58"/>
      <c r="AQ86" s="58"/>
      <c r="AR86" s="58"/>
      <c r="AS86" s="58"/>
      <c r="AT86" s="58"/>
      <c r="AU86" s="58"/>
      <c r="AV86" s="58"/>
      <c r="AW86" s="58"/>
      <c r="AX86" s="58"/>
      <c r="AY86" s="58"/>
      <c r="AZ86" s="62"/>
      <c r="BA86" s="62"/>
      <c r="BB86" s="62"/>
      <c r="BC86" s="62"/>
      <c r="BD86" s="62"/>
      <c r="BE86" s="62"/>
      <c r="BF86" s="62"/>
      <c r="BG86" s="62"/>
      <c r="BH86" s="62"/>
      <c r="BI86" s="62"/>
      <c r="BJ86" s="62"/>
      <c r="BK86" s="62"/>
      <c r="BL86" s="62"/>
      <c r="BM86" s="62"/>
      <c r="BN86" s="62"/>
      <c r="BO86" s="62"/>
      <c r="BP86" s="62"/>
      <c r="BQ86" s="62"/>
      <c r="BR86" s="62"/>
      <c r="BS86" s="62"/>
      <c r="BT86" s="62"/>
      <c r="BU86" s="62"/>
      <c r="BV86" s="66"/>
      <c r="BW86" s="66"/>
      <c r="BX86" s="66"/>
      <c r="BY86" s="66"/>
      <c r="BZ86" s="66"/>
      <c r="CA86" s="66"/>
      <c r="CB86" s="66"/>
      <c r="CC86" s="66"/>
      <c r="CD86" s="66"/>
      <c r="CE86" s="66"/>
      <c r="CF86" s="66"/>
      <c r="CG86" s="66"/>
      <c r="CH86" s="66"/>
      <c r="CI86" s="66"/>
      <c r="CJ86" s="66"/>
      <c r="CK86" s="66"/>
      <c r="CL86" s="66"/>
      <c r="CM86" s="66"/>
      <c r="CN86" s="66"/>
      <c r="CO86" s="66"/>
      <c r="CP86" s="66"/>
      <c r="CQ86" s="66"/>
    </row>
    <row r="87" spans="1:95" x14ac:dyDescent="0.25">
      <c r="A87" s="5" t="str">
        <f t="shared" si="51"/>
        <v>110WIND</v>
      </c>
      <c r="B87" s="3">
        <v>110</v>
      </c>
      <c r="C87" t="str">
        <f>VLOOKUP($B87,'Lookup codes'!$A:$C,2,FALSE)</f>
        <v>Africa</v>
      </c>
      <c r="D87" t="s">
        <v>618</v>
      </c>
      <c r="E87" t="s">
        <v>619</v>
      </c>
      <c r="F87" t="s">
        <v>794</v>
      </c>
      <c r="G87" t="s">
        <v>528</v>
      </c>
      <c r="H87" s="70">
        <f>SUMIFS('IEA production stats by year'!Q:Q,'IEA production stats by year'!$E:$E,$D87,'IEA production stats by year'!$C:$C,"AFRIC")</f>
        <v>835.19960000000003</v>
      </c>
      <c r="I87" s="70">
        <f>SUMIFS('IEA production stats by year'!R:R,'IEA production stats by year'!$E:$E,$D87,'IEA production stats by year'!$C:$C,"AFRIC")</f>
        <v>1645.1989000000001</v>
      </c>
      <c r="J87" s="70">
        <f>SUMIFS('IEA production stats by year'!S:S,'IEA production stats by year'!$E:$E,$D87,'IEA production stats by year'!$C:$C,"AFRIC")</f>
        <v>1562.3965000000001</v>
      </c>
      <c r="K87" s="70">
        <f>SUMIFS('IEA production stats by year'!T:T,'IEA production stats by year'!$E:$E,$D87,'IEA production stats by year'!$C:$C,"AFRIC")</f>
        <v>2214.0007999999998</v>
      </c>
      <c r="L87" s="70">
        <f>SUMIFS('IEA production stats by year'!U:U,'IEA production stats by year'!$E:$E,$D87,'IEA production stats by year'!$C:$C,"AFRIC")</f>
        <v>2822.3971999999999</v>
      </c>
      <c r="M87" s="70">
        <f>SUMIFS('IEA production stats by year'!V:V,'IEA production stats by year'!$E:$E,$D87,'IEA production stats by year'!$C:$C,"AFRIC")</f>
        <v>2948.3989999999999</v>
      </c>
      <c r="N87" s="70">
        <f>SUMIFS('IEA production stats by year'!W:W,'IEA production stats by year'!$E:$E,$D87,'IEA production stats by year'!$C:$C,"AFRIC")</f>
        <v>3099.6010999999999</v>
      </c>
      <c r="O87" s="70">
        <f>SUMIFS('IEA production stats by year'!X:X,'IEA production stats by year'!$E:$E,$D87,'IEA production stats by year'!$C:$C,"AFRIC")</f>
        <v>4258.7961999999998</v>
      </c>
      <c r="P87" s="70">
        <f>SUMIFS('IEA production stats by year'!Y:Y,'IEA production stats by year'!$E:$E,$D87,'IEA production stats by year'!$C:$C,"AFRIC")</f>
        <v>4662.0060000000003</v>
      </c>
      <c r="Q87" s="70">
        <f>SUMIFS('IEA production stats by year'!Z:Z,'IEA production stats by year'!$E:$E,$D87,'IEA production stats by year'!$C:$C,"AFRIC")</f>
        <v>6055.2013999999999</v>
      </c>
      <c r="R87" s="70">
        <f>SUMIFS('IEA production stats by year'!AA:AA,'IEA production stats by year'!$E:$E,$D87,'IEA production stats by year'!$C:$C,"AFRIC")</f>
        <v>8539.2005000000008</v>
      </c>
      <c r="S87" s="70">
        <f>SUMIFS('IEA production stats by year'!AB:AB,'IEA production stats by year'!$E:$E,$D87,'IEA production stats by year'!$C:$C,"AFRIC")</f>
        <v>8755.2059000000008</v>
      </c>
      <c r="T87" s="70">
        <f>SUMIFS('IEA production stats by year'!AC:AC,'IEA production stats by year'!$E:$E,$D87,'IEA production stats by year'!$C:$C,"AFRIC")</f>
        <v>8503.1982000000007</v>
      </c>
      <c r="U87" s="70">
        <f>SUMIFS('IEA production stats by year'!AD:AD,'IEA production stats by year'!$E:$E,$D87,'IEA production stats by year'!$C:$C,"AFRIC")</f>
        <v>12722.404</v>
      </c>
      <c r="V87" s="70">
        <f>SUMIFS('IEA production stats by year'!AE:AE,'IEA production stats by year'!$E:$E,$D87,'IEA production stats by year'!$C:$C,"AFRIC")</f>
        <v>19958.404399999999</v>
      </c>
      <c r="W87" s="70">
        <f>SUMIFS('IEA production stats by year'!AF:AF,'IEA production stats by year'!$E:$E,$D87,'IEA production stats by year'!$C:$C,"AFRIC")</f>
        <v>30826.805499999999</v>
      </c>
      <c r="X87" s="70">
        <f>SUMIFS('IEA production stats by year'!AG:AG,'IEA production stats by year'!$E:$E,$D87,'IEA production stats by year'!$C:$C,"AFRIC")</f>
        <v>37663.205099999999</v>
      </c>
      <c r="Y87" s="70">
        <f>SUMIFS('IEA production stats by year'!AH:AH,'IEA production stats by year'!$E:$E,$D87,'IEA production stats by year'!$C:$C,"AFRIC")</f>
        <v>41608.811999999998</v>
      </c>
      <c r="Z87" s="70">
        <f>SUMIFS('IEA production stats by year'!AI:AI,'IEA production stats by year'!$E:$E,$D87,'IEA production stats by year'!$C:$C,"AFRIC")</f>
        <v>55006.266300000003</v>
      </c>
      <c r="AA87" s="70">
        <f>SUMIFS('IEA production stats by year'!AJ:AJ,'IEA production stats by year'!$E:$E,$D87,'IEA production stats by year'!$C:$C,"AFRIC")</f>
        <v>66688.430600000007</v>
      </c>
      <c r="AB87" s="70">
        <f>SUMIFS('IEA production stats by year'!AK:AK,'IEA production stats by year'!$E:$E,$D87,'IEA production stats by year'!$C:$C,"AFRIC")</f>
        <v>63480.332799999996</v>
      </c>
      <c r="AC87" s="70">
        <f>SUMIFS('IEA production stats by year'!AL:AL,'IEA production stats by year'!$E:$E,$D87,'IEA production stats by year'!$C:$C,"AFRIC")</f>
        <v>0</v>
      </c>
      <c r="AD87" s="58"/>
      <c r="AE87" s="58"/>
      <c r="AF87" s="58"/>
      <c r="AG87" s="58"/>
      <c r="AH87" s="58"/>
      <c r="AI87" s="58"/>
      <c r="AJ87" s="58"/>
      <c r="AK87" s="58"/>
      <c r="AL87" s="58"/>
      <c r="AM87" s="58"/>
      <c r="AN87" s="58"/>
      <c r="AO87" s="58"/>
      <c r="AP87" s="58"/>
      <c r="AQ87" s="58"/>
      <c r="AR87" s="58"/>
      <c r="AS87" s="58"/>
      <c r="AT87" s="58"/>
      <c r="AU87" s="58"/>
      <c r="AV87" s="58"/>
      <c r="AW87" s="58"/>
      <c r="AX87" s="58"/>
      <c r="AY87" s="58"/>
      <c r="AZ87" s="62"/>
      <c r="BA87" s="62"/>
      <c r="BB87" s="62"/>
      <c r="BC87" s="62"/>
      <c r="BD87" s="62"/>
      <c r="BE87" s="62"/>
      <c r="BF87" s="62"/>
      <c r="BG87" s="62"/>
      <c r="BH87" s="62"/>
      <c r="BI87" s="62"/>
      <c r="BJ87" s="62"/>
      <c r="BK87" s="62"/>
      <c r="BL87" s="62"/>
      <c r="BM87" s="62"/>
      <c r="BN87" s="62"/>
      <c r="BO87" s="62"/>
      <c r="BP87" s="62"/>
      <c r="BQ87" s="62"/>
      <c r="BR87" s="62"/>
      <c r="BS87" s="62"/>
      <c r="BT87" s="62"/>
      <c r="BU87" s="62"/>
      <c r="BV87" s="66"/>
      <c r="BW87" s="66"/>
      <c r="BX87" s="66"/>
      <c r="BY87" s="66"/>
      <c r="BZ87" s="66"/>
      <c r="CA87" s="66"/>
      <c r="CB87" s="66"/>
      <c r="CC87" s="66"/>
      <c r="CD87" s="66"/>
      <c r="CE87" s="66"/>
      <c r="CF87" s="66"/>
      <c r="CG87" s="66"/>
      <c r="CH87" s="66"/>
      <c r="CI87" s="66"/>
      <c r="CJ87" s="66"/>
      <c r="CK87" s="66"/>
      <c r="CL87" s="66"/>
      <c r="CM87" s="66"/>
      <c r="CN87" s="66"/>
      <c r="CO87" s="66"/>
      <c r="CP87" s="66"/>
      <c r="CQ87" s="66"/>
    </row>
    <row r="88" spans="1:95" x14ac:dyDescent="0.25">
      <c r="A88" s="5" t="str">
        <f t="shared" si="51"/>
        <v>110MUNWASTER</v>
      </c>
      <c r="B88" s="3">
        <v>110</v>
      </c>
      <c r="C88" t="str">
        <f>VLOOKUP($B88,'Lookup codes'!$A:$C,2,FALSE)</f>
        <v>Africa</v>
      </c>
      <c r="D88" t="s">
        <v>622</v>
      </c>
      <c r="E88" t="s">
        <v>623</v>
      </c>
      <c r="F88" t="s">
        <v>794</v>
      </c>
      <c r="G88" t="s">
        <v>528</v>
      </c>
      <c r="H88" s="70">
        <f>SUMIFS('IEA production stats by year'!Q:Q,'IEA production stats by year'!$E:$E,$D88,'IEA production stats by year'!$C:$C,"AFRIC")</f>
        <v>0</v>
      </c>
      <c r="I88" s="70">
        <f>SUMIFS('IEA production stats by year'!R:R,'IEA production stats by year'!$E:$E,$D88,'IEA production stats by year'!$C:$C,"AFRIC")</f>
        <v>0</v>
      </c>
      <c r="J88" s="70">
        <f>SUMIFS('IEA production stats by year'!S:S,'IEA production stats by year'!$E:$E,$D88,'IEA production stats by year'!$C:$C,"AFRIC")</f>
        <v>14.0007</v>
      </c>
      <c r="K88" s="70">
        <f>SUMIFS('IEA production stats by year'!T:T,'IEA production stats by year'!$E:$E,$D88,'IEA production stats by year'!$C:$C,"AFRIC")</f>
        <v>14.0007</v>
      </c>
      <c r="L88" s="70">
        <f>SUMIFS('IEA production stats by year'!U:U,'IEA production stats by year'!$E:$E,$D88,'IEA production stats by year'!$C:$C,"AFRIC")</f>
        <v>14.0007</v>
      </c>
      <c r="M88" s="70">
        <f>SUMIFS('IEA production stats by year'!V:V,'IEA production stats by year'!$E:$E,$D88,'IEA production stats by year'!$C:$C,"AFRIC")</f>
        <v>14.0007</v>
      </c>
      <c r="N88" s="70">
        <f>SUMIFS('IEA production stats by year'!W:W,'IEA production stats by year'!$E:$E,$D88,'IEA production stats by year'!$C:$C,"AFRIC")</f>
        <v>29.001999999999999</v>
      </c>
      <c r="O88" s="70">
        <f>SUMIFS('IEA production stats by year'!X:X,'IEA production stats by year'!$E:$E,$D88,'IEA production stats by year'!$C:$C,"AFRIC")</f>
        <v>72.000399999999999</v>
      </c>
      <c r="P88" s="70">
        <f>SUMIFS('IEA production stats by year'!Y:Y,'IEA production stats by year'!$E:$E,$D88,'IEA production stats by year'!$C:$C,"AFRIC")</f>
        <v>14.0007</v>
      </c>
      <c r="Q88" s="70">
        <f>SUMIFS('IEA production stats by year'!Z:Z,'IEA production stats by year'!$E:$E,$D88,'IEA production stats by year'!$C:$C,"AFRIC")</f>
        <v>29.001999999999999</v>
      </c>
      <c r="R88" s="70">
        <f>SUMIFS('IEA production stats by year'!AA:AA,'IEA production stats by year'!$E:$E,$D88,'IEA production stats by year'!$C:$C,"AFRIC")</f>
        <v>29.001999999999999</v>
      </c>
      <c r="S88" s="70">
        <f>SUMIFS('IEA production stats by year'!AB:AB,'IEA production stats by year'!$E:$E,$D88,'IEA production stats by year'!$C:$C,"AFRIC")</f>
        <v>42.998399999999997</v>
      </c>
      <c r="T88" s="70">
        <f>SUMIFS('IEA production stats by year'!AC:AC,'IEA production stats by year'!$E:$E,$D88,'IEA production stats by year'!$C:$C,"AFRIC")</f>
        <v>42.998399999999997</v>
      </c>
      <c r="U88" s="70">
        <f>SUMIFS('IEA production stats by year'!AD:AD,'IEA production stats by year'!$E:$E,$D88,'IEA production stats by year'!$C:$C,"AFRIC")</f>
        <v>14.0007</v>
      </c>
      <c r="V88" s="70">
        <f>SUMIFS('IEA production stats by year'!AE:AE,'IEA production stats by year'!$E:$E,$D88,'IEA production stats by year'!$C:$C,"AFRIC")</f>
        <v>0</v>
      </c>
      <c r="W88" s="70">
        <f>SUMIFS('IEA production stats by year'!AF:AF,'IEA production stats by year'!$E:$E,$D88,'IEA production stats by year'!$C:$C,"AFRIC")</f>
        <v>14.0007</v>
      </c>
      <c r="X88" s="70">
        <f>SUMIFS('IEA production stats by year'!AG:AG,'IEA production stats by year'!$E:$E,$D88,'IEA production stats by year'!$C:$C,"AFRIC")</f>
        <v>14.0007</v>
      </c>
      <c r="Y88" s="70">
        <f>SUMIFS('IEA production stats by year'!AH:AH,'IEA production stats by year'!$E:$E,$D88,'IEA production stats by year'!$C:$C,"AFRIC")</f>
        <v>0</v>
      </c>
      <c r="Z88" s="70">
        <f>SUMIFS('IEA production stats by year'!AI:AI,'IEA production stats by year'!$E:$E,$D88,'IEA production stats by year'!$C:$C,"AFRIC")</f>
        <v>0</v>
      </c>
      <c r="AA88" s="70">
        <f>SUMIFS('IEA production stats by year'!AJ:AJ,'IEA production stats by year'!$E:$E,$D88,'IEA production stats by year'!$C:$C,"AFRIC")</f>
        <v>0</v>
      </c>
      <c r="AB88" s="70">
        <f>SUMIFS('IEA production stats by year'!AK:AK,'IEA production stats by year'!$E:$E,$D88,'IEA production stats by year'!$C:$C,"AFRIC")</f>
        <v>0</v>
      </c>
      <c r="AC88" s="70">
        <f>SUMIFS('IEA production stats by year'!AL:AL,'IEA production stats by year'!$E:$E,$D88,'IEA production stats by year'!$C:$C,"AFRIC")</f>
        <v>0</v>
      </c>
      <c r="AD88" s="58"/>
      <c r="AE88" s="58"/>
      <c r="AF88" s="58"/>
      <c r="AG88" s="58"/>
      <c r="AH88" s="58"/>
      <c r="AI88" s="58"/>
      <c r="AJ88" s="58"/>
      <c r="AK88" s="58"/>
      <c r="AL88" s="58"/>
      <c r="AM88" s="58"/>
      <c r="AN88" s="58"/>
      <c r="AO88" s="58"/>
      <c r="AP88" s="58"/>
      <c r="AQ88" s="58"/>
      <c r="AR88" s="58"/>
      <c r="AS88" s="58"/>
      <c r="AT88" s="58"/>
      <c r="AU88" s="58"/>
      <c r="AV88" s="58"/>
      <c r="AW88" s="58"/>
      <c r="AX88" s="58"/>
      <c r="AY88" s="58"/>
      <c r="AZ88" s="62"/>
      <c r="BA88" s="62"/>
      <c r="BB88" s="62"/>
      <c r="BC88" s="62"/>
      <c r="BD88" s="62"/>
      <c r="BE88" s="62"/>
      <c r="BF88" s="62"/>
      <c r="BG88" s="62"/>
      <c r="BH88" s="62"/>
      <c r="BI88" s="62"/>
      <c r="BJ88" s="62"/>
      <c r="BK88" s="62"/>
      <c r="BL88" s="62"/>
      <c r="BM88" s="62"/>
      <c r="BN88" s="62"/>
      <c r="BO88" s="62"/>
      <c r="BP88" s="62"/>
      <c r="BQ88" s="62"/>
      <c r="BR88" s="62"/>
      <c r="BS88" s="62"/>
      <c r="BT88" s="62"/>
      <c r="BU88" s="62"/>
      <c r="BV88" s="66"/>
      <c r="BW88" s="66"/>
      <c r="BX88" s="66"/>
      <c r="BY88" s="66"/>
      <c r="BZ88" s="66"/>
      <c r="CA88" s="66"/>
      <c r="CB88" s="66"/>
      <c r="CC88" s="66"/>
      <c r="CD88" s="66"/>
      <c r="CE88" s="66"/>
      <c r="CF88" s="66"/>
      <c r="CG88" s="66"/>
      <c r="CH88" s="66"/>
      <c r="CI88" s="66"/>
      <c r="CJ88" s="66"/>
      <c r="CK88" s="66"/>
      <c r="CL88" s="66"/>
      <c r="CM88" s="66"/>
      <c r="CN88" s="66"/>
      <c r="CO88" s="66"/>
      <c r="CP88" s="66"/>
      <c r="CQ88" s="66"/>
    </row>
    <row r="89" spans="1:95" x14ac:dyDescent="0.25">
      <c r="A89" s="5" t="str">
        <f t="shared" si="51"/>
        <v>110CHARCOAL</v>
      </c>
      <c r="B89" s="3">
        <v>110</v>
      </c>
      <c r="C89" t="str">
        <f>VLOOKUP($B89,'Lookup codes'!$A:$C,2,FALSE)</f>
        <v>Africa</v>
      </c>
      <c r="D89" t="s">
        <v>626</v>
      </c>
      <c r="E89" t="s">
        <v>627</v>
      </c>
      <c r="F89" t="s">
        <v>794</v>
      </c>
      <c r="G89" t="s">
        <v>528</v>
      </c>
      <c r="H89" s="70">
        <f>SUMIFS('IEA production stats by year'!Q:Q,'IEA production stats by year'!$E:$E,$D89,'IEA production stats by year'!$C:$C,"AFRIC")</f>
        <v>0</v>
      </c>
      <c r="I89" s="70">
        <f>SUMIFS('IEA production stats by year'!R:R,'IEA production stats by year'!$E:$E,$D89,'IEA production stats by year'!$C:$C,"AFRIC")</f>
        <v>0</v>
      </c>
      <c r="J89" s="70">
        <f>SUMIFS('IEA production stats by year'!S:S,'IEA production stats by year'!$E:$E,$D89,'IEA production stats by year'!$C:$C,"AFRIC")</f>
        <v>0</v>
      </c>
      <c r="K89" s="70">
        <f>SUMIFS('IEA production stats by year'!T:T,'IEA production stats by year'!$E:$E,$D89,'IEA production stats by year'!$C:$C,"AFRIC")</f>
        <v>0</v>
      </c>
      <c r="L89" s="70">
        <f>SUMIFS('IEA production stats by year'!U:U,'IEA production stats by year'!$E:$E,$D89,'IEA production stats by year'!$C:$C,"AFRIC")</f>
        <v>0</v>
      </c>
      <c r="M89" s="70">
        <f>SUMIFS('IEA production stats by year'!V:V,'IEA production stats by year'!$E:$E,$D89,'IEA production stats by year'!$C:$C,"AFRIC")</f>
        <v>0</v>
      </c>
      <c r="N89" s="70">
        <f>SUMIFS('IEA production stats by year'!W:W,'IEA production stats by year'!$E:$E,$D89,'IEA production stats by year'!$C:$C,"AFRIC")</f>
        <v>0</v>
      </c>
      <c r="O89" s="70">
        <f>SUMIFS('IEA production stats by year'!X:X,'IEA production stats by year'!$E:$E,$D89,'IEA production stats by year'!$C:$C,"AFRIC")</f>
        <v>0</v>
      </c>
      <c r="P89" s="70">
        <f>SUMIFS('IEA production stats by year'!Y:Y,'IEA production stats by year'!$E:$E,$D89,'IEA production stats by year'!$C:$C,"AFRIC")</f>
        <v>0</v>
      </c>
      <c r="Q89" s="70">
        <f>SUMIFS('IEA production stats by year'!Z:Z,'IEA production stats by year'!$E:$E,$D89,'IEA production stats by year'!$C:$C,"AFRIC")</f>
        <v>0</v>
      </c>
      <c r="R89" s="70">
        <f>SUMIFS('IEA production stats by year'!AA:AA,'IEA production stats by year'!$E:$E,$D89,'IEA production stats by year'!$C:$C,"AFRIC")</f>
        <v>0</v>
      </c>
      <c r="S89" s="70">
        <f>SUMIFS('IEA production stats by year'!AB:AB,'IEA production stats by year'!$E:$E,$D89,'IEA production stats by year'!$C:$C,"AFRIC")</f>
        <v>0</v>
      </c>
      <c r="T89" s="70">
        <f>SUMIFS('IEA production stats by year'!AC:AC,'IEA production stats by year'!$E:$E,$D89,'IEA production stats by year'!$C:$C,"AFRIC")</f>
        <v>0</v>
      </c>
      <c r="U89" s="70">
        <f>SUMIFS('IEA production stats by year'!AD:AD,'IEA production stats by year'!$E:$E,$D89,'IEA production stats by year'!$C:$C,"AFRIC")</f>
        <v>0</v>
      </c>
      <c r="V89" s="70">
        <f>SUMIFS('IEA production stats by year'!AE:AE,'IEA production stats by year'!$E:$E,$D89,'IEA production stats by year'!$C:$C,"AFRIC")</f>
        <v>0</v>
      </c>
      <c r="W89" s="70">
        <f>SUMIFS('IEA production stats by year'!AF:AF,'IEA production stats by year'!$E:$E,$D89,'IEA production stats by year'!$C:$C,"AFRIC")</f>
        <v>0</v>
      </c>
      <c r="X89" s="70">
        <f>SUMIFS('IEA production stats by year'!AG:AG,'IEA production stats by year'!$E:$E,$D89,'IEA production stats by year'!$C:$C,"AFRIC")</f>
        <v>0</v>
      </c>
      <c r="Y89" s="70">
        <f>SUMIFS('IEA production stats by year'!AH:AH,'IEA production stats by year'!$E:$E,$D89,'IEA production stats by year'!$C:$C,"AFRIC")</f>
        <v>0</v>
      </c>
      <c r="Z89" s="70">
        <f>SUMIFS('IEA production stats by year'!AI:AI,'IEA production stats by year'!$E:$E,$D89,'IEA production stats by year'!$C:$C,"AFRIC")</f>
        <v>0</v>
      </c>
      <c r="AA89" s="70">
        <f>SUMIFS('IEA production stats by year'!AJ:AJ,'IEA production stats by year'!$E:$E,$D89,'IEA production stats by year'!$C:$C,"AFRIC")</f>
        <v>0</v>
      </c>
      <c r="AB89" s="70">
        <f>SUMIFS('IEA production stats by year'!AK:AK,'IEA production stats by year'!$E:$E,$D89,'IEA production stats by year'!$C:$C,"AFRIC")</f>
        <v>0</v>
      </c>
      <c r="AC89" s="70">
        <f>SUMIFS('IEA production stats by year'!AL:AL,'IEA production stats by year'!$E:$E,$D89,'IEA production stats by year'!$C:$C,"AFRIC")</f>
        <v>0</v>
      </c>
      <c r="AD89" s="58"/>
      <c r="AE89" s="58"/>
      <c r="AF89" s="58"/>
      <c r="AG89" s="58"/>
      <c r="AH89" s="58"/>
      <c r="AI89" s="58"/>
      <c r="AJ89" s="58"/>
      <c r="AK89" s="58"/>
      <c r="AL89" s="58"/>
      <c r="AM89" s="58"/>
      <c r="AN89" s="58"/>
      <c r="AO89" s="58"/>
      <c r="AP89" s="58"/>
      <c r="AQ89" s="58"/>
      <c r="AR89" s="58"/>
      <c r="AS89" s="58"/>
      <c r="AT89" s="58"/>
      <c r="AU89" s="58"/>
      <c r="AV89" s="58"/>
      <c r="AW89" s="58"/>
      <c r="AX89" s="58"/>
      <c r="AY89" s="58"/>
      <c r="AZ89" s="62"/>
      <c r="BA89" s="62"/>
      <c r="BB89" s="62"/>
      <c r="BC89" s="62"/>
      <c r="BD89" s="62"/>
      <c r="BE89" s="62"/>
      <c r="BF89" s="62"/>
      <c r="BG89" s="62"/>
      <c r="BH89" s="62"/>
      <c r="BI89" s="62"/>
      <c r="BJ89" s="62"/>
      <c r="BK89" s="62"/>
      <c r="BL89" s="62"/>
      <c r="BM89" s="62"/>
      <c r="BN89" s="62"/>
      <c r="BO89" s="62"/>
      <c r="BP89" s="62"/>
      <c r="BQ89" s="62"/>
      <c r="BR89" s="62"/>
      <c r="BS89" s="62"/>
      <c r="BT89" s="62"/>
      <c r="BU89" s="62"/>
      <c r="BV89" s="66"/>
      <c r="BW89" s="66"/>
      <c r="BX89" s="66"/>
      <c r="BY89" s="66"/>
      <c r="BZ89" s="66"/>
      <c r="CA89" s="66"/>
      <c r="CB89" s="66"/>
      <c r="CC89" s="66"/>
      <c r="CD89" s="66"/>
      <c r="CE89" s="66"/>
      <c r="CF89" s="66"/>
      <c r="CG89" s="66"/>
      <c r="CH89" s="66"/>
      <c r="CI89" s="66"/>
      <c r="CJ89" s="66"/>
      <c r="CK89" s="66"/>
      <c r="CL89" s="66"/>
      <c r="CM89" s="66"/>
      <c r="CN89" s="66"/>
      <c r="CO89" s="66"/>
      <c r="CP89" s="66"/>
      <c r="CQ89" s="66"/>
    </row>
    <row r="90" spans="1:95" x14ac:dyDescent="0.25">
      <c r="A90" s="5" t="str">
        <f t="shared" si="51"/>
        <v>110BIOGASOL</v>
      </c>
      <c r="B90" s="3">
        <v>110</v>
      </c>
      <c r="C90" t="str">
        <f>VLOOKUP($B90,'Lookup codes'!$A:$C,2,FALSE)</f>
        <v>Africa</v>
      </c>
      <c r="D90" t="s">
        <v>628</v>
      </c>
      <c r="E90" t="s">
        <v>629</v>
      </c>
      <c r="F90" t="s">
        <v>794</v>
      </c>
      <c r="G90" t="s">
        <v>528</v>
      </c>
      <c r="H90" s="70">
        <f>SUMIFS('IEA production stats by year'!Q:Q,'IEA production stats by year'!$E:$E,$D90,'IEA production stats by year'!$C:$C,"AFRIC")</f>
        <v>0</v>
      </c>
      <c r="I90" s="70">
        <f>SUMIFS('IEA production stats by year'!R:R,'IEA production stats by year'!$E:$E,$D90,'IEA production stats by year'!$C:$C,"AFRIC")</f>
        <v>0</v>
      </c>
      <c r="J90" s="70">
        <f>SUMIFS('IEA production stats by year'!S:S,'IEA production stats by year'!$E:$E,$D90,'IEA production stats by year'!$C:$C,"AFRIC")</f>
        <v>0</v>
      </c>
      <c r="K90" s="70">
        <f>SUMIFS('IEA production stats by year'!T:T,'IEA production stats by year'!$E:$E,$D90,'IEA production stats by year'!$C:$C,"AFRIC")</f>
        <v>0</v>
      </c>
      <c r="L90" s="70">
        <f>SUMIFS('IEA production stats by year'!U:U,'IEA production stats by year'!$E:$E,$D90,'IEA production stats by year'!$C:$C,"AFRIC")</f>
        <v>0</v>
      </c>
      <c r="M90" s="70">
        <f>SUMIFS('IEA production stats by year'!V:V,'IEA production stats by year'!$E:$E,$D90,'IEA production stats by year'!$C:$C,"AFRIC")</f>
        <v>0</v>
      </c>
      <c r="N90" s="70">
        <f>SUMIFS('IEA production stats by year'!W:W,'IEA production stats by year'!$E:$E,$D90,'IEA production stats by year'!$C:$C,"AFRIC")</f>
        <v>0</v>
      </c>
      <c r="O90" s="70">
        <f>SUMIFS('IEA production stats by year'!X:X,'IEA production stats by year'!$E:$E,$D90,'IEA production stats by year'!$C:$C,"AFRIC")</f>
        <v>0</v>
      </c>
      <c r="P90" s="70">
        <f>SUMIFS('IEA production stats by year'!Y:Y,'IEA production stats by year'!$E:$E,$D90,'IEA production stats by year'!$C:$C,"AFRIC")</f>
        <v>107.19880000000001</v>
      </c>
      <c r="Q90" s="70">
        <f>SUMIFS('IEA production stats by year'!Z:Z,'IEA production stats by year'!$E:$E,$D90,'IEA production stats by year'!$C:$C,"AFRIC")</f>
        <v>107.19880000000001</v>
      </c>
      <c r="R90" s="70">
        <f>SUMIFS('IEA production stats by year'!AA:AA,'IEA production stats by year'!$E:$E,$D90,'IEA production stats by year'!$C:$C,"AFRIC")</f>
        <v>80.399100000000004</v>
      </c>
      <c r="S90" s="70">
        <f>SUMIFS('IEA production stats by year'!AB:AB,'IEA production stats by year'!$E:$E,$D90,'IEA production stats by year'!$C:$C,"AFRIC")</f>
        <v>241.20150000000001</v>
      </c>
      <c r="T90" s="70">
        <f>SUMIFS('IEA production stats by year'!AC:AC,'IEA production stats by year'!$E:$E,$D90,'IEA production stats by year'!$C:$C,"AFRIC")</f>
        <v>133.99850000000001</v>
      </c>
      <c r="U90" s="70">
        <f>SUMIFS('IEA production stats by year'!AD:AD,'IEA production stats by year'!$E:$E,$D90,'IEA production stats by year'!$C:$C,"AFRIC")</f>
        <v>160.79820000000001</v>
      </c>
      <c r="V90" s="70">
        <f>SUMIFS('IEA production stats by year'!AE:AE,'IEA production stats by year'!$E:$E,$D90,'IEA production stats by year'!$C:$C,"AFRIC")</f>
        <v>1018.3972</v>
      </c>
      <c r="W90" s="70">
        <f>SUMIFS('IEA production stats by year'!AF:AF,'IEA production stats by year'!$E:$E,$D90,'IEA production stats by year'!$C:$C,"AFRIC")</f>
        <v>1607.9992</v>
      </c>
      <c r="X90" s="70">
        <f>SUMIFS('IEA production stats by year'!AG:AG,'IEA production stats by year'!$E:$E,$D90,'IEA production stats by year'!$C:$C,"AFRIC")</f>
        <v>1527.6</v>
      </c>
      <c r="Y90" s="70">
        <f>SUMIFS('IEA production stats by year'!AH:AH,'IEA production stats by year'!$E:$E,$D90,'IEA production stats by year'!$C:$C,"AFRIC")</f>
        <v>1232.6358</v>
      </c>
      <c r="Z90" s="70">
        <f>SUMIFS('IEA production stats by year'!AI:AI,'IEA production stats by year'!$E:$E,$D90,'IEA production stats by year'!$C:$C,"AFRIC")</f>
        <v>1851.9848999999999</v>
      </c>
      <c r="AA90" s="70">
        <f>SUMIFS('IEA production stats by year'!AJ:AJ,'IEA production stats by year'!$E:$E,$D90,'IEA production stats by year'!$C:$C,"AFRIC")</f>
        <v>1922.1473000000001</v>
      </c>
      <c r="AB90" s="70">
        <f>SUMIFS('IEA production stats by year'!AK:AK,'IEA production stats by year'!$E:$E,$D90,'IEA production stats by year'!$C:$C,"AFRIC")</f>
        <v>2124.4661000000001</v>
      </c>
      <c r="AC90" s="70">
        <f>SUMIFS('IEA production stats by year'!AL:AL,'IEA production stats by year'!$E:$E,$D90,'IEA production stats by year'!$C:$C,"AFRIC")</f>
        <v>0</v>
      </c>
      <c r="AD90" s="58"/>
      <c r="AE90" s="58"/>
      <c r="AF90" s="58"/>
      <c r="AG90" s="58"/>
      <c r="AH90" s="58"/>
      <c r="AI90" s="58"/>
      <c r="AJ90" s="58"/>
      <c r="AK90" s="58"/>
      <c r="AL90" s="58"/>
      <c r="AM90" s="58"/>
      <c r="AN90" s="58"/>
      <c r="AO90" s="58"/>
      <c r="AP90" s="58"/>
      <c r="AQ90" s="58"/>
      <c r="AR90" s="58"/>
      <c r="AS90" s="58"/>
      <c r="AT90" s="58"/>
      <c r="AU90" s="58"/>
      <c r="AV90" s="58"/>
      <c r="AW90" s="58"/>
      <c r="AX90" s="58"/>
      <c r="AY90" s="58"/>
      <c r="AZ90" s="62"/>
      <c r="BA90" s="62"/>
      <c r="BB90" s="62"/>
      <c r="BC90" s="62"/>
      <c r="BD90" s="62"/>
      <c r="BE90" s="62"/>
      <c r="BF90" s="62"/>
      <c r="BG90" s="62"/>
      <c r="BH90" s="62"/>
      <c r="BI90" s="62"/>
      <c r="BJ90" s="62"/>
      <c r="BK90" s="62"/>
      <c r="BL90" s="62"/>
      <c r="BM90" s="62"/>
      <c r="BN90" s="62"/>
      <c r="BO90" s="62"/>
      <c r="BP90" s="62"/>
      <c r="BQ90" s="62"/>
      <c r="BR90" s="62"/>
      <c r="BS90" s="62"/>
      <c r="BT90" s="62"/>
      <c r="BU90" s="62"/>
      <c r="BV90" s="66"/>
      <c r="BW90" s="66"/>
      <c r="BX90" s="66"/>
      <c r="BY90" s="66"/>
      <c r="BZ90" s="66"/>
      <c r="CA90" s="66"/>
      <c r="CB90" s="66"/>
      <c r="CC90" s="66"/>
      <c r="CD90" s="66"/>
      <c r="CE90" s="66"/>
      <c r="CF90" s="66"/>
      <c r="CG90" s="66"/>
      <c r="CH90" s="66"/>
      <c r="CI90" s="66"/>
      <c r="CJ90" s="66"/>
      <c r="CK90" s="66"/>
      <c r="CL90" s="66"/>
      <c r="CM90" s="66"/>
      <c r="CN90" s="66"/>
      <c r="CO90" s="66"/>
      <c r="CP90" s="66"/>
      <c r="CQ90" s="66"/>
    </row>
    <row r="91" spans="1:95" x14ac:dyDescent="0.25">
      <c r="A91" s="5" t="str">
        <f t="shared" si="51"/>
        <v>110BIODIESEL</v>
      </c>
      <c r="B91" s="3">
        <v>110</v>
      </c>
      <c r="C91" t="str">
        <f>VLOOKUP($B91,'Lookup codes'!$A:$C,2,FALSE)</f>
        <v>Africa</v>
      </c>
      <c r="D91" t="s">
        <v>630</v>
      </c>
      <c r="E91" t="s">
        <v>631</v>
      </c>
      <c r="F91" t="s">
        <v>794</v>
      </c>
      <c r="G91" t="s">
        <v>528</v>
      </c>
      <c r="H91" s="70">
        <f>SUMIFS('IEA production stats by year'!Q:Q,'IEA production stats by year'!$E:$E,$D91,'IEA production stats by year'!$C:$C,"AFRIC")</f>
        <v>0</v>
      </c>
      <c r="I91" s="70">
        <f>SUMIFS('IEA production stats by year'!R:R,'IEA production stats by year'!$E:$E,$D91,'IEA production stats by year'!$C:$C,"AFRIC")</f>
        <v>0</v>
      </c>
      <c r="J91" s="70">
        <f>SUMIFS('IEA production stats by year'!S:S,'IEA production stats by year'!$E:$E,$D91,'IEA production stats by year'!$C:$C,"AFRIC")</f>
        <v>0</v>
      </c>
      <c r="K91" s="70">
        <f>SUMIFS('IEA production stats by year'!T:T,'IEA production stats by year'!$E:$E,$D91,'IEA production stats by year'!$C:$C,"AFRIC")</f>
        <v>0</v>
      </c>
      <c r="L91" s="70">
        <f>SUMIFS('IEA production stats by year'!U:U,'IEA production stats by year'!$E:$E,$D91,'IEA production stats by year'!$C:$C,"AFRIC")</f>
        <v>0</v>
      </c>
      <c r="M91" s="70">
        <f>SUMIFS('IEA production stats by year'!V:V,'IEA production stats by year'!$E:$E,$D91,'IEA production stats by year'!$C:$C,"AFRIC")</f>
        <v>0</v>
      </c>
      <c r="N91" s="70">
        <f>SUMIFS('IEA production stats by year'!W:W,'IEA production stats by year'!$E:$E,$D91,'IEA production stats by year'!$C:$C,"AFRIC")</f>
        <v>0</v>
      </c>
      <c r="O91" s="70">
        <f>SUMIFS('IEA production stats by year'!X:X,'IEA production stats by year'!$E:$E,$D91,'IEA production stats by year'!$C:$C,"AFRIC")</f>
        <v>0</v>
      </c>
      <c r="P91" s="70">
        <f>SUMIFS('IEA production stats by year'!Y:Y,'IEA production stats by year'!$E:$E,$D91,'IEA production stats by year'!$C:$C,"AFRIC")</f>
        <v>0</v>
      </c>
      <c r="Q91" s="70">
        <f>SUMIFS('IEA production stats by year'!Z:Z,'IEA production stats by year'!$E:$E,$D91,'IEA production stats by year'!$C:$C,"AFRIC")</f>
        <v>0</v>
      </c>
      <c r="R91" s="70">
        <f>SUMIFS('IEA production stats by year'!AA:AA,'IEA production stats by year'!$E:$E,$D91,'IEA production stats by year'!$C:$C,"AFRIC")</f>
        <v>0</v>
      </c>
      <c r="S91" s="70">
        <f>SUMIFS('IEA production stats by year'!AB:AB,'IEA production stats by year'!$E:$E,$D91,'IEA production stats by year'!$C:$C,"AFRIC")</f>
        <v>0</v>
      </c>
      <c r="T91" s="70">
        <f>SUMIFS('IEA production stats by year'!AC:AC,'IEA production stats by year'!$E:$E,$D91,'IEA production stats by year'!$C:$C,"AFRIC")</f>
        <v>0</v>
      </c>
      <c r="U91" s="70">
        <f>SUMIFS('IEA production stats by year'!AD:AD,'IEA production stats by year'!$E:$E,$D91,'IEA production stats by year'!$C:$C,"AFRIC")</f>
        <v>0</v>
      </c>
      <c r="V91" s="70">
        <f>SUMIFS('IEA production stats by year'!AE:AE,'IEA production stats by year'!$E:$E,$D91,'IEA production stats by year'!$C:$C,"AFRIC")</f>
        <v>0</v>
      </c>
      <c r="W91" s="70">
        <f>SUMIFS('IEA production stats by year'!AF:AF,'IEA production stats by year'!$E:$E,$D91,'IEA production stats by year'!$C:$C,"AFRIC")</f>
        <v>0</v>
      </c>
      <c r="X91" s="70">
        <f>SUMIFS('IEA production stats by year'!AG:AG,'IEA production stats by year'!$E:$E,$D91,'IEA production stats by year'!$C:$C,"AFRIC")</f>
        <v>0</v>
      </c>
      <c r="Y91" s="70">
        <f>SUMIFS('IEA production stats by year'!AH:AH,'IEA production stats by year'!$E:$E,$D91,'IEA production stats by year'!$C:$C,"AFRIC")</f>
        <v>0</v>
      </c>
      <c r="Z91" s="70">
        <f>SUMIFS('IEA production stats by year'!AI:AI,'IEA production stats by year'!$E:$E,$D91,'IEA production stats by year'!$C:$C,"AFRIC")</f>
        <v>0</v>
      </c>
      <c r="AA91" s="70">
        <f>SUMIFS('IEA production stats by year'!AJ:AJ,'IEA production stats by year'!$E:$E,$D91,'IEA production stats by year'!$C:$C,"AFRIC")</f>
        <v>0</v>
      </c>
      <c r="AB91" s="70">
        <f>SUMIFS('IEA production stats by year'!AK:AK,'IEA production stats by year'!$E:$E,$D91,'IEA production stats by year'!$C:$C,"AFRIC")</f>
        <v>0</v>
      </c>
      <c r="AC91" s="70">
        <f>SUMIFS('IEA production stats by year'!AL:AL,'IEA production stats by year'!$E:$E,$D91,'IEA production stats by year'!$C:$C,"AFRIC")</f>
        <v>0</v>
      </c>
      <c r="AD91" s="58"/>
      <c r="AE91" s="58"/>
      <c r="AF91" s="58"/>
      <c r="AG91" s="58"/>
      <c r="AH91" s="58"/>
      <c r="AI91" s="58"/>
      <c r="AJ91" s="58"/>
      <c r="AK91" s="58"/>
      <c r="AL91" s="58"/>
      <c r="AM91" s="58"/>
      <c r="AN91" s="58"/>
      <c r="AO91" s="58"/>
      <c r="AP91" s="58"/>
      <c r="AQ91" s="58"/>
      <c r="AR91" s="58"/>
      <c r="AS91" s="58"/>
      <c r="AT91" s="58"/>
      <c r="AU91" s="58"/>
      <c r="AV91" s="58"/>
      <c r="AW91" s="58"/>
      <c r="AX91" s="58"/>
      <c r="AY91" s="58"/>
      <c r="AZ91" s="62"/>
      <c r="BA91" s="62"/>
      <c r="BB91" s="62"/>
      <c r="BC91" s="62"/>
      <c r="BD91" s="62"/>
      <c r="BE91" s="62"/>
      <c r="BF91" s="62"/>
      <c r="BG91" s="62"/>
      <c r="BH91" s="62"/>
      <c r="BI91" s="62"/>
      <c r="BJ91" s="62"/>
      <c r="BK91" s="62"/>
      <c r="BL91" s="62"/>
      <c r="BM91" s="62"/>
      <c r="BN91" s="62"/>
      <c r="BO91" s="62"/>
      <c r="BP91" s="62"/>
      <c r="BQ91" s="62"/>
      <c r="BR91" s="62"/>
      <c r="BS91" s="62"/>
      <c r="BT91" s="62"/>
      <c r="BU91" s="62"/>
      <c r="BV91" s="66"/>
      <c r="BW91" s="66"/>
      <c r="BX91" s="66"/>
      <c r="BY91" s="66"/>
      <c r="BZ91" s="66"/>
      <c r="CA91" s="66"/>
      <c r="CB91" s="66"/>
      <c r="CC91" s="66"/>
      <c r="CD91" s="66"/>
      <c r="CE91" s="66"/>
      <c r="CF91" s="66"/>
      <c r="CG91" s="66"/>
      <c r="CH91" s="66"/>
      <c r="CI91" s="66"/>
      <c r="CJ91" s="66"/>
      <c r="CK91" s="66"/>
      <c r="CL91" s="66"/>
      <c r="CM91" s="66"/>
      <c r="CN91" s="66"/>
      <c r="CO91" s="66"/>
      <c r="CP91" s="66"/>
      <c r="CQ91" s="66"/>
    </row>
    <row r="92" spans="1:95" x14ac:dyDescent="0.25">
      <c r="A92" s="5" t="str">
        <f t="shared" si="51"/>
        <v>110OBIOLIQ</v>
      </c>
      <c r="B92" s="3">
        <v>110</v>
      </c>
      <c r="C92" t="str">
        <f>VLOOKUP($B92,'Lookup codes'!$A:$C,2,FALSE)</f>
        <v>Africa</v>
      </c>
      <c r="D92" t="s">
        <v>632</v>
      </c>
      <c r="E92" t="s">
        <v>633</v>
      </c>
      <c r="F92" t="s">
        <v>794</v>
      </c>
      <c r="G92" t="s">
        <v>528</v>
      </c>
      <c r="H92" s="70">
        <f>SUMIFS('IEA production stats by year'!Q:Q,'IEA production stats by year'!$E:$E,$D92,'IEA production stats by year'!$C:$C,"AFRIC")</f>
        <v>0</v>
      </c>
      <c r="I92" s="70">
        <f>SUMIFS('IEA production stats by year'!R:R,'IEA production stats by year'!$E:$E,$D92,'IEA production stats by year'!$C:$C,"AFRIC")</f>
        <v>0</v>
      </c>
      <c r="J92" s="70">
        <f>SUMIFS('IEA production stats by year'!S:S,'IEA production stats by year'!$E:$E,$D92,'IEA production stats by year'!$C:$C,"AFRIC")</f>
        <v>0</v>
      </c>
      <c r="K92" s="70">
        <f>SUMIFS('IEA production stats by year'!T:T,'IEA production stats by year'!$E:$E,$D92,'IEA production stats by year'!$C:$C,"AFRIC")</f>
        <v>0</v>
      </c>
      <c r="L92" s="70">
        <f>SUMIFS('IEA production stats by year'!U:U,'IEA production stats by year'!$E:$E,$D92,'IEA production stats by year'!$C:$C,"AFRIC")</f>
        <v>0</v>
      </c>
      <c r="M92" s="70">
        <f>SUMIFS('IEA production stats by year'!V:V,'IEA production stats by year'!$E:$E,$D92,'IEA production stats by year'!$C:$C,"AFRIC")</f>
        <v>0</v>
      </c>
      <c r="N92" s="70">
        <f>SUMIFS('IEA production stats by year'!W:W,'IEA production stats by year'!$E:$E,$D92,'IEA production stats by year'!$C:$C,"AFRIC")</f>
        <v>0</v>
      </c>
      <c r="O92" s="70">
        <f>SUMIFS('IEA production stats by year'!X:X,'IEA production stats by year'!$E:$E,$D92,'IEA production stats by year'!$C:$C,"AFRIC")</f>
        <v>0</v>
      </c>
      <c r="P92" s="70">
        <f>SUMIFS('IEA production stats by year'!Y:Y,'IEA production stats by year'!$E:$E,$D92,'IEA production stats by year'!$C:$C,"AFRIC")</f>
        <v>0</v>
      </c>
      <c r="Q92" s="70">
        <f>SUMIFS('IEA production stats by year'!Z:Z,'IEA production stats by year'!$E:$E,$D92,'IEA production stats by year'!$C:$C,"AFRIC")</f>
        <v>0</v>
      </c>
      <c r="R92" s="70">
        <f>SUMIFS('IEA production stats by year'!AA:AA,'IEA production stats by year'!$E:$E,$D92,'IEA production stats by year'!$C:$C,"AFRIC")</f>
        <v>0</v>
      </c>
      <c r="S92" s="70">
        <f>SUMIFS('IEA production stats by year'!AB:AB,'IEA production stats by year'!$E:$E,$D92,'IEA production stats by year'!$C:$C,"AFRIC")</f>
        <v>0</v>
      </c>
      <c r="T92" s="70">
        <f>SUMIFS('IEA production stats by year'!AC:AC,'IEA production stats by year'!$E:$E,$D92,'IEA production stats by year'!$C:$C,"AFRIC")</f>
        <v>0</v>
      </c>
      <c r="U92" s="70">
        <f>SUMIFS('IEA production stats by year'!AD:AD,'IEA production stats by year'!$E:$E,$D92,'IEA production stats by year'!$C:$C,"AFRIC")</f>
        <v>0</v>
      </c>
      <c r="V92" s="70">
        <f>SUMIFS('IEA production stats by year'!AE:AE,'IEA production stats by year'!$E:$E,$D92,'IEA production stats by year'!$C:$C,"AFRIC")</f>
        <v>0</v>
      </c>
      <c r="W92" s="70">
        <f>SUMIFS('IEA production stats by year'!AF:AF,'IEA production stats by year'!$E:$E,$D92,'IEA production stats by year'!$C:$C,"AFRIC")</f>
        <v>0</v>
      </c>
      <c r="X92" s="70">
        <f>SUMIFS('IEA production stats by year'!AG:AG,'IEA production stats by year'!$E:$E,$D92,'IEA production stats by year'!$C:$C,"AFRIC")</f>
        <v>0</v>
      </c>
      <c r="Y92" s="70">
        <f>SUMIFS('IEA production stats by year'!AH:AH,'IEA production stats by year'!$E:$E,$D92,'IEA production stats by year'!$C:$C,"AFRIC")</f>
        <v>0</v>
      </c>
      <c r="Z92" s="70">
        <f>SUMIFS('IEA production stats by year'!AI:AI,'IEA production stats by year'!$E:$E,$D92,'IEA production stats by year'!$C:$C,"AFRIC")</f>
        <v>0</v>
      </c>
      <c r="AA92" s="70">
        <f>SUMIFS('IEA production stats by year'!AJ:AJ,'IEA production stats by year'!$E:$E,$D92,'IEA production stats by year'!$C:$C,"AFRIC")</f>
        <v>0</v>
      </c>
      <c r="AB92" s="70">
        <f>SUMIFS('IEA production stats by year'!AK:AK,'IEA production stats by year'!$E:$E,$D92,'IEA production stats by year'!$C:$C,"AFRIC")</f>
        <v>0</v>
      </c>
      <c r="AC92" s="70">
        <f>SUMIFS('IEA production stats by year'!AL:AL,'IEA production stats by year'!$E:$E,$D92,'IEA production stats by year'!$C:$C,"AFRIC")</f>
        <v>0</v>
      </c>
      <c r="AD92" s="58"/>
      <c r="AE92" s="58"/>
      <c r="AF92" s="58"/>
      <c r="AG92" s="58"/>
      <c r="AH92" s="58"/>
      <c r="AI92" s="58"/>
      <c r="AJ92" s="58"/>
      <c r="AK92" s="58"/>
      <c r="AL92" s="58"/>
      <c r="AM92" s="58"/>
      <c r="AN92" s="58"/>
      <c r="AO92" s="58"/>
      <c r="AP92" s="58"/>
      <c r="AQ92" s="58"/>
      <c r="AR92" s="58"/>
      <c r="AS92" s="58"/>
      <c r="AT92" s="58"/>
      <c r="AU92" s="58"/>
      <c r="AV92" s="58"/>
      <c r="AW92" s="58"/>
      <c r="AX92" s="58"/>
      <c r="AY92" s="58"/>
      <c r="AZ92" s="62"/>
      <c r="BA92" s="62"/>
      <c r="BB92" s="62"/>
      <c r="BC92" s="62"/>
      <c r="BD92" s="62"/>
      <c r="BE92" s="62"/>
      <c r="BF92" s="62"/>
      <c r="BG92" s="62"/>
      <c r="BH92" s="62"/>
      <c r="BI92" s="62"/>
      <c r="BJ92" s="62"/>
      <c r="BK92" s="62"/>
      <c r="BL92" s="62"/>
      <c r="BM92" s="62"/>
      <c r="BN92" s="62"/>
      <c r="BO92" s="62"/>
      <c r="BP92" s="62"/>
      <c r="BQ92" s="62"/>
      <c r="BR92" s="62"/>
      <c r="BS92" s="62"/>
      <c r="BT92" s="62"/>
      <c r="BU92" s="62"/>
      <c r="BV92" s="66"/>
      <c r="BW92" s="66"/>
      <c r="BX92" s="66"/>
      <c r="BY92" s="66"/>
      <c r="BZ92" s="66"/>
      <c r="CA92" s="66"/>
      <c r="CB92" s="66"/>
      <c r="CC92" s="66"/>
      <c r="CD92" s="66"/>
      <c r="CE92" s="66"/>
      <c r="CF92" s="66"/>
      <c r="CG92" s="66"/>
      <c r="CH92" s="66"/>
      <c r="CI92" s="66"/>
      <c r="CJ92" s="66"/>
      <c r="CK92" s="66"/>
      <c r="CL92" s="66"/>
      <c r="CM92" s="66"/>
      <c r="CN92" s="66"/>
      <c r="CO92" s="66"/>
      <c r="CP92" s="66"/>
      <c r="CQ92" s="66"/>
    </row>
    <row r="93" spans="1:95" x14ac:dyDescent="0.25">
      <c r="A93" s="5" t="str">
        <f t="shared" si="51"/>
        <v>110PRIMSBIO</v>
      </c>
      <c r="B93" s="3">
        <v>110</v>
      </c>
      <c r="C93" t="str">
        <f>VLOOKUP($B93,'Lookup codes'!$A:$C,2,FALSE)</f>
        <v>Africa</v>
      </c>
      <c r="D93" t="s">
        <v>634</v>
      </c>
      <c r="E93" t="s">
        <v>635</v>
      </c>
      <c r="F93" t="s">
        <v>794</v>
      </c>
      <c r="G93" t="s">
        <v>528</v>
      </c>
      <c r="H93" s="70">
        <f>SUMIFS('IEA production stats by year'!Q:Q,'IEA production stats by year'!$E:$E,$D93,'IEA production stats by year'!$C:$C,"AFRIC")</f>
        <v>10345915.005799999</v>
      </c>
      <c r="I93" s="70">
        <f>SUMIFS('IEA production stats by year'!R:R,'IEA production stats by year'!$E:$E,$D93,'IEA production stats by year'!$C:$C,"AFRIC")</f>
        <v>10602907.999500001</v>
      </c>
      <c r="J93" s="70">
        <f>SUMIFS('IEA production stats by year'!S:S,'IEA production stats by year'!$E:$E,$D93,'IEA production stats by year'!$C:$C,"AFRIC")</f>
        <v>10881138.0044</v>
      </c>
      <c r="K93" s="70">
        <f>SUMIFS('IEA production stats by year'!T:T,'IEA production stats by year'!$E:$E,$D93,'IEA production stats by year'!$C:$C,"AFRIC")</f>
        <v>11151563.002</v>
      </c>
      <c r="L93" s="70">
        <f>SUMIFS('IEA production stats by year'!U:U,'IEA production stats by year'!$E:$E,$D93,'IEA production stats by year'!$C:$C,"AFRIC")</f>
        <v>11563741.014599999</v>
      </c>
      <c r="M93" s="70">
        <f>SUMIFS('IEA production stats by year'!V:V,'IEA production stats by year'!$E:$E,$D93,'IEA production stats by year'!$C:$C,"AFRIC")</f>
        <v>11837699.9979</v>
      </c>
      <c r="N93" s="70">
        <f>SUMIFS('IEA production stats by year'!W:W,'IEA production stats by year'!$E:$E,$D93,'IEA production stats by year'!$C:$C,"AFRIC")</f>
        <v>12129337.007300001</v>
      </c>
      <c r="O93" s="70">
        <f>SUMIFS('IEA production stats by year'!X:X,'IEA production stats by year'!$E:$E,$D93,'IEA production stats by year'!$C:$C,"AFRIC")</f>
        <v>12352697.0011</v>
      </c>
      <c r="P93" s="70">
        <f>SUMIFS('IEA production stats by year'!Y:Y,'IEA production stats by year'!$E:$E,$D93,'IEA production stats by year'!$C:$C,"AFRIC")</f>
        <v>12673669.000600001</v>
      </c>
      <c r="Q93" s="70">
        <f>SUMIFS('IEA production stats by year'!Z:Z,'IEA production stats by year'!$E:$E,$D93,'IEA production stats by year'!$C:$C,"AFRIC")</f>
        <v>12992306.993000001</v>
      </c>
      <c r="R93" s="70">
        <f>SUMIFS('IEA production stats by year'!AA:AA,'IEA production stats by year'!$E:$E,$D93,'IEA production stats by year'!$C:$C,"AFRIC")</f>
        <v>13230146.9969</v>
      </c>
      <c r="S93" s="70">
        <f>SUMIFS('IEA production stats by year'!AB:AB,'IEA production stats by year'!$E:$E,$D93,'IEA production stats by year'!$C:$C,"AFRIC")</f>
        <v>13697854.998500001</v>
      </c>
      <c r="T93" s="70">
        <f>SUMIFS('IEA production stats by year'!AC:AC,'IEA production stats by year'!$E:$E,$D93,'IEA production stats by year'!$C:$C,"AFRIC")</f>
        <v>14266765.0067</v>
      </c>
      <c r="U93" s="70">
        <f>SUMIFS('IEA production stats by year'!AD:AD,'IEA production stats by year'!$E:$E,$D93,'IEA production stats by year'!$C:$C,"AFRIC")</f>
        <v>14606848.0064</v>
      </c>
      <c r="V93" s="70">
        <f>SUMIFS('IEA production stats by year'!AE:AE,'IEA production stats by year'!$E:$E,$D93,'IEA production stats by year'!$C:$C,"AFRIC")</f>
        <v>14780778.999500001</v>
      </c>
      <c r="W93" s="70">
        <f>SUMIFS('IEA production stats by year'!AF:AF,'IEA production stats by year'!$E:$E,$D93,'IEA production stats by year'!$C:$C,"AFRIC")</f>
        <v>15037030.0001</v>
      </c>
      <c r="X93" s="70">
        <f>SUMIFS('IEA production stats by year'!AG:AG,'IEA production stats by year'!$E:$E,$D93,'IEA production stats by year'!$C:$C,"AFRIC")</f>
        <v>15167316.0065</v>
      </c>
      <c r="Y93" s="70">
        <f>SUMIFS('IEA production stats by year'!AH:AH,'IEA production stats by year'!$E:$E,$D93,'IEA production stats by year'!$C:$C,"AFRIC")</f>
        <v>15415933.3026</v>
      </c>
      <c r="Z93" s="70">
        <f>SUMIFS('IEA production stats by year'!AI:AI,'IEA production stats by year'!$E:$E,$D93,'IEA production stats by year'!$C:$C,"AFRIC")</f>
        <v>15693826.4794</v>
      </c>
      <c r="AA93" s="70">
        <f>SUMIFS('IEA production stats by year'!AJ:AJ,'IEA production stats by year'!$E:$E,$D93,'IEA production stats by year'!$C:$C,"AFRIC")</f>
        <v>16084946.7805</v>
      </c>
      <c r="AB93" s="70">
        <f>SUMIFS('IEA production stats by year'!AK:AK,'IEA production stats by year'!$E:$E,$D93,'IEA production stats by year'!$C:$C,"AFRIC")</f>
        <v>16336571.601600001</v>
      </c>
      <c r="AC93" s="70">
        <f>SUMIFS('IEA production stats by year'!AL:AL,'IEA production stats by year'!$E:$E,$D93,'IEA production stats by year'!$C:$C,"AFRIC")</f>
        <v>0</v>
      </c>
      <c r="AD93" s="58"/>
      <c r="AE93" s="58"/>
      <c r="AF93" s="58"/>
      <c r="AG93" s="58"/>
      <c r="AH93" s="58"/>
      <c r="AI93" s="58"/>
      <c r="AJ93" s="58"/>
      <c r="AK93" s="58"/>
      <c r="AL93" s="58"/>
      <c r="AM93" s="58"/>
      <c r="AN93" s="58"/>
      <c r="AO93" s="58"/>
      <c r="AP93" s="58"/>
      <c r="AQ93" s="58"/>
      <c r="AR93" s="58"/>
      <c r="AS93" s="58"/>
      <c r="AT93" s="58"/>
      <c r="AU93" s="58"/>
      <c r="AV93" s="58"/>
      <c r="AW93" s="58"/>
      <c r="AX93" s="58"/>
      <c r="AY93" s="58"/>
      <c r="AZ93" s="62"/>
      <c r="BA93" s="62"/>
      <c r="BB93" s="62"/>
      <c r="BC93" s="62"/>
      <c r="BD93" s="62"/>
      <c r="BE93" s="62"/>
      <c r="BF93" s="62"/>
      <c r="BG93" s="62"/>
      <c r="BH93" s="62"/>
      <c r="BI93" s="62"/>
      <c r="BJ93" s="62"/>
      <c r="BK93" s="62"/>
      <c r="BL93" s="62"/>
      <c r="BM93" s="62"/>
      <c r="BN93" s="62"/>
      <c r="BO93" s="62"/>
      <c r="BP93" s="62"/>
      <c r="BQ93" s="62"/>
      <c r="BR93" s="62"/>
      <c r="BS93" s="62"/>
      <c r="BT93" s="62"/>
      <c r="BU93" s="62"/>
      <c r="BV93" s="66"/>
      <c r="BW93" s="66"/>
      <c r="BX93" s="66"/>
      <c r="BY93" s="66"/>
      <c r="BZ93" s="66"/>
      <c r="CA93" s="66"/>
      <c r="CB93" s="66"/>
      <c r="CC93" s="66"/>
      <c r="CD93" s="66"/>
      <c r="CE93" s="66"/>
      <c r="CF93" s="66"/>
      <c r="CG93" s="66"/>
      <c r="CH93" s="66"/>
      <c r="CI93" s="66"/>
      <c r="CJ93" s="66"/>
      <c r="CK93" s="66"/>
      <c r="CL93" s="66"/>
      <c r="CM93" s="66"/>
      <c r="CN93" s="66"/>
      <c r="CO93" s="66"/>
      <c r="CP93" s="66"/>
      <c r="CQ93" s="66"/>
    </row>
    <row r="94" spans="1:95" x14ac:dyDescent="0.25">
      <c r="A94" s="5" t="str">
        <f t="shared" si="51"/>
        <v>110BIOGASES</v>
      </c>
      <c r="B94" s="3">
        <v>110</v>
      </c>
      <c r="C94" t="str">
        <f>VLOOKUP($B94,'Lookup codes'!$A:$C,2,FALSE)</f>
        <v>Africa</v>
      </c>
      <c r="D94" t="s">
        <v>636</v>
      </c>
      <c r="E94" t="s">
        <v>637</v>
      </c>
      <c r="F94" t="s">
        <v>794</v>
      </c>
      <c r="G94" t="s">
        <v>528</v>
      </c>
      <c r="H94" s="70">
        <f>SUMIFS('IEA production stats by year'!Q:Q,'IEA production stats by year'!$E:$E,$D94,'IEA production stats by year'!$C:$C,"AFRIC")</f>
        <v>0</v>
      </c>
      <c r="I94" s="70">
        <f>SUMIFS('IEA production stats by year'!R:R,'IEA production stats by year'!$E:$E,$D94,'IEA production stats by year'!$C:$C,"AFRIC")</f>
        <v>0</v>
      </c>
      <c r="J94" s="70">
        <f>SUMIFS('IEA production stats by year'!S:S,'IEA production stats by year'!$E:$E,$D94,'IEA production stats by year'!$C:$C,"AFRIC")</f>
        <v>0</v>
      </c>
      <c r="K94" s="70">
        <f>SUMIFS('IEA production stats by year'!T:T,'IEA production stats by year'!$E:$E,$D94,'IEA production stats by year'!$C:$C,"AFRIC")</f>
        <v>0</v>
      </c>
      <c r="L94" s="70">
        <f>SUMIFS('IEA production stats by year'!U:U,'IEA production stats by year'!$E:$E,$D94,'IEA production stats by year'!$C:$C,"AFRIC")</f>
        <v>0</v>
      </c>
      <c r="M94" s="70">
        <f>SUMIFS('IEA production stats by year'!V:V,'IEA production stats by year'!$E:$E,$D94,'IEA production stats by year'!$C:$C,"AFRIC")</f>
        <v>0</v>
      </c>
      <c r="N94" s="70">
        <f>SUMIFS('IEA production stats by year'!W:W,'IEA production stats by year'!$E:$E,$D94,'IEA production stats by year'!$C:$C,"AFRIC")</f>
        <v>0</v>
      </c>
      <c r="O94" s="70">
        <f>SUMIFS('IEA production stats by year'!X:X,'IEA production stats by year'!$E:$E,$D94,'IEA production stats by year'!$C:$C,"AFRIC")</f>
        <v>0</v>
      </c>
      <c r="P94" s="70">
        <f>SUMIFS('IEA production stats by year'!Y:Y,'IEA production stats by year'!$E:$E,$D94,'IEA production stats by year'!$C:$C,"AFRIC")</f>
        <v>49.998800000000003</v>
      </c>
      <c r="Q94" s="70">
        <f>SUMIFS('IEA production stats by year'!Z:Z,'IEA production stats by year'!$E:$E,$D94,'IEA production stats by year'!$C:$C,"AFRIC")</f>
        <v>75.998800000000003</v>
      </c>
      <c r="R94" s="70">
        <f>SUMIFS('IEA production stats by year'!AA:AA,'IEA production stats by year'!$E:$E,$D94,'IEA production stats by year'!$C:$C,"AFRIC")</f>
        <v>89.003</v>
      </c>
      <c r="S94" s="70">
        <f>SUMIFS('IEA production stats by year'!AB:AB,'IEA production stats by year'!$E:$E,$D94,'IEA production stats by year'!$C:$C,"AFRIC")</f>
        <v>53.000700000000002</v>
      </c>
      <c r="T94" s="70">
        <f>SUMIFS('IEA production stats by year'!AC:AC,'IEA production stats by year'!$E:$E,$D94,'IEA production stats by year'!$C:$C,"AFRIC")</f>
        <v>236.00149999999999</v>
      </c>
      <c r="U94" s="70">
        <f>SUMIFS('IEA production stats by year'!AD:AD,'IEA production stats by year'!$E:$E,$D94,'IEA production stats by year'!$C:$C,"AFRIC")</f>
        <v>262.0016</v>
      </c>
      <c r="V94" s="70">
        <f>SUMIFS('IEA production stats by year'!AE:AE,'IEA production stats by year'!$E:$E,$D94,'IEA production stats by year'!$C:$C,"AFRIC")</f>
        <v>278.00349999999997</v>
      </c>
      <c r="W94" s="70">
        <f>SUMIFS('IEA production stats by year'!AF:AF,'IEA production stats by year'!$E:$E,$D94,'IEA production stats by year'!$C:$C,"AFRIC")</f>
        <v>276.99869999999999</v>
      </c>
      <c r="X94" s="70">
        <f>SUMIFS('IEA production stats by year'!AG:AG,'IEA production stats by year'!$E:$E,$D94,'IEA production stats by year'!$C:$C,"AFRIC")</f>
        <v>296.99900000000002</v>
      </c>
      <c r="Y94" s="70">
        <f>SUMIFS('IEA production stats by year'!AH:AH,'IEA production stats by year'!$E:$E,$D94,'IEA production stats by year'!$C:$C,"AFRIC")</f>
        <v>273.71210000000002</v>
      </c>
      <c r="Z94" s="70">
        <f>SUMIFS('IEA production stats by year'!AI:AI,'IEA production stats by year'!$E:$E,$D94,'IEA production stats by year'!$C:$C,"AFRIC")</f>
        <v>343.79489999999998</v>
      </c>
      <c r="AA94" s="70">
        <f>SUMIFS('IEA production stats by year'!AJ:AJ,'IEA production stats by year'!$E:$E,$D94,'IEA production stats by year'!$C:$C,"AFRIC")</f>
        <v>309.9572</v>
      </c>
      <c r="AB94" s="70">
        <f>SUMIFS('IEA production stats by year'!AK:AK,'IEA production stats by year'!$E:$E,$D94,'IEA production stats by year'!$C:$C,"AFRIC")</f>
        <v>368.75659999999999</v>
      </c>
      <c r="AC94" s="70">
        <f>SUMIFS('IEA production stats by year'!AL:AL,'IEA production stats by year'!$E:$E,$D94,'IEA production stats by year'!$C:$C,"AFRIC")</f>
        <v>0</v>
      </c>
      <c r="AD94" s="58"/>
      <c r="AE94" s="58"/>
      <c r="AF94" s="58"/>
      <c r="AG94" s="58"/>
      <c r="AH94" s="58"/>
      <c r="AI94" s="58"/>
      <c r="AJ94" s="58"/>
      <c r="AK94" s="58"/>
      <c r="AL94" s="58"/>
      <c r="AM94" s="58"/>
      <c r="AN94" s="58"/>
      <c r="AO94" s="58"/>
      <c r="AP94" s="58"/>
      <c r="AQ94" s="58"/>
      <c r="AR94" s="58"/>
      <c r="AS94" s="58"/>
      <c r="AT94" s="58"/>
      <c r="AU94" s="58"/>
      <c r="AV94" s="58"/>
      <c r="AW94" s="58"/>
      <c r="AX94" s="58"/>
      <c r="AY94" s="58"/>
      <c r="AZ94" s="62"/>
      <c r="BA94" s="62"/>
      <c r="BB94" s="62"/>
      <c r="BC94" s="62"/>
      <c r="BD94" s="62"/>
      <c r="BE94" s="62"/>
      <c r="BF94" s="62"/>
      <c r="BG94" s="62"/>
      <c r="BH94" s="62"/>
      <c r="BI94" s="62"/>
      <c r="BJ94" s="62"/>
      <c r="BK94" s="62"/>
      <c r="BL94" s="62"/>
      <c r="BM94" s="62"/>
      <c r="BN94" s="62"/>
      <c r="BO94" s="62"/>
      <c r="BP94" s="62"/>
      <c r="BQ94" s="62"/>
      <c r="BR94" s="62"/>
      <c r="BS94" s="62"/>
      <c r="BT94" s="62"/>
      <c r="BU94" s="62"/>
      <c r="BV94" s="66"/>
      <c r="BW94" s="66"/>
      <c r="BX94" s="66"/>
      <c r="BY94" s="66"/>
      <c r="BZ94" s="66"/>
      <c r="CA94" s="66"/>
      <c r="CB94" s="66"/>
      <c r="CC94" s="66"/>
      <c r="CD94" s="66"/>
      <c r="CE94" s="66"/>
      <c r="CF94" s="66"/>
      <c r="CG94" s="66"/>
      <c r="CH94" s="66"/>
      <c r="CI94" s="66"/>
      <c r="CJ94" s="66"/>
      <c r="CK94" s="66"/>
      <c r="CL94" s="66"/>
      <c r="CM94" s="66"/>
      <c r="CN94" s="66"/>
      <c r="CO94" s="66"/>
      <c r="CP94" s="66"/>
      <c r="CQ94" s="66"/>
    </row>
    <row r="95" spans="1:95" x14ac:dyDescent="0.25">
      <c r="A95" s="5" t="str">
        <f t="shared" si="51"/>
        <v>110BIOJETKERO</v>
      </c>
      <c r="B95" s="3">
        <v>110</v>
      </c>
      <c r="C95" t="str">
        <f>VLOOKUP($B95,'Lookup codes'!$A:$C,2,FALSE)</f>
        <v>Africa</v>
      </c>
      <c r="D95" t="s">
        <v>638</v>
      </c>
      <c r="E95" t="s">
        <v>639</v>
      </c>
      <c r="F95" t="s">
        <v>794</v>
      </c>
      <c r="G95" t="s">
        <v>528</v>
      </c>
      <c r="H95" s="70">
        <f>SUMIFS('IEA production stats by year'!Q:Q,'IEA production stats by year'!$E:$E,$D95,'IEA production stats by year'!$C:$C,"AFRIC")</f>
        <v>0</v>
      </c>
      <c r="I95" s="70">
        <f>SUMIFS('IEA production stats by year'!R:R,'IEA production stats by year'!$E:$E,$D95,'IEA production stats by year'!$C:$C,"AFRIC")</f>
        <v>0</v>
      </c>
      <c r="J95" s="70">
        <f>SUMIFS('IEA production stats by year'!S:S,'IEA production stats by year'!$E:$E,$D95,'IEA production stats by year'!$C:$C,"AFRIC")</f>
        <v>0</v>
      </c>
      <c r="K95" s="70">
        <f>SUMIFS('IEA production stats by year'!T:T,'IEA production stats by year'!$E:$E,$D95,'IEA production stats by year'!$C:$C,"AFRIC")</f>
        <v>0</v>
      </c>
      <c r="L95" s="70">
        <f>SUMIFS('IEA production stats by year'!U:U,'IEA production stats by year'!$E:$E,$D95,'IEA production stats by year'!$C:$C,"AFRIC")</f>
        <v>0</v>
      </c>
      <c r="M95" s="70">
        <f>SUMIFS('IEA production stats by year'!V:V,'IEA production stats by year'!$E:$E,$D95,'IEA production stats by year'!$C:$C,"AFRIC")</f>
        <v>0</v>
      </c>
      <c r="N95" s="70">
        <f>SUMIFS('IEA production stats by year'!W:W,'IEA production stats by year'!$E:$E,$D95,'IEA production stats by year'!$C:$C,"AFRIC")</f>
        <v>0</v>
      </c>
      <c r="O95" s="70">
        <f>SUMIFS('IEA production stats by year'!X:X,'IEA production stats by year'!$E:$E,$D95,'IEA production stats by year'!$C:$C,"AFRIC")</f>
        <v>0</v>
      </c>
      <c r="P95" s="70">
        <f>SUMIFS('IEA production stats by year'!Y:Y,'IEA production stats by year'!$E:$E,$D95,'IEA production stats by year'!$C:$C,"AFRIC")</f>
        <v>0</v>
      </c>
      <c r="Q95" s="70">
        <f>SUMIFS('IEA production stats by year'!Z:Z,'IEA production stats by year'!$E:$E,$D95,'IEA production stats by year'!$C:$C,"AFRIC")</f>
        <v>0</v>
      </c>
      <c r="R95" s="70">
        <f>SUMIFS('IEA production stats by year'!AA:AA,'IEA production stats by year'!$E:$E,$D95,'IEA production stats by year'!$C:$C,"AFRIC")</f>
        <v>0</v>
      </c>
      <c r="S95" s="70">
        <f>SUMIFS('IEA production stats by year'!AB:AB,'IEA production stats by year'!$E:$E,$D95,'IEA production stats by year'!$C:$C,"AFRIC")</f>
        <v>0</v>
      </c>
      <c r="T95" s="70">
        <f>SUMIFS('IEA production stats by year'!AC:AC,'IEA production stats by year'!$E:$E,$D95,'IEA production stats by year'!$C:$C,"AFRIC")</f>
        <v>0</v>
      </c>
      <c r="U95" s="70">
        <f>SUMIFS('IEA production stats by year'!AD:AD,'IEA production stats by year'!$E:$E,$D95,'IEA production stats by year'!$C:$C,"AFRIC")</f>
        <v>0</v>
      </c>
      <c r="V95" s="70">
        <f>SUMIFS('IEA production stats by year'!AE:AE,'IEA production stats by year'!$E:$E,$D95,'IEA production stats by year'!$C:$C,"AFRIC")</f>
        <v>0</v>
      </c>
      <c r="W95" s="70">
        <f>SUMIFS('IEA production stats by year'!AF:AF,'IEA production stats by year'!$E:$E,$D95,'IEA production stats by year'!$C:$C,"AFRIC")</f>
        <v>0</v>
      </c>
      <c r="X95" s="70">
        <f>SUMIFS('IEA production stats by year'!AG:AG,'IEA production stats by year'!$E:$E,$D95,'IEA production stats by year'!$C:$C,"AFRIC")</f>
        <v>0</v>
      </c>
      <c r="Y95" s="70">
        <f>SUMIFS('IEA production stats by year'!AH:AH,'IEA production stats by year'!$E:$E,$D95,'IEA production stats by year'!$C:$C,"AFRIC")</f>
        <v>0</v>
      </c>
      <c r="Z95" s="70">
        <f>SUMIFS('IEA production stats by year'!AI:AI,'IEA production stats by year'!$E:$E,$D95,'IEA production stats by year'!$C:$C,"AFRIC")</f>
        <v>0</v>
      </c>
      <c r="AA95" s="70">
        <f>SUMIFS('IEA production stats by year'!AJ:AJ,'IEA production stats by year'!$E:$E,$D95,'IEA production stats by year'!$C:$C,"AFRIC")</f>
        <v>0</v>
      </c>
      <c r="AB95" s="70">
        <f>SUMIFS('IEA production stats by year'!AK:AK,'IEA production stats by year'!$E:$E,$D95,'IEA production stats by year'!$C:$C,"AFRIC")</f>
        <v>0</v>
      </c>
      <c r="AC95" s="70">
        <f>SUMIFS('IEA production stats by year'!AL:AL,'IEA production stats by year'!$E:$E,$D95,'IEA production stats by year'!$C:$C,"AFRIC")</f>
        <v>0</v>
      </c>
      <c r="AD95" s="58"/>
      <c r="AE95" s="58"/>
      <c r="AF95" s="58"/>
      <c r="AG95" s="58"/>
      <c r="AH95" s="58"/>
      <c r="AI95" s="58"/>
      <c r="AJ95" s="58"/>
      <c r="AK95" s="58"/>
      <c r="AL95" s="58"/>
      <c r="AM95" s="58"/>
      <c r="AN95" s="58"/>
      <c r="AO95" s="58"/>
      <c r="AP95" s="58"/>
      <c r="AQ95" s="58"/>
      <c r="AR95" s="58"/>
      <c r="AS95" s="58"/>
      <c r="AT95" s="58"/>
      <c r="AU95" s="58"/>
      <c r="AV95" s="58"/>
      <c r="AW95" s="58"/>
      <c r="AX95" s="58"/>
      <c r="AY95" s="58"/>
      <c r="AZ95" s="62"/>
      <c r="BA95" s="62"/>
      <c r="BB95" s="62"/>
      <c r="BC95" s="62"/>
      <c r="BD95" s="62"/>
      <c r="BE95" s="62"/>
      <c r="BF95" s="62"/>
      <c r="BG95" s="62"/>
      <c r="BH95" s="62"/>
      <c r="BI95" s="62"/>
      <c r="BJ95" s="62"/>
      <c r="BK95" s="62"/>
      <c r="BL95" s="62"/>
      <c r="BM95" s="62"/>
      <c r="BN95" s="62"/>
      <c r="BO95" s="62"/>
      <c r="BP95" s="62"/>
      <c r="BQ95" s="62"/>
      <c r="BR95" s="62"/>
      <c r="BS95" s="62"/>
      <c r="BT95" s="62"/>
      <c r="BU95" s="62"/>
      <c r="BV95" s="66"/>
      <c r="BW95" s="66"/>
      <c r="BX95" s="66"/>
      <c r="BY95" s="66"/>
      <c r="BZ95" s="66"/>
      <c r="CA95" s="66"/>
      <c r="CB95" s="66"/>
      <c r="CC95" s="66"/>
      <c r="CD95" s="66"/>
      <c r="CE95" s="66"/>
      <c r="CF95" s="66"/>
      <c r="CG95" s="66"/>
      <c r="CH95" s="66"/>
      <c r="CI95" s="66"/>
      <c r="CJ95" s="66"/>
      <c r="CK95" s="66"/>
      <c r="CL95" s="66"/>
      <c r="CM95" s="66"/>
      <c r="CN95" s="66"/>
      <c r="CO95" s="66"/>
      <c r="CP95" s="66"/>
      <c r="CQ95" s="66"/>
    </row>
    <row r="96" spans="1:95" x14ac:dyDescent="0.25">
      <c r="A96" s="5" t="str">
        <f t="shared" si="51"/>
        <v>110MRENEW</v>
      </c>
      <c r="B96" s="3">
        <v>110</v>
      </c>
      <c r="C96" t="str">
        <f>VLOOKUP($B96,'Lookup codes'!$A:$C,2,FALSE)</f>
        <v>Africa</v>
      </c>
      <c r="D96" t="s">
        <v>640</v>
      </c>
      <c r="E96" t="s">
        <v>641</v>
      </c>
      <c r="F96" t="s">
        <v>794</v>
      </c>
      <c r="G96" t="s">
        <v>528</v>
      </c>
      <c r="H96" s="70">
        <f>SUMIFS('IEA production stats by year'!Q:Q,'IEA production stats by year'!$E:$E,$D96,'IEA production stats by year'!$C:$C,"AFRIC")</f>
        <v>10631959.6186</v>
      </c>
      <c r="I96" s="70">
        <f>SUMIFS('IEA production stats by year'!R:R,'IEA production stats by year'!$E:$E,$D96,'IEA production stats by year'!$C:$C,"AFRIC")</f>
        <v>10917313.195699999</v>
      </c>
      <c r="J96" s="70">
        <f>SUMIFS('IEA production stats by year'!S:S,'IEA production stats by year'!$E:$E,$D96,'IEA production stats by year'!$C:$C,"AFRIC")</f>
        <v>11200337.6142</v>
      </c>
      <c r="K96" s="70">
        <f>SUMIFS('IEA production stats by year'!T:T,'IEA production stats by year'!$E:$E,$D96,'IEA production stats by year'!$C:$C,"AFRIC")</f>
        <v>11470122.4165</v>
      </c>
      <c r="L96" s="70">
        <f>SUMIFS('IEA production stats by year'!U:U,'IEA production stats by year'!$E:$E,$D96,'IEA production stats by year'!$C:$C,"AFRIC")</f>
        <v>11917281.0176</v>
      </c>
      <c r="M96" s="70">
        <f>SUMIFS('IEA production stats by year'!V:V,'IEA production stats by year'!$E:$E,$D96,'IEA production stats by year'!$C:$C,"AFRIC")</f>
        <v>12199406.618000001</v>
      </c>
      <c r="N96" s="70">
        <f>SUMIFS('IEA production stats by year'!W:W,'IEA production stats by year'!$E:$E,$D96,'IEA production stats by year'!$C:$C,"AFRIC")</f>
        <v>12503443.6227</v>
      </c>
      <c r="O96" s="70">
        <f>SUMIFS('IEA production stats by year'!X:X,'IEA production stats by year'!$E:$E,$D96,'IEA production stats by year'!$C:$C,"AFRIC")</f>
        <v>12735364.1949</v>
      </c>
      <c r="P96" s="70">
        <f>SUMIFS('IEA production stats by year'!Y:Y,'IEA production stats by year'!$E:$E,$D96,'IEA production stats by year'!$C:$C,"AFRIC")</f>
        <v>13067175.212400001</v>
      </c>
      <c r="Q96" s="70">
        <f>SUMIFS('IEA production stats by year'!Z:Z,'IEA production stats by year'!$E:$E,$D96,'IEA production stats by year'!$C:$C,"AFRIC")</f>
        <v>13406665.0012</v>
      </c>
      <c r="R96" s="70">
        <f>SUMIFS('IEA production stats by year'!AA:AA,'IEA production stats by year'!$E:$E,$D96,'IEA production stats by year'!$C:$C,"AFRIC")</f>
        <v>13677457.214600001</v>
      </c>
      <c r="S96" s="70">
        <f>SUMIFS('IEA production stats by year'!AB:AB,'IEA production stats by year'!$E:$E,$D96,'IEA production stats by year'!$C:$C,"AFRIC")</f>
        <v>14160582.3577</v>
      </c>
      <c r="T96" s="70">
        <f>SUMIFS('IEA production stats by year'!AC:AC,'IEA production stats by year'!$E:$E,$D96,'IEA production stats by year'!$C:$C,"AFRIC")</f>
        <v>14735242.8687</v>
      </c>
      <c r="U96" s="70">
        <f>SUMIFS('IEA production stats by year'!AD:AD,'IEA production stats by year'!$E:$E,$D96,'IEA production stats by year'!$C:$C,"AFRIC")</f>
        <v>15113265.6075</v>
      </c>
      <c r="V96" s="70">
        <f>SUMIFS('IEA production stats by year'!AE:AE,'IEA production stats by year'!$E:$E,$D96,'IEA production stats by year'!$C:$C,"AFRIC")</f>
        <v>15359082.734099999</v>
      </c>
      <c r="W96" s="70">
        <f>SUMIFS('IEA production stats by year'!AF:AF,'IEA production stats by year'!$E:$E,$D96,'IEA production stats by year'!$C:$C,"AFRIC")</f>
        <v>15685785.964500001</v>
      </c>
      <c r="X96" s="70">
        <f>SUMIFS('IEA production stats by year'!AG:AG,'IEA production stats by year'!$E:$E,$D96,'IEA production stats by year'!$C:$C,"AFRIC")</f>
        <v>15829224.547599999</v>
      </c>
      <c r="Y96" s="70">
        <f>SUMIFS('IEA production stats by year'!AH:AH,'IEA production stats by year'!$E:$E,$D96,'IEA production stats by year'!$C:$C,"AFRIC")</f>
        <v>16117603.489800001</v>
      </c>
      <c r="Z96" s="70">
        <f>SUMIFS('IEA production stats by year'!AI:AI,'IEA production stats by year'!$E:$E,$D96,'IEA production stats by year'!$C:$C,"AFRIC")</f>
        <v>16472731.3199</v>
      </c>
      <c r="AA96" s="70">
        <f>SUMIFS('IEA production stats by year'!AJ:AJ,'IEA production stats by year'!$E:$E,$D96,'IEA production stats by year'!$C:$C,"AFRIC")</f>
        <v>16921877.641899999</v>
      </c>
      <c r="AB96" s="70">
        <f>SUMIFS('IEA production stats by year'!AK:AK,'IEA production stats by year'!$E:$E,$D96,'IEA production stats by year'!$C:$C,"AFRIC")</f>
        <v>17185053.140799999</v>
      </c>
      <c r="AC96" s="70">
        <f>SUMIFS('IEA production stats by year'!AL:AL,'IEA production stats by year'!$E:$E,$D96,'IEA production stats by year'!$C:$C,"AFRIC")</f>
        <v>0</v>
      </c>
      <c r="AD96" s="58"/>
      <c r="AE96" s="58"/>
      <c r="AF96" s="58"/>
      <c r="AG96" s="58"/>
      <c r="AH96" s="58"/>
      <c r="AI96" s="58"/>
      <c r="AJ96" s="58"/>
      <c r="AK96" s="58"/>
      <c r="AL96" s="58"/>
      <c r="AM96" s="58"/>
      <c r="AN96" s="58"/>
      <c r="AO96" s="58"/>
      <c r="AP96" s="58"/>
      <c r="AQ96" s="58"/>
      <c r="AR96" s="58"/>
      <c r="AS96" s="58"/>
      <c r="AT96" s="58"/>
      <c r="AU96" s="58"/>
      <c r="AV96" s="58"/>
      <c r="AW96" s="58"/>
      <c r="AX96" s="58"/>
      <c r="AY96" s="58"/>
      <c r="AZ96" s="62"/>
      <c r="BA96" s="62"/>
      <c r="BB96" s="62"/>
      <c r="BC96" s="62"/>
      <c r="BD96" s="62"/>
      <c r="BE96" s="62"/>
      <c r="BF96" s="62"/>
      <c r="BG96" s="62"/>
      <c r="BH96" s="62"/>
      <c r="BI96" s="62"/>
      <c r="BJ96" s="62"/>
      <c r="BK96" s="62"/>
      <c r="BL96" s="62"/>
      <c r="BM96" s="62"/>
      <c r="BN96" s="62"/>
      <c r="BO96" s="62"/>
      <c r="BP96" s="62"/>
      <c r="BQ96" s="62"/>
      <c r="BR96" s="62"/>
      <c r="BS96" s="62"/>
      <c r="BT96" s="62"/>
      <c r="BU96" s="62"/>
      <c r="BV96" s="66"/>
      <c r="BW96" s="66"/>
      <c r="BX96" s="66"/>
      <c r="BY96" s="66"/>
      <c r="BZ96" s="66"/>
      <c r="CA96" s="66"/>
      <c r="CB96" s="66"/>
      <c r="CC96" s="66"/>
      <c r="CD96" s="66"/>
      <c r="CE96" s="66"/>
      <c r="CF96" s="66"/>
      <c r="CG96" s="66"/>
      <c r="CH96" s="66"/>
      <c r="CI96" s="66"/>
      <c r="CJ96" s="66"/>
      <c r="CK96" s="66"/>
      <c r="CL96" s="66"/>
      <c r="CM96" s="66"/>
      <c r="CN96" s="66"/>
      <c r="CO96" s="66"/>
      <c r="CP96" s="66"/>
      <c r="CQ96" s="66"/>
    </row>
    <row r="97" spans="1:95" x14ac:dyDescent="0.25">
      <c r="A97" s="5" t="str">
        <f t="shared" si="51"/>
        <v>110TOTAL</v>
      </c>
      <c r="B97" s="3">
        <v>110</v>
      </c>
      <c r="C97" t="str">
        <f>VLOOKUP($B97,'Lookup codes'!$A:$C,2,FALSE)</f>
        <v>Africa</v>
      </c>
      <c r="D97" t="s">
        <v>642</v>
      </c>
      <c r="E97" t="s">
        <v>643</v>
      </c>
      <c r="F97" t="s">
        <v>794</v>
      </c>
      <c r="G97" t="s">
        <v>528</v>
      </c>
      <c r="H97" s="70">
        <f>SUMIFS('IEA production stats by year'!Q:Q,'IEA production stats by year'!$E:$E,$D97,'IEA production stats by year'!$C:$C,"AFRIC")</f>
        <v>36934776.086000003</v>
      </c>
      <c r="I97" s="70">
        <f>SUMIFS('IEA production stats by year'!R:R,'IEA production stats by year'!$E:$E,$D97,'IEA production stats by year'!$C:$C,"AFRIC")</f>
        <v>37477504.915899999</v>
      </c>
      <c r="J97" s="70">
        <f>SUMIFS('IEA production stats by year'!S:S,'IEA production stats by year'!$E:$E,$D97,'IEA production stats by year'!$C:$C,"AFRIC")</f>
        <v>37728336.413699999</v>
      </c>
      <c r="K97" s="70">
        <f>SUMIFS('IEA production stats by year'!T:T,'IEA production stats by year'!$E:$E,$D97,'IEA production stats by year'!$C:$C,"AFRIC")</f>
        <v>40269883.430299997</v>
      </c>
      <c r="L97" s="70">
        <f>SUMIFS('IEA production stats by year'!U:U,'IEA production stats by year'!$E:$E,$D97,'IEA production stats by year'!$C:$C,"AFRIC")</f>
        <v>42873516.1985</v>
      </c>
      <c r="M97" s="70">
        <f>SUMIFS('IEA production stats by year'!V:V,'IEA production stats by year'!$E:$E,$D97,'IEA production stats by year'!$C:$C,"AFRIC")</f>
        <v>45173779.120099999</v>
      </c>
      <c r="N97" s="70">
        <f>SUMIFS('IEA production stats by year'!W:W,'IEA production stats by year'!$E:$E,$D97,'IEA production stats by year'!$C:$C,"AFRIC")</f>
        <v>46257687.923500001</v>
      </c>
      <c r="O97" s="70">
        <f>SUMIFS('IEA production stats by year'!X:X,'IEA production stats by year'!$E:$E,$D97,'IEA production stats by year'!$C:$C,"AFRIC")</f>
        <v>47573133.662500001</v>
      </c>
      <c r="P97" s="70">
        <f>SUMIFS('IEA production stats by year'!Y:Y,'IEA production stats by year'!$E:$E,$D97,'IEA production stats by year'!$C:$C,"AFRIC")</f>
        <v>48258085.593099996</v>
      </c>
      <c r="Q97" s="70">
        <f>SUMIFS('IEA production stats by year'!Z:Z,'IEA production stats by year'!$E:$E,$D97,'IEA production stats by year'!$C:$C,"AFRIC")</f>
        <v>47296782.417099997</v>
      </c>
      <c r="R97" s="70">
        <f>SUMIFS('IEA production stats by year'!AA:AA,'IEA production stats by year'!$E:$E,$D97,'IEA production stats by year'!$C:$C,"AFRIC")</f>
        <v>48745535.085199997</v>
      </c>
      <c r="S97" s="70">
        <f>SUMIFS('IEA production stats by year'!AB:AB,'IEA production stats by year'!$E:$E,$D97,'IEA production stats by year'!$C:$C,"AFRIC")</f>
        <v>45724865.598300003</v>
      </c>
      <c r="T97" s="70">
        <f>SUMIFS('IEA production stats by year'!AC:AC,'IEA production stats by year'!$E:$E,$D97,'IEA production stats by year'!$C:$C,"AFRIC")</f>
        <v>48357313.8081</v>
      </c>
      <c r="U97" s="70">
        <f>SUMIFS('IEA production stats by year'!AD:AD,'IEA production stats by year'!$E:$E,$D97,'IEA production stats by year'!$C:$C,"AFRIC")</f>
        <v>46807673.3737</v>
      </c>
      <c r="V97" s="70">
        <f>SUMIFS('IEA production stats by year'!AE:AE,'IEA production stats by year'!$E:$E,$D97,'IEA production stats by year'!$C:$C,"AFRIC")</f>
        <v>46434079.235200003</v>
      </c>
      <c r="W97" s="70">
        <f>SUMIFS('IEA production stats by year'!AF:AF,'IEA production stats by year'!$E:$E,$D97,'IEA production stats by year'!$C:$C,"AFRIC")</f>
        <v>46434002.943300001</v>
      </c>
      <c r="X97" s="70">
        <f>SUMIFS('IEA production stats by year'!AG:AG,'IEA production stats by year'!$E:$E,$D97,'IEA production stats by year'!$C:$C,"AFRIC")</f>
        <v>45946879.917000003</v>
      </c>
      <c r="Y97" s="70">
        <f>SUMIFS('IEA production stats by year'!AH:AH,'IEA production stats by year'!$E:$E,$D97,'IEA production stats by year'!$C:$C,"AFRIC")</f>
        <v>47921571.735600002</v>
      </c>
      <c r="Z97" s="70">
        <f>SUMIFS('IEA production stats by year'!AI:AI,'IEA production stats by year'!$E:$E,$D97,'IEA production stats by year'!$C:$C,"AFRIC")</f>
        <v>48954956.979000002</v>
      </c>
      <c r="AA97" s="70">
        <f>SUMIFS('IEA production stats by year'!AJ:AJ,'IEA production stats by year'!$E:$E,$D97,'IEA production stats by year'!$C:$C,"AFRIC")</f>
        <v>49672684.909100004</v>
      </c>
      <c r="AB97" s="70">
        <f>SUMIFS('IEA production stats by year'!AK:AK,'IEA production stats by year'!$E:$E,$D97,'IEA production stats by year'!$C:$C,"AFRIC")</f>
        <v>45510543.285400003</v>
      </c>
      <c r="AC97" s="70">
        <f>SUMIFS('IEA production stats by year'!AL:AL,'IEA production stats by year'!$E:$E,$D97,'IEA production stats by year'!$C:$C,"AFRIC")</f>
        <v>0</v>
      </c>
      <c r="AD97" s="58"/>
      <c r="AE97" s="58"/>
      <c r="AF97" s="58"/>
      <c r="AG97" s="58"/>
      <c r="AH97" s="58"/>
      <c r="AI97" s="58"/>
      <c r="AJ97" s="58"/>
      <c r="AK97" s="58"/>
      <c r="AL97" s="58"/>
      <c r="AM97" s="58"/>
      <c r="AN97" s="58"/>
      <c r="AO97" s="58"/>
      <c r="AP97" s="58"/>
      <c r="AQ97" s="58"/>
      <c r="AR97" s="58"/>
      <c r="AS97" s="58"/>
      <c r="AT97" s="58"/>
      <c r="AU97" s="58"/>
      <c r="AV97" s="58"/>
      <c r="AW97" s="58"/>
      <c r="AX97" s="58"/>
      <c r="AY97" s="58"/>
      <c r="AZ97" s="62"/>
      <c r="BA97" s="62"/>
      <c r="BB97" s="62"/>
      <c r="BC97" s="62"/>
      <c r="BD97" s="62"/>
      <c r="BE97" s="62"/>
      <c r="BF97" s="62"/>
      <c r="BG97" s="62"/>
      <c r="BH97" s="62"/>
      <c r="BI97" s="62"/>
      <c r="BJ97" s="62"/>
      <c r="BK97" s="62"/>
      <c r="BL97" s="62"/>
      <c r="BM97" s="62"/>
      <c r="BN97" s="62"/>
      <c r="BO97" s="62"/>
      <c r="BP97" s="62"/>
      <c r="BQ97" s="62"/>
      <c r="BR97" s="62"/>
      <c r="BS97" s="62"/>
      <c r="BT97" s="62"/>
      <c r="BU97" s="62"/>
      <c r="BV97" s="66"/>
      <c r="BW97" s="66"/>
      <c r="BX97" s="66"/>
      <c r="BY97" s="66"/>
      <c r="BZ97" s="66"/>
      <c r="CA97" s="66"/>
      <c r="CB97" s="66"/>
      <c r="CC97" s="66"/>
      <c r="CD97" s="66"/>
      <c r="CE97" s="66"/>
      <c r="CF97" s="66"/>
      <c r="CG97" s="66"/>
      <c r="CH97" s="66"/>
      <c r="CI97" s="66"/>
      <c r="CJ97" s="66"/>
      <c r="CK97" s="66"/>
      <c r="CL97" s="66"/>
      <c r="CM97" s="66"/>
      <c r="CN97" s="66"/>
      <c r="CO97" s="66"/>
      <c r="CP97" s="66"/>
      <c r="CQ97" s="66"/>
    </row>
    <row r="98" spans="1:95" x14ac:dyDescent="0.25">
      <c r="A98" s="5" t="str">
        <f>B98&amp;D98</f>
        <v>120HYDRO</v>
      </c>
      <c r="B98" s="3">
        <v>120</v>
      </c>
      <c r="C98" t="str">
        <f>VLOOKUP($B98,'Lookup codes'!$A:$C,2,FALSE)</f>
        <v>Latin America and Caribbean</v>
      </c>
      <c r="D98" t="s">
        <v>539</v>
      </c>
      <c r="E98" t="s">
        <v>540</v>
      </c>
      <c r="F98" t="s">
        <v>794</v>
      </c>
      <c r="G98" t="s">
        <v>528</v>
      </c>
      <c r="H98" s="45">
        <f>SUMIFS('IEA production stats by year'!Q:Q,'IEA production stats by year'!$E:$E,$D98,'IEA production stats by year'!$AQ:$AQ,$C98)</f>
        <v>2101417.1943000001</v>
      </c>
      <c r="I98" s="45">
        <f>SUMIFS('IEA production stats by year'!R:R,'IEA production stats by year'!$E:$E,$D98,'IEA production stats by year'!$AQ:$AQ,$C98)</f>
        <v>1957219.1971</v>
      </c>
      <c r="J98" s="45">
        <f>SUMIFS('IEA production stats by year'!S:S,'IEA production stats by year'!$E:$E,$D98,'IEA production stats by year'!$AQ:$AQ,$C98)</f>
        <v>2034745.2014999997</v>
      </c>
      <c r="K98" s="45">
        <f>SUMIFS('IEA production stats by year'!T:T,'IEA production stats by year'!$E:$E,$D98,'IEA production stats by year'!$AQ:$AQ,$C98)</f>
        <v>2098983.5963000003</v>
      </c>
      <c r="L98" s="45">
        <f>SUMIFS('IEA production stats by year'!U:U,'IEA production stats by year'!$E:$E,$D98,'IEA production stats by year'!$AQ:$AQ,$C98)</f>
        <v>2201129.9982999992</v>
      </c>
      <c r="M98" s="45">
        <f>SUMIFS('IEA production stats by year'!V:V,'IEA production stats by year'!$E:$E,$D98,'IEA production stats by year'!$AQ:$AQ,$C98)</f>
        <v>2331088.0024000006</v>
      </c>
      <c r="N98" s="45">
        <f>SUMIFS('IEA production stats by year'!W:W,'IEA production stats by year'!$E:$E,$D98,'IEA production stats by year'!$AQ:$AQ,$C98)</f>
        <v>2440785.2897000001</v>
      </c>
      <c r="O98" s="45">
        <f>SUMIFS('IEA production stats by year'!X:X,'IEA production stats by year'!$E:$E,$D98,'IEA production stats by year'!$AQ:$AQ,$C98)</f>
        <v>2508313.2240000004</v>
      </c>
      <c r="P98" s="45">
        <f>SUMIFS('IEA production stats by year'!Y:Y,'IEA production stats by year'!$E:$E,$D98,'IEA production stats by year'!$AQ:$AQ,$C98)</f>
        <v>2566429.9308999996</v>
      </c>
      <c r="Q98" s="45">
        <f>SUMIFS('IEA production stats by year'!Z:Z,'IEA production stats by year'!$E:$E,$D98,'IEA production stats by year'!$AQ:$AQ,$C98)</f>
        <v>2582819.4067000002</v>
      </c>
      <c r="R98" s="45">
        <f>SUMIFS('IEA production stats by year'!AA:AA,'IEA production stats by year'!$E:$E,$D98,'IEA production stats by year'!$AQ:$AQ,$C98)</f>
        <v>2628155.5969000002</v>
      </c>
      <c r="S98" s="45">
        <f>SUMIFS('IEA production stats by year'!AB:AB,'IEA production stats by year'!$E:$E,$D98,'IEA production stats by year'!$AQ:$AQ,$C98)</f>
        <v>2779792.1857000007</v>
      </c>
      <c r="T98" s="45">
        <f>SUMIFS('IEA production stats by year'!AC:AC,'IEA production stats by year'!$E:$E,$D98,'IEA production stats by year'!$AQ:$AQ,$C98)</f>
        <v>2710269.1073999992</v>
      </c>
      <c r="U98" s="45">
        <f>SUMIFS('IEA production stats by year'!AD:AD,'IEA production stats by year'!$E:$E,$D98,'IEA production stats by year'!$AQ:$AQ,$C98)</f>
        <v>2644651.6978000002</v>
      </c>
      <c r="V98" s="45">
        <f>SUMIFS('IEA production stats by year'!AE:AE,'IEA production stats by year'!$E:$E,$D98,'IEA production stats by year'!$AQ:$AQ,$C98)</f>
        <v>2536843.5655</v>
      </c>
      <c r="W98" s="45">
        <f>SUMIFS('IEA production stats by year'!AF:AF,'IEA production stats by year'!$E:$E,$D98,'IEA production stats by year'!$AQ:$AQ,$C98)</f>
        <v>2510765.4246</v>
      </c>
      <c r="X98" s="45">
        <f>SUMIFS('IEA production stats by year'!AG:AG,'IEA production stats by year'!$E:$E,$D98,'IEA production stats by year'!$AQ:$AQ,$C98)</f>
        <v>2574411.5458999993</v>
      </c>
      <c r="Y98" s="45">
        <f>SUMIFS('IEA production stats by year'!AH:AH,'IEA production stats by year'!$E:$E,$D98,'IEA production stats by year'!$AQ:$AQ,$C98)</f>
        <v>2616948.4587999992</v>
      </c>
      <c r="Z98" s="45">
        <f>SUMIFS('IEA production stats by year'!AI:AI,'IEA production stats by year'!$E:$E,$D98,'IEA production stats by year'!$AQ:$AQ,$C98)</f>
        <v>2682068.5473999996</v>
      </c>
      <c r="AA98" s="45">
        <f>SUMIFS('IEA production stats by year'!AJ:AJ,'IEA production stats by year'!$E:$E,$D98,'IEA production stats by year'!$AQ:$AQ,$C98)</f>
        <v>2580037.1941999993</v>
      </c>
      <c r="AB98" s="45">
        <f>SUMIFS('IEA production stats by year'!AK:AK,'IEA production stats by year'!$E:$E,$D98,'IEA production stats by year'!$AQ:$AQ,$C98)</f>
        <v>2587276.7493000003</v>
      </c>
      <c r="AC98" s="45">
        <f>SUMIFS('IEA production stats by year'!AL:AL,'IEA production stats by year'!$E:$E,$D98,'IEA production stats by year'!$AQ:$AQ,$C98)</f>
        <v>1811860.4678</v>
      </c>
      <c r="AD98" s="58">
        <f>COUNTIFS('Country groupings'!$F:$F,$C98)-SUMIFS('IEA production stats (counts)'!Q:Q,'IEA production stats (counts)'!$E:$E,$D98,'IEA production stats (counts)'!$AQ:$AQ,$C98)</f>
        <v>9</v>
      </c>
      <c r="AE98" s="58">
        <f>COUNTIFS('Country groupings'!$F:$F,$C98)-SUMIFS('IEA production stats (counts)'!R:R,'IEA production stats (counts)'!$E:$E,$D98,'IEA production stats (counts)'!$AQ:$AQ,$C98)</f>
        <v>9</v>
      </c>
      <c r="AF98" s="58">
        <f>COUNTIFS('Country groupings'!$F:$F,$C98)-SUMIFS('IEA production stats (counts)'!S:S,'IEA production stats (counts)'!$E:$E,$D98,'IEA production stats (counts)'!$AQ:$AQ,$C98)</f>
        <v>9</v>
      </c>
      <c r="AG98" s="58">
        <f>COUNTIFS('Country groupings'!$F:$F,$C98)-SUMIFS('IEA production stats (counts)'!T:T,'IEA production stats (counts)'!$E:$E,$D98,'IEA production stats (counts)'!$AQ:$AQ,$C98)</f>
        <v>9</v>
      </c>
      <c r="AH98" s="58">
        <f>COUNTIFS('Country groupings'!$F:$F,$C98)-SUMIFS('IEA production stats (counts)'!U:U,'IEA production stats (counts)'!$E:$E,$D98,'IEA production stats (counts)'!$AQ:$AQ,$C98)</f>
        <v>9</v>
      </c>
      <c r="AI98" s="58">
        <f>COUNTIFS('Country groupings'!$F:$F,$C98)-SUMIFS('IEA production stats (counts)'!V:V,'IEA production stats (counts)'!$E:$E,$D98,'IEA production stats (counts)'!$AQ:$AQ,$C98)</f>
        <v>9</v>
      </c>
      <c r="AJ98" s="58">
        <f>COUNTIFS('Country groupings'!$F:$F,$C98)-SUMIFS('IEA production stats (counts)'!W:W,'IEA production stats (counts)'!$E:$E,$D98,'IEA production stats (counts)'!$AQ:$AQ,$C98)</f>
        <v>9</v>
      </c>
      <c r="AK98" s="58">
        <f>COUNTIFS('Country groupings'!$F:$F,$C98)-SUMIFS('IEA production stats (counts)'!X:X,'IEA production stats (counts)'!$E:$E,$D98,'IEA production stats (counts)'!$AQ:$AQ,$C98)</f>
        <v>9</v>
      </c>
      <c r="AL98" s="58">
        <f>COUNTIFS('Country groupings'!$F:$F,$C98)-SUMIFS('IEA production stats (counts)'!Y:Y,'IEA production stats (counts)'!$E:$E,$D98,'IEA production stats (counts)'!$AQ:$AQ,$C98)</f>
        <v>9</v>
      </c>
      <c r="AM98" s="58">
        <f>COUNTIFS('Country groupings'!$F:$F,$C98)-SUMIFS('IEA production stats (counts)'!Z:Z,'IEA production stats (counts)'!$E:$E,$D98,'IEA production stats (counts)'!$AQ:$AQ,$C98)</f>
        <v>9</v>
      </c>
      <c r="AN98" s="58">
        <f>COUNTIFS('Country groupings'!$F:$F,$C98)-SUMIFS('IEA production stats (counts)'!AA:AA,'IEA production stats (counts)'!$E:$E,$D98,'IEA production stats (counts)'!$AQ:$AQ,$C98)</f>
        <v>9</v>
      </c>
      <c r="AO98" s="58">
        <f>COUNTIFS('Country groupings'!$F:$F,$C98)-SUMIFS('IEA production stats (counts)'!AB:AB,'IEA production stats (counts)'!$E:$E,$D98,'IEA production stats (counts)'!$AQ:$AQ,$C98)</f>
        <v>9</v>
      </c>
      <c r="AP98" s="58">
        <f>COUNTIFS('Country groupings'!$F:$F,$C98)-SUMIFS('IEA production stats (counts)'!AC:AC,'IEA production stats (counts)'!$E:$E,$D98,'IEA production stats (counts)'!$AQ:$AQ,$C98)</f>
        <v>9</v>
      </c>
      <c r="AQ98" s="58">
        <f>COUNTIFS('Country groupings'!$F:$F,$C98)-SUMIFS('IEA production stats (counts)'!AD:AD,'IEA production stats (counts)'!$E:$E,$D98,'IEA production stats (counts)'!$AQ:$AQ,$C98)</f>
        <v>9</v>
      </c>
      <c r="AR98" s="58">
        <f>COUNTIFS('Country groupings'!$F:$F,$C98)-SUMIFS('IEA production stats (counts)'!AE:AE,'IEA production stats (counts)'!$E:$E,$D98,'IEA production stats (counts)'!$AQ:$AQ,$C98)</f>
        <v>9</v>
      </c>
      <c r="AS98" s="58">
        <f>COUNTIFS('Country groupings'!$F:$F,$C98)-SUMIFS('IEA production stats (counts)'!AF:AF,'IEA production stats (counts)'!$E:$E,$D98,'IEA production stats (counts)'!$AQ:$AQ,$C98)</f>
        <v>9</v>
      </c>
      <c r="AT98" s="58">
        <f>COUNTIFS('Country groupings'!$F:$F,$C98)-SUMIFS('IEA production stats (counts)'!AG:AG,'IEA production stats (counts)'!$E:$E,$D98,'IEA production stats (counts)'!$AQ:$AQ,$C98)</f>
        <v>9</v>
      </c>
      <c r="AU98" s="58">
        <f>COUNTIFS('Country groupings'!$F:$F,$C98)-SUMIFS('IEA production stats (counts)'!AH:AH,'IEA production stats (counts)'!$E:$E,$D98,'IEA production stats (counts)'!$AQ:$AQ,$C98)</f>
        <v>9</v>
      </c>
      <c r="AV98" s="58">
        <f>COUNTIFS('Country groupings'!$F:$F,$C98)-SUMIFS('IEA production stats (counts)'!AI:AI,'IEA production stats (counts)'!$E:$E,$D98,'IEA production stats (counts)'!$AQ:$AQ,$C98)</f>
        <v>9</v>
      </c>
      <c r="AW98" s="58">
        <f>COUNTIFS('Country groupings'!$F:$F,$C98)-SUMIFS('IEA production stats (counts)'!AJ:AJ,'IEA production stats (counts)'!$E:$E,$D98,'IEA production stats (counts)'!$AQ:$AQ,$C98)</f>
        <v>9</v>
      </c>
      <c r="AX98" s="58">
        <f>COUNTIFS('Country groupings'!$F:$F,$C98)-SUMIFS('IEA production stats (counts)'!AK:AK,'IEA production stats (counts)'!$E:$E,$D98,'IEA production stats (counts)'!$AQ:$AQ,$C98)</f>
        <v>9</v>
      </c>
      <c r="AY98" s="58">
        <f>COUNTIFS('Country groupings'!$F:$F,$C98)-SUMIFS('IEA production stats (counts)'!AL:AL,'IEA production stats (counts)'!$E:$E,$D98,'IEA production stats (counts)'!$AQ:$AQ,$C98)</f>
        <v>27</v>
      </c>
      <c r="AZ98" s="62">
        <f>SUMIFS('IEA production stats (counts)'!Q:Q,'IEA production stats (counts)'!$E:$E,$D98,'IEA production stats (counts)'!$AQ:$AQ,$C98)</f>
        <v>24</v>
      </c>
      <c r="BA98" s="62">
        <f>SUMIFS('IEA production stats (counts)'!R:R,'IEA production stats (counts)'!$E:$E,$D98,'IEA production stats (counts)'!$AQ:$AQ,$C98)</f>
        <v>24</v>
      </c>
      <c r="BB98" s="62">
        <f>SUMIFS('IEA production stats (counts)'!S:S,'IEA production stats (counts)'!$E:$E,$D98,'IEA production stats (counts)'!$AQ:$AQ,$C98)</f>
        <v>24</v>
      </c>
      <c r="BC98" s="62">
        <f>SUMIFS('IEA production stats (counts)'!T:T,'IEA production stats (counts)'!$E:$E,$D98,'IEA production stats (counts)'!$AQ:$AQ,$C98)</f>
        <v>24</v>
      </c>
      <c r="BD98" s="62">
        <f>SUMIFS('IEA production stats (counts)'!U:U,'IEA production stats (counts)'!$E:$E,$D98,'IEA production stats (counts)'!$AQ:$AQ,$C98)</f>
        <v>24</v>
      </c>
      <c r="BE98" s="62">
        <f>SUMIFS('IEA production stats (counts)'!V:V,'IEA production stats (counts)'!$E:$E,$D98,'IEA production stats (counts)'!$AQ:$AQ,$C98)</f>
        <v>24</v>
      </c>
      <c r="BF98" s="62">
        <f>SUMIFS('IEA production stats (counts)'!W:W,'IEA production stats (counts)'!$E:$E,$D98,'IEA production stats (counts)'!$AQ:$AQ,$C98)</f>
        <v>24</v>
      </c>
      <c r="BG98" s="62">
        <f>SUMIFS('IEA production stats (counts)'!X:X,'IEA production stats (counts)'!$E:$E,$D98,'IEA production stats (counts)'!$AQ:$AQ,$C98)</f>
        <v>24</v>
      </c>
      <c r="BH98" s="62">
        <f>SUMIFS('IEA production stats (counts)'!Y:Y,'IEA production stats (counts)'!$E:$E,$D98,'IEA production stats (counts)'!$AQ:$AQ,$C98)</f>
        <v>24</v>
      </c>
      <c r="BI98" s="62">
        <f>SUMIFS('IEA production stats (counts)'!Z:Z,'IEA production stats (counts)'!$E:$E,$D98,'IEA production stats (counts)'!$AQ:$AQ,$C98)</f>
        <v>24</v>
      </c>
      <c r="BJ98" s="62">
        <f>SUMIFS('IEA production stats (counts)'!AA:AA,'IEA production stats (counts)'!$E:$E,$D98,'IEA production stats (counts)'!$AQ:$AQ,$C98)</f>
        <v>24</v>
      </c>
      <c r="BK98" s="62">
        <f>SUMIFS('IEA production stats (counts)'!AB:AB,'IEA production stats (counts)'!$E:$E,$D98,'IEA production stats (counts)'!$AQ:$AQ,$C98)</f>
        <v>24</v>
      </c>
      <c r="BL98" s="62">
        <f>SUMIFS('IEA production stats (counts)'!AC:AC,'IEA production stats (counts)'!$E:$E,$D98,'IEA production stats (counts)'!$AQ:$AQ,$C98)</f>
        <v>24</v>
      </c>
      <c r="BM98" s="62">
        <f>SUMIFS('IEA production stats (counts)'!AD:AD,'IEA production stats (counts)'!$E:$E,$D98,'IEA production stats (counts)'!$AQ:$AQ,$C98)</f>
        <v>24</v>
      </c>
      <c r="BN98" s="62">
        <f>SUMIFS('IEA production stats (counts)'!AE:AE,'IEA production stats (counts)'!$E:$E,$D98,'IEA production stats (counts)'!$AQ:$AQ,$C98)</f>
        <v>24</v>
      </c>
      <c r="BO98" s="62">
        <f>SUMIFS('IEA production stats (counts)'!AF:AF,'IEA production stats (counts)'!$E:$E,$D98,'IEA production stats (counts)'!$AQ:$AQ,$C98)</f>
        <v>24</v>
      </c>
      <c r="BP98" s="62">
        <f>SUMIFS('IEA production stats (counts)'!AG:AG,'IEA production stats (counts)'!$E:$E,$D98,'IEA production stats (counts)'!$AQ:$AQ,$C98)</f>
        <v>24</v>
      </c>
      <c r="BQ98" s="62">
        <f>SUMIFS('IEA production stats (counts)'!AH:AH,'IEA production stats (counts)'!$E:$E,$D98,'IEA production stats (counts)'!$AQ:$AQ,$C98)</f>
        <v>24</v>
      </c>
      <c r="BR98" s="62">
        <f>SUMIFS('IEA production stats (counts)'!AI:AI,'IEA production stats (counts)'!$E:$E,$D98,'IEA production stats (counts)'!$AQ:$AQ,$C98)</f>
        <v>24</v>
      </c>
      <c r="BS98" s="62">
        <f>SUMIFS('IEA production stats (counts)'!AJ:AJ,'IEA production stats (counts)'!$E:$E,$D98,'IEA production stats (counts)'!$AQ:$AQ,$C98)</f>
        <v>24</v>
      </c>
      <c r="BT98" s="62">
        <f>SUMIFS('IEA production stats (counts)'!AK:AK,'IEA production stats (counts)'!$E:$E,$D98,'IEA production stats (counts)'!$AQ:$AQ,$C98)</f>
        <v>24</v>
      </c>
      <c r="BU98" s="62">
        <f>SUMIFS('IEA production stats (counts)'!AL:AL,'IEA production stats (counts)'!$E:$E,$D98,'IEA production stats (counts)'!$AQ:$AQ,$C98)</f>
        <v>6</v>
      </c>
      <c r="BV98" s="66">
        <f t="shared" si="29"/>
        <v>72.727272727272734</v>
      </c>
      <c r="BW98" s="66">
        <f t="shared" si="48"/>
        <v>72.727272727272734</v>
      </c>
      <c r="BX98" s="66">
        <f t="shared" si="49"/>
        <v>72.727272727272734</v>
      </c>
      <c r="BY98" s="66">
        <f t="shared" si="50"/>
        <v>72.727272727272734</v>
      </c>
      <c r="BZ98" s="66">
        <f t="shared" si="30"/>
        <v>72.727272727272734</v>
      </c>
      <c r="CA98" s="66">
        <f t="shared" si="31"/>
        <v>72.727272727272734</v>
      </c>
      <c r="CB98" s="66">
        <f t="shared" si="32"/>
        <v>72.727272727272734</v>
      </c>
      <c r="CC98" s="66">
        <f t="shared" si="33"/>
        <v>72.727272727272734</v>
      </c>
      <c r="CD98" s="66">
        <f t="shared" si="34"/>
        <v>72.727272727272734</v>
      </c>
      <c r="CE98" s="66">
        <f t="shared" si="35"/>
        <v>72.727272727272734</v>
      </c>
      <c r="CF98" s="66">
        <f t="shared" si="36"/>
        <v>72.727272727272734</v>
      </c>
      <c r="CG98" s="66">
        <f t="shared" si="37"/>
        <v>72.727272727272734</v>
      </c>
      <c r="CH98" s="66">
        <f t="shared" si="38"/>
        <v>72.727272727272734</v>
      </c>
      <c r="CI98" s="66">
        <f t="shared" si="39"/>
        <v>72.727272727272734</v>
      </c>
      <c r="CJ98" s="66">
        <f t="shared" si="40"/>
        <v>72.727272727272734</v>
      </c>
      <c r="CK98" s="66">
        <f t="shared" si="41"/>
        <v>72.727272727272734</v>
      </c>
      <c r="CL98" s="66">
        <f t="shared" si="42"/>
        <v>72.727272727272734</v>
      </c>
      <c r="CM98" s="66">
        <f t="shared" si="43"/>
        <v>72.727272727272734</v>
      </c>
      <c r="CN98" s="66">
        <f t="shared" si="44"/>
        <v>72.727272727272734</v>
      </c>
      <c r="CO98" s="66">
        <f t="shared" si="45"/>
        <v>72.727272727272734</v>
      </c>
      <c r="CP98" s="66">
        <f t="shared" si="46"/>
        <v>72.727272727272734</v>
      </c>
      <c r="CQ98" s="66">
        <f t="shared" si="47"/>
        <v>18.181818181818183</v>
      </c>
    </row>
    <row r="99" spans="1:95" x14ac:dyDescent="0.25">
      <c r="A99" s="5" t="str">
        <f t="shared" ref="A99:A113" si="52">B99&amp;D99</f>
        <v>120GEOTHERM</v>
      </c>
      <c r="B99" s="3">
        <v>120</v>
      </c>
      <c r="C99" t="str">
        <f>VLOOKUP($B99,'Lookup codes'!$A:$C,2,FALSE)</f>
        <v>Latin America and Caribbean</v>
      </c>
      <c r="D99" t="s">
        <v>610</v>
      </c>
      <c r="E99" t="s">
        <v>611</v>
      </c>
      <c r="F99" t="s">
        <v>794</v>
      </c>
      <c r="G99" t="s">
        <v>528</v>
      </c>
      <c r="H99" s="45">
        <f>SUMIFS('IEA production stats by year'!Q:Q,'IEA production stats by year'!$E:$E,$D99,'IEA production stats by year'!$AQ:$AQ,$C99)</f>
        <v>272411.99830000004</v>
      </c>
      <c r="I99" s="45">
        <f>SUMIFS('IEA production stats by year'!R:R,'IEA production stats by year'!$E:$E,$D99,'IEA production stats by year'!$AQ:$AQ,$C99)</f>
        <v>272921.00020000001</v>
      </c>
      <c r="J99" s="45">
        <f>SUMIFS('IEA production stats by year'!S:S,'IEA production stats by year'!$E:$E,$D99,'IEA production stats by year'!$AQ:$AQ,$C99)</f>
        <v>268386.99719999998</v>
      </c>
      <c r="K99" s="45">
        <f>SUMIFS('IEA production stats by year'!T:T,'IEA production stats by year'!$E:$E,$D99,'IEA production stats by year'!$AQ:$AQ,$C99)</f>
        <v>305129.00170000002</v>
      </c>
      <c r="L99" s="45">
        <f>SUMIFS('IEA production stats by year'!U:U,'IEA production stats by year'!$E:$E,$D99,'IEA production stats by year'!$AQ:$AQ,$C99)</f>
        <v>329567.99800000002</v>
      </c>
      <c r="M99" s="45">
        <f>SUMIFS('IEA production stats by year'!V:V,'IEA production stats by year'!$E:$E,$D99,'IEA production stats by year'!$AQ:$AQ,$C99)</f>
        <v>351227.99760000006</v>
      </c>
      <c r="N99" s="45">
        <f>SUMIFS('IEA production stats by year'!W:W,'IEA production stats by year'!$E:$E,$D99,'IEA production stats by year'!$AQ:$AQ,$C99)</f>
        <v>335804.00219999999</v>
      </c>
      <c r="O99" s="45">
        <f>SUMIFS('IEA production stats by year'!X:X,'IEA production stats by year'!$E:$E,$D99,'IEA production stats by year'!$AQ:$AQ,$C99)</f>
        <v>369844.00090000004</v>
      </c>
      <c r="P99" s="45">
        <f>SUMIFS('IEA production stats by year'!Y:Y,'IEA production stats by year'!$E:$E,$D99,'IEA production stats by year'!$AQ:$AQ,$C99)</f>
        <v>282060.00160000002</v>
      </c>
      <c r="Q99" s="45">
        <f>SUMIFS('IEA production stats by year'!Z:Z,'IEA production stats by year'!$E:$E,$D99,'IEA production stats by year'!$AQ:$AQ,$C99)</f>
        <v>281189.99299999996</v>
      </c>
      <c r="R99" s="45">
        <f>SUMIFS('IEA production stats by year'!AA:AA,'IEA production stats by year'!$E:$E,$D99,'IEA production stats by year'!$AQ:$AQ,$C99)</f>
        <v>268476.00449999998</v>
      </c>
      <c r="S99" s="45">
        <f>SUMIFS('IEA production stats by year'!AB:AB,'IEA production stats by year'!$E:$E,$D99,'IEA production stats by year'!$AQ:$AQ,$C99)</f>
        <v>266356.9938</v>
      </c>
      <c r="T99" s="45">
        <f>SUMIFS('IEA production stats by year'!AC:AC,'IEA production stats by year'!$E:$E,$D99,'IEA production stats by year'!$AQ:$AQ,$C99)</f>
        <v>265599.99939999997</v>
      </c>
      <c r="U99" s="45">
        <f>SUMIFS('IEA production stats by year'!AD:AD,'IEA production stats by year'!$E:$E,$D99,'IEA production stats by year'!$AQ:$AQ,$C99)</f>
        <v>274707.0012</v>
      </c>
      <c r="V99" s="45">
        <f>SUMIFS('IEA production stats by year'!AE:AE,'IEA production stats by year'!$E:$E,$D99,'IEA production stats by year'!$AQ:$AQ,$C99)</f>
        <v>274616.00109999999</v>
      </c>
      <c r="W99" s="45">
        <f>SUMIFS('IEA production stats by year'!AF:AF,'IEA production stats by year'!$E:$E,$D99,'IEA production stats by year'!$AQ:$AQ,$C99)</f>
        <v>273508.00210000004</v>
      </c>
      <c r="X99" s="45">
        <f>SUMIFS('IEA production stats by year'!AG:AG,'IEA production stats by year'!$E:$E,$D99,'IEA production stats by year'!$AQ:$AQ,$C99)</f>
        <v>269725.5465</v>
      </c>
      <c r="Y99" s="45">
        <f>SUMIFS('IEA production stats by year'!AH:AH,'IEA production stats by year'!$E:$E,$D99,'IEA production stats by year'!$AQ:$AQ,$C99)</f>
        <v>263082.27139999997</v>
      </c>
      <c r="Z99" s="45">
        <f>SUMIFS('IEA production stats by year'!AI:AI,'IEA production stats by year'!$E:$E,$D99,'IEA production stats by year'!$AQ:$AQ,$C99)</f>
        <v>257716.77839999998</v>
      </c>
      <c r="AA99" s="45">
        <f>SUMIFS('IEA production stats by year'!AJ:AJ,'IEA production stats by year'!$E:$E,$D99,'IEA production stats by year'!$AQ:$AQ,$C99)</f>
        <v>271367.8775</v>
      </c>
      <c r="AB99" s="45">
        <f>SUMIFS('IEA production stats by year'!AK:AK,'IEA production stats by year'!$E:$E,$D99,'IEA production stats by year'!$AQ:$AQ,$C99)</f>
        <v>273421.95500000002</v>
      </c>
      <c r="AC99" s="45">
        <f>SUMIFS('IEA production stats by year'!AL:AL,'IEA production stats by year'!$E:$E,$D99,'IEA production stats by year'!$AQ:$AQ,$C99)</f>
        <v>163563.258</v>
      </c>
      <c r="AD99" s="58">
        <f>COUNTIFS('Country groupings'!$F:$F,$C99)-SUMIFS('IEA production stats (counts)'!Q:Q,'IEA production stats (counts)'!$E:$E,$D99,'IEA production stats (counts)'!$AQ:$AQ,$C99)</f>
        <v>9</v>
      </c>
      <c r="AE99" s="58">
        <f>COUNTIFS('Country groupings'!$F:$F,$C99)-SUMIFS('IEA production stats (counts)'!R:R,'IEA production stats (counts)'!$E:$E,$D99,'IEA production stats (counts)'!$AQ:$AQ,$C99)</f>
        <v>9</v>
      </c>
      <c r="AF99" s="58">
        <f>COUNTIFS('Country groupings'!$F:$F,$C99)-SUMIFS('IEA production stats (counts)'!S:S,'IEA production stats (counts)'!$E:$E,$D99,'IEA production stats (counts)'!$AQ:$AQ,$C99)</f>
        <v>9</v>
      </c>
      <c r="AG99" s="58">
        <f>COUNTIFS('Country groupings'!$F:$F,$C99)-SUMIFS('IEA production stats (counts)'!T:T,'IEA production stats (counts)'!$E:$E,$D99,'IEA production stats (counts)'!$AQ:$AQ,$C99)</f>
        <v>9</v>
      </c>
      <c r="AH99" s="58">
        <f>COUNTIFS('Country groupings'!$F:$F,$C99)-SUMIFS('IEA production stats (counts)'!U:U,'IEA production stats (counts)'!$E:$E,$D99,'IEA production stats (counts)'!$AQ:$AQ,$C99)</f>
        <v>9</v>
      </c>
      <c r="AI99" s="58">
        <f>COUNTIFS('Country groupings'!$F:$F,$C99)-SUMIFS('IEA production stats (counts)'!V:V,'IEA production stats (counts)'!$E:$E,$D99,'IEA production stats (counts)'!$AQ:$AQ,$C99)</f>
        <v>9</v>
      </c>
      <c r="AJ99" s="58">
        <f>COUNTIFS('Country groupings'!$F:$F,$C99)-SUMIFS('IEA production stats (counts)'!W:W,'IEA production stats (counts)'!$E:$E,$D99,'IEA production stats (counts)'!$AQ:$AQ,$C99)</f>
        <v>9</v>
      </c>
      <c r="AK99" s="58">
        <f>COUNTIFS('Country groupings'!$F:$F,$C99)-SUMIFS('IEA production stats (counts)'!X:X,'IEA production stats (counts)'!$E:$E,$D99,'IEA production stats (counts)'!$AQ:$AQ,$C99)</f>
        <v>9</v>
      </c>
      <c r="AL99" s="58">
        <f>COUNTIFS('Country groupings'!$F:$F,$C99)-SUMIFS('IEA production stats (counts)'!Y:Y,'IEA production stats (counts)'!$E:$E,$D99,'IEA production stats (counts)'!$AQ:$AQ,$C99)</f>
        <v>9</v>
      </c>
      <c r="AM99" s="58">
        <f>COUNTIFS('Country groupings'!$F:$F,$C99)-SUMIFS('IEA production stats (counts)'!Z:Z,'IEA production stats (counts)'!$E:$E,$D99,'IEA production stats (counts)'!$AQ:$AQ,$C99)</f>
        <v>9</v>
      </c>
      <c r="AN99" s="58">
        <f>COUNTIFS('Country groupings'!$F:$F,$C99)-SUMIFS('IEA production stats (counts)'!AA:AA,'IEA production stats (counts)'!$E:$E,$D99,'IEA production stats (counts)'!$AQ:$AQ,$C99)</f>
        <v>9</v>
      </c>
      <c r="AO99" s="58">
        <f>COUNTIFS('Country groupings'!$F:$F,$C99)-SUMIFS('IEA production stats (counts)'!AB:AB,'IEA production stats (counts)'!$E:$E,$D99,'IEA production stats (counts)'!$AQ:$AQ,$C99)</f>
        <v>9</v>
      </c>
      <c r="AP99" s="58">
        <f>COUNTIFS('Country groupings'!$F:$F,$C99)-SUMIFS('IEA production stats (counts)'!AC:AC,'IEA production stats (counts)'!$E:$E,$D99,'IEA production stats (counts)'!$AQ:$AQ,$C99)</f>
        <v>9</v>
      </c>
      <c r="AQ99" s="58">
        <f>COUNTIFS('Country groupings'!$F:$F,$C99)-SUMIFS('IEA production stats (counts)'!AD:AD,'IEA production stats (counts)'!$E:$E,$D99,'IEA production stats (counts)'!$AQ:$AQ,$C99)</f>
        <v>9</v>
      </c>
      <c r="AR99" s="58">
        <f>COUNTIFS('Country groupings'!$F:$F,$C99)-SUMIFS('IEA production stats (counts)'!AE:AE,'IEA production stats (counts)'!$E:$E,$D99,'IEA production stats (counts)'!$AQ:$AQ,$C99)</f>
        <v>9</v>
      </c>
      <c r="AS99" s="58">
        <f>COUNTIFS('Country groupings'!$F:$F,$C99)-SUMIFS('IEA production stats (counts)'!AF:AF,'IEA production stats (counts)'!$E:$E,$D99,'IEA production stats (counts)'!$AQ:$AQ,$C99)</f>
        <v>9</v>
      </c>
      <c r="AT99" s="58">
        <f>COUNTIFS('Country groupings'!$F:$F,$C99)-SUMIFS('IEA production stats (counts)'!AG:AG,'IEA production stats (counts)'!$E:$E,$D99,'IEA production stats (counts)'!$AQ:$AQ,$C99)</f>
        <v>9</v>
      </c>
      <c r="AU99" s="58">
        <f>COUNTIFS('Country groupings'!$F:$F,$C99)-SUMIFS('IEA production stats (counts)'!AH:AH,'IEA production stats (counts)'!$E:$E,$D99,'IEA production stats (counts)'!$AQ:$AQ,$C99)</f>
        <v>9</v>
      </c>
      <c r="AV99" s="58">
        <f>COUNTIFS('Country groupings'!$F:$F,$C99)-SUMIFS('IEA production stats (counts)'!AI:AI,'IEA production stats (counts)'!$E:$E,$D99,'IEA production stats (counts)'!$AQ:$AQ,$C99)</f>
        <v>9</v>
      </c>
      <c r="AW99" s="58">
        <f>COUNTIFS('Country groupings'!$F:$F,$C99)-SUMIFS('IEA production stats (counts)'!AJ:AJ,'IEA production stats (counts)'!$E:$E,$D99,'IEA production stats (counts)'!$AQ:$AQ,$C99)</f>
        <v>9</v>
      </c>
      <c r="AX99" s="58">
        <f>COUNTIFS('Country groupings'!$F:$F,$C99)-SUMIFS('IEA production stats (counts)'!AK:AK,'IEA production stats (counts)'!$E:$E,$D99,'IEA production stats (counts)'!$AQ:$AQ,$C99)</f>
        <v>9</v>
      </c>
      <c r="AY99" s="58">
        <f>COUNTIFS('Country groupings'!$F:$F,$C99)-SUMIFS('IEA production stats (counts)'!AL:AL,'IEA production stats (counts)'!$E:$E,$D99,'IEA production stats (counts)'!$AQ:$AQ,$C99)</f>
        <v>27</v>
      </c>
      <c r="AZ99" s="62">
        <f>SUMIFS('IEA production stats (counts)'!Q:Q,'IEA production stats (counts)'!$E:$E,$D99,'IEA production stats (counts)'!$AQ:$AQ,$C99)</f>
        <v>24</v>
      </c>
      <c r="BA99" s="62">
        <f>SUMIFS('IEA production stats (counts)'!R:R,'IEA production stats (counts)'!$E:$E,$D99,'IEA production stats (counts)'!$AQ:$AQ,$C99)</f>
        <v>24</v>
      </c>
      <c r="BB99" s="62">
        <f>SUMIFS('IEA production stats (counts)'!S:S,'IEA production stats (counts)'!$E:$E,$D99,'IEA production stats (counts)'!$AQ:$AQ,$C99)</f>
        <v>24</v>
      </c>
      <c r="BC99" s="62">
        <f>SUMIFS('IEA production stats (counts)'!T:T,'IEA production stats (counts)'!$E:$E,$D99,'IEA production stats (counts)'!$AQ:$AQ,$C99)</f>
        <v>24</v>
      </c>
      <c r="BD99" s="62">
        <f>SUMIFS('IEA production stats (counts)'!U:U,'IEA production stats (counts)'!$E:$E,$D99,'IEA production stats (counts)'!$AQ:$AQ,$C99)</f>
        <v>24</v>
      </c>
      <c r="BE99" s="62">
        <f>SUMIFS('IEA production stats (counts)'!V:V,'IEA production stats (counts)'!$E:$E,$D99,'IEA production stats (counts)'!$AQ:$AQ,$C99)</f>
        <v>24</v>
      </c>
      <c r="BF99" s="62">
        <f>SUMIFS('IEA production stats (counts)'!W:W,'IEA production stats (counts)'!$E:$E,$D99,'IEA production stats (counts)'!$AQ:$AQ,$C99)</f>
        <v>24</v>
      </c>
      <c r="BG99" s="62">
        <f>SUMIFS('IEA production stats (counts)'!X:X,'IEA production stats (counts)'!$E:$E,$D99,'IEA production stats (counts)'!$AQ:$AQ,$C99)</f>
        <v>24</v>
      </c>
      <c r="BH99" s="62">
        <f>SUMIFS('IEA production stats (counts)'!Y:Y,'IEA production stats (counts)'!$E:$E,$D99,'IEA production stats (counts)'!$AQ:$AQ,$C99)</f>
        <v>24</v>
      </c>
      <c r="BI99" s="62">
        <f>SUMIFS('IEA production stats (counts)'!Z:Z,'IEA production stats (counts)'!$E:$E,$D99,'IEA production stats (counts)'!$AQ:$AQ,$C99)</f>
        <v>24</v>
      </c>
      <c r="BJ99" s="62">
        <f>SUMIFS('IEA production stats (counts)'!AA:AA,'IEA production stats (counts)'!$E:$E,$D99,'IEA production stats (counts)'!$AQ:$AQ,$C99)</f>
        <v>24</v>
      </c>
      <c r="BK99" s="62">
        <f>SUMIFS('IEA production stats (counts)'!AB:AB,'IEA production stats (counts)'!$E:$E,$D99,'IEA production stats (counts)'!$AQ:$AQ,$C99)</f>
        <v>24</v>
      </c>
      <c r="BL99" s="62">
        <f>SUMIFS('IEA production stats (counts)'!AC:AC,'IEA production stats (counts)'!$E:$E,$D99,'IEA production stats (counts)'!$AQ:$AQ,$C99)</f>
        <v>24</v>
      </c>
      <c r="BM99" s="62">
        <f>SUMIFS('IEA production stats (counts)'!AD:AD,'IEA production stats (counts)'!$E:$E,$D99,'IEA production stats (counts)'!$AQ:$AQ,$C99)</f>
        <v>24</v>
      </c>
      <c r="BN99" s="62">
        <f>SUMIFS('IEA production stats (counts)'!AE:AE,'IEA production stats (counts)'!$E:$E,$D99,'IEA production stats (counts)'!$AQ:$AQ,$C99)</f>
        <v>24</v>
      </c>
      <c r="BO99" s="62">
        <f>SUMIFS('IEA production stats (counts)'!AF:AF,'IEA production stats (counts)'!$E:$E,$D99,'IEA production stats (counts)'!$AQ:$AQ,$C99)</f>
        <v>24</v>
      </c>
      <c r="BP99" s="62">
        <f>SUMIFS('IEA production stats (counts)'!AG:AG,'IEA production stats (counts)'!$E:$E,$D99,'IEA production stats (counts)'!$AQ:$AQ,$C99)</f>
        <v>24</v>
      </c>
      <c r="BQ99" s="62">
        <f>SUMIFS('IEA production stats (counts)'!AH:AH,'IEA production stats (counts)'!$E:$E,$D99,'IEA production stats (counts)'!$AQ:$AQ,$C99)</f>
        <v>24</v>
      </c>
      <c r="BR99" s="62">
        <f>SUMIFS('IEA production stats (counts)'!AI:AI,'IEA production stats (counts)'!$E:$E,$D99,'IEA production stats (counts)'!$AQ:$AQ,$C99)</f>
        <v>24</v>
      </c>
      <c r="BS99" s="62">
        <f>SUMIFS('IEA production stats (counts)'!AJ:AJ,'IEA production stats (counts)'!$E:$E,$D99,'IEA production stats (counts)'!$AQ:$AQ,$C99)</f>
        <v>24</v>
      </c>
      <c r="BT99" s="62">
        <f>SUMIFS('IEA production stats (counts)'!AK:AK,'IEA production stats (counts)'!$E:$E,$D99,'IEA production stats (counts)'!$AQ:$AQ,$C99)</f>
        <v>24</v>
      </c>
      <c r="BU99" s="62">
        <f>SUMIFS('IEA production stats (counts)'!AL:AL,'IEA production stats (counts)'!$E:$E,$D99,'IEA production stats (counts)'!$AQ:$AQ,$C99)</f>
        <v>6</v>
      </c>
      <c r="BV99" s="66">
        <f t="shared" si="29"/>
        <v>72.727272727272734</v>
      </c>
      <c r="BW99" s="66">
        <f t="shared" si="48"/>
        <v>72.727272727272734</v>
      </c>
      <c r="BX99" s="66">
        <f t="shared" si="49"/>
        <v>72.727272727272734</v>
      </c>
      <c r="BY99" s="66">
        <f t="shared" si="50"/>
        <v>72.727272727272734</v>
      </c>
      <c r="BZ99" s="66">
        <f t="shared" si="30"/>
        <v>72.727272727272734</v>
      </c>
      <c r="CA99" s="66">
        <f t="shared" si="31"/>
        <v>72.727272727272734</v>
      </c>
      <c r="CB99" s="66">
        <f t="shared" si="32"/>
        <v>72.727272727272734</v>
      </c>
      <c r="CC99" s="66">
        <f t="shared" si="33"/>
        <v>72.727272727272734</v>
      </c>
      <c r="CD99" s="66">
        <f t="shared" si="34"/>
        <v>72.727272727272734</v>
      </c>
      <c r="CE99" s="66">
        <f t="shared" si="35"/>
        <v>72.727272727272734</v>
      </c>
      <c r="CF99" s="66">
        <f t="shared" si="36"/>
        <v>72.727272727272734</v>
      </c>
      <c r="CG99" s="66">
        <f t="shared" si="37"/>
        <v>72.727272727272734</v>
      </c>
      <c r="CH99" s="66">
        <f t="shared" si="38"/>
        <v>72.727272727272734</v>
      </c>
      <c r="CI99" s="66">
        <f t="shared" si="39"/>
        <v>72.727272727272734</v>
      </c>
      <c r="CJ99" s="66">
        <f t="shared" si="40"/>
        <v>72.727272727272734</v>
      </c>
      <c r="CK99" s="66">
        <f t="shared" si="41"/>
        <v>72.727272727272734</v>
      </c>
      <c r="CL99" s="66">
        <f t="shared" si="42"/>
        <v>72.727272727272734</v>
      </c>
      <c r="CM99" s="66">
        <f t="shared" si="43"/>
        <v>72.727272727272734</v>
      </c>
      <c r="CN99" s="66">
        <f t="shared" si="44"/>
        <v>72.727272727272734</v>
      </c>
      <c r="CO99" s="66">
        <f t="shared" si="45"/>
        <v>72.727272727272734</v>
      </c>
      <c r="CP99" s="66">
        <f t="shared" si="46"/>
        <v>72.727272727272734</v>
      </c>
      <c r="CQ99" s="66">
        <f t="shared" si="47"/>
        <v>18.181818181818183</v>
      </c>
    </row>
    <row r="100" spans="1:95" x14ac:dyDescent="0.25">
      <c r="A100" s="5" t="str">
        <f t="shared" si="52"/>
        <v>120SOLARPV</v>
      </c>
      <c r="B100" s="3">
        <v>120</v>
      </c>
      <c r="C100" t="str">
        <f>VLOOKUP($B100,'Lookup codes'!$A:$C,2,FALSE)</f>
        <v>Latin America and Caribbean</v>
      </c>
      <c r="D100" t="s">
        <v>612</v>
      </c>
      <c r="E100" t="s">
        <v>613</v>
      </c>
      <c r="F100" t="s">
        <v>794</v>
      </c>
      <c r="G100" t="s">
        <v>528</v>
      </c>
      <c r="H100" s="45">
        <f>SUMIFS('IEA production stats by year'!Q:Q,'IEA production stats by year'!$E:$E,$D100,'IEA production stats by year'!$AQ:$AQ,$C100)</f>
        <v>46.8</v>
      </c>
      <c r="I100" s="45">
        <f>SUMIFS('IEA production stats by year'!R:R,'IEA production stats by year'!$E:$E,$D100,'IEA production stats by year'!$AQ:$AQ,$C100)</f>
        <v>54.001300000000001</v>
      </c>
      <c r="J100" s="45">
        <f>SUMIFS('IEA production stats by year'!S:S,'IEA production stats by year'!$E:$E,$D100,'IEA production stats by year'!$AQ:$AQ,$C100)</f>
        <v>54.001300000000001</v>
      </c>
      <c r="K100" s="45">
        <f>SUMIFS('IEA production stats by year'!T:T,'IEA production stats by year'!$E:$E,$D100,'IEA production stats by year'!$AQ:$AQ,$C100)</f>
        <v>54.001300000000001</v>
      </c>
      <c r="L100" s="45">
        <f>SUMIFS('IEA production stats by year'!U:U,'IEA production stats by year'!$E:$E,$D100,'IEA production stats by year'!$AQ:$AQ,$C100)</f>
        <v>68.403800000000004</v>
      </c>
      <c r="M100" s="45">
        <f>SUMIFS('IEA production stats by year'!V:V,'IEA production stats by year'!$E:$E,$D100,'IEA production stats by year'!$AQ:$AQ,$C100)</f>
        <v>64.803200000000004</v>
      </c>
      <c r="N100" s="45">
        <f>SUMIFS('IEA production stats by year'!W:W,'IEA production stats by year'!$E:$E,$D100,'IEA production stats by year'!$AQ:$AQ,$C100)</f>
        <v>72.000299999999996</v>
      </c>
      <c r="O100" s="45">
        <f>SUMIFS('IEA production stats by year'!X:X,'IEA production stats by year'!$E:$E,$D100,'IEA production stats by year'!$AQ:$AQ,$C100)</f>
        <v>67.901399999999995</v>
      </c>
      <c r="P100" s="45">
        <f>SUMIFS('IEA production stats by year'!Y:Y,'IEA production stats by year'!$E:$E,$D100,'IEA production stats by year'!$AQ:$AQ,$C100)</f>
        <v>104.402</v>
      </c>
      <c r="Q100" s="45">
        <f>SUMIFS('IEA production stats by year'!Z:Z,'IEA production stats by year'!$E:$E,$D100,'IEA production stats by year'!$AQ:$AQ,$C100)</f>
        <v>140.4</v>
      </c>
      <c r="R100" s="45">
        <f>SUMIFS('IEA production stats by year'!AA:AA,'IEA production stats by year'!$E:$E,$D100,'IEA production stats by year'!$AQ:$AQ,$C100)</f>
        <v>169.2012</v>
      </c>
      <c r="S100" s="45">
        <f>SUMIFS('IEA production stats by year'!AB:AB,'IEA production stats by year'!$E:$E,$D100,'IEA production stats by year'!$AQ:$AQ,$C100)</f>
        <v>226.80720000000002</v>
      </c>
      <c r="T100" s="45">
        <f>SUMIFS('IEA production stats by year'!AC:AC,'IEA production stats by year'!$E:$E,$D100,'IEA production stats by year'!$AQ:$AQ,$C100)</f>
        <v>586.80500000000006</v>
      </c>
      <c r="U100" s="45">
        <f>SUMIFS('IEA production stats by year'!AD:AD,'IEA production stats by year'!$E:$E,$D100,'IEA production stats by year'!$AQ:$AQ,$C100)</f>
        <v>1344.5822000000001</v>
      </c>
      <c r="V100" s="45">
        <f>SUMIFS('IEA production stats by year'!AE:AE,'IEA production stats by year'!$E:$E,$D100,'IEA production stats by year'!$AQ:$AQ,$C100)</f>
        <v>3717.8615000000009</v>
      </c>
      <c r="W100" s="45">
        <f>SUMIFS('IEA production stats by year'!AF:AF,'IEA production stats by year'!$E:$E,$D100,'IEA production stats by year'!$AQ:$AQ,$C100)</f>
        <v>9327.6083000000017</v>
      </c>
      <c r="X100" s="45">
        <f>SUMIFS('IEA production stats by year'!AG:AG,'IEA production stats by year'!$E:$E,$D100,'IEA production stats by year'!$AQ:$AQ,$C100)</f>
        <v>18047.884099999999</v>
      </c>
      <c r="Y100" s="45">
        <f>SUMIFS('IEA production stats by year'!AH:AH,'IEA production stats by year'!$E:$E,$D100,'IEA production stats by year'!$AQ:$AQ,$C100)</f>
        <v>29639.550500000001</v>
      </c>
      <c r="Z100" s="45">
        <f>SUMIFS('IEA production stats by year'!AI:AI,'IEA production stats by year'!$E:$E,$D100,'IEA production stats by year'!$AQ:$AQ,$C100)</f>
        <v>49545.15110000001</v>
      </c>
      <c r="AA100" s="45">
        <f>SUMIFS('IEA production stats by year'!AJ:AJ,'IEA production stats by year'!$E:$E,$D100,'IEA production stats by year'!$AQ:$AQ,$C100)</f>
        <v>91626.363799999992</v>
      </c>
      <c r="AB100" s="45">
        <f>SUMIFS('IEA production stats by year'!AK:AK,'IEA production stats by year'!$E:$E,$D100,'IEA production stats by year'!$AQ:$AQ,$C100)</f>
        <v>123955.6946</v>
      </c>
      <c r="AC100" s="45">
        <f>SUMIFS('IEA production stats by year'!AL:AL,'IEA production stats by year'!$E:$E,$D100,'IEA production stats by year'!$AQ:$AQ,$C100)</f>
        <v>152560.5319</v>
      </c>
      <c r="AD100" s="58">
        <f>COUNTIFS('Country groupings'!$F:$F,$C100)-SUMIFS('IEA production stats (counts)'!Q:Q,'IEA production stats (counts)'!$E:$E,$D100,'IEA production stats (counts)'!$AQ:$AQ,$C100)</f>
        <v>10</v>
      </c>
      <c r="AE100" s="58">
        <f>COUNTIFS('Country groupings'!$F:$F,$C100)-SUMIFS('IEA production stats (counts)'!R:R,'IEA production stats (counts)'!$E:$E,$D100,'IEA production stats (counts)'!$AQ:$AQ,$C100)</f>
        <v>10</v>
      </c>
      <c r="AF100" s="58">
        <f>COUNTIFS('Country groupings'!$F:$F,$C100)-SUMIFS('IEA production stats (counts)'!S:S,'IEA production stats (counts)'!$E:$E,$D100,'IEA production stats (counts)'!$AQ:$AQ,$C100)</f>
        <v>10</v>
      </c>
      <c r="AG100" s="58">
        <f>COUNTIFS('Country groupings'!$F:$F,$C100)-SUMIFS('IEA production stats (counts)'!T:T,'IEA production stats (counts)'!$E:$E,$D100,'IEA production stats (counts)'!$AQ:$AQ,$C100)</f>
        <v>10</v>
      </c>
      <c r="AH100" s="58">
        <f>COUNTIFS('Country groupings'!$F:$F,$C100)-SUMIFS('IEA production stats (counts)'!U:U,'IEA production stats (counts)'!$E:$E,$D100,'IEA production stats (counts)'!$AQ:$AQ,$C100)</f>
        <v>9</v>
      </c>
      <c r="AI100" s="58">
        <f>COUNTIFS('Country groupings'!$F:$F,$C100)-SUMIFS('IEA production stats (counts)'!V:V,'IEA production stats (counts)'!$E:$E,$D100,'IEA production stats (counts)'!$AQ:$AQ,$C100)</f>
        <v>10</v>
      </c>
      <c r="AJ100" s="58">
        <f>COUNTIFS('Country groupings'!$F:$F,$C100)-SUMIFS('IEA production stats (counts)'!W:W,'IEA production stats (counts)'!$E:$E,$D100,'IEA production stats (counts)'!$AQ:$AQ,$C100)</f>
        <v>10</v>
      </c>
      <c r="AK100" s="58">
        <f>COUNTIFS('Country groupings'!$F:$F,$C100)-SUMIFS('IEA production stats (counts)'!X:X,'IEA production stats (counts)'!$E:$E,$D100,'IEA production stats (counts)'!$AQ:$AQ,$C100)</f>
        <v>10</v>
      </c>
      <c r="AL100" s="58">
        <f>COUNTIFS('Country groupings'!$F:$F,$C100)-SUMIFS('IEA production stats (counts)'!Y:Y,'IEA production stats (counts)'!$E:$E,$D100,'IEA production stats (counts)'!$AQ:$AQ,$C100)</f>
        <v>10</v>
      </c>
      <c r="AM100" s="58">
        <f>COUNTIFS('Country groupings'!$F:$F,$C100)-SUMIFS('IEA production stats (counts)'!Z:Z,'IEA production stats (counts)'!$E:$E,$D100,'IEA production stats (counts)'!$AQ:$AQ,$C100)</f>
        <v>10</v>
      </c>
      <c r="AN100" s="58">
        <f>COUNTIFS('Country groupings'!$F:$F,$C100)-SUMIFS('IEA production stats (counts)'!AA:AA,'IEA production stats (counts)'!$E:$E,$D100,'IEA production stats (counts)'!$AQ:$AQ,$C100)</f>
        <v>10</v>
      </c>
      <c r="AO100" s="58">
        <f>COUNTIFS('Country groupings'!$F:$F,$C100)-SUMIFS('IEA production stats (counts)'!AB:AB,'IEA production stats (counts)'!$E:$E,$D100,'IEA production stats (counts)'!$AQ:$AQ,$C100)</f>
        <v>9</v>
      </c>
      <c r="AP100" s="58">
        <f>COUNTIFS('Country groupings'!$F:$F,$C100)-SUMIFS('IEA production stats (counts)'!AC:AC,'IEA production stats (counts)'!$E:$E,$D100,'IEA production stats (counts)'!$AQ:$AQ,$C100)</f>
        <v>9</v>
      </c>
      <c r="AQ100" s="58">
        <f>COUNTIFS('Country groupings'!$F:$F,$C100)-SUMIFS('IEA production stats (counts)'!AD:AD,'IEA production stats (counts)'!$E:$E,$D100,'IEA production stats (counts)'!$AQ:$AQ,$C100)</f>
        <v>9</v>
      </c>
      <c r="AR100" s="58">
        <f>COUNTIFS('Country groupings'!$F:$F,$C100)-SUMIFS('IEA production stats (counts)'!AE:AE,'IEA production stats (counts)'!$E:$E,$D100,'IEA production stats (counts)'!$AQ:$AQ,$C100)</f>
        <v>9</v>
      </c>
      <c r="AS100" s="58">
        <f>COUNTIFS('Country groupings'!$F:$F,$C100)-SUMIFS('IEA production stats (counts)'!AF:AF,'IEA production stats (counts)'!$E:$E,$D100,'IEA production stats (counts)'!$AQ:$AQ,$C100)</f>
        <v>9</v>
      </c>
      <c r="AT100" s="58">
        <f>COUNTIFS('Country groupings'!$F:$F,$C100)-SUMIFS('IEA production stats (counts)'!AG:AG,'IEA production stats (counts)'!$E:$E,$D100,'IEA production stats (counts)'!$AQ:$AQ,$C100)</f>
        <v>9</v>
      </c>
      <c r="AU100" s="58">
        <f>COUNTIFS('Country groupings'!$F:$F,$C100)-SUMIFS('IEA production stats (counts)'!AH:AH,'IEA production stats (counts)'!$E:$E,$D100,'IEA production stats (counts)'!$AQ:$AQ,$C100)</f>
        <v>9</v>
      </c>
      <c r="AV100" s="58">
        <f>COUNTIFS('Country groupings'!$F:$F,$C100)-SUMIFS('IEA production stats (counts)'!AI:AI,'IEA production stats (counts)'!$E:$E,$D100,'IEA production stats (counts)'!$AQ:$AQ,$C100)</f>
        <v>9</v>
      </c>
      <c r="AW100" s="58">
        <f>COUNTIFS('Country groupings'!$F:$F,$C100)-SUMIFS('IEA production stats (counts)'!AJ:AJ,'IEA production stats (counts)'!$E:$E,$D100,'IEA production stats (counts)'!$AQ:$AQ,$C100)</f>
        <v>9</v>
      </c>
      <c r="AX100" s="58">
        <f>COUNTIFS('Country groupings'!$F:$F,$C100)-SUMIFS('IEA production stats (counts)'!AK:AK,'IEA production stats (counts)'!$E:$E,$D100,'IEA production stats (counts)'!$AQ:$AQ,$C100)</f>
        <v>9</v>
      </c>
      <c r="AY100" s="58">
        <f>COUNTIFS('Country groupings'!$F:$F,$C100)-SUMIFS('IEA production stats (counts)'!AL:AL,'IEA production stats (counts)'!$E:$E,$D100,'IEA production stats (counts)'!$AQ:$AQ,$C100)</f>
        <v>27</v>
      </c>
      <c r="AZ100" s="62">
        <f>SUMIFS('IEA production stats (counts)'!Q:Q,'IEA production stats (counts)'!$E:$E,$D100,'IEA production stats (counts)'!$AQ:$AQ,$C100)</f>
        <v>23</v>
      </c>
      <c r="BA100" s="62">
        <f>SUMIFS('IEA production stats (counts)'!R:R,'IEA production stats (counts)'!$E:$E,$D100,'IEA production stats (counts)'!$AQ:$AQ,$C100)</f>
        <v>23</v>
      </c>
      <c r="BB100" s="62">
        <f>SUMIFS('IEA production stats (counts)'!S:S,'IEA production stats (counts)'!$E:$E,$D100,'IEA production stats (counts)'!$AQ:$AQ,$C100)</f>
        <v>23</v>
      </c>
      <c r="BC100" s="62">
        <f>SUMIFS('IEA production stats (counts)'!T:T,'IEA production stats (counts)'!$E:$E,$D100,'IEA production stats (counts)'!$AQ:$AQ,$C100)</f>
        <v>23</v>
      </c>
      <c r="BD100" s="62">
        <f>SUMIFS('IEA production stats (counts)'!U:U,'IEA production stats (counts)'!$E:$E,$D100,'IEA production stats (counts)'!$AQ:$AQ,$C100)</f>
        <v>24</v>
      </c>
      <c r="BE100" s="62">
        <f>SUMIFS('IEA production stats (counts)'!V:V,'IEA production stats (counts)'!$E:$E,$D100,'IEA production stats (counts)'!$AQ:$AQ,$C100)</f>
        <v>23</v>
      </c>
      <c r="BF100" s="62">
        <f>SUMIFS('IEA production stats (counts)'!W:W,'IEA production stats (counts)'!$E:$E,$D100,'IEA production stats (counts)'!$AQ:$AQ,$C100)</f>
        <v>23</v>
      </c>
      <c r="BG100" s="62">
        <f>SUMIFS('IEA production stats (counts)'!X:X,'IEA production stats (counts)'!$E:$E,$D100,'IEA production stats (counts)'!$AQ:$AQ,$C100)</f>
        <v>23</v>
      </c>
      <c r="BH100" s="62">
        <f>SUMIFS('IEA production stats (counts)'!Y:Y,'IEA production stats (counts)'!$E:$E,$D100,'IEA production stats (counts)'!$AQ:$AQ,$C100)</f>
        <v>23</v>
      </c>
      <c r="BI100" s="62">
        <f>SUMIFS('IEA production stats (counts)'!Z:Z,'IEA production stats (counts)'!$E:$E,$D100,'IEA production stats (counts)'!$AQ:$AQ,$C100)</f>
        <v>23</v>
      </c>
      <c r="BJ100" s="62">
        <f>SUMIFS('IEA production stats (counts)'!AA:AA,'IEA production stats (counts)'!$E:$E,$D100,'IEA production stats (counts)'!$AQ:$AQ,$C100)</f>
        <v>23</v>
      </c>
      <c r="BK100" s="62">
        <f>SUMIFS('IEA production stats (counts)'!AB:AB,'IEA production stats (counts)'!$E:$E,$D100,'IEA production stats (counts)'!$AQ:$AQ,$C100)</f>
        <v>24</v>
      </c>
      <c r="BL100" s="62">
        <f>SUMIFS('IEA production stats (counts)'!AC:AC,'IEA production stats (counts)'!$E:$E,$D100,'IEA production stats (counts)'!$AQ:$AQ,$C100)</f>
        <v>24</v>
      </c>
      <c r="BM100" s="62">
        <f>SUMIFS('IEA production stats (counts)'!AD:AD,'IEA production stats (counts)'!$E:$E,$D100,'IEA production stats (counts)'!$AQ:$AQ,$C100)</f>
        <v>24</v>
      </c>
      <c r="BN100" s="62">
        <f>SUMIFS('IEA production stats (counts)'!AE:AE,'IEA production stats (counts)'!$E:$E,$D100,'IEA production stats (counts)'!$AQ:$AQ,$C100)</f>
        <v>24</v>
      </c>
      <c r="BO100" s="62">
        <f>SUMIFS('IEA production stats (counts)'!AF:AF,'IEA production stats (counts)'!$E:$E,$D100,'IEA production stats (counts)'!$AQ:$AQ,$C100)</f>
        <v>24</v>
      </c>
      <c r="BP100" s="62">
        <f>SUMIFS('IEA production stats (counts)'!AG:AG,'IEA production stats (counts)'!$E:$E,$D100,'IEA production stats (counts)'!$AQ:$AQ,$C100)</f>
        <v>24</v>
      </c>
      <c r="BQ100" s="62">
        <f>SUMIFS('IEA production stats (counts)'!AH:AH,'IEA production stats (counts)'!$E:$E,$D100,'IEA production stats (counts)'!$AQ:$AQ,$C100)</f>
        <v>24</v>
      </c>
      <c r="BR100" s="62">
        <f>SUMIFS('IEA production stats (counts)'!AI:AI,'IEA production stats (counts)'!$E:$E,$D100,'IEA production stats (counts)'!$AQ:$AQ,$C100)</f>
        <v>24</v>
      </c>
      <c r="BS100" s="62">
        <f>SUMIFS('IEA production stats (counts)'!AJ:AJ,'IEA production stats (counts)'!$E:$E,$D100,'IEA production stats (counts)'!$AQ:$AQ,$C100)</f>
        <v>24</v>
      </c>
      <c r="BT100" s="62">
        <f>SUMIFS('IEA production stats (counts)'!AK:AK,'IEA production stats (counts)'!$E:$E,$D100,'IEA production stats (counts)'!$AQ:$AQ,$C100)</f>
        <v>24</v>
      </c>
      <c r="BU100" s="62">
        <f>SUMIFS('IEA production stats (counts)'!AL:AL,'IEA production stats (counts)'!$E:$E,$D100,'IEA production stats (counts)'!$AQ:$AQ,$C100)</f>
        <v>6</v>
      </c>
      <c r="BV100" s="66">
        <f t="shared" si="29"/>
        <v>69.696969696969703</v>
      </c>
      <c r="BW100" s="66">
        <f t="shared" si="48"/>
        <v>69.696969696969703</v>
      </c>
      <c r="BX100" s="66">
        <f t="shared" si="49"/>
        <v>69.696969696969703</v>
      </c>
      <c r="BY100" s="66">
        <f t="shared" si="50"/>
        <v>69.696969696969703</v>
      </c>
      <c r="BZ100" s="66">
        <f t="shared" si="30"/>
        <v>72.727272727272734</v>
      </c>
      <c r="CA100" s="66">
        <f t="shared" si="31"/>
        <v>69.696969696969703</v>
      </c>
      <c r="CB100" s="66">
        <f t="shared" si="32"/>
        <v>69.696969696969703</v>
      </c>
      <c r="CC100" s="66">
        <f t="shared" si="33"/>
        <v>69.696969696969703</v>
      </c>
      <c r="CD100" s="66">
        <f t="shared" si="34"/>
        <v>69.696969696969703</v>
      </c>
      <c r="CE100" s="66">
        <f t="shared" si="35"/>
        <v>69.696969696969703</v>
      </c>
      <c r="CF100" s="66">
        <f t="shared" si="36"/>
        <v>69.696969696969703</v>
      </c>
      <c r="CG100" s="66">
        <f t="shared" si="37"/>
        <v>72.727272727272734</v>
      </c>
      <c r="CH100" s="66">
        <f t="shared" si="38"/>
        <v>72.727272727272734</v>
      </c>
      <c r="CI100" s="66">
        <f t="shared" si="39"/>
        <v>72.727272727272734</v>
      </c>
      <c r="CJ100" s="66">
        <f t="shared" si="40"/>
        <v>72.727272727272734</v>
      </c>
      <c r="CK100" s="66">
        <f t="shared" si="41"/>
        <v>72.727272727272734</v>
      </c>
      <c r="CL100" s="66">
        <f t="shared" si="42"/>
        <v>72.727272727272734</v>
      </c>
      <c r="CM100" s="66">
        <f t="shared" si="43"/>
        <v>72.727272727272734</v>
      </c>
      <c r="CN100" s="66">
        <f t="shared" si="44"/>
        <v>72.727272727272734</v>
      </c>
      <c r="CO100" s="66">
        <f t="shared" si="45"/>
        <v>72.727272727272734</v>
      </c>
      <c r="CP100" s="66">
        <f t="shared" si="46"/>
        <v>72.727272727272734</v>
      </c>
      <c r="CQ100" s="66">
        <f t="shared" si="47"/>
        <v>18.181818181818183</v>
      </c>
    </row>
    <row r="101" spans="1:95" x14ac:dyDescent="0.25">
      <c r="A101" s="5" t="str">
        <f t="shared" si="52"/>
        <v>120SOLARTH</v>
      </c>
      <c r="B101" s="3">
        <v>120</v>
      </c>
      <c r="C101" t="str">
        <f>VLOOKUP($B101,'Lookup codes'!$A:$C,2,FALSE)</f>
        <v>Latin America and Caribbean</v>
      </c>
      <c r="D101" t="s">
        <v>614</v>
      </c>
      <c r="E101" t="s">
        <v>615</v>
      </c>
      <c r="F101" t="s">
        <v>794</v>
      </c>
      <c r="G101" t="s">
        <v>528</v>
      </c>
      <c r="H101" s="45">
        <f>SUMIFS('IEA production stats by year'!Q:Q,'IEA production stats by year'!$E:$E,$D101,'IEA production stats by year'!$AQ:$AQ,$C101)</f>
        <v>5454.9984999999997</v>
      </c>
      <c r="I101" s="45">
        <f>SUMIFS('IEA production stats by year'!R:R,'IEA production stats by year'!$E:$E,$D101,'IEA production stats by year'!$AQ:$AQ,$C101)</f>
        <v>6612.9961000000003</v>
      </c>
      <c r="J101" s="45">
        <f>SUMIFS('IEA production stats by year'!S:S,'IEA production stats by year'!$E:$E,$D101,'IEA production stats by year'!$AQ:$AQ,$C101)</f>
        <v>7382.9989000000005</v>
      </c>
      <c r="K101" s="45">
        <f>SUMIFS('IEA production stats by year'!T:T,'IEA production stats by year'!$E:$E,$D101,'IEA production stats by year'!$AQ:$AQ,$C101)</f>
        <v>8307.0046999999995</v>
      </c>
      <c r="L101" s="45">
        <f>SUMIFS('IEA production stats by year'!U:U,'IEA production stats by year'!$E:$E,$D101,'IEA production stats by year'!$AQ:$AQ,$C101)</f>
        <v>9274.1805999999997</v>
      </c>
      <c r="M101" s="45">
        <f>SUMIFS('IEA production stats by year'!V:V,'IEA production stats by year'!$E:$E,$D101,'IEA production stats by year'!$AQ:$AQ,$C101)</f>
        <v>10322.5386</v>
      </c>
      <c r="N101" s="45">
        <f>SUMIFS('IEA production stats by year'!W:W,'IEA production stats by year'!$E:$E,$D101,'IEA production stats by year'!$AQ:$AQ,$C101)</f>
        <v>11416.260599999998</v>
      </c>
      <c r="O101" s="45">
        <f>SUMIFS('IEA production stats by year'!X:X,'IEA production stats by year'!$E:$E,$D101,'IEA production stats by year'!$AQ:$AQ,$C101)</f>
        <v>10742.340700000001</v>
      </c>
      <c r="P101" s="45">
        <f>SUMIFS('IEA production stats by year'!Y:Y,'IEA production stats by year'!$E:$E,$D101,'IEA production stats by year'!$AQ:$AQ,$C101)</f>
        <v>13574.597900000001</v>
      </c>
      <c r="Q101" s="45">
        <f>SUMIFS('IEA production stats by year'!Z:Z,'IEA production stats by year'!$E:$E,$D101,'IEA production stats by year'!$AQ:$AQ,$C101)</f>
        <v>17594.034800000001</v>
      </c>
      <c r="R101" s="45">
        <f>SUMIFS('IEA production stats by year'!AA:AA,'IEA production stats by year'!$E:$E,$D101,'IEA production stats by year'!$AQ:$AQ,$C101)</f>
        <v>20871.009600000001</v>
      </c>
      <c r="S101" s="45">
        <f>SUMIFS('IEA production stats by year'!AB:AB,'IEA production stats by year'!$E:$E,$D101,'IEA production stats by year'!$AQ:$AQ,$C101)</f>
        <v>23930.429899999999</v>
      </c>
      <c r="T101" s="45">
        <f>SUMIFS('IEA production stats by year'!AC:AC,'IEA production stats by year'!$E:$E,$D101,'IEA production stats by year'!$AQ:$AQ,$C101)</f>
        <v>28186.2997</v>
      </c>
      <c r="U101" s="45">
        <f>SUMIFS('IEA production stats by year'!AD:AD,'IEA production stats by year'!$E:$E,$D101,'IEA production stats by year'!$AQ:$AQ,$C101)</f>
        <v>31626.630799999999</v>
      </c>
      <c r="V101" s="45">
        <f>SUMIFS('IEA production stats by year'!AE:AE,'IEA production stats by year'!$E:$E,$D101,'IEA production stats by year'!$AQ:$AQ,$C101)</f>
        <v>35790.0141</v>
      </c>
      <c r="W101" s="45">
        <f>SUMIFS('IEA production stats by year'!AF:AF,'IEA production stats by year'!$E:$E,$D101,'IEA production stats by year'!$AQ:$AQ,$C101)</f>
        <v>40988.746899999998</v>
      </c>
      <c r="X101" s="45">
        <f>SUMIFS('IEA production stats by year'!AG:AG,'IEA production stats by year'!$E:$E,$D101,'IEA production stats by year'!$AQ:$AQ,$C101)</f>
        <v>45668.722600000001</v>
      </c>
      <c r="Y101" s="45">
        <f>SUMIFS('IEA production stats by year'!AH:AH,'IEA production stats by year'!$E:$E,$D101,'IEA production stats by year'!$AQ:$AQ,$C101)</f>
        <v>49599.424599999998</v>
      </c>
      <c r="Z101" s="45">
        <f>SUMIFS('IEA production stats by year'!AI:AI,'IEA production stats by year'!$E:$E,$D101,'IEA production stats by year'!$AQ:$AQ,$C101)</f>
        <v>54536.73339999999</v>
      </c>
      <c r="AA101" s="45">
        <f>SUMIFS('IEA production stats by year'!AJ:AJ,'IEA production stats by year'!$E:$E,$D101,'IEA production stats by year'!$AQ:$AQ,$C101)</f>
        <v>59301.537899999996</v>
      </c>
      <c r="AB101" s="45">
        <f>SUMIFS('IEA production stats by year'!AK:AK,'IEA production stats by year'!$E:$E,$D101,'IEA production stats by year'!$AQ:$AQ,$C101)</f>
        <v>65148.437699999995</v>
      </c>
      <c r="AC101" s="45">
        <f>SUMIFS('IEA production stats by year'!AL:AL,'IEA production stats by year'!$E:$E,$D101,'IEA production stats by year'!$AQ:$AQ,$C101)</f>
        <v>66780.083800000008</v>
      </c>
      <c r="AD101" s="58">
        <f>COUNTIFS('Country groupings'!$F:$F,$C101)-SUMIFS('IEA production stats (counts)'!Q:Q,'IEA production stats (counts)'!$E:$E,$D101,'IEA production stats (counts)'!$AQ:$AQ,$C101)</f>
        <v>9</v>
      </c>
      <c r="AE101" s="58">
        <f>COUNTIFS('Country groupings'!$F:$F,$C101)-SUMIFS('IEA production stats (counts)'!R:R,'IEA production stats (counts)'!$E:$E,$D101,'IEA production stats (counts)'!$AQ:$AQ,$C101)</f>
        <v>9</v>
      </c>
      <c r="AF101" s="58">
        <f>COUNTIFS('Country groupings'!$F:$F,$C101)-SUMIFS('IEA production stats (counts)'!S:S,'IEA production stats (counts)'!$E:$E,$D101,'IEA production stats (counts)'!$AQ:$AQ,$C101)</f>
        <v>9</v>
      </c>
      <c r="AG101" s="58">
        <f>COUNTIFS('Country groupings'!$F:$F,$C101)-SUMIFS('IEA production stats (counts)'!T:T,'IEA production stats (counts)'!$E:$E,$D101,'IEA production stats (counts)'!$AQ:$AQ,$C101)</f>
        <v>9</v>
      </c>
      <c r="AH101" s="58">
        <f>COUNTIFS('Country groupings'!$F:$F,$C101)-SUMIFS('IEA production stats (counts)'!U:U,'IEA production stats (counts)'!$E:$E,$D101,'IEA production stats (counts)'!$AQ:$AQ,$C101)</f>
        <v>9</v>
      </c>
      <c r="AI101" s="58">
        <f>COUNTIFS('Country groupings'!$F:$F,$C101)-SUMIFS('IEA production stats (counts)'!V:V,'IEA production stats (counts)'!$E:$E,$D101,'IEA production stats (counts)'!$AQ:$AQ,$C101)</f>
        <v>9</v>
      </c>
      <c r="AJ101" s="58">
        <f>COUNTIFS('Country groupings'!$F:$F,$C101)-SUMIFS('IEA production stats (counts)'!W:W,'IEA production stats (counts)'!$E:$E,$D101,'IEA production stats (counts)'!$AQ:$AQ,$C101)</f>
        <v>9</v>
      </c>
      <c r="AK101" s="58">
        <f>COUNTIFS('Country groupings'!$F:$F,$C101)-SUMIFS('IEA production stats (counts)'!X:X,'IEA production stats (counts)'!$E:$E,$D101,'IEA production stats (counts)'!$AQ:$AQ,$C101)</f>
        <v>9</v>
      </c>
      <c r="AL101" s="58">
        <f>COUNTIFS('Country groupings'!$F:$F,$C101)-SUMIFS('IEA production stats (counts)'!Y:Y,'IEA production stats (counts)'!$E:$E,$D101,'IEA production stats (counts)'!$AQ:$AQ,$C101)</f>
        <v>9</v>
      </c>
      <c r="AM101" s="58">
        <f>COUNTIFS('Country groupings'!$F:$F,$C101)-SUMIFS('IEA production stats (counts)'!Z:Z,'IEA production stats (counts)'!$E:$E,$D101,'IEA production stats (counts)'!$AQ:$AQ,$C101)</f>
        <v>9</v>
      </c>
      <c r="AN101" s="58">
        <f>COUNTIFS('Country groupings'!$F:$F,$C101)-SUMIFS('IEA production stats (counts)'!AA:AA,'IEA production stats (counts)'!$E:$E,$D101,'IEA production stats (counts)'!$AQ:$AQ,$C101)</f>
        <v>9</v>
      </c>
      <c r="AO101" s="58">
        <f>COUNTIFS('Country groupings'!$F:$F,$C101)-SUMIFS('IEA production stats (counts)'!AB:AB,'IEA production stats (counts)'!$E:$E,$D101,'IEA production stats (counts)'!$AQ:$AQ,$C101)</f>
        <v>9</v>
      </c>
      <c r="AP101" s="58">
        <f>COUNTIFS('Country groupings'!$F:$F,$C101)-SUMIFS('IEA production stats (counts)'!AC:AC,'IEA production stats (counts)'!$E:$E,$D101,'IEA production stats (counts)'!$AQ:$AQ,$C101)</f>
        <v>9</v>
      </c>
      <c r="AQ101" s="58">
        <f>COUNTIFS('Country groupings'!$F:$F,$C101)-SUMIFS('IEA production stats (counts)'!AD:AD,'IEA production stats (counts)'!$E:$E,$D101,'IEA production stats (counts)'!$AQ:$AQ,$C101)</f>
        <v>9</v>
      </c>
      <c r="AR101" s="58">
        <f>COUNTIFS('Country groupings'!$F:$F,$C101)-SUMIFS('IEA production stats (counts)'!AE:AE,'IEA production stats (counts)'!$E:$E,$D101,'IEA production stats (counts)'!$AQ:$AQ,$C101)</f>
        <v>9</v>
      </c>
      <c r="AS101" s="58">
        <f>COUNTIFS('Country groupings'!$F:$F,$C101)-SUMIFS('IEA production stats (counts)'!AF:AF,'IEA production stats (counts)'!$E:$E,$D101,'IEA production stats (counts)'!$AQ:$AQ,$C101)</f>
        <v>9</v>
      </c>
      <c r="AT101" s="58">
        <f>COUNTIFS('Country groupings'!$F:$F,$C101)-SUMIFS('IEA production stats (counts)'!AG:AG,'IEA production stats (counts)'!$E:$E,$D101,'IEA production stats (counts)'!$AQ:$AQ,$C101)</f>
        <v>9</v>
      </c>
      <c r="AU101" s="58">
        <f>COUNTIFS('Country groupings'!$F:$F,$C101)-SUMIFS('IEA production stats (counts)'!AH:AH,'IEA production stats (counts)'!$E:$E,$D101,'IEA production stats (counts)'!$AQ:$AQ,$C101)</f>
        <v>9</v>
      </c>
      <c r="AV101" s="58">
        <f>COUNTIFS('Country groupings'!$F:$F,$C101)-SUMIFS('IEA production stats (counts)'!AI:AI,'IEA production stats (counts)'!$E:$E,$D101,'IEA production stats (counts)'!$AQ:$AQ,$C101)</f>
        <v>9</v>
      </c>
      <c r="AW101" s="58">
        <f>COUNTIFS('Country groupings'!$F:$F,$C101)-SUMIFS('IEA production stats (counts)'!AJ:AJ,'IEA production stats (counts)'!$E:$E,$D101,'IEA production stats (counts)'!$AQ:$AQ,$C101)</f>
        <v>9</v>
      </c>
      <c r="AX101" s="58">
        <f>COUNTIFS('Country groupings'!$F:$F,$C101)-SUMIFS('IEA production stats (counts)'!AK:AK,'IEA production stats (counts)'!$E:$E,$D101,'IEA production stats (counts)'!$AQ:$AQ,$C101)</f>
        <v>9</v>
      </c>
      <c r="AY101" s="58">
        <f>COUNTIFS('Country groupings'!$F:$F,$C101)-SUMIFS('IEA production stats (counts)'!AL:AL,'IEA production stats (counts)'!$E:$E,$D101,'IEA production stats (counts)'!$AQ:$AQ,$C101)</f>
        <v>27</v>
      </c>
      <c r="AZ101" s="62">
        <f>SUMIFS('IEA production stats (counts)'!Q:Q,'IEA production stats (counts)'!$E:$E,$D101,'IEA production stats (counts)'!$AQ:$AQ,$C101)</f>
        <v>24</v>
      </c>
      <c r="BA101" s="62">
        <f>SUMIFS('IEA production stats (counts)'!R:R,'IEA production stats (counts)'!$E:$E,$D101,'IEA production stats (counts)'!$AQ:$AQ,$C101)</f>
        <v>24</v>
      </c>
      <c r="BB101" s="62">
        <f>SUMIFS('IEA production stats (counts)'!S:S,'IEA production stats (counts)'!$E:$E,$D101,'IEA production stats (counts)'!$AQ:$AQ,$C101)</f>
        <v>24</v>
      </c>
      <c r="BC101" s="62">
        <f>SUMIFS('IEA production stats (counts)'!T:T,'IEA production stats (counts)'!$E:$E,$D101,'IEA production stats (counts)'!$AQ:$AQ,$C101)</f>
        <v>24</v>
      </c>
      <c r="BD101" s="62">
        <f>SUMIFS('IEA production stats (counts)'!U:U,'IEA production stats (counts)'!$E:$E,$D101,'IEA production stats (counts)'!$AQ:$AQ,$C101)</f>
        <v>24</v>
      </c>
      <c r="BE101" s="62">
        <f>SUMIFS('IEA production stats (counts)'!V:V,'IEA production stats (counts)'!$E:$E,$D101,'IEA production stats (counts)'!$AQ:$AQ,$C101)</f>
        <v>24</v>
      </c>
      <c r="BF101" s="62">
        <f>SUMIFS('IEA production stats (counts)'!W:W,'IEA production stats (counts)'!$E:$E,$D101,'IEA production stats (counts)'!$AQ:$AQ,$C101)</f>
        <v>24</v>
      </c>
      <c r="BG101" s="62">
        <f>SUMIFS('IEA production stats (counts)'!X:X,'IEA production stats (counts)'!$E:$E,$D101,'IEA production stats (counts)'!$AQ:$AQ,$C101)</f>
        <v>24</v>
      </c>
      <c r="BH101" s="62">
        <f>SUMIFS('IEA production stats (counts)'!Y:Y,'IEA production stats (counts)'!$E:$E,$D101,'IEA production stats (counts)'!$AQ:$AQ,$C101)</f>
        <v>24</v>
      </c>
      <c r="BI101" s="62">
        <f>SUMIFS('IEA production stats (counts)'!Z:Z,'IEA production stats (counts)'!$E:$E,$D101,'IEA production stats (counts)'!$AQ:$AQ,$C101)</f>
        <v>24</v>
      </c>
      <c r="BJ101" s="62">
        <f>SUMIFS('IEA production stats (counts)'!AA:AA,'IEA production stats (counts)'!$E:$E,$D101,'IEA production stats (counts)'!$AQ:$AQ,$C101)</f>
        <v>24</v>
      </c>
      <c r="BK101" s="62">
        <f>SUMIFS('IEA production stats (counts)'!AB:AB,'IEA production stats (counts)'!$E:$E,$D101,'IEA production stats (counts)'!$AQ:$AQ,$C101)</f>
        <v>24</v>
      </c>
      <c r="BL101" s="62">
        <f>SUMIFS('IEA production stats (counts)'!AC:AC,'IEA production stats (counts)'!$E:$E,$D101,'IEA production stats (counts)'!$AQ:$AQ,$C101)</f>
        <v>24</v>
      </c>
      <c r="BM101" s="62">
        <f>SUMIFS('IEA production stats (counts)'!AD:AD,'IEA production stats (counts)'!$E:$E,$D101,'IEA production stats (counts)'!$AQ:$AQ,$C101)</f>
        <v>24</v>
      </c>
      <c r="BN101" s="62">
        <f>SUMIFS('IEA production stats (counts)'!AE:AE,'IEA production stats (counts)'!$E:$E,$D101,'IEA production stats (counts)'!$AQ:$AQ,$C101)</f>
        <v>24</v>
      </c>
      <c r="BO101" s="62">
        <f>SUMIFS('IEA production stats (counts)'!AF:AF,'IEA production stats (counts)'!$E:$E,$D101,'IEA production stats (counts)'!$AQ:$AQ,$C101)</f>
        <v>24</v>
      </c>
      <c r="BP101" s="62">
        <f>SUMIFS('IEA production stats (counts)'!AG:AG,'IEA production stats (counts)'!$E:$E,$D101,'IEA production stats (counts)'!$AQ:$AQ,$C101)</f>
        <v>24</v>
      </c>
      <c r="BQ101" s="62">
        <f>SUMIFS('IEA production stats (counts)'!AH:AH,'IEA production stats (counts)'!$E:$E,$D101,'IEA production stats (counts)'!$AQ:$AQ,$C101)</f>
        <v>24</v>
      </c>
      <c r="BR101" s="62">
        <f>SUMIFS('IEA production stats (counts)'!AI:AI,'IEA production stats (counts)'!$E:$E,$D101,'IEA production stats (counts)'!$AQ:$AQ,$C101)</f>
        <v>24</v>
      </c>
      <c r="BS101" s="62">
        <f>SUMIFS('IEA production stats (counts)'!AJ:AJ,'IEA production stats (counts)'!$E:$E,$D101,'IEA production stats (counts)'!$AQ:$AQ,$C101)</f>
        <v>24</v>
      </c>
      <c r="BT101" s="62">
        <f>SUMIFS('IEA production stats (counts)'!AK:AK,'IEA production stats (counts)'!$E:$E,$D101,'IEA production stats (counts)'!$AQ:$AQ,$C101)</f>
        <v>24</v>
      </c>
      <c r="BU101" s="62">
        <f>SUMIFS('IEA production stats (counts)'!AL:AL,'IEA production stats (counts)'!$E:$E,$D101,'IEA production stats (counts)'!$AQ:$AQ,$C101)</f>
        <v>6</v>
      </c>
      <c r="BV101" s="66">
        <f t="shared" si="29"/>
        <v>72.727272727272734</v>
      </c>
      <c r="BW101" s="66">
        <f t="shared" si="48"/>
        <v>72.727272727272734</v>
      </c>
      <c r="BX101" s="66">
        <f t="shared" si="49"/>
        <v>72.727272727272734</v>
      </c>
      <c r="BY101" s="66">
        <f t="shared" si="50"/>
        <v>72.727272727272734</v>
      </c>
      <c r="BZ101" s="66">
        <f t="shared" si="30"/>
        <v>72.727272727272734</v>
      </c>
      <c r="CA101" s="66">
        <f t="shared" si="31"/>
        <v>72.727272727272734</v>
      </c>
      <c r="CB101" s="66">
        <f t="shared" si="32"/>
        <v>72.727272727272734</v>
      </c>
      <c r="CC101" s="66">
        <f t="shared" si="33"/>
        <v>72.727272727272734</v>
      </c>
      <c r="CD101" s="66">
        <f t="shared" si="34"/>
        <v>72.727272727272734</v>
      </c>
      <c r="CE101" s="66">
        <f t="shared" si="35"/>
        <v>72.727272727272734</v>
      </c>
      <c r="CF101" s="66">
        <f t="shared" si="36"/>
        <v>72.727272727272734</v>
      </c>
      <c r="CG101" s="66">
        <f t="shared" si="37"/>
        <v>72.727272727272734</v>
      </c>
      <c r="CH101" s="66">
        <f t="shared" si="38"/>
        <v>72.727272727272734</v>
      </c>
      <c r="CI101" s="66">
        <f t="shared" si="39"/>
        <v>72.727272727272734</v>
      </c>
      <c r="CJ101" s="66">
        <f t="shared" si="40"/>
        <v>72.727272727272734</v>
      </c>
      <c r="CK101" s="66">
        <f t="shared" si="41"/>
        <v>72.727272727272734</v>
      </c>
      <c r="CL101" s="66">
        <f t="shared" si="42"/>
        <v>72.727272727272734</v>
      </c>
      <c r="CM101" s="66">
        <f t="shared" si="43"/>
        <v>72.727272727272734</v>
      </c>
      <c r="CN101" s="66">
        <f t="shared" si="44"/>
        <v>72.727272727272734</v>
      </c>
      <c r="CO101" s="66">
        <f t="shared" si="45"/>
        <v>72.727272727272734</v>
      </c>
      <c r="CP101" s="66">
        <f t="shared" si="46"/>
        <v>72.727272727272734</v>
      </c>
      <c r="CQ101" s="66">
        <f t="shared" si="47"/>
        <v>18.181818181818183</v>
      </c>
    </row>
    <row r="102" spans="1:95" x14ac:dyDescent="0.25">
      <c r="A102" s="5" t="str">
        <f t="shared" si="52"/>
        <v>120TIDE</v>
      </c>
      <c r="B102" s="3">
        <v>120</v>
      </c>
      <c r="C102" t="str">
        <f>VLOOKUP($B102,'Lookup codes'!$A:$C,2,FALSE)</f>
        <v>Latin America and Caribbean</v>
      </c>
      <c r="D102" t="s">
        <v>616</v>
      </c>
      <c r="E102" t="s">
        <v>617</v>
      </c>
      <c r="F102" t="s">
        <v>794</v>
      </c>
      <c r="G102" t="s">
        <v>528</v>
      </c>
      <c r="H102" s="45">
        <f>SUMIFS('IEA production stats by year'!Q:Q,'IEA production stats by year'!$E:$E,$D102,'IEA production stats by year'!$AQ:$AQ,$C102)</f>
        <v>0</v>
      </c>
      <c r="I102" s="45">
        <f>SUMIFS('IEA production stats by year'!R:R,'IEA production stats by year'!$E:$E,$D102,'IEA production stats by year'!$AQ:$AQ,$C102)</f>
        <v>0</v>
      </c>
      <c r="J102" s="45">
        <f>SUMIFS('IEA production stats by year'!S:S,'IEA production stats by year'!$E:$E,$D102,'IEA production stats by year'!$AQ:$AQ,$C102)</f>
        <v>0</v>
      </c>
      <c r="K102" s="45">
        <f>SUMIFS('IEA production stats by year'!T:T,'IEA production stats by year'!$E:$E,$D102,'IEA production stats by year'!$AQ:$AQ,$C102)</f>
        <v>0</v>
      </c>
      <c r="L102" s="45">
        <f>SUMIFS('IEA production stats by year'!U:U,'IEA production stats by year'!$E:$E,$D102,'IEA production stats by year'!$AQ:$AQ,$C102)</f>
        <v>0</v>
      </c>
      <c r="M102" s="45">
        <f>SUMIFS('IEA production stats by year'!V:V,'IEA production stats by year'!$E:$E,$D102,'IEA production stats by year'!$AQ:$AQ,$C102)</f>
        <v>0</v>
      </c>
      <c r="N102" s="45">
        <f>SUMIFS('IEA production stats by year'!W:W,'IEA production stats by year'!$E:$E,$D102,'IEA production stats by year'!$AQ:$AQ,$C102)</f>
        <v>0</v>
      </c>
      <c r="O102" s="45">
        <f>SUMIFS('IEA production stats by year'!X:X,'IEA production stats by year'!$E:$E,$D102,'IEA production stats by year'!$AQ:$AQ,$C102)</f>
        <v>0</v>
      </c>
      <c r="P102" s="45">
        <f>SUMIFS('IEA production stats by year'!Y:Y,'IEA production stats by year'!$E:$E,$D102,'IEA production stats by year'!$AQ:$AQ,$C102)</f>
        <v>0</v>
      </c>
      <c r="Q102" s="45">
        <f>SUMIFS('IEA production stats by year'!Z:Z,'IEA production stats by year'!$E:$E,$D102,'IEA production stats by year'!$AQ:$AQ,$C102)</f>
        <v>0</v>
      </c>
      <c r="R102" s="45">
        <f>SUMIFS('IEA production stats by year'!AA:AA,'IEA production stats by year'!$E:$E,$D102,'IEA production stats by year'!$AQ:$AQ,$C102)</f>
        <v>0</v>
      </c>
      <c r="S102" s="45">
        <f>SUMIFS('IEA production stats by year'!AB:AB,'IEA production stats by year'!$E:$E,$D102,'IEA production stats by year'!$AQ:$AQ,$C102)</f>
        <v>0</v>
      </c>
      <c r="T102" s="45">
        <f>SUMIFS('IEA production stats by year'!AC:AC,'IEA production stats by year'!$E:$E,$D102,'IEA production stats by year'!$AQ:$AQ,$C102)</f>
        <v>0</v>
      </c>
      <c r="U102" s="45">
        <f>SUMIFS('IEA production stats by year'!AD:AD,'IEA production stats by year'!$E:$E,$D102,'IEA production stats by year'!$AQ:$AQ,$C102)</f>
        <v>0</v>
      </c>
      <c r="V102" s="45">
        <f>SUMIFS('IEA production stats by year'!AE:AE,'IEA production stats by year'!$E:$E,$D102,'IEA production stats by year'!$AQ:$AQ,$C102)</f>
        <v>0</v>
      </c>
      <c r="W102" s="45">
        <f>SUMIFS('IEA production stats by year'!AF:AF,'IEA production stats by year'!$E:$E,$D102,'IEA production stats by year'!$AQ:$AQ,$C102)</f>
        <v>0</v>
      </c>
      <c r="X102" s="45">
        <f>SUMIFS('IEA production stats by year'!AG:AG,'IEA production stats by year'!$E:$E,$D102,'IEA production stats by year'!$AQ:$AQ,$C102)</f>
        <v>0</v>
      </c>
      <c r="Y102" s="45">
        <f>SUMIFS('IEA production stats by year'!AH:AH,'IEA production stats by year'!$E:$E,$D102,'IEA production stats by year'!$AQ:$AQ,$C102)</f>
        <v>0</v>
      </c>
      <c r="Z102" s="45">
        <f>SUMIFS('IEA production stats by year'!AI:AI,'IEA production stats by year'!$E:$E,$D102,'IEA production stats by year'!$AQ:$AQ,$C102)</f>
        <v>0</v>
      </c>
      <c r="AA102" s="45">
        <f>SUMIFS('IEA production stats by year'!AJ:AJ,'IEA production stats by year'!$E:$E,$D102,'IEA production stats by year'!$AQ:$AQ,$C102)</f>
        <v>0</v>
      </c>
      <c r="AB102" s="45">
        <f>SUMIFS('IEA production stats by year'!AK:AK,'IEA production stats by year'!$E:$E,$D102,'IEA production stats by year'!$AQ:$AQ,$C102)</f>
        <v>0</v>
      </c>
      <c r="AC102" s="45">
        <f>SUMIFS('IEA production stats by year'!AL:AL,'IEA production stats by year'!$E:$E,$D102,'IEA production stats by year'!$AQ:$AQ,$C102)</f>
        <v>0</v>
      </c>
      <c r="AD102" s="58">
        <f>COUNTIFS('Country groupings'!$F:$F,$C102)-SUMIFS('IEA production stats (counts)'!Q:Q,'IEA production stats (counts)'!$E:$E,$D102,'IEA production stats (counts)'!$AQ:$AQ,$C102)</f>
        <v>9</v>
      </c>
      <c r="AE102" s="58">
        <f>COUNTIFS('Country groupings'!$F:$F,$C102)-SUMIFS('IEA production stats (counts)'!R:R,'IEA production stats (counts)'!$E:$E,$D102,'IEA production stats (counts)'!$AQ:$AQ,$C102)</f>
        <v>9</v>
      </c>
      <c r="AF102" s="58">
        <f>COUNTIFS('Country groupings'!$F:$F,$C102)-SUMIFS('IEA production stats (counts)'!S:S,'IEA production stats (counts)'!$E:$E,$D102,'IEA production stats (counts)'!$AQ:$AQ,$C102)</f>
        <v>9</v>
      </c>
      <c r="AG102" s="58">
        <f>COUNTIFS('Country groupings'!$F:$F,$C102)-SUMIFS('IEA production stats (counts)'!T:T,'IEA production stats (counts)'!$E:$E,$D102,'IEA production stats (counts)'!$AQ:$AQ,$C102)</f>
        <v>9</v>
      </c>
      <c r="AH102" s="58">
        <f>COUNTIFS('Country groupings'!$F:$F,$C102)-SUMIFS('IEA production stats (counts)'!U:U,'IEA production stats (counts)'!$E:$E,$D102,'IEA production stats (counts)'!$AQ:$AQ,$C102)</f>
        <v>9</v>
      </c>
      <c r="AI102" s="58">
        <f>COUNTIFS('Country groupings'!$F:$F,$C102)-SUMIFS('IEA production stats (counts)'!V:V,'IEA production stats (counts)'!$E:$E,$D102,'IEA production stats (counts)'!$AQ:$AQ,$C102)</f>
        <v>9</v>
      </c>
      <c r="AJ102" s="58">
        <f>COUNTIFS('Country groupings'!$F:$F,$C102)-SUMIFS('IEA production stats (counts)'!W:W,'IEA production stats (counts)'!$E:$E,$D102,'IEA production stats (counts)'!$AQ:$AQ,$C102)</f>
        <v>9</v>
      </c>
      <c r="AK102" s="58">
        <f>COUNTIFS('Country groupings'!$F:$F,$C102)-SUMIFS('IEA production stats (counts)'!X:X,'IEA production stats (counts)'!$E:$E,$D102,'IEA production stats (counts)'!$AQ:$AQ,$C102)</f>
        <v>9</v>
      </c>
      <c r="AL102" s="58">
        <f>COUNTIFS('Country groupings'!$F:$F,$C102)-SUMIFS('IEA production stats (counts)'!Y:Y,'IEA production stats (counts)'!$E:$E,$D102,'IEA production stats (counts)'!$AQ:$AQ,$C102)</f>
        <v>9</v>
      </c>
      <c r="AM102" s="58">
        <f>COUNTIFS('Country groupings'!$F:$F,$C102)-SUMIFS('IEA production stats (counts)'!Z:Z,'IEA production stats (counts)'!$E:$E,$D102,'IEA production stats (counts)'!$AQ:$AQ,$C102)</f>
        <v>9</v>
      </c>
      <c r="AN102" s="58">
        <f>COUNTIFS('Country groupings'!$F:$F,$C102)-SUMIFS('IEA production stats (counts)'!AA:AA,'IEA production stats (counts)'!$E:$E,$D102,'IEA production stats (counts)'!$AQ:$AQ,$C102)</f>
        <v>9</v>
      </c>
      <c r="AO102" s="58">
        <f>COUNTIFS('Country groupings'!$F:$F,$C102)-SUMIFS('IEA production stats (counts)'!AB:AB,'IEA production stats (counts)'!$E:$E,$D102,'IEA production stats (counts)'!$AQ:$AQ,$C102)</f>
        <v>9</v>
      </c>
      <c r="AP102" s="58">
        <f>COUNTIFS('Country groupings'!$F:$F,$C102)-SUMIFS('IEA production stats (counts)'!AC:AC,'IEA production stats (counts)'!$E:$E,$D102,'IEA production stats (counts)'!$AQ:$AQ,$C102)</f>
        <v>9</v>
      </c>
      <c r="AQ102" s="58">
        <f>COUNTIFS('Country groupings'!$F:$F,$C102)-SUMIFS('IEA production stats (counts)'!AD:AD,'IEA production stats (counts)'!$E:$E,$D102,'IEA production stats (counts)'!$AQ:$AQ,$C102)</f>
        <v>9</v>
      </c>
      <c r="AR102" s="58">
        <f>COUNTIFS('Country groupings'!$F:$F,$C102)-SUMIFS('IEA production stats (counts)'!AE:AE,'IEA production stats (counts)'!$E:$E,$D102,'IEA production stats (counts)'!$AQ:$AQ,$C102)</f>
        <v>9</v>
      </c>
      <c r="AS102" s="58">
        <f>COUNTIFS('Country groupings'!$F:$F,$C102)-SUMIFS('IEA production stats (counts)'!AF:AF,'IEA production stats (counts)'!$E:$E,$D102,'IEA production stats (counts)'!$AQ:$AQ,$C102)</f>
        <v>9</v>
      </c>
      <c r="AT102" s="58">
        <f>COUNTIFS('Country groupings'!$F:$F,$C102)-SUMIFS('IEA production stats (counts)'!AG:AG,'IEA production stats (counts)'!$E:$E,$D102,'IEA production stats (counts)'!$AQ:$AQ,$C102)</f>
        <v>9</v>
      </c>
      <c r="AU102" s="58">
        <f>COUNTIFS('Country groupings'!$F:$F,$C102)-SUMIFS('IEA production stats (counts)'!AH:AH,'IEA production stats (counts)'!$E:$E,$D102,'IEA production stats (counts)'!$AQ:$AQ,$C102)</f>
        <v>9</v>
      </c>
      <c r="AV102" s="58">
        <f>COUNTIFS('Country groupings'!$F:$F,$C102)-SUMIFS('IEA production stats (counts)'!AI:AI,'IEA production stats (counts)'!$E:$E,$D102,'IEA production stats (counts)'!$AQ:$AQ,$C102)</f>
        <v>9</v>
      </c>
      <c r="AW102" s="58">
        <f>COUNTIFS('Country groupings'!$F:$F,$C102)-SUMIFS('IEA production stats (counts)'!AJ:AJ,'IEA production stats (counts)'!$E:$E,$D102,'IEA production stats (counts)'!$AQ:$AQ,$C102)</f>
        <v>9</v>
      </c>
      <c r="AX102" s="58">
        <f>COUNTIFS('Country groupings'!$F:$F,$C102)-SUMIFS('IEA production stats (counts)'!AK:AK,'IEA production stats (counts)'!$E:$E,$D102,'IEA production stats (counts)'!$AQ:$AQ,$C102)</f>
        <v>9</v>
      </c>
      <c r="AY102" s="58">
        <f>COUNTIFS('Country groupings'!$F:$F,$C102)-SUMIFS('IEA production stats (counts)'!AL:AL,'IEA production stats (counts)'!$E:$E,$D102,'IEA production stats (counts)'!$AQ:$AQ,$C102)</f>
        <v>27</v>
      </c>
      <c r="AZ102" s="62">
        <f>SUMIFS('IEA production stats (counts)'!Q:Q,'IEA production stats (counts)'!$E:$E,$D102,'IEA production stats (counts)'!$AQ:$AQ,$C102)</f>
        <v>24</v>
      </c>
      <c r="BA102" s="62">
        <f>SUMIFS('IEA production stats (counts)'!R:R,'IEA production stats (counts)'!$E:$E,$D102,'IEA production stats (counts)'!$AQ:$AQ,$C102)</f>
        <v>24</v>
      </c>
      <c r="BB102" s="62">
        <f>SUMIFS('IEA production stats (counts)'!S:S,'IEA production stats (counts)'!$E:$E,$D102,'IEA production stats (counts)'!$AQ:$AQ,$C102)</f>
        <v>24</v>
      </c>
      <c r="BC102" s="62">
        <f>SUMIFS('IEA production stats (counts)'!T:T,'IEA production stats (counts)'!$E:$E,$D102,'IEA production stats (counts)'!$AQ:$AQ,$C102)</f>
        <v>24</v>
      </c>
      <c r="BD102" s="62">
        <f>SUMIFS('IEA production stats (counts)'!U:U,'IEA production stats (counts)'!$E:$E,$D102,'IEA production stats (counts)'!$AQ:$AQ,$C102)</f>
        <v>24</v>
      </c>
      <c r="BE102" s="62">
        <f>SUMIFS('IEA production stats (counts)'!V:V,'IEA production stats (counts)'!$E:$E,$D102,'IEA production stats (counts)'!$AQ:$AQ,$C102)</f>
        <v>24</v>
      </c>
      <c r="BF102" s="62">
        <f>SUMIFS('IEA production stats (counts)'!W:W,'IEA production stats (counts)'!$E:$E,$D102,'IEA production stats (counts)'!$AQ:$AQ,$C102)</f>
        <v>24</v>
      </c>
      <c r="BG102" s="62">
        <f>SUMIFS('IEA production stats (counts)'!X:X,'IEA production stats (counts)'!$E:$E,$D102,'IEA production stats (counts)'!$AQ:$AQ,$C102)</f>
        <v>24</v>
      </c>
      <c r="BH102" s="62">
        <f>SUMIFS('IEA production stats (counts)'!Y:Y,'IEA production stats (counts)'!$E:$E,$D102,'IEA production stats (counts)'!$AQ:$AQ,$C102)</f>
        <v>24</v>
      </c>
      <c r="BI102" s="62">
        <f>SUMIFS('IEA production stats (counts)'!Z:Z,'IEA production stats (counts)'!$E:$E,$D102,'IEA production stats (counts)'!$AQ:$AQ,$C102)</f>
        <v>24</v>
      </c>
      <c r="BJ102" s="62">
        <f>SUMIFS('IEA production stats (counts)'!AA:AA,'IEA production stats (counts)'!$E:$E,$D102,'IEA production stats (counts)'!$AQ:$AQ,$C102)</f>
        <v>24</v>
      </c>
      <c r="BK102" s="62">
        <f>SUMIFS('IEA production stats (counts)'!AB:AB,'IEA production stats (counts)'!$E:$E,$D102,'IEA production stats (counts)'!$AQ:$AQ,$C102)</f>
        <v>24</v>
      </c>
      <c r="BL102" s="62">
        <f>SUMIFS('IEA production stats (counts)'!AC:AC,'IEA production stats (counts)'!$E:$E,$D102,'IEA production stats (counts)'!$AQ:$AQ,$C102)</f>
        <v>24</v>
      </c>
      <c r="BM102" s="62">
        <f>SUMIFS('IEA production stats (counts)'!AD:AD,'IEA production stats (counts)'!$E:$E,$D102,'IEA production stats (counts)'!$AQ:$AQ,$C102)</f>
        <v>24</v>
      </c>
      <c r="BN102" s="62">
        <f>SUMIFS('IEA production stats (counts)'!AE:AE,'IEA production stats (counts)'!$E:$E,$D102,'IEA production stats (counts)'!$AQ:$AQ,$C102)</f>
        <v>24</v>
      </c>
      <c r="BO102" s="62">
        <f>SUMIFS('IEA production stats (counts)'!AF:AF,'IEA production stats (counts)'!$E:$E,$D102,'IEA production stats (counts)'!$AQ:$AQ,$C102)</f>
        <v>24</v>
      </c>
      <c r="BP102" s="62">
        <f>SUMIFS('IEA production stats (counts)'!AG:AG,'IEA production stats (counts)'!$E:$E,$D102,'IEA production stats (counts)'!$AQ:$AQ,$C102)</f>
        <v>24</v>
      </c>
      <c r="BQ102" s="62">
        <f>SUMIFS('IEA production stats (counts)'!AH:AH,'IEA production stats (counts)'!$E:$E,$D102,'IEA production stats (counts)'!$AQ:$AQ,$C102)</f>
        <v>24</v>
      </c>
      <c r="BR102" s="62">
        <f>SUMIFS('IEA production stats (counts)'!AI:AI,'IEA production stats (counts)'!$E:$E,$D102,'IEA production stats (counts)'!$AQ:$AQ,$C102)</f>
        <v>24</v>
      </c>
      <c r="BS102" s="62">
        <f>SUMIFS('IEA production stats (counts)'!AJ:AJ,'IEA production stats (counts)'!$E:$E,$D102,'IEA production stats (counts)'!$AQ:$AQ,$C102)</f>
        <v>24</v>
      </c>
      <c r="BT102" s="62">
        <f>SUMIFS('IEA production stats (counts)'!AK:AK,'IEA production stats (counts)'!$E:$E,$D102,'IEA production stats (counts)'!$AQ:$AQ,$C102)</f>
        <v>24</v>
      </c>
      <c r="BU102" s="62">
        <f>SUMIFS('IEA production stats (counts)'!AL:AL,'IEA production stats (counts)'!$E:$E,$D102,'IEA production stats (counts)'!$AQ:$AQ,$C102)</f>
        <v>6</v>
      </c>
      <c r="BV102" s="66">
        <f t="shared" si="29"/>
        <v>72.727272727272734</v>
      </c>
      <c r="BW102" s="66">
        <f t="shared" si="48"/>
        <v>72.727272727272734</v>
      </c>
      <c r="BX102" s="66">
        <f t="shared" si="49"/>
        <v>72.727272727272734</v>
      </c>
      <c r="BY102" s="66">
        <f t="shared" si="50"/>
        <v>72.727272727272734</v>
      </c>
      <c r="BZ102" s="66">
        <f t="shared" si="30"/>
        <v>72.727272727272734</v>
      </c>
      <c r="CA102" s="66">
        <f t="shared" si="31"/>
        <v>72.727272727272734</v>
      </c>
      <c r="CB102" s="66">
        <f t="shared" si="32"/>
        <v>72.727272727272734</v>
      </c>
      <c r="CC102" s="66">
        <f t="shared" si="33"/>
        <v>72.727272727272734</v>
      </c>
      <c r="CD102" s="66">
        <f t="shared" si="34"/>
        <v>72.727272727272734</v>
      </c>
      <c r="CE102" s="66">
        <f t="shared" si="35"/>
        <v>72.727272727272734</v>
      </c>
      <c r="CF102" s="66">
        <f t="shared" si="36"/>
        <v>72.727272727272734</v>
      </c>
      <c r="CG102" s="66">
        <f t="shared" si="37"/>
        <v>72.727272727272734</v>
      </c>
      <c r="CH102" s="66">
        <f t="shared" si="38"/>
        <v>72.727272727272734</v>
      </c>
      <c r="CI102" s="66">
        <f t="shared" si="39"/>
        <v>72.727272727272734</v>
      </c>
      <c r="CJ102" s="66">
        <f t="shared" si="40"/>
        <v>72.727272727272734</v>
      </c>
      <c r="CK102" s="66">
        <f t="shared" si="41"/>
        <v>72.727272727272734</v>
      </c>
      <c r="CL102" s="66">
        <f t="shared" si="42"/>
        <v>72.727272727272734</v>
      </c>
      <c r="CM102" s="66">
        <f t="shared" si="43"/>
        <v>72.727272727272734</v>
      </c>
      <c r="CN102" s="66">
        <f t="shared" si="44"/>
        <v>72.727272727272734</v>
      </c>
      <c r="CO102" s="66">
        <f t="shared" si="45"/>
        <v>72.727272727272734</v>
      </c>
      <c r="CP102" s="66">
        <f t="shared" si="46"/>
        <v>72.727272727272734</v>
      </c>
      <c r="CQ102" s="66">
        <f t="shared" si="47"/>
        <v>18.181818181818183</v>
      </c>
    </row>
    <row r="103" spans="1:95" x14ac:dyDescent="0.25">
      <c r="A103" s="5" t="str">
        <f t="shared" si="52"/>
        <v>120WIND</v>
      </c>
      <c r="B103" s="3">
        <v>120</v>
      </c>
      <c r="C103" t="str">
        <f>VLOOKUP($B103,'Lookup codes'!$A:$C,2,FALSE)</f>
        <v>Latin America and Caribbean</v>
      </c>
      <c r="D103" t="s">
        <v>618</v>
      </c>
      <c r="E103" t="s">
        <v>619</v>
      </c>
      <c r="F103" t="s">
        <v>794</v>
      </c>
      <c r="G103" t="s">
        <v>528</v>
      </c>
      <c r="H103" s="45">
        <f>SUMIFS('IEA production stats by year'!Q:Q,'IEA production stats by year'!$E:$E,$D103,'IEA production stats by year'!$AQ:$AQ,$C103)</f>
        <v>867.60539999999992</v>
      </c>
      <c r="I103" s="45">
        <f>SUMIFS('IEA production stats by year'!R:R,'IEA production stats by year'!$E:$E,$D103,'IEA production stats by year'!$AQ:$AQ,$C103)</f>
        <v>1065.5990999999999</v>
      </c>
      <c r="J103" s="45">
        <f>SUMIFS('IEA production stats by year'!S:S,'IEA production stats by year'!$E:$E,$D103,'IEA production stats by year'!$AQ:$AQ,$C103)</f>
        <v>1522.8059000000001</v>
      </c>
      <c r="K103" s="45">
        <f>SUMIFS('IEA production stats by year'!T:T,'IEA production stats by year'!$E:$E,$D103,'IEA production stats by year'!$AQ:$AQ,$C103)</f>
        <v>1702.8048999999999</v>
      </c>
      <c r="L103" s="45">
        <f>SUMIFS('IEA production stats by year'!U:U,'IEA production stats by year'!$E:$E,$D103,'IEA production stats by year'!$AQ:$AQ,$C103)</f>
        <v>1810.8034</v>
      </c>
      <c r="M103" s="45">
        <f>SUMIFS('IEA production stats by year'!V:V,'IEA production stats by year'!$E:$E,$D103,'IEA production stats by year'!$AQ:$AQ,$C103)</f>
        <v>1789.1995999999997</v>
      </c>
      <c r="N103" s="45">
        <f>SUMIFS('IEA production stats by year'!W:W,'IEA production stats by year'!$E:$E,$D103,'IEA production stats by year'!$AQ:$AQ,$C103)</f>
        <v>2764.7995000000005</v>
      </c>
      <c r="O103" s="45">
        <f>SUMIFS('IEA production stats by year'!X:X,'IEA production stats by year'!$E:$E,$D103,'IEA production stats by year'!$AQ:$AQ,$C103)</f>
        <v>4769.1001000000006</v>
      </c>
      <c r="P103" s="45">
        <f>SUMIFS('IEA production stats by year'!Y:Y,'IEA production stats by year'!$E:$E,$D103,'IEA production stats by year'!$AQ:$AQ,$C103)</f>
        <v>5405.807600000001</v>
      </c>
      <c r="Q103" s="45">
        <f>SUMIFS('IEA production stats by year'!Z:Z,'IEA production stats by year'!$E:$E,$D103,'IEA production stats by year'!$AQ:$AQ,$C103)</f>
        <v>9188.4726999999984</v>
      </c>
      <c r="R103" s="45">
        <f>SUMIFS('IEA production stats by year'!AA:AA,'IEA production stats by year'!$E:$E,$D103,'IEA production stats by year'!$AQ:$AQ,$C103)</f>
        <v>16103.207299999998</v>
      </c>
      <c r="S103" s="45">
        <f>SUMIFS('IEA production stats by year'!AB:AB,'IEA production stats by year'!$E:$E,$D103,'IEA production stats by year'!$AQ:$AQ,$C103)</f>
        <v>20776.769000000008</v>
      </c>
      <c r="T103" s="45">
        <f>SUMIFS('IEA production stats by year'!AC:AC,'IEA production stats by year'!$E:$E,$D103,'IEA production stats by year'!$AQ:$AQ,$C103)</f>
        <v>41804.331199999986</v>
      </c>
      <c r="U103" s="45">
        <f>SUMIFS('IEA production stats by year'!AD:AD,'IEA production stats by year'!$E:$E,$D103,'IEA production stats by year'!$AQ:$AQ,$C103)</f>
        <v>51888.741500000004</v>
      </c>
      <c r="V103" s="45">
        <f>SUMIFS('IEA production stats by year'!AE:AE,'IEA production stats by year'!$E:$E,$D103,'IEA production stats by year'!$AQ:$AQ,$C103)</f>
        <v>87880.31660000002</v>
      </c>
      <c r="W103" s="45">
        <f>SUMIFS('IEA production stats by year'!AF:AF,'IEA production stats by year'!$E:$E,$D103,'IEA production stats by year'!$AQ:$AQ,$C103)</f>
        <v>142481.14149999997</v>
      </c>
      <c r="X103" s="45">
        <f>SUMIFS('IEA production stats by year'!AG:AG,'IEA production stats by year'!$E:$E,$D103,'IEA production stats by year'!$AQ:$AQ,$C103)</f>
        <v>198100.74059999999</v>
      </c>
      <c r="Y103" s="45">
        <f>SUMIFS('IEA production stats by year'!AH:AH,'IEA production stats by year'!$E:$E,$D103,'IEA production stats by year'!$AQ:$AQ,$C103)</f>
        <v>237355.34830000004</v>
      </c>
      <c r="Z103" s="45">
        <f>SUMIFS('IEA production stats by year'!AI:AI,'IEA production stats by year'!$E:$E,$D103,'IEA production stats by year'!$AQ:$AQ,$C103)</f>
        <v>281200.3259</v>
      </c>
      <c r="AA103" s="45">
        <f>SUMIFS('IEA production stats by year'!AJ:AJ,'IEA production stats by year'!$E:$E,$D103,'IEA production stats by year'!$AQ:$AQ,$C103)</f>
        <v>341829.96310000005</v>
      </c>
      <c r="AB103" s="45">
        <f>SUMIFS('IEA production stats by year'!AK:AK,'IEA production stats by year'!$E:$E,$D103,'IEA production stats by year'!$AQ:$AQ,$C103)</f>
        <v>375648.49220000021</v>
      </c>
      <c r="AC103" s="45">
        <f>SUMIFS('IEA production stats by year'!AL:AL,'IEA production stats by year'!$E:$E,$D103,'IEA production stats by year'!$AQ:$AQ,$C103)</f>
        <v>413919.07250000007</v>
      </c>
      <c r="AD103" s="58">
        <f>COUNTIFS('Country groupings'!$F:$F,$C103)-SUMIFS('IEA production stats (counts)'!Q:Q,'IEA production stats (counts)'!$E:$E,$D103,'IEA production stats (counts)'!$AQ:$AQ,$C103)</f>
        <v>9</v>
      </c>
      <c r="AE103" s="58">
        <f>COUNTIFS('Country groupings'!$F:$F,$C103)-SUMIFS('IEA production stats (counts)'!R:R,'IEA production stats (counts)'!$E:$E,$D103,'IEA production stats (counts)'!$AQ:$AQ,$C103)</f>
        <v>9</v>
      </c>
      <c r="AF103" s="58">
        <f>COUNTIFS('Country groupings'!$F:$F,$C103)-SUMIFS('IEA production stats (counts)'!S:S,'IEA production stats (counts)'!$E:$E,$D103,'IEA production stats (counts)'!$AQ:$AQ,$C103)</f>
        <v>9</v>
      </c>
      <c r="AG103" s="58">
        <f>COUNTIFS('Country groupings'!$F:$F,$C103)-SUMIFS('IEA production stats (counts)'!T:T,'IEA production stats (counts)'!$E:$E,$D103,'IEA production stats (counts)'!$AQ:$AQ,$C103)</f>
        <v>9</v>
      </c>
      <c r="AH103" s="58">
        <f>COUNTIFS('Country groupings'!$F:$F,$C103)-SUMIFS('IEA production stats (counts)'!U:U,'IEA production stats (counts)'!$E:$E,$D103,'IEA production stats (counts)'!$AQ:$AQ,$C103)</f>
        <v>9</v>
      </c>
      <c r="AI103" s="58">
        <f>COUNTIFS('Country groupings'!$F:$F,$C103)-SUMIFS('IEA production stats (counts)'!V:V,'IEA production stats (counts)'!$E:$E,$D103,'IEA production stats (counts)'!$AQ:$AQ,$C103)</f>
        <v>9</v>
      </c>
      <c r="AJ103" s="58">
        <f>COUNTIFS('Country groupings'!$F:$F,$C103)-SUMIFS('IEA production stats (counts)'!W:W,'IEA production stats (counts)'!$E:$E,$D103,'IEA production stats (counts)'!$AQ:$AQ,$C103)</f>
        <v>9</v>
      </c>
      <c r="AK103" s="58">
        <f>COUNTIFS('Country groupings'!$F:$F,$C103)-SUMIFS('IEA production stats (counts)'!X:X,'IEA production stats (counts)'!$E:$E,$D103,'IEA production stats (counts)'!$AQ:$AQ,$C103)</f>
        <v>9</v>
      </c>
      <c r="AL103" s="58">
        <f>COUNTIFS('Country groupings'!$F:$F,$C103)-SUMIFS('IEA production stats (counts)'!Y:Y,'IEA production stats (counts)'!$E:$E,$D103,'IEA production stats (counts)'!$AQ:$AQ,$C103)</f>
        <v>9</v>
      </c>
      <c r="AM103" s="58">
        <f>COUNTIFS('Country groupings'!$F:$F,$C103)-SUMIFS('IEA production stats (counts)'!Z:Z,'IEA production stats (counts)'!$E:$E,$D103,'IEA production stats (counts)'!$AQ:$AQ,$C103)</f>
        <v>9</v>
      </c>
      <c r="AN103" s="58">
        <f>COUNTIFS('Country groupings'!$F:$F,$C103)-SUMIFS('IEA production stats (counts)'!AA:AA,'IEA production stats (counts)'!$E:$E,$D103,'IEA production stats (counts)'!$AQ:$AQ,$C103)</f>
        <v>9</v>
      </c>
      <c r="AO103" s="58">
        <f>COUNTIFS('Country groupings'!$F:$F,$C103)-SUMIFS('IEA production stats (counts)'!AB:AB,'IEA production stats (counts)'!$E:$E,$D103,'IEA production stats (counts)'!$AQ:$AQ,$C103)</f>
        <v>9</v>
      </c>
      <c r="AP103" s="58">
        <f>COUNTIFS('Country groupings'!$F:$F,$C103)-SUMIFS('IEA production stats (counts)'!AC:AC,'IEA production stats (counts)'!$E:$E,$D103,'IEA production stats (counts)'!$AQ:$AQ,$C103)</f>
        <v>9</v>
      </c>
      <c r="AQ103" s="58">
        <f>COUNTIFS('Country groupings'!$F:$F,$C103)-SUMIFS('IEA production stats (counts)'!AD:AD,'IEA production stats (counts)'!$E:$E,$D103,'IEA production stats (counts)'!$AQ:$AQ,$C103)</f>
        <v>9</v>
      </c>
      <c r="AR103" s="58">
        <f>COUNTIFS('Country groupings'!$F:$F,$C103)-SUMIFS('IEA production stats (counts)'!AE:AE,'IEA production stats (counts)'!$E:$E,$D103,'IEA production stats (counts)'!$AQ:$AQ,$C103)</f>
        <v>9</v>
      </c>
      <c r="AS103" s="58">
        <f>COUNTIFS('Country groupings'!$F:$F,$C103)-SUMIFS('IEA production stats (counts)'!AF:AF,'IEA production stats (counts)'!$E:$E,$D103,'IEA production stats (counts)'!$AQ:$AQ,$C103)</f>
        <v>9</v>
      </c>
      <c r="AT103" s="58">
        <f>COUNTIFS('Country groupings'!$F:$F,$C103)-SUMIFS('IEA production stats (counts)'!AG:AG,'IEA production stats (counts)'!$E:$E,$D103,'IEA production stats (counts)'!$AQ:$AQ,$C103)</f>
        <v>9</v>
      </c>
      <c r="AU103" s="58">
        <f>COUNTIFS('Country groupings'!$F:$F,$C103)-SUMIFS('IEA production stats (counts)'!AH:AH,'IEA production stats (counts)'!$E:$E,$D103,'IEA production stats (counts)'!$AQ:$AQ,$C103)</f>
        <v>9</v>
      </c>
      <c r="AV103" s="58">
        <f>COUNTIFS('Country groupings'!$F:$F,$C103)-SUMIFS('IEA production stats (counts)'!AI:AI,'IEA production stats (counts)'!$E:$E,$D103,'IEA production stats (counts)'!$AQ:$AQ,$C103)</f>
        <v>9</v>
      </c>
      <c r="AW103" s="58">
        <f>COUNTIFS('Country groupings'!$F:$F,$C103)-SUMIFS('IEA production stats (counts)'!AJ:AJ,'IEA production stats (counts)'!$E:$E,$D103,'IEA production stats (counts)'!$AQ:$AQ,$C103)</f>
        <v>9</v>
      </c>
      <c r="AX103" s="58">
        <f>COUNTIFS('Country groupings'!$F:$F,$C103)-SUMIFS('IEA production stats (counts)'!AK:AK,'IEA production stats (counts)'!$E:$E,$D103,'IEA production stats (counts)'!$AQ:$AQ,$C103)</f>
        <v>9</v>
      </c>
      <c r="AY103" s="58">
        <f>COUNTIFS('Country groupings'!$F:$F,$C103)-SUMIFS('IEA production stats (counts)'!AL:AL,'IEA production stats (counts)'!$E:$E,$D103,'IEA production stats (counts)'!$AQ:$AQ,$C103)</f>
        <v>27</v>
      </c>
      <c r="AZ103" s="62">
        <f>SUMIFS('IEA production stats (counts)'!Q:Q,'IEA production stats (counts)'!$E:$E,$D103,'IEA production stats (counts)'!$AQ:$AQ,$C103)</f>
        <v>24</v>
      </c>
      <c r="BA103" s="62">
        <f>SUMIFS('IEA production stats (counts)'!R:R,'IEA production stats (counts)'!$E:$E,$D103,'IEA production stats (counts)'!$AQ:$AQ,$C103)</f>
        <v>24</v>
      </c>
      <c r="BB103" s="62">
        <f>SUMIFS('IEA production stats (counts)'!S:S,'IEA production stats (counts)'!$E:$E,$D103,'IEA production stats (counts)'!$AQ:$AQ,$C103)</f>
        <v>24</v>
      </c>
      <c r="BC103" s="62">
        <f>SUMIFS('IEA production stats (counts)'!T:T,'IEA production stats (counts)'!$E:$E,$D103,'IEA production stats (counts)'!$AQ:$AQ,$C103)</f>
        <v>24</v>
      </c>
      <c r="BD103" s="62">
        <f>SUMIFS('IEA production stats (counts)'!U:U,'IEA production stats (counts)'!$E:$E,$D103,'IEA production stats (counts)'!$AQ:$AQ,$C103)</f>
        <v>24</v>
      </c>
      <c r="BE103" s="62">
        <f>SUMIFS('IEA production stats (counts)'!V:V,'IEA production stats (counts)'!$E:$E,$D103,'IEA production stats (counts)'!$AQ:$AQ,$C103)</f>
        <v>24</v>
      </c>
      <c r="BF103" s="62">
        <f>SUMIFS('IEA production stats (counts)'!W:W,'IEA production stats (counts)'!$E:$E,$D103,'IEA production stats (counts)'!$AQ:$AQ,$C103)</f>
        <v>24</v>
      </c>
      <c r="BG103" s="62">
        <f>SUMIFS('IEA production stats (counts)'!X:X,'IEA production stats (counts)'!$E:$E,$D103,'IEA production stats (counts)'!$AQ:$AQ,$C103)</f>
        <v>24</v>
      </c>
      <c r="BH103" s="62">
        <f>SUMIFS('IEA production stats (counts)'!Y:Y,'IEA production stats (counts)'!$E:$E,$D103,'IEA production stats (counts)'!$AQ:$AQ,$C103)</f>
        <v>24</v>
      </c>
      <c r="BI103" s="62">
        <f>SUMIFS('IEA production stats (counts)'!Z:Z,'IEA production stats (counts)'!$E:$E,$D103,'IEA production stats (counts)'!$AQ:$AQ,$C103)</f>
        <v>24</v>
      </c>
      <c r="BJ103" s="62">
        <f>SUMIFS('IEA production stats (counts)'!AA:AA,'IEA production stats (counts)'!$E:$E,$D103,'IEA production stats (counts)'!$AQ:$AQ,$C103)</f>
        <v>24</v>
      </c>
      <c r="BK103" s="62">
        <f>SUMIFS('IEA production stats (counts)'!AB:AB,'IEA production stats (counts)'!$E:$E,$D103,'IEA production stats (counts)'!$AQ:$AQ,$C103)</f>
        <v>24</v>
      </c>
      <c r="BL103" s="62">
        <f>SUMIFS('IEA production stats (counts)'!AC:AC,'IEA production stats (counts)'!$E:$E,$D103,'IEA production stats (counts)'!$AQ:$AQ,$C103)</f>
        <v>24</v>
      </c>
      <c r="BM103" s="62">
        <f>SUMIFS('IEA production stats (counts)'!AD:AD,'IEA production stats (counts)'!$E:$E,$D103,'IEA production stats (counts)'!$AQ:$AQ,$C103)</f>
        <v>24</v>
      </c>
      <c r="BN103" s="62">
        <f>SUMIFS('IEA production stats (counts)'!AE:AE,'IEA production stats (counts)'!$E:$E,$D103,'IEA production stats (counts)'!$AQ:$AQ,$C103)</f>
        <v>24</v>
      </c>
      <c r="BO103" s="62">
        <f>SUMIFS('IEA production stats (counts)'!AF:AF,'IEA production stats (counts)'!$E:$E,$D103,'IEA production stats (counts)'!$AQ:$AQ,$C103)</f>
        <v>24</v>
      </c>
      <c r="BP103" s="62">
        <f>SUMIFS('IEA production stats (counts)'!AG:AG,'IEA production stats (counts)'!$E:$E,$D103,'IEA production stats (counts)'!$AQ:$AQ,$C103)</f>
        <v>24</v>
      </c>
      <c r="BQ103" s="62">
        <f>SUMIFS('IEA production stats (counts)'!AH:AH,'IEA production stats (counts)'!$E:$E,$D103,'IEA production stats (counts)'!$AQ:$AQ,$C103)</f>
        <v>24</v>
      </c>
      <c r="BR103" s="62">
        <f>SUMIFS('IEA production stats (counts)'!AI:AI,'IEA production stats (counts)'!$E:$E,$D103,'IEA production stats (counts)'!$AQ:$AQ,$C103)</f>
        <v>24</v>
      </c>
      <c r="BS103" s="62">
        <f>SUMIFS('IEA production stats (counts)'!AJ:AJ,'IEA production stats (counts)'!$E:$E,$D103,'IEA production stats (counts)'!$AQ:$AQ,$C103)</f>
        <v>24</v>
      </c>
      <c r="BT103" s="62">
        <f>SUMIFS('IEA production stats (counts)'!AK:AK,'IEA production stats (counts)'!$E:$E,$D103,'IEA production stats (counts)'!$AQ:$AQ,$C103)</f>
        <v>24</v>
      </c>
      <c r="BU103" s="62">
        <f>SUMIFS('IEA production stats (counts)'!AL:AL,'IEA production stats (counts)'!$E:$E,$D103,'IEA production stats (counts)'!$AQ:$AQ,$C103)</f>
        <v>6</v>
      </c>
      <c r="BV103" s="66">
        <f t="shared" si="29"/>
        <v>72.727272727272734</v>
      </c>
      <c r="BW103" s="66">
        <f t="shared" si="48"/>
        <v>72.727272727272734</v>
      </c>
      <c r="BX103" s="66">
        <f t="shared" si="49"/>
        <v>72.727272727272734</v>
      </c>
      <c r="BY103" s="66">
        <f t="shared" si="50"/>
        <v>72.727272727272734</v>
      </c>
      <c r="BZ103" s="66">
        <f t="shared" si="30"/>
        <v>72.727272727272734</v>
      </c>
      <c r="CA103" s="66">
        <f t="shared" si="31"/>
        <v>72.727272727272734</v>
      </c>
      <c r="CB103" s="66">
        <f t="shared" si="32"/>
        <v>72.727272727272734</v>
      </c>
      <c r="CC103" s="66">
        <f t="shared" si="33"/>
        <v>72.727272727272734</v>
      </c>
      <c r="CD103" s="66">
        <f t="shared" si="34"/>
        <v>72.727272727272734</v>
      </c>
      <c r="CE103" s="66">
        <f t="shared" si="35"/>
        <v>72.727272727272734</v>
      </c>
      <c r="CF103" s="66">
        <f t="shared" si="36"/>
        <v>72.727272727272734</v>
      </c>
      <c r="CG103" s="66">
        <f t="shared" si="37"/>
        <v>72.727272727272734</v>
      </c>
      <c r="CH103" s="66">
        <f t="shared" si="38"/>
        <v>72.727272727272734</v>
      </c>
      <c r="CI103" s="66">
        <f t="shared" si="39"/>
        <v>72.727272727272734</v>
      </c>
      <c r="CJ103" s="66">
        <f t="shared" si="40"/>
        <v>72.727272727272734</v>
      </c>
      <c r="CK103" s="66">
        <f t="shared" si="41"/>
        <v>72.727272727272734</v>
      </c>
      <c r="CL103" s="66">
        <f t="shared" si="42"/>
        <v>72.727272727272734</v>
      </c>
      <c r="CM103" s="66">
        <f t="shared" si="43"/>
        <v>72.727272727272734</v>
      </c>
      <c r="CN103" s="66">
        <f t="shared" si="44"/>
        <v>72.727272727272734</v>
      </c>
      <c r="CO103" s="66">
        <f t="shared" si="45"/>
        <v>72.727272727272734</v>
      </c>
      <c r="CP103" s="66">
        <f t="shared" si="46"/>
        <v>72.727272727272734</v>
      </c>
      <c r="CQ103" s="66">
        <f t="shared" si="47"/>
        <v>18.181818181818183</v>
      </c>
    </row>
    <row r="104" spans="1:95" x14ac:dyDescent="0.25">
      <c r="A104" s="5" t="str">
        <f t="shared" si="52"/>
        <v>120MUNWASTER</v>
      </c>
      <c r="B104" s="3">
        <v>120</v>
      </c>
      <c r="C104" t="str">
        <f>VLOOKUP($B104,'Lookup codes'!$A:$C,2,FALSE)</f>
        <v>Latin America and Caribbean</v>
      </c>
      <c r="D104" t="s">
        <v>622</v>
      </c>
      <c r="E104" t="s">
        <v>623</v>
      </c>
      <c r="F104" t="s">
        <v>794</v>
      </c>
      <c r="G104" t="s">
        <v>528</v>
      </c>
      <c r="H104" s="45">
        <f>SUMIFS('IEA production stats by year'!Q:Q,'IEA production stats by year'!$E:$E,$D104,'IEA production stats by year'!$AQ:$AQ,$C104)</f>
        <v>0</v>
      </c>
      <c r="I104" s="45">
        <f>SUMIFS('IEA production stats by year'!R:R,'IEA production stats by year'!$E:$E,$D104,'IEA production stats by year'!$AQ:$AQ,$C104)</f>
        <v>0</v>
      </c>
      <c r="J104" s="45">
        <f>SUMIFS('IEA production stats by year'!S:S,'IEA production stats by year'!$E:$E,$D104,'IEA production stats by year'!$AQ:$AQ,$C104)</f>
        <v>0</v>
      </c>
      <c r="K104" s="45">
        <f>SUMIFS('IEA production stats by year'!T:T,'IEA production stats by year'!$E:$E,$D104,'IEA production stats by year'!$AQ:$AQ,$C104)</f>
        <v>0</v>
      </c>
      <c r="L104" s="45">
        <f>SUMIFS('IEA production stats by year'!U:U,'IEA production stats by year'!$E:$E,$D104,'IEA production stats by year'!$AQ:$AQ,$C104)</f>
        <v>0</v>
      </c>
      <c r="M104" s="45">
        <f>SUMIFS('IEA production stats by year'!V:V,'IEA production stats by year'!$E:$E,$D104,'IEA production stats by year'!$AQ:$AQ,$C104)</f>
        <v>0</v>
      </c>
      <c r="N104" s="45">
        <f>SUMIFS('IEA production stats by year'!W:W,'IEA production stats by year'!$E:$E,$D104,'IEA production stats by year'!$AQ:$AQ,$C104)</f>
        <v>0</v>
      </c>
      <c r="O104" s="45">
        <f>SUMIFS('IEA production stats by year'!X:X,'IEA production stats by year'!$E:$E,$D104,'IEA production stats by year'!$AQ:$AQ,$C104)</f>
        <v>0</v>
      </c>
      <c r="P104" s="45">
        <f>SUMIFS('IEA production stats by year'!Y:Y,'IEA production stats by year'!$E:$E,$D104,'IEA production stats by year'!$AQ:$AQ,$C104)</f>
        <v>0</v>
      </c>
      <c r="Q104" s="45">
        <f>SUMIFS('IEA production stats by year'!Z:Z,'IEA production stats by year'!$E:$E,$D104,'IEA production stats by year'!$AQ:$AQ,$C104)</f>
        <v>0</v>
      </c>
      <c r="R104" s="45">
        <f>SUMIFS('IEA production stats by year'!AA:AA,'IEA production stats by year'!$E:$E,$D104,'IEA production stats by year'!$AQ:$AQ,$C104)</f>
        <v>0</v>
      </c>
      <c r="S104" s="45">
        <f>SUMIFS('IEA production stats by year'!AB:AB,'IEA production stats by year'!$E:$E,$D104,'IEA production stats by year'!$AQ:$AQ,$C104)</f>
        <v>0</v>
      </c>
      <c r="T104" s="45">
        <f>SUMIFS('IEA production stats by year'!AC:AC,'IEA production stats by year'!$E:$E,$D104,'IEA production stats by year'!$AQ:$AQ,$C104)</f>
        <v>0</v>
      </c>
      <c r="U104" s="45">
        <f>SUMIFS('IEA production stats by year'!AD:AD,'IEA production stats by year'!$E:$E,$D104,'IEA production stats by year'!$AQ:$AQ,$C104)</f>
        <v>0</v>
      </c>
      <c r="V104" s="45">
        <f>SUMIFS('IEA production stats by year'!AE:AE,'IEA production stats by year'!$E:$E,$D104,'IEA production stats by year'!$AQ:$AQ,$C104)</f>
        <v>0</v>
      </c>
      <c r="W104" s="45">
        <f>SUMIFS('IEA production stats by year'!AF:AF,'IEA production stats by year'!$E:$E,$D104,'IEA production stats by year'!$AQ:$AQ,$C104)</f>
        <v>0</v>
      </c>
      <c r="X104" s="45">
        <f>SUMIFS('IEA production stats by year'!AG:AG,'IEA production stats by year'!$E:$E,$D104,'IEA production stats by year'!$AQ:$AQ,$C104)</f>
        <v>0</v>
      </c>
      <c r="Y104" s="45">
        <f>SUMIFS('IEA production stats by year'!AH:AH,'IEA production stats by year'!$E:$E,$D104,'IEA production stats by year'!$AQ:$AQ,$C104)</f>
        <v>0</v>
      </c>
      <c r="Z104" s="45">
        <f>SUMIFS('IEA production stats by year'!AI:AI,'IEA production stats by year'!$E:$E,$D104,'IEA production stats by year'!$AQ:$AQ,$C104)</f>
        <v>0</v>
      </c>
      <c r="AA104" s="45">
        <f>SUMIFS('IEA production stats by year'!AJ:AJ,'IEA production stats by year'!$E:$E,$D104,'IEA production stats by year'!$AQ:$AQ,$C104)</f>
        <v>489.1397</v>
      </c>
      <c r="AB104" s="45">
        <f>SUMIFS('IEA production stats by year'!AK:AK,'IEA production stats by year'!$E:$E,$D104,'IEA production stats by year'!$AQ:$AQ,$C104)</f>
        <v>714.08799999999997</v>
      </c>
      <c r="AC104" s="45">
        <f>SUMIFS('IEA production stats by year'!AL:AL,'IEA production stats by year'!$E:$E,$D104,'IEA production stats by year'!$AQ:$AQ,$C104)</f>
        <v>832.90940000000001</v>
      </c>
      <c r="AD104" s="58">
        <f>COUNTIFS('Country groupings'!$F:$F,$C104)-SUMIFS('IEA production stats (counts)'!Q:Q,'IEA production stats (counts)'!$E:$E,$D104,'IEA production stats (counts)'!$AQ:$AQ,$C104)</f>
        <v>9</v>
      </c>
      <c r="AE104" s="58">
        <f>COUNTIFS('Country groupings'!$F:$F,$C104)-SUMIFS('IEA production stats (counts)'!R:R,'IEA production stats (counts)'!$E:$E,$D104,'IEA production stats (counts)'!$AQ:$AQ,$C104)</f>
        <v>9</v>
      </c>
      <c r="AF104" s="58">
        <f>COUNTIFS('Country groupings'!$F:$F,$C104)-SUMIFS('IEA production stats (counts)'!S:S,'IEA production stats (counts)'!$E:$E,$D104,'IEA production stats (counts)'!$AQ:$AQ,$C104)</f>
        <v>9</v>
      </c>
      <c r="AG104" s="58">
        <f>COUNTIFS('Country groupings'!$F:$F,$C104)-SUMIFS('IEA production stats (counts)'!T:T,'IEA production stats (counts)'!$E:$E,$D104,'IEA production stats (counts)'!$AQ:$AQ,$C104)</f>
        <v>9</v>
      </c>
      <c r="AH104" s="58">
        <f>COUNTIFS('Country groupings'!$F:$F,$C104)-SUMIFS('IEA production stats (counts)'!U:U,'IEA production stats (counts)'!$E:$E,$D104,'IEA production stats (counts)'!$AQ:$AQ,$C104)</f>
        <v>9</v>
      </c>
      <c r="AI104" s="58">
        <f>COUNTIFS('Country groupings'!$F:$F,$C104)-SUMIFS('IEA production stats (counts)'!V:V,'IEA production stats (counts)'!$E:$E,$D104,'IEA production stats (counts)'!$AQ:$AQ,$C104)</f>
        <v>9</v>
      </c>
      <c r="AJ104" s="58">
        <f>COUNTIFS('Country groupings'!$F:$F,$C104)-SUMIFS('IEA production stats (counts)'!W:W,'IEA production stats (counts)'!$E:$E,$D104,'IEA production stats (counts)'!$AQ:$AQ,$C104)</f>
        <v>9</v>
      </c>
      <c r="AK104" s="58">
        <f>COUNTIFS('Country groupings'!$F:$F,$C104)-SUMIFS('IEA production stats (counts)'!X:X,'IEA production stats (counts)'!$E:$E,$D104,'IEA production stats (counts)'!$AQ:$AQ,$C104)</f>
        <v>9</v>
      </c>
      <c r="AL104" s="58">
        <f>COUNTIFS('Country groupings'!$F:$F,$C104)-SUMIFS('IEA production stats (counts)'!Y:Y,'IEA production stats (counts)'!$E:$E,$D104,'IEA production stats (counts)'!$AQ:$AQ,$C104)</f>
        <v>9</v>
      </c>
      <c r="AM104" s="58">
        <f>COUNTIFS('Country groupings'!$F:$F,$C104)-SUMIFS('IEA production stats (counts)'!Z:Z,'IEA production stats (counts)'!$E:$E,$D104,'IEA production stats (counts)'!$AQ:$AQ,$C104)</f>
        <v>9</v>
      </c>
      <c r="AN104" s="58">
        <f>COUNTIFS('Country groupings'!$F:$F,$C104)-SUMIFS('IEA production stats (counts)'!AA:AA,'IEA production stats (counts)'!$E:$E,$D104,'IEA production stats (counts)'!$AQ:$AQ,$C104)</f>
        <v>9</v>
      </c>
      <c r="AO104" s="58">
        <f>COUNTIFS('Country groupings'!$F:$F,$C104)-SUMIFS('IEA production stats (counts)'!AB:AB,'IEA production stats (counts)'!$E:$E,$D104,'IEA production stats (counts)'!$AQ:$AQ,$C104)</f>
        <v>9</v>
      </c>
      <c r="AP104" s="58">
        <f>COUNTIFS('Country groupings'!$F:$F,$C104)-SUMIFS('IEA production stats (counts)'!AC:AC,'IEA production stats (counts)'!$E:$E,$D104,'IEA production stats (counts)'!$AQ:$AQ,$C104)</f>
        <v>9</v>
      </c>
      <c r="AQ104" s="58">
        <f>COUNTIFS('Country groupings'!$F:$F,$C104)-SUMIFS('IEA production stats (counts)'!AD:AD,'IEA production stats (counts)'!$E:$E,$D104,'IEA production stats (counts)'!$AQ:$AQ,$C104)</f>
        <v>9</v>
      </c>
      <c r="AR104" s="58">
        <f>COUNTIFS('Country groupings'!$F:$F,$C104)-SUMIFS('IEA production stats (counts)'!AE:AE,'IEA production stats (counts)'!$E:$E,$D104,'IEA production stats (counts)'!$AQ:$AQ,$C104)</f>
        <v>9</v>
      </c>
      <c r="AS104" s="58">
        <f>COUNTIFS('Country groupings'!$F:$F,$C104)-SUMIFS('IEA production stats (counts)'!AF:AF,'IEA production stats (counts)'!$E:$E,$D104,'IEA production stats (counts)'!$AQ:$AQ,$C104)</f>
        <v>9</v>
      </c>
      <c r="AT104" s="58">
        <f>COUNTIFS('Country groupings'!$F:$F,$C104)-SUMIFS('IEA production stats (counts)'!AG:AG,'IEA production stats (counts)'!$E:$E,$D104,'IEA production stats (counts)'!$AQ:$AQ,$C104)</f>
        <v>9</v>
      </c>
      <c r="AU104" s="58">
        <f>COUNTIFS('Country groupings'!$F:$F,$C104)-SUMIFS('IEA production stats (counts)'!AH:AH,'IEA production stats (counts)'!$E:$E,$D104,'IEA production stats (counts)'!$AQ:$AQ,$C104)</f>
        <v>9</v>
      </c>
      <c r="AV104" s="58">
        <f>COUNTIFS('Country groupings'!$F:$F,$C104)-SUMIFS('IEA production stats (counts)'!AI:AI,'IEA production stats (counts)'!$E:$E,$D104,'IEA production stats (counts)'!$AQ:$AQ,$C104)</f>
        <v>9</v>
      </c>
      <c r="AW104" s="58">
        <f>COUNTIFS('Country groupings'!$F:$F,$C104)-SUMIFS('IEA production stats (counts)'!AJ:AJ,'IEA production stats (counts)'!$E:$E,$D104,'IEA production stats (counts)'!$AQ:$AQ,$C104)</f>
        <v>9</v>
      </c>
      <c r="AX104" s="58">
        <f>COUNTIFS('Country groupings'!$F:$F,$C104)-SUMIFS('IEA production stats (counts)'!AK:AK,'IEA production stats (counts)'!$E:$E,$D104,'IEA production stats (counts)'!$AQ:$AQ,$C104)</f>
        <v>9</v>
      </c>
      <c r="AY104" s="58">
        <f>COUNTIFS('Country groupings'!$F:$F,$C104)-SUMIFS('IEA production stats (counts)'!AL:AL,'IEA production stats (counts)'!$E:$E,$D104,'IEA production stats (counts)'!$AQ:$AQ,$C104)</f>
        <v>27</v>
      </c>
      <c r="AZ104" s="62">
        <f>SUMIFS('IEA production stats (counts)'!Q:Q,'IEA production stats (counts)'!$E:$E,$D104,'IEA production stats (counts)'!$AQ:$AQ,$C104)</f>
        <v>24</v>
      </c>
      <c r="BA104" s="62">
        <f>SUMIFS('IEA production stats (counts)'!R:R,'IEA production stats (counts)'!$E:$E,$D104,'IEA production stats (counts)'!$AQ:$AQ,$C104)</f>
        <v>24</v>
      </c>
      <c r="BB104" s="62">
        <f>SUMIFS('IEA production stats (counts)'!S:S,'IEA production stats (counts)'!$E:$E,$D104,'IEA production stats (counts)'!$AQ:$AQ,$C104)</f>
        <v>24</v>
      </c>
      <c r="BC104" s="62">
        <f>SUMIFS('IEA production stats (counts)'!T:T,'IEA production stats (counts)'!$E:$E,$D104,'IEA production stats (counts)'!$AQ:$AQ,$C104)</f>
        <v>24</v>
      </c>
      <c r="BD104" s="62">
        <f>SUMIFS('IEA production stats (counts)'!U:U,'IEA production stats (counts)'!$E:$E,$D104,'IEA production stats (counts)'!$AQ:$AQ,$C104)</f>
        <v>24</v>
      </c>
      <c r="BE104" s="62">
        <f>SUMIFS('IEA production stats (counts)'!V:V,'IEA production stats (counts)'!$E:$E,$D104,'IEA production stats (counts)'!$AQ:$AQ,$C104)</f>
        <v>24</v>
      </c>
      <c r="BF104" s="62">
        <f>SUMIFS('IEA production stats (counts)'!W:W,'IEA production stats (counts)'!$E:$E,$D104,'IEA production stats (counts)'!$AQ:$AQ,$C104)</f>
        <v>24</v>
      </c>
      <c r="BG104" s="62">
        <f>SUMIFS('IEA production stats (counts)'!X:X,'IEA production stats (counts)'!$E:$E,$D104,'IEA production stats (counts)'!$AQ:$AQ,$C104)</f>
        <v>24</v>
      </c>
      <c r="BH104" s="62">
        <f>SUMIFS('IEA production stats (counts)'!Y:Y,'IEA production stats (counts)'!$E:$E,$D104,'IEA production stats (counts)'!$AQ:$AQ,$C104)</f>
        <v>24</v>
      </c>
      <c r="BI104" s="62">
        <f>SUMIFS('IEA production stats (counts)'!Z:Z,'IEA production stats (counts)'!$E:$E,$D104,'IEA production stats (counts)'!$AQ:$AQ,$C104)</f>
        <v>24</v>
      </c>
      <c r="BJ104" s="62">
        <f>SUMIFS('IEA production stats (counts)'!AA:AA,'IEA production stats (counts)'!$E:$E,$D104,'IEA production stats (counts)'!$AQ:$AQ,$C104)</f>
        <v>24</v>
      </c>
      <c r="BK104" s="62">
        <f>SUMIFS('IEA production stats (counts)'!AB:AB,'IEA production stats (counts)'!$E:$E,$D104,'IEA production stats (counts)'!$AQ:$AQ,$C104)</f>
        <v>24</v>
      </c>
      <c r="BL104" s="62">
        <f>SUMIFS('IEA production stats (counts)'!AC:AC,'IEA production stats (counts)'!$E:$E,$D104,'IEA production stats (counts)'!$AQ:$AQ,$C104)</f>
        <v>24</v>
      </c>
      <c r="BM104" s="62">
        <f>SUMIFS('IEA production stats (counts)'!AD:AD,'IEA production stats (counts)'!$E:$E,$D104,'IEA production stats (counts)'!$AQ:$AQ,$C104)</f>
        <v>24</v>
      </c>
      <c r="BN104" s="62">
        <f>SUMIFS('IEA production stats (counts)'!AE:AE,'IEA production stats (counts)'!$E:$E,$D104,'IEA production stats (counts)'!$AQ:$AQ,$C104)</f>
        <v>24</v>
      </c>
      <c r="BO104" s="62">
        <f>SUMIFS('IEA production stats (counts)'!AF:AF,'IEA production stats (counts)'!$E:$E,$D104,'IEA production stats (counts)'!$AQ:$AQ,$C104)</f>
        <v>24</v>
      </c>
      <c r="BP104" s="62">
        <f>SUMIFS('IEA production stats (counts)'!AG:AG,'IEA production stats (counts)'!$E:$E,$D104,'IEA production stats (counts)'!$AQ:$AQ,$C104)</f>
        <v>24</v>
      </c>
      <c r="BQ104" s="62">
        <f>SUMIFS('IEA production stats (counts)'!AH:AH,'IEA production stats (counts)'!$E:$E,$D104,'IEA production stats (counts)'!$AQ:$AQ,$C104)</f>
        <v>24</v>
      </c>
      <c r="BR104" s="62">
        <f>SUMIFS('IEA production stats (counts)'!AI:AI,'IEA production stats (counts)'!$E:$E,$D104,'IEA production stats (counts)'!$AQ:$AQ,$C104)</f>
        <v>24</v>
      </c>
      <c r="BS104" s="62">
        <f>SUMIFS('IEA production stats (counts)'!AJ:AJ,'IEA production stats (counts)'!$E:$E,$D104,'IEA production stats (counts)'!$AQ:$AQ,$C104)</f>
        <v>24</v>
      </c>
      <c r="BT104" s="62">
        <f>SUMIFS('IEA production stats (counts)'!AK:AK,'IEA production stats (counts)'!$E:$E,$D104,'IEA production stats (counts)'!$AQ:$AQ,$C104)</f>
        <v>24</v>
      </c>
      <c r="BU104" s="62">
        <f>SUMIFS('IEA production stats (counts)'!AL:AL,'IEA production stats (counts)'!$E:$E,$D104,'IEA production stats (counts)'!$AQ:$AQ,$C104)</f>
        <v>6</v>
      </c>
      <c r="BV104" s="66">
        <f t="shared" si="29"/>
        <v>72.727272727272734</v>
      </c>
      <c r="BW104" s="66">
        <f t="shared" si="48"/>
        <v>72.727272727272734</v>
      </c>
      <c r="BX104" s="66">
        <f t="shared" si="49"/>
        <v>72.727272727272734</v>
      </c>
      <c r="BY104" s="66">
        <f t="shared" si="50"/>
        <v>72.727272727272734</v>
      </c>
      <c r="BZ104" s="66">
        <f t="shared" si="30"/>
        <v>72.727272727272734</v>
      </c>
      <c r="CA104" s="66">
        <f t="shared" si="31"/>
        <v>72.727272727272734</v>
      </c>
      <c r="CB104" s="66">
        <f t="shared" si="32"/>
        <v>72.727272727272734</v>
      </c>
      <c r="CC104" s="66">
        <f t="shared" si="33"/>
        <v>72.727272727272734</v>
      </c>
      <c r="CD104" s="66">
        <f t="shared" si="34"/>
        <v>72.727272727272734</v>
      </c>
      <c r="CE104" s="66">
        <f t="shared" si="35"/>
        <v>72.727272727272734</v>
      </c>
      <c r="CF104" s="66">
        <f t="shared" si="36"/>
        <v>72.727272727272734</v>
      </c>
      <c r="CG104" s="66">
        <f t="shared" si="37"/>
        <v>72.727272727272734</v>
      </c>
      <c r="CH104" s="66">
        <f t="shared" si="38"/>
        <v>72.727272727272734</v>
      </c>
      <c r="CI104" s="66">
        <f t="shared" si="39"/>
        <v>72.727272727272734</v>
      </c>
      <c r="CJ104" s="66">
        <f t="shared" si="40"/>
        <v>72.727272727272734</v>
      </c>
      <c r="CK104" s="66">
        <f t="shared" si="41"/>
        <v>72.727272727272734</v>
      </c>
      <c r="CL104" s="66">
        <f t="shared" si="42"/>
        <v>72.727272727272734</v>
      </c>
      <c r="CM104" s="66">
        <f t="shared" si="43"/>
        <v>72.727272727272734</v>
      </c>
      <c r="CN104" s="66">
        <f t="shared" si="44"/>
        <v>72.727272727272734</v>
      </c>
      <c r="CO104" s="66">
        <f t="shared" si="45"/>
        <v>72.727272727272734</v>
      </c>
      <c r="CP104" s="66">
        <f t="shared" si="46"/>
        <v>72.727272727272734</v>
      </c>
      <c r="CQ104" s="66">
        <f t="shared" si="47"/>
        <v>18.181818181818183</v>
      </c>
    </row>
    <row r="105" spans="1:95" x14ac:dyDescent="0.25">
      <c r="A105" s="5" t="str">
        <f t="shared" si="52"/>
        <v>120CHARCOAL</v>
      </c>
      <c r="B105" s="3">
        <v>120</v>
      </c>
      <c r="C105" t="str">
        <f>VLOOKUP($B105,'Lookup codes'!$A:$C,2,FALSE)</f>
        <v>Latin America and Caribbean</v>
      </c>
      <c r="D105" t="s">
        <v>626</v>
      </c>
      <c r="E105" t="s">
        <v>627</v>
      </c>
      <c r="F105" t="s">
        <v>794</v>
      </c>
      <c r="G105" t="s">
        <v>528</v>
      </c>
      <c r="H105" s="45">
        <f>SUMIFS('IEA production stats by year'!Q:Q,'IEA production stats by year'!$E:$E,$D105,'IEA production stats by year'!$AQ:$AQ,$C105)</f>
        <v>0</v>
      </c>
      <c r="I105" s="45">
        <f>SUMIFS('IEA production stats by year'!R:R,'IEA production stats by year'!$E:$E,$D105,'IEA production stats by year'!$AQ:$AQ,$C105)</f>
        <v>0</v>
      </c>
      <c r="J105" s="45">
        <f>SUMIFS('IEA production stats by year'!S:S,'IEA production stats by year'!$E:$E,$D105,'IEA production stats by year'!$AQ:$AQ,$C105)</f>
        <v>0</v>
      </c>
      <c r="K105" s="45">
        <f>SUMIFS('IEA production stats by year'!T:T,'IEA production stats by year'!$E:$E,$D105,'IEA production stats by year'!$AQ:$AQ,$C105)</f>
        <v>0</v>
      </c>
      <c r="L105" s="45">
        <f>SUMIFS('IEA production stats by year'!U:U,'IEA production stats by year'!$E:$E,$D105,'IEA production stats by year'!$AQ:$AQ,$C105)</f>
        <v>0</v>
      </c>
      <c r="M105" s="45">
        <f>SUMIFS('IEA production stats by year'!V:V,'IEA production stats by year'!$E:$E,$D105,'IEA production stats by year'!$AQ:$AQ,$C105)</f>
        <v>0</v>
      </c>
      <c r="N105" s="45">
        <f>SUMIFS('IEA production stats by year'!W:W,'IEA production stats by year'!$E:$E,$D105,'IEA production stats by year'!$AQ:$AQ,$C105)</f>
        <v>0</v>
      </c>
      <c r="O105" s="45">
        <f>SUMIFS('IEA production stats by year'!X:X,'IEA production stats by year'!$E:$E,$D105,'IEA production stats by year'!$AQ:$AQ,$C105)</f>
        <v>0</v>
      </c>
      <c r="P105" s="45">
        <f>SUMIFS('IEA production stats by year'!Y:Y,'IEA production stats by year'!$E:$E,$D105,'IEA production stats by year'!$AQ:$AQ,$C105)</f>
        <v>0</v>
      </c>
      <c r="Q105" s="45">
        <f>SUMIFS('IEA production stats by year'!Z:Z,'IEA production stats by year'!$E:$E,$D105,'IEA production stats by year'!$AQ:$AQ,$C105)</f>
        <v>0</v>
      </c>
      <c r="R105" s="45">
        <f>SUMIFS('IEA production stats by year'!AA:AA,'IEA production stats by year'!$E:$E,$D105,'IEA production stats by year'!$AQ:$AQ,$C105)</f>
        <v>0</v>
      </c>
      <c r="S105" s="45">
        <f>SUMIFS('IEA production stats by year'!AB:AB,'IEA production stats by year'!$E:$E,$D105,'IEA production stats by year'!$AQ:$AQ,$C105)</f>
        <v>0</v>
      </c>
      <c r="T105" s="45">
        <f>SUMIFS('IEA production stats by year'!AC:AC,'IEA production stats by year'!$E:$E,$D105,'IEA production stats by year'!$AQ:$AQ,$C105)</f>
        <v>0</v>
      </c>
      <c r="U105" s="45">
        <f>SUMIFS('IEA production stats by year'!AD:AD,'IEA production stats by year'!$E:$E,$D105,'IEA production stats by year'!$AQ:$AQ,$C105)</f>
        <v>0</v>
      </c>
      <c r="V105" s="45">
        <f>SUMIFS('IEA production stats by year'!AE:AE,'IEA production stats by year'!$E:$E,$D105,'IEA production stats by year'!$AQ:$AQ,$C105)</f>
        <v>0</v>
      </c>
      <c r="W105" s="45">
        <f>SUMIFS('IEA production stats by year'!AF:AF,'IEA production stats by year'!$E:$E,$D105,'IEA production stats by year'!$AQ:$AQ,$C105)</f>
        <v>0</v>
      </c>
      <c r="X105" s="45">
        <f>SUMIFS('IEA production stats by year'!AG:AG,'IEA production stats by year'!$E:$E,$D105,'IEA production stats by year'!$AQ:$AQ,$C105)</f>
        <v>0</v>
      </c>
      <c r="Y105" s="45">
        <f>SUMIFS('IEA production stats by year'!AH:AH,'IEA production stats by year'!$E:$E,$D105,'IEA production stats by year'!$AQ:$AQ,$C105)</f>
        <v>0</v>
      </c>
      <c r="Z105" s="45">
        <f>SUMIFS('IEA production stats by year'!AI:AI,'IEA production stats by year'!$E:$E,$D105,'IEA production stats by year'!$AQ:$AQ,$C105)</f>
        <v>0</v>
      </c>
      <c r="AA105" s="45">
        <f>SUMIFS('IEA production stats by year'!AJ:AJ,'IEA production stats by year'!$E:$E,$D105,'IEA production stats by year'!$AQ:$AQ,$C105)</f>
        <v>0</v>
      </c>
      <c r="AB105" s="45">
        <f>SUMIFS('IEA production stats by year'!AK:AK,'IEA production stats by year'!$E:$E,$D105,'IEA production stats by year'!$AQ:$AQ,$C105)</f>
        <v>0</v>
      </c>
      <c r="AC105" s="45">
        <f>SUMIFS('IEA production stats by year'!AL:AL,'IEA production stats by year'!$E:$E,$D105,'IEA production stats by year'!$AQ:$AQ,$C105)</f>
        <v>0</v>
      </c>
      <c r="AD105" s="58">
        <f>COUNTIFS('Country groupings'!$F:$F,$C105)-SUMIFS('IEA production stats (counts)'!Q:Q,'IEA production stats (counts)'!$E:$E,$D105,'IEA production stats (counts)'!$AQ:$AQ,$C105)</f>
        <v>9</v>
      </c>
      <c r="AE105" s="58">
        <f>COUNTIFS('Country groupings'!$F:$F,$C105)-SUMIFS('IEA production stats (counts)'!R:R,'IEA production stats (counts)'!$E:$E,$D105,'IEA production stats (counts)'!$AQ:$AQ,$C105)</f>
        <v>9</v>
      </c>
      <c r="AF105" s="58">
        <f>COUNTIFS('Country groupings'!$F:$F,$C105)-SUMIFS('IEA production stats (counts)'!S:S,'IEA production stats (counts)'!$E:$E,$D105,'IEA production stats (counts)'!$AQ:$AQ,$C105)</f>
        <v>9</v>
      </c>
      <c r="AG105" s="58">
        <f>COUNTIFS('Country groupings'!$F:$F,$C105)-SUMIFS('IEA production stats (counts)'!T:T,'IEA production stats (counts)'!$E:$E,$D105,'IEA production stats (counts)'!$AQ:$AQ,$C105)</f>
        <v>9</v>
      </c>
      <c r="AH105" s="58">
        <f>COUNTIFS('Country groupings'!$F:$F,$C105)-SUMIFS('IEA production stats (counts)'!U:U,'IEA production stats (counts)'!$E:$E,$D105,'IEA production stats (counts)'!$AQ:$AQ,$C105)</f>
        <v>9</v>
      </c>
      <c r="AI105" s="58">
        <f>COUNTIFS('Country groupings'!$F:$F,$C105)-SUMIFS('IEA production stats (counts)'!V:V,'IEA production stats (counts)'!$E:$E,$D105,'IEA production stats (counts)'!$AQ:$AQ,$C105)</f>
        <v>9</v>
      </c>
      <c r="AJ105" s="58">
        <f>COUNTIFS('Country groupings'!$F:$F,$C105)-SUMIFS('IEA production stats (counts)'!W:W,'IEA production stats (counts)'!$E:$E,$D105,'IEA production stats (counts)'!$AQ:$AQ,$C105)</f>
        <v>9</v>
      </c>
      <c r="AK105" s="58">
        <f>COUNTIFS('Country groupings'!$F:$F,$C105)-SUMIFS('IEA production stats (counts)'!X:X,'IEA production stats (counts)'!$E:$E,$D105,'IEA production stats (counts)'!$AQ:$AQ,$C105)</f>
        <v>9</v>
      </c>
      <c r="AL105" s="58">
        <f>COUNTIFS('Country groupings'!$F:$F,$C105)-SUMIFS('IEA production stats (counts)'!Y:Y,'IEA production stats (counts)'!$E:$E,$D105,'IEA production stats (counts)'!$AQ:$AQ,$C105)</f>
        <v>9</v>
      </c>
      <c r="AM105" s="58">
        <f>COUNTIFS('Country groupings'!$F:$F,$C105)-SUMIFS('IEA production stats (counts)'!Z:Z,'IEA production stats (counts)'!$E:$E,$D105,'IEA production stats (counts)'!$AQ:$AQ,$C105)</f>
        <v>9</v>
      </c>
      <c r="AN105" s="58">
        <f>COUNTIFS('Country groupings'!$F:$F,$C105)-SUMIFS('IEA production stats (counts)'!AA:AA,'IEA production stats (counts)'!$E:$E,$D105,'IEA production stats (counts)'!$AQ:$AQ,$C105)</f>
        <v>9</v>
      </c>
      <c r="AO105" s="58">
        <f>COUNTIFS('Country groupings'!$F:$F,$C105)-SUMIFS('IEA production stats (counts)'!AB:AB,'IEA production stats (counts)'!$E:$E,$D105,'IEA production stats (counts)'!$AQ:$AQ,$C105)</f>
        <v>9</v>
      </c>
      <c r="AP105" s="58">
        <f>COUNTIFS('Country groupings'!$F:$F,$C105)-SUMIFS('IEA production stats (counts)'!AC:AC,'IEA production stats (counts)'!$E:$E,$D105,'IEA production stats (counts)'!$AQ:$AQ,$C105)</f>
        <v>9</v>
      </c>
      <c r="AQ105" s="58">
        <f>COUNTIFS('Country groupings'!$F:$F,$C105)-SUMIFS('IEA production stats (counts)'!AD:AD,'IEA production stats (counts)'!$E:$E,$D105,'IEA production stats (counts)'!$AQ:$AQ,$C105)</f>
        <v>9</v>
      </c>
      <c r="AR105" s="58">
        <f>COUNTIFS('Country groupings'!$F:$F,$C105)-SUMIFS('IEA production stats (counts)'!AE:AE,'IEA production stats (counts)'!$E:$E,$D105,'IEA production stats (counts)'!$AQ:$AQ,$C105)</f>
        <v>9</v>
      </c>
      <c r="AS105" s="58">
        <f>COUNTIFS('Country groupings'!$F:$F,$C105)-SUMIFS('IEA production stats (counts)'!AF:AF,'IEA production stats (counts)'!$E:$E,$D105,'IEA production stats (counts)'!$AQ:$AQ,$C105)</f>
        <v>9</v>
      </c>
      <c r="AT105" s="58">
        <f>COUNTIFS('Country groupings'!$F:$F,$C105)-SUMIFS('IEA production stats (counts)'!AG:AG,'IEA production stats (counts)'!$E:$E,$D105,'IEA production stats (counts)'!$AQ:$AQ,$C105)</f>
        <v>9</v>
      </c>
      <c r="AU105" s="58">
        <f>COUNTIFS('Country groupings'!$F:$F,$C105)-SUMIFS('IEA production stats (counts)'!AH:AH,'IEA production stats (counts)'!$E:$E,$D105,'IEA production stats (counts)'!$AQ:$AQ,$C105)</f>
        <v>9</v>
      </c>
      <c r="AV105" s="58">
        <f>COUNTIFS('Country groupings'!$F:$F,$C105)-SUMIFS('IEA production stats (counts)'!AI:AI,'IEA production stats (counts)'!$E:$E,$D105,'IEA production stats (counts)'!$AQ:$AQ,$C105)</f>
        <v>9</v>
      </c>
      <c r="AW105" s="58">
        <f>COUNTIFS('Country groupings'!$F:$F,$C105)-SUMIFS('IEA production stats (counts)'!AJ:AJ,'IEA production stats (counts)'!$E:$E,$D105,'IEA production stats (counts)'!$AQ:$AQ,$C105)</f>
        <v>9</v>
      </c>
      <c r="AX105" s="58">
        <f>COUNTIFS('Country groupings'!$F:$F,$C105)-SUMIFS('IEA production stats (counts)'!AK:AK,'IEA production stats (counts)'!$E:$E,$D105,'IEA production stats (counts)'!$AQ:$AQ,$C105)</f>
        <v>9</v>
      </c>
      <c r="AY105" s="58">
        <f>COUNTIFS('Country groupings'!$F:$F,$C105)-SUMIFS('IEA production stats (counts)'!AL:AL,'IEA production stats (counts)'!$E:$E,$D105,'IEA production stats (counts)'!$AQ:$AQ,$C105)</f>
        <v>27</v>
      </c>
      <c r="AZ105" s="62">
        <f>SUMIFS('IEA production stats (counts)'!Q:Q,'IEA production stats (counts)'!$E:$E,$D105,'IEA production stats (counts)'!$AQ:$AQ,$C105)</f>
        <v>24</v>
      </c>
      <c r="BA105" s="62">
        <f>SUMIFS('IEA production stats (counts)'!R:R,'IEA production stats (counts)'!$E:$E,$D105,'IEA production stats (counts)'!$AQ:$AQ,$C105)</f>
        <v>24</v>
      </c>
      <c r="BB105" s="62">
        <f>SUMIFS('IEA production stats (counts)'!S:S,'IEA production stats (counts)'!$E:$E,$D105,'IEA production stats (counts)'!$AQ:$AQ,$C105)</f>
        <v>24</v>
      </c>
      <c r="BC105" s="62">
        <f>SUMIFS('IEA production stats (counts)'!T:T,'IEA production stats (counts)'!$E:$E,$D105,'IEA production stats (counts)'!$AQ:$AQ,$C105)</f>
        <v>24</v>
      </c>
      <c r="BD105" s="62">
        <f>SUMIFS('IEA production stats (counts)'!U:U,'IEA production stats (counts)'!$E:$E,$D105,'IEA production stats (counts)'!$AQ:$AQ,$C105)</f>
        <v>24</v>
      </c>
      <c r="BE105" s="62">
        <f>SUMIFS('IEA production stats (counts)'!V:V,'IEA production stats (counts)'!$E:$E,$D105,'IEA production stats (counts)'!$AQ:$AQ,$C105)</f>
        <v>24</v>
      </c>
      <c r="BF105" s="62">
        <f>SUMIFS('IEA production stats (counts)'!W:W,'IEA production stats (counts)'!$E:$E,$D105,'IEA production stats (counts)'!$AQ:$AQ,$C105)</f>
        <v>24</v>
      </c>
      <c r="BG105" s="62">
        <f>SUMIFS('IEA production stats (counts)'!X:X,'IEA production stats (counts)'!$E:$E,$D105,'IEA production stats (counts)'!$AQ:$AQ,$C105)</f>
        <v>24</v>
      </c>
      <c r="BH105" s="62">
        <f>SUMIFS('IEA production stats (counts)'!Y:Y,'IEA production stats (counts)'!$E:$E,$D105,'IEA production stats (counts)'!$AQ:$AQ,$C105)</f>
        <v>24</v>
      </c>
      <c r="BI105" s="62">
        <f>SUMIFS('IEA production stats (counts)'!Z:Z,'IEA production stats (counts)'!$E:$E,$D105,'IEA production stats (counts)'!$AQ:$AQ,$C105)</f>
        <v>24</v>
      </c>
      <c r="BJ105" s="62">
        <f>SUMIFS('IEA production stats (counts)'!AA:AA,'IEA production stats (counts)'!$E:$E,$D105,'IEA production stats (counts)'!$AQ:$AQ,$C105)</f>
        <v>24</v>
      </c>
      <c r="BK105" s="62">
        <f>SUMIFS('IEA production stats (counts)'!AB:AB,'IEA production stats (counts)'!$E:$E,$D105,'IEA production stats (counts)'!$AQ:$AQ,$C105)</f>
        <v>24</v>
      </c>
      <c r="BL105" s="62">
        <f>SUMIFS('IEA production stats (counts)'!AC:AC,'IEA production stats (counts)'!$E:$E,$D105,'IEA production stats (counts)'!$AQ:$AQ,$C105)</f>
        <v>24</v>
      </c>
      <c r="BM105" s="62">
        <f>SUMIFS('IEA production stats (counts)'!AD:AD,'IEA production stats (counts)'!$E:$E,$D105,'IEA production stats (counts)'!$AQ:$AQ,$C105)</f>
        <v>24</v>
      </c>
      <c r="BN105" s="62">
        <f>SUMIFS('IEA production stats (counts)'!AE:AE,'IEA production stats (counts)'!$E:$E,$D105,'IEA production stats (counts)'!$AQ:$AQ,$C105)</f>
        <v>24</v>
      </c>
      <c r="BO105" s="62">
        <f>SUMIFS('IEA production stats (counts)'!AF:AF,'IEA production stats (counts)'!$E:$E,$D105,'IEA production stats (counts)'!$AQ:$AQ,$C105)</f>
        <v>24</v>
      </c>
      <c r="BP105" s="62">
        <f>SUMIFS('IEA production stats (counts)'!AG:AG,'IEA production stats (counts)'!$E:$E,$D105,'IEA production stats (counts)'!$AQ:$AQ,$C105)</f>
        <v>24</v>
      </c>
      <c r="BQ105" s="62">
        <f>SUMIFS('IEA production stats (counts)'!AH:AH,'IEA production stats (counts)'!$E:$E,$D105,'IEA production stats (counts)'!$AQ:$AQ,$C105)</f>
        <v>24</v>
      </c>
      <c r="BR105" s="62">
        <f>SUMIFS('IEA production stats (counts)'!AI:AI,'IEA production stats (counts)'!$E:$E,$D105,'IEA production stats (counts)'!$AQ:$AQ,$C105)</f>
        <v>24</v>
      </c>
      <c r="BS105" s="62">
        <f>SUMIFS('IEA production stats (counts)'!AJ:AJ,'IEA production stats (counts)'!$E:$E,$D105,'IEA production stats (counts)'!$AQ:$AQ,$C105)</f>
        <v>24</v>
      </c>
      <c r="BT105" s="62">
        <f>SUMIFS('IEA production stats (counts)'!AK:AK,'IEA production stats (counts)'!$E:$E,$D105,'IEA production stats (counts)'!$AQ:$AQ,$C105)</f>
        <v>24</v>
      </c>
      <c r="BU105" s="62">
        <f>SUMIFS('IEA production stats (counts)'!AL:AL,'IEA production stats (counts)'!$E:$E,$D105,'IEA production stats (counts)'!$AQ:$AQ,$C105)</f>
        <v>6</v>
      </c>
      <c r="BV105" s="66">
        <f t="shared" si="29"/>
        <v>72.727272727272734</v>
      </c>
      <c r="BW105" s="66">
        <f t="shared" si="48"/>
        <v>72.727272727272734</v>
      </c>
      <c r="BX105" s="66">
        <f t="shared" si="49"/>
        <v>72.727272727272734</v>
      </c>
      <c r="BY105" s="66">
        <f t="shared" si="50"/>
        <v>72.727272727272734</v>
      </c>
      <c r="BZ105" s="66">
        <f t="shared" si="30"/>
        <v>72.727272727272734</v>
      </c>
      <c r="CA105" s="66">
        <f t="shared" si="31"/>
        <v>72.727272727272734</v>
      </c>
      <c r="CB105" s="66">
        <f t="shared" si="32"/>
        <v>72.727272727272734</v>
      </c>
      <c r="CC105" s="66">
        <f t="shared" si="33"/>
        <v>72.727272727272734</v>
      </c>
      <c r="CD105" s="66">
        <f t="shared" si="34"/>
        <v>72.727272727272734</v>
      </c>
      <c r="CE105" s="66">
        <f t="shared" si="35"/>
        <v>72.727272727272734</v>
      </c>
      <c r="CF105" s="66">
        <f t="shared" si="36"/>
        <v>72.727272727272734</v>
      </c>
      <c r="CG105" s="66">
        <f t="shared" si="37"/>
        <v>72.727272727272734</v>
      </c>
      <c r="CH105" s="66">
        <f t="shared" si="38"/>
        <v>72.727272727272734</v>
      </c>
      <c r="CI105" s="66">
        <f t="shared" si="39"/>
        <v>72.727272727272734</v>
      </c>
      <c r="CJ105" s="66">
        <f t="shared" si="40"/>
        <v>72.727272727272734</v>
      </c>
      <c r="CK105" s="66">
        <f t="shared" si="41"/>
        <v>72.727272727272734</v>
      </c>
      <c r="CL105" s="66">
        <f t="shared" si="42"/>
        <v>72.727272727272734</v>
      </c>
      <c r="CM105" s="66">
        <f t="shared" si="43"/>
        <v>72.727272727272734</v>
      </c>
      <c r="CN105" s="66">
        <f t="shared" si="44"/>
        <v>72.727272727272734</v>
      </c>
      <c r="CO105" s="66">
        <f t="shared" si="45"/>
        <v>72.727272727272734</v>
      </c>
      <c r="CP105" s="66">
        <f t="shared" si="46"/>
        <v>72.727272727272734</v>
      </c>
      <c r="CQ105" s="66">
        <f t="shared" si="47"/>
        <v>18.181818181818183</v>
      </c>
    </row>
    <row r="106" spans="1:95" x14ac:dyDescent="0.25">
      <c r="A106" s="5" t="str">
        <f t="shared" si="52"/>
        <v>120BIOGASOL</v>
      </c>
      <c r="B106" s="3">
        <v>120</v>
      </c>
      <c r="C106" t="str">
        <f>VLOOKUP($B106,'Lookup codes'!$A:$C,2,FALSE)</f>
        <v>Latin America and Caribbean</v>
      </c>
      <c r="D106" t="s">
        <v>628</v>
      </c>
      <c r="E106" t="s">
        <v>629</v>
      </c>
      <c r="F106" t="s">
        <v>794</v>
      </c>
      <c r="G106" t="s">
        <v>528</v>
      </c>
      <c r="H106" s="45">
        <f>SUMIFS('IEA production stats by year'!Q:Q,'IEA production stats by year'!$E:$E,$D106,'IEA production stats by year'!$AQ:$AQ,$C106)</f>
        <v>155044.45560000002</v>
      </c>
      <c r="I106" s="45">
        <f>SUMIFS('IEA production stats by year'!R:R,'IEA production stats by year'!$E:$E,$D106,'IEA production stats by year'!$AQ:$AQ,$C106)</f>
        <v>175152.7641</v>
      </c>
      <c r="J106" s="45">
        <f>SUMIFS('IEA production stats by year'!S:S,'IEA production stats by year'!$E:$E,$D106,'IEA production stats by year'!$AQ:$AQ,$C106)</f>
        <v>187963.45940000002</v>
      </c>
      <c r="K106" s="45">
        <f>SUMIFS('IEA production stats by year'!T:T,'IEA production stats by year'!$E:$E,$D106,'IEA production stats by year'!$AQ:$AQ,$C106)</f>
        <v>226780.25350000002</v>
      </c>
      <c r="L106" s="45">
        <f>SUMIFS('IEA production stats by year'!U:U,'IEA production stats by year'!$E:$E,$D106,'IEA production stats by year'!$AQ:$AQ,$C106)</f>
        <v>205321.367</v>
      </c>
      <c r="M106" s="45">
        <f>SUMIFS('IEA production stats by year'!V:V,'IEA production stats by year'!$E:$E,$D106,'IEA production stats by year'!$AQ:$AQ,$C106)</f>
        <v>205723.19520000002</v>
      </c>
      <c r="N106" s="45">
        <f>SUMIFS('IEA production stats by year'!W:W,'IEA production stats by year'!$E:$E,$D106,'IEA production stats by year'!$AQ:$AQ,$C106)</f>
        <v>194541.61720000001</v>
      </c>
      <c r="O106" s="45">
        <f>SUMIFS('IEA production stats by year'!X:X,'IEA production stats by year'!$E:$E,$D106,'IEA production stats by year'!$AQ:$AQ,$C106)</f>
        <v>197835.41459999999</v>
      </c>
      <c r="P106" s="45">
        <f>SUMIFS('IEA production stats by year'!Y:Y,'IEA production stats by year'!$E:$E,$D106,'IEA production stats by year'!$AQ:$AQ,$C106)</f>
        <v>218859.43090000001</v>
      </c>
      <c r="Q106" s="45">
        <f>SUMIFS('IEA production stats by year'!Z:Z,'IEA production stats by year'!$E:$E,$D106,'IEA production stats by year'!$AQ:$AQ,$C106)</f>
        <v>164760.61580000003</v>
      </c>
      <c r="R106" s="45">
        <f>SUMIFS('IEA production stats by year'!AA:AA,'IEA production stats by year'!$E:$E,$D106,'IEA production stats by year'!$AQ:$AQ,$C106)</f>
        <v>204727.50730000003</v>
      </c>
      <c r="S106" s="45">
        <f>SUMIFS('IEA production stats by year'!AB:AB,'IEA production stats by year'!$E:$E,$D106,'IEA production stats by year'!$AQ:$AQ,$C106)</f>
        <v>223655.0711</v>
      </c>
      <c r="T106" s="45">
        <f>SUMIFS('IEA production stats by year'!AC:AC,'IEA production stats by year'!$E:$E,$D106,'IEA production stats by year'!$AQ:$AQ,$C106)</f>
        <v>239600.59530000002</v>
      </c>
      <c r="U106" s="45">
        <f>SUMIFS('IEA production stats by year'!AD:AD,'IEA production stats by year'!$E:$E,$D106,'IEA production stats by year'!$AQ:$AQ,$C106)</f>
        <v>297530.91009999998</v>
      </c>
      <c r="V106" s="45">
        <f>SUMIFS('IEA production stats by year'!AE:AE,'IEA production stats by year'!$E:$E,$D106,'IEA production stats by year'!$AQ:$AQ,$C106)</f>
        <v>309512.32159999997</v>
      </c>
      <c r="W106" s="45">
        <f>SUMIFS('IEA production stats by year'!AF:AF,'IEA production stats by year'!$E:$E,$D106,'IEA production stats by year'!$AQ:$AQ,$C106)</f>
        <v>299967.26340000011</v>
      </c>
      <c r="X106" s="45">
        <f>SUMIFS('IEA production stats by year'!AG:AG,'IEA production stats by year'!$E:$E,$D106,'IEA production stats by year'!$AQ:$AQ,$C106)</f>
        <v>305994.67260000005</v>
      </c>
      <c r="Y106" s="45">
        <f>SUMIFS('IEA production stats by year'!AH:AH,'IEA production stats by year'!$E:$E,$D106,'IEA production stats by year'!$AQ:$AQ,$C106)</f>
        <v>310267.85090000002</v>
      </c>
      <c r="Z106" s="45">
        <f>SUMIFS('IEA production stats by year'!AI:AI,'IEA production stats by year'!$E:$E,$D106,'IEA production stats by year'!$AQ:$AQ,$C106)</f>
        <v>263692.69</v>
      </c>
      <c r="AA106" s="45">
        <f>SUMIFS('IEA production stats by year'!AJ:AJ,'IEA production stats by year'!$E:$E,$D106,'IEA production stats by year'!$AQ:$AQ,$C106)</f>
        <v>287055.9425</v>
      </c>
      <c r="AB106" s="45">
        <f>SUMIFS('IEA production stats by year'!AK:AK,'IEA production stats by year'!$E:$E,$D106,'IEA production stats by year'!$AQ:$AQ,$C106)</f>
        <v>273934.11369999999</v>
      </c>
      <c r="AC106" s="45">
        <f>SUMIFS('IEA production stats by year'!AL:AL,'IEA production stats by year'!$E:$E,$D106,'IEA production stats by year'!$AQ:$AQ,$C106)</f>
        <v>285832.19549999997</v>
      </c>
      <c r="AD106" s="58">
        <f>COUNTIFS('Country groupings'!$F:$F,$C106)-SUMIFS('IEA production stats (counts)'!Q:Q,'IEA production stats (counts)'!$E:$E,$D106,'IEA production stats (counts)'!$AQ:$AQ,$C106)</f>
        <v>10</v>
      </c>
      <c r="AE106" s="58">
        <f>COUNTIFS('Country groupings'!$F:$F,$C106)-SUMIFS('IEA production stats (counts)'!R:R,'IEA production stats (counts)'!$E:$E,$D106,'IEA production stats (counts)'!$AQ:$AQ,$C106)</f>
        <v>10</v>
      </c>
      <c r="AF106" s="58">
        <f>COUNTIFS('Country groupings'!$F:$F,$C106)-SUMIFS('IEA production stats (counts)'!S:S,'IEA production stats (counts)'!$E:$E,$D106,'IEA production stats (counts)'!$AQ:$AQ,$C106)</f>
        <v>10</v>
      </c>
      <c r="AG106" s="58">
        <f>COUNTIFS('Country groupings'!$F:$F,$C106)-SUMIFS('IEA production stats (counts)'!T:T,'IEA production stats (counts)'!$E:$E,$D106,'IEA production stats (counts)'!$AQ:$AQ,$C106)</f>
        <v>10</v>
      </c>
      <c r="AH106" s="58">
        <f>COUNTIFS('Country groupings'!$F:$F,$C106)-SUMIFS('IEA production stats (counts)'!U:U,'IEA production stats (counts)'!$E:$E,$D106,'IEA production stats (counts)'!$AQ:$AQ,$C106)</f>
        <v>10</v>
      </c>
      <c r="AI106" s="58">
        <f>COUNTIFS('Country groupings'!$F:$F,$C106)-SUMIFS('IEA production stats (counts)'!V:V,'IEA production stats (counts)'!$E:$E,$D106,'IEA production stats (counts)'!$AQ:$AQ,$C106)</f>
        <v>10</v>
      </c>
      <c r="AJ106" s="58">
        <f>COUNTIFS('Country groupings'!$F:$F,$C106)-SUMIFS('IEA production stats (counts)'!W:W,'IEA production stats (counts)'!$E:$E,$D106,'IEA production stats (counts)'!$AQ:$AQ,$C106)</f>
        <v>10</v>
      </c>
      <c r="AK106" s="58">
        <f>COUNTIFS('Country groupings'!$F:$F,$C106)-SUMIFS('IEA production stats (counts)'!X:X,'IEA production stats (counts)'!$E:$E,$D106,'IEA production stats (counts)'!$AQ:$AQ,$C106)</f>
        <v>10</v>
      </c>
      <c r="AL106" s="58">
        <f>COUNTIFS('Country groupings'!$F:$F,$C106)-SUMIFS('IEA production stats (counts)'!Y:Y,'IEA production stats (counts)'!$E:$E,$D106,'IEA production stats (counts)'!$AQ:$AQ,$C106)</f>
        <v>10</v>
      </c>
      <c r="AM106" s="58">
        <f>COUNTIFS('Country groupings'!$F:$F,$C106)-SUMIFS('IEA production stats (counts)'!Z:Z,'IEA production stats (counts)'!$E:$E,$D106,'IEA production stats (counts)'!$AQ:$AQ,$C106)</f>
        <v>10</v>
      </c>
      <c r="AN106" s="58">
        <f>COUNTIFS('Country groupings'!$F:$F,$C106)-SUMIFS('IEA production stats (counts)'!AA:AA,'IEA production stats (counts)'!$E:$E,$D106,'IEA production stats (counts)'!$AQ:$AQ,$C106)</f>
        <v>10</v>
      </c>
      <c r="AO106" s="58">
        <f>COUNTIFS('Country groupings'!$F:$F,$C106)-SUMIFS('IEA production stats (counts)'!AB:AB,'IEA production stats (counts)'!$E:$E,$D106,'IEA production stats (counts)'!$AQ:$AQ,$C106)</f>
        <v>10</v>
      </c>
      <c r="AP106" s="58">
        <f>COUNTIFS('Country groupings'!$F:$F,$C106)-SUMIFS('IEA production stats (counts)'!AC:AC,'IEA production stats (counts)'!$E:$E,$D106,'IEA production stats (counts)'!$AQ:$AQ,$C106)</f>
        <v>10</v>
      </c>
      <c r="AQ106" s="58">
        <f>COUNTIFS('Country groupings'!$F:$F,$C106)-SUMIFS('IEA production stats (counts)'!AD:AD,'IEA production stats (counts)'!$E:$E,$D106,'IEA production stats (counts)'!$AQ:$AQ,$C106)</f>
        <v>10</v>
      </c>
      <c r="AR106" s="58">
        <f>COUNTIFS('Country groupings'!$F:$F,$C106)-SUMIFS('IEA production stats (counts)'!AE:AE,'IEA production stats (counts)'!$E:$E,$D106,'IEA production stats (counts)'!$AQ:$AQ,$C106)</f>
        <v>10</v>
      </c>
      <c r="AS106" s="58">
        <f>COUNTIFS('Country groupings'!$F:$F,$C106)-SUMIFS('IEA production stats (counts)'!AF:AF,'IEA production stats (counts)'!$E:$E,$D106,'IEA production stats (counts)'!$AQ:$AQ,$C106)</f>
        <v>10</v>
      </c>
      <c r="AT106" s="58">
        <f>COUNTIFS('Country groupings'!$F:$F,$C106)-SUMIFS('IEA production stats (counts)'!AG:AG,'IEA production stats (counts)'!$E:$E,$D106,'IEA production stats (counts)'!$AQ:$AQ,$C106)</f>
        <v>9</v>
      </c>
      <c r="AU106" s="58">
        <f>COUNTIFS('Country groupings'!$F:$F,$C106)-SUMIFS('IEA production stats (counts)'!AH:AH,'IEA production stats (counts)'!$E:$E,$D106,'IEA production stats (counts)'!$AQ:$AQ,$C106)</f>
        <v>9</v>
      </c>
      <c r="AV106" s="58">
        <f>COUNTIFS('Country groupings'!$F:$F,$C106)-SUMIFS('IEA production stats (counts)'!AI:AI,'IEA production stats (counts)'!$E:$E,$D106,'IEA production stats (counts)'!$AQ:$AQ,$C106)</f>
        <v>9</v>
      </c>
      <c r="AW106" s="58">
        <f>COUNTIFS('Country groupings'!$F:$F,$C106)-SUMIFS('IEA production stats (counts)'!AJ:AJ,'IEA production stats (counts)'!$E:$E,$D106,'IEA production stats (counts)'!$AQ:$AQ,$C106)</f>
        <v>9</v>
      </c>
      <c r="AX106" s="58">
        <f>COUNTIFS('Country groupings'!$F:$F,$C106)-SUMIFS('IEA production stats (counts)'!AK:AK,'IEA production stats (counts)'!$E:$E,$D106,'IEA production stats (counts)'!$AQ:$AQ,$C106)</f>
        <v>9</v>
      </c>
      <c r="AY106" s="58">
        <f>COUNTIFS('Country groupings'!$F:$F,$C106)-SUMIFS('IEA production stats (counts)'!AL:AL,'IEA production stats (counts)'!$E:$E,$D106,'IEA production stats (counts)'!$AQ:$AQ,$C106)</f>
        <v>27</v>
      </c>
      <c r="AZ106" s="62">
        <f>SUMIFS('IEA production stats (counts)'!Q:Q,'IEA production stats (counts)'!$E:$E,$D106,'IEA production stats (counts)'!$AQ:$AQ,$C106)</f>
        <v>23</v>
      </c>
      <c r="BA106" s="62">
        <f>SUMIFS('IEA production stats (counts)'!R:R,'IEA production stats (counts)'!$E:$E,$D106,'IEA production stats (counts)'!$AQ:$AQ,$C106)</f>
        <v>23</v>
      </c>
      <c r="BB106" s="62">
        <f>SUMIFS('IEA production stats (counts)'!S:S,'IEA production stats (counts)'!$E:$E,$D106,'IEA production stats (counts)'!$AQ:$AQ,$C106)</f>
        <v>23</v>
      </c>
      <c r="BC106" s="62">
        <f>SUMIFS('IEA production stats (counts)'!T:T,'IEA production stats (counts)'!$E:$E,$D106,'IEA production stats (counts)'!$AQ:$AQ,$C106)</f>
        <v>23</v>
      </c>
      <c r="BD106" s="62">
        <f>SUMIFS('IEA production stats (counts)'!U:U,'IEA production stats (counts)'!$E:$E,$D106,'IEA production stats (counts)'!$AQ:$AQ,$C106)</f>
        <v>23</v>
      </c>
      <c r="BE106" s="62">
        <f>SUMIFS('IEA production stats (counts)'!V:V,'IEA production stats (counts)'!$E:$E,$D106,'IEA production stats (counts)'!$AQ:$AQ,$C106)</f>
        <v>23</v>
      </c>
      <c r="BF106" s="62">
        <f>SUMIFS('IEA production stats (counts)'!W:W,'IEA production stats (counts)'!$E:$E,$D106,'IEA production stats (counts)'!$AQ:$AQ,$C106)</f>
        <v>23</v>
      </c>
      <c r="BG106" s="62">
        <f>SUMIFS('IEA production stats (counts)'!X:X,'IEA production stats (counts)'!$E:$E,$D106,'IEA production stats (counts)'!$AQ:$AQ,$C106)</f>
        <v>23</v>
      </c>
      <c r="BH106" s="62">
        <f>SUMIFS('IEA production stats (counts)'!Y:Y,'IEA production stats (counts)'!$E:$E,$D106,'IEA production stats (counts)'!$AQ:$AQ,$C106)</f>
        <v>23</v>
      </c>
      <c r="BI106" s="62">
        <f>SUMIFS('IEA production stats (counts)'!Z:Z,'IEA production stats (counts)'!$E:$E,$D106,'IEA production stats (counts)'!$AQ:$AQ,$C106)</f>
        <v>23</v>
      </c>
      <c r="BJ106" s="62">
        <f>SUMIFS('IEA production stats (counts)'!AA:AA,'IEA production stats (counts)'!$E:$E,$D106,'IEA production stats (counts)'!$AQ:$AQ,$C106)</f>
        <v>23</v>
      </c>
      <c r="BK106" s="62">
        <f>SUMIFS('IEA production stats (counts)'!AB:AB,'IEA production stats (counts)'!$E:$E,$D106,'IEA production stats (counts)'!$AQ:$AQ,$C106)</f>
        <v>23</v>
      </c>
      <c r="BL106" s="62">
        <f>SUMIFS('IEA production stats (counts)'!AC:AC,'IEA production stats (counts)'!$E:$E,$D106,'IEA production stats (counts)'!$AQ:$AQ,$C106)</f>
        <v>23</v>
      </c>
      <c r="BM106" s="62">
        <f>SUMIFS('IEA production stats (counts)'!AD:AD,'IEA production stats (counts)'!$E:$E,$D106,'IEA production stats (counts)'!$AQ:$AQ,$C106)</f>
        <v>23</v>
      </c>
      <c r="BN106" s="62">
        <f>SUMIFS('IEA production stats (counts)'!AE:AE,'IEA production stats (counts)'!$E:$E,$D106,'IEA production stats (counts)'!$AQ:$AQ,$C106)</f>
        <v>23</v>
      </c>
      <c r="BO106" s="62">
        <f>SUMIFS('IEA production stats (counts)'!AF:AF,'IEA production stats (counts)'!$E:$E,$D106,'IEA production stats (counts)'!$AQ:$AQ,$C106)</f>
        <v>23</v>
      </c>
      <c r="BP106" s="62">
        <f>SUMIFS('IEA production stats (counts)'!AG:AG,'IEA production stats (counts)'!$E:$E,$D106,'IEA production stats (counts)'!$AQ:$AQ,$C106)</f>
        <v>24</v>
      </c>
      <c r="BQ106" s="62">
        <f>SUMIFS('IEA production stats (counts)'!AH:AH,'IEA production stats (counts)'!$E:$E,$D106,'IEA production stats (counts)'!$AQ:$AQ,$C106)</f>
        <v>24</v>
      </c>
      <c r="BR106" s="62">
        <f>SUMIFS('IEA production stats (counts)'!AI:AI,'IEA production stats (counts)'!$E:$E,$D106,'IEA production stats (counts)'!$AQ:$AQ,$C106)</f>
        <v>24</v>
      </c>
      <c r="BS106" s="62">
        <f>SUMIFS('IEA production stats (counts)'!AJ:AJ,'IEA production stats (counts)'!$E:$E,$D106,'IEA production stats (counts)'!$AQ:$AQ,$C106)</f>
        <v>24</v>
      </c>
      <c r="BT106" s="62">
        <f>SUMIFS('IEA production stats (counts)'!AK:AK,'IEA production stats (counts)'!$E:$E,$D106,'IEA production stats (counts)'!$AQ:$AQ,$C106)</f>
        <v>24</v>
      </c>
      <c r="BU106" s="62">
        <f>SUMIFS('IEA production stats (counts)'!AL:AL,'IEA production stats (counts)'!$E:$E,$D106,'IEA production stats (counts)'!$AQ:$AQ,$C106)</f>
        <v>6</v>
      </c>
      <c r="BV106" s="66">
        <f t="shared" si="29"/>
        <v>69.696969696969703</v>
      </c>
      <c r="BW106" s="66">
        <f t="shared" si="48"/>
        <v>69.696969696969703</v>
      </c>
      <c r="BX106" s="66">
        <f t="shared" si="49"/>
        <v>69.696969696969703</v>
      </c>
      <c r="BY106" s="66">
        <f t="shared" si="50"/>
        <v>69.696969696969703</v>
      </c>
      <c r="BZ106" s="66">
        <f t="shared" si="30"/>
        <v>69.696969696969703</v>
      </c>
      <c r="CA106" s="66">
        <f t="shared" si="31"/>
        <v>69.696969696969703</v>
      </c>
      <c r="CB106" s="66">
        <f t="shared" si="32"/>
        <v>69.696969696969703</v>
      </c>
      <c r="CC106" s="66">
        <f t="shared" si="33"/>
        <v>69.696969696969703</v>
      </c>
      <c r="CD106" s="66">
        <f t="shared" si="34"/>
        <v>69.696969696969703</v>
      </c>
      <c r="CE106" s="66">
        <f t="shared" si="35"/>
        <v>69.696969696969703</v>
      </c>
      <c r="CF106" s="66">
        <f t="shared" si="36"/>
        <v>69.696969696969703</v>
      </c>
      <c r="CG106" s="66">
        <f t="shared" si="37"/>
        <v>69.696969696969703</v>
      </c>
      <c r="CH106" s="66">
        <f t="shared" si="38"/>
        <v>69.696969696969703</v>
      </c>
      <c r="CI106" s="66">
        <f t="shared" si="39"/>
        <v>69.696969696969703</v>
      </c>
      <c r="CJ106" s="66">
        <f t="shared" si="40"/>
        <v>69.696969696969703</v>
      </c>
      <c r="CK106" s="66">
        <f t="shared" si="41"/>
        <v>69.696969696969703</v>
      </c>
      <c r="CL106" s="66">
        <f t="shared" si="42"/>
        <v>72.727272727272734</v>
      </c>
      <c r="CM106" s="66">
        <f t="shared" si="43"/>
        <v>72.727272727272734</v>
      </c>
      <c r="CN106" s="66">
        <f t="shared" si="44"/>
        <v>72.727272727272734</v>
      </c>
      <c r="CO106" s="66">
        <f t="shared" si="45"/>
        <v>72.727272727272734</v>
      </c>
      <c r="CP106" s="66">
        <f t="shared" si="46"/>
        <v>72.727272727272734</v>
      </c>
      <c r="CQ106" s="66">
        <f t="shared" si="47"/>
        <v>18.181818181818183</v>
      </c>
    </row>
    <row r="107" spans="1:95" x14ac:dyDescent="0.25">
      <c r="A107" s="5" t="str">
        <f t="shared" si="52"/>
        <v>120BIODIESEL</v>
      </c>
      <c r="B107" s="3">
        <v>120</v>
      </c>
      <c r="C107" t="str">
        <f>VLOOKUP($B107,'Lookup codes'!$A:$C,2,FALSE)</f>
        <v>Latin America and Caribbean</v>
      </c>
      <c r="D107" t="s">
        <v>630</v>
      </c>
      <c r="E107" t="s">
        <v>631</v>
      </c>
      <c r="F107" t="s">
        <v>794</v>
      </c>
      <c r="G107" t="s">
        <v>528</v>
      </c>
      <c r="H107" s="45">
        <f>SUMIFS('IEA production stats by year'!Q:Q,'IEA production stats by year'!$E:$E,$D107,'IEA production stats by year'!$AQ:$AQ,$C107)</f>
        <v>257.60120000000001</v>
      </c>
      <c r="I107" s="45">
        <f>SUMIFS('IEA production stats by year'!R:R,'IEA production stats by year'!$E:$E,$D107,'IEA production stats by year'!$AQ:$AQ,$C107)</f>
        <v>257.60120000000001</v>
      </c>
      <c r="J107" s="45">
        <f>SUMIFS('IEA production stats by year'!S:S,'IEA production stats by year'!$E:$E,$D107,'IEA production stats by year'!$AQ:$AQ,$C107)</f>
        <v>257.60120000000001</v>
      </c>
      <c r="K107" s="45">
        <f>SUMIFS('IEA production stats by year'!T:T,'IEA production stats by year'!$E:$E,$D107,'IEA production stats by year'!$AQ:$AQ,$C107)</f>
        <v>257.60120000000001</v>
      </c>
      <c r="L107" s="45">
        <f>SUMIFS('IEA production stats by year'!U:U,'IEA production stats by year'!$E:$E,$D107,'IEA production stats by year'!$AQ:$AQ,$C107)</f>
        <v>257.60120000000001</v>
      </c>
      <c r="M107" s="45">
        <f>SUMIFS('IEA production stats by year'!V:V,'IEA production stats by year'!$E:$E,$D107,'IEA production stats by year'!$AQ:$AQ,$C107)</f>
        <v>662.40200000000004</v>
      </c>
      <c r="N107" s="45">
        <f>SUMIFS('IEA production stats by year'!W:W,'IEA production stats by year'!$E:$E,$D107,'IEA production stats by year'!$AQ:$AQ,$C107)</f>
        <v>3113.8863999999999</v>
      </c>
      <c r="O107" s="45">
        <f>SUMIFS('IEA production stats by year'!X:X,'IEA production stats by year'!$E:$E,$D107,'IEA production stats by year'!$AQ:$AQ,$C107)</f>
        <v>19313.561900000001</v>
      </c>
      <c r="P107" s="45">
        <f>SUMIFS('IEA production stats by year'!Y:Y,'IEA production stats by year'!$E:$E,$D107,'IEA production stats by year'!$AQ:$AQ,$C107)</f>
        <v>70530.460200000001</v>
      </c>
      <c r="Q107" s="45">
        <f>SUMIFS('IEA production stats by year'!Z:Z,'IEA production stats by year'!$E:$E,$D107,'IEA production stats by year'!$AQ:$AQ,$C107)</f>
        <v>105421.11610000001</v>
      </c>
      <c r="R107" s="45">
        <f>SUMIFS('IEA production stats by year'!AA:AA,'IEA production stats by year'!$E:$E,$D107,'IEA production stats by year'!$AQ:$AQ,$C107)</f>
        <v>166814.685</v>
      </c>
      <c r="S107" s="45">
        <f>SUMIFS('IEA production stats by year'!AB:AB,'IEA production stats by year'!$E:$E,$D107,'IEA production stats by year'!$AQ:$AQ,$C107)</f>
        <v>194730.91510000001</v>
      </c>
      <c r="T107" s="45">
        <f>SUMIFS('IEA production stats by year'!AC:AC,'IEA production stats by year'!$E:$E,$D107,'IEA production stats by year'!$AQ:$AQ,$C107)</f>
        <v>199003.22210000004</v>
      </c>
      <c r="U107" s="45">
        <f>SUMIFS('IEA production stats by year'!AD:AD,'IEA production stats by year'!$E:$E,$D107,'IEA production stats by year'!$AQ:$AQ,$C107)</f>
        <v>192720.15410000001</v>
      </c>
      <c r="V107" s="45">
        <f>SUMIFS('IEA production stats by year'!AE:AE,'IEA production stats by year'!$E:$E,$D107,'IEA production stats by year'!$AQ:$AQ,$C107)</f>
        <v>230414.7309</v>
      </c>
      <c r="W107" s="45">
        <f>SUMIFS('IEA production stats by year'!AF:AF,'IEA production stats by year'!$E:$E,$D107,'IEA production stats by year'!$AQ:$AQ,$C107)</f>
        <v>219107.01310000001</v>
      </c>
      <c r="X107" s="45">
        <f>SUMIFS('IEA production stats by year'!AG:AG,'IEA production stats by year'!$E:$E,$D107,'IEA production stats by year'!$AQ:$AQ,$C107)</f>
        <v>245819.5716</v>
      </c>
      <c r="Y107" s="45">
        <f>SUMIFS('IEA production stats by year'!AH:AH,'IEA production stats by year'!$E:$E,$D107,'IEA production stats by year'!$AQ:$AQ,$C107)</f>
        <v>268507.56039999996</v>
      </c>
      <c r="Z107" s="45">
        <f>SUMIFS('IEA production stats by year'!AI:AI,'IEA production stats by year'!$E:$E,$D107,'IEA production stats by year'!$AQ:$AQ,$C107)</f>
        <v>293089.37260000006</v>
      </c>
      <c r="AA107" s="45">
        <f>SUMIFS('IEA production stats by year'!AJ:AJ,'IEA production stats by year'!$E:$E,$D107,'IEA production stats by year'!$AQ:$AQ,$C107)</f>
        <v>300910.10570000001</v>
      </c>
      <c r="AB107" s="45">
        <f>SUMIFS('IEA production stats by year'!AK:AK,'IEA production stats by year'!$E:$E,$D107,'IEA production stats by year'!$AQ:$AQ,$C107)</f>
        <v>279821.78449999995</v>
      </c>
      <c r="AC107" s="45">
        <f>SUMIFS('IEA production stats by year'!AL:AL,'IEA production stats by year'!$E:$E,$D107,'IEA production stats by year'!$AQ:$AQ,$C107)</f>
        <v>312136.85909999994</v>
      </c>
      <c r="AD107" s="58">
        <f>COUNTIFS('Country groupings'!$F:$F,$C107)-SUMIFS('IEA production stats (counts)'!Q:Q,'IEA production stats (counts)'!$E:$E,$D107,'IEA production stats (counts)'!$AQ:$AQ,$C107)</f>
        <v>9</v>
      </c>
      <c r="AE107" s="58">
        <f>COUNTIFS('Country groupings'!$F:$F,$C107)-SUMIFS('IEA production stats (counts)'!R:R,'IEA production stats (counts)'!$E:$E,$D107,'IEA production stats (counts)'!$AQ:$AQ,$C107)</f>
        <v>9</v>
      </c>
      <c r="AF107" s="58">
        <f>COUNTIFS('Country groupings'!$F:$F,$C107)-SUMIFS('IEA production stats (counts)'!S:S,'IEA production stats (counts)'!$E:$E,$D107,'IEA production stats (counts)'!$AQ:$AQ,$C107)</f>
        <v>9</v>
      </c>
      <c r="AG107" s="58">
        <f>COUNTIFS('Country groupings'!$F:$F,$C107)-SUMIFS('IEA production stats (counts)'!T:T,'IEA production stats (counts)'!$E:$E,$D107,'IEA production stats (counts)'!$AQ:$AQ,$C107)</f>
        <v>9</v>
      </c>
      <c r="AH107" s="58">
        <f>COUNTIFS('Country groupings'!$F:$F,$C107)-SUMIFS('IEA production stats (counts)'!U:U,'IEA production stats (counts)'!$E:$E,$D107,'IEA production stats (counts)'!$AQ:$AQ,$C107)</f>
        <v>9</v>
      </c>
      <c r="AI107" s="58">
        <f>COUNTIFS('Country groupings'!$F:$F,$C107)-SUMIFS('IEA production stats (counts)'!V:V,'IEA production stats (counts)'!$E:$E,$D107,'IEA production stats (counts)'!$AQ:$AQ,$C107)</f>
        <v>9</v>
      </c>
      <c r="AJ107" s="58">
        <f>COUNTIFS('Country groupings'!$F:$F,$C107)-SUMIFS('IEA production stats (counts)'!W:W,'IEA production stats (counts)'!$E:$E,$D107,'IEA production stats (counts)'!$AQ:$AQ,$C107)</f>
        <v>9</v>
      </c>
      <c r="AK107" s="58">
        <f>COUNTIFS('Country groupings'!$F:$F,$C107)-SUMIFS('IEA production stats (counts)'!X:X,'IEA production stats (counts)'!$E:$E,$D107,'IEA production stats (counts)'!$AQ:$AQ,$C107)</f>
        <v>9</v>
      </c>
      <c r="AL107" s="58">
        <f>COUNTIFS('Country groupings'!$F:$F,$C107)-SUMIFS('IEA production stats (counts)'!Y:Y,'IEA production stats (counts)'!$E:$E,$D107,'IEA production stats (counts)'!$AQ:$AQ,$C107)</f>
        <v>9</v>
      </c>
      <c r="AM107" s="58">
        <f>COUNTIFS('Country groupings'!$F:$F,$C107)-SUMIFS('IEA production stats (counts)'!Z:Z,'IEA production stats (counts)'!$E:$E,$D107,'IEA production stats (counts)'!$AQ:$AQ,$C107)</f>
        <v>9</v>
      </c>
      <c r="AN107" s="58">
        <f>COUNTIFS('Country groupings'!$F:$F,$C107)-SUMIFS('IEA production stats (counts)'!AA:AA,'IEA production stats (counts)'!$E:$E,$D107,'IEA production stats (counts)'!$AQ:$AQ,$C107)</f>
        <v>9</v>
      </c>
      <c r="AO107" s="58">
        <f>COUNTIFS('Country groupings'!$F:$F,$C107)-SUMIFS('IEA production stats (counts)'!AB:AB,'IEA production stats (counts)'!$E:$E,$D107,'IEA production stats (counts)'!$AQ:$AQ,$C107)</f>
        <v>9</v>
      </c>
      <c r="AP107" s="58">
        <f>COUNTIFS('Country groupings'!$F:$F,$C107)-SUMIFS('IEA production stats (counts)'!AC:AC,'IEA production stats (counts)'!$E:$E,$D107,'IEA production stats (counts)'!$AQ:$AQ,$C107)</f>
        <v>9</v>
      </c>
      <c r="AQ107" s="58">
        <f>COUNTIFS('Country groupings'!$F:$F,$C107)-SUMIFS('IEA production stats (counts)'!AD:AD,'IEA production stats (counts)'!$E:$E,$D107,'IEA production stats (counts)'!$AQ:$AQ,$C107)</f>
        <v>9</v>
      </c>
      <c r="AR107" s="58">
        <f>COUNTIFS('Country groupings'!$F:$F,$C107)-SUMIFS('IEA production stats (counts)'!AE:AE,'IEA production stats (counts)'!$E:$E,$D107,'IEA production stats (counts)'!$AQ:$AQ,$C107)</f>
        <v>9</v>
      </c>
      <c r="AS107" s="58">
        <f>COUNTIFS('Country groupings'!$F:$F,$C107)-SUMIFS('IEA production stats (counts)'!AF:AF,'IEA production stats (counts)'!$E:$E,$D107,'IEA production stats (counts)'!$AQ:$AQ,$C107)</f>
        <v>9</v>
      </c>
      <c r="AT107" s="58">
        <f>COUNTIFS('Country groupings'!$F:$F,$C107)-SUMIFS('IEA production stats (counts)'!AG:AG,'IEA production stats (counts)'!$E:$E,$D107,'IEA production stats (counts)'!$AQ:$AQ,$C107)</f>
        <v>9</v>
      </c>
      <c r="AU107" s="58">
        <f>COUNTIFS('Country groupings'!$F:$F,$C107)-SUMIFS('IEA production stats (counts)'!AH:AH,'IEA production stats (counts)'!$E:$E,$D107,'IEA production stats (counts)'!$AQ:$AQ,$C107)</f>
        <v>9</v>
      </c>
      <c r="AV107" s="58">
        <f>COUNTIFS('Country groupings'!$F:$F,$C107)-SUMIFS('IEA production stats (counts)'!AI:AI,'IEA production stats (counts)'!$E:$E,$D107,'IEA production stats (counts)'!$AQ:$AQ,$C107)</f>
        <v>9</v>
      </c>
      <c r="AW107" s="58">
        <f>COUNTIFS('Country groupings'!$F:$F,$C107)-SUMIFS('IEA production stats (counts)'!AJ:AJ,'IEA production stats (counts)'!$E:$E,$D107,'IEA production stats (counts)'!$AQ:$AQ,$C107)</f>
        <v>9</v>
      </c>
      <c r="AX107" s="58">
        <f>COUNTIFS('Country groupings'!$F:$F,$C107)-SUMIFS('IEA production stats (counts)'!AK:AK,'IEA production stats (counts)'!$E:$E,$D107,'IEA production stats (counts)'!$AQ:$AQ,$C107)</f>
        <v>9</v>
      </c>
      <c r="AY107" s="58">
        <f>COUNTIFS('Country groupings'!$F:$F,$C107)-SUMIFS('IEA production stats (counts)'!AL:AL,'IEA production stats (counts)'!$E:$E,$D107,'IEA production stats (counts)'!$AQ:$AQ,$C107)</f>
        <v>27</v>
      </c>
      <c r="AZ107" s="62">
        <f>SUMIFS('IEA production stats (counts)'!Q:Q,'IEA production stats (counts)'!$E:$E,$D107,'IEA production stats (counts)'!$AQ:$AQ,$C107)</f>
        <v>24</v>
      </c>
      <c r="BA107" s="62">
        <f>SUMIFS('IEA production stats (counts)'!R:R,'IEA production stats (counts)'!$E:$E,$D107,'IEA production stats (counts)'!$AQ:$AQ,$C107)</f>
        <v>24</v>
      </c>
      <c r="BB107" s="62">
        <f>SUMIFS('IEA production stats (counts)'!S:S,'IEA production stats (counts)'!$E:$E,$D107,'IEA production stats (counts)'!$AQ:$AQ,$C107)</f>
        <v>24</v>
      </c>
      <c r="BC107" s="62">
        <f>SUMIFS('IEA production stats (counts)'!T:T,'IEA production stats (counts)'!$E:$E,$D107,'IEA production stats (counts)'!$AQ:$AQ,$C107)</f>
        <v>24</v>
      </c>
      <c r="BD107" s="62">
        <f>SUMIFS('IEA production stats (counts)'!U:U,'IEA production stats (counts)'!$E:$E,$D107,'IEA production stats (counts)'!$AQ:$AQ,$C107)</f>
        <v>24</v>
      </c>
      <c r="BE107" s="62">
        <f>SUMIFS('IEA production stats (counts)'!V:V,'IEA production stats (counts)'!$E:$E,$D107,'IEA production stats (counts)'!$AQ:$AQ,$C107)</f>
        <v>24</v>
      </c>
      <c r="BF107" s="62">
        <f>SUMIFS('IEA production stats (counts)'!W:W,'IEA production stats (counts)'!$E:$E,$D107,'IEA production stats (counts)'!$AQ:$AQ,$C107)</f>
        <v>24</v>
      </c>
      <c r="BG107" s="62">
        <f>SUMIFS('IEA production stats (counts)'!X:X,'IEA production stats (counts)'!$E:$E,$D107,'IEA production stats (counts)'!$AQ:$AQ,$C107)</f>
        <v>24</v>
      </c>
      <c r="BH107" s="62">
        <f>SUMIFS('IEA production stats (counts)'!Y:Y,'IEA production stats (counts)'!$E:$E,$D107,'IEA production stats (counts)'!$AQ:$AQ,$C107)</f>
        <v>24</v>
      </c>
      <c r="BI107" s="62">
        <f>SUMIFS('IEA production stats (counts)'!Z:Z,'IEA production stats (counts)'!$E:$E,$D107,'IEA production stats (counts)'!$AQ:$AQ,$C107)</f>
        <v>24</v>
      </c>
      <c r="BJ107" s="62">
        <f>SUMIFS('IEA production stats (counts)'!AA:AA,'IEA production stats (counts)'!$E:$E,$D107,'IEA production stats (counts)'!$AQ:$AQ,$C107)</f>
        <v>24</v>
      </c>
      <c r="BK107" s="62">
        <f>SUMIFS('IEA production stats (counts)'!AB:AB,'IEA production stats (counts)'!$E:$E,$D107,'IEA production stats (counts)'!$AQ:$AQ,$C107)</f>
        <v>24</v>
      </c>
      <c r="BL107" s="62">
        <f>SUMIFS('IEA production stats (counts)'!AC:AC,'IEA production stats (counts)'!$E:$E,$D107,'IEA production stats (counts)'!$AQ:$AQ,$C107)</f>
        <v>24</v>
      </c>
      <c r="BM107" s="62">
        <f>SUMIFS('IEA production stats (counts)'!AD:AD,'IEA production stats (counts)'!$E:$E,$D107,'IEA production stats (counts)'!$AQ:$AQ,$C107)</f>
        <v>24</v>
      </c>
      <c r="BN107" s="62">
        <f>SUMIFS('IEA production stats (counts)'!AE:AE,'IEA production stats (counts)'!$E:$E,$D107,'IEA production stats (counts)'!$AQ:$AQ,$C107)</f>
        <v>24</v>
      </c>
      <c r="BO107" s="62">
        <f>SUMIFS('IEA production stats (counts)'!AF:AF,'IEA production stats (counts)'!$E:$E,$D107,'IEA production stats (counts)'!$AQ:$AQ,$C107)</f>
        <v>24</v>
      </c>
      <c r="BP107" s="62">
        <f>SUMIFS('IEA production stats (counts)'!AG:AG,'IEA production stats (counts)'!$E:$E,$D107,'IEA production stats (counts)'!$AQ:$AQ,$C107)</f>
        <v>24</v>
      </c>
      <c r="BQ107" s="62">
        <f>SUMIFS('IEA production stats (counts)'!AH:AH,'IEA production stats (counts)'!$E:$E,$D107,'IEA production stats (counts)'!$AQ:$AQ,$C107)</f>
        <v>24</v>
      </c>
      <c r="BR107" s="62">
        <f>SUMIFS('IEA production stats (counts)'!AI:AI,'IEA production stats (counts)'!$E:$E,$D107,'IEA production stats (counts)'!$AQ:$AQ,$C107)</f>
        <v>24</v>
      </c>
      <c r="BS107" s="62">
        <f>SUMIFS('IEA production stats (counts)'!AJ:AJ,'IEA production stats (counts)'!$E:$E,$D107,'IEA production stats (counts)'!$AQ:$AQ,$C107)</f>
        <v>24</v>
      </c>
      <c r="BT107" s="62">
        <f>SUMIFS('IEA production stats (counts)'!AK:AK,'IEA production stats (counts)'!$E:$E,$D107,'IEA production stats (counts)'!$AQ:$AQ,$C107)</f>
        <v>24</v>
      </c>
      <c r="BU107" s="62">
        <f>SUMIFS('IEA production stats (counts)'!AL:AL,'IEA production stats (counts)'!$E:$E,$D107,'IEA production stats (counts)'!$AQ:$AQ,$C107)</f>
        <v>6</v>
      </c>
      <c r="BV107" s="66">
        <f t="shared" si="29"/>
        <v>72.727272727272734</v>
      </c>
      <c r="BW107" s="66">
        <f t="shared" si="48"/>
        <v>72.727272727272734</v>
      </c>
      <c r="BX107" s="66">
        <f t="shared" si="49"/>
        <v>72.727272727272734</v>
      </c>
      <c r="BY107" s="66">
        <f t="shared" si="50"/>
        <v>72.727272727272734</v>
      </c>
      <c r="BZ107" s="66">
        <f t="shared" si="30"/>
        <v>72.727272727272734</v>
      </c>
      <c r="CA107" s="66">
        <f t="shared" si="31"/>
        <v>72.727272727272734</v>
      </c>
      <c r="CB107" s="66">
        <f t="shared" si="32"/>
        <v>72.727272727272734</v>
      </c>
      <c r="CC107" s="66">
        <f t="shared" si="33"/>
        <v>72.727272727272734</v>
      </c>
      <c r="CD107" s="66">
        <f t="shared" si="34"/>
        <v>72.727272727272734</v>
      </c>
      <c r="CE107" s="66">
        <f t="shared" si="35"/>
        <v>72.727272727272734</v>
      </c>
      <c r="CF107" s="66">
        <f t="shared" si="36"/>
        <v>72.727272727272734</v>
      </c>
      <c r="CG107" s="66">
        <f t="shared" si="37"/>
        <v>72.727272727272734</v>
      </c>
      <c r="CH107" s="66">
        <f t="shared" si="38"/>
        <v>72.727272727272734</v>
      </c>
      <c r="CI107" s="66">
        <f t="shared" si="39"/>
        <v>72.727272727272734</v>
      </c>
      <c r="CJ107" s="66">
        <f t="shared" si="40"/>
        <v>72.727272727272734</v>
      </c>
      <c r="CK107" s="66">
        <f t="shared" si="41"/>
        <v>72.727272727272734</v>
      </c>
      <c r="CL107" s="66">
        <f t="shared" si="42"/>
        <v>72.727272727272734</v>
      </c>
      <c r="CM107" s="66">
        <f t="shared" si="43"/>
        <v>72.727272727272734</v>
      </c>
      <c r="CN107" s="66">
        <f t="shared" si="44"/>
        <v>72.727272727272734</v>
      </c>
      <c r="CO107" s="66">
        <f t="shared" si="45"/>
        <v>72.727272727272734</v>
      </c>
      <c r="CP107" s="66">
        <f t="shared" si="46"/>
        <v>72.727272727272734</v>
      </c>
      <c r="CQ107" s="66">
        <f t="shared" si="47"/>
        <v>18.181818181818183</v>
      </c>
    </row>
    <row r="108" spans="1:95" x14ac:dyDescent="0.25">
      <c r="A108" s="5" t="str">
        <f t="shared" si="52"/>
        <v>120OBIOLIQ</v>
      </c>
      <c r="B108" s="3">
        <v>120</v>
      </c>
      <c r="C108" t="str">
        <f>VLOOKUP($B108,'Lookup codes'!$A:$C,2,FALSE)</f>
        <v>Latin America and Caribbean</v>
      </c>
      <c r="D108" t="s">
        <v>632</v>
      </c>
      <c r="E108" t="s">
        <v>633</v>
      </c>
      <c r="F108" t="s">
        <v>794</v>
      </c>
      <c r="G108" t="s">
        <v>528</v>
      </c>
      <c r="H108" s="45">
        <f>SUMIFS('IEA production stats by year'!Q:Q,'IEA production stats by year'!$E:$E,$D108,'IEA production stats by year'!$AQ:$AQ,$C108)</f>
        <v>86331.920700000002</v>
      </c>
      <c r="I108" s="45">
        <f>SUMIFS('IEA production stats by year'!R:R,'IEA production stats by year'!$E:$E,$D108,'IEA production stats by year'!$AQ:$AQ,$C108)</f>
        <v>81056.519199999995</v>
      </c>
      <c r="J108" s="45">
        <f>SUMIFS('IEA production stats by year'!S:S,'IEA production stats by year'!$E:$E,$D108,'IEA production stats by year'!$AQ:$AQ,$C108)</f>
        <v>100522.7485</v>
      </c>
      <c r="K108" s="45">
        <f>SUMIFS('IEA production stats by year'!T:T,'IEA production stats by year'!$E:$E,$D108,'IEA production stats by year'!$AQ:$AQ,$C108)</f>
        <v>104189.1502</v>
      </c>
      <c r="L108" s="45">
        <f>SUMIFS('IEA production stats by year'!U:U,'IEA production stats by year'!$E:$E,$D108,'IEA production stats by year'!$AQ:$AQ,$C108)</f>
        <v>126504.09080000001</v>
      </c>
      <c r="M108" s="45">
        <f>SUMIFS('IEA production stats by year'!V:V,'IEA production stats by year'!$E:$E,$D108,'IEA production stats by year'!$AQ:$AQ,$C108)</f>
        <v>155334.15280000001</v>
      </c>
      <c r="N108" s="45">
        <f>SUMIFS('IEA production stats by year'!W:W,'IEA production stats by year'!$E:$E,$D108,'IEA production stats by year'!$AQ:$AQ,$C108)</f>
        <v>190705.70879999999</v>
      </c>
      <c r="O108" s="45">
        <f>SUMIFS('IEA production stats by year'!X:X,'IEA production stats by year'!$E:$E,$D108,'IEA production stats by year'!$AQ:$AQ,$C108)</f>
        <v>296899.51140000002</v>
      </c>
      <c r="P108" s="45">
        <f>SUMIFS('IEA production stats by year'!Y:Y,'IEA production stats by year'!$E:$E,$D108,'IEA production stats by year'!$AQ:$AQ,$C108)</f>
        <v>355535.58260000002</v>
      </c>
      <c r="Q108" s="45">
        <f>SUMIFS('IEA production stats by year'!Z:Z,'IEA production stats by year'!$E:$E,$D108,'IEA production stats by year'!$AQ:$AQ,$C108)</f>
        <v>389087.12819999998</v>
      </c>
      <c r="R108" s="45">
        <f>SUMIFS('IEA production stats by year'!AA:AA,'IEA production stats by year'!$E:$E,$D108,'IEA production stats by year'!$AQ:$AQ,$C108)</f>
        <v>399453.28909999999</v>
      </c>
      <c r="S108" s="45">
        <f>SUMIFS('IEA production stats by year'!AB:AB,'IEA production stats by year'!$E:$E,$D108,'IEA production stats by year'!$AQ:$AQ,$C108)</f>
        <v>277697.05459999997</v>
      </c>
      <c r="T108" s="45">
        <f>SUMIFS('IEA production stats by year'!AC:AC,'IEA production stats by year'!$E:$E,$D108,'IEA production stats by year'!$AQ:$AQ,$C108)</f>
        <v>276351.82740000001</v>
      </c>
      <c r="U108" s="45">
        <f>SUMIFS('IEA production stats by year'!AD:AD,'IEA production stats by year'!$E:$E,$D108,'IEA production stats by year'!$AQ:$AQ,$C108)</f>
        <v>311380.48440000002</v>
      </c>
      <c r="V108" s="45">
        <f>SUMIFS('IEA production stats by year'!AE:AE,'IEA production stats by year'!$E:$E,$D108,'IEA production stats by year'!$AQ:$AQ,$C108)</f>
        <v>328683.79619999998</v>
      </c>
      <c r="W108" s="45">
        <f>SUMIFS('IEA production stats by year'!AF:AF,'IEA production stats by year'!$E:$E,$D108,'IEA production stats by year'!$AQ:$AQ,$C108)</f>
        <v>382519.25319999998</v>
      </c>
      <c r="X108" s="45">
        <f>SUMIFS('IEA production stats by year'!AG:AG,'IEA production stats by year'!$E:$E,$D108,'IEA production stats by year'!$AQ:$AQ,$C108)</f>
        <v>338496.0393</v>
      </c>
      <c r="Y108" s="45">
        <f>SUMIFS('IEA production stats by year'!AH:AH,'IEA production stats by year'!$E:$E,$D108,'IEA production stats by year'!$AQ:$AQ,$C108)</f>
        <v>324312.2034</v>
      </c>
      <c r="Z108" s="45">
        <f>SUMIFS('IEA production stats by year'!AI:AI,'IEA production stats by year'!$E:$E,$D108,'IEA production stats by year'!$AQ:$AQ,$C108)</f>
        <v>488129.99359999999</v>
      </c>
      <c r="AA108" s="45">
        <f>SUMIFS('IEA production stats by year'!AJ:AJ,'IEA production stats by year'!$E:$E,$D108,'IEA production stats by year'!$AQ:$AQ,$C108)</f>
        <v>504710.17800000001</v>
      </c>
      <c r="AB108" s="45">
        <f>SUMIFS('IEA production stats by year'!AK:AK,'IEA production stats by year'!$E:$E,$D108,'IEA production stats by year'!$AQ:$AQ,$C108)</f>
        <v>447580.44630000001</v>
      </c>
      <c r="AC108" s="45">
        <f>SUMIFS('IEA production stats by year'!AL:AL,'IEA production stats by year'!$E:$E,$D108,'IEA production stats by year'!$AQ:$AQ,$C108)</f>
        <v>365578.12479999999</v>
      </c>
      <c r="AD108" s="58">
        <f>COUNTIFS('Country groupings'!$F:$F,$C108)-SUMIFS('IEA production stats (counts)'!Q:Q,'IEA production stats (counts)'!$E:$E,$D108,'IEA production stats (counts)'!$AQ:$AQ,$C108)</f>
        <v>9</v>
      </c>
      <c r="AE108" s="58">
        <f>COUNTIFS('Country groupings'!$F:$F,$C108)-SUMIFS('IEA production stats (counts)'!R:R,'IEA production stats (counts)'!$E:$E,$D108,'IEA production stats (counts)'!$AQ:$AQ,$C108)</f>
        <v>9</v>
      </c>
      <c r="AF108" s="58">
        <f>COUNTIFS('Country groupings'!$F:$F,$C108)-SUMIFS('IEA production stats (counts)'!S:S,'IEA production stats (counts)'!$E:$E,$D108,'IEA production stats (counts)'!$AQ:$AQ,$C108)</f>
        <v>9</v>
      </c>
      <c r="AG108" s="58">
        <f>COUNTIFS('Country groupings'!$F:$F,$C108)-SUMIFS('IEA production stats (counts)'!T:T,'IEA production stats (counts)'!$E:$E,$D108,'IEA production stats (counts)'!$AQ:$AQ,$C108)</f>
        <v>9</v>
      </c>
      <c r="AH108" s="58">
        <f>COUNTIFS('Country groupings'!$F:$F,$C108)-SUMIFS('IEA production stats (counts)'!U:U,'IEA production stats (counts)'!$E:$E,$D108,'IEA production stats (counts)'!$AQ:$AQ,$C108)</f>
        <v>9</v>
      </c>
      <c r="AI108" s="58">
        <f>COUNTIFS('Country groupings'!$F:$F,$C108)-SUMIFS('IEA production stats (counts)'!V:V,'IEA production stats (counts)'!$E:$E,$D108,'IEA production stats (counts)'!$AQ:$AQ,$C108)</f>
        <v>9</v>
      </c>
      <c r="AJ108" s="58">
        <f>COUNTIFS('Country groupings'!$F:$F,$C108)-SUMIFS('IEA production stats (counts)'!W:W,'IEA production stats (counts)'!$E:$E,$D108,'IEA production stats (counts)'!$AQ:$AQ,$C108)</f>
        <v>9</v>
      </c>
      <c r="AK108" s="58">
        <f>COUNTIFS('Country groupings'!$F:$F,$C108)-SUMIFS('IEA production stats (counts)'!X:X,'IEA production stats (counts)'!$E:$E,$D108,'IEA production stats (counts)'!$AQ:$AQ,$C108)</f>
        <v>9</v>
      </c>
      <c r="AL108" s="58">
        <f>COUNTIFS('Country groupings'!$F:$F,$C108)-SUMIFS('IEA production stats (counts)'!Y:Y,'IEA production stats (counts)'!$E:$E,$D108,'IEA production stats (counts)'!$AQ:$AQ,$C108)</f>
        <v>9</v>
      </c>
      <c r="AM108" s="58">
        <f>COUNTIFS('Country groupings'!$F:$F,$C108)-SUMIFS('IEA production stats (counts)'!Z:Z,'IEA production stats (counts)'!$E:$E,$D108,'IEA production stats (counts)'!$AQ:$AQ,$C108)</f>
        <v>9</v>
      </c>
      <c r="AN108" s="58">
        <f>COUNTIFS('Country groupings'!$F:$F,$C108)-SUMIFS('IEA production stats (counts)'!AA:AA,'IEA production stats (counts)'!$E:$E,$D108,'IEA production stats (counts)'!$AQ:$AQ,$C108)</f>
        <v>9</v>
      </c>
      <c r="AO108" s="58">
        <f>COUNTIFS('Country groupings'!$F:$F,$C108)-SUMIFS('IEA production stats (counts)'!AB:AB,'IEA production stats (counts)'!$E:$E,$D108,'IEA production stats (counts)'!$AQ:$AQ,$C108)</f>
        <v>9</v>
      </c>
      <c r="AP108" s="58">
        <f>COUNTIFS('Country groupings'!$F:$F,$C108)-SUMIFS('IEA production stats (counts)'!AC:AC,'IEA production stats (counts)'!$E:$E,$D108,'IEA production stats (counts)'!$AQ:$AQ,$C108)</f>
        <v>9</v>
      </c>
      <c r="AQ108" s="58">
        <f>COUNTIFS('Country groupings'!$F:$F,$C108)-SUMIFS('IEA production stats (counts)'!AD:AD,'IEA production stats (counts)'!$E:$E,$D108,'IEA production stats (counts)'!$AQ:$AQ,$C108)</f>
        <v>9</v>
      </c>
      <c r="AR108" s="58">
        <f>COUNTIFS('Country groupings'!$F:$F,$C108)-SUMIFS('IEA production stats (counts)'!AE:AE,'IEA production stats (counts)'!$E:$E,$D108,'IEA production stats (counts)'!$AQ:$AQ,$C108)</f>
        <v>9</v>
      </c>
      <c r="AS108" s="58">
        <f>COUNTIFS('Country groupings'!$F:$F,$C108)-SUMIFS('IEA production stats (counts)'!AF:AF,'IEA production stats (counts)'!$E:$E,$D108,'IEA production stats (counts)'!$AQ:$AQ,$C108)</f>
        <v>9</v>
      </c>
      <c r="AT108" s="58">
        <f>COUNTIFS('Country groupings'!$F:$F,$C108)-SUMIFS('IEA production stats (counts)'!AG:AG,'IEA production stats (counts)'!$E:$E,$D108,'IEA production stats (counts)'!$AQ:$AQ,$C108)</f>
        <v>9</v>
      </c>
      <c r="AU108" s="58">
        <f>COUNTIFS('Country groupings'!$F:$F,$C108)-SUMIFS('IEA production stats (counts)'!AH:AH,'IEA production stats (counts)'!$E:$E,$D108,'IEA production stats (counts)'!$AQ:$AQ,$C108)</f>
        <v>9</v>
      </c>
      <c r="AV108" s="58">
        <f>COUNTIFS('Country groupings'!$F:$F,$C108)-SUMIFS('IEA production stats (counts)'!AI:AI,'IEA production stats (counts)'!$E:$E,$D108,'IEA production stats (counts)'!$AQ:$AQ,$C108)</f>
        <v>9</v>
      </c>
      <c r="AW108" s="58">
        <f>COUNTIFS('Country groupings'!$F:$F,$C108)-SUMIFS('IEA production stats (counts)'!AJ:AJ,'IEA production stats (counts)'!$E:$E,$D108,'IEA production stats (counts)'!$AQ:$AQ,$C108)</f>
        <v>9</v>
      </c>
      <c r="AX108" s="58">
        <f>COUNTIFS('Country groupings'!$F:$F,$C108)-SUMIFS('IEA production stats (counts)'!AK:AK,'IEA production stats (counts)'!$E:$E,$D108,'IEA production stats (counts)'!$AQ:$AQ,$C108)</f>
        <v>9</v>
      </c>
      <c r="AY108" s="58">
        <f>COUNTIFS('Country groupings'!$F:$F,$C108)-SUMIFS('IEA production stats (counts)'!AL:AL,'IEA production stats (counts)'!$E:$E,$D108,'IEA production stats (counts)'!$AQ:$AQ,$C108)</f>
        <v>27</v>
      </c>
      <c r="AZ108" s="62">
        <f>SUMIFS('IEA production stats (counts)'!Q:Q,'IEA production stats (counts)'!$E:$E,$D108,'IEA production stats (counts)'!$AQ:$AQ,$C108)</f>
        <v>24</v>
      </c>
      <c r="BA108" s="62">
        <f>SUMIFS('IEA production stats (counts)'!R:R,'IEA production stats (counts)'!$E:$E,$D108,'IEA production stats (counts)'!$AQ:$AQ,$C108)</f>
        <v>24</v>
      </c>
      <c r="BB108" s="62">
        <f>SUMIFS('IEA production stats (counts)'!S:S,'IEA production stats (counts)'!$E:$E,$D108,'IEA production stats (counts)'!$AQ:$AQ,$C108)</f>
        <v>24</v>
      </c>
      <c r="BC108" s="62">
        <f>SUMIFS('IEA production stats (counts)'!T:T,'IEA production stats (counts)'!$E:$E,$D108,'IEA production stats (counts)'!$AQ:$AQ,$C108)</f>
        <v>24</v>
      </c>
      <c r="BD108" s="62">
        <f>SUMIFS('IEA production stats (counts)'!U:U,'IEA production stats (counts)'!$E:$E,$D108,'IEA production stats (counts)'!$AQ:$AQ,$C108)</f>
        <v>24</v>
      </c>
      <c r="BE108" s="62">
        <f>SUMIFS('IEA production stats (counts)'!V:V,'IEA production stats (counts)'!$E:$E,$D108,'IEA production stats (counts)'!$AQ:$AQ,$C108)</f>
        <v>24</v>
      </c>
      <c r="BF108" s="62">
        <f>SUMIFS('IEA production stats (counts)'!W:W,'IEA production stats (counts)'!$E:$E,$D108,'IEA production stats (counts)'!$AQ:$AQ,$C108)</f>
        <v>24</v>
      </c>
      <c r="BG108" s="62">
        <f>SUMIFS('IEA production stats (counts)'!X:X,'IEA production stats (counts)'!$E:$E,$D108,'IEA production stats (counts)'!$AQ:$AQ,$C108)</f>
        <v>24</v>
      </c>
      <c r="BH108" s="62">
        <f>SUMIFS('IEA production stats (counts)'!Y:Y,'IEA production stats (counts)'!$E:$E,$D108,'IEA production stats (counts)'!$AQ:$AQ,$C108)</f>
        <v>24</v>
      </c>
      <c r="BI108" s="62">
        <f>SUMIFS('IEA production stats (counts)'!Z:Z,'IEA production stats (counts)'!$E:$E,$D108,'IEA production stats (counts)'!$AQ:$AQ,$C108)</f>
        <v>24</v>
      </c>
      <c r="BJ108" s="62">
        <f>SUMIFS('IEA production stats (counts)'!AA:AA,'IEA production stats (counts)'!$E:$E,$D108,'IEA production stats (counts)'!$AQ:$AQ,$C108)</f>
        <v>24</v>
      </c>
      <c r="BK108" s="62">
        <f>SUMIFS('IEA production stats (counts)'!AB:AB,'IEA production stats (counts)'!$E:$E,$D108,'IEA production stats (counts)'!$AQ:$AQ,$C108)</f>
        <v>24</v>
      </c>
      <c r="BL108" s="62">
        <f>SUMIFS('IEA production stats (counts)'!AC:AC,'IEA production stats (counts)'!$E:$E,$D108,'IEA production stats (counts)'!$AQ:$AQ,$C108)</f>
        <v>24</v>
      </c>
      <c r="BM108" s="62">
        <f>SUMIFS('IEA production stats (counts)'!AD:AD,'IEA production stats (counts)'!$E:$E,$D108,'IEA production stats (counts)'!$AQ:$AQ,$C108)</f>
        <v>24</v>
      </c>
      <c r="BN108" s="62">
        <f>SUMIFS('IEA production stats (counts)'!AE:AE,'IEA production stats (counts)'!$E:$E,$D108,'IEA production stats (counts)'!$AQ:$AQ,$C108)</f>
        <v>24</v>
      </c>
      <c r="BO108" s="62">
        <f>SUMIFS('IEA production stats (counts)'!AF:AF,'IEA production stats (counts)'!$E:$E,$D108,'IEA production stats (counts)'!$AQ:$AQ,$C108)</f>
        <v>24</v>
      </c>
      <c r="BP108" s="62">
        <f>SUMIFS('IEA production stats (counts)'!AG:AG,'IEA production stats (counts)'!$E:$E,$D108,'IEA production stats (counts)'!$AQ:$AQ,$C108)</f>
        <v>24</v>
      </c>
      <c r="BQ108" s="62">
        <f>SUMIFS('IEA production stats (counts)'!AH:AH,'IEA production stats (counts)'!$E:$E,$D108,'IEA production stats (counts)'!$AQ:$AQ,$C108)</f>
        <v>24</v>
      </c>
      <c r="BR108" s="62">
        <f>SUMIFS('IEA production stats (counts)'!AI:AI,'IEA production stats (counts)'!$E:$E,$D108,'IEA production stats (counts)'!$AQ:$AQ,$C108)</f>
        <v>24</v>
      </c>
      <c r="BS108" s="62">
        <f>SUMIFS('IEA production stats (counts)'!AJ:AJ,'IEA production stats (counts)'!$E:$E,$D108,'IEA production stats (counts)'!$AQ:$AQ,$C108)</f>
        <v>24</v>
      </c>
      <c r="BT108" s="62">
        <f>SUMIFS('IEA production stats (counts)'!AK:AK,'IEA production stats (counts)'!$E:$E,$D108,'IEA production stats (counts)'!$AQ:$AQ,$C108)</f>
        <v>24</v>
      </c>
      <c r="BU108" s="62">
        <f>SUMIFS('IEA production stats (counts)'!AL:AL,'IEA production stats (counts)'!$E:$E,$D108,'IEA production stats (counts)'!$AQ:$AQ,$C108)</f>
        <v>6</v>
      </c>
      <c r="BV108" s="66">
        <f t="shared" si="29"/>
        <v>72.727272727272734</v>
      </c>
      <c r="BW108" s="66">
        <f t="shared" si="48"/>
        <v>72.727272727272734</v>
      </c>
      <c r="BX108" s="66">
        <f t="shared" si="49"/>
        <v>72.727272727272734</v>
      </c>
      <c r="BY108" s="66">
        <f t="shared" si="50"/>
        <v>72.727272727272734</v>
      </c>
      <c r="BZ108" s="66">
        <f t="shared" si="30"/>
        <v>72.727272727272734</v>
      </c>
      <c r="CA108" s="66">
        <f t="shared" si="31"/>
        <v>72.727272727272734</v>
      </c>
      <c r="CB108" s="66">
        <f t="shared" si="32"/>
        <v>72.727272727272734</v>
      </c>
      <c r="CC108" s="66">
        <f t="shared" si="33"/>
        <v>72.727272727272734</v>
      </c>
      <c r="CD108" s="66">
        <f t="shared" si="34"/>
        <v>72.727272727272734</v>
      </c>
      <c r="CE108" s="66">
        <f t="shared" si="35"/>
        <v>72.727272727272734</v>
      </c>
      <c r="CF108" s="66">
        <f t="shared" si="36"/>
        <v>72.727272727272734</v>
      </c>
      <c r="CG108" s="66">
        <f t="shared" si="37"/>
        <v>72.727272727272734</v>
      </c>
      <c r="CH108" s="66">
        <f t="shared" si="38"/>
        <v>72.727272727272734</v>
      </c>
      <c r="CI108" s="66">
        <f t="shared" si="39"/>
        <v>72.727272727272734</v>
      </c>
      <c r="CJ108" s="66">
        <f t="shared" si="40"/>
        <v>72.727272727272734</v>
      </c>
      <c r="CK108" s="66">
        <f t="shared" si="41"/>
        <v>72.727272727272734</v>
      </c>
      <c r="CL108" s="66">
        <f t="shared" si="42"/>
        <v>72.727272727272734</v>
      </c>
      <c r="CM108" s="66">
        <f t="shared" si="43"/>
        <v>72.727272727272734</v>
      </c>
      <c r="CN108" s="66">
        <f t="shared" si="44"/>
        <v>72.727272727272734</v>
      </c>
      <c r="CO108" s="66">
        <f t="shared" si="45"/>
        <v>72.727272727272734</v>
      </c>
      <c r="CP108" s="66">
        <f t="shared" si="46"/>
        <v>72.727272727272734</v>
      </c>
      <c r="CQ108" s="66">
        <f t="shared" si="47"/>
        <v>18.181818181818183</v>
      </c>
    </row>
    <row r="109" spans="1:95" x14ac:dyDescent="0.25">
      <c r="A109" s="5" t="str">
        <f t="shared" si="52"/>
        <v>120PRIMSBIO</v>
      </c>
      <c r="B109" s="3">
        <v>120</v>
      </c>
      <c r="C109" t="str">
        <f>VLOOKUP($B109,'Lookup codes'!$A:$C,2,FALSE)</f>
        <v>Latin America and Caribbean</v>
      </c>
      <c r="D109" t="s">
        <v>634</v>
      </c>
      <c r="E109" t="s">
        <v>635</v>
      </c>
      <c r="F109" t="s">
        <v>794</v>
      </c>
      <c r="G109" t="s">
        <v>528</v>
      </c>
      <c r="H109" s="45">
        <f>SUMIFS('IEA production stats by year'!Q:Q,'IEA production stats by year'!$E:$E,$D109,'IEA production stats by year'!$AQ:$AQ,$C109)</f>
        <v>3456231.9957999992</v>
      </c>
      <c r="I109" s="45">
        <f>SUMIFS('IEA production stats by year'!R:R,'IEA production stats by year'!$E:$E,$D109,'IEA production stats by year'!$AQ:$AQ,$C109)</f>
        <v>3520653.0062999991</v>
      </c>
      <c r="J109" s="45">
        <f>SUMIFS('IEA production stats by year'!S:S,'IEA production stats by year'!$E:$E,$D109,'IEA production stats by year'!$AQ:$AQ,$C109)</f>
        <v>3685143.9964000001</v>
      </c>
      <c r="K109" s="45">
        <f>SUMIFS('IEA production stats by year'!T:T,'IEA production stats by year'!$E:$E,$D109,'IEA production stats by year'!$AQ:$AQ,$C109)</f>
        <v>3905075.0050000008</v>
      </c>
      <c r="L109" s="45">
        <f>SUMIFS('IEA production stats by year'!U:U,'IEA production stats by year'!$E:$E,$D109,'IEA production stats by year'!$AQ:$AQ,$C109)</f>
        <v>4065630.9936000006</v>
      </c>
      <c r="M109" s="45">
        <f>SUMIFS('IEA production stats by year'!V:V,'IEA production stats by year'!$E:$E,$D109,'IEA production stats by year'!$AQ:$AQ,$C109)</f>
        <v>4152142.9967999998</v>
      </c>
      <c r="N109" s="45">
        <f>SUMIFS('IEA production stats by year'!W:W,'IEA production stats by year'!$E:$E,$D109,'IEA production stats by year'!$AQ:$AQ,$C109)</f>
        <v>4310706.0057999995</v>
      </c>
      <c r="O109" s="45">
        <f>SUMIFS('IEA production stats by year'!X:X,'IEA production stats by year'!$E:$E,$D109,'IEA production stats by year'!$AQ:$AQ,$C109)</f>
        <v>4499278.0039000008</v>
      </c>
      <c r="P109" s="45">
        <f>SUMIFS('IEA production stats by year'!Y:Y,'IEA production stats by year'!$E:$E,$D109,'IEA production stats by year'!$AQ:$AQ,$C109)</f>
        <v>4650087.9883999992</v>
      </c>
      <c r="Q109" s="45">
        <f>SUMIFS('IEA production stats by year'!Z:Z,'IEA production stats by year'!$E:$E,$D109,'IEA production stats by year'!$AQ:$AQ,$C109)</f>
        <v>4498235.0006999988</v>
      </c>
      <c r="R109" s="45">
        <f>SUMIFS('IEA production stats by year'!AA:AA,'IEA production stats by year'!$E:$E,$D109,'IEA production stats by year'!$AQ:$AQ,$C109)</f>
        <v>4709439.9981999993</v>
      </c>
      <c r="S109" s="45">
        <f>SUMIFS('IEA production stats by year'!AB:AB,'IEA production stats by year'!$E:$E,$D109,'IEA production stats by year'!$AQ:$AQ,$C109)</f>
        <v>4636150.1773000006</v>
      </c>
      <c r="T109" s="45">
        <f>SUMIFS('IEA production stats by year'!AC:AC,'IEA production stats by year'!$E:$E,$D109,'IEA production stats by year'!$AQ:$AQ,$C109)</f>
        <v>4864918.7085999986</v>
      </c>
      <c r="U109" s="45">
        <f>SUMIFS('IEA production stats by year'!AD:AD,'IEA production stats by year'!$E:$E,$D109,'IEA production stats by year'!$AQ:$AQ,$C109)</f>
        <v>5050262.7011000002</v>
      </c>
      <c r="V109" s="45">
        <f>SUMIFS('IEA production stats by year'!AE:AE,'IEA production stats by year'!$E:$E,$D109,'IEA production stats by year'!$AQ:$AQ,$C109)</f>
        <v>4979456.5778000001</v>
      </c>
      <c r="W109" s="45">
        <f>SUMIFS('IEA production stats by year'!AF:AF,'IEA production stats by year'!$E:$E,$D109,'IEA production stats by year'!$AQ:$AQ,$C109)</f>
        <v>5006714.2363999989</v>
      </c>
      <c r="X109" s="45">
        <f>SUMIFS('IEA production stats by year'!AG:AG,'IEA production stats by year'!$E:$E,$D109,'IEA production stats by year'!$AQ:$AQ,$C109)</f>
        <v>5076204.0802999996</v>
      </c>
      <c r="Y109" s="45">
        <f>SUMIFS('IEA production stats by year'!AH:AH,'IEA production stats by year'!$E:$E,$D109,'IEA production stats by year'!$AQ:$AQ,$C109)</f>
        <v>5165379.194099999</v>
      </c>
      <c r="Z109" s="45">
        <f>SUMIFS('IEA production stats by year'!AI:AI,'IEA production stats by year'!$E:$E,$D109,'IEA production stats by year'!$AQ:$AQ,$C109)</f>
        <v>5114174.9020000007</v>
      </c>
      <c r="AA109" s="45">
        <f>SUMIFS('IEA production stats by year'!AJ:AJ,'IEA production stats by year'!$E:$E,$D109,'IEA production stats by year'!$AQ:$AQ,$C109)</f>
        <v>5152788.5232000006</v>
      </c>
      <c r="AB109" s="45">
        <f>SUMIFS('IEA production stats by year'!AK:AK,'IEA production stats by year'!$E:$E,$D109,'IEA production stats by year'!$AQ:$AQ,$C109)</f>
        <v>5352493.2979999986</v>
      </c>
      <c r="AC109" s="45">
        <f>SUMIFS('IEA production stats by year'!AL:AL,'IEA production stats by year'!$E:$E,$D109,'IEA production stats by year'!$AQ:$AQ,$C109)</f>
        <v>3944297.4667000002</v>
      </c>
      <c r="AD109" s="58">
        <f>COUNTIFS('Country groupings'!$F:$F,$C109)-SUMIFS('IEA production stats (counts)'!Q:Q,'IEA production stats (counts)'!$E:$E,$D109,'IEA production stats (counts)'!$AQ:$AQ,$C109)</f>
        <v>9</v>
      </c>
      <c r="AE109" s="58">
        <f>COUNTIFS('Country groupings'!$F:$F,$C109)-SUMIFS('IEA production stats (counts)'!R:R,'IEA production stats (counts)'!$E:$E,$D109,'IEA production stats (counts)'!$AQ:$AQ,$C109)</f>
        <v>9</v>
      </c>
      <c r="AF109" s="58">
        <f>COUNTIFS('Country groupings'!$F:$F,$C109)-SUMIFS('IEA production stats (counts)'!S:S,'IEA production stats (counts)'!$E:$E,$D109,'IEA production stats (counts)'!$AQ:$AQ,$C109)</f>
        <v>9</v>
      </c>
      <c r="AG109" s="58">
        <f>COUNTIFS('Country groupings'!$F:$F,$C109)-SUMIFS('IEA production stats (counts)'!T:T,'IEA production stats (counts)'!$E:$E,$D109,'IEA production stats (counts)'!$AQ:$AQ,$C109)</f>
        <v>9</v>
      </c>
      <c r="AH109" s="58">
        <f>COUNTIFS('Country groupings'!$F:$F,$C109)-SUMIFS('IEA production stats (counts)'!U:U,'IEA production stats (counts)'!$E:$E,$D109,'IEA production stats (counts)'!$AQ:$AQ,$C109)</f>
        <v>9</v>
      </c>
      <c r="AI109" s="58">
        <f>COUNTIFS('Country groupings'!$F:$F,$C109)-SUMIFS('IEA production stats (counts)'!V:V,'IEA production stats (counts)'!$E:$E,$D109,'IEA production stats (counts)'!$AQ:$AQ,$C109)</f>
        <v>9</v>
      </c>
      <c r="AJ109" s="58">
        <f>COUNTIFS('Country groupings'!$F:$F,$C109)-SUMIFS('IEA production stats (counts)'!W:W,'IEA production stats (counts)'!$E:$E,$D109,'IEA production stats (counts)'!$AQ:$AQ,$C109)</f>
        <v>9</v>
      </c>
      <c r="AK109" s="58">
        <f>COUNTIFS('Country groupings'!$F:$F,$C109)-SUMIFS('IEA production stats (counts)'!X:X,'IEA production stats (counts)'!$E:$E,$D109,'IEA production stats (counts)'!$AQ:$AQ,$C109)</f>
        <v>9</v>
      </c>
      <c r="AL109" s="58">
        <f>COUNTIFS('Country groupings'!$F:$F,$C109)-SUMIFS('IEA production stats (counts)'!Y:Y,'IEA production stats (counts)'!$E:$E,$D109,'IEA production stats (counts)'!$AQ:$AQ,$C109)</f>
        <v>9</v>
      </c>
      <c r="AM109" s="58">
        <f>COUNTIFS('Country groupings'!$F:$F,$C109)-SUMIFS('IEA production stats (counts)'!Z:Z,'IEA production stats (counts)'!$E:$E,$D109,'IEA production stats (counts)'!$AQ:$AQ,$C109)</f>
        <v>9</v>
      </c>
      <c r="AN109" s="58">
        <f>COUNTIFS('Country groupings'!$F:$F,$C109)-SUMIFS('IEA production stats (counts)'!AA:AA,'IEA production stats (counts)'!$E:$E,$D109,'IEA production stats (counts)'!$AQ:$AQ,$C109)</f>
        <v>9</v>
      </c>
      <c r="AO109" s="58">
        <f>COUNTIFS('Country groupings'!$F:$F,$C109)-SUMIFS('IEA production stats (counts)'!AB:AB,'IEA production stats (counts)'!$E:$E,$D109,'IEA production stats (counts)'!$AQ:$AQ,$C109)</f>
        <v>9</v>
      </c>
      <c r="AP109" s="58">
        <f>COUNTIFS('Country groupings'!$F:$F,$C109)-SUMIFS('IEA production stats (counts)'!AC:AC,'IEA production stats (counts)'!$E:$E,$D109,'IEA production stats (counts)'!$AQ:$AQ,$C109)</f>
        <v>9</v>
      </c>
      <c r="AQ109" s="58">
        <f>COUNTIFS('Country groupings'!$F:$F,$C109)-SUMIFS('IEA production stats (counts)'!AD:AD,'IEA production stats (counts)'!$E:$E,$D109,'IEA production stats (counts)'!$AQ:$AQ,$C109)</f>
        <v>9</v>
      </c>
      <c r="AR109" s="58">
        <f>COUNTIFS('Country groupings'!$F:$F,$C109)-SUMIFS('IEA production stats (counts)'!AE:AE,'IEA production stats (counts)'!$E:$E,$D109,'IEA production stats (counts)'!$AQ:$AQ,$C109)</f>
        <v>9</v>
      </c>
      <c r="AS109" s="58">
        <f>COUNTIFS('Country groupings'!$F:$F,$C109)-SUMIFS('IEA production stats (counts)'!AF:AF,'IEA production stats (counts)'!$E:$E,$D109,'IEA production stats (counts)'!$AQ:$AQ,$C109)</f>
        <v>9</v>
      </c>
      <c r="AT109" s="58">
        <f>COUNTIFS('Country groupings'!$F:$F,$C109)-SUMIFS('IEA production stats (counts)'!AG:AG,'IEA production stats (counts)'!$E:$E,$D109,'IEA production stats (counts)'!$AQ:$AQ,$C109)</f>
        <v>9</v>
      </c>
      <c r="AU109" s="58">
        <f>COUNTIFS('Country groupings'!$F:$F,$C109)-SUMIFS('IEA production stats (counts)'!AH:AH,'IEA production stats (counts)'!$E:$E,$D109,'IEA production stats (counts)'!$AQ:$AQ,$C109)</f>
        <v>9</v>
      </c>
      <c r="AV109" s="58">
        <f>COUNTIFS('Country groupings'!$F:$F,$C109)-SUMIFS('IEA production stats (counts)'!AI:AI,'IEA production stats (counts)'!$E:$E,$D109,'IEA production stats (counts)'!$AQ:$AQ,$C109)</f>
        <v>9</v>
      </c>
      <c r="AW109" s="58">
        <f>COUNTIFS('Country groupings'!$F:$F,$C109)-SUMIFS('IEA production stats (counts)'!AJ:AJ,'IEA production stats (counts)'!$E:$E,$D109,'IEA production stats (counts)'!$AQ:$AQ,$C109)</f>
        <v>9</v>
      </c>
      <c r="AX109" s="58">
        <f>COUNTIFS('Country groupings'!$F:$F,$C109)-SUMIFS('IEA production stats (counts)'!AK:AK,'IEA production stats (counts)'!$E:$E,$D109,'IEA production stats (counts)'!$AQ:$AQ,$C109)</f>
        <v>9</v>
      </c>
      <c r="AY109" s="58">
        <f>COUNTIFS('Country groupings'!$F:$F,$C109)-SUMIFS('IEA production stats (counts)'!AL:AL,'IEA production stats (counts)'!$E:$E,$D109,'IEA production stats (counts)'!$AQ:$AQ,$C109)</f>
        <v>27</v>
      </c>
      <c r="AZ109" s="62">
        <f>SUMIFS('IEA production stats (counts)'!Q:Q,'IEA production stats (counts)'!$E:$E,$D109,'IEA production stats (counts)'!$AQ:$AQ,$C109)</f>
        <v>24</v>
      </c>
      <c r="BA109" s="62">
        <f>SUMIFS('IEA production stats (counts)'!R:R,'IEA production stats (counts)'!$E:$E,$D109,'IEA production stats (counts)'!$AQ:$AQ,$C109)</f>
        <v>24</v>
      </c>
      <c r="BB109" s="62">
        <f>SUMIFS('IEA production stats (counts)'!S:S,'IEA production stats (counts)'!$E:$E,$D109,'IEA production stats (counts)'!$AQ:$AQ,$C109)</f>
        <v>24</v>
      </c>
      <c r="BC109" s="62">
        <f>SUMIFS('IEA production stats (counts)'!T:T,'IEA production stats (counts)'!$E:$E,$D109,'IEA production stats (counts)'!$AQ:$AQ,$C109)</f>
        <v>24</v>
      </c>
      <c r="BD109" s="62">
        <f>SUMIFS('IEA production stats (counts)'!U:U,'IEA production stats (counts)'!$E:$E,$D109,'IEA production stats (counts)'!$AQ:$AQ,$C109)</f>
        <v>24</v>
      </c>
      <c r="BE109" s="62">
        <f>SUMIFS('IEA production stats (counts)'!V:V,'IEA production stats (counts)'!$E:$E,$D109,'IEA production stats (counts)'!$AQ:$AQ,$C109)</f>
        <v>24</v>
      </c>
      <c r="BF109" s="62">
        <f>SUMIFS('IEA production stats (counts)'!W:W,'IEA production stats (counts)'!$E:$E,$D109,'IEA production stats (counts)'!$AQ:$AQ,$C109)</f>
        <v>24</v>
      </c>
      <c r="BG109" s="62">
        <f>SUMIFS('IEA production stats (counts)'!X:X,'IEA production stats (counts)'!$E:$E,$D109,'IEA production stats (counts)'!$AQ:$AQ,$C109)</f>
        <v>24</v>
      </c>
      <c r="BH109" s="62">
        <f>SUMIFS('IEA production stats (counts)'!Y:Y,'IEA production stats (counts)'!$E:$E,$D109,'IEA production stats (counts)'!$AQ:$AQ,$C109)</f>
        <v>24</v>
      </c>
      <c r="BI109" s="62">
        <f>SUMIFS('IEA production stats (counts)'!Z:Z,'IEA production stats (counts)'!$E:$E,$D109,'IEA production stats (counts)'!$AQ:$AQ,$C109)</f>
        <v>24</v>
      </c>
      <c r="BJ109" s="62">
        <f>SUMIFS('IEA production stats (counts)'!AA:AA,'IEA production stats (counts)'!$E:$E,$D109,'IEA production stats (counts)'!$AQ:$AQ,$C109)</f>
        <v>24</v>
      </c>
      <c r="BK109" s="62">
        <f>SUMIFS('IEA production stats (counts)'!AB:AB,'IEA production stats (counts)'!$E:$E,$D109,'IEA production stats (counts)'!$AQ:$AQ,$C109)</f>
        <v>24</v>
      </c>
      <c r="BL109" s="62">
        <f>SUMIFS('IEA production stats (counts)'!AC:AC,'IEA production stats (counts)'!$E:$E,$D109,'IEA production stats (counts)'!$AQ:$AQ,$C109)</f>
        <v>24</v>
      </c>
      <c r="BM109" s="62">
        <f>SUMIFS('IEA production stats (counts)'!AD:AD,'IEA production stats (counts)'!$E:$E,$D109,'IEA production stats (counts)'!$AQ:$AQ,$C109)</f>
        <v>24</v>
      </c>
      <c r="BN109" s="62">
        <f>SUMIFS('IEA production stats (counts)'!AE:AE,'IEA production stats (counts)'!$E:$E,$D109,'IEA production stats (counts)'!$AQ:$AQ,$C109)</f>
        <v>24</v>
      </c>
      <c r="BO109" s="62">
        <f>SUMIFS('IEA production stats (counts)'!AF:AF,'IEA production stats (counts)'!$E:$E,$D109,'IEA production stats (counts)'!$AQ:$AQ,$C109)</f>
        <v>24</v>
      </c>
      <c r="BP109" s="62">
        <f>SUMIFS('IEA production stats (counts)'!AG:AG,'IEA production stats (counts)'!$E:$E,$D109,'IEA production stats (counts)'!$AQ:$AQ,$C109)</f>
        <v>24</v>
      </c>
      <c r="BQ109" s="62">
        <f>SUMIFS('IEA production stats (counts)'!AH:AH,'IEA production stats (counts)'!$E:$E,$D109,'IEA production stats (counts)'!$AQ:$AQ,$C109)</f>
        <v>24</v>
      </c>
      <c r="BR109" s="62">
        <f>SUMIFS('IEA production stats (counts)'!AI:AI,'IEA production stats (counts)'!$E:$E,$D109,'IEA production stats (counts)'!$AQ:$AQ,$C109)</f>
        <v>24</v>
      </c>
      <c r="BS109" s="62">
        <f>SUMIFS('IEA production stats (counts)'!AJ:AJ,'IEA production stats (counts)'!$E:$E,$D109,'IEA production stats (counts)'!$AQ:$AQ,$C109)</f>
        <v>24</v>
      </c>
      <c r="BT109" s="62">
        <f>SUMIFS('IEA production stats (counts)'!AK:AK,'IEA production stats (counts)'!$E:$E,$D109,'IEA production stats (counts)'!$AQ:$AQ,$C109)</f>
        <v>24</v>
      </c>
      <c r="BU109" s="62">
        <f>SUMIFS('IEA production stats (counts)'!AL:AL,'IEA production stats (counts)'!$E:$E,$D109,'IEA production stats (counts)'!$AQ:$AQ,$C109)</f>
        <v>6</v>
      </c>
      <c r="BV109" s="66">
        <f t="shared" si="29"/>
        <v>72.727272727272734</v>
      </c>
      <c r="BW109" s="66">
        <f t="shared" si="48"/>
        <v>72.727272727272734</v>
      </c>
      <c r="BX109" s="66">
        <f t="shared" si="49"/>
        <v>72.727272727272734</v>
      </c>
      <c r="BY109" s="66">
        <f t="shared" si="50"/>
        <v>72.727272727272734</v>
      </c>
      <c r="BZ109" s="66">
        <f t="shared" si="30"/>
        <v>72.727272727272734</v>
      </c>
      <c r="CA109" s="66">
        <f t="shared" si="31"/>
        <v>72.727272727272734</v>
      </c>
      <c r="CB109" s="66">
        <f t="shared" si="32"/>
        <v>72.727272727272734</v>
      </c>
      <c r="CC109" s="66">
        <f t="shared" si="33"/>
        <v>72.727272727272734</v>
      </c>
      <c r="CD109" s="66">
        <f t="shared" si="34"/>
        <v>72.727272727272734</v>
      </c>
      <c r="CE109" s="66">
        <f t="shared" si="35"/>
        <v>72.727272727272734</v>
      </c>
      <c r="CF109" s="66">
        <f t="shared" si="36"/>
        <v>72.727272727272734</v>
      </c>
      <c r="CG109" s="66">
        <f t="shared" si="37"/>
        <v>72.727272727272734</v>
      </c>
      <c r="CH109" s="66">
        <f t="shared" si="38"/>
        <v>72.727272727272734</v>
      </c>
      <c r="CI109" s="66">
        <f t="shared" si="39"/>
        <v>72.727272727272734</v>
      </c>
      <c r="CJ109" s="66">
        <f t="shared" si="40"/>
        <v>72.727272727272734</v>
      </c>
      <c r="CK109" s="66">
        <f t="shared" si="41"/>
        <v>72.727272727272734</v>
      </c>
      <c r="CL109" s="66">
        <f t="shared" si="42"/>
        <v>72.727272727272734</v>
      </c>
      <c r="CM109" s="66">
        <f t="shared" si="43"/>
        <v>72.727272727272734</v>
      </c>
      <c r="CN109" s="66">
        <f t="shared" si="44"/>
        <v>72.727272727272734</v>
      </c>
      <c r="CO109" s="66">
        <f t="shared" si="45"/>
        <v>72.727272727272734</v>
      </c>
      <c r="CP109" s="66">
        <f t="shared" si="46"/>
        <v>72.727272727272734</v>
      </c>
      <c r="CQ109" s="66">
        <f t="shared" si="47"/>
        <v>18.181818181818183</v>
      </c>
    </row>
    <row r="110" spans="1:95" x14ac:dyDescent="0.25">
      <c r="A110" s="5" t="str">
        <f t="shared" si="52"/>
        <v>120BIOGASES</v>
      </c>
      <c r="B110" s="3">
        <v>120</v>
      </c>
      <c r="C110" t="str">
        <f>VLOOKUP($B110,'Lookup codes'!$A:$C,2,FALSE)</f>
        <v>Latin America and Caribbean</v>
      </c>
      <c r="D110" t="s">
        <v>636</v>
      </c>
      <c r="E110" t="s">
        <v>637</v>
      </c>
      <c r="F110" t="s">
        <v>794</v>
      </c>
      <c r="G110" t="s">
        <v>528</v>
      </c>
      <c r="H110" s="45">
        <f>SUMIFS('IEA production stats by year'!Q:Q,'IEA production stats by year'!$E:$E,$D110,'IEA production stats by year'!$AQ:$AQ,$C110)</f>
        <v>571</v>
      </c>
      <c r="I110" s="45">
        <f>SUMIFS('IEA production stats by year'!R:R,'IEA production stats by year'!$E:$E,$D110,'IEA production stats by year'!$AQ:$AQ,$C110)</f>
        <v>464.00210000000004</v>
      </c>
      <c r="J110" s="45">
        <f>SUMIFS('IEA production stats by year'!S:S,'IEA production stats by year'!$E:$E,$D110,'IEA production stats by year'!$AQ:$AQ,$C110)</f>
        <v>391.00110000000001</v>
      </c>
      <c r="K110" s="45">
        <f>SUMIFS('IEA production stats by year'!T:T,'IEA production stats by year'!$E:$E,$D110,'IEA production stats by year'!$AQ:$AQ,$C110)</f>
        <v>3266.9976999999999</v>
      </c>
      <c r="L110" s="45">
        <f>SUMIFS('IEA production stats by year'!U:U,'IEA production stats by year'!$E:$E,$D110,'IEA production stats by year'!$AQ:$AQ,$C110)</f>
        <v>1578.9972</v>
      </c>
      <c r="M110" s="45">
        <f>SUMIFS('IEA production stats by year'!V:V,'IEA production stats by year'!$E:$E,$D110,'IEA production stats by year'!$AQ:$AQ,$C110)</f>
        <v>1853.9986999999999</v>
      </c>
      <c r="N110" s="45">
        <f>SUMIFS('IEA production stats by year'!W:W,'IEA production stats by year'!$E:$E,$D110,'IEA production stats by year'!$AQ:$AQ,$C110)</f>
        <v>1728.0011999999999</v>
      </c>
      <c r="O110" s="45">
        <f>SUMIFS('IEA production stats by year'!X:X,'IEA production stats by year'!$E:$E,$D110,'IEA production stats by year'!$AQ:$AQ,$C110)</f>
        <v>2058.0006000000003</v>
      </c>
      <c r="P110" s="45">
        <f>SUMIFS('IEA production stats by year'!Y:Y,'IEA production stats by year'!$E:$E,$D110,'IEA production stats by year'!$AQ:$AQ,$C110)</f>
        <v>5353.9961000000003</v>
      </c>
      <c r="Q110" s="45">
        <f>SUMIFS('IEA production stats by year'!Z:Z,'IEA production stats by year'!$E:$E,$D110,'IEA production stats by year'!$AQ:$AQ,$C110)</f>
        <v>3988.9987999999998</v>
      </c>
      <c r="R110" s="45">
        <f>SUMIFS('IEA production stats by year'!AA:AA,'IEA production stats by year'!$E:$E,$D110,'IEA production stats by year'!$AQ:$AQ,$C110)</f>
        <v>5259.0016999999998</v>
      </c>
      <c r="S110" s="45">
        <f>SUMIFS('IEA production stats by year'!AB:AB,'IEA production stats by year'!$E:$E,$D110,'IEA production stats by year'!$AQ:$AQ,$C110)</f>
        <v>8017.9984000000004</v>
      </c>
      <c r="T110" s="45">
        <f>SUMIFS('IEA production stats by year'!AC:AC,'IEA production stats by year'!$E:$E,$D110,'IEA production stats by year'!$AQ:$AQ,$C110)</f>
        <v>9905.5375999999997</v>
      </c>
      <c r="U110" s="45">
        <f>SUMIFS('IEA production stats by year'!AD:AD,'IEA production stats by year'!$E:$E,$D110,'IEA production stats by year'!$AQ:$AQ,$C110)</f>
        <v>13317.386</v>
      </c>
      <c r="V110" s="45">
        <f>SUMIFS('IEA production stats by year'!AE:AE,'IEA production stats by year'!$E:$E,$D110,'IEA production stats by year'!$AQ:$AQ,$C110)</f>
        <v>16139.021200000003</v>
      </c>
      <c r="W110" s="45">
        <f>SUMIFS('IEA production stats by year'!AF:AF,'IEA production stats by year'!$E:$E,$D110,'IEA production stats by year'!$AQ:$AQ,$C110)</f>
        <v>19062.487800000003</v>
      </c>
      <c r="X110" s="45">
        <f>SUMIFS('IEA production stats by year'!AG:AG,'IEA production stats by year'!$E:$E,$D110,'IEA production stats by year'!$AQ:$AQ,$C110)</f>
        <v>21130.339999999997</v>
      </c>
      <c r="Y110" s="45">
        <f>SUMIFS('IEA production stats by year'!AH:AH,'IEA production stats by year'!$E:$E,$D110,'IEA production stats by year'!$AQ:$AQ,$C110)</f>
        <v>23619.601899999994</v>
      </c>
      <c r="Z110" s="45">
        <f>SUMIFS('IEA production stats by year'!AI:AI,'IEA production stats by year'!$E:$E,$D110,'IEA production stats by year'!$AQ:$AQ,$C110)</f>
        <v>28129.601999999999</v>
      </c>
      <c r="AA110" s="45">
        <f>SUMIFS('IEA production stats by year'!AJ:AJ,'IEA production stats by year'!$E:$E,$D110,'IEA production stats by year'!$AQ:$AQ,$C110)</f>
        <v>31239.163500000002</v>
      </c>
      <c r="AB110" s="45">
        <f>SUMIFS('IEA production stats by year'!AK:AK,'IEA production stats by year'!$E:$E,$D110,'IEA production stats by year'!$AQ:$AQ,$C110)</f>
        <v>32813.467300000004</v>
      </c>
      <c r="AC110" s="45">
        <f>SUMIFS('IEA production stats by year'!AL:AL,'IEA production stats by year'!$E:$E,$D110,'IEA production stats by year'!$AQ:$AQ,$C110)</f>
        <v>37764.270300000004</v>
      </c>
      <c r="AD110" s="58">
        <f>COUNTIFS('Country groupings'!$F:$F,$C110)-SUMIFS('IEA production stats (counts)'!Q:Q,'IEA production stats (counts)'!$E:$E,$D110,'IEA production stats (counts)'!$AQ:$AQ,$C110)</f>
        <v>9</v>
      </c>
      <c r="AE110" s="58">
        <f>COUNTIFS('Country groupings'!$F:$F,$C110)-SUMIFS('IEA production stats (counts)'!R:R,'IEA production stats (counts)'!$E:$E,$D110,'IEA production stats (counts)'!$AQ:$AQ,$C110)</f>
        <v>9</v>
      </c>
      <c r="AF110" s="58">
        <f>COUNTIFS('Country groupings'!$F:$F,$C110)-SUMIFS('IEA production stats (counts)'!S:S,'IEA production stats (counts)'!$E:$E,$D110,'IEA production stats (counts)'!$AQ:$AQ,$C110)</f>
        <v>9</v>
      </c>
      <c r="AG110" s="58">
        <f>COUNTIFS('Country groupings'!$F:$F,$C110)-SUMIFS('IEA production stats (counts)'!T:T,'IEA production stats (counts)'!$E:$E,$D110,'IEA production stats (counts)'!$AQ:$AQ,$C110)</f>
        <v>9</v>
      </c>
      <c r="AH110" s="58">
        <f>COUNTIFS('Country groupings'!$F:$F,$C110)-SUMIFS('IEA production stats (counts)'!U:U,'IEA production stats (counts)'!$E:$E,$D110,'IEA production stats (counts)'!$AQ:$AQ,$C110)</f>
        <v>9</v>
      </c>
      <c r="AI110" s="58">
        <f>COUNTIFS('Country groupings'!$F:$F,$C110)-SUMIFS('IEA production stats (counts)'!V:V,'IEA production stats (counts)'!$E:$E,$D110,'IEA production stats (counts)'!$AQ:$AQ,$C110)</f>
        <v>9</v>
      </c>
      <c r="AJ110" s="58">
        <f>COUNTIFS('Country groupings'!$F:$F,$C110)-SUMIFS('IEA production stats (counts)'!W:W,'IEA production stats (counts)'!$E:$E,$D110,'IEA production stats (counts)'!$AQ:$AQ,$C110)</f>
        <v>9</v>
      </c>
      <c r="AK110" s="58">
        <f>COUNTIFS('Country groupings'!$F:$F,$C110)-SUMIFS('IEA production stats (counts)'!X:X,'IEA production stats (counts)'!$E:$E,$D110,'IEA production stats (counts)'!$AQ:$AQ,$C110)</f>
        <v>9</v>
      </c>
      <c r="AL110" s="58">
        <f>COUNTIFS('Country groupings'!$F:$F,$C110)-SUMIFS('IEA production stats (counts)'!Y:Y,'IEA production stats (counts)'!$E:$E,$D110,'IEA production stats (counts)'!$AQ:$AQ,$C110)</f>
        <v>9</v>
      </c>
      <c r="AM110" s="58">
        <f>COUNTIFS('Country groupings'!$F:$F,$C110)-SUMIFS('IEA production stats (counts)'!Z:Z,'IEA production stats (counts)'!$E:$E,$D110,'IEA production stats (counts)'!$AQ:$AQ,$C110)</f>
        <v>9</v>
      </c>
      <c r="AN110" s="58">
        <f>COUNTIFS('Country groupings'!$F:$F,$C110)-SUMIFS('IEA production stats (counts)'!AA:AA,'IEA production stats (counts)'!$E:$E,$D110,'IEA production stats (counts)'!$AQ:$AQ,$C110)</f>
        <v>9</v>
      </c>
      <c r="AO110" s="58">
        <f>COUNTIFS('Country groupings'!$F:$F,$C110)-SUMIFS('IEA production stats (counts)'!AB:AB,'IEA production stats (counts)'!$E:$E,$D110,'IEA production stats (counts)'!$AQ:$AQ,$C110)</f>
        <v>9</v>
      </c>
      <c r="AP110" s="58">
        <f>COUNTIFS('Country groupings'!$F:$F,$C110)-SUMIFS('IEA production stats (counts)'!AC:AC,'IEA production stats (counts)'!$E:$E,$D110,'IEA production stats (counts)'!$AQ:$AQ,$C110)</f>
        <v>9</v>
      </c>
      <c r="AQ110" s="58">
        <f>COUNTIFS('Country groupings'!$F:$F,$C110)-SUMIFS('IEA production stats (counts)'!AD:AD,'IEA production stats (counts)'!$E:$E,$D110,'IEA production stats (counts)'!$AQ:$AQ,$C110)</f>
        <v>9</v>
      </c>
      <c r="AR110" s="58">
        <f>COUNTIFS('Country groupings'!$F:$F,$C110)-SUMIFS('IEA production stats (counts)'!AE:AE,'IEA production stats (counts)'!$E:$E,$D110,'IEA production stats (counts)'!$AQ:$AQ,$C110)</f>
        <v>9</v>
      </c>
      <c r="AS110" s="58">
        <f>COUNTIFS('Country groupings'!$F:$F,$C110)-SUMIFS('IEA production stats (counts)'!AF:AF,'IEA production stats (counts)'!$E:$E,$D110,'IEA production stats (counts)'!$AQ:$AQ,$C110)</f>
        <v>9</v>
      </c>
      <c r="AT110" s="58">
        <f>COUNTIFS('Country groupings'!$F:$F,$C110)-SUMIFS('IEA production stats (counts)'!AG:AG,'IEA production stats (counts)'!$E:$E,$D110,'IEA production stats (counts)'!$AQ:$AQ,$C110)</f>
        <v>9</v>
      </c>
      <c r="AU110" s="58">
        <f>COUNTIFS('Country groupings'!$F:$F,$C110)-SUMIFS('IEA production stats (counts)'!AH:AH,'IEA production stats (counts)'!$E:$E,$D110,'IEA production stats (counts)'!$AQ:$AQ,$C110)</f>
        <v>9</v>
      </c>
      <c r="AV110" s="58">
        <f>COUNTIFS('Country groupings'!$F:$F,$C110)-SUMIFS('IEA production stats (counts)'!AI:AI,'IEA production stats (counts)'!$E:$E,$D110,'IEA production stats (counts)'!$AQ:$AQ,$C110)</f>
        <v>9</v>
      </c>
      <c r="AW110" s="58">
        <f>COUNTIFS('Country groupings'!$F:$F,$C110)-SUMIFS('IEA production stats (counts)'!AJ:AJ,'IEA production stats (counts)'!$E:$E,$D110,'IEA production stats (counts)'!$AQ:$AQ,$C110)</f>
        <v>9</v>
      </c>
      <c r="AX110" s="58">
        <f>COUNTIFS('Country groupings'!$F:$F,$C110)-SUMIFS('IEA production stats (counts)'!AK:AK,'IEA production stats (counts)'!$E:$E,$D110,'IEA production stats (counts)'!$AQ:$AQ,$C110)</f>
        <v>9</v>
      </c>
      <c r="AY110" s="58">
        <f>COUNTIFS('Country groupings'!$F:$F,$C110)-SUMIFS('IEA production stats (counts)'!AL:AL,'IEA production stats (counts)'!$E:$E,$D110,'IEA production stats (counts)'!$AQ:$AQ,$C110)</f>
        <v>27</v>
      </c>
      <c r="AZ110" s="62">
        <f>SUMIFS('IEA production stats (counts)'!Q:Q,'IEA production stats (counts)'!$E:$E,$D110,'IEA production stats (counts)'!$AQ:$AQ,$C110)</f>
        <v>24</v>
      </c>
      <c r="BA110" s="62">
        <f>SUMIFS('IEA production stats (counts)'!R:R,'IEA production stats (counts)'!$E:$E,$D110,'IEA production stats (counts)'!$AQ:$AQ,$C110)</f>
        <v>24</v>
      </c>
      <c r="BB110" s="62">
        <f>SUMIFS('IEA production stats (counts)'!S:S,'IEA production stats (counts)'!$E:$E,$D110,'IEA production stats (counts)'!$AQ:$AQ,$C110)</f>
        <v>24</v>
      </c>
      <c r="BC110" s="62">
        <f>SUMIFS('IEA production stats (counts)'!T:T,'IEA production stats (counts)'!$E:$E,$D110,'IEA production stats (counts)'!$AQ:$AQ,$C110)</f>
        <v>24</v>
      </c>
      <c r="BD110" s="62">
        <f>SUMIFS('IEA production stats (counts)'!U:U,'IEA production stats (counts)'!$E:$E,$D110,'IEA production stats (counts)'!$AQ:$AQ,$C110)</f>
        <v>24</v>
      </c>
      <c r="BE110" s="62">
        <f>SUMIFS('IEA production stats (counts)'!V:V,'IEA production stats (counts)'!$E:$E,$D110,'IEA production stats (counts)'!$AQ:$AQ,$C110)</f>
        <v>24</v>
      </c>
      <c r="BF110" s="62">
        <f>SUMIFS('IEA production stats (counts)'!W:W,'IEA production stats (counts)'!$E:$E,$D110,'IEA production stats (counts)'!$AQ:$AQ,$C110)</f>
        <v>24</v>
      </c>
      <c r="BG110" s="62">
        <f>SUMIFS('IEA production stats (counts)'!X:X,'IEA production stats (counts)'!$E:$E,$D110,'IEA production stats (counts)'!$AQ:$AQ,$C110)</f>
        <v>24</v>
      </c>
      <c r="BH110" s="62">
        <f>SUMIFS('IEA production stats (counts)'!Y:Y,'IEA production stats (counts)'!$E:$E,$D110,'IEA production stats (counts)'!$AQ:$AQ,$C110)</f>
        <v>24</v>
      </c>
      <c r="BI110" s="62">
        <f>SUMIFS('IEA production stats (counts)'!Z:Z,'IEA production stats (counts)'!$E:$E,$D110,'IEA production stats (counts)'!$AQ:$AQ,$C110)</f>
        <v>24</v>
      </c>
      <c r="BJ110" s="62">
        <f>SUMIFS('IEA production stats (counts)'!AA:AA,'IEA production stats (counts)'!$E:$E,$D110,'IEA production stats (counts)'!$AQ:$AQ,$C110)</f>
        <v>24</v>
      </c>
      <c r="BK110" s="62">
        <f>SUMIFS('IEA production stats (counts)'!AB:AB,'IEA production stats (counts)'!$E:$E,$D110,'IEA production stats (counts)'!$AQ:$AQ,$C110)</f>
        <v>24</v>
      </c>
      <c r="BL110" s="62">
        <f>SUMIFS('IEA production stats (counts)'!AC:AC,'IEA production stats (counts)'!$E:$E,$D110,'IEA production stats (counts)'!$AQ:$AQ,$C110)</f>
        <v>24</v>
      </c>
      <c r="BM110" s="62">
        <f>SUMIFS('IEA production stats (counts)'!AD:AD,'IEA production stats (counts)'!$E:$E,$D110,'IEA production stats (counts)'!$AQ:$AQ,$C110)</f>
        <v>24</v>
      </c>
      <c r="BN110" s="62">
        <f>SUMIFS('IEA production stats (counts)'!AE:AE,'IEA production stats (counts)'!$E:$E,$D110,'IEA production stats (counts)'!$AQ:$AQ,$C110)</f>
        <v>24</v>
      </c>
      <c r="BO110" s="62">
        <f>SUMIFS('IEA production stats (counts)'!AF:AF,'IEA production stats (counts)'!$E:$E,$D110,'IEA production stats (counts)'!$AQ:$AQ,$C110)</f>
        <v>24</v>
      </c>
      <c r="BP110" s="62">
        <f>SUMIFS('IEA production stats (counts)'!AG:AG,'IEA production stats (counts)'!$E:$E,$D110,'IEA production stats (counts)'!$AQ:$AQ,$C110)</f>
        <v>24</v>
      </c>
      <c r="BQ110" s="62">
        <f>SUMIFS('IEA production stats (counts)'!AH:AH,'IEA production stats (counts)'!$E:$E,$D110,'IEA production stats (counts)'!$AQ:$AQ,$C110)</f>
        <v>24</v>
      </c>
      <c r="BR110" s="62">
        <f>SUMIFS('IEA production stats (counts)'!AI:AI,'IEA production stats (counts)'!$E:$E,$D110,'IEA production stats (counts)'!$AQ:$AQ,$C110)</f>
        <v>24</v>
      </c>
      <c r="BS110" s="62">
        <f>SUMIFS('IEA production stats (counts)'!AJ:AJ,'IEA production stats (counts)'!$E:$E,$D110,'IEA production stats (counts)'!$AQ:$AQ,$C110)</f>
        <v>24</v>
      </c>
      <c r="BT110" s="62">
        <f>SUMIFS('IEA production stats (counts)'!AK:AK,'IEA production stats (counts)'!$E:$E,$D110,'IEA production stats (counts)'!$AQ:$AQ,$C110)</f>
        <v>24</v>
      </c>
      <c r="BU110" s="62">
        <f>SUMIFS('IEA production stats (counts)'!AL:AL,'IEA production stats (counts)'!$E:$E,$D110,'IEA production stats (counts)'!$AQ:$AQ,$C110)</f>
        <v>6</v>
      </c>
      <c r="BV110" s="66">
        <f t="shared" si="29"/>
        <v>72.727272727272734</v>
      </c>
      <c r="BW110" s="66">
        <f t="shared" si="48"/>
        <v>72.727272727272734</v>
      </c>
      <c r="BX110" s="66">
        <f t="shared" si="49"/>
        <v>72.727272727272734</v>
      </c>
      <c r="BY110" s="66">
        <f t="shared" si="50"/>
        <v>72.727272727272734</v>
      </c>
      <c r="BZ110" s="66">
        <f t="shared" si="30"/>
        <v>72.727272727272734</v>
      </c>
      <c r="CA110" s="66">
        <f t="shared" si="31"/>
        <v>72.727272727272734</v>
      </c>
      <c r="CB110" s="66">
        <f t="shared" si="32"/>
        <v>72.727272727272734</v>
      </c>
      <c r="CC110" s="66">
        <f t="shared" si="33"/>
        <v>72.727272727272734</v>
      </c>
      <c r="CD110" s="66">
        <f t="shared" si="34"/>
        <v>72.727272727272734</v>
      </c>
      <c r="CE110" s="66">
        <f t="shared" si="35"/>
        <v>72.727272727272734</v>
      </c>
      <c r="CF110" s="66">
        <f t="shared" si="36"/>
        <v>72.727272727272734</v>
      </c>
      <c r="CG110" s="66">
        <f t="shared" si="37"/>
        <v>72.727272727272734</v>
      </c>
      <c r="CH110" s="66">
        <f t="shared" si="38"/>
        <v>72.727272727272734</v>
      </c>
      <c r="CI110" s="66">
        <f t="shared" si="39"/>
        <v>72.727272727272734</v>
      </c>
      <c r="CJ110" s="66">
        <f t="shared" si="40"/>
        <v>72.727272727272734</v>
      </c>
      <c r="CK110" s="66">
        <f t="shared" si="41"/>
        <v>72.727272727272734</v>
      </c>
      <c r="CL110" s="66">
        <f t="shared" si="42"/>
        <v>72.727272727272734</v>
      </c>
      <c r="CM110" s="66">
        <f t="shared" si="43"/>
        <v>72.727272727272734</v>
      </c>
      <c r="CN110" s="66">
        <f t="shared" si="44"/>
        <v>72.727272727272734</v>
      </c>
      <c r="CO110" s="66">
        <f t="shared" si="45"/>
        <v>72.727272727272734</v>
      </c>
      <c r="CP110" s="66">
        <f t="shared" si="46"/>
        <v>72.727272727272734</v>
      </c>
      <c r="CQ110" s="66">
        <f t="shared" si="47"/>
        <v>18.181818181818183</v>
      </c>
    </row>
    <row r="111" spans="1:95" x14ac:dyDescent="0.25">
      <c r="A111" s="5" t="str">
        <f t="shared" si="52"/>
        <v>120BIOJETKERO</v>
      </c>
      <c r="B111" s="3">
        <v>120</v>
      </c>
      <c r="C111" t="str">
        <f>VLOOKUP($B111,'Lookup codes'!$A:$C,2,FALSE)</f>
        <v>Latin America and Caribbean</v>
      </c>
      <c r="D111" t="s">
        <v>638</v>
      </c>
      <c r="E111" t="s">
        <v>639</v>
      </c>
      <c r="F111" t="s">
        <v>794</v>
      </c>
      <c r="G111" t="s">
        <v>528</v>
      </c>
      <c r="H111" s="45">
        <f>SUMIFS('IEA production stats by year'!Q:Q,'IEA production stats by year'!$E:$E,$D111,'IEA production stats by year'!$AQ:$AQ,$C111)</f>
        <v>0</v>
      </c>
      <c r="I111" s="45">
        <f>SUMIFS('IEA production stats by year'!R:R,'IEA production stats by year'!$E:$E,$D111,'IEA production stats by year'!$AQ:$AQ,$C111)</f>
        <v>0</v>
      </c>
      <c r="J111" s="45">
        <f>SUMIFS('IEA production stats by year'!S:S,'IEA production stats by year'!$E:$E,$D111,'IEA production stats by year'!$AQ:$AQ,$C111)</f>
        <v>0</v>
      </c>
      <c r="K111" s="45">
        <f>SUMIFS('IEA production stats by year'!T:T,'IEA production stats by year'!$E:$E,$D111,'IEA production stats by year'!$AQ:$AQ,$C111)</f>
        <v>0</v>
      </c>
      <c r="L111" s="45">
        <f>SUMIFS('IEA production stats by year'!U:U,'IEA production stats by year'!$E:$E,$D111,'IEA production stats by year'!$AQ:$AQ,$C111)</f>
        <v>0</v>
      </c>
      <c r="M111" s="45">
        <f>SUMIFS('IEA production stats by year'!V:V,'IEA production stats by year'!$E:$E,$D111,'IEA production stats by year'!$AQ:$AQ,$C111)</f>
        <v>0</v>
      </c>
      <c r="N111" s="45">
        <f>SUMIFS('IEA production stats by year'!W:W,'IEA production stats by year'!$E:$E,$D111,'IEA production stats by year'!$AQ:$AQ,$C111)</f>
        <v>0</v>
      </c>
      <c r="O111" s="45">
        <f>SUMIFS('IEA production stats by year'!X:X,'IEA production stats by year'!$E:$E,$D111,'IEA production stats by year'!$AQ:$AQ,$C111)</f>
        <v>0</v>
      </c>
      <c r="P111" s="45">
        <f>SUMIFS('IEA production stats by year'!Y:Y,'IEA production stats by year'!$E:$E,$D111,'IEA production stats by year'!$AQ:$AQ,$C111)</f>
        <v>0</v>
      </c>
      <c r="Q111" s="45">
        <f>SUMIFS('IEA production stats by year'!Z:Z,'IEA production stats by year'!$E:$E,$D111,'IEA production stats by year'!$AQ:$AQ,$C111)</f>
        <v>0</v>
      </c>
      <c r="R111" s="45">
        <f>SUMIFS('IEA production stats by year'!AA:AA,'IEA production stats by year'!$E:$E,$D111,'IEA production stats by year'!$AQ:$AQ,$C111)</f>
        <v>0</v>
      </c>
      <c r="S111" s="45">
        <f>SUMIFS('IEA production stats by year'!AB:AB,'IEA production stats by year'!$E:$E,$D111,'IEA production stats by year'!$AQ:$AQ,$C111)</f>
        <v>0</v>
      </c>
      <c r="T111" s="45">
        <f>SUMIFS('IEA production stats by year'!AC:AC,'IEA production stats by year'!$E:$E,$D111,'IEA production stats by year'!$AQ:$AQ,$C111)</f>
        <v>0</v>
      </c>
      <c r="U111" s="45">
        <f>SUMIFS('IEA production stats by year'!AD:AD,'IEA production stats by year'!$E:$E,$D111,'IEA production stats by year'!$AQ:$AQ,$C111)</f>
        <v>0</v>
      </c>
      <c r="V111" s="45">
        <f>SUMIFS('IEA production stats by year'!AE:AE,'IEA production stats by year'!$E:$E,$D111,'IEA production stats by year'!$AQ:$AQ,$C111)</f>
        <v>0</v>
      </c>
      <c r="W111" s="45">
        <f>SUMIFS('IEA production stats by year'!AF:AF,'IEA production stats by year'!$E:$E,$D111,'IEA production stats by year'!$AQ:$AQ,$C111)</f>
        <v>0</v>
      </c>
      <c r="X111" s="45">
        <f>SUMIFS('IEA production stats by year'!AG:AG,'IEA production stats by year'!$E:$E,$D111,'IEA production stats by year'!$AQ:$AQ,$C111)</f>
        <v>0</v>
      </c>
      <c r="Y111" s="45">
        <f>SUMIFS('IEA production stats by year'!AH:AH,'IEA production stats by year'!$E:$E,$D111,'IEA production stats by year'!$AQ:$AQ,$C111)</f>
        <v>0</v>
      </c>
      <c r="Z111" s="45">
        <f>SUMIFS('IEA production stats by year'!AI:AI,'IEA production stats by year'!$E:$E,$D111,'IEA production stats by year'!$AQ:$AQ,$C111)</f>
        <v>0</v>
      </c>
      <c r="AA111" s="45">
        <f>SUMIFS('IEA production stats by year'!AJ:AJ,'IEA production stats by year'!$E:$E,$D111,'IEA production stats by year'!$AQ:$AQ,$C111)</f>
        <v>0</v>
      </c>
      <c r="AB111" s="45">
        <f>SUMIFS('IEA production stats by year'!AK:AK,'IEA production stats by year'!$E:$E,$D111,'IEA production stats by year'!$AQ:$AQ,$C111)</f>
        <v>0</v>
      </c>
      <c r="AC111" s="45">
        <f>SUMIFS('IEA production stats by year'!AL:AL,'IEA production stats by year'!$E:$E,$D111,'IEA production stats by year'!$AQ:$AQ,$C111)</f>
        <v>0</v>
      </c>
      <c r="AD111" s="58">
        <f>COUNTIFS('Country groupings'!$F:$F,$C111)-SUMIFS('IEA production stats (counts)'!Q:Q,'IEA production stats (counts)'!$E:$E,$D111,'IEA production stats (counts)'!$AQ:$AQ,$C111)</f>
        <v>9</v>
      </c>
      <c r="AE111" s="58">
        <f>COUNTIFS('Country groupings'!$F:$F,$C111)-SUMIFS('IEA production stats (counts)'!R:R,'IEA production stats (counts)'!$E:$E,$D111,'IEA production stats (counts)'!$AQ:$AQ,$C111)</f>
        <v>9</v>
      </c>
      <c r="AF111" s="58">
        <f>COUNTIFS('Country groupings'!$F:$F,$C111)-SUMIFS('IEA production stats (counts)'!S:S,'IEA production stats (counts)'!$E:$E,$D111,'IEA production stats (counts)'!$AQ:$AQ,$C111)</f>
        <v>9</v>
      </c>
      <c r="AG111" s="58">
        <f>COUNTIFS('Country groupings'!$F:$F,$C111)-SUMIFS('IEA production stats (counts)'!T:T,'IEA production stats (counts)'!$E:$E,$D111,'IEA production stats (counts)'!$AQ:$AQ,$C111)</f>
        <v>9</v>
      </c>
      <c r="AH111" s="58">
        <f>COUNTIFS('Country groupings'!$F:$F,$C111)-SUMIFS('IEA production stats (counts)'!U:U,'IEA production stats (counts)'!$E:$E,$D111,'IEA production stats (counts)'!$AQ:$AQ,$C111)</f>
        <v>9</v>
      </c>
      <c r="AI111" s="58">
        <f>COUNTIFS('Country groupings'!$F:$F,$C111)-SUMIFS('IEA production stats (counts)'!V:V,'IEA production stats (counts)'!$E:$E,$D111,'IEA production stats (counts)'!$AQ:$AQ,$C111)</f>
        <v>9</v>
      </c>
      <c r="AJ111" s="58">
        <f>COUNTIFS('Country groupings'!$F:$F,$C111)-SUMIFS('IEA production stats (counts)'!W:W,'IEA production stats (counts)'!$E:$E,$D111,'IEA production stats (counts)'!$AQ:$AQ,$C111)</f>
        <v>9</v>
      </c>
      <c r="AK111" s="58">
        <f>COUNTIFS('Country groupings'!$F:$F,$C111)-SUMIFS('IEA production stats (counts)'!X:X,'IEA production stats (counts)'!$E:$E,$D111,'IEA production stats (counts)'!$AQ:$AQ,$C111)</f>
        <v>9</v>
      </c>
      <c r="AL111" s="58">
        <f>COUNTIFS('Country groupings'!$F:$F,$C111)-SUMIFS('IEA production stats (counts)'!Y:Y,'IEA production stats (counts)'!$E:$E,$D111,'IEA production stats (counts)'!$AQ:$AQ,$C111)</f>
        <v>9</v>
      </c>
      <c r="AM111" s="58">
        <f>COUNTIFS('Country groupings'!$F:$F,$C111)-SUMIFS('IEA production stats (counts)'!Z:Z,'IEA production stats (counts)'!$E:$E,$D111,'IEA production stats (counts)'!$AQ:$AQ,$C111)</f>
        <v>9</v>
      </c>
      <c r="AN111" s="58">
        <f>COUNTIFS('Country groupings'!$F:$F,$C111)-SUMIFS('IEA production stats (counts)'!AA:AA,'IEA production stats (counts)'!$E:$E,$D111,'IEA production stats (counts)'!$AQ:$AQ,$C111)</f>
        <v>9</v>
      </c>
      <c r="AO111" s="58">
        <f>COUNTIFS('Country groupings'!$F:$F,$C111)-SUMIFS('IEA production stats (counts)'!AB:AB,'IEA production stats (counts)'!$E:$E,$D111,'IEA production stats (counts)'!$AQ:$AQ,$C111)</f>
        <v>9</v>
      </c>
      <c r="AP111" s="58">
        <f>COUNTIFS('Country groupings'!$F:$F,$C111)-SUMIFS('IEA production stats (counts)'!AC:AC,'IEA production stats (counts)'!$E:$E,$D111,'IEA production stats (counts)'!$AQ:$AQ,$C111)</f>
        <v>9</v>
      </c>
      <c r="AQ111" s="58">
        <f>COUNTIFS('Country groupings'!$F:$F,$C111)-SUMIFS('IEA production stats (counts)'!AD:AD,'IEA production stats (counts)'!$E:$E,$D111,'IEA production stats (counts)'!$AQ:$AQ,$C111)</f>
        <v>9</v>
      </c>
      <c r="AR111" s="58">
        <f>COUNTIFS('Country groupings'!$F:$F,$C111)-SUMIFS('IEA production stats (counts)'!AE:AE,'IEA production stats (counts)'!$E:$E,$D111,'IEA production stats (counts)'!$AQ:$AQ,$C111)</f>
        <v>9</v>
      </c>
      <c r="AS111" s="58">
        <f>COUNTIFS('Country groupings'!$F:$F,$C111)-SUMIFS('IEA production stats (counts)'!AF:AF,'IEA production stats (counts)'!$E:$E,$D111,'IEA production stats (counts)'!$AQ:$AQ,$C111)</f>
        <v>9</v>
      </c>
      <c r="AT111" s="58">
        <f>COUNTIFS('Country groupings'!$F:$F,$C111)-SUMIFS('IEA production stats (counts)'!AG:AG,'IEA production stats (counts)'!$E:$E,$D111,'IEA production stats (counts)'!$AQ:$AQ,$C111)</f>
        <v>9</v>
      </c>
      <c r="AU111" s="58">
        <f>COUNTIFS('Country groupings'!$F:$F,$C111)-SUMIFS('IEA production stats (counts)'!AH:AH,'IEA production stats (counts)'!$E:$E,$D111,'IEA production stats (counts)'!$AQ:$AQ,$C111)</f>
        <v>9</v>
      </c>
      <c r="AV111" s="58">
        <f>COUNTIFS('Country groupings'!$F:$F,$C111)-SUMIFS('IEA production stats (counts)'!AI:AI,'IEA production stats (counts)'!$E:$E,$D111,'IEA production stats (counts)'!$AQ:$AQ,$C111)</f>
        <v>9</v>
      </c>
      <c r="AW111" s="58">
        <f>COUNTIFS('Country groupings'!$F:$F,$C111)-SUMIFS('IEA production stats (counts)'!AJ:AJ,'IEA production stats (counts)'!$E:$E,$D111,'IEA production stats (counts)'!$AQ:$AQ,$C111)</f>
        <v>9</v>
      </c>
      <c r="AX111" s="58">
        <f>COUNTIFS('Country groupings'!$F:$F,$C111)-SUMIFS('IEA production stats (counts)'!AK:AK,'IEA production stats (counts)'!$E:$E,$D111,'IEA production stats (counts)'!$AQ:$AQ,$C111)</f>
        <v>9</v>
      </c>
      <c r="AY111" s="58">
        <f>COUNTIFS('Country groupings'!$F:$F,$C111)-SUMIFS('IEA production stats (counts)'!AL:AL,'IEA production stats (counts)'!$E:$E,$D111,'IEA production stats (counts)'!$AQ:$AQ,$C111)</f>
        <v>27</v>
      </c>
      <c r="AZ111" s="62">
        <f>SUMIFS('IEA production stats (counts)'!Q:Q,'IEA production stats (counts)'!$E:$E,$D111,'IEA production stats (counts)'!$AQ:$AQ,$C111)</f>
        <v>24</v>
      </c>
      <c r="BA111" s="62">
        <f>SUMIFS('IEA production stats (counts)'!R:R,'IEA production stats (counts)'!$E:$E,$D111,'IEA production stats (counts)'!$AQ:$AQ,$C111)</f>
        <v>24</v>
      </c>
      <c r="BB111" s="62">
        <f>SUMIFS('IEA production stats (counts)'!S:S,'IEA production stats (counts)'!$E:$E,$D111,'IEA production stats (counts)'!$AQ:$AQ,$C111)</f>
        <v>24</v>
      </c>
      <c r="BC111" s="62">
        <f>SUMIFS('IEA production stats (counts)'!T:T,'IEA production stats (counts)'!$E:$E,$D111,'IEA production stats (counts)'!$AQ:$AQ,$C111)</f>
        <v>24</v>
      </c>
      <c r="BD111" s="62">
        <f>SUMIFS('IEA production stats (counts)'!U:U,'IEA production stats (counts)'!$E:$E,$D111,'IEA production stats (counts)'!$AQ:$AQ,$C111)</f>
        <v>24</v>
      </c>
      <c r="BE111" s="62">
        <f>SUMIFS('IEA production stats (counts)'!V:V,'IEA production stats (counts)'!$E:$E,$D111,'IEA production stats (counts)'!$AQ:$AQ,$C111)</f>
        <v>24</v>
      </c>
      <c r="BF111" s="62">
        <f>SUMIFS('IEA production stats (counts)'!W:W,'IEA production stats (counts)'!$E:$E,$D111,'IEA production stats (counts)'!$AQ:$AQ,$C111)</f>
        <v>24</v>
      </c>
      <c r="BG111" s="62">
        <f>SUMIFS('IEA production stats (counts)'!X:X,'IEA production stats (counts)'!$E:$E,$D111,'IEA production stats (counts)'!$AQ:$AQ,$C111)</f>
        <v>24</v>
      </c>
      <c r="BH111" s="62">
        <f>SUMIFS('IEA production stats (counts)'!Y:Y,'IEA production stats (counts)'!$E:$E,$D111,'IEA production stats (counts)'!$AQ:$AQ,$C111)</f>
        <v>24</v>
      </c>
      <c r="BI111" s="62">
        <f>SUMIFS('IEA production stats (counts)'!Z:Z,'IEA production stats (counts)'!$E:$E,$D111,'IEA production stats (counts)'!$AQ:$AQ,$C111)</f>
        <v>24</v>
      </c>
      <c r="BJ111" s="62">
        <f>SUMIFS('IEA production stats (counts)'!AA:AA,'IEA production stats (counts)'!$E:$E,$D111,'IEA production stats (counts)'!$AQ:$AQ,$C111)</f>
        <v>24</v>
      </c>
      <c r="BK111" s="62">
        <f>SUMIFS('IEA production stats (counts)'!AB:AB,'IEA production stats (counts)'!$E:$E,$D111,'IEA production stats (counts)'!$AQ:$AQ,$C111)</f>
        <v>24</v>
      </c>
      <c r="BL111" s="62">
        <f>SUMIFS('IEA production stats (counts)'!AC:AC,'IEA production stats (counts)'!$E:$E,$D111,'IEA production stats (counts)'!$AQ:$AQ,$C111)</f>
        <v>24</v>
      </c>
      <c r="BM111" s="62">
        <f>SUMIFS('IEA production stats (counts)'!AD:AD,'IEA production stats (counts)'!$E:$E,$D111,'IEA production stats (counts)'!$AQ:$AQ,$C111)</f>
        <v>24</v>
      </c>
      <c r="BN111" s="62">
        <f>SUMIFS('IEA production stats (counts)'!AE:AE,'IEA production stats (counts)'!$E:$E,$D111,'IEA production stats (counts)'!$AQ:$AQ,$C111)</f>
        <v>24</v>
      </c>
      <c r="BO111" s="62">
        <f>SUMIFS('IEA production stats (counts)'!AF:AF,'IEA production stats (counts)'!$E:$E,$D111,'IEA production stats (counts)'!$AQ:$AQ,$C111)</f>
        <v>24</v>
      </c>
      <c r="BP111" s="62">
        <f>SUMIFS('IEA production stats (counts)'!AG:AG,'IEA production stats (counts)'!$E:$E,$D111,'IEA production stats (counts)'!$AQ:$AQ,$C111)</f>
        <v>24</v>
      </c>
      <c r="BQ111" s="62">
        <f>SUMIFS('IEA production stats (counts)'!AH:AH,'IEA production stats (counts)'!$E:$E,$D111,'IEA production stats (counts)'!$AQ:$AQ,$C111)</f>
        <v>24</v>
      </c>
      <c r="BR111" s="62">
        <f>SUMIFS('IEA production stats (counts)'!AI:AI,'IEA production stats (counts)'!$E:$E,$D111,'IEA production stats (counts)'!$AQ:$AQ,$C111)</f>
        <v>24</v>
      </c>
      <c r="BS111" s="62">
        <f>SUMIFS('IEA production stats (counts)'!AJ:AJ,'IEA production stats (counts)'!$E:$E,$D111,'IEA production stats (counts)'!$AQ:$AQ,$C111)</f>
        <v>24</v>
      </c>
      <c r="BT111" s="62">
        <f>SUMIFS('IEA production stats (counts)'!AK:AK,'IEA production stats (counts)'!$E:$E,$D111,'IEA production stats (counts)'!$AQ:$AQ,$C111)</f>
        <v>24</v>
      </c>
      <c r="BU111" s="62">
        <f>SUMIFS('IEA production stats (counts)'!AL:AL,'IEA production stats (counts)'!$E:$E,$D111,'IEA production stats (counts)'!$AQ:$AQ,$C111)</f>
        <v>6</v>
      </c>
      <c r="BV111" s="66">
        <f t="shared" si="29"/>
        <v>72.727272727272734</v>
      </c>
      <c r="BW111" s="66">
        <f t="shared" si="48"/>
        <v>72.727272727272734</v>
      </c>
      <c r="BX111" s="66">
        <f t="shared" si="49"/>
        <v>72.727272727272734</v>
      </c>
      <c r="BY111" s="66">
        <f t="shared" si="50"/>
        <v>72.727272727272734</v>
      </c>
      <c r="BZ111" s="66">
        <f t="shared" si="30"/>
        <v>72.727272727272734</v>
      </c>
      <c r="CA111" s="66">
        <f t="shared" si="31"/>
        <v>72.727272727272734</v>
      </c>
      <c r="CB111" s="66">
        <f t="shared" si="32"/>
        <v>72.727272727272734</v>
      </c>
      <c r="CC111" s="66">
        <f t="shared" si="33"/>
        <v>72.727272727272734</v>
      </c>
      <c r="CD111" s="66">
        <f t="shared" si="34"/>
        <v>72.727272727272734</v>
      </c>
      <c r="CE111" s="66">
        <f t="shared" si="35"/>
        <v>72.727272727272734</v>
      </c>
      <c r="CF111" s="66">
        <f t="shared" si="36"/>
        <v>72.727272727272734</v>
      </c>
      <c r="CG111" s="66">
        <f t="shared" si="37"/>
        <v>72.727272727272734</v>
      </c>
      <c r="CH111" s="66">
        <f t="shared" si="38"/>
        <v>72.727272727272734</v>
      </c>
      <c r="CI111" s="66">
        <f t="shared" si="39"/>
        <v>72.727272727272734</v>
      </c>
      <c r="CJ111" s="66">
        <f t="shared" si="40"/>
        <v>72.727272727272734</v>
      </c>
      <c r="CK111" s="66">
        <f t="shared" si="41"/>
        <v>72.727272727272734</v>
      </c>
      <c r="CL111" s="66">
        <f t="shared" si="42"/>
        <v>72.727272727272734</v>
      </c>
      <c r="CM111" s="66">
        <f t="shared" si="43"/>
        <v>72.727272727272734</v>
      </c>
      <c r="CN111" s="66">
        <f t="shared" si="44"/>
        <v>72.727272727272734</v>
      </c>
      <c r="CO111" s="66">
        <f t="shared" si="45"/>
        <v>72.727272727272734</v>
      </c>
      <c r="CP111" s="66">
        <f t="shared" si="46"/>
        <v>72.727272727272734</v>
      </c>
      <c r="CQ111" s="66">
        <f t="shared" si="47"/>
        <v>18.181818181818183</v>
      </c>
    </row>
    <row r="112" spans="1:95" x14ac:dyDescent="0.25">
      <c r="A112" s="5" t="str">
        <f t="shared" si="52"/>
        <v>120MRENEW</v>
      </c>
      <c r="B112" s="3">
        <v>120</v>
      </c>
      <c r="C112" t="str">
        <f>VLOOKUP($B112,'Lookup codes'!$A:$C,2,FALSE)</f>
        <v>Latin America and Caribbean</v>
      </c>
      <c r="D112" t="s">
        <v>640</v>
      </c>
      <c r="E112" t="s">
        <v>641</v>
      </c>
      <c r="F112" t="s">
        <v>794</v>
      </c>
      <c r="G112" t="s">
        <v>528</v>
      </c>
      <c r="H112" s="45">
        <f>SUMIFS('IEA production stats by year'!Q:Q,'IEA production stats by year'!$E:$E,$D112,'IEA production stats by year'!$AQ:$AQ,$C112)</f>
        <v>6078635.5699999984</v>
      </c>
      <c r="I112" s="45">
        <f>SUMIFS('IEA production stats by year'!R:R,'IEA production stats by year'!$E:$E,$D112,'IEA production stats by year'!$AQ:$AQ,$C112)</f>
        <v>6015456.6867000014</v>
      </c>
      <c r="J112" s="45">
        <f>SUMIFS('IEA production stats by year'!S:S,'IEA production stats by year'!$E:$E,$D112,'IEA production stats by year'!$AQ:$AQ,$C112)</f>
        <v>6286370.8114000009</v>
      </c>
      <c r="K112" s="45">
        <f>SUMIFS('IEA production stats by year'!T:T,'IEA production stats by year'!$E:$E,$D112,'IEA production stats by year'!$AQ:$AQ,$C112)</f>
        <v>6653745.4166000001</v>
      </c>
      <c r="L112" s="45">
        <f>SUMIFS('IEA production stats by year'!U:U,'IEA production stats by year'!$E:$E,$D112,'IEA production stats by year'!$AQ:$AQ,$C112)</f>
        <v>6941144.4343999997</v>
      </c>
      <c r="M112" s="45">
        <f>SUMIFS('IEA production stats by year'!V:V,'IEA production stats by year'!$E:$E,$D112,'IEA production stats by year'!$AQ:$AQ,$C112)</f>
        <v>7210209.2870000005</v>
      </c>
      <c r="N112" s="45">
        <f>SUMIFS('IEA production stats by year'!W:W,'IEA production stats by year'!$E:$E,$D112,'IEA production stats by year'!$AQ:$AQ,$C112)</f>
        <v>7491637.5716999983</v>
      </c>
      <c r="O112" s="45">
        <f>SUMIFS('IEA production stats by year'!X:X,'IEA production stats by year'!$E:$E,$D112,'IEA production stats by year'!$AQ:$AQ,$C112)</f>
        <v>7909121.0596000003</v>
      </c>
      <c r="P112" s="45">
        <f>SUMIFS('IEA production stats by year'!Y:Y,'IEA production stats by year'!$E:$E,$D112,'IEA production stats by year'!$AQ:$AQ,$C112)</f>
        <v>8167942.1987000005</v>
      </c>
      <c r="Q112" s="45">
        <f>SUMIFS('IEA production stats by year'!Z:Z,'IEA production stats by year'!$E:$E,$D112,'IEA production stats by year'!$AQ:$AQ,$C112)</f>
        <v>8052425.1669999985</v>
      </c>
      <c r="R112" s="45">
        <f>SUMIFS('IEA production stats by year'!AA:AA,'IEA production stats by year'!$E:$E,$D112,'IEA production stats by year'!$AQ:$AQ,$C112)</f>
        <v>8419469.5004999992</v>
      </c>
      <c r="S112" s="45">
        <f>SUMIFS('IEA production stats by year'!AB:AB,'IEA production stats by year'!$E:$E,$D112,'IEA production stats by year'!$AQ:$AQ,$C112)</f>
        <v>8431334.4016999993</v>
      </c>
      <c r="T112" s="45">
        <f>SUMIFS('IEA production stats by year'!AC:AC,'IEA production stats by year'!$E:$E,$D112,'IEA production stats by year'!$AQ:$AQ,$C112)</f>
        <v>8636226.4337000009</v>
      </c>
      <c r="U112" s="45">
        <f>SUMIFS('IEA production stats by year'!AD:AD,'IEA production stats by year'!$E:$E,$D112,'IEA production stats by year'!$AQ:$AQ,$C112)</f>
        <v>8869430.2892000005</v>
      </c>
      <c r="V112" s="45">
        <f>SUMIFS('IEA production stats by year'!AE:AE,'IEA production stats by year'!$E:$E,$D112,'IEA production stats by year'!$AQ:$AQ,$C112)</f>
        <v>8803054.2064000033</v>
      </c>
      <c r="W112" s="45">
        <f>SUMIFS('IEA production stats by year'!AF:AF,'IEA production stats by year'!$E:$E,$D112,'IEA production stats by year'!$AQ:$AQ,$C112)</f>
        <v>8904441.1773000006</v>
      </c>
      <c r="X112" s="45">
        <f>SUMIFS('IEA production stats by year'!AG:AG,'IEA production stats by year'!$E:$E,$D112,'IEA production stats by year'!$AQ:$AQ,$C112)</f>
        <v>9093599.1435999982</v>
      </c>
      <c r="Y112" s="45">
        <f>SUMIFS('IEA production stats by year'!AH:AH,'IEA production stats by year'!$E:$E,$D112,'IEA production stats by year'!$AQ:$AQ,$C112)</f>
        <v>9288711.4635000005</v>
      </c>
      <c r="Z112" s="45">
        <f>SUMIFS('IEA production stats by year'!AI:AI,'IEA production stats by year'!$E:$E,$D112,'IEA production stats by year'!$AQ:$AQ,$C112)</f>
        <v>9512284.0963000003</v>
      </c>
      <c r="AA112" s="45">
        <f>SUMIFS('IEA production stats by year'!AJ:AJ,'IEA production stats by year'!$E:$E,$D112,'IEA production stats by year'!$AQ:$AQ,$C112)</f>
        <v>9621355.9893000033</v>
      </c>
      <c r="AB112" s="45">
        <f>SUMIFS('IEA production stats by year'!AK:AK,'IEA production stats by year'!$E:$E,$D112,'IEA production stats by year'!$AQ:$AQ,$C112)</f>
        <v>9812808.5268999971</v>
      </c>
      <c r="AC112" s="45">
        <f>SUMIFS('IEA production stats by year'!AL:AL,'IEA production stats by year'!$E:$E,$D112,'IEA production stats by year'!$AQ:$AQ,$C112)</f>
        <v>7555125.2396</v>
      </c>
      <c r="AD112" s="58">
        <f>COUNTIFS('Country groupings'!$F:$F,$C112)-SUMIFS('IEA production stats (counts)'!Q:Q,'IEA production stats (counts)'!$E:$E,$D112,'IEA production stats (counts)'!$AQ:$AQ,$C112)</f>
        <v>9</v>
      </c>
      <c r="AE112" s="58">
        <f>COUNTIFS('Country groupings'!$F:$F,$C112)-SUMIFS('IEA production stats (counts)'!R:R,'IEA production stats (counts)'!$E:$E,$D112,'IEA production stats (counts)'!$AQ:$AQ,$C112)</f>
        <v>9</v>
      </c>
      <c r="AF112" s="58">
        <f>COUNTIFS('Country groupings'!$F:$F,$C112)-SUMIFS('IEA production stats (counts)'!S:S,'IEA production stats (counts)'!$E:$E,$D112,'IEA production stats (counts)'!$AQ:$AQ,$C112)</f>
        <v>9</v>
      </c>
      <c r="AG112" s="58">
        <f>COUNTIFS('Country groupings'!$F:$F,$C112)-SUMIFS('IEA production stats (counts)'!T:T,'IEA production stats (counts)'!$E:$E,$D112,'IEA production stats (counts)'!$AQ:$AQ,$C112)</f>
        <v>9</v>
      </c>
      <c r="AH112" s="58">
        <f>COUNTIFS('Country groupings'!$F:$F,$C112)-SUMIFS('IEA production stats (counts)'!U:U,'IEA production stats (counts)'!$E:$E,$D112,'IEA production stats (counts)'!$AQ:$AQ,$C112)</f>
        <v>9</v>
      </c>
      <c r="AI112" s="58">
        <f>COUNTIFS('Country groupings'!$F:$F,$C112)-SUMIFS('IEA production stats (counts)'!V:V,'IEA production stats (counts)'!$E:$E,$D112,'IEA production stats (counts)'!$AQ:$AQ,$C112)</f>
        <v>9</v>
      </c>
      <c r="AJ112" s="58">
        <f>COUNTIFS('Country groupings'!$F:$F,$C112)-SUMIFS('IEA production stats (counts)'!W:W,'IEA production stats (counts)'!$E:$E,$D112,'IEA production stats (counts)'!$AQ:$AQ,$C112)</f>
        <v>9</v>
      </c>
      <c r="AK112" s="58">
        <f>COUNTIFS('Country groupings'!$F:$F,$C112)-SUMIFS('IEA production stats (counts)'!X:X,'IEA production stats (counts)'!$E:$E,$D112,'IEA production stats (counts)'!$AQ:$AQ,$C112)</f>
        <v>9</v>
      </c>
      <c r="AL112" s="58">
        <f>COUNTIFS('Country groupings'!$F:$F,$C112)-SUMIFS('IEA production stats (counts)'!Y:Y,'IEA production stats (counts)'!$E:$E,$D112,'IEA production stats (counts)'!$AQ:$AQ,$C112)</f>
        <v>9</v>
      </c>
      <c r="AM112" s="58">
        <f>COUNTIFS('Country groupings'!$F:$F,$C112)-SUMIFS('IEA production stats (counts)'!Z:Z,'IEA production stats (counts)'!$E:$E,$D112,'IEA production stats (counts)'!$AQ:$AQ,$C112)</f>
        <v>9</v>
      </c>
      <c r="AN112" s="58">
        <f>COUNTIFS('Country groupings'!$F:$F,$C112)-SUMIFS('IEA production stats (counts)'!AA:AA,'IEA production stats (counts)'!$E:$E,$D112,'IEA production stats (counts)'!$AQ:$AQ,$C112)</f>
        <v>9</v>
      </c>
      <c r="AO112" s="58">
        <f>COUNTIFS('Country groupings'!$F:$F,$C112)-SUMIFS('IEA production stats (counts)'!AB:AB,'IEA production stats (counts)'!$E:$E,$D112,'IEA production stats (counts)'!$AQ:$AQ,$C112)</f>
        <v>9</v>
      </c>
      <c r="AP112" s="58">
        <f>COUNTIFS('Country groupings'!$F:$F,$C112)-SUMIFS('IEA production stats (counts)'!AC:AC,'IEA production stats (counts)'!$E:$E,$D112,'IEA production stats (counts)'!$AQ:$AQ,$C112)</f>
        <v>9</v>
      </c>
      <c r="AQ112" s="58">
        <f>COUNTIFS('Country groupings'!$F:$F,$C112)-SUMIFS('IEA production stats (counts)'!AD:AD,'IEA production stats (counts)'!$E:$E,$D112,'IEA production stats (counts)'!$AQ:$AQ,$C112)</f>
        <v>9</v>
      </c>
      <c r="AR112" s="58">
        <f>COUNTIFS('Country groupings'!$F:$F,$C112)-SUMIFS('IEA production stats (counts)'!AE:AE,'IEA production stats (counts)'!$E:$E,$D112,'IEA production stats (counts)'!$AQ:$AQ,$C112)</f>
        <v>9</v>
      </c>
      <c r="AS112" s="58">
        <f>COUNTIFS('Country groupings'!$F:$F,$C112)-SUMIFS('IEA production stats (counts)'!AF:AF,'IEA production stats (counts)'!$E:$E,$D112,'IEA production stats (counts)'!$AQ:$AQ,$C112)</f>
        <v>9</v>
      </c>
      <c r="AT112" s="58">
        <f>COUNTIFS('Country groupings'!$F:$F,$C112)-SUMIFS('IEA production stats (counts)'!AG:AG,'IEA production stats (counts)'!$E:$E,$D112,'IEA production stats (counts)'!$AQ:$AQ,$C112)</f>
        <v>9</v>
      </c>
      <c r="AU112" s="58">
        <f>COUNTIFS('Country groupings'!$F:$F,$C112)-SUMIFS('IEA production stats (counts)'!AH:AH,'IEA production stats (counts)'!$E:$E,$D112,'IEA production stats (counts)'!$AQ:$AQ,$C112)</f>
        <v>9</v>
      </c>
      <c r="AV112" s="58">
        <f>COUNTIFS('Country groupings'!$F:$F,$C112)-SUMIFS('IEA production stats (counts)'!AI:AI,'IEA production stats (counts)'!$E:$E,$D112,'IEA production stats (counts)'!$AQ:$AQ,$C112)</f>
        <v>9</v>
      </c>
      <c r="AW112" s="58">
        <f>COUNTIFS('Country groupings'!$F:$F,$C112)-SUMIFS('IEA production stats (counts)'!AJ:AJ,'IEA production stats (counts)'!$E:$E,$D112,'IEA production stats (counts)'!$AQ:$AQ,$C112)</f>
        <v>9</v>
      </c>
      <c r="AX112" s="58">
        <f>COUNTIFS('Country groupings'!$F:$F,$C112)-SUMIFS('IEA production stats (counts)'!AK:AK,'IEA production stats (counts)'!$E:$E,$D112,'IEA production stats (counts)'!$AQ:$AQ,$C112)</f>
        <v>9</v>
      </c>
      <c r="AY112" s="58">
        <f>COUNTIFS('Country groupings'!$F:$F,$C112)-SUMIFS('IEA production stats (counts)'!AL:AL,'IEA production stats (counts)'!$E:$E,$D112,'IEA production stats (counts)'!$AQ:$AQ,$C112)</f>
        <v>27</v>
      </c>
      <c r="AZ112" s="62">
        <f>SUMIFS('IEA production stats (counts)'!Q:Q,'IEA production stats (counts)'!$E:$E,$D112,'IEA production stats (counts)'!$AQ:$AQ,$C112)</f>
        <v>24</v>
      </c>
      <c r="BA112" s="62">
        <f>SUMIFS('IEA production stats (counts)'!R:R,'IEA production stats (counts)'!$E:$E,$D112,'IEA production stats (counts)'!$AQ:$AQ,$C112)</f>
        <v>24</v>
      </c>
      <c r="BB112" s="62">
        <f>SUMIFS('IEA production stats (counts)'!S:S,'IEA production stats (counts)'!$E:$E,$D112,'IEA production stats (counts)'!$AQ:$AQ,$C112)</f>
        <v>24</v>
      </c>
      <c r="BC112" s="62">
        <f>SUMIFS('IEA production stats (counts)'!T:T,'IEA production stats (counts)'!$E:$E,$D112,'IEA production stats (counts)'!$AQ:$AQ,$C112)</f>
        <v>24</v>
      </c>
      <c r="BD112" s="62">
        <f>SUMIFS('IEA production stats (counts)'!U:U,'IEA production stats (counts)'!$E:$E,$D112,'IEA production stats (counts)'!$AQ:$AQ,$C112)</f>
        <v>24</v>
      </c>
      <c r="BE112" s="62">
        <f>SUMIFS('IEA production stats (counts)'!V:V,'IEA production stats (counts)'!$E:$E,$D112,'IEA production stats (counts)'!$AQ:$AQ,$C112)</f>
        <v>24</v>
      </c>
      <c r="BF112" s="62">
        <f>SUMIFS('IEA production stats (counts)'!W:W,'IEA production stats (counts)'!$E:$E,$D112,'IEA production stats (counts)'!$AQ:$AQ,$C112)</f>
        <v>24</v>
      </c>
      <c r="BG112" s="62">
        <f>SUMIFS('IEA production stats (counts)'!X:X,'IEA production stats (counts)'!$E:$E,$D112,'IEA production stats (counts)'!$AQ:$AQ,$C112)</f>
        <v>24</v>
      </c>
      <c r="BH112" s="62">
        <f>SUMIFS('IEA production stats (counts)'!Y:Y,'IEA production stats (counts)'!$E:$E,$D112,'IEA production stats (counts)'!$AQ:$AQ,$C112)</f>
        <v>24</v>
      </c>
      <c r="BI112" s="62">
        <f>SUMIFS('IEA production stats (counts)'!Z:Z,'IEA production stats (counts)'!$E:$E,$D112,'IEA production stats (counts)'!$AQ:$AQ,$C112)</f>
        <v>24</v>
      </c>
      <c r="BJ112" s="62">
        <f>SUMIFS('IEA production stats (counts)'!AA:AA,'IEA production stats (counts)'!$E:$E,$D112,'IEA production stats (counts)'!$AQ:$AQ,$C112)</f>
        <v>24</v>
      </c>
      <c r="BK112" s="62">
        <f>SUMIFS('IEA production stats (counts)'!AB:AB,'IEA production stats (counts)'!$E:$E,$D112,'IEA production stats (counts)'!$AQ:$AQ,$C112)</f>
        <v>24</v>
      </c>
      <c r="BL112" s="62">
        <f>SUMIFS('IEA production stats (counts)'!AC:AC,'IEA production stats (counts)'!$E:$E,$D112,'IEA production stats (counts)'!$AQ:$AQ,$C112)</f>
        <v>24</v>
      </c>
      <c r="BM112" s="62">
        <f>SUMIFS('IEA production stats (counts)'!AD:AD,'IEA production stats (counts)'!$E:$E,$D112,'IEA production stats (counts)'!$AQ:$AQ,$C112)</f>
        <v>24</v>
      </c>
      <c r="BN112" s="62">
        <f>SUMIFS('IEA production stats (counts)'!AE:AE,'IEA production stats (counts)'!$E:$E,$D112,'IEA production stats (counts)'!$AQ:$AQ,$C112)</f>
        <v>24</v>
      </c>
      <c r="BO112" s="62">
        <f>SUMIFS('IEA production stats (counts)'!AF:AF,'IEA production stats (counts)'!$E:$E,$D112,'IEA production stats (counts)'!$AQ:$AQ,$C112)</f>
        <v>24</v>
      </c>
      <c r="BP112" s="62">
        <f>SUMIFS('IEA production stats (counts)'!AG:AG,'IEA production stats (counts)'!$E:$E,$D112,'IEA production stats (counts)'!$AQ:$AQ,$C112)</f>
        <v>24</v>
      </c>
      <c r="BQ112" s="62">
        <f>SUMIFS('IEA production stats (counts)'!AH:AH,'IEA production stats (counts)'!$E:$E,$D112,'IEA production stats (counts)'!$AQ:$AQ,$C112)</f>
        <v>24</v>
      </c>
      <c r="BR112" s="62">
        <f>SUMIFS('IEA production stats (counts)'!AI:AI,'IEA production stats (counts)'!$E:$E,$D112,'IEA production stats (counts)'!$AQ:$AQ,$C112)</f>
        <v>24</v>
      </c>
      <c r="BS112" s="62">
        <f>SUMIFS('IEA production stats (counts)'!AJ:AJ,'IEA production stats (counts)'!$E:$E,$D112,'IEA production stats (counts)'!$AQ:$AQ,$C112)</f>
        <v>24</v>
      </c>
      <c r="BT112" s="62">
        <f>SUMIFS('IEA production stats (counts)'!AK:AK,'IEA production stats (counts)'!$E:$E,$D112,'IEA production stats (counts)'!$AQ:$AQ,$C112)</f>
        <v>24</v>
      </c>
      <c r="BU112" s="62">
        <f>SUMIFS('IEA production stats (counts)'!AL:AL,'IEA production stats (counts)'!$E:$E,$D112,'IEA production stats (counts)'!$AQ:$AQ,$C112)</f>
        <v>6</v>
      </c>
      <c r="BV112" s="66">
        <f t="shared" si="29"/>
        <v>72.727272727272734</v>
      </c>
      <c r="BW112" s="66">
        <f t="shared" si="48"/>
        <v>72.727272727272734</v>
      </c>
      <c r="BX112" s="66">
        <f t="shared" si="49"/>
        <v>72.727272727272734</v>
      </c>
      <c r="BY112" s="66">
        <f t="shared" si="50"/>
        <v>72.727272727272734</v>
      </c>
      <c r="BZ112" s="66">
        <f t="shared" si="30"/>
        <v>72.727272727272734</v>
      </c>
      <c r="CA112" s="66">
        <f t="shared" si="31"/>
        <v>72.727272727272734</v>
      </c>
      <c r="CB112" s="66">
        <f t="shared" si="32"/>
        <v>72.727272727272734</v>
      </c>
      <c r="CC112" s="66">
        <f t="shared" si="33"/>
        <v>72.727272727272734</v>
      </c>
      <c r="CD112" s="66">
        <f t="shared" si="34"/>
        <v>72.727272727272734</v>
      </c>
      <c r="CE112" s="66">
        <f t="shared" si="35"/>
        <v>72.727272727272734</v>
      </c>
      <c r="CF112" s="66">
        <f t="shared" si="36"/>
        <v>72.727272727272734</v>
      </c>
      <c r="CG112" s="66">
        <f t="shared" si="37"/>
        <v>72.727272727272734</v>
      </c>
      <c r="CH112" s="66">
        <f t="shared" si="38"/>
        <v>72.727272727272734</v>
      </c>
      <c r="CI112" s="66">
        <f t="shared" si="39"/>
        <v>72.727272727272734</v>
      </c>
      <c r="CJ112" s="66">
        <f t="shared" si="40"/>
        <v>72.727272727272734</v>
      </c>
      <c r="CK112" s="66">
        <f t="shared" si="41"/>
        <v>72.727272727272734</v>
      </c>
      <c r="CL112" s="66">
        <f t="shared" si="42"/>
        <v>72.727272727272734</v>
      </c>
      <c r="CM112" s="66">
        <f t="shared" si="43"/>
        <v>72.727272727272734</v>
      </c>
      <c r="CN112" s="66">
        <f t="shared" si="44"/>
        <v>72.727272727272734</v>
      </c>
      <c r="CO112" s="66">
        <f t="shared" si="45"/>
        <v>72.727272727272734</v>
      </c>
      <c r="CP112" s="66">
        <f t="shared" si="46"/>
        <v>72.727272727272734</v>
      </c>
      <c r="CQ112" s="66">
        <f t="shared" si="47"/>
        <v>18.181818181818183</v>
      </c>
    </row>
    <row r="113" spans="1:95" x14ac:dyDescent="0.25">
      <c r="A113" s="5" t="str">
        <f t="shared" si="52"/>
        <v>120TOTAL</v>
      </c>
      <c r="B113" s="3">
        <v>120</v>
      </c>
      <c r="C113" t="str">
        <f>VLOOKUP($B113,'Lookup codes'!$A:$C,2,FALSE)</f>
        <v>Latin America and Caribbean</v>
      </c>
      <c r="D113" t="s">
        <v>642</v>
      </c>
      <c r="E113" t="s">
        <v>643</v>
      </c>
      <c r="F113" t="s">
        <v>794</v>
      </c>
      <c r="G113" t="s">
        <v>528</v>
      </c>
      <c r="H113" s="45">
        <f>SUMIFS('IEA production stats by year'!Q:Q,'IEA production stats by year'!$E:$E,$D113,'IEA production stats by year'!$AQ:$AQ,$C113)</f>
        <v>35608397.686800003</v>
      </c>
      <c r="I113" s="45">
        <f>SUMIFS('IEA production stats by year'!R:R,'IEA production stats by year'!$E:$E,$D113,'IEA production stats by year'!$AQ:$AQ,$C113)</f>
        <v>36465085.224299997</v>
      </c>
      <c r="J113" s="45">
        <f>SUMIFS('IEA production stats by year'!S:S,'IEA production stats by year'!$E:$E,$D113,'IEA production stats by year'!$AQ:$AQ,$C113)</f>
        <v>36613374.4331</v>
      </c>
      <c r="K113" s="45">
        <f>SUMIFS('IEA production stats by year'!T:T,'IEA production stats by year'!$E:$E,$D113,'IEA production stats by year'!$AQ:$AQ,$C113)</f>
        <v>38188396.257700004</v>
      </c>
      <c r="L113" s="45">
        <f>SUMIFS('IEA production stats by year'!U:U,'IEA production stats by year'!$E:$E,$D113,'IEA production stats by year'!$AQ:$AQ,$C113)</f>
        <v>40032943.915100008</v>
      </c>
      <c r="M113" s="45">
        <f>SUMIFS('IEA production stats by year'!V:V,'IEA production stats by year'!$E:$E,$D113,'IEA production stats by year'!$AQ:$AQ,$C113)</f>
        <v>41075622.610999994</v>
      </c>
      <c r="N113" s="45">
        <f>SUMIFS('IEA production stats by year'!W:W,'IEA production stats by year'!$E:$E,$D113,'IEA production stats by year'!$AQ:$AQ,$C113)</f>
        <v>42053498.083299994</v>
      </c>
      <c r="O113" s="45">
        <f>SUMIFS('IEA production stats by year'!X:X,'IEA production stats by year'!$E:$E,$D113,'IEA production stats by year'!$AQ:$AQ,$C113)</f>
        <v>41879466.046000004</v>
      </c>
      <c r="P113" s="45">
        <f>SUMIFS('IEA production stats by year'!Y:Y,'IEA production stats by year'!$E:$E,$D113,'IEA production stats by year'!$AQ:$AQ,$C113)</f>
        <v>42349732.97770001</v>
      </c>
      <c r="Q113" s="45">
        <f>SUMIFS('IEA production stats by year'!Z:Z,'IEA production stats by year'!$E:$E,$D113,'IEA production stats by year'!$AQ:$AQ,$C113)</f>
        <v>41253911.078699999</v>
      </c>
      <c r="R113" s="45">
        <f>SUMIFS('IEA production stats by year'!AA:AA,'IEA production stats by year'!$E:$E,$D113,'IEA production stats by year'!$AQ:$AQ,$C113)</f>
        <v>42288691.012000002</v>
      </c>
      <c r="S113" s="45">
        <f>SUMIFS('IEA production stats by year'!AB:AB,'IEA production stats by year'!$E:$E,$D113,'IEA production stats by year'!$AQ:$AQ,$C113)</f>
        <v>43174536.433600001</v>
      </c>
      <c r="T113" s="45">
        <f>SUMIFS('IEA production stats by year'!AC:AC,'IEA production stats by year'!$E:$E,$D113,'IEA production stats by year'!$AQ:$AQ,$C113)</f>
        <v>43358885.470799997</v>
      </c>
      <c r="U113" s="45">
        <f>SUMIFS('IEA production stats by year'!AD:AD,'IEA production stats by year'!$E:$E,$D113,'IEA production stats by year'!$AQ:$AQ,$C113)</f>
        <v>43704219.182199992</v>
      </c>
      <c r="V113" s="45">
        <f>SUMIFS('IEA production stats by year'!AE:AE,'IEA production stats by year'!$E:$E,$D113,'IEA production stats by year'!$AQ:$AQ,$C113)</f>
        <v>43735873.320299998</v>
      </c>
      <c r="W113" s="45">
        <f>SUMIFS('IEA production stats by year'!AF:AF,'IEA production stats by year'!$E:$E,$D113,'IEA production stats by year'!$AQ:$AQ,$C113)</f>
        <v>42896687.096800007</v>
      </c>
      <c r="X113" s="45">
        <f>SUMIFS('IEA production stats by year'!AG:AG,'IEA production stats by year'!$E:$E,$D113,'IEA production stats by year'!$AQ:$AQ,$C113)</f>
        <v>41933133.729400009</v>
      </c>
      <c r="Y113" s="45">
        <f>SUMIFS('IEA production stats by year'!AH:AH,'IEA production stats by year'!$E:$E,$D113,'IEA production stats by year'!$AQ:$AQ,$C113)</f>
        <v>40724412.637500003</v>
      </c>
      <c r="Z113" s="45">
        <f>SUMIFS('IEA production stats by year'!AI:AI,'IEA production stats by year'!$E:$E,$D113,'IEA production stats by year'!$AQ:$AQ,$C113)</f>
        <v>39015393.76470001</v>
      </c>
      <c r="AA113" s="45">
        <f>SUMIFS('IEA production stats by year'!AJ:AJ,'IEA production stats by year'!$E:$E,$D113,'IEA production stats by year'!$AQ:$AQ,$C113)</f>
        <v>38046992.309000015</v>
      </c>
      <c r="AB113" s="45">
        <f>SUMIFS('IEA production stats by year'!AK:AK,'IEA production stats by year'!$E:$E,$D113,'IEA production stats by year'!$AQ:$AQ,$C113)</f>
        <v>35379437.550600007</v>
      </c>
      <c r="AC113" s="45">
        <f>SUMIFS('IEA production stats by year'!AL:AL,'IEA production stats by year'!$E:$E,$D113,'IEA production stats by year'!$AQ:$AQ,$C113)</f>
        <v>27218421.0187</v>
      </c>
      <c r="AD113" s="58">
        <f>COUNTIFS('Country groupings'!$F:$F,$C113)-SUMIFS('IEA production stats (counts)'!Q:Q,'IEA production stats (counts)'!$E:$E,$D113,'IEA production stats (counts)'!$AQ:$AQ,$C113)</f>
        <v>9</v>
      </c>
      <c r="AE113" s="58">
        <f>COUNTIFS('Country groupings'!$F:$F,$C113)-SUMIFS('IEA production stats (counts)'!R:R,'IEA production stats (counts)'!$E:$E,$D113,'IEA production stats (counts)'!$AQ:$AQ,$C113)</f>
        <v>9</v>
      </c>
      <c r="AF113" s="58">
        <f>COUNTIFS('Country groupings'!$F:$F,$C113)-SUMIFS('IEA production stats (counts)'!S:S,'IEA production stats (counts)'!$E:$E,$D113,'IEA production stats (counts)'!$AQ:$AQ,$C113)</f>
        <v>9</v>
      </c>
      <c r="AG113" s="58">
        <f>COUNTIFS('Country groupings'!$F:$F,$C113)-SUMIFS('IEA production stats (counts)'!T:T,'IEA production stats (counts)'!$E:$E,$D113,'IEA production stats (counts)'!$AQ:$AQ,$C113)</f>
        <v>9</v>
      </c>
      <c r="AH113" s="58">
        <f>COUNTIFS('Country groupings'!$F:$F,$C113)-SUMIFS('IEA production stats (counts)'!U:U,'IEA production stats (counts)'!$E:$E,$D113,'IEA production stats (counts)'!$AQ:$AQ,$C113)</f>
        <v>9</v>
      </c>
      <c r="AI113" s="58">
        <f>COUNTIFS('Country groupings'!$F:$F,$C113)-SUMIFS('IEA production stats (counts)'!V:V,'IEA production stats (counts)'!$E:$E,$D113,'IEA production stats (counts)'!$AQ:$AQ,$C113)</f>
        <v>9</v>
      </c>
      <c r="AJ113" s="58">
        <f>COUNTIFS('Country groupings'!$F:$F,$C113)-SUMIFS('IEA production stats (counts)'!W:W,'IEA production stats (counts)'!$E:$E,$D113,'IEA production stats (counts)'!$AQ:$AQ,$C113)</f>
        <v>9</v>
      </c>
      <c r="AK113" s="58">
        <f>COUNTIFS('Country groupings'!$F:$F,$C113)-SUMIFS('IEA production stats (counts)'!X:X,'IEA production stats (counts)'!$E:$E,$D113,'IEA production stats (counts)'!$AQ:$AQ,$C113)</f>
        <v>9</v>
      </c>
      <c r="AL113" s="58">
        <f>COUNTIFS('Country groupings'!$F:$F,$C113)-SUMIFS('IEA production stats (counts)'!Y:Y,'IEA production stats (counts)'!$E:$E,$D113,'IEA production stats (counts)'!$AQ:$AQ,$C113)</f>
        <v>9</v>
      </c>
      <c r="AM113" s="58">
        <f>COUNTIFS('Country groupings'!$F:$F,$C113)-SUMIFS('IEA production stats (counts)'!Z:Z,'IEA production stats (counts)'!$E:$E,$D113,'IEA production stats (counts)'!$AQ:$AQ,$C113)</f>
        <v>9</v>
      </c>
      <c r="AN113" s="58">
        <f>COUNTIFS('Country groupings'!$F:$F,$C113)-SUMIFS('IEA production stats (counts)'!AA:AA,'IEA production stats (counts)'!$E:$E,$D113,'IEA production stats (counts)'!$AQ:$AQ,$C113)</f>
        <v>9</v>
      </c>
      <c r="AO113" s="58">
        <f>COUNTIFS('Country groupings'!$F:$F,$C113)-SUMIFS('IEA production stats (counts)'!AB:AB,'IEA production stats (counts)'!$E:$E,$D113,'IEA production stats (counts)'!$AQ:$AQ,$C113)</f>
        <v>9</v>
      </c>
      <c r="AP113" s="58">
        <f>COUNTIFS('Country groupings'!$F:$F,$C113)-SUMIFS('IEA production stats (counts)'!AC:AC,'IEA production stats (counts)'!$E:$E,$D113,'IEA production stats (counts)'!$AQ:$AQ,$C113)</f>
        <v>9</v>
      </c>
      <c r="AQ113" s="58">
        <f>COUNTIFS('Country groupings'!$F:$F,$C113)-SUMIFS('IEA production stats (counts)'!AD:AD,'IEA production stats (counts)'!$E:$E,$D113,'IEA production stats (counts)'!$AQ:$AQ,$C113)</f>
        <v>9</v>
      </c>
      <c r="AR113" s="58">
        <f>COUNTIFS('Country groupings'!$F:$F,$C113)-SUMIFS('IEA production stats (counts)'!AE:AE,'IEA production stats (counts)'!$E:$E,$D113,'IEA production stats (counts)'!$AQ:$AQ,$C113)</f>
        <v>9</v>
      </c>
      <c r="AS113" s="58">
        <f>COUNTIFS('Country groupings'!$F:$F,$C113)-SUMIFS('IEA production stats (counts)'!AF:AF,'IEA production stats (counts)'!$E:$E,$D113,'IEA production stats (counts)'!$AQ:$AQ,$C113)</f>
        <v>9</v>
      </c>
      <c r="AT113" s="58">
        <f>COUNTIFS('Country groupings'!$F:$F,$C113)-SUMIFS('IEA production stats (counts)'!AG:AG,'IEA production stats (counts)'!$E:$E,$D113,'IEA production stats (counts)'!$AQ:$AQ,$C113)</f>
        <v>9</v>
      </c>
      <c r="AU113" s="58">
        <f>COUNTIFS('Country groupings'!$F:$F,$C113)-SUMIFS('IEA production stats (counts)'!AH:AH,'IEA production stats (counts)'!$E:$E,$D113,'IEA production stats (counts)'!$AQ:$AQ,$C113)</f>
        <v>9</v>
      </c>
      <c r="AV113" s="58">
        <f>COUNTIFS('Country groupings'!$F:$F,$C113)-SUMIFS('IEA production stats (counts)'!AI:AI,'IEA production stats (counts)'!$E:$E,$D113,'IEA production stats (counts)'!$AQ:$AQ,$C113)</f>
        <v>9</v>
      </c>
      <c r="AW113" s="58">
        <f>COUNTIFS('Country groupings'!$F:$F,$C113)-SUMIFS('IEA production stats (counts)'!AJ:AJ,'IEA production stats (counts)'!$E:$E,$D113,'IEA production stats (counts)'!$AQ:$AQ,$C113)</f>
        <v>9</v>
      </c>
      <c r="AX113" s="58">
        <f>COUNTIFS('Country groupings'!$F:$F,$C113)-SUMIFS('IEA production stats (counts)'!AK:AK,'IEA production stats (counts)'!$E:$E,$D113,'IEA production stats (counts)'!$AQ:$AQ,$C113)</f>
        <v>9</v>
      </c>
      <c r="AY113" s="58">
        <f>COUNTIFS('Country groupings'!$F:$F,$C113)-SUMIFS('IEA production stats (counts)'!AL:AL,'IEA production stats (counts)'!$E:$E,$D113,'IEA production stats (counts)'!$AQ:$AQ,$C113)</f>
        <v>27</v>
      </c>
      <c r="AZ113" s="62">
        <f>SUMIFS('IEA production stats (counts)'!Q:Q,'IEA production stats (counts)'!$E:$E,$D113,'IEA production stats (counts)'!$AQ:$AQ,$C113)</f>
        <v>24</v>
      </c>
      <c r="BA113" s="62">
        <f>SUMIFS('IEA production stats (counts)'!R:R,'IEA production stats (counts)'!$E:$E,$D113,'IEA production stats (counts)'!$AQ:$AQ,$C113)</f>
        <v>24</v>
      </c>
      <c r="BB113" s="62">
        <f>SUMIFS('IEA production stats (counts)'!S:S,'IEA production stats (counts)'!$E:$E,$D113,'IEA production stats (counts)'!$AQ:$AQ,$C113)</f>
        <v>24</v>
      </c>
      <c r="BC113" s="62">
        <f>SUMIFS('IEA production stats (counts)'!T:T,'IEA production stats (counts)'!$E:$E,$D113,'IEA production stats (counts)'!$AQ:$AQ,$C113)</f>
        <v>24</v>
      </c>
      <c r="BD113" s="62">
        <f>SUMIFS('IEA production stats (counts)'!U:U,'IEA production stats (counts)'!$E:$E,$D113,'IEA production stats (counts)'!$AQ:$AQ,$C113)</f>
        <v>24</v>
      </c>
      <c r="BE113" s="62">
        <f>SUMIFS('IEA production stats (counts)'!V:V,'IEA production stats (counts)'!$E:$E,$D113,'IEA production stats (counts)'!$AQ:$AQ,$C113)</f>
        <v>24</v>
      </c>
      <c r="BF113" s="62">
        <f>SUMIFS('IEA production stats (counts)'!W:W,'IEA production stats (counts)'!$E:$E,$D113,'IEA production stats (counts)'!$AQ:$AQ,$C113)</f>
        <v>24</v>
      </c>
      <c r="BG113" s="62">
        <f>SUMIFS('IEA production stats (counts)'!X:X,'IEA production stats (counts)'!$E:$E,$D113,'IEA production stats (counts)'!$AQ:$AQ,$C113)</f>
        <v>24</v>
      </c>
      <c r="BH113" s="62">
        <f>SUMIFS('IEA production stats (counts)'!Y:Y,'IEA production stats (counts)'!$E:$E,$D113,'IEA production stats (counts)'!$AQ:$AQ,$C113)</f>
        <v>24</v>
      </c>
      <c r="BI113" s="62">
        <f>SUMIFS('IEA production stats (counts)'!Z:Z,'IEA production stats (counts)'!$E:$E,$D113,'IEA production stats (counts)'!$AQ:$AQ,$C113)</f>
        <v>24</v>
      </c>
      <c r="BJ113" s="62">
        <f>SUMIFS('IEA production stats (counts)'!AA:AA,'IEA production stats (counts)'!$E:$E,$D113,'IEA production stats (counts)'!$AQ:$AQ,$C113)</f>
        <v>24</v>
      </c>
      <c r="BK113" s="62">
        <f>SUMIFS('IEA production stats (counts)'!AB:AB,'IEA production stats (counts)'!$E:$E,$D113,'IEA production stats (counts)'!$AQ:$AQ,$C113)</f>
        <v>24</v>
      </c>
      <c r="BL113" s="62">
        <f>SUMIFS('IEA production stats (counts)'!AC:AC,'IEA production stats (counts)'!$E:$E,$D113,'IEA production stats (counts)'!$AQ:$AQ,$C113)</f>
        <v>24</v>
      </c>
      <c r="BM113" s="62">
        <f>SUMIFS('IEA production stats (counts)'!AD:AD,'IEA production stats (counts)'!$E:$E,$D113,'IEA production stats (counts)'!$AQ:$AQ,$C113)</f>
        <v>24</v>
      </c>
      <c r="BN113" s="62">
        <f>SUMIFS('IEA production stats (counts)'!AE:AE,'IEA production stats (counts)'!$E:$E,$D113,'IEA production stats (counts)'!$AQ:$AQ,$C113)</f>
        <v>24</v>
      </c>
      <c r="BO113" s="62">
        <f>SUMIFS('IEA production stats (counts)'!AF:AF,'IEA production stats (counts)'!$E:$E,$D113,'IEA production stats (counts)'!$AQ:$AQ,$C113)</f>
        <v>24</v>
      </c>
      <c r="BP113" s="62">
        <f>SUMIFS('IEA production stats (counts)'!AG:AG,'IEA production stats (counts)'!$E:$E,$D113,'IEA production stats (counts)'!$AQ:$AQ,$C113)</f>
        <v>24</v>
      </c>
      <c r="BQ113" s="62">
        <f>SUMIFS('IEA production stats (counts)'!AH:AH,'IEA production stats (counts)'!$E:$E,$D113,'IEA production stats (counts)'!$AQ:$AQ,$C113)</f>
        <v>24</v>
      </c>
      <c r="BR113" s="62">
        <f>SUMIFS('IEA production stats (counts)'!AI:AI,'IEA production stats (counts)'!$E:$E,$D113,'IEA production stats (counts)'!$AQ:$AQ,$C113)</f>
        <v>24</v>
      </c>
      <c r="BS113" s="62">
        <f>SUMIFS('IEA production stats (counts)'!AJ:AJ,'IEA production stats (counts)'!$E:$E,$D113,'IEA production stats (counts)'!$AQ:$AQ,$C113)</f>
        <v>24</v>
      </c>
      <c r="BT113" s="62">
        <f>SUMIFS('IEA production stats (counts)'!AK:AK,'IEA production stats (counts)'!$E:$E,$D113,'IEA production stats (counts)'!$AQ:$AQ,$C113)</f>
        <v>24</v>
      </c>
      <c r="BU113" s="62">
        <f>SUMIFS('IEA production stats (counts)'!AL:AL,'IEA production stats (counts)'!$E:$E,$D113,'IEA production stats (counts)'!$AQ:$AQ,$C113)</f>
        <v>6</v>
      </c>
      <c r="BV113" s="66">
        <f t="shared" si="29"/>
        <v>72.727272727272734</v>
      </c>
      <c r="BW113" s="66">
        <f t="shared" si="48"/>
        <v>72.727272727272734</v>
      </c>
      <c r="BX113" s="66">
        <f t="shared" si="49"/>
        <v>72.727272727272734</v>
      </c>
      <c r="BY113" s="66">
        <f t="shared" si="50"/>
        <v>72.727272727272734</v>
      </c>
      <c r="BZ113" s="66">
        <f t="shared" si="30"/>
        <v>72.727272727272734</v>
      </c>
      <c r="CA113" s="66">
        <f t="shared" si="31"/>
        <v>72.727272727272734</v>
      </c>
      <c r="CB113" s="66">
        <f t="shared" si="32"/>
        <v>72.727272727272734</v>
      </c>
      <c r="CC113" s="66">
        <f t="shared" si="33"/>
        <v>72.727272727272734</v>
      </c>
      <c r="CD113" s="66">
        <f t="shared" si="34"/>
        <v>72.727272727272734</v>
      </c>
      <c r="CE113" s="66">
        <f t="shared" si="35"/>
        <v>72.727272727272734</v>
      </c>
      <c r="CF113" s="66">
        <f t="shared" si="36"/>
        <v>72.727272727272734</v>
      </c>
      <c r="CG113" s="66">
        <f t="shared" si="37"/>
        <v>72.727272727272734</v>
      </c>
      <c r="CH113" s="66">
        <f t="shared" si="38"/>
        <v>72.727272727272734</v>
      </c>
      <c r="CI113" s="66">
        <f t="shared" si="39"/>
        <v>72.727272727272734</v>
      </c>
      <c r="CJ113" s="66">
        <f t="shared" si="40"/>
        <v>72.727272727272734</v>
      </c>
      <c r="CK113" s="66">
        <f t="shared" si="41"/>
        <v>72.727272727272734</v>
      </c>
      <c r="CL113" s="66">
        <f t="shared" si="42"/>
        <v>72.727272727272734</v>
      </c>
      <c r="CM113" s="66">
        <f t="shared" si="43"/>
        <v>72.727272727272734</v>
      </c>
      <c r="CN113" s="66">
        <f t="shared" si="44"/>
        <v>72.727272727272734</v>
      </c>
      <c r="CO113" s="66">
        <f t="shared" si="45"/>
        <v>72.727272727272734</v>
      </c>
      <c r="CP113" s="66">
        <f t="shared" si="46"/>
        <v>72.727272727272734</v>
      </c>
      <c r="CQ113" s="66">
        <f t="shared" si="47"/>
        <v>18.181818181818183</v>
      </c>
    </row>
    <row r="114" spans="1:95" x14ac:dyDescent="0.25">
      <c r="A114" s="5" t="str">
        <f>B114&amp;D114</f>
        <v>130HYDRO</v>
      </c>
      <c r="B114" s="3">
        <v>130</v>
      </c>
      <c r="C114" t="str">
        <f>VLOOKUP($B114,'Lookup codes'!$A:$C,2,FALSE)</f>
        <v>Asia (no high inc.)</v>
      </c>
      <c r="D114" t="s">
        <v>539</v>
      </c>
      <c r="E114" t="s">
        <v>540</v>
      </c>
      <c r="F114" t="s">
        <v>794</v>
      </c>
      <c r="G114" t="s">
        <v>528</v>
      </c>
      <c r="H114" s="45">
        <f>SUMIFS('IEA production stats by year'!Q:Q,'IEA production stats by year'!$E:$E,$D114,'IEA production stats by year'!$AQ:$AQ,$C114)</f>
        <v>1508139.9686</v>
      </c>
      <c r="I114" s="45">
        <f>SUMIFS('IEA production stats by year'!R:R,'IEA production stats by year'!$E:$E,$D114,'IEA production stats by year'!$AQ:$AQ,$C114)</f>
        <v>1735975.6097999997</v>
      </c>
      <c r="J114" s="45">
        <f>SUMIFS('IEA production stats by year'!S:S,'IEA production stats by year'!$E:$E,$D114,'IEA production stats by year'!$AQ:$AQ,$C114)</f>
        <v>1774249.3130000001</v>
      </c>
      <c r="K114" s="45">
        <f>SUMIFS('IEA production stats by year'!T:T,'IEA production stats by year'!$E:$E,$D114,'IEA production stats by year'!$AQ:$AQ,$C114)</f>
        <v>1855353.4944</v>
      </c>
      <c r="L114" s="45">
        <f>SUMIFS('IEA production stats by year'!U:U,'IEA production stats by year'!$E:$E,$D114,'IEA production stats by year'!$AQ:$AQ,$C114)</f>
        <v>2138921.1713999999</v>
      </c>
      <c r="M114" s="45">
        <f>SUMIFS('IEA production stats by year'!V:V,'IEA production stats by year'!$E:$E,$D114,'IEA production stats by year'!$AQ:$AQ,$C114)</f>
        <v>2432451.2716999999</v>
      </c>
      <c r="N114" s="45">
        <f>SUMIFS('IEA production stats by year'!W:W,'IEA production stats by year'!$E:$E,$D114,'IEA production stats by year'!$AQ:$AQ,$C114)</f>
        <v>2640844.1214000001</v>
      </c>
      <c r="O114" s="45">
        <f>SUMIFS('IEA production stats by year'!X:X,'IEA production stats by year'!$E:$E,$D114,'IEA production stats by year'!$AQ:$AQ,$C114)</f>
        <v>2843625.3522000001</v>
      </c>
      <c r="P114" s="45">
        <f>SUMIFS('IEA production stats by year'!Y:Y,'IEA production stats by year'!$E:$E,$D114,'IEA production stats by year'!$AQ:$AQ,$C114)</f>
        <v>3116655.1510000001</v>
      </c>
      <c r="Q114" s="45">
        <f>SUMIFS('IEA production stats by year'!Z:Z,'IEA production stats by year'!$E:$E,$D114,'IEA production stats by year'!$AQ:$AQ,$C114)</f>
        <v>3227083.8219999997</v>
      </c>
      <c r="R114" s="45">
        <f>SUMIFS('IEA production stats by year'!AA:AA,'IEA production stats by year'!$E:$E,$D114,'IEA production stats by year'!$AQ:$AQ,$C114)</f>
        <v>3686984.3209999995</v>
      </c>
      <c r="S114" s="45">
        <f>SUMIFS('IEA production stats by year'!AB:AB,'IEA production stats by year'!$E:$E,$D114,'IEA production stats by year'!$AQ:$AQ,$C114)</f>
        <v>3728965.4984999998</v>
      </c>
      <c r="T114" s="45">
        <f>SUMIFS('IEA production stats by year'!AC:AC,'IEA production stats by year'!$E:$E,$D114,'IEA production stats by year'!$AQ:$AQ,$C114)</f>
        <v>4370167.6882999996</v>
      </c>
      <c r="U114" s="45">
        <f>SUMIFS('IEA production stats by year'!AD:AD,'IEA production stats by year'!$E:$E,$D114,'IEA production stats by year'!$AQ:$AQ,$C114)</f>
        <v>4662279.3260999992</v>
      </c>
      <c r="V114" s="45">
        <f>SUMIFS('IEA production stats by year'!AE:AE,'IEA production stats by year'!$E:$E,$D114,'IEA production stats by year'!$AQ:$AQ,$C114)</f>
        <v>5188339.3793000001</v>
      </c>
      <c r="W114" s="45">
        <f>SUMIFS('IEA production stats by year'!AF:AF,'IEA production stats by year'!$E:$E,$D114,'IEA production stats by year'!$AQ:$AQ,$C114)</f>
        <v>5328017.0686000008</v>
      </c>
      <c r="X114" s="45">
        <f>SUMIFS('IEA production stats by year'!AG:AG,'IEA production stats by year'!$E:$E,$D114,'IEA production stats by year'!$AQ:$AQ,$C114)</f>
        <v>5566424.3964000009</v>
      </c>
      <c r="Y114" s="45">
        <f>SUMIFS('IEA production stats by year'!AH:AH,'IEA production stats by year'!$E:$E,$D114,'IEA production stats by year'!$AQ:$AQ,$C114)</f>
        <v>5736937.0264999988</v>
      </c>
      <c r="Z114" s="45">
        <f>SUMIFS('IEA production stats by year'!AI:AI,'IEA production stats by year'!$E:$E,$D114,'IEA production stats by year'!$AQ:$AQ,$C114)</f>
        <v>5932386.5429999996</v>
      </c>
      <c r="AA114" s="45">
        <f>SUMIFS('IEA production stats by year'!AJ:AJ,'IEA production stats by year'!$E:$E,$D114,'IEA production stats by year'!$AQ:$AQ,$C114)</f>
        <v>6213202.3829000005</v>
      </c>
      <c r="AB114" s="45">
        <f>SUMIFS('IEA production stats by year'!AK:AK,'IEA production stats by year'!$E:$E,$D114,'IEA production stats by year'!$AQ:$AQ,$C114)</f>
        <v>6407109.0127000008</v>
      </c>
      <c r="AC114" s="45">
        <f>SUMIFS('IEA production stats by year'!AL:AL,'IEA production stats by year'!$E:$E,$D114,'IEA production stats by year'!$AQ:$AQ,$C114)</f>
        <v>0</v>
      </c>
      <c r="AD114" s="58">
        <f>COUNTIFS('Country groupings'!$F:$F,$C114)-SUMIFS('IEA production stats (counts)'!Q:Q,'IEA production stats (counts)'!$E:$E,$D114,'IEA production stats (counts)'!$AQ:$AQ,$C114)</f>
        <v>4</v>
      </c>
      <c r="AE114" s="58">
        <f>COUNTIFS('Country groupings'!$F:$F,$C114)-SUMIFS('IEA production stats (counts)'!R:R,'IEA production stats (counts)'!$E:$E,$D114,'IEA production stats (counts)'!$AQ:$AQ,$C114)</f>
        <v>4</v>
      </c>
      <c r="AF114" s="58">
        <f>COUNTIFS('Country groupings'!$F:$F,$C114)-SUMIFS('IEA production stats (counts)'!S:S,'IEA production stats (counts)'!$E:$E,$D114,'IEA production stats (counts)'!$AQ:$AQ,$C114)</f>
        <v>4</v>
      </c>
      <c r="AG114" s="58">
        <f>COUNTIFS('Country groupings'!$F:$F,$C114)-SUMIFS('IEA production stats (counts)'!T:T,'IEA production stats (counts)'!$E:$E,$D114,'IEA production stats (counts)'!$AQ:$AQ,$C114)</f>
        <v>4</v>
      </c>
      <c r="AH114" s="58">
        <f>COUNTIFS('Country groupings'!$F:$F,$C114)-SUMIFS('IEA production stats (counts)'!U:U,'IEA production stats (counts)'!$E:$E,$D114,'IEA production stats (counts)'!$AQ:$AQ,$C114)</f>
        <v>4</v>
      </c>
      <c r="AI114" s="58">
        <f>COUNTIFS('Country groupings'!$F:$F,$C114)-SUMIFS('IEA production stats (counts)'!V:V,'IEA production stats (counts)'!$E:$E,$D114,'IEA production stats (counts)'!$AQ:$AQ,$C114)</f>
        <v>4</v>
      </c>
      <c r="AJ114" s="58">
        <f>COUNTIFS('Country groupings'!$F:$F,$C114)-SUMIFS('IEA production stats (counts)'!W:W,'IEA production stats (counts)'!$E:$E,$D114,'IEA production stats (counts)'!$AQ:$AQ,$C114)</f>
        <v>4</v>
      </c>
      <c r="AK114" s="58">
        <f>COUNTIFS('Country groupings'!$F:$F,$C114)-SUMIFS('IEA production stats (counts)'!X:X,'IEA production stats (counts)'!$E:$E,$D114,'IEA production stats (counts)'!$AQ:$AQ,$C114)</f>
        <v>4</v>
      </c>
      <c r="AL114" s="58">
        <f>COUNTIFS('Country groupings'!$F:$F,$C114)-SUMIFS('IEA production stats (counts)'!Y:Y,'IEA production stats (counts)'!$E:$E,$D114,'IEA production stats (counts)'!$AQ:$AQ,$C114)</f>
        <v>4</v>
      </c>
      <c r="AM114" s="58">
        <f>COUNTIFS('Country groupings'!$F:$F,$C114)-SUMIFS('IEA production stats (counts)'!Z:Z,'IEA production stats (counts)'!$E:$E,$D114,'IEA production stats (counts)'!$AQ:$AQ,$C114)</f>
        <v>4</v>
      </c>
      <c r="AN114" s="58">
        <f>COUNTIFS('Country groupings'!$F:$F,$C114)-SUMIFS('IEA production stats (counts)'!AA:AA,'IEA production stats (counts)'!$E:$E,$D114,'IEA production stats (counts)'!$AQ:$AQ,$C114)</f>
        <v>4</v>
      </c>
      <c r="AO114" s="58">
        <f>COUNTIFS('Country groupings'!$F:$F,$C114)-SUMIFS('IEA production stats (counts)'!AB:AB,'IEA production stats (counts)'!$E:$E,$D114,'IEA production stats (counts)'!$AQ:$AQ,$C114)</f>
        <v>4</v>
      </c>
      <c r="AP114" s="58">
        <f>COUNTIFS('Country groupings'!$F:$F,$C114)-SUMIFS('IEA production stats (counts)'!AC:AC,'IEA production stats (counts)'!$E:$E,$D114,'IEA production stats (counts)'!$AQ:$AQ,$C114)</f>
        <v>4</v>
      </c>
      <c r="AQ114" s="58">
        <f>COUNTIFS('Country groupings'!$F:$F,$C114)-SUMIFS('IEA production stats (counts)'!AD:AD,'IEA production stats (counts)'!$E:$E,$D114,'IEA production stats (counts)'!$AQ:$AQ,$C114)</f>
        <v>4</v>
      </c>
      <c r="AR114" s="58">
        <f>COUNTIFS('Country groupings'!$F:$F,$C114)-SUMIFS('IEA production stats (counts)'!AE:AE,'IEA production stats (counts)'!$E:$E,$D114,'IEA production stats (counts)'!$AQ:$AQ,$C114)</f>
        <v>4</v>
      </c>
      <c r="AS114" s="58">
        <f>COUNTIFS('Country groupings'!$F:$F,$C114)-SUMIFS('IEA production stats (counts)'!AF:AF,'IEA production stats (counts)'!$E:$E,$D114,'IEA production stats (counts)'!$AQ:$AQ,$C114)</f>
        <v>4</v>
      </c>
      <c r="AT114" s="58">
        <f>COUNTIFS('Country groupings'!$F:$F,$C114)-SUMIFS('IEA production stats (counts)'!AG:AG,'IEA production stats (counts)'!$E:$E,$D114,'IEA production stats (counts)'!$AQ:$AQ,$C114)</f>
        <v>4</v>
      </c>
      <c r="AU114" s="58">
        <f>COUNTIFS('Country groupings'!$F:$F,$C114)-SUMIFS('IEA production stats (counts)'!AH:AH,'IEA production stats (counts)'!$E:$E,$D114,'IEA production stats (counts)'!$AQ:$AQ,$C114)</f>
        <v>4</v>
      </c>
      <c r="AV114" s="58">
        <f>COUNTIFS('Country groupings'!$F:$F,$C114)-SUMIFS('IEA production stats (counts)'!AI:AI,'IEA production stats (counts)'!$E:$E,$D114,'IEA production stats (counts)'!$AQ:$AQ,$C114)</f>
        <v>4</v>
      </c>
      <c r="AW114" s="58">
        <f>COUNTIFS('Country groupings'!$F:$F,$C114)-SUMIFS('IEA production stats (counts)'!AJ:AJ,'IEA production stats (counts)'!$E:$E,$D114,'IEA production stats (counts)'!$AQ:$AQ,$C114)</f>
        <v>4</v>
      </c>
      <c r="AX114" s="58">
        <f>COUNTIFS('Country groupings'!$F:$F,$C114)-SUMIFS('IEA production stats (counts)'!AK:AK,'IEA production stats (counts)'!$E:$E,$D114,'IEA production stats (counts)'!$AQ:$AQ,$C114)</f>
        <v>4</v>
      </c>
      <c r="AY114" s="58">
        <f>COUNTIFS('Country groupings'!$F:$F,$C114)-SUMIFS('IEA production stats (counts)'!AL:AL,'IEA production stats (counts)'!$E:$E,$D114,'IEA production stats (counts)'!$AQ:$AQ,$C114)</f>
        <v>30</v>
      </c>
      <c r="AZ114" s="62">
        <f>SUMIFS('IEA production stats (counts)'!Q:Q,'IEA production stats (counts)'!$E:$E,$D114,'IEA production stats (counts)'!$AQ:$AQ,$C114)</f>
        <v>26</v>
      </c>
      <c r="BA114" s="62">
        <f>SUMIFS('IEA production stats (counts)'!R:R,'IEA production stats (counts)'!$E:$E,$D114,'IEA production stats (counts)'!$AQ:$AQ,$C114)</f>
        <v>26</v>
      </c>
      <c r="BB114" s="62">
        <f>SUMIFS('IEA production stats (counts)'!S:S,'IEA production stats (counts)'!$E:$E,$D114,'IEA production stats (counts)'!$AQ:$AQ,$C114)</f>
        <v>26</v>
      </c>
      <c r="BC114" s="62">
        <f>SUMIFS('IEA production stats (counts)'!T:T,'IEA production stats (counts)'!$E:$E,$D114,'IEA production stats (counts)'!$AQ:$AQ,$C114)</f>
        <v>26</v>
      </c>
      <c r="BD114" s="62">
        <f>SUMIFS('IEA production stats (counts)'!U:U,'IEA production stats (counts)'!$E:$E,$D114,'IEA production stats (counts)'!$AQ:$AQ,$C114)</f>
        <v>26</v>
      </c>
      <c r="BE114" s="62">
        <f>SUMIFS('IEA production stats (counts)'!V:V,'IEA production stats (counts)'!$E:$E,$D114,'IEA production stats (counts)'!$AQ:$AQ,$C114)</f>
        <v>26</v>
      </c>
      <c r="BF114" s="62">
        <f>SUMIFS('IEA production stats (counts)'!W:W,'IEA production stats (counts)'!$E:$E,$D114,'IEA production stats (counts)'!$AQ:$AQ,$C114)</f>
        <v>26</v>
      </c>
      <c r="BG114" s="62">
        <f>SUMIFS('IEA production stats (counts)'!X:X,'IEA production stats (counts)'!$E:$E,$D114,'IEA production stats (counts)'!$AQ:$AQ,$C114)</f>
        <v>26</v>
      </c>
      <c r="BH114" s="62">
        <f>SUMIFS('IEA production stats (counts)'!Y:Y,'IEA production stats (counts)'!$E:$E,$D114,'IEA production stats (counts)'!$AQ:$AQ,$C114)</f>
        <v>26</v>
      </c>
      <c r="BI114" s="62">
        <f>SUMIFS('IEA production stats (counts)'!Z:Z,'IEA production stats (counts)'!$E:$E,$D114,'IEA production stats (counts)'!$AQ:$AQ,$C114)</f>
        <v>26</v>
      </c>
      <c r="BJ114" s="62">
        <f>SUMIFS('IEA production stats (counts)'!AA:AA,'IEA production stats (counts)'!$E:$E,$D114,'IEA production stats (counts)'!$AQ:$AQ,$C114)</f>
        <v>26</v>
      </c>
      <c r="BK114" s="62">
        <f>SUMIFS('IEA production stats (counts)'!AB:AB,'IEA production stats (counts)'!$E:$E,$D114,'IEA production stats (counts)'!$AQ:$AQ,$C114)</f>
        <v>26</v>
      </c>
      <c r="BL114" s="62">
        <f>SUMIFS('IEA production stats (counts)'!AC:AC,'IEA production stats (counts)'!$E:$E,$D114,'IEA production stats (counts)'!$AQ:$AQ,$C114)</f>
        <v>26</v>
      </c>
      <c r="BM114" s="62">
        <f>SUMIFS('IEA production stats (counts)'!AD:AD,'IEA production stats (counts)'!$E:$E,$D114,'IEA production stats (counts)'!$AQ:$AQ,$C114)</f>
        <v>26</v>
      </c>
      <c r="BN114" s="62">
        <f>SUMIFS('IEA production stats (counts)'!AE:AE,'IEA production stats (counts)'!$E:$E,$D114,'IEA production stats (counts)'!$AQ:$AQ,$C114)</f>
        <v>26</v>
      </c>
      <c r="BO114" s="62">
        <f>SUMIFS('IEA production stats (counts)'!AF:AF,'IEA production stats (counts)'!$E:$E,$D114,'IEA production stats (counts)'!$AQ:$AQ,$C114)</f>
        <v>26</v>
      </c>
      <c r="BP114" s="62">
        <f>SUMIFS('IEA production stats (counts)'!AG:AG,'IEA production stats (counts)'!$E:$E,$D114,'IEA production stats (counts)'!$AQ:$AQ,$C114)</f>
        <v>26</v>
      </c>
      <c r="BQ114" s="62">
        <f>SUMIFS('IEA production stats (counts)'!AH:AH,'IEA production stats (counts)'!$E:$E,$D114,'IEA production stats (counts)'!$AQ:$AQ,$C114)</f>
        <v>26</v>
      </c>
      <c r="BR114" s="62">
        <f>SUMIFS('IEA production stats (counts)'!AI:AI,'IEA production stats (counts)'!$E:$E,$D114,'IEA production stats (counts)'!$AQ:$AQ,$C114)</f>
        <v>26</v>
      </c>
      <c r="BS114" s="62">
        <f>SUMIFS('IEA production stats (counts)'!AJ:AJ,'IEA production stats (counts)'!$E:$E,$D114,'IEA production stats (counts)'!$AQ:$AQ,$C114)</f>
        <v>26</v>
      </c>
      <c r="BT114" s="62">
        <f>SUMIFS('IEA production stats (counts)'!AK:AK,'IEA production stats (counts)'!$E:$E,$D114,'IEA production stats (counts)'!$AQ:$AQ,$C114)</f>
        <v>26</v>
      </c>
      <c r="BU114" s="62">
        <f>SUMIFS('IEA production stats (counts)'!AL:AL,'IEA production stats (counts)'!$E:$E,$D114,'IEA production stats (counts)'!$AQ:$AQ,$C114)</f>
        <v>0</v>
      </c>
      <c r="BV114" s="66">
        <f t="shared" si="29"/>
        <v>86.666666666666671</v>
      </c>
      <c r="BW114" s="66">
        <f t="shared" si="48"/>
        <v>86.666666666666671</v>
      </c>
      <c r="BX114" s="66">
        <f t="shared" si="49"/>
        <v>86.666666666666671</v>
      </c>
      <c r="BY114" s="66">
        <f t="shared" si="50"/>
        <v>86.666666666666671</v>
      </c>
      <c r="BZ114" s="66">
        <f t="shared" si="30"/>
        <v>86.666666666666671</v>
      </c>
      <c r="CA114" s="66">
        <f t="shared" si="31"/>
        <v>86.666666666666671</v>
      </c>
      <c r="CB114" s="66">
        <f t="shared" si="32"/>
        <v>86.666666666666671</v>
      </c>
      <c r="CC114" s="66">
        <f t="shared" si="33"/>
        <v>86.666666666666671</v>
      </c>
      <c r="CD114" s="66">
        <f t="shared" si="34"/>
        <v>86.666666666666671</v>
      </c>
      <c r="CE114" s="66">
        <f t="shared" si="35"/>
        <v>86.666666666666671</v>
      </c>
      <c r="CF114" s="66">
        <f t="shared" si="36"/>
        <v>86.666666666666671</v>
      </c>
      <c r="CG114" s="66">
        <f t="shared" si="37"/>
        <v>86.666666666666671</v>
      </c>
      <c r="CH114" s="66">
        <f t="shared" si="38"/>
        <v>86.666666666666671</v>
      </c>
      <c r="CI114" s="66">
        <f t="shared" si="39"/>
        <v>86.666666666666671</v>
      </c>
      <c r="CJ114" s="66">
        <f t="shared" si="40"/>
        <v>86.666666666666671</v>
      </c>
      <c r="CK114" s="66">
        <f t="shared" si="41"/>
        <v>86.666666666666671</v>
      </c>
      <c r="CL114" s="66">
        <f t="shared" si="42"/>
        <v>86.666666666666671</v>
      </c>
      <c r="CM114" s="66">
        <f t="shared" si="43"/>
        <v>86.666666666666671</v>
      </c>
      <c r="CN114" s="66">
        <f t="shared" si="44"/>
        <v>86.666666666666671</v>
      </c>
      <c r="CO114" s="66">
        <f t="shared" si="45"/>
        <v>86.666666666666671</v>
      </c>
      <c r="CP114" s="66">
        <f t="shared" si="46"/>
        <v>86.666666666666671</v>
      </c>
      <c r="CQ114" s="66">
        <f t="shared" si="47"/>
        <v>0</v>
      </c>
    </row>
    <row r="115" spans="1:95" x14ac:dyDescent="0.25">
      <c r="A115" s="5" t="str">
        <f t="shared" ref="A115:A129" si="53">B115&amp;D115</f>
        <v>130GEOTHERM</v>
      </c>
      <c r="B115" s="3">
        <v>130</v>
      </c>
      <c r="C115" t="str">
        <f>VLOOKUP($B115,'Lookup codes'!$A:$C,2,FALSE)</f>
        <v>Asia (no high inc.)</v>
      </c>
      <c r="D115" t="s">
        <v>610</v>
      </c>
      <c r="E115" t="s">
        <v>611</v>
      </c>
      <c r="F115" t="s">
        <v>794</v>
      </c>
      <c r="G115" t="s">
        <v>528</v>
      </c>
      <c r="H115" s="45">
        <f>SUMIFS('IEA production stats by year'!Q:Q,'IEA production stats by year'!$E:$E,$D115,'IEA production stats by year'!$AQ:$AQ,$C115)</f>
        <v>838700.99860000005</v>
      </c>
      <c r="I115" s="45">
        <f>SUMIFS('IEA production stats by year'!R:R,'IEA production stats by year'!$E:$E,$D115,'IEA production stats by year'!$AQ:$AQ,$C115)</f>
        <v>885428.00190000003</v>
      </c>
      <c r="J115" s="45">
        <f>SUMIFS('IEA production stats by year'!S:S,'IEA production stats by year'!$E:$E,$D115,'IEA production stats by year'!$AQ:$AQ,$C115)</f>
        <v>898820.00080000004</v>
      </c>
      <c r="K115" s="45">
        <f>SUMIFS('IEA production stats by year'!T:T,'IEA production stats by year'!$E:$E,$D115,'IEA production stats by year'!$AQ:$AQ,$C115)</f>
        <v>893419.99589999998</v>
      </c>
      <c r="L115" s="45">
        <f>SUMIFS('IEA production stats by year'!U:U,'IEA production stats by year'!$E:$E,$D115,'IEA production stats by year'!$AQ:$AQ,$C115)</f>
        <v>941732.00029999996</v>
      </c>
      <c r="M115" s="45">
        <f>SUMIFS('IEA production stats by year'!V:V,'IEA production stats by year'!$E:$E,$D115,'IEA production stats by year'!$AQ:$AQ,$C115)</f>
        <v>930211.99930000002</v>
      </c>
      <c r="N115" s="45">
        <f>SUMIFS('IEA production stats by year'!W:W,'IEA production stats by year'!$E:$E,$D115,'IEA production stats by year'!$AQ:$AQ,$C115)</f>
        <v>965116.00260000001</v>
      </c>
      <c r="O115" s="45">
        <f>SUMIFS('IEA production stats by year'!X:X,'IEA production stats by year'!$E:$E,$D115,'IEA production stats by year'!$AQ:$AQ,$C115)</f>
        <v>992242.99989999994</v>
      </c>
      <c r="P115" s="45">
        <f>SUMIFS('IEA production stats by year'!Y:Y,'IEA production stats by year'!$E:$E,$D115,'IEA production stats by year'!$AQ:$AQ,$C115)</f>
        <v>1114591.0008999999</v>
      </c>
      <c r="Q115" s="45">
        <f>SUMIFS('IEA production stats by year'!Z:Z,'IEA production stats by year'!$E:$E,$D115,'IEA production stats by year'!$AQ:$AQ,$C115)</f>
        <v>1180885.9979000001</v>
      </c>
      <c r="R115" s="45">
        <f>SUMIFS('IEA production stats by year'!AA:AA,'IEA production stats by year'!$E:$E,$D115,'IEA production stats by year'!$AQ:$AQ,$C115)</f>
        <v>1181518.0038000001</v>
      </c>
      <c r="S115" s="45">
        <f>SUMIFS('IEA production stats by year'!AB:AB,'IEA production stats by year'!$E:$E,$D115,'IEA production stats by year'!$AQ:$AQ,$C115)</f>
        <v>1223539.0020999999</v>
      </c>
      <c r="T115" s="45">
        <f>SUMIFS('IEA production stats by year'!AC:AC,'IEA production stats by year'!$E:$E,$D115,'IEA production stats by year'!$AQ:$AQ,$C115)</f>
        <v>1278555.9991000001</v>
      </c>
      <c r="U115" s="45">
        <f>SUMIFS('IEA production stats by year'!AD:AD,'IEA production stats by year'!$E:$E,$D115,'IEA production stats by year'!$AQ:$AQ,$C115)</f>
        <v>1295665.0014</v>
      </c>
      <c r="V115" s="45">
        <f>SUMIFS('IEA production stats by year'!AE:AE,'IEA production stats by year'!$E:$E,$D115,'IEA production stats by year'!$AQ:$AQ,$C115)</f>
        <v>1406482.9989999998</v>
      </c>
      <c r="W115" s="45">
        <f>SUMIFS('IEA production stats by year'!AF:AF,'IEA production stats by year'!$E:$E,$D115,'IEA production stats by year'!$AQ:$AQ,$C115)</f>
        <v>1474279.9979000001</v>
      </c>
      <c r="X115" s="45">
        <f>SUMIFS('IEA production stats by year'!AG:AG,'IEA production stats by year'!$E:$E,$D115,'IEA production stats by year'!$AQ:$AQ,$C115)</f>
        <v>1626683.9979000001</v>
      </c>
      <c r="Y115" s="45">
        <f>SUMIFS('IEA production stats by year'!AH:AH,'IEA production stats by year'!$E:$E,$D115,'IEA production stats by year'!$AQ:$AQ,$C115)</f>
        <v>1857308.8181999999</v>
      </c>
      <c r="Z115" s="45">
        <f>SUMIFS('IEA production stats by year'!AI:AI,'IEA production stats by year'!$E:$E,$D115,'IEA production stats by year'!$AQ:$AQ,$C115)</f>
        <v>2061253.557</v>
      </c>
      <c r="AA115" s="45">
        <f>SUMIFS('IEA production stats by year'!AJ:AJ,'IEA production stats by year'!$E:$E,$D115,'IEA production stats by year'!$AQ:$AQ,$C115)</f>
        <v>2183951.7294000001</v>
      </c>
      <c r="AB115" s="45">
        <f>SUMIFS('IEA production stats by year'!AK:AK,'IEA production stats by year'!$E:$E,$D115,'IEA production stats by year'!$AQ:$AQ,$C115)</f>
        <v>2399325.2431999999</v>
      </c>
      <c r="AC115" s="45">
        <f>SUMIFS('IEA production stats by year'!AL:AL,'IEA production stats by year'!$E:$E,$D115,'IEA production stats by year'!$AQ:$AQ,$C115)</f>
        <v>0</v>
      </c>
      <c r="AD115" s="58">
        <f>COUNTIFS('Country groupings'!$F:$F,$C115)-SUMIFS('IEA production stats (counts)'!Q:Q,'IEA production stats (counts)'!$E:$E,$D115,'IEA production stats (counts)'!$AQ:$AQ,$C115)</f>
        <v>4</v>
      </c>
      <c r="AE115" s="58">
        <f>COUNTIFS('Country groupings'!$F:$F,$C115)-SUMIFS('IEA production stats (counts)'!R:R,'IEA production stats (counts)'!$E:$E,$D115,'IEA production stats (counts)'!$AQ:$AQ,$C115)</f>
        <v>4</v>
      </c>
      <c r="AF115" s="58">
        <f>COUNTIFS('Country groupings'!$F:$F,$C115)-SUMIFS('IEA production stats (counts)'!S:S,'IEA production stats (counts)'!$E:$E,$D115,'IEA production stats (counts)'!$AQ:$AQ,$C115)</f>
        <v>4</v>
      </c>
      <c r="AG115" s="58">
        <f>COUNTIFS('Country groupings'!$F:$F,$C115)-SUMIFS('IEA production stats (counts)'!T:T,'IEA production stats (counts)'!$E:$E,$D115,'IEA production stats (counts)'!$AQ:$AQ,$C115)</f>
        <v>4</v>
      </c>
      <c r="AH115" s="58">
        <f>COUNTIFS('Country groupings'!$F:$F,$C115)-SUMIFS('IEA production stats (counts)'!U:U,'IEA production stats (counts)'!$E:$E,$D115,'IEA production stats (counts)'!$AQ:$AQ,$C115)</f>
        <v>4</v>
      </c>
      <c r="AI115" s="58">
        <f>COUNTIFS('Country groupings'!$F:$F,$C115)-SUMIFS('IEA production stats (counts)'!V:V,'IEA production stats (counts)'!$E:$E,$D115,'IEA production stats (counts)'!$AQ:$AQ,$C115)</f>
        <v>4</v>
      </c>
      <c r="AJ115" s="58">
        <f>COUNTIFS('Country groupings'!$F:$F,$C115)-SUMIFS('IEA production stats (counts)'!W:W,'IEA production stats (counts)'!$E:$E,$D115,'IEA production stats (counts)'!$AQ:$AQ,$C115)</f>
        <v>4</v>
      </c>
      <c r="AK115" s="58">
        <f>COUNTIFS('Country groupings'!$F:$F,$C115)-SUMIFS('IEA production stats (counts)'!X:X,'IEA production stats (counts)'!$E:$E,$D115,'IEA production stats (counts)'!$AQ:$AQ,$C115)</f>
        <v>4</v>
      </c>
      <c r="AL115" s="58">
        <f>COUNTIFS('Country groupings'!$F:$F,$C115)-SUMIFS('IEA production stats (counts)'!Y:Y,'IEA production stats (counts)'!$E:$E,$D115,'IEA production stats (counts)'!$AQ:$AQ,$C115)</f>
        <v>4</v>
      </c>
      <c r="AM115" s="58">
        <f>COUNTIFS('Country groupings'!$F:$F,$C115)-SUMIFS('IEA production stats (counts)'!Z:Z,'IEA production stats (counts)'!$E:$E,$D115,'IEA production stats (counts)'!$AQ:$AQ,$C115)</f>
        <v>4</v>
      </c>
      <c r="AN115" s="58">
        <f>COUNTIFS('Country groupings'!$F:$F,$C115)-SUMIFS('IEA production stats (counts)'!AA:AA,'IEA production stats (counts)'!$E:$E,$D115,'IEA production stats (counts)'!$AQ:$AQ,$C115)</f>
        <v>4</v>
      </c>
      <c r="AO115" s="58">
        <f>COUNTIFS('Country groupings'!$F:$F,$C115)-SUMIFS('IEA production stats (counts)'!AB:AB,'IEA production stats (counts)'!$E:$E,$D115,'IEA production stats (counts)'!$AQ:$AQ,$C115)</f>
        <v>4</v>
      </c>
      <c r="AP115" s="58">
        <f>COUNTIFS('Country groupings'!$F:$F,$C115)-SUMIFS('IEA production stats (counts)'!AC:AC,'IEA production stats (counts)'!$E:$E,$D115,'IEA production stats (counts)'!$AQ:$AQ,$C115)</f>
        <v>4</v>
      </c>
      <c r="AQ115" s="58">
        <f>COUNTIFS('Country groupings'!$F:$F,$C115)-SUMIFS('IEA production stats (counts)'!AD:AD,'IEA production stats (counts)'!$E:$E,$D115,'IEA production stats (counts)'!$AQ:$AQ,$C115)</f>
        <v>4</v>
      </c>
      <c r="AR115" s="58">
        <f>COUNTIFS('Country groupings'!$F:$F,$C115)-SUMIFS('IEA production stats (counts)'!AE:AE,'IEA production stats (counts)'!$E:$E,$D115,'IEA production stats (counts)'!$AQ:$AQ,$C115)</f>
        <v>4</v>
      </c>
      <c r="AS115" s="58">
        <f>COUNTIFS('Country groupings'!$F:$F,$C115)-SUMIFS('IEA production stats (counts)'!AF:AF,'IEA production stats (counts)'!$E:$E,$D115,'IEA production stats (counts)'!$AQ:$AQ,$C115)</f>
        <v>4</v>
      </c>
      <c r="AT115" s="58">
        <f>COUNTIFS('Country groupings'!$F:$F,$C115)-SUMIFS('IEA production stats (counts)'!AG:AG,'IEA production stats (counts)'!$E:$E,$D115,'IEA production stats (counts)'!$AQ:$AQ,$C115)</f>
        <v>4</v>
      </c>
      <c r="AU115" s="58">
        <f>COUNTIFS('Country groupings'!$F:$F,$C115)-SUMIFS('IEA production stats (counts)'!AH:AH,'IEA production stats (counts)'!$E:$E,$D115,'IEA production stats (counts)'!$AQ:$AQ,$C115)</f>
        <v>4</v>
      </c>
      <c r="AV115" s="58">
        <f>COUNTIFS('Country groupings'!$F:$F,$C115)-SUMIFS('IEA production stats (counts)'!AI:AI,'IEA production stats (counts)'!$E:$E,$D115,'IEA production stats (counts)'!$AQ:$AQ,$C115)</f>
        <v>4</v>
      </c>
      <c r="AW115" s="58">
        <f>COUNTIFS('Country groupings'!$F:$F,$C115)-SUMIFS('IEA production stats (counts)'!AJ:AJ,'IEA production stats (counts)'!$E:$E,$D115,'IEA production stats (counts)'!$AQ:$AQ,$C115)</f>
        <v>4</v>
      </c>
      <c r="AX115" s="58">
        <f>COUNTIFS('Country groupings'!$F:$F,$C115)-SUMIFS('IEA production stats (counts)'!AK:AK,'IEA production stats (counts)'!$E:$E,$D115,'IEA production stats (counts)'!$AQ:$AQ,$C115)</f>
        <v>4</v>
      </c>
      <c r="AY115" s="58">
        <f>COUNTIFS('Country groupings'!$F:$F,$C115)-SUMIFS('IEA production stats (counts)'!AL:AL,'IEA production stats (counts)'!$E:$E,$D115,'IEA production stats (counts)'!$AQ:$AQ,$C115)</f>
        <v>30</v>
      </c>
      <c r="AZ115" s="62">
        <f>SUMIFS('IEA production stats (counts)'!Q:Q,'IEA production stats (counts)'!$E:$E,$D115,'IEA production stats (counts)'!$AQ:$AQ,$C115)</f>
        <v>26</v>
      </c>
      <c r="BA115" s="62">
        <f>SUMIFS('IEA production stats (counts)'!R:R,'IEA production stats (counts)'!$E:$E,$D115,'IEA production stats (counts)'!$AQ:$AQ,$C115)</f>
        <v>26</v>
      </c>
      <c r="BB115" s="62">
        <f>SUMIFS('IEA production stats (counts)'!S:S,'IEA production stats (counts)'!$E:$E,$D115,'IEA production stats (counts)'!$AQ:$AQ,$C115)</f>
        <v>26</v>
      </c>
      <c r="BC115" s="62">
        <f>SUMIFS('IEA production stats (counts)'!T:T,'IEA production stats (counts)'!$E:$E,$D115,'IEA production stats (counts)'!$AQ:$AQ,$C115)</f>
        <v>26</v>
      </c>
      <c r="BD115" s="62">
        <f>SUMIFS('IEA production stats (counts)'!U:U,'IEA production stats (counts)'!$E:$E,$D115,'IEA production stats (counts)'!$AQ:$AQ,$C115)</f>
        <v>26</v>
      </c>
      <c r="BE115" s="62">
        <f>SUMIFS('IEA production stats (counts)'!V:V,'IEA production stats (counts)'!$E:$E,$D115,'IEA production stats (counts)'!$AQ:$AQ,$C115)</f>
        <v>26</v>
      </c>
      <c r="BF115" s="62">
        <f>SUMIFS('IEA production stats (counts)'!W:W,'IEA production stats (counts)'!$E:$E,$D115,'IEA production stats (counts)'!$AQ:$AQ,$C115)</f>
        <v>26</v>
      </c>
      <c r="BG115" s="62">
        <f>SUMIFS('IEA production stats (counts)'!X:X,'IEA production stats (counts)'!$E:$E,$D115,'IEA production stats (counts)'!$AQ:$AQ,$C115)</f>
        <v>26</v>
      </c>
      <c r="BH115" s="62">
        <f>SUMIFS('IEA production stats (counts)'!Y:Y,'IEA production stats (counts)'!$E:$E,$D115,'IEA production stats (counts)'!$AQ:$AQ,$C115)</f>
        <v>26</v>
      </c>
      <c r="BI115" s="62">
        <f>SUMIFS('IEA production stats (counts)'!Z:Z,'IEA production stats (counts)'!$E:$E,$D115,'IEA production stats (counts)'!$AQ:$AQ,$C115)</f>
        <v>26</v>
      </c>
      <c r="BJ115" s="62">
        <f>SUMIFS('IEA production stats (counts)'!AA:AA,'IEA production stats (counts)'!$E:$E,$D115,'IEA production stats (counts)'!$AQ:$AQ,$C115)</f>
        <v>26</v>
      </c>
      <c r="BK115" s="62">
        <f>SUMIFS('IEA production stats (counts)'!AB:AB,'IEA production stats (counts)'!$E:$E,$D115,'IEA production stats (counts)'!$AQ:$AQ,$C115)</f>
        <v>26</v>
      </c>
      <c r="BL115" s="62">
        <f>SUMIFS('IEA production stats (counts)'!AC:AC,'IEA production stats (counts)'!$E:$E,$D115,'IEA production stats (counts)'!$AQ:$AQ,$C115)</f>
        <v>26</v>
      </c>
      <c r="BM115" s="62">
        <f>SUMIFS('IEA production stats (counts)'!AD:AD,'IEA production stats (counts)'!$E:$E,$D115,'IEA production stats (counts)'!$AQ:$AQ,$C115)</f>
        <v>26</v>
      </c>
      <c r="BN115" s="62">
        <f>SUMIFS('IEA production stats (counts)'!AE:AE,'IEA production stats (counts)'!$E:$E,$D115,'IEA production stats (counts)'!$AQ:$AQ,$C115)</f>
        <v>26</v>
      </c>
      <c r="BO115" s="62">
        <f>SUMIFS('IEA production stats (counts)'!AF:AF,'IEA production stats (counts)'!$E:$E,$D115,'IEA production stats (counts)'!$AQ:$AQ,$C115)</f>
        <v>26</v>
      </c>
      <c r="BP115" s="62">
        <f>SUMIFS('IEA production stats (counts)'!AG:AG,'IEA production stats (counts)'!$E:$E,$D115,'IEA production stats (counts)'!$AQ:$AQ,$C115)</f>
        <v>26</v>
      </c>
      <c r="BQ115" s="62">
        <f>SUMIFS('IEA production stats (counts)'!AH:AH,'IEA production stats (counts)'!$E:$E,$D115,'IEA production stats (counts)'!$AQ:$AQ,$C115)</f>
        <v>26</v>
      </c>
      <c r="BR115" s="62">
        <f>SUMIFS('IEA production stats (counts)'!AI:AI,'IEA production stats (counts)'!$E:$E,$D115,'IEA production stats (counts)'!$AQ:$AQ,$C115)</f>
        <v>26</v>
      </c>
      <c r="BS115" s="62">
        <f>SUMIFS('IEA production stats (counts)'!AJ:AJ,'IEA production stats (counts)'!$E:$E,$D115,'IEA production stats (counts)'!$AQ:$AQ,$C115)</f>
        <v>26</v>
      </c>
      <c r="BT115" s="62">
        <f>SUMIFS('IEA production stats (counts)'!AK:AK,'IEA production stats (counts)'!$E:$E,$D115,'IEA production stats (counts)'!$AQ:$AQ,$C115)</f>
        <v>26</v>
      </c>
      <c r="BU115" s="62">
        <f>SUMIFS('IEA production stats (counts)'!AL:AL,'IEA production stats (counts)'!$E:$E,$D115,'IEA production stats (counts)'!$AQ:$AQ,$C115)</f>
        <v>0</v>
      </c>
      <c r="BV115" s="66">
        <f t="shared" si="29"/>
        <v>86.666666666666671</v>
      </c>
      <c r="BW115" s="66">
        <f t="shared" si="48"/>
        <v>86.666666666666671</v>
      </c>
      <c r="BX115" s="66">
        <f t="shared" si="49"/>
        <v>86.666666666666671</v>
      </c>
      <c r="BY115" s="66">
        <f t="shared" si="50"/>
        <v>86.666666666666671</v>
      </c>
      <c r="BZ115" s="66">
        <f t="shared" si="30"/>
        <v>86.666666666666671</v>
      </c>
      <c r="CA115" s="66">
        <f t="shared" si="31"/>
        <v>86.666666666666671</v>
      </c>
      <c r="CB115" s="66">
        <f t="shared" si="32"/>
        <v>86.666666666666671</v>
      </c>
      <c r="CC115" s="66">
        <f t="shared" si="33"/>
        <v>86.666666666666671</v>
      </c>
      <c r="CD115" s="66">
        <f t="shared" si="34"/>
        <v>86.666666666666671</v>
      </c>
      <c r="CE115" s="66">
        <f t="shared" si="35"/>
        <v>86.666666666666671</v>
      </c>
      <c r="CF115" s="66">
        <f t="shared" si="36"/>
        <v>86.666666666666671</v>
      </c>
      <c r="CG115" s="66">
        <f t="shared" si="37"/>
        <v>86.666666666666671</v>
      </c>
      <c r="CH115" s="66">
        <f t="shared" si="38"/>
        <v>86.666666666666671</v>
      </c>
      <c r="CI115" s="66">
        <f t="shared" si="39"/>
        <v>86.666666666666671</v>
      </c>
      <c r="CJ115" s="66">
        <f t="shared" si="40"/>
        <v>86.666666666666671</v>
      </c>
      <c r="CK115" s="66">
        <f t="shared" si="41"/>
        <v>86.666666666666671</v>
      </c>
      <c r="CL115" s="66">
        <f t="shared" si="42"/>
        <v>86.666666666666671</v>
      </c>
      <c r="CM115" s="66">
        <f t="shared" si="43"/>
        <v>86.666666666666671</v>
      </c>
      <c r="CN115" s="66">
        <f t="shared" si="44"/>
        <v>86.666666666666671</v>
      </c>
      <c r="CO115" s="66">
        <f t="shared" si="45"/>
        <v>86.666666666666671</v>
      </c>
      <c r="CP115" s="66">
        <f t="shared" si="46"/>
        <v>86.666666666666671</v>
      </c>
      <c r="CQ115" s="66">
        <f t="shared" si="47"/>
        <v>0</v>
      </c>
    </row>
    <row r="116" spans="1:95" x14ac:dyDescent="0.25">
      <c r="A116" s="5" t="str">
        <f t="shared" si="53"/>
        <v>130SOLARPV</v>
      </c>
      <c r="B116" s="3">
        <v>130</v>
      </c>
      <c r="C116" t="str">
        <f>VLOOKUP($B116,'Lookup codes'!$A:$C,2,FALSE)</f>
        <v>Asia (no high inc.)</v>
      </c>
      <c r="D116" t="s">
        <v>612</v>
      </c>
      <c r="E116" t="s">
        <v>613</v>
      </c>
      <c r="F116" t="s">
        <v>794</v>
      </c>
      <c r="G116" t="s">
        <v>528</v>
      </c>
      <c r="H116" s="45">
        <f>SUMIFS('IEA production stats by year'!Q:Q,'IEA production stats by year'!$E:$E,$D116,'IEA production stats by year'!$AQ:$AQ,$C116)</f>
        <v>118.80460000000001</v>
      </c>
      <c r="I116" s="45">
        <f>SUMIFS('IEA production stats by year'!R:R,'IEA production stats by year'!$E:$E,$D116,'IEA production stats by year'!$AQ:$AQ,$C116)</f>
        <v>154.80269999999999</v>
      </c>
      <c r="J116" s="45">
        <f>SUMIFS('IEA production stats by year'!S:S,'IEA production stats by year'!$E:$E,$D116,'IEA production stats by year'!$AQ:$AQ,$C116)</f>
        <v>226.80299999999997</v>
      </c>
      <c r="K116" s="45">
        <f>SUMIFS('IEA production stats by year'!T:T,'IEA production stats by year'!$E:$E,$D116,'IEA production stats by year'!$AQ:$AQ,$C116)</f>
        <v>288.00149999999996</v>
      </c>
      <c r="L116" s="45">
        <f>SUMIFS('IEA production stats by year'!U:U,'IEA production stats by year'!$E:$E,$D116,'IEA production stats by year'!$AQ:$AQ,$C116)</f>
        <v>334.80150000000003</v>
      </c>
      <c r="M116" s="45">
        <f>SUMIFS('IEA production stats by year'!V:V,'IEA production stats by year'!$E:$E,$D116,'IEA production stats by year'!$AQ:$AQ,$C116)</f>
        <v>378.00509999999997</v>
      </c>
      <c r="N116" s="45">
        <f>SUMIFS('IEA production stats by year'!W:W,'IEA production stats by year'!$E:$E,$D116,'IEA production stats by year'!$AQ:$AQ,$C116)</f>
        <v>428.40570000000002</v>
      </c>
      <c r="O116" s="45">
        <f>SUMIFS('IEA production stats by year'!X:X,'IEA production stats by year'!$E:$E,$D116,'IEA production stats by year'!$AQ:$AQ,$C116)</f>
        <v>694.80349999999987</v>
      </c>
      <c r="P116" s="45">
        <f>SUMIFS('IEA production stats by year'!Y:Y,'IEA production stats by year'!$E:$E,$D116,'IEA production stats by year'!$AQ:$AQ,$C116)</f>
        <v>882.00779999999986</v>
      </c>
      <c r="Q116" s="45">
        <f>SUMIFS('IEA production stats by year'!Z:Z,'IEA production stats by year'!$E:$E,$D116,'IEA production stats by year'!$AQ:$AQ,$C116)</f>
        <v>1393.2036999999998</v>
      </c>
      <c r="R116" s="45">
        <f>SUMIFS('IEA production stats by year'!AA:AA,'IEA production stats by year'!$E:$E,$D116,'IEA production stats by year'!$AQ:$AQ,$C116)</f>
        <v>3164.4041999999999</v>
      </c>
      <c r="S116" s="45">
        <f>SUMIFS('IEA production stats by year'!AB:AB,'IEA production stats by year'!$E:$E,$D116,'IEA production stats by year'!$AQ:$AQ,$C116)</f>
        <v>15235.208199999999</v>
      </c>
      <c r="T116" s="45">
        <f>SUMIFS('IEA production stats by year'!AC:AC,'IEA production stats by year'!$E:$E,$D116,'IEA production stats by year'!$AQ:$AQ,$C116)</f>
        <v>33130.813799999996</v>
      </c>
      <c r="U116" s="45">
        <f>SUMIFS('IEA production stats by year'!AD:AD,'IEA production stats by year'!$E:$E,$D116,'IEA production stats by year'!$AQ:$AQ,$C116)</f>
        <v>75650.405700000018</v>
      </c>
      <c r="V116" s="45">
        <f>SUMIFS('IEA production stats by year'!AE:AE,'IEA production stats by year'!$E:$E,$D116,'IEA production stats by year'!$AQ:$AQ,$C116)</f>
        <v>112449.60190000001</v>
      </c>
      <c r="W116" s="45">
        <f>SUMIFS('IEA production stats by year'!AF:AF,'IEA production stats by year'!$E:$E,$D116,'IEA production stats by year'!$AQ:$AQ,$C116)</f>
        <v>192153.60059999998</v>
      </c>
      <c r="X116" s="45">
        <f>SUMIFS('IEA production stats by year'!AG:AG,'IEA production stats by year'!$E:$E,$D116,'IEA production stats by year'!$AQ:$AQ,$C116)</f>
        <v>330051.59870000009</v>
      </c>
      <c r="Y116" s="45">
        <f>SUMIFS('IEA production stats by year'!AH:AH,'IEA production stats by year'!$E:$E,$D116,'IEA production stats by year'!$AQ:$AQ,$C116)</f>
        <v>548913.73410000012</v>
      </c>
      <c r="Z116" s="45">
        <f>SUMIFS('IEA production stats by year'!AI:AI,'IEA production stats by year'!$E:$E,$D116,'IEA production stats by year'!$AQ:$AQ,$C116)</f>
        <v>815845.46690000012</v>
      </c>
      <c r="AA116" s="45">
        <f>SUMIFS('IEA production stats by year'!AJ:AJ,'IEA production stats by year'!$E:$E,$D116,'IEA production stats by year'!$AQ:$AQ,$C116)</f>
        <v>1052012.4629000002</v>
      </c>
      <c r="AB116" s="45">
        <f>SUMIFS('IEA production stats by year'!AK:AK,'IEA production stats by year'!$E:$E,$D116,'IEA production stats by year'!$AQ:$AQ,$C116)</f>
        <v>1245996.1348000001</v>
      </c>
      <c r="AC116" s="45">
        <f>SUMIFS('IEA production stats by year'!AL:AL,'IEA production stats by year'!$E:$E,$D116,'IEA production stats by year'!$AQ:$AQ,$C116)</f>
        <v>0</v>
      </c>
      <c r="AD116" s="58">
        <f>COUNTIFS('Country groupings'!$F:$F,$C116)-SUMIFS('IEA production stats (counts)'!Q:Q,'IEA production stats (counts)'!$E:$E,$D116,'IEA production stats (counts)'!$AQ:$AQ,$C116)</f>
        <v>4</v>
      </c>
      <c r="AE116" s="58">
        <f>COUNTIFS('Country groupings'!$F:$F,$C116)-SUMIFS('IEA production stats (counts)'!R:R,'IEA production stats (counts)'!$E:$E,$D116,'IEA production stats (counts)'!$AQ:$AQ,$C116)</f>
        <v>4</v>
      </c>
      <c r="AF116" s="58">
        <f>COUNTIFS('Country groupings'!$F:$F,$C116)-SUMIFS('IEA production stats (counts)'!S:S,'IEA production stats (counts)'!$E:$E,$D116,'IEA production stats (counts)'!$AQ:$AQ,$C116)</f>
        <v>4</v>
      </c>
      <c r="AG116" s="58">
        <f>COUNTIFS('Country groupings'!$F:$F,$C116)-SUMIFS('IEA production stats (counts)'!T:T,'IEA production stats (counts)'!$E:$E,$D116,'IEA production stats (counts)'!$AQ:$AQ,$C116)</f>
        <v>4</v>
      </c>
      <c r="AH116" s="58">
        <f>COUNTIFS('Country groupings'!$F:$F,$C116)-SUMIFS('IEA production stats (counts)'!U:U,'IEA production stats (counts)'!$E:$E,$D116,'IEA production stats (counts)'!$AQ:$AQ,$C116)</f>
        <v>4</v>
      </c>
      <c r="AI116" s="58">
        <f>COUNTIFS('Country groupings'!$F:$F,$C116)-SUMIFS('IEA production stats (counts)'!V:V,'IEA production stats (counts)'!$E:$E,$D116,'IEA production stats (counts)'!$AQ:$AQ,$C116)</f>
        <v>4</v>
      </c>
      <c r="AJ116" s="58">
        <f>COUNTIFS('Country groupings'!$F:$F,$C116)-SUMIFS('IEA production stats (counts)'!W:W,'IEA production stats (counts)'!$E:$E,$D116,'IEA production stats (counts)'!$AQ:$AQ,$C116)</f>
        <v>4</v>
      </c>
      <c r="AK116" s="58">
        <f>COUNTIFS('Country groupings'!$F:$F,$C116)-SUMIFS('IEA production stats (counts)'!X:X,'IEA production stats (counts)'!$E:$E,$D116,'IEA production stats (counts)'!$AQ:$AQ,$C116)</f>
        <v>4</v>
      </c>
      <c r="AL116" s="58">
        <f>COUNTIFS('Country groupings'!$F:$F,$C116)-SUMIFS('IEA production stats (counts)'!Y:Y,'IEA production stats (counts)'!$E:$E,$D116,'IEA production stats (counts)'!$AQ:$AQ,$C116)</f>
        <v>4</v>
      </c>
      <c r="AM116" s="58">
        <f>COUNTIFS('Country groupings'!$F:$F,$C116)-SUMIFS('IEA production stats (counts)'!Z:Z,'IEA production stats (counts)'!$E:$E,$D116,'IEA production stats (counts)'!$AQ:$AQ,$C116)</f>
        <v>4</v>
      </c>
      <c r="AN116" s="58">
        <f>COUNTIFS('Country groupings'!$F:$F,$C116)-SUMIFS('IEA production stats (counts)'!AA:AA,'IEA production stats (counts)'!$E:$E,$D116,'IEA production stats (counts)'!$AQ:$AQ,$C116)</f>
        <v>4</v>
      </c>
      <c r="AO116" s="58">
        <f>COUNTIFS('Country groupings'!$F:$F,$C116)-SUMIFS('IEA production stats (counts)'!AB:AB,'IEA production stats (counts)'!$E:$E,$D116,'IEA production stats (counts)'!$AQ:$AQ,$C116)</f>
        <v>4</v>
      </c>
      <c r="AP116" s="58">
        <f>COUNTIFS('Country groupings'!$F:$F,$C116)-SUMIFS('IEA production stats (counts)'!AC:AC,'IEA production stats (counts)'!$E:$E,$D116,'IEA production stats (counts)'!$AQ:$AQ,$C116)</f>
        <v>4</v>
      </c>
      <c r="AQ116" s="58">
        <f>COUNTIFS('Country groupings'!$F:$F,$C116)-SUMIFS('IEA production stats (counts)'!AD:AD,'IEA production stats (counts)'!$E:$E,$D116,'IEA production stats (counts)'!$AQ:$AQ,$C116)</f>
        <v>4</v>
      </c>
      <c r="AR116" s="58">
        <f>COUNTIFS('Country groupings'!$F:$F,$C116)-SUMIFS('IEA production stats (counts)'!AE:AE,'IEA production stats (counts)'!$E:$E,$D116,'IEA production stats (counts)'!$AQ:$AQ,$C116)</f>
        <v>4</v>
      </c>
      <c r="AS116" s="58">
        <f>COUNTIFS('Country groupings'!$F:$F,$C116)-SUMIFS('IEA production stats (counts)'!AF:AF,'IEA production stats (counts)'!$E:$E,$D116,'IEA production stats (counts)'!$AQ:$AQ,$C116)</f>
        <v>4</v>
      </c>
      <c r="AT116" s="58">
        <f>COUNTIFS('Country groupings'!$F:$F,$C116)-SUMIFS('IEA production stats (counts)'!AG:AG,'IEA production stats (counts)'!$E:$E,$D116,'IEA production stats (counts)'!$AQ:$AQ,$C116)</f>
        <v>4</v>
      </c>
      <c r="AU116" s="58">
        <f>COUNTIFS('Country groupings'!$F:$F,$C116)-SUMIFS('IEA production stats (counts)'!AH:AH,'IEA production stats (counts)'!$E:$E,$D116,'IEA production stats (counts)'!$AQ:$AQ,$C116)</f>
        <v>4</v>
      </c>
      <c r="AV116" s="58">
        <f>COUNTIFS('Country groupings'!$F:$F,$C116)-SUMIFS('IEA production stats (counts)'!AI:AI,'IEA production stats (counts)'!$E:$E,$D116,'IEA production stats (counts)'!$AQ:$AQ,$C116)</f>
        <v>4</v>
      </c>
      <c r="AW116" s="58">
        <f>COUNTIFS('Country groupings'!$F:$F,$C116)-SUMIFS('IEA production stats (counts)'!AJ:AJ,'IEA production stats (counts)'!$E:$E,$D116,'IEA production stats (counts)'!$AQ:$AQ,$C116)</f>
        <v>4</v>
      </c>
      <c r="AX116" s="58">
        <f>COUNTIFS('Country groupings'!$F:$F,$C116)-SUMIFS('IEA production stats (counts)'!AK:AK,'IEA production stats (counts)'!$E:$E,$D116,'IEA production stats (counts)'!$AQ:$AQ,$C116)</f>
        <v>4</v>
      </c>
      <c r="AY116" s="58">
        <f>COUNTIFS('Country groupings'!$F:$F,$C116)-SUMIFS('IEA production stats (counts)'!AL:AL,'IEA production stats (counts)'!$E:$E,$D116,'IEA production stats (counts)'!$AQ:$AQ,$C116)</f>
        <v>30</v>
      </c>
      <c r="AZ116" s="62">
        <f>SUMIFS('IEA production stats (counts)'!Q:Q,'IEA production stats (counts)'!$E:$E,$D116,'IEA production stats (counts)'!$AQ:$AQ,$C116)</f>
        <v>26</v>
      </c>
      <c r="BA116" s="62">
        <f>SUMIFS('IEA production stats (counts)'!R:R,'IEA production stats (counts)'!$E:$E,$D116,'IEA production stats (counts)'!$AQ:$AQ,$C116)</f>
        <v>26</v>
      </c>
      <c r="BB116" s="62">
        <f>SUMIFS('IEA production stats (counts)'!S:S,'IEA production stats (counts)'!$E:$E,$D116,'IEA production stats (counts)'!$AQ:$AQ,$C116)</f>
        <v>26</v>
      </c>
      <c r="BC116" s="62">
        <f>SUMIFS('IEA production stats (counts)'!T:T,'IEA production stats (counts)'!$E:$E,$D116,'IEA production stats (counts)'!$AQ:$AQ,$C116)</f>
        <v>26</v>
      </c>
      <c r="BD116" s="62">
        <f>SUMIFS('IEA production stats (counts)'!U:U,'IEA production stats (counts)'!$E:$E,$D116,'IEA production stats (counts)'!$AQ:$AQ,$C116)</f>
        <v>26</v>
      </c>
      <c r="BE116" s="62">
        <f>SUMIFS('IEA production stats (counts)'!V:V,'IEA production stats (counts)'!$E:$E,$D116,'IEA production stats (counts)'!$AQ:$AQ,$C116)</f>
        <v>26</v>
      </c>
      <c r="BF116" s="62">
        <f>SUMIFS('IEA production stats (counts)'!W:W,'IEA production stats (counts)'!$E:$E,$D116,'IEA production stats (counts)'!$AQ:$AQ,$C116)</f>
        <v>26</v>
      </c>
      <c r="BG116" s="62">
        <f>SUMIFS('IEA production stats (counts)'!X:X,'IEA production stats (counts)'!$E:$E,$D116,'IEA production stats (counts)'!$AQ:$AQ,$C116)</f>
        <v>26</v>
      </c>
      <c r="BH116" s="62">
        <f>SUMIFS('IEA production stats (counts)'!Y:Y,'IEA production stats (counts)'!$E:$E,$D116,'IEA production stats (counts)'!$AQ:$AQ,$C116)</f>
        <v>26</v>
      </c>
      <c r="BI116" s="62">
        <f>SUMIFS('IEA production stats (counts)'!Z:Z,'IEA production stats (counts)'!$E:$E,$D116,'IEA production stats (counts)'!$AQ:$AQ,$C116)</f>
        <v>26</v>
      </c>
      <c r="BJ116" s="62">
        <f>SUMIFS('IEA production stats (counts)'!AA:AA,'IEA production stats (counts)'!$E:$E,$D116,'IEA production stats (counts)'!$AQ:$AQ,$C116)</f>
        <v>26</v>
      </c>
      <c r="BK116" s="62">
        <f>SUMIFS('IEA production stats (counts)'!AB:AB,'IEA production stats (counts)'!$E:$E,$D116,'IEA production stats (counts)'!$AQ:$AQ,$C116)</f>
        <v>26</v>
      </c>
      <c r="BL116" s="62">
        <f>SUMIFS('IEA production stats (counts)'!AC:AC,'IEA production stats (counts)'!$E:$E,$D116,'IEA production stats (counts)'!$AQ:$AQ,$C116)</f>
        <v>26</v>
      </c>
      <c r="BM116" s="62">
        <f>SUMIFS('IEA production stats (counts)'!AD:AD,'IEA production stats (counts)'!$E:$E,$D116,'IEA production stats (counts)'!$AQ:$AQ,$C116)</f>
        <v>26</v>
      </c>
      <c r="BN116" s="62">
        <f>SUMIFS('IEA production stats (counts)'!AE:AE,'IEA production stats (counts)'!$E:$E,$D116,'IEA production stats (counts)'!$AQ:$AQ,$C116)</f>
        <v>26</v>
      </c>
      <c r="BO116" s="62">
        <f>SUMIFS('IEA production stats (counts)'!AF:AF,'IEA production stats (counts)'!$E:$E,$D116,'IEA production stats (counts)'!$AQ:$AQ,$C116)</f>
        <v>26</v>
      </c>
      <c r="BP116" s="62">
        <f>SUMIFS('IEA production stats (counts)'!AG:AG,'IEA production stats (counts)'!$E:$E,$D116,'IEA production stats (counts)'!$AQ:$AQ,$C116)</f>
        <v>26</v>
      </c>
      <c r="BQ116" s="62">
        <f>SUMIFS('IEA production stats (counts)'!AH:AH,'IEA production stats (counts)'!$E:$E,$D116,'IEA production stats (counts)'!$AQ:$AQ,$C116)</f>
        <v>26</v>
      </c>
      <c r="BR116" s="62">
        <f>SUMIFS('IEA production stats (counts)'!AI:AI,'IEA production stats (counts)'!$E:$E,$D116,'IEA production stats (counts)'!$AQ:$AQ,$C116)</f>
        <v>26</v>
      </c>
      <c r="BS116" s="62">
        <f>SUMIFS('IEA production stats (counts)'!AJ:AJ,'IEA production stats (counts)'!$E:$E,$D116,'IEA production stats (counts)'!$AQ:$AQ,$C116)</f>
        <v>26</v>
      </c>
      <c r="BT116" s="62">
        <f>SUMIFS('IEA production stats (counts)'!AK:AK,'IEA production stats (counts)'!$E:$E,$D116,'IEA production stats (counts)'!$AQ:$AQ,$C116)</f>
        <v>26</v>
      </c>
      <c r="BU116" s="62">
        <f>SUMIFS('IEA production stats (counts)'!AL:AL,'IEA production stats (counts)'!$E:$E,$D116,'IEA production stats (counts)'!$AQ:$AQ,$C116)</f>
        <v>0</v>
      </c>
      <c r="BV116" s="66">
        <f t="shared" si="29"/>
        <v>86.666666666666671</v>
      </c>
      <c r="BW116" s="66">
        <f t="shared" si="48"/>
        <v>86.666666666666671</v>
      </c>
      <c r="BX116" s="66">
        <f t="shared" si="49"/>
        <v>86.666666666666671</v>
      </c>
      <c r="BY116" s="66">
        <f t="shared" si="50"/>
        <v>86.666666666666671</v>
      </c>
      <c r="BZ116" s="66">
        <f t="shared" si="30"/>
        <v>86.666666666666671</v>
      </c>
      <c r="CA116" s="66">
        <f t="shared" si="31"/>
        <v>86.666666666666671</v>
      </c>
      <c r="CB116" s="66">
        <f t="shared" si="32"/>
        <v>86.666666666666671</v>
      </c>
      <c r="CC116" s="66">
        <f t="shared" si="33"/>
        <v>86.666666666666671</v>
      </c>
      <c r="CD116" s="66">
        <f t="shared" si="34"/>
        <v>86.666666666666671</v>
      </c>
      <c r="CE116" s="66">
        <f t="shared" si="35"/>
        <v>86.666666666666671</v>
      </c>
      <c r="CF116" s="66">
        <f t="shared" si="36"/>
        <v>86.666666666666671</v>
      </c>
      <c r="CG116" s="66">
        <f t="shared" si="37"/>
        <v>86.666666666666671</v>
      </c>
      <c r="CH116" s="66">
        <f t="shared" si="38"/>
        <v>86.666666666666671</v>
      </c>
      <c r="CI116" s="66">
        <f t="shared" si="39"/>
        <v>86.666666666666671</v>
      </c>
      <c r="CJ116" s="66">
        <f t="shared" si="40"/>
        <v>86.666666666666671</v>
      </c>
      <c r="CK116" s="66">
        <f t="shared" si="41"/>
        <v>86.666666666666671</v>
      </c>
      <c r="CL116" s="66">
        <f t="shared" si="42"/>
        <v>86.666666666666671</v>
      </c>
      <c r="CM116" s="66">
        <f t="shared" si="43"/>
        <v>86.666666666666671</v>
      </c>
      <c r="CN116" s="66">
        <f t="shared" si="44"/>
        <v>86.666666666666671</v>
      </c>
      <c r="CO116" s="66">
        <f t="shared" si="45"/>
        <v>86.666666666666671</v>
      </c>
      <c r="CP116" s="66">
        <f t="shared" si="46"/>
        <v>86.666666666666671</v>
      </c>
      <c r="CQ116" s="66">
        <f t="shared" si="47"/>
        <v>0</v>
      </c>
    </row>
    <row r="117" spans="1:95" x14ac:dyDescent="0.25">
      <c r="A117" s="5" t="str">
        <f t="shared" si="53"/>
        <v>130SOLARTH</v>
      </c>
      <c r="B117" s="3">
        <v>130</v>
      </c>
      <c r="C117" t="str">
        <f>VLOOKUP($B117,'Lookup codes'!$A:$C,2,FALSE)</f>
        <v>Asia (no high inc.)</v>
      </c>
      <c r="D117" t="s">
        <v>614</v>
      </c>
      <c r="E117" t="s">
        <v>615</v>
      </c>
      <c r="F117" t="s">
        <v>794</v>
      </c>
      <c r="G117" t="s">
        <v>528</v>
      </c>
      <c r="H117" s="45">
        <f>SUMIFS('IEA production stats by year'!Q:Q,'IEA production stats by year'!$E:$E,$D117,'IEA production stats by year'!$AQ:$AQ,$C117)</f>
        <v>43312.864700000006</v>
      </c>
      <c r="I117" s="45">
        <f>SUMIFS('IEA production stats by year'!R:R,'IEA production stats by year'!$E:$E,$D117,'IEA production stats by year'!$AQ:$AQ,$C117)</f>
        <v>52460.403099999996</v>
      </c>
      <c r="J117" s="45">
        <f>SUMIFS('IEA production stats by year'!S:S,'IEA production stats by year'!$E:$E,$D117,'IEA production stats by year'!$AQ:$AQ,$C117)</f>
        <v>64584.027799999996</v>
      </c>
      <c r="K117" s="45">
        <f>SUMIFS('IEA production stats by year'!T:T,'IEA production stats by year'!$E:$E,$D117,'IEA production stats by year'!$AQ:$AQ,$C117)</f>
        <v>80028.538499999995</v>
      </c>
      <c r="L117" s="45">
        <f>SUMIFS('IEA production stats by year'!U:U,'IEA production stats by year'!$E:$E,$D117,'IEA production stats by year'!$AQ:$AQ,$C117)</f>
        <v>95668.66889999999</v>
      </c>
      <c r="M117" s="45">
        <f>SUMIFS('IEA production stats by year'!V:V,'IEA production stats by year'!$E:$E,$D117,'IEA production stats by year'!$AQ:$AQ,$C117)</f>
        <v>122513.0027</v>
      </c>
      <c r="N117" s="45">
        <f>SUMIFS('IEA production stats by year'!W:W,'IEA production stats by year'!$E:$E,$D117,'IEA production stats by year'!$AQ:$AQ,$C117)</f>
        <v>153215.80369999999</v>
      </c>
      <c r="O117" s="45">
        <f>SUMIFS('IEA production stats by year'!X:X,'IEA production stats by year'!$E:$E,$D117,'IEA production stats by year'!$AQ:$AQ,$C117)</f>
        <v>188729.80290000001</v>
      </c>
      <c r="P117" s="45">
        <f>SUMIFS('IEA production stats by year'!Y:Y,'IEA production stats by year'!$E:$E,$D117,'IEA production stats by year'!$AQ:$AQ,$C117)</f>
        <v>238493.99899999998</v>
      </c>
      <c r="Q117" s="45">
        <f>SUMIFS('IEA production stats by year'!Z:Z,'IEA production stats by year'!$E:$E,$D117,'IEA production stats by year'!$AQ:$AQ,$C117)</f>
        <v>315554.99619999999</v>
      </c>
      <c r="R117" s="45">
        <f>SUMIFS('IEA production stats by year'!AA:AA,'IEA production stats by year'!$E:$E,$D117,'IEA production stats by year'!$AQ:$AQ,$C117)</f>
        <v>369801.9988</v>
      </c>
      <c r="S117" s="45">
        <f>SUMIFS('IEA production stats by year'!AB:AB,'IEA production stats by year'!$E:$E,$D117,'IEA production stats by year'!$AQ:$AQ,$C117)</f>
        <v>476865.99859999999</v>
      </c>
      <c r="T117" s="45">
        <f>SUMIFS('IEA production stats by year'!AC:AC,'IEA production stats by year'!$E:$E,$D117,'IEA production stats by year'!$AQ:$AQ,$C117)</f>
        <v>566653.00059999991</v>
      </c>
      <c r="U117" s="45">
        <f>SUMIFS('IEA production stats by year'!AD:AD,'IEA production stats by year'!$E:$E,$D117,'IEA production stats by year'!$AQ:$AQ,$C117)</f>
        <v>811149.53930000006</v>
      </c>
      <c r="V117" s="45">
        <f>SUMIFS('IEA production stats by year'!AE:AE,'IEA production stats by year'!$E:$E,$D117,'IEA production stats by year'!$AQ:$AQ,$C117)</f>
        <v>866550.00530000008</v>
      </c>
      <c r="W117" s="45">
        <f>SUMIFS('IEA production stats by year'!AF:AF,'IEA production stats by year'!$E:$E,$D117,'IEA production stats by year'!$AQ:$AQ,$C117)</f>
        <v>929153.59700000007</v>
      </c>
      <c r="X117" s="45">
        <f>SUMIFS('IEA production stats by year'!AG:AG,'IEA production stats by year'!$E:$E,$D117,'IEA production stats by year'!$AQ:$AQ,$C117)</f>
        <v>974544.47529999993</v>
      </c>
      <c r="Y117" s="45">
        <f>SUMIFS('IEA production stats by year'!AH:AH,'IEA production stats by year'!$E:$E,$D117,'IEA production stats by year'!$AQ:$AQ,$C117)</f>
        <v>1010167.5867</v>
      </c>
      <c r="Z117" s="45">
        <f>SUMIFS('IEA production stats by year'!AI:AI,'IEA production stats by year'!$E:$E,$D117,'IEA production stats by year'!$AQ:$AQ,$C117)</f>
        <v>1010897.5427999999</v>
      </c>
      <c r="AA117" s="45">
        <f>SUMIFS('IEA production stats by year'!AJ:AJ,'IEA production stats by year'!$E:$E,$D117,'IEA production stats by year'!$AQ:$AQ,$C117)</f>
        <v>1046154.9288999999</v>
      </c>
      <c r="AB117" s="45">
        <f>SUMIFS('IEA production stats by year'!AK:AK,'IEA production stats by year'!$E:$E,$D117,'IEA production stats by year'!$AQ:$AQ,$C117)</f>
        <v>1030403.2117</v>
      </c>
      <c r="AC117" s="45">
        <f>SUMIFS('IEA production stats by year'!AL:AL,'IEA production stats by year'!$E:$E,$D117,'IEA production stats by year'!$AQ:$AQ,$C117)</f>
        <v>0</v>
      </c>
      <c r="AD117" s="58">
        <f>COUNTIFS('Country groupings'!$F:$F,$C117)-SUMIFS('IEA production stats (counts)'!Q:Q,'IEA production stats (counts)'!$E:$E,$D117,'IEA production stats (counts)'!$AQ:$AQ,$C117)</f>
        <v>4</v>
      </c>
      <c r="AE117" s="58">
        <f>COUNTIFS('Country groupings'!$F:$F,$C117)-SUMIFS('IEA production stats (counts)'!R:R,'IEA production stats (counts)'!$E:$E,$D117,'IEA production stats (counts)'!$AQ:$AQ,$C117)</f>
        <v>4</v>
      </c>
      <c r="AF117" s="58">
        <f>COUNTIFS('Country groupings'!$F:$F,$C117)-SUMIFS('IEA production stats (counts)'!S:S,'IEA production stats (counts)'!$E:$E,$D117,'IEA production stats (counts)'!$AQ:$AQ,$C117)</f>
        <v>4</v>
      </c>
      <c r="AG117" s="58">
        <f>COUNTIFS('Country groupings'!$F:$F,$C117)-SUMIFS('IEA production stats (counts)'!T:T,'IEA production stats (counts)'!$E:$E,$D117,'IEA production stats (counts)'!$AQ:$AQ,$C117)</f>
        <v>4</v>
      </c>
      <c r="AH117" s="58">
        <f>COUNTIFS('Country groupings'!$F:$F,$C117)-SUMIFS('IEA production stats (counts)'!U:U,'IEA production stats (counts)'!$E:$E,$D117,'IEA production stats (counts)'!$AQ:$AQ,$C117)</f>
        <v>4</v>
      </c>
      <c r="AI117" s="58">
        <f>COUNTIFS('Country groupings'!$F:$F,$C117)-SUMIFS('IEA production stats (counts)'!V:V,'IEA production stats (counts)'!$E:$E,$D117,'IEA production stats (counts)'!$AQ:$AQ,$C117)</f>
        <v>4</v>
      </c>
      <c r="AJ117" s="58">
        <f>COUNTIFS('Country groupings'!$F:$F,$C117)-SUMIFS('IEA production stats (counts)'!W:W,'IEA production stats (counts)'!$E:$E,$D117,'IEA production stats (counts)'!$AQ:$AQ,$C117)</f>
        <v>4</v>
      </c>
      <c r="AK117" s="58">
        <f>COUNTIFS('Country groupings'!$F:$F,$C117)-SUMIFS('IEA production stats (counts)'!X:X,'IEA production stats (counts)'!$E:$E,$D117,'IEA production stats (counts)'!$AQ:$AQ,$C117)</f>
        <v>4</v>
      </c>
      <c r="AL117" s="58">
        <f>COUNTIFS('Country groupings'!$F:$F,$C117)-SUMIFS('IEA production stats (counts)'!Y:Y,'IEA production stats (counts)'!$E:$E,$D117,'IEA production stats (counts)'!$AQ:$AQ,$C117)</f>
        <v>4</v>
      </c>
      <c r="AM117" s="58">
        <f>COUNTIFS('Country groupings'!$F:$F,$C117)-SUMIFS('IEA production stats (counts)'!Z:Z,'IEA production stats (counts)'!$E:$E,$D117,'IEA production stats (counts)'!$AQ:$AQ,$C117)</f>
        <v>4</v>
      </c>
      <c r="AN117" s="58">
        <f>COUNTIFS('Country groupings'!$F:$F,$C117)-SUMIFS('IEA production stats (counts)'!AA:AA,'IEA production stats (counts)'!$E:$E,$D117,'IEA production stats (counts)'!$AQ:$AQ,$C117)</f>
        <v>4</v>
      </c>
      <c r="AO117" s="58">
        <f>COUNTIFS('Country groupings'!$F:$F,$C117)-SUMIFS('IEA production stats (counts)'!AB:AB,'IEA production stats (counts)'!$E:$E,$D117,'IEA production stats (counts)'!$AQ:$AQ,$C117)</f>
        <v>4</v>
      </c>
      <c r="AP117" s="58">
        <f>COUNTIFS('Country groupings'!$F:$F,$C117)-SUMIFS('IEA production stats (counts)'!AC:AC,'IEA production stats (counts)'!$E:$E,$D117,'IEA production stats (counts)'!$AQ:$AQ,$C117)</f>
        <v>4</v>
      </c>
      <c r="AQ117" s="58">
        <f>COUNTIFS('Country groupings'!$F:$F,$C117)-SUMIFS('IEA production stats (counts)'!AD:AD,'IEA production stats (counts)'!$E:$E,$D117,'IEA production stats (counts)'!$AQ:$AQ,$C117)</f>
        <v>4</v>
      </c>
      <c r="AR117" s="58">
        <f>COUNTIFS('Country groupings'!$F:$F,$C117)-SUMIFS('IEA production stats (counts)'!AE:AE,'IEA production stats (counts)'!$E:$E,$D117,'IEA production stats (counts)'!$AQ:$AQ,$C117)</f>
        <v>4</v>
      </c>
      <c r="AS117" s="58">
        <f>COUNTIFS('Country groupings'!$F:$F,$C117)-SUMIFS('IEA production stats (counts)'!AF:AF,'IEA production stats (counts)'!$E:$E,$D117,'IEA production stats (counts)'!$AQ:$AQ,$C117)</f>
        <v>4</v>
      </c>
      <c r="AT117" s="58">
        <f>COUNTIFS('Country groupings'!$F:$F,$C117)-SUMIFS('IEA production stats (counts)'!AG:AG,'IEA production stats (counts)'!$E:$E,$D117,'IEA production stats (counts)'!$AQ:$AQ,$C117)</f>
        <v>4</v>
      </c>
      <c r="AU117" s="58">
        <f>COUNTIFS('Country groupings'!$F:$F,$C117)-SUMIFS('IEA production stats (counts)'!AH:AH,'IEA production stats (counts)'!$E:$E,$D117,'IEA production stats (counts)'!$AQ:$AQ,$C117)</f>
        <v>4</v>
      </c>
      <c r="AV117" s="58">
        <f>COUNTIFS('Country groupings'!$F:$F,$C117)-SUMIFS('IEA production stats (counts)'!AI:AI,'IEA production stats (counts)'!$E:$E,$D117,'IEA production stats (counts)'!$AQ:$AQ,$C117)</f>
        <v>4</v>
      </c>
      <c r="AW117" s="58">
        <f>COUNTIFS('Country groupings'!$F:$F,$C117)-SUMIFS('IEA production stats (counts)'!AJ:AJ,'IEA production stats (counts)'!$E:$E,$D117,'IEA production stats (counts)'!$AQ:$AQ,$C117)</f>
        <v>4</v>
      </c>
      <c r="AX117" s="58">
        <f>COUNTIFS('Country groupings'!$F:$F,$C117)-SUMIFS('IEA production stats (counts)'!AK:AK,'IEA production stats (counts)'!$E:$E,$D117,'IEA production stats (counts)'!$AQ:$AQ,$C117)</f>
        <v>4</v>
      </c>
      <c r="AY117" s="58">
        <f>COUNTIFS('Country groupings'!$F:$F,$C117)-SUMIFS('IEA production stats (counts)'!AL:AL,'IEA production stats (counts)'!$E:$E,$D117,'IEA production stats (counts)'!$AQ:$AQ,$C117)</f>
        <v>30</v>
      </c>
      <c r="AZ117" s="62">
        <f>SUMIFS('IEA production stats (counts)'!Q:Q,'IEA production stats (counts)'!$E:$E,$D117,'IEA production stats (counts)'!$AQ:$AQ,$C117)</f>
        <v>26</v>
      </c>
      <c r="BA117" s="62">
        <f>SUMIFS('IEA production stats (counts)'!R:R,'IEA production stats (counts)'!$E:$E,$D117,'IEA production stats (counts)'!$AQ:$AQ,$C117)</f>
        <v>26</v>
      </c>
      <c r="BB117" s="62">
        <f>SUMIFS('IEA production stats (counts)'!S:S,'IEA production stats (counts)'!$E:$E,$D117,'IEA production stats (counts)'!$AQ:$AQ,$C117)</f>
        <v>26</v>
      </c>
      <c r="BC117" s="62">
        <f>SUMIFS('IEA production stats (counts)'!T:T,'IEA production stats (counts)'!$E:$E,$D117,'IEA production stats (counts)'!$AQ:$AQ,$C117)</f>
        <v>26</v>
      </c>
      <c r="BD117" s="62">
        <f>SUMIFS('IEA production stats (counts)'!U:U,'IEA production stats (counts)'!$E:$E,$D117,'IEA production stats (counts)'!$AQ:$AQ,$C117)</f>
        <v>26</v>
      </c>
      <c r="BE117" s="62">
        <f>SUMIFS('IEA production stats (counts)'!V:V,'IEA production stats (counts)'!$E:$E,$D117,'IEA production stats (counts)'!$AQ:$AQ,$C117)</f>
        <v>26</v>
      </c>
      <c r="BF117" s="62">
        <f>SUMIFS('IEA production stats (counts)'!W:W,'IEA production stats (counts)'!$E:$E,$D117,'IEA production stats (counts)'!$AQ:$AQ,$C117)</f>
        <v>26</v>
      </c>
      <c r="BG117" s="62">
        <f>SUMIFS('IEA production stats (counts)'!X:X,'IEA production stats (counts)'!$E:$E,$D117,'IEA production stats (counts)'!$AQ:$AQ,$C117)</f>
        <v>26</v>
      </c>
      <c r="BH117" s="62">
        <f>SUMIFS('IEA production stats (counts)'!Y:Y,'IEA production stats (counts)'!$E:$E,$D117,'IEA production stats (counts)'!$AQ:$AQ,$C117)</f>
        <v>26</v>
      </c>
      <c r="BI117" s="62">
        <f>SUMIFS('IEA production stats (counts)'!Z:Z,'IEA production stats (counts)'!$E:$E,$D117,'IEA production stats (counts)'!$AQ:$AQ,$C117)</f>
        <v>26</v>
      </c>
      <c r="BJ117" s="62">
        <f>SUMIFS('IEA production stats (counts)'!AA:AA,'IEA production stats (counts)'!$E:$E,$D117,'IEA production stats (counts)'!$AQ:$AQ,$C117)</f>
        <v>26</v>
      </c>
      <c r="BK117" s="62">
        <f>SUMIFS('IEA production stats (counts)'!AB:AB,'IEA production stats (counts)'!$E:$E,$D117,'IEA production stats (counts)'!$AQ:$AQ,$C117)</f>
        <v>26</v>
      </c>
      <c r="BL117" s="62">
        <f>SUMIFS('IEA production stats (counts)'!AC:AC,'IEA production stats (counts)'!$E:$E,$D117,'IEA production stats (counts)'!$AQ:$AQ,$C117)</f>
        <v>26</v>
      </c>
      <c r="BM117" s="62">
        <f>SUMIFS('IEA production stats (counts)'!AD:AD,'IEA production stats (counts)'!$E:$E,$D117,'IEA production stats (counts)'!$AQ:$AQ,$C117)</f>
        <v>26</v>
      </c>
      <c r="BN117" s="62">
        <f>SUMIFS('IEA production stats (counts)'!AE:AE,'IEA production stats (counts)'!$E:$E,$D117,'IEA production stats (counts)'!$AQ:$AQ,$C117)</f>
        <v>26</v>
      </c>
      <c r="BO117" s="62">
        <f>SUMIFS('IEA production stats (counts)'!AF:AF,'IEA production stats (counts)'!$E:$E,$D117,'IEA production stats (counts)'!$AQ:$AQ,$C117)</f>
        <v>26</v>
      </c>
      <c r="BP117" s="62">
        <f>SUMIFS('IEA production stats (counts)'!AG:AG,'IEA production stats (counts)'!$E:$E,$D117,'IEA production stats (counts)'!$AQ:$AQ,$C117)</f>
        <v>26</v>
      </c>
      <c r="BQ117" s="62">
        <f>SUMIFS('IEA production stats (counts)'!AH:AH,'IEA production stats (counts)'!$E:$E,$D117,'IEA production stats (counts)'!$AQ:$AQ,$C117)</f>
        <v>26</v>
      </c>
      <c r="BR117" s="62">
        <f>SUMIFS('IEA production stats (counts)'!AI:AI,'IEA production stats (counts)'!$E:$E,$D117,'IEA production stats (counts)'!$AQ:$AQ,$C117)</f>
        <v>26</v>
      </c>
      <c r="BS117" s="62">
        <f>SUMIFS('IEA production stats (counts)'!AJ:AJ,'IEA production stats (counts)'!$E:$E,$D117,'IEA production stats (counts)'!$AQ:$AQ,$C117)</f>
        <v>26</v>
      </c>
      <c r="BT117" s="62">
        <f>SUMIFS('IEA production stats (counts)'!AK:AK,'IEA production stats (counts)'!$E:$E,$D117,'IEA production stats (counts)'!$AQ:$AQ,$C117)</f>
        <v>26</v>
      </c>
      <c r="BU117" s="62">
        <f>SUMIFS('IEA production stats (counts)'!AL:AL,'IEA production stats (counts)'!$E:$E,$D117,'IEA production stats (counts)'!$AQ:$AQ,$C117)</f>
        <v>0</v>
      </c>
      <c r="BV117" s="66">
        <f t="shared" si="29"/>
        <v>86.666666666666671</v>
      </c>
      <c r="BW117" s="66">
        <f t="shared" si="48"/>
        <v>86.666666666666671</v>
      </c>
      <c r="BX117" s="66">
        <f t="shared" si="49"/>
        <v>86.666666666666671</v>
      </c>
      <c r="BY117" s="66">
        <f t="shared" si="50"/>
        <v>86.666666666666671</v>
      </c>
      <c r="BZ117" s="66">
        <f t="shared" si="30"/>
        <v>86.666666666666671</v>
      </c>
      <c r="CA117" s="66">
        <f t="shared" si="31"/>
        <v>86.666666666666671</v>
      </c>
      <c r="CB117" s="66">
        <f t="shared" si="32"/>
        <v>86.666666666666671</v>
      </c>
      <c r="CC117" s="66">
        <f t="shared" si="33"/>
        <v>86.666666666666671</v>
      </c>
      <c r="CD117" s="66">
        <f t="shared" si="34"/>
        <v>86.666666666666671</v>
      </c>
      <c r="CE117" s="66">
        <f t="shared" si="35"/>
        <v>86.666666666666671</v>
      </c>
      <c r="CF117" s="66">
        <f t="shared" si="36"/>
        <v>86.666666666666671</v>
      </c>
      <c r="CG117" s="66">
        <f t="shared" si="37"/>
        <v>86.666666666666671</v>
      </c>
      <c r="CH117" s="66">
        <f t="shared" si="38"/>
        <v>86.666666666666671</v>
      </c>
      <c r="CI117" s="66">
        <f t="shared" si="39"/>
        <v>86.666666666666671</v>
      </c>
      <c r="CJ117" s="66">
        <f t="shared" si="40"/>
        <v>86.666666666666671</v>
      </c>
      <c r="CK117" s="66">
        <f t="shared" si="41"/>
        <v>86.666666666666671</v>
      </c>
      <c r="CL117" s="66">
        <f t="shared" si="42"/>
        <v>86.666666666666671</v>
      </c>
      <c r="CM117" s="66">
        <f t="shared" si="43"/>
        <v>86.666666666666671</v>
      </c>
      <c r="CN117" s="66">
        <f t="shared" si="44"/>
        <v>86.666666666666671</v>
      </c>
      <c r="CO117" s="66">
        <f t="shared" si="45"/>
        <v>86.666666666666671</v>
      </c>
      <c r="CP117" s="66">
        <f t="shared" si="46"/>
        <v>86.666666666666671</v>
      </c>
      <c r="CQ117" s="66">
        <f t="shared" si="47"/>
        <v>0</v>
      </c>
    </row>
    <row r="118" spans="1:95" x14ac:dyDescent="0.25">
      <c r="A118" s="5" t="str">
        <f t="shared" si="53"/>
        <v>130TIDE</v>
      </c>
      <c r="B118" s="3">
        <v>130</v>
      </c>
      <c r="C118" t="str">
        <f>VLOOKUP($B118,'Lookup codes'!$A:$C,2,FALSE)</f>
        <v>Asia (no high inc.)</v>
      </c>
      <c r="D118" t="s">
        <v>616</v>
      </c>
      <c r="E118" t="s">
        <v>617</v>
      </c>
      <c r="F118" t="s">
        <v>794</v>
      </c>
      <c r="G118" t="s">
        <v>528</v>
      </c>
      <c r="H118" s="45">
        <f>SUMIFS('IEA production stats by year'!Q:Q,'IEA production stats by year'!$E:$E,$D118,'IEA production stats by year'!$AQ:$AQ,$C118)</f>
        <v>25.200299999999999</v>
      </c>
      <c r="I118" s="45">
        <f>SUMIFS('IEA production stats by year'!R:R,'IEA production stats by year'!$E:$E,$D118,'IEA production stats by year'!$AQ:$AQ,$C118)</f>
        <v>25.200299999999999</v>
      </c>
      <c r="J118" s="45">
        <f>SUMIFS('IEA production stats by year'!S:S,'IEA production stats by year'!$E:$E,$D118,'IEA production stats by year'!$AQ:$AQ,$C118)</f>
        <v>25.200299999999999</v>
      </c>
      <c r="K118" s="45">
        <f>SUMIFS('IEA production stats by year'!T:T,'IEA production stats by year'!$E:$E,$D118,'IEA production stats by year'!$AQ:$AQ,$C118)</f>
        <v>25.200299999999999</v>
      </c>
      <c r="L118" s="45">
        <f>SUMIFS('IEA production stats by year'!U:U,'IEA production stats by year'!$E:$E,$D118,'IEA production stats by year'!$AQ:$AQ,$C118)</f>
        <v>25.200299999999999</v>
      </c>
      <c r="M118" s="45">
        <f>SUMIFS('IEA production stats by year'!V:V,'IEA production stats by year'!$E:$E,$D118,'IEA production stats by year'!$AQ:$AQ,$C118)</f>
        <v>25.200299999999999</v>
      </c>
      <c r="N118" s="45">
        <f>SUMIFS('IEA production stats by year'!W:W,'IEA production stats by year'!$E:$E,$D118,'IEA production stats by year'!$AQ:$AQ,$C118)</f>
        <v>25.200299999999999</v>
      </c>
      <c r="O118" s="45">
        <f>SUMIFS('IEA production stats by year'!X:X,'IEA production stats by year'!$E:$E,$D118,'IEA production stats by year'!$AQ:$AQ,$C118)</f>
        <v>25.200299999999999</v>
      </c>
      <c r="P118" s="45">
        <f>SUMIFS('IEA production stats by year'!Y:Y,'IEA production stats by year'!$E:$E,$D118,'IEA production stats by year'!$AQ:$AQ,$C118)</f>
        <v>25.200299999999999</v>
      </c>
      <c r="Q118" s="45">
        <f>SUMIFS('IEA production stats by year'!Z:Z,'IEA production stats by year'!$E:$E,$D118,'IEA production stats by year'!$AQ:$AQ,$C118)</f>
        <v>25.200299999999999</v>
      </c>
      <c r="R118" s="45">
        <f>SUMIFS('IEA production stats by year'!AA:AA,'IEA production stats by year'!$E:$E,$D118,'IEA production stats by year'!$AQ:$AQ,$C118)</f>
        <v>25.200299999999999</v>
      </c>
      <c r="S118" s="45">
        <f>SUMIFS('IEA production stats by year'!AB:AB,'IEA production stats by year'!$E:$E,$D118,'IEA production stats by year'!$AQ:$AQ,$C118)</f>
        <v>25.200299999999999</v>
      </c>
      <c r="T118" s="45">
        <f>SUMIFS('IEA production stats by year'!AC:AC,'IEA production stats by year'!$E:$E,$D118,'IEA production stats by year'!$AQ:$AQ,$C118)</f>
        <v>25.200299999999999</v>
      </c>
      <c r="U118" s="45">
        <f>SUMIFS('IEA production stats by year'!AD:AD,'IEA production stats by year'!$E:$E,$D118,'IEA production stats by year'!$AQ:$AQ,$C118)</f>
        <v>28.800999999999998</v>
      </c>
      <c r="V118" s="45">
        <f>SUMIFS('IEA production stats by year'!AE:AE,'IEA production stats by year'!$E:$E,$D118,'IEA production stats by year'!$AQ:$AQ,$C118)</f>
        <v>28.800999999999998</v>
      </c>
      <c r="W118" s="45">
        <f>SUMIFS('IEA production stats by year'!AF:AF,'IEA production stats by year'!$E:$E,$D118,'IEA production stats by year'!$AQ:$AQ,$C118)</f>
        <v>28.800999999999998</v>
      </c>
      <c r="X118" s="45">
        <f>SUMIFS('IEA production stats by year'!AG:AG,'IEA production stats by year'!$E:$E,$D118,'IEA production stats by year'!$AQ:$AQ,$C118)</f>
        <v>39.598799999999997</v>
      </c>
      <c r="Y118" s="45">
        <f>SUMIFS('IEA production stats by year'!AH:AH,'IEA production stats by year'!$E:$E,$D118,'IEA production stats by year'!$AQ:$AQ,$C118)</f>
        <v>38.464100000000002</v>
      </c>
      <c r="Z118" s="45">
        <f>SUMIFS('IEA production stats by year'!AI:AI,'IEA production stats by year'!$E:$E,$D118,'IEA production stats by year'!$AQ:$AQ,$C118)</f>
        <v>38.464100000000002</v>
      </c>
      <c r="AA118" s="45">
        <f>SUMIFS('IEA production stats by year'!AJ:AJ,'IEA production stats by year'!$E:$E,$D118,'IEA production stats by year'!$AQ:$AQ,$C118)</f>
        <v>42.508600000000001</v>
      </c>
      <c r="AB118" s="45">
        <f>SUMIFS('IEA production stats by year'!AK:AK,'IEA production stats by year'!$E:$E,$D118,'IEA production stats by year'!$AQ:$AQ,$C118)</f>
        <v>42.625799999999998</v>
      </c>
      <c r="AC118" s="45">
        <f>SUMIFS('IEA production stats by year'!AL:AL,'IEA production stats by year'!$E:$E,$D118,'IEA production stats by year'!$AQ:$AQ,$C118)</f>
        <v>0</v>
      </c>
      <c r="AD118" s="58">
        <f>COUNTIFS('Country groupings'!$F:$F,$C118)-SUMIFS('IEA production stats (counts)'!Q:Q,'IEA production stats (counts)'!$E:$E,$D118,'IEA production stats (counts)'!$AQ:$AQ,$C118)</f>
        <v>4</v>
      </c>
      <c r="AE118" s="58">
        <f>COUNTIFS('Country groupings'!$F:$F,$C118)-SUMIFS('IEA production stats (counts)'!R:R,'IEA production stats (counts)'!$E:$E,$D118,'IEA production stats (counts)'!$AQ:$AQ,$C118)</f>
        <v>4</v>
      </c>
      <c r="AF118" s="58">
        <f>COUNTIFS('Country groupings'!$F:$F,$C118)-SUMIFS('IEA production stats (counts)'!S:S,'IEA production stats (counts)'!$E:$E,$D118,'IEA production stats (counts)'!$AQ:$AQ,$C118)</f>
        <v>4</v>
      </c>
      <c r="AG118" s="58">
        <f>COUNTIFS('Country groupings'!$F:$F,$C118)-SUMIFS('IEA production stats (counts)'!T:T,'IEA production stats (counts)'!$E:$E,$D118,'IEA production stats (counts)'!$AQ:$AQ,$C118)</f>
        <v>4</v>
      </c>
      <c r="AH118" s="58">
        <f>COUNTIFS('Country groupings'!$F:$F,$C118)-SUMIFS('IEA production stats (counts)'!U:U,'IEA production stats (counts)'!$E:$E,$D118,'IEA production stats (counts)'!$AQ:$AQ,$C118)</f>
        <v>4</v>
      </c>
      <c r="AI118" s="58">
        <f>COUNTIFS('Country groupings'!$F:$F,$C118)-SUMIFS('IEA production stats (counts)'!V:V,'IEA production stats (counts)'!$E:$E,$D118,'IEA production stats (counts)'!$AQ:$AQ,$C118)</f>
        <v>4</v>
      </c>
      <c r="AJ118" s="58">
        <f>COUNTIFS('Country groupings'!$F:$F,$C118)-SUMIFS('IEA production stats (counts)'!W:W,'IEA production stats (counts)'!$E:$E,$D118,'IEA production stats (counts)'!$AQ:$AQ,$C118)</f>
        <v>4</v>
      </c>
      <c r="AK118" s="58">
        <f>COUNTIFS('Country groupings'!$F:$F,$C118)-SUMIFS('IEA production stats (counts)'!X:X,'IEA production stats (counts)'!$E:$E,$D118,'IEA production stats (counts)'!$AQ:$AQ,$C118)</f>
        <v>4</v>
      </c>
      <c r="AL118" s="58">
        <f>COUNTIFS('Country groupings'!$F:$F,$C118)-SUMIFS('IEA production stats (counts)'!Y:Y,'IEA production stats (counts)'!$E:$E,$D118,'IEA production stats (counts)'!$AQ:$AQ,$C118)</f>
        <v>4</v>
      </c>
      <c r="AM118" s="58">
        <f>COUNTIFS('Country groupings'!$F:$F,$C118)-SUMIFS('IEA production stats (counts)'!Z:Z,'IEA production stats (counts)'!$E:$E,$D118,'IEA production stats (counts)'!$AQ:$AQ,$C118)</f>
        <v>4</v>
      </c>
      <c r="AN118" s="58">
        <f>COUNTIFS('Country groupings'!$F:$F,$C118)-SUMIFS('IEA production stats (counts)'!AA:AA,'IEA production stats (counts)'!$E:$E,$D118,'IEA production stats (counts)'!$AQ:$AQ,$C118)</f>
        <v>4</v>
      </c>
      <c r="AO118" s="58">
        <f>COUNTIFS('Country groupings'!$F:$F,$C118)-SUMIFS('IEA production stats (counts)'!AB:AB,'IEA production stats (counts)'!$E:$E,$D118,'IEA production stats (counts)'!$AQ:$AQ,$C118)</f>
        <v>4</v>
      </c>
      <c r="AP118" s="58">
        <f>COUNTIFS('Country groupings'!$F:$F,$C118)-SUMIFS('IEA production stats (counts)'!AC:AC,'IEA production stats (counts)'!$E:$E,$D118,'IEA production stats (counts)'!$AQ:$AQ,$C118)</f>
        <v>4</v>
      </c>
      <c r="AQ118" s="58">
        <f>COUNTIFS('Country groupings'!$F:$F,$C118)-SUMIFS('IEA production stats (counts)'!AD:AD,'IEA production stats (counts)'!$E:$E,$D118,'IEA production stats (counts)'!$AQ:$AQ,$C118)</f>
        <v>4</v>
      </c>
      <c r="AR118" s="58">
        <f>COUNTIFS('Country groupings'!$F:$F,$C118)-SUMIFS('IEA production stats (counts)'!AE:AE,'IEA production stats (counts)'!$E:$E,$D118,'IEA production stats (counts)'!$AQ:$AQ,$C118)</f>
        <v>4</v>
      </c>
      <c r="AS118" s="58">
        <f>COUNTIFS('Country groupings'!$F:$F,$C118)-SUMIFS('IEA production stats (counts)'!AF:AF,'IEA production stats (counts)'!$E:$E,$D118,'IEA production stats (counts)'!$AQ:$AQ,$C118)</f>
        <v>4</v>
      </c>
      <c r="AT118" s="58">
        <f>COUNTIFS('Country groupings'!$F:$F,$C118)-SUMIFS('IEA production stats (counts)'!AG:AG,'IEA production stats (counts)'!$E:$E,$D118,'IEA production stats (counts)'!$AQ:$AQ,$C118)</f>
        <v>4</v>
      </c>
      <c r="AU118" s="58">
        <f>COUNTIFS('Country groupings'!$F:$F,$C118)-SUMIFS('IEA production stats (counts)'!AH:AH,'IEA production stats (counts)'!$E:$E,$D118,'IEA production stats (counts)'!$AQ:$AQ,$C118)</f>
        <v>4</v>
      </c>
      <c r="AV118" s="58">
        <f>COUNTIFS('Country groupings'!$F:$F,$C118)-SUMIFS('IEA production stats (counts)'!AI:AI,'IEA production stats (counts)'!$E:$E,$D118,'IEA production stats (counts)'!$AQ:$AQ,$C118)</f>
        <v>4</v>
      </c>
      <c r="AW118" s="58">
        <f>COUNTIFS('Country groupings'!$F:$F,$C118)-SUMIFS('IEA production stats (counts)'!AJ:AJ,'IEA production stats (counts)'!$E:$E,$D118,'IEA production stats (counts)'!$AQ:$AQ,$C118)</f>
        <v>4</v>
      </c>
      <c r="AX118" s="58">
        <f>COUNTIFS('Country groupings'!$F:$F,$C118)-SUMIFS('IEA production stats (counts)'!AK:AK,'IEA production stats (counts)'!$E:$E,$D118,'IEA production stats (counts)'!$AQ:$AQ,$C118)</f>
        <v>4</v>
      </c>
      <c r="AY118" s="58">
        <f>COUNTIFS('Country groupings'!$F:$F,$C118)-SUMIFS('IEA production stats (counts)'!AL:AL,'IEA production stats (counts)'!$E:$E,$D118,'IEA production stats (counts)'!$AQ:$AQ,$C118)</f>
        <v>30</v>
      </c>
      <c r="AZ118" s="62">
        <f>SUMIFS('IEA production stats (counts)'!Q:Q,'IEA production stats (counts)'!$E:$E,$D118,'IEA production stats (counts)'!$AQ:$AQ,$C118)</f>
        <v>26</v>
      </c>
      <c r="BA118" s="62">
        <f>SUMIFS('IEA production stats (counts)'!R:R,'IEA production stats (counts)'!$E:$E,$D118,'IEA production stats (counts)'!$AQ:$AQ,$C118)</f>
        <v>26</v>
      </c>
      <c r="BB118" s="62">
        <f>SUMIFS('IEA production stats (counts)'!S:S,'IEA production stats (counts)'!$E:$E,$D118,'IEA production stats (counts)'!$AQ:$AQ,$C118)</f>
        <v>26</v>
      </c>
      <c r="BC118" s="62">
        <f>SUMIFS('IEA production stats (counts)'!T:T,'IEA production stats (counts)'!$E:$E,$D118,'IEA production stats (counts)'!$AQ:$AQ,$C118)</f>
        <v>26</v>
      </c>
      <c r="BD118" s="62">
        <f>SUMIFS('IEA production stats (counts)'!U:U,'IEA production stats (counts)'!$E:$E,$D118,'IEA production stats (counts)'!$AQ:$AQ,$C118)</f>
        <v>26</v>
      </c>
      <c r="BE118" s="62">
        <f>SUMIFS('IEA production stats (counts)'!V:V,'IEA production stats (counts)'!$E:$E,$D118,'IEA production stats (counts)'!$AQ:$AQ,$C118)</f>
        <v>26</v>
      </c>
      <c r="BF118" s="62">
        <f>SUMIFS('IEA production stats (counts)'!W:W,'IEA production stats (counts)'!$E:$E,$D118,'IEA production stats (counts)'!$AQ:$AQ,$C118)</f>
        <v>26</v>
      </c>
      <c r="BG118" s="62">
        <f>SUMIFS('IEA production stats (counts)'!X:X,'IEA production stats (counts)'!$E:$E,$D118,'IEA production stats (counts)'!$AQ:$AQ,$C118)</f>
        <v>26</v>
      </c>
      <c r="BH118" s="62">
        <f>SUMIFS('IEA production stats (counts)'!Y:Y,'IEA production stats (counts)'!$E:$E,$D118,'IEA production stats (counts)'!$AQ:$AQ,$C118)</f>
        <v>26</v>
      </c>
      <c r="BI118" s="62">
        <f>SUMIFS('IEA production stats (counts)'!Z:Z,'IEA production stats (counts)'!$E:$E,$D118,'IEA production stats (counts)'!$AQ:$AQ,$C118)</f>
        <v>26</v>
      </c>
      <c r="BJ118" s="62">
        <f>SUMIFS('IEA production stats (counts)'!AA:AA,'IEA production stats (counts)'!$E:$E,$D118,'IEA production stats (counts)'!$AQ:$AQ,$C118)</f>
        <v>26</v>
      </c>
      <c r="BK118" s="62">
        <f>SUMIFS('IEA production stats (counts)'!AB:AB,'IEA production stats (counts)'!$E:$E,$D118,'IEA production stats (counts)'!$AQ:$AQ,$C118)</f>
        <v>26</v>
      </c>
      <c r="BL118" s="62">
        <f>SUMIFS('IEA production stats (counts)'!AC:AC,'IEA production stats (counts)'!$E:$E,$D118,'IEA production stats (counts)'!$AQ:$AQ,$C118)</f>
        <v>26</v>
      </c>
      <c r="BM118" s="62">
        <f>SUMIFS('IEA production stats (counts)'!AD:AD,'IEA production stats (counts)'!$E:$E,$D118,'IEA production stats (counts)'!$AQ:$AQ,$C118)</f>
        <v>26</v>
      </c>
      <c r="BN118" s="62">
        <f>SUMIFS('IEA production stats (counts)'!AE:AE,'IEA production stats (counts)'!$E:$E,$D118,'IEA production stats (counts)'!$AQ:$AQ,$C118)</f>
        <v>26</v>
      </c>
      <c r="BO118" s="62">
        <f>SUMIFS('IEA production stats (counts)'!AF:AF,'IEA production stats (counts)'!$E:$E,$D118,'IEA production stats (counts)'!$AQ:$AQ,$C118)</f>
        <v>26</v>
      </c>
      <c r="BP118" s="62">
        <f>SUMIFS('IEA production stats (counts)'!AG:AG,'IEA production stats (counts)'!$E:$E,$D118,'IEA production stats (counts)'!$AQ:$AQ,$C118)</f>
        <v>26</v>
      </c>
      <c r="BQ118" s="62">
        <f>SUMIFS('IEA production stats (counts)'!AH:AH,'IEA production stats (counts)'!$E:$E,$D118,'IEA production stats (counts)'!$AQ:$AQ,$C118)</f>
        <v>26</v>
      </c>
      <c r="BR118" s="62">
        <f>SUMIFS('IEA production stats (counts)'!AI:AI,'IEA production stats (counts)'!$E:$E,$D118,'IEA production stats (counts)'!$AQ:$AQ,$C118)</f>
        <v>26</v>
      </c>
      <c r="BS118" s="62">
        <f>SUMIFS('IEA production stats (counts)'!AJ:AJ,'IEA production stats (counts)'!$E:$E,$D118,'IEA production stats (counts)'!$AQ:$AQ,$C118)</f>
        <v>26</v>
      </c>
      <c r="BT118" s="62">
        <f>SUMIFS('IEA production stats (counts)'!AK:AK,'IEA production stats (counts)'!$E:$E,$D118,'IEA production stats (counts)'!$AQ:$AQ,$C118)</f>
        <v>26</v>
      </c>
      <c r="BU118" s="62">
        <f>SUMIFS('IEA production stats (counts)'!AL:AL,'IEA production stats (counts)'!$E:$E,$D118,'IEA production stats (counts)'!$AQ:$AQ,$C118)</f>
        <v>0</v>
      </c>
      <c r="BV118" s="66">
        <f t="shared" si="29"/>
        <v>86.666666666666671</v>
      </c>
      <c r="BW118" s="66">
        <f t="shared" si="48"/>
        <v>86.666666666666671</v>
      </c>
      <c r="BX118" s="66">
        <f t="shared" si="49"/>
        <v>86.666666666666671</v>
      </c>
      <c r="BY118" s="66">
        <f t="shared" si="50"/>
        <v>86.666666666666671</v>
      </c>
      <c r="BZ118" s="66">
        <f t="shared" si="30"/>
        <v>86.666666666666671</v>
      </c>
      <c r="CA118" s="66">
        <f t="shared" si="31"/>
        <v>86.666666666666671</v>
      </c>
      <c r="CB118" s="66">
        <f t="shared" si="32"/>
        <v>86.666666666666671</v>
      </c>
      <c r="CC118" s="66">
        <f t="shared" si="33"/>
        <v>86.666666666666671</v>
      </c>
      <c r="CD118" s="66">
        <f t="shared" si="34"/>
        <v>86.666666666666671</v>
      </c>
      <c r="CE118" s="66">
        <f t="shared" si="35"/>
        <v>86.666666666666671</v>
      </c>
      <c r="CF118" s="66">
        <f t="shared" si="36"/>
        <v>86.666666666666671</v>
      </c>
      <c r="CG118" s="66">
        <f t="shared" si="37"/>
        <v>86.666666666666671</v>
      </c>
      <c r="CH118" s="66">
        <f t="shared" si="38"/>
        <v>86.666666666666671</v>
      </c>
      <c r="CI118" s="66">
        <f t="shared" si="39"/>
        <v>86.666666666666671</v>
      </c>
      <c r="CJ118" s="66">
        <f t="shared" si="40"/>
        <v>86.666666666666671</v>
      </c>
      <c r="CK118" s="66">
        <f t="shared" si="41"/>
        <v>86.666666666666671</v>
      </c>
      <c r="CL118" s="66">
        <f t="shared" si="42"/>
        <v>86.666666666666671</v>
      </c>
      <c r="CM118" s="66">
        <f t="shared" si="43"/>
        <v>86.666666666666671</v>
      </c>
      <c r="CN118" s="66">
        <f t="shared" si="44"/>
        <v>86.666666666666671</v>
      </c>
      <c r="CO118" s="66">
        <f t="shared" si="45"/>
        <v>86.666666666666671</v>
      </c>
      <c r="CP118" s="66">
        <f t="shared" si="46"/>
        <v>86.666666666666671</v>
      </c>
      <c r="CQ118" s="66">
        <f t="shared" si="47"/>
        <v>0</v>
      </c>
    </row>
    <row r="119" spans="1:95" x14ac:dyDescent="0.25">
      <c r="A119" s="5" t="str">
        <f t="shared" si="53"/>
        <v>130WIND</v>
      </c>
      <c r="B119" s="3">
        <v>130</v>
      </c>
      <c r="C119" t="str">
        <f>VLOOKUP($B119,'Lookup codes'!$A:$C,2,FALSE)</f>
        <v>Asia (no high inc.)</v>
      </c>
      <c r="D119" t="s">
        <v>618</v>
      </c>
      <c r="E119" t="s">
        <v>619</v>
      </c>
      <c r="F119" t="s">
        <v>794</v>
      </c>
      <c r="G119" t="s">
        <v>528</v>
      </c>
      <c r="H119" s="45">
        <f>SUMIFS('IEA production stats by year'!Q:Q,'IEA production stats by year'!$E:$E,$D119,'IEA production stats by year'!$AQ:$AQ,$C119)</f>
        <v>8429.5482000000011</v>
      </c>
      <c r="I119" s="45">
        <f>SUMIFS('IEA production stats by year'!R:R,'IEA production stats by year'!$E:$E,$D119,'IEA production stats by year'!$AQ:$AQ,$C119)</f>
        <v>10906.3125</v>
      </c>
      <c r="J119" s="45">
        <f>SUMIFS('IEA production stats by year'!S:S,'IEA production stats by year'!$E:$E,$D119,'IEA production stats by year'!$AQ:$AQ,$C119)</f>
        <v>12950.7479</v>
      </c>
      <c r="K119" s="45">
        <f>SUMIFS('IEA production stats by year'!T:T,'IEA production stats by year'!$E:$E,$D119,'IEA production stats by year'!$AQ:$AQ,$C119)</f>
        <v>16781.941899999998</v>
      </c>
      <c r="L119" s="45">
        <f>SUMIFS('IEA production stats by year'!U:U,'IEA production stats by year'!$E:$E,$D119,'IEA production stats by year'!$AQ:$AQ,$C119)</f>
        <v>21149.8253</v>
      </c>
      <c r="M119" s="45">
        <f>SUMIFS('IEA production stats by year'!V:V,'IEA production stats by year'!$E:$E,$D119,'IEA production stats by year'!$AQ:$AQ,$C119)</f>
        <v>29996.713799999998</v>
      </c>
      <c r="N119" s="45">
        <f>SUMIFS('IEA production stats by year'!W:W,'IEA production stats by year'!$E:$E,$D119,'IEA production stats by year'!$AQ:$AQ,$C119)</f>
        <v>49730.006499999996</v>
      </c>
      <c r="O119" s="45">
        <f>SUMIFS('IEA production stats by year'!X:X,'IEA production stats by year'!$E:$E,$D119,'IEA production stats by year'!$AQ:$AQ,$C119)</f>
        <v>63764.750399999997</v>
      </c>
      <c r="P119" s="45">
        <f>SUMIFS('IEA production stats by year'!Y:Y,'IEA production stats by year'!$E:$E,$D119,'IEA production stats by year'!$AQ:$AQ,$C119)</f>
        <v>104250.35260000001</v>
      </c>
      <c r="Q119" s="45">
        <f>SUMIFS('IEA production stats by year'!Z:Z,'IEA production stats by year'!$E:$E,$D119,'IEA production stats by year'!$AQ:$AQ,$C119)</f>
        <v>165625.38250000001</v>
      </c>
      <c r="R119" s="45">
        <f>SUMIFS('IEA production stats by year'!AA:AA,'IEA production stats by year'!$E:$E,$D119,'IEA production stats by year'!$AQ:$AQ,$C119)</f>
        <v>232615.04490000001</v>
      </c>
      <c r="S119" s="45">
        <f>SUMIFS('IEA production stats by year'!AB:AB,'IEA production stats by year'!$E:$E,$D119,'IEA production stats by year'!$AQ:$AQ,$C119)</f>
        <v>343296.61160000006</v>
      </c>
      <c r="T119" s="45">
        <f>SUMIFS('IEA production stats by year'!AC:AC,'IEA production stats by year'!$E:$E,$D119,'IEA production stats by year'!$AQ:$AQ,$C119)</f>
        <v>456337.5111</v>
      </c>
      <c r="U119" s="45">
        <f>SUMIFS('IEA production stats by year'!AD:AD,'IEA production stats by year'!$E:$E,$D119,'IEA production stats by year'!$AQ:$AQ,$C119)</f>
        <v>633224.2426</v>
      </c>
      <c r="V119" s="45">
        <f>SUMIFS('IEA production stats by year'!AE:AE,'IEA production stats by year'!$E:$E,$D119,'IEA production stats by year'!$AQ:$AQ,$C119)</f>
        <v>714684.34829999984</v>
      </c>
      <c r="W119" s="45">
        <f>SUMIFS('IEA production stats by year'!AF:AF,'IEA production stats by year'!$E:$E,$D119,'IEA production stats by year'!$AQ:$AQ,$C119)</f>
        <v>805280.68409999984</v>
      </c>
      <c r="X119" s="45">
        <f>SUMIFS('IEA production stats by year'!AG:AG,'IEA production stats by year'!$E:$E,$D119,'IEA production stats by year'!$AQ:$AQ,$C119)</f>
        <v>1041703.1967</v>
      </c>
      <c r="Y119" s="45">
        <f>SUMIFS('IEA production stats by year'!AH:AH,'IEA production stats by year'!$E:$E,$D119,'IEA production stats by year'!$AQ:$AQ,$C119)</f>
        <v>1289372.9484999999</v>
      </c>
      <c r="Z119" s="45">
        <f>SUMIFS('IEA production stats by year'!AI:AI,'IEA production stats by year'!$E:$E,$D119,'IEA production stats by year'!$AQ:$AQ,$C119)</f>
        <v>1584657.8876</v>
      </c>
      <c r="AA119" s="45">
        <f>SUMIFS('IEA production stats by year'!AJ:AJ,'IEA production stats by year'!$E:$E,$D119,'IEA production stats by year'!$AQ:$AQ,$C119)</f>
        <v>1757022.7075999998</v>
      </c>
      <c r="AB119" s="45">
        <f>SUMIFS('IEA production stats by year'!AK:AK,'IEA production stats by year'!$E:$E,$D119,'IEA production stats by year'!$AQ:$AQ,$C119)</f>
        <v>1962933.89</v>
      </c>
      <c r="AC119" s="45">
        <f>SUMIFS('IEA production stats by year'!AL:AL,'IEA production stats by year'!$E:$E,$D119,'IEA production stats by year'!$AQ:$AQ,$C119)</f>
        <v>0</v>
      </c>
      <c r="AD119" s="58">
        <f>COUNTIFS('Country groupings'!$F:$F,$C119)-SUMIFS('IEA production stats (counts)'!Q:Q,'IEA production stats (counts)'!$E:$E,$D119,'IEA production stats (counts)'!$AQ:$AQ,$C119)</f>
        <v>4</v>
      </c>
      <c r="AE119" s="58">
        <f>COUNTIFS('Country groupings'!$F:$F,$C119)-SUMIFS('IEA production stats (counts)'!R:R,'IEA production stats (counts)'!$E:$E,$D119,'IEA production stats (counts)'!$AQ:$AQ,$C119)</f>
        <v>4</v>
      </c>
      <c r="AF119" s="58">
        <f>COUNTIFS('Country groupings'!$F:$F,$C119)-SUMIFS('IEA production stats (counts)'!S:S,'IEA production stats (counts)'!$E:$E,$D119,'IEA production stats (counts)'!$AQ:$AQ,$C119)</f>
        <v>4</v>
      </c>
      <c r="AG119" s="58">
        <f>COUNTIFS('Country groupings'!$F:$F,$C119)-SUMIFS('IEA production stats (counts)'!T:T,'IEA production stats (counts)'!$E:$E,$D119,'IEA production stats (counts)'!$AQ:$AQ,$C119)</f>
        <v>4</v>
      </c>
      <c r="AH119" s="58">
        <f>COUNTIFS('Country groupings'!$F:$F,$C119)-SUMIFS('IEA production stats (counts)'!U:U,'IEA production stats (counts)'!$E:$E,$D119,'IEA production stats (counts)'!$AQ:$AQ,$C119)</f>
        <v>4</v>
      </c>
      <c r="AI119" s="58">
        <f>COUNTIFS('Country groupings'!$F:$F,$C119)-SUMIFS('IEA production stats (counts)'!V:V,'IEA production stats (counts)'!$E:$E,$D119,'IEA production stats (counts)'!$AQ:$AQ,$C119)</f>
        <v>4</v>
      </c>
      <c r="AJ119" s="58">
        <f>COUNTIFS('Country groupings'!$F:$F,$C119)-SUMIFS('IEA production stats (counts)'!W:W,'IEA production stats (counts)'!$E:$E,$D119,'IEA production stats (counts)'!$AQ:$AQ,$C119)</f>
        <v>4</v>
      </c>
      <c r="AK119" s="58">
        <f>COUNTIFS('Country groupings'!$F:$F,$C119)-SUMIFS('IEA production stats (counts)'!X:X,'IEA production stats (counts)'!$E:$E,$D119,'IEA production stats (counts)'!$AQ:$AQ,$C119)</f>
        <v>4</v>
      </c>
      <c r="AL119" s="58">
        <f>COUNTIFS('Country groupings'!$F:$F,$C119)-SUMIFS('IEA production stats (counts)'!Y:Y,'IEA production stats (counts)'!$E:$E,$D119,'IEA production stats (counts)'!$AQ:$AQ,$C119)</f>
        <v>4</v>
      </c>
      <c r="AM119" s="58">
        <f>COUNTIFS('Country groupings'!$F:$F,$C119)-SUMIFS('IEA production stats (counts)'!Z:Z,'IEA production stats (counts)'!$E:$E,$D119,'IEA production stats (counts)'!$AQ:$AQ,$C119)</f>
        <v>4</v>
      </c>
      <c r="AN119" s="58">
        <f>COUNTIFS('Country groupings'!$F:$F,$C119)-SUMIFS('IEA production stats (counts)'!AA:AA,'IEA production stats (counts)'!$E:$E,$D119,'IEA production stats (counts)'!$AQ:$AQ,$C119)</f>
        <v>4</v>
      </c>
      <c r="AO119" s="58">
        <f>COUNTIFS('Country groupings'!$F:$F,$C119)-SUMIFS('IEA production stats (counts)'!AB:AB,'IEA production stats (counts)'!$E:$E,$D119,'IEA production stats (counts)'!$AQ:$AQ,$C119)</f>
        <v>4</v>
      </c>
      <c r="AP119" s="58">
        <f>COUNTIFS('Country groupings'!$F:$F,$C119)-SUMIFS('IEA production stats (counts)'!AC:AC,'IEA production stats (counts)'!$E:$E,$D119,'IEA production stats (counts)'!$AQ:$AQ,$C119)</f>
        <v>4</v>
      </c>
      <c r="AQ119" s="58">
        <f>COUNTIFS('Country groupings'!$F:$F,$C119)-SUMIFS('IEA production stats (counts)'!AD:AD,'IEA production stats (counts)'!$E:$E,$D119,'IEA production stats (counts)'!$AQ:$AQ,$C119)</f>
        <v>4</v>
      </c>
      <c r="AR119" s="58">
        <f>COUNTIFS('Country groupings'!$F:$F,$C119)-SUMIFS('IEA production stats (counts)'!AE:AE,'IEA production stats (counts)'!$E:$E,$D119,'IEA production stats (counts)'!$AQ:$AQ,$C119)</f>
        <v>4</v>
      </c>
      <c r="AS119" s="58">
        <f>COUNTIFS('Country groupings'!$F:$F,$C119)-SUMIFS('IEA production stats (counts)'!AF:AF,'IEA production stats (counts)'!$E:$E,$D119,'IEA production stats (counts)'!$AQ:$AQ,$C119)</f>
        <v>4</v>
      </c>
      <c r="AT119" s="58">
        <f>COUNTIFS('Country groupings'!$F:$F,$C119)-SUMIFS('IEA production stats (counts)'!AG:AG,'IEA production stats (counts)'!$E:$E,$D119,'IEA production stats (counts)'!$AQ:$AQ,$C119)</f>
        <v>4</v>
      </c>
      <c r="AU119" s="58">
        <f>COUNTIFS('Country groupings'!$F:$F,$C119)-SUMIFS('IEA production stats (counts)'!AH:AH,'IEA production stats (counts)'!$E:$E,$D119,'IEA production stats (counts)'!$AQ:$AQ,$C119)</f>
        <v>4</v>
      </c>
      <c r="AV119" s="58">
        <f>COUNTIFS('Country groupings'!$F:$F,$C119)-SUMIFS('IEA production stats (counts)'!AI:AI,'IEA production stats (counts)'!$E:$E,$D119,'IEA production stats (counts)'!$AQ:$AQ,$C119)</f>
        <v>4</v>
      </c>
      <c r="AW119" s="58">
        <f>COUNTIFS('Country groupings'!$F:$F,$C119)-SUMIFS('IEA production stats (counts)'!AJ:AJ,'IEA production stats (counts)'!$E:$E,$D119,'IEA production stats (counts)'!$AQ:$AQ,$C119)</f>
        <v>4</v>
      </c>
      <c r="AX119" s="58">
        <f>COUNTIFS('Country groupings'!$F:$F,$C119)-SUMIFS('IEA production stats (counts)'!AK:AK,'IEA production stats (counts)'!$E:$E,$D119,'IEA production stats (counts)'!$AQ:$AQ,$C119)</f>
        <v>4</v>
      </c>
      <c r="AY119" s="58">
        <f>COUNTIFS('Country groupings'!$F:$F,$C119)-SUMIFS('IEA production stats (counts)'!AL:AL,'IEA production stats (counts)'!$E:$E,$D119,'IEA production stats (counts)'!$AQ:$AQ,$C119)</f>
        <v>30</v>
      </c>
      <c r="AZ119" s="62">
        <f>SUMIFS('IEA production stats (counts)'!Q:Q,'IEA production stats (counts)'!$E:$E,$D119,'IEA production stats (counts)'!$AQ:$AQ,$C119)</f>
        <v>26</v>
      </c>
      <c r="BA119" s="62">
        <f>SUMIFS('IEA production stats (counts)'!R:R,'IEA production stats (counts)'!$E:$E,$D119,'IEA production stats (counts)'!$AQ:$AQ,$C119)</f>
        <v>26</v>
      </c>
      <c r="BB119" s="62">
        <f>SUMIFS('IEA production stats (counts)'!S:S,'IEA production stats (counts)'!$E:$E,$D119,'IEA production stats (counts)'!$AQ:$AQ,$C119)</f>
        <v>26</v>
      </c>
      <c r="BC119" s="62">
        <f>SUMIFS('IEA production stats (counts)'!T:T,'IEA production stats (counts)'!$E:$E,$D119,'IEA production stats (counts)'!$AQ:$AQ,$C119)</f>
        <v>26</v>
      </c>
      <c r="BD119" s="62">
        <f>SUMIFS('IEA production stats (counts)'!U:U,'IEA production stats (counts)'!$E:$E,$D119,'IEA production stats (counts)'!$AQ:$AQ,$C119)</f>
        <v>26</v>
      </c>
      <c r="BE119" s="62">
        <f>SUMIFS('IEA production stats (counts)'!V:V,'IEA production stats (counts)'!$E:$E,$D119,'IEA production stats (counts)'!$AQ:$AQ,$C119)</f>
        <v>26</v>
      </c>
      <c r="BF119" s="62">
        <f>SUMIFS('IEA production stats (counts)'!W:W,'IEA production stats (counts)'!$E:$E,$D119,'IEA production stats (counts)'!$AQ:$AQ,$C119)</f>
        <v>26</v>
      </c>
      <c r="BG119" s="62">
        <f>SUMIFS('IEA production stats (counts)'!X:X,'IEA production stats (counts)'!$E:$E,$D119,'IEA production stats (counts)'!$AQ:$AQ,$C119)</f>
        <v>26</v>
      </c>
      <c r="BH119" s="62">
        <f>SUMIFS('IEA production stats (counts)'!Y:Y,'IEA production stats (counts)'!$E:$E,$D119,'IEA production stats (counts)'!$AQ:$AQ,$C119)</f>
        <v>26</v>
      </c>
      <c r="BI119" s="62">
        <f>SUMIFS('IEA production stats (counts)'!Z:Z,'IEA production stats (counts)'!$E:$E,$D119,'IEA production stats (counts)'!$AQ:$AQ,$C119)</f>
        <v>26</v>
      </c>
      <c r="BJ119" s="62">
        <f>SUMIFS('IEA production stats (counts)'!AA:AA,'IEA production stats (counts)'!$E:$E,$D119,'IEA production stats (counts)'!$AQ:$AQ,$C119)</f>
        <v>26</v>
      </c>
      <c r="BK119" s="62">
        <f>SUMIFS('IEA production stats (counts)'!AB:AB,'IEA production stats (counts)'!$E:$E,$D119,'IEA production stats (counts)'!$AQ:$AQ,$C119)</f>
        <v>26</v>
      </c>
      <c r="BL119" s="62">
        <f>SUMIFS('IEA production stats (counts)'!AC:AC,'IEA production stats (counts)'!$E:$E,$D119,'IEA production stats (counts)'!$AQ:$AQ,$C119)</f>
        <v>26</v>
      </c>
      <c r="BM119" s="62">
        <f>SUMIFS('IEA production stats (counts)'!AD:AD,'IEA production stats (counts)'!$E:$E,$D119,'IEA production stats (counts)'!$AQ:$AQ,$C119)</f>
        <v>26</v>
      </c>
      <c r="BN119" s="62">
        <f>SUMIFS('IEA production stats (counts)'!AE:AE,'IEA production stats (counts)'!$E:$E,$D119,'IEA production stats (counts)'!$AQ:$AQ,$C119)</f>
        <v>26</v>
      </c>
      <c r="BO119" s="62">
        <f>SUMIFS('IEA production stats (counts)'!AF:AF,'IEA production stats (counts)'!$E:$E,$D119,'IEA production stats (counts)'!$AQ:$AQ,$C119)</f>
        <v>26</v>
      </c>
      <c r="BP119" s="62">
        <f>SUMIFS('IEA production stats (counts)'!AG:AG,'IEA production stats (counts)'!$E:$E,$D119,'IEA production stats (counts)'!$AQ:$AQ,$C119)</f>
        <v>26</v>
      </c>
      <c r="BQ119" s="62">
        <f>SUMIFS('IEA production stats (counts)'!AH:AH,'IEA production stats (counts)'!$E:$E,$D119,'IEA production stats (counts)'!$AQ:$AQ,$C119)</f>
        <v>26</v>
      </c>
      <c r="BR119" s="62">
        <f>SUMIFS('IEA production stats (counts)'!AI:AI,'IEA production stats (counts)'!$E:$E,$D119,'IEA production stats (counts)'!$AQ:$AQ,$C119)</f>
        <v>26</v>
      </c>
      <c r="BS119" s="62">
        <f>SUMIFS('IEA production stats (counts)'!AJ:AJ,'IEA production stats (counts)'!$E:$E,$D119,'IEA production stats (counts)'!$AQ:$AQ,$C119)</f>
        <v>26</v>
      </c>
      <c r="BT119" s="62">
        <f>SUMIFS('IEA production stats (counts)'!AK:AK,'IEA production stats (counts)'!$E:$E,$D119,'IEA production stats (counts)'!$AQ:$AQ,$C119)</f>
        <v>26</v>
      </c>
      <c r="BU119" s="62">
        <f>SUMIFS('IEA production stats (counts)'!AL:AL,'IEA production stats (counts)'!$E:$E,$D119,'IEA production stats (counts)'!$AQ:$AQ,$C119)</f>
        <v>0</v>
      </c>
      <c r="BV119" s="66">
        <f t="shared" si="29"/>
        <v>86.666666666666671</v>
      </c>
      <c r="BW119" s="66">
        <f t="shared" si="48"/>
        <v>86.666666666666671</v>
      </c>
      <c r="BX119" s="66">
        <f t="shared" si="49"/>
        <v>86.666666666666671</v>
      </c>
      <c r="BY119" s="66">
        <f t="shared" si="50"/>
        <v>86.666666666666671</v>
      </c>
      <c r="BZ119" s="66">
        <f t="shared" si="30"/>
        <v>86.666666666666671</v>
      </c>
      <c r="CA119" s="66">
        <f t="shared" si="31"/>
        <v>86.666666666666671</v>
      </c>
      <c r="CB119" s="66">
        <f t="shared" si="32"/>
        <v>86.666666666666671</v>
      </c>
      <c r="CC119" s="66">
        <f t="shared" si="33"/>
        <v>86.666666666666671</v>
      </c>
      <c r="CD119" s="66">
        <f t="shared" si="34"/>
        <v>86.666666666666671</v>
      </c>
      <c r="CE119" s="66">
        <f t="shared" si="35"/>
        <v>86.666666666666671</v>
      </c>
      <c r="CF119" s="66">
        <f t="shared" si="36"/>
        <v>86.666666666666671</v>
      </c>
      <c r="CG119" s="66">
        <f t="shared" si="37"/>
        <v>86.666666666666671</v>
      </c>
      <c r="CH119" s="66">
        <f t="shared" si="38"/>
        <v>86.666666666666671</v>
      </c>
      <c r="CI119" s="66">
        <f t="shared" si="39"/>
        <v>86.666666666666671</v>
      </c>
      <c r="CJ119" s="66">
        <f t="shared" si="40"/>
        <v>86.666666666666671</v>
      </c>
      <c r="CK119" s="66">
        <f t="shared" si="41"/>
        <v>86.666666666666671</v>
      </c>
      <c r="CL119" s="66">
        <f t="shared" si="42"/>
        <v>86.666666666666671</v>
      </c>
      <c r="CM119" s="66">
        <f t="shared" si="43"/>
        <v>86.666666666666671</v>
      </c>
      <c r="CN119" s="66">
        <f t="shared" si="44"/>
        <v>86.666666666666671</v>
      </c>
      <c r="CO119" s="66">
        <f t="shared" si="45"/>
        <v>86.666666666666671</v>
      </c>
      <c r="CP119" s="66">
        <f t="shared" si="46"/>
        <v>86.666666666666671</v>
      </c>
      <c r="CQ119" s="66">
        <f t="shared" si="47"/>
        <v>0</v>
      </c>
    </row>
    <row r="120" spans="1:95" x14ac:dyDescent="0.25">
      <c r="A120" s="5" t="str">
        <f t="shared" si="53"/>
        <v>130MUNWASTER</v>
      </c>
      <c r="B120" s="3">
        <v>130</v>
      </c>
      <c r="C120" t="str">
        <f>VLOOKUP($B120,'Lookup codes'!$A:$C,2,FALSE)</f>
        <v>Asia (no high inc.)</v>
      </c>
      <c r="D120" t="s">
        <v>622</v>
      </c>
      <c r="E120" t="s">
        <v>623</v>
      </c>
      <c r="F120" t="s">
        <v>794</v>
      </c>
      <c r="G120" t="s">
        <v>528</v>
      </c>
      <c r="H120" s="45">
        <f>SUMIFS('IEA production stats by year'!Q:Q,'IEA production stats by year'!$E:$E,$D120,'IEA production stats by year'!$AQ:$AQ,$C120)</f>
        <v>0</v>
      </c>
      <c r="I120" s="45">
        <f>SUMIFS('IEA production stats by year'!R:R,'IEA production stats by year'!$E:$E,$D120,'IEA production stats by year'!$AQ:$AQ,$C120)</f>
        <v>0</v>
      </c>
      <c r="J120" s="45">
        <f>SUMIFS('IEA production stats by year'!S:S,'IEA production stats by year'!$E:$E,$D120,'IEA production stats by year'!$AQ:$AQ,$C120)</f>
        <v>0</v>
      </c>
      <c r="K120" s="45">
        <f>SUMIFS('IEA production stats by year'!T:T,'IEA production stats by year'!$E:$E,$D120,'IEA production stats by year'!$AQ:$AQ,$C120)</f>
        <v>593.99810000000002</v>
      </c>
      <c r="L120" s="45">
        <f>SUMIFS('IEA production stats by year'!U:U,'IEA production stats by year'!$E:$E,$D120,'IEA production stats by year'!$AQ:$AQ,$C120)</f>
        <v>1250.9991</v>
      </c>
      <c r="M120" s="45">
        <f>SUMIFS('IEA production stats by year'!V:V,'IEA production stats by year'!$E:$E,$D120,'IEA production stats by year'!$AQ:$AQ,$C120)</f>
        <v>1412.9989</v>
      </c>
      <c r="N120" s="45">
        <f>SUMIFS('IEA production stats by year'!W:W,'IEA production stats by year'!$E:$E,$D120,'IEA production stats by year'!$AQ:$AQ,$C120)</f>
        <v>1917.0017</v>
      </c>
      <c r="O120" s="45">
        <f>SUMIFS('IEA production stats by year'!X:X,'IEA production stats by year'!$E:$E,$D120,'IEA production stats by year'!$AQ:$AQ,$C120)</f>
        <v>3761.9989</v>
      </c>
      <c r="P120" s="45">
        <f>SUMIFS('IEA production stats by year'!Y:Y,'IEA production stats by year'!$E:$E,$D120,'IEA production stats by year'!$AQ:$AQ,$C120)</f>
        <v>4580.9997999999996</v>
      </c>
      <c r="Q120" s="45">
        <f>SUMIFS('IEA production stats by year'!Z:Z,'IEA production stats by year'!$E:$E,$D120,'IEA production stats by year'!$AQ:$AQ,$C120)</f>
        <v>5833.9959999999992</v>
      </c>
      <c r="R120" s="45">
        <f>SUMIFS('IEA production stats by year'!AA:AA,'IEA production stats by year'!$E:$E,$D120,'IEA production stats by year'!$AQ:$AQ,$C120)</f>
        <v>7118.9961000000003</v>
      </c>
      <c r="S120" s="45">
        <f>SUMIFS('IEA production stats by year'!AB:AB,'IEA production stats by year'!$E:$E,$D120,'IEA production stats by year'!$AQ:$AQ,$C120)</f>
        <v>9696.9973000000009</v>
      </c>
      <c r="T120" s="45">
        <f>SUMIFS('IEA production stats by year'!AC:AC,'IEA production stats by year'!$E:$E,$D120,'IEA production stats by year'!$AQ:$AQ,$C120)</f>
        <v>15825.995200000001</v>
      </c>
      <c r="U120" s="45">
        <f>SUMIFS('IEA production stats by year'!AD:AD,'IEA production stats by year'!$E:$E,$D120,'IEA production stats by year'!$AQ:$AQ,$C120)</f>
        <v>17070.0023</v>
      </c>
      <c r="V120" s="45">
        <f>SUMIFS('IEA production stats by year'!AE:AE,'IEA production stats by year'!$E:$E,$D120,'IEA production stats by year'!$AQ:$AQ,$C120)</f>
        <v>19230.001700000001</v>
      </c>
      <c r="W120" s="45">
        <f>SUMIFS('IEA production stats by year'!AF:AF,'IEA production stats by year'!$E:$E,$D120,'IEA production stats by year'!$AQ:$AQ,$C120)</f>
        <v>25354.997100000001</v>
      </c>
      <c r="X120" s="45">
        <f>SUMIFS('IEA production stats by year'!AG:AG,'IEA production stats by year'!$E:$E,$D120,'IEA production stats by year'!$AQ:$AQ,$C120)</f>
        <v>19534.001100000001</v>
      </c>
      <c r="Y120" s="45">
        <f>SUMIFS('IEA production stats by year'!AH:AH,'IEA production stats by year'!$E:$E,$D120,'IEA production stats by year'!$AQ:$AQ,$C120)</f>
        <v>19344.523300000001</v>
      </c>
      <c r="Z120" s="45">
        <f>SUMIFS('IEA production stats by year'!AI:AI,'IEA production stats by year'!$E:$E,$D120,'IEA production stats by year'!$AQ:$AQ,$C120)</f>
        <v>21672.735700000001</v>
      </c>
      <c r="AA120" s="45">
        <f>SUMIFS('IEA production stats by year'!AJ:AJ,'IEA production stats by year'!$E:$E,$D120,'IEA production stats by year'!$AQ:$AQ,$C120)</f>
        <v>23116.909500000002</v>
      </c>
      <c r="AB120" s="45">
        <f>SUMIFS('IEA production stats by year'!AK:AK,'IEA production stats by year'!$E:$E,$D120,'IEA production stats by year'!$AQ:$AQ,$C120)</f>
        <v>32199.389200000005</v>
      </c>
      <c r="AC120" s="45">
        <f>SUMIFS('IEA production stats by year'!AL:AL,'IEA production stats by year'!$E:$E,$D120,'IEA production stats by year'!$AQ:$AQ,$C120)</f>
        <v>0</v>
      </c>
      <c r="AD120" s="58">
        <f>COUNTIFS('Country groupings'!$F:$F,$C120)-SUMIFS('IEA production stats (counts)'!Q:Q,'IEA production stats (counts)'!$E:$E,$D120,'IEA production stats (counts)'!$AQ:$AQ,$C120)</f>
        <v>4</v>
      </c>
      <c r="AE120" s="58">
        <f>COUNTIFS('Country groupings'!$F:$F,$C120)-SUMIFS('IEA production stats (counts)'!R:R,'IEA production stats (counts)'!$E:$E,$D120,'IEA production stats (counts)'!$AQ:$AQ,$C120)</f>
        <v>4</v>
      </c>
      <c r="AF120" s="58">
        <f>COUNTIFS('Country groupings'!$F:$F,$C120)-SUMIFS('IEA production stats (counts)'!S:S,'IEA production stats (counts)'!$E:$E,$D120,'IEA production stats (counts)'!$AQ:$AQ,$C120)</f>
        <v>4</v>
      </c>
      <c r="AG120" s="58">
        <f>COUNTIFS('Country groupings'!$F:$F,$C120)-SUMIFS('IEA production stats (counts)'!T:T,'IEA production stats (counts)'!$E:$E,$D120,'IEA production stats (counts)'!$AQ:$AQ,$C120)</f>
        <v>4</v>
      </c>
      <c r="AH120" s="58">
        <f>COUNTIFS('Country groupings'!$F:$F,$C120)-SUMIFS('IEA production stats (counts)'!U:U,'IEA production stats (counts)'!$E:$E,$D120,'IEA production stats (counts)'!$AQ:$AQ,$C120)</f>
        <v>4</v>
      </c>
      <c r="AI120" s="58">
        <f>COUNTIFS('Country groupings'!$F:$F,$C120)-SUMIFS('IEA production stats (counts)'!V:V,'IEA production stats (counts)'!$E:$E,$D120,'IEA production stats (counts)'!$AQ:$AQ,$C120)</f>
        <v>4</v>
      </c>
      <c r="AJ120" s="58">
        <f>COUNTIFS('Country groupings'!$F:$F,$C120)-SUMIFS('IEA production stats (counts)'!W:W,'IEA production stats (counts)'!$E:$E,$D120,'IEA production stats (counts)'!$AQ:$AQ,$C120)</f>
        <v>4</v>
      </c>
      <c r="AK120" s="58">
        <f>COUNTIFS('Country groupings'!$F:$F,$C120)-SUMIFS('IEA production stats (counts)'!X:X,'IEA production stats (counts)'!$E:$E,$D120,'IEA production stats (counts)'!$AQ:$AQ,$C120)</f>
        <v>4</v>
      </c>
      <c r="AL120" s="58">
        <f>COUNTIFS('Country groupings'!$F:$F,$C120)-SUMIFS('IEA production stats (counts)'!Y:Y,'IEA production stats (counts)'!$E:$E,$D120,'IEA production stats (counts)'!$AQ:$AQ,$C120)</f>
        <v>4</v>
      </c>
      <c r="AM120" s="58">
        <f>COUNTIFS('Country groupings'!$F:$F,$C120)-SUMIFS('IEA production stats (counts)'!Z:Z,'IEA production stats (counts)'!$E:$E,$D120,'IEA production stats (counts)'!$AQ:$AQ,$C120)</f>
        <v>4</v>
      </c>
      <c r="AN120" s="58">
        <f>COUNTIFS('Country groupings'!$F:$F,$C120)-SUMIFS('IEA production stats (counts)'!AA:AA,'IEA production stats (counts)'!$E:$E,$D120,'IEA production stats (counts)'!$AQ:$AQ,$C120)</f>
        <v>4</v>
      </c>
      <c r="AO120" s="58">
        <f>COUNTIFS('Country groupings'!$F:$F,$C120)-SUMIFS('IEA production stats (counts)'!AB:AB,'IEA production stats (counts)'!$E:$E,$D120,'IEA production stats (counts)'!$AQ:$AQ,$C120)</f>
        <v>4</v>
      </c>
      <c r="AP120" s="58">
        <f>COUNTIFS('Country groupings'!$F:$F,$C120)-SUMIFS('IEA production stats (counts)'!AC:AC,'IEA production stats (counts)'!$E:$E,$D120,'IEA production stats (counts)'!$AQ:$AQ,$C120)</f>
        <v>4</v>
      </c>
      <c r="AQ120" s="58">
        <f>COUNTIFS('Country groupings'!$F:$F,$C120)-SUMIFS('IEA production stats (counts)'!AD:AD,'IEA production stats (counts)'!$E:$E,$D120,'IEA production stats (counts)'!$AQ:$AQ,$C120)</f>
        <v>4</v>
      </c>
      <c r="AR120" s="58">
        <f>COUNTIFS('Country groupings'!$F:$F,$C120)-SUMIFS('IEA production stats (counts)'!AE:AE,'IEA production stats (counts)'!$E:$E,$D120,'IEA production stats (counts)'!$AQ:$AQ,$C120)</f>
        <v>4</v>
      </c>
      <c r="AS120" s="58">
        <f>COUNTIFS('Country groupings'!$F:$F,$C120)-SUMIFS('IEA production stats (counts)'!AF:AF,'IEA production stats (counts)'!$E:$E,$D120,'IEA production stats (counts)'!$AQ:$AQ,$C120)</f>
        <v>4</v>
      </c>
      <c r="AT120" s="58">
        <f>COUNTIFS('Country groupings'!$F:$F,$C120)-SUMIFS('IEA production stats (counts)'!AG:AG,'IEA production stats (counts)'!$E:$E,$D120,'IEA production stats (counts)'!$AQ:$AQ,$C120)</f>
        <v>4</v>
      </c>
      <c r="AU120" s="58">
        <f>COUNTIFS('Country groupings'!$F:$F,$C120)-SUMIFS('IEA production stats (counts)'!AH:AH,'IEA production stats (counts)'!$E:$E,$D120,'IEA production stats (counts)'!$AQ:$AQ,$C120)</f>
        <v>4</v>
      </c>
      <c r="AV120" s="58">
        <f>COUNTIFS('Country groupings'!$F:$F,$C120)-SUMIFS('IEA production stats (counts)'!AI:AI,'IEA production stats (counts)'!$E:$E,$D120,'IEA production stats (counts)'!$AQ:$AQ,$C120)</f>
        <v>4</v>
      </c>
      <c r="AW120" s="58">
        <f>COUNTIFS('Country groupings'!$F:$F,$C120)-SUMIFS('IEA production stats (counts)'!AJ:AJ,'IEA production stats (counts)'!$E:$E,$D120,'IEA production stats (counts)'!$AQ:$AQ,$C120)</f>
        <v>4</v>
      </c>
      <c r="AX120" s="58">
        <f>COUNTIFS('Country groupings'!$F:$F,$C120)-SUMIFS('IEA production stats (counts)'!AK:AK,'IEA production stats (counts)'!$E:$E,$D120,'IEA production stats (counts)'!$AQ:$AQ,$C120)</f>
        <v>4</v>
      </c>
      <c r="AY120" s="58">
        <f>COUNTIFS('Country groupings'!$F:$F,$C120)-SUMIFS('IEA production stats (counts)'!AL:AL,'IEA production stats (counts)'!$E:$E,$D120,'IEA production stats (counts)'!$AQ:$AQ,$C120)</f>
        <v>30</v>
      </c>
      <c r="AZ120" s="62">
        <f>SUMIFS('IEA production stats (counts)'!Q:Q,'IEA production stats (counts)'!$E:$E,$D120,'IEA production stats (counts)'!$AQ:$AQ,$C120)</f>
        <v>26</v>
      </c>
      <c r="BA120" s="62">
        <f>SUMIFS('IEA production stats (counts)'!R:R,'IEA production stats (counts)'!$E:$E,$D120,'IEA production stats (counts)'!$AQ:$AQ,$C120)</f>
        <v>26</v>
      </c>
      <c r="BB120" s="62">
        <f>SUMIFS('IEA production stats (counts)'!S:S,'IEA production stats (counts)'!$E:$E,$D120,'IEA production stats (counts)'!$AQ:$AQ,$C120)</f>
        <v>26</v>
      </c>
      <c r="BC120" s="62">
        <f>SUMIFS('IEA production stats (counts)'!T:T,'IEA production stats (counts)'!$E:$E,$D120,'IEA production stats (counts)'!$AQ:$AQ,$C120)</f>
        <v>26</v>
      </c>
      <c r="BD120" s="62">
        <f>SUMIFS('IEA production stats (counts)'!U:U,'IEA production stats (counts)'!$E:$E,$D120,'IEA production stats (counts)'!$AQ:$AQ,$C120)</f>
        <v>26</v>
      </c>
      <c r="BE120" s="62">
        <f>SUMIFS('IEA production stats (counts)'!V:V,'IEA production stats (counts)'!$E:$E,$D120,'IEA production stats (counts)'!$AQ:$AQ,$C120)</f>
        <v>26</v>
      </c>
      <c r="BF120" s="62">
        <f>SUMIFS('IEA production stats (counts)'!W:W,'IEA production stats (counts)'!$E:$E,$D120,'IEA production stats (counts)'!$AQ:$AQ,$C120)</f>
        <v>26</v>
      </c>
      <c r="BG120" s="62">
        <f>SUMIFS('IEA production stats (counts)'!X:X,'IEA production stats (counts)'!$E:$E,$D120,'IEA production stats (counts)'!$AQ:$AQ,$C120)</f>
        <v>26</v>
      </c>
      <c r="BH120" s="62">
        <f>SUMIFS('IEA production stats (counts)'!Y:Y,'IEA production stats (counts)'!$E:$E,$D120,'IEA production stats (counts)'!$AQ:$AQ,$C120)</f>
        <v>26</v>
      </c>
      <c r="BI120" s="62">
        <f>SUMIFS('IEA production stats (counts)'!Z:Z,'IEA production stats (counts)'!$E:$E,$D120,'IEA production stats (counts)'!$AQ:$AQ,$C120)</f>
        <v>26</v>
      </c>
      <c r="BJ120" s="62">
        <f>SUMIFS('IEA production stats (counts)'!AA:AA,'IEA production stats (counts)'!$E:$E,$D120,'IEA production stats (counts)'!$AQ:$AQ,$C120)</f>
        <v>26</v>
      </c>
      <c r="BK120" s="62">
        <f>SUMIFS('IEA production stats (counts)'!AB:AB,'IEA production stats (counts)'!$E:$E,$D120,'IEA production stats (counts)'!$AQ:$AQ,$C120)</f>
        <v>26</v>
      </c>
      <c r="BL120" s="62">
        <f>SUMIFS('IEA production stats (counts)'!AC:AC,'IEA production stats (counts)'!$E:$E,$D120,'IEA production stats (counts)'!$AQ:$AQ,$C120)</f>
        <v>26</v>
      </c>
      <c r="BM120" s="62">
        <f>SUMIFS('IEA production stats (counts)'!AD:AD,'IEA production stats (counts)'!$E:$E,$D120,'IEA production stats (counts)'!$AQ:$AQ,$C120)</f>
        <v>26</v>
      </c>
      <c r="BN120" s="62">
        <f>SUMIFS('IEA production stats (counts)'!AE:AE,'IEA production stats (counts)'!$E:$E,$D120,'IEA production stats (counts)'!$AQ:$AQ,$C120)</f>
        <v>26</v>
      </c>
      <c r="BO120" s="62">
        <f>SUMIFS('IEA production stats (counts)'!AF:AF,'IEA production stats (counts)'!$E:$E,$D120,'IEA production stats (counts)'!$AQ:$AQ,$C120)</f>
        <v>26</v>
      </c>
      <c r="BP120" s="62">
        <f>SUMIFS('IEA production stats (counts)'!AG:AG,'IEA production stats (counts)'!$E:$E,$D120,'IEA production stats (counts)'!$AQ:$AQ,$C120)</f>
        <v>26</v>
      </c>
      <c r="BQ120" s="62">
        <f>SUMIFS('IEA production stats (counts)'!AH:AH,'IEA production stats (counts)'!$E:$E,$D120,'IEA production stats (counts)'!$AQ:$AQ,$C120)</f>
        <v>26</v>
      </c>
      <c r="BR120" s="62">
        <f>SUMIFS('IEA production stats (counts)'!AI:AI,'IEA production stats (counts)'!$E:$E,$D120,'IEA production stats (counts)'!$AQ:$AQ,$C120)</f>
        <v>26</v>
      </c>
      <c r="BS120" s="62">
        <f>SUMIFS('IEA production stats (counts)'!AJ:AJ,'IEA production stats (counts)'!$E:$E,$D120,'IEA production stats (counts)'!$AQ:$AQ,$C120)</f>
        <v>26</v>
      </c>
      <c r="BT120" s="62">
        <f>SUMIFS('IEA production stats (counts)'!AK:AK,'IEA production stats (counts)'!$E:$E,$D120,'IEA production stats (counts)'!$AQ:$AQ,$C120)</f>
        <v>26</v>
      </c>
      <c r="BU120" s="62">
        <f>SUMIFS('IEA production stats (counts)'!AL:AL,'IEA production stats (counts)'!$E:$E,$D120,'IEA production stats (counts)'!$AQ:$AQ,$C120)</f>
        <v>0</v>
      </c>
      <c r="BV120" s="66">
        <f t="shared" si="29"/>
        <v>86.666666666666671</v>
      </c>
      <c r="BW120" s="66">
        <f t="shared" si="48"/>
        <v>86.666666666666671</v>
      </c>
      <c r="BX120" s="66">
        <f t="shared" si="49"/>
        <v>86.666666666666671</v>
      </c>
      <c r="BY120" s="66">
        <f t="shared" si="50"/>
        <v>86.666666666666671</v>
      </c>
      <c r="BZ120" s="66">
        <f t="shared" si="30"/>
        <v>86.666666666666671</v>
      </c>
      <c r="CA120" s="66">
        <f t="shared" si="31"/>
        <v>86.666666666666671</v>
      </c>
      <c r="CB120" s="66">
        <f t="shared" si="32"/>
        <v>86.666666666666671</v>
      </c>
      <c r="CC120" s="66">
        <f t="shared" si="33"/>
        <v>86.666666666666671</v>
      </c>
      <c r="CD120" s="66">
        <f t="shared" si="34"/>
        <v>86.666666666666671</v>
      </c>
      <c r="CE120" s="66">
        <f t="shared" si="35"/>
        <v>86.666666666666671</v>
      </c>
      <c r="CF120" s="66">
        <f t="shared" si="36"/>
        <v>86.666666666666671</v>
      </c>
      <c r="CG120" s="66">
        <f t="shared" si="37"/>
        <v>86.666666666666671</v>
      </c>
      <c r="CH120" s="66">
        <f t="shared" si="38"/>
        <v>86.666666666666671</v>
      </c>
      <c r="CI120" s="66">
        <f t="shared" si="39"/>
        <v>86.666666666666671</v>
      </c>
      <c r="CJ120" s="66">
        <f t="shared" si="40"/>
        <v>86.666666666666671</v>
      </c>
      <c r="CK120" s="66">
        <f t="shared" si="41"/>
        <v>86.666666666666671</v>
      </c>
      <c r="CL120" s="66">
        <f t="shared" si="42"/>
        <v>86.666666666666671</v>
      </c>
      <c r="CM120" s="66">
        <f t="shared" si="43"/>
        <v>86.666666666666671</v>
      </c>
      <c r="CN120" s="66">
        <f t="shared" si="44"/>
        <v>86.666666666666671</v>
      </c>
      <c r="CO120" s="66">
        <f t="shared" si="45"/>
        <v>86.666666666666671</v>
      </c>
      <c r="CP120" s="66">
        <f t="shared" si="46"/>
        <v>86.666666666666671</v>
      </c>
      <c r="CQ120" s="66">
        <f t="shared" si="47"/>
        <v>0</v>
      </c>
    </row>
    <row r="121" spans="1:95" x14ac:dyDescent="0.25">
      <c r="A121" s="5" t="str">
        <f t="shared" si="53"/>
        <v>130CHARCOAL</v>
      </c>
      <c r="B121" s="3">
        <v>130</v>
      </c>
      <c r="C121" t="str">
        <f>VLOOKUP($B121,'Lookup codes'!$A:$C,2,FALSE)</f>
        <v>Asia (no high inc.)</v>
      </c>
      <c r="D121" t="s">
        <v>626</v>
      </c>
      <c r="E121" t="s">
        <v>627</v>
      </c>
      <c r="F121" t="s">
        <v>794</v>
      </c>
      <c r="G121" t="s">
        <v>528</v>
      </c>
      <c r="H121" s="45">
        <f>SUMIFS('IEA production stats by year'!Q:Q,'IEA production stats by year'!$E:$E,$D121,'IEA production stats by year'!$AQ:$AQ,$C121)</f>
        <v>0</v>
      </c>
      <c r="I121" s="45">
        <f>SUMIFS('IEA production stats by year'!R:R,'IEA production stats by year'!$E:$E,$D121,'IEA production stats by year'!$AQ:$AQ,$C121)</f>
        <v>0</v>
      </c>
      <c r="J121" s="45">
        <f>SUMIFS('IEA production stats by year'!S:S,'IEA production stats by year'!$E:$E,$D121,'IEA production stats by year'!$AQ:$AQ,$C121)</f>
        <v>0</v>
      </c>
      <c r="K121" s="45">
        <f>SUMIFS('IEA production stats by year'!T:T,'IEA production stats by year'!$E:$E,$D121,'IEA production stats by year'!$AQ:$AQ,$C121)</f>
        <v>0</v>
      </c>
      <c r="L121" s="45">
        <f>SUMIFS('IEA production stats by year'!U:U,'IEA production stats by year'!$E:$E,$D121,'IEA production stats by year'!$AQ:$AQ,$C121)</f>
        <v>0</v>
      </c>
      <c r="M121" s="45">
        <f>SUMIFS('IEA production stats by year'!V:V,'IEA production stats by year'!$E:$E,$D121,'IEA production stats by year'!$AQ:$AQ,$C121)</f>
        <v>0</v>
      </c>
      <c r="N121" s="45">
        <f>SUMIFS('IEA production stats by year'!W:W,'IEA production stats by year'!$E:$E,$D121,'IEA production stats by year'!$AQ:$AQ,$C121)</f>
        <v>0</v>
      </c>
      <c r="O121" s="45">
        <f>SUMIFS('IEA production stats by year'!X:X,'IEA production stats by year'!$E:$E,$D121,'IEA production stats by year'!$AQ:$AQ,$C121)</f>
        <v>0</v>
      </c>
      <c r="P121" s="45">
        <f>SUMIFS('IEA production stats by year'!Y:Y,'IEA production stats by year'!$E:$E,$D121,'IEA production stats by year'!$AQ:$AQ,$C121)</f>
        <v>0</v>
      </c>
      <c r="Q121" s="45">
        <f>SUMIFS('IEA production stats by year'!Z:Z,'IEA production stats by year'!$E:$E,$D121,'IEA production stats by year'!$AQ:$AQ,$C121)</f>
        <v>0</v>
      </c>
      <c r="R121" s="45">
        <f>SUMIFS('IEA production stats by year'!AA:AA,'IEA production stats by year'!$E:$E,$D121,'IEA production stats by year'!$AQ:$AQ,$C121)</f>
        <v>0</v>
      </c>
      <c r="S121" s="45">
        <f>SUMIFS('IEA production stats by year'!AB:AB,'IEA production stats by year'!$E:$E,$D121,'IEA production stats by year'!$AQ:$AQ,$C121)</f>
        <v>0</v>
      </c>
      <c r="T121" s="45">
        <f>SUMIFS('IEA production stats by year'!AC:AC,'IEA production stats by year'!$E:$E,$D121,'IEA production stats by year'!$AQ:$AQ,$C121)</f>
        <v>0</v>
      </c>
      <c r="U121" s="45">
        <f>SUMIFS('IEA production stats by year'!AD:AD,'IEA production stats by year'!$E:$E,$D121,'IEA production stats by year'!$AQ:$AQ,$C121)</f>
        <v>0</v>
      </c>
      <c r="V121" s="45">
        <f>SUMIFS('IEA production stats by year'!AE:AE,'IEA production stats by year'!$E:$E,$D121,'IEA production stats by year'!$AQ:$AQ,$C121)</f>
        <v>0</v>
      </c>
      <c r="W121" s="45">
        <f>SUMIFS('IEA production stats by year'!AF:AF,'IEA production stats by year'!$E:$E,$D121,'IEA production stats by year'!$AQ:$AQ,$C121)</f>
        <v>0</v>
      </c>
      <c r="X121" s="45">
        <f>SUMIFS('IEA production stats by year'!AG:AG,'IEA production stats by year'!$E:$E,$D121,'IEA production stats by year'!$AQ:$AQ,$C121)</f>
        <v>0</v>
      </c>
      <c r="Y121" s="45">
        <f>SUMIFS('IEA production stats by year'!AH:AH,'IEA production stats by year'!$E:$E,$D121,'IEA production stats by year'!$AQ:$AQ,$C121)</f>
        <v>0</v>
      </c>
      <c r="Z121" s="45">
        <f>SUMIFS('IEA production stats by year'!AI:AI,'IEA production stats by year'!$E:$E,$D121,'IEA production stats by year'!$AQ:$AQ,$C121)</f>
        <v>0</v>
      </c>
      <c r="AA121" s="45">
        <f>SUMIFS('IEA production stats by year'!AJ:AJ,'IEA production stats by year'!$E:$E,$D121,'IEA production stats by year'!$AQ:$AQ,$C121)</f>
        <v>0</v>
      </c>
      <c r="AB121" s="45">
        <f>SUMIFS('IEA production stats by year'!AK:AK,'IEA production stats by year'!$E:$E,$D121,'IEA production stats by year'!$AQ:$AQ,$C121)</f>
        <v>0</v>
      </c>
      <c r="AC121" s="45">
        <f>SUMIFS('IEA production stats by year'!AL:AL,'IEA production stats by year'!$E:$E,$D121,'IEA production stats by year'!$AQ:$AQ,$C121)</f>
        <v>0</v>
      </c>
      <c r="AD121" s="58">
        <f>COUNTIFS('Country groupings'!$F:$F,$C121)-SUMIFS('IEA production stats (counts)'!Q:Q,'IEA production stats (counts)'!$E:$E,$D121,'IEA production stats (counts)'!$AQ:$AQ,$C121)</f>
        <v>4</v>
      </c>
      <c r="AE121" s="58">
        <f>COUNTIFS('Country groupings'!$F:$F,$C121)-SUMIFS('IEA production stats (counts)'!R:R,'IEA production stats (counts)'!$E:$E,$D121,'IEA production stats (counts)'!$AQ:$AQ,$C121)</f>
        <v>4</v>
      </c>
      <c r="AF121" s="58">
        <f>COUNTIFS('Country groupings'!$F:$F,$C121)-SUMIFS('IEA production stats (counts)'!S:S,'IEA production stats (counts)'!$E:$E,$D121,'IEA production stats (counts)'!$AQ:$AQ,$C121)</f>
        <v>4</v>
      </c>
      <c r="AG121" s="58">
        <f>COUNTIFS('Country groupings'!$F:$F,$C121)-SUMIFS('IEA production stats (counts)'!T:T,'IEA production stats (counts)'!$E:$E,$D121,'IEA production stats (counts)'!$AQ:$AQ,$C121)</f>
        <v>4</v>
      </c>
      <c r="AH121" s="58">
        <f>COUNTIFS('Country groupings'!$F:$F,$C121)-SUMIFS('IEA production stats (counts)'!U:U,'IEA production stats (counts)'!$E:$E,$D121,'IEA production stats (counts)'!$AQ:$AQ,$C121)</f>
        <v>4</v>
      </c>
      <c r="AI121" s="58">
        <f>COUNTIFS('Country groupings'!$F:$F,$C121)-SUMIFS('IEA production stats (counts)'!V:V,'IEA production stats (counts)'!$E:$E,$D121,'IEA production stats (counts)'!$AQ:$AQ,$C121)</f>
        <v>4</v>
      </c>
      <c r="AJ121" s="58">
        <f>COUNTIFS('Country groupings'!$F:$F,$C121)-SUMIFS('IEA production stats (counts)'!W:W,'IEA production stats (counts)'!$E:$E,$D121,'IEA production stats (counts)'!$AQ:$AQ,$C121)</f>
        <v>4</v>
      </c>
      <c r="AK121" s="58">
        <f>COUNTIFS('Country groupings'!$F:$F,$C121)-SUMIFS('IEA production stats (counts)'!X:X,'IEA production stats (counts)'!$E:$E,$D121,'IEA production stats (counts)'!$AQ:$AQ,$C121)</f>
        <v>4</v>
      </c>
      <c r="AL121" s="58">
        <f>COUNTIFS('Country groupings'!$F:$F,$C121)-SUMIFS('IEA production stats (counts)'!Y:Y,'IEA production stats (counts)'!$E:$E,$D121,'IEA production stats (counts)'!$AQ:$AQ,$C121)</f>
        <v>4</v>
      </c>
      <c r="AM121" s="58">
        <f>COUNTIFS('Country groupings'!$F:$F,$C121)-SUMIFS('IEA production stats (counts)'!Z:Z,'IEA production stats (counts)'!$E:$E,$D121,'IEA production stats (counts)'!$AQ:$AQ,$C121)</f>
        <v>4</v>
      </c>
      <c r="AN121" s="58">
        <f>COUNTIFS('Country groupings'!$F:$F,$C121)-SUMIFS('IEA production stats (counts)'!AA:AA,'IEA production stats (counts)'!$E:$E,$D121,'IEA production stats (counts)'!$AQ:$AQ,$C121)</f>
        <v>4</v>
      </c>
      <c r="AO121" s="58">
        <f>COUNTIFS('Country groupings'!$F:$F,$C121)-SUMIFS('IEA production stats (counts)'!AB:AB,'IEA production stats (counts)'!$E:$E,$D121,'IEA production stats (counts)'!$AQ:$AQ,$C121)</f>
        <v>4</v>
      </c>
      <c r="AP121" s="58">
        <f>COUNTIFS('Country groupings'!$F:$F,$C121)-SUMIFS('IEA production stats (counts)'!AC:AC,'IEA production stats (counts)'!$E:$E,$D121,'IEA production stats (counts)'!$AQ:$AQ,$C121)</f>
        <v>4</v>
      </c>
      <c r="AQ121" s="58">
        <f>COUNTIFS('Country groupings'!$F:$F,$C121)-SUMIFS('IEA production stats (counts)'!AD:AD,'IEA production stats (counts)'!$E:$E,$D121,'IEA production stats (counts)'!$AQ:$AQ,$C121)</f>
        <v>4</v>
      </c>
      <c r="AR121" s="58">
        <f>COUNTIFS('Country groupings'!$F:$F,$C121)-SUMIFS('IEA production stats (counts)'!AE:AE,'IEA production stats (counts)'!$E:$E,$D121,'IEA production stats (counts)'!$AQ:$AQ,$C121)</f>
        <v>4</v>
      </c>
      <c r="AS121" s="58">
        <f>COUNTIFS('Country groupings'!$F:$F,$C121)-SUMIFS('IEA production stats (counts)'!AF:AF,'IEA production stats (counts)'!$E:$E,$D121,'IEA production stats (counts)'!$AQ:$AQ,$C121)</f>
        <v>4</v>
      </c>
      <c r="AT121" s="58">
        <f>COUNTIFS('Country groupings'!$F:$F,$C121)-SUMIFS('IEA production stats (counts)'!AG:AG,'IEA production stats (counts)'!$E:$E,$D121,'IEA production stats (counts)'!$AQ:$AQ,$C121)</f>
        <v>4</v>
      </c>
      <c r="AU121" s="58">
        <f>COUNTIFS('Country groupings'!$F:$F,$C121)-SUMIFS('IEA production stats (counts)'!AH:AH,'IEA production stats (counts)'!$E:$E,$D121,'IEA production stats (counts)'!$AQ:$AQ,$C121)</f>
        <v>4</v>
      </c>
      <c r="AV121" s="58">
        <f>COUNTIFS('Country groupings'!$F:$F,$C121)-SUMIFS('IEA production stats (counts)'!AI:AI,'IEA production stats (counts)'!$E:$E,$D121,'IEA production stats (counts)'!$AQ:$AQ,$C121)</f>
        <v>4</v>
      </c>
      <c r="AW121" s="58">
        <f>COUNTIFS('Country groupings'!$F:$F,$C121)-SUMIFS('IEA production stats (counts)'!AJ:AJ,'IEA production stats (counts)'!$E:$E,$D121,'IEA production stats (counts)'!$AQ:$AQ,$C121)</f>
        <v>4</v>
      </c>
      <c r="AX121" s="58">
        <f>COUNTIFS('Country groupings'!$F:$F,$C121)-SUMIFS('IEA production stats (counts)'!AK:AK,'IEA production stats (counts)'!$E:$E,$D121,'IEA production stats (counts)'!$AQ:$AQ,$C121)</f>
        <v>4</v>
      </c>
      <c r="AY121" s="58">
        <f>COUNTIFS('Country groupings'!$F:$F,$C121)-SUMIFS('IEA production stats (counts)'!AL:AL,'IEA production stats (counts)'!$E:$E,$D121,'IEA production stats (counts)'!$AQ:$AQ,$C121)</f>
        <v>30</v>
      </c>
      <c r="AZ121" s="62">
        <f>SUMIFS('IEA production stats (counts)'!Q:Q,'IEA production stats (counts)'!$E:$E,$D121,'IEA production stats (counts)'!$AQ:$AQ,$C121)</f>
        <v>26</v>
      </c>
      <c r="BA121" s="62">
        <f>SUMIFS('IEA production stats (counts)'!R:R,'IEA production stats (counts)'!$E:$E,$D121,'IEA production stats (counts)'!$AQ:$AQ,$C121)</f>
        <v>26</v>
      </c>
      <c r="BB121" s="62">
        <f>SUMIFS('IEA production stats (counts)'!S:S,'IEA production stats (counts)'!$E:$E,$D121,'IEA production stats (counts)'!$AQ:$AQ,$C121)</f>
        <v>26</v>
      </c>
      <c r="BC121" s="62">
        <f>SUMIFS('IEA production stats (counts)'!T:T,'IEA production stats (counts)'!$E:$E,$D121,'IEA production stats (counts)'!$AQ:$AQ,$C121)</f>
        <v>26</v>
      </c>
      <c r="BD121" s="62">
        <f>SUMIFS('IEA production stats (counts)'!U:U,'IEA production stats (counts)'!$E:$E,$D121,'IEA production stats (counts)'!$AQ:$AQ,$C121)</f>
        <v>26</v>
      </c>
      <c r="BE121" s="62">
        <f>SUMIFS('IEA production stats (counts)'!V:V,'IEA production stats (counts)'!$E:$E,$D121,'IEA production stats (counts)'!$AQ:$AQ,$C121)</f>
        <v>26</v>
      </c>
      <c r="BF121" s="62">
        <f>SUMIFS('IEA production stats (counts)'!W:W,'IEA production stats (counts)'!$E:$E,$D121,'IEA production stats (counts)'!$AQ:$AQ,$C121)</f>
        <v>26</v>
      </c>
      <c r="BG121" s="62">
        <f>SUMIFS('IEA production stats (counts)'!X:X,'IEA production stats (counts)'!$E:$E,$D121,'IEA production stats (counts)'!$AQ:$AQ,$C121)</f>
        <v>26</v>
      </c>
      <c r="BH121" s="62">
        <f>SUMIFS('IEA production stats (counts)'!Y:Y,'IEA production stats (counts)'!$E:$E,$D121,'IEA production stats (counts)'!$AQ:$AQ,$C121)</f>
        <v>26</v>
      </c>
      <c r="BI121" s="62">
        <f>SUMIFS('IEA production stats (counts)'!Z:Z,'IEA production stats (counts)'!$E:$E,$D121,'IEA production stats (counts)'!$AQ:$AQ,$C121)</f>
        <v>26</v>
      </c>
      <c r="BJ121" s="62">
        <f>SUMIFS('IEA production stats (counts)'!AA:AA,'IEA production stats (counts)'!$E:$E,$D121,'IEA production stats (counts)'!$AQ:$AQ,$C121)</f>
        <v>26</v>
      </c>
      <c r="BK121" s="62">
        <f>SUMIFS('IEA production stats (counts)'!AB:AB,'IEA production stats (counts)'!$E:$E,$D121,'IEA production stats (counts)'!$AQ:$AQ,$C121)</f>
        <v>26</v>
      </c>
      <c r="BL121" s="62">
        <f>SUMIFS('IEA production stats (counts)'!AC:AC,'IEA production stats (counts)'!$E:$E,$D121,'IEA production stats (counts)'!$AQ:$AQ,$C121)</f>
        <v>26</v>
      </c>
      <c r="BM121" s="62">
        <f>SUMIFS('IEA production stats (counts)'!AD:AD,'IEA production stats (counts)'!$E:$E,$D121,'IEA production stats (counts)'!$AQ:$AQ,$C121)</f>
        <v>26</v>
      </c>
      <c r="BN121" s="62">
        <f>SUMIFS('IEA production stats (counts)'!AE:AE,'IEA production stats (counts)'!$E:$E,$D121,'IEA production stats (counts)'!$AQ:$AQ,$C121)</f>
        <v>26</v>
      </c>
      <c r="BO121" s="62">
        <f>SUMIFS('IEA production stats (counts)'!AF:AF,'IEA production stats (counts)'!$E:$E,$D121,'IEA production stats (counts)'!$AQ:$AQ,$C121)</f>
        <v>26</v>
      </c>
      <c r="BP121" s="62">
        <f>SUMIFS('IEA production stats (counts)'!AG:AG,'IEA production stats (counts)'!$E:$E,$D121,'IEA production stats (counts)'!$AQ:$AQ,$C121)</f>
        <v>26</v>
      </c>
      <c r="BQ121" s="62">
        <f>SUMIFS('IEA production stats (counts)'!AH:AH,'IEA production stats (counts)'!$E:$E,$D121,'IEA production stats (counts)'!$AQ:$AQ,$C121)</f>
        <v>26</v>
      </c>
      <c r="BR121" s="62">
        <f>SUMIFS('IEA production stats (counts)'!AI:AI,'IEA production stats (counts)'!$E:$E,$D121,'IEA production stats (counts)'!$AQ:$AQ,$C121)</f>
        <v>26</v>
      </c>
      <c r="BS121" s="62">
        <f>SUMIFS('IEA production stats (counts)'!AJ:AJ,'IEA production stats (counts)'!$E:$E,$D121,'IEA production stats (counts)'!$AQ:$AQ,$C121)</f>
        <v>26</v>
      </c>
      <c r="BT121" s="62">
        <f>SUMIFS('IEA production stats (counts)'!AK:AK,'IEA production stats (counts)'!$E:$E,$D121,'IEA production stats (counts)'!$AQ:$AQ,$C121)</f>
        <v>26</v>
      </c>
      <c r="BU121" s="62">
        <f>SUMIFS('IEA production stats (counts)'!AL:AL,'IEA production stats (counts)'!$E:$E,$D121,'IEA production stats (counts)'!$AQ:$AQ,$C121)</f>
        <v>0</v>
      </c>
      <c r="BV121" s="66">
        <f t="shared" si="29"/>
        <v>86.666666666666671</v>
      </c>
      <c r="BW121" s="66">
        <f t="shared" si="48"/>
        <v>86.666666666666671</v>
      </c>
      <c r="BX121" s="66">
        <f t="shared" si="49"/>
        <v>86.666666666666671</v>
      </c>
      <c r="BY121" s="66">
        <f t="shared" si="50"/>
        <v>86.666666666666671</v>
      </c>
      <c r="BZ121" s="66">
        <f t="shared" si="30"/>
        <v>86.666666666666671</v>
      </c>
      <c r="CA121" s="66">
        <f t="shared" si="31"/>
        <v>86.666666666666671</v>
      </c>
      <c r="CB121" s="66">
        <f t="shared" si="32"/>
        <v>86.666666666666671</v>
      </c>
      <c r="CC121" s="66">
        <f t="shared" si="33"/>
        <v>86.666666666666671</v>
      </c>
      <c r="CD121" s="66">
        <f t="shared" si="34"/>
        <v>86.666666666666671</v>
      </c>
      <c r="CE121" s="66">
        <f t="shared" si="35"/>
        <v>86.666666666666671</v>
      </c>
      <c r="CF121" s="66">
        <f t="shared" si="36"/>
        <v>86.666666666666671</v>
      </c>
      <c r="CG121" s="66">
        <f t="shared" si="37"/>
        <v>86.666666666666671</v>
      </c>
      <c r="CH121" s="66">
        <f t="shared" si="38"/>
        <v>86.666666666666671</v>
      </c>
      <c r="CI121" s="66">
        <f t="shared" si="39"/>
        <v>86.666666666666671</v>
      </c>
      <c r="CJ121" s="66">
        <f t="shared" si="40"/>
        <v>86.666666666666671</v>
      </c>
      <c r="CK121" s="66">
        <f t="shared" si="41"/>
        <v>86.666666666666671</v>
      </c>
      <c r="CL121" s="66">
        <f t="shared" si="42"/>
        <v>86.666666666666671</v>
      </c>
      <c r="CM121" s="66">
        <f t="shared" si="43"/>
        <v>86.666666666666671</v>
      </c>
      <c r="CN121" s="66">
        <f t="shared" si="44"/>
        <v>86.666666666666671</v>
      </c>
      <c r="CO121" s="66">
        <f t="shared" si="45"/>
        <v>86.666666666666671</v>
      </c>
      <c r="CP121" s="66">
        <f t="shared" si="46"/>
        <v>86.666666666666671</v>
      </c>
      <c r="CQ121" s="66">
        <f t="shared" si="47"/>
        <v>0</v>
      </c>
    </row>
    <row r="122" spans="1:95" x14ac:dyDescent="0.25">
      <c r="A122" s="5" t="str">
        <f t="shared" si="53"/>
        <v>130BIOGASOL</v>
      </c>
      <c r="B122" s="3">
        <v>130</v>
      </c>
      <c r="C122" t="str">
        <f>VLOOKUP($B122,'Lookup codes'!$A:$C,2,FALSE)</f>
        <v>Asia (no high inc.)</v>
      </c>
      <c r="D122" t="s">
        <v>628</v>
      </c>
      <c r="E122" t="s">
        <v>629</v>
      </c>
      <c r="F122" t="s">
        <v>794</v>
      </c>
      <c r="G122" t="s">
        <v>528</v>
      </c>
      <c r="H122" s="45">
        <f>SUMIFS('IEA production stats by year'!Q:Q,'IEA production stats by year'!$E:$E,$D122,'IEA production stats by year'!$AQ:$AQ,$C122)</f>
        <v>2947.9216999999999</v>
      </c>
      <c r="I122" s="45">
        <f>SUMIFS('IEA production stats by year'!R:R,'IEA production stats by year'!$E:$E,$D122,'IEA production stats by year'!$AQ:$AQ,$C122)</f>
        <v>3557.8337999999999</v>
      </c>
      <c r="J122" s="45">
        <f>SUMIFS('IEA production stats by year'!S:S,'IEA production stats by year'!$E:$E,$D122,'IEA production stats by year'!$AQ:$AQ,$C122)</f>
        <v>3831.0601999999999</v>
      </c>
      <c r="K122" s="45">
        <f>SUMIFS('IEA production stats by year'!T:T,'IEA production stats by year'!$E:$E,$D122,'IEA production stats by year'!$AQ:$AQ,$C122)</f>
        <v>3831.0601999999999</v>
      </c>
      <c r="L122" s="45">
        <f>SUMIFS('IEA production stats by year'!U:U,'IEA production stats by year'!$E:$E,$D122,'IEA production stats by year'!$AQ:$AQ,$C122)</f>
        <v>4168.9808999999996</v>
      </c>
      <c r="M122" s="45">
        <f>SUMIFS('IEA production stats by year'!V:V,'IEA production stats by year'!$E:$E,$D122,'IEA production stats by year'!$AQ:$AQ,$C122)</f>
        <v>33013.152500000004</v>
      </c>
      <c r="N122" s="45">
        <f>SUMIFS('IEA production stats by year'!W:W,'IEA production stats by year'!$E:$E,$D122,'IEA production stats by year'!$AQ:$AQ,$C122)</f>
        <v>42312.751300000004</v>
      </c>
      <c r="O122" s="45">
        <f>SUMIFS('IEA production stats by year'!X:X,'IEA production stats by year'!$E:$E,$D122,'IEA production stats by year'!$AQ:$AQ,$C122)</f>
        <v>49931.990400000002</v>
      </c>
      <c r="P122" s="45">
        <f>SUMIFS('IEA production stats by year'!Y:Y,'IEA production stats by year'!$E:$E,$D122,'IEA production stats by year'!$AQ:$AQ,$C122)</f>
        <v>58626.089900000006</v>
      </c>
      <c r="Q122" s="45">
        <f>SUMIFS('IEA production stats by year'!Z:Z,'IEA production stats by year'!$E:$E,$D122,'IEA production stats by year'!$AQ:$AQ,$C122)</f>
        <v>67097.857799999998</v>
      </c>
      <c r="R122" s="45">
        <f>SUMIFS('IEA production stats by year'!AA:AA,'IEA production stats by year'!$E:$E,$D122,'IEA production stats by year'!$AQ:$AQ,$C122)</f>
        <v>66376.585099999997</v>
      </c>
      <c r="S122" s="45">
        <f>SUMIFS('IEA production stats by year'!AB:AB,'IEA production stats by year'!$E:$E,$D122,'IEA production stats by year'!$AQ:$AQ,$C122)</f>
        <v>69465.334099999993</v>
      </c>
      <c r="T122" s="45">
        <f>SUMIFS('IEA production stats by year'!AC:AC,'IEA production stats by year'!$E:$E,$D122,'IEA production stats by year'!$AQ:$AQ,$C122)</f>
        <v>72266.14</v>
      </c>
      <c r="U122" s="45">
        <f>SUMIFS('IEA production stats by year'!AD:AD,'IEA production stats by year'!$E:$E,$D122,'IEA production stats by year'!$AQ:$AQ,$C122)</f>
        <v>86298.962100000004</v>
      </c>
      <c r="V122" s="45">
        <f>SUMIFS('IEA production stats by year'!AE:AE,'IEA production stats by year'!$E:$E,$D122,'IEA production stats by year'!$AQ:$AQ,$C122)</f>
        <v>101659.97960000001</v>
      </c>
      <c r="W122" s="45">
        <f>SUMIFS('IEA production stats by year'!AF:AF,'IEA production stats by year'!$E:$E,$D122,'IEA production stats by year'!$AQ:$AQ,$C122)</f>
        <v>109548.899</v>
      </c>
      <c r="X122" s="45">
        <f>SUMIFS('IEA production stats by year'!AG:AG,'IEA production stats by year'!$E:$E,$D122,'IEA production stats by year'!$AQ:$AQ,$C122)</f>
        <v>112913.51609999999</v>
      </c>
      <c r="Y122" s="45">
        <f>SUMIFS('IEA production stats by year'!AH:AH,'IEA production stats by year'!$E:$E,$D122,'IEA production stats by year'!$AQ:$AQ,$C122)</f>
        <v>138984.3806</v>
      </c>
      <c r="Z122" s="45">
        <f>SUMIFS('IEA production stats by year'!AI:AI,'IEA production stats by year'!$E:$E,$D122,'IEA production stats by year'!$AQ:$AQ,$C122)</f>
        <v>151739.91899999999</v>
      </c>
      <c r="AA122" s="45">
        <f>SUMIFS('IEA production stats by year'!AJ:AJ,'IEA production stats by year'!$E:$E,$D122,'IEA production stats by year'!$AQ:$AQ,$C122)</f>
        <v>173598.05869999999</v>
      </c>
      <c r="AB122" s="45">
        <f>SUMIFS('IEA production stats by year'!AK:AK,'IEA production stats by year'!$E:$E,$D122,'IEA production stats by year'!$AQ:$AQ,$C122)</f>
        <v>170956.18790000002</v>
      </c>
      <c r="AC122" s="45">
        <f>SUMIFS('IEA production stats by year'!AL:AL,'IEA production stats by year'!$E:$E,$D122,'IEA production stats by year'!$AQ:$AQ,$C122)</f>
        <v>0</v>
      </c>
      <c r="AD122" s="58">
        <f>COUNTIFS('Country groupings'!$F:$F,$C122)-SUMIFS('IEA production stats (counts)'!Q:Q,'IEA production stats (counts)'!$E:$E,$D122,'IEA production stats (counts)'!$AQ:$AQ,$C122)</f>
        <v>4</v>
      </c>
      <c r="AE122" s="58">
        <f>COUNTIFS('Country groupings'!$F:$F,$C122)-SUMIFS('IEA production stats (counts)'!R:R,'IEA production stats (counts)'!$E:$E,$D122,'IEA production stats (counts)'!$AQ:$AQ,$C122)</f>
        <v>4</v>
      </c>
      <c r="AF122" s="58">
        <f>COUNTIFS('Country groupings'!$F:$F,$C122)-SUMIFS('IEA production stats (counts)'!S:S,'IEA production stats (counts)'!$E:$E,$D122,'IEA production stats (counts)'!$AQ:$AQ,$C122)</f>
        <v>4</v>
      </c>
      <c r="AG122" s="58">
        <f>COUNTIFS('Country groupings'!$F:$F,$C122)-SUMIFS('IEA production stats (counts)'!T:T,'IEA production stats (counts)'!$E:$E,$D122,'IEA production stats (counts)'!$AQ:$AQ,$C122)</f>
        <v>4</v>
      </c>
      <c r="AH122" s="58">
        <f>COUNTIFS('Country groupings'!$F:$F,$C122)-SUMIFS('IEA production stats (counts)'!U:U,'IEA production stats (counts)'!$E:$E,$D122,'IEA production stats (counts)'!$AQ:$AQ,$C122)</f>
        <v>4</v>
      </c>
      <c r="AI122" s="58">
        <f>COUNTIFS('Country groupings'!$F:$F,$C122)-SUMIFS('IEA production stats (counts)'!V:V,'IEA production stats (counts)'!$E:$E,$D122,'IEA production stats (counts)'!$AQ:$AQ,$C122)</f>
        <v>4</v>
      </c>
      <c r="AJ122" s="58">
        <f>COUNTIFS('Country groupings'!$F:$F,$C122)-SUMIFS('IEA production stats (counts)'!W:W,'IEA production stats (counts)'!$E:$E,$D122,'IEA production stats (counts)'!$AQ:$AQ,$C122)</f>
        <v>4</v>
      </c>
      <c r="AK122" s="58">
        <f>COUNTIFS('Country groupings'!$F:$F,$C122)-SUMIFS('IEA production stats (counts)'!X:X,'IEA production stats (counts)'!$E:$E,$D122,'IEA production stats (counts)'!$AQ:$AQ,$C122)</f>
        <v>4</v>
      </c>
      <c r="AL122" s="58">
        <f>COUNTIFS('Country groupings'!$F:$F,$C122)-SUMIFS('IEA production stats (counts)'!Y:Y,'IEA production stats (counts)'!$E:$E,$D122,'IEA production stats (counts)'!$AQ:$AQ,$C122)</f>
        <v>4</v>
      </c>
      <c r="AM122" s="58">
        <f>COUNTIFS('Country groupings'!$F:$F,$C122)-SUMIFS('IEA production stats (counts)'!Z:Z,'IEA production stats (counts)'!$E:$E,$D122,'IEA production stats (counts)'!$AQ:$AQ,$C122)</f>
        <v>4</v>
      </c>
      <c r="AN122" s="58">
        <f>COUNTIFS('Country groupings'!$F:$F,$C122)-SUMIFS('IEA production stats (counts)'!AA:AA,'IEA production stats (counts)'!$E:$E,$D122,'IEA production stats (counts)'!$AQ:$AQ,$C122)</f>
        <v>4</v>
      </c>
      <c r="AO122" s="58">
        <f>COUNTIFS('Country groupings'!$F:$F,$C122)-SUMIFS('IEA production stats (counts)'!AB:AB,'IEA production stats (counts)'!$E:$E,$D122,'IEA production stats (counts)'!$AQ:$AQ,$C122)</f>
        <v>4</v>
      </c>
      <c r="AP122" s="58">
        <f>COUNTIFS('Country groupings'!$F:$F,$C122)-SUMIFS('IEA production stats (counts)'!AC:AC,'IEA production stats (counts)'!$E:$E,$D122,'IEA production stats (counts)'!$AQ:$AQ,$C122)</f>
        <v>4</v>
      </c>
      <c r="AQ122" s="58">
        <f>COUNTIFS('Country groupings'!$F:$F,$C122)-SUMIFS('IEA production stats (counts)'!AD:AD,'IEA production stats (counts)'!$E:$E,$D122,'IEA production stats (counts)'!$AQ:$AQ,$C122)</f>
        <v>4</v>
      </c>
      <c r="AR122" s="58">
        <f>COUNTIFS('Country groupings'!$F:$F,$C122)-SUMIFS('IEA production stats (counts)'!AE:AE,'IEA production stats (counts)'!$E:$E,$D122,'IEA production stats (counts)'!$AQ:$AQ,$C122)</f>
        <v>4</v>
      </c>
      <c r="AS122" s="58">
        <f>COUNTIFS('Country groupings'!$F:$F,$C122)-SUMIFS('IEA production stats (counts)'!AF:AF,'IEA production stats (counts)'!$E:$E,$D122,'IEA production stats (counts)'!$AQ:$AQ,$C122)</f>
        <v>4</v>
      </c>
      <c r="AT122" s="58">
        <f>COUNTIFS('Country groupings'!$F:$F,$C122)-SUMIFS('IEA production stats (counts)'!AG:AG,'IEA production stats (counts)'!$E:$E,$D122,'IEA production stats (counts)'!$AQ:$AQ,$C122)</f>
        <v>4</v>
      </c>
      <c r="AU122" s="58">
        <f>COUNTIFS('Country groupings'!$F:$F,$C122)-SUMIFS('IEA production stats (counts)'!AH:AH,'IEA production stats (counts)'!$E:$E,$D122,'IEA production stats (counts)'!$AQ:$AQ,$C122)</f>
        <v>4</v>
      </c>
      <c r="AV122" s="58">
        <f>COUNTIFS('Country groupings'!$F:$F,$C122)-SUMIFS('IEA production stats (counts)'!AI:AI,'IEA production stats (counts)'!$E:$E,$D122,'IEA production stats (counts)'!$AQ:$AQ,$C122)</f>
        <v>4</v>
      </c>
      <c r="AW122" s="58">
        <f>COUNTIFS('Country groupings'!$F:$F,$C122)-SUMIFS('IEA production stats (counts)'!AJ:AJ,'IEA production stats (counts)'!$E:$E,$D122,'IEA production stats (counts)'!$AQ:$AQ,$C122)</f>
        <v>4</v>
      </c>
      <c r="AX122" s="58">
        <f>COUNTIFS('Country groupings'!$F:$F,$C122)-SUMIFS('IEA production stats (counts)'!AK:AK,'IEA production stats (counts)'!$E:$E,$D122,'IEA production stats (counts)'!$AQ:$AQ,$C122)</f>
        <v>4</v>
      </c>
      <c r="AY122" s="58">
        <f>COUNTIFS('Country groupings'!$F:$F,$C122)-SUMIFS('IEA production stats (counts)'!AL:AL,'IEA production stats (counts)'!$E:$E,$D122,'IEA production stats (counts)'!$AQ:$AQ,$C122)</f>
        <v>30</v>
      </c>
      <c r="AZ122" s="62">
        <f>SUMIFS('IEA production stats (counts)'!Q:Q,'IEA production stats (counts)'!$E:$E,$D122,'IEA production stats (counts)'!$AQ:$AQ,$C122)</f>
        <v>26</v>
      </c>
      <c r="BA122" s="62">
        <f>SUMIFS('IEA production stats (counts)'!R:R,'IEA production stats (counts)'!$E:$E,$D122,'IEA production stats (counts)'!$AQ:$AQ,$C122)</f>
        <v>26</v>
      </c>
      <c r="BB122" s="62">
        <f>SUMIFS('IEA production stats (counts)'!S:S,'IEA production stats (counts)'!$E:$E,$D122,'IEA production stats (counts)'!$AQ:$AQ,$C122)</f>
        <v>26</v>
      </c>
      <c r="BC122" s="62">
        <f>SUMIFS('IEA production stats (counts)'!T:T,'IEA production stats (counts)'!$E:$E,$D122,'IEA production stats (counts)'!$AQ:$AQ,$C122)</f>
        <v>26</v>
      </c>
      <c r="BD122" s="62">
        <f>SUMIFS('IEA production stats (counts)'!U:U,'IEA production stats (counts)'!$E:$E,$D122,'IEA production stats (counts)'!$AQ:$AQ,$C122)</f>
        <v>26</v>
      </c>
      <c r="BE122" s="62">
        <f>SUMIFS('IEA production stats (counts)'!V:V,'IEA production stats (counts)'!$E:$E,$D122,'IEA production stats (counts)'!$AQ:$AQ,$C122)</f>
        <v>26</v>
      </c>
      <c r="BF122" s="62">
        <f>SUMIFS('IEA production stats (counts)'!W:W,'IEA production stats (counts)'!$E:$E,$D122,'IEA production stats (counts)'!$AQ:$AQ,$C122)</f>
        <v>26</v>
      </c>
      <c r="BG122" s="62">
        <f>SUMIFS('IEA production stats (counts)'!X:X,'IEA production stats (counts)'!$E:$E,$D122,'IEA production stats (counts)'!$AQ:$AQ,$C122)</f>
        <v>26</v>
      </c>
      <c r="BH122" s="62">
        <f>SUMIFS('IEA production stats (counts)'!Y:Y,'IEA production stats (counts)'!$E:$E,$D122,'IEA production stats (counts)'!$AQ:$AQ,$C122)</f>
        <v>26</v>
      </c>
      <c r="BI122" s="62">
        <f>SUMIFS('IEA production stats (counts)'!Z:Z,'IEA production stats (counts)'!$E:$E,$D122,'IEA production stats (counts)'!$AQ:$AQ,$C122)</f>
        <v>26</v>
      </c>
      <c r="BJ122" s="62">
        <f>SUMIFS('IEA production stats (counts)'!AA:AA,'IEA production stats (counts)'!$E:$E,$D122,'IEA production stats (counts)'!$AQ:$AQ,$C122)</f>
        <v>26</v>
      </c>
      <c r="BK122" s="62">
        <f>SUMIFS('IEA production stats (counts)'!AB:AB,'IEA production stats (counts)'!$E:$E,$D122,'IEA production stats (counts)'!$AQ:$AQ,$C122)</f>
        <v>26</v>
      </c>
      <c r="BL122" s="62">
        <f>SUMIFS('IEA production stats (counts)'!AC:AC,'IEA production stats (counts)'!$E:$E,$D122,'IEA production stats (counts)'!$AQ:$AQ,$C122)</f>
        <v>26</v>
      </c>
      <c r="BM122" s="62">
        <f>SUMIFS('IEA production stats (counts)'!AD:AD,'IEA production stats (counts)'!$E:$E,$D122,'IEA production stats (counts)'!$AQ:$AQ,$C122)</f>
        <v>26</v>
      </c>
      <c r="BN122" s="62">
        <f>SUMIFS('IEA production stats (counts)'!AE:AE,'IEA production stats (counts)'!$E:$E,$D122,'IEA production stats (counts)'!$AQ:$AQ,$C122)</f>
        <v>26</v>
      </c>
      <c r="BO122" s="62">
        <f>SUMIFS('IEA production stats (counts)'!AF:AF,'IEA production stats (counts)'!$E:$E,$D122,'IEA production stats (counts)'!$AQ:$AQ,$C122)</f>
        <v>26</v>
      </c>
      <c r="BP122" s="62">
        <f>SUMIFS('IEA production stats (counts)'!AG:AG,'IEA production stats (counts)'!$E:$E,$D122,'IEA production stats (counts)'!$AQ:$AQ,$C122)</f>
        <v>26</v>
      </c>
      <c r="BQ122" s="62">
        <f>SUMIFS('IEA production stats (counts)'!AH:AH,'IEA production stats (counts)'!$E:$E,$D122,'IEA production stats (counts)'!$AQ:$AQ,$C122)</f>
        <v>26</v>
      </c>
      <c r="BR122" s="62">
        <f>SUMIFS('IEA production stats (counts)'!AI:AI,'IEA production stats (counts)'!$E:$E,$D122,'IEA production stats (counts)'!$AQ:$AQ,$C122)</f>
        <v>26</v>
      </c>
      <c r="BS122" s="62">
        <f>SUMIFS('IEA production stats (counts)'!AJ:AJ,'IEA production stats (counts)'!$E:$E,$D122,'IEA production stats (counts)'!$AQ:$AQ,$C122)</f>
        <v>26</v>
      </c>
      <c r="BT122" s="62">
        <f>SUMIFS('IEA production stats (counts)'!AK:AK,'IEA production stats (counts)'!$E:$E,$D122,'IEA production stats (counts)'!$AQ:$AQ,$C122)</f>
        <v>26</v>
      </c>
      <c r="BU122" s="62">
        <f>SUMIFS('IEA production stats (counts)'!AL:AL,'IEA production stats (counts)'!$E:$E,$D122,'IEA production stats (counts)'!$AQ:$AQ,$C122)</f>
        <v>0</v>
      </c>
      <c r="BV122" s="66">
        <f t="shared" si="29"/>
        <v>86.666666666666671</v>
      </c>
      <c r="BW122" s="66">
        <f t="shared" si="48"/>
        <v>86.666666666666671</v>
      </c>
      <c r="BX122" s="66">
        <f t="shared" si="49"/>
        <v>86.666666666666671</v>
      </c>
      <c r="BY122" s="66">
        <f t="shared" si="50"/>
        <v>86.666666666666671</v>
      </c>
      <c r="BZ122" s="66">
        <f t="shared" si="30"/>
        <v>86.666666666666671</v>
      </c>
      <c r="CA122" s="66">
        <f t="shared" si="31"/>
        <v>86.666666666666671</v>
      </c>
      <c r="CB122" s="66">
        <f t="shared" si="32"/>
        <v>86.666666666666671</v>
      </c>
      <c r="CC122" s="66">
        <f t="shared" si="33"/>
        <v>86.666666666666671</v>
      </c>
      <c r="CD122" s="66">
        <f t="shared" si="34"/>
        <v>86.666666666666671</v>
      </c>
      <c r="CE122" s="66">
        <f t="shared" si="35"/>
        <v>86.666666666666671</v>
      </c>
      <c r="CF122" s="66">
        <f t="shared" si="36"/>
        <v>86.666666666666671</v>
      </c>
      <c r="CG122" s="66">
        <f t="shared" si="37"/>
        <v>86.666666666666671</v>
      </c>
      <c r="CH122" s="66">
        <f t="shared" si="38"/>
        <v>86.666666666666671</v>
      </c>
      <c r="CI122" s="66">
        <f t="shared" si="39"/>
        <v>86.666666666666671</v>
      </c>
      <c r="CJ122" s="66">
        <f t="shared" si="40"/>
        <v>86.666666666666671</v>
      </c>
      <c r="CK122" s="66">
        <f t="shared" si="41"/>
        <v>86.666666666666671</v>
      </c>
      <c r="CL122" s="66">
        <f t="shared" si="42"/>
        <v>86.666666666666671</v>
      </c>
      <c r="CM122" s="66">
        <f t="shared" si="43"/>
        <v>86.666666666666671</v>
      </c>
      <c r="CN122" s="66">
        <f t="shared" si="44"/>
        <v>86.666666666666671</v>
      </c>
      <c r="CO122" s="66">
        <f t="shared" si="45"/>
        <v>86.666666666666671</v>
      </c>
      <c r="CP122" s="66">
        <f t="shared" si="46"/>
        <v>86.666666666666671</v>
      </c>
      <c r="CQ122" s="66">
        <f t="shared" si="47"/>
        <v>0</v>
      </c>
    </row>
    <row r="123" spans="1:95" x14ac:dyDescent="0.25">
      <c r="A123" s="5" t="str">
        <f t="shared" si="53"/>
        <v>130BIODIESEL</v>
      </c>
      <c r="B123" s="3">
        <v>130</v>
      </c>
      <c r="C123" t="str">
        <f>VLOOKUP($B123,'Lookup codes'!$A:$C,2,FALSE)</f>
        <v>Asia (no high inc.)</v>
      </c>
      <c r="D123" t="s">
        <v>630</v>
      </c>
      <c r="E123" t="s">
        <v>631</v>
      </c>
      <c r="F123" t="s">
        <v>794</v>
      </c>
      <c r="G123" t="s">
        <v>528</v>
      </c>
      <c r="H123" s="45">
        <f>SUMIFS('IEA production stats by year'!Q:Q,'IEA production stats by year'!$E:$E,$D123,'IEA production stats by year'!$AQ:$AQ,$C123)</f>
        <v>0</v>
      </c>
      <c r="I123" s="45">
        <f>SUMIFS('IEA production stats by year'!R:R,'IEA production stats by year'!$E:$E,$D123,'IEA production stats by year'!$AQ:$AQ,$C123)</f>
        <v>0</v>
      </c>
      <c r="J123" s="45">
        <f>SUMIFS('IEA production stats by year'!S:S,'IEA production stats by year'!$E:$E,$D123,'IEA production stats by year'!$AQ:$AQ,$C123)</f>
        <v>0</v>
      </c>
      <c r="K123" s="45">
        <f>SUMIFS('IEA production stats by year'!T:T,'IEA production stats by year'!$E:$E,$D123,'IEA production stats by year'!$AQ:$AQ,$C123)</f>
        <v>0</v>
      </c>
      <c r="L123" s="45">
        <f>SUMIFS('IEA production stats by year'!U:U,'IEA production stats by year'!$E:$E,$D123,'IEA production stats by year'!$AQ:$AQ,$C123)</f>
        <v>0</v>
      </c>
      <c r="M123" s="45">
        <f>SUMIFS('IEA production stats by year'!V:V,'IEA production stats by year'!$E:$E,$D123,'IEA production stats by year'!$AQ:$AQ,$C123)</f>
        <v>1839.9981</v>
      </c>
      <c r="N123" s="45">
        <f>SUMIFS('IEA production stats by year'!W:W,'IEA production stats by year'!$E:$E,$D123,'IEA production stats by year'!$AQ:$AQ,$C123)</f>
        <v>6037.8218999999999</v>
      </c>
      <c r="O123" s="45">
        <f>SUMIFS('IEA production stats by year'!X:X,'IEA production stats by year'!$E:$E,$D123,'IEA production stats by year'!$AQ:$AQ,$C123)</f>
        <v>21199.192000000003</v>
      </c>
      <c r="P123" s="45">
        <f>SUMIFS('IEA production stats by year'!Y:Y,'IEA production stats by year'!$E:$E,$D123,'IEA production stats by year'!$AQ:$AQ,$C123)</f>
        <v>58982.558299999997</v>
      </c>
      <c r="Q123" s="45">
        <f>SUMIFS('IEA production stats by year'!Z:Z,'IEA production stats by year'!$E:$E,$D123,'IEA production stats by year'!$AQ:$AQ,$C123)</f>
        <v>63275.648499999996</v>
      </c>
      <c r="R123" s="45">
        <f>SUMIFS('IEA production stats by year'!AA:AA,'IEA production stats by year'!$E:$E,$D123,'IEA production stats by year'!$AQ:$AQ,$C123)</f>
        <v>79060.294800000003</v>
      </c>
      <c r="S123" s="45">
        <f>SUMIFS('IEA production stats by year'!AB:AB,'IEA production stats by year'!$E:$E,$D123,'IEA production stats by year'!$AQ:$AQ,$C123)</f>
        <v>124999.3967</v>
      </c>
      <c r="T123" s="45">
        <f>SUMIFS('IEA production stats by year'!AC:AC,'IEA production stats by year'!$E:$E,$D123,'IEA production stats by year'!$AQ:$AQ,$C123)</f>
        <v>162839.53599999996</v>
      </c>
      <c r="U123" s="45">
        <f>SUMIFS('IEA production stats by year'!AD:AD,'IEA production stats by year'!$E:$E,$D123,'IEA production stats by year'!$AQ:$AQ,$C123)</f>
        <v>202703.62890000004</v>
      </c>
      <c r="V123" s="45">
        <f>SUMIFS('IEA production stats by year'!AE:AE,'IEA production stats by year'!$E:$E,$D123,'IEA production stats by year'!$AQ:$AQ,$C123)</f>
        <v>222505.5809</v>
      </c>
      <c r="W123" s="45">
        <f>SUMIFS('IEA production stats by year'!AF:AF,'IEA production stats by year'!$E:$E,$D123,'IEA production stats by year'!$AQ:$AQ,$C123)</f>
        <v>148597.15609999996</v>
      </c>
      <c r="X123" s="45">
        <f>SUMIFS('IEA production stats by year'!AG:AG,'IEA production stats by year'!$E:$E,$D123,'IEA production stats by year'!$AQ:$AQ,$C123)</f>
        <v>217366.97489999997</v>
      </c>
      <c r="Y123" s="45">
        <f>SUMIFS('IEA production stats by year'!AH:AH,'IEA production stats by year'!$E:$E,$D123,'IEA production stats by year'!$AQ:$AQ,$C123)</f>
        <v>191529.6752</v>
      </c>
      <c r="Z123" s="45">
        <f>SUMIFS('IEA production stats by year'!AI:AI,'IEA production stats by year'!$E:$E,$D123,'IEA production stats by year'!$AQ:$AQ,$C123)</f>
        <v>304007.1361</v>
      </c>
      <c r="AA123" s="45">
        <f>SUMIFS('IEA production stats by year'!AJ:AJ,'IEA production stats by year'!$E:$E,$D123,'IEA production stats by year'!$AQ:$AQ,$C123)</f>
        <v>418981.73439999996</v>
      </c>
      <c r="AB123" s="45">
        <f>SUMIFS('IEA production stats by year'!AK:AK,'IEA production stats by year'!$E:$E,$D123,'IEA production stats by year'!$AQ:$AQ,$C123)</f>
        <v>449090.24819999991</v>
      </c>
      <c r="AC123" s="45">
        <f>SUMIFS('IEA production stats by year'!AL:AL,'IEA production stats by year'!$E:$E,$D123,'IEA production stats by year'!$AQ:$AQ,$C123)</f>
        <v>0</v>
      </c>
      <c r="AD123" s="58">
        <f>COUNTIFS('Country groupings'!$F:$F,$C123)-SUMIFS('IEA production stats (counts)'!Q:Q,'IEA production stats (counts)'!$E:$E,$D123,'IEA production stats (counts)'!$AQ:$AQ,$C123)</f>
        <v>4</v>
      </c>
      <c r="AE123" s="58">
        <f>COUNTIFS('Country groupings'!$F:$F,$C123)-SUMIFS('IEA production stats (counts)'!R:R,'IEA production stats (counts)'!$E:$E,$D123,'IEA production stats (counts)'!$AQ:$AQ,$C123)</f>
        <v>4</v>
      </c>
      <c r="AF123" s="58">
        <f>COUNTIFS('Country groupings'!$F:$F,$C123)-SUMIFS('IEA production stats (counts)'!S:S,'IEA production stats (counts)'!$E:$E,$D123,'IEA production stats (counts)'!$AQ:$AQ,$C123)</f>
        <v>4</v>
      </c>
      <c r="AG123" s="58">
        <f>COUNTIFS('Country groupings'!$F:$F,$C123)-SUMIFS('IEA production stats (counts)'!T:T,'IEA production stats (counts)'!$E:$E,$D123,'IEA production stats (counts)'!$AQ:$AQ,$C123)</f>
        <v>4</v>
      </c>
      <c r="AH123" s="58">
        <f>COUNTIFS('Country groupings'!$F:$F,$C123)-SUMIFS('IEA production stats (counts)'!U:U,'IEA production stats (counts)'!$E:$E,$D123,'IEA production stats (counts)'!$AQ:$AQ,$C123)</f>
        <v>4</v>
      </c>
      <c r="AI123" s="58">
        <f>COUNTIFS('Country groupings'!$F:$F,$C123)-SUMIFS('IEA production stats (counts)'!V:V,'IEA production stats (counts)'!$E:$E,$D123,'IEA production stats (counts)'!$AQ:$AQ,$C123)</f>
        <v>4</v>
      </c>
      <c r="AJ123" s="58">
        <f>COUNTIFS('Country groupings'!$F:$F,$C123)-SUMIFS('IEA production stats (counts)'!W:W,'IEA production stats (counts)'!$E:$E,$D123,'IEA production stats (counts)'!$AQ:$AQ,$C123)</f>
        <v>4</v>
      </c>
      <c r="AK123" s="58">
        <f>COUNTIFS('Country groupings'!$F:$F,$C123)-SUMIFS('IEA production stats (counts)'!X:X,'IEA production stats (counts)'!$E:$E,$D123,'IEA production stats (counts)'!$AQ:$AQ,$C123)</f>
        <v>4</v>
      </c>
      <c r="AL123" s="58">
        <f>COUNTIFS('Country groupings'!$F:$F,$C123)-SUMIFS('IEA production stats (counts)'!Y:Y,'IEA production stats (counts)'!$E:$E,$D123,'IEA production stats (counts)'!$AQ:$AQ,$C123)</f>
        <v>4</v>
      </c>
      <c r="AM123" s="58">
        <f>COUNTIFS('Country groupings'!$F:$F,$C123)-SUMIFS('IEA production stats (counts)'!Z:Z,'IEA production stats (counts)'!$E:$E,$D123,'IEA production stats (counts)'!$AQ:$AQ,$C123)</f>
        <v>4</v>
      </c>
      <c r="AN123" s="58">
        <f>COUNTIFS('Country groupings'!$F:$F,$C123)-SUMIFS('IEA production stats (counts)'!AA:AA,'IEA production stats (counts)'!$E:$E,$D123,'IEA production stats (counts)'!$AQ:$AQ,$C123)</f>
        <v>4</v>
      </c>
      <c r="AO123" s="58">
        <f>COUNTIFS('Country groupings'!$F:$F,$C123)-SUMIFS('IEA production stats (counts)'!AB:AB,'IEA production stats (counts)'!$E:$E,$D123,'IEA production stats (counts)'!$AQ:$AQ,$C123)</f>
        <v>4</v>
      </c>
      <c r="AP123" s="58">
        <f>COUNTIFS('Country groupings'!$F:$F,$C123)-SUMIFS('IEA production stats (counts)'!AC:AC,'IEA production stats (counts)'!$E:$E,$D123,'IEA production stats (counts)'!$AQ:$AQ,$C123)</f>
        <v>4</v>
      </c>
      <c r="AQ123" s="58">
        <f>COUNTIFS('Country groupings'!$F:$F,$C123)-SUMIFS('IEA production stats (counts)'!AD:AD,'IEA production stats (counts)'!$E:$E,$D123,'IEA production stats (counts)'!$AQ:$AQ,$C123)</f>
        <v>4</v>
      </c>
      <c r="AR123" s="58">
        <f>COUNTIFS('Country groupings'!$F:$F,$C123)-SUMIFS('IEA production stats (counts)'!AE:AE,'IEA production stats (counts)'!$E:$E,$D123,'IEA production stats (counts)'!$AQ:$AQ,$C123)</f>
        <v>4</v>
      </c>
      <c r="AS123" s="58">
        <f>COUNTIFS('Country groupings'!$F:$F,$C123)-SUMIFS('IEA production stats (counts)'!AF:AF,'IEA production stats (counts)'!$E:$E,$D123,'IEA production stats (counts)'!$AQ:$AQ,$C123)</f>
        <v>4</v>
      </c>
      <c r="AT123" s="58">
        <f>COUNTIFS('Country groupings'!$F:$F,$C123)-SUMIFS('IEA production stats (counts)'!AG:AG,'IEA production stats (counts)'!$E:$E,$D123,'IEA production stats (counts)'!$AQ:$AQ,$C123)</f>
        <v>4</v>
      </c>
      <c r="AU123" s="58">
        <f>COUNTIFS('Country groupings'!$F:$F,$C123)-SUMIFS('IEA production stats (counts)'!AH:AH,'IEA production stats (counts)'!$E:$E,$D123,'IEA production stats (counts)'!$AQ:$AQ,$C123)</f>
        <v>4</v>
      </c>
      <c r="AV123" s="58">
        <f>COUNTIFS('Country groupings'!$F:$F,$C123)-SUMIFS('IEA production stats (counts)'!AI:AI,'IEA production stats (counts)'!$E:$E,$D123,'IEA production stats (counts)'!$AQ:$AQ,$C123)</f>
        <v>4</v>
      </c>
      <c r="AW123" s="58">
        <f>COUNTIFS('Country groupings'!$F:$F,$C123)-SUMIFS('IEA production stats (counts)'!AJ:AJ,'IEA production stats (counts)'!$E:$E,$D123,'IEA production stats (counts)'!$AQ:$AQ,$C123)</f>
        <v>4</v>
      </c>
      <c r="AX123" s="58">
        <f>COUNTIFS('Country groupings'!$F:$F,$C123)-SUMIFS('IEA production stats (counts)'!AK:AK,'IEA production stats (counts)'!$E:$E,$D123,'IEA production stats (counts)'!$AQ:$AQ,$C123)</f>
        <v>4</v>
      </c>
      <c r="AY123" s="58">
        <f>COUNTIFS('Country groupings'!$F:$F,$C123)-SUMIFS('IEA production stats (counts)'!AL:AL,'IEA production stats (counts)'!$E:$E,$D123,'IEA production stats (counts)'!$AQ:$AQ,$C123)</f>
        <v>30</v>
      </c>
      <c r="AZ123" s="62">
        <f>SUMIFS('IEA production stats (counts)'!Q:Q,'IEA production stats (counts)'!$E:$E,$D123,'IEA production stats (counts)'!$AQ:$AQ,$C123)</f>
        <v>26</v>
      </c>
      <c r="BA123" s="62">
        <f>SUMIFS('IEA production stats (counts)'!R:R,'IEA production stats (counts)'!$E:$E,$D123,'IEA production stats (counts)'!$AQ:$AQ,$C123)</f>
        <v>26</v>
      </c>
      <c r="BB123" s="62">
        <f>SUMIFS('IEA production stats (counts)'!S:S,'IEA production stats (counts)'!$E:$E,$D123,'IEA production stats (counts)'!$AQ:$AQ,$C123)</f>
        <v>26</v>
      </c>
      <c r="BC123" s="62">
        <f>SUMIFS('IEA production stats (counts)'!T:T,'IEA production stats (counts)'!$E:$E,$D123,'IEA production stats (counts)'!$AQ:$AQ,$C123)</f>
        <v>26</v>
      </c>
      <c r="BD123" s="62">
        <f>SUMIFS('IEA production stats (counts)'!U:U,'IEA production stats (counts)'!$E:$E,$D123,'IEA production stats (counts)'!$AQ:$AQ,$C123)</f>
        <v>26</v>
      </c>
      <c r="BE123" s="62">
        <f>SUMIFS('IEA production stats (counts)'!V:V,'IEA production stats (counts)'!$E:$E,$D123,'IEA production stats (counts)'!$AQ:$AQ,$C123)</f>
        <v>26</v>
      </c>
      <c r="BF123" s="62">
        <f>SUMIFS('IEA production stats (counts)'!W:W,'IEA production stats (counts)'!$E:$E,$D123,'IEA production stats (counts)'!$AQ:$AQ,$C123)</f>
        <v>26</v>
      </c>
      <c r="BG123" s="62">
        <f>SUMIFS('IEA production stats (counts)'!X:X,'IEA production stats (counts)'!$E:$E,$D123,'IEA production stats (counts)'!$AQ:$AQ,$C123)</f>
        <v>26</v>
      </c>
      <c r="BH123" s="62">
        <f>SUMIFS('IEA production stats (counts)'!Y:Y,'IEA production stats (counts)'!$E:$E,$D123,'IEA production stats (counts)'!$AQ:$AQ,$C123)</f>
        <v>26</v>
      </c>
      <c r="BI123" s="62">
        <f>SUMIFS('IEA production stats (counts)'!Z:Z,'IEA production stats (counts)'!$E:$E,$D123,'IEA production stats (counts)'!$AQ:$AQ,$C123)</f>
        <v>26</v>
      </c>
      <c r="BJ123" s="62">
        <f>SUMIFS('IEA production stats (counts)'!AA:AA,'IEA production stats (counts)'!$E:$E,$D123,'IEA production stats (counts)'!$AQ:$AQ,$C123)</f>
        <v>26</v>
      </c>
      <c r="BK123" s="62">
        <f>SUMIFS('IEA production stats (counts)'!AB:AB,'IEA production stats (counts)'!$E:$E,$D123,'IEA production stats (counts)'!$AQ:$AQ,$C123)</f>
        <v>26</v>
      </c>
      <c r="BL123" s="62">
        <f>SUMIFS('IEA production stats (counts)'!AC:AC,'IEA production stats (counts)'!$E:$E,$D123,'IEA production stats (counts)'!$AQ:$AQ,$C123)</f>
        <v>26</v>
      </c>
      <c r="BM123" s="62">
        <f>SUMIFS('IEA production stats (counts)'!AD:AD,'IEA production stats (counts)'!$E:$E,$D123,'IEA production stats (counts)'!$AQ:$AQ,$C123)</f>
        <v>26</v>
      </c>
      <c r="BN123" s="62">
        <f>SUMIFS('IEA production stats (counts)'!AE:AE,'IEA production stats (counts)'!$E:$E,$D123,'IEA production stats (counts)'!$AQ:$AQ,$C123)</f>
        <v>26</v>
      </c>
      <c r="BO123" s="62">
        <f>SUMIFS('IEA production stats (counts)'!AF:AF,'IEA production stats (counts)'!$E:$E,$D123,'IEA production stats (counts)'!$AQ:$AQ,$C123)</f>
        <v>26</v>
      </c>
      <c r="BP123" s="62">
        <f>SUMIFS('IEA production stats (counts)'!AG:AG,'IEA production stats (counts)'!$E:$E,$D123,'IEA production stats (counts)'!$AQ:$AQ,$C123)</f>
        <v>26</v>
      </c>
      <c r="BQ123" s="62">
        <f>SUMIFS('IEA production stats (counts)'!AH:AH,'IEA production stats (counts)'!$E:$E,$D123,'IEA production stats (counts)'!$AQ:$AQ,$C123)</f>
        <v>26</v>
      </c>
      <c r="BR123" s="62">
        <f>SUMIFS('IEA production stats (counts)'!AI:AI,'IEA production stats (counts)'!$E:$E,$D123,'IEA production stats (counts)'!$AQ:$AQ,$C123)</f>
        <v>26</v>
      </c>
      <c r="BS123" s="62">
        <f>SUMIFS('IEA production stats (counts)'!AJ:AJ,'IEA production stats (counts)'!$E:$E,$D123,'IEA production stats (counts)'!$AQ:$AQ,$C123)</f>
        <v>26</v>
      </c>
      <c r="BT123" s="62">
        <f>SUMIFS('IEA production stats (counts)'!AK:AK,'IEA production stats (counts)'!$E:$E,$D123,'IEA production stats (counts)'!$AQ:$AQ,$C123)</f>
        <v>26</v>
      </c>
      <c r="BU123" s="62">
        <f>SUMIFS('IEA production stats (counts)'!AL:AL,'IEA production stats (counts)'!$E:$E,$D123,'IEA production stats (counts)'!$AQ:$AQ,$C123)</f>
        <v>0</v>
      </c>
      <c r="BV123" s="66">
        <f t="shared" si="29"/>
        <v>86.666666666666671</v>
      </c>
      <c r="BW123" s="66">
        <f t="shared" si="48"/>
        <v>86.666666666666671</v>
      </c>
      <c r="BX123" s="66">
        <f t="shared" si="49"/>
        <v>86.666666666666671</v>
      </c>
      <c r="BY123" s="66">
        <f t="shared" si="50"/>
        <v>86.666666666666671</v>
      </c>
      <c r="BZ123" s="66">
        <f t="shared" si="30"/>
        <v>86.666666666666671</v>
      </c>
      <c r="CA123" s="66">
        <f t="shared" si="31"/>
        <v>86.666666666666671</v>
      </c>
      <c r="CB123" s="66">
        <f t="shared" si="32"/>
        <v>86.666666666666671</v>
      </c>
      <c r="CC123" s="66">
        <f t="shared" si="33"/>
        <v>86.666666666666671</v>
      </c>
      <c r="CD123" s="66">
        <f t="shared" si="34"/>
        <v>86.666666666666671</v>
      </c>
      <c r="CE123" s="66">
        <f t="shared" si="35"/>
        <v>86.666666666666671</v>
      </c>
      <c r="CF123" s="66">
        <f t="shared" si="36"/>
        <v>86.666666666666671</v>
      </c>
      <c r="CG123" s="66">
        <f t="shared" si="37"/>
        <v>86.666666666666671</v>
      </c>
      <c r="CH123" s="66">
        <f t="shared" si="38"/>
        <v>86.666666666666671</v>
      </c>
      <c r="CI123" s="66">
        <f t="shared" si="39"/>
        <v>86.666666666666671</v>
      </c>
      <c r="CJ123" s="66">
        <f t="shared" si="40"/>
        <v>86.666666666666671</v>
      </c>
      <c r="CK123" s="66">
        <f t="shared" si="41"/>
        <v>86.666666666666671</v>
      </c>
      <c r="CL123" s="66">
        <f t="shared" si="42"/>
        <v>86.666666666666671</v>
      </c>
      <c r="CM123" s="66">
        <f t="shared" si="43"/>
        <v>86.666666666666671</v>
      </c>
      <c r="CN123" s="66">
        <f t="shared" si="44"/>
        <v>86.666666666666671</v>
      </c>
      <c r="CO123" s="66">
        <f t="shared" si="45"/>
        <v>86.666666666666671</v>
      </c>
      <c r="CP123" s="66">
        <f t="shared" si="46"/>
        <v>86.666666666666671</v>
      </c>
      <c r="CQ123" s="66">
        <f t="shared" si="47"/>
        <v>0</v>
      </c>
    </row>
    <row r="124" spans="1:95" x14ac:dyDescent="0.25">
      <c r="A124" s="5" t="str">
        <f t="shared" si="53"/>
        <v>130OBIOLIQ</v>
      </c>
      <c r="B124" s="3">
        <v>130</v>
      </c>
      <c r="C124" t="str">
        <f>VLOOKUP($B124,'Lookup codes'!$A:$C,2,FALSE)</f>
        <v>Asia (no high inc.)</v>
      </c>
      <c r="D124" t="s">
        <v>632</v>
      </c>
      <c r="E124" t="s">
        <v>633</v>
      </c>
      <c r="F124" t="s">
        <v>794</v>
      </c>
      <c r="G124" t="s">
        <v>528</v>
      </c>
      <c r="H124" s="45">
        <f>SUMIFS('IEA production stats by year'!Q:Q,'IEA production stats by year'!$E:$E,$D124,'IEA production stats by year'!$AQ:$AQ,$C124)</f>
        <v>0</v>
      </c>
      <c r="I124" s="45">
        <f>SUMIFS('IEA production stats by year'!R:R,'IEA production stats by year'!$E:$E,$D124,'IEA production stats by year'!$AQ:$AQ,$C124)</f>
        <v>0</v>
      </c>
      <c r="J124" s="45">
        <f>SUMIFS('IEA production stats by year'!S:S,'IEA production stats by year'!$E:$E,$D124,'IEA production stats by year'!$AQ:$AQ,$C124)</f>
        <v>0</v>
      </c>
      <c r="K124" s="45">
        <f>SUMIFS('IEA production stats by year'!T:T,'IEA production stats by year'!$E:$E,$D124,'IEA production stats by year'!$AQ:$AQ,$C124)</f>
        <v>0</v>
      </c>
      <c r="L124" s="45">
        <f>SUMIFS('IEA production stats by year'!U:U,'IEA production stats by year'!$E:$E,$D124,'IEA production stats by year'!$AQ:$AQ,$C124)</f>
        <v>0</v>
      </c>
      <c r="M124" s="45">
        <f>SUMIFS('IEA production stats by year'!V:V,'IEA production stats by year'!$E:$E,$D124,'IEA production stats by year'!$AQ:$AQ,$C124)</f>
        <v>0</v>
      </c>
      <c r="N124" s="45">
        <f>SUMIFS('IEA production stats by year'!W:W,'IEA production stats by year'!$E:$E,$D124,'IEA production stats by year'!$AQ:$AQ,$C124)</f>
        <v>0</v>
      </c>
      <c r="O124" s="45">
        <f>SUMIFS('IEA production stats by year'!X:X,'IEA production stats by year'!$E:$E,$D124,'IEA production stats by year'!$AQ:$AQ,$C124)</f>
        <v>0</v>
      </c>
      <c r="P124" s="45">
        <f>SUMIFS('IEA production stats by year'!Y:Y,'IEA production stats by year'!$E:$E,$D124,'IEA production stats by year'!$AQ:$AQ,$C124)</f>
        <v>0</v>
      </c>
      <c r="Q124" s="45">
        <f>SUMIFS('IEA production stats by year'!Z:Z,'IEA production stats by year'!$E:$E,$D124,'IEA production stats by year'!$AQ:$AQ,$C124)</f>
        <v>0</v>
      </c>
      <c r="R124" s="45">
        <f>SUMIFS('IEA production stats by year'!AA:AA,'IEA production stats by year'!$E:$E,$D124,'IEA production stats by year'!$AQ:$AQ,$C124)</f>
        <v>0</v>
      </c>
      <c r="S124" s="45">
        <f>SUMIFS('IEA production stats by year'!AB:AB,'IEA production stats by year'!$E:$E,$D124,'IEA production stats by year'!$AQ:$AQ,$C124)</f>
        <v>0</v>
      </c>
      <c r="T124" s="45">
        <f>SUMIFS('IEA production stats by year'!AC:AC,'IEA production stats by year'!$E:$E,$D124,'IEA production stats by year'!$AQ:$AQ,$C124)</f>
        <v>0</v>
      </c>
      <c r="U124" s="45">
        <f>SUMIFS('IEA production stats by year'!AD:AD,'IEA production stats by year'!$E:$E,$D124,'IEA production stats by year'!$AQ:$AQ,$C124)</f>
        <v>0</v>
      </c>
      <c r="V124" s="45">
        <f>SUMIFS('IEA production stats by year'!AE:AE,'IEA production stats by year'!$E:$E,$D124,'IEA production stats by year'!$AQ:$AQ,$C124)</f>
        <v>0</v>
      </c>
      <c r="W124" s="45">
        <f>SUMIFS('IEA production stats by year'!AF:AF,'IEA production stats by year'!$E:$E,$D124,'IEA production stats by year'!$AQ:$AQ,$C124)</f>
        <v>0</v>
      </c>
      <c r="X124" s="45">
        <f>SUMIFS('IEA production stats by year'!AG:AG,'IEA production stats by year'!$E:$E,$D124,'IEA production stats by year'!$AQ:$AQ,$C124)</f>
        <v>0</v>
      </c>
      <c r="Y124" s="45">
        <f>SUMIFS('IEA production stats by year'!AH:AH,'IEA production stats by year'!$E:$E,$D124,'IEA production stats by year'!$AQ:$AQ,$C124)</f>
        <v>0</v>
      </c>
      <c r="Z124" s="45">
        <f>SUMIFS('IEA production stats by year'!AI:AI,'IEA production stats by year'!$E:$E,$D124,'IEA production stats by year'!$AQ:$AQ,$C124)</f>
        <v>0</v>
      </c>
      <c r="AA124" s="45">
        <f>SUMIFS('IEA production stats by year'!AJ:AJ,'IEA production stats by year'!$E:$E,$D124,'IEA production stats by year'!$AQ:$AQ,$C124)</f>
        <v>7626.3567000000003</v>
      </c>
      <c r="AB124" s="45">
        <f>SUMIFS('IEA production stats by year'!AK:AK,'IEA production stats by year'!$E:$E,$D124,'IEA production stats by year'!$AQ:$AQ,$C124)</f>
        <v>4273.1444000000001</v>
      </c>
      <c r="AC124" s="45">
        <f>SUMIFS('IEA production stats by year'!AL:AL,'IEA production stats by year'!$E:$E,$D124,'IEA production stats by year'!$AQ:$AQ,$C124)</f>
        <v>0</v>
      </c>
      <c r="AD124" s="58">
        <f>COUNTIFS('Country groupings'!$F:$F,$C124)-SUMIFS('IEA production stats (counts)'!Q:Q,'IEA production stats (counts)'!$E:$E,$D124,'IEA production stats (counts)'!$AQ:$AQ,$C124)</f>
        <v>4</v>
      </c>
      <c r="AE124" s="58">
        <f>COUNTIFS('Country groupings'!$F:$F,$C124)-SUMIFS('IEA production stats (counts)'!R:R,'IEA production stats (counts)'!$E:$E,$D124,'IEA production stats (counts)'!$AQ:$AQ,$C124)</f>
        <v>4</v>
      </c>
      <c r="AF124" s="58">
        <f>COUNTIFS('Country groupings'!$F:$F,$C124)-SUMIFS('IEA production stats (counts)'!S:S,'IEA production stats (counts)'!$E:$E,$D124,'IEA production stats (counts)'!$AQ:$AQ,$C124)</f>
        <v>4</v>
      </c>
      <c r="AG124" s="58">
        <f>COUNTIFS('Country groupings'!$F:$F,$C124)-SUMIFS('IEA production stats (counts)'!T:T,'IEA production stats (counts)'!$E:$E,$D124,'IEA production stats (counts)'!$AQ:$AQ,$C124)</f>
        <v>4</v>
      </c>
      <c r="AH124" s="58">
        <f>COUNTIFS('Country groupings'!$F:$F,$C124)-SUMIFS('IEA production stats (counts)'!U:U,'IEA production stats (counts)'!$E:$E,$D124,'IEA production stats (counts)'!$AQ:$AQ,$C124)</f>
        <v>4</v>
      </c>
      <c r="AI124" s="58">
        <f>COUNTIFS('Country groupings'!$F:$F,$C124)-SUMIFS('IEA production stats (counts)'!V:V,'IEA production stats (counts)'!$E:$E,$D124,'IEA production stats (counts)'!$AQ:$AQ,$C124)</f>
        <v>4</v>
      </c>
      <c r="AJ124" s="58">
        <f>COUNTIFS('Country groupings'!$F:$F,$C124)-SUMIFS('IEA production stats (counts)'!W:W,'IEA production stats (counts)'!$E:$E,$D124,'IEA production stats (counts)'!$AQ:$AQ,$C124)</f>
        <v>4</v>
      </c>
      <c r="AK124" s="58">
        <f>COUNTIFS('Country groupings'!$F:$F,$C124)-SUMIFS('IEA production stats (counts)'!X:X,'IEA production stats (counts)'!$E:$E,$D124,'IEA production stats (counts)'!$AQ:$AQ,$C124)</f>
        <v>4</v>
      </c>
      <c r="AL124" s="58">
        <f>COUNTIFS('Country groupings'!$F:$F,$C124)-SUMIFS('IEA production stats (counts)'!Y:Y,'IEA production stats (counts)'!$E:$E,$D124,'IEA production stats (counts)'!$AQ:$AQ,$C124)</f>
        <v>4</v>
      </c>
      <c r="AM124" s="58">
        <f>COUNTIFS('Country groupings'!$F:$F,$C124)-SUMIFS('IEA production stats (counts)'!Z:Z,'IEA production stats (counts)'!$E:$E,$D124,'IEA production stats (counts)'!$AQ:$AQ,$C124)</f>
        <v>4</v>
      </c>
      <c r="AN124" s="58">
        <f>COUNTIFS('Country groupings'!$F:$F,$C124)-SUMIFS('IEA production stats (counts)'!AA:AA,'IEA production stats (counts)'!$E:$E,$D124,'IEA production stats (counts)'!$AQ:$AQ,$C124)</f>
        <v>4</v>
      </c>
      <c r="AO124" s="58">
        <f>COUNTIFS('Country groupings'!$F:$F,$C124)-SUMIFS('IEA production stats (counts)'!AB:AB,'IEA production stats (counts)'!$E:$E,$D124,'IEA production stats (counts)'!$AQ:$AQ,$C124)</f>
        <v>4</v>
      </c>
      <c r="AP124" s="58">
        <f>COUNTIFS('Country groupings'!$F:$F,$C124)-SUMIFS('IEA production stats (counts)'!AC:AC,'IEA production stats (counts)'!$E:$E,$D124,'IEA production stats (counts)'!$AQ:$AQ,$C124)</f>
        <v>4</v>
      </c>
      <c r="AQ124" s="58">
        <f>COUNTIFS('Country groupings'!$F:$F,$C124)-SUMIFS('IEA production stats (counts)'!AD:AD,'IEA production stats (counts)'!$E:$E,$D124,'IEA production stats (counts)'!$AQ:$AQ,$C124)</f>
        <v>4</v>
      </c>
      <c r="AR124" s="58">
        <f>COUNTIFS('Country groupings'!$F:$F,$C124)-SUMIFS('IEA production stats (counts)'!AE:AE,'IEA production stats (counts)'!$E:$E,$D124,'IEA production stats (counts)'!$AQ:$AQ,$C124)</f>
        <v>4</v>
      </c>
      <c r="AS124" s="58">
        <f>COUNTIFS('Country groupings'!$F:$F,$C124)-SUMIFS('IEA production stats (counts)'!AF:AF,'IEA production stats (counts)'!$E:$E,$D124,'IEA production stats (counts)'!$AQ:$AQ,$C124)</f>
        <v>4</v>
      </c>
      <c r="AT124" s="58">
        <f>COUNTIFS('Country groupings'!$F:$F,$C124)-SUMIFS('IEA production stats (counts)'!AG:AG,'IEA production stats (counts)'!$E:$E,$D124,'IEA production stats (counts)'!$AQ:$AQ,$C124)</f>
        <v>4</v>
      </c>
      <c r="AU124" s="58">
        <f>COUNTIFS('Country groupings'!$F:$F,$C124)-SUMIFS('IEA production stats (counts)'!AH:AH,'IEA production stats (counts)'!$E:$E,$D124,'IEA production stats (counts)'!$AQ:$AQ,$C124)</f>
        <v>4</v>
      </c>
      <c r="AV124" s="58">
        <f>COUNTIFS('Country groupings'!$F:$F,$C124)-SUMIFS('IEA production stats (counts)'!AI:AI,'IEA production stats (counts)'!$E:$E,$D124,'IEA production stats (counts)'!$AQ:$AQ,$C124)</f>
        <v>4</v>
      </c>
      <c r="AW124" s="58">
        <f>COUNTIFS('Country groupings'!$F:$F,$C124)-SUMIFS('IEA production stats (counts)'!AJ:AJ,'IEA production stats (counts)'!$E:$E,$D124,'IEA production stats (counts)'!$AQ:$AQ,$C124)</f>
        <v>4</v>
      </c>
      <c r="AX124" s="58">
        <f>COUNTIFS('Country groupings'!$F:$F,$C124)-SUMIFS('IEA production stats (counts)'!AK:AK,'IEA production stats (counts)'!$E:$E,$D124,'IEA production stats (counts)'!$AQ:$AQ,$C124)</f>
        <v>4</v>
      </c>
      <c r="AY124" s="58">
        <f>COUNTIFS('Country groupings'!$F:$F,$C124)-SUMIFS('IEA production stats (counts)'!AL:AL,'IEA production stats (counts)'!$E:$E,$D124,'IEA production stats (counts)'!$AQ:$AQ,$C124)</f>
        <v>30</v>
      </c>
      <c r="AZ124" s="62">
        <f>SUMIFS('IEA production stats (counts)'!Q:Q,'IEA production stats (counts)'!$E:$E,$D124,'IEA production stats (counts)'!$AQ:$AQ,$C124)</f>
        <v>26</v>
      </c>
      <c r="BA124" s="62">
        <f>SUMIFS('IEA production stats (counts)'!R:R,'IEA production stats (counts)'!$E:$E,$D124,'IEA production stats (counts)'!$AQ:$AQ,$C124)</f>
        <v>26</v>
      </c>
      <c r="BB124" s="62">
        <f>SUMIFS('IEA production stats (counts)'!S:S,'IEA production stats (counts)'!$E:$E,$D124,'IEA production stats (counts)'!$AQ:$AQ,$C124)</f>
        <v>26</v>
      </c>
      <c r="BC124" s="62">
        <f>SUMIFS('IEA production stats (counts)'!T:T,'IEA production stats (counts)'!$E:$E,$D124,'IEA production stats (counts)'!$AQ:$AQ,$C124)</f>
        <v>26</v>
      </c>
      <c r="BD124" s="62">
        <f>SUMIFS('IEA production stats (counts)'!U:U,'IEA production stats (counts)'!$E:$E,$D124,'IEA production stats (counts)'!$AQ:$AQ,$C124)</f>
        <v>26</v>
      </c>
      <c r="BE124" s="62">
        <f>SUMIFS('IEA production stats (counts)'!V:V,'IEA production stats (counts)'!$E:$E,$D124,'IEA production stats (counts)'!$AQ:$AQ,$C124)</f>
        <v>26</v>
      </c>
      <c r="BF124" s="62">
        <f>SUMIFS('IEA production stats (counts)'!W:W,'IEA production stats (counts)'!$E:$E,$D124,'IEA production stats (counts)'!$AQ:$AQ,$C124)</f>
        <v>26</v>
      </c>
      <c r="BG124" s="62">
        <f>SUMIFS('IEA production stats (counts)'!X:X,'IEA production stats (counts)'!$E:$E,$D124,'IEA production stats (counts)'!$AQ:$AQ,$C124)</f>
        <v>26</v>
      </c>
      <c r="BH124" s="62">
        <f>SUMIFS('IEA production stats (counts)'!Y:Y,'IEA production stats (counts)'!$E:$E,$D124,'IEA production stats (counts)'!$AQ:$AQ,$C124)</f>
        <v>26</v>
      </c>
      <c r="BI124" s="62">
        <f>SUMIFS('IEA production stats (counts)'!Z:Z,'IEA production stats (counts)'!$E:$E,$D124,'IEA production stats (counts)'!$AQ:$AQ,$C124)</f>
        <v>26</v>
      </c>
      <c r="BJ124" s="62">
        <f>SUMIFS('IEA production stats (counts)'!AA:AA,'IEA production stats (counts)'!$E:$E,$D124,'IEA production stats (counts)'!$AQ:$AQ,$C124)</f>
        <v>26</v>
      </c>
      <c r="BK124" s="62">
        <f>SUMIFS('IEA production stats (counts)'!AB:AB,'IEA production stats (counts)'!$E:$E,$D124,'IEA production stats (counts)'!$AQ:$AQ,$C124)</f>
        <v>26</v>
      </c>
      <c r="BL124" s="62">
        <f>SUMIFS('IEA production stats (counts)'!AC:AC,'IEA production stats (counts)'!$E:$E,$D124,'IEA production stats (counts)'!$AQ:$AQ,$C124)</f>
        <v>26</v>
      </c>
      <c r="BM124" s="62">
        <f>SUMIFS('IEA production stats (counts)'!AD:AD,'IEA production stats (counts)'!$E:$E,$D124,'IEA production stats (counts)'!$AQ:$AQ,$C124)</f>
        <v>26</v>
      </c>
      <c r="BN124" s="62">
        <f>SUMIFS('IEA production stats (counts)'!AE:AE,'IEA production stats (counts)'!$E:$E,$D124,'IEA production stats (counts)'!$AQ:$AQ,$C124)</f>
        <v>26</v>
      </c>
      <c r="BO124" s="62">
        <f>SUMIFS('IEA production stats (counts)'!AF:AF,'IEA production stats (counts)'!$E:$E,$D124,'IEA production stats (counts)'!$AQ:$AQ,$C124)</f>
        <v>26</v>
      </c>
      <c r="BP124" s="62">
        <f>SUMIFS('IEA production stats (counts)'!AG:AG,'IEA production stats (counts)'!$E:$E,$D124,'IEA production stats (counts)'!$AQ:$AQ,$C124)</f>
        <v>26</v>
      </c>
      <c r="BQ124" s="62">
        <f>SUMIFS('IEA production stats (counts)'!AH:AH,'IEA production stats (counts)'!$E:$E,$D124,'IEA production stats (counts)'!$AQ:$AQ,$C124)</f>
        <v>26</v>
      </c>
      <c r="BR124" s="62">
        <f>SUMIFS('IEA production stats (counts)'!AI:AI,'IEA production stats (counts)'!$E:$E,$D124,'IEA production stats (counts)'!$AQ:$AQ,$C124)</f>
        <v>26</v>
      </c>
      <c r="BS124" s="62">
        <f>SUMIFS('IEA production stats (counts)'!AJ:AJ,'IEA production stats (counts)'!$E:$E,$D124,'IEA production stats (counts)'!$AQ:$AQ,$C124)</f>
        <v>26</v>
      </c>
      <c r="BT124" s="62">
        <f>SUMIFS('IEA production stats (counts)'!AK:AK,'IEA production stats (counts)'!$E:$E,$D124,'IEA production stats (counts)'!$AQ:$AQ,$C124)</f>
        <v>26</v>
      </c>
      <c r="BU124" s="62">
        <f>SUMIFS('IEA production stats (counts)'!AL:AL,'IEA production stats (counts)'!$E:$E,$D124,'IEA production stats (counts)'!$AQ:$AQ,$C124)</f>
        <v>0</v>
      </c>
      <c r="BV124" s="66">
        <f t="shared" si="29"/>
        <v>86.666666666666671</v>
      </c>
      <c r="BW124" s="66">
        <f t="shared" si="48"/>
        <v>86.666666666666671</v>
      </c>
      <c r="BX124" s="66">
        <f t="shared" si="49"/>
        <v>86.666666666666671</v>
      </c>
      <c r="BY124" s="66">
        <f t="shared" si="50"/>
        <v>86.666666666666671</v>
      </c>
      <c r="BZ124" s="66">
        <f t="shared" si="30"/>
        <v>86.666666666666671</v>
      </c>
      <c r="CA124" s="66">
        <f t="shared" si="31"/>
        <v>86.666666666666671</v>
      </c>
      <c r="CB124" s="66">
        <f t="shared" si="32"/>
        <v>86.666666666666671</v>
      </c>
      <c r="CC124" s="66">
        <f t="shared" si="33"/>
        <v>86.666666666666671</v>
      </c>
      <c r="CD124" s="66">
        <f t="shared" si="34"/>
        <v>86.666666666666671</v>
      </c>
      <c r="CE124" s="66">
        <f t="shared" si="35"/>
        <v>86.666666666666671</v>
      </c>
      <c r="CF124" s="66">
        <f t="shared" si="36"/>
        <v>86.666666666666671</v>
      </c>
      <c r="CG124" s="66">
        <f t="shared" si="37"/>
        <v>86.666666666666671</v>
      </c>
      <c r="CH124" s="66">
        <f t="shared" si="38"/>
        <v>86.666666666666671</v>
      </c>
      <c r="CI124" s="66">
        <f t="shared" si="39"/>
        <v>86.666666666666671</v>
      </c>
      <c r="CJ124" s="66">
        <f t="shared" si="40"/>
        <v>86.666666666666671</v>
      </c>
      <c r="CK124" s="66">
        <f t="shared" si="41"/>
        <v>86.666666666666671</v>
      </c>
      <c r="CL124" s="66">
        <f t="shared" si="42"/>
        <v>86.666666666666671</v>
      </c>
      <c r="CM124" s="66">
        <f t="shared" si="43"/>
        <v>86.666666666666671</v>
      </c>
      <c r="CN124" s="66">
        <f t="shared" si="44"/>
        <v>86.666666666666671</v>
      </c>
      <c r="CO124" s="66">
        <f t="shared" si="45"/>
        <v>86.666666666666671</v>
      </c>
      <c r="CP124" s="66">
        <f t="shared" si="46"/>
        <v>86.666666666666671</v>
      </c>
      <c r="CQ124" s="66">
        <f t="shared" si="47"/>
        <v>0</v>
      </c>
    </row>
    <row r="125" spans="1:95" x14ac:dyDescent="0.25">
      <c r="A125" s="5" t="str">
        <f t="shared" si="53"/>
        <v>130PRIMSBIO</v>
      </c>
      <c r="B125" s="3">
        <v>130</v>
      </c>
      <c r="C125" t="str">
        <f>VLOOKUP($B125,'Lookup codes'!$A:$C,2,FALSE)</f>
        <v>Asia (no high inc.)</v>
      </c>
      <c r="D125" t="s">
        <v>634</v>
      </c>
      <c r="E125" t="s">
        <v>635</v>
      </c>
      <c r="F125" t="s">
        <v>794</v>
      </c>
      <c r="G125" t="s">
        <v>528</v>
      </c>
      <c r="H125" s="45">
        <f>SUMIFS('IEA production stats by year'!Q:Q,'IEA production stats by year'!$E:$E,$D125,'IEA production stats by year'!$AQ:$AQ,$C125)</f>
        <v>19609055.308100007</v>
      </c>
      <c r="I125" s="45">
        <f>SUMIFS('IEA production stats by year'!R:R,'IEA production stats by year'!$E:$E,$D125,'IEA production stats by year'!$AQ:$AQ,$C125)</f>
        <v>19322091.416299999</v>
      </c>
      <c r="J125" s="45">
        <f>SUMIFS('IEA production stats by year'!S:S,'IEA production stats by year'!$E:$E,$D125,'IEA production stats by year'!$AQ:$AQ,$C125)</f>
        <v>19316399.951299999</v>
      </c>
      <c r="K125" s="45">
        <f>SUMIFS('IEA production stats by year'!T:T,'IEA production stats by year'!$E:$E,$D125,'IEA production stats by year'!$AQ:$AQ,$C125)</f>
        <v>19214211.145400003</v>
      </c>
      <c r="L125" s="45">
        <f>SUMIFS('IEA production stats by year'!U:U,'IEA production stats by year'!$E:$E,$D125,'IEA production stats by year'!$AQ:$AQ,$C125)</f>
        <v>19083893.503599998</v>
      </c>
      <c r="M125" s="45">
        <f>SUMIFS('IEA production stats by year'!V:V,'IEA production stats by year'!$E:$E,$D125,'IEA production stats by year'!$AQ:$AQ,$C125)</f>
        <v>19001195.675100002</v>
      </c>
      <c r="N125" s="45">
        <f>SUMIFS('IEA production stats by year'!W:W,'IEA production stats by year'!$E:$E,$D125,'IEA production stats by year'!$AQ:$AQ,$C125)</f>
        <v>19150995.233899988</v>
      </c>
      <c r="O125" s="45">
        <f>SUMIFS('IEA production stats by year'!X:X,'IEA production stats by year'!$E:$E,$D125,'IEA production stats by year'!$AQ:$AQ,$C125)</f>
        <v>18852015.042299997</v>
      </c>
      <c r="P125" s="45">
        <f>SUMIFS('IEA production stats by year'!Y:Y,'IEA production stats by year'!$E:$E,$D125,'IEA production stats by year'!$AQ:$AQ,$C125)</f>
        <v>18515650.636999998</v>
      </c>
      <c r="Q125" s="45">
        <f>SUMIFS('IEA production stats by year'!Z:Z,'IEA production stats by year'!$E:$E,$D125,'IEA production stats by year'!$AQ:$AQ,$C125)</f>
        <v>18260541.493900001</v>
      </c>
      <c r="R125" s="45">
        <f>SUMIFS('IEA production stats by year'!AA:AA,'IEA production stats by year'!$E:$E,$D125,'IEA production stats by year'!$AQ:$AQ,$C125)</f>
        <v>18194345.422499992</v>
      </c>
      <c r="S125" s="45">
        <f>SUMIFS('IEA production stats by year'!AB:AB,'IEA production stats by year'!$E:$E,$D125,'IEA production stats by year'!$AQ:$AQ,$C125)</f>
        <v>17827942.071299993</v>
      </c>
      <c r="T125" s="45">
        <f>SUMIFS('IEA production stats by year'!AC:AC,'IEA production stats by year'!$E:$E,$D125,'IEA production stats by year'!$AQ:$AQ,$C125)</f>
        <v>17592413.272700001</v>
      </c>
      <c r="U125" s="45">
        <f>SUMIFS('IEA production stats by year'!AD:AD,'IEA production stats by year'!$E:$E,$D125,'IEA production stats by year'!$AQ:$AQ,$C125)</f>
        <v>17518100.302700002</v>
      </c>
      <c r="V125" s="45">
        <f>SUMIFS('IEA production stats by year'!AE:AE,'IEA production stats by year'!$E:$E,$D125,'IEA production stats by year'!$AQ:$AQ,$C125)</f>
        <v>17696793.315900005</v>
      </c>
      <c r="W125" s="45">
        <f>SUMIFS('IEA production stats by year'!AF:AF,'IEA production stats by year'!$E:$E,$D125,'IEA production stats by year'!$AQ:$AQ,$C125)</f>
        <v>17453103.150699995</v>
      </c>
      <c r="X125" s="45">
        <f>SUMIFS('IEA production stats by year'!AG:AG,'IEA production stats by year'!$E:$E,$D125,'IEA production stats by year'!$AQ:$AQ,$C125)</f>
        <v>17769727.937299997</v>
      </c>
      <c r="Y125" s="45">
        <f>SUMIFS('IEA production stats by year'!AH:AH,'IEA production stats by year'!$E:$E,$D125,'IEA production stats by year'!$AQ:$AQ,$C125)</f>
        <v>18154177.422399994</v>
      </c>
      <c r="Z125" s="45">
        <f>SUMIFS('IEA production stats by year'!AI:AI,'IEA production stats by year'!$E:$E,$D125,'IEA production stats by year'!$AQ:$AQ,$C125)</f>
        <v>18487855.250700004</v>
      </c>
      <c r="AA125" s="45">
        <f>SUMIFS('IEA production stats by year'!AJ:AJ,'IEA production stats by year'!$E:$E,$D125,'IEA production stats by year'!$AQ:$AQ,$C125)</f>
        <v>18745468.267099999</v>
      </c>
      <c r="AB125" s="45">
        <f>SUMIFS('IEA production stats by year'!AK:AK,'IEA production stats by year'!$E:$E,$D125,'IEA production stats by year'!$AQ:$AQ,$C125)</f>
        <v>18986640.210500006</v>
      </c>
      <c r="AC125" s="45">
        <f>SUMIFS('IEA production stats by year'!AL:AL,'IEA production stats by year'!$E:$E,$D125,'IEA production stats by year'!$AQ:$AQ,$C125)</f>
        <v>0</v>
      </c>
      <c r="AD125" s="58">
        <f>COUNTIFS('Country groupings'!$F:$F,$C125)-SUMIFS('IEA production stats (counts)'!Q:Q,'IEA production stats (counts)'!$E:$E,$D125,'IEA production stats (counts)'!$AQ:$AQ,$C125)</f>
        <v>4</v>
      </c>
      <c r="AE125" s="58">
        <f>COUNTIFS('Country groupings'!$F:$F,$C125)-SUMIFS('IEA production stats (counts)'!R:R,'IEA production stats (counts)'!$E:$E,$D125,'IEA production stats (counts)'!$AQ:$AQ,$C125)</f>
        <v>4</v>
      </c>
      <c r="AF125" s="58">
        <f>COUNTIFS('Country groupings'!$F:$F,$C125)-SUMIFS('IEA production stats (counts)'!S:S,'IEA production stats (counts)'!$E:$E,$D125,'IEA production stats (counts)'!$AQ:$AQ,$C125)</f>
        <v>4</v>
      </c>
      <c r="AG125" s="58">
        <f>COUNTIFS('Country groupings'!$F:$F,$C125)-SUMIFS('IEA production stats (counts)'!T:T,'IEA production stats (counts)'!$E:$E,$D125,'IEA production stats (counts)'!$AQ:$AQ,$C125)</f>
        <v>4</v>
      </c>
      <c r="AH125" s="58">
        <f>COUNTIFS('Country groupings'!$F:$F,$C125)-SUMIFS('IEA production stats (counts)'!U:U,'IEA production stats (counts)'!$E:$E,$D125,'IEA production stats (counts)'!$AQ:$AQ,$C125)</f>
        <v>4</v>
      </c>
      <c r="AI125" s="58">
        <f>COUNTIFS('Country groupings'!$F:$F,$C125)-SUMIFS('IEA production stats (counts)'!V:V,'IEA production stats (counts)'!$E:$E,$D125,'IEA production stats (counts)'!$AQ:$AQ,$C125)</f>
        <v>4</v>
      </c>
      <c r="AJ125" s="58">
        <f>COUNTIFS('Country groupings'!$F:$F,$C125)-SUMIFS('IEA production stats (counts)'!W:W,'IEA production stats (counts)'!$E:$E,$D125,'IEA production stats (counts)'!$AQ:$AQ,$C125)</f>
        <v>4</v>
      </c>
      <c r="AK125" s="58">
        <f>COUNTIFS('Country groupings'!$F:$F,$C125)-SUMIFS('IEA production stats (counts)'!X:X,'IEA production stats (counts)'!$E:$E,$D125,'IEA production stats (counts)'!$AQ:$AQ,$C125)</f>
        <v>4</v>
      </c>
      <c r="AL125" s="58">
        <f>COUNTIFS('Country groupings'!$F:$F,$C125)-SUMIFS('IEA production stats (counts)'!Y:Y,'IEA production stats (counts)'!$E:$E,$D125,'IEA production stats (counts)'!$AQ:$AQ,$C125)</f>
        <v>4</v>
      </c>
      <c r="AM125" s="58">
        <f>COUNTIFS('Country groupings'!$F:$F,$C125)-SUMIFS('IEA production stats (counts)'!Z:Z,'IEA production stats (counts)'!$E:$E,$D125,'IEA production stats (counts)'!$AQ:$AQ,$C125)</f>
        <v>4</v>
      </c>
      <c r="AN125" s="58">
        <f>COUNTIFS('Country groupings'!$F:$F,$C125)-SUMIFS('IEA production stats (counts)'!AA:AA,'IEA production stats (counts)'!$E:$E,$D125,'IEA production stats (counts)'!$AQ:$AQ,$C125)</f>
        <v>4</v>
      </c>
      <c r="AO125" s="58">
        <f>COUNTIFS('Country groupings'!$F:$F,$C125)-SUMIFS('IEA production stats (counts)'!AB:AB,'IEA production stats (counts)'!$E:$E,$D125,'IEA production stats (counts)'!$AQ:$AQ,$C125)</f>
        <v>4</v>
      </c>
      <c r="AP125" s="58">
        <f>COUNTIFS('Country groupings'!$F:$F,$C125)-SUMIFS('IEA production stats (counts)'!AC:AC,'IEA production stats (counts)'!$E:$E,$D125,'IEA production stats (counts)'!$AQ:$AQ,$C125)</f>
        <v>4</v>
      </c>
      <c r="AQ125" s="58">
        <f>COUNTIFS('Country groupings'!$F:$F,$C125)-SUMIFS('IEA production stats (counts)'!AD:AD,'IEA production stats (counts)'!$E:$E,$D125,'IEA production stats (counts)'!$AQ:$AQ,$C125)</f>
        <v>4</v>
      </c>
      <c r="AR125" s="58">
        <f>COUNTIFS('Country groupings'!$F:$F,$C125)-SUMIFS('IEA production stats (counts)'!AE:AE,'IEA production stats (counts)'!$E:$E,$D125,'IEA production stats (counts)'!$AQ:$AQ,$C125)</f>
        <v>4</v>
      </c>
      <c r="AS125" s="58">
        <f>COUNTIFS('Country groupings'!$F:$F,$C125)-SUMIFS('IEA production stats (counts)'!AF:AF,'IEA production stats (counts)'!$E:$E,$D125,'IEA production stats (counts)'!$AQ:$AQ,$C125)</f>
        <v>4</v>
      </c>
      <c r="AT125" s="58">
        <f>COUNTIFS('Country groupings'!$F:$F,$C125)-SUMIFS('IEA production stats (counts)'!AG:AG,'IEA production stats (counts)'!$E:$E,$D125,'IEA production stats (counts)'!$AQ:$AQ,$C125)</f>
        <v>4</v>
      </c>
      <c r="AU125" s="58">
        <f>COUNTIFS('Country groupings'!$F:$F,$C125)-SUMIFS('IEA production stats (counts)'!AH:AH,'IEA production stats (counts)'!$E:$E,$D125,'IEA production stats (counts)'!$AQ:$AQ,$C125)</f>
        <v>4</v>
      </c>
      <c r="AV125" s="58">
        <f>COUNTIFS('Country groupings'!$F:$F,$C125)-SUMIFS('IEA production stats (counts)'!AI:AI,'IEA production stats (counts)'!$E:$E,$D125,'IEA production stats (counts)'!$AQ:$AQ,$C125)</f>
        <v>4</v>
      </c>
      <c r="AW125" s="58">
        <f>COUNTIFS('Country groupings'!$F:$F,$C125)-SUMIFS('IEA production stats (counts)'!AJ:AJ,'IEA production stats (counts)'!$E:$E,$D125,'IEA production stats (counts)'!$AQ:$AQ,$C125)</f>
        <v>4</v>
      </c>
      <c r="AX125" s="58">
        <f>COUNTIFS('Country groupings'!$F:$F,$C125)-SUMIFS('IEA production stats (counts)'!AK:AK,'IEA production stats (counts)'!$E:$E,$D125,'IEA production stats (counts)'!$AQ:$AQ,$C125)</f>
        <v>4</v>
      </c>
      <c r="AY125" s="58">
        <f>COUNTIFS('Country groupings'!$F:$F,$C125)-SUMIFS('IEA production stats (counts)'!AL:AL,'IEA production stats (counts)'!$E:$E,$D125,'IEA production stats (counts)'!$AQ:$AQ,$C125)</f>
        <v>30</v>
      </c>
      <c r="AZ125" s="62">
        <f>SUMIFS('IEA production stats (counts)'!Q:Q,'IEA production stats (counts)'!$E:$E,$D125,'IEA production stats (counts)'!$AQ:$AQ,$C125)</f>
        <v>26</v>
      </c>
      <c r="BA125" s="62">
        <f>SUMIFS('IEA production stats (counts)'!R:R,'IEA production stats (counts)'!$E:$E,$D125,'IEA production stats (counts)'!$AQ:$AQ,$C125)</f>
        <v>26</v>
      </c>
      <c r="BB125" s="62">
        <f>SUMIFS('IEA production stats (counts)'!S:S,'IEA production stats (counts)'!$E:$E,$D125,'IEA production stats (counts)'!$AQ:$AQ,$C125)</f>
        <v>26</v>
      </c>
      <c r="BC125" s="62">
        <f>SUMIFS('IEA production stats (counts)'!T:T,'IEA production stats (counts)'!$E:$E,$D125,'IEA production stats (counts)'!$AQ:$AQ,$C125)</f>
        <v>26</v>
      </c>
      <c r="BD125" s="62">
        <f>SUMIFS('IEA production stats (counts)'!U:U,'IEA production stats (counts)'!$E:$E,$D125,'IEA production stats (counts)'!$AQ:$AQ,$C125)</f>
        <v>26</v>
      </c>
      <c r="BE125" s="62">
        <f>SUMIFS('IEA production stats (counts)'!V:V,'IEA production stats (counts)'!$E:$E,$D125,'IEA production stats (counts)'!$AQ:$AQ,$C125)</f>
        <v>26</v>
      </c>
      <c r="BF125" s="62">
        <f>SUMIFS('IEA production stats (counts)'!W:W,'IEA production stats (counts)'!$E:$E,$D125,'IEA production stats (counts)'!$AQ:$AQ,$C125)</f>
        <v>26</v>
      </c>
      <c r="BG125" s="62">
        <f>SUMIFS('IEA production stats (counts)'!X:X,'IEA production stats (counts)'!$E:$E,$D125,'IEA production stats (counts)'!$AQ:$AQ,$C125)</f>
        <v>26</v>
      </c>
      <c r="BH125" s="62">
        <f>SUMIFS('IEA production stats (counts)'!Y:Y,'IEA production stats (counts)'!$E:$E,$D125,'IEA production stats (counts)'!$AQ:$AQ,$C125)</f>
        <v>26</v>
      </c>
      <c r="BI125" s="62">
        <f>SUMIFS('IEA production stats (counts)'!Z:Z,'IEA production stats (counts)'!$E:$E,$D125,'IEA production stats (counts)'!$AQ:$AQ,$C125)</f>
        <v>26</v>
      </c>
      <c r="BJ125" s="62">
        <f>SUMIFS('IEA production stats (counts)'!AA:AA,'IEA production stats (counts)'!$E:$E,$D125,'IEA production stats (counts)'!$AQ:$AQ,$C125)</f>
        <v>26</v>
      </c>
      <c r="BK125" s="62">
        <f>SUMIFS('IEA production stats (counts)'!AB:AB,'IEA production stats (counts)'!$E:$E,$D125,'IEA production stats (counts)'!$AQ:$AQ,$C125)</f>
        <v>26</v>
      </c>
      <c r="BL125" s="62">
        <f>SUMIFS('IEA production stats (counts)'!AC:AC,'IEA production stats (counts)'!$E:$E,$D125,'IEA production stats (counts)'!$AQ:$AQ,$C125)</f>
        <v>26</v>
      </c>
      <c r="BM125" s="62">
        <f>SUMIFS('IEA production stats (counts)'!AD:AD,'IEA production stats (counts)'!$E:$E,$D125,'IEA production stats (counts)'!$AQ:$AQ,$C125)</f>
        <v>26</v>
      </c>
      <c r="BN125" s="62">
        <f>SUMIFS('IEA production stats (counts)'!AE:AE,'IEA production stats (counts)'!$E:$E,$D125,'IEA production stats (counts)'!$AQ:$AQ,$C125)</f>
        <v>26</v>
      </c>
      <c r="BO125" s="62">
        <f>SUMIFS('IEA production stats (counts)'!AF:AF,'IEA production stats (counts)'!$E:$E,$D125,'IEA production stats (counts)'!$AQ:$AQ,$C125)</f>
        <v>26</v>
      </c>
      <c r="BP125" s="62">
        <f>SUMIFS('IEA production stats (counts)'!AG:AG,'IEA production stats (counts)'!$E:$E,$D125,'IEA production stats (counts)'!$AQ:$AQ,$C125)</f>
        <v>26</v>
      </c>
      <c r="BQ125" s="62">
        <f>SUMIFS('IEA production stats (counts)'!AH:AH,'IEA production stats (counts)'!$E:$E,$D125,'IEA production stats (counts)'!$AQ:$AQ,$C125)</f>
        <v>26</v>
      </c>
      <c r="BR125" s="62">
        <f>SUMIFS('IEA production stats (counts)'!AI:AI,'IEA production stats (counts)'!$E:$E,$D125,'IEA production stats (counts)'!$AQ:$AQ,$C125)</f>
        <v>26</v>
      </c>
      <c r="BS125" s="62">
        <f>SUMIFS('IEA production stats (counts)'!AJ:AJ,'IEA production stats (counts)'!$E:$E,$D125,'IEA production stats (counts)'!$AQ:$AQ,$C125)</f>
        <v>26</v>
      </c>
      <c r="BT125" s="62">
        <f>SUMIFS('IEA production stats (counts)'!AK:AK,'IEA production stats (counts)'!$E:$E,$D125,'IEA production stats (counts)'!$AQ:$AQ,$C125)</f>
        <v>26</v>
      </c>
      <c r="BU125" s="62">
        <f>SUMIFS('IEA production stats (counts)'!AL:AL,'IEA production stats (counts)'!$E:$E,$D125,'IEA production stats (counts)'!$AQ:$AQ,$C125)</f>
        <v>0</v>
      </c>
      <c r="BV125" s="66">
        <f t="shared" si="29"/>
        <v>86.666666666666671</v>
      </c>
      <c r="BW125" s="66">
        <f t="shared" si="48"/>
        <v>86.666666666666671</v>
      </c>
      <c r="BX125" s="66">
        <f t="shared" si="49"/>
        <v>86.666666666666671</v>
      </c>
      <c r="BY125" s="66">
        <f t="shared" si="50"/>
        <v>86.666666666666671</v>
      </c>
      <c r="BZ125" s="66">
        <f t="shared" si="30"/>
        <v>86.666666666666671</v>
      </c>
      <c r="CA125" s="66">
        <f t="shared" si="31"/>
        <v>86.666666666666671</v>
      </c>
      <c r="CB125" s="66">
        <f t="shared" si="32"/>
        <v>86.666666666666671</v>
      </c>
      <c r="CC125" s="66">
        <f t="shared" si="33"/>
        <v>86.666666666666671</v>
      </c>
      <c r="CD125" s="66">
        <f t="shared" si="34"/>
        <v>86.666666666666671</v>
      </c>
      <c r="CE125" s="66">
        <f t="shared" si="35"/>
        <v>86.666666666666671</v>
      </c>
      <c r="CF125" s="66">
        <f t="shared" si="36"/>
        <v>86.666666666666671</v>
      </c>
      <c r="CG125" s="66">
        <f t="shared" si="37"/>
        <v>86.666666666666671</v>
      </c>
      <c r="CH125" s="66">
        <f t="shared" si="38"/>
        <v>86.666666666666671</v>
      </c>
      <c r="CI125" s="66">
        <f t="shared" si="39"/>
        <v>86.666666666666671</v>
      </c>
      <c r="CJ125" s="66">
        <f t="shared" si="40"/>
        <v>86.666666666666671</v>
      </c>
      <c r="CK125" s="66">
        <f t="shared" si="41"/>
        <v>86.666666666666671</v>
      </c>
      <c r="CL125" s="66">
        <f t="shared" si="42"/>
        <v>86.666666666666671</v>
      </c>
      <c r="CM125" s="66">
        <f t="shared" si="43"/>
        <v>86.666666666666671</v>
      </c>
      <c r="CN125" s="66">
        <f t="shared" si="44"/>
        <v>86.666666666666671</v>
      </c>
      <c r="CO125" s="66">
        <f t="shared" si="45"/>
        <v>86.666666666666671</v>
      </c>
      <c r="CP125" s="66">
        <f t="shared" si="46"/>
        <v>86.666666666666671</v>
      </c>
      <c r="CQ125" s="66">
        <f t="shared" si="47"/>
        <v>0</v>
      </c>
    </row>
    <row r="126" spans="1:95" x14ac:dyDescent="0.25">
      <c r="A126" s="5" t="str">
        <f t="shared" si="53"/>
        <v>130BIOGASES</v>
      </c>
      <c r="B126" s="3">
        <v>130</v>
      </c>
      <c r="C126" t="str">
        <f>VLOOKUP($B126,'Lookup codes'!$A:$C,2,FALSE)</f>
        <v>Asia (no high inc.)</v>
      </c>
      <c r="D126" t="s">
        <v>636</v>
      </c>
      <c r="E126" t="s">
        <v>637</v>
      </c>
      <c r="F126" t="s">
        <v>794</v>
      </c>
      <c r="G126" t="s">
        <v>528</v>
      </c>
      <c r="H126" s="45">
        <f>SUMIFS('IEA production stats by year'!Q:Q,'IEA production stats by year'!$E:$E,$D126,'IEA production stats by year'!$AQ:$AQ,$C126)</f>
        <v>48741.997099999993</v>
      </c>
      <c r="I126" s="45">
        <f>SUMIFS('IEA production stats by year'!R:R,'IEA production stats by year'!$E:$E,$D126,'IEA production stats by year'!$AQ:$AQ,$C126)</f>
        <v>65864.003599999996</v>
      </c>
      <c r="J126" s="45">
        <f>SUMIFS('IEA production stats by year'!S:S,'IEA production stats by year'!$E:$E,$D126,'IEA production stats by year'!$AQ:$AQ,$C126)</f>
        <v>80133.99960000001</v>
      </c>
      <c r="K126" s="45">
        <f>SUMIFS('IEA production stats by year'!T:T,'IEA production stats by year'!$E:$E,$D126,'IEA production stats by year'!$AQ:$AQ,$C126)</f>
        <v>98721.997500000012</v>
      </c>
      <c r="L126" s="45">
        <f>SUMIFS('IEA production stats by year'!U:U,'IEA production stats by year'!$E:$E,$D126,'IEA production stats by year'!$AQ:$AQ,$C126)</f>
        <v>118867.99980000001</v>
      </c>
      <c r="M126" s="45">
        <f>SUMIFS('IEA production stats by year'!V:V,'IEA production stats by year'!$E:$E,$D126,'IEA production stats by year'!$AQ:$AQ,$C126)</f>
        <v>178623.00159999999</v>
      </c>
      <c r="N126" s="45">
        <f>SUMIFS('IEA production stats by year'!W:W,'IEA production stats by year'!$E:$E,$D126,'IEA production stats by year'!$AQ:$AQ,$C126)</f>
        <v>184602.99970000001</v>
      </c>
      <c r="O126" s="45">
        <f>SUMIFS('IEA production stats by year'!X:X,'IEA production stats by year'!$E:$E,$D126,'IEA production stats by year'!$AQ:$AQ,$C126)</f>
        <v>260774.86309999999</v>
      </c>
      <c r="P126" s="45">
        <f>SUMIFS('IEA production stats by year'!Y:Y,'IEA production stats by year'!$E:$E,$D126,'IEA production stats by year'!$AQ:$AQ,$C126)</f>
        <v>315890.17050000001</v>
      </c>
      <c r="Q126" s="45">
        <f>SUMIFS('IEA production stats by year'!Z:Z,'IEA production stats by year'!$E:$E,$D126,'IEA production stats by year'!$AQ:$AQ,$C126)</f>
        <v>375875.73929999996</v>
      </c>
      <c r="R126" s="45">
        <f>SUMIFS('IEA production stats by year'!AA:AA,'IEA production stats by year'!$E:$E,$D126,'IEA production stats by year'!$AQ:$AQ,$C126)</f>
        <v>350311.29360000003</v>
      </c>
      <c r="S126" s="45">
        <f>SUMIFS('IEA production stats by year'!AB:AB,'IEA production stats by year'!$E:$E,$D126,'IEA production stats by year'!$AQ:$AQ,$C126)</f>
        <v>409236.46729999996</v>
      </c>
      <c r="T126" s="45">
        <f>SUMIFS('IEA production stats by year'!AC:AC,'IEA production stats by year'!$E:$E,$D126,'IEA production stats by year'!$AQ:$AQ,$C126)</f>
        <v>417835.38419999997</v>
      </c>
      <c r="U126" s="45">
        <f>SUMIFS('IEA production stats by year'!AD:AD,'IEA production stats by year'!$E:$E,$D126,'IEA production stats by year'!$AQ:$AQ,$C126)</f>
        <v>430933.30249999999</v>
      </c>
      <c r="V126" s="45">
        <f>SUMIFS('IEA production stats by year'!AE:AE,'IEA production stats by year'!$E:$E,$D126,'IEA production stats by year'!$AQ:$AQ,$C126)</f>
        <v>438239.64529999997</v>
      </c>
      <c r="W126" s="45">
        <f>SUMIFS('IEA production stats by year'!AF:AF,'IEA production stats by year'!$E:$E,$D126,'IEA production stats by year'!$AQ:$AQ,$C126)</f>
        <v>418860.39679999999</v>
      </c>
      <c r="X126" s="45">
        <f>SUMIFS('IEA production stats by year'!AG:AG,'IEA production stats by year'!$E:$E,$D126,'IEA production stats by year'!$AQ:$AQ,$C126)</f>
        <v>416134.12</v>
      </c>
      <c r="Y126" s="45">
        <f>SUMIFS('IEA production stats by year'!AH:AH,'IEA production stats by year'!$E:$E,$D126,'IEA production stats by year'!$AQ:$AQ,$C126)</f>
        <v>423357.41350000002</v>
      </c>
      <c r="Z126" s="45">
        <f>SUMIFS('IEA production stats by year'!AI:AI,'IEA production stats by year'!$E:$E,$D126,'IEA production stats by year'!$AQ:$AQ,$C126)</f>
        <v>452463.98840000003</v>
      </c>
      <c r="AA126" s="45">
        <f>SUMIFS('IEA production stats by year'!AJ:AJ,'IEA production stats by year'!$E:$E,$D126,'IEA production stats by year'!$AQ:$AQ,$C126)</f>
        <v>455854.44640000002</v>
      </c>
      <c r="AB126" s="45">
        <f>SUMIFS('IEA production stats by year'!AK:AK,'IEA production stats by year'!$E:$E,$D126,'IEA production stats by year'!$AQ:$AQ,$C126)</f>
        <v>456203.44130000001</v>
      </c>
      <c r="AC126" s="45">
        <f>SUMIFS('IEA production stats by year'!AL:AL,'IEA production stats by year'!$E:$E,$D126,'IEA production stats by year'!$AQ:$AQ,$C126)</f>
        <v>0</v>
      </c>
      <c r="AD126" s="58">
        <f>COUNTIFS('Country groupings'!$F:$F,$C126)-SUMIFS('IEA production stats (counts)'!Q:Q,'IEA production stats (counts)'!$E:$E,$D126,'IEA production stats (counts)'!$AQ:$AQ,$C126)</f>
        <v>4</v>
      </c>
      <c r="AE126" s="58">
        <f>COUNTIFS('Country groupings'!$F:$F,$C126)-SUMIFS('IEA production stats (counts)'!R:R,'IEA production stats (counts)'!$E:$E,$D126,'IEA production stats (counts)'!$AQ:$AQ,$C126)</f>
        <v>4</v>
      </c>
      <c r="AF126" s="58">
        <f>COUNTIFS('Country groupings'!$F:$F,$C126)-SUMIFS('IEA production stats (counts)'!S:S,'IEA production stats (counts)'!$E:$E,$D126,'IEA production stats (counts)'!$AQ:$AQ,$C126)</f>
        <v>4</v>
      </c>
      <c r="AG126" s="58">
        <f>COUNTIFS('Country groupings'!$F:$F,$C126)-SUMIFS('IEA production stats (counts)'!T:T,'IEA production stats (counts)'!$E:$E,$D126,'IEA production stats (counts)'!$AQ:$AQ,$C126)</f>
        <v>4</v>
      </c>
      <c r="AH126" s="58">
        <f>COUNTIFS('Country groupings'!$F:$F,$C126)-SUMIFS('IEA production stats (counts)'!U:U,'IEA production stats (counts)'!$E:$E,$D126,'IEA production stats (counts)'!$AQ:$AQ,$C126)</f>
        <v>4</v>
      </c>
      <c r="AI126" s="58">
        <f>COUNTIFS('Country groupings'!$F:$F,$C126)-SUMIFS('IEA production stats (counts)'!V:V,'IEA production stats (counts)'!$E:$E,$D126,'IEA production stats (counts)'!$AQ:$AQ,$C126)</f>
        <v>4</v>
      </c>
      <c r="AJ126" s="58">
        <f>COUNTIFS('Country groupings'!$F:$F,$C126)-SUMIFS('IEA production stats (counts)'!W:W,'IEA production stats (counts)'!$E:$E,$D126,'IEA production stats (counts)'!$AQ:$AQ,$C126)</f>
        <v>4</v>
      </c>
      <c r="AK126" s="58">
        <f>COUNTIFS('Country groupings'!$F:$F,$C126)-SUMIFS('IEA production stats (counts)'!X:X,'IEA production stats (counts)'!$E:$E,$D126,'IEA production stats (counts)'!$AQ:$AQ,$C126)</f>
        <v>4</v>
      </c>
      <c r="AL126" s="58">
        <f>COUNTIFS('Country groupings'!$F:$F,$C126)-SUMIFS('IEA production stats (counts)'!Y:Y,'IEA production stats (counts)'!$E:$E,$D126,'IEA production stats (counts)'!$AQ:$AQ,$C126)</f>
        <v>4</v>
      </c>
      <c r="AM126" s="58">
        <f>COUNTIFS('Country groupings'!$F:$F,$C126)-SUMIFS('IEA production stats (counts)'!Z:Z,'IEA production stats (counts)'!$E:$E,$D126,'IEA production stats (counts)'!$AQ:$AQ,$C126)</f>
        <v>4</v>
      </c>
      <c r="AN126" s="58">
        <f>COUNTIFS('Country groupings'!$F:$F,$C126)-SUMIFS('IEA production stats (counts)'!AA:AA,'IEA production stats (counts)'!$E:$E,$D126,'IEA production stats (counts)'!$AQ:$AQ,$C126)</f>
        <v>4</v>
      </c>
      <c r="AO126" s="58">
        <f>COUNTIFS('Country groupings'!$F:$F,$C126)-SUMIFS('IEA production stats (counts)'!AB:AB,'IEA production stats (counts)'!$E:$E,$D126,'IEA production stats (counts)'!$AQ:$AQ,$C126)</f>
        <v>4</v>
      </c>
      <c r="AP126" s="58">
        <f>COUNTIFS('Country groupings'!$F:$F,$C126)-SUMIFS('IEA production stats (counts)'!AC:AC,'IEA production stats (counts)'!$E:$E,$D126,'IEA production stats (counts)'!$AQ:$AQ,$C126)</f>
        <v>4</v>
      </c>
      <c r="AQ126" s="58">
        <f>COUNTIFS('Country groupings'!$F:$F,$C126)-SUMIFS('IEA production stats (counts)'!AD:AD,'IEA production stats (counts)'!$E:$E,$D126,'IEA production stats (counts)'!$AQ:$AQ,$C126)</f>
        <v>4</v>
      </c>
      <c r="AR126" s="58">
        <f>COUNTIFS('Country groupings'!$F:$F,$C126)-SUMIFS('IEA production stats (counts)'!AE:AE,'IEA production stats (counts)'!$E:$E,$D126,'IEA production stats (counts)'!$AQ:$AQ,$C126)</f>
        <v>4</v>
      </c>
      <c r="AS126" s="58">
        <f>COUNTIFS('Country groupings'!$F:$F,$C126)-SUMIFS('IEA production stats (counts)'!AF:AF,'IEA production stats (counts)'!$E:$E,$D126,'IEA production stats (counts)'!$AQ:$AQ,$C126)</f>
        <v>4</v>
      </c>
      <c r="AT126" s="58">
        <f>COUNTIFS('Country groupings'!$F:$F,$C126)-SUMIFS('IEA production stats (counts)'!AG:AG,'IEA production stats (counts)'!$E:$E,$D126,'IEA production stats (counts)'!$AQ:$AQ,$C126)</f>
        <v>4</v>
      </c>
      <c r="AU126" s="58">
        <f>COUNTIFS('Country groupings'!$F:$F,$C126)-SUMIFS('IEA production stats (counts)'!AH:AH,'IEA production stats (counts)'!$E:$E,$D126,'IEA production stats (counts)'!$AQ:$AQ,$C126)</f>
        <v>4</v>
      </c>
      <c r="AV126" s="58">
        <f>COUNTIFS('Country groupings'!$F:$F,$C126)-SUMIFS('IEA production stats (counts)'!AI:AI,'IEA production stats (counts)'!$E:$E,$D126,'IEA production stats (counts)'!$AQ:$AQ,$C126)</f>
        <v>4</v>
      </c>
      <c r="AW126" s="58">
        <f>COUNTIFS('Country groupings'!$F:$F,$C126)-SUMIFS('IEA production stats (counts)'!AJ:AJ,'IEA production stats (counts)'!$E:$E,$D126,'IEA production stats (counts)'!$AQ:$AQ,$C126)</f>
        <v>4</v>
      </c>
      <c r="AX126" s="58">
        <f>COUNTIFS('Country groupings'!$F:$F,$C126)-SUMIFS('IEA production stats (counts)'!AK:AK,'IEA production stats (counts)'!$E:$E,$D126,'IEA production stats (counts)'!$AQ:$AQ,$C126)</f>
        <v>4</v>
      </c>
      <c r="AY126" s="58">
        <f>COUNTIFS('Country groupings'!$F:$F,$C126)-SUMIFS('IEA production stats (counts)'!AL:AL,'IEA production stats (counts)'!$E:$E,$D126,'IEA production stats (counts)'!$AQ:$AQ,$C126)</f>
        <v>30</v>
      </c>
      <c r="AZ126" s="62">
        <f>SUMIFS('IEA production stats (counts)'!Q:Q,'IEA production stats (counts)'!$E:$E,$D126,'IEA production stats (counts)'!$AQ:$AQ,$C126)</f>
        <v>26</v>
      </c>
      <c r="BA126" s="62">
        <f>SUMIFS('IEA production stats (counts)'!R:R,'IEA production stats (counts)'!$E:$E,$D126,'IEA production stats (counts)'!$AQ:$AQ,$C126)</f>
        <v>26</v>
      </c>
      <c r="BB126" s="62">
        <f>SUMIFS('IEA production stats (counts)'!S:S,'IEA production stats (counts)'!$E:$E,$D126,'IEA production stats (counts)'!$AQ:$AQ,$C126)</f>
        <v>26</v>
      </c>
      <c r="BC126" s="62">
        <f>SUMIFS('IEA production stats (counts)'!T:T,'IEA production stats (counts)'!$E:$E,$D126,'IEA production stats (counts)'!$AQ:$AQ,$C126)</f>
        <v>26</v>
      </c>
      <c r="BD126" s="62">
        <f>SUMIFS('IEA production stats (counts)'!U:U,'IEA production stats (counts)'!$E:$E,$D126,'IEA production stats (counts)'!$AQ:$AQ,$C126)</f>
        <v>26</v>
      </c>
      <c r="BE126" s="62">
        <f>SUMIFS('IEA production stats (counts)'!V:V,'IEA production stats (counts)'!$E:$E,$D126,'IEA production stats (counts)'!$AQ:$AQ,$C126)</f>
        <v>26</v>
      </c>
      <c r="BF126" s="62">
        <f>SUMIFS('IEA production stats (counts)'!W:W,'IEA production stats (counts)'!$E:$E,$D126,'IEA production stats (counts)'!$AQ:$AQ,$C126)</f>
        <v>26</v>
      </c>
      <c r="BG126" s="62">
        <f>SUMIFS('IEA production stats (counts)'!X:X,'IEA production stats (counts)'!$E:$E,$D126,'IEA production stats (counts)'!$AQ:$AQ,$C126)</f>
        <v>26</v>
      </c>
      <c r="BH126" s="62">
        <f>SUMIFS('IEA production stats (counts)'!Y:Y,'IEA production stats (counts)'!$E:$E,$D126,'IEA production stats (counts)'!$AQ:$AQ,$C126)</f>
        <v>26</v>
      </c>
      <c r="BI126" s="62">
        <f>SUMIFS('IEA production stats (counts)'!Z:Z,'IEA production stats (counts)'!$E:$E,$D126,'IEA production stats (counts)'!$AQ:$AQ,$C126)</f>
        <v>26</v>
      </c>
      <c r="BJ126" s="62">
        <f>SUMIFS('IEA production stats (counts)'!AA:AA,'IEA production stats (counts)'!$E:$E,$D126,'IEA production stats (counts)'!$AQ:$AQ,$C126)</f>
        <v>26</v>
      </c>
      <c r="BK126" s="62">
        <f>SUMIFS('IEA production stats (counts)'!AB:AB,'IEA production stats (counts)'!$E:$E,$D126,'IEA production stats (counts)'!$AQ:$AQ,$C126)</f>
        <v>26</v>
      </c>
      <c r="BL126" s="62">
        <f>SUMIFS('IEA production stats (counts)'!AC:AC,'IEA production stats (counts)'!$E:$E,$D126,'IEA production stats (counts)'!$AQ:$AQ,$C126)</f>
        <v>26</v>
      </c>
      <c r="BM126" s="62">
        <f>SUMIFS('IEA production stats (counts)'!AD:AD,'IEA production stats (counts)'!$E:$E,$D126,'IEA production stats (counts)'!$AQ:$AQ,$C126)</f>
        <v>26</v>
      </c>
      <c r="BN126" s="62">
        <f>SUMIFS('IEA production stats (counts)'!AE:AE,'IEA production stats (counts)'!$E:$E,$D126,'IEA production stats (counts)'!$AQ:$AQ,$C126)</f>
        <v>26</v>
      </c>
      <c r="BO126" s="62">
        <f>SUMIFS('IEA production stats (counts)'!AF:AF,'IEA production stats (counts)'!$E:$E,$D126,'IEA production stats (counts)'!$AQ:$AQ,$C126)</f>
        <v>26</v>
      </c>
      <c r="BP126" s="62">
        <f>SUMIFS('IEA production stats (counts)'!AG:AG,'IEA production stats (counts)'!$E:$E,$D126,'IEA production stats (counts)'!$AQ:$AQ,$C126)</f>
        <v>26</v>
      </c>
      <c r="BQ126" s="62">
        <f>SUMIFS('IEA production stats (counts)'!AH:AH,'IEA production stats (counts)'!$E:$E,$D126,'IEA production stats (counts)'!$AQ:$AQ,$C126)</f>
        <v>26</v>
      </c>
      <c r="BR126" s="62">
        <f>SUMIFS('IEA production stats (counts)'!AI:AI,'IEA production stats (counts)'!$E:$E,$D126,'IEA production stats (counts)'!$AQ:$AQ,$C126)</f>
        <v>26</v>
      </c>
      <c r="BS126" s="62">
        <f>SUMIFS('IEA production stats (counts)'!AJ:AJ,'IEA production stats (counts)'!$E:$E,$D126,'IEA production stats (counts)'!$AQ:$AQ,$C126)</f>
        <v>26</v>
      </c>
      <c r="BT126" s="62">
        <f>SUMIFS('IEA production stats (counts)'!AK:AK,'IEA production stats (counts)'!$E:$E,$D126,'IEA production stats (counts)'!$AQ:$AQ,$C126)</f>
        <v>26</v>
      </c>
      <c r="BU126" s="62">
        <f>SUMIFS('IEA production stats (counts)'!AL:AL,'IEA production stats (counts)'!$E:$E,$D126,'IEA production stats (counts)'!$AQ:$AQ,$C126)</f>
        <v>0</v>
      </c>
      <c r="BV126" s="66">
        <f t="shared" si="29"/>
        <v>86.666666666666671</v>
      </c>
      <c r="BW126" s="66">
        <f t="shared" si="48"/>
        <v>86.666666666666671</v>
      </c>
      <c r="BX126" s="66">
        <f t="shared" si="49"/>
        <v>86.666666666666671</v>
      </c>
      <c r="BY126" s="66">
        <f t="shared" si="50"/>
        <v>86.666666666666671</v>
      </c>
      <c r="BZ126" s="66">
        <f t="shared" si="30"/>
        <v>86.666666666666671</v>
      </c>
      <c r="CA126" s="66">
        <f t="shared" si="31"/>
        <v>86.666666666666671</v>
      </c>
      <c r="CB126" s="66">
        <f t="shared" si="32"/>
        <v>86.666666666666671</v>
      </c>
      <c r="CC126" s="66">
        <f t="shared" si="33"/>
        <v>86.666666666666671</v>
      </c>
      <c r="CD126" s="66">
        <f t="shared" si="34"/>
        <v>86.666666666666671</v>
      </c>
      <c r="CE126" s="66">
        <f t="shared" si="35"/>
        <v>86.666666666666671</v>
      </c>
      <c r="CF126" s="66">
        <f t="shared" si="36"/>
        <v>86.666666666666671</v>
      </c>
      <c r="CG126" s="66">
        <f t="shared" si="37"/>
        <v>86.666666666666671</v>
      </c>
      <c r="CH126" s="66">
        <f t="shared" si="38"/>
        <v>86.666666666666671</v>
      </c>
      <c r="CI126" s="66">
        <f t="shared" si="39"/>
        <v>86.666666666666671</v>
      </c>
      <c r="CJ126" s="66">
        <f t="shared" si="40"/>
        <v>86.666666666666671</v>
      </c>
      <c r="CK126" s="66">
        <f t="shared" si="41"/>
        <v>86.666666666666671</v>
      </c>
      <c r="CL126" s="66">
        <f t="shared" si="42"/>
        <v>86.666666666666671</v>
      </c>
      <c r="CM126" s="66">
        <f t="shared" si="43"/>
        <v>86.666666666666671</v>
      </c>
      <c r="CN126" s="66">
        <f t="shared" si="44"/>
        <v>86.666666666666671</v>
      </c>
      <c r="CO126" s="66">
        <f t="shared" si="45"/>
        <v>86.666666666666671</v>
      </c>
      <c r="CP126" s="66">
        <f t="shared" si="46"/>
        <v>86.666666666666671</v>
      </c>
      <c r="CQ126" s="66">
        <f t="shared" si="47"/>
        <v>0</v>
      </c>
    </row>
    <row r="127" spans="1:95" x14ac:dyDescent="0.25">
      <c r="A127" s="5" t="str">
        <f t="shared" si="53"/>
        <v>130BIOJETKERO</v>
      </c>
      <c r="B127" s="3">
        <v>130</v>
      </c>
      <c r="C127" t="str">
        <f>VLOOKUP($B127,'Lookup codes'!$A:$C,2,FALSE)</f>
        <v>Asia (no high inc.)</v>
      </c>
      <c r="D127" t="s">
        <v>638</v>
      </c>
      <c r="E127" t="s">
        <v>639</v>
      </c>
      <c r="F127" t="s">
        <v>794</v>
      </c>
      <c r="G127" t="s">
        <v>528</v>
      </c>
      <c r="H127" s="45">
        <f>SUMIFS('IEA production stats by year'!Q:Q,'IEA production stats by year'!$E:$E,$D127,'IEA production stats by year'!$AQ:$AQ,$C127)</f>
        <v>0</v>
      </c>
      <c r="I127" s="45">
        <f>SUMIFS('IEA production stats by year'!R:R,'IEA production stats by year'!$E:$E,$D127,'IEA production stats by year'!$AQ:$AQ,$C127)</f>
        <v>0</v>
      </c>
      <c r="J127" s="45">
        <f>SUMIFS('IEA production stats by year'!S:S,'IEA production stats by year'!$E:$E,$D127,'IEA production stats by year'!$AQ:$AQ,$C127)</f>
        <v>0</v>
      </c>
      <c r="K127" s="45">
        <f>SUMIFS('IEA production stats by year'!T:T,'IEA production stats by year'!$E:$E,$D127,'IEA production stats by year'!$AQ:$AQ,$C127)</f>
        <v>0</v>
      </c>
      <c r="L127" s="45">
        <f>SUMIFS('IEA production stats by year'!U:U,'IEA production stats by year'!$E:$E,$D127,'IEA production stats by year'!$AQ:$AQ,$C127)</f>
        <v>0</v>
      </c>
      <c r="M127" s="45">
        <f>SUMIFS('IEA production stats by year'!V:V,'IEA production stats by year'!$E:$E,$D127,'IEA production stats by year'!$AQ:$AQ,$C127)</f>
        <v>0</v>
      </c>
      <c r="N127" s="45">
        <f>SUMIFS('IEA production stats by year'!W:W,'IEA production stats by year'!$E:$E,$D127,'IEA production stats by year'!$AQ:$AQ,$C127)</f>
        <v>0</v>
      </c>
      <c r="O127" s="45">
        <f>SUMIFS('IEA production stats by year'!X:X,'IEA production stats by year'!$E:$E,$D127,'IEA production stats by year'!$AQ:$AQ,$C127)</f>
        <v>0</v>
      </c>
      <c r="P127" s="45">
        <f>SUMIFS('IEA production stats by year'!Y:Y,'IEA production stats by year'!$E:$E,$D127,'IEA production stats by year'!$AQ:$AQ,$C127)</f>
        <v>0</v>
      </c>
      <c r="Q127" s="45">
        <f>SUMIFS('IEA production stats by year'!Z:Z,'IEA production stats by year'!$E:$E,$D127,'IEA production stats by year'!$AQ:$AQ,$C127)</f>
        <v>0</v>
      </c>
      <c r="R127" s="45">
        <f>SUMIFS('IEA production stats by year'!AA:AA,'IEA production stats by year'!$E:$E,$D127,'IEA production stats by year'!$AQ:$AQ,$C127)</f>
        <v>0</v>
      </c>
      <c r="S127" s="45">
        <f>SUMIFS('IEA production stats by year'!AB:AB,'IEA production stats by year'!$E:$E,$D127,'IEA production stats by year'!$AQ:$AQ,$C127)</f>
        <v>0</v>
      </c>
      <c r="T127" s="45">
        <f>SUMIFS('IEA production stats by year'!AC:AC,'IEA production stats by year'!$E:$E,$D127,'IEA production stats by year'!$AQ:$AQ,$C127)</f>
        <v>0</v>
      </c>
      <c r="U127" s="45">
        <f>SUMIFS('IEA production stats by year'!AD:AD,'IEA production stats by year'!$E:$E,$D127,'IEA production stats by year'!$AQ:$AQ,$C127)</f>
        <v>0</v>
      </c>
      <c r="V127" s="45">
        <f>SUMIFS('IEA production stats by year'!AE:AE,'IEA production stats by year'!$E:$E,$D127,'IEA production stats by year'!$AQ:$AQ,$C127)</f>
        <v>0</v>
      </c>
      <c r="W127" s="45">
        <f>SUMIFS('IEA production stats by year'!AF:AF,'IEA production stats by year'!$E:$E,$D127,'IEA production stats by year'!$AQ:$AQ,$C127)</f>
        <v>0</v>
      </c>
      <c r="X127" s="45">
        <f>SUMIFS('IEA production stats by year'!AG:AG,'IEA production stats by year'!$E:$E,$D127,'IEA production stats by year'!$AQ:$AQ,$C127)</f>
        <v>0</v>
      </c>
      <c r="Y127" s="45">
        <f>SUMIFS('IEA production stats by year'!AH:AH,'IEA production stats by year'!$E:$E,$D127,'IEA production stats by year'!$AQ:$AQ,$C127)</f>
        <v>0</v>
      </c>
      <c r="Z127" s="45">
        <f>SUMIFS('IEA production stats by year'!AI:AI,'IEA production stats by year'!$E:$E,$D127,'IEA production stats by year'!$AQ:$AQ,$C127)</f>
        <v>0</v>
      </c>
      <c r="AA127" s="45">
        <f>SUMIFS('IEA production stats by year'!AJ:AJ,'IEA production stats by year'!$E:$E,$D127,'IEA production stats by year'!$AQ:$AQ,$C127)</f>
        <v>0</v>
      </c>
      <c r="AB127" s="45">
        <f>SUMIFS('IEA production stats by year'!AK:AK,'IEA production stats by year'!$E:$E,$D127,'IEA production stats by year'!$AQ:$AQ,$C127)</f>
        <v>0</v>
      </c>
      <c r="AC127" s="45">
        <f>SUMIFS('IEA production stats by year'!AL:AL,'IEA production stats by year'!$E:$E,$D127,'IEA production stats by year'!$AQ:$AQ,$C127)</f>
        <v>0</v>
      </c>
      <c r="AD127" s="58">
        <f>COUNTIFS('Country groupings'!$F:$F,$C127)-SUMIFS('IEA production stats (counts)'!Q:Q,'IEA production stats (counts)'!$E:$E,$D127,'IEA production stats (counts)'!$AQ:$AQ,$C127)</f>
        <v>4</v>
      </c>
      <c r="AE127" s="58">
        <f>COUNTIFS('Country groupings'!$F:$F,$C127)-SUMIFS('IEA production stats (counts)'!R:R,'IEA production stats (counts)'!$E:$E,$D127,'IEA production stats (counts)'!$AQ:$AQ,$C127)</f>
        <v>4</v>
      </c>
      <c r="AF127" s="58">
        <f>COUNTIFS('Country groupings'!$F:$F,$C127)-SUMIFS('IEA production stats (counts)'!S:S,'IEA production stats (counts)'!$E:$E,$D127,'IEA production stats (counts)'!$AQ:$AQ,$C127)</f>
        <v>4</v>
      </c>
      <c r="AG127" s="58">
        <f>COUNTIFS('Country groupings'!$F:$F,$C127)-SUMIFS('IEA production stats (counts)'!T:T,'IEA production stats (counts)'!$E:$E,$D127,'IEA production stats (counts)'!$AQ:$AQ,$C127)</f>
        <v>4</v>
      </c>
      <c r="AH127" s="58">
        <f>COUNTIFS('Country groupings'!$F:$F,$C127)-SUMIFS('IEA production stats (counts)'!U:U,'IEA production stats (counts)'!$E:$E,$D127,'IEA production stats (counts)'!$AQ:$AQ,$C127)</f>
        <v>4</v>
      </c>
      <c r="AI127" s="58">
        <f>COUNTIFS('Country groupings'!$F:$F,$C127)-SUMIFS('IEA production stats (counts)'!V:V,'IEA production stats (counts)'!$E:$E,$D127,'IEA production stats (counts)'!$AQ:$AQ,$C127)</f>
        <v>4</v>
      </c>
      <c r="AJ127" s="58">
        <f>COUNTIFS('Country groupings'!$F:$F,$C127)-SUMIFS('IEA production stats (counts)'!W:W,'IEA production stats (counts)'!$E:$E,$D127,'IEA production stats (counts)'!$AQ:$AQ,$C127)</f>
        <v>4</v>
      </c>
      <c r="AK127" s="58">
        <f>COUNTIFS('Country groupings'!$F:$F,$C127)-SUMIFS('IEA production stats (counts)'!X:X,'IEA production stats (counts)'!$E:$E,$D127,'IEA production stats (counts)'!$AQ:$AQ,$C127)</f>
        <v>4</v>
      </c>
      <c r="AL127" s="58">
        <f>COUNTIFS('Country groupings'!$F:$F,$C127)-SUMIFS('IEA production stats (counts)'!Y:Y,'IEA production stats (counts)'!$E:$E,$D127,'IEA production stats (counts)'!$AQ:$AQ,$C127)</f>
        <v>4</v>
      </c>
      <c r="AM127" s="58">
        <f>COUNTIFS('Country groupings'!$F:$F,$C127)-SUMIFS('IEA production stats (counts)'!Z:Z,'IEA production stats (counts)'!$E:$E,$D127,'IEA production stats (counts)'!$AQ:$AQ,$C127)</f>
        <v>4</v>
      </c>
      <c r="AN127" s="58">
        <f>COUNTIFS('Country groupings'!$F:$F,$C127)-SUMIFS('IEA production stats (counts)'!AA:AA,'IEA production stats (counts)'!$E:$E,$D127,'IEA production stats (counts)'!$AQ:$AQ,$C127)</f>
        <v>4</v>
      </c>
      <c r="AO127" s="58">
        <f>COUNTIFS('Country groupings'!$F:$F,$C127)-SUMIFS('IEA production stats (counts)'!AB:AB,'IEA production stats (counts)'!$E:$E,$D127,'IEA production stats (counts)'!$AQ:$AQ,$C127)</f>
        <v>4</v>
      </c>
      <c r="AP127" s="58">
        <f>COUNTIFS('Country groupings'!$F:$F,$C127)-SUMIFS('IEA production stats (counts)'!AC:AC,'IEA production stats (counts)'!$E:$E,$D127,'IEA production stats (counts)'!$AQ:$AQ,$C127)</f>
        <v>4</v>
      </c>
      <c r="AQ127" s="58">
        <f>COUNTIFS('Country groupings'!$F:$F,$C127)-SUMIFS('IEA production stats (counts)'!AD:AD,'IEA production stats (counts)'!$E:$E,$D127,'IEA production stats (counts)'!$AQ:$AQ,$C127)</f>
        <v>4</v>
      </c>
      <c r="AR127" s="58">
        <f>COUNTIFS('Country groupings'!$F:$F,$C127)-SUMIFS('IEA production stats (counts)'!AE:AE,'IEA production stats (counts)'!$E:$E,$D127,'IEA production stats (counts)'!$AQ:$AQ,$C127)</f>
        <v>4</v>
      </c>
      <c r="AS127" s="58">
        <f>COUNTIFS('Country groupings'!$F:$F,$C127)-SUMIFS('IEA production stats (counts)'!AF:AF,'IEA production stats (counts)'!$E:$E,$D127,'IEA production stats (counts)'!$AQ:$AQ,$C127)</f>
        <v>4</v>
      </c>
      <c r="AT127" s="58">
        <f>COUNTIFS('Country groupings'!$F:$F,$C127)-SUMIFS('IEA production stats (counts)'!AG:AG,'IEA production stats (counts)'!$E:$E,$D127,'IEA production stats (counts)'!$AQ:$AQ,$C127)</f>
        <v>4</v>
      </c>
      <c r="AU127" s="58">
        <f>COUNTIFS('Country groupings'!$F:$F,$C127)-SUMIFS('IEA production stats (counts)'!AH:AH,'IEA production stats (counts)'!$E:$E,$D127,'IEA production stats (counts)'!$AQ:$AQ,$C127)</f>
        <v>4</v>
      </c>
      <c r="AV127" s="58">
        <f>COUNTIFS('Country groupings'!$F:$F,$C127)-SUMIFS('IEA production stats (counts)'!AI:AI,'IEA production stats (counts)'!$E:$E,$D127,'IEA production stats (counts)'!$AQ:$AQ,$C127)</f>
        <v>4</v>
      </c>
      <c r="AW127" s="58">
        <f>COUNTIFS('Country groupings'!$F:$F,$C127)-SUMIFS('IEA production stats (counts)'!AJ:AJ,'IEA production stats (counts)'!$E:$E,$D127,'IEA production stats (counts)'!$AQ:$AQ,$C127)</f>
        <v>4</v>
      </c>
      <c r="AX127" s="58">
        <f>COUNTIFS('Country groupings'!$F:$F,$C127)-SUMIFS('IEA production stats (counts)'!AK:AK,'IEA production stats (counts)'!$E:$E,$D127,'IEA production stats (counts)'!$AQ:$AQ,$C127)</f>
        <v>4</v>
      </c>
      <c r="AY127" s="58">
        <f>COUNTIFS('Country groupings'!$F:$F,$C127)-SUMIFS('IEA production stats (counts)'!AL:AL,'IEA production stats (counts)'!$E:$E,$D127,'IEA production stats (counts)'!$AQ:$AQ,$C127)</f>
        <v>30</v>
      </c>
      <c r="AZ127" s="62">
        <f>SUMIFS('IEA production stats (counts)'!Q:Q,'IEA production stats (counts)'!$E:$E,$D127,'IEA production stats (counts)'!$AQ:$AQ,$C127)</f>
        <v>26</v>
      </c>
      <c r="BA127" s="62">
        <f>SUMIFS('IEA production stats (counts)'!R:R,'IEA production stats (counts)'!$E:$E,$D127,'IEA production stats (counts)'!$AQ:$AQ,$C127)</f>
        <v>26</v>
      </c>
      <c r="BB127" s="62">
        <f>SUMIFS('IEA production stats (counts)'!S:S,'IEA production stats (counts)'!$E:$E,$D127,'IEA production stats (counts)'!$AQ:$AQ,$C127)</f>
        <v>26</v>
      </c>
      <c r="BC127" s="62">
        <f>SUMIFS('IEA production stats (counts)'!T:T,'IEA production stats (counts)'!$E:$E,$D127,'IEA production stats (counts)'!$AQ:$AQ,$C127)</f>
        <v>26</v>
      </c>
      <c r="BD127" s="62">
        <f>SUMIFS('IEA production stats (counts)'!U:U,'IEA production stats (counts)'!$E:$E,$D127,'IEA production stats (counts)'!$AQ:$AQ,$C127)</f>
        <v>26</v>
      </c>
      <c r="BE127" s="62">
        <f>SUMIFS('IEA production stats (counts)'!V:V,'IEA production stats (counts)'!$E:$E,$D127,'IEA production stats (counts)'!$AQ:$AQ,$C127)</f>
        <v>26</v>
      </c>
      <c r="BF127" s="62">
        <f>SUMIFS('IEA production stats (counts)'!W:W,'IEA production stats (counts)'!$E:$E,$D127,'IEA production stats (counts)'!$AQ:$AQ,$C127)</f>
        <v>26</v>
      </c>
      <c r="BG127" s="62">
        <f>SUMIFS('IEA production stats (counts)'!X:X,'IEA production stats (counts)'!$E:$E,$D127,'IEA production stats (counts)'!$AQ:$AQ,$C127)</f>
        <v>26</v>
      </c>
      <c r="BH127" s="62">
        <f>SUMIFS('IEA production stats (counts)'!Y:Y,'IEA production stats (counts)'!$E:$E,$D127,'IEA production stats (counts)'!$AQ:$AQ,$C127)</f>
        <v>26</v>
      </c>
      <c r="BI127" s="62">
        <f>SUMIFS('IEA production stats (counts)'!Z:Z,'IEA production stats (counts)'!$E:$E,$D127,'IEA production stats (counts)'!$AQ:$AQ,$C127)</f>
        <v>26</v>
      </c>
      <c r="BJ127" s="62">
        <f>SUMIFS('IEA production stats (counts)'!AA:AA,'IEA production stats (counts)'!$E:$E,$D127,'IEA production stats (counts)'!$AQ:$AQ,$C127)</f>
        <v>26</v>
      </c>
      <c r="BK127" s="62">
        <f>SUMIFS('IEA production stats (counts)'!AB:AB,'IEA production stats (counts)'!$E:$E,$D127,'IEA production stats (counts)'!$AQ:$AQ,$C127)</f>
        <v>26</v>
      </c>
      <c r="BL127" s="62">
        <f>SUMIFS('IEA production stats (counts)'!AC:AC,'IEA production stats (counts)'!$E:$E,$D127,'IEA production stats (counts)'!$AQ:$AQ,$C127)</f>
        <v>26</v>
      </c>
      <c r="BM127" s="62">
        <f>SUMIFS('IEA production stats (counts)'!AD:AD,'IEA production stats (counts)'!$E:$E,$D127,'IEA production stats (counts)'!$AQ:$AQ,$C127)</f>
        <v>26</v>
      </c>
      <c r="BN127" s="62">
        <f>SUMIFS('IEA production stats (counts)'!AE:AE,'IEA production stats (counts)'!$E:$E,$D127,'IEA production stats (counts)'!$AQ:$AQ,$C127)</f>
        <v>26</v>
      </c>
      <c r="BO127" s="62">
        <f>SUMIFS('IEA production stats (counts)'!AF:AF,'IEA production stats (counts)'!$E:$E,$D127,'IEA production stats (counts)'!$AQ:$AQ,$C127)</f>
        <v>26</v>
      </c>
      <c r="BP127" s="62">
        <f>SUMIFS('IEA production stats (counts)'!AG:AG,'IEA production stats (counts)'!$E:$E,$D127,'IEA production stats (counts)'!$AQ:$AQ,$C127)</f>
        <v>26</v>
      </c>
      <c r="BQ127" s="62">
        <f>SUMIFS('IEA production stats (counts)'!AH:AH,'IEA production stats (counts)'!$E:$E,$D127,'IEA production stats (counts)'!$AQ:$AQ,$C127)</f>
        <v>26</v>
      </c>
      <c r="BR127" s="62">
        <f>SUMIFS('IEA production stats (counts)'!AI:AI,'IEA production stats (counts)'!$E:$E,$D127,'IEA production stats (counts)'!$AQ:$AQ,$C127)</f>
        <v>26</v>
      </c>
      <c r="BS127" s="62">
        <f>SUMIFS('IEA production stats (counts)'!AJ:AJ,'IEA production stats (counts)'!$E:$E,$D127,'IEA production stats (counts)'!$AQ:$AQ,$C127)</f>
        <v>26</v>
      </c>
      <c r="BT127" s="62">
        <f>SUMIFS('IEA production stats (counts)'!AK:AK,'IEA production stats (counts)'!$E:$E,$D127,'IEA production stats (counts)'!$AQ:$AQ,$C127)</f>
        <v>26</v>
      </c>
      <c r="BU127" s="62">
        <f>SUMIFS('IEA production stats (counts)'!AL:AL,'IEA production stats (counts)'!$E:$E,$D127,'IEA production stats (counts)'!$AQ:$AQ,$C127)</f>
        <v>0</v>
      </c>
      <c r="BV127" s="66">
        <f t="shared" si="29"/>
        <v>86.666666666666671</v>
      </c>
      <c r="BW127" s="66">
        <f t="shared" si="48"/>
        <v>86.666666666666671</v>
      </c>
      <c r="BX127" s="66">
        <f t="shared" si="49"/>
        <v>86.666666666666671</v>
      </c>
      <c r="BY127" s="66">
        <f t="shared" si="50"/>
        <v>86.666666666666671</v>
      </c>
      <c r="BZ127" s="66">
        <f t="shared" si="30"/>
        <v>86.666666666666671</v>
      </c>
      <c r="CA127" s="66">
        <f t="shared" si="31"/>
        <v>86.666666666666671</v>
      </c>
      <c r="CB127" s="66">
        <f t="shared" si="32"/>
        <v>86.666666666666671</v>
      </c>
      <c r="CC127" s="66">
        <f t="shared" si="33"/>
        <v>86.666666666666671</v>
      </c>
      <c r="CD127" s="66">
        <f t="shared" si="34"/>
        <v>86.666666666666671</v>
      </c>
      <c r="CE127" s="66">
        <f t="shared" si="35"/>
        <v>86.666666666666671</v>
      </c>
      <c r="CF127" s="66">
        <f t="shared" si="36"/>
        <v>86.666666666666671</v>
      </c>
      <c r="CG127" s="66">
        <f t="shared" si="37"/>
        <v>86.666666666666671</v>
      </c>
      <c r="CH127" s="66">
        <f t="shared" si="38"/>
        <v>86.666666666666671</v>
      </c>
      <c r="CI127" s="66">
        <f t="shared" si="39"/>
        <v>86.666666666666671</v>
      </c>
      <c r="CJ127" s="66">
        <f t="shared" si="40"/>
        <v>86.666666666666671</v>
      </c>
      <c r="CK127" s="66">
        <f t="shared" si="41"/>
        <v>86.666666666666671</v>
      </c>
      <c r="CL127" s="66">
        <f t="shared" si="42"/>
        <v>86.666666666666671</v>
      </c>
      <c r="CM127" s="66">
        <f t="shared" si="43"/>
        <v>86.666666666666671</v>
      </c>
      <c r="CN127" s="66">
        <f t="shared" si="44"/>
        <v>86.666666666666671</v>
      </c>
      <c r="CO127" s="66">
        <f t="shared" si="45"/>
        <v>86.666666666666671</v>
      </c>
      <c r="CP127" s="66">
        <f t="shared" si="46"/>
        <v>86.666666666666671</v>
      </c>
      <c r="CQ127" s="66">
        <f t="shared" si="47"/>
        <v>0</v>
      </c>
    </row>
    <row r="128" spans="1:95" x14ac:dyDescent="0.25">
      <c r="A128" s="5" t="str">
        <f t="shared" si="53"/>
        <v>130MRENEW</v>
      </c>
      <c r="B128" s="3">
        <v>130</v>
      </c>
      <c r="C128" t="str">
        <f>VLOOKUP($B128,'Lookup codes'!$A:$C,2,FALSE)</f>
        <v>Asia (no high inc.)</v>
      </c>
      <c r="D128" t="s">
        <v>640</v>
      </c>
      <c r="E128" t="s">
        <v>641</v>
      </c>
      <c r="F128" t="s">
        <v>794</v>
      </c>
      <c r="G128" t="s">
        <v>528</v>
      </c>
      <c r="H128" s="45">
        <f>SUMIFS('IEA production stats by year'!Q:Q,'IEA production stats by year'!$E:$E,$D128,'IEA production stats by year'!$AQ:$AQ,$C128)</f>
        <v>22059472.611299999</v>
      </c>
      <c r="I128" s="45">
        <f>SUMIFS('IEA production stats by year'!R:R,'IEA production stats by year'!$E:$E,$D128,'IEA production stats by year'!$AQ:$AQ,$C128)</f>
        <v>22076463.583699998</v>
      </c>
      <c r="J128" s="45">
        <f>SUMIFS('IEA production stats by year'!S:S,'IEA production stats by year'!$E:$E,$D128,'IEA production stats by year'!$AQ:$AQ,$C128)</f>
        <v>22151221.104199998</v>
      </c>
      <c r="K128" s="45">
        <f>SUMIFS('IEA production stats by year'!T:T,'IEA production stats by year'!$E:$E,$D128,'IEA production stats by year'!$AQ:$AQ,$C128)</f>
        <v>22163255.374000005</v>
      </c>
      <c r="L128" s="45">
        <f>SUMIFS('IEA production stats by year'!U:U,'IEA production stats by year'!$E:$E,$D128,'IEA production stats by year'!$AQ:$AQ,$C128)</f>
        <v>22406013.151300009</v>
      </c>
      <c r="M128" s="45">
        <f>SUMIFS('IEA production stats by year'!V:V,'IEA production stats by year'!$E:$E,$D128,'IEA production stats by year'!$AQ:$AQ,$C128)</f>
        <v>22731661.019200005</v>
      </c>
      <c r="N128" s="45">
        <f>SUMIFS('IEA production stats by year'!W:W,'IEA production stats by year'!$E:$E,$D128,'IEA production stats by year'!$AQ:$AQ,$C128)</f>
        <v>23195225.349200007</v>
      </c>
      <c r="O128" s="45">
        <f>SUMIFS('IEA production stats by year'!X:X,'IEA production stats by year'!$E:$E,$D128,'IEA production stats by year'!$AQ:$AQ,$C128)</f>
        <v>23276765.996300001</v>
      </c>
      <c r="P128" s="45">
        <f>SUMIFS('IEA production stats by year'!Y:Y,'IEA production stats by year'!$E:$E,$D128,'IEA production stats by year'!$AQ:$AQ,$C128)</f>
        <v>23528628.167300001</v>
      </c>
      <c r="Q128" s="45">
        <f>SUMIFS('IEA production stats by year'!Z:Z,'IEA production stats by year'!$E:$E,$D128,'IEA production stats by year'!$AQ:$AQ,$C128)</f>
        <v>23663193.338600002</v>
      </c>
      <c r="R128" s="45">
        <f>SUMIFS('IEA production stats by year'!AA:AA,'IEA production stats by year'!$E:$E,$D128,'IEA production stats by year'!$AQ:$AQ,$C128)</f>
        <v>24171321.565500002</v>
      </c>
      <c r="S128" s="45">
        <f>SUMIFS('IEA production stats by year'!AB:AB,'IEA production stats by year'!$E:$E,$D128,'IEA production stats by year'!$AQ:$AQ,$C128)</f>
        <v>24229267.785999998</v>
      </c>
      <c r="T128" s="45">
        <f>SUMIFS('IEA production stats by year'!AC:AC,'IEA production stats by year'!$E:$E,$D128,'IEA production stats by year'!$AQ:$AQ,$C128)</f>
        <v>24966050.541999999</v>
      </c>
      <c r="U128" s="45">
        <f>SUMIFS('IEA production stats by year'!AD:AD,'IEA production stats by year'!$E:$E,$D128,'IEA production stats by year'!$AQ:$AQ,$C128)</f>
        <v>25733103.514799993</v>
      </c>
      <c r="V128" s="45">
        <f>SUMIFS('IEA production stats by year'!AE:AE,'IEA production stats by year'!$E:$E,$D128,'IEA production stats by year'!$AQ:$AQ,$C128)</f>
        <v>26766963.658399999</v>
      </c>
      <c r="W128" s="45">
        <f>SUMIFS('IEA production stats by year'!AF:AF,'IEA production stats by year'!$E:$E,$D128,'IEA production stats by year'!$AQ:$AQ,$C128)</f>
        <v>26884378.348899994</v>
      </c>
      <c r="X128" s="45">
        <f>SUMIFS('IEA production stats by year'!AG:AG,'IEA production stats by year'!$E:$E,$D128,'IEA production stats by year'!$AQ:$AQ,$C128)</f>
        <v>28075123.812700003</v>
      </c>
      <c r="Y128" s="45">
        <f>SUMIFS('IEA production stats by year'!AH:AH,'IEA production stats by year'!$E:$E,$D128,'IEA production stats by year'!$AQ:$AQ,$C128)</f>
        <v>29370131.993400004</v>
      </c>
      <c r="Z128" s="45">
        <f>SUMIFS('IEA production stats by year'!AI:AI,'IEA production stats by year'!$E:$E,$D128,'IEA production stats by year'!$AQ:$AQ,$C128)</f>
        <v>30822818.490899999</v>
      </c>
      <c r="AA128" s="45">
        <f>SUMIFS('IEA production stats by year'!AJ:AJ,'IEA production stats by year'!$E:$E,$D128,'IEA production stats by year'!$AQ:$AQ,$C128)</f>
        <v>32077032.493399993</v>
      </c>
      <c r="AB128" s="45">
        <f>SUMIFS('IEA production stats by year'!AK:AK,'IEA production stats by year'!$E:$E,$D128,'IEA production stats by year'!$AQ:$AQ,$C128)</f>
        <v>33145172.740400001</v>
      </c>
      <c r="AC128" s="45">
        <f>SUMIFS('IEA production stats by year'!AL:AL,'IEA production stats by year'!$E:$E,$D128,'IEA production stats by year'!$AQ:$AQ,$C128)</f>
        <v>0</v>
      </c>
      <c r="AD128" s="58">
        <f>COUNTIFS('Country groupings'!$F:$F,$C128)-SUMIFS('IEA production stats (counts)'!Q:Q,'IEA production stats (counts)'!$E:$E,$D128,'IEA production stats (counts)'!$AQ:$AQ,$C128)</f>
        <v>4</v>
      </c>
      <c r="AE128" s="58">
        <f>COUNTIFS('Country groupings'!$F:$F,$C128)-SUMIFS('IEA production stats (counts)'!R:R,'IEA production stats (counts)'!$E:$E,$D128,'IEA production stats (counts)'!$AQ:$AQ,$C128)</f>
        <v>4</v>
      </c>
      <c r="AF128" s="58">
        <f>COUNTIFS('Country groupings'!$F:$F,$C128)-SUMIFS('IEA production stats (counts)'!S:S,'IEA production stats (counts)'!$E:$E,$D128,'IEA production stats (counts)'!$AQ:$AQ,$C128)</f>
        <v>4</v>
      </c>
      <c r="AG128" s="58">
        <f>COUNTIFS('Country groupings'!$F:$F,$C128)-SUMIFS('IEA production stats (counts)'!T:T,'IEA production stats (counts)'!$E:$E,$D128,'IEA production stats (counts)'!$AQ:$AQ,$C128)</f>
        <v>4</v>
      </c>
      <c r="AH128" s="58">
        <f>COUNTIFS('Country groupings'!$F:$F,$C128)-SUMIFS('IEA production stats (counts)'!U:U,'IEA production stats (counts)'!$E:$E,$D128,'IEA production stats (counts)'!$AQ:$AQ,$C128)</f>
        <v>4</v>
      </c>
      <c r="AI128" s="58">
        <f>COUNTIFS('Country groupings'!$F:$F,$C128)-SUMIFS('IEA production stats (counts)'!V:V,'IEA production stats (counts)'!$E:$E,$D128,'IEA production stats (counts)'!$AQ:$AQ,$C128)</f>
        <v>4</v>
      </c>
      <c r="AJ128" s="58">
        <f>COUNTIFS('Country groupings'!$F:$F,$C128)-SUMIFS('IEA production stats (counts)'!W:W,'IEA production stats (counts)'!$E:$E,$D128,'IEA production stats (counts)'!$AQ:$AQ,$C128)</f>
        <v>4</v>
      </c>
      <c r="AK128" s="58">
        <f>COUNTIFS('Country groupings'!$F:$F,$C128)-SUMIFS('IEA production stats (counts)'!X:X,'IEA production stats (counts)'!$E:$E,$D128,'IEA production stats (counts)'!$AQ:$AQ,$C128)</f>
        <v>4</v>
      </c>
      <c r="AL128" s="58">
        <f>COUNTIFS('Country groupings'!$F:$F,$C128)-SUMIFS('IEA production stats (counts)'!Y:Y,'IEA production stats (counts)'!$E:$E,$D128,'IEA production stats (counts)'!$AQ:$AQ,$C128)</f>
        <v>4</v>
      </c>
      <c r="AM128" s="58">
        <f>COUNTIFS('Country groupings'!$F:$F,$C128)-SUMIFS('IEA production stats (counts)'!Z:Z,'IEA production stats (counts)'!$E:$E,$D128,'IEA production stats (counts)'!$AQ:$AQ,$C128)</f>
        <v>4</v>
      </c>
      <c r="AN128" s="58">
        <f>COUNTIFS('Country groupings'!$F:$F,$C128)-SUMIFS('IEA production stats (counts)'!AA:AA,'IEA production stats (counts)'!$E:$E,$D128,'IEA production stats (counts)'!$AQ:$AQ,$C128)</f>
        <v>4</v>
      </c>
      <c r="AO128" s="58">
        <f>COUNTIFS('Country groupings'!$F:$F,$C128)-SUMIFS('IEA production stats (counts)'!AB:AB,'IEA production stats (counts)'!$E:$E,$D128,'IEA production stats (counts)'!$AQ:$AQ,$C128)</f>
        <v>4</v>
      </c>
      <c r="AP128" s="58">
        <f>COUNTIFS('Country groupings'!$F:$F,$C128)-SUMIFS('IEA production stats (counts)'!AC:AC,'IEA production stats (counts)'!$E:$E,$D128,'IEA production stats (counts)'!$AQ:$AQ,$C128)</f>
        <v>4</v>
      </c>
      <c r="AQ128" s="58">
        <f>COUNTIFS('Country groupings'!$F:$F,$C128)-SUMIFS('IEA production stats (counts)'!AD:AD,'IEA production stats (counts)'!$E:$E,$D128,'IEA production stats (counts)'!$AQ:$AQ,$C128)</f>
        <v>4</v>
      </c>
      <c r="AR128" s="58">
        <f>COUNTIFS('Country groupings'!$F:$F,$C128)-SUMIFS('IEA production stats (counts)'!AE:AE,'IEA production stats (counts)'!$E:$E,$D128,'IEA production stats (counts)'!$AQ:$AQ,$C128)</f>
        <v>4</v>
      </c>
      <c r="AS128" s="58">
        <f>COUNTIFS('Country groupings'!$F:$F,$C128)-SUMIFS('IEA production stats (counts)'!AF:AF,'IEA production stats (counts)'!$E:$E,$D128,'IEA production stats (counts)'!$AQ:$AQ,$C128)</f>
        <v>4</v>
      </c>
      <c r="AT128" s="58">
        <f>COUNTIFS('Country groupings'!$F:$F,$C128)-SUMIFS('IEA production stats (counts)'!AG:AG,'IEA production stats (counts)'!$E:$E,$D128,'IEA production stats (counts)'!$AQ:$AQ,$C128)</f>
        <v>4</v>
      </c>
      <c r="AU128" s="58">
        <f>COUNTIFS('Country groupings'!$F:$F,$C128)-SUMIFS('IEA production stats (counts)'!AH:AH,'IEA production stats (counts)'!$E:$E,$D128,'IEA production stats (counts)'!$AQ:$AQ,$C128)</f>
        <v>4</v>
      </c>
      <c r="AV128" s="58">
        <f>COUNTIFS('Country groupings'!$F:$F,$C128)-SUMIFS('IEA production stats (counts)'!AI:AI,'IEA production stats (counts)'!$E:$E,$D128,'IEA production stats (counts)'!$AQ:$AQ,$C128)</f>
        <v>4</v>
      </c>
      <c r="AW128" s="58">
        <f>COUNTIFS('Country groupings'!$F:$F,$C128)-SUMIFS('IEA production stats (counts)'!AJ:AJ,'IEA production stats (counts)'!$E:$E,$D128,'IEA production stats (counts)'!$AQ:$AQ,$C128)</f>
        <v>4</v>
      </c>
      <c r="AX128" s="58">
        <f>COUNTIFS('Country groupings'!$F:$F,$C128)-SUMIFS('IEA production stats (counts)'!AK:AK,'IEA production stats (counts)'!$E:$E,$D128,'IEA production stats (counts)'!$AQ:$AQ,$C128)</f>
        <v>4</v>
      </c>
      <c r="AY128" s="58">
        <f>COUNTIFS('Country groupings'!$F:$F,$C128)-SUMIFS('IEA production stats (counts)'!AL:AL,'IEA production stats (counts)'!$E:$E,$D128,'IEA production stats (counts)'!$AQ:$AQ,$C128)</f>
        <v>30</v>
      </c>
      <c r="AZ128" s="62">
        <f>SUMIFS('IEA production stats (counts)'!Q:Q,'IEA production stats (counts)'!$E:$E,$D128,'IEA production stats (counts)'!$AQ:$AQ,$C128)</f>
        <v>26</v>
      </c>
      <c r="BA128" s="62">
        <f>SUMIFS('IEA production stats (counts)'!R:R,'IEA production stats (counts)'!$E:$E,$D128,'IEA production stats (counts)'!$AQ:$AQ,$C128)</f>
        <v>26</v>
      </c>
      <c r="BB128" s="62">
        <f>SUMIFS('IEA production stats (counts)'!S:S,'IEA production stats (counts)'!$E:$E,$D128,'IEA production stats (counts)'!$AQ:$AQ,$C128)</f>
        <v>26</v>
      </c>
      <c r="BC128" s="62">
        <f>SUMIFS('IEA production stats (counts)'!T:T,'IEA production stats (counts)'!$E:$E,$D128,'IEA production stats (counts)'!$AQ:$AQ,$C128)</f>
        <v>26</v>
      </c>
      <c r="BD128" s="62">
        <f>SUMIFS('IEA production stats (counts)'!U:U,'IEA production stats (counts)'!$E:$E,$D128,'IEA production stats (counts)'!$AQ:$AQ,$C128)</f>
        <v>26</v>
      </c>
      <c r="BE128" s="62">
        <f>SUMIFS('IEA production stats (counts)'!V:V,'IEA production stats (counts)'!$E:$E,$D128,'IEA production stats (counts)'!$AQ:$AQ,$C128)</f>
        <v>26</v>
      </c>
      <c r="BF128" s="62">
        <f>SUMIFS('IEA production stats (counts)'!W:W,'IEA production stats (counts)'!$E:$E,$D128,'IEA production stats (counts)'!$AQ:$AQ,$C128)</f>
        <v>26</v>
      </c>
      <c r="BG128" s="62">
        <f>SUMIFS('IEA production stats (counts)'!X:X,'IEA production stats (counts)'!$E:$E,$D128,'IEA production stats (counts)'!$AQ:$AQ,$C128)</f>
        <v>26</v>
      </c>
      <c r="BH128" s="62">
        <f>SUMIFS('IEA production stats (counts)'!Y:Y,'IEA production stats (counts)'!$E:$E,$D128,'IEA production stats (counts)'!$AQ:$AQ,$C128)</f>
        <v>26</v>
      </c>
      <c r="BI128" s="62">
        <f>SUMIFS('IEA production stats (counts)'!Z:Z,'IEA production stats (counts)'!$E:$E,$D128,'IEA production stats (counts)'!$AQ:$AQ,$C128)</f>
        <v>26</v>
      </c>
      <c r="BJ128" s="62">
        <f>SUMIFS('IEA production stats (counts)'!AA:AA,'IEA production stats (counts)'!$E:$E,$D128,'IEA production stats (counts)'!$AQ:$AQ,$C128)</f>
        <v>26</v>
      </c>
      <c r="BK128" s="62">
        <f>SUMIFS('IEA production stats (counts)'!AB:AB,'IEA production stats (counts)'!$E:$E,$D128,'IEA production stats (counts)'!$AQ:$AQ,$C128)</f>
        <v>26</v>
      </c>
      <c r="BL128" s="62">
        <f>SUMIFS('IEA production stats (counts)'!AC:AC,'IEA production stats (counts)'!$E:$E,$D128,'IEA production stats (counts)'!$AQ:$AQ,$C128)</f>
        <v>26</v>
      </c>
      <c r="BM128" s="62">
        <f>SUMIFS('IEA production stats (counts)'!AD:AD,'IEA production stats (counts)'!$E:$E,$D128,'IEA production stats (counts)'!$AQ:$AQ,$C128)</f>
        <v>26</v>
      </c>
      <c r="BN128" s="62">
        <f>SUMIFS('IEA production stats (counts)'!AE:AE,'IEA production stats (counts)'!$E:$E,$D128,'IEA production stats (counts)'!$AQ:$AQ,$C128)</f>
        <v>26</v>
      </c>
      <c r="BO128" s="62">
        <f>SUMIFS('IEA production stats (counts)'!AF:AF,'IEA production stats (counts)'!$E:$E,$D128,'IEA production stats (counts)'!$AQ:$AQ,$C128)</f>
        <v>26</v>
      </c>
      <c r="BP128" s="62">
        <f>SUMIFS('IEA production stats (counts)'!AG:AG,'IEA production stats (counts)'!$E:$E,$D128,'IEA production stats (counts)'!$AQ:$AQ,$C128)</f>
        <v>26</v>
      </c>
      <c r="BQ128" s="62">
        <f>SUMIFS('IEA production stats (counts)'!AH:AH,'IEA production stats (counts)'!$E:$E,$D128,'IEA production stats (counts)'!$AQ:$AQ,$C128)</f>
        <v>26</v>
      </c>
      <c r="BR128" s="62">
        <f>SUMIFS('IEA production stats (counts)'!AI:AI,'IEA production stats (counts)'!$E:$E,$D128,'IEA production stats (counts)'!$AQ:$AQ,$C128)</f>
        <v>26</v>
      </c>
      <c r="BS128" s="62">
        <f>SUMIFS('IEA production stats (counts)'!AJ:AJ,'IEA production stats (counts)'!$E:$E,$D128,'IEA production stats (counts)'!$AQ:$AQ,$C128)</f>
        <v>26</v>
      </c>
      <c r="BT128" s="62">
        <f>SUMIFS('IEA production stats (counts)'!AK:AK,'IEA production stats (counts)'!$E:$E,$D128,'IEA production stats (counts)'!$AQ:$AQ,$C128)</f>
        <v>26</v>
      </c>
      <c r="BU128" s="62">
        <f>SUMIFS('IEA production stats (counts)'!AL:AL,'IEA production stats (counts)'!$E:$E,$D128,'IEA production stats (counts)'!$AQ:$AQ,$C128)</f>
        <v>0</v>
      </c>
      <c r="BV128" s="66">
        <f t="shared" si="29"/>
        <v>86.666666666666671</v>
      </c>
      <c r="BW128" s="66">
        <f t="shared" si="48"/>
        <v>86.666666666666671</v>
      </c>
      <c r="BX128" s="66">
        <f t="shared" si="49"/>
        <v>86.666666666666671</v>
      </c>
      <c r="BY128" s="66">
        <f t="shared" si="50"/>
        <v>86.666666666666671</v>
      </c>
      <c r="BZ128" s="66">
        <f t="shared" si="30"/>
        <v>86.666666666666671</v>
      </c>
      <c r="CA128" s="66">
        <f t="shared" si="31"/>
        <v>86.666666666666671</v>
      </c>
      <c r="CB128" s="66">
        <f t="shared" si="32"/>
        <v>86.666666666666671</v>
      </c>
      <c r="CC128" s="66">
        <f t="shared" si="33"/>
        <v>86.666666666666671</v>
      </c>
      <c r="CD128" s="66">
        <f t="shared" si="34"/>
        <v>86.666666666666671</v>
      </c>
      <c r="CE128" s="66">
        <f t="shared" si="35"/>
        <v>86.666666666666671</v>
      </c>
      <c r="CF128" s="66">
        <f t="shared" si="36"/>
        <v>86.666666666666671</v>
      </c>
      <c r="CG128" s="66">
        <f t="shared" si="37"/>
        <v>86.666666666666671</v>
      </c>
      <c r="CH128" s="66">
        <f t="shared" si="38"/>
        <v>86.666666666666671</v>
      </c>
      <c r="CI128" s="66">
        <f t="shared" si="39"/>
        <v>86.666666666666671</v>
      </c>
      <c r="CJ128" s="66">
        <f t="shared" si="40"/>
        <v>86.666666666666671</v>
      </c>
      <c r="CK128" s="66">
        <f t="shared" si="41"/>
        <v>86.666666666666671</v>
      </c>
      <c r="CL128" s="66">
        <f t="shared" si="42"/>
        <v>86.666666666666671</v>
      </c>
      <c r="CM128" s="66">
        <f t="shared" si="43"/>
        <v>86.666666666666671</v>
      </c>
      <c r="CN128" s="66">
        <f t="shared" si="44"/>
        <v>86.666666666666671</v>
      </c>
      <c r="CO128" s="66">
        <f t="shared" si="45"/>
        <v>86.666666666666671</v>
      </c>
      <c r="CP128" s="66">
        <f t="shared" si="46"/>
        <v>86.666666666666671</v>
      </c>
      <c r="CQ128" s="66">
        <f t="shared" si="47"/>
        <v>0</v>
      </c>
    </row>
    <row r="129" spans="1:95" x14ac:dyDescent="0.25">
      <c r="A129" s="5" t="str">
        <f t="shared" si="53"/>
        <v>130TOTAL</v>
      </c>
      <c r="B129" s="3">
        <v>130</v>
      </c>
      <c r="C129" t="str">
        <f>VLOOKUP($B129,'Lookup codes'!$A:$C,2,FALSE)</f>
        <v>Asia (no high inc.)</v>
      </c>
      <c r="D129" t="s">
        <v>642</v>
      </c>
      <c r="E129" t="s">
        <v>643</v>
      </c>
      <c r="F129" t="s">
        <v>794</v>
      </c>
      <c r="G129" t="s">
        <v>528</v>
      </c>
      <c r="H129" s="45">
        <f>SUMIFS('IEA production stats by year'!Q:Q,'IEA production stats by year'!$E:$E,$D129,'IEA production stats by year'!$AQ:$AQ,$C129)</f>
        <v>105743622.49329999</v>
      </c>
      <c r="I129" s="45">
        <f>SUMIFS('IEA production stats by year'!R:R,'IEA production stats by year'!$E:$E,$D129,'IEA production stats by year'!$AQ:$AQ,$C129)</f>
        <v>108482945.02389999</v>
      </c>
      <c r="J129" s="45">
        <f>SUMIFS('IEA production stats by year'!S:S,'IEA production stats by year'!$E:$E,$D129,'IEA production stats by year'!$AQ:$AQ,$C129)</f>
        <v>111519918.1821</v>
      </c>
      <c r="K129" s="45">
        <f>SUMIFS('IEA production stats by year'!T:T,'IEA production stats by year'!$E:$E,$D129,'IEA production stats by year'!$AQ:$AQ,$C129)</f>
        <v>119002621.33569999</v>
      </c>
      <c r="L129" s="45">
        <f>SUMIFS('IEA production stats by year'!U:U,'IEA production stats by year'!$E:$E,$D129,'IEA production stats by year'!$AQ:$AQ,$C129)</f>
        <v>129069519.3818</v>
      </c>
      <c r="M129" s="45">
        <f>SUMIFS('IEA production stats by year'!V:V,'IEA production stats by year'!$E:$E,$D129,'IEA production stats by year'!$AQ:$AQ,$C129)</f>
        <v>137275846.81980002</v>
      </c>
      <c r="N129" s="45">
        <f>SUMIFS('IEA production stats by year'!W:W,'IEA production stats by year'!$E:$E,$D129,'IEA production stats by year'!$AQ:$AQ,$C129)</f>
        <v>145151585.66920003</v>
      </c>
      <c r="O129" s="45">
        <f>SUMIFS('IEA production stats by year'!X:X,'IEA production stats by year'!$E:$E,$D129,'IEA production stats by year'!$AQ:$AQ,$C129)</f>
        <v>152423394.553</v>
      </c>
      <c r="P129" s="45">
        <f>SUMIFS('IEA production stats by year'!Y:Y,'IEA production stats by year'!$E:$E,$D129,'IEA production stats by year'!$AQ:$AQ,$C129)</f>
        <v>156335464.87579998</v>
      </c>
      <c r="Q129" s="45">
        <f>SUMIFS('IEA production stats by year'!Z:Z,'IEA production stats by year'!$E:$E,$D129,'IEA production stats by year'!$AQ:$AQ,$C129)</f>
        <v>161186860.59359998</v>
      </c>
      <c r="R129" s="45">
        <f>SUMIFS('IEA production stats by year'!AA:AA,'IEA production stats by year'!$E:$E,$D129,'IEA production stats by year'!$AQ:$AQ,$C129)</f>
        <v>172381681.36579999</v>
      </c>
      <c r="S129" s="45">
        <f>SUMIFS('IEA production stats by year'!AB:AB,'IEA production stats by year'!$E:$E,$D129,'IEA production stats by year'!$AQ:$AQ,$C129)</f>
        <v>182806434.75780001</v>
      </c>
      <c r="T129" s="45">
        <f>SUMIFS('IEA production stats by year'!AC:AC,'IEA production stats by year'!$E:$E,$D129,'IEA production stats by year'!$AQ:$AQ,$C129)</f>
        <v>182357678.64559999</v>
      </c>
      <c r="U129" s="45">
        <f>SUMIFS('IEA production stats by year'!AD:AD,'IEA production stats by year'!$E:$E,$D129,'IEA production stats by year'!$AQ:$AQ,$C129)</f>
        <v>186299858.4707</v>
      </c>
      <c r="V129" s="45">
        <f>SUMIFS('IEA production stats by year'!AE:AE,'IEA production stats by year'!$E:$E,$D129,'IEA production stats by year'!$AQ:$AQ,$C129)</f>
        <v>189905313.5323</v>
      </c>
      <c r="W129" s="45">
        <f>SUMIFS('IEA production stats by year'!AF:AF,'IEA production stats by year'!$E:$E,$D129,'IEA production stats by year'!$AQ:$AQ,$C129)</f>
        <v>189335506.84159997</v>
      </c>
      <c r="X129" s="45">
        <f>SUMIFS('IEA production stats by year'!AG:AG,'IEA production stats by year'!$E:$E,$D129,'IEA production stats by year'!$AQ:$AQ,$C129)</f>
        <v>189516883.09110001</v>
      </c>
      <c r="Y129" s="45">
        <f>SUMIFS('IEA production stats by year'!AH:AH,'IEA production stats by year'!$E:$E,$D129,'IEA production stats by year'!$AQ:$AQ,$C129)</f>
        <v>195365552.99000001</v>
      </c>
      <c r="Z129" s="45">
        <f>SUMIFS('IEA production stats by year'!AI:AI,'IEA production stats by year'!$E:$E,$D129,'IEA production stats by year'!$AQ:$AQ,$C129)</f>
        <v>204443860.49130002</v>
      </c>
      <c r="AA129" s="45">
        <f>SUMIFS('IEA production stats by year'!AJ:AJ,'IEA production stats by year'!$E:$E,$D129,'IEA production stats by year'!$AQ:$AQ,$C129)</f>
        <v>208865308.41619998</v>
      </c>
      <c r="AB129" s="45">
        <f>SUMIFS('IEA production stats by year'!AK:AK,'IEA production stats by year'!$E:$E,$D129,'IEA production stats by year'!$AQ:$AQ,$C129)</f>
        <v>206555195.7042</v>
      </c>
      <c r="AC129" s="45">
        <f>SUMIFS('IEA production stats by year'!AL:AL,'IEA production stats by year'!$E:$E,$D129,'IEA production stats by year'!$AQ:$AQ,$C129)</f>
        <v>0</v>
      </c>
      <c r="AD129" s="58">
        <f>COUNTIFS('Country groupings'!$F:$F,$C129)-SUMIFS('IEA production stats (counts)'!Q:Q,'IEA production stats (counts)'!$E:$E,$D129,'IEA production stats (counts)'!$AQ:$AQ,$C129)</f>
        <v>4</v>
      </c>
      <c r="AE129" s="58">
        <f>COUNTIFS('Country groupings'!$F:$F,$C129)-SUMIFS('IEA production stats (counts)'!R:R,'IEA production stats (counts)'!$E:$E,$D129,'IEA production stats (counts)'!$AQ:$AQ,$C129)</f>
        <v>4</v>
      </c>
      <c r="AF129" s="58">
        <f>COUNTIFS('Country groupings'!$F:$F,$C129)-SUMIFS('IEA production stats (counts)'!S:S,'IEA production stats (counts)'!$E:$E,$D129,'IEA production stats (counts)'!$AQ:$AQ,$C129)</f>
        <v>4</v>
      </c>
      <c r="AG129" s="58">
        <f>COUNTIFS('Country groupings'!$F:$F,$C129)-SUMIFS('IEA production stats (counts)'!T:T,'IEA production stats (counts)'!$E:$E,$D129,'IEA production stats (counts)'!$AQ:$AQ,$C129)</f>
        <v>4</v>
      </c>
      <c r="AH129" s="58">
        <f>COUNTIFS('Country groupings'!$F:$F,$C129)-SUMIFS('IEA production stats (counts)'!U:U,'IEA production stats (counts)'!$E:$E,$D129,'IEA production stats (counts)'!$AQ:$AQ,$C129)</f>
        <v>4</v>
      </c>
      <c r="AI129" s="58">
        <f>COUNTIFS('Country groupings'!$F:$F,$C129)-SUMIFS('IEA production stats (counts)'!V:V,'IEA production stats (counts)'!$E:$E,$D129,'IEA production stats (counts)'!$AQ:$AQ,$C129)</f>
        <v>4</v>
      </c>
      <c r="AJ129" s="58">
        <f>COUNTIFS('Country groupings'!$F:$F,$C129)-SUMIFS('IEA production stats (counts)'!W:W,'IEA production stats (counts)'!$E:$E,$D129,'IEA production stats (counts)'!$AQ:$AQ,$C129)</f>
        <v>4</v>
      </c>
      <c r="AK129" s="58">
        <f>COUNTIFS('Country groupings'!$F:$F,$C129)-SUMIFS('IEA production stats (counts)'!X:X,'IEA production stats (counts)'!$E:$E,$D129,'IEA production stats (counts)'!$AQ:$AQ,$C129)</f>
        <v>4</v>
      </c>
      <c r="AL129" s="58">
        <f>COUNTIFS('Country groupings'!$F:$F,$C129)-SUMIFS('IEA production stats (counts)'!Y:Y,'IEA production stats (counts)'!$E:$E,$D129,'IEA production stats (counts)'!$AQ:$AQ,$C129)</f>
        <v>4</v>
      </c>
      <c r="AM129" s="58">
        <f>COUNTIFS('Country groupings'!$F:$F,$C129)-SUMIFS('IEA production stats (counts)'!Z:Z,'IEA production stats (counts)'!$E:$E,$D129,'IEA production stats (counts)'!$AQ:$AQ,$C129)</f>
        <v>4</v>
      </c>
      <c r="AN129" s="58">
        <f>COUNTIFS('Country groupings'!$F:$F,$C129)-SUMIFS('IEA production stats (counts)'!AA:AA,'IEA production stats (counts)'!$E:$E,$D129,'IEA production stats (counts)'!$AQ:$AQ,$C129)</f>
        <v>4</v>
      </c>
      <c r="AO129" s="58">
        <f>COUNTIFS('Country groupings'!$F:$F,$C129)-SUMIFS('IEA production stats (counts)'!AB:AB,'IEA production stats (counts)'!$E:$E,$D129,'IEA production stats (counts)'!$AQ:$AQ,$C129)</f>
        <v>4</v>
      </c>
      <c r="AP129" s="58">
        <f>COUNTIFS('Country groupings'!$F:$F,$C129)-SUMIFS('IEA production stats (counts)'!AC:AC,'IEA production stats (counts)'!$E:$E,$D129,'IEA production stats (counts)'!$AQ:$AQ,$C129)</f>
        <v>4</v>
      </c>
      <c r="AQ129" s="58">
        <f>COUNTIFS('Country groupings'!$F:$F,$C129)-SUMIFS('IEA production stats (counts)'!AD:AD,'IEA production stats (counts)'!$E:$E,$D129,'IEA production stats (counts)'!$AQ:$AQ,$C129)</f>
        <v>4</v>
      </c>
      <c r="AR129" s="58">
        <f>COUNTIFS('Country groupings'!$F:$F,$C129)-SUMIFS('IEA production stats (counts)'!AE:AE,'IEA production stats (counts)'!$E:$E,$D129,'IEA production stats (counts)'!$AQ:$AQ,$C129)</f>
        <v>4</v>
      </c>
      <c r="AS129" s="58">
        <f>COUNTIFS('Country groupings'!$F:$F,$C129)-SUMIFS('IEA production stats (counts)'!AF:AF,'IEA production stats (counts)'!$E:$E,$D129,'IEA production stats (counts)'!$AQ:$AQ,$C129)</f>
        <v>4</v>
      </c>
      <c r="AT129" s="58">
        <f>COUNTIFS('Country groupings'!$F:$F,$C129)-SUMIFS('IEA production stats (counts)'!AG:AG,'IEA production stats (counts)'!$E:$E,$D129,'IEA production stats (counts)'!$AQ:$AQ,$C129)</f>
        <v>4</v>
      </c>
      <c r="AU129" s="58">
        <f>COUNTIFS('Country groupings'!$F:$F,$C129)-SUMIFS('IEA production stats (counts)'!AH:AH,'IEA production stats (counts)'!$E:$E,$D129,'IEA production stats (counts)'!$AQ:$AQ,$C129)</f>
        <v>4</v>
      </c>
      <c r="AV129" s="58">
        <f>COUNTIFS('Country groupings'!$F:$F,$C129)-SUMIFS('IEA production stats (counts)'!AI:AI,'IEA production stats (counts)'!$E:$E,$D129,'IEA production stats (counts)'!$AQ:$AQ,$C129)</f>
        <v>4</v>
      </c>
      <c r="AW129" s="58">
        <f>COUNTIFS('Country groupings'!$F:$F,$C129)-SUMIFS('IEA production stats (counts)'!AJ:AJ,'IEA production stats (counts)'!$E:$E,$D129,'IEA production stats (counts)'!$AQ:$AQ,$C129)</f>
        <v>4</v>
      </c>
      <c r="AX129" s="58">
        <f>COUNTIFS('Country groupings'!$F:$F,$C129)-SUMIFS('IEA production stats (counts)'!AK:AK,'IEA production stats (counts)'!$E:$E,$D129,'IEA production stats (counts)'!$AQ:$AQ,$C129)</f>
        <v>4</v>
      </c>
      <c r="AY129" s="58">
        <f>COUNTIFS('Country groupings'!$F:$F,$C129)-SUMIFS('IEA production stats (counts)'!AL:AL,'IEA production stats (counts)'!$E:$E,$D129,'IEA production stats (counts)'!$AQ:$AQ,$C129)</f>
        <v>30</v>
      </c>
      <c r="AZ129" s="62">
        <f>SUMIFS('IEA production stats (counts)'!Q:Q,'IEA production stats (counts)'!$E:$E,$D129,'IEA production stats (counts)'!$AQ:$AQ,$C129)</f>
        <v>26</v>
      </c>
      <c r="BA129" s="62">
        <f>SUMIFS('IEA production stats (counts)'!R:R,'IEA production stats (counts)'!$E:$E,$D129,'IEA production stats (counts)'!$AQ:$AQ,$C129)</f>
        <v>26</v>
      </c>
      <c r="BB129" s="62">
        <f>SUMIFS('IEA production stats (counts)'!S:S,'IEA production stats (counts)'!$E:$E,$D129,'IEA production stats (counts)'!$AQ:$AQ,$C129)</f>
        <v>26</v>
      </c>
      <c r="BC129" s="62">
        <f>SUMIFS('IEA production stats (counts)'!T:T,'IEA production stats (counts)'!$E:$E,$D129,'IEA production stats (counts)'!$AQ:$AQ,$C129)</f>
        <v>26</v>
      </c>
      <c r="BD129" s="62">
        <f>SUMIFS('IEA production stats (counts)'!U:U,'IEA production stats (counts)'!$E:$E,$D129,'IEA production stats (counts)'!$AQ:$AQ,$C129)</f>
        <v>26</v>
      </c>
      <c r="BE129" s="62">
        <f>SUMIFS('IEA production stats (counts)'!V:V,'IEA production stats (counts)'!$E:$E,$D129,'IEA production stats (counts)'!$AQ:$AQ,$C129)</f>
        <v>26</v>
      </c>
      <c r="BF129" s="62">
        <f>SUMIFS('IEA production stats (counts)'!W:W,'IEA production stats (counts)'!$E:$E,$D129,'IEA production stats (counts)'!$AQ:$AQ,$C129)</f>
        <v>26</v>
      </c>
      <c r="BG129" s="62">
        <f>SUMIFS('IEA production stats (counts)'!X:X,'IEA production stats (counts)'!$E:$E,$D129,'IEA production stats (counts)'!$AQ:$AQ,$C129)</f>
        <v>26</v>
      </c>
      <c r="BH129" s="62">
        <f>SUMIFS('IEA production stats (counts)'!Y:Y,'IEA production stats (counts)'!$E:$E,$D129,'IEA production stats (counts)'!$AQ:$AQ,$C129)</f>
        <v>26</v>
      </c>
      <c r="BI129" s="62">
        <f>SUMIFS('IEA production stats (counts)'!Z:Z,'IEA production stats (counts)'!$E:$E,$D129,'IEA production stats (counts)'!$AQ:$AQ,$C129)</f>
        <v>26</v>
      </c>
      <c r="BJ129" s="62">
        <f>SUMIFS('IEA production stats (counts)'!AA:AA,'IEA production stats (counts)'!$E:$E,$D129,'IEA production stats (counts)'!$AQ:$AQ,$C129)</f>
        <v>26</v>
      </c>
      <c r="BK129" s="62">
        <f>SUMIFS('IEA production stats (counts)'!AB:AB,'IEA production stats (counts)'!$E:$E,$D129,'IEA production stats (counts)'!$AQ:$AQ,$C129)</f>
        <v>26</v>
      </c>
      <c r="BL129" s="62">
        <f>SUMIFS('IEA production stats (counts)'!AC:AC,'IEA production stats (counts)'!$E:$E,$D129,'IEA production stats (counts)'!$AQ:$AQ,$C129)</f>
        <v>26</v>
      </c>
      <c r="BM129" s="62">
        <f>SUMIFS('IEA production stats (counts)'!AD:AD,'IEA production stats (counts)'!$E:$E,$D129,'IEA production stats (counts)'!$AQ:$AQ,$C129)</f>
        <v>26</v>
      </c>
      <c r="BN129" s="62">
        <f>SUMIFS('IEA production stats (counts)'!AE:AE,'IEA production stats (counts)'!$E:$E,$D129,'IEA production stats (counts)'!$AQ:$AQ,$C129)</f>
        <v>26</v>
      </c>
      <c r="BO129" s="62">
        <f>SUMIFS('IEA production stats (counts)'!AF:AF,'IEA production stats (counts)'!$E:$E,$D129,'IEA production stats (counts)'!$AQ:$AQ,$C129)</f>
        <v>26</v>
      </c>
      <c r="BP129" s="62">
        <f>SUMIFS('IEA production stats (counts)'!AG:AG,'IEA production stats (counts)'!$E:$E,$D129,'IEA production stats (counts)'!$AQ:$AQ,$C129)</f>
        <v>26</v>
      </c>
      <c r="BQ129" s="62">
        <f>SUMIFS('IEA production stats (counts)'!AH:AH,'IEA production stats (counts)'!$E:$E,$D129,'IEA production stats (counts)'!$AQ:$AQ,$C129)</f>
        <v>26</v>
      </c>
      <c r="BR129" s="62">
        <f>SUMIFS('IEA production stats (counts)'!AI:AI,'IEA production stats (counts)'!$E:$E,$D129,'IEA production stats (counts)'!$AQ:$AQ,$C129)</f>
        <v>26</v>
      </c>
      <c r="BS129" s="62">
        <f>SUMIFS('IEA production stats (counts)'!AJ:AJ,'IEA production stats (counts)'!$E:$E,$D129,'IEA production stats (counts)'!$AQ:$AQ,$C129)</f>
        <v>26</v>
      </c>
      <c r="BT129" s="62">
        <f>SUMIFS('IEA production stats (counts)'!AK:AK,'IEA production stats (counts)'!$E:$E,$D129,'IEA production stats (counts)'!$AQ:$AQ,$C129)</f>
        <v>26</v>
      </c>
      <c r="BU129" s="62">
        <f>SUMIFS('IEA production stats (counts)'!AL:AL,'IEA production stats (counts)'!$E:$E,$D129,'IEA production stats (counts)'!$AQ:$AQ,$C129)</f>
        <v>0</v>
      </c>
      <c r="BV129" s="66">
        <f t="shared" si="29"/>
        <v>86.666666666666671</v>
      </c>
      <c r="BW129" s="66">
        <f t="shared" si="48"/>
        <v>86.666666666666671</v>
      </c>
      <c r="BX129" s="66">
        <f t="shared" si="49"/>
        <v>86.666666666666671</v>
      </c>
      <c r="BY129" s="66">
        <f t="shared" si="50"/>
        <v>86.666666666666671</v>
      </c>
      <c r="BZ129" s="66">
        <f t="shared" si="30"/>
        <v>86.666666666666671</v>
      </c>
      <c r="CA129" s="66">
        <f t="shared" si="31"/>
        <v>86.666666666666671</v>
      </c>
      <c r="CB129" s="66">
        <f t="shared" si="32"/>
        <v>86.666666666666671</v>
      </c>
      <c r="CC129" s="66">
        <f t="shared" si="33"/>
        <v>86.666666666666671</v>
      </c>
      <c r="CD129" s="66">
        <f t="shared" si="34"/>
        <v>86.666666666666671</v>
      </c>
      <c r="CE129" s="66">
        <f t="shared" si="35"/>
        <v>86.666666666666671</v>
      </c>
      <c r="CF129" s="66">
        <f t="shared" si="36"/>
        <v>86.666666666666671</v>
      </c>
      <c r="CG129" s="66">
        <f t="shared" si="37"/>
        <v>86.666666666666671</v>
      </c>
      <c r="CH129" s="66">
        <f t="shared" si="38"/>
        <v>86.666666666666671</v>
      </c>
      <c r="CI129" s="66">
        <f t="shared" si="39"/>
        <v>86.666666666666671</v>
      </c>
      <c r="CJ129" s="66">
        <f t="shared" si="40"/>
        <v>86.666666666666671</v>
      </c>
      <c r="CK129" s="66">
        <f t="shared" si="41"/>
        <v>86.666666666666671</v>
      </c>
      <c r="CL129" s="66">
        <f t="shared" si="42"/>
        <v>86.666666666666671</v>
      </c>
      <c r="CM129" s="66">
        <f t="shared" si="43"/>
        <v>86.666666666666671</v>
      </c>
      <c r="CN129" s="66">
        <f t="shared" si="44"/>
        <v>86.666666666666671</v>
      </c>
      <c r="CO129" s="66">
        <f t="shared" si="45"/>
        <v>86.666666666666671</v>
      </c>
      <c r="CP129" s="66">
        <f t="shared" si="46"/>
        <v>86.666666666666671</v>
      </c>
      <c r="CQ129" s="66">
        <f t="shared" si="47"/>
        <v>0</v>
      </c>
    </row>
    <row r="130" spans="1:95" x14ac:dyDescent="0.25">
      <c r="A130" s="5" t="str">
        <f>B130&amp;D130</f>
        <v>150HYDRO</v>
      </c>
      <c r="B130" s="3">
        <v>150</v>
      </c>
      <c r="C130" t="str">
        <f>VLOOKUP($B130,'Lookup codes'!$A:$C,2,FALSE)</f>
        <v>High income (no LAC)</v>
      </c>
      <c r="D130" t="s">
        <v>539</v>
      </c>
      <c r="E130" t="s">
        <v>540</v>
      </c>
      <c r="F130" t="s">
        <v>794</v>
      </c>
      <c r="G130" t="s">
        <v>528</v>
      </c>
      <c r="H130" s="45">
        <f>SUMIFS('IEA production stats by year'!Q:Q,'IEA production stats by year'!$E:$E,$D130,'IEA production stats by year'!$AQ:$AQ,$C130)</f>
        <v>4554163.6862000003</v>
      </c>
      <c r="I130" s="45">
        <f>SUMIFS('IEA production stats by year'!R:R,'IEA production stats by year'!$E:$E,$D130,'IEA production stats by year'!$AQ:$AQ,$C130)</f>
        <v>4233660.1773000006</v>
      </c>
      <c r="J130" s="45">
        <f>SUMIFS('IEA production stats by year'!S:S,'IEA production stats by year'!$E:$E,$D130,'IEA production stats by year'!$AQ:$AQ,$C130)</f>
        <v>4373012.1503999997</v>
      </c>
      <c r="K130" s="45">
        <f>SUMIFS('IEA production stats by year'!T:T,'IEA production stats by year'!$E:$E,$D130,'IEA production stats by year'!$AQ:$AQ,$C130)</f>
        <v>4306207.1384000005</v>
      </c>
      <c r="L130" s="45">
        <f>SUMIFS('IEA production stats by year'!U:U,'IEA production stats by year'!$E:$E,$D130,'IEA production stats by year'!$AQ:$AQ,$C130)</f>
        <v>4365569.8369999994</v>
      </c>
      <c r="M130" s="45">
        <f>SUMIFS('IEA production stats by year'!V:V,'IEA production stats by year'!$E:$E,$D130,'IEA production stats by year'!$AQ:$AQ,$C130)</f>
        <v>4378781.4182000011</v>
      </c>
      <c r="N130" s="45">
        <f>SUMIFS('IEA production stats by year'!W:W,'IEA production stats by year'!$E:$E,$D130,'IEA production stats by year'!$AQ:$AQ,$C130)</f>
        <v>4418382.6932000006</v>
      </c>
      <c r="O130" s="45">
        <f>SUMIFS('IEA production stats by year'!X:X,'IEA production stats by year'!$E:$E,$D130,'IEA production stats by year'!$AQ:$AQ,$C130)</f>
        <v>4339963.3724999996</v>
      </c>
      <c r="P130" s="45">
        <f>SUMIFS('IEA production stats by year'!Y:Y,'IEA production stats by year'!$E:$E,$D130,'IEA production stats by year'!$AQ:$AQ,$C130)</f>
        <v>4494364.8022999996</v>
      </c>
      <c r="Q130" s="45">
        <f>SUMIFS('IEA production stats by year'!Z:Z,'IEA production stats by year'!$E:$E,$D130,'IEA production stats by year'!$AQ:$AQ,$C130)</f>
        <v>4506151.3605000004</v>
      </c>
      <c r="R130" s="45">
        <f>SUMIFS('IEA production stats by year'!AA:AA,'IEA production stats by year'!$E:$E,$D130,'IEA production stats by year'!$AQ:$AQ,$C130)</f>
        <v>4524336.4583999999</v>
      </c>
      <c r="S130" s="45">
        <f>SUMIFS('IEA production stats by year'!AB:AB,'IEA production stats by year'!$E:$E,$D130,'IEA production stats by year'!$AQ:$AQ,$C130)</f>
        <v>4642058.7654999997</v>
      </c>
      <c r="T130" s="45">
        <f>SUMIFS('IEA production stats by year'!AC:AC,'IEA production stats by year'!$E:$E,$D130,'IEA production stats by year'!$AQ:$AQ,$C130)</f>
        <v>4645965.8328000009</v>
      </c>
      <c r="U130" s="45">
        <f>SUMIFS('IEA production stats by year'!AD:AD,'IEA production stats by year'!$E:$E,$D130,'IEA production stats by year'!$AQ:$AQ,$C130)</f>
        <v>4754305.9478999991</v>
      </c>
      <c r="V130" s="45">
        <f>SUMIFS('IEA production stats by year'!AE:AE,'IEA production stats by year'!$E:$E,$D130,'IEA production stats by year'!$AQ:$AQ,$C130)</f>
        <v>4722477.9363000002</v>
      </c>
      <c r="W130" s="45">
        <f>SUMIFS('IEA production stats by year'!AF:AF,'IEA production stats by year'!$E:$E,$D130,'IEA production stats by year'!$AQ:$AQ,$C130)</f>
        <v>4570759.3283000011</v>
      </c>
      <c r="X130" s="45">
        <f>SUMIFS('IEA production stats by year'!AG:AG,'IEA production stats by year'!$E:$E,$D130,'IEA production stats by year'!$AQ:$AQ,$C130)</f>
        <v>4673898.1819000002</v>
      </c>
      <c r="Y130" s="45">
        <f>SUMIFS('IEA production stats by year'!AH:AH,'IEA production stats by year'!$E:$E,$D130,'IEA production stats by year'!$AQ:$AQ,$C130)</f>
        <v>4673368.5895999987</v>
      </c>
      <c r="Z130" s="45">
        <f>SUMIFS('IEA production stats by year'!AI:AI,'IEA production stats by year'!$E:$E,$D130,'IEA production stats by year'!$AQ:$AQ,$C130)</f>
        <v>4758655.8155000005</v>
      </c>
      <c r="AA130" s="45">
        <f>SUMIFS('IEA production stats by year'!AJ:AJ,'IEA production stats by year'!$E:$E,$D130,'IEA production stats by year'!$AQ:$AQ,$C130)</f>
        <v>4608470.8617000012</v>
      </c>
      <c r="AB130" s="45">
        <f>SUMIFS('IEA production stats by year'!AK:AK,'IEA production stats by year'!$E:$E,$D130,'IEA production stats by year'!$AQ:$AQ,$C130)</f>
        <v>4759609.3632000005</v>
      </c>
      <c r="AC130" s="45">
        <f>SUMIFS('IEA production stats by year'!AL:AL,'IEA production stats by year'!$E:$E,$D130,'IEA production stats by year'!$AQ:$AQ,$C130)</f>
        <v>4626736.8986999998</v>
      </c>
      <c r="AD130" s="58">
        <f>COUNTIFS('Country groupings'!$F:$F,$C130)-SUMIFS('IEA production stats (counts)'!Q:Q,'IEA production stats (counts)'!$E:$E,$D130,'IEA production stats (counts)'!$AQ:$AQ,$C130)</f>
        <v>6</v>
      </c>
      <c r="AE130" s="58">
        <f>COUNTIFS('Country groupings'!$F:$F,$C130)-SUMIFS('IEA production stats (counts)'!R:R,'IEA production stats (counts)'!$E:$E,$D130,'IEA production stats (counts)'!$AQ:$AQ,$C130)</f>
        <v>6</v>
      </c>
      <c r="AF130" s="58">
        <f>COUNTIFS('Country groupings'!$F:$F,$C130)-SUMIFS('IEA production stats (counts)'!S:S,'IEA production stats (counts)'!$E:$E,$D130,'IEA production stats (counts)'!$AQ:$AQ,$C130)</f>
        <v>6</v>
      </c>
      <c r="AG130" s="58">
        <f>COUNTIFS('Country groupings'!$F:$F,$C130)-SUMIFS('IEA production stats (counts)'!T:T,'IEA production stats (counts)'!$E:$E,$D130,'IEA production stats (counts)'!$AQ:$AQ,$C130)</f>
        <v>6</v>
      </c>
      <c r="AH130" s="58">
        <f>COUNTIFS('Country groupings'!$F:$F,$C130)-SUMIFS('IEA production stats (counts)'!U:U,'IEA production stats (counts)'!$E:$E,$D130,'IEA production stats (counts)'!$AQ:$AQ,$C130)</f>
        <v>6</v>
      </c>
      <c r="AI130" s="58">
        <f>COUNTIFS('Country groupings'!$F:$F,$C130)-SUMIFS('IEA production stats (counts)'!V:V,'IEA production stats (counts)'!$E:$E,$D130,'IEA production stats (counts)'!$AQ:$AQ,$C130)</f>
        <v>6</v>
      </c>
      <c r="AJ130" s="58">
        <f>COUNTIFS('Country groupings'!$F:$F,$C130)-SUMIFS('IEA production stats (counts)'!W:W,'IEA production stats (counts)'!$E:$E,$D130,'IEA production stats (counts)'!$AQ:$AQ,$C130)</f>
        <v>6</v>
      </c>
      <c r="AK130" s="58">
        <f>COUNTIFS('Country groupings'!$F:$F,$C130)-SUMIFS('IEA production stats (counts)'!X:X,'IEA production stats (counts)'!$E:$E,$D130,'IEA production stats (counts)'!$AQ:$AQ,$C130)</f>
        <v>6</v>
      </c>
      <c r="AL130" s="58">
        <f>COUNTIFS('Country groupings'!$F:$F,$C130)-SUMIFS('IEA production stats (counts)'!Y:Y,'IEA production stats (counts)'!$E:$E,$D130,'IEA production stats (counts)'!$AQ:$AQ,$C130)</f>
        <v>6</v>
      </c>
      <c r="AM130" s="58">
        <f>COUNTIFS('Country groupings'!$F:$F,$C130)-SUMIFS('IEA production stats (counts)'!Z:Z,'IEA production stats (counts)'!$E:$E,$D130,'IEA production stats (counts)'!$AQ:$AQ,$C130)</f>
        <v>6</v>
      </c>
      <c r="AN130" s="58">
        <f>COUNTIFS('Country groupings'!$F:$F,$C130)-SUMIFS('IEA production stats (counts)'!AA:AA,'IEA production stats (counts)'!$E:$E,$D130,'IEA production stats (counts)'!$AQ:$AQ,$C130)</f>
        <v>6</v>
      </c>
      <c r="AO130" s="58">
        <f>COUNTIFS('Country groupings'!$F:$F,$C130)-SUMIFS('IEA production stats (counts)'!AB:AB,'IEA production stats (counts)'!$E:$E,$D130,'IEA production stats (counts)'!$AQ:$AQ,$C130)</f>
        <v>6</v>
      </c>
      <c r="AP130" s="58">
        <f>COUNTIFS('Country groupings'!$F:$F,$C130)-SUMIFS('IEA production stats (counts)'!AC:AC,'IEA production stats (counts)'!$E:$E,$D130,'IEA production stats (counts)'!$AQ:$AQ,$C130)</f>
        <v>6</v>
      </c>
      <c r="AQ130" s="58">
        <f>COUNTIFS('Country groupings'!$F:$F,$C130)-SUMIFS('IEA production stats (counts)'!AD:AD,'IEA production stats (counts)'!$E:$E,$D130,'IEA production stats (counts)'!$AQ:$AQ,$C130)</f>
        <v>6</v>
      </c>
      <c r="AR130" s="58">
        <f>COUNTIFS('Country groupings'!$F:$F,$C130)-SUMIFS('IEA production stats (counts)'!AE:AE,'IEA production stats (counts)'!$E:$E,$D130,'IEA production stats (counts)'!$AQ:$AQ,$C130)</f>
        <v>6</v>
      </c>
      <c r="AS130" s="58">
        <f>COUNTIFS('Country groupings'!$F:$F,$C130)-SUMIFS('IEA production stats (counts)'!AF:AF,'IEA production stats (counts)'!$E:$E,$D130,'IEA production stats (counts)'!$AQ:$AQ,$C130)</f>
        <v>6</v>
      </c>
      <c r="AT130" s="58">
        <f>COUNTIFS('Country groupings'!$F:$F,$C130)-SUMIFS('IEA production stats (counts)'!AG:AG,'IEA production stats (counts)'!$E:$E,$D130,'IEA production stats (counts)'!$AQ:$AQ,$C130)</f>
        <v>7</v>
      </c>
      <c r="AU130" s="58">
        <f>COUNTIFS('Country groupings'!$F:$F,$C130)-SUMIFS('IEA production stats (counts)'!AH:AH,'IEA production stats (counts)'!$E:$E,$D130,'IEA production stats (counts)'!$AQ:$AQ,$C130)</f>
        <v>7</v>
      </c>
      <c r="AV130" s="58">
        <f>COUNTIFS('Country groupings'!$F:$F,$C130)-SUMIFS('IEA production stats (counts)'!AI:AI,'IEA production stats (counts)'!$E:$E,$D130,'IEA production stats (counts)'!$AQ:$AQ,$C130)</f>
        <v>7</v>
      </c>
      <c r="AW130" s="58">
        <f>COUNTIFS('Country groupings'!$F:$F,$C130)-SUMIFS('IEA production stats (counts)'!AJ:AJ,'IEA production stats (counts)'!$E:$E,$D130,'IEA production stats (counts)'!$AQ:$AQ,$C130)</f>
        <v>7</v>
      </c>
      <c r="AX130" s="58">
        <f>COUNTIFS('Country groupings'!$F:$F,$C130)-SUMIFS('IEA production stats (counts)'!AK:AK,'IEA production stats (counts)'!$E:$E,$D130,'IEA production stats (counts)'!$AQ:$AQ,$C130)</f>
        <v>7</v>
      </c>
      <c r="AY130" s="58">
        <f>COUNTIFS('Country groupings'!$F:$F,$C130)-SUMIFS('IEA production stats (counts)'!AL:AL,'IEA production stats (counts)'!$E:$E,$D130,'IEA production stats (counts)'!$AQ:$AQ,$C130)</f>
        <v>15</v>
      </c>
      <c r="AZ130" s="62">
        <f>SUMIFS('IEA production stats (counts)'!Q:Q,'IEA production stats (counts)'!$E:$E,$D130,'IEA production stats (counts)'!$AQ:$AQ,$C130)</f>
        <v>44</v>
      </c>
      <c r="BA130" s="62">
        <f>SUMIFS('IEA production stats (counts)'!R:R,'IEA production stats (counts)'!$E:$E,$D130,'IEA production stats (counts)'!$AQ:$AQ,$C130)</f>
        <v>44</v>
      </c>
      <c r="BB130" s="62">
        <f>SUMIFS('IEA production stats (counts)'!S:S,'IEA production stats (counts)'!$E:$E,$D130,'IEA production stats (counts)'!$AQ:$AQ,$C130)</f>
        <v>44</v>
      </c>
      <c r="BC130" s="62">
        <f>SUMIFS('IEA production stats (counts)'!T:T,'IEA production stats (counts)'!$E:$E,$D130,'IEA production stats (counts)'!$AQ:$AQ,$C130)</f>
        <v>44</v>
      </c>
      <c r="BD130" s="62">
        <f>SUMIFS('IEA production stats (counts)'!U:U,'IEA production stats (counts)'!$E:$E,$D130,'IEA production stats (counts)'!$AQ:$AQ,$C130)</f>
        <v>44</v>
      </c>
      <c r="BE130" s="62">
        <f>SUMIFS('IEA production stats (counts)'!V:V,'IEA production stats (counts)'!$E:$E,$D130,'IEA production stats (counts)'!$AQ:$AQ,$C130)</f>
        <v>44</v>
      </c>
      <c r="BF130" s="62">
        <f>SUMIFS('IEA production stats (counts)'!W:W,'IEA production stats (counts)'!$E:$E,$D130,'IEA production stats (counts)'!$AQ:$AQ,$C130)</f>
        <v>44</v>
      </c>
      <c r="BG130" s="62">
        <f>SUMIFS('IEA production stats (counts)'!X:X,'IEA production stats (counts)'!$E:$E,$D130,'IEA production stats (counts)'!$AQ:$AQ,$C130)</f>
        <v>44</v>
      </c>
      <c r="BH130" s="62">
        <f>SUMIFS('IEA production stats (counts)'!Y:Y,'IEA production stats (counts)'!$E:$E,$D130,'IEA production stats (counts)'!$AQ:$AQ,$C130)</f>
        <v>44</v>
      </c>
      <c r="BI130" s="62">
        <f>SUMIFS('IEA production stats (counts)'!Z:Z,'IEA production stats (counts)'!$E:$E,$D130,'IEA production stats (counts)'!$AQ:$AQ,$C130)</f>
        <v>44</v>
      </c>
      <c r="BJ130" s="62">
        <f>SUMIFS('IEA production stats (counts)'!AA:AA,'IEA production stats (counts)'!$E:$E,$D130,'IEA production stats (counts)'!$AQ:$AQ,$C130)</f>
        <v>44</v>
      </c>
      <c r="BK130" s="62">
        <f>SUMIFS('IEA production stats (counts)'!AB:AB,'IEA production stats (counts)'!$E:$E,$D130,'IEA production stats (counts)'!$AQ:$AQ,$C130)</f>
        <v>44</v>
      </c>
      <c r="BL130" s="62">
        <f>SUMIFS('IEA production stats (counts)'!AC:AC,'IEA production stats (counts)'!$E:$E,$D130,'IEA production stats (counts)'!$AQ:$AQ,$C130)</f>
        <v>44</v>
      </c>
      <c r="BM130" s="62">
        <f>SUMIFS('IEA production stats (counts)'!AD:AD,'IEA production stats (counts)'!$E:$E,$D130,'IEA production stats (counts)'!$AQ:$AQ,$C130)</f>
        <v>44</v>
      </c>
      <c r="BN130" s="62">
        <f>SUMIFS('IEA production stats (counts)'!AE:AE,'IEA production stats (counts)'!$E:$E,$D130,'IEA production stats (counts)'!$AQ:$AQ,$C130)</f>
        <v>44</v>
      </c>
      <c r="BO130" s="62">
        <f>SUMIFS('IEA production stats (counts)'!AF:AF,'IEA production stats (counts)'!$E:$E,$D130,'IEA production stats (counts)'!$AQ:$AQ,$C130)</f>
        <v>44</v>
      </c>
      <c r="BP130" s="62">
        <f>SUMIFS('IEA production stats (counts)'!AG:AG,'IEA production stats (counts)'!$E:$E,$D130,'IEA production stats (counts)'!$AQ:$AQ,$C130)</f>
        <v>43</v>
      </c>
      <c r="BQ130" s="62">
        <f>SUMIFS('IEA production stats (counts)'!AH:AH,'IEA production stats (counts)'!$E:$E,$D130,'IEA production stats (counts)'!$AQ:$AQ,$C130)</f>
        <v>43</v>
      </c>
      <c r="BR130" s="62">
        <f>SUMIFS('IEA production stats (counts)'!AI:AI,'IEA production stats (counts)'!$E:$E,$D130,'IEA production stats (counts)'!$AQ:$AQ,$C130)</f>
        <v>43</v>
      </c>
      <c r="BS130" s="62">
        <f>SUMIFS('IEA production stats (counts)'!AJ:AJ,'IEA production stats (counts)'!$E:$E,$D130,'IEA production stats (counts)'!$AQ:$AQ,$C130)</f>
        <v>43</v>
      </c>
      <c r="BT130" s="62">
        <f>SUMIFS('IEA production stats (counts)'!AK:AK,'IEA production stats (counts)'!$E:$E,$D130,'IEA production stats (counts)'!$AQ:$AQ,$C130)</f>
        <v>43</v>
      </c>
      <c r="BU130" s="62">
        <f>SUMIFS('IEA production stats (counts)'!AL:AL,'IEA production stats (counts)'!$E:$E,$D130,'IEA production stats (counts)'!$AQ:$AQ,$C130)</f>
        <v>35</v>
      </c>
      <c r="BV130" s="66">
        <f t="shared" si="29"/>
        <v>88</v>
      </c>
      <c r="BW130" s="66">
        <f t="shared" si="48"/>
        <v>88</v>
      </c>
      <c r="BX130" s="66">
        <f t="shared" si="49"/>
        <v>88</v>
      </c>
      <c r="BY130" s="66">
        <f t="shared" si="50"/>
        <v>88</v>
      </c>
      <c r="BZ130" s="66">
        <f t="shared" si="30"/>
        <v>88</v>
      </c>
      <c r="CA130" s="66">
        <f t="shared" si="31"/>
        <v>88</v>
      </c>
      <c r="CB130" s="66">
        <f t="shared" si="32"/>
        <v>88</v>
      </c>
      <c r="CC130" s="66">
        <f t="shared" si="33"/>
        <v>88</v>
      </c>
      <c r="CD130" s="66">
        <f t="shared" si="34"/>
        <v>88</v>
      </c>
      <c r="CE130" s="66">
        <f t="shared" si="35"/>
        <v>88</v>
      </c>
      <c r="CF130" s="66">
        <f t="shared" si="36"/>
        <v>88</v>
      </c>
      <c r="CG130" s="66">
        <f t="shared" si="37"/>
        <v>88</v>
      </c>
      <c r="CH130" s="66">
        <f t="shared" si="38"/>
        <v>88</v>
      </c>
      <c r="CI130" s="66">
        <f t="shared" si="39"/>
        <v>88</v>
      </c>
      <c r="CJ130" s="66">
        <f t="shared" si="40"/>
        <v>88</v>
      </c>
      <c r="CK130" s="66">
        <f t="shared" si="41"/>
        <v>88</v>
      </c>
      <c r="CL130" s="66">
        <f t="shared" si="42"/>
        <v>86</v>
      </c>
      <c r="CM130" s="66">
        <f t="shared" si="43"/>
        <v>86</v>
      </c>
      <c r="CN130" s="66">
        <f t="shared" si="44"/>
        <v>86</v>
      </c>
      <c r="CO130" s="66">
        <f t="shared" si="45"/>
        <v>86</v>
      </c>
      <c r="CP130" s="66">
        <f t="shared" si="46"/>
        <v>86</v>
      </c>
      <c r="CQ130" s="66">
        <f t="shared" si="47"/>
        <v>70</v>
      </c>
    </row>
    <row r="131" spans="1:95" x14ac:dyDescent="0.25">
      <c r="A131" s="5" t="str">
        <f t="shared" ref="A131:A145" si="54">B131&amp;D131</f>
        <v>150GEOTHERM</v>
      </c>
      <c r="B131" s="3">
        <v>150</v>
      </c>
      <c r="C131" t="str">
        <f>VLOOKUP($B131,'Lookup codes'!$A:$C,2,FALSE)</f>
        <v>High income (no LAC)</v>
      </c>
      <c r="D131" t="s">
        <v>610</v>
      </c>
      <c r="E131" t="s">
        <v>611</v>
      </c>
      <c r="F131" t="s">
        <v>794</v>
      </c>
      <c r="G131" t="s">
        <v>528</v>
      </c>
      <c r="H131" s="45">
        <f>SUMIFS('IEA production stats by year'!Q:Q,'IEA production stats by year'!$E:$E,$D131,'IEA production stats by year'!$AQ:$AQ,$C131)</f>
        <v>1029726.9180000002</v>
      </c>
      <c r="I131" s="45">
        <f>SUMIFS('IEA production stats by year'!R:R,'IEA production stats by year'!$E:$E,$D131,'IEA production stats by year'!$AQ:$AQ,$C131)</f>
        <v>1004034.3896000001</v>
      </c>
      <c r="J131" s="45">
        <f>SUMIFS('IEA production stats by year'!S:S,'IEA production stats by year'!$E:$E,$D131,'IEA production stats by year'!$AQ:$AQ,$C131)</f>
        <v>813130.91310000001</v>
      </c>
      <c r="K131" s="45">
        <f>SUMIFS('IEA production stats by year'!T:T,'IEA production stats by year'!$E:$E,$D131,'IEA production stats by year'!$AQ:$AQ,$C131)</f>
        <v>847602.26530000009</v>
      </c>
      <c r="L131" s="45">
        <f>SUMIFS('IEA production stats by year'!U:U,'IEA production stats by year'!$E:$E,$D131,'IEA production stats by year'!$AQ:$AQ,$C131)</f>
        <v>853916.48710000003</v>
      </c>
      <c r="M131" s="45">
        <f>SUMIFS('IEA production stats by year'!V:V,'IEA production stats by year'!$E:$E,$D131,'IEA production stats by year'!$AQ:$AQ,$C131)</f>
        <v>858757.81349999993</v>
      </c>
      <c r="N131" s="45">
        <f>SUMIFS('IEA production stats by year'!W:W,'IEA production stats by year'!$E:$E,$D131,'IEA production stats by year'!$AQ:$AQ,$C131)</f>
        <v>893644.99459999998</v>
      </c>
      <c r="O131" s="45">
        <f>SUMIFS('IEA production stats by year'!X:X,'IEA production stats by year'!$E:$E,$D131,'IEA production stats by year'!$AQ:$AQ,$C131)</f>
        <v>935314.97169999999</v>
      </c>
      <c r="P131" s="45">
        <f>SUMIFS('IEA production stats by year'!Y:Y,'IEA production stats by year'!$E:$E,$D131,'IEA production stats by year'!$AQ:$AQ,$C131)</f>
        <v>922572.37040000013</v>
      </c>
      <c r="Q131" s="45">
        <f>SUMIFS('IEA production stats by year'!Z:Z,'IEA production stats by year'!$E:$E,$D131,'IEA production stats by year'!$AQ:$AQ,$C131)</f>
        <v>949224.99490000005</v>
      </c>
      <c r="R131" s="45">
        <f>SUMIFS('IEA production stats by year'!AA:AA,'IEA production stats by year'!$E:$E,$D131,'IEA production stats by year'!$AQ:$AQ,$C131)</f>
        <v>976231.85639999993</v>
      </c>
      <c r="S131" s="45">
        <f>SUMIFS('IEA production stats by year'!AB:AB,'IEA production stats by year'!$E:$E,$D131,'IEA production stats by year'!$AQ:$AQ,$C131)</f>
        <v>1022642.9824999999</v>
      </c>
      <c r="T131" s="45">
        <f>SUMIFS('IEA production stats by year'!AC:AC,'IEA production stats by year'!$E:$E,$D131,'IEA production stats by year'!$AQ:$AQ,$C131)</f>
        <v>1022591.5348999999</v>
      </c>
      <c r="U131" s="45">
        <f>SUMIFS('IEA production stats by year'!AD:AD,'IEA production stats by year'!$E:$E,$D131,'IEA production stats by year'!$AQ:$AQ,$C131)</f>
        <v>1061502.4985</v>
      </c>
      <c r="V131" s="45">
        <f>SUMIFS('IEA production stats by year'!AE:AE,'IEA production stats by year'!$E:$E,$D131,'IEA production stats by year'!$AQ:$AQ,$C131)</f>
        <v>1092921.9538999998</v>
      </c>
      <c r="W131" s="45">
        <f>SUMIFS('IEA production stats by year'!AF:AF,'IEA production stats by year'!$E:$E,$D131,'IEA production stats by year'!$AQ:$AQ,$C131)</f>
        <v>1100166.0600999999</v>
      </c>
      <c r="X131" s="45">
        <f>SUMIFS('IEA production stats by year'!AG:AG,'IEA production stats by year'!$E:$E,$D131,'IEA production stats by year'!$AQ:$AQ,$C131)</f>
        <v>1095869.4859</v>
      </c>
      <c r="Y131" s="45">
        <f>SUMIFS('IEA production stats by year'!AH:AH,'IEA production stats by year'!$E:$E,$D131,'IEA production stats by year'!$AQ:$AQ,$C131)</f>
        <v>1112628.5851000003</v>
      </c>
      <c r="Z131" s="45">
        <f>SUMIFS('IEA production stats by year'!AI:AI,'IEA production stats by year'!$E:$E,$D131,'IEA production stats by year'!$AQ:$AQ,$C131)</f>
        <v>1178402.9198999999</v>
      </c>
      <c r="AA131" s="45">
        <f>SUMIFS('IEA production stats by year'!AJ:AJ,'IEA production stats by year'!$E:$E,$D131,'IEA production stats by year'!$AQ:$AQ,$C131)</f>
        <v>1159812.8959000001</v>
      </c>
      <c r="AB131" s="45">
        <f>SUMIFS('IEA production stats by year'!AK:AK,'IEA production stats by year'!$E:$E,$D131,'IEA production stats by year'!$AQ:$AQ,$C131)</f>
        <v>1172534.3704000001</v>
      </c>
      <c r="AC131" s="45">
        <f>SUMIFS('IEA production stats by year'!AL:AL,'IEA production stats by year'!$E:$E,$D131,'IEA production stats by year'!$AQ:$AQ,$C131)</f>
        <v>1158365.1464</v>
      </c>
      <c r="AD131" s="58">
        <f>COUNTIFS('Country groupings'!$F:$F,$C131)-SUMIFS('IEA production stats (counts)'!Q:Q,'IEA production stats (counts)'!$E:$E,$D131,'IEA production stats (counts)'!$AQ:$AQ,$C131)</f>
        <v>7</v>
      </c>
      <c r="AE131" s="58">
        <f>COUNTIFS('Country groupings'!$F:$F,$C131)-SUMIFS('IEA production stats (counts)'!R:R,'IEA production stats (counts)'!$E:$E,$D131,'IEA production stats (counts)'!$AQ:$AQ,$C131)</f>
        <v>7</v>
      </c>
      <c r="AF131" s="58">
        <f>COUNTIFS('Country groupings'!$F:$F,$C131)-SUMIFS('IEA production stats (counts)'!S:S,'IEA production stats (counts)'!$E:$E,$D131,'IEA production stats (counts)'!$AQ:$AQ,$C131)</f>
        <v>7</v>
      </c>
      <c r="AG131" s="58">
        <f>COUNTIFS('Country groupings'!$F:$F,$C131)-SUMIFS('IEA production stats (counts)'!T:T,'IEA production stats (counts)'!$E:$E,$D131,'IEA production stats (counts)'!$AQ:$AQ,$C131)</f>
        <v>6</v>
      </c>
      <c r="AH131" s="58">
        <f>COUNTIFS('Country groupings'!$F:$F,$C131)-SUMIFS('IEA production stats (counts)'!U:U,'IEA production stats (counts)'!$E:$E,$D131,'IEA production stats (counts)'!$AQ:$AQ,$C131)</f>
        <v>6</v>
      </c>
      <c r="AI131" s="58">
        <f>COUNTIFS('Country groupings'!$F:$F,$C131)-SUMIFS('IEA production stats (counts)'!V:V,'IEA production stats (counts)'!$E:$E,$D131,'IEA production stats (counts)'!$AQ:$AQ,$C131)</f>
        <v>6</v>
      </c>
      <c r="AJ131" s="58">
        <f>COUNTIFS('Country groupings'!$F:$F,$C131)-SUMIFS('IEA production stats (counts)'!W:W,'IEA production stats (counts)'!$E:$E,$D131,'IEA production stats (counts)'!$AQ:$AQ,$C131)</f>
        <v>6</v>
      </c>
      <c r="AK131" s="58">
        <f>COUNTIFS('Country groupings'!$F:$F,$C131)-SUMIFS('IEA production stats (counts)'!X:X,'IEA production stats (counts)'!$E:$E,$D131,'IEA production stats (counts)'!$AQ:$AQ,$C131)</f>
        <v>6</v>
      </c>
      <c r="AL131" s="58">
        <f>COUNTIFS('Country groupings'!$F:$F,$C131)-SUMIFS('IEA production stats (counts)'!Y:Y,'IEA production stats (counts)'!$E:$E,$D131,'IEA production stats (counts)'!$AQ:$AQ,$C131)</f>
        <v>6</v>
      </c>
      <c r="AM131" s="58">
        <f>COUNTIFS('Country groupings'!$F:$F,$C131)-SUMIFS('IEA production stats (counts)'!Z:Z,'IEA production stats (counts)'!$E:$E,$D131,'IEA production stats (counts)'!$AQ:$AQ,$C131)</f>
        <v>6</v>
      </c>
      <c r="AN131" s="58">
        <f>COUNTIFS('Country groupings'!$F:$F,$C131)-SUMIFS('IEA production stats (counts)'!AA:AA,'IEA production stats (counts)'!$E:$E,$D131,'IEA production stats (counts)'!$AQ:$AQ,$C131)</f>
        <v>6</v>
      </c>
      <c r="AO131" s="58">
        <f>COUNTIFS('Country groupings'!$F:$F,$C131)-SUMIFS('IEA production stats (counts)'!AB:AB,'IEA production stats (counts)'!$E:$E,$D131,'IEA production stats (counts)'!$AQ:$AQ,$C131)</f>
        <v>6</v>
      </c>
      <c r="AP131" s="58">
        <f>COUNTIFS('Country groupings'!$F:$F,$C131)-SUMIFS('IEA production stats (counts)'!AC:AC,'IEA production stats (counts)'!$E:$E,$D131,'IEA production stats (counts)'!$AQ:$AQ,$C131)</f>
        <v>6</v>
      </c>
      <c r="AQ131" s="58">
        <f>COUNTIFS('Country groupings'!$F:$F,$C131)-SUMIFS('IEA production stats (counts)'!AD:AD,'IEA production stats (counts)'!$E:$E,$D131,'IEA production stats (counts)'!$AQ:$AQ,$C131)</f>
        <v>6</v>
      </c>
      <c r="AR131" s="58">
        <f>COUNTIFS('Country groupings'!$F:$F,$C131)-SUMIFS('IEA production stats (counts)'!AE:AE,'IEA production stats (counts)'!$E:$E,$D131,'IEA production stats (counts)'!$AQ:$AQ,$C131)</f>
        <v>6</v>
      </c>
      <c r="AS131" s="58">
        <f>COUNTIFS('Country groupings'!$F:$F,$C131)-SUMIFS('IEA production stats (counts)'!AF:AF,'IEA production stats (counts)'!$E:$E,$D131,'IEA production stats (counts)'!$AQ:$AQ,$C131)</f>
        <v>6</v>
      </c>
      <c r="AT131" s="58">
        <f>COUNTIFS('Country groupings'!$F:$F,$C131)-SUMIFS('IEA production stats (counts)'!AG:AG,'IEA production stats (counts)'!$E:$E,$D131,'IEA production stats (counts)'!$AQ:$AQ,$C131)</f>
        <v>6</v>
      </c>
      <c r="AU131" s="58">
        <f>COUNTIFS('Country groupings'!$F:$F,$C131)-SUMIFS('IEA production stats (counts)'!AH:AH,'IEA production stats (counts)'!$E:$E,$D131,'IEA production stats (counts)'!$AQ:$AQ,$C131)</f>
        <v>6</v>
      </c>
      <c r="AV131" s="58">
        <f>COUNTIFS('Country groupings'!$F:$F,$C131)-SUMIFS('IEA production stats (counts)'!AI:AI,'IEA production stats (counts)'!$E:$E,$D131,'IEA production stats (counts)'!$AQ:$AQ,$C131)</f>
        <v>6</v>
      </c>
      <c r="AW131" s="58">
        <f>COUNTIFS('Country groupings'!$F:$F,$C131)-SUMIFS('IEA production stats (counts)'!AJ:AJ,'IEA production stats (counts)'!$E:$E,$D131,'IEA production stats (counts)'!$AQ:$AQ,$C131)</f>
        <v>6</v>
      </c>
      <c r="AX131" s="58">
        <f>COUNTIFS('Country groupings'!$F:$F,$C131)-SUMIFS('IEA production stats (counts)'!AK:AK,'IEA production stats (counts)'!$E:$E,$D131,'IEA production stats (counts)'!$AQ:$AQ,$C131)</f>
        <v>6</v>
      </c>
      <c r="AY131" s="58">
        <f>COUNTIFS('Country groupings'!$F:$F,$C131)-SUMIFS('IEA production stats (counts)'!AL:AL,'IEA production stats (counts)'!$E:$E,$D131,'IEA production stats (counts)'!$AQ:$AQ,$C131)</f>
        <v>14</v>
      </c>
      <c r="AZ131" s="62">
        <f>SUMIFS('IEA production stats (counts)'!Q:Q,'IEA production stats (counts)'!$E:$E,$D131,'IEA production stats (counts)'!$AQ:$AQ,$C131)</f>
        <v>43</v>
      </c>
      <c r="BA131" s="62">
        <f>SUMIFS('IEA production stats (counts)'!R:R,'IEA production stats (counts)'!$E:$E,$D131,'IEA production stats (counts)'!$AQ:$AQ,$C131)</f>
        <v>43</v>
      </c>
      <c r="BB131" s="62">
        <f>SUMIFS('IEA production stats (counts)'!S:S,'IEA production stats (counts)'!$E:$E,$D131,'IEA production stats (counts)'!$AQ:$AQ,$C131)</f>
        <v>43</v>
      </c>
      <c r="BC131" s="62">
        <f>SUMIFS('IEA production stats (counts)'!T:T,'IEA production stats (counts)'!$E:$E,$D131,'IEA production stats (counts)'!$AQ:$AQ,$C131)</f>
        <v>44</v>
      </c>
      <c r="BD131" s="62">
        <f>SUMIFS('IEA production stats (counts)'!U:U,'IEA production stats (counts)'!$E:$E,$D131,'IEA production stats (counts)'!$AQ:$AQ,$C131)</f>
        <v>44</v>
      </c>
      <c r="BE131" s="62">
        <f>SUMIFS('IEA production stats (counts)'!V:V,'IEA production stats (counts)'!$E:$E,$D131,'IEA production stats (counts)'!$AQ:$AQ,$C131)</f>
        <v>44</v>
      </c>
      <c r="BF131" s="62">
        <f>SUMIFS('IEA production stats (counts)'!W:W,'IEA production stats (counts)'!$E:$E,$D131,'IEA production stats (counts)'!$AQ:$AQ,$C131)</f>
        <v>44</v>
      </c>
      <c r="BG131" s="62">
        <f>SUMIFS('IEA production stats (counts)'!X:X,'IEA production stats (counts)'!$E:$E,$D131,'IEA production stats (counts)'!$AQ:$AQ,$C131)</f>
        <v>44</v>
      </c>
      <c r="BH131" s="62">
        <f>SUMIFS('IEA production stats (counts)'!Y:Y,'IEA production stats (counts)'!$E:$E,$D131,'IEA production stats (counts)'!$AQ:$AQ,$C131)</f>
        <v>44</v>
      </c>
      <c r="BI131" s="62">
        <f>SUMIFS('IEA production stats (counts)'!Z:Z,'IEA production stats (counts)'!$E:$E,$D131,'IEA production stats (counts)'!$AQ:$AQ,$C131)</f>
        <v>44</v>
      </c>
      <c r="BJ131" s="62">
        <f>SUMIFS('IEA production stats (counts)'!AA:AA,'IEA production stats (counts)'!$E:$E,$D131,'IEA production stats (counts)'!$AQ:$AQ,$C131)</f>
        <v>44</v>
      </c>
      <c r="BK131" s="62">
        <f>SUMIFS('IEA production stats (counts)'!AB:AB,'IEA production stats (counts)'!$E:$E,$D131,'IEA production stats (counts)'!$AQ:$AQ,$C131)</f>
        <v>44</v>
      </c>
      <c r="BL131" s="62">
        <f>SUMIFS('IEA production stats (counts)'!AC:AC,'IEA production stats (counts)'!$E:$E,$D131,'IEA production stats (counts)'!$AQ:$AQ,$C131)</f>
        <v>44</v>
      </c>
      <c r="BM131" s="62">
        <f>SUMIFS('IEA production stats (counts)'!AD:AD,'IEA production stats (counts)'!$E:$E,$D131,'IEA production stats (counts)'!$AQ:$AQ,$C131)</f>
        <v>44</v>
      </c>
      <c r="BN131" s="62">
        <f>SUMIFS('IEA production stats (counts)'!AE:AE,'IEA production stats (counts)'!$E:$E,$D131,'IEA production stats (counts)'!$AQ:$AQ,$C131)</f>
        <v>44</v>
      </c>
      <c r="BO131" s="62">
        <f>SUMIFS('IEA production stats (counts)'!AF:AF,'IEA production stats (counts)'!$E:$E,$D131,'IEA production stats (counts)'!$AQ:$AQ,$C131)</f>
        <v>44</v>
      </c>
      <c r="BP131" s="62">
        <f>SUMIFS('IEA production stats (counts)'!AG:AG,'IEA production stats (counts)'!$E:$E,$D131,'IEA production stats (counts)'!$AQ:$AQ,$C131)</f>
        <v>44</v>
      </c>
      <c r="BQ131" s="62">
        <f>SUMIFS('IEA production stats (counts)'!AH:AH,'IEA production stats (counts)'!$E:$E,$D131,'IEA production stats (counts)'!$AQ:$AQ,$C131)</f>
        <v>44</v>
      </c>
      <c r="BR131" s="62">
        <f>SUMIFS('IEA production stats (counts)'!AI:AI,'IEA production stats (counts)'!$E:$E,$D131,'IEA production stats (counts)'!$AQ:$AQ,$C131)</f>
        <v>44</v>
      </c>
      <c r="BS131" s="62">
        <f>SUMIFS('IEA production stats (counts)'!AJ:AJ,'IEA production stats (counts)'!$E:$E,$D131,'IEA production stats (counts)'!$AQ:$AQ,$C131)</f>
        <v>44</v>
      </c>
      <c r="BT131" s="62">
        <f>SUMIFS('IEA production stats (counts)'!AK:AK,'IEA production stats (counts)'!$E:$E,$D131,'IEA production stats (counts)'!$AQ:$AQ,$C131)</f>
        <v>44</v>
      </c>
      <c r="BU131" s="62">
        <f>SUMIFS('IEA production stats (counts)'!AL:AL,'IEA production stats (counts)'!$E:$E,$D131,'IEA production stats (counts)'!$AQ:$AQ,$C131)</f>
        <v>36</v>
      </c>
      <c r="BV131" s="66">
        <f t="shared" ref="BV131:BV161" si="55">AZ131/SUM(AZ131,AD131)*100</f>
        <v>86</v>
      </c>
      <c r="BW131" s="66">
        <f t="shared" si="48"/>
        <v>86</v>
      </c>
      <c r="BX131" s="66">
        <f t="shared" si="49"/>
        <v>86</v>
      </c>
      <c r="BY131" s="66">
        <f t="shared" si="50"/>
        <v>88</v>
      </c>
      <c r="BZ131" s="66">
        <f t="shared" si="30"/>
        <v>88</v>
      </c>
      <c r="CA131" s="66">
        <f t="shared" si="31"/>
        <v>88</v>
      </c>
      <c r="CB131" s="66">
        <f t="shared" si="32"/>
        <v>88</v>
      </c>
      <c r="CC131" s="66">
        <f t="shared" si="33"/>
        <v>88</v>
      </c>
      <c r="CD131" s="66">
        <f t="shared" si="34"/>
        <v>88</v>
      </c>
      <c r="CE131" s="66">
        <f t="shared" si="35"/>
        <v>88</v>
      </c>
      <c r="CF131" s="66">
        <f t="shared" si="36"/>
        <v>88</v>
      </c>
      <c r="CG131" s="66">
        <f t="shared" si="37"/>
        <v>88</v>
      </c>
      <c r="CH131" s="66">
        <f t="shared" si="38"/>
        <v>88</v>
      </c>
      <c r="CI131" s="66">
        <f t="shared" si="39"/>
        <v>88</v>
      </c>
      <c r="CJ131" s="66">
        <f t="shared" si="40"/>
        <v>88</v>
      </c>
      <c r="CK131" s="66">
        <f t="shared" si="41"/>
        <v>88</v>
      </c>
      <c r="CL131" s="66">
        <f t="shared" si="42"/>
        <v>88</v>
      </c>
      <c r="CM131" s="66">
        <f t="shared" si="43"/>
        <v>88</v>
      </c>
      <c r="CN131" s="66">
        <f t="shared" si="44"/>
        <v>88</v>
      </c>
      <c r="CO131" s="66">
        <f t="shared" si="45"/>
        <v>88</v>
      </c>
      <c r="CP131" s="66">
        <f t="shared" si="46"/>
        <v>88</v>
      </c>
      <c r="CQ131" s="66">
        <f t="shared" si="47"/>
        <v>72</v>
      </c>
    </row>
    <row r="132" spans="1:95" x14ac:dyDescent="0.25">
      <c r="A132" s="5" t="str">
        <f t="shared" si="54"/>
        <v>150SOLARPV</v>
      </c>
      <c r="B132" s="3">
        <v>150</v>
      </c>
      <c r="C132" t="str">
        <f>VLOOKUP($B132,'Lookup codes'!$A:$C,2,FALSE)</f>
        <v>High income (no LAC)</v>
      </c>
      <c r="D132" t="s">
        <v>612</v>
      </c>
      <c r="E132" t="s">
        <v>613</v>
      </c>
      <c r="F132" t="s">
        <v>794</v>
      </c>
      <c r="G132" t="s">
        <v>528</v>
      </c>
      <c r="H132" s="45">
        <f>SUMIFS('IEA production stats by year'!Q:Q,'IEA production stats by year'!$E:$E,$D132,'IEA production stats by year'!$AQ:$AQ,$C132)</f>
        <v>2606.4168999999997</v>
      </c>
      <c r="I132" s="45">
        <f>SUMIFS('IEA production stats by year'!R:R,'IEA production stats by year'!$E:$E,$D132,'IEA production stats by year'!$AQ:$AQ,$C132)</f>
        <v>3716.1620000000007</v>
      </c>
      <c r="J132" s="45">
        <f>SUMIFS('IEA production stats by year'!S:S,'IEA production stats by year'!$E:$E,$D132,'IEA production stats by year'!$AQ:$AQ,$C132)</f>
        <v>4568.2339999999995</v>
      </c>
      <c r="K132" s="45">
        <f>SUMIFS('IEA production stats by year'!T:T,'IEA production stats by year'!$E:$E,$D132,'IEA production stats by year'!$AQ:$AQ,$C132)</f>
        <v>6061.6030000000001</v>
      </c>
      <c r="L132" s="45">
        <f>SUMIFS('IEA production stats by year'!U:U,'IEA production stats by year'!$E:$E,$D132,'IEA production stats by year'!$AQ:$AQ,$C132)</f>
        <v>8278.9321</v>
      </c>
      <c r="M132" s="45">
        <f>SUMIFS('IEA production stats by year'!V:V,'IEA production stats by year'!$E:$E,$D132,'IEA production stats by year'!$AQ:$AQ,$C132)</f>
        <v>12749.605300000001</v>
      </c>
      <c r="N132" s="45">
        <f>SUMIFS('IEA production stats by year'!W:W,'IEA production stats by year'!$E:$E,$D132,'IEA production stats by year'!$AQ:$AQ,$C132)</f>
        <v>18445.378500000003</v>
      </c>
      <c r="O132" s="45">
        <f>SUMIFS('IEA production stats by year'!X:X,'IEA production stats by year'!$E:$E,$D132,'IEA production stats by year'!$AQ:$AQ,$C132)</f>
        <v>25146.954899999993</v>
      </c>
      <c r="P132" s="45">
        <f>SUMIFS('IEA production stats by year'!Y:Y,'IEA production stats by year'!$E:$E,$D132,'IEA production stats by year'!$AQ:$AQ,$C132)</f>
        <v>40836.627999999997</v>
      </c>
      <c r="Q132" s="45">
        <f>SUMIFS('IEA production stats by year'!Z:Z,'IEA production stats by year'!$E:$E,$D132,'IEA production stats by year'!$AQ:$AQ,$C132)</f>
        <v>69466.112800000003</v>
      </c>
      <c r="R132" s="45">
        <f>SUMIFS('IEA production stats by year'!AA:AA,'IEA production stats by year'!$E:$E,$D132,'IEA production stats by year'!$AQ:$AQ,$C132)</f>
        <v>110531.54120000002</v>
      </c>
      <c r="S132" s="45">
        <f>SUMIFS('IEA production stats by year'!AB:AB,'IEA production stats by year'!$E:$E,$D132,'IEA production stats by year'!$AQ:$AQ,$C132)</f>
        <v>212054.47420000003</v>
      </c>
      <c r="T132" s="45">
        <f>SUMIFS('IEA production stats by year'!AC:AC,'IEA production stats by year'!$E:$E,$D132,'IEA production stats by year'!$AQ:$AQ,$C132)</f>
        <v>315910.06240000005</v>
      </c>
      <c r="U132" s="45">
        <f>SUMIFS('IEA production stats by year'!AD:AD,'IEA production stats by year'!$E:$E,$D132,'IEA production stats by year'!$AQ:$AQ,$C132)</f>
        <v>413799.42200000002</v>
      </c>
      <c r="V132" s="45">
        <f>SUMIFS('IEA production stats by year'!AE:AE,'IEA production stats by year'!$E:$E,$D132,'IEA production stats by year'!$AQ:$AQ,$C132)</f>
        <v>527212.72050000005</v>
      </c>
      <c r="W132" s="45">
        <f>SUMIFS('IEA production stats by year'!AF:AF,'IEA production stats by year'!$E:$E,$D132,'IEA production stats by year'!$AQ:$AQ,$C132)</f>
        <v>650376.97629999998</v>
      </c>
      <c r="X132" s="45">
        <f>SUMIFS('IEA production stats by year'!AG:AG,'IEA production stats by year'!$E:$E,$D132,'IEA production stats by year'!$AQ:$AQ,$C132)</f>
        <v>768900.85869999998</v>
      </c>
      <c r="Y132" s="45">
        <f>SUMIFS('IEA production stats by year'!AH:AH,'IEA production stats by year'!$E:$E,$D132,'IEA production stats by year'!$AQ:$AQ,$C132)</f>
        <v>920674.87910000002</v>
      </c>
      <c r="Z132" s="45">
        <f>SUMIFS('IEA production stats by year'!AI:AI,'IEA production stats by year'!$E:$E,$D132,'IEA production stats by year'!$AQ:$AQ,$C132)</f>
        <v>1043630.5145000002</v>
      </c>
      <c r="AA132" s="45">
        <f>SUMIFS('IEA production stats by year'!AJ:AJ,'IEA production stats by year'!$E:$E,$D132,'IEA production stats by year'!$AQ:$AQ,$C132)</f>
        <v>1196235.3426000001</v>
      </c>
      <c r="AB132" s="45">
        <f>SUMIFS('IEA production stats by year'!AK:AK,'IEA production stats by year'!$E:$E,$D132,'IEA production stats by year'!$AQ:$AQ,$C132)</f>
        <v>1443506.2352</v>
      </c>
      <c r="AC132" s="45">
        <f>SUMIFS('IEA production stats by year'!AL:AL,'IEA production stats by year'!$E:$E,$D132,'IEA production stats by year'!$AQ:$AQ,$C132)</f>
        <v>1678850.0020000001</v>
      </c>
      <c r="AD132" s="58">
        <f>COUNTIFS('Country groupings'!$F:$F,$C132)-SUMIFS('IEA production stats (counts)'!Q:Q,'IEA production stats (counts)'!$E:$E,$D132,'IEA production stats (counts)'!$AQ:$AQ,$C132)</f>
        <v>7</v>
      </c>
      <c r="AE132" s="58">
        <f>COUNTIFS('Country groupings'!$F:$F,$C132)-SUMIFS('IEA production stats (counts)'!R:R,'IEA production stats (counts)'!$E:$E,$D132,'IEA production stats (counts)'!$AQ:$AQ,$C132)</f>
        <v>8</v>
      </c>
      <c r="AF132" s="58">
        <f>COUNTIFS('Country groupings'!$F:$F,$C132)-SUMIFS('IEA production stats (counts)'!S:S,'IEA production stats (counts)'!$E:$E,$D132,'IEA production stats (counts)'!$AQ:$AQ,$C132)</f>
        <v>8</v>
      </c>
      <c r="AG132" s="58">
        <f>COUNTIFS('Country groupings'!$F:$F,$C132)-SUMIFS('IEA production stats (counts)'!T:T,'IEA production stats (counts)'!$E:$E,$D132,'IEA production stats (counts)'!$AQ:$AQ,$C132)</f>
        <v>8</v>
      </c>
      <c r="AH132" s="58">
        <f>COUNTIFS('Country groupings'!$F:$F,$C132)-SUMIFS('IEA production stats (counts)'!U:U,'IEA production stats (counts)'!$E:$E,$D132,'IEA production stats (counts)'!$AQ:$AQ,$C132)</f>
        <v>7</v>
      </c>
      <c r="AI132" s="58">
        <f>COUNTIFS('Country groupings'!$F:$F,$C132)-SUMIFS('IEA production stats (counts)'!V:V,'IEA production stats (counts)'!$E:$E,$D132,'IEA production stats (counts)'!$AQ:$AQ,$C132)</f>
        <v>7</v>
      </c>
      <c r="AJ132" s="58">
        <f>COUNTIFS('Country groupings'!$F:$F,$C132)-SUMIFS('IEA production stats (counts)'!W:W,'IEA production stats (counts)'!$E:$E,$D132,'IEA production stats (counts)'!$AQ:$AQ,$C132)</f>
        <v>7</v>
      </c>
      <c r="AK132" s="58">
        <f>COUNTIFS('Country groupings'!$F:$F,$C132)-SUMIFS('IEA production stats (counts)'!X:X,'IEA production stats (counts)'!$E:$E,$D132,'IEA production stats (counts)'!$AQ:$AQ,$C132)</f>
        <v>7</v>
      </c>
      <c r="AL132" s="58">
        <f>COUNTIFS('Country groupings'!$F:$F,$C132)-SUMIFS('IEA production stats (counts)'!Y:Y,'IEA production stats (counts)'!$E:$E,$D132,'IEA production stats (counts)'!$AQ:$AQ,$C132)</f>
        <v>7</v>
      </c>
      <c r="AM132" s="58">
        <f>COUNTIFS('Country groupings'!$F:$F,$C132)-SUMIFS('IEA production stats (counts)'!Z:Z,'IEA production stats (counts)'!$E:$E,$D132,'IEA production stats (counts)'!$AQ:$AQ,$C132)</f>
        <v>7</v>
      </c>
      <c r="AN132" s="58">
        <f>COUNTIFS('Country groupings'!$F:$F,$C132)-SUMIFS('IEA production stats (counts)'!AA:AA,'IEA production stats (counts)'!$E:$E,$D132,'IEA production stats (counts)'!$AQ:$AQ,$C132)</f>
        <v>7</v>
      </c>
      <c r="AO132" s="58">
        <f>COUNTIFS('Country groupings'!$F:$F,$C132)-SUMIFS('IEA production stats (counts)'!AB:AB,'IEA production stats (counts)'!$E:$E,$D132,'IEA production stats (counts)'!$AQ:$AQ,$C132)</f>
        <v>7</v>
      </c>
      <c r="AP132" s="58">
        <f>COUNTIFS('Country groupings'!$F:$F,$C132)-SUMIFS('IEA production stats (counts)'!AC:AC,'IEA production stats (counts)'!$E:$E,$D132,'IEA production stats (counts)'!$AQ:$AQ,$C132)</f>
        <v>7</v>
      </c>
      <c r="AQ132" s="58">
        <f>COUNTIFS('Country groupings'!$F:$F,$C132)-SUMIFS('IEA production stats (counts)'!AD:AD,'IEA production stats (counts)'!$E:$E,$D132,'IEA production stats (counts)'!$AQ:$AQ,$C132)</f>
        <v>7</v>
      </c>
      <c r="AR132" s="58">
        <f>COUNTIFS('Country groupings'!$F:$F,$C132)-SUMIFS('IEA production stats (counts)'!AE:AE,'IEA production stats (counts)'!$E:$E,$D132,'IEA production stats (counts)'!$AQ:$AQ,$C132)</f>
        <v>7</v>
      </c>
      <c r="AS132" s="58">
        <f>COUNTIFS('Country groupings'!$F:$F,$C132)-SUMIFS('IEA production stats (counts)'!AF:AF,'IEA production stats (counts)'!$E:$E,$D132,'IEA production stats (counts)'!$AQ:$AQ,$C132)</f>
        <v>7</v>
      </c>
      <c r="AT132" s="58">
        <f>COUNTIFS('Country groupings'!$F:$F,$C132)-SUMIFS('IEA production stats (counts)'!AG:AG,'IEA production stats (counts)'!$E:$E,$D132,'IEA production stats (counts)'!$AQ:$AQ,$C132)</f>
        <v>7</v>
      </c>
      <c r="AU132" s="58">
        <f>COUNTIFS('Country groupings'!$F:$F,$C132)-SUMIFS('IEA production stats (counts)'!AH:AH,'IEA production stats (counts)'!$E:$E,$D132,'IEA production stats (counts)'!$AQ:$AQ,$C132)</f>
        <v>7</v>
      </c>
      <c r="AV132" s="58">
        <f>COUNTIFS('Country groupings'!$F:$F,$C132)-SUMIFS('IEA production stats (counts)'!AI:AI,'IEA production stats (counts)'!$E:$E,$D132,'IEA production stats (counts)'!$AQ:$AQ,$C132)</f>
        <v>6</v>
      </c>
      <c r="AW132" s="58">
        <f>COUNTIFS('Country groupings'!$F:$F,$C132)-SUMIFS('IEA production stats (counts)'!AJ:AJ,'IEA production stats (counts)'!$E:$E,$D132,'IEA production stats (counts)'!$AQ:$AQ,$C132)</f>
        <v>6</v>
      </c>
      <c r="AX132" s="58">
        <f>COUNTIFS('Country groupings'!$F:$F,$C132)-SUMIFS('IEA production stats (counts)'!AK:AK,'IEA production stats (counts)'!$E:$E,$D132,'IEA production stats (counts)'!$AQ:$AQ,$C132)</f>
        <v>6</v>
      </c>
      <c r="AY132" s="58">
        <f>COUNTIFS('Country groupings'!$F:$F,$C132)-SUMIFS('IEA production stats (counts)'!AL:AL,'IEA production stats (counts)'!$E:$E,$D132,'IEA production stats (counts)'!$AQ:$AQ,$C132)</f>
        <v>14</v>
      </c>
      <c r="AZ132" s="62">
        <f>SUMIFS('IEA production stats (counts)'!Q:Q,'IEA production stats (counts)'!$E:$E,$D132,'IEA production stats (counts)'!$AQ:$AQ,$C132)</f>
        <v>43</v>
      </c>
      <c r="BA132" s="62">
        <f>SUMIFS('IEA production stats (counts)'!R:R,'IEA production stats (counts)'!$E:$E,$D132,'IEA production stats (counts)'!$AQ:$AQ,$C132)</f>
        <v>42</v>
      </c>
      <c r="BB132" s="62">
        <f>SUMIFS('IEA production stats (counts)'!S:S,'IEA production stats (counts)'!$E:$E,$D132,'IEA production stats (counts)'!$AQ:$AQ,$C132)</f>
        <v>42</v>
      </c>
      <c r="BC132" s="62">
        <f>SUMIFS('IEA production stats (counts)'!T:T,'IEA production stats (counts)'!$E:$E,$D132,'IEA production stats (counts)'!$AQ:$AQ,$C132)</f>
        <v>42</v>
      </c>
      <c r="BD132" s="62">
        <f>SUMIFS('IEA production stats (counts)'!U:U,'IEA production stats (counts)'!$E:$E,$D132,'IEA production stats (counts)'!$AQ:$AQ,$C132)</f>
        <v>43</v>
      </c>
      <c r="BE132" s="62">
        <f>SUMIFS('IEA production stats (counts)'!V:V,'IEA production stats (counts)'!$E:$E,$D132,'IEA production stats (counts)'!$AQ:$AQ,$C132)</f>
        <v>43</v>
      </c>
      <c r="BF132" s="62">
        <f>SUMIFS('IEA production stats (counts)'!W:W,'IEA production stats (counts)'!$E:$E,$D132,'IEA production stats (counts)'!$AQ:$AQ,$C132)</f>
        <v>43</v>
      </c>
      <c r="BG132" s="62">
        <f>SUMIFS('IEA production stats (counts)'!X:X,'IEA production stats (counts)'!$E:$E,$D132,'IEA production stats (counts)'!$AQ:$AQ,$C132)</f>
        <v>43</v>
      </c>
      <c r="BH132" s="62">
        <f>SUMIFS('IEA production stats (counts)'!Y:Y,'IEA production stats (counts)'!$E:$E,$D132,'IEA production stats (counts)'!$AQ:$AQ,$C132)</f>
        <v>43</v>
      </c>
      <c r="BI132" s="62">
        <f>SUMIFS('IEA production stats (counts)'!Z:Z,'IEA production stats (counts)'!$E:$E,$D132,'IEA production stats (counts)'!$AQ:$AQ,$C132)</f>
        <v>43</v>
      </c>
      <c r="BJ132" s="62">
        <f>SUMIFS('IEA production stats (counts)'!AA:AA,'IEA production stats (counts)'!$E:$E,$D132,'IEA production stats (counts)'!$AQ:$AQ,$C132)</f>
        <v>43</v>
      </c>
      <c r="BK132" s="62">
        <f>SUMIFS('IEA production stats (counts)'!AB:AB,'IEA production stats (counts)'!$E:$E,$D132,'IEA production stats (counts)'!$AQ:$AQ,$C132)</f>
        <v>43</v>
      </c>
      <c r="BL132" s="62">
        <f>SUMIFS('IEA production stats (counts)'!AC:AC,'IEA production stats (counts)'!$E:$E,$D132,'IEA production stats (counts)'!$AQ:$AQ,$C132)</f>
        <v>43</v>
      </c>
      <c r="BM132" s="62">
        <f>SUMIFS('IEA production stats (counts)'!AD:AD,'IEA production stats (counts)'!$E:$E,$D132,'IEA production stats (counts)'!$AQ:$AQ,$C132)</f>
        <v>43</v>
      </c>
      <c r="BN132" s="62">
        <f>SUMIFS('IEA production stats (counts)'!AE:AE,'IEA production stats (counts)'!$E:$E,$D132,'IEA production stats (counts)'!$AQ:$AQ,$C132)</f>
        <v>43</v>
      </c>
      <c r="BO132" s="62">
        <f>SUMIFS('IEA production stats (counts)'!AF:AF,'IEA production stats (counts)'!$E:$E,$D132,'IEA production stats (counts)'!$AQ:$AQ,$C132)</f>
        <v>43</v>
      </c>
      <c r="BP132" s="62">
        <f>SUMIFS('IEA production stats (counts)'!AG:AG,'IEA production stats (counts)'!$E:$E,$D132,'IEA production stats (counts)'!$AQ:$AQ,$C132)</f>
        <v>43</v>
      </c>
      <c r="BQ132" s="62">
        <f>SUMIFS('IEA production stats (counts)'!AH:AH,'IEA production stats (counts)'!$E:$E,$D132,'IEA production stats (counts)'!$AQ:$AQ,$C132)</f>
        <v>43</v>
      </c>
      <c r="BR132" s="62">
        <f>SUMIFS('IEA production stats (counts)'!AI:AI,'IEA production stats (counts)'!$E:$E,$D132,'IEA production stats (counts)'!$AQ:$AQ,$C132)</f>
        <v>44</v>
      </c>
      <c r="BS132" s="62">
        <f>SUMIFS('IEA production stats (counts)'!AJ:AJ,'IEA production stats (counts)'!$E:$E,$D132,'IEA production stats (counts)'!$AQ:$AQ,$C132)</f>
        <v>44</v>
      </c>
      <c r="BT132" s="62">
        <f>SUMIFS('IEA production stats (counts)'!AK:AK,'IEA production stats (counts)'!$E:$E,$D132,'IEA production stats (counts)'!$AQ:$AQ,$C132)</f>
        <v>44</v>
      </c>
      <c r="BU132" s="62">
        <f>SUMIFS('IEA production stats (counts)'!AL:AL,'IEA production stats (counts)'!$E:$E,$D132,'IEA production stats (counts)'!$AQ:$AQ,$C132)</f>
        <v>36</v>
      </c>
      <c r="BV132" s="66">
        <f t="shared" si="55"/>
        <v>86</v>
      </c>
      <c r="BW132" s="66">
        <f t="shared" si="48"/>
        <v>84</v>
      </c>
      <c r="BX132" s="66">
        <f t="shared" si="49"/>
        <v>84</v>
      </c>
      <c r="BY132" s="66">
        <f t="shared" si="50"/>
        <v>84</v>
      </c>
      <c r="BZ132" s="66">
        <f t="shared" si="30"/>
        <v>86</v>
      </c>
      <c r="CA132" s="66">
        <f t="shared" si="31"/>
        <v>86</v>
      </c>
      <c r="CB132" s="66">
        <f t="shared" si="32"/>
        <v>86</v>
      </c>
      <c r="CC132" s="66">
        <f t="shared" si="33"/>
        <v>86</v>
      </c>
      <c r="CD132" s="66">
        <f t="shared" si="34"/>
        <v>86</v>
      </c>
      <c r="CE132" s="66">
        <f t="shared" si="35"/>
        <v>86</v>
      </c>
      <c r="CF132" s="66">
        <f t="shared" si="36"/>
        <v>86</v>
      </c>
      <c r="CG132" s="66">
        <f t="shared" si="37"/>
        <v>86</v>
      </c>
      <c r="CH132" s="66">
        <f t="shared" si="38"/>
        <v>86</v>
      </c>
      <c r="CI132" s="66">
        <f t="shared" si="39"/>
        <v>86</v>
      </c>
      <c r="CJ132" s="66">
        <f t="shared" si="40"/>
        <v>86</v>
      </c>
      <c r="CK132" s="66">
        <f t="shared" si="41"/>
        <v>86</v>
      </c>
      <c r="CL132" s="66">
        <f t="shared" si="42"/>
        <v>86</v>
      </c>
      <c r="CM132" s="66">
        <f t="shared" si="43"/>
        <v>86</v>
      </c>
      <c r="CN132" s="66">
        <f t="shared" si="44"/>
        <v>88</v>
      </c>
      <c r="CO132" s="66">
        <f t="shared" si="45"/>
        <v>88</v>
      </c>
      <c r="CP132" s="66">
        <f t="shared" si="46"/>
        <v>88</v>
      </c>
      <c r="CQ132" s="66">
        <f t="shared" si="47"/>
        <v>72</v>
      </c>
    </row>
    <row r="133" spans="1:95" x14ac:dyDescent="0.25">
      <c r="A133" s="5" t="str">
        <f t="shared" si="54"/>
        <v>150SOLARTH</v>
      </c>
      <c r="B133" s="3">
        <v>150</v>
      </c>
      <c r="C133" t="str">
        <f>VLOOKUP($B133,'Lookup codes'!$A:$C,2,FALSE)</f>
        <v>High income (no LAC)</v>
      </c>
      <c r="D133" t="s">
        <v>614</v>
      </c>
      <c r="E133" t="s">
        <v>615</v>
      </c>
      <c r="F133" t="s">
        <v>794</v>
      </c>
      <c r="G133" t="s">
        <v>528</v>
      </c>
      <c r="H133" s="45">
        <f>SUMIFS('IEA production stats by year'!Q:Q,'IEA production stats by year'!$E:$E,$D133,'IEA production stats by year'!$AQ:$AQ,$C133)</f>
        <v>150948.7978</v>
      </c>
      <c r="I133" s="45">
        <f>SUMIFS('IEA production stats by year'!R:R,'IEA production stats by year'!$E:$E,$D133,'IEA production stats by year'!$AQ:$AQ,$C133)</f>
        <v>148059.59200000006</v>
      </c>
      <c r="J133" s="45">
        <f>SUMIFS('IEA production stats by year'!S:S,'IEA production stats by year'!$E:$E,$D133,'IEA production stats by year'!$AQ:$AQ,$C133)</f>
        <v>147399.37130000003</v>
      </c>
      <c r="K133" s="45">
        <f>SUMIFS('IEA production stats by year'!T:T,'IEA production stats by year'!$E:$E,$D133,'IEA production stats by year'!$AQ:$AQ,$C133)</f>
        <v>146556.18340000001</v>
      </c>
      <c r="L133" s="45">
        <f>SUMIFS('IEA production stats by year'!U:U,'IEA production stats by year'!$E:$E,$D133,'IEA production stats by year'!$AQ:$AQ,$C133)</f>
        <v>148235.68039999998</v>
      </c>
      <c r="M133" s="45">
        <f>SUMIFS('IEA production stats by year'!V:V,'IEA production stats by year'!$E:$E,$D133,'IEA production stats by year'!$AQ:$AQ,$C133)</f>
        <v>147957.99080000003</v>
      </c>
      <c r="N133" s="45">
        <f>SUMIFS('IEA production stats by year'!W:W,'IEA production stats by year'!$E:$E,$D133,'IEA production stats by year'!$AQ:$AQ,$C133)</f>
        <v>152925.28579999995</v>
      </c>
      <c r="O133" s="45">
        <f>SUMIFS('IEA production stats by year'!X:X,'IEA production stats by year'!$E:$E,$D133,'IEA production stats by year'!$AQ:$AQ,$C133)</f>
        <v>164211.1655</v>
      </c>
      <c r="P133" s="45">
        <f>SUMIFS('IEA production stats by year'!Y:Y,'IEA production stats by year'!$E:$E,$D133,'IEA production stats by year'!$AQ:$AQ,$C133)</f>
        <v>187133.4388</v>
      </c>
      <c r="Q133" s="45">
        <f>SUMIFS('IEA production stats by year'!Z:Z,'IEA production stats by year'!$E:$E,$D133,'IEA production stats by year'!$AQ:$AQ,$C133)</f>
        <v>195791.8878</v>
      </c>
      <c r="R133" s="45">
        <f>SUMIFS('IEA production stats by year'!AA:AA,'IEA production stats by year'!$E:$E,$D133,'IEA production stats by year'!$AQ:$AQ,$C133)</f>
        <v>242794.50390000001</v>
      </c>
      <c r="S133" s="45">
        <f>SUMIFS('IEA production stats by year'!AB:AB,'IEA production stats by year'!$E:$E,$D133,'IEA production stats by year'!$AQ:$AQ,$C133)</f>
        <v>261574.2071</v>
      </c>
      <c r="T133" s="45">
        <f>SUMIFS('IEA production stats by year'!AC:AC,'IEA production stats by year'!$E:$E,$D133,'IEA production stats by year'!$AQ:$AQ,$C133)</f>
        <v>276705.17239999998</v>
      </c>
      <c r="U133" s="45">
        <f>SUMIFS('IEA production stats by year'!AD:AD,'IEA production stats by year'!$E:$E,$D133,'IEA production stats by year'!$AQ:$AQ,$C133)</f>
        <v>302039.37770000001</v>
      </c>
      <c r="V133" s="45">
        <f>SUMIFS('IEA production stats by year'!AE:AE,'IEA production stats by year'!$E:$E,$D133,'IEA production stats by year'!$AQ:$AQ,$C133)</f>
        <v>338921.54409999994</v>
      </c>
      <c r="W133" s="45">
        <f>SUMIFS('IEA production stats by year'!AF:AF,'IEA production stats by year'!$E:$E,$D133,'IEA production stats by year'!$AQ:$AQ,$C133)</f>
        <v>356810.83140000002</v>
      </c>
      <c r="X133" s="45">
        <f>SUMIFS('IEA production stats by year'!AG:AG,'IEA production stats by year'!$E:$E,$D133,'IEA production stats by year'!$AQ:$AQ,$C133)</f>
        <v>346724.16079999995</v>
      </c>
      <c r="Y133" s="45">
        <f>SUMIFS('IEA production stats by year'!AH:AH,'IEA production stats by year'!$E:$E,$D133,'IEA production stats by year'!$AQ:$AQ,$C133)</f>
        <v>349124.79639999999</v>
      </c>
      <c r="Z133" s="45">
        <f>SUMIFS('IEA production stats by year'!AI:AI,'IEA production stats by year'!$E:$E,$D133,'IEA production stats by year'!$AQ:$AQ,$C133)</f>
        <v>367277.17440000002</v>
      </c>
      <c r="AA133" s="45">
        <f>SUMIFS('IEA production stats by year'!AJ:AJ,'IEA production stats by year'!$E:$E,$D133,'IEA production stats by year'!$AQ:$AQ,$C133)</f>
        <v>393244.24780000001</v>
      </c>
      <c r="AB133" s="45">
        <f>SUMIFS('IEA production stats by year'!AK:AK,'IEA production stats by year'!$E:$E,$D133,'IEA production stats by year'!$AQ:$AQ,$C133)</f>
        <v>391335.09230000002</v>
      </c>
      <c r="AC133" s="45">
        <f>SUMIFS('IEA production stats by year'!AL:AL,'IEA production stats by year'!$E:$E,$D133,'IEA production stats by year'!$AQ:$AQ,$C133)</f>
        <v>399618.48759999999</v>
      </c>
      <c r="AD133" s="58">
        <f>COUNTIFS('Country groupings'!$F:$F,$C133)-SUMIFS('IEA production stats (counts)'!Q:Q,'IEA production stats (counts)'!$E:$E,$D133,'IEA production stats (counts)'!$AQ:$AQ,$C133)</f>
        <v>6</v>
      </c>
      <c r="AE133" s="58">
        <f>COUNTIFS('Country groupings'!$F:$F,$C133)-SUMIFS('IEA production stats (counts)'!R:R,'IEA production stats (counts)'!$E:$E,$D133,'IEA production stats (counts)'!$AQ:$AQ,$C133)</f>
        <v>7</v>
      </c>
      <c r="AF133" s="58">
        <f>COUNTIFS('Country groupings'!$F:$F,$C133)-SUMIFS('IEA production stats (counts)'!S:S,'IEA production stats (counts)'!$E:$E,$D133,'IEA production stats (counts)'!$AQ:$AQ,$C133)</f>
        <v>7</v>
      </c>
      <c r="AG133" s="58">
        <f>COUNTIFS('Country groupings'!$F:$F,$C133)-SUMIFS('IEA production stats (counts)'!T:T,'IEA production stats (counts)'!$E:$E,$D133,'IEA production stats (counts)'!$AQ:$AQ,$C133)</f>
        <v>7</v>
      </c>
      <c r="AH133" s="58">
        <f>COUNTIFS('Country groupings'!$F:$F,$C133)-SUMIFS('IEA production stats (counts)'!U:U,'IEA production stats (counts)'!$E:$E,$D133,'IEA production stats (counts)'!$AQ:$AQ,$C133)</f>
        <v>7</v>
      </c>
      <c r="AI133" s="58">
        <f>COUNTIFS('Country groupings'!$F:$F,$C133)-SUMIFS('IEA production stats (counts)'!V:V,'IEA production stats (counts)'!$E:$E,$D133,'IEA production stats (counts)'!$AQ:$AQ,$C133)</f>
        <v>7</v>
      </c>
      <c r="AJ133" s="58">
        <f>COUNTIFS('Country groupings'!$F:$F,$C133)-SUMIFS('IEA production stats (counts)'!W:W,'IEA production stats (counts)'!$E:$E,$D133,'IEA production stats (counts)'!$AQ:$AQ,$C133)</f>
        <v>7</v>
      </c>
      <c r="AK133" s="58">
        <f>COUNTIFS('Country groupings'!$F:$F,$C133)-SUMIFS('IEA production stats (counts)'!X:X,'IEA production stats (counts)'!$E:$E,$D133,'IEA production stats (counts)'!$AQ:$AQ,$C133)</f>
        <v>7</v>
      </c>
      <c r="AL133" s="58">
        <f>COUNTIFS('Country groupings'!$F:$F,$C133)-SUMIFS('IEA production stats (counts)'!Y:Y,'IEA production stats (counts)'!$E:$E,$D133,'IEA production stats (counts)'!$AQ:$AQ,$C133)</f>
        <v>7</v>
      </c>
      <c r="AM133" s="58">
        <f>COUNTIFS('Country groupings'!$F:$F,$C133)-SUMIFS('IEA production stats (counts)'!Z:Z,'IEA production stats (counts)'!$E:$E,$D133,'IEA production stats (counts)'!$AQ:$AQ,$C133)</f>
        <v>7</v>
      </c>
      <c r="AN133" s="58">
        <f>COUNTIFS('Country groupings'!$F:$F,$C133)-SUMIFS('IEA production stats (counts)'!AA:AA,'IEA production stats (counts)'!$E:$E,$D133,'IEA production stats (counts)'!$AQ:$AQ,$C133)</f>
        <v>6</v>
      </c>
      <c r="AO133" s="58">
        <f>COUNTIFS('Country groupings'!$F:$F,$C133)-SUMIFS('IEA production stats (counts)'!AB:AB,'IEA production stats (counts)'!$E:$E,$D133,'IEA production stats (counts)'!$AQ:$AQ,$C133)</f>
        <v>6</v>
      </c>
      <c r="AP133" s="58">
        <f>COUNTIFS('Country groupings'!$F:$F,$C133)-SUMIFS('IEA production stats (counts)'!AC:AC,'IEA production stats (counts)'!$E:$E,$D133,'IEA production stats (counts)'!$AQ:$AQ,$C133)</f>
        <v>6</v>
      </c>
      <c r="AQ133" s="58">
        <f>COUNTIFS('Country groupings'!$F:$F,$C133)-SUMIFS('IEA production stats (counts)'!AD:AD,'IEA production stats (counts)'!$E:$E,$D133,'IEA production stats (counts)'!$AQ:$AQ,$C133)</f>
        <v>6</v>
      </c>
      <c r="AR133" s="58">
        <f>COUNTIFS('Country groupings'!$F:$F,$C133)-SUMIFS('IEA production stats (counts)'!AE:AE,'IEA production stats (counts)'!$E:$E,$D133,'IEA production stats (counts)'!$AQ:$AQ,$C133)</f>
        <v>6</v>
      </c>
      <c r="AS133" s="58">
        <f>COUNTIFS('Country groupings'!$F:$F,$C133)-SUMIFS('IEA production stats (counts)'!AF:AF,'IEA production stats (counts)'!$E:$E,$D133,'IEA production stats (counts)'!$AQ:$AQ,$C133)</f>
        <v>6</v>
      </c>
      <c r="AT133" s="58">
        <f>COUNTIFS('Country groupings'!$F:$F,$C133)-SUMIFS('IEA production stats (counts)'!AG:AG,'IEA production stats (counts)'!$E:$E,$D133,'IEA production stats (counts)'!$AQ:$AQ,$C133)</f>
        <v>6</v>
      </c>
      <c r="AU133" s="58">
        <f>COUNTIFS('Country groupings'!$F:$F,$C133)-SUMIFS('IEA production stats (counts)'!AH:AH,'IEA production stats (counts)'!$E:$E,$D133,'IEA production stats (counts)'!$AQ:$AQ,$C133)</f>
        <v>6</v>
      </c>
      <c r="AV133" s="58">
        <f>COUNTIFS('Country groupings'!$F:$F,$C133)-SUMIFS('IEA production stats (counts)'!AI:AI,'IEA production stats (counts)'!$E:$E,$D133,'IEA production stats (counts)'!$AQ:$AQ,$C133)</f>
        <v>6</v>
      </c>
      <c r="AW133" s="58">
        <f>COUNTIFS('Country groupings'!$F:$F,$C133)-SUMIFS('IEA production stats (counts)'!AJ:AJ,'IEA production stats (counts)'!$E:$E,$D133,'IEA production stats (counts)'!$AQ:$AQ,$C133)</f>
        <v>6</v>
      </c>
      <c r="AX133" s="58">
        <f>COUNTIFS('Country groupings'!$F:$F,$C133)-SUMIFS('IEA production stats (counts)'!AK:AK,'IEA production stats (counts)'!$E:$E,$D133,'IEA production stats (counts)'!$AQ:$AQ,$C133)</f>
        <v>6</v>
      </c>
      <c r="AY133" s="58">
        <f>COUNTIFS('Country groupings'!$F:$F,$C133)-SUMIFS('IEA production stats (counts)'!AL:AL,'IEA production stats (counts)'!$E:$E,$D133,'IEA production stats (counts)'!$AQ:$AQ,$C133)</f>
        <v>14</v>
      </c>
      <c r="AZ133" s="62">
        <f>SUMIFS('IEA production stats (counts)'!Q:Q,'IEA production stats (counts)'!$E:$E,$D133,'IEA production stats (counts)'!$AQ:$AQ,$C133)</f>
        <v>44</v>
      </c>
      <c r="BA133" s="62">
        <f>SUMIFS('IEA production stats (counts)'!R:R,'IEA production stats (counts)'!$E:$E,$D133,'IEA production stats (counts)'!$AQ:$AQ,$C133)</f>
        <v>43</v>
      </c>
      <c r="BB133" s="62">
        <f>SUMIFS('IEA production stats (counts)'!S:S,'IEA production stats (counts)'!$E:$E,$D133,'IEA production stats (counts)'!$AQ:$AQ,$C133)</f>
        <v>43</v>
      </c>
      <c r="BC133" s="62">
        <f>SUMIFS('IEA production stats (counts)'!T:T,'IEA production stats (counts)'!$E:$E,$D133,'IEA production stats (counts)'!$AQ:$AQ,$C133)</f>
        <v>43</v>
      </c>
      <c r="BD133" s="62">
        <f>SUMIFS('IEA production stats (counts)'!U:U,'IEA production stats (counts)'!$E:$E,$D133,'IEA production stats (counts)'!$AQ:$AQ,$C133)</f>
        <v>43</v>
      </c>
      <c r="BE133" s="62">
        <f>SUMIFS('IEA production stats (counts)'!V:V,'IEA production stats (counts)'!$E:$E,$D133,'IEA production stats (counts)'!$AQ:$AQ,$C133)</f>
        <v>43</v>
      </c>
      <c r="BF133" s="62">
        <f>SUMIFS('IEA production stats (counts)'!W:W,'IEA production stats (counts)'!$E:$E,$D133,'IEA production stats (counts)'!$AQ:$AQ,$C133)</f>
        <v>43</v>
      </c>
      <c r="BG133" s="62">
        <f>SUMIFS('IEA production stats (counts)'!X:X,'IEA production stats (counts)'!$E:$E,$D133,'IEA production stats (counts)'!$AQ:$AQ,$C133)</f>
        <v>43</v>
      </c>
      <c r="BH133" s="62">
        <f>SUMIFS('IEA production stats (counts)'!Y:Y,'IEA production stats (counts)'!$E:$E,$D133,'IEA production stats (counts)'!$AQ:$AQ,$C133)</f>
        <v>43</v>
      </c>
      <c r="BI133" s="62">
        <f>SUMIFS('IEA production stats (counts)'!Z:Z,'IEA production stats (counts)'!$E:$E,$D133,'IEA production stats (counts)'!$AQ:$AQ,$C133)</f>
        <v>43</v>
      </c>
      <c r="BJ133" s="62">
        <f>SUMIFS('IEA production stats (counts)'!AA:AA,'IEA production stats (counts)'!$E:$E,$D133,'IEA production stats (counts)'!$AQ:$AQ,$C133)</f>
        <v>44</v>
      </c>
      <c r="BK133" s="62">
        <f>SUMIFS('IEA production stats (counts)'!AB:AB,'IEA production stats (counts)'!$E:$E,$D133,'IEA production stats (counts)'!$AQ:$AQ,$C133)</f>
        <v>44</v>
      </c>
      <c r="BL133" s="62">
        <f>SUMIFS('IEA production stats (counts)'!AC:AC,'IEA production stats (counts)'!$E:$E,$D133,'IEA production stats (counts)'!$AQ:$AQ,$C133)</f>
        <v>44</v>
      </c>
      <c r="BM133" s="62">
        <f>SUMIFS('IEA production stats (counts)'!AD:AD,'IEA production stats (counts)'!$E:$E,$D133,'IEA production stats (counts)'!$AQ:$AQ,$C133)</f>
        <v>44</v>
      </c>
      <c r="BN133" s="62">
        <f>SUMIFS('IEA production stats (counts)'!AE:AE,'IEA production stats (counts)'!$E:$E,$D133,'IEA production stats (counts)'!$AQ:$AQ,$C133)</f>
        <v>44</v>
      </c>
      <c r="BO133" s="62">
        <f>SUMIFS('IEA production stats (counts)'!AF:AF,'IEA production stats (counts)'!$E:$E,$D133,'IEA production stats (counts)'!$AQ:$AQ,$C133)</f>
        <v>44</v>
      </c>
      <c r="BP133" s="62">
        <f>SUMIFS('IEA production stats (counts)'!AG:AG,'IEA production stats (counts)'!$E:$E,$D133,'IEA production stats (counts)'!$AQ:$AQ,$C133)</f>
        <v>44</v>
      </c>
      <c r="BQ133" s="62">
        <f>SUMIFS('IEA production stats (counts)'!AH:AH,'IEA production stats (counts)'!$E:$E,$D133,'IEA production stats (counts)'!$AQ:$AQ,$C133)</f>
        <v>44</v>
      </c>
      <c r="BR133" s="62">
        <f>SUMIFS('IEA production stats (counts)'!AI:AI,'IEA production stats (counts)'!$E:$E,$D133,'IEA production stats (counts)'!$AQ:$AQ,$C133)</f>
        <v>44</v>
      </c>
      <c r="BS133" s="62">
        <f>SUMIFS('IEA production stats (counts)'!AJ:AJ,'IEA production stats (counts)'!$E:$E,$D133,'IEA production stats (counts)'!$AQ:$AQ,$C133)</f>
        <v>44</v>
      </c>
      <c r="BT133" s="62">
        <f>SUMIFS('IEA production stats (counts)'!AK:AK,'IEA production stats (counts)'!$E:$E,$D133,'IEA production stats (counts)'!$AQ:$AQ,$C133)</f>
        <v>44</v>
      </c>
      <c r="BU133" s="62">
        <f>SUMIFS('IEA production stats (counts)'!AL:AL,'IEA production stats (counts)'!$E:$E,$D133,'IEA production stats (counts)'!$AQ:$AQ,$C133)</f>
        <v>36</v>
      </c>
      <c r="BV133" s="66">
        <f t="shared" si="55"/>
        <v>88</v>
      </c>
      <c r="BW133" s="66">
        <f t="shared" si="48"/>
        <v>86</v>
      </c>
      <c r="BX133" s="66">
        <f t="shared" si="49"/>
        <v>86</v>
      </c>
      <c r="BY133" s="66">
        <f t="shared" si="50"/>
        <v>86</v>
      </c>
      <c r="BZ133" s="66">
        <f t="shared" si="30"/>
        <v>86</v>
      </c>
      <c r="CA133" s="66">
        <f t="shared" si="31"/>
        <v>86</v>
      </c>
      <c r="CB133" s="66">
        <f t="shared" si="32"/>
        <v>86</v>
      </c>
      <c r="CC133" s="66">
        <f t="shared" si="33"/>
        <v>86</v>
      </c>
      <c r="CD133" s="66">
        <f t="shared" si="34"/>
        <v>86</v>
      </c>
      <c r="CE133" s="66">
        <f t="shared" si="35"/>
        <v>86</v>
      </c>
      <c r="CF133" s="66">
        <f t="shared" si="36"/>
        <v>88</v>
      </c>
      <c r="CG133" s="66">
        <f t="shared" si="37"/>
        <v>88</v>
      </c>
      <c r="CH133" s="66">
        <f t="shared" si="38"/>
        <v>88</v>
      </c>
      <c r="CI133" s="66">
        <f t="shared" si="39"/>
        <v>88</v>
      </c>
      <c r="CJ133" s="66">
        <f t="shared" si="40"/>
        <v>88</v>
      </c>
      <c r="CK133" s="66">
        <f t="shared" si="41"/>
        <v>88</v>
      </c>
      <c r="CL133" s="66">
        <f t="shared" si="42"/>
        <v>88</v>
      </c>
      <c r="CM133" s="66">
        <f t="shared" si="43"/>
        <v>88</v>
      </c>
      <c r="CN133" s="66">
        <f t="shared" si="44"/>
        <v>88</v>
      </c>
      <c r="CO133" s="66">
        <f t="shared" si="45"/>
        <v>88</v>
      </c>
      <c r="CP133" s="66">
        <f t="shared" si="46"/>
        <v>88</v>
      </c>
      <c r="CQ133" s="66">
        <f t="shared" si="47"/>
        <v>72</v>
      </c>
    </row>
    <row r="134" spans="1:95" x14ac:dyDescent="0.25">
      <c r="A134" s="5" t="str">
        <f t="shared" si="54"/>
        <v>150TIDE</v>
      </c>
      <c r="B134" s="3">
        <v>150</v>
      </c>
      <c r="C134" t="str">
        <f>VLOOKUP($B134,'Lookup codes'!$A:$C,2,FALSE)</f>
        <v>High income (no LAC)</v>
      </c>
      <c r="D134" t="s">
        <v>616</v>
      </c>
      <c r="E134" t="s">
        <v>617</v>
      </c>
      <c r="F134" t="s">
        <v>794</v>
      </c>
      <c r="G134" t="s">
        <v>528</v>
      </c>
      <c r="H134" s="45">
        <f>SUMIFS('IEA production stats by year'!Q:Q,'IEA production stats by year'!$E:$E,$D134,'IEA production stats by year'!$AQ:$AQ,$C134)</f>
        <v>1940.4018000000001</v>
      </c>
      <c r="I134" s="45">
        <f>SUMIFS('IEA production stats by year'!R:R,'IEA production stats by year'!$E:$E,$D134,'IEA production stats by year'!$AQ:$AQ,$C134)</f>
        <v>1861.2001</v>
      </c>
      <c r="J134" s="45">
        <f>SUMIFS('IEA production stats by year'!S:S,'IEA production stats by year'!$E:$E,$D134,'IEA production stats by year'!$AQ:$AQ,$C134)</f>
        <v>1893.6017000000002</v>
      </c>
      <c r="K134" s="45">
        <f>SUMIFS('IEA production stats by year'!T:T,'IEA production stats by year'!$E:$E,$D134,'IEA production stats by year'!$AQ:$AQ,$C134)</f>
        <v>1882.7998</v>
      </c>
      <c r="L134" s="45">
        <f>SUMIFS('IEA production stats by year'!U:U,'IEA production stats by year'!$E:$E,$D134,'IEA production stats by year'!$AQ:$AQ,$C134)</f>
        <v>1803.5981000000002</v>
      </c>
      <c r="M134" s="45">
        <f>SUMIFS('IEA production stats by year'!V:V,'IEA production stats by year'!$E:$E,$D134,'IEA production stats by year'!$AQ:$AQ,$C134)</f>
        <v>1832.4032999999999</v>
      </c>
      <c r="N134" s="45">
        <f>SUMIFS('IEA production stats by year'!W:W,'IEA production stats by year'!$E:$E,$D134,'IEA production stats by year'!$AQ:$AQ,$C134)</f>
        <v>1738.799</v>
      </c>
      <c r="O134" s="45">
        <f>SUMIFS('IEA production stats by year'!X:X,'IEA production stats by year'!$E:$E,$D134,'IEA production stats by year'!$AQ:$AQ,$C134)</f>
        <v>1756.7981</v>
      </c>
      <c r="P134" s="45">
        <f>SUMIFS('IEA production stats by year'!Y:Y,'IEA production stats by year'!$E:$E,$D134,'IEA production stats by year'!$AQ:$AQ,$C134)</f>
        <v>1728.0011999999999</v>
      </c>
      <c r="Q134" s="45">
        <f>SUMIFS('IEA production stats by year'!Z:Z,'IEA production stats by year'!$E:$E,$D134,'IEA production stats by year'!$AQ:$AQ,$C134)</f>
        <v>1724.4005</v>
      </c>
      <c r="R134" s="45">
        <f>SUMIFS('IEA production stats by year'!AA:AA,'IEA production stats by year'!$E:$E,$D134,'IEA production stats by year'!$AQ:$AQ,$C134)</f>
        <v>1821.1701</v>
      </c>
      <c r="S134" s="45">
        <f>SUMIFS('IEA production stats by year'!AB:AB,'IEA production stats by year'!$E:$E,$D134,'IEA production stats by year'!$AQ:$AQ,$C134)</f>
        <v>1815.1829000000002</v>
      </c>
      <c r="T134" s="45">
        <f>SUMIFS('IEA production stats by year'!AC:AC,'IEA production stats by year'!$E:$E,$D134,'IEA production stats by year'!$AQ:$AQ,$C134)</f>
        <v>1761.0685000000001</v>
      </c>
      <c r="U134" s="45">
        <f>SUMIFS('IEA production stats by year'!AD:AD,'IEA production stats by year'!$E:$E,$D134,'IEA production stats by year'!$AQ:$AQ,$C134)</f>
        <v>3302.3970999999997</v>
      </c>
      <c r="V134" s="45">
        <f>SUMIFS('IEA production stats by year'!AE:AE,'IEA production stats by year'!$E:$E,$D134,'IEA production stats by year'!$AQ:$AQ,$C134)</f>
        <v>3566.6219000000001</v>
      </c>
      <c r="W134" s="45">
        <f>SUMIFS('IEA production stats by year'!AF:AF,'IEA production stats by year'!$E:$E,$D134,'IEA production stats by year'!$AQ:$AQ,$C134)</f>
        <v>3594.3049999999998</v>
      </c>
      <c r="X134" s="45">
        <f>SUMIFS('IEA production stats by year'!AG:AG,'IEA production stats by year'!$E:$E,$D134,'IEA production stats by year'!$AQ:$AQ,$C134)</f>
        <v>3655.8887</v>
      </c>
      <c r="Y134" s="45">
        <f>SUMIFS('IEA production stats by year'!AH:AH,'IEA production stats by year'!$E:$E,$D134,'IEA production stats by year'!$AQ:$AQ,$C134)</f>
        <v>3676.9357</v>
      </c>
      <c r="Z134" s="45">
        <f>SUMIFS('IEA production stats by year'!AI:AI,'IEA production stats by year'!$E:$E,$D134,'IEA production stats by year'!$AQ:$AQ,$C134)</f>
        <v>3580.4928</v>
      </c>
      <c r="AA134" s="45">
        <f>SUMIFS('IEA production stats by year'!AJ:AJ,'IEA production stats by year'!$E:$E,$D134,'IEA production stats by year'!$AQ:$AQ,$C134)</f>
        <v>3557.7961</v>
      </c>
      <c r="AB134" s="45">
        <f>SUMIFS('IEA production stats by year'!AK:AK,'IEA production stats by year'!$E:$E,$D134,'IEA production stats by year'!$AQ:$AQ,$C134)</f>
        <v>3518.2936</v>
      </c>
      <c r="AC134" s="45">
        <f>SUMIFS('IEA production stats by year'!AL:AL,'IEA production stats by year'!$E:$E,$D134,'IEA production stats by year'!$AQ:$AQ,$C134)</f>
        <v>3463.7689999999998</v>
      </c>
      <c r="AD134" s="58">
        <f>COUNTIFS('Country groupings'!$F:$F,$C134)-SUMIFS('IEA production stats (counts)'!Q:Q,'IEA production stats (counts)'!$E:$E,$D134,'IEA production stats (counts)'!$AQ:$AQ,$C134)</f>
        <v>6</v>
      </c>
      <c r="AE134" s="58">
        <f>COUNTIFS('Country groupings'!$F:$F,$C134)-SUMIFS('IEA production stats (counts)'!R:R,'IEA production stats (counts)'!$E:$E,$D134,'IEA production stats (counts)'!$AQ:$AQ,$C134)</f>
        <v>6</v>
      </c>
      <c r="AF134" s="58">
        <f>COUNTIFS('Country groupings'!$F:$F,$C134)-SUMIFS('IEA production stats (counts)'!S:S,'IEA production stats (counts)'!$E:$E,$D134,'IEA production stats (counts)'!$AQ:$AQ,$C134)</f>
        <v>6</v>
      </c>
      <c r="AG134" s="58">
        <f>COUNTIFS('Country groupings'!$F:$F,$C134)-SUMIFS('IEA production stats (counts)'!T:T,'IEA production stats (counts)'!$E:$E,$D134,'IEA production stats (counts)'!$AQ:$AQ,$C134)</f>
        <v>6</v>
      </c>
      <c r="AH134" s="58">
        <f>COUNTIFS('Country groupings'!$F:$F,$C134)-SUMIFS('IEA production stats (counts)'!U:U,'IEA production stats (counts)'!$E:$E,$D134,'IEA production stats (counts)'!$AQ:$AQ,$C134)</f>
        <v>6</v>
      </c>
      <c r="AI134" s="58">
        <f>COUNTIFS('Country groupings'!$F:$F,$C134)-SUMIFS('IEA production stats (counts)'!V:V,'IEA production stats (counts)'!$E:$E,$D134,'IEA production stats (counts)'!$AQ:$AQ,$C134)</f>
        <v>6</v>
      </c>
      <c r="AJ134" s="58">
        <f>COUNTIFS('Country groupings'!$F:$F,$C134)-SUMIFS('IEA production stats (counts)'!W:W,'IEA production stats (counts)'!$E:$E,$D134,'IEA production stats (counts)'!$AQ:$AQ,$C134)</f>
        <v>6</v>
      </c>
      <c r="AK134" s="58">
        <f>COUNTIFS('Country groupings'!$F:$F,$C134)-SUMIFS('IEA production stats (counts)'!X:X,'IEA production stats (counts)'!$E:$E,$D134,'IEA production stats (counts)'!$AQ:$AQ,$C134)</f>
        <v>6</v>
      </c>
      <c r="AL134" s="58">
        <f>COUNTIFS('Country groupings'!$F:$F,$C134)-SUMIFS('IEA production stats (counts)'!Y:Y,'IEA production stats (counts)'!$E:$E,$D134,'IEA production stats (counts)'!$AQ:$AQ,$C134)</f>
        <v>6</v>
      </c>
      <c r="AM134" s="58">
        <f>COUNTIFS('Country groupings'!$F:$F,$C134)-SUMIFS('IEA production stats (counts)'!Z:Z,'IEA production stats (counts)'!$E:$E,$D134,'IEA production stats (counts)'!$AQ:$AQ,$C134)</f>
        <v>6</v>
      </c>
      <c r="AN134" s="58">
        <f>COUNTIFS('Country groupings'!$F:$F,$C134)-SUMIFS('IEA production stats (counts)'!AA:AA,'IEA production stats (counts)'!$E:$E,$D134,'IEA production stats (counts)'!$AQ:$AQ,$C134)</f>
        <v>6</v>
      </c>
      <c r="AO134" s="58">
        <f>COUNTIFS('Country groupings'!$F:$F,$C134)-SUMIFS('IEA production stats (counts)'!AB:AB,'IEA production stats (counts)'!$E:$E,$D134,'IEA production stats (counts)'!$AQ:$AQ,$C134)</f>
        <v>6</v>
      </c>
      <c r="AP134" s="58">
        <f>COUNTIFS('Country groupings'!$F:$F,$C134)-SUMIFS('IEA production stats (counts)'!AC:AC,'IEA production stats (counts)'!$E:$E,$D134,'IEA production stats (counts)'!$AQ:$AQ,$C134)</f>
        <v>6</v>
      </c>
      <c r="AQ134" s="58">
        <f>COUNTIFS('Country groupings'!$F:$F,$C134)-SUMIFS('IEA production stats (counts)'!AD:AD,'IEA production stats (counts)'!$E:$E,$D134,'IEA production stats (counts)'!$AQ:$AQ,$C134)</f>
        <v>6</v>
      </c>
      <c r="AR134" s="58">
        <f>COUNTIFS('Country groupings'!$F:$F,$C134)-SUMIFS('IEA production stats (counts)'!AE:AE,'IEA production stats (counts)'!$E:$E,$D134,'IEA production stats (counts)'!$AQ:$AQ,$C134)</f>
        <v>6</v>
      </c>
      <c r="AS134" s="58">
        <f>COUNTIFS('Country groupings'!$F:$F,$C134)-SUMIFS('IEA production stats (counts)'!AF:AF,'IEA production stats (counts)'!$E:$E,$D134,'IEA production stats (counts)'!$AQ:$AQ,$C134)</f>
        <v>6</v>
      </c>
      <c r="AT134" s="58">
        <f>COUNTIFS('Country groupings'!$F:$F,$C134)-SUMIFS('IEA production stats (counts)'!AG:AG,'IEA production stats (counts)'!$E:$E,$D134,'IEA production stats (counts)'!$AQ:$AQ,$C134)</f>
        <v>7</v>
      </c>
      <c r="AU134" s="58">
        <f>COUNTIFS('Country groupings'!$F:$F,$C134)-SUMIFS('IEA production stats (counts)'!AH:AH,'IEA production stats (counts)'!$E:$E,$D134,'IEA production stats (counts)'!$AQ:$AQ,$C134)</f>
        <v>7</v>
      </c>
      <c r="AV134" s="58">
        <f>COUNTIFS('Country groupings'!$F:$F,$C134)-SUMIFS('IEA production stats (counts)'!AI:AI,'IEA production stats (counts)'!$E:$E,$D134,'IEA production stats (counts)'!$AQ:$AQ,$C134)</f>
        <v>7</v>
      </c>
      <c r="AW134" s="58">
        <f>COUNTIFS('Country groupings'!$F:$F,$C134)-SUMIFS('IEA production stats (counts)'!AJ:AJ,'IEA production stats (counts)'!$E:$E,$D134,'IEA production stats (counts)'!$AQ:$AQ,$C134)</f>
        <v>6</v>
      </c>
      <c r="AX134" s="58">
        <f>COUNTIFS('Country groupings'!$F:$F,$C134)-SUMIFS('IEA production stats (counts)'!AK:AK,'IEA production stats (counts)'!$E:$E,$D134,'IEA production stats (counts)'!$AQ:$AQ,$C134)</f>
        <v>6</v>
      </c>
      <c r="AY134" s="58">
        <f>COUNTIFS('Country groupings'!$F:$F,$C134)-SUMIFS('IEA production stats (counts)'!AL:AL,'IEA production stats (counts)'!$E:$E,$D134,'IEA production stats (counts)'!$AQ:$AQ,$C134)</f>
        <v>14</v>
      </c>
      <c r="AZ134" s="62">
        <f>SUMIFS('IEA production stats (counts)'!Q:Q,'IEA production stats (counts)'!$E:$E,$D134,'IEA production stats (counts)'!$AQ:$AQ,$C134)</f>
        <v>44</v>
      </c>
      <c r="BA134" s="62">
        <f>SUMIFS('IEA production stats (counts)'!R:R,'IEA production stats (counts)'!$E:$E,$D134,'IEA production stats (counts)'!$AQ:$AQ,$C134)</f>
        <v>44</v>
      </c>
      <c r="BB134" s="62">
        <f>SUMIFS('IEA production stats (counts)'!S:S,'IEA production stats (counts)'!$E:$E,$D134,'IEA production stats (counts)'!$AQ:$AQ,$C134)</f>
        <v>44</v>
      </c>
      <c r="BC134" s="62">
        <f>SUMIFS('IEA production stats (counts)'!T:T,'IEA production stats (counts)'!$E:$E,$D134,'IEA production stats (counts)'!$AQ:$AQ,$C134)</f>
        <v>44</v>
      </c>
      <c r="BD134" s="62">
        <f>SUMIFS('IEA production stats (counts)'!U:U,'IEA production stats (counts)'!$E:$E,$D134,'IEA production stats (counts)'!$AQ:$AQ,$C134)</f>
        <v>44</v>
      </c>
      <c r="BE134" s="62">
        <f>SUMIFS('IEA production stats (counts)'!V:V,'IEA production stats (counts)'!$E:$E,$D134,'IEA production stats (counts)'!$AQ:$AQ,$C134)</f>
        <v>44</v>
      </c>
      <c r="BF134" s="62">
        <f>SUMIFS('IEA production stats (counts)'!W:W,'IEA production stats (counts)'!$E:$E,$D134,'IEA production stats (counts)'!$AQ:$AQ,$C134)</f>
        <v>44</v>
      </c>
      <c r="BG134" s="62">
        <f>SUMIFS('IEA production stats (counts)'!X:X,'IEA production stats (counts)'!$E:$E,$D134,'IEA production stats (counts)'!$AQ:$AQ,$C134)</f>
        <v>44</v>
      </c>
      <c r="BH134" s="62">
        <f>SUMIFS('IEA production stats (counts)'!Y:Y,'IEA production stats (counts)'!$E:$E,$D134,'IEA production stats (counts)'!$AQ:$AQ,$C134)</f>
        <v>44</v>
      </c>
      <c r="BI134" s="62">
        <f>SUMIFS('IEA production stats (counts)'!Z:Z,'IEA production stats (counts)'!$E:$E,$D134,'IEA production stats (counts)'!$AQ:$AQ,$C134)</f>
        <v>44</v>
      </c>
      <c r="BJ134" s="62">
        <f>SUMIFS('IEA production stats (counts)'!AA:AA,'IEA production stats (counts)'!$E:$E,$D134,'IEA production stats (counts)'!$AQ:$AQ,$C134)</f>
        <v>44</v>
      </c>
      <c r="BK134" s="62">
        <f>SUMIFS('IEA production stats (counts)'!AB:AB,'IEA production stats (counts)'!$E:$E,$D134,'IEA production stats (counts)'!$AQ:$AQ,$C134)</f>
        <v>44</v>
      </c>
      <c r="BL134" s="62">
        <f>SUMIFS('IEA production stats (counts)'!AC:AC,'IEA production stats (counts)'!$E:$E,$D134,'IEA production stats (counts)'!$AQ:$AQ,$C134)</f>
        <v>44</v>
      </c>
      <c r="BM134" s="62">
        <f>SUMIFS('IEA production stats (counts)'!AD:AD,'IEA production stats (counts)'!$E:$E,$D134,'IEA production stats (counts)'!$AQ:$AQ,$C134)</f>
        <v>44</v>
      </c>
      <c r="BN134" s="62">
        <f>SUMIFS('IEA production stats (counts)'!AE:AE,'IEA production stats (counts)'!$E:$E,$D134,'IEA production stats (counts)'!$AQ:$AQ,$C134)</f>
        <v>44</v>
      </c>
      <c r="BO134" s="62">
        <f>SUMIFS('IEA production stats (counts)'!AF:AF,'IEA production stats (counts)'!$E:$E,$D134,'IEA production stats (counts)'!$AQ:$AQ,$C134)</f>
        <v>44</v>
      </c>
      <c r="BP134" s="62">
        <f>SUMIFS('IEA production stats (counts)'!AG:AG,'IEA production stats (counts)'!$E:$E,$D134,'IEA production stats (counts)'!$AQ:$AQ,$C134)</f>
        <v>43</v>
      </c>
      <c r="BQ134" s="62">
        <f>SUMIFS('IEA production stats (counts)'!AH:AH,'IEA production stats (counts)'!$E:$E,$D134,'IEA production stats (counts)'!$AQ:$AQ,$C134)</f>
        <v>43</v>
      </c>
      <c r="BR134" s="62">
        <f>SUMIFS('IEA production stats (counts)'!AI:AI,'IEA production stats (counts)'!$E:$E,$D134,'IEA production stats (counts)'!$AQ:$AQ,$C134)</f>
        <v>43</v>
      </c>
      <c r="BS134" s="62">
        <f>SUMIFS('IEA production stats (counts)'!AJ:AJ,'IEA production stats (counts)'!$E:$E,$D134,'IEA production stats (counts)'!$AQ:$AQ,$C134)</f>
        <v>44</v>
      </c>
      <c r="BT134" s="62">
        <f>SUMIFS('IEA production stats (counts)'!AK:AK,'IEA production stats (counts)'!$E:$E,$D134,'IEA production stats (counts)'!$AQ:$AQ,$C134)</f>
        <v>44</v>
      </c>
      <c r="BU134" s="62">
        <f>SUMIFS('IEA production stats (counts)'!AL:AL,'IEA production stats (counts)'!$E:$E,$D134,'IEA production stats (counts)'!$AQ:$AQ,$C134)</f>
        <v>36</v>
      </c>
      <c r="BV134" s="66">
        <f t="shared" si="55"/>
        <v>88</v>
      </c>
      <c r="BW134" s="66">
        <f t="shared" si="48"/>
        <v>88</v>
      </c>
      <c r="BX134" s="66">
        <f t="shared" si="49"/>
        <v>88</v>
      </c>
      <c r="BY134" s="66">
        <f t="shared" si="50"/>
        <v>88</v>
      </c>
      <c r="BZ134" s="66">
        <f t="shared" si="30"/>
        <v>88</v>
      </c>
      <c r="CA134" s="66">
        <f t="shared" si="31"/>
        <v>88</v>
      </c>
      <c r="CB134" s="66">
        <f t="shared" si="32"/>
        <v>88</v>
      </c>
      <c r="CC134" s="66">
        <f t="shared" si="33"/>
        <v>88</v>
      </c>
      <c r="CD134" s="66">
        <f t="shared" si="34"/>
        <v>88</v>
      </c>
      <c r="CE134" s="66">
        <f t="shared" si="35"/>
        <v>88</v>
      </c>
      <c r="CF134" s="66">
        <f t="shared" si="36"/>
        <v>88</v>
      </c>
      <c r="CG134" s="66">
        <f t="shared" si="37"/>
        <v>88</v>
      </c>
      <c r="CH134" s="66">
        <f t="shared" si="38"/>
        <v>88</v>
      </c>
      <c r="CI134" s="66">
        <f t="shared" si="39"/>
        <v>88</v>
      </c>
      <c r="CJ134" s="66">
        <f t="shared" si="40"/>
        <v>88</v>
      </c>
      <c r="CK134" s="66">
        <f t="shared" si="41"/>
        <v>88</v>
      </c>
      <c r="CL134" s="66">
        <f t="shared" si="42"/>
        <v>86</v>
      </c>
      <c r="CM134" s="66">
        <f t="shared" si="43"/>
        <v>86</v>
      </c>
      <c r="CN134" s="66">
        <f t="shared" si="44"/>
        <v>86</v>
      </c>
      <c r="CO134" s="66">
        <f t="shared" si="45"/>
        <v>88</v>
      </c>
      <c r="CP134" s="66">
        <f t="shared" si="46"/>
        <v>88</v>
      </c>
      <c r="CQ134" s="66">
        <f t="shared" si="47"/>
        <v>72</v>
      </c>
    </row>
    <row r="135" spans="1:95" x14ac:dyDescent="0.25">
      <c r="A135" s="5" t="str">
        <f t="shared" si="54"/>
        <v>150WIND</v>
      </c>
      <c r="B135" s="3">
        <v>150</v>
      </c>
      <c r="C135" t="str">
        <f>VLOOKUP($B135,'Lookup codes'!$A:$C,2,FALSE)</f>
        <v>High income (no LAC)</v>
      </c>
      <c r="D135" t="s">
        <v>618</v>
      </c>
      <c r="E135" t="s">
        <v>619</v>
      </c>
      <c r="F135" t="s">
        <v>794</v>
      </c>
      <c r="G135" t="s">
        <v>528</v>
      </c>
      <c r="H135" s="45">
        <f>SUMIFS('IEA production stats by year'!Q:Q,'IEA production stats by year'!$E:$E,$D135,'IEA production stats by year'!$AQ:$AQ,$C135)</f>
        <v>102504.95980000001</v>
      </c>
      <c r="I135" s="45">
        <f>SUMIFS('IEA production stats by year'!R:R,'IEA production stats by year'!$E:$E,$D135,'IEA production stats by year'!$AQ:$AQ,$C135)</f>
        <v>124200.4841</v>
      </c>
      <c r="J135" s="45">
        <f>SUMIFS('IEA production stats by year'!S:S,'IEA production stats by year'!$E:$E,$D135,'IEA production stats by year'!$AQ:$AQ,$C135)</f>
        <v>173605.16390000001</v>
      </c>
      <c r="K135" s="45">
        <f>SUMIFS('IEA production stats by year'!T:T,'IEA production stats by year'!$E:$E,$D135,'IEA production stats by year'!$AQ:$AQ,$C135)</f>
        <v>211153.1985</v>
      </c>
      <c r="L135" s="45">
        <f>SUMIFS('IEA production stats by year'!U:U,'IEA production stats by year'!$E:$E,$D135,'IEA production stats by year'!$AQ:$AQ,$C135)</f>
        <v>278611.31760000001</v>
      </c>
      <c r="M135" s="45">
        <f>SUMIFS('IEA production stats by year'!V:V,'IEA production stats by year'!$E:$E,$D135,'IEA production stats by year'!$AQ:$AQ,$C135)</f>
        <v>339621.99540000001</v>
      </c>
      <c r="N135" s="45">
        <f>SUMIFS('IEA production stats by year'!W:W,'IEA production stats by year'!$E:$E,$D135,'IEA production stats by year'!$AQ:$AQ,$C135)</f>
        <v>422877.32589999994</v>
      </c>
      <c r="O135" s="45">
        <f>SUMIFS('IEA production stats by year'!X:X,'IEA production stats by year'!$E:$E,$D135,'IEA production stats by year'!$AQ:$AQ,$C135)</f>
        <v>540689.04200000002</v>
      </c>
      <c r="P135" s="45">
        <f>SUMIFS('IEA production stats by year'!Y:Y,'IEA production stats by year'!$E:$E,$D135,'IEA production stats by year'!$AQ:$AQ,$C135)</f>
        <v>677464.08609999996</v>
      </c>
      <c r="Q135" s="45">
        <f>SUMIFS('IEA production stats by year'!Z:Z,'IEA production stats by year'!$E:$E,$D135,'IEA production stats by year'!$AQ:$AQ,$C135)</f>
        <v>810235.82880000002</v>
      </c>
      <c r="R135" s="45">
        <f>SUMIFS('IEA production stats by year'!AA:AA,'IEA production stats by year'!$E:$E,$D135,'IEA production stats by year'!$AQ:$AQ,$C135)</f>
        <v>955650.49389999988</v>
      </c>
      <c r="S135" s="45">
        <f>SUMIFS('IEA production stats by year'!AB:AB,'IEA production stats by year'!$E:$E,$D135,'IEA production stats by year'!$AQ:$AQ,$C135)</f>
        <v>1170155.0623000003</v>
      </c>
      <c r="T135" s="45">
        <f>SUMIFS('IEA production stats by year'!AC:AC,'IEA production stats by year'!$E:$E,$D135,'IEA production stats by year'!$AQ:$AQ,$C135)</f>
        <v>1343252.4675</v>
      </c>
      <c r="U135" s="45">
        <f>SUMIFS('IEA production stats by year'!AD:AD,'IEA production stats by year'!$E:$E,$D135,'IEA production stats by year'!$AQ:$AQ,$C135)</f>
        <v>1577116.0329</v>
      </c>
      <c r="V135" s="45">
        <f>SUMIFS('IEA production stats by year'!AE:AE,'IEA production stats by year'!$E:$E,$D135,'IEA production stats by year'!$AQ:$AQ,$C135)</f>
        <v>1707773.9191999999</v>
      </c>
      <c r="W135" s="45">
        <f>SUMIFS('IEA production stats by year'!AF:AF,'IEA production stats by year'!$E:$E,$D135,'IEA production stats by year'!$AQ:$AQ,$C135)</f>
        <v>1937961.7257000003</v>
      </c>
      <c r="X135" s="45">
        <f>SUMIFS('IEA production stats by year'!AG:AG,'IEA production stats by year'!$E:$E,$D135,'IEA production stats by year'!$AQ:$AQ,$C135)</f>
        <v>2091553.3280000004</v>
      </c>
      <c r="Y135" s="45">
        <f>SUMIFS('IEA production stats by year'!AH:AH,'IEA production stats by year'!$E:$E,$D135,'IEA production stats by year'!$AQ:$AQ,$C135)</f>
        <v>2406048.7456</v>
      </c>
      <c r="Z135" s="45">
        <f>SUMIFS('IEA production stats by year'!AI:AI,'IEA production stats by year'!$E:$E,$D135,'IEA production stats by year'!$AQ:$AQ,$C135)</f>
        <v>2556931.0531000001</v>
      </c>
      <c r="AA135" s="45">
        <f>SUMIFS('IEA production stats by year'!AJ:AJ,'IEA production stats by year'!$E:$E,$D135,'IEA production stats by year'!$AQ:$AQ,$C135)</f>
        <v>2844046.1257000002</v>
      </c>
      <c r="AB135" s="45">
        <f>SUMIFS('IEA production stats by year'!AK:AK,'IEA production stats by year'!$E:$E,$D135,'IEA production stats by year'!$AQ:$AQ,$C135)</f>
        <v>3192990.6217000005</v>
      </c>
      <c r="AC135" s="45">
        <f>SUMIFS('IEA production stats by year'!AL:AL,'IEA production stats by year'!$E:$E,$D135,'IEA production stats by year'!$AQ:$AQ,$C135)</f>
        <v>3291274.8769999994</v>
      </c>
      <c r="AD135" s="58">
        <f>COUNTIFS('Country groupings'!$F:$F,$C135)-SUMIFS('IEA production stats (counts)'!Q:Q,'IEA production stats (counts)'!$E:$E,$D135,'IEA production stats (counts)'!$AQ:$AQ,$C135)</f>
        <v>6</v>
      </c>
      <c r="AE135" s="58">
        <f>COUNTIFS('Country groupings'!$F:$F,$C135)-SUMIFS('IEA production stats (counts)'!R:R,'IEA production stats (counts)'!$E:$E,$D135,'IEA production stats (counts)'!$AQ:$AQ,$C135)</f>
        <v>6</v>
      </c>
      <c r="AF135" s="58">
        <f>COUNTIFS('Country groupings'!$F:$F,$C135)-SUMIFS('IEA production stats (counts)'!S:S,'IEA production stats (counts)'!$E:$E,$D135,'IEA production stats (counts)'!$AQ:$AQ,$C135)</f>
        <v>6</v>
      </c>
      <c r="AG135" s="58">
        <f>COUNTIFS('Country groupings'!$F:$F,$C135)-SUMIFS('IEA production stats (counts)'!T:T,'IEA production stats (counts)'!$E:$E,$D135,'IEA production stats (counts)'!$AQ:$AQ,$C135)</f>
        <v>6</v>
      </c>
      <c r="AH135" s="58">
        <f>COUNTIFS('Country groupings'!$F:$F,$C135)-SUMIFS('IEA production stats (counts)'!U:U,'IEA production stats (counts)'!$E:$E,$D135,'IEA production stats (counts)'!$AQ:$AQ,$C135)</f>
        <v>6</v>
      </c>
      <c r="AI135" s="58">
        <f>COUNTIFS('Country groupings'!$F:$F,$C135)-SUMIFS('IEA production stats (counts)'!V:V,'IEA production stats (counts)'!$E:$E,$D135,'IEA production stats (counts)'!$AQ:$AQ,$C135)</f>
        <v>6</v>
      </c>
      <c r="AJ135" s="58">
        <f>COUNTIFS('Country groupings'!$F:$F,$C135)-SUMIFS('IEA production stats (counts)'!W:W,'IEA production stats (counts)'!$E:$E,$D135,'IEA production stats (counts)'!$AQ:$AQ,$C135)</f>
        <v>6</v>
      </c>
      <c r="AK135" s="58">
        <f>COUNTIFS('Country groupings'!$F:$F,$C135)-SUMIFS('IEA production stats (counts)'!X:X,'IEA production stats (counts)'!$E:$E,$D135,'IEA production stats (counts)'!$AQ:$AQ,$C135)</f>
        <v>6</v>
      </c>
      <c r="AL135" s="58">
        <f>COUNTIFS('Country groupings'!$F:$F,$C135)-SUMIFS('IEA production stats (counts)'!Y:Y,'IEA production stats (counts)'!$E:$E,$D135,'IEA production stats (counts)'!$AQ:$AQ,$C135)</f>
        <v>6</v>
      </c>
      <c r="AM135" s="58">
        <f>COUNTIFS('Country groupings'!$F:$F,$C135)-SUMIFS('IEA production stats (counts)'!Z:Z,'IEA production stats (counts)'!$E:$E,$D135,'IEA production stats (counts)'!$AQ:$AQ,$C135)</f>
        <v>6</v>
      </c>
      <c r="AN135" s="58">
        <f>COUNTIFS('Country groupings'!$F:$F,$C135)-SUMIFS('IEA production stats (counts)'!AA:AA,'IEA production stats (counts)'!$E:$E,$D135,'IEA production stats (counts)'!$AQ:$AQ,$C135)</f>
        <v>6</v>
      </c>
      <c r="AO135" s="58">
        <f>COUNTIFS('Country groupings'!$F:$F,$C135)-SUMIFS('IEA production stats (counts)'!AB:AB,'IEA production stats (counts)'!$E:$E,$D135,'IEA production stats (counts)'!$AQ:$AQ,$C135)</f>
        <v>6</v>
      </c>
      <c r="AP135" s="58">
        <f>COUNTIFS('Country groupings'!$F:$F,$C135)-SUMIFS('IEA production stats (counts)'!AC:AC,'IEA production stats (counts)'!$E:$E,$D135,'IEA production stats (counts)'!$AQ:$AQ,$C135)</f>
        <v>6</v>
      </c>
      <c r="AQ135" s="58">
        <f>COUNTIFS('Country groupings'!$F:$F,$C135)-SUMIFS('IEA production stats (counts)'!AD:AD,'IEA production stats (counts)'!$E:$E,$D135,'IEA production stats (counts)'!$AQ:$AQ,$C135)</f>
        <v>6</v>
      </c>
      <c r="AR135" s="58">
        <f>COUNTIFS('Country groupings'!$F:$F,$C135)-SUMIFS('IEA production stats (counts)'!AE:AE,'IEA production stats (counts)'!$E:$E,$D135,'IEA production stats (counts)'!$AQ:$AQ,$C135)</f>
        <v>6</v>
      </c>
      <c r="AS135" s="58">
        <f>COUNTIFS('Country groupings'!$F:$F,$C135)-SUMIFS('IEA production stats (counts)'!AF:AF,'IEA production stats (counts)'!$E:$E,$D135,'IEA production stats (counts)'!$AQ:$AQ,$C135)</f>
        <v>6</v>
      </c>
      <c r="AT135" s="58">
        <f>COUNTIFS('Country groupings'!$F:$F,$C135)-SUMIFS('IEA production stats (counts)'!AG:AG,'IEA production stats (counts)'!$E:$E,$D135,'IEA production stats (counts)'!$AQ:$AQ,$C135)</f>
        <v>7</v>
      </c>
      <c r="AU135" s="58">
        <f>COUNTIFS('Country groupings'!$F:$F,$C135)-SUMIFS('IEA production stats (counts)'!AH:AH,'IEA production stats (counts)'!$E:$E,$D135,'IEA production stats (counts)'!$AQ:$AQ,$C135)</f>
        <v>6</v>
      </c>
      <c r="AV135" s="58">
        <f>COUNTIFS('Country groupings'!$F:$F,$C135)-SUMIFS('IEA production stats (counts)'!AI:AI,'IEA production stats (counts)'!$E:$E,$D135,'IEA production stats (counts)'!$AQ:$AQ,$C135)</f>
        <v>6</v>
      </c>
      <c r="AW135" s="58">
        <f>COUNTIFS('Country groupings'!$F:$F,$C135)-SUMIFS('IEA production stats (counts)'!AJ:AJ,'IEA production stats (counts)'!$E:$E,$D135,'IEA production stats (counts)'!$AQ:$AQ,$C135)</f>
        <v>6</v>
      </c>
      <c r="AX135" s="58">
        <f>COUNTIFS('Country groupings'!$F:$F,$C135)-SUMIFS('IEA production stats (counts)'!AK:AK,'IEA production stats (counts)'!$E:$E,$D135,'IEA production stats (counts)'!$AQ:$AQ,$C135)</f>
        <v>6</v>
      </c>
      <c r="AY135" s="58">
        <f>COUNTIFS('Country groupings'!$F:$F,$C135)-SUMIFS('IEA production stats (counts)'!AL:AL,'IEA production stats (counts)'!$E:$E,$D135,'IEA production stats (counts)'!$AQ:$AQ,$C135)</f>
        <v>14</v>
      </c>
      <c r="AZ135" s="62">
        <f>SUMIFS('IEA production stats (counts)'!Q:Q,'IEA production stats (counts)'!$E:$E,$D135,'IEA production stats (counts)'!$AQ:$AQ,$C135)</f>
        <v>44</v>
      </c>
      <c r="BA135" s="62">
        <f>SUMIFS('IEA production stats (counts)'!R:R,'IEA production stats (counts)'!$E:$E,$D135,'IEA production stats (counts)'!$AQ:$AQ,$C135)</f>
        <v>44</v>
      </c>
      <c r="BB135" s="62">
        <f>SUMIFS('IEA production stats (counts)'!S:S,'IEA production stats (counts)'!$E:$E,$D135,'IEA production stats (counts)'!$AQ:$AQ,$C135)</f>
        <v>44</v>
      </c>
      <c r="BC135" s="62">
        <f>SUMIFS('IEA production stats (counts)'!T:T,'IEA production stats (counts)'!$E:$E,$D135,'IEA production stats (counts)'!$AQ:$AQ,$C135)</f>
        <v>44</v>
      </c>
      <c r="BD135" s="62">
        <f>SUMIFS('IEA production stats (counts)'!U:U,'IEA production stats (counts)'!$E:$E,$D135,'IEA production stats (counts)'!$AQ:$AQ,$C135)</f>
        <v>44</v>
      </c>
      <c r="BE135" s="62">
        <f>SUMIFS('IEA production stats (counts)'!V:V,'IEA production stats (counts)'!$E:$E,$D135,'IEA production stats (counts)'!$AQ:$AQ,$C135)</f>
        <v>44</v>
      </c>
      <c r="BF135" s="62">
        <f>SUMIFS('IEA production stats (counts)'!W:W,'IEA production stats (counts)'!$E:$E,$D135,'IEA production stats (counts)'!$AQ:$AQ,$C135)</f>
        <v>44</v>
      </c>
      <c r="BG135" s="62">
        <f>SUMIFS('IEA production stats (counts)'!X:X,'IEA production stats (counts)'!$E:$E,$D135,'IEA production stats (counts)'!$AQ:$AQ,$C135)</f>
        <v>44</v>
      </c>
      <c r="BH135" s="62">
        <f>SUMIFS('IEA production stats (counts)'!Y:Y,'IEA production stats (counts)'!$E:$E,$D135,'IEA production stats (counts)'!$AQ:$AQ,$C135)</f>
        <v>44</v>
      </c>
      <c r="BI135" s="62">
        <f>SUMIFS('IEA production stats (counts)'!Z:Z,'IEA production stats (counts)'!$E:$E,$D135,'IEA production stats (counts)'!$AQ:$AQ,$C135)</f>
        <v>44</v>
      </c>
      <c r="BJ135" s="62">
        <f>SUMIFS('IEA production stats (counts)'!AA:AA,'IEA production stats (counts)'!$E:$E,$D135,'IEA production stats (counts)'!$AQ:$AQ,$C135)</f>
        <v>44</v>
      </c>
      <c r="BK135" s="62">
        <f>SUMIFS('IEA production stats (counts)'!AB:AB,'IEA production stats (counts)'!$E:$E,$D135,'IEA production stats (counts)'!$AQ:$AQ,$C135)</f>
        <v>44</v>
      </c>
      <c r="BL135" s="62">
        <f>SUMIFS('IEA production stats (counts)'!AC:AC,'IEA production stats (counts)'!$E:$E,$D135,'IEA production stats (counts)'!$AQ:$AQ,$C135)</f>
        <v>44</v>
      </c>
      <c r="BM135" s="62">
        <f>SUMIFS('IEA production stats (counts)'!AD:AD,'IEA production stats (counts)'!$E:$E,$D135,'IEA production stats (counts)'!$AQ:$AQ,$C135)</f>
        <v>44</v>
      </c>
      <c r="BN135" s="62">
        <f>SUMIFS('IEA production stats (counts)'!AE:AE,'IEA production stats (counts)'!$E:$E,$D135,'IEA production stats (counts)'!$AQ:$AQ,$C135)</f>
        <v>44</v>
      </c>
      <c r="BO135" s="62">
        <f>SUMIFS('IEA production stats (counts)'!AF:AF,'IEA production stats (counts)'!$E:$E,$D135,'IEA production stats (counts)'!$AQ:$AQ,$C135)</f>
        <v>44</v>
      </c>
      <c r="BP135" s="62">
        <f>SUMIFS('IEA production stats (counts)'!AG:AG,'IEA production stats (counts)'!$E:$E,$D135,'IEA production stats (counts)'!$AQ:$AQ,$C135)</f>
        <v>43</v>
      </c>
      <c r="BQ135" s="62">
        <f>SUMIFS('IEA production stats (counts)'!AH:AH,'IEA production stats (counts)'!$E:$E,$D135,'IEA production stats (counts)'!$AQ:$AQ,$C135)</f>
        <v>44</v>
      </c>
      <c r="BR135" s="62">
        <f>SUMIFS('IEA production stats (counts)'!AI:AI,'IEA production stats (counts)'!$E:$E,$D135,'IEA production stats (counts)'!$AQ:$AQ,$C135)</f>
        <v>44</v>
      </c>
      <c r="BS135" s="62">
        <f>SUMIFS('IEA production stats (counts)'!AJ:AJ,'IEA production stats (counts)'!$E:$E,$D135,'IEA production stats (counts)'!$AQ:$AQ,$C135)</f>
        <v>44</v>
      </c>
      <c r="BT135" s="62">
        <f>SUMIFS('IEA production stats (counts)'!AK:AK,'IEA production stats (counts)'!$E:$E,$D135,'IEA production stats (counts)'!$AQ:$AQ,$C135)</f>
        <v>44</v>
      </c>
      <c r="BU135" s="62">
        <f>SUMIFS('IEA production stats (counts)'!AL:AL,'IEA production stats (counts)'!$E:$E,$D135,'IEA production stats (counts)'!$AQ:$AQ,$C135)</f>
        <v>36</v>
      </c>
      <c r="BV135" s="66">
        <f t="shared" si="55"/>
        <v>88</v>
      </c>
      <c r="BW135" s="66">
        <f t="shared" si="48"/>
        <v>88</v>
      </c>
      <c r="BX135" s="66">
        <f t="shared" si="49"/>
        <v>88</v>
      </c>
      <c r="BY135" s="66">
        <f t="shared" si="50"/>
        <v>88</v>
      </c>
      <c r="BZ135" s="66">
        <f t="shared" si="30"/>
        <v>88</v>
      </c>
      <c r="CA135" s="66">
        <f t="shared" si="31"/>
        <v>88</v>
      </c>
      <c r="CB135" s="66">
        <f t="shared" si="32"/>
        <v>88</v>
      </c>
      <c r="CC135" s="66">
        <f t="shared" si="33"/>
        <v>88</v>
      </c>
      <c r="CD135" s="66">
        <f t="shared" si="34"/>
        <v>88</v>
      </c>
      <c r="CE135" s="66">
        <f t="shared" si="35"/>
        <v>88</v>
      </c>
      <c r="CF135" s="66">
        <f t="shared" si="36"/>
        <v>88</v>
      </c>
      <c r="CG135" s="66">
        <f t="shared" si="37"/>
        <v>88</v>
      </c>
      <c r="CH135" s="66">
        <f t="shared" si="38"/>
        <v>88</v>
      </c>
      <c r="CI135" s="66">
        <f t="shared" si="39"/>
        <v>88</v>
      </c>
      <c r="CJ135" s="66">
        <f t="shared" si="40"/>
        <v>88</v>
      </c>
      <c r="CK135" s="66">
        <f t="shared" si="41"/>
        <v>88</v>
      </c>
      <c r="CL135" s="66">
        <f t="shared" si="42"/>
        <v>86</v>
      </c>
      <c r="CM135" s="66">
        <f t="shared" si="43"/>
        <v>88</v>
      </c>
      <c r="CN135" s="66">
        <f t="shared" si="44"/>
        <v>88</v>
      </c>
      <c r="CO135" s="66">
        <f t="shared" si="45"/>
        <v>88</v>
      </c>
      <c r="CP135" s="66">
        <f t="shared" si="46"/>
        <v>88</v>
      </c>
      <c r="CQ135" s="66">
        <f t="shared" si="47"/>
        <v>72</v>
      </c>
    </row>
    <row r="136" spans="1:95" x14ac:dyDescent="0.25">
      <c r="A136" s="5" t="str">
        <f t="shared" si="54"/>
        <v>150MUNWASTER</v>
      </c>
      <c r="B136" s="3">
        <v>150</v>
      </c>
      <c r="C136" t="str">
        <f>VLOOKUP($B136,'Lookup codes'!$A:$C,2,FALSE)</f>
        <v>High income (no LAC)</v>
      </c>
      <c r="D136" t="s">
        <v>622</v>
      </c>
      <c r="E136" t="s">
        <v>623</v>
      </c>
      <c r="F136" t="s">
        <v>794</v>
      </c>
      <c r="G136" t="s">
        <v>528</v>
      </c>
      <c r="H136" s="45">
        <f>SUMIFS('IEA production stats by year'!Q:Q,'IEA production stats by year'!$E:$E,$D136,'IEA production stats by year'!$AQ:$AQ,$C136)</f>
        <v>362938.63630000001</v>
      </c>
      <c r="I136" s="45">
        <f>SUMIFS('IEA production stats by year'!R:R,'IEA production stats by year'!$E:$E,$D136,'IEA production stats by year'!$AQ:$AQ,$C136)</f>
        <v>352753.50430000003</v>
      </c>
      <c r="J136" s="45">
        <f>SUMIFS('IEA production stats by year'!S:S,'IEA production stats by year'!$E:$E,$D136,'IEA production stats by year'!$AQ:$AQ,$C136)</f>
        <v>375996.68770000001</v>
      </c>
      <c r="K136" s="45">
        <f>SUMIFS('IEA production stats by year'!T:T,'IEA production stats by year'!$E:$E,$D136,'IEA production stats by year'!$AQ:$AQ,$C136)</f>
        <v>402126.85820000002</v>
      </c>
      <c r="L136" s="45">
        <f>SUMIFS('IEA production stats by year'!U:U,'IEA production stats by year'!$E:$E,$D136,'IEA production stats by year'!$AQ:$AQ,$C136)</f>
        <v>431917.5269</v>
      </c>
      <c r="M136" s="45">
        <f>SUMIFS('IEA production stats by year'!V:V,'IEA production stats by year'!$E:$E,$D136,'IEA production stats by year'!$AQ:$AQ,$C136)</f>
        <v>465808.52999999997</v>
      </c>
      <c r="N136" s="45">
        <f>SUMIFS('IEA production stats by year'!W:W,'IEA production stats by year'!$E:$E,$D136,'IEA production stats by year'!$AQ:$AQ,$C136)</f>
        <v>492823.85690000001</v>
      </c>
      <c r="O136" s="45">
        <f>SUMIFS('IEA production stats by year'!X:X,'IEA production stats by year'!$E:$E,$D136,'IEA production stats by year'!$AQ:$AQ,$C136)</f>
        <v>521055.22300000006</v>
      </c>
      <c r="P136" s="45">
        <f>SUMIFS('IEA production stats by year'!Y:Y,'IEA production stats by year'!$E:$E,$D136,'IEA production stats by year'!$AQ:$AQ,$C136)</f>
        <v>528896.20369999995</v>
      </c>
      <c r="Q136" s="45">
        <f>SUMIFS('IEA production stats by year'!Z:Z,'IEA production stats by year'!$E:$E,$D136,'IEA production stats by year'!$AQ:$AQ,$C136)</f>
        <v>534189.9476999999</v>
      </c>
      <c r="R136" s="45">
        <f>SUMIFS('IEA production stats by year'!AA:AA,'IEA production stats by year'!$E:$E,$D136,'IEA production stats by year'!$AQ:$AQ,$C136)</f>
        <v>575604.00229999993</v>
      </c>
      <c r="S136" s="45">
        <f>SUMIFS('IEA production stats by year'!AB:AB,'IEA production stats by year'!$E:$E,$D136,'IEA production stats by year'!$AQ:$AQ,$C136)</f>
        <v>571602.30899999989</v>
      </c>
      <c r="T136" s="45">
        <f>SUMIFS('IEA production stats by year'!AC:AC,'IEA production stats by year'!$E:$E,$D136,'IEA production stats by year'!$AQ:$AQ,$C136)</f>
        <v>587806.51029999997</v>
      </c>
      <c r="U136" s="45">
        <f>SUMIFS('IEA production stats by year'!AD:AD,'IEA production stats by year'!$E:$E,$D136,'IEA production stats by year'!$AQ:$AQ,$C136)</f>
        <v>605113.64029999985</v>
      </c>
      <c r="V136" s="45">
        <f>SUMIFS('IEA production stats by year'!AE:AE,'IEA production stats by year'!$E:$E,$D136,'IEA production stats by year'!$AQ:$AQ,$C136)</f>
        <v>618901.09530000004</v>
      </c>
      <c r="W136" s="45">
        <f>SUMIFS('IEA production stats by year'!AF:AF,'IEA production stats by year'!$E:$E,$D136,'IEA production stats by year'!$AQ:$AQ,$C136)</f>
        <v>631698.9621</v>
      </c>
      <c r="X136" s="45">
        <f>SUMIFS('IEA production stats by year'!AG:AG,'IEA production stats by year'!$E:$E,$D136,'IEA production stats by year'!$AQ:$AQ,$C136)</f>
        <v>640174.12520000001</v>
      </c>
      <c r="Y136" s="45">
        <f>SUMIFS('IEA production stats by year'!AH:AH,'IEA production stats by year'!$E:$E,$D136,'IEA production stats by year'!$AQ:$AQ,$C136)</f>
        <v>647943.37780000002</v>
      </c>
      <c r="Z136" s="45">
        <f>SUMIFS('IEA production stats by year'!AI:AI,'IEA production stats by year'!$E:$E,$D136,'IEA production stats by year'!$AQ:$AQ,$C136)</f>
        <v>650259.60339999991</v>
      </c>
      <c r="AA136" s="45">
        <f>SUMIFS('IEA production stats by year'!AJ:AJ,'IEA production stats by year'!$E:$E,$D136,'IEA production stats by year'!$AQ:$AQ,$C136)</f>
        <v>636347.69160000002</v>
      </c>
      <c r="AB136" s="45">
        <f>SUMIFS('IEA production stats by year'!AK:AK,'IEA production stats by year'!$E:$E,$D136,'IEA production stats by year'!$AQ:$AQ,$C136)</f>
        <v>641619.93620000011</v>
      </c>
      <c r="AC136" s="45">
        <f>SUMIFS('IEA production stats by year'!AL:AL,'IEA production stats by year'!$E:$E,$D136,'IEA production stats by year'!$AQ:$AQ,$C136)</f>
        <v>625042.51540000003</v>
      </c>
      <c r="AD136" s="58">
        <f>COUNTIFS('Country groupings'!$F:$F,$C136)-SUMIFS('IEA production stats (counts)'!Q:Q,'IEA production stats (counts)'!$E:$E,$D136,'IEA production stats (counts)'!$AQ:$AQ,$C136)</f>
        <v>7</v>
      </c>
      <c r="AE136" s="58">
        <f>COUNTIFS('Country groupings'!$F:$F,$C136)-SUMIFS('IEA production stats (counts)'!R:R,'IEA production stats (counts)'!$E:$E,$D136,'IEA production stats (counts)'!$AQ:$AQ,$C136)</f>
        <v>7</v>
      </c>
      <c r="AF136" s="58">
        <f>COUNTIFS('Country groupings'!$F:$F,$C136)-SUMIFS('IEA production stats (counts)'!S:S,'IEA production stats (counts)'!$E:$E,$D136,'IEA production stats (counts)'!$AQ:$AQ,$C136)</f>
        <v>7</v>
      </c>
      <c r="AG136" s="58">
        <f>COUNTIFS('Country groupings'!$F:$F,$C136)-SUMIFS('IEA production stats (counts)'!T:T,'IEA production stats (counts)'!$E:$E,$D136,'IEA production stats (counts)'!$AQ:$AQ,$C136)</f>
        <v>7</v>
      </c>
      <c r="AH136" s="58">
        <f>COUNTIFS('Country groupings'!$F:$F,$C136)-SUMIFS('IEA production stats (counts)'!U:U,'IEA production stats (counts)'!$E:$E,$D136,'IEA production stats (counts)'!$AQ:$AQ,$C136)</f>
        <v>7</v>
      </c>
      <c r="AI136" s="58">
        <f>COUNTIFS('Country groupings'!$F:$F,$C136)-SUMIFS('IEA production stats (counts)'!V:V,'IEA production stats (counts)'!$E:$E,$D136,'IEA production stats (counts)'!$AQ:$AQ,$C136)</f>
        <v>7</v>
      </c>
      <c r="AJ136" s="58">
        <f>COUNTIFS('Country groupings'!$F:$F,$C136)-SUMIFS('IEA production stats (counts)'!W:W,'IEA production stats (counts)'!$E:$E,$D136,'IEA production stats (counts)'!$AQ:$AQ,$C136)</f>
        <v>7</v>
      </c>
      <c r="AK136" s="58">
        <f>COUNTIFS('Country groupings'!$F:$F,$C136)-SUMIFS('IEA production stats (counts)'!X:X,'IEA production stats (counts)'!$E:$E,$D136,'IEA production stats (counts)'!$AQ:$AQ,$C136)</f>
        <v>7</v>
      </c>
      <c r="AL136" s="58">
        <f>COUNTIFS('Country groupings'!$F:$F,$C136)-SUMIFS('IEA production stats (counts)'!Y:Y,'IEA production stats (counts)'!$E:$E,$D136,'IEA production stats (counts)'!$AQ:$AQ,$C136)</f>
        <v>7</v>
      </c>
      <c r="AM136" s="58">
        <f>COUNTIFS('Country groupings'!$F:$F,$C136)-SUMIFS('IEA production stats (counts)'!Z:Z,'IEA production stats (counts)'!$E:$E,$D136,'IEA production stats (counts)'!$AQ:$AQ,$C136)</f>
        <v>7</v>
      </c>
      <c r="AN136" s="58">
        <f>COUNTIFS('Country groupings'!$F:$F,$C136)-SUMIFS('IEA production stats (counts)'!AA:AA,'IEA production stats (counts)'!$E:$E,$D136,'IEA production stats (counts)'!$AQ:$AQ,$C136)</f>
        <v>6</v>
      </c>
      <c r="AO136" s="58">
        <f>COUNTIFS('Country groupings'!$F:$F,$C136)-SUMIFS('IEA production stats (counts)'!AB:AB,'IEA production stats (counts)'!$E:$E,$D136,'IEA production stats (counts)'!$AQ:$AQ,$C136)</f>
        <v>6</v>
      </c>
      <c r="AP136" s="58">
        <f>COUNTIFS('Country groupings'!$F:$F,$C136)-SUMIFS('IEA production stats (counts)'!AC:AC,'IEA production stats (counts)'!$E:$E,$D136,'IEA production stats (counts)'!$AQ:$AQ,$C136)</f>
        <v>6</v>
      </c>
      <c r="AQ136" s="58">
        <f>COUNTIFS('Country groupings'!$F:$F,$C136)-SUMIFS('IEA production stats (counts)'!AD:AD,'IEA production stats (counts)'!$E:$E,$D136,'IEA production stats (counts)'!$AQ:$AQ,$C136)</f>
        <v>6</v>
      </c>
      <c r="AR136" s="58">
        <f>COUNTIFS('Country groupings'!$F:$F,$C136)-SUMIFS('IEA production stats (counts)'!AE:AE,'IEA production stats (counts)'!$E:$E,$D136,'IEA production stats (counts)'!$AQ:$AQ,$C136)</f>
        <v>6</v>
      </c>
      <c r="AS136" s="58">
        <f>COUNTIFS('Country groupings'!$F:$F,$C136)-SUMIFS('IEA production stats (counts)'!AF:AF,'IEA production stats (counts)'!$E:$E,$D136,'IEA production stats (counts)'!$AQ:$AQ,$C136)</f>
        <v>6</v>
      </c>
      <c r="AT136" s="58">
        <f>COUNTIFS('Country groupings'!$F:$F,$C136)-SUMIFS('IEA production stats (counts)'!AG:AG,'IEA production stats (counts)'!$E:$E,$D136,'IEA production stats (counts)'!$AQ:$AQ,$C136)</f>
        <v>6</v>
      </c>
      <c r="AU136" s="58">
        <f>COUNTIFS('Country groupings'!$F:$F,$C136)-SUMIFS('IEA production stats (counts)'!AH:AH,'IEA production stats (counts)'!$E:$E,$D136,'IEA production stats (counts)'!$AQ:$AQ,$C136)</f>
        <v>6</v>
      </c>
      <c r="AV136" s="58">
        <f>COUNTIFS('Country groupings'!$F:$F,$C136)-SUMIFS('IEA production stats (counts)'!AI:AI,'IEA production stats (counts)'!$E:$E,$D136,'IEA production stats (counts)'!$AQ:$AQ,$C136)</f>
        <v>6</v>
      </c>
      <c r="AW136" s="58">
        <f>COUNTIFS('Country groupings'!$F:$F,$C136)-SUMIFS('IEA production stats (counts)'!AJ:AJ,'IEA production stats (counts)'!$E:$E,$D136,'IEA production stats (counts)'!$AQ:$AQ,$C136)</f>
        <v>6</v>
      </c>
      <c r="AX136" s="58">
        <f>COUNTIFS('Country groupings'!$F:$F,$C136)-SUMIFS('IEA production stats (counts)'!AK:AK,'IEA production stats (counts)'!$E:$E,$D136,'IEA production stats (counts)'!$AQ:$AQ,$C136)</f>
        <v>6</v>
      </c>
      <c r="AY136" s="58">
        <f>COUNTIFS('Country groupings'!$F:$F,$C136)-SUMIFS('IEA production stats (counts)'!AL:AL,'IEA production stats (counts)'!$E:$E,$D136,'IEA production stats (counts)'!$AQ:$AQ,$C136)</f>
        <v>14</v>
      </c>
      <c r="AZ136" s="62">
        <f>SUMIFS('IEA production stats (counts)'!Q:Q,'IEA production stats (counts)'!$E:$E,$D136,'IEA production stats (counts)'!$AQ:$AQ,$C136)</f>
        <v>43</v>
      </c>
      <c r="BA136" s="62">
        <f>SUMIFS('IEA production stats (counts)'!R:R,'IEA production stats (counts)'!$E:$E,$D136,'IEA production stats (counts)'!$AQ:$AQ,$C136)</f>
        <v>43</v>
      </c>
      <c r="BB136" s="62">
        <f>SUMIFS('IEA production stats (counts)'!S:S,'IEA production stats (counts)'!$E:$E,$D136,'IEA production stats (counts)'!$AQ:$AQ,$C136)</f>
        <v>43</v>
      </c>
      <c r="BC136" s="62">
        <f>SUMIFS('IEA production stats (counts)'!T:T,'IEA production stats (counts)'!$E:$E,$D136,'IEA production stats (counts)'!$AQ:$AQ,$C136)</f>
        <v>43</v>
      </c>
      <c r="BD136" s="62">
        <f>SUMIFS('IEA production stats (counts)'!U:U,'IEA production stats (counts)'!$E:$E,$D136,'IEA production stats (counts)'!$AQ:$AQ,$C136)</f>
        <v>43</v>
      </c>
      <c r="BE136" s="62">
        <f>SUMIFS('IEA production stats (counts)'!V:V,'IEA production stats (counts)'!$E:$E,$D136,'IEA production stats (counts)'!$AQ:$AQ,$C136)</f>
        <v>43</v>
      </c>
      <c r="BF136" s="62">
        <f>SUMIFS('IEA production stats (counts)'!W:W,'IEA production stats (counts)'!$E:$E,$D136,'IEA production stats (counts)'!$AQ:$AQ,$C136)</f>
        <v>43</v>
      </c>
      <c r="BG136" s="62">
        <f>SUMIFS('IEA production stats (counts)'!X:X,'IEA production stats (counts)'!$E:$E,$D136,'IEA production stats (counts)'!$AQ:$AQ,$C136)</f>
        <v>43</v>
      </c>
      <c r="BH136" s="62">
        <f>SUMIFS('IEA production stats (counts)'!Y:Y,'IEA production stats (counts)'!$E:$E,$D136,'IEA production stats (counts)'!$AQ:$AQ,$C136)</f>
        <v>43</v>
      </c>
      <c r="BI136" s="62">
        <f>SUMIFS('IEA production stats (counts)'!Z:Z,'IEA production stats (counts)'!$E:$E,$D136,'IEA production stats (counts)'!$AQ:$AQ,$C136)</f>
        <v>43</v>
      </c>
      <c r="BJ136" s="62">
        <f>SUMIFS('IEA production stats (counts)'!AA:AA,'IEA production stats (counts)'!$E:$E,$D136,'IEA production stats (counts)'!$AQ:$AQ,$C136)</f>
        <v>44</v>
      </c>
      <c r="BK136" s="62">
        <f>SUMIFS('IEA production stats (counts)'!AB:AB,'IEA production stats (counts)'!$E:$E,$D136,'IEA production stats (counts)'!$AQ:$AQ,$C136)</f>
        <v>44</v>
      </c>
      <c r="BL136" s="62">
        <f>SUMIFS('IEA production stats (counts)'!AC:AC,'IEA production stats (counts)'!$E:$E,$D136,'IEA production stats (counts)'!$AQ:$AQ,$C136)</f>
        <v>44</v>
      </c>
      <c r="BM136" s="62">
        <f>SUMIFS('IEA production stats (counts)'!AD:AD,'IEA production stats (counts)'!$E:$E,$D136,'IEA production stats (counts)'!$AQ:$AQ,$C136)</f>
        <v>44</v>
      </c>
      <c r="BN136" s="62">
        <f>SUMIFS('IEA production stats (counts)'!AE:AE,'IEA production stats (counts)'!$E:$E,$D136,'IEA production stats (counts)'!$AQ:$AQ,$C136)</f>
        <v>44</v>
      </c>
      <c r="BO136" s="62">
        <f>SUMIFS('IEA production stats (counts)'!AF:AF,'IEA production stats (counts)'!$E:$E,$D136,'IEA production stats (counts)'!$AQ:$AQ,$C136)</f>
        <v>44</v>
      </c>
      <c r="BP136" s="62">
        <f>SUMIFS('IEA production stats (counts)'!AG:AG,'IEA production stats (counts)'!$E:$E,$D136,'IEA production stats (counts)'!$AQ:$AQ,$C136)</f>
        <v>44</v>
      </c>
      <c r="BQ136" s="62">
        <f>SUMIFS('IEA production stats (counts)'!AH:AH,'IEA production stats (counts)'!$E:$E,$D136,'IEA production stats (counts)'!$AQ:$AQ,$C136)</f>
        <v>44</v>
      </c>
      <c r="BR136" s="62">
        <f>SUMIFS('IEA production stats (counts)'!AI:AI,'IEA production stats (counts)'!$E:$E,$D136,'IEA production stats (counts)'!$AQ:$AQ,$C136)</f>
        <v>44</v>
      </c>
      <c r="BS136" s="62">
        <f>SUMIFS('IEA production stats (counts)'!AJ:AJ,'IEA production stats (counts)'!$E:$E,$D136,'IEA production stats (counts)'!$AQ:$AQ,$C136)</f>
        <v>44</v>
      </c>
      <c r="BT136" s="62">
        <f>SUMIFS('IEA production stats (counts)'!AK:AK,'IEA production stats (counts)'!$E:$E,$D136,'IEA production stats (counts)'!$AQ:$AQ,$C136)</f>
        <v>44</v>
      </c>
      <c r="BU136" s="62">
        <f>SUMIFS('IEA production stats (counts)'!AL:AL,'IEA production stats (counts)'!$E:$E,$D136,'IEA production stats (counts)'!$AQ:$AQ,$C136)</f>
        <v>36</v>
      </c>
      <c r="BV136" s="66">
        <f t="shared" si="55"/>
        <v>86</v>
      </c>
      <c r="BW136" s="66">
        <f t="shared" si="48"/>
        <v>86</v>
      </c>
      <c r="BX136" s="66">
        <f t="shared" si="49"/>
        <v>86</v>
      </c>
      <c r="BY136" s="66">
        <f t="shared" si="50"/>
        <v>86</v>
      </c>
      <c r="BZ136" s="66">
        <f t="shared" si="30"/>
        <v>86</v>
      </c>
      <c r="CA136" s="66">
        <f t="shared" si="31"/>
        <v>86</v>
      </c>
      <c r="CB136" s="66">
        <f t="shared" si="32"/>
        <v>86</v>
      </c>
      <c r="CC136" s="66">
        <f t="shared" si="33"/>
        <v>86</v>
      </c>
      <c r="CD136" s="66">
        <f t="shared" si="34"/>
        <v>86</v>
      </c>
      <c r="CE136" s="66">
        <f t="shared" si="35"/>
        <v>86</v>
      </c>
      <c r="CF136" s="66">
        <f t="shared" si="36"/>
        <v>88</v>
      </c>
      <c r="CG136" s="66">
        <f t="shared" si="37"/>
        <v>88</v>
      </c>
      <c r="CH136" s="66">
        <f t="shared" si="38"/>
        <v>88</v>
      </c>
      <c r="CI136" s="66">
        <f t="shared" si="39"/>
        <v>88</v>
      </c>
      <c r="CJ136" s="66">
        <f t="shared" si="40"/>
        <v>88</v>
      </c>
      <c r="CK136" s="66">
        <f t="shared" si="41"/>
        <v>88</v>
      </c>
      <c r="CL136" s="66">
        <f t="shared" si="42"/>
        <v>88</v>
      </c>
      <c r="CM136" s="66">
        <f t="shared" si="43"/>
        <v>88</v>
      </c>
      <c r="CN136" s="66">
        <f t="shared" si="44"/>
        <v>88</v>
      </c>
      <c r="CO136" s="66">
        <f t="shared" si="45"/>
        <v>88</v>
      </c>
      <c r="CP136" s="66">
        <f t="shared" si="46"/>
        <v>88</v>
      </c>
      <c r="CQ136" s="66">
        <f t="shared" si="47"/>
        <v>72</v>
      </c>
    </row>
    <row r="137" spans="1:95" x14ac:dyDescent="0.25">
      <c r="A137" s="5" t="str">
        <f t="shared" si="54"/>
        <v>150CHARCOAL</v>
      </c>
      <c r="B137" s="3">
        <v>150</v>
      </c>
      <c r="C137" t="str">
        <f>VLOOKUP($B137,'Lookup codes'!$A:$C,2,FALSE)</f>
        <v>High income (no LAC)</v>
      </c>
      <c r="D137" t="s">
        <v>626</v>
      </c>
      <c r="E137" t="s">
        <v>627</v>
      </c>
      <c r="F137" t="s">
        <v>794</v>
      </c>
      <c r="G137" t="s">
        <v>528</v>
      </c>
      <c r="H137" s="45">
        <f>SUMIFS('IEA production stats by year'!Q:Q,'IEA production stats by year'!$E:$E,$D137,'IEA production stats by year'!$AQ:$AQ,$C137)</f>
        <v>0</v>
      </c>
      <c r="I137" s="45">
        <f>SUMIFS('IEA production stats by year'!R:R,'IEA production stats by year'!$E:$E,$D137,'IEA production stats by year'!$AQ:$AQ,$C137)</f>
        <v>0</v>
      </c>
      <c r="J137" s="45">
        <f>SUMIFS('IEA production stats by year'!S:S,'IEA production stats by year'!$E:$E,$D137,'IEA production stats by year'!$AQ:$AQ,$C137)</f>
        <v>0</v>
      </c>
      <c r="K137" s="45">
        <f>SUMIFS('IEA production stats by year'!T:T,'IEA production stats by year'!$E:$E,$D137,'IEA production stats by year'!$AQ:$AQ,$C137)</f>
        <v>0</v>
      </c>
      <c r="L137" s="45">
        <f>SUMIFS('IEA production stats by year'!U:U,'IEA production stats by year'!$E:$E,$D137,'IEA production stats by year'!$AQ:$AQ,$C137)</f>
        <v>0</v>
      </c>
      <c r="M137" s="45">
        <f>SUMIFS('IEA production stats by year'!V:V,'IEA production stats by year'!$E:$E,$D137,'IEA production stats by year'!$AQ:$AQ,$C137)</f>
        <v>0</v>
      </c>
      <c r="N137" s="45">
        <f>SUMIFS('IEA production stats by year'!W:W,'IEA production stats by year'!$E:$E,$D137,'IEA production stats by year'!$AQ:$AQ,$C137)</f>
        <v>0</v>
      </c>
      <c r="O137" s="45">
        <f>SUMIFS('IEA production stats by year'!X:X,'IEA production stats by year'!$E:$E,$D137,'IEA production stats by year'!$AQ:$AQ,$C137)</f>
        <v>0</v>
      </c>
      <c r="P137" s="45">
        <f>SUMIFS('IEA production stats by year'!Y:Y,'IEA production stats by year'!$E:$E,$D137,'IEA production stats by year'!$AQ:$AQ,$C137)</f>
        <v>0</v>
      </c>
      <c r="Q137" s="45">
        <f>SUMIFS('IEA production stats by year'!Z:Z,'IEA production stats by year'!$E:$E,$D137,'IEA production stats by year'!$AQ:$AQ,$C137)</f>
        <v>0</v>
      </c>
      <c r="R137" s="45">
        <f>SUMIFS('IEA production stats by year'!AA:AA,'IEA production stats by year'!$E:$E,$D137,'IEA production stats by year'!$AQ:$AQ,$C137)</f>
        <v>0</v>
      </c>
      <c r="S137" s="45">
        <f>SUMIFS('IEA production stats by year'!AB:AB,'IEA production stats by year'!$E:$E,$D137,'IEA production stats by year'!$AQ:$AQ,$C137)</f>
        <v>0</v>
      </c>
      <c r="T137" s="45">
        <f>SUMIFS('IEA production stats by year'!AC:AC,'IEA production stats by year'!$E:$E,$D137,'IEA production stats by year'!$AQ:$AQ,$C137)</f>
        <v>0</v>
      </c>
      <c r="U137" s="45">
        <f>SUMIFS('IEA production stats by year'!AD:AD,'IEA production stats by year'!$E:$E,$D137,'IEA production stats by year'!$AQ:$AQ,$C137)</f>
        <v>0</v>
      </c>
      <c r="V137" s="45">
        <f>SUMIFS('IEA production stats by year'!AE:AE,'IEA production stats by year'!$E:$E,$D137,'IEA production stats by year'!$AQ:$AQ,$C137)</f>
        <v>0</v>
      </c>
      <c r="W137" s="45">
        <f>SUMIFS('IEA production stats by year'!AF:AF,'IEA production stats by year'!$E:$E,$D137,'IEA production stats by year'!$AQ:$AQ,$C137)</f>
        <v>0</v>
      </c>
      <c r="X137" s="45">
        <f>SUMIFS('IEA production stats by year'!AG:AG,'IEA production stats by year'!$E:$E,$D137,'IEA production stats by year'!$AQ:$AQ,$C137)</f>
        <v>0</v>
      </c>
      <c r="Y137" s="45">
        <f>SUMIFS('IEA production stats by year'!AH:AH,'IEA production stats by year'!$E:$E,$D137,'IEA production stats by year'!$AQ:$AQ,$C137)</f>
        <v>0</v>
      </c>
      <c r="Z137" s="45">
        <f>SUMIFS('IEA production stats by year'!AI:AI,'IEA production stats by year'!$E:$E,$D137,'IEA production stats by year'!$AQ:$AQ,$C137)</f>
        <v>0</v>
      </c>
      <c r="AA137" s="45">
        <f>SUMIFS('IEA production stats by year'!AJ:AJ,'IEA production stats by year'!$E:$E,$D137,'IEA production stats by year'!$AQ:$AQ,$C137)</f>
        <v>0</v>
      </c>
      <c r="AB137" s="45">
        <f>SUMIFS('IEA production stats by year'!AK:AK,'IEA production stats by year'!$E:$E,$D137,'IEA production stats by year'!$AQ:$AQ,$C137)</f>
        <v>0</v>
      </c>
      <c r="AC137" s="45">
        <f>SUMIFS('IEA production stats by year'!AL:AL,'IEA production stats by year'!$E:$E,$D137,'IEA production stats by year'!$AQ:$AQ,$C137)</f>
        <v>0</v>
      </c>
      <c r="AD137" s="58">
        <f>COUNTIFS('Country groupings'!$F:$F,$C137)-SUMIFS('IEA production stats (counts)'!Q:Q,'IEA production stats (counts)'!$E:$E,$D137,'IEA production stats (counts)'!$AQ:$AQ,$C137)</f>
        <v>7</v>
      </c>
      <c r="AE137" s="58">
        <f>COUNTIFS('Country groupings'!$F:$F,$C137)-SUMIFS('IEA production stats (counts)'!R:R,'IEA production stats (counts)'!$E:$E,$D137,'IEA production stats (counts)'!$AQ:$AQ,$C137)</f>
        <v>7</v>
      </c>
      <c r="AF137" s="58">
        <f>COUNTIFS('Country groupings'!$F:$F,$C137)-SUMIFS('IEA production stats (counts)'!S:S,'IEA production stats (counts)'!$E:$E,$D137,'IEA production stats (counts)'!$AQ:$AQ,$C137)</f>
        <v>7</v>
      </c>
      <c r="AG137" s="58">
        <f>COUNTIFS('Country groupings'!$F:$F,$C137)-SUMIFS('IEA production stats (counts)'!T:T,'IEA production stats (counts)'!$E:$E,$D137,'IEA production stats (counts)'!$AQ:$AQ,$C137)</f>
        <v>7</v>
      </c>
      <c r="AH137" s="58">
        <f>COUNTIFS('Country groupings'!$F:$F,$C137)-SUMIFS('IEA production stats (counts)'!U:U,'IEA production stats (counts)'!$E:$E,$D137,'IEA production stats (counts)'!$AQ:$AQ,$C137)</f>
        <v>7</v>
      </c>
      <c r="AI137" s="58">
        <f>COUNTIFS('Country groupings'!$F:$F,$C137)-SUMIFS('IEA production stats (counts)'!V:V,'IEA production stats (counts)'!$E:$E,$D137,'IEA production stats (counts)'!$AQ:$AQ,$C137)</f>
        <v>7</v>
      </c>
      <c r="AJ137" s="58">
        <f>COUNTIFS('Country groupings'!$F:$F,$C137)-SUMIFS('IEA production stats (counts)'!W:W,'IEA production stats (counts)'!$E:$E,$D137,'IEA production stats (counts)'!$AQ:$AQ,$C137)</f>
        <v>7</v>
      </c>
      <c r="AK137" s="58">
        <f>COUNTIFS('Country groupings'!$F:$F,$C137)-SUMIFS('IEA production stats (counts)'!X:X,'IEA production stats (counts)'!$E:$E,$D137,'IEA production stats (counts)'!$AQ:$AQ,$C137)</f>
        <v>7</v>
      </c>
      <c r="AL137" s="58">
        <f>COUNTIFS('Country groupings'!$F:$F,$C137)-SUMIFS('IEA production stats (counts)'!Y:Y,'IEA production stats (counts)'!$E:$E,$D137,'IEA production stats (counts)'!$AQ:$AQ,$C137)</f>
        <v>7</v>
      </c>
      <c r="AM137" s="58">
        <f>COUNTIFS('Country groupings'!$F:$F,$C137)-SUMIFS('IEA production stats (counts)'!Z:Z,'IEA production stats (counts)'!$E:$E,$D137,'IEA production stats (counts)'!$AQ:$AQ,$C137)</f>
        <v>7</v>
      </c>
      <c r="AN137" s="58">
        <f>COUNTIFS('Country groupings'!$F:$F,$C137)-SUMIFS('IEA production stats (counts)'!AA:AA,'IEA production stats (counts)'!$E:$E,$D137,'IEA production stats (counts)'!$AQ:$AQ,$C137)</f>
        <v>7</v>
      </c>
      <c r="AO137" s="58">
        <f>COUNTIFS('Country groupings'!$F:$F,$C137)-SUMIFS('IEA production stats (counts)'!AB:AB,'IEA production stats (counts)'!$E:$E,$D137,'IEA production stats (counts)'!$AQ:$AQ,$C137)</f>
        <v>7</v>
      </c>
      <c r="AP137" s="58">
        <f>COUNTIFS('Country groupings'!$F:$F,$C137)-SUMIFS('IEA production stats (counts)'!AC:AC,'IEA production stats (counts)'!$E:$E,$D137,'IEA production stats (counts)'!$AQ:$AQ,$C137)</f>
        <v>7</v>
      </c>
      <c r="AQ137" s="58">
        <f>COUNTIFS('Country groupings'!$F:$F,$C137)-SUMIFS('IEA production stats (counts)'!AD:AD,'IEA production stats (counts)'!$E:$E,$D137,'IEA production stats (counts)'!$AQ:$AQ,$C137)</f>
        <v>7</v>
      </c>
      <c r="AR137" s="58">
        <f>COUNTIFS('Country groupings'!$F:$F,$C137)-SUMIFS('IEA production stats (counts)'!AE:AE,'IEA production stats (counts)'!$E:$E,$D137,'IEA production stats (counts)'!$AQ:$AQ,$C137)</f>
        <v>7</v>
      </c>
      <c r="AS137" s="58">
        <f>COUNTIFS('Country groupings'!$F:$F,$C137)-SUMIFS('IEA production stats (counts)'!AF:AF,'IEA production stats (counts)'!$E:$E,$D137,'IEA production stats (counts)'!$AQ:$AQ,$C137)</f>
        <v>7</v>
      </c>
      <c r="AT137" s="58">
        <f>COUNTIFS('Country groupings'!$F:$F,$C137)-SUMIFS('IEA production stats (counts)'!AG:AG,'IEA production stats (counts)'!$E:$E,$D137,'IEA production stats (counts)'!$AQ:$AQ,$C137)</f>
        <v>7</v>
      </c>
      <c r="AU137" s="58">
        <f>COUNTIFS('Country groupings'!$F:$F,$C137)-SUMIFS('IEA production stats (counts)'!AH:AH,'IEA production stats (counts)'!$E:$E,$D137,'IEA production stats (counts)'!$AQ:$AQ,$C137)</f>
        <v>7</v>
      </c>
      <c r="AV137" s="58">
        <f>COUNTIFS('Country groupings'!$F:$F,$C137)-SUMIFS('IEA production stats (counts)'!AI:AI,'IEA production stats (counts)'!$E:$E,$D137,'IEA production stats (counts)'!$AQ:$AQ,$C137)</f>
        <v>7</v>
      </c>
      <c r="AW137" s="58">
        <f>COUNTIFS('Country groupings'!$F:$F,$C137)-SUMIFS('IEA production stats (counts)'!AJ:AJ,'IEA production stats (counts)'!$E:$E,$D137,'IEA production stats (counts)'!$AQ:$AQ,$C137)</f>
        <v>7</v>
      </c>
      <c r="AX137" s="58">
        <f>COUNTIFS('Country groupings'!$F:$F,$C137)-SUMIFS('IEA production stats (counts)'!AK:AK,'IEA production stats (counts)'!$E:$E,$D137,'IEA production stats (counts)'!$AQ:$AQ,$C137)</f>
        <v>7</v>
      </c>
      <c r="AY137" s="58">
        <f>COUNTIFS('Country groupings'!$F:$F,$C137)-SUMIFS('IEA production stats (counts)'!AL:AL,'IEA production stats (counts)'!$E:$E,$D137,'IEA production stats (counts)'!$AQ:$AQ,$C137)</f>
        <v>15</v>
      </c>
      <c r="AZ137" s="62">
        <f>SUMIFS('IEA production stats (counts)'!Q:Q,'IEA production stats (counts)'!$E:$E,$D137,'IEA production stats (counts)'!$AQ:$AQ,$C137)</f>
        <v>43</v>
      </c>
      <c r="BA137" s="62">
        <f>SUMIFS('IEA production stats (counts)'!R:R,'IEA production stats (counts)'!$E:$E,$D137,'IEA production stats (counts)'!$AQ:$AQ,$C137)</f>
        <v>43</v>
      </c>
      <c r="BB137" s="62">
        <f>SUMIFS('IEA production stats (counts)'!S:S,'IEA production stats (counts)'!$E:$E,$D137,'IEA production stats (counts)'!$AQ:$AQ,$C137)</f>
        <v>43</v>
      </c>
      <c r="BC137" s="62">
        <f>SUMIFS('IEA production stats (counts)'!T:T,'IEA production stats (counts)'!$E:$E,$D137,'IEA production stats (counts)'!$AQ:$AQ,$C137)</f>
        <v>43</v>
      </c>
      <c r="BD137" s="62">
        <f>SUMIFS('IEA production stats (counts)'!U:U,'IEA production stats (counts)'!$E:$E,$D137,'IEA production stats (counts)'!$AQ:$AQ,$C137)</f>
        <v>43</v>
      </c>
      <c r="BE137" s="62">
        <f>SUMIFS('IEA production stats (counts)'!V:V,'IEA production stats (counts)'!$E:$E,$D137,'IEA production stats (counts)'!$AQ:$AQ,$C137)</f>
        <v>43</v>
      </c>
      <c r="BF137" s="62">
        <f>SUMIFS('IEA production stats (counts)'!W:W,'IEA production stats (counts)'!$E:$E,$D137,'IEA production stats (counts)'!$AQ:$AQ,$C137)</f>
        <v>43</v>
      </c>
      <c r="BG137" s="62">
        <f>SUMIFS('IEA production stats (counts)'!X:X,'IEA production stats (counts)'!$E:$E,$D137,'IEA production stats (counts)'!$AQ:$AQ,$C137)</f>
        <v>43</v>
      </c>
      <c r="BH137" s="62">
        <f>SUMIFS('IEA production stats (counts)'!Y:Y,'IEA production stats (counts)'!$E:$E,$D137,'IEA production stats (counts)'!$AQ:$AQ,$C137)</f>
        <v>43</v>
      </c>
      <c r="BI137" s="62">
        <f>SUMIFS('IEA production stats (counts)'!Z:Z,'IEA production stats (counts)'!$E:$E,$D137,'IEA production stats (counts)'!$AQ:$AQ,$C137)</f>
        <v>43</v>
      </c>
      <c r="BJ137" s="62">
        <f>SUMIFS('IEA production stats (counts)'!AA:AA,'IEA production stats (counts)'!$E:$E,$D137,'IEA production stats (counts)'!$AQ:$AQ,$C137)</f>
        <v>43</v>
      </c>
      <c r="BK137" s="62">
        <f>SUMIFS('IEA production stats (counts)'!AB:AB,'IEA production stats (counts)'!$E:$E,$D137,'IEA production stats (counts)'!$AQ:$AQ,$C137)</f>
        <v>43</v>
      </c>
      <c r="BL137" s="62">
        <f>SUMIFS('IEA production stats (counts)'!AC:AC,'IEA production stats (counts)'!$E:$E,$D137,'IEA production stats (counts)'!$AQ:$AQ,$C137)</f>
        <v>43</v>
      </c>
      <c r="BM137" s="62">
        <f>SUMIFS('IEA production stats (counts)'!AD:AD,'IEA production stats (counts)'!$E:$E,$D137,'IEA production stats (counts)'!$AQ:$AQ,$C137)</f>
        <v>43</v>
      </c>
      <c r="BN137" s="62">
        <f>SUMIFS('IEA production stats (counts)'!AE:AE,'IEA production stats (counts)'!$E:$E,$D137,'IEA production stats (counts)'!$AQ:$AQ,$C137)</f>
        <v>43</v>
      </c>
      <c r="BO137" s="62">
        <f>SUMIFS('IEA production stats (counts)'!AF:AF,'IEA production stats (counts)'!$E:$E,$D137,'IEA production stats (counts)'!$AQ:$AQ,$C137)</f>
        <v>43</v>
      </c>
      <c r="BP137" s="62">
        <f>SUMIFS('IEA production stats (counts)'!AG:AG,'IEA production stats (counts)'!$E:$E,$D137,'IEA production stats (counts)'!$AQ:$AQ,$C137)</f>
        <v>43</v>
      </c>
      <c r="BQ137" s="62">
        <f>SUMIFS('IEA production stats (counts)'!AH:AH,'IEA production stats (counts)'!$E:$E,$D137,'IEA production stats (counts)'!$AQ:$AQ,$C137)</f>
        <v>43</v>
      </c>
      <c r="BR137" s="62">
        <f>SUMIFS('IEA production stats (counts)'!AI:AI,'IEA production stats (counts)'!$E:$E,$D137,'IEA production stats (counts)'!$AQ:$AQ,$C137)</f>
        <v>43</v>
      </c>
      <c r="BS137" s="62">
        <f>SUMIFS('IEA production stats (counts)'!AJ:AJ,'IEA production stats (counts)'!$E:$E,$D137,'IEA production stats (counts)'!$AQ:$AQ,$C137)</f>
        <v>43</v>
      </c>
      <c r="BT137" s="62">
        <f>SUMIFS('IEA production stats (counts)'!AK:AK,'IEA production stats (counts)'!$E:$E,$D137,'IEA production stats (counts)'!$AQ:$AQ,$C137)</f>
        <v>43</v>
      </c>
      <c r="BU137" s="62">
        <f>SUMIFS('IEA production stats (counts)'!AL:AL,'IEA production stats (counts)'!$E:$E,$D137,'IEA production stats (counts)'!$AQ:$AQ,$C137)</f>
        <v>35</v>
      </c>
      <c r="BV137" s="66">
        <f t="shared" si="55"/>
        <v>86</v>
      </c>
      <c r="BW137" s="66">
        <f t="shared" si="48"/>
        <v>86</v>
      </c>
      <c r="BX137" s="66">
        <f t="shared" si="49"/>
        <v>86</v>
      </c>
      <c r="BY137" s="66">
        <f t="shared" si="50"/>
        <v>86</v>
      </c>
      <c r="BZ137" s="66">
        <f t="shared" si="30"/>
        <v>86</v>
      </c>
      <c r="CA137" s="66">
        <f t="shared" si="31"/>
        <v>86</v>
      </c>
      <c r="CB137" s="66">
        <f t="shared" si="32"/>
        <v>86</v>
      </c>
      <c r="CC137" s="66">
        <f t="shared" si="33"/>
        <v>86</v>
      </c>
      <c r="CD137" s="66">
        <f t="shared" si="34"/>
        <v>86</v>
      </c>
      <c r="CE137" s="66">
        <f t="shared" si="35"/>
        <v>86</v>
      </c>
      <c r="CF137" s="66">
        <f t="shared" si="36"/>
        <v>86</v>
      </c>
      <c r="CG137" s="66">
        <f t="shared" si="37"/>
        <v>86</v>
      </c>
      <c r="CH137" s="66">
        <f t="shared" si="38"/>
        <v>86</v>
      </c>
      <c r="CI137" s="66">
        <f t="shared" si="39"/>
        <v>86</v>
      </c>
      <c r="CJ137" s="66">
        <f t="shared" si="40"/>
        <v>86</v>
      </c>
      <c r="CK137" s="66">
        <f t="shared" si="41"/>
        <v>86</v>
      </c>
      <c r="CL137" s="66">
        <f t="shared" si="42"/>
        <v>86</v>
      </c>
      <c r="CM137" s="66">
        <f t="shared" si="43"/>
        <v>86</v>
      </c>
      <c r="CN137" s="66">
        <f t="shared" si="44"/>
        <v>86</v>
      </c>
      <c r="CO137" s="66">
        <f t="shared" si="45"/>
        <v>86</v>
      </c>
      <c r="CP137" s="66">
        <f t="shared" si="46"/>
        <v>86</v>
      </c>
      <c r="CQ137" s="66">
        <f t="shared" si="47"/>
        <v>70</v>
      </c>
    </row>
    <row r="138" spans="1:95" x14ac:dyDescent="0.25">
      <c r="A138" s="5" t="str">
        <f t="shared" si="54"/>
        <v>150BIOGASOL</v>
      </c>
      <c r="B138" s="3">
        <v>150</v>
      </c>
      <c r="C138" t="str">
        <f>VLOOKUP($B138,'Lookup codes'!$A:$C,2,FALSE)</f>
        <v>High income (no LAC)</v>
      </c>
      <c r="D138" t="s">
        <v>628</v>
      </c>
      <c r="E138" t="s">
        <v>629</v>
      </c>
      <c r="F138" t="s">
        <v>794</v>
      </c>
      <c r="G138" t="s">
        <v>528</v>
      </c>
      <c r="H138" s="45">
        <f>SUMIFS('IEA production stats by year'!Q:Q,'IEA production stats by year'!$E:$E,$D138,'IEA production stats by year'!$AQ:$AQ,$C138)</f>
        <v>126678.2031</v>
      </c>
      <c r="I138" s="45">
        <f>SUMIFS('IEA production stats by year'!R:R,'IEA production stats by year'!$E:$E,$D138,'IEA production stats by year'!$AQ:$AQ,$C138)</f>
        <v>133797.0735</v>
      </c>
      <c r="J138" s="45">
        <f>SUMIFS('IEA production stats by year'!S:S,'IEA production stats by year'!$E:$E,$D138,'IEA production stats by year'!$AQ:$AQ,$C138)</f>
        <v>175350.201</v>
      </c>
      <c r="K138" s="45">
        <f>SUMIFS('IEA production stats by year'!T:T,'IEA production stats by year'!$E:$E,$D138,'IEA production stats by year'!$AQ:$AQ,$C138)</f>
        <v>238759.4504</v>
      </c>
      <c r="L138" s="45">
        <f>SUMIFS('IEA production stats by year'!U:U,'IEA production stats by year'!$E:$E,$D138,'IEA production stats by year'!$AQ:$AQ,$C138)</f>
        <v>288787.55300000001</v>
      </c>
      <c r="M138" s="45">
        <f>SUMIFS('IEA production stats by year'!V:V,'IEA production stats by year'!$E:$E,$D138,'IEA production stats by year'!$AQ:$AQ,$C138)</f>
        <v>335376.5968</v>
      </c>
      <c r="N138" s="45">
        <f>SUMIFS('IEA production stats by year'!W:W,'IEA production stats by year'!$E:$E,$D138,'IEA production stats by year'!$AQ:$AQ,$C138)</f>
        <v>425255.92190000002</v>
      </c>
      <c r="O138" s="45">
        <f>SUMIFS('IEA production stats by year'!X:X,'IEA production stats by year'!$E:$E,$D138,'IEA production stats by year'!$AQ:$AQ,$C138)</f>
        <v>579113.67110000004</v>
      </c>
      <c r="P138" s="45">
        <f>SUMIFS('IEA production stats by year'!Y:Y,'IEA production stats by year'!$E:$E,$D138,'IEA production stats by year'!$AQ:$AQ,$C138)</f>
        <v>824245.39320000005</v>
      </c>
      <c r="Q138" s="45">
        <f>SUMIFS('IEA production stats by year'!Z:Z,'IEA production stats by year'!$E:$E,$D138,'IEA production stats by year'!$AQ:$AQ,$C138)</f>
        <v>977924.9770999999</v>
      </c>
      <c r="R138" s="45">
        <f>SUMIFS('IEA production stats by year'!AA:AA,'IEA production stats by year'!$E:$E,$D138,'IEA production stats by year'!$AQ:$AQ,$C138)</f>
        <v>1156465.5156</v>
      </c>
      <c r="S138" s="45">
        <f>SUMIFS('IEA production stats by year'!AB:AB,'IEA production stats by year'!$E:$E,$D138,'IEA production stats by year'!$AQ:$AQ,$C138)</f>
        <v>1212265.3774000001</v>
      </c>
      <c r="T138" s="45">
        <f>SUMIFS('IEA production stats by year'!AC:AC,'IEA production stats by year'!$E:$E,$D138,'IEA production stats by year'!$AQ:$AQ,$C138)</f>
        <v>1376432.6985000002</v>
      </c>
      <c r="U138" s="45">
        <f>SUMIFS('IEA production stats by year'!AD:AD,'IEA production stats by year'!$E:$E,$D138,'IEA production stats by year'!$AQ:$AQ,$C138)</f>
        <v>1404161.8623000002</v>
      </c>
      <c r="V138" s="45">
        <f>SUMIFS('IEA production stats by year'!AE:AE,'IEA production stats by year'!$E:$E,$D138,'IEA production stats by year'!$AQ:$AQ,$C138)</f>
        <v>1491813.7720000001</v>
      </c>
      <c r="W138" s="45">
        <f>SUMIFS('IEA production stats by year'!AF:AF,'IEA production stats by year'!$E:$E,$D138,'IEA production stats by year'!$AQ:$AQ,$C138)</f>
        <v>1492693.7788</v>
      </c>
      <c r="X138" s="45">
        <f>SUMIFS('IEA production stats by year'!AG:AG,'IEA production stats by year'!$E:$E,$D138,'IEA production stats by year'!$AQ:$AQ,$C138)</f>
        <v>1548161.0999</v>
      </c>
      <c r="Y138" s="45">
        <f>SUMIFS('IEA production stats by year'!AH:AH,'IEA production stats by year'!$E:$E,$D138,'IEA production stats by year'!$AQ:$AQ,$C138)</f>
        <v>1646496.7518</v>
      </c>
      <c r="Z138" s="45">
        <f>SUMIFS('IEA production stats by year'!AI:AI,'IEA production stats by year'!$E:$E,$D138,'IEA production stats by year'!$AQ:$AQ,$C138)</f>
        <v>1665740.2560000001</v>
      </c>
      <c r="AA138" s="45">
        <f>SUMIFS('IEA production stats by year'!AJ:AJ,'IEA production stats by year'!$E:$E,$D138,'IEA production stats by year'!$AQ:$AQ,$C138)</f>
        <v>1633772.4472000001</v>
      </c>
      <c r="AB138" s="45">
        <f>SUMIFS('IEA production stats by year'!AK:AK,'IEA production stats by year'!$E:$E,$D138,'IEA production stats by year'!$AQ:$AQ,$C138)</f>
        <v>1451820.7049</v>
      </c>
      <c r="AC138" s="45">
        <f>SUMIFS('IEA production stats by year'!AL:AL,'IEA production stats by year'!$E:$E,$D138,'IEA production stats by year'!$AQ:$AQ,$C138)</f>
        <v>1553658.8831999998</v>
      </c>
      <c r="AD138" s="58">
        <f>COUNTIFS('Country groupings'!$F:$F,$C138)-SUMIFS('IEA production stats (counts)'!Q:Q,'IEA production stats (counts)'!$E:$E,$D138,'IEA production stats (counts)'!$AQ:$AQ,$C138)</f>
        <v>7</v>
      </c>
      <c r="AE138" s="58">
        <f>COUNTIFS('Country groupings'!$F:$F,$C138)-SUMIFS('IEA production stats (counts)'!R:R,'IEA production stats (counts)'!$E:$E,$D138,'IEA production stats (counts)'!$AQ:$AQ,$C138)</f>
        <v>7</v>
      </c>
      <c r="AF138" s="58">
        <f>COUNTIFS('Country groupings'!$F:$F,$C138)-SUMIFS('IEA production stats (counts)'!S:S,'IEA production stats (counts)'!$E:$E,$D138,'IEA production stats (counts)'!$AQ:$AQ,$C138)</f>
        <v>6</v>
      </c>
      <c r="AG138" s="58">
        <f>COUNTIFS('Country groupings'!$F:$F,$C138)-SUMIFS('IEA production stats (counts)'!T:T,'IEA production stats (counts)'!$E:$E,$D138,'IEA production stats (counts)'!$AQ:$AQ,$C138)</f>
        <v>6</v>
      </c>
      <c r="AH138" s="58">
        <f>COUNTIFS('Country groupings'!$F:$F,$C138)-SUMIFS('IEA production stats (counts)'!U:U,'IEA production stats (counts)'!$E:$E,$D138,'IEA production stats (counts)'!$AQ:$AQ,$C138)</f>
        <v>6</v>
      </c>
      <c r="AI138" s="58">
        <f>COUNTIFS('Country groupings'!$F:$F,$C138)-SUMIFS('IEA production stats (counts)'!V:V,'IEA production stats (counts)'!$E:$E,$D138,'IEA production stats (counts)'!$AQ:$AQ,$C138)</f>
        <v>6</v>
      </c>
      <c r="AJ138" s="58">
        <f>COUNTIFS('Country groupings'!$F:$F,$C138)-SUMIFS('IEA production stats (counts)'!W:W,'IEA production stats (counts)'!$E:$E,$D138,'IEA production stats (counts)'!$AQ:$AQ,$C138)</f>
        <v>6</v>
      </c>
      <c r="AK138" s="58">
        <f>COUNTIFS('Country groupings'!$F:$F,$C138)-SUMIFS('IEA production stats (counts)'!X:X,'IEA production stats (counts)'!$E:$E,$D138,'IEA production stats (counts)'!$AQ:$AQ,$C138)</f>
        <v>7</v>
      </c>
      <c r="AL138" s="58">
        <f>COUNTIFS('Country groupings'!$F:$F,$C138)-SUMIFS('IEA production stats (counts)'!Y:Y,'IEA production stats (counts)'!$E:$E,$D138,'IEA production stats (counts)'!$AQ:$AQ,$C138)</f>
        <v>8</v>
      </c>
      <c r="AM138" s="58">
        <f>COUNTIFS('Country groupings'!$F:$F,$C138)-SUMIFS('IEA production stats (counts)'!Z:Z,'IEA production stats (counts)'!$E:$E,$D138,'IEA production stats (counts)'!$AQ:$AQ,$C138)</f>
        <v>8</v>
      </c>
      <c r="AN138" s="58">
        <f>COUNTIFS('Country groupings'!$F:$F,$C138)-SUMIFS('IEA production stats (counts)'!AA:AA,'IEA production stats (counts)'!$E:$E,$D138,'IEA production stats (counts)'!$AQ:$AQ,$C138)</f>
        <v>8</v>
      </c>
      <c r="AO138" s="58">
        <f>COUNTIFS('Country groupings'!$F:$F,$C138)-SUMIFS('IEA production stats (counts)'!AB:AB,'IEA production stats (counts)'!$E:$E,$D138,'IEA production stats (counts)'!$AQ:$AQ,$C138)</f>
        <v>7</v>
      </c>
      <c r="AP138" s="58">
        <f>COUNTIFS('Country groupings'!$F:$F,$C138)-SUMIFS('IEA production stats (counts)'!AC:AC,'IEA production stats (counts)'!$E:$E,$D138,'IEA production stats (counts)'!$AQ:$AQ,$C138)</f>
        <v>7</v>
      </c>
      <c r="AQ138" s="58">
        <f>COUNTIFS('Country groupings'!$F:$F,$C138)-SUMIFS('IEA production stats (counts)'!AD:AD,'IEA production stats (counts)'!$E:$E,$D138,'IEA production stats (counts)'!$AQ:$AQ,$C138)</f>
        <v>6</v>
      </c>
      <c r="AR138" s="58">
        <f>COUNTIFS('Country groupings'!$F:$F,$C138)-SUMIFS('IEA production stats (counts)'!AE:AE,'IEA production stats (counts)'!$E:$E,$D138,'IEA production stats (counts)'!$AQ:$AQ,$C138)</f>
        <v>7</v>
      </c>
      <c r="AS138" s="58">
        <f>COUNTIFS('Country groupings'!$F:$F,$C138)-SUMIFS('IEA production stats (counts)'!AF:AF,'IEA production stats (counts)'!$E:$E,$D138,'IEA production stats (counts)'!$AQ:$AQ,$C138)</f>
        <v>8</v>
      </c>
      <c r="AT138" s="58">
        <f>COUNTIFS('Country groupings'!$F:$F,$C138)-SUMIFS('IEA production stats (counts)'!AG:AG,'IEA production stats (counts)'!$E:$E,$D138,'IEA production stats (counts)'!$AQ:$AQ,$C138)</f>
        <v>8</v>
      </c>
      <c r="AU138" s="58">
        <f>COUNTIFS('Country groupings'!$F:$F,$C138)-SUMIFS('IEA production stats (counts)'!AH:AH,'IEA production stats (counts)'!$E:$E,$D138,'IEA production stats (counts)'!$AQ:$AQ,$C138)</f>
        <v>8</v>
      </c>
      <c r="AV138" s="58">
        <f>COUNTIFS('Country groupings'!$F:$F,$C138)-SUMIFS('IEA production stats (counts)'!AI:AI,'IEA production stats (counts)'!$E:$E,$D138,'IEA production stats (counts)'!$AQ:$AQ,$C138)</f>
        <v>8</v>
      </c>
      <c r="AW138" s="58">
        <f>COUNTIFS('Country groupings'!$F:$F,$C138)-SUMIFS('IEA production stats (counts)'!AJ:AJ,'IEA production stats (counts)'!$E:$E,$D138,'IEA production stats (counts)'!$AQ:$AQ,$C138)</f>
        <v>8</v>
      </c>
      <c r="AX138" s="58">
        <f>COUNTIFS('Country groupings'!$F:$F,$C138)-SUMIFS('IEA production stats (counts)'!AK:AK,'IEA production stats (counts)'!$E:$E,$D138,'IEA production stats (counts)'!$AQ:$AQ,$C138)</f>
        <v>8</v>
      </c>
      <c r="AY138" s="58">
        <f>COUNTIFS('Country groupings'!$F:$F,$C138)-SUMIFS('IEA production stats (counts)'!AL:AL,'IEA production stats (counts)'!$E:$E,$D138,'IEA production stats (counts)'!$AQ:$AQ,$C138)</f>
        <v>16</v>
      </c>
      <c r="AZ138" s="62">
        <f>SUMIFS('IEA production stats (counts)'!Q:Q,'IEA production stats (counts)'!$E:$E,$D138,'IEA production stats (counts)'!$AQ:$AQ,$C138)</f>
        <v>43</v>
      </c>
      <c r="BA138" s="62">
        <f>SUMIFS('IEA production stats (counts)'!R:R,'IEA production stats (counts)'!$E:$E,$D138,'IEA production stats (counts)'!$AQ:$AQ,$C138)</f>
        <v>43</v>
      </c>
      <c r="BB138" s="62">
        <f>SUMIFS('IEA production stats (counts)'!S:S,'IEA production stats (counts)'!$E:$E,$D138,'IEA production stats (counts)'!$AQ:$AQ,$C138)</f>
        <v>44</v>
      </c>
      <c r="BC138" s="62">
        <f>SUMIFS('IEA production stats (counts)'!T:T,'IEA production stats (counts)'!$E:$E,$D138,'IEA production stats (counts)'!$AQ:$AQ,$C138)</f>
        <v>44</v>
      </c>
      <c r="BD138" s="62">
        <f>SUMIFS('IEA production stats (counts)'!U:U,'IEA production stats (counts)'!$E:$E,$D138,'IEA production stats (counts)'!$AQ:$AQ,$C138)</f>
        <v>44</v>
      </c>
      <c r="BE138" s="62">
        <f>SUMIFS('IEA production stats (counts)'!V:V,'IEA production stats (counts)'!$E:$E,$D138,'IEA production stats (counts)'!$AQ:$AQ,$C138)</f>
        <v>44</v>
      </c>
      <c r="BF138" s="62">
        <f>SUMIFS('IEA production stats (counts)'!W:W,'IEA production stats (counts)'!$E:$E,$D138,'IEA production stats (counts)'!$AQ:$AQ,$C138)</f>
        <v>44</v>
      </c>
      <c r="BG138" s="62">
        <f>SUMIFS('IEA production stats (counts)'!X:X,'IEA production stats (counts)'!$E:$E,$D138,'IEA production stats (counts)'!$AQ:$AQ,$C138)</f>
        <v>43</v>
      </c>
      <c r="BH138" s="62">
        <f>SUMIFS('IEA production stats (counts)'!Y:Y,'IEA production stats (counts)'!$E:$E,$D138,'IEA production stats (counts)'!$AQ:$AQ,$C138)</f>
        <v>42</v>
      </c>
      <c r="BI138" s="62">
        <f>SUMIFS('IEA production stats (counts)'!Z:Z,'IEA production stats (counts)'!$E:$E,$D138,'IEA production stats (counts)'!$AQ:$AQ,$C138)</f>
        <v>42</v>
      </c>
      <c r="BJ138" s="62">
        <f>SUMIFS('IEA production stats (counts)'!AA:AA,'IEA production stats (counts)'!$E:$E,$D138,'IEA production stats (counts)'!$AQ:$AQ,$C138)</f>
        <v>42</v>
      </c>
      <c r="BK138" s="62">
        <f>SUMIFS('IEA production stats (counts)'!AB:AB,'IEA production stats (counts)'!$E:$E,$D138,'IEA production stats (counts)'!$AQ:$AQ,$C138)</f>
        <v>43</v>
      </c>
      <c r="BL138" s="62">
        <f>SUMIFS('IEA production stats (counts)'!AC:AC,'IEA production stats (counts)'!$E:$E,$D138,'IEA production stats (counts)'!$AQ:$AQ,$C138)</f>
        <v>43</v>
      </c>
      <c r="BM138" s="62">
        <f>SUMIFS('IEA production stats (counts)'!AD:AD,'IEA production stats (counts)'!$E:$E,$D138,'IEA production stats (counts)'!$AQ:$AQ,$C138)</f>
        <v>44</v>
      </c>
      <c r="BN138" s="62">
        <f>SUMIFS('IEA production stats (counts)'!AE:AE,'IEA production stats (counts)'!$E:$E,$D138,'IEA production stats (counts)'!$AQ:$AQ,$C138)</f>
        <v>43</v>
      </c>
      <c r="BO138" s="62">
        <f>SUMIFS('IEA production stats (counts)'!AF:AF,'IEA production stats (counts)'!$E:$E,$D138,'IEA production stats (counts)'!$AQ:$AQ,$C138)</f>
        <v>42</v>
      </c>
      <c r="BP138" s="62">
        <f>SUMIFS('IEA production stats (counts)'!AG:AG,'IEA production stats (counts)'!$E:$E,$D138,'IEA production stats (counts)'!$AQ:$AQ,$C138)</f>
        <v>42</v>
      </c>
      <c r="BQ138" s="62">
        <f>SUMIFS('IEA production stats (counts)'!AH:AH,'IEA production stats (counts)'!$E:$E,$D138,'IEA production stats (counts)'!$AQ:$AQ,$C138)</f>
        <v>42</v>
      </c>
      <c r="BR138" s="62">
        <f>SUMIFS('IEA production stats (counts)'!AI:AI,'IEA production stats (counts)'!$E:$E,$D138,'IEA production stats (counts)'!$AQ:$AQ,$C138)</f>
        <v>42</v>
      </c>
      <c r="BS138" s="62">
        <f>SUMIFS('IEA production stats (counts)'!AJ:AJ,'IEA production stats (counts)'!$E:$E,$D138,'IEA production stats (counts)'!$AQ:$AQ,$C138)</f>
        <v>42</v>
      </c>
      <c r="BT138" s="62">
        <f>SUMIFS('IEA production stats (counts)'!AK:AK,'IEA production stats (counts)'!$E:$E,$D138,'IEA production stats (counts)'!$AQ:$AQ,$C138)</f>
        <v>42</v>
      </c>
      <c r="BU138" s="62">
        <f>SUMIFS('IEA production stats (counts)'!AL:AL,'IEA production stats (counts)'!$E:$E,$D138,'IEA production stats (counts)'!$AQ:$AQ,$C138)</f>
        <v>34</v>
      </c>
      <c r="BV138" s="66">
        <f t="shared" si="55"/>
        <v>86</v>
      </c>
      <c r="BW138" s="66">
        <f t="shared" si="48"/>
        <v>86</v>
      </c>
      <c r="BX138" s="66">
        <f t="shared" si="49"/>
        <v>88</v>
      </c>
      <c r="BY138" s="66">
        <f t="shared" si="50"/>
        <v>88</v>
      </c>
      <c r="BZ138" s="66">
        <f t="shared" si="30"/>
        <v>88</v>
      </c>
      <c r="CA138" s="66">
        <f t="shared" si="31"/>
        <v>88</v>
      </c>
      <c r="CB138" s="66">
        <f t="shared" si="32"/>
        <v>88</v>
      </c>
      <c r="CC138" s="66">
        <f t="shared" si="33"/>
        <v>86</v>
      </c>
      <c r="CD138" s="66">
        <f t="shared" si="34"/>
        <v>84</v>
      </c>
      <c r="CE138" s="66">
        <f t="shared" si="35"/>
        <v>84</v>
      </c>
      <c r="CF138" s="66">
        <f t="shared" si="36"/>
        <v>84</v>
      </c>
      <c r="CG138" s="66">
        <f t="shared" si="37"/>
        <v>86</v>
      </c>
      <c r="CH138" s="66">
        <f t="shared" si="38"/>
        <v>86</v>
      </c>
      <c r="CI138" s="66">
        <f t="shared" si="39"/>
        <v>88</v>
      </c>
      <c r="CJ138" s="66">
        <f t="shared" si="40"/>
        <v>86</v>
      </c>
      <c r="CK138" s="66">
        <f t="shared" si="41"/>
        <v>84</v>
      </c>
      <c r="CL138" s="66">
        <f t="shared" si="42"/>
        <v>84</v>
      </c>
      <c r="CM138" s="66">
        <f t="shared" si="43"/>
        <v>84</v>
      </c>
      <c r="CN138" s="66">
        <f t="shared" si="44"/>
        <v>84</v>
      </c>
      <c r="CO138" s="66">
        <f t="shared" si="45"/>
        <v>84</v>
      </c>
      <c r="CP138" s="66">
        <f t="shared" si="46"/>
        <v>84</v>
      </c>
      <c r="CQ138" s="66">
        <f t="shared" si="47"/>
        <v>68</v>
      </c>
    </row>
    <row r="139" spans="1:95" x14ac:dyDescent="0.25">
      <c r="A139" s="5" t="str">
        <f t="shared" si="54"/>
        <v>150BIODIESEL</v>
      </c>
      <c r="B139" s="3">
        <v>150</v>
      </c>
      <c r="C139" t="str">
        <f>VLOOKUP($B139,'Lookup codes'!$A:$C,2,FALSE)</f>
        <v>High income (no LAC)</v>
      </c>
      <c r="D139" t="s">
        <v>630</v>
      </c>
      <c r="E139" t="s">
        <v>631</v>
      </c>
      <c r="F139" t="s">
        <v>794</v>
      </c>
      <c r="G139" t="s">
        <v>528</v>
      </c>
      <c r="H139" s="45">
        <f>SUMIFS('IEA production stats by year'!Q:Q,'IEA production stats by year'!$E:$E,$D139,'IEA production stats by year'!$AQ:$AQ,$C139)</f>
        <v>24447.7343</v>
      </c>
      <c r="I139" s="45">
        <f>SUMIFS('IEA production stats by year'!R:R,'IEA production stats by year'!$E:$E,$D139,'IEA production stats by year'!$AQ:$AQ,$C139)</f>
        <v>30027.654200000001</v>
      </c>
      <c r="J139" s="45">
        <f>SUMIFS('IEA production stats by year'!S:S,'IEA production stats by year'!$E:$E,$D139,'IEA production stats by year'!$AQ:$AQ,$C139)</f>
        <v>40549.375599999992</v>
      </c>
      <c r="K139" s="45">
        <f>SUMIFS('IEA production stats by year'!T:T,'IEA production stats by year'!$E:$E,$D139,'IEA production stats by year'!$AQ:$AQ,$C139)</f>
        <v>51349.138500000001</v>
      </c>
      <c r="L139" s="45">
        <f>SUMIFS('IEA production stats by year'!U:U,'IEA production stats by year'!$E:$E,$D139,'IEA production stats by year'!$AQ:$AQ,$C139)</f>
        <v>76678.302899999981</v>
      </c>
      <c r="M139" s="45">
        <f>SUMIFS('IEA production stats by year'!V:V,'IEA production stats by year'!$E:$E,$D139,'IEA production stats by year'!$AQ:$AQ,$C139)</f>
        <v>115883.53170000002</v>
      </c>
      <c r="N139" s="45">
        <f>SUMIFS('IEA production stats by year'!W:W,'IEA production stats by year'!$E:$E,$D139,'IEA production stats by year'!$AQ:$AQ,$C139)</f>
        <v>186444.95700000005</v>
      </c>
      <c r="O139" s="45">
        <f>SUMIFS('IEA production stats by year'!X:X,'IEA production stats by year'!$E:$E,$D139,'IEA production stats by year'!$AQ:$AQ,$C139)</f>
        <v>285176.13630000001</v>
      </c>
      <c r="P139" s="45">
        <f>SUMIFS('IEA production stats by year'!Y:Y,'IEA production stats by year'!$E:$E,$D139,'IEA production stats by year'!$AQ:$AQ,$C139)</f>
        <v>363463.0539</v>
      </c>
      <c r="Q139" s="45">
        <f>SUMIFS('IEA production stats by year'!Z:Z,'IEA production stats by year'!$E:$E,$D139,'IEA production stats by year'!$AQ:$AQ,$C139)</f>
        <v>406085.85860000004</v>
      </c>
      <c r="R139" s="45">
        <f>SUMIFS('IEA production stats by year'!AA:AA,'IEA production stats by year'!$E:$E,$D139,'IEA production stats by year'!$AQ:$AQ,$C139)</f>
        <v>423883.27110000007</v>
      </c>
      <c r="S139" s="45">
        <f>SUMIFS('IEA production stats by year'!AB:AB,'IEA production stats by year'!$E:$E,$D139,'IEA production stats by year'!$AQ:$AQ,$C139)</f>
        <v>496817.21439999994</v>
      </c>
      <c r="T139" s="45">
        <f>SUMIFS('IEA production stats by year'!AC:AC,'IEA production stats by year'!$E:$E,$D139,'IEA production stats by year'!$AQ:$AQ,$C139)</f>
        <v>540209.91299999994</v>
      </c>
      <c r="U139" s="45">
        <f>SUMIFS('IEA production stats by year'!AD:AD,'IEA production stats by year'!$E:$E,$D139,'IEA production stats by year'!$AQ:$AQ,$C139)</f>
        <v>624470.36400000006</v>
      </c>
      <c r="V139" s="45">
        <f>SUMIFS('IEA production stats by year'!AE:AE,'IEA production stats by year'!$E:$E,$D139,'IEA production stats by year'!$AQ:$AQ,$C139)</f>
        <v>685401.81909999996</v>
      </c>
      <c r="W139" s="45">
        <f>SUMIFS('IEA production stats by year'!AF:AF,'IEA production stats by year'!$E:$E,$D139,'IEA production stats by year'!$AQ:$AQ,$C139)</f>
        <v>668982.77600000007</v>
      </c>
      <c r="X139" s="45">
        <f>SUMIFS('IEA production stats by year'!AG:AG,'IEA production stats by year'!$E:$E,$D139,'IEA production stats by year'!$AQ:$AQ,$C139)</f>
        <v>695573.31869999995</v>
      </c>
      <c r="Y139" s="45">
        <f>SUMIFS('IEA production stats by year'!AH:AH,'IEA production stats by year'!$E:$E,$D139,'IEA production stats by year'!$AQ:$AQ,$C139)</f>
        <v>749201.91</v>
      </c>
      <c r="Z139" s="45">
        <f>SUMIFS('IEA production stats by year'!AI:AI,'IEA production stats by year'!$E:$E,$D139,'IEA production stats by year'!$AQ:$AQ,$C139)</f>
        <v>810723.65380000009</v>
      </c>
      <c r="AA139" s="45">
        <f>SUMIFS('IEA production stats by year'!AJ:AJ,'IEA production stats by year'!$E:$E,$D139,'IEA production stats by year'!$AQ:$AQ,$C139)</f>
        <v>830564.34649999999</v>
      </c>
      <c r="AB139" s="45">
        <f>SUMIFS('IEA production stats by year'!AK:AK,'IEA production stats by year'!$E:$E,$D139,'IEA production stats by year'!$AQ:$AQ,$C139)</f>
        <v>829338.04940000002</v>
      </c>
      <c r="AC139" s="45">
        <f>SUMIFS('IEA production stats by year'!AL:AL,'IEA production stats by year'!$E:$E,$D139,'IEA production stats by year'!$AQ:$AQ,$C139)</f>
        <v>934265.31139999989</v>
      </c>
      <c r="AD139" s="58">
        <f>COUNTIFS('Country groupings'!$F:$F,$C139)-SUMIFS('IEA production stats (counts)'!Q:Q,'IEA production stats (counts)'!$E:$E,$D139,'IEA production stats (counts)'!$AQ:$AQ,$C139)</f>
        <v>6</v>
      </c>
      <c r="AE139" s="58">
        <f>COUNTIFS('Country groupings'!$F:$F,$C139)-SUMIFS('IEA production stats (counts)'!R:R,'IEA production stats (counts)'!$E:$E,$D139,'IEA production stats (counts)'!$AQ:$AQ,$C139)</f>
        <v>6</v>
      </c>
      <c r="AF139" s="58">
        <f>COUNTIFS('Country groupings'!$F:$F,$C139)-SUMIFS('IEA production stats (counts)'!S:S,'IEA production stats (counts)'!$E:$E,$D139,'IEA production stats (counts)'!$AQ:$AQ,$C139)</f>
        <v>6</v>
      </c>
      <c r="AG139" s="58">
        <f>COUNTIFS('Country groupings'!$F:$F,$C139)-SUMIFS('IEA production stats (counts)'!T:T,'IEA production stats (counts)'!$E:$E,$D139,'IEA production stats (counts)'!$AQ:$AQ,$C139)</f>
        <v>6</v>
      </c>
      <c r="AH139" s="58">
        <f>COUNTIFS('Country groupings'!$F:$F,$C139)-SUMIFS('IEA production stats (counts)'!U:U,'IEA production stats (counts)'!$E:$E,$D139,'IEA production stats (counts)'!$AQ:$AQ,$C139)</f>
        <v>6</v>
      </c>
      <c r="AI139" s="58">
        <f>COUNTIFS('Country groupings'!$F:$F,$C139)-SUMIFS('IEA production stats (counts)'!V:V,'IEA production stats (counts)'!$E:$E,$D139,'IEA production stats (counts)'!$AQ:$AQ,$C139)</f>
        <v>6</v>
      </c>
      <c r="AJ139" s="58">
        <f>COUNTIFS('Country groupings'!$F:$F,$C139)-SUMIFS('IEA production stats (counts)'!W:W,'IEA production stats (counts)'!$E:$E,$D139,'IEA production stats (counts)'!$AQ:$AQ,$C139)</f>
        <v>6</v>
      </c>
      <c r="AK139" s="58">
        <f>COUNTIFS('Country groupings'!$F:$F,$C139)-SUMIFS('IEA production stats (counts)'!X:X,'IEA production stats (counts)'!$E:$E,$D139,'IEA production stats (counts)'!$AQ:$AQ,$C139)</f>
        <v>7</v>
      </c>
      <c r="AL139" s="58">
        <f>COUNTIFS('Country groupings'!$F:$F,$C139)-SUMIFS('IEA production stats (counts)'!Y:Y,'IEA production stats (counts)'!$E:$E,$D139,'IEA production stats (counts)'!$AQ:$AQ,$C139)</f>
        <v>8</v>
      </c>
      <c r="AM139" s="58">
        <f>COUNTIFS('Country groupings'!$F:$F,$C139)-SUMIFS('IEA production stats (counts)'!Z:Z,'IEA production stats (counts)'!$E:$E,$D139,'IEA production stats (counts)'!$AQ:$AQ,$C139)</f>
        <v>6</v>
      </c>
      <c r="AN139" s="58">
        <f>COUNTIFS('Country groupings'!$F:$F,$C139)-SUMIFS('IEA production stats (counts)'!AA:AA,'IEA production stats (counts)'!$E:$E,$D139,'IEA production stats (counts)'!$AQ:$AQ,$C139)</f>
        <v>6</v>
      </c>
      <c r="AO139" s="58">
        <f>COUNTIFS('Country groupings'!$F:$F,$C139)-SUMIFS('IEA production stats (counts)'!AB:AB,'IEA production stats (counts)'!$E:$E,$D139,'IEA production stats (counts)'!$AQ:$AQ,$C139)</f>
        <v>6</v>
      </c>
      <c r="AP139" s="58">
        <f>COUNTIFS('Country groupings'!$F:$F,$C139)-SUMIFS('IEA production stats (counts)'!AC:AC,'IEA production stats (counts)'!$E:$E,$D139,'IEA production stats (counts)'!$AQ:$AQ,$C139)</f>
        <v>7</v>
      </c>
      <c r="AQ139" s="58">
        <f>COUNTIFS('Country groupings'!$F:$F,$C139)-SUMIFS('IEA production stats (counts)'!AD:AD,'IEA production stats (counts)'!$E:$E,$D139,'IEA production stats (counts)'!$AQ:$AQ,$C139)</f>
        <v>7</v>
      </c>
      <c r="AR139" s="58">
        <f>COUNTIFS('Country groupings'!$F:$F,$C139)-SUMIFS('IEA production stats (counts)'!AE:AE,'IEA production stats (counts)'!$E:$E,$D139,'IEA production stats (counts)'!$AQ:$AQ,$C139)</f>
        <v>7</v>
      </c>
      <c r="AS139" s="58">
        <f>COUNTIFS('Country groupings'!$F:$F,$C139)-SUMIFS('IEA production stats (counts)'!AF:AF,'IEA production stats (counts)'!$E:$E,$D139,'IEA production stats (counts)'!$AQ:$AQ,$C139)</f>
        <v>7</v>
      </c>
      <c r="AT139" s="58">
        <f>COUNTIFS('Country groupings'!$F:$F,$C139)-SUMIFS('IEA production stats (counts)'!AG:AG,'IEA production stats (counts)'!$E:$E,$D139,'IEA production stats (counts)'!$AQ:$AQ,$C139)</f>
        <v>8</v>
      </c>
      <c r="AU139" s="58">
        <f>COUNTIFS('Country groupings'!$F:$F,$C139)-SUMIFS('IEA production stats (counts)'!AH:AH,'IEA production stats (counts)'!$E:$E,$D139,'IEA production stats (counts)'!$AQ:$AQ,$C139)</f>
        <v>8</v>
      </c>
      <c r="AV139" s="58">
        <f>COUNTIFS('Country groupings'!$F:$F,$C139)-SUMIFS('IEA production stats (counts)'!AI:AI,'IEA production stats (counts)'!$E:$E,$D139,'IEA production stats (counts)'!$AQ:$AQ,$C139)</f>
        <v>8</v>
      </c>
      <c r="AW139" s="58">
        <f>COUNTIFS('Country groupings'!$F:$F,$C139)-SUMIFS('IEA production stats (counts)'!AJ:AJ,'IEA production stats (counts)'!$E:$E,$D139,'IEA production stats (counts)'!$AQ:$AQ,$C139)</f>
        <v>7</v>
      </c>
      <c r="AX139" s="58">
        <f>COUNTIFS('Country groupings'!$F:$F,$C139)-SUMIFS('IEA production stats (counts)'!AK:AK,'IEA production stats (counts)'!$E:$E,$D139,'IEA production stats (counts)'!$AQ:$AQ,$C139)</f>
        <v>7</v>
      </c>
      <c r="AY139" s="58">
        <f>COUNTIFS('Country groupings'!$F:$F,$C139)-SUMIFS('IEA production stats (counts)'!AL:AL,'IEA production stats (counts)'!$E:$E,$D139,'IEA production stats (counts)'!$AQ:$AQ,$C139)</f>
        <v>16</v>
      </c>
      <c r="AZ139" s="62">
        <f>SUMIFS('IEA production stats (counts)'!Q:Q,'IEA production stats (counts)'!$E:$E,$D139,'IEA production stats (counts)'!$AQ:$AQ,$C139)</f>
        <v>44</v>
      </c>
      <c r="BA139" s="62">
        <f>SUMIFS('IEA production stats (counts)'!R:R,'IEA production stats (counts)'!$E:$E,$D139,'IEA production stats (counts)'!$AQ:$AQ,$C139)</f>
        <v>44</v>
      </c>
      <c r="BB139" s="62">
        <f>SUMIFS('IEA production stats (counts)'!S:S,'IEA production stats (counts)'!$E:$E,$D139,'IEA production stats (counts)'!$AQ:$AQ,$C139)</f>
        <v>44</v>
      </c>
      <c r="BC139" s="62">
        <f>SUMIFS('IEA production stats (counts)'!T:T,'IEA production stats (counts)'!$E:$E,$D139,'IEA production stats (counts)'!$AQ:$AQ,$C139)</f>
        <v>44</v>
      </c>
      <c r="BD139" s="62">
        <f>SUMIFS('IEA production stats (counts)'!U:U,'IEA production stats (counts)'!$E:$E,$D139,'IEA production stats (counts)'!$AQ:$AQ,$C139)</f>
        <v>44</v>
      </c>
      <c r="BE139" s="62">
        <f>SUMIFS('IEA production stats (counts)'!V:V,'IEA production stats (counts)'!$E:$E,$D139,'IEA production stats (counts)'!$AQ:$AQ,$C139)</f>
        <v>44</v>
      </c>
      <c r="BF139" s="62">
        <f>SUMIFS('IEA production stats (counts)'!W:W,'IEA production stats (counts)'!$E:$E,$D139,'IEA production stats (counts)'!$AQ:$AQ,$C139)</f>
        <v>44</v>
      </c>
      <c r="BG139" s="62">
        <f>SUMIFS('IEA production stats (counts)'!X:X,'IEA production stats (counts)'!$E:$E,$D139,'IEA production stats (counts)'!$AQ:$AQ,$C139)</f>
        <v>43</v>
      </c>
      <c r="BH139" s="62">
        <f>SUMIFS('IEA production stats (counts)'!Y:Y,'IEA production stats (counts)'!$E:$E,$D139,'IEA production stats (counts)'!$AQ:$AQ,$C139)</f>
        <v>42</v>
      </c>
      <c r="BI139" s="62">
        <f>SUMIFS('IEA production stats (counts)'!Z:Z,'IEA production stats (counts)'!$E:$E,$D139,'IEA production stats (counts)'!$AQ:$AQ,$C139)</f>
        <v>44</v>
      </c>
      <c r="BJ139" s="62">
        <f>SUMIFS('IEA production stats (counts)'!AA:AA,'IEA production stats (counts)'!$E:$E,$D139,'IEA production stats (counts)'!$AQ:$AQ,$C139)</f>
        <v>44</v>
      </c>
      <c r="BK139" s="62">
        <f>SUMIFS('IEA production stats (counts)'!AB:AB,'IEA production stats (counts)'!$E:$E,$D139,'IEA production stats (counts)'!$AQ:$AQ,$C139)</f>
        <v>44</v>
      </c>
      <c r="BL139" s="62">
        <f>SUMIFS('IEA production stats (counts)'!AC:AC,'IEA production stats (counts)'!$E:$E,$D139,'IEA production stats (counts)'!$AQ:$AQ,$C139)</f>
        <v>43</v>
      </c>
      <c r="BM139" s="62">
        <f>SUMIFS('IEA production stats (counts)'!AD:AD,'IEA production stats (counts)'!$E:$E,$D139,'IEA production stats (counts)'!$AQ:$AQ,$C139)</f>
        <v>43</v>
      </c>
      <c r="BN139" s="62">
        <f>SUMIFS('IEA production stats (counts)'!AE:AE,'IEA production stats (counts)'!$E:$E,$D139,'IEA production stats (counts)'!$AQ:$AQ,$C139)</f>
        <v>43</v>
      </c>
      <c r="BO139" s="62">
        <f>SUMIFS('IEA production stats (counts)'!AF:AF,'IEA production stats (counts)'!$E:$E,$D139,'IEA production stats (counts)'!$AQ:$AQ,$C139)</f>
        <v>43</v>
      </c>
      <c r="BP139" s="62">
        <f>SUMIFS('IEA production stats (counts)'!AG:AG,'IEA production stats (counts)'!$E:$E,$D139,'IEA production stats (counts)'!$AQ:$AQ,$C139)</f>
        <v>42</v>
      </c>
      <c r="BQ139" s="62">
        <f>SUMIFS('IEA production stats (counts)'!AH:AH,'IEA production stats (counts)'!$E:$E,$D139,'IEA production stats (counts)'!$AQ:$AQ,$C139)</f>
        <v>42</v>
      </c>
      <c r="BR139" s="62">
        <f>SUMIFS('IEA production stats (counts)'!AI:AI,'IEA production stats (counts)'!$E:$E,$D139,'IEA production stats (counts)'!$AQ:$AQ,$C139)</f>
        <v>42</v>
      </c>
      <c r="BS139" s="62">
        <f>SUMIFS('IEA production stats (counts)'!AJ:AJ,'IEA production stats (counts)'!$E:$E,$D139,'IEA production stats (counts)'!$AQ:$AQ,$C139)</f>
        <v>43</v>
      </c>
      <c r="BT139" s="62">
        <f>SUMIFS('IEA production stats (counts)'!AK:AK,'IEA production stats (counts)'!$E:$E,$D139,'IEA production stats (counts)'!$AQ:$AQ,$C139)</f>
        <v>43</v>
      </c>
      <c r="BU139" s="62">
        <f>SUMIFS('IEA production stats (counts)'!AL:AL,'IEA production stats (counts)'!$E:$E,$D139,'IEA production stats (counts)'!$AQ:$AQ,$C139)</f>
        <v>34</v>
      </c>
      <c r="BV139" s="66">
        <f t="shared" si="55"/>
        <v>88</v>
      </c>
      <c r="BW139" s="66">
        <f t="shared" si="48"/>
        <v>88</v>
      </c>
      <c r="BX139" s="66">
        <f t="shared" si="49"/>
        <v>88</v>
      </c>
      <c r="BY139" s="66">
        <f t="shared" si="50"/>
        <v>88</v>
      </c>
      <c r="BZ139" s="66">
        <f t="shared" si="30"/>
        <v>88</v>
      </c>
      <c r="CA139" s="66">
        <f t="shared" si="31"/>
        <v>88</v>
      </c>
      <c r="CB139" s="66">
        <f t="shared" si="32"/>
        <v>88</v>
      </c>
      <c r="CC139" s="66">
        <f t="shared" si="33"/>
        <v>86</v>
      </c>
      <c r="CD139" s="66">
        <f t="shared" si="34"/>
        <v>84</v>
      </c>
      <c r="CE139" s="66">
        <f t="shared" si="35"/>
        <v>88</v>
      </c>
      <c r="CF139" s="66">
        <f t="shared" si="36"/>
        <v>88</v>
      </c>
      <c r="CG139" s="66">
        <f t="shared" si="37"/>
        <v>88</v>
      </c>
      <c r="CH139" s="66">
        <f t="shared" si="38"/>
        <v>86</v>
      </c>
      <c r="CI139" s="66">
        <f t="shared" si="39"/>
        <v>86</v>
      </c>
      <c r="CJ139" s="66">
        <f t="shared" si="40"/>
        <v>86</v>
      </c>
      <c r="CK139" s="66">
        <f t="shared" si="41"/>
        <v>86</v>
      </c>
      <c r="CL139" s="66">
        <f t="shared" si="42"/>
        <v>84</v>
      </c>
      <c r="CM139" s="66">
        <f t="shared" si="43"/>
        <v>84</v>
      </c>
      <c r="CN139" s="66">
        <f t="shared" si="44"/>
        <v>84</v>
      </c>
      <c r="CO139" s="66">
        <f t="shared" si="45"/>
        <v>86</v>
      </c>
      <c r="CP139" s="66">
        <f t="shared" si="46"/>
        <v>86</v>
      </c>
      <c r="CQ139" s="66">
        <f t="shared" si="47"/>
        <v>68</v>
      </c>
    </row>
    <row r="140" spans="1:95" x14ac:dyDescent="0.25">
      <c r="A140" s="5" t="str">
        <f t="shared" si="54"/>
        <v>150OBIOLIQ</v>
      </c>
      <c r="B140" s="3">
        <v>150</v>
      </c>
      <c r="C140" t="str">
        <f>VLOOKUP($B140,'Lookup codes'!$A:$C,2,FALSE)</f>
        <v>High income (no LAC)</v>
      </c>
      <c r="D140" t="s">
        <v>632</v>
      </c>
      <c r="E140" t="s">
        <v>633</v>
      </c>
      <c r="F140" t="s">
        <v>794</v>
      </c>
      <c r="G140" t="s">
        <v>528</v>
      </c>
      <c r="H140" s="45">
        <f>SUMIFS('IEA production stats by year'!Q:Q,'IEA production stats by year'!$E:$E,$D140,'IEA production stats by year'!$AQ:$AQ,$C140)</f>
        <v>649.9923</v>
      </c>
      <c r="I140" s="45">
        <f>SUMIFS('IEA production stats by year'!R:R,'IEA production stats by year'!$E:$E,$D140,'IEA production stats by year'!$AQ:$AQ,$C140)</f>
        <v>1104.3815</v>
      </c>
      <c r="J140" s="45">
        <f>SUMIFS('IEA production stats by year'!S:S,'IEA production stats by year'!$E:$E,$D140,'IEA production stats by year'!$AQ:$AQ,$C140)</f>
        <v>3827.4511000000002</v>
      </c>
      <c r="K140" s="45">
        <f>SUMIFS('IEA production stats by year'!T:T,'IEA production stats by year'!$E:$E,$D140,'IEA production stats by year'!$AQ:$AQ,$C140)</f>
        <v>8424.3397999999997</v>
      </c>
      <c r="L140" s="45">
        <f>SUMIFS('IEA production stats by year'!U:U,'IEA production stats by year'!$E:$E,$D140,'IEA production stats by year'!$AQ:$AQ,$C140)</f>
        <v>15907.466100000001</v>
      </c>
      <c r="M140" s="45">
        <f>SUMIFS('IEA production stats by year'!V:V,'IEA production stats by year'!$E:$E,$D140,'IEA production stats by year'!$AQ:$AQ,$C140)</f>
        <v>29157.402800000003</v>
      </c>
      <c r="N140" s="45">
        <f>SUMIFS('IEA production stats by year'!W:W,'IEA production stats by year'!$E:$E,$D140,'IEA production stats by year'!$AQ:$AQ,$C140)</f>
        <v>55462.347100000006</v>
      </c>
      <c r="O140" s="45">
        <f>SUMIFS('IEA production stats by year'!X:X,'IEA production stats by year'!$E:$E,$D140,'IEA production stats by year'!$AQ:$AQ,$C140)</f>
        <v>55357.823599999996</v>
      </c>
      <c r="P140" s="45">
        <f>SUMIFS('IEA production stats by year'!Y:Y,'IEA production stats by year'!$E:$E,$D140,'IEA production stats by year'!$AQ:$AQ,$C140)</f>
        <v>39314.562700000002</v>
      </c>
      <c r="Q140" s="45">
        <f>SUMIFS('IEA production stats by year'!Z:Z,'IEA production stats by year'!$E:$E,$D140,'IEA production stats by year'!$AQ:$AQ,$C140)</f>
        <v>43216.932499999995</v>
      </c>
      <c r="R140" s="45">
        <f>SUMIFS('IEA production stats by year'!AA:AA,'IEA production stats by year'!$E:$E,$D140,'IEA production stats by year'!$AQ:$AQ,$C140)</f>
        <v>38852.23520000001</v>
      </c>
      <c r="S140" s="45">
        <f>SUMIFS('IEA production stats by year'!AB:AB,'IEA production stats by year'!$E:$E,$D140,'IEA production stats by year'!$AQ:$AQ,$C140)</f>
        <v>23543.150999999998</v>
      </c>
      <c r="T140" s="45">
        <f>SUMIFS('IEA production stats by year'!AC:AC,'IEA production stats by year'!$E:$E,$D140,'IEA production stats by year'!$AQ:$AQ,$C140)</f>
        <v>25459.411599999999</v>
      </c>
      <c r="U140" s="45">
        <f>SUMIFS('IEA production stats by year'!AD:AD,'IEA production stats by year'!$E:$E,$D140,'IEA production stats by year'!$AQ:$AQ,$C140)</f>
        <v>25859.573499999999</v>
      </c>
      <c r="V140" s="45">
        <f>SUMIFS('IEA production stats by year'!AE:AE,'IEA production stats by year'!$E:$E,$D140,'IEA production stats by year'!$AQ:$AQ,$C140)</f>
        <v>27805.208599999998</v>
      </c>
      <c r="W140" s="45">
        <f>SUMIFS('IEA production stats by year'!AF:AF,'IEA production stats by year'!$E:$E,$D140,'IEA production stats by year'!$AQ:$AQ,$C140)</f>
        <v>35254.882400000002</v>
      </c>
      <c r="X140" s="45">
        <f>SUMIFS('IEA production stats by year'!AG:AG,'IEA production stats by year'!$E:$E,$D140,'IEA production stats by year'!$AQ:$AQ,$C140)</f>
        <v>41725.728300000002</v>
      </c>
      <c r="Y140" s="45">
        <f>SUMIFS('IEA production stats by year'!AH:AH,'IEA production stats by year'!$E:$E,$D140,'IEA production stats by year'!$AQ:$AQ,$C140)</f>
        <v>40150.645700000001</v>
      </c>
      <c r="Z140" s="45">
        <f>SUMIFS('IEA production stats by year'!AI:AI,'IEA production stats by year'!$E:$E,$D140,'IEA production stats by year'!$AQ:$AQ,$C140)</f>
        <v>52272.838600000003</v>
      </c>
      <c r="AA140" s="45">
        <f>SUMIFS('IEA production stats by year'!AJ:AJ,'IEA production stats by year'!$E:$E,$D140,'IEA production stats by year'!$AQ:$AQ,$C140)</f>
        <v>57192.651000000005</v>
      </c>
      <c r="AB140" s="45">
        <f>SUMIFS('IEA production stats by year'!AK:AK,'IEA production stats by year'!$E:$E,$D140,'IEA production stats by year'!$AQ:$AQ,$C140)</f>
        <v>51069.489400000006</v>
      </c>
      <c r="AC140" s="45">
        <f>SUMIFS('IEA production stats by year'!AL:AL,'IEA production stats by year'!$E:$E,$D140,'IEA production stats by year'!$AQ:$AQ,$C140)</f>
        <v>52308.715199999991</v>
      </c>
      <c r="AD140" s="58">
        <f>COUNTIFS('Country groupings'!$F:$F,$C140)-SUMIFS('IEA production stats (counts)'!Q:Q,'IEA production stats (counts)'!$E:$E,$D140,'IEA production stats (counts)'!$AQ:$AQ,$C140)</f>
        <v>6</v>
      </c>
      <c r="AE140" s="58">
        <f>COUNTIFS('Country groupings'!$F:$F,$C140)-SUMIFS('IEA production stats (counts)'!R:R,'IEA production stats (counts)'!$E:$E,$D140,'IEA production stats (counts)'!$AQ:$AQ,$C140)</f>
        <v>6</v>
      </c>
      <c r="AF140" s="58">
        <f>COUNTIFS('Country groupings'!$F:$F,$C140)-SUMIFS('IEA production stats (counts)'!S:S,'IEA production stats (counts)'!$E:$E,$D140,'IEA production stats (counts)'!$AQ:$AQ,$C140)</f>
        <v>6</v>
      </c>
      <c r="AG140" s="58">
        <f>COUNTIFS('Country groupings'!$F:$F,$C140)-SUMIFS('IEA production stats (counts)'!T:T,'IEA production stats (counts)'!$E:$E,$D140,'IEA production stats (counts)'!$AQ:$AQ,$C140)</f>
        <v>6</v>
      </c>
      <c r="AH140" s="58">
        <f>COUNTIFS('Country groupings'!$F:$F,$C140)-SUMIFS('IEA production stats (counts)'!U:U,'IEA production stats (counts)'!$E:$E,$D140,'IEA production stats (counts)'!$AQ:$AQ,$C140)</f>
        <v>6</v>
      </c>
      <c r="AI140" s="58">
        <f>COUNTIFS('Country groupings'!$F:$F,$C140)-SUMIFS('IEA production stats (counts)'!V:V,'IEA production stats (counts)'!$E:$E,$D140,'IEA production stats (counts)'!$AQ:$AQ,$C140)</f>
        <v>6</v>
      </c>
      <c r="AJ140" s="58">
        <f>COUNTIFS('Country groupings'!$F:$F,$C140)-SUMIFS('IEA production stats (counts)'!W:W,'IEA production stats (counts)'!$E:$E,$D140,'IEA production stats (counts)'!$AQ:$AQ,$C140)</f>
        <v>6</v>
      </c>
      <c r="AK140" s="58">
        <f>COUNTIFS('Country groupings'!$F:$F,$C140)-SUMIFS('IEA production stats (counts)'!X:X,'IEA production stats (counts)'!$E:$E,$D140,'IEA production stats (counts)'!$AQ:$AQ,$C140)</f>
        <v>6</v>
      </c>
      <c r="AL140" s="58">
        <f>COUNTIFS('Country groupings'!$F:$F,$C140)-SUMIFS('IEA production stats (counts)'!Y:Y,'IEA production stats (counts)'!$E:$E,$D140,'IEA production stats (counts)'!$AQ:$AQ,$C140)</f>
        <v>6</v>
      </c>
      <c r="AM140" s="58">
        <f>COUNTIFS('Country groupings'!$F:$F,$C140)-SUMIFS('IEA production stats (counts)'!Z:Z,'IEA production stats (counts)'!$E:$E,$D140,'IEA production stats (counts)'!$AQ:$AQ,$C140)</f>
        <v>6</v>
      </c>
      <c r="AN140" s="58">
        <f>COUNTIFS('Country groupings'!$F:$F,$C140)-SUMIFS('IEA production stats (counts)'!AA:AA,'IEA production stats (counts)'!$E:$E,$D140,'IEA production stats (counts)'!$AQ:$AQ,$C140)</f>
        <v>6</v>
      </c>
      <c r="AO140" s="58">
        <f>COUNTIFS('Country groupings'!$F:$F,$C140)-SUMIFS('IEA production stats (counts)'!AB:AB,'IEA production stats (counts)'!$E:$E,$D140,'IEA production stats (counts)'!$AQ:$AQ,$C140)</f>
        <v>6</v>
      </c>
      <c r="AP140" s="58">
        <f>COUNTIFS('Country groupings'!$F:$F,$C140)-SUMIFS('IEA production stats (counts)'!AC:AC,'IEA production stats (counts)'!$E:$E,$D140,'IEA production stats (counts)'!$AQ:$AQ,$C140)</f>
        <v>6</v>
      </c>
      <c r="AQ140" s="58">
        <f>COUNTIFS('Country groupings'!$F:$F,$C140)-SUMIFS('IEA production stats (counts)'!AD:AD,'IEA production stats (counts)'!$E:$E,$D140,'IEA production stats (counts)'!$AQ:$AQ,$C140)</f>
        <v>6</v>
      </c>
      <c r="AR140" s="58">
        <f>COUNTIFS('Country groupings'!$F:$F,$C140)-SUMIFS('IEA production stats (counts)'!AE:AE,'IEA production stats (counts)'!$E:$E,$D140,'IEA production stats (counts)'!$AQ:$AQ,$C140)</f>
        <v>6</v>
      </c>
      <c r="AS140" s="58">
        <f>COUNTIFS('Country groupings'!$F:$F,$C140)-SUMIFS('IEA production stats (counts)'!AF:AF,'IEA production stats (counts)'!$E:$E,$D140,'IEA production stats (counts)'!$AQ:$AQ,$C140)</f>
        <v>6</v>
      </c>
      <c r="AT140" s="58">
        <f>COUNTIFS('Country groupings'!$F:$F,$C140)-SUMIFS('IEA production stats (counts)'!AG:AG,'IEA production stats (counts)'!$E:$E,$D140,'IEA production stats (counts)'!$AQ:$AQ,$C140)</f>
        <v>6</v>
      </c>
      <c r="AU140" s="58">
        <f>COUNTIFS('Country groupings'!$F:$F,$C140)-SUMIFS('IEA production stats (counts)'!AH:AH,'IEA production stats (counts)'!$E:$E,$D140,'IEA production stats (counts)'!$AQ:$AQ,$C140)</f>
        <v>6</v>
      </c>
      <c r="AV140" s="58">
        <f>COUNTIFS('Country groupings'!$F:$F,$C140)-SUMIFS('IEA production stats (counts)'!AI:AI,'IEA production stats (counts)'!$E:$E,$D140,'IEA production stats (counts)'!$AQ:$AQ,$C140)</f>
        <v>6</v>
      </c>
      <c r="AW140" s="58">
        <f>COUNTIFS('Country groupings'!$F:$F,$C140)-SUMIFS('IEA production stats (counts)'!AJ:AJ,'IEA production stats (counts)'!$E:$E,$D140,'IEA production stats (counts)'!$AQ:$AQ,$C140)</f>
        <v>6</v>
      </c>
      <c r="AX140" s="58">
        <f>COUNTIFS('Country groupings'!$F:$F,$C140)-SUMIFS('IEA production stats (counts)'!AK:AK,'IEA production stats (counts)'!$E:$E,$D140,'IEA production stats (counts)'!$AQ:$AQ,$C140)</f>
        <v>6</v>
      </c>
      <c r="AY140" s="58">
        <f>COUNTIFS('Country groupings'!$F:$F,$C140)-SUMIFS('IEA production stats (counts)'!AL:AL,'IEA production stats (counts)'!$E:$E,$D140,'IEA production stats (counts)'!$AQ:$AQ,$C140)</f>
        <v>14</v>
      </c>
      <c r="AZ140" s="62">
        <f>SUMIFS('IEA production stats (counts)'!Q:Q,'IEA production stats (counts)'!$E:$E,$D140,'IEA production stats (counts)'!$AQ:$AQ,$C140)</f>
        <v>44</v>
      </c>
      <c r="BA140" s="62">
        <f>SUMIFS('IEA production stats (counts)'!R:R,'IEA production stats (counts)'!$E:$E,$D140,'IEA production stats (counts)'!$AQ:$AQ,$C140)</f>
        <v>44</v>
      </c>
      <c r="BB140" s="62">
        <f>SUMIFS('IEA production stats (counts)'!S:S,'IEA production stats (counts)'!$E:$E,$D140,'IEA production stats (counts)'!$AQ:$AQ,$C140)</f>
        <v>44</v>
      </c>
      <c r="BC140" s="62">
        <f>SUMIFS('IEA production stats (counts)'!T:T,'IEA production stats (counts)'!$E:$E,$D140,'IEA production stats (counts)'!$AQ:$AQ,$C140)</f>
        <v>44</v>
      </c>
      <c r="BD140" s="62">
        <f>SUMIFS('IEA production stats (counts)'!U:U,'IEA production stats (counts)'!$E:$E,$D140,'IEA production stats (counts)'!$AQ:$AQ,$C140)</f>
        <v>44</v>
      </c>
      <c r="BE140" s="62">
        <f>SUMIFS('IEA production stats (counts)'!V:V,'IEA production stats (counts)'!$E:$E,$D140,'IEA production stats (counts)'!$AQ:$AQ,$C140)</f>
        <v>44</v>
      </c>
      <c r="BF140" s="62">
        <f>SUMIFS('IEA production stats (counts)'!W:W,'IEA production stats (counts)'!$E:$E,$D140,'IEA production stats (counts)'!$AQ:$AQ,$C140)</f>
        <v>44</v>
      </c>
      <c r="BG140" s="62">
        <f>SUMIFS('IEA production stats (counts)'!X:X,'IEA production stats (counts)'!$E:$E,$D140,'IEA production stats (counts)'!$AQ:$AQ,$C140)</f>
        <v>44</v>
      </c>
      <c r="BH140" s="62">
        <f>SUMIFS('IEA production stats (counts)'!Y:Y,'IEA production stats (counts)'!$E:$E,$D140,'IEA production stats (counts)'!$AQ:$AQ,$C140)</f>
        <v>44</v>
      </c>
      <c r="BI140" s="62">
        <f>SUMIFS('IEA production stats (counts)'!Z:Z,'IEA production stats (counts)'!$E:$E,$D140,'IEA production stats (counts)'!$AQ:$AQ,$C140)</f>
        <v>44</v>
      </c>
      <c r="BJ140" s="62">
        <f>SUMIFS('IEA production stats (counts)'!AA:AA,'IEA production stats (counts)'!$E:$E,$D140,'IEA production stats (counts)'!$AQ:$AQ,$C140)</f>
        <v>44</v>
      </c>
      <c r="BK140" s="62">
        <f>SUMIFS('IEA production stats (counts)'!AB:AB,'IEA production stats (counts)'!$E:$E,$D140,'IEA production stats (counts)'!$AQ:$AQ,$C140)</f>
        <v>44</v>
      </c>
      <c r="BL140" s="62">
        <f>SUMIFS('IEA production stats (counts)'!AC:AC,'IEA production stats (counts)'!$E:$E,$D140,'IEA production stats (counts)'!$AQ:$AQ,$C140)</f>
        <v>44</v>
      </c>
      <c r="BM140" s="62">
        <f>SUMIFS('IEA production stats (counts)'!AD:AD,'IEA production stats (counts)'!$E:$E,$D140,'IEA production stats (counts)'!$AQ:$AQ,$C140)</f>
        <v>44</v>
      </c>
      <c r="BN140" s="62">
        <f>SUMIFS('IEA production stats (counts)'!AE:AE,'IEA production stats (counts)'!$E:$E,$D140,'IEA production stats (counts)'!$AQ:$AQ,$C140)</f>
        <v>44</v>
      </c>
      <c r="BO140" s="62">
        <f>SUMIFS('IEA production stats (counts)'!AF:AF,'IEA production stats (counts)'!$E:$E,$D140,'IEA production stats (counts)'!$AQ:$AQ,$C140)</f>
        <v>44</v>
      </c>
      <c r="BP140" s="62">
        <f>SUMIFS('IEA production stats (counts)'!AG:AG,'IEA production stats (counts)'!$E:$E,$D140,'IEA production stats (counts)'!$AQ:$AQ,$C140)</f>
        <v>44</v>
      </c>
      <c r="BQ140" s="62">
        <f>SUMIFS('IEA production stats (counts)'!AH:AH,'IEA production stats (counts)'!$E:$E,$D140,'IEA production stats (counts)'!$AQ:$AQ,$C140)</f>
        <v>44</v>
      </c>
      <c r="BR140" s="62">
        <f>SUMIFS('IEA production stats (counts)'!AI:AI,'IEA production stats (counts)'!$E:$E,$D140,'IEA production stats (counts)'!$AQ:$AQ,$C140)</f>
        <v>44</v>
      </c>
      <c r="BS140" s="62">
        <f>SUMIFS('IEA production stats (counts)'!AJ:AJ,'IEA production stats (counts)'!$E:$E,$D140,'IEA production stats (counts)'!$AQ:$AQ,$C140)</f>
        <v>44</v>
      </c>
      <c r="BT140" s="62">
        <f>SUMIFS('IEA production stats (counts)'!AK:AK,'IEA production stats (counts)'!$E:$E,$D140,'IEA production stats (counts)'!$AQ:$AQ,$C140)</f>
        <v>44</v>
      </c>
      <c r="BU140" s="62">
        <f>SUMIFS('IEA production stats (counts)'!AL:AL,'IEA production stats (counts)'!$E:$E,$D140,'IEA production stats (counts)'!$AQ:$AQ,$C140)</f>
        <v>36</v>
      </c>
      <c r="BV140" s="66">
        <f t="shared" si="55"/>
        <v>88</v>
      </c>
      <c r="BW140" s="66">
        <f t="shared" si="48"/>
        <v>88</v>
      </c>
      <c r="BX140" s="66">
        <f t="shared" si="49"/>
        <v>88</v>
      </c>
      <c r="BY140" s="66">
        <f t="shared" si="50"/>
        <v>88</v>
      </c>
      <c r="BZ140" s="66">
        <f t="shared" si="30"/>
        <v>88</v>
      </c>
      <c r="CA140" s="66">
        <f t="shared" si="31"/>
        <v>88</v>
      </c>
      <c r="CB140" s="66">
        <f t="shared" si="32"/>
        <v>88</v>
      </c>
      <c r="CC140" s="66">
        <f t="shared" si="33"/>
        <v>88</v>
      </c>
      <c r="CD140" s="66">
        <f t="shared" si="34"/>
        <v>88</v>
      </c>
      <c r="CE140" s="66">
        <f t="shared" si="35"/>
        <v>88</v>
      </c>
      <c r="CF140" s="66">
        <f t="shared" si="36"/>
        <v>88</v>
      </c>
      <c r="CG140" s="66">
        <f t="shared" si="37"/>
        <v>88</v>
      </c>
      <c r="CH140" s="66">
        <f t="shared" si="38"/>
        <v>88</v>
      </c>
      <c r="CI140" s="66">
        <f t="shared" si="39"/>
        <v>88</v>
      </c>
      <c r="CJ140" s="66">
        <f t="shared" si="40"/>
        <v>88</v>
      </c>
      <c r="CK140" s="66">
        <f t="shared" si="41"/>
        <v>88</v>
      </c>
      <c r="CL140" s="66">
        <f t="shared" si="42"/>
        <v>88</v>
      </c>
      <c r="CM140" s="66">
        <f t="shared" si="43"/>
        <v>88</v>
      </c>
      <c r="CN140" s="66">
        <f t="shared" si="44"/>
        <v>88</v>
      </c>
      <c r="CO140" s="66">
        <f t="shared" si="45"/>
        <v>88</v>
      </c>
      <c r="CP140" s="66">
        <f t="shared" si="46"/>
        <v>88</v>
      </c>
      <c r="CQ140" s="66">
        <f t="shared" si="47"/>
        <v>72</v>
      </c>
    </row>
    <row r="141" spans="1:95" x14ac:dyDescent="0.25">
      <c r="A141" s="5" t="str">
        <f t="shared" si="54"/>
        <v>150PRIMSBIO</v>
      </c>
      <c r="B141" s="3">
        <v>150</v>
      </c>
      <c r="C141" t="str">
        <f>VLOOKUP($B141,'Lookup codes'!$A:$C,2,FALSE)</f>
        <v>High income (no LAC)</v>
      </c>
      <c r="D141" t="s">
        <v>634</v>
      </c>
      <c r="E141" t="s">
        <v>635</v>
      </c>
      <c r="F141" t="s">
        <v>794</v>
      </c>
      <c r="G141" t="s">
        <v>528</v>
      </c>
      <c r="H141" s="45">
        <f>SUMIFS('IEA production stats by year'!Q:Q,'IEA production stats by year'!$E:$E,$D141,'IEA production stats by year'!$AQ:$AQ,$C141)</f>
        <v>5482033.0662000002</v>
      </c>
      <c r="I141" s="45">
        <f>SUMIFS('IEA production stats by year'!R:R,'IEA production stats by year'!$E:$E,$D141,'IEA production stats by year'!$AQ:$AQ,$C141)</f>
        <v>5171969.2633000007</v>
      </c>
      <c r="J141" s="45">
        <f>SUMIFS('IEA production stats by year'!S:S,'IEA production stats by year'!$E:$E,$D141,'IEA production stats by year'!$AQ:$AQ,$C141)</f>
        <v>5242463.3356000008</v>
      </c>
      <c r="K141" s="45">
        <f>SUMIFS('IEA production stats by year'!T:T,'IEA production stats by year'!$E:$E,$D141,'IEA production stats by year'!$AQ:$AQ,$C141)</f>
        <v>5632669.7884</v>
      </c>
      <c r="L141" s="45">
        <f>SUMIFS('IEA production stats by year'!U:U,'IEA production stats by year'!$E:$E,$D141,'IEA production stats by year'!$AQ:$AQ,$C141)</f>
        <v>5848748.3886999991</v>
      </c>
      <c r="M141" s="45">
        <f>SUMIFS('IEA production stats by year'!V:V,'IEA production stats by year'!$E:$E,$D141,'IEA production stats by year'!$AQ:$AQ,$C141)</f>
        <v>6091151.6736999992</v>
      </c>
      <c r="N141" s="45">
        <f>SUMIFS('IEA production stats by year'!W:W,'IEA production stats by year'!$E:$E,$D141,'IEA production stats by year'!$AQ:$AQ,$C141)</f>
        <v>6121383.0787000004</v>
      </c>
      <c r="O141" s="45">
        <f>SUMIFS('IEA production stats by year'!X:X,'IEA production stats by year'!$E:$E,$D141,'IEA production stats by year'!$AQ:$AQ,$C141)</f>
        <v>6263362.4740000013</v>
      </c>
      <c r="P141" s="45">
        <f>SUMIFS('IEA production stats by year'!Y:Y,'IEA production stats by year'!$E:$E,$D141,'IEA production stats by year'!$AQ:$AQ,$C141)</f>
        <v>6341806.5893000001</v>
      </c>
      <c r="Q141" s="45">
        <f>SUMIFS('IEA production stats by year'!Z:Z,'IEA production stats by year'!$E:$E,$D141,'IEA production stats by year'!$AQ:$AQ,$C141)</f>
        <v>6121800.1383999987</v>
      </c>
      <c r="R141" s="45">
        <f>SUMIFS('IEA production stats by year'!AA:AA,'IEA production stats by year'!$E:$E,$D141,'IEA production stats by year'!$AQ:$AQ,$C141)</f>
        <v>6729382.6045999993</v>
      </c>
      <c r="S141" s="45">
        <f>SUMIFS('IEA production stats by year'!AB:AB,'IEA production stats by year'!$E:$E,$D141,'IEA production stats by year'!$AQ:$AQ,$C141)</f>
        <v>6495528.4052000009</v>
      </c>
      <c r="T141" s="45">
        <f>SUMIFS('IEA production stats by year'!AC:AC,'IEA production stats by year'!$E:$E,$D141,'IEA production stats by year'!$AQ:$AQ,$C141)</f>
        <v>6765938.5938999988</v>
      </c>
      <c r="U141" s="45">
        <f>SUMIFS('IEA production stats by year'!AD:AD,'IEA production stats by year'!$E:$E,$D141,'IEA production stats by year'!$AQ:$AQ,$C141)</f>
        <v>7039912.2685000002</v>
      </c>
      <c r="V141" s="45">
        <f>SUMIFS('IEA production stats by year'!AE:AE,'IEA production stats by year'!$E:$E,$D141,'IEA production stats by year'!$AQ:$AQ,$C141)</f>
        <v>6931225.1974999998</v>
      </c>
      <c r="W141" s="45">
        <f>SUMIFS('IEA production stats by year'!AF:AF,'IEA production stats by year'!$E:$E,$D141,'IEA production stats by year'!$AQ:$AQ,$C141)</f>
        <v>6923593.477500001</v>
      </c>
      <c r="X141" s="45">
        <f>SUMIFS('IEA production stats by year'!AG:AG,'IEA production stats by year'!$E:$E,$D141,'IEA production stats by year'!$AQ:$AQ,$C141)</f>
        <v>6827682.6772999996</v>
      </c>
      <c r="Y141" s="45">
        <f>SUMIFS('IEA production stats by year'!AH:AH,'IEA production stats by year'!$E:$E,$D141,'IEA production stats by year'!$AQ:$AQ,$C141)</f>
        <v>6945305.7865000004</v>
      </c>
      <c r="Z141" s="45">
        <f>SUMIFS('IEA production stats by year'!AI:AI,'IEA production stats by year'!$E:$E,$D141,'IEA production stats by year'!$AQ:$AQ,$C141)</f>
        <v>7392451.9112</v>
      </c>
      <c r="AA141" s="45">
        <f>SUMIFS('IEA production stats by year'!AJ:AJ,'IEA production stats by year'!$E:$E,$D141,'IEA production stats by year'!$AQ:$AQ,$C141)</f>
        <v>7515254.5107000005</v>
      </c>
      <c r="AB141" s="45">
        <f>SUMIFS('IEA production stats by year'!AK:AK,'IEA production stats by year'!$E:$E,$D141,'IEA production stats by year'!$AQ:$AQ,$C141)</f>
        <v>7246380.605299999</v>
      </c>
      <c r="AC141" s="45">
        <f>SUMIFS('IEA production stats by year'!AL:AL,'IEA production stats by year'!$E:$E,$D141,'IEA production stats by year'!$AQ:$AQ,$C141)</f>
        <v>6995794.3830000013</v>
      </c>
      <c r="AD141" s="58">
        <f>COUNTIFS('Country groupings'!$F:$F,$C141)-SUMIFS('IEA production stats (counts)'!Q:Q,'IEA production stats (counts)'!$E:$E,$D141,'IEA production stats (counts)'!$AQ:$AQ,$C141)</f>
        <v>6</v>
      </c>
      <c r="AE141" s="58">
        <f>COUNTIFS('Country groupings'!$F:$F,$C141)-SUMIFS('IEA production stats (counts)'!R:R,'IEA production stats (counts)'!$E:$E,$D141,'IEA production stats (counts)'!$AQ:$AQ,$C141)</f>
        <v>6</v>
      </c>
      <c r="AF141" s="58">
        <f>COUNTIFS('Country groupings'!$F:$F,$C141)-SUMIFS('IEA production stats (counts)'!S:S,'IEA production stats (counts)'!$E:$E,$D141,'IEA production stats (counts)'!$AQ:$AQ,$C141)</f>
        <v>6</v>
      </c>
      <c r="AG141" s="58">
        <f>COUNTIFS('Country groupings'!$F:$F,$C141)-SUMIFS('IEA production stats (counts)'!T:T,'IEA production stats (counts)'!$E:$E,$D141,'IEA production stats (counts)'!$AQ:$AQ,$C141)</f>
        <v>6</v>
      </c>
      <c r="AH141" s="58">
        <f>COUNTIFS('Country groupings'!$F:$F,$C141)-SUMIFS('IEA production stats (counts)'!U:U,'IEA production stats (counts)'!$E:$E,$D141,'IEA production stats (counts)'!$AQ:$AQ,$C141)</f>
        <v>6</v>
      </c>
      <c r="AI141" s="58">
        <f>COUNTIFS('Country groupings'!$F:$F,$C141)-SUMIFS('IEA production stats (counts)'!V:V,'IEA production stats (counts)'!$E:$E,$D141,'IEA production stats (counts)'!$AQ:$AQ,$C141)</f>
        <v>6</v>
      </c>
      <c r="AJ141" s="58">
        <f>COUNTIFS('Country groupings'!$F:$F,$C141)-SUMIFS('IEA production stats (counts)'!W:W,'IEA production stats (counts)'!$E:$E,$D141,'IEA production stats (counts)'!$AQ:$AQ,$C141)</f>
        <v>6</v>
      </c>
      <c r="AK141" s="58">
        <f>COUNTIFS('Country groupings'!$F:$F,$C141)-SUMIFS('IEA production stats (counts)'!X:X,'IEA production stats (counts)'!$E:$E,$D141,'IEA production stats (counts)'!$AQ:$AQ,$C141)</f>
        <v>6</v>
      </c>
      <c r="AL141" s="58">
        <f>COUNTIFS('Country groupings'!$F:$F,$C141)-SUMIFS('IEA production stats (counts)'!Y:Y,'IEA production stats (counts)'!$E:$E,$D141,'IEA production stats (counts)'!$AQ:$AQ,$C141)</f>
        <v>6</v>
      </c>
      <c r="AM141" s="58">
        <f>COUNTIFS('Country groupings'!$F:$F,$C141)-SUMIFS('IEA production stats (counts)'!Z:Z,'IEA production stats (counts)'!$E:$E,$D141,'IEA production stats (counts)'!$AQ:$AQ,$C141)</f>
        <v>6</v>
      </c>
      <c r="AN141" s="58">
        <f>COUNTIFS('Country groupings'!$F:$F,$C141)-SUMIFS('IEA production stats (counts)'!AA:AA,'IEA production stats (counts)'!$E:$E,$D141,'IEA production stats (counts)'!$AQ:$AQ,$C141)</f>
        <v>6</v>
      </c>
      <c r="AO141" s="58">
        <f>COUNTIFS('Country groupings'!$F:$F,$C141)-SUMIFS('IEA production stats (counts)'!AB:AB,'IEA production stats (counts)'!$E:$E,$D141,'IEA production stats (counts)'!$AQ:$AQ,$C141)</f>
        <v>6</v>
      </c>
      <c r="AP141" s="58">
        <f>COUNTIFS('Country groupings'!$F:$F,$C141)-SUMIFS('IEA production stats (counts)'!AC:AC,'IEA production stats (counts)'!$E:$E,$D141,'IEA production stats (counts)'!$AQ:$AQ,$C141)</f>
        <v>6</v>
      </c>
      <c r="AQ141" s="58">
        <f>COUNTIFS('Country groupings'!$F:$F,$C141)-SUMIFS('IEA production stats (counts)'!AD:AD,'IEA production stats (counts)'!$E:$E,$D141,'IEA production stats (counts)'!$AQ:$AQ,$C141)</f>
        <v>6</v>
      </c>
      <c r="AR141" s="58">
        <f>COUNTIFS('Country groupings'!$F:$F,$C141)-SUMIFS('IEA production stats (counts)'!AE:AE,'IEA production stats (counts)'!$E:$E,$D141,'IEA production stats (counts)'!$AQ:$AQ,$C141)</f>
        <v>6</v>
      </c>
      <c r="AS141" s="58">
        <f>COUNTIFS('Country groupings'!$F:$F,$C141)-SUMIFS('IEA production stats (counts)'!AF:AF,'IEA production stats (counts)'!$E:$E,$D141,'IEA production stats (counts)'!$AQ:$AQ,$C141)</f>
        <v>6</v>
      </c>
      <c r="AT141" s="58">
        <f>COUNTIFS('Country groupings'!$F:$F,$C141)-SUMIFS('IEA production stats (counts)'!AG:AG,'IEA production stats (counts)'!$E:$E,$D141,'IEA production stats (counts)'!$AQ:$AQ,$C141)</f>
        <v>6</v>
      </c>
      <c r="AU141" s="58">
        <f>COUNTIFS('Country groupings'!$F:$F,$C141)-SUMIFS('IEA production stats (counts)'!AH:AH,'IEA production stats (counts)'!$E:$E,$D141,'IEA production stats (counts)'!$AQ:$AQ,$C141)</f>
        <v>6</v>
      </c>
      <c r="AV141" s="58">
        <f>COUNTIFS('Country groupings'!$F:$F,$C141)-SUMIFS('IEA production stats (counts)'!AI:AI,'IEA production stats (counts)'!$E:$E,$D141,'IEA production stats (counts)'!$AQ:$AQ,$C141)</f>
        <v>6</v>
      </c>
      <c r="AW141" s="58">
        <f>COUNTIFS('Country groupings'!$F:$F,$C141)-SUMIFS('IEA production stats (counts)'!AJ:AJ,'IEA production stats (counts)'!$E:$E,$D141,'IEA production stats (counts)'!$AQ:$AQ,$C141)</f>
        <v>6</v>
      </c>
      <c r="AX141" s="58">
        <f>COUNTIFS('Country groupings'!$F:$F,$C141)-SUMIFS('IEA production stats (counts)'!AK:AK,'IEA production stats (counts)'!$E:$E,$D141,'IEA production stats (counts)'!$AQ:$AQ,$C141)</f>
        <v>6</v>
      </c>
      <c r="AY141" s="58">
        <f>COUNTIFS('Country groupings'!$F:$F,$C141)-SUMIFS('IEA production stats (counts)'!AL:AL,'IEA production stats (counts)'!$E:$E,$D141,'IEA production stats (counts)'!$AQ:$AQ,$C141)</f>
        <v>14</v>
      </c>
      <c r="AZ141" s="62">
        <f>SUMIFS('IEA production stats (counts)'!Q:Q,'IEA production stats (counts)'!$E:$E,$D141,'IEA production stats (counts)'!$AQ:$AQ,$C141)</f>
        <v>44</v>
      </c>
      <c r="BA141" s="62">
        <f>SUMIFS('IEA production stats (counts)'!R:R,'IEA production stats (counts)'!$E:$E,$D141,'IEA production stats (counts)'!$AQ:$AQ,$C141)</f>
        <v>44</v>
      </c>
      <c r="BB141" s="62">
        <f>SUMIFS('IEA production stats (counts)'!S:S,'IEA production stats (counts)'!$E:$E,$D141,'IEA production stats (counts)'!$AQ:$AQ,$C141)</f>
        <v>44</v>
      </c>
      <c r="BC141" s="62">
        <f>SUMIFS('IEA production stats (counts)'!T:T,'IEA production stats (counts)'!$E:$E,$D141,'IEA production stats (counts)'!$AQ:$AQ,$C141)</f>
        <v>44</v>
      </c>
      <c r="BD141" s="62">
        <f>SUMIFS('IEA production stats (counts)'!U:U,'IEA production stats (counts)'!$E:$E,$D141,'IEA production stats (counts)'!$AQ:$AQ,$C141)</f>
        <v>44</v>
      </c>
      <c r="BE141" s="62">
        <f>SUMIFS('IEA production stats (counts)'!V:V,'IEA production stats (counts)'!$E:$E,$D141,'IEA production stats (counts)'!$AQ:$AQ,$C141)</f>
        <v>44</v>
      </c>
      <c r="BF141" s="62">
        <f>SUMIFS('IEA production stats (counts)'!W:W,'IEA production stats (counts)'!$E:$E,$D141,'IEA production stats (counts)'!$AQ:$AQ,$C141)</f>
        <v>44</v>
      </c>
      <c r="BG141" s="62">
        <f>SUMIFS('IEA production stats (counts)'!X:X,'IEA production stats (counts)'!$E:$E,$D141,'IEA production stats (counts)'!$AQ:$AQ,$C141)</f>
        <v>44</v>
      </c>
      <c r="BH141" s="62">
        <f>SUMIFS('IEA production stats (counts)'!Y:Y,'IEA production stats (counts)'!$E:$E,$D141,'IEA production stats (counts)'!$AQ:$AQ,$C141)</f>
        <v>44</v>
      </c>
      <c r="BI141" s="62">
        <f>SUMIFS('IEA production stats (counts)'!Z:Z,'IEA production stats (counts)'!$E:$E,$D141,'IEA production stats (counts)'!$AQ:$AQ,$C141)</f>
        <v>44</v>
      </c>
      <c r="BJ141" s="62">
        <f>SUMIFS('IEA production stats (counts)'!AA:AA,'IEA production stats (counts)'!$E:$E,$D141,'IEA production stats (counts)'!$AQ:$AQ,$C141)</f>
        <v>44</v>
      </c>
      <c r="BK141" s="62">
        <f>SUMIFS('IEA production stats (counts)'!AB:AB,'IEA production stats (counts)'!$E:$E,$D141,'IEA production stats (counts)'!$AQ:$AQ,$C141)</f>
        <v>44</v>
      </c>
      <c r="BL141" s="62">
        <f>SUMIFS('IEA production stats (counts)'!AC:AC,'IEA production stats (counts)'!$E:$E,$D141,'IEA production stats (counts)'!$AQ:$AQ,$C141)</f>
        <v>44</v>
      </c>
      <c r="BM141" s="62">
        <f>SUMIFS('IEA production stats (counts)'!AD:AD,'IEA production stats (counts)'!$E:$E,$D141,'IEA production stats (counts)'!$AQ:$AQ,$C141)</f>
        <v>44</v>
      </c>
      <c r="BN141" s="62">
        <f>SUMIFS('IEA production stats (counts)'!AE:AE,'IEA production stats (counts)'!$E:$E,$D141,'IEA production stats (counts)'!$AQ:$AQ,$C141)</f>
        <v>44</v>
      </c>
      <c r="BO141" s="62">
        <f>SUMIFS('IEA production stats (counts)'!AF:AF,'IEA production stats (counts)'!$E:$E,$D141,'IEA production stats (counts)'!$AQ:$AQ,$C141)</f>
        <v>44</v>
      </c>
      <c r="BP141" s="62">
        <f>SUMIFS('IEA production stats (counts)'!AG:AG,'IEA production stats (counts)'!$E:$E,$D141,'IEA production stats (counts)'!$AQ:$AQ,$C141)</f>
        <v>44</v>
      </c>
      <c r="BQ141" s="62">
        <f>SUMIFS('IEA production stats (counts)'!AH:AH,'IEA production stats (counts)'!$E:$E,$D141,'IEA production stats (counts)'!$AQ:$AQ,$C141)</f>
        <v>44</v>
      </c>
      <c r="BR141" s="62">
        <f>SUMIFS('IEA production stats (counts)'!AI:AI,'IEA production stats (counts)'!$E:$E,$D141,'IEA production stats (counts)'!$AQ:$AQ,$C141)</f>
        <v>44</v>
      </c>
      <c r="BS141" s="62">
        <f>SUMIFS('IEA production stats (counts)'!AJ:AJ,'IEA production stats (counts)'!$E:$E,$D141,'IEA production stats (counts)'!$AQ:$AQ,$C141)</f>
        <v>44</v>
      </c>
      <c r="BT141" s="62">
        <f>SUMIFS('IEA production stats (counts)'!AK:AK,'IEA production stats (counts)'!$E:$E,$D141,'IEA production stats (counts)'!$AQ:$AQ,$C141)</f>
        <v>44</v>
      </c>
      <c r="BU141" s="62">
        <f>SUMIFS('IEA production stats (counts)'!AL:AL,'IEA production stats (counts)'!$E:$E,$D141,'IEA production stats (counts)'!$AQ:$AQ,$C141)</f>
        <v>36</v>
      </c>
      <c r="BV141" s="66">
        <f t="shared" si="55"/>
        <v>88</v>
      </c>
      <c r="BW141" s="66">
        <f t="shared" si="48"/>
        <v>88</v>
      </c>
      <c r="BX141" s="66">
        <f t="shared" si="49"/>
        <v>88</v>
      </c>
      <c r="BY141" s="66">
        <f t="shared" si="50"/>
        <v>88</v>
      </c>
      <c r="BZ141" s="66">
        <f t="shared" si="30"/>
        <v>88</v>
      </c>
      <c r="CA141" s="66">
        <f t="shared" si="31"/>
        <v>88</v>
      </c>
      <c r="CB141" s="66">
        <f t="shared" si="32"/>
        <v>88</v>
      </c>
      <c r="CC141" s="66">
        <f t="shared" si="33"/>
        <v>88</v>
      </c>
      <c r="CD141" s="66">
        <f t="shared" si="34"/>
        <v>88</v>
      </c>
      <c r="CE141" s="66">
        <f t="shared" si="35"/>
        <v>88</v>
      </c>
      <c r="CF141" s="66">
        <f t="shared" si="36"/>
        <v>88</v>
      </c>
      <c r="CG141" s="66">
        <f t="shared" si="37"/>
        <v>88</v>
      </c>
      <c r="CH141" s="66">
        <f t="shared" si="38"/>
        <v>88</v>
      </c>
      <c r="CI141" s="66">
        <f t="shared" si="39"/>
        <v>88</v>
      </c>
      <c r="CJ141" s="66">
        <f t="shared" si="40"/>
        <v>88</v>
      </c>
      <c r="CK141" s="66">
        <f t="shared" si="41"/>
        <v>88</v>
      </c>
      <c r="CL141" s="66">
        <f t="shared" si="42"/>
        <v>88</v>
      </c>
      <c r="CM141" s="66">
        <f t="shared" si="43"/>
        <v>88</v>
      </c>
      <c r="CN141" s="66">
        <f t="shared" si="44"/>
        <v>88</v>
      </c>
      <c r="CO141" s="66">
        <f t="shared" si="45"/>
        <v>88</v>
      </c>
      <c r="CP141" s="66">
        <f t="shared" si="46"/>
        <v>88</v>
      </c>
      <c r="CQ141" s="66">
        <f t="shared" si="47"/>
        <v>72</v>
      </c>
    </row>
    <row r="142" spans="1:95" x14ac:dyDescent="0.25">
      <c r="A142" s="5" t="str">
        <f t="shared" si="54"/>
        <v>150BIOGASES</v>
      </c>
      <c r="B142" s="3">
        <v>150</v>
      </c>
      <c r="C142" t="str">
        <f>VLOOKUP($B142,'Lookup codes'!$A:$C,2,FALSE)</f>
        <v>High income (no LAC)</v>
      </c>
      <c r="D142" t="s">
        <v>636</v>
      </c>
      <c r="E142" t="s">
        <v>637</v>
      </c>
      <c r="F142" t="s">
        <v>794</v>
      </c>
      <c r="G142" t="s">
        <v>528</v>
      </c>
      <c r="H142" s="45">
        <f>SUMIFS('IEA production stats by year'!Q:Q,'IEA production stats by year'!$E:$E,$D142,'IEA production stats by year'!$AQ:$AQ,$C142)</f>
        <v>235504.19659999997</v>
      </c>
      <c r="I142" s="45">
        <f>SUMIFS('IEA production stats by year'!R:R,'IEA production stats by year'!$E:$E,$D142,'IEA production stats by year'!$AQ:$AQ,$C142)</f>
        <v>273064.44409999996</v>
      </c>
      <c r="J142" s="45">
        <f>SUMIFS('IEA production stats by year'!S:S,'IEA production stats by year'!$E:$E,$D142,'IEA production stats by year'!$AQ:$AQ,$C142)</f>
        <v>318026.29639999999</v>
      </c>
      <c r="K142" s="45">
        <f>SUMIFS('IEA production stats by year'!T:T,'IEA production stats by year'!$E:$E,$D142,'IEA production stats by year'!$AQ:$AQ,$C142)</f>
        <v>319401.43040000001</v>
      </c>
      <c r="L142" s="45">
        <f>SUMIFS('IEA production stats by year'!U:U,'IEA production stats by year'!$E:$E,$D142,'IEA production stats by year'!$AQ:$AQ,$C142)</f>
        <v>338056.84360000002</v>
      </c>
      <c r="M142" s="45">
        <f>SUMIFS('IEA production stats by year'!V:V,'IEA production stats by year'!$E:$E,$D142,'IEA production stats by year'!$AQ:$AQ,$C142)</f>
        <v>357039.77830000001</v>
      </c>
      <c r="N142" s="45">
        <f>SUMIFS('IEA production stats by year'!W:W,'IEA production stats by year'!$E:$E,$D142,'IEA production stats by year'!$AQ:$AQ,$C142)</f>
        <v>386038.02399999998</v>
      </c>
      <c r="O142" s="45">
        <f>SUMIFS('IEA production stats by year'!X:X,'IEA production stats by year'!$E:$E,$D142,'IEA production stats by year'!$AQ:$AQ,$C142)</f>
        <v>466825.25249999994</v>
      </c>
      <c r="P142" s="45">
        <f>SUMIFS('IEA production stats by year'!Y:Y,'IEA production stats by year'!$E:$E,$D142,'IEA production stats by year'!$AQ:$AQ,$C142)</f>
        <v>516953.88839999994</v>
      </c>
      <c r="Q142" s="45">
        <f>SUMIFS('IEA production stats by year'!Z:Z,'IEA production stats by year'!$E:$E,$D142,'IEA production stats by year'!$AQ:$AQ,$C142)</f>
        <v>573469.52560000005</v>
      </c>
      <c r="R142" s="45">
        <f>SUMIFS('IEA production stats by year'!AA:AA,'IEA production stats by year'!$E:$E,$D142,'IEA production stats by year'!$AQ:$AQ,$C142)</f>
        <v>529865.43530000001</v>
      </c>
      <c r="S142" s="45">
        <f>SUMIFS('IEA production stats by year'!AB:AB,'IEA production stats by year'!$E:$E,$D142,'IEA production stats by year'!$AQ:$AQ,$C142)</f>
        <v>614139.1296000001</v>
      </c>
      <c r="T142" s="45">
        <f>SUMIFS('IEA production stats by year'!AC:AC,'IEA production stats by year'!$E:$E,$D142,'IEA production stats by year'!$AQ:$AQ,$C142)</f>
        <v>698230.40020000003</v>
      </c>
      <c r="U142" s="45">
        <f>SUMIFS('IEA production stats by year'!AD:AD,'IEA production stats by year'!$E:$E,$D142,'IEA production stats by year'!$AQ:$AQ,$C142)</f>
        <v>791223.61190000013</v>
      </c>
      <c r="V142" s="45">
        <f>SUMIFS('IEA production stats by year'!AE:AE,'IEA production stats by year'!$E:$E,$D142,'IEA production stats by year'!$AQ:$AQ,$C142)</f>
        <v>854843.36060000001</v>
      </c>
      <c r="W142" s="45">
        <f>SUMIFS('IEA production stats by year'!AF:AF,'IEA production stats by year'!$E:$E,$D142,'IEA production stats by year'!$AQ:$AQ,$C142)</f>
        <v>880019.82849999983</v>
      </c>
      <c r="X142" s="45">
        <f>SUMIFS('IEA production stats by year'!AG:AG,'IEA production stats by year'!$E:$E,$D142,'IEA production stats by year'!$AQ:$AQ,$C142)</f>
        <v>891248.63360000006</v>
      </c>
      <c r="Y142" s="45">
        <f>SUMIFS('IEA production stats by year'!AH:AH,'IEA production stats by year'!$E:$E,$D142,'IEA production stats by year'!$AQ:$AQ,$C142)</f>
        <v>903986.2986000001</v>
      </c>
      <c r="Z142" s="45">
        <f>SUMIFS('IEA production stats by year'!AI:AI,'IEA production stats by year'!$E:$E,$D142,'IEA production stats by year'!$AQ:$AQ,$C142)</f>
        <v>905702.45109999971</v>
      </c>
      <c r="AA142" s="45">
        <f>SUMIFS('IEA production stats by year'!AJ:AJ,'IEA production stats by year'!$E:$E,$D142,'IEA production stats by year'!$AQ:$AQ,$C142)</f>
        <v>905317.81000000017</v>
      </c>
      <c r="AB142" s="45">
        <f>SUMIFS('IEA production stats by year'!AK:AK,'IEA production stats by year'!$E:$E,$D142,'IEA production stats by year'!$AQ:$AQ,$C142)</f>
        <v>925900.7257000003</v>
      </c>
      <c r="AC142" s="45">
        <f>SUMIFS('IEA production stats by year'!AL:AL,'IEA production stats by year'!$E:$E,$D142,'IEA production stats by year'!$AQ:$AQ,$C142)</f>
        <v>927146.06839999987</v>
      </c>
      <c r="AD142" s="58">
        <f>COUNTIFS('Country groupings'!$F:$F,$C142)-SUMIFS('IEA production stats (counts)'!Q:Q,'IEA production stats (counts)'!$E:$E,$D142,'IEA production stats (counts)'!$AQ:$AQ,$C142)</f>
        <v>6</v>
      </c>
      <c r="AE142" s="58">
        <f>COUNTIFS('Country groupings'!$F:$F,$C142)-SUMIFS('IEA production stats (counts)'!R:R,'IEA production stats (counts)'!$E:$E,$D142,'IEA production stats (counts)'!$AQ:$AQ,$C142)</f>
        <v>6</v>
      </c>
      <c r="AF142" s="58">
        <f>COUNTIFS('Country groupings'!$F:$F,$C142)-SUMIFS('IEA production stats (counts)'!S:S,'IEA production stats (counts)'!$E:$E,$D142,'IEA production stats (counts)'!$AQ:$AQ,$C142)</f>
        <v>6</v>
      </c>
      <c r="AG142" s="58">
        <f>COUNTIFS('Country groupings'!$F:$F,$C142)-SUMIFS('IEA production stats (counts)'!T:T,'IEA production stats (counts)'!$E:$E,$D142,'IEA production stats (counts)'!$AQ:$AQ,$C142)</f>
        <v>6</v>
      </c>
      <c r="AH142" s="58">
        <f>COUNTIFS('Country groupings'!$F:$F,$C142)-SUMIFS('IEA production stats (counts)'!U:U,'IEA production stats (counts)'!$E:$E,$D142,'IEA production stats (counts)'!$AQ:$AQ,$C142)</f>
        <v>6</v>
      </c>
      <c r="AI142" s="58">
        <f>COUNTIFS('Country groupings'!$F:$F,$C142)-SUMIFS('IEA production stats (counts)'!V:V,'IEA production stats (counts)'!$E:$E,$D142,'IEA production stats (counts)'!$AQ:$AQ,$C142)</f>
        <v>6</v>
      </c>
      <c r="AJ142" s="58">
        <f>COUNTIFS('Country groupings'!$F:$F,$C142)-SUMIFS('IEA production stats (counts)'!W:W,'IEA production stats (counts)'!$E:$E,$D142,'IEA production stats (counts)'!$AQ:$AQ,$C142)</f>
        <v>6</v>
      </c>
      <c r="AK142" s="58">
        <f>COUNTIFS('Country groupings'!$F:$F,$C142)-SUMIFS('IEA production stats (counts)'!X:X,'IEA production stats (counts)'!$E:$E,$D142,'IEA production stats (counts)'!$AQ:$AQ,$C142)</f>
        <v>6</v>
      </c>
      <c r="AL142" s="58">
        <f>COUNTIFS('Country groupings'!$F:$F,$C142)-SUMIFS('IEA production stats (counts)'!Y:Y,'IEA production stats (counts)'!$E:$E,$D142,'IEA production stats (counts)'!$AQ:$AQ,$C142)</f>
        <v>6</v>
      </c>
      <c r="AM142" s="58">
        <f>COUNTIFS('Country groupings'!$F:$F,$C142)-SUMIFS('IEA production stats (counts)'!Z:Z,'IEA production stats (counts)'!$E:$E,$D142,'IEA production stats (counts)'!$AQ:$AQ,$C142)</f>
        <v>6</v>
      </c>
      <c r="AN142" s="58">
        <f>COUNTIFS('Country groupings'!$F:$F,$C142)-SUMIFS('IEA production stats (counts)'!AA:AA,'IEA production stats (counts)'!$E:$E,$D142,'IEA production stats (counts)'!$AQ:$AQ,$C142)</f>
        <v>6</v>
      </c>
      <c r="AO142" s="58">
        <f>COUNTIFS('Country groupings'!$F:$F,$C142)-SUMIFS('IEA production stats (counts)'!AB:AB,'IEA production stats (counts)'!$E:$E,$D142,'IEA production stats (counts)'!$AQ:$AQ,$C142)</f>
        <v>6</v>
      </c>
      <c r="AP142" s="58">
        <f>COUNTIFS('Country groupings'!$F:$F,$C142)-SUMIFS('IEA production stats (counts)'!AC:AC,'IEA production stats (counts)'!$E:$E,$D142,'IEA production stats (counts)'!$AQ:$AQ,$C142)</f>
        <v>6</v>
      </c>
      <c r="AQ142" s="58">
        <f>COUNTIFS('Country groupings'!$F:$F,$C142)-SUMIFS('IEA production stats (counts)'!AD:AD,'IEA production stats (counts)'!$E:$E,$D142,'IEA production stats (counts)'!$AQ:$AQ,$C142)</f>
        <v>6</v>
      </c>
      <c r="AR142" s="58">
        <f>COUNTIFS('Country groupings'!$F:$F,$C142)-SUMIFS('IEA production stats (counts)'!AE:AE,'IEA production stats (counts)'!$E:$E,$D142,'IEA production stats (counts)'!$AQ:$AQ,$C142)</f>
        <v>6</v>
      </c>
      <c r="AS142" s="58">
        <f>COUNTIFS('Country groupings'!$F:$F,$C142)-SUMIFS('IEA production stats (counts)'!AF:AF,'IEA production stats (counts)'!$E:$E,$D142,'IEA production stats (counts)'!$AQ:$AQ,$C142)</f>
        <v>6</v>
      </c>
      <c r="AT142" s="58">
        <f>COUNTIFS('Country groupings'!$F:$F,$C142)-SUMIFS('IEA production stats (counts)'!AG:AG,'IEA production stats (counts)'!$E:$E,$D142,'IEA production stats (counts)'!$AQ:$AQ,$C142)</f>
        <v>6</v>
      </c>
      <c r="AU142" s="58">
        <f>COUNTIFS('Country groupings'!$F:$F,$C142)-SUMIFS('IEA production stats (counts)'!AH:AH,'IEA production stats (counts)'!$E:$E,$D142,'IEA production stats (counts)'!$AQ:$AQ,$C142)</f>
        <v>6</v>
      </c>
      <c r="AV142" s="58">
        <f>COUNTIFS('Country groupings'!$F:$F,$C142)-SUMIFS('IEA production stats (counts)'!AI:AI,'IEA production stats (counts)'!$E:$E,$D142,'IEA production stats (counts)'!$AQ:$AQ,$C142)</f>
        <v>6</v>
      </c>
      <c r="AW142" s="58">
        <f>COUNTIFS('Country groupings'!$F:$F,$C142)-SUMIFS('IEA production stats (counts)'!AJ:AJ,'IEA production stats (counts)'!$E:$E,$D142,'IEA production stats (counts)'!$AQ:$AQ,$C142)</f>
        <v>6</v>
      </c>
      <c r="AX142" s="58">
        <f>COUNTIFS('Country groupings'!$F:$F,$C142)-SUMIFS('IEA production stats (counts)'!AK:AK,'IEA production stats (counts)'!$E:$E,$D142,'IEA production stats (counts)'!$AQ:$AQ,$C142)</f>
        <v>6</v>
      </c>
      <c r="AY142" s="58">
        <f>COUNTIFS('Country groupings'!$F:$F,$C142)-SUMIFS('IEA production stats (counts)'!AL:AL,'IEA production stats (counts)'!$E:$E,$D142,'IEA production stats (counts)'!$AQ:$AQ,$C142)</f>
        <v>14</v>
      </c>
      <c r="AZ142" s="62">
        <f>SUMIFS('IEA production stats (counts)'!Q:Q,'IEA production stats (counts)'!$E:$E,$D142,'IEA production stats (counts)'!$AQ:$AQ,$C142)</f>
        <v>44</v>
      </c>
      <c r="BA142" s="62">
        <f>SUMIFS('IEA production stats (counts)'!R:R,'IEA production stats (counts)'!$E:$E,$D142,'IEA production stats (counts)'!$AQ:$AQ,$C142)</f>
        <v>44</v>
      </c>
      <c r="BB142" s="62">
        <f>SUMIFS('IEA production stats (counts)'!S:S,'IEA production stats (counts)'!$E:$E,$D142,'IEA production stats (counts)'!$AQ:$AQ,$C142)</f>
        <v>44</v>
      </c>
      <c r="BC142" s="62">
        <f>SUMIFS('IEA production stats (counts)'!T:T,'IEA production stats (counts)'!$E:$E,$D142,'IEA production stats (counts)'!$AQ:$AQ,$C142)</f>
        <v>44</v>
      </c>
      <c r="BD142" s="62">
        <f>SUMIFS('IEA production stats (counts)'!U:U,'IEA production stats (counts)'!$E:$E,$D142,'IEA production stats (counts)'!$AQ:$AQ,$C142)</f>
        <v>44</v>
      </c>
      <c r="BE142" s="62">
        <f>SUMIFS('IEA production stats (counts)'!V:V,'IEA production stats (counts)'!$E:$E,$D142,'IEA production stats (counts)'!$AQ:$AQ,$C142)</f>
        <v>44</v>
      </c>
      <c r="BF142" s="62">
        <f>SUMIFS('IEA production stats (counts)'!W:W,'IEA production stats (counts)'!$E:$E,$D142,'IEA production stats (counts)'!$AQ:$AQ,$C142)</f>
        <v>44</v>
      </c>
      <c r="BG142" s="62">
        <f>SUMIFS('IEA production stats (counts)'!X:X,'IEA production stats (counts)'!$E:$E,$D142,'IEA production stats (counts)'!$AQ:$AQ,$C142)</f>
        <v>44</v>
      </c>
      <c r="BH142" s="62">
        <f>SUMIFS('IEA production stats (counts)'!Y:Y,'IEA production stats (counts)'!$E:$E,$D142,'IEA production stats (counts)'!$AQ:$AQ,$C142)</f>
        <v>44</v>
      </c>
      <c r="BI142" s="62">
        <f>SUMIFS('IEA production stats (counts)'!Z:Z,'IEA production stats (counts)'!$E:$E,$D142,'IEA production stats (counts)'!$AQ:$AQ,$C142)</f>
        <v>44</v>
      </c>
      <c r="BJ142" s="62">
        <f>SUMIFS('IEA production stats (counts)'!AA:AA,'IEA production stats (counts)'!$E:$E,$D142,'IEA production stats (counts)'!$AQ:$AQ,$C142)</f>
        <v>44</v>
      </c>
      <c r="BK142" s="62">
        <f>SUMIFS('IEA production stats (counts)'!AB:AB,'IEA production stats (counts)'!$E:$E,$D142,'IEA production stats (counts)'!$AQ:$AQ,$C142)</f>
        <v>44</v>
      </c>
      <c r="BL142" s="62">
        <f>SUMIFS('IEA production stats (counts)'!AC:AC,'IEA production stats (counts)'!$E:$E,$D142,'IEA production stats (counts)'!$AQ:$AQ,$C142)</f>
        <v>44</v>
      </c>
      <c r="BM142" s="62">
        <f>SUMIFS('IEA production stats (counts)'!AD:AD,'IEA production stats (counts)'!$E:$E,$D142,'IEA production stats (counts)'!$AQ:$AQ,$C142)</f>
        <v>44</v>
      </c>
      <c r="BN142" s="62">
        <f>SUMIFS('IEA production stats (counts)'!AE:AE,'IEA production stats (counts)'!$E:$E,$D142,'IEA production stats (counts)'!$AQ:$AQ,$C142)</f>
        <v>44</v>
      </c>
      <c r="BO142" s="62">
        <f>SUMIFS('IEA production stats (counts)'!AF:AF,'IEA production stats (counts)'!$E:$E,$D142,'IEA production stats (counts)'!$AQ:$AQ,$C142)</f>
        <v>44</v>
      </c>
      <c r="BP142" s="62">
        <f>SUMIFS('IEA production stats (counts)'!AG:AG,'IEA production stats (counts)'!$E:$E,$D142,'IEA production stats (counts)'!$AQ:$AQ,$C142)</f>
        <v>44</v>
      </c>
      <c r="BQ142" s="62">
        <f>SUMIFS('IEA production stats (counts)'!AH:AH,'IEA production stats (counts)'!$E:$E,$D142,'IEA production stats (counts)'!$AQ:$AQ,$C142)</f>
        <v>44</v>
      </c>
      <c r="BR142" s="62">
        <f>SUMIFS('IEA production stats (counts)'!AI:AI,'IEA production stats (counts)'!$E:$E,$D142,'IEA production stats (counts)'!$AQ:$AQ,$C142)</f>
        <v>44</v>
      </c>
      <c r="BS142" s="62">
        <f>SUMIFS('IEA production stats (counts)'!AJ:AJ,'IEA production stats (counts)'!$E:$E,$D142,'IEA production stats (counts)'!$AQ:$AQ,$C142)</f>
        <v>44</v>
      </c>
      <c r="BT142" s="62">
        <f>SUMIFS('IEA production stats (counts)'!AK:AK,'IEA production stats (counts)'!$E:$E,$D142,'IEA production stats (counts)'!$AQ:$AQ,$C142)</f>
        <v>44</v>
      </c>
      <c r="BU142" s="62">
        <f>SUMIFS('IEA production stats (counts)'!AL:AL,'IEA production stats (counts)'!$E:$E,$D142,'IEA production stats (counts)'!$AQ:$AQ,$C142)</f>
        <v>36</v>
      </c>
      <c r="BV142" s="66">
        <f t="shared" si="55"/>
        <v>88</v>
      </c>
      <c r="BW142" s="66">
        <f t="shared" si="48"/>
        <v>88</v>
      </c>
      <c r="BX142" s="66">
        <f t="shared" si="49"/>
        <v>88</v>
      </c>
      <c r="BY142" s="66">
        <f t="shared" si="50"/>
        <v>88</v>
      </c>
      <c r="BZ142" s="66">
        <f t="shared" ref="BZ142:BZ161" si="56">BD142/SUM(BD142,AH142)*100</f>
        <v>88</v>
      </c>
      <c r="CA142" s="66">
        <f t="shared" ref="CA142:CA161" si="57">BE142/SUM(BE142,AI142)*100</f>
        <v>88</v>
      </c>
      <c r="CB142" s="66">
        <f t="shared" ref="CB142:CB161" si="58">BF142/SUM(BF142,AJ142)*100</f>
        <v>88</v>
      </c>
      <c r="CC142" s="66">
        <f t="shared" ref="CC142:CC161" si="59">BG142/SUM(BG142,AK142)*100</f>
        <v>88</v>
      </c>
      <c r="CD142" s="66">
        <f t="shared" ref="CD142:CD161" si="60">BH142/SUM(BH142,AL142)*100</f>
        <v>88</v>
      </c>
      <c r="CE142" s="66">
        <f t="shared" ref="CE142:CE161" si="61">BI142/SUM(BI142,AM142)*100</f>
        <v>88</v>
      </c>
      <c r="CF142" s="66">
        <f t="shared" ref="CF142:CF161" si="62">BJ142/SUM(BJ142,AN142)*100</f>
        <v>88</v>
      </c>
      <c r="CG142" s="66">
        <f t="shared" ref="CG142:CG161" si="63">BK142/SUM(BK142,AO142)*100</f>
        <v>88</v>
      </c>
      <c r="CH142" s="66">
        <f t="shared" ref="CH142:CH161" si="64">BL142/SUM(BL142,AP142)*100</f>
        <v>88</v>
      </c>
      <c r="CI142" s="66">
        <f t="shared" ref="CI142:CI161" si="65">BM142/SUM(BM142,AQ142)*100</f>
        <v>88</v>
      </c>
      <c r="CJ142" s="66">
        <f t="shared" ref="CJ142:CJ161" si="66">BN142/SUM(BN142,AR142)*100</f>
        <v>88</v>
      </c>
      <c r="CK142" s="66">
        <f t="shared" ref="CK142:CK161" si="67">BO142/SUM(BO142,AS142)*100</f>
        <v>88</v>
      </c>
      <c r="CL142" s="66">
        <f t="shared" ref="CL142:CL161" si="68">BP142/SUM(BP142,AT142)*100</f>
        <v>88</v>
      </c>
      <c r="CM142" s="66">
        <f t="shared" ref="CM142:CM161" si="69">BQ142/SUM(BQ142,AU142)*100</f>
        <v>88</v>
      </c>
      <c r="CN142" s="66">
        <f t="shared" ref="CN142:CN161" si="70">BR142/SUM(BR142,AV142)*100</f>
        <v>88</v>
      </c>
      <c r="CO142" s="66">
        <f t="shared" ref="CO142:CO161" si="71">BS142/SUM(BS142,AW142)*100</f>
        <v>88</v>
      </c>
      <c r="CP142" s="66">
        <f t="shared" ref="CP142:CP161" si="72">BT142/SUM(BT142,AX142)*100</f>
        <v>88</v>
      </c>
      <c r="CQ142" s="66">
        <f t="shared" ref="CQ142:CQ161" si="73">BU142/SUM(BU142,AY142)*100</f>
        <v>72</v>
      </c>
    </row>
    <row r="143" spans="1:95" x14ac:dyDescent="0.25">
      <c r="A143" s="5" t="str">
        <f t="shared" si="54"/>
        <v>150BIOJETKERO</v>
      </c>
      <c r="B143" s="3">
        <v>150</v>
      </c>
      <c r="C143" t="str">
        <f>VLOOKUP($B143,'Lookup codes'!$A:$C,2,FALSE)</f>
        <v>High income (no LAC)</v>
      </c>
      <c r="D143" t="s">
        <v>638</v>
      </c>
      <c r="E143" t="s">
        <v>639</v>
      </c>
      <c r="F143" t="s">
        <v>794</v>
      </c>
      <c r="G143" t="s">
        <v>528</v>
      </c>
      <c r="H143" s="45">
        <f>SUMIFS('IEA production stats by year'!Q:Q,'IEA production stats by year'!$E:$E,$D143,'IEA production stats by year'!$AQ:$AQ,$C143)</f>
        <v>0</v>
      </c>
      <c r="I143" s="45">
        <f>SUMIFS('IEA production stats by year'!R:R,'IEA production stats by year'!$E:$E,$D143,'IEA production stats by year'!$AQ:$AQ,$C143)</f>
        <v>0</v>
      </c>
      <c r="J143" s="45">
        <f>SUMIFS('IEA production stats by year'!S:S,'IEA production stats by year'!$E:$E,$D143,'IEA production stats by year'!$AQ:$AQ,$C143)</f>
        <v>0</v>
      </c>
      <c r="K143" s="45">
        <f>SUMIFS('IEA production stats by year'!T:T,'IEA production stats by year'!$E:$E,$D143,'IEA production stats by year'!$AQ:$AQ,$C143)</f>
        <v>0</v>
      </c>
      <c r="L143" s="45">
        <f>SUMIFS('IEA production stats by year'!U:U,'IEA production stats by year'!$E:$E,$D143,'IEA production stats by year'!$AQ:$AQ,$C143)</f>
        <v>0</v>
      </c>
      <c r="M143" s="45">
        <f>SUMIFS('IEA production stats by year'!V:V,'IEA production stats by year'!$E:$E,$D143,'IEA production stats by year'!$AQ:$AQ,$C143)</f>
        <v>0</v>
      </c>
      <c r="N143" s="45">
        <f>SUMIFS('IEA production stats by year'!W:W,'IEA production stats by year'!$E:$E,$D143,'IEA production stats by year'!$AQ:$AQ,$C143)</f>
        <v>0</v>
      </c>
      <c r="O143" s="45">
        <f>SUMIFS('IEA production stats by year'!X:X,'IEA production stats by year'!$E:$E,$D143,'IEA production stats by year'!$AQ:$AQ,$C143)</f>
        <v>0</v>
      </c>
      <c r="P143" s="45">
        <f>SUMIFS('IEA production stats by year'!Y:Y,'IEA production stats by year'!$E:$E,$D143,'IEA production stats by year'!$AQ:$AQ,$C143)</f>
        <v>0</v>
      </c>
      <c r="Q143" s="45">
        <f>SUMIFS('IEA production stats by year'!Z:Z,'IEA production stats by year'!$E:$E,$D143,'IEA production stats by year'!$AQ:$AQ,$C143)</f>
        <v>0</v>
      </c>
      <c r="R143" s="45">
        <f>SUMIFS('IEA production stats by year'!AA:AA,'IEA production stats by year'!$E:$E,$D143,'IEA production stats by year'!$AQ:$AQ,$C143)</f>
        <v>0</v>
      </c>
      <c r="S143" s="45">
        <f>SUMIFS('IEA production stats by year'!AB:AB,'IEA production stats by year'!$E:$E,$D143,'IEA production stats by year'!$AQ:$AQ,$C143)</f>
        <v>42.998399999999997</v>
      </c>
      <c r="T143" s="45">
        <f>SUMIFS('IEA production stats by year'!AC:AC,'IEA production stats by year'!$E:$E,$D143,'IEA production stats by year'!$AQ:$AQ,$C143)</f>
        <v>0</v>
      </c>
      <c r="U143" s="45">
        <f>SUMIFS('IEA production stats by year'!AD:AD,'IEA production stats by year'!$E:$E,$D143,'IEA production stats by year'!$AQ:$AQ,$C143)</f>
        <v>0</v>
      </c>
      <c r="V143" s="45">
        <f>SUMIFS('IEA production stats by year'!AE:AE,'IEA production stats by year'!$E:$E,$D143,'IEA production stats by year'!$AQ:$AQ,$C143)</f>
        <v>0</v>
      </c>
      <c r="W143" s="45">
        <f>SUMIFS('IEA production stats by year'!AF:AF,'IEA production stats by year'!$E:$E,$D143,'IEA production stats by year'!$AQ:$AQ,$C143)</f>
        <v>43.0989</v>
      </c>
      <c r="X143" s="45">
        <f>SUMIFS('IEA production stats by year'!AG:AG,'IEA production stats by year'!$E:$E,$D143,'IEA production stats by year'!$AQ:$AQ,$C143)</f>
        <v>0</v>
      </c>
      <c r="Y143" s="45">
        <f>SUMIFS('IEA production stats by year'!AH:AH,'IEA production stats by year'!$E:$E,$D143,'IEA production stats by year'!$AQ:$AQ,$C143)</f>
        <v>0</v>
      </c>
      <c r="Z143" s="45">
        <f>SUMIFS('IEA production stats by year'!AI:AI,'IEA production stats by year'!$E:$E,$D143,'IEA production stats by year'!$AQ:$AQ,$C143)</f>
        <v>301.70080000000002</v>
      </c>
      <c r="AA143" s="45">
        <f>SUMIFS('IEA production stats by year'!AJ:AJ,'IEA production stats by year'!$E:$E,$D143,'IEA production stats by year'!$AQ:$AQ,$C143)</f>
        <v>1034.3992000000001</v>
      </c>
      <c r="AB143" s="45">
        <f>SUMIFS('IEA production stats by year'!AK:AK,'IEA production stats by year'!$E:$E,$D143,'IEA production stats by year'!$AQ:$AQ,$C143)</f>
        <v>1896.3985</v>
      </c>
      <c r="AC143" s="45">
        <f>SUMIFS('IEA production stats by year'!AL:AL,'IEA production stats by year'!$E:$E,$D143,'IEA production stats by year'!$AQ:$AQ,$C143)</f>
        <v>3839.5132999999996</v>
      </c>
      <c r="AD143" s="58">
        <f>COUNTIFS('Country groupings'!$F:$F,$C143)-SUMIFS('IEA production stats (counts)'!Q:Q,'IEA production stats (counts)'!$E:$E,$D143,'IEA production stats (counts)'!$AQ:$AQ,$C143)</f>
        <v>6</v>
      </c>
      <c r="AE143" s="58">
        <f>COUNTIFS('Country groupings'!$F:$F,$C143)-SUMIFS('IEA production stats (counts)'!R:R,'IEA production stats (counts)'!$E:$E,$D143,'IEA production stats (counts)'!$AQ:$AQ,$C143)</f>
        <v>6</v>
      </c>
      <c r="AF143" s="58">
        <f>COUNTIFS('Country groupings'!$F:$F,$C143)-SUMIFS('IEA production stats (counts)'!S:S,'IEA production stats (counts)'!$E:$E,$D143,'IEA production stats (counts)'!$AQ:$AQ,$C143)</f>
        <v>6</v>
      </c>
      <c r="AG143" s="58">
        <f>COUNTIFS('Country groupings'!$F:$F,$C143)-SUMIFS('IEA production stats (counts)'!T:T,'IEA production stats (counts)'!$E:$E,$D143,'IEA production stats (counts)'!$AQ:$AQ,$C143)</f>
        <v>6</v>
      </c>
      <c r="AH143" s="58">
        <f>COUNTIFS('Country groupings'!$F:$F,$C143)-SUMIFS('IEA production stats (counts)'!U:U,'IEA production stats (counts)'!$E:$E,$D143,'IEA production stats (counts)'!$AQ:$AQ,$C143)</f>
        <v>6</v>
      </c>
      <c r="AI143" s="58">
        <f>COUNTIFS('Country groupings'!$F:$F,$C143)-SUMIFS('IEA production stats (counts)'!V:V,'IEA production stats (counts)'!$E:$E,$D143,'IEA production stats (counts)'!$AQ:$AQ,$C143)</f>
        <v>6</v>
      </c>
      <c r="AJ143" s="58">
        <f>COUNTIFS('Country groupings'!$F:$F,$C143)-SUMIFS('IEA production stats (counts)'!W:W,'IEA production stats (counts)'!$E:$E,$D143,'IEA production stats (counts)'!$AQ:$AQ,$C143)</f>
        <v>6</v>
      </c>
      <c r="AK143" s="58">
        <f>COUNTIFS('Country groupings'!$F:$F,$C143)-SUMIFS('IEA production stats (counts)'!X:X,'IEA production stats (counts)'!$E:$E,$D143,'IEA production stats (counts)'!$AQ:$AQ,$C143)</f>
        <v>6</v>
      </c>
      <c r="AL143" s="58">
        <f>COUNTIFS('Country groupings'!$F:$F,$C143)-SUMIFS('IEA production stats (counts)'!Y:Y,'IEA production stats (counts)'!$E:$E,$D143,'IEA production stats (counts)'!$AQ:$AQ,$C143)</f>
        <v>6</v>
      </c>
      <c r="AM143" s="58">
        <f>COUNTIFS('Country groupings'!$F:$F,$C143)-SUMIFS('IEA production stats (counts)'!Z:Z,'IEA production stats (counts)'!$E:$E,$D143,'IEA production stats (counts)'!$AQ:$AQ,$C143)</f>
        <v>6</v>
      </c>
      <c r="AN143" s="58">
        <f>COUNTIFS('Country groupings'!$F:$F,$C143)-SUMIFS('IEA production stats (counts)'!AA:AA,'IEA production stats (counts)'!$E:$E,$D143,'IEA production stats (counts)'!$AQ:$AQ,$C143)</f>
        <v>6</v>
      </c>
      <c r="AO143" s="58">
        <f>COUNTIFS('Country groupings'!$F:$F,$C143)-SUMIFS('IEA production stats (counts)'!AB:AB,'IEA production stats (counts)'!$E:$E,$D143,'IEA production stats (counts)'!$AQ:$AQ,$C143)</f>
        <v>6</v>
      </c>
      <c r="AP143" s="58">
        <f>COUNTIFS('Country groupings'!$F:$F,$C143)-SUMIFS('IEA production stats (counts)'!AC:AC,'IEA production stats (counts)'!$E:$E,$D143,'IEA production stats (counts)'!$AQ:$AQ,$C143)</f>
        <v>6</v>
      </c>
      <c r="AQ143" s="58">
        <f>COUNTIFS('Country groupings'!$F:$F,$C143)-SUMIFS('IEA production stats (counts)'!AD:AD,'IEA production stats (counts)'!$E:$E,$D143,'IEA production stats (counts)'!$AQ:$AQ,$C143)</f>
        <v>6</v>
      </c>
      <c r="AR143" s="58">
        <f>COUNTIFS('Country groupings'!$F:$F,$C143)-SUMIFS('IEA production stats (counts)'!AE:AE,'IEA production stats (counts)'!$E:$E,$D143,'IEA production stats (counts)'!$AQ:$AQ,$C143)</f>
        <v>6</v>
      </c>
      <c r="AS143" s="58">
        <f>COUNTIFS('Country groupings'!$F:$F,$C143)-SUMIFS('IEA production stats (counts)'!AF:AF,'IEA production stats (counts)'!$E:$E,$D143,'IEA production stats (counts)'!$AQ:$AQ,$C143)</f>
        <v>6</v>
      </c>
      <c r="AT143" s="58">
        <f>COUNTIFS('Country groupings'!$F:$F,$C143)-SUMIFS('IEA production stats (counts)'!AG:AG,'IEA production stats (counts)'!$E:$E,$D143,'IEA production stats (counts)'!$AQ:$AQ,$C143)</f>
        <v>6</v>
      </c>
      <c r="AU143" s="58">
        <f>COUNTIFS('Country groupings'!$F:$F,$C143)-SUMIFS('IEA production stats (counts)'!AH:AH,'IEA production stats (counts)'!$E:$E,$D143,'IEA production stats (counts)'!$AQ:$AQ,$C143)</f>
        <v>6</v>
      </c>
      <c r="AV143" s="58">
        <f>COUNTIFS('Country groupings'!$F:$F,$C143)-SUMIFS('IEA production stats (counts)'!AI:AI,'IEA production stats (counts)'!$E:$E,$D143,'IEA production stats (counts)'!$AQ:$AQ,$C143)</f>
        <v>6</v>
      </c>
      <c r="AW143" s="58">
        <f>COUNTIFS('Country groupings'!$F:$F,$C143)-SUMIFS('IEA production stats (counts)'!AJ:AJ,'IEA production stats (counts)'!$E:$E,$D143,'IEA production stats (counts)'!$AQ:$AQ,$C143)</f>
        <v>6</v>
      </c>
      <c r="AX143" s="58">
        <f>COUNTIFS('Country groupings'!$F:$F,$C143)-SUMIFS('IEA production stats (counts)'!AK:AK,'IEA production stats (counts)'!$E:$E,$D143,'IEA production stats (counts)'!$AQ:$AQ,$C143)</f>
        <v>6</v>
      </c>
      <c r="AY143" s="58">
        <f>COUNTIFS('Country groupings'!$F:$F,$C143)-SUMIFS('IEA production stats (counts)'!AL:AL,'IEA production stats (counts)'!$E:$E,$D143,'IEA production stats (counts)'!$AQ:$AQ,$C143)</f>
        <v>14</v>
      </c>
      <c r="AZ143" s="62">
        <f>SUMIFS('IEA production stats (counts)'!Q:Q,'IEA production stats (counts)'!$E:$E,$D143,'IEA production stats (counts)'!$AQ:$AQ,$C143)</f>
        <v>44</v>
      </c>
      <c r="BA143" s="62">
        <f>SUMIFS('IEA production stats (counts)'!R:R,'IEA production stats (counts)'!$E:$E,$D143,'IEA production stats (counts)'!$AQ:$AQ,$C143)</f>
        <v>44</v>
      </c>
      <c r="BB143" s="62">
        <f>SUMIFS('IEA production stats (counts)'!S:S,'IEA production stats (counts)'!$E:$E,$D143,'IEA production stats (counts)'!$AQ:$AQ,$C143)</f>
        <v>44</v>
      </c>
      <c r="BC143" s="62">
        <f>SUMIFS('IEA production stats (counts)'!T:T,'IEA production stats (counts)'!$E:$E,$D143,'IEA production stats (counts)'!$AQ:$AQ,$C143)</f>
        <v>44</v>
      </c>
      <c r="BD143" s="62">
        <f>SUMIFS('IEA production stats (counts)'!U:U,'IEA production stats (counts)'!$E:$E,$D143,'IEA production stats (counts)'!$AQ:$AQ,$C143)</f>
        <v>44</v>
      </c>
      <c r="BE143" s="62">
        <f>SUMIFS('IEA production stats (counts)'!V:V,'IEA production stats (counts)'!$E:$E,$D143,'IEA production stats (counts)'!$AQ:$AQ,$C143)</f>
        <v>44</v>
      </c>
      <c r="BF143" s="62">
        <f>SUMIFS('IEA production stats (counts)'!W:W,'IEA production stats (counts)'!$E:$E,$D143,'IEA production stats (counts)'!$AQ:$AQ,$C143)</f>
        <v>44</v>
      </c>
      <c r="BG143" s="62">
        <f>SUMIFS('IEA production stats (counts)'!X:X,'IEA production stats (counts)'!$E:$E,$D143,'IEA production stats (counts)'!$AQ:$AQ,$C143)</f>
        <v>44</v>
      </c>
      <c r="BH143" s="62">
        <f>SUMIFS('IEA production stats (counts)'!Y:Y,'IEA production stats (counts)'!$E:$E,$D143,'IEA production stats (counts)'!$AQ:$AQ,$C143)</f>
        <v>44</v>
      </c>
      <c r="BI143" s="62">
        <f>SUMIFS('IEA production stats (counts)'!Z:Z,'IEA production stats (counts)'!$E:$E,$D143,'IEA production stats (counts)'!$AQ:$AQ,$C143)</f>
        <v>44</v>
      </c>
      <c r="BJ143" s="62">
        <f>SUMIFS('IEA production stats (counts)'!AA:AA,'IEA production stats (counts)'!$E:$E,$D143,'IEA production stats (counts)'!$AQ:$AQ,$C143)</f>
        <v>44</v>
      </c>
      <c r="BK143" s="62">
        <f>SUMIFS('IEA production stats (counts)'!AB:AB,'IEA production stats (counts)'!$E:$E,$D143,'IEA production stats (counts)'!$AQ:$AQ,$C143)</f>
        <v>44</v>
      </c>
      <c r="BL143" s="62">
        <f>SUMIFS('IEA production stats (counts)'!AC:AC,'IEA production stats (counts)'!$E:$E,$D143,'IEA production stats (counts)'!$AQ:$AQ,$C143)</f>
        <v>44</v>
      </c>
      <c r="BM143" s="62">
        <f>SUMIFS('IEA production stats (counts)'!AD:AD,'IEA production stats (counts)'!$E:$E,$D143,'IEA production stats (counts)'!$AQ:$AQ,$C143)</f>
        <v>44</v>
      </c>
      <c r="BN143" s="62">
        <f>SUMIFS('IEA production stats (counts)'!AE:AE,'IEA production stats (counts)'!$E:$E,$D143,'IEA production stats (counts)'!$AQ:$AQ,$C143)</f>
        <v>44</v>
      </c>
      <c r="BO143" s="62">
        <f>SUMIFS('IEA production stats (counts)'!AF:AF,'IEA production stats (counts)'!$E:$E,$D143,'IEA production stats (counts)'!$AQ:$AQ,$C143)</f>
        <v>44</v>
      </c>
      <c r="BP143" s="62">
        <f>SUMIFS('IEA production stats (counts)'!AG:AG,'IEA production stats (counts)'!$E:$E,$D143,'IEA production stats (counts)'!$AQ:$AQ,$C143)</f>
        <v>44</v>
      </c>
      <c r="BQ143" s="62">
        <f>SUMIFS('IEA production stats (counts)'!AH:AH,'IEA production stats (counts)'!$E:$E,$D143,'IEA production stats (counts)'!$AQ:$AQ,$C143)</f>
        <v>44</v>
      </c>
      <c r="BR143" s="62">
        <f>SUMIFS('IEA production stats (counts)'!AI:AI,'IEA production stats (counts)'!$E:$E,$D143,'IEA production stats (counts)'!$AQ:$AQ,$C143)</f>
        <v>44</v>
      </c>
      <c r="BS143" s="62">
        <f>SUMIFS('IEA production stats (counts)'!AJ:AJ,'IEA production stats (counts)'!$E:$E,$D143,'IEA production stats (counts)'!$AQ:$AQ,$C143)</f>
        <v>44</v>
      </c>
      <c r="BT143" s="62">
        <f>SUMIFS('IEA production stats (counts)'!AK:AK,'IEA production stats (counts)'!$E:$E,$D143,'IEA production stats (counts)'!$AQ:$AQ,$C143)</f>
        <v>44</v>
      </c>
      <c r="BU143" s="62">
        <f>SUMIFS('IEA production stats (counts)'!AL:AL,'IEA production stats (counts)'!$E:$E,$D143,'IEA production stats (counts)'!$AQ:$AQ,$C143)</f>
        <v>36</v>
      </c>
      <c r="BV143" s="66">
        <f t="shared" si="55"/>
        <v>88</v>
      </c>
      <c r="BW143" s="66">
        <f t="shared" ref="BW143:BW161" si="74">BA143/SUM(BA143,AE143)*100</f>
        <v>88</v>
      </c>
      <c r="BX143" s="66">
        <f t="shared" ref="BX143:BX161" si="75">BB143/SUM(BB143,AF143)*100</f>
        <v>88</v>
      </c>
      <c r="BY143" s="66">
        <f t="shared" ref="BY143:BY161" si="76">BC143/SUM(BC143,AG143)*100</f>
        <v>88</v>
      </c>
      <c r="BZ143" s="66">
        <f t="shared" si="56"/>
        <v>88</v>
      </c>
      <c r="CA143" s="66">
        <f t="shared" si="57"/>
        <v>88</v>
      </c>
      <c r="CB143" s="66">
        <f t="shared" si="58"/>
        <v>88</v>
      </c>
      <c r="CC143" s="66">
        <f t="shared" si="59"/>
        <v>88</v>
      </c>
      <c r="CD143" s="66">
        <f t="shared" si="60"/>
        <v>88</v>
      </c>
      <c r="CE143" s="66">
        <f t="shared" si="61"/>
        <v>88</v>
      </c>
      <c r="CF143" s="66">
        <f t="shared" si="62"/>
        <v>88</v>
      </c>
      <c r="CG143" s="66">
        <f t="shared" si="63"/>
        <v>88</v>
      </c>
      <c r="CH143" s="66">
        <f t="shared" si="64"/>
        <v>88</v>
      </c>
      <c r="CI143" s="66">
        <f t="shared" si="65"/>
        <v>88</v>
      </c>
      <c r="CJ143" s="66">
        <f t="shared" si="66"/>
        <v>88</v>
      </c>
      <c r="CK143" s="66">
        <f t="shared" si="67"/>
        <v>88</v>
      </c>
      <c r="CL143" s="66">
        <f t="shared" si="68"/>
        <v>88</v>
      </c>
      <c r="CM143" s="66">
        <f t="shared" si="69"/>
        <v>88</v>
      </c>
      <c r="CN143" s="66">
        <f t="shared" si="70"/>
        <v>88</v>
      </c>
      <c r="CO143" s="66">
        <f t="shared" si="71"/>
        <v>88</v>
      </c>
      <c r="CP143" s="66">
        <f t="shared" si="72"/>
        <v>88</v>
      </c>
      <c r="CQ143" s="66">
        <f t="shared" si="73"/>
        <v>72</v>
      </c>
    </row>
    <row r="144" spans="1:95" x14ac:dyDescent="0.25">
      <c r="A144" s="5" t="str">
        <f t="shared" si="54"/>
        <v>150MRENEW</v>
      </c>
      <c r="B144" s="3">
        <v>150</v>
      </c>
      <c r="C144" t="str">
        <f>VLOOKUP($B144,'Lookup codes'!$A:$C,2,FALSE)</f>
        <v>High income (no LAC)</v>
      </c>
      <c r="D144" t="s">
        <v>640</v>
      </c>
      <c r="E144" t="s">
        <v>641</v>
      </c>
      <c r="F144" t="s">
        <v>794</v>
      </c>
      <c r="G144" t="s">
        <v>528</v>
      </c>
      <c r="H144" s="45">
        <f>SUMIFS('IEA production stats by year'!Q:Q,'IEA production stats by year'!$E:$E,$D144,'IEA production stats by year'!$AQ:$AQ,$C144)</f>
        <v>12074143.0089</v>
      </c>
      <c r="I144" s="45">
        <f>SUMIFS('IEA production stats by year'!R:R,'IEA production stats by year'!$E:$E,$D144,'IEA production stats by year'!$AQ:$AQ,$C144)</f>
        <v>11478248.325499998</v>
      </c>
      <c r="J144" s="45">
        <f>SUMIFS('IEA production stats by year'!S:S,'IEA production stats by year'!$E:$E,$D144,'IEA production stats by year'!$AQ:$AQ,$C144)</f>
        <v>11669822.782600001</v>
      </c>
      <c r="K144" s="45">
        <f>SUMIFS('IEA production stats by year'!T:T,'IEA production stats by year'!$E:$E,$D144,'IEA production stats by year'!$AQ:$AQ,$C144)</f>
        <v>12172194.193300003</v>
      </c>
      <c r="L144" s="45">
        <f>SUMIFS('IEA production stats by year'!U:U,'IEA production stats by year'!$E:$E,$D144,'IEA production stats by year'!$AQ:$AQ,$C144)</f>
        <v>12656511.933500001</v>
      </c>
      <c r="M144" s="45">
        <f>SUMIFS('IEA production stats by year'!V:V,'IEA production stats by year'!$E:$E,$D144,'IEA production stats by year'!$AQ:$AQ,$C144)</f>
        <v>13134118.740699999</v>
      </c>
      <c r="N144" s="45">
        <f>SUMIFS('IEA production stats by year'!W:W,'IEA production stats by year'!$E:$E,$D144,'IEA production stats by year'!$AQ:$AQ,$C144)</f>
        <v>13575422.662600001</v>
      </c>
      <c r="O144" s="45">
        <f>SUMIFS('IEA production stats by year'!X:X,'IEA production stats by year'!$E:$E,$D144,'IEA production stats by year'!$AQ:$AQ,$C144)</f>
        <v>14177972.8849</v>
      </c>
      <c r="P144" s="45">
        <f>SUMIFS('IEA production stats by year'!Y:Y,'IEA production stats by year'!$E:$E,$D144,'IEA production stats by year'!$AQ:$AQ,$C144)</f>
        <v>14938779.017999999</v>
      </c>
      <c r="Q144" s="45">
        <f>SUMIFS('IEA production stats by year'!Z:Z,'IEA production stats by year'!$E:$E,$D144,'IEA production stats by year'!$AQ:$AQ,$C144)</f>
        <v>15189281.964599999</v>
      </c>
      <c r="R144" s="45">
        <f>SUMIFS('IEA production stats by year'!AA:AA,'IEA production stats by year'!$E:$E,$D144,'IEA production stats by year'!$AQ:$AQ,$C144)</f>
        <v>16265419.0878</v>
      </c>
      <c r="S144" s="45">
        <f>SUMIFS('IEA production stats by year'!AB:AB,'IEA production stats by year'!$E:$E,$D144,'IEA production stats by year'!$AQ:$AQ,$C144)</f>
        <v>16724239.258299997</v>
      </c>
      <c r="T144" s="45">
        <f>SUMIFS('IEA production stats by year'!AC:AC,'IEA production stats by year'!$E:$E,$D144,'IEA production stats by year'!$AQ:$AQ,$C144)</f>
        <v>17600263.665399998</v>
      </c>
      <c r="U144" s="45">
        <f>SUMIFS('IEA production stats by year'!AD:AD,'IEA production stats by year'!$E:$E,$D144,'IEA production stats by year'!$AQ:$AQ,$C144)</f>
        <v>18602806.997200001</v>
      </c>
      <c r="V144" s="45">
        <f>SUMIFS('IEA production stats by year'!AE:AE,'IEA production stats by year'!$E:$E,$D144,'IEA production stats by year'!$AQ:$AQ,$C144)</f>
        <v>19002865.149000004</v>
      </c>
      <c r="W144" s="45">
        <f>SUMIFS('IEA production stats by year'!AF:AF,'IEA production stats by year'!$E:$E,$D144,'IEA production stats by year'!$AQ:$AQ,$C144)</f>
        <v>19251956.0308</v>
      </c>
      <c r="X144" s="45">
        <f>SUMIFS('IEA production stats by year'!AG:AG,'IEA production stats by year'!$E:$E,$D144,'IEA production stats by year'!$AQ:$AQ,$C144)</f>
        <v>19625167.487399999</v>
      </c>
      <c r="Y144" s="45">
        <f>SUMIFS('IEA production stats by year'!AH:AH,'IEA production stats by year'!$E:$E,$D144,'IEA production stats by year'!$AQ:$AQ,$C144)</f>
        <v>20398607.301800005</v>
      </c>
      <c r="Z144" s="45">
        <f>SUMIFS('IEA production stats by year'!AI:AI,'IEA production stats by year'!$E:$E,$D144,'IEA production stats by year'!$AQ:$AQ,$C144)</f>
        <v>21385930.385299999</v>
      </c>
      <c r="AA144" s="45">
        <f>SUMIFS('IEA production stats by year'!AJ:AJ,'IEA production stats by year'!$E:$E,$D144,'IEA production stats by year'!$AQ:$AQ,$C144)</f>
        <v>21784851.125300001</v>
      </c>
      <c r="AB144" s="45">
        <f>SUMIFS('IEA production stats by year'!AK:AK,'IEA production stats by year'!$E:$E,$D144,'IEA production stats by year'!$AQ:$AQ,$C144)</f>
        <v>22111519.885999996</v>
      </c>
      <c r="AC144" s="45">
        <f>SUMIFS('IEA production stats by year'!AL:AL,'IEA production stats by year'!$E:$E,$D144,'IEA production stats by year'!$AQ:$AQ,$C144)</f>
        <v>22250364.57</v>
      </c>
      <c r="AD144" s="58">
        <f>COUNTIFS('Country groupings'!$F:$F,$C144)-SUMIFS('IEA production stats (counts)'!Q:Q,'IEA production stats (counts)'!$E:$E,$D144,'IEA production stats (counts)'!$AQ:$AQ,$C144)</f>
        <v>6</v>
      </c>
      <c r="AE144" s="58">
        <f>COUNTIFS('Country groupings'!$F:$F,$C144)-SUMIFS('IEA production stats (counts)'!R:R,'IEA production stats (counts)'!$E:$E,$D144,'IEA production stats (counts)'!$AQ:$AQ,$C144)</f>
        <v>6</v>
      </c>
      <c r="AF144" s="58">
        <f>COUNTIFS('Country groupings'!$F:$F,$C144)-SUMIFS('IEA production stats (counts)'!S:S,'IEA production stats (counts)'!$E:$E,$D144,'IEA production stats (counts)'!$AQ:$AQ,$C144)</f>
        <v>6</v>
      </c>
      <c r="AG144" s="58">
        <f>COUNTIFS('Country groupings'!$F:$F,$C144)-SUMIFS('IEA production stats (counts)'!T:T,'IEA production stats (counts)'!$E:$E,$D144,'IEA production stats (counts)'!$AQ:$AQ,$C144)</f>
        <v>6</v>
      </c>
      <c r="AH144" s="58">
        <f>COUNTIFS('Country groupings'!$F:$F,$C144)-SUMIFS('IEA production stats (counts)'!U:U,'IEA production stats (counts)'!$E:$E,$D144,'IEA production stats (counts)'!$AQ:$AQ,$C144)</f>
        <v>6</v>
      </c>
      <c r="AI144" s="58">
        <f>COUNTIFS('Country groupings'!$F:$F,$C144)-SUMIFS('IEA production stats (counts)'!V:V,'IEA production stats (counts)'!$E:$E,$D144,'IEA production stats (counts)'!$AQ:$AQ,$C144)</f>
        <v>6</v>
      </c>
      <c r="AJ144" s="58">
        <f>COUNTIFS('Country groupings'!$F:$F,$C144)-SUMIFS('IEA production stats (counts)'!W:W,'IEA production stats (counts)'!$E:$E,$D144,'IEA production stats (counts)'!$AQ:$AQ,$C144)</f>
        <v>6</v>
      </c>
      <c r="AK144" s="58">
        <f>COUNTIFS('Country groupings'!$F:$F,$C144)-SUMIFS('IEA production stats (counts)'!X:X,'IEA production stats (counts)'!$E:$E,$D144,'IEA production stats (counts)'!$AQ:$AQ,$C144)</f>
        <v>6</v>
      </c>
      <c r="AL144" s="58">
        <f>COUNTIFS('Country groupings'!$F:$F,$C144)-SUMIFS('IEA production stats (counts)'!Y:Y,'IEA production stats (counts)'!$E:$E,$D144,'IEA production stats (counts)'!$AQ:$AQ,$C144)</f>
        <v>6</v>
      </c>
      <c r="AM144" s="58">
        <f>COUNTIFS('Country groupings'!$F:$F,$C144)-SUMIFS('IEA production stats (counts)'!Z:Z,'IEA production stats (counts)'!$E:$E,$D144,'IEA production stats (counts)'!$AQ:$AQ,$C144)</f>
        <v>6</v>
      </c>
      <c r="AN144" s="58">
        <f>COUNTIFS('Country groupings'!$F:$F,$C144)-SUMIFS('IEA production stats (counts)'!AA:AA,'IEA production stats (counts)'!$E:$E,$D144,'IEA production stats (counts)'!$AQ:$AQ,$C144)</f>
        <v>6</v>
      </c>
      <c r="AO144" s="58">
        <f>COUNTIFS('Country groupings'!$F:$F,$C144)-SUMIFS('IEA production stats (counts)'!AB:AB,'IEA production stats (counts)'!$E:$E,$D144,'IEA production stats (counts)'!$AQ:$AQ,$C144)</f>
        <v>6</v>
      </c>
      <c r="AP144" s="58">
        <f>COUNTIFS('Country groupings'!$F:$F,$C144)-SUMIFS('IEA production stats (counts)'!AC:AC,'IEA production stats (counts)'!$E:$E,$D144,'IEA production stats (counts)'!$AQ:$AQ,$C144)</f>
        <v>6</v>
      </c>
      <c r="AQ144" s="58">
        <f>COUNTIFS('Country groupings'!$F:$F,$C144)-SUMIFS('IEA production stats (counts)'!AD:AD,'IEA production stats (counts)'!$E:$E,$D144,'IEA production stats (counts)'!$AQ:$AQ,$C144)</f>
        <v>6</v>
      </c>
      <c r="AR144" s="58">
        <f>COUNTIFS('Country groupings'!$F:$F,$C144)-SUMIFS('IEA production stats (counts)'!AE:AE,'IEA production stats (counts)'!$E:$E,$D144,'IEA production stats (counts)'!$AQ:$AQ,$C144)</f>
        <v>6</v>
      </c>
      <c r="AS144" s="58">
        <f>COUNTIFS('Country groupings'!$F:$F,$C144)-SUMIFS('IEA production stats (counts)'!AF:AF,'IEA production stats (counts)'!$E:$E,$D144,'IEA production stats (counts)'!$AQ:$AQ,$C144)</f>
        <v>6</v>
      </c>
      <c r="AT144" s="58">
        <f>COUNTIFS('Country groupings'!$F:$F,$C144)-SUMIFS('IEA production stats (counts)'!AG:AG,'IEA production stats (counts)'!$E:$E,$D144,'IEA production stats (counts)'!$AQ:$AQ,$C144)</f>
        <v>6</v>
      </c>
      <c r="AU144" s="58">
        <f>COUNTIFS('Country groupings'!$F:$F,$C144)-SUMIFS('IEA production stats (counts)'!AH:AH,'IEA production stats (counts)'!$E:$E,$D144,'IEA production stats (counts)'!$AQ:$AQ,$C144)</f>
        <v>6</v>
      </c>
      <c r="AV144" s="58">
        <f>COUNTIFS('Country groupings'!$F:$F,$C144)-SUMIFS('IEA production stats (counts)'!AI:AI,'IEA production stats (counts)'!$E:$E,$D144,'IEA production stats (counts)'!$AQ:$AQ,$C144)</f>
        <v>6</v>
      </c>
      <c r="AW144" s="58">
        <f>COUNTIFS('Country groupings'!$F:$F,$C144)-SUMIFS('IEA production stats (counts)'!AJ:AJ,'IEA production stats (counts)'!$E:$E,$D144,'IEA production stats (counts)'!$AQ:$AQ,$C144)</f>
        <v>6</v>
      </c>
      <c r="AX144" s="58">
        <f>COUNTIFS('Country groupings'!$F:$F,$C144)-SUMIFS('IEA production stats (counts)'!AK:AK,'IEA production stats (counts)'!$E:$E,$D144,'IEA production stats (counts)'!$AQ:$AQ,$C144)</f>
        <v>6</v>
      </c>
      <c r="AY144" s="58">
        <f>COUNTIFS('Country groupings'!$F:$F,$C144)-SUMIFS('IEA production stats (counts)'!AL:AL,'IEA production stats (counts)'!$E:$E,$D144,'IEA production stats (counts)'!$AQ:$AQ,$C144)</f>
        <v>14</v>
      </c>
      <c r="AZ144" s="62">
        <f>SUMIFS('IEA production stats (counts)'!Q:Q,'IEA production stats (counts)'!$E:$E,$D144,'IEA production stats (counts)'!$AQ:$AQ,$C144)</f>
        <v>44</v>
      </c>
      <c r="BA144" s="62">
        <f>SUMIFS('IEA production stats (counts)'!R:R,'IEA production stats (counts)'!$E:$E,$D144,'IEA production stats (counts)'!$AQ:$AQ,$C144)</f>
        <v>44</v>
      </c>
      <c r="BB144" s="62">
        <f>SUMIFS('IEA production stats (counts)'!S:S,'IEA production stats (counts)'!$E:$E,$D144,'IEA production stats (counts)'!$AQ:$AQ,$C144)</f>
        <v>44</v>
      </c>
      <c r="BC144" s="62">
        <f>SUMIFS('IEA production stats (counts)'!T:T,'IEA production stats (counts)'!$E:$E,$D144,'IEA production stats (counts)'!$AQ:$AQ,$C144)</f>
        <v>44</v>
      </c>
      <c r="BD144" s="62">
        <f>SUMIFS('IEA production stats (counts)'!U:U,'IEA production stats (counts)'!$E:$E,$D144,'IEA production stats (counts)'!$AQ:$AQ,$C144)</f>
        <v>44</v>
      </c>
      <c r="BE144" s="62">
        <f>SUMIFS('IEA production stats (counts)'!V:V,'IEA production stats (counts)'!$E:$E,$D144,'IEA production stats (counts)'!$AQ:$AQ,$C144)</f>
        <v>44</v>
      </c>
      <c r="BF144" s="62">
        <f>SUMIFS('IEA production stats (counts)'!W:W,'IEA production stats (counts)'!$E:$E,$D144,'IEA production stats (counts)'!$AQ:$AQ,$C144)</f>
        <v>44</v>
      </c>
      <c r="BG144" s="62">
        <f>SUMIFS('IEA production stats (counts)'!X:X,'IEA production stats (counts)'!$E:$E,$D144,'IEA production stats (counts)'!$AQ:$AQ,$C144)</f>
        <v>44</v>
      </c>
      <c r="BH144" s="62">
        <f>SUMIFS('IEA production stats (counts)'!Y:Y,'IEA production stats (counts)'!$E:$E,$D144,'IEA production stats (counts)'!$AQ:$AQ,$C144)</f>
        <v>44</v>
      </c>
      <c r="BI144" s="62">
        <f>SUMIFS('IEA production stats (counts)'!Z:Z,'IEA production stats (counts)'!$E:$E,$D144,'IEA production stats (counts)'!$AQ:$AQ,$C144)</f>
        <v>44</v>
      </c>
      <c r="BJ144" s="62">
        <f>SUMIFS('IEA production stats (counts)'!AA:AA,'IEA production stats (counts)'!$E:$E,$D144,'IEA production stats (counts)'!$AQ:$AQ,$C144)</f>
        <v>44</v>
      </c>
      <c r="BK144" s="62">
        <f>SUMIFS('IEA production stats (counts)'!AB:AB,'IEA production stats (counts)'!$E:$E,$D144,'IEA production stats (counts)'!$AQ:$AQ,$C144)</f>
        <v>44</v>
      </c>
      <c r="BL144" s="62">
        <f>SUMIFS('IEA production stats (counts)'!AC:AC,'IEA production stats (counts)'!$E:$E,$D144,'IEA production stats (counts)'!$AQ:$AQ,$C144)</f>
        <v>44</v>
      </c>
      <c r="BM144" s="62">
        <f>SUMIFS('IEA production stats (counts)'!AD:AD,'IEA production stats (counts)'!$E:$E,$D144,'IEA production stats (counts)'!$AQ:$AQ,$C144)</f>
        <v>44</v>
      </c>
      <c r="BN144" s="62">
        <f>SUMIFS('IEA production stats (counts)'!AE:AE,'IEA production stats (counts)'!$E:$E,$D144,'IEA production stats (counts)'!$AQ:$AQ,$C144)</f>
        <v>44</v>
      </c>
      <c r="BO144" s="62">
        <f>SUMIFS('IEA production stats (counts)'!AF:AF,'IEA production stats (counts)'!$E:$E,$D144,'IEA production stats (counts)'!$AQ:$AQ,$C144)</f>
        <v>44</v>
      </c>
      <c r="BP144" s="62">
        <f>SUMIFS('IEA production stats (counts)'!AG:AG,'IEA production stats (counts)'!$E:$E,$D144,'IEA production stats (counts)'!$AQ:$AQ,$C144)</f>
        <v>44</v>
      </c>
      <c r="BQ144" s="62">
        <f>SUMIFS('IEA production stats (counts)'!AH:AH,'IEA production stats (counts)'!$E:$E,$D144,'IEA production stats (counts)'!$AQ:$AQ,$C144)</f>
        <v>44</v>
      </c>
      <c r="BR144" s="62">
        <f>SUMIFS('IEA production stats (counts)'!AI:AI,'IEA production stats (counts)'!$E:$E,$D144,'IEA production stats (counts)'!$AQ:$AQ,$C144)</f>
        <v>44</v>
      </c>
      <c r="BS144" s="62">
        <f>SUMIFS('IEA production stats (counts)'!AJ:AJ,'IEA production stats (counts)'!$E:$E,$D144,'IEA production stats (counts)'!$AQ:$AQ,$C144)</f>
        <v>44</v>
      </c>
      <c r="BT144" s="62">
        <f>SUMIFS('IEA production stats (counts)'!AK:AK,'IEA production stats (counts)'!$E:$E,$D144,'IEA production stats (counts)'!$AQ:$AQ,$C144)</f>
        <v>44</v>
      </c>
      <c r="BU144" s="62">
        <f>SUMIFS('IEA production stats (counts)'!AL:AL,'IEA production stats (counts)'!$E:$E,$D144,'IEA production stats (counts)'!$AQ:$AQ,$C144)</f>
        <v>36</v>
      </c>
      <c r="BV144" s="66">
        <f t="shared" si="55"/>
        <v>88</v>
      </c>
      <c r="BW144" s="66">
        <f t="shared" si="74"/>
        <v>88</v>
      </c>
      <c r="BX144" s="66">
        <f t="shared" si="75"/>
        <v>88</v>
      </c>
      <c r="BY144" s="66">
        <f t="shared" si="76"/>
        <v>88</v>
      </c>
      <c r="BZ144" s="66">
        <f t="shared" si="56"/>
        <v>88</v>
      </c>
      <c r="CA144" s="66">
        <f t="shared" si="57"/>
        <v>88</v>
      </c>
      <c r="CB144" s="66">
        <f t="shared" si="58"/>
        <v>88</v>
      </c>
      <c r="CC144" s="66">
        <f t="shared" si="59"/>
        <v>88</v>
      </c>
      <c r="CD144" s="66">
        <f t="shared" si="60"/>
        <v>88</v>
      </c>
      <c r="CE144" s="66">
        <f t="shared" si="61"/>
        <v>88</v>
      </c>
      <c r="CF144" s="66">
        <f t="shared" si="62"/>
        <v>88</v>
      </c>
      <c r="CG144" s="66">
        <f t="shared" si="63"/>
        <v>88</v>
      </c>
      <c r="CH144" s="66">
        <f t="shared" si="64"/>
        <v>88</v>
      </c>
      <c r="CI144" s="66">
        <f t="shared" si="65"/>
        <v>88</v>
      </c>
      <c r="CJ144" s="66">
        <f t="shared" si="66"/>
        <v>88</v>
      </c>
      <c r="CK144" s="66">
        <f t="shared" si="67"/>
        <v>88</v>
      </c>
      <c r="CL144" s="66">
        <f t="shared" si="68"/>
        <v>88</v>
      </c>
      <c r="CM144" s="66">
        <f t="shared" si="69"/>
        <v>88</v>
      </c>
      <c r="CN144" s="66">
        <f t="shared" si="70"/>
        <v>88</v>
      </c>
      <c r="CO144" s="66">
        <f t="shared" si="71"/>
        <v>88</v>
      </c>
      <c r="CP144" s="66">
        <f t="shared" si="72"/>
        <v>88</v>
      </c>
      <c r="CQ144" s="66">
        <f t="shared" si="73"/>
        <v>72</v>
      </c>
    </row>
    <row r="145" spans="1:95" x14ac:dyDescent="0.25">
      <c r="A145" s="5" t="str">
        <f t="shared" si="54"/>
        <v>150TOTAL</v>
      </c>
      <c r="B145" s="3">
        <v>150</v>
      </c>
      <c r="C145" t="str">
        <f>VLOOKUP($B145,'Lookup codes'!$A:$C,2,FALSE)</f>
        <v>High income (no LAC)</v>
      </c>
      <c r="D145" t="s">
        <v>642</v>
      </c>
      <c r="E145" t="s">
        <v>643</v>
      </c>
      <c r="F145" t="s">
        <v>794</v>
      </c>
      <c r="G145" t="s">
        <v>528</v>
      </c>
      <c r="H145" s="45">
        <f>SUMIFS('IEA production stats by year'!Q:Q,'IEA production stats by year'!$E:$E,$D145,'IEA production stats by year'!$AQ:$AQ,$C145)</f>
        <v>187928487.98640001</v>
      </c>
      <c r="I145" s="45">
        <f>SUMIFS('IEA production stats by year'!R:R,'IEA production stats by year'!$E:$E,$D145,'IEA production stats by year'!$AQ:$AQ,$C145)</f>
        <v>189382006.03289998</v>
      </c>
      <c r="J145" s="45">
        <f>SUMIFS('IEA production stats by year'!S:S,'IEA production stats by year'!$E:$E,$D145,'IEA production stats by year'!$AQ:$AQ,$C145)</f>
        <v>186779764.83979997</v>
      </c>
      <c r="K145" s="45">
        <f>SUMIFS('IEA production stats by year'!T:T,'IEA production stats by year'!$E:$E,$D145,'IEA production stats by year'!$AQ:$AQ,$C145)</f>
        <v>189685467.71270001</v>
      </c>
      <c r="L145" s="45">
        <f>SUMIFS('IEA production stats by year'!U:U,'IEA production stats by year'!$E:$E,$D145,'IEA production stats by year'!$AQ:$AQ,$C145)</f>
        <v>193870945.64209998</v>
      </c>
      <c r="M145" s="45">
        <f>SUMIFS('IEA production stats by year'!V:V,'IEA production stats by year'!$E:$E,$D145,'IEA production stats by year'!$AQ:$AQ,$C145)</f>
        <v>195090268.8547</v>
      </c>
      <c r="N145" s="45">
        <f>SUMIFS('IEA production stats by year'!W:W,'IEA production stats by year'!$E:$E,$D145,'IEA production stats by year'!$AQ:$AQ,$C145)</f>
        <v>196873349.98809999</v>
      </c>
      <c r="O145" s="45">
        <f>SUMIFS('IEA production stats by year'!X:X,'IEA production stats by year'!$E:$E,$D145,'IEA production stats by year'!$AQ:$AQ,$C145)</f>
        <v>195967337.94819999</v>
      </c>
      <c r="P145" s="45">
        <f>SUMIFS('IEA production stats by year'!Y:Y,'IEA production stats by year'!$E:$E,$D145,'IEA production stats by year'!$AQ:$AQ,$C145)</f>
        <v>199587703.88819999</v>
      </c>
      <c r="Q145" s="45">
        <f>SUMIFS('IEA production stats by year'!Z:Z,'IEA production stats by year'!$E:$E,$D145,'IEA production stats by year'!$AQ:$AQ,$C145)</f>
        <v>193724075.30250001</v>
      </c>
      <c r="R145" s="45">
        <f>SUMIFS('IEA production stats by year'!AA:AA,'IEA production stats by year'!$E:$E,$D145,'IEA production stats by year'!$AQ:$AQ,$C145)</f>
        <v>200114076.87510002</v>
      </c>
      <c r="S145" s="45">
        <f>SUMIFS('IEA production stats by year'!AB:AB,'IEA production stats by year'!$E:$E,$D145,'IEA production stats by year'!$AQ:$AQ,$C145)</f>
        <v>204334523.58240002</v>
      </c>
      <c r="T145" s="45">
        <f>SUMIFS('IEA production stats by year'!AC:AC,'IEA production stats by year'!$E:$E,$D145,'IEA production stats by year'!$AQ:$AQ,$C145)</f>
        <v>208799576.1877</v>
      </c>
      <c r="U145" s="45">
        <f>SUMIFS('IEA production stats by year'!AD:AD,'IEA production stats by year'!$E:$E,$D145,'IEA production stats by year'!$AQ:$AQ,$C145)</f>
        <v>212874283.6027</v>
      </c>
      <c r="V145" s="45">
        <f>SUMIFS('IEA production stats by year'!AE:AE,'IEA production stats by year'!$E:$E,$D145,'IEA production stats by year'!$AQ:$AQ,$C145)</f>
        <v>219689154.06489998</v>
      </c>
      <c r="W145" s="45">
        <f>SUMIFS('IEA production stats by year'!AF:AF,'IEA production stats by year'!$E:$E,$D145,'IEA production stats by year'!$AQ:$AQ,$C145)</f>
        <v>223496904.14110002</v>
      </c>
      <c r="X145" s="45">
        <f>SUMIFS('IEA production stats by year'!AG:AG,'IEA production stats by year'!$E:$E,$D145,'IEA production stats by year'!$AQ:$AQ,$C145)</f>
        <v>221080262.176</v>
      </c>
      <c r="Y145" s="45">
        <f>SUMIFS('IEA production stats by year'!AH:AH,'IEA production stats by year'!$E:$E,$D145,'IEA production stats by year'!$AQ:$AQ,$C145)</f>
        <v>224253144.3091</v>
      </c>
      <c r="Z145" s="45">
        <f>SUMIFS('IEA production stats by year'!AI:AI,'IEA production stats by year'!$E:$E,$D145,'IEA production stats by year'!$AQ:$AQ,$C145)</f>
        <v>233207106.04430002</v>
      </c>
      <c r="AA145" s="45">
        <f>SUMIFS('IEA production stats by year'!AJ:AJ,'IEA production stats by year'!$E:$E,$D145,'IEA production stats by year'!$AQ:$AQ,$C145)</f>
        <v>239053674.12319997</v>
      </c>
      <c r="AB145" s="45">
        <f>SUMIFS('IEA production stats by year'!AK:AK,'IEA production stats by year'!$E:$E,$D145,'IEA production stats by year'!$AQ:$AQ,$C145)</f>
        <v>228330478.05729997</v>
      </c>
      <c r="AC145" s="45">
        <f>SUMIFS('IEA production stats by year'!AL:AL,'IEA production stats by year'!$E:$E,$D145,'IEA production stats by year'!$AQ:$AQ,$C145)</f>
        <v>174350826.06380004</v>
      </c>
      <c r="AD145" s="58">
        <f>COUNTIFS('Country groupings'!$F:$F,$C145)-SUMIFS('IEA production stats (counts)'!Q:Q,'IEA production stats (counts)'!$E:$E,$D145,'IEA production stats (counts)'!$AQ:$AQ,$C145)</f>
        <v>6</v>
      </c>
      <c r="AE145" s="58">
        <f>COUNTIFS('Country groupings'!$F:$F,$C145)-SUMIFS('IEA production stats (counts)'!R:R,'IEA production stats (counts)'!$E:$E,$D145,'IEA production stats (counts)'!$AQ:$AQ,$C145)</f>
        <v>6</v>
      </c>
      <c r="AF145" s="58">
        <f>COUNTIFS('Country groupings'!$F:$F,$C145)-SUMIFS('IEA production stats (counts)'!S:S,'IEA production stats (counts)'!$E:$E,$D145,'IEA production stats (counts)'!$AQ:$AQ,$C145)</f>
        <v>6</v>
      </c>
      <c r="AG145" s="58">
        <f>COUNTIFS('Country groupings'!$F:$F,$C145)-SUMIFS('IEA production stats (counts)'!T:T,'IEA production stats (counts)'!$E:$E,$D145,'IEA production stats (counts)'!$AQ:$AQ,$C145)</f>
        <v>6</v>
      </c>
      <c r="AH145" s="58">
        <f>COUNTIFS('Country groupings'!$F:$F,$C145)-SUMIFS('IEA production stats (counts)'!U:U,'IEA production stats (counts)'!$E:$E,$D145,'IEA production stats (counts)'!$AQ:$AQ,$C145)</f>
        <v>6</v>
      </c>
      <c r="AI145" s="58">
        <f>COUNTIFS('Country groupings'!$F:$F,$C145)-SUMIFS('IEA production stats (counts)'!V:V,'IEA production stats (counts)'!$E:$E,$D145,'IEA production stats (counts)'!$AQ:$AQ,$C145)</f>
        <v>6</v>
      </c>
      <c r="AJ145" s="58">
        <f>COUNTIFS('Country groupings'!$F:$F,$C145)-SUMIFS('IEA production stats (counts)'!W:W,'IEA production stats (counts)'!$E:$E,$D145,'IEA production stats (counts)'!$AQ:$AQ,$C145)</f>
        <v>6</v>
      </c>
      <c r="AK145" s="58">
        <f>COUNTIFS('Country groupings'!$F:$F,$C145)-SUMIFS('IEA production stats (counts)'!X:X,'IEA production stats (counts)'!$E:$E,$D145,'IEA production stats (counts)'!$AQ:$AQ,$C145)</f>
        <v>6</v>
      </c>
      <c r="AL145" s="58">
        <f>COUNTIFS('Country groupings'!$F:$F,$C145)-SUMIFS('IEA production stats (counts)'!Y:Y,'IEA production stats (counts)'!$E:$E,$D145,'IEA production stats (counts)'!$AQ:$AQ,$C145)</f>
        <v>6</v>
      </c>
      <c r="AM145" s="58">
        <f>COUNTIFS('Country groupings'!$F:$F,$C145)-SUMIFS('IEA production stats (counts)'!Z:Z,'IEA production stats (counts)'!$E:$E,$D145,'IEA production stats (counts)'!$AQ:$AQ,$C145)</f>
        <v>6</v>
      </c>
      <c r="AN145" s="58">
        <f>COUNTIFS('Country groupings'!$F:$F,$C145)-SUMIFS('IEA production stats (counts)'!AA:AA,'IEA production stats (counts)'!$E:$E,$D145,'IEA production stats (counts)'!$AQ:$AQ,$C145)</f>
        <v>6</v>
      </c>
      <c r="AO145" s="58">
        <f>COUNTIFS('Country groupings'!$F:$F,$C145)-SUMIFS('IEA production stats (counts)'!AB:AB,'IEA production stats (counts)'!$E:$E,$D145,'IEA production stats (counts)'!$AQ:$AQ,$C145)</f>
        <v>6</v>
      </c>
      <c r="AP145" s="58">
        <f>COUNTIFS('Country groupings'!$F:$F,$C145)-SUMIFS('IEA production stats (counts)'!AC:AC,'IEA production stats (counts)'!$E:$E,$D145,'IEA production stats (counts)'!$AQ:$AQ,$C145)</f>
        <v>6</v>
      </c>
      <c r="AQ145" s="58">
        <f>COUNTIFS('Country groupings'!$F:$F,$C145)-SUMIFS('IEA production stats (counts)'!AD:AD,'IEA production stats (counts)'!$E:$E,$D145,'IEA production stats (counts)'!$AQ:$AQ,$C145)</f>
        <v>6</v>
      </c>
      <c r="AR145" s="58">
        <f>COUNTIFS('Country groupings'!$F:$F,$C145)-SUMIFS('IEA production stats (counts)'!AE:AE,'IEA production stats (counts)'!$E:$E,$D145,'IEA production stats (counts)'!$AQ:$AQ,$C145)</f>
        <v>6</v>
      </c>
      <c r="AS145" s="58">
        <f>COUNTIFS('Country groupings'!$F:$F,$C145)-SUMIFS('IEA production stats (counts)'!AF:AF,'IEA production stats (counts)'!$E:$E,$D145,'IEA production stats (counts)'!$AQ:$AQ,$C145)</f>
        <v>6</v>
      </c>
      <c r="AT145" s="58">
        <f>COUNTIFS('Country groupings'!$F:$F,$C145)-SUMIFS('IEA production stats (counts)'!AG:AG,'IEA production stats (counts)'!$E:$E,$D145,'IEA production stats (counts)'!$AQ:$AQ,$C145)</f>
        <v>6</v>
      </c>
      <c r="AU145" s="58">
        <f>COUNTIFS('Country groupings'!$F:$F,$C145)-SUMIFS('IEA production stats (counts)'!AH:AH,'IEA production stats (counts)'!$E:$E,$D145,'IEA production stats (counts)'!$AQ:$AQ,$C145)</f>
        <v>6</v>
      </c>
      <c r="AV145" s="58">
        <f>COUNTIFS('Country groupings'!$F:$F,$C145)-SUMIFS('IEA production stats (counts)'!AI:AI,'IEA production stats (counts)'!$E:$E,$D145,'IEA production stats (counts)'!$AQ:$AQ,$C145)</f>
        <v>6</v>
      </c>
      <c r="AW145" s="58">
        <f>COUNTIFS('Country groupings'!$F:$F,$C145)-SUMIFS('IEA production stats (counts)'!AJ:AJ,'IEA production stats (counts)'!$E:$E,$D145,'IEA production stats (counts)'!$AQ:$AQ,$C145)</f>
        <v>6</v>
      </c>
      <c r="AX145" s="58">
        <f>COUNTIFS('Country groupings'!$F:$F,$C145)-SUMIFS('IEA production stats (counts)'!AK:AK,'IEA production stats (counts)'!$E:$E,$D145,'IEA production stats (counts)'!$AQ:$AQ,$C145)</f>
        <v>6</v>
      </c>
      <c r="AY145" s="58">
        <f>COUNTIFS('Country groupings'!$F:$F,$C145)-SUMIFS('IEA production stats (counts)'!AL:AL,'IEA production stats (counts)'!$E:$E,$D145,'IEA production stats (counts)'!$AQ:$AQ,$C145)</f>
        <v>14</v>
      </c>
      <c r="AZ145" s="62">
        <f>SUMIFS('IEA production stats (counts)'!Q:Q,'IEA production stats (counts)'!$E:$E,$D145,'IEA production stats (counts)'!$AQ:$AQ,$C145)</f>
        <v>44</v>
      </c>
      <c r="BA145" s="62">
        <f>SUMIFS('IEA production stats (counts)'!R:R,'IEA production stats (counts)'!$E:$E,$D145,'IEA production stats (counts)'!$AQ:$AQ,$C145)</f>
        <v>44</v>
      </c>
      <c r="BB145" s="62">
        <f>SUMIFS('IEA production stats (counts)'!S:S,'IEA production stats (counts)'!$E:$E,$D145,'IEA production stats (counts)'!$AQ:$AQ,$C145)</f>
        <v>44</v>
      </c>
      <c r="BC145" s="62">
        <f>SUMIFS('IEA production stats (counts)'!T:T,'IEA production stats (counts)'!$E:$E,$D145,'IEA production stats (counts)'!$AQ:$AQ,$C145)</f>
        <v>44</v>
      </c>
      <c r="BD145" s="62">
        <f>SUMIFS('IEA production stats (counts)'!U:U,'IEA production stats (counts)'!$E:$E,$D145,'IEA production stats (counts)'!$AQ:$AQ,$C145)</f>
        <v>44</v>
      </c>
      <c r="BE145" s="62">
        <f>SUMIFS('IEA production stats (counts)'!V:V,'IEA production stats (counts)'!$E:$E,$D145,'IEA production stats (counts)'!$AQ:$AQ,$C145)</f>
        <v>44</v>
      </c>
      <c r="BF145" s="62">
        <f>SUMIFS('IEA production stats (counts)'!W:W,'IEA production stats (counts)'!$E:$E,$D145,'IEA production stats (counts)'!$AQ:$AQ,$C145)</f>
        <v>44</v>
      </c>
      <c r="BG145" s="62">
        <f>SUMIFS('IEA production stats (counts)'!X:X,'IEA production stats (counts)'!$E:$E,$D145,'IEA production stats (counts)'!$AQ:$AQ,$C145)</f>
        <v>44</v>
      </c>
      <c r="BH145" s="62">
        <f>SUMIFS('IEA production stats (counts)'!Y:Y,'IEA production stats (counts)'!$E:$E,$D145,'IEA production stats (counts)'!$AQ:$AQ,$C145)</f>
        <v>44</v>
      </c>
      <c r="BI145" s="62">
        <f>SUMIFS('IEA production stats (counts)'!Z:Z,'IEA production stats (counts)'!$E:$E,$D145,'IEA production stats (counts)'!$AQ:$AQ,$C145)</f>
        <v>44</v>
      </c>
      <c r="BJ145" s="62">
        <f>SUMIFS('IEA production stats (counts)'!AA:AA,'IEA production stats (counts)'!$E:$E,$D145,'IEA production stats (counts)'!$AQ:$AQ,$C145)</f>
        <v>44</v>
      </c>
      <c r="BK145" s="62">
        <f>SUMIFS('IEA production stats (counts)'!AB:AB,'IEA production stats (counts)'!$E:$E,$D145,'IEA production stats (counts)'!$AQ:$AQ,$C145)</f>
        <v>44</v>
      </c>
      <c r="BL145" s="62">
        <f>SUMIFS('IEA production stats (counts)'!AC:AC,'IEA production stats (counts)'!$E:$E,$D145,'IEA production stats (counts)'!$AQ:$AQ,$C145)</f>
        <v>44</v>
      </c>
      <c r="BM145" s="62">
        <f>SUMIFS('IEA production stats (counts)'!AD:AD,'IEA production stats (counts)'!$E:$E,$D145,'IEA production stats (counts)'!$AQ:$AQ,$C145)</f>
        <v>44</v>
      </c>
      <c r="BN145" s="62">
        <f>SUMIFS('IEA production stats (counts)'!AE:AE,'IEA production stats (counts)'!$E:$E,$D145,'IEA production stats (counts)'!$AQ:$AQ,$C145)</f>
        <v>44</v>
      </c>
      <c r="BO145" s="62">
        <f>SUMIFS('IEA production stats (counts)'!AF:AF,'IEA production stats (counts)'!$E:$E,$D145,'IEA production stats (counts)'!$AQ:$AQ,$C145)</f>
        <v>44</v>
      </c>
      <c r="BP145" s="62">
        <f>SUMIFS('IEA production stats (counts)'!AG:AG,'IEA production stats (counts)'!$E:$E,$D145,'IEA production stats (counts)'!$AQ:$AQ,$C145)</f>
        <v>44</v>
      </c>
      <c r="BQ145" s="62">
        <f>SUMIFS('IEA production stats (counts)'!AH:AH,'IEA production stats (counts)'!$E:$E,$D145,'IEA production stats (counts)'!$AQ:$AQ,$C145)</f>
        <v>44</v>
      </c>
      <c r="BR145" s="62">
        <f>SUMIFS('IEA production stats (counts)'!AI:AI,'IEA production stats (counts)'!$E:$E,$D145,'IEA production stats (counts)'!$AQ:$AQ,$C145)</f>
        <v>44</v>
      </c>
      <c r="BS145" s="62">
        <f>SUMIFS('IEA production stats (counts)'!AJ:AJ,'IEA production stats (counts)'!$E:$E,$D145,'IEA production stats (counts)'!$AQ:$AQ,$C145)</f>
        <v>44</v>
      </c>
      <c r="BT145" s="62">
        <f>SUMIFS('IEA production stats (counts)'!AK:AK,'IEA production stats (counts)'!$E:$E,$D145,'IEA production stats (counts)'!$AQ:$AQ,$C145)</f>
        <v>44</v>
      </c>
      <c r="BU145" s="62">
        <f>SUMIFS('IEA production stats (counts)'!AL:AL,'IEA production stats (counts)'!$E:$E,$D145,'IEA production stats (counts)'!$AQ:$AQ,$C145)</f>
        <v>36</v>
      </c>
      <c r="BV145" s="66">
        <f t="shared" si="55"/>
        <v>88</v>
      </c>
      <c r="BW145" s="66">
        <f t="shared" si="74"/>
        <v>88</v>
      </c>
      <c r="BX145" s="66">
        <f t="shared" si="75"/>
        <v>88</v>
      </c>
      <c r="BY145" s="66">
        <f t="shared" si="76"/>
        <v>88</v>
      </c>
      <c r="BZ145" s="66">
        <f t="shared" si="56"/>
        <v>88</v>
      </c>
      <c r="CA145" s="66">
        <f t="shared" si="57"/>
        <v>88</v>
      </c>
      <c r="CB145" s="66">
        <f t="shared" si="58"/>
        <v>88</v>
      </c>
      <c r="CC145" s="66">
        <f t="shared" si="59"/>
        <v>88</v>
      </c>
      <c r="CD145" s="66">
        <f t="shared" si="60"/>
        <v>88</v>
      </c>
      <c r="CE145" s="66">
        <f t="shared" si="61"/>
        <v>88</v>
      </c>
      <c r="CF145" s="66">
        <f t="shared" si="62"/>
        <v>88</v>
      </c>
      <c r="CG145" s="66">
        <f t="shared" si="63"/>
        <v>88</v>
      </c>
      <c r="CH145" s="66">
        <f t="shared" si="64"/>
        <v>88</v>
      </c>
      <c r="CI145" s="66">
        <f t="shared" si="65"/>
        <v>88</v>
      </c>
      <c r="CJ145" s="66">
        <f t="shared" si="66"/>
        <v>88</v>
      </c>
      <c r="CK145" s="66">
        <f t="shared" si="67"/>
        <v>88</v>
      </c>
      <c r="CL145" s="66">
        <f t="shared" si="68"/>
        <v>88</v>
      </c>
      <c r="CM145" s="66">
        <f t="shared" si="69"/>
        <v>88</v>
      </c>
      <c r="CN145" s="66">
        <f t="shared" si="70"/>
        <v>88</v>
      </c>
      <c r="CO145" s="66">
        <f t="shared" si="71"/>
        <v>88</v>
      </c>
      <c r="CP145" s="66">
        <f t="shared" si="72"/>
        <v>88</v>
      </c>
      <c r="CQ145" s="66">
        <f t="shared" si="73"/>
        <v>72</v>
      </c>
    </row>
    <row r="146" spans="1:95" x14ac:dyDescent="0.25">
      <c r="A146" s="5" t="str">
        <f>B146&amp;D146</f>
        <v>900HYDRO</v>
      </c>
      <c r="B146" s="3">
        <v>900</v>
      </c>
      <c r="C146" t="str">
        <f>VLOOKUP($B146,'Lookup codes'!$A:$C,2,FALSE)</f>
        <v>World</v>
      </c>
      <c r="D146" t="s">
        <v>539</v>
      </c>
      <c r="E146" t="s">
        <v>540</v>
      </c>
      <c r="F146" t="s">
        <v>794</v>
      </c>
      <c r="G146" t="s">
        <v>528</v>
      </c>
      <c r="H146" s="45">
        <f>SUMIFS('IEA production stats by year'!Q:Q,'IEA production stats by year'!$E:$E,$D146,'IEA production stats by year'!$AM:$AM,"&lt;&gt;#N/A")</f>
        <v>9361708.2670000028</v>
      </c>
      <c r="I146" s="45">
        <f>SUMIFS('IEA production stats by year'!R:R,'IEA production stats by year'!$E:$E,$D146,'IEA production stats by year'!$AM:$AM,"&lt;&gt;#N/A")</f>
        <v>9153902.9813000076</v>
      </c>
      <c r="J146" s="45">
        <f>SUMIFS('IEA production stats by year'!S:S,'IEA production stats by year'!$E:$E,$D146,'IEA production stats by year'!$AM:$AM,"&lt;&gt;#N/A")</f>
        <v>9419051.6097000018</v>
      </c>
      <c r="K146" s="45">
        <f>SUMIFS('IEA production stats by year'!T:T,'IEA production stats by year'!$E:$E,$D146,'IEA production stats by year'!$AM:$AM,"&lt;&gt;#N/A")</f>
        <v>9467340.9424999952</v>
      </c>
      <c r="L146" s="45">
        <f>SUMIFS('IEA production stats by year'!U:U,'IEA production stats by year'!$E:$E,$D146,'IEA production stats by year'!$AM:$AM,"&lt;&gt;#N/A")</f>
        <v>10072455.835099999</v>
      </c>
      <c r="M146" s="45">
        <f>SUMIFS('IEA production stats by year'!V:V,'IEA production stats by year'!$E:$E,$D146,'IEA production stats by year'!$AM:$AM,"&lt;&gt;#N/A")</f>
        <v>10510851.974300001</v>
      </c>
      <c r="N146" s="45">
        <f>SUMIFS('IEA production stats by year'!W:W,'IEA production stats by year'!$E:$E,$D146,'IEA production stats by year'!$AM:$AM,"&lt;&gt;#N/A")</f>
        <v>10883943.177600002</v>
      </c>
      <c r="O146" s="45">
        <f>SUMIFS('IEA production stats by year'!X:X,'IEA production stats by year'!$E:$E,$D146,'IEA production stats by year'!$AM:$AM,"&lt;&gt;#N/A")</f>
        <v>11027136.032800006</v>
      </c>
      <c r="P146" s="45">
        <f>SUMIFS('IEA production stats by year'!Y:Y,'IEA production stats by year'!$E:$E,$D146,'IEA production stats by year'!$AM:$AM,"&lt;&gt;#N/A")</f>
        <v>11479242.300900005</v>
      </c>
      <c r="Q146" s="45">
        <f>SUMIFS('IEA production stats by year'!Z:Z,'IEA production stats by year'!$E:$E,$D146,'IEA production stats by year'!$AM:$AM,"&lt;&gt;#N/A")</f>
        <v>11685393.793</v>
      </c>
      <c r="R146" s="45">
        <f>SUMIFS('IEA production stats by year'!AA:AA,'IEA production stats by year'!$E:$E,$D146,'IEA production stats by year'!$AM:$AM,"&lt;&gt;#N/A")</f>
        <v>12343729.177700002</v>
      </c>
      <c r="S146" s="45">
        <f>SUMIFS('IEA production stats by year'!AB:AB,'IEA production stats by year'!$E:$E,$D146,'IEA production stats by year'!$AM:$AM,"&lt;&gt;#N/A")</f>
        <v>12568410.060199996</v>
      </c>
      <c r="T146" s="45">
        <f>SUMIFS('IEA production stats by year'!AC:AC,'IEA production stats by year'!$E:$E,$D146,'IEA production stats by year'!$AM:$AM,"&lt;&gt;#N/A")</f>
        <v>13152611.036199994</v>
      </c>
      <c r="U146" s="45">
        <f>SUMIFS('IEA production stats by year'!AD:AD,'IEA production stats by year'!$E:$E,$D146,'IEA production stats by year'!$AM:$AM,"&lt;&gt;#N/A")</f>
        <v>13626941.759999996</v>
      </c>
      <c r="V146" s="45">
        <f>SUMIFS('IEA production stats by year'!AE:AE,'IEA production stats by year'!$E:$E,$D146,'IEA production stats by year'!$AM:$AM,"&lt;&gt;#N/A")</f>
        <v>13925748.271099996</v>
      </c>
      <c r="W146" s="45">
        <f>SUMIFS('IEA production stats by year'!AF:AF,'IEA production stats by year'!$E:$E,$D146,'IEA production stats by year'!$AM:$AM,"&lt;&gt;#N/A")</f>
        <v>13941212.916399995</v>
      </c>
      <c r="X146" s="45">
        <f>SUMIFS('IEA production stats by year'!AG:AG,'IEA production stats by year'!$E:$E,$D146,'IEA production stats by year'!$AM:$AM,"&lt;&gt;#N/A")</f>
        <v>14431728.518899992</v>
      </c>
      <c r="Y146" s="45">
        <f>SUMIFS('IEA production stats by year'!AH:AH,'IEA production stats by year'!$E:$E,$D146,'IEA production stats by year'!$AM:$AM,"&lt;&gt;#N/A")</f>
        <v>14587871.545499999</v>
      </c>
      <c r="Z146" s="45">
        <f>SUMIFS('IEA production stats by year'!AI:AI,'IEA production stats by year'!$E:$E,$D146,'IEA production stats by year'!$AM:$AM,"&lt;&gt;#N/A")</f>
        <v>15057607.812299997</v>
      </c>
      <c r="AA146" s="45">
        <f>SUMIFS('IEA production stats by year'!AJ:AJ,'IEA production stats by year'!$E:$E,$D146,'IEA production stats by year'!$AM:$AM,"&lt;&gt;#N/A")</f>
        <v>15164161.705100005</v>
      </c>
      <c r="AB146" s="45">
        <f>SUMIFS('IEA production stats by year'!AK:AK,'IEA production stats by year'!$E:$E,$D146,'IEA production stats by year'!$AM:$AM,"&lt;&gt;#N/A")</f>
        <v>15550585.604899999</v>
      </c>
      <c r="AC146" s="45">
        <f>SUMIFS('IEA production stats by year'!AL:AL,'IEA production stats by year'!$E:$E,$D146,'IEA production stats by year'!$AM:$AM,"&lt;&gt;#N/A")</f>
        <v>7683725.6571000004</v>
      </c>
      <c r="AD146" s="58">
        <f>193-SUMIFS('IEA production stats (counts)'!Q:Q,'IEA production stats (counts)'!$E:$E,$D146,'IEA production stats by year'!$AM:$AM,"&lt;&gt;#N/A")</f>
        <v>50</v>
      </c>
      <c r="AE146" s="58">
        <f>193-SUMIFS('IEA production stats (counts)'!R:R,'IEA production stats (counts)'!$E:$E,$D146,'IEA production stats by year'!$AM:$AM,"&lt;&gt;#N/A")</f>
        <v>50</v>
      </c>
      <c r="AF146" s="58">
        <f>193-SUMIFS('IEA production stats (counts)'!S:S,'IEA production stats (counts)'!$E:$E,$D146,'IEA production stats by year'!$AM:$AM,"&lt;&gt;#N/A")</f>
        <v>50</v>
      </c>
      <c r="AG146" s="58">
        <f>193-SUMIFS('IEA production stats (counts)'!T:T,'IEA production stats (counts)'!$E:$E,$D146,'IEA production stats by year'!$AM:$AM,"&lt;&gt;#N/A")</f>
        <v>50</v>
      </c>
      <c r="AH146" s="58">
        <f>193-SUMIFS('IEA production stats (counts)'!U:U,'IEA production stats (counts)'!$E:$E,$D146,'IEA production stats by year'!$AM:$AM,"&lt;&gt;#N/A")</f>
        <v>50</v>
      </c>
      <c r="AI146" s="58">
        <f>193-SUMIFS('IEA production stats (counts)'!V:V,'IEA production stats (counts)'!$E:$E,$D146,'IEA production stats by year'!$AM:$AM,"&lt;&gt;#N/A")</f>
        <v>49</v>
      </c>
      <c r="AJ146" s="58">
        <f>193-SUMIFS('IEA production stats (counts)'!W:W,'IEA production stats (counts)'!$E:$E,$D146,'IEA production stats by year'!$AM:$AM,"&lt;&gt;#N/A")</f>
        <v>49</v>
      </c>
      <c r="AK146" s="58">
        <f>193-SUMIFS('IEA production stats (counts)'!X:X,'IEA production stats (counts)'!$E:$E,$D146,'IEA production stats by year'!$AM:$AM,"&lt;&gt;#N/A")</f>
        <v>49</v>
      </c>
      <c r="AL146" s="58">
        <f>193-SUMIFS('IEA production stats (counts)'!Y:Y,'IEA production stats (counts)'!$E:$E,$D146,'IEA production stats by year'!$AM:$AM,"&lt;&gt;#N/A")</f>
        <v>49</v>
      </c>
      <c r="AM146" s="58">
        <f>193-SUMIFS('IEA production stats (counts)'!Z:Z,'IEA production stats (counts)'!$E:$E,$D146,'IEA production stats by year'!$AM:$AM,"&lt;&gt;#N/A")</f>
        <v>49</v>
      </c>
      <c r="AN146" s="58">
        <f>193-SUMIFS('IEA production stats (counts)'!AA:AA,'IEA production stats (counts)'!$E:$E,$D146,'IEA production stats by year'!$AM:$AM,"&lt;&gt;#N/A")</f>
        <v>49</v>
      </c>
      <c r="AO146" s="58">
        <f>193-SUMIFS('IEA production stats (counts)'!AB:AB,'IEA production stats (counts)'!$E:$E,$D146,'IEA production stats by year'!$AM:$AM,"&lt;&gt;#N/A")</f>
        <v>49</v>
      </c>
      <c r="AP146" s="58">
        <f>193-SUMIFS('IEA production stats (counts)'!AC:AC,'IEA production stats (counts)'!$E:$E,$D146,'IEA production stats by year'!$AM:$AM,"&lt;&gt;#N/A")</f>
        <v>48</v>
      </c>
      <c r="AQ146" s="58">
        <f>193-SUMIFS('IEA production stats (counts)'!AD:AD,'IEA production stats (counts)'!$E:$E,$D146,'IEA production stats by year'!$AM:$AM,"&lt;&gt;#N/A")</f>
        <v>48</v>
      </c>
      <c r="AR146" s="58">
        <f>193-SUMIFS('IEA production stats (counts)'!AE:AE,'IEA production stats (counts)'!$E:$E,$D146,'IEA production stats by year'!$AM:$AM,"&lt;&gt;#N/A")</f>
        <v>48</v>
      </c>
      <c r="AS146" s="58">
        <f>193-SUMIFS('IEA production stats (counts)'!AF:AF,'IEA production stats (counts)'!$E:$E,$D146,'IEA production stats by year'!$AM:$AM,"&lt;&gt;#N/A")</f>
        <v>48</v>
      </c>
      <c r="AT146" s="58">
        <f>193-SUMIFS('IEA production stats (counts)'!AG:AG,'IEA production stats (counts)'!$E:$E,$D146,'IEA production stats by year'!$AM:$AM,"&lt;&gt;#N/A")</f>
        <v>49</v>
      </c>
      <c r="AU146" s="58">
        <f>193-SUMIFS('IEA production stats (counts)'!AH:AH,'IEA production stats (counts)'!$E:$E,$D146,'IEA production stats by year'!$AM:$AM,"&lt;&gt;#N/A")</f>
        <v>49</v>
      </c>
      <c r="AV146" s="58">
        <f>193-SUMIFS('IEA production stats (counts)'!AI:AI,'IEA production stats (counts)'!$E:$E,$D146,'IEA production stats by year'!$AM:$AM,"&lt;&gt;#N/A")</f>
        <v>49</v>
      </c>
      <c r="AW146" s="58">
        <f>193-SUMIFS('IEA production stats (counts)'!AJ:AJ,'IEA production stats (counts)'!$E:$E,$D146,'IEA production stats by year'!$AM:$AM,"&lt;&gt;#N/A")</f>
        <v>49</v>
      </c>
      <c r="AX146" s="58">
        <f>193-SUMIFS('IEA production stats (counts)'!AK:AK,'IEA production stats (counts)'!$E:$E,$D146,'IEA production stats by year'!$AM:$AM,"&lt;&gt;#N/A")</f>
        <v>49</v>
      </c>
      <c r="AY146" s="58">
        <f>193-SUMIFS('IEA production stats (counts)'!AL:AL,'IEA production stats (counts)'!$E:$E,$D146,'IEA production stats by year'!$AM:$AM,"&lt;&gt;#N/A")</f>
        <v>138</v>
      </c>
      <c r="AZ146" s="62">
        <f>SUMIFS('IEA production stats (counts)'!Q:Q,'IEA production stats (counts)'!$E:$E,$D146,'IEA production stats by year'!$AM:$AM,"&lt;&gt;#N/A")</f>
        <v>143</v>
      </c>
      <c r="BA146" s="62">
        <f>SUMIFS('IEA production stats (counts)'!R:R,'IEA production stats (counts)'!$E:$E,$D146,'IEA production stats by year'!$AM:$AM,"&lt;&gt;#N/A")</f>
        <v>143</v>
      </c>
      <c r="BB146" s="62">
        <f>SUMIFS('IEA production stats (counts)'!S:S,'IEA production stats (counts)'!$E:$E,$D146,'IEA production stats by year'!$AM:$AM,"&lt;&gt;#N/A")</f>
        <v>143</v>
      </c>
      <c r="BC146" s="62">
        <f>SUMIFS('IEA production stats (counts)'!T:T,'IEA production stats (counts)'!$E:$E,$D146,'IEA production stats by year'!$AM:$AM,"&lt;&gt;#N/A")</f>
        <v>143</v>
      </c>
      <c r="BD146" s="62">
        <f>SUMIFS('IEA production stats (counts)'!U:U,'IEA production stats (counts)'!$E:$E,$D146,'IEA production stats by year'!$AM:$AM,"&lt;&gt;#N/A")</f>
        <v>143</v>
      </c>
      <c r="BE146" s="62">
        <f>SUMIFS('IEA production stats (counts)'!V:V,'IEA production stats (counts)'!$E:$E,$D146,'IEA production stats by year'!$AM:$AM,"&lt;&gt;#N/A")</f>
        <v>144</v>
      </c>
      <c r="BF146" s="62">
        <f>SUMIFS('IEA production stats (counts)'!W:W,'IEA production stats (counts)'!$E:$E,$D146,'IEA production stats by year'!$AM:$AM,"&lt;&gt;#N/A")</f>
        <v>144</v>
      </c>
      <c r="BG146" s="62">
        <f>SUMIFS('IEA production stats (counts)'!X:X,'IEA production stats (counts)'!$E:$E,$D146,'IEA production stats by year'!$AM:$AM,"&lt;&gt;#N/A")</f>
        <v>144</v>
      </c>
      <c r="BH146" s="62">
        <f>SUMIFS('IEA production stats (counts)'!Y:Y,'IEA production stats (counts)'!$E:$E,$D146,'IEA production stats by year'!$AM:$AM,"&lt;&gt;#N/A")</f>
        <v>144</v>
      </c>
      <c r="BI146" s="62">
        <f>SUMIFS('IEA production stats (counts)'!Z:Z,'IEA production stats (counts)'!$E:$E,$D146,'IEA production stats by year'!$AM:$AM,"&lt;&gt;#N/A")</f>
        <v>144</v>
      </c>
      <c r="BJ146" s="62">
        <f>SUMIFS('IEA production stats (counts)'!AA:AA,'IEA production stats (counts)'!$E:$E,$D146,'IEA production stats by year'!$AM:$AM,"&lt;&gt;#N/A")</f>
        <v>144</v>
      </c>
      <c r="BK146" s="62">
        <f>SUMIFS('IEA production stats (counts)'!AB:AB,'IEA production stats (counts)'!$E:$E,$D146,'IEA production stats by year'!$AM:$AM,"&lt;&gt;#N/A")</f>
        <v>144</v>
      </c>
      <c r="BL146" s="62">
        <f>SUMIFS('IEA production stats (counts)'!AC:AC,'IEA production stats (counts)'!$E:$E,$D146,'IEA production stats by year'!$AM:$AM,"&lt;&gt;#N/A")</f>
        <v>145</v>
      </c>
      <c r="BM146" s="62">
        <f>SUMIFS('IEA production stats (counts)'!AD:AD,'IEA production stats (counts)'!$E:$E,$D146,'IEA production stats by year'!$AM:$AM,"&lt;&gt;#N/A")</f>
        <v>145</v>
      </c>
      <c r="BN146" s="62">
        <f>SUMIFS('IEA production stats (counts)'!AE:AE,'IEA production stats (counts)'!$E:$E,$D146,'IEA production stats by year'!$AM:$AM,"&lt;&gt;#N/A")</f>
        <v>145</v>
      </c>
      <c r="BO146" s="62">
        <f>SUMIFS('IEA production stats (counts)'!AF:AF,'IEA production stats (counts)'!$E:$E,$D146,'IEA production stats by year'!$AM:$AM,"&lt;&gt;#N/A")</f>
        <v>145</v>
      </c>
      <c r="BP146" s="62">
        <f>SUMIFS('IEA production stats (counts)'!AG:AG,'IEA production stats (counts)'!$E:$E,$D146,'IEA production stats by year'!$AM:$AM,"&lt;&gt;#N/A")</f>
        <v>144</v>
      </c>
      <c r="BQ146" s="62">
        <f>SUMIFS('IEA production stats (counts)'!AH:AH,'IEA production stats (counts)'!$E:$E,$D146,'IEA production stats by year'!$AM:$AM,"&lt;&gt;#N/A")</f>
        <v>144</v>
      </c>
      <c r="BR146" s="62">
        <f>SUMIFS('IEA production stats (counts)'!AI:AI,'IEA production stats (counts)'!$E:$E,$D146,'IEA production stats by year'!$AM:$AM,"&lt;&gt;#N/A")</f>
        <v>144</v>
      </c>
      <c r="BS146" s="62">
        <f>SUMIFS('IEA production stats (counts)'!AJ:AJ,'IEA production stats (counts)'!$E:$E,$D146,'IEA production stats by year'!$AM:$AM,"&lt;&gt;#N/A")</f>
        <v>144</v>
      </c>
      <c r="BT146" s="62">
        <f>SUMIFS('IEA production stats (counts)'!AK:AK,'IEA production stats (counts)'!$E:$E,$D146,'IEA production stats by year'!$AM:$AM,"&lt;&gt;#N/A")</f>
        <v>144</v>
      </c>
      <c r="BU146" s="62">
        <f>SUMIFS('IEA production stats (counts)'!AL:AL,'IEA production stats (counts)'!$E:$E,$D146,'IEA production stats by year'!$AM:$AM,"&lt;&gt;#N/A")</f>
        <v>55</v>
      </c>
      <c r="BV146" s="66">
        <f t="shared" si="55"/>
        <v>74.093264248704656</v>
      </c>
      <c r="BW146" s="66">
        <f t="shared" si="74"/>
        <v>74.093264248704656</v>
      </c>
      <c r="BX146" s="66">
        <f t="shared" si="75"/>
        <v>74.093264248704656</v>
      </c>
      <c r="BY146" s="66">
        <f t="shared" si="76"/>
        <v>74.093264248704656</v>
      </c>
      <c r="BZ146" s="66">
        <f t="shared" si="56"/>
        <v>74.093264248704656</v>
      </c>
      <c r="CA146" s="66">
        <f t="shared" si="57"/>
        <v>74.611398963730565</v>
      </c>
      <c r="CB146" s="66">
        <f t="shared" si="58"/>
        <v>74.611398963730565</v>
      </c>
      <c r="CC146" s="66">
        <f t="shared" si="59"/>
        <v>74.611398963730565</v>
      </c>
      <c r="CD146" s="66">
        <f t="shared" si="60"/>
        <v>74.611398963730565</v>
      </c>
      <c r="CE146" s="66">
        <f t="shared" si="61"/>
        <v>74.611398963730565</v>
      </c>
      <c r="CF146" s="66">
        <f t="shared" si="62"/>
        <v>74.611398963730565</v>
      </c>
      <c r="CG146" s="66">
        <f t="shared" si="63"/>
        <v>74.611398963730565</v>
      </c>
      <c r="CH146" s="66">
        <f t="shared" si="64"/>
        <v>75.129533678756474</v>
      </c>
      <c r="CI146" s="66">
        <f t="shared" si="65"/>
        <v>75.129533678756474</v>
      </c>
      <c r="CJ146" s="66">
        <f t="shared" si="66"/>
        <v>75.129533678756474</v>
      </c>
      <c r="CK146" s="66">
        <f t="shared" si="67"/>
        <v>75.129533678756474</v>
      </c>
      <c r="CL146" s="66">
        <f t="shared" si="68"/>
        <v>74.611398963730565</v>
      </c>
      <c r="CM146" s="66">
        <f t="shared" si="69"/>
        <v>74.611398963730565</v>
      </c>
      <c r="CN146" s="66">
        <f t="shared" si="70"/>
        <v>74.611398963730565</v>
      </c>
      <c r="CO146" s="66">
        <f t="shared" si="71"/>
        <v>74.611398963730565</v>
      </c>
      <c r="CP146" s="66">
        <f t="shared" si="72"/>
        <v>74.611398963730565</v>
      </c>
      <c r="CQ146" s="66">
        <f t="shared" si="73"/>
        <v>28.497409326424872</v>
      </c>
    </row>
    <row r="147" spans="1:95" x14ac:dyDescent="0.25">
      <c r="A147" s="5" t="str">
        <f t="shared" ref="A147:A161" si="77">B147&amp;D147</f>
        <v>900GEOTHERM</v>
      </c>
      <c r="B147" s="3">
        <v>900</v>
      </c>
      <c r="C147" t="str">
        <f>VLOOKUP($B147,'Lookup codes'!$A:$C,2,FALSE)</f>
        <v>World</v>
      </c>
      <c r="D147" t="s">
        <v>610</v>
      </c>
      <c r="E147" t="s">
        <v>611</v>
      </c>
      <c r="F147" t="s">
        <v>794</v>
      </c>
      <c r="G147" t="s">
        <v>528</v>
      </c>
      <c r="H147" s="45">
        <f>SUMIFS('IEA production stats by year'!Q:Q,'IEA production stats by year'!$E:$E,$D147,'IEA production stats by year'!$AM:$AM,"&lt;&gt;#N/A")</f>
        <v>2188358.9099999997</v>
      </c>
      <c r="I147" s="45">
        <f>SUMIFS('IEA production stats by year'!R:R,'IEA production stats by year'!$E:$E,$D147,'IEA production stats by year'!$AM:$AM,"&lt;&gt;#N/A")</f>
        <v>2216589.3930000002</v>
      </c>
      <c r="J147" s="45">
        <f>SUMIFS('IEA production stats by year'!S:S,'IEA production stats by year'!$E:$E,$D147,'IEA production stats by year'!$AM:$AM,"&lt;&gt;#N/A")</f>
        <v>2035854.9169000001</v>
      </c>
      <c r="K147" s="45">
        <f>SUMIFS('IEA production stats by year'!T:T,'IEA production stats by year'!$E:$E,$D147,'IEA production stats by year'!$AM:$AM,"&lt;&gt;#N/A")</f>
        <v>2113466.2648</v>
      </c>
      <c r="L147" s="45">
        <f>SUMIFS('IEA production stats by year'!U:U,'IEA production stats by year'!$E:$E,$D147,'IEA production stats by year'!$AM:$AM,"&lt;&gt;#N/A")</f>
        <v>2214019.4804999996</v>
      </c>
      <c r="M147" s="45">
        <f>SUMIFS('IEA production stats by year'!V:V,'IEA production stats by year'!$E:$E,$D147,'IEA production stats by year'!$AM:$AM,"&lt;&gt;#N/A")</f>
        <v>2236138.8096999996</v>
      </c>
      <c r="N147" s="45">
        <f>SUMIFS('IEA production stats by year'!W:W,'IEA production stats by year'!$E:$E,$D147,'IEA production stats by year'!$AM:$AM,"&lt;&gt;#N/A")</f>
        <v>2292997.9989</v>
      </c>
      <c r="O147" s="45">
        <f>SUMIFS('IEA production stats by year'!X:X,'IEA production stats by year'!$E:$E,$D147,'IEA production stats by year'!$AM:$AM,"&lt;&gt;#N/A")</f>
        <v>2397663.9753999999</v>
      </c>
      <c r="P147" s="45">
        <f>SUMIFS('IEA production stats by year'!Y:Y,'IEA production stats by year'!$E:$E,$D147,'IEA production stats by year'!$AM:$AM,"&lt;&gt;#N/A")</f>
        <v>2425705.3736999999</v>
      </c>
      <c r="Q147" s="45">
        <f>SUMIFS('IEA production stats by year'!Z:Z,'IEA production stats by year'!$E:$E,$D147,'IEA production stats by year'!$AM:$AM,"&lt;&gt;#N/A")</f>
        <v>2548214.9854999995</v>
      </c>
      <c r="R147" s="45">
        <f>SUMIFS('IEA production stats by year'!AA:AA,'IEA production stats by year'!$E:$E,$D147,'IEA production stats by year'!$AM:$AM,"&lt;&gt;#N/A")</f>
        <v>2570183.8664999995</v>
      </c>
      <c r="S147" s="45">
        <f>SUMIFS('IEA production stats by year'!AB:AB,'IEA production stats by year'!$E:$E,$D147,'IEA production stats by year'!$AM:$AM,"&lt;&gt;#N/A")</f>
        <v>2673434.9810000001</v>
      </c>
      <c r="T147" s="45">
        <f>SUMIFS('IEA production stats by year'!AC:AC,'IEA production stats by year'!$E:$E,$D147,'IEA production stats by year'!$AM:$AM,"&lt;&gt;#N/A")</f>
        <v>2735656.5351999989</v>
      </c>
      <c r="U147" s="45">
        <f>SUMIFS('IEA production stats by year'!AD:AD,'IEA production stats by year'!$E:$E,$D147,'IEA production stats by year'!$AM:$AM,"&lt;&gt;#N/A")</f>
        <v>2814660.5050000004</v>
      </c>
      <c r="V147" s="45">
        <f>SUMIFS('IEA production stats by year'!AE:AE,'IEA production stats by year'!$E:$E,$D147,'IEA production stats by year'!$AM:$AM,"&lt;&gt;#N/A")</f>
        <v>3035071.9491999992</v>
      </c>
      <c r="W147" s="45">
        <f>SUMIFS('IEA production stats by year'!AF:AF,'IEA production stats by year'!$E:$E,$D147,'IEA production stats by year'!$AM:$AM,"&lt;&gt;#N/A")</f>
        <v>3222265.0583999995</v>
      </c>
      <c r="X147" s="45">
        <f>SUMIFS('IEA production stats by year'!AG:AG,'IEA production stats by year'!$E:$E,$D147,'IEA production stats by year'!$AM:$AM,"&lt;&gt;#N/A")</f>
        <v>3415137.5613999995</v>
      </c>
      <c r="Y147" s="45">
        <f>SUMIFS('IEA production stats by year'!AH:AH,'IEA production stats by year'!$E:$E,$D147,'IEA production stats by year'!$AM:$AM,"&lt;&gt;#N/A")</f>
        <v>3711470.9716999992</v>
      </c>
      <c r="Z147" s="45">
        <f>SUMIFS('IEA production stats by year'!AI:AI,'IEA production stats by year'!$E:$E,$D147,'IEA production stats by year'!$AM:$AM,"&lt;&gt;#N/A")</f>
        <v>4039891.2673000004</v>
      </c>
      <c r="AA147" s="45">
        <f>SUMIFS('IEA production stats by year'!AJ:AJ,'IEA production stats by year'!$E:$E,$D147,'IEA production stats by year'!$AM:$AM,"&lt;&gt;#N/A")</f>
        <v>4216335.1862000003</v>
      </c>
      <c r="AB147" s="45">
        <f>SUMIFS('IEA production stats by year'!AK:AK,'IEA production stats by year'!$E:$E,$D147,'IEA production stats by year'!$AM:$AM,"&lt;&gt;#N/A")</f>
        <v>4477937.6163999988</v>
      </c>
      <c r="AC147" s="45">
        <f>SUMIFS('IEA production stats by year'!AL:AL,'IEA production stats by year'!$E:$E,$D147,'IEA production stats by year'!$AM:$AM,"&lt;&gt;#N/A")</f>
        <v>1799475.7418</v>
      </c>
      <c r="AD147" s="58">
        <f>193-SUMIFS('IEA production stats (counts)'!Q:Q,'IEA production stats (counts)'!$E:$E,$D147,'IEA production stats by year'!$AM:$AM,"&lt;&gt;#N/A")</f>
        <v>51</v>
      </c>
      <c r="AE147" s="58">
        <f>193-SUMIFS('IEA production stats (counts)'!R:R,'IEA production stats (counts)'!$E:$E,$D147,'IEA production stats by year'!$AM:$AM,"&lt;&gt;#N/A")</f>
        <v>51</v>
      </c>
      <c r="AF147" s="58">
        <f>193-SUMIFS('IEA production stats (counts)'!S:S,'IEA production stats (counts)'!$E:$E,$D147,'IEA production stats by year'!$AM:$AM,"&lt;&gt;#N/A")</f>
        <v>51</v>
      </c>
      <c r="AG147" s="58">
        <f>193-SUMIFS('IEA production stats (counts)'!T:T,'IEA production stats (counts)'!$E:$E,$D147,'IEA production stats by year'!$AM:$AM,"&lt;&gt;#N/A")</f>
        <v>50</v>
      </c>
      <c r="AH147" s="58">
        <f>193-SUMIFS('IEA production stats (counts)'!U:U,'IEA production stats (counts)'!$E:$E,$D147,'IEA production stats by year'!$AM:$AM,"&lt;&gt;#N/A")</f>
        <v>50</v>
      </c>
      <c r="AI147" s="58">
        <f>193-SUMIFS('IEA production stats (counts)'!V:V,'IEA production stats (counts)'!$E:$E,$D147,'IEA production stats by year'!$AM:$AM,"&lt;&gt;#N/A")</f>
        <v>49</v>
      </c>
      <c r="AJ147" s="58">
        <f>193-SUMIFS('IEA production stats (counts)'!W:W,'IEA production stats (counts)'!$E:$E,$D147,'IEA production stats by year'!$AM:$AM,"&lt;&gt;#N/A")</f>
        <v>49</v>
      </c>
      <c r="AK147" s="58">
        <f>193-SUMIFS('IEA production stats (counts)'!X:X,'IEA production stats (counts)'!$E:$E,$D147,'IEA production stats by year'!$AM:$AM,"&lt;&gt;#N/A")</f>
        <v>49</v>
      </c>
      <c r="AL147" s="58">
        <f>193-SUMIFS('IEA production stats (counts)'!Y:Y,'IEA production stats (counts)'!$E:$E,$D147,'IEA production stats by year'!$AM:$AM,"&lt;&gt;#N/A")</f>
        <v>49</v>
      </c>
      <c r="AM147" s="58">
        <f>193-SUMIFS('IEA production stats (counts)'!Z:Z,'IEA production stats (counts)'!$E:$E,$D147,'IEA production stats by year'!$AM:$AM,"&lt;&gt;#N/A")</f>
        <v>49</v>
      </c>
      <c r="AN147" s="58">
        <f>193-SUMIFS('IEA production stats (counts)'!AA:AA,'IEA production stats (counts)'!$E:$E,$D147,'IEA production stats by year'!$AM:$AM,"&lt;&gt;#N/A")</f>
        <v>49</v>
      </c>
      <c r="AO147" s="58">
        <f>193-SUMIFS('IEA production stats (counts)'!AB:AB,'IEA production stats (counts)'!$E:$E,$D147,'IEA production stats by year'!$AM:$AM,"&lt;&gt;#N/A")</f>
        <v>49</v>
      </c>
      <c r="AP147" s="58">
        <f>193-SUMIFS('IEA production stats (counts)'!AC:AC,'IEA production stats (counts)'!$E:$E,$D147,'IEA production stats by year'!$AM:$AM,"&lt;&gt;#N/A")</f>
        <v>48</v>
      </c>
      <c r="AQ147" s="58">
        <f>193-SUMIFS('IEA production stats (counts)'!AD:AD,'IEA production stats (counts)'!$E:$E,$D147,'IEA production stats by year'!$AM:$AM,"&lt;&gt;#N/A")</f>
        <v>48</v>
      </c>
      <c r="AR147" s="58">
        <f>193-SUMIFS('IEA production stats (counts)'!AE:AE,'IEA production stats (counts)'!$E:$E,$D147,'IEA production stats by year'!$AM:$AM,"&lt;&gt;#N/A")</f>
        <v>48</v>
      </c>
      <c r="AS147" s="58">
        <f>193-SUMIFS('IEA production stats (counts)'!AF:AF,'IEA production stats (counts)'!$E:$E,$D147,'IEA production stats by year'!$AM:$AM,"&lt;&gt;#N/A")</f>
        <v>48</v>
      </c>
      <c r="AT147" s="58">
        <f>193-SUMIFS('IEA production stats (counts)'!AG:AG,'IEA production stats (counts)'!$E:$E,$D147,'IEA production stats by year'!$AM:$AM,"&lt;&gt;#N/A")</f>
        <v>48</v>
      </c>
      <c r="AU147" s="58">
        <f>193-SUMIFS('IEA production stats (counts)'!AH:AH,'IEA production stats (counts)'!$E:$E,$D147,'IEA production stats by year'!$AM:$AM,"&lt;&gt;#N/A")</f>
        <v>48</v>
      </c>
      <c r="AV147" s="58">
        <f>193-SUMIFS('IEA production stats (counts)'!AI:AI,'IEA production stats (counts)'!$E:$E,$D147,'IEA production stats by year'!$AM:$AM,"&lt;&gt;#N/A")</f>
        <v>48</v>
      </c>
      <c r="AW147" s="58">
        <f>193-SUMIFS('IEA production stats (counts)'!AJ:AJ,'IEA production stats (counts)'!$E:$E,$D147,'IEA production stats by year'!$AM:$AM,"&lt;&gt;#N/A")</f>
        <v>48</v>
      </c>
      <c r="AX147" s="58">
        <f>193-SUMIFS('IEA production stats (counts)'!AK:AK,'IEA production stats (counts)'!$E:$E,$D147,'IEA production stats by year'!$AM:$AM,"&lt;&gt;#N/A")</f>
        <v>48</v>
      </c>
      <c r="AY147" s="58">
        <f>193-SUMIFS('IEA production stats (counts)'!AL:AL,'IEA production stats (counts)'!$E:$E,$D147,'IEA production stats by year'!$AM:$AM,"&lt;&gt;#N/A")</f>
        <v>137</v>
      </c>
      <c r="AZ147" s="62">
        <f>SUMIFS('IEA production stats (counts)'!Q:Q,'IEA production stats (counts)'!$E:$E,$D147,'IEA production stats by year'!$AM:$AM,"&lt;&gt;#N/A")</f>
        <v>142</v>
      </c>
      <c r="BA147" s="62">
        <f>SUMIFS('IEA production stats (counts)'!R:R,'IEA production stats (counts)'!$E:$E,$D147,'IEA production stats by year'!$AM:$AM,"&lt;&gt;#N/A")</f>
        <v>142</v>
      </c>
      <c r="BB147" s="62">
        <f>SUMIFS('IEA production stats (counts)'!S:S,'IEA production stats (counts)'!$E:$E,$D147,'IEA production stats by year'!$AM:$AM,"&lt;&gt;#N/A")</f>
        <v>142</v>
      </c>
      <c r="BC147" s="62">
        <f>SUMIFS('IEA production stats (counts)'!T:T,'IEA production stats (counts)'!$E:$E,$D147,'IEA production stats by year'!$AM:$AM,"&lt;&gt;#N/A")</f>
        <v>143</v>
      </c>
      <c r="BD147" s="62">
        <f>SUMIFS('IEA production stats (counts)'!U:U,'IEA production stats (counts)'!$E:$E,$D147,'IEA production stats by year'!$AM:$AM,"&lt;&gt;#N/A")</f>
        <v>143</v>
      </c>
      <c r="BE147" s="62">
        <f>SUMIFS('IEA production stats (counts)'!V:V,'IEA production stats (counts)'!$E:$E,$D147,'IEA production stats by year'!$AM:$AM,"&lt;&gt;#N/A")</f>
        <v>144</v>
      </c>
      <c r="BF147" s="62">
        <f>SUMIFS('IEA production stats (counts)'!W:W,'IEA production stats (counts)'!$E:$E,$D147,'IEA production stats by year'!$AM:$AM,"&lt;&gt;#N/A")</f>
        <v>144</v>
      </c>
      <c r="BG147" s="62">
        <f>SUMIFS('IEA production stats (counts)'!X:X,'IEA production stats (counts)'!$E:$E,$D147,'IEA production stats by year'!$AM:$AM,"&lt;&gt;#N/A")</f>
        <v>144</v>
      </c>
      <c r="BH147" s="62">
        <f>SUMIFS('IEA production stats (counts)'!Y:Y,'IEA production stats (counts)'!$E:$E,$D147,'IEA production stats by year'!$AM:$AM,"&lt;&gt;#N/A")</f>
        <v>144</v>
      </c>
      <c r="BI147" s="62">
        <f>SUMIFS('IEA production stats (counts)'!Z:Z,'IEA production stats (counts)'!$E:$E,$D147,'IEA production stats by year'!$AM:$AM,"&lt;&gt;#N/A")</f>
        <v>144</v>
      </c>
      <c r="BJ147" s="62">
        <f>SUMIFS('IEA production stats (counts)'!AA:AA,'IEA production stats (counts)'!$E:$E,$D147,'IEA production stats by year'!$AM:$AM,"&lt;&gt;#N/A")</f>
        <v>144</v>
      </c>
      <c r="BK147" s="62">
        <f>SUMIFS('IEA production stats (counts)'!AB:AB,'IEA production stats (counts)'!$E:$E,$D147,'IEA production stats by year'!$AM:$AM,"&lt;&gt;#N/A")</f>
        <v>144</v>
      </c>
      <c r="BL147" s="62">
        <f>SUMIFS('IEA production stats (counts)'!AC:AC,'IEA production stats (counts)'!$E:$E,$D147,'IEA production stats by year'!$AM:$AM,"&lt;&gt;#N/A")</f>
        <v>145</v>
      </c>
      <c r="BM147" s="62">
        <f>SUMIFS('IEA production stats (counts)'!AD:AD,'IEA production stats (counts)'!$E:$E,$D147,'IEA production stats by year'!$AM:$AM,"&lt;&gt;#N/A")</f>
        <v>145</v>
      </c>
      <c r="BN147" s="62">
        <f>SUMIFS('IEA production stats (counts)'!AE:AE,'IEA production stats (counts)'!$E:$E,$D147,'IEA production stats by year'!$AM:$AM,"&lt;&gt;#N/A")</f>
        <v>145</v>
      </c>
      <c r="BO147" s="62">
        <f>SUMIFS('IEA production stats (counts)'!AF:AF,'IEA production stats (counts)'!$E:$E,$D147,'IEA production stats by year'!$AM:$AM,"&lt;&gt;#N/A")</f>
        <v>145</v>
      </c>
      <c r="BP147" s="62">
        <f>SUMIFS('IEA production stats (counts)'!AG:AG,'IEA production stats (counts)'!$E:$E,$D147,'IEA production stats by year'!$AM:$AM,"&lt;&gt;#N/A")</f>
        <v>145</v>
      </c>
      <c r="BQ147" s="62">
        <f>SUMIFS('IEA production stats (counts)'!AH:AH,'IEA production stats (counts)'!$E:$E,$D147,'IEA production stats by year'!$AM:$AM,"&lt;&gt;#N/A")</f>
        <v>145</v>
      </c>
      <c r="BR147" s="62">
        <f>SUMIFS('IEA production stats (counts)'!AI:AI,'IEA production stats (counts)'!$E:$E,$D147,'IEA production stats by year'!$AM:$AM,"&lt;&gt;#N/A")</f>
        <v>145</v>
      </c>
      <c r="BS147" s="62">
        <f>SUMIFS('IEA production stats (counts)'!AJ:AJ,'IEA production stats (counts)'!$E:$E,$D147,'IEA production stats by year'!$AM:$AM,"&lt;&gt;#N/A")</f>
        <v>145</v>
      </c>
      <c r="BT147" s="62">
        <f>SUMIFS('IEA production stats (counts)'!AK:AK,'IEA production stats (counts)'!$E:$E,$D147,'IEA production stats by year'!$AM:$AM,"&lt;&gt;#N/A")</f>
        <v>145</v>
      </c>
      <c r="BU147" s="62">
        <f>SUMIFS('IEA production stats (counts)'!AL:AL,'IEA production stats (counts)'!$E:$E,$D147,'IEA production stats by year'!$AM:$AM,"&lt;&gt;#N/A")</f>
        <v>56</v>
      </c>
      <c r="BV147" s="66">
        <f t="shared" si="55"/>
        <v>73.575129533678748</v>
      </c>
      <c r="BW147" s="66">
        <f t="shared" si="74"/>
        <v>73.575129533678748</v>
      </c>
      <c r="BX147" s="66">
        <f t="shared" si="75"/>
        <v>73.575129533678748</v>
      </c>
      <c r="BY147" s="66">
        <f t="shared" si="76"/>
        <v>74.093264248704656</v>
      </c>
      <c r="BZ147" s="66">
        <f t="shared" si="56"/>
        <v>74.093264248704656</v>
      </c>
      <c r="CA147" s="66">
        <f t="shared" si="57"/>
        <v>74.611398963730565</v>
      </c>
      <c r="CB147" s="66">
        <f t="shared" si="58"/>
        <v>74.611398963730565</v>
      </c>
      <c r="CC147" s="66">
        <f t="shared" si="59"/>
        <v>74.611398963730565</v>
      </c>
      <c r="CD147" s="66">
        <f t="shared" si="60"/>
        <v>74.611398963730565</v>
      </c>
      <c r="CE147" s="66">
        <f t="shared" si="61"/>
        <v>74.611398963730565</v>
      </c>
      <c r="CF147" s="66">
        <f t="shared" si="62"/>
        <v>74.611398963730565</v>
      </c>
      <c r="CG147" s="66">
        <f t="shared" si="63"/>
        <v>74.611398963730565</v>
      </c>
      <c r="CH147" s="66">
        <f t="shared" si="64"/>
        <v>75.129533678756474</v>
      </c>
      <c r="CI147" s="66">
        <f t="shared" si="65"/>
        <v>75.129533678756474</v>
      </c>
      <c r="CJ147" s="66">
        <f t="shared" si="66"/>
        <v>75.129533678756474</v>
      </c>
      <c r="CK147" s="66">
        <f t="shared" si="67"/>
        <v>75.129533678756474</v>
      </c>
      <c r="CL147" s="66">
        <f t="shared" si="68"/>
        <v>75.129533678756474</v>
      </c>
      <c r="CM147" s="66">
        <f t="shared" si="69"/>
        <v>75.129533678756474</v>
      </c>
      <c r="CN147" s="66">
        <f t="shared" si="70"/>
        <v>75.129533678756474</v>
      </c>
      <c r="CO147" s="66">
        <f t="shared" si="71"/>
        <v>75.129533678756474</v>
      </c>
      <c r="CP147" s="66">
        <f t="shared" si="72"/>
        <v>75.129533678756474</v>
      </c>
      <c r="CQ147" s="66">
        <f t="shared" si="73"/>
        <v>29.015544041450774</v>
      </c>
    </row>
    <row r="148" spans="1:95" x14ac:dyDescent="0.25">
      <c r="A148" s="5" t="str">
        <f t="shared" si="77"/>
        <v>900SOLARPV</v>
      </c>
      <c r="B148" s="3">
        <v>900</v>
      </c>
      <c r="C148" t="str">
        <f>VLOOKUP($B148,'Lookup codes'!$A:$C,2,FALSE)</f>
        <v>World</v>
      </c>
      <c r="D148" t="s">
        <v>612</v>
      </c>
      <c r="E148" t="s">
        <v>613</v>
      </c>
      <c r="F148" t="s">
        <v>794</v>
      </c>
      <c r="G148" t="s">
        <v>528</v>
      </c>
      <c r="H148" s="45">
        <f>SUMIFS('IEA production stats by year'!Q:Q,'IEA production stats by year'!$E:$E,$D148,'IEA production stats by year'!$AM:$AM,"&lt;&gt;#N/A")</f>
        <v>2786.4240000000004</v>
      </c>
      <c r="I148" s="45">
        <f>SUMIFS('IEA production stats by year'!R:R,'IEA production stats by year'!$E:$E,$D148,'IEA production stats by year'!$AM:$AM,"&lt;&gt;#N/A")</f>
        <v>3946.5698000000016</v>
      </c>
      <c r="J148" s="45">
        <f>SUMIFS('IEA production stats by year'!S:S,'IEA production stats by year'!$E:$E,$D148,'IEA production stats by year'!$AM:$AM,"&lt;&gt;#N/A")</f>
        <v>4874.2428000000009</v>
      </c>
      <c r="K148" s="45">
        <f>SUMIFS('IEA production stats by year'!T:T,'IEA production stats by year'!$E:$E,$D148,'IEA production stats by year'!$AM:$AM,"&lt;&gt;#N/A")</f>
        <v>6439.6121999999987</v>
      </c>
      <c r="L148" s="45">
        <f>SUMIFS('IEA production stats by year'!U:U,'IEA production stats by year'!$E:$E,$D148,'IEA production stats by year'!$AM:$AM,"&lt;&gt;#N/A")</f>
        <v>8728.9456000000009</v>
      </c>
      <c r="M148" s="45">
        <f>SUMIFS('IEA production stats by year'!V:V,'IEA production stats by year'!$E:$E,$D148,'IEA production stats by year'!$AM:$AM,"&lt;&gt;#N/A")</f>
        <v>13257.220900000004</v>
      </c>
      <c r="N148" s="45">
        <f>SUMIFS('IEA production stats by year'!W:W,'IEA production stats by year'!$E:$E,$D148,'IEA production stats by year'!$AM:$AM,"&lt;&gt;#N/A")</f>
        <v>19035.792200000004</v>
      </c>
      <c r="O148" s="45">
        <f>SUMIFS('IEA production stats by year'!X:X,'IEA production stats by year'!$E:$E,$D148,'IEA production stats by year'!$AM:$AM,"&lt;&gt;#N/A")</f>
        <v>26014.065899999991</v>
      </c>
      <c r="P148" s="45">
        <f>SUMIFS('IEA production stats by year'!Y:Y,'IEA production stats by year'!$E:$E,$D148,'IEA production stats by year'!$AM:$AM,"&lt;&gt;#N/A")</f>
        <v>41974.235799999995</v>
      </c>
      <c r="Q148" s="45">
        <f>SUMIFS('IEA production stats by year'!Z:Z,'IEA production stats by year'!$E:$E,$D148,'IEA production stats by year'!$AM:$AM,"&lt;&gt;#N/A")</f>
        <v>71186.924899999984</v>
      </c>
      <c r="R148" s="45">
        <f>SUMIFS('IEA production stats by year'!AA:AA,'IEA production stats by year'!$E:$E,$D148,'IEA production stats by year'!$AM:$AM,"&lt;&gt;#N/A")</f>
        <v>114869.55950000006</v>
      </c>
      <c r="S148" s="45">
        <f>SUMIFS('IEA production stats by year'!AB:AB,'IEA production stats by year'!$E:$E,$D148,'IEA production stats by year'!$AM:$AM,"&lt;&gt;#N/A")</f>
        <v>229041.43070000008</v>
      </c>
      <c r="T148" s="45">
        <f>SUMIFS('IEA production stats by year'!AC:AC,'IEA production stats by year'!$E:$E,$D148,'IEA production stats by year'!$AM:$AM,"&lt;&gt;#N/A")</f>
        <v>355075.53680000018</v>
      </c>
      <c r="U148" s="45">
        <f>SUMIFS('IEA production stats by year'!AD:AD,'IEA production stats by year'!$E:$E,$D148,'IEA production stats by year'!$AM:$AM,"&lt;&gt;#N/A")</f>
        <v>500403.61379999999</v>
      </c>
      <c r="V148" s="45">
        <f>SUMIFS('IEA production stats by year'!AE:AE,'IEA production stats by year'!$E:$E,$D148,'IEA production stats by year'!$AM:$AM,"&lt;&gt;#N/A")</f>
        <v>661814.02770000009</v>
      </c>
      <c r="W148" s="45">
        <f>SUMIFS('IEA production stats by year'!AF:AF,'IEA production stats by year'!$E:$E,$D148,'IEA production stats by year'!$AM:$AM,"&lt;&gt;#N/A")</f>
        <v>877253.61409999966</v>
      </c>
      <c r="X148" s="45">
        <f>SUMIFS('IEA production stats by year'!AG:AG,'IEA production stats by year'!$E:$E,$D148,'IEA production stats by year'!$AM:$AM,"&lt;&gt;#N/A")</f>
        <v>1149871.3311999997</v>
      </c>
      <c r="Y148" s="45">
        <f>SUMIFS('IEA production stats by year'!AH:AH,'IEA production stats by year'!$E:$E,$D148,'IEA production stats by year'!$AM:$AM,"&lt;&gt;#N/A")</f>
        <v>1545551.5010999993</v>
      </c>
      <c r="Z148" s="45">
        <f>SUMIFS('IEA production stats by year'!AI:AI,'IEA production stats by year'!$E:$E,$D148,'IEA production stats by year'!$AM:$AM,"&lt;&gt;#N/A")</f>
        <v>1981402.1706000001</v>
      </c>
      <c r="AA148" s="45">
        <f>SUMIFS('IEA production stats by year'!AJ:AJ,'IEA production stats by year'!$E:$E,$D148,'IEA production stats by year'!$AM:$AM,"&lt;&gt;#N/A")</f>
        <v>2441977.0288999998</v>
      </c>
      <c r="AB148" s="45">
        <f>SUMIFS('IEA production stats by year'!AK:AK,'IEA production stats by year'!$E:$E,$D148,'IEA production stats by year'!$AM:$AM,"&lt;&gt;#N/A")</f>
        <v>2940683.0720000011</v>
      </c>
      <c r="AC148" s="45">
        <f>SUMIFS('IEA production stats by year'!AL:AL,'IEA production stats by year'!$E:$E,$D148,'IEA production stats by year'!$AM:$AM,"&lt;&gt;#N/A")</f>
        <v>1911140.1053999998</v>
      </c>
      <c r="AD148" s="58">
        <f>193-SUMIFS('IEA production stats (counts)'!Q:Q,'IEA production stats (counts)'!$E:$E,$D148,'IEA production stats by year'!$AM:$AM,"&lt;&gt;#N/A")</f>
        <v>52</v>
      </c>
      <c r="AE148" s="58">
        <f>193-SUMIFS('IEA production stats (counts)'!R:R,'IEA production stats (counts)'!$E:$E,$D148,'IEA production stats by year'!$AM:$AM,"&lt;&gt;#N/A")</f>
        <v>53</v>
      </c>
      <c r="AF148" s="58">
        <f>193-SUMIFS('IEA production stats (counts)'!S:S,'IEA production stats (counts)'!$E:$E,$D148,'IEA production stats by year'!$AM:$AM,"&lt;&gt;#N/A")</f>
        <v>53</v>
      </c>
      <c r="AG148" s="58">
        <f>193-SUMIFS('IEA production stats (counts)'!T:T,'IEA production stats (counts)'!$E:$E,$D148,'IEA production stats by year'!$AM:$AM,"&lt;&gt;#N/A")</f>
        <v>53</v>
      </c>
      <c r="AH148" s="58">
        <f>193-SUMIFS('IEA production stats (counts)'!U:U,'IEA production stats (counts)'!$E:$E,$D148,'IEA production stats by year'!$AM:$AM,"&lt;&gt;#N/A")</f>
        <v>51</v>
      </c>
      <c r="AI148" s="58">
        <f>193-SUMIFS('IEA production stats (counts)'!V:V,'IEA production stats (counts)'!$E:$E,$D148,'IEA production stats by year'!$AM:$AM,"&lt;&gt;#N/A")</f>
        <v>51</v>
      </c>
      <c r="AJ148" s="58">
        <f>193-SUMIFS('IEA production stats (counts)'!W:W,'IEA production stats (counts)'!$E:$E,$D148,'IEA production stats by year'!$AM:$AM,"&lt;&gt;#N/A")</f>
        <v>51</v>
      </c>
      <c r="AK148" s="58">
        <f>193-SUMIFS('IEA production stats (counts)'!X:X,'IEA production stats (counts)'!$E:$E,$D148,'IEA production stats by year'!$AM:$AM,"&lt;&gt;#N/A")</f>
        <v>51</v>
      </c>
      <c r="AL148" s="58">
        <f>193-SUMIFS('IEA production stats (counts)'!Y:Y,'IEA production stats (counts)'!$E:$E,$D148,'IEA production stats by year'!$AM:$AM,"&lt;&gt;#N/A")</f>
        <v>51</v>
      </c>
      <c r="AM148" s="58">
        <f>193-SUMIFS('IEA production stats (counts)'!Z:Z,'IEA production stats (counts)'!$E:$E,$D148,'IEA production stats by year'!$AM:$AM,"&lt;&gt;#N/A")</f>
        <v>51</v>
      </c>
      <c r="AN148" s="58">
        <f>193-SUMIFS('IEA production stats (counts)'!AA:AA,'IEA production stats (counts)'!$E:$E,$D148,'IEA production stats by year'!$AM:$AM,"&lt;&gt;#N/A")</f>
        <v>51</v>
      </c>
      <c r="AO148" s="58">
        <f>193-SUMIFS('IEA production stats (counts)'!AB:AB,'IEA production stats (counts)'!$E:$E,$D148,'IEA production stats by year'!$AM:$AM,"&lt;&gt;#N/A")</f>
        <v>50</v>
      </c>
      <c r="AP148" s="58">
        <f>193-SUMIFS('IEA production stats (counts)'!AC:AC,'IEA production stats (counts)'!$E:$E,$D148,'IEA production stats by year'!$AM:$AM,"&lt;&gt;#N/A")</f>
        <v>49</v>
      </c>
      <c r="AQ148" s="58">
        <f>193-SUMIFS('IEA production stats (counts)'!AD:AD,'IEA production stats (counts)'!$E:$E,$D148,'IEA production stats by year'!$AM:$AM,"&lt;&gt;#N/A")</f>
        <v>49</v>
      </c>
      <c r="AR148" s="58">
        <f>193-SUMIFS('IEA production stats (counts)'!AE:AE,'IEA production stats (counts)'!$E:$E,$D148,'IEA production stats by year'!$AM:$AM,"&lt;&gt;#N/A")</f>
        <v>49</v>
      </c>
      <c r="AS148" s="58">
        <f>193-SUMIFS('IEA production stats (counts)'!AF:AF,'IEA production stats (counts)'!$E:$E,$D148,'IEA production stats by year'!$AM:$AM,"&lt;&gt;#N/A")</f>
        <v>49</v>
      </c>
      <c r="AT148" s="58">
        <f>193-SUMIFS('IEA production stats (counts)'!AG:AG,'IEA production stats (counts)'!$E:$E,$D148,'IEA production stats by year'!$AM:$AM,"&lt;&gt;#N/A")</f>
        <v>49</v>
      </c>
      <c r="AU148" s="58">
        <f>193-SUMIFS('IEA production stats (counts)'!AH:AH,'IEA production stats (counts)'!$E:$E,$D148,'IEA production stats by year'!$AM:$AM,"&lt;&gt;#N/A")</f>
        <v>49</v>
      </c>
      <c r="AV148" s="58">
        <f>193-SUMIFS('IEA production stats (counts)'!AI:AI,'IEA production stats (counts)'!$E:$E,$D148,'IEA production stats by year'!$AM:$AM,"&lt;&gt;#N/A")</f>
        <v>48</v>
      </c>
      <c r="AW148" s="58">
        <f>193-SUMIFS('IEA production stats (counts)'!AJ:AJ,'IEA production stats (counts)'!$E:$E,$D148,'IEA production stats by year'!$AM:$AM,"&lt;&gt;#N/A")</f>
        <v>48</v>
      </c>
      <c r="AX148" s="58">
        <f>193-SUMIFS('IEA production stats (counts)'!AK:AK,'IEA production stats (counts)'!$E:$E,$D148,'IEA production stats by year'!$AM:$AM,"&lt;&gt;#N/A")</f>
        <v>48</v>
      </c>
      <c r="AY148" s="58">
        <f>193-SUMIFS('IEA production stats (counts)'!AL:AL,'IEA production stats (counts)'!$E:$E,$D148,'IEA production stats by year'!$AM:$AM,"&lt;&gt;#N/A")</f>
        <v>137</v>
      </c>
      <c r="AZ148" s="62">
        <f>SUMIFS('IEA production stats (counts)'!Q:Q,'IEA production stats (counts)'!$E:$E,$D148,'IEA production stats by year'!$AM:$AM,"&lt;&gt;#N/A")</f>
        <v>141</v>
      </c>
      <c r="BA148" s="62">
        <f>SUMIFS('IEA production stats (counts)'!R:R,'IEA production stats (counts)'!$E:$E,$D148,'IEA production stats by year'!$AM:$AM,"&lt;&gt;#N/A")</f>
        <v>140</v>
      </c>
      <c r="BB148" s="62">
        <f>SUMIFS('IEA production stats (counts)'!S:S,'IEA production stats (counts)'!$E:$E,$D148,'IEA production stats by year'!$AM:$AM,"&lt;&gt;#N/A")</f>
        <v>140</v>
      </c>
      <c r="BC148" s="62">
        <f>SUMIFS('IEA production stats (counts)'!T:T,'IEA production stats (counts)'!$E:$E,$D148,'IEA production stats by year'!$AM:$AM,"&lt;&gt;#N/A")</f>
        <v>140</v>
      </c>
      <c r="BD148" s="62">
        <f>SUMIFS('IEA production stats (counts)'!U:U,'IEA production stats (counts)'!$E:$E,$D148,'IEA production stats by year'!$AM:$AM,"&lt;&gt;#N/A")</f>
        <v>142</v>
      </c>
      <c r="BE148" s="62">
        <f>SUMIFS('IEA production stats (counts)'!V:V,'IEA production stats (counts)'!$E:$E,$D148,'IEA production stats by year'!$AM:$AM,"&lt;&gt;#N/A")</f>
        <v>142</v>
      </c>
      <c r="BF148" s="62">
        <f>SUMIFS('IEA production stats (counts)'!W:W,'IEA production stats (counts)'!$E:$E,$D148,'IEA production stats by year'!$AM:$AM,"&lt;&gt;#N/A")</f>
        <v>142</v>
      </c>
      <c r="BG148" s="62">
        <f>SUMIFS('IEA production stats (counts)'!X:X,'IEA production stats (counts)'!$E:$E,$D148,'IEA production stats by year'!$AM:$AM,"&lt;&gt;#N/A")</f>
        <v>142</v>
      </c>
      <c r="BH148" s="62">
        <f>SUMIFS('IEA production stats (counts)'!Y:Y,'IEA production stats (counts)'!$E:$E,$D148,'IEA production stats by year'!$AM:$AM,"&lt;&gt;#N/A")</f>
        <v>142</v>
      </c>
      <c r="BI148" s="62">
        <f>SUMIFS('IEA production stats (counts)'!Z:Z,'IEA production stats (counts)'!$E:$E,$D148,'IEA production stats by year'!$AM:$AM,"&lt;&gt;#N/A")</f>
        <v>142</v>
      </c>
      <c r="BJ148" s="62">
        <f>SUMIFS('IEA production stats (counts)'!AA:AA,'IEA production stats (counts)'!$E:$E,$D148,'IEA production stats by year'!$AM:$AM,"&lt;&gt;#N/A")</f>
        <v>142</v>
      </c>
      <c r="BK148" s="62">
        <f>SUMIFS('IEA production stats (counts)'!AB:AB,'IEA production stats (counts)'!$E:$E,$D148,'IEA production stats by year'!$AM:$AM,"&lt;&gt;#N/A")</f>
        <v>143</v>
      </c>
      <c r="BL148" s="62">
        <f>SUMIFS('IEA production stats (counts)'!AC:AC,'IEA production stats (counts)'!$E:$E,$D148,'IEA production stats by year'!$AM:$AM,"&lt;&gt;#N/A")</f>
        <v>144</v>
      </c>
      <c r="BM148" s="62">
        <f>SUMIFS('IEA production stats (counts)'!AD:AD,'IEA production stats (counts)'!$E:$E,$D148,'IEA production stats by year'!$AM:$AM,"&lt;&gt;#N/A")</f>
        <v>144</v>
      </c>
      <c r="BN148" s="62">
        <f>SUMIFS('IEA production stats (counts)'!AE:AE,'IEA production stats (counts)'!$E:$E,$D148,'IEA production stats by year'!$AM:$AM,"&lt;&gt;#N/A")</f>
        <v>144</v>
      </c>
      <c r="BO148" s="62">
        <f>SUMIFS('IEA production stats (counts)'!AF:AF,'IEA production stats (counts)'!$E:$E,$D148,'IEA production stats by year'!$AM:$AM,"&lt;&gt;#N/A")</f>
        <v>144</v>
      </c>
      <c r="BP148" s="62">
        <f>SUMIFS('IEA production stats (counts)'!AG:AG,'IEA production stats (counts)'!$E:$E,$D148,'IEA production stats by year'!$AM:$AM,"&lt;&gt;#N/A")</f>
        <v>144</v>
      </c>
      <c r="BQ148" s="62">
        <f>SUMIFS('IEA production stats (counts)'!AH:AH,'IEA production stats (counts)'!$E:$E,$D148,'IEA production stats by year'!$AM:$AM,"&lt;&gt;#N/A")</f>
        <v>144</v>
      </c>
      <c r="BR148" s="62">
        <f>SUMIFS('IEA production stats (counts)'!AI:AI,'IEA production stats (counts)'!$E:$E,$D148,'IEA production stats by year'!$AM:$AM,"&lt;&gt;#N/A")</f>
        <v>145</v>
      </c>
      <c r="BS148" s="62">
        <f>SUMIFS('IEA production stats (counts)'!AJ:AJ,'IEA production stats (counts)'!$E:$E,$D148,'IEA production stats by year'!$AM:$AM,"&lt;&gt;#N/A")</f>
        <v>145</v>
      </c>
      <c r="BT148" s="62">
        <f>SUMIFS('IEA production stats (counts)'!AK:AK,'IEA production stats (counts)'!$E:$E,$D148,'IEA production stats by year'!$AM:$AM,"&lt;&gt;#N/A")</f>
        <v>145</v>
      </c>
      <c r="BU148" s="62">
        <f>SUMIFS('IEA production stats (counts)'!AL:AL,'IEA production stats (counts)'!$E:$E,$D148,'IEA production stats by year'!$AM:$AM,"&lt;&gt;#N/A")</f>
        <v>56</v>
      </c>
      <c r="BV148" s="66">
        <f t="shared" si="55"/>
        <v>73.056994818652853</v>
      </c>
      <c r="BW148" s="66">
        <f t="shared" si="74"/>
        <v>72.538860103626945</v>
      </c>
      <c r="BX148" s="66">
        <f t="shared" si="75"/>
        <v>72.538860103626945</v>
      </c>
      <c r="BY148" s="66">
        <f t="shared" si="76"/>
        <v>72.538860103626945</v>
      </c>
      <c r="BZ148" s="66">
        <f t="shared" si="56"/>
        <v>73.575129533678748</v>
      </c>
      <c r="CA148" s="66">
        <f t="shared" si="57"/>
        <v>73.575129533678748</v>
      </c>
      <c r="CB148" s="66">
        <f t="shared" si="58"/>
        <v>73.575129533678748</v>
      </c>
      <c r="CC148" s="66">
        <f t="shared" si="59"/>
        <v>73.575129533678748</v>
      </c>
      <c r="CD148" s="66">
        <f t="shared" si="60"/>
        <v>73.575129533678748</v>
      </c>
      <c r="CE148" s="66">
        <f t="shared" si="61"/>
        <v>73.575129533678748</v>
      </c>
      <c r="CF148" s="66">
        <f t="shared" si="62"/>
        <v>73.575129533678748</v>
      </c>
      <c r="CG148" s="66">
        <f t="shared" si="63"/>
        <v>74.093264248704656</v>
      </c>
      <c r="CH148" s="66">
        <f t="shared" si="64"/>
        <v>74.611398963730565</v>
      </c>
      <c r="CI148" s="66">
        <f t="shared" si="65"/>
        <v>74.611398963730565</v>
      </c>
      <c r="CJ148" s="66">
        <f t="shared" si="66"/>
        <v>74.611398963730565</v>
      </c>
      <c r="CK148" s="66">
        <f t="shared" si="67"/>
        <v>74.611398963730565</v>
      </c>
      <c r="CL148" s="66">
        <f t="shared" si="68"/>
        <v>74.611398963730565</v>
      </c>
      <c r="CM148" s="66">
        <f t="shared" si="69"/>
        <v>74.611398963730565</v>
      </c>
      <c r="CN148" s="66">
        <f t="shared" si="70"/>
        <v>75.129533678756474</v>
      </c>
      <c r="CO148" s="66">
        <f t="shared" si="71"/>
        <v>75.129533678756474</v>
      </c>
      <c r="CP148" s="66">
        <f t="shared" si="72"/>
        <v>75.129533678756474</v>
      </c>
      <c r="CQ148" s="66">
        <f t="shared" si="73"/>
        <v>29.015544041450774</v>
      </c>
    </row>
    <row r="149" spans="1:95" x14ac:dyDescent="0.25">
      <c r="A149" s="5" t="str">
        <f t="shared" si="77"/>
        <v>900SOLARTH</v>
      </c>
      <c r="B149" s="3">
        <v>900</v>
      </c>
      <c r="C149" t="str">
        <f>VLOOKUP($B149,'Lookup codes'!$A:$C,2,FALSE)</f>
        <v>World</v>
      </c>
      <c r="D149" t="s">
        <v>614</v>
      </c>
      <c r="E149" t="s">
        <v>615</v>
      </c>
      <c r="F149" t="s">
        <v>794</v>
      </c>
      <c r="G149" t="s">
        <v>528</v>
      </c>
      <c r="H149" s="45">
        <f>SUMIFS('IEA production stats by year'!Q:Q,'IEA production stats by year'!$E:$E,$D149,'IEA production stats by year'!$AM:$AM,"&lt;&gt;#N/A")</f>
        <v>210750.66260000004</v>
      </c>
      <c r="I149" s="45">
        <f>SUMIFS('IEA production stats by year'!R:R,'IEA production stats by year'!$E:$E,$D149,'IEA production stats by year'!$AM:$AM,"&lt;&gt;#N/A")</f>
        <v>219735.99189999996</v>
      </c>
      <c r="J149" s="45">
        <f>SUMIFS('IEA production stats by year'!S:S,'IEA production stats by year'!$E:$E,$D149,'IEA production stats by year'!$AM:$AM,"&lt;&gt;#N/A")</f>
        <v>233336.40140000003</v>
      </c>
      <c r="K149" s="45">
        <f>SUMIFS('IEA production stats by year'!T:T,'IEA production stats by year'!$E:$E,$D149,'IEA production stats by year'!$AM:$AM,"&lt;&gt;#N/A")</f>
        <v>250295.72580000001</v>
      </c>
      <c r="L149" s="45">
        <f>SUMIFS('IEA production stats by year'!U:U,'IEA production stats by year'!$E:$E,$D149,'IEA production stats by year'!$AM:$AM,"&lt;&gt;#N/A")</f>
        <v>269659.52899999998</v>
      </c>
      <c r="M149" s="45">
        <f>SUMIFS('IEA production stats by year'!V:V,'IEA production stats by year'!$E:$E,$D149,'IEA production stats by year'!$AM:$AM,"&lt;&gt;#N/A")</f>
        <v>297753.53029999998</v>
      </c>
      <c r="N149" s="45">
        <f>SUMIFS('IEA production stats by year'!W:W,'IEA production stats by year'!$E:$E,$D149,'IEA production stats by year'!$AM:$AM,"&lt;&gt;#N/A")</f>
        <v>335256.35200000007</v>
      </c>
      <c r="O149" s="45">
        <f>SUMIFS('IEA production stats by year'!X:X,'IEA production stats by year'!$E:$E,$D149,'IEA production stats by year'!$AM:$AM,"&lt;&gt;#N/A")</f>
        <v>382355.30659999995</v>
      </c>
      <c r="P149" s="45">
        <f>SUMIFS('IEA production stats by year'!Y:Y,'IEA production stats by year'!$E:$E,$D149,'IEA production stats by year'!$AM:$AM,"&lt;&gt;#N/A")</f>
        <v>459182.03559999994</v>
      </c>
      <c r="Q149" s="45">
        <f>SUMIFS('IEA production stats by year'!Z:Z,'IEA production stats by year'!$E:$E,$D149,'IEA production stats by year'!$AM:$AM,"&lt;&gt;#N/A")</f>
        <v>549719.9192</v>
      </c>
      <c r="R149" s="45">
        <f>SUMIFS('IEA production stats by year'!AA:AA,'IEA production stats by year'!$E:$E,$D149,'IEA production stats by year'!$AM:$AM,"&lt;&gt;#N/A")</f>
        <v>656244.51239999989</v>
      </c>
      <c r="S149" s="45">
        <f>SUMIFS('IEA production stats by year'!AB:AB,'IEA production stats by year'!$E:$E,$D149,'IEA production stats by year'!$AM:$AM,"&lt;&gt;#N/A")</f>
        <v>794196.63760000002</v>
      </c>
      <c r="T149" s="45">
        <f>SUMIFS('IEA production stats by year'!AC:AC,'IEA production stats by year'!$E:$E,$D149,'IEA production stats by year'!$AM:$AM,"&lt;&gt;#N/A")</f>
        <v>909653.47570000007</v>
      </c>
      <c r="U149" s="45">
        <f>SUMIFS('IEA production stats by year'!AD:AD,'IEA production stats by year'!$E:$E,$D149,'IEA production stats by year'!$AM:$AM,"&lt;&gt;#N/A")</f>
        <v>1184977.5523000001</v>
      </c>
      <c r="V149" s="45">
        <f>SUMIFS('IEA production stats by year'!AE:AE,'IEA production stats by year'!$E:$E,$D149,'IEA production stats by year'!$AM:$AM,"&lt;&gt;#N/A")</f>
        <v>1282456.5604000001</v>
      </c>
      <c r="W149" s="45">
        <f>SUMIFS('IEA production stats by year'!AF:AF,'IEA production stats by year'!$E:$E,$D149,'IEA production stats by year'!$AM:$AM,"&lt;&gt;#N/A")</f>
        <v>1371977.2774000003</v>
      </c>
      <c r="X149" s="45">
        <f>SUMIFS('IEA production stats by year'!AG:AG,'IEA production stats by year'!$E:$E,$D149,'IEA production stats by year'!$AM:$AM,"&lt;&gt;#N/A")</f>
        <v>1420240.0830999999</v>
      </c>
      <c r="Y149" s="45">
        <f>SUMIFS('IEA production stats by year'!AH:AH,'IEA production stats by year'!$E:$E,$D149,'IEA production stats by year'!$AM:$AM,"&lt;&gt;#N/A")</f>
        <v>1465698.8545999995</v>
      </c>
      <c r="Z149" s="45">
        <f>SUMIFS('IEA production stats by year'!AI:AI,'IEA production stats by year'!$E:$E,$D149,'IEA production stats by year'!$AM:$AM,"&lt;&gt;#N/A")</f>
        <v>1499588.9782</v>
      </c>
      <c r="AA149" s="45">
        <f>SUMIFS('IEA production stats by year'!AJ:AJ,'IEA production stats by year'!$E:$E,$D149,'IEA production stats by year'!$AM:$AM,"&lt;&gt;#N/A")</f>
        <v>1573624.5682000003</v>
      </c>
      <c r="AB149" s="45">
        <f>SUMIFS('IEA production stats by year'!AK:AK,'IEA production stats by year'!$E:$E,$D149,'IEA production stats by year'!$AM:$AM,"&lt;&gt;#N/A")</f>
        <v>1560569.2888000002</v>
      </c>
      <c r="AC149" s="45">
        <f>SUMIFS('IEA production stats by year'!AL:AL,'IEA production stats by year'!$E:$E,$D149,'IEA production stats by year'!$AM:$AM,"&lt;&gt;#N/A")</f>
        <v>517308.30100000004</v>
      </c>
      <c r="AD149" s="58">
        <f>193-SUMIFS('IEA production stats (counts)'!Q:Q,'IEA production stats (counts)'!$E:$E,$D149,'IEA production stats by year'!$AM:$AM,"&lt;&gt;#N/A")</f>
        <v>50</v>
      </c>
      <c r="AE149" s="58">
        <f>193-SUMIFS('IEA production stats (counts)'!R:R,'IEA production stats (counts)'!$E:$E,$D149,'IEA production stats by year'!$AM:$AM,"&lt;&gt;#N/A")</f>
        <v>51</v>
      </c>
      <c r="AF149" s="58">
        <f>193-SUMIFS('IEA production stats (counts)'!S:S,'IEA production stats (counts)'!$E:$E,$D149,'IEA production stats by year'!$AM:$AM,"&lt;&gt;#N/A")</f>
        <v>51</v>
      </c>
      <c r="AG149" s="58">
        <f>193-SUMIFS('IEA production stats (counts)'!T:T,'IEA production stats (counts)'!$E:$E,$D149,'IEA production stats by year'!$AM:$AM,"&lt;&gt;#N/A")</f>
        <v>51</v>
      </c>
      <c r="AH149" s="58">
        <f>193-SUMIFS('IEA production stats (counts)'!U:U,'IEA production stats (counts)'!$E:$E,$D149,'IEA production stats by year'!$AM:$AM,"&lt;&gt;#N/A")</f>
        <v>51</v>
      </c>
      <c r="AI149" s="58">
        <f>193-SUMIFS('IEA production stats (counts)'!V:V,'IEA production stats (counts)'!$E:$E,$D149,'IEA production stats by year'!$AM:$AM,"&lt;&gt;#N/A")</f>
        <v>50</v>
      </c>
      <c r="AJ149" s="58">
        <f>193-SUMIFS('IEA production stats (counts)'!W:W,'IEA production stats (counts)'!$E:$E,$D149,'IEA production stats by year'!$AM:$AM,"&lt;&gt;#N/A")</f>
        <v>50</v>
      </c>
      <c r="AK149" s="58">
        <f>193-SUMIFS('IEA production stats (counts)'!X:X,'IEA production stats (counts)'!$E:$E,$D149,'IEA production stats by year'!$AM:$AM,"&lt;&gt;#N/A")</f>
        <v>50</v>
      </c>
      <c r="AL149" s="58">
        <f>193-SUMIFS('IEA production stats (counts)'!Y:Y,'IEA production stats (counts)'!$E:$E,$D149,'IEA production stats by year'!$AM:$AM,"&lt;&gt;#N/A")</f>
        <v>50</v>
      </c>
      <c r="AM149" s="58">
        <f>193-SUMIFS('IEA production stats (counts)'!Z:Z,'IEA production stats (counts)'!$E:$E,$D149,'IEA production stats by year'!$AM:$AM,"&lt;&gt;#N/A")</f>
        <v>50</v>
      </c>
      <c r="AN149" s="58">
        <f>193-SUMIFS('IEA production stats (counts)'!AA:AA,'IEA production stats (counts)'!$E:$E,$D149,'IEA production stats by year'!$AM:$AM,"&lt;&gt;#N/A")</f>
        <v>49</v>
      </c>
      <c r="AO149" s="58">
        <f>193-SUMIFS('IEA production stats (counts)'!AB:AB,'IEA production stats (counts)'!$E:$E,$D149,'IEA production stats by year'!$AM:$AM,"&lt;&gt;#N/A")</f>
        <v>49</v>
      </c>
      <c r="AP149" s="58">
        <f>193-SUMIFS('IEA production stats (counts)'!AC:AC,'IEA production stats (counts)'!$E:$E,$D149,'IEA production stats by year'!$AM:$AM,"&lt;&gt;#N/A")</f>
        <v>48</v>
      </c>
      <c r="AQ149" s="58">
        <f>193-SUMIFS('IEA production stats (counts)'!AD:AD,'IEA production stats (counts)'!$E:$E,$D149,'IEA production stats by year'!$AM:$AM,"&lt;&gt;#N/A")</f>
        <v>48</v>
      </c>
      <c r="AR149" s="58">
        <f>193-SUMIFS('IEA production stats (counts)'!AE:AE,'IEA production stats (counts)'!$E:$E,$D149,'IEA production stats by year'!$AM:$AM,"&lt;&gt;#N/A")</f>
        <v>48</v>
      </c>
      <c r="AS149" s="58">
        <f>193-SUMIFS('IEA production stats (counts)'!AF:AF,'IEA production stats (counts)'!$E:$E,$D149,'IEA production stats by year'!$AM:$AM,"&lt;&gt;#N/A")</f>
        <v>48</v>
      </c>
      <c r="AT149" s="58">
        <f>193-SUMIFS('IEA production stats (counts)'!AG:AG,'IEA production stats (counts)'!$E:$E,$D149,'IEA production stats by year'!$AM:$AM,"&lt;&gt;#N/A")</f>
        <v>48</v>
      </c>
      <c r="AU149" s="58">
        <f>193-SUMIFS('IEA production stats (counts)'!AH:AH,'IEA production stats (counts)'!$E:$E,$D149,'IEA production stats by year'!$AM:$AM,"&lt;&gt;#N/A")</f>
        <v>48</v>
      </c>
      <c r="AV149" s="58">
        <f>193-SUMIFS('IEA production stats (counts)'!AI:AI,'IEA production stats (counts)'!$E:$E,$D149,'IEA production stats by year'!$AM:$AM,"&lt;&gt;#N/A")</f>
        <v>48</v>
      </c>
      <c r="AW149" s="58">
        <f>193-SUMIFS('IEA production stats (counts)'!AJ:AJ,'IEA production stats (counts)'!$E:$E,$D149,'IEA production stats by year'!$AM:$AM,"&lt;&gt;#N/A")</f>
        <v>48</v>
      </c>
      <c r="AX149" s="58">
        <f>193-SUMIFS('IEA production stats (counts)'!AK:AK,'IEA production stats (counts)'!$E:$E,$D149,'IEA production stats by year'!$AM:$AM,"&lt;&gt;#N/A")</f>
        <v>48</v>
      </c>
      <c r="AY149" s="58">
        <f>193-SUMIFS('IEA production stats (counts)'!AL:AL,'IEA production stats (counts)'!$E:$E,$D149,'IEA production stats by year'!$AM:$AM,"&lt;&gt;#N/A")</f>
        <v>137</v>
      </c>
      <c r="AZ149" s="62">
        <f>SUMIFS('IEA production stats (counts)'!Q:Q,'IEA production stats (counts)'!$E:$E,$D149,'IEA production stats by year'!$AM:$AM,"&lt;&gt;#N/A")</f>
        <v>143</v>
      </c>
      <c r="BA149" s="62">
        <f>SUMIFS('IEA production stats (counts)'!R:R,'IEA production stats (counts)'!$E:$E,$D149,'IEA production stats by year'!$AM:$AM,"&lt;&gt;#N/A")</f>
        <v>142</v>
      </c>
      <c r="BB149" s="62">
        <f>SUMIFS('IEA production stats (counts)'!S:S,'IEA production stats (counts)'!$E:$E,$D149,'IEA production stats by year'!$AM:$AM,"&lt;&gt;#N/A")</f>
        <v>142</v>
      </c>
      <c r="BC149" s="62">
        <f>SUMIFS('IEA production stats (counts)'!T:T,'IEA production stats (counts)'!$E:$E,$D149,'IEA production stats by year'!$AM:$AM,"&lt;&gt;#N/A")</f>
        <v>142</v>
      </c>
      <c r="BD149" s="62">
        <f>SUMIFS('IEA production stats (counts)'!U:U,'IEA production stats (counts)'!$E:$E,$D149,'IEA production stats by year'!$AM:$AM,"&lt;&gt;#N/A")</f>
        <v>142</v>
      </c>
      <c r="BE149" s="62">
        <f>SUMIFS('IEA production stats (counts)'!V:V,'IEA production stats (counts)'!$E:$E,$D149,'IEA production stats by year'!$AM:$AM,"&lt;&gt;#N/A")</f>
        <v>143</v>
      </c>
      <c r="BF149" s="62">
        <f>SUMIFS('IEA production stats (counts)'!W:W,'IEA production stats (counts)'!$E:$E,$D149,'IEA production stats by year'!$AM:$AM,"&lt;&gt;#N/A")</f>
        <v>143</v>
      </c>
      <c r="BG149" s="62">
        <f>SUMIFS('IEA production stats (counts)'!X:X,'IEA production stats (counts)'!$E:$E,$D149,'IEA production stats by year'!$AM:$AM,"&lt;&gt;#N/A")</f>
        <v>143</v>
      </c>
      <c r="BH149" s="62">
        <f>SUMIFS('IEA production stats (counts)'!Y:Y,'IEA production stats (counts)'!$E:$E,$D149,'IEA production stats by year'!$AM:$AM,"&lt;&gt;#N/A")</f>
        <v>143</v>
      </c>
      <c r="BI149" s="62">
        <f>SUMIFS('IEA production stats (counts)'!Z:Z,'IEA production stats (counts)'!$E:$E,$D149,'IEA production stats by year'!$AM:$AM,"&lt;&gt;#N/A")</f>
        <v>143</v>
      </c>
      <c r="BJ149" s="62">
        <f>SUMIFS('IEA production stats (counts)'!AA:AA,'IEA production stats (counts)'!$E:$E,$D149,'IEA production stats by year'!$AM:$AM,"&lt;&gt;#N/A")</f>
        <v>144</v>
      </c>
      <c r="BK149" s="62">
        <f>SUMIFS('IEA production stats (counts)'!AB:AB,'IEA production stats (counts)'!$E:$E,$D149,'IEA production stats by year'!$AM:$AM,"&lt;&gt;#N/A")</f>
        <v>144</v>
      </c>
      <c r="BL149" s="62">
        <f>SUMIFS('IEA production stats (counts)'!AC:AC,'IEA production stats (counts)'!$E:$E,$D149,'IEA production stats by year'!$AM:$AM,"&lt;&gt;#N/A")</f>
        <v>145</v>
      </c>
      <c r="BM149" s="62">
        <f>SUMIFS('IEA production stats (counts)'!AD:AD,'IEA production stats (counts)'!$E:$E,$D149,'IEA production stats by year'!$AM:$AM,"&lt;&gt;#N/A")</f>
        <v>145</v>
      </c>
      <c r="BN149" s="62">
        <f>SUMIFS('IEA production stats (counts)'!AE:AE,'IEA production stats (counts)'!$E:$E,$D149,'IEA production stats by year'!$AM:$AM,"&lt;&gt;#N/A")</f>
        <v>145</v>
      </c>
      <c r="BO149" s="62">
        <f>SUMIFS('IEA production stats (counts)'!AF:AF,'IEA production stats (counts)'!$E:$E,$D149,'IEA production stats by year'!$AM:$AM,"&lt;&gt;#N/A")</f>
        <v>145</v>
      </c>
      <c r="BP149" s="62">
        <f>SUMIFS('IEA production stats (counts)'!AG:AG,'IEA production stats (counts)'!$E:$E,$D149,'IEA production stats by year'!$AM:$AM,"&lt;&gt;#N/A")</f>
        <v>145</v>
      </c>
      <c r="BQ149" s="62">
        <f>SUMIFS('IEA production stats (counts)'!AH:AH,'IEA production stats (counts)'!$E:$E,$D149,'IEA production stats by year'!$AM:$AM,"&lt;&gt;#N/A")</f>
        <v>145</v>
      </c>
      <c r="BR149" s="62">
        <f>SUMIFS('IEA production stats (counts)'!AI:AI,'IEA production stats (counts)'!$E:$E,$D149,'IEA production stats by year'!$AM:$AM,"&lt;&gt;#N/A")</f>
        <v>145</v>
      </c>
      <c r="BS149" s="62">
        <f>SUMIFS('IEA production stats (counts)'!AJ:AJ,'IEA production stats (counts)'!$E:$E,$D149,'IEA production stats by year'!$AM:$AM,"&lt;&gt;#N/A")</f>
        <v>145</v>
      </c>
      <c r="BT149" s="62">
        <f>SUMIFS('IEA production stats (counts)'!AK:AK,'IEA production stats (counts)'!$E:$E,$D149,'IEA production stats by year'!$AM:$AM,"&lt;&gt;#N/A")</f>
        <v>145</v>
      </c>
      <c r="BU149" s="62">
        <f>SUMIFS('IEA production stats (counts)'!AL:AL,'IEA production stats (counts)'!$E:$E,$D149,'IEA production stats by year'!$AM:$AM,"&lt;&gt;#N/A")</f>
        <v>56</v>
      </c>
      <c r="BV149" s="66">
        <f t="shared" si="55"/>
        <v>74.093264248704656</v>
      </c>
      <c r="BW149" s="66">
        <f t="shared" si="74"/>
        <v>73.575129533678748</v>
      </c>
      <c r="BX149" s="66">
        <f t="shared" si="75"/>
        <v>73.575129533678748</v>
      </c>
      <c r="BY149" s="66">
        <f t="shared" si="76"/>
        <v>73.575129533678748</v>
      </c>
      <c r="BZ149" s="66">
        <f t="shared" si="56"/>
        <v>73.575129533678748</v>
      </c>
      <c r="CA149" s="66">
        <f t="shared" si="57"/>
        <v>74.093264248704656</v>
      </c>
      <c r="CB149" s="66">
        <f t="shared" si="58"/>
        <v>74.093264248704656</v>
      </c>
      <c r="CC149" s="66">
        <f t="shared" si="59"/>
        <v>74.093264248704656</v>
      </c>
      <c r="CD149" s="66">
        <f t="shared" si="60"/>
        <v>74.093264248704656</v>
      </c>
      <c r="CE149" s="66">
        <f t="shared" si="61"/>
        <v>74.093264248704656</v>
      </c>
      <c r="CF149" s="66">
        <f t="shared" si="62"/>
        <v>74.611398963730565</v>
      </c>
      <c r="CG149" s="66">
        <f t="shared" si="63"/>
        <v>74.611398963730565</v>
      </c>
      <c r="CH149" s="66">
        <f t="shared" si="64"/>
        <v>75.129533678756474</v>
      </c>
      <c r="CI149" s="66">
        <f t="shared" si="65"/>
        <v>75.129533678756474</v>
      </c>
      <c r="CJ149" s="66">
        <f t="shared" si="66"/>
        <v>75.129533678756474</v>
      </c>
      <c r="CK149" s="66">
        <f t="shared" si="67"/>
        <v>75.129533678756474</v>
      </c>
      <c r="CL149" s="66">
        <f t="shared" si="68"/>
        <v>75.129533678756474</v>
      </c>
      <c r="CM149" s="66">
        <f t="shared" si="69"/>
        <v>75.129533678756474</v>
      </c>
      <c r="CN149" s="66">
        <f t="shared" si="70"/>
        <v>75.129533678756474</v>
      </c>
      <c r="CO149" s="66">
        <f t="shared" si="71"/>
        <v>75.129533678756474</v>
      </c>
      <c r="CP149" s="66">
        <f t="shared" si="72"/>
        <v>75.129533678756474</v>
      </c>
      <c r="CQ149" s="66">
        <f t="shared" si="73"/>
        <v>29.015544041450774</v>
      </c>
    </row>
    <row r="150" spans="1:95" x14ac:dyDescent="0.25">
      <c r="A150" s="5" t="str">
        <f t="shared" si="77"/>
        <v>900TIDE</v>
      </c>
      <c r="B150" s="3">
        <v>900</v>
      </c>
      <c r="C150" t="str">
        <f>VLOOKUP($B150,'Lookup codes'!$A:$C,2,FALSE)</f>
        <v>World</v>
      </c>
      <c r="D150" t="s">
        <v>616</v>
      </c>
      <c r="E150" t="s">
        <v>617</v>
      </c>
      <c r="F150" t="s">
        <v>794</v>
      </c>
      <c r="G150" t="s">
        <v>528</v>
      </c>
      <c r="H150" s="45">
        <f>SUMIFS('IEA production stats by year'!Q:Q,'IEA production stats by year'!$E:$E,$D150,'IEA production stats by year'!$AM:$AM,"&lt;&gt;#N/A")</f>
        <v>1965.6021000000001</v>
      </c>
      <c r="I150" s="45">
        <f>SUMIFS('IEA production stats by year'!R:R,'IEA production stats by year'!$E:$E,$D150,'IEA production stats by year'!$AM:$AM,"&lt;&gt;#N/A")</f>
        <v>1886.4004</v>
      </c>
      <c r="J150" s="45">
        <f>SUMIFS('IEA production stats by year'!S:S,'IEA production stats by year'!$E:$E,$D150,'IEA production stats by year'!$AM:$AM,"&lt;&gt;#N/A")</f>
        <v>1918.8020000000001</v>
      </c>
      <c r="K150" s="45">
        <f>SUMIFS('IEA production stats by year'!T:T,'IEA production stats by year'!$E:$E,$D150,'IEA production stats by year'!$AM:$AM,"&lt;&gt;#N/A")</f>
        <v>1908.0001</v>
      </c>
      <c r="L150" s="45">
        <f>SUMIFS('IEA production stats by year'!U:U,'IEA production stats by year'!$E:$E,$D150,'IEA production stats by year'!$AM:$AM,"&lt;&gt;#N/A")</f>
        <v>1828.7984000000001</v>
      </c>
      <c r="M150" s="45">
        <f>SUMIFS('IEA production stats by year'!V:V,'IEA production stats by year'!$E:$E,$D150,'IEA production stats by year'!$AM:$AM,"&lt;&gt;#N/A")</f>
        <v>1857.6035999999999</v>
      </c>
      <c r="N150" s="45">
        <f>SUMIFS('IEA production stats by year'!W:W,'IEA production stats by year'!$E:$E,$D150,'IEA production stats by year'!$AM:$AM,"&lt;&gt;#N/A")</f>
        <v>1763.9992999999999</v>
      </c>
      <c r="O150" s="45">
        <f>SUMIFS('IEA production stats by year'!X:X,'IEA production stats by year'!$E:$E,$D150,'IEA production stats by year'!$AM:$AM,"&lt;&gt;#N/A")</f>
        <v>1781.9983999999999</v>
      </c>
      <c r="P150" s="45">
        <f>SUMIFS('IEA production stats by year'!Y:Y,'IEA production stats by year'!$E:$E,$D150,'IEA production stats by year'!$AM:$AM,"&lt;&gt;#N/A")</f>
        <v>1753.2014999999999</v>
      </c>
      <c r="Q150" s="45">
        <f>SUMIFS('IEA production stats by year'!Z:Z,'IEA production stats by year'!$E:$E,$D150,'IEA production stats by year'!$AM:$AM,"&lt;&gt;#N/A")</f>
        <v>1749.6007999999999</v>
      </c>
      <c r="R150" s="45">
        <f>SUMIFS('IEA production stats by year'!AA:AA,'IEA production stats by year'!$E:$E,$D150,'IEA production stats by year'!$AM:$AM,"&lt;&gt;#N/A")</f>
        <v>1846.3704</v>
      </c>
      <c r="S150" s="45">
        <f>SUMIFS('IEA production stats by year'!AB:AB,'IEA production stats by year'!$E:$E,$D150,'IEA production stats by year'!$AM:$AM,"&lt;&gt;#N/A")</f>
        <v>1840.3832000000002</v>
      </c>
      <c r="T150" s="45">
        <f>SUMIFS('IEA production stats by year'!AC:AC,'IEA production stats by year'!$E:$E,$D150,'IEA production stats by year'!$AM:$AM,"&lt;&gt;#N/A")</f>
        <v>1786.2688000000001</v>
      </c>
      <c r="U150" s="45">
        <f>SUMIFS('IEA production stats by year'!AD:AD,'IEA production stats by year'!$E:$E,$D150,'IEA production stats by year'!$AM:$AM,"&lt;&gt;#N/A")</f>
        <v>3331.1980999999996</v>
      </c>
      <c r="V150" s="45">
        <f>SUMIFS('IEA production stats by year'!AE:AE,'IEA production stats by year'!$E:$E,$D150,'IEA production stats by year'!$AM:$AM,"&lt;&gt;#N/A")</f>
        <v>3595.4229</v>
      </c>
      <c r="W150" s="45">
        <f>SUMIFS('IEA production stats by year'!AF:AF,'IEA production stats by year'!$E:$E,$D150,'IEA production stats by year'!$AM:$AM,"&lt;&gt;#N/A")</f>
        <v>3623.1059999999998</v>
      </c>
      <c r="X150" s="45">
        <f>SUMIFS('IEA production stats by year'!AG:AG,'IEA production stats by year'!$E:$E,$D150,'IEA production stats by year'!$AM:$AM,"&lt;&gt;#N/A")</f>
        <v>3695.4875000000002</v>
      </c>
      <c r="Y150" s="45">
        <f>SUMIFS('IEA production stats by year'!AH:AH,'IEA production stats by year'!$E:$E,$D150,'IEA production stats by year'!$AM:$AM,"&lt;&gt;#N/A")</f>
        <v>3715.3998000000001</v>
      </c>
      <c r="Z150" s="45">
        <f>SUMIFS('IEA production stats by year'!AI:AI,'IEA production stats by year'!$E:$E,$D150,'IEA production stats by year'!$AM:$AM,"&lt;&gt;#N/A")</f>
        <v>3618.9569000000001</v>
      </c>
      <c r="AA150" s="45">
        <f>SUMIFS('IEA production stats by year'!AJ:AJ,'IEA production stats by year'!$E:$E,$D150,'IEA production stats by year'!$AM:$AM,"&lt;&gt;#N/A")</f>
        <v>3600.3047000000001</v>
      </c>
      <c r="AB150" s="45">
        <f>SUMIFS('IEA production stats by year'!AK:AK,'IEA production stats by year'!$E:$E,$D150,'IEA production stats by year'!$AM:$AM,"&lt;&gt;#N/A")</f>
        <v>3560.9193999999998</v>
      </c>
      <c r="AC150" s="45">
        <f>SUMIFS('IEA production stats by year'!AL:AL,'IEA production stats by year'!$E:$E,$D150,'IEA production stats by year'!$AM:$AM,"&lt;&gt;#N/A")</f>
        <v>3463.7689999999998</v>
      </c>
      <c r="AD150" s="58">
        <f>193-SUMIFS('IEA production stats (counts)'!Q:Q,'IEA production stats (counts)'!$E:$E,$D150,'IEA production stats by year'!$AM:$AM,"&lt;&gt;#N/A")</f>
        <v>50</v>
      </c>
      <c r="AE150" s="58">
        <f>193-SUMIFS('IEA production stats (counts)'!R:R,'IEA production stats (counts)'!$E:$E,$D150,'IEA production stats by year'!$AM:$AM,"&lt;&gt;#N/A")</f>
        <v>50</v>
      </c>
      <c r="AF150" s="58">
        <f>193-SUMIFS('IEA production stats (counts)'!S:S,'IEA production stats (counts)'!$E:$E,$D150,'IEA production stats by year'!$AM:$AM,"&lt;&gt;#N/A")</f>
        <v>50</v>
      </c>
      <c r="AG150" s="58">
        <f>193-SUMIFS('IEA production stats (counts)'!T:T,'IEA production stats (counts)'!$E:$E,$D150,'IEA production stats by year'!$AM:$AM,"&lt;&gt;#N/A")</f>
        <v>50</v>
      </c>
      <c r="AH150" s="58">
        <f>193-SUMIFS('IEA production stats (counts)'!U:U,'IEA production stats (counts)'!$E:$E,$D150,'IEA production stats by year'!$AM:$AM,"&lt;&gt;#N/A")</f>
        <v>50</v>
      </c>
      <c r="AI150" s="58">
        <f>193-SUMIFS('IEA production stats (counts)'!V:V,'IEA production stats (counts)'!$E:$E,$D150,'IEA production stats by year'!$AM:$AM,"&lt;&gt;#N/A")</f>
        <v>49</v>
      </c>
      <c r="AJ150" s="58">
        <f>193-SUMIFS('IEA production stats (counts)'!W:W,'IEA production stats (counts)'!$E:$E,$D150,'IEA production stats by year'!$AM:$AM,"&lt;&gt;#N/A")</f>
        <v>49</v>
      </c>
      <c r="AK150" s="58">
        <f>193-SUMIFS('IEA production stats (counts)'!X:X,'IEA production stats (counts)'!$E:$E,$D150,'IEA production stats by year'!$AM:$AM,"&lt;&gt;#N/A")</f>
        <v>49</v>
      </c>
      <c r="AL150" s="58">
        <f>193-SUMIFS('IEA production stats (counts)'!Y:Y,'IEA production stats (counts)'!$E:$E,$D150,'IEA production stats by year'!$AM:$AM,"&lt;&gt;#N/A")</f>
        <v>49</v>
      </c>
      <c r="AM150" s="58">
        <f>193-SUMIFS('IEA production stats (counts)'!Z:Z,'IEA production stats (counts)'!$E:$E,$D150,'IEA production stats by year'!$AM:$AM,"&lt;&gt;#N/A")</f>
        <v>49</v>
      </c>
      <c r="AN150" s="58">
        <f>193-SUMIFS('IEA production stats (counts)'!AA:AA,'IEA production stats (counts)'!$E:$E,$D150,'IEA production stats by year'!$AM:$AM,"&lt;&gt;#N/A")</f>
        <v>49</v>
      </c>
      <c r="AO150" s="58">
        <f>193-SUMIFS('IEA production stats (counts)'!AB:AB,'IEA production stats (counts)'!$E:$E,$D150,'IEA production stats by year'!$AM:$AM,"&lt;&gt;#N/A")</f>
        <v>49</v>
      </c>
      <c r="AP150" s="58">
        <f>193-SUMIFS('IEA production stats (counts)'!AC:AC,'IEA production stats (counts)'!$E:$E,$D150,'IEA production stats by year'!$AM:$AM,"&lt;&gt;#N/A")</f>
        <v>48</v>
      </c>
      <c r="AQ150" s="58">
        <f>193-SUMIFS('IEA production stats (counts)'!AD:AD,'IEA production stats (counts)'!$E:$E,$D150,'IEA production stats by year'!$AM:$AM,"&lt;&gt;#N/A")</f>
        <v>48</v>
      </c>
      <c r="AR150" s="58">
        <f>193-SUMIFS('IEA production stats (counts)'!AE:AE,'IEA production stats (counts)'!$E:$E,$D150,'IEA production stats by year'!$AM:$AM,"&lt;&gt;#N/A")</f>
        <v>48</v>
      </c>
      <c r="AS150" s="58">
        <f>193-SUMIFS('IEA production stats (counts)'!AF:AF,'IEA production stats (counts)'!$E:$E,$D150,'IEA production stats by year'!$AM:$AM,"&lt;&gt;#N/A")</f>
        <v>48</v>
      </c>
      <c r="AT150" s="58">
        <f>193-SUMIFS('IEA production stats (counts)'!AG:AG,'IEA production stats (counts)'!$E:$E,$D150,'IEA production stats by year'!$AM:$AM,"&lt;&gt;#N/A")</f>
        <v>49</v>
      </c>
      <c r="AU150" s="58">
        <f>193-SUMIFS('IEA production stats (counts)'!AH:AH,'IEA production stats (counts)'!$E:$E,$D150,'IEA production stats by year'!$AM:$AM,"&lt;&gt;#N/A")</f>
        <v>49</v>
      </c>
      <c r="AV150" s="58">
        <f>193-SUMIFS('IEA production stats (counts)'!AI:AI,'IEA production stats (counts)'!$E:$E,$D150,'IEA production stats by year'!$AM:$AM,"&lt;&gt;#N/A")</f>
        <v>49</v>
      </c>
      <c r="AW150" s="58">
        <f>193-SUMIFS('IEA production stats (counts)'!AJ:AJ,'IEA production stats (counts)'!$E:$E,$D150,'IEA production stats by year'!$AM:$AM,"&lt;&gt;#N/A")</f>
        <v>48</v>
      </c>
      <c r="AX150" s="58">
        <f>193-SUMIFS('IEA production stats (counts)'!AK:AK,'IEA production stats (counts)'!$E:$E,$D150,'IEA production stats by year'!$AM:$AM,"&lt;&gt;#N/A")</f>
        <v>48</v>
      </c>
      <c r="AY150" s="58">
        <f>193-SUMIFS('IEA production stats (counts)'!AL:AL,'IEA production stats (counts)'!$E:$E,$D150,'IEA production stats by year'!$AM:$AM,"&lt;&gt;#N/A")</f>
        <v>137</v>
      </c>
      <c r="AZ150" s="62">
        <f>SUMIFS('IEA production stats (counts)'!Q:Q,'IEA production stats (counts)'!$E:$E,$D150,'IEA production stats by year'!$AM:$AM,"&lt;&gt;#N/A")</f>
        <v>143</v>
      </c>
      <c r="BA150" s="62">
        <f>SUMIFS('IEA production stats (counts)'!R:R,'IEA production stats (counts)'!$E:$E,$D150,'IEA production stats by year'!$AM:$AM,"&lt;&gt;#N/A")</f>
        <v>143</v>
      </c>
      <c r="BB150" s="62">
        <f>SUMIFS('IEA production stats (counts)'!S:S,'IEA production stats (counts)'!$E:$E,$D150,'IEA production stats by year'!$AM:$AM,"&lt;&gt;#N/A")</f>
        <v>143</v>
      </c>
      <c r="BC150" s="62">
        <f>SUMIFS('IEA production stats (counts)'!T:T,'IEA production stats (counts)'!$E:$E,$D150,'IEA production stats by year'!$AM:$AM,"&lt;&gt;#N/A")</f>
        <v>143</v>
      </c>
      <c r="BD150" s="62">
        <f>SUMIFS('IEA production stats (counts)'!U:U,'IEA production stats (counts)'!$E:$E,$D150,'IEA production stats by year'!$AM:$AM,"&lt;&gt;#N/A")</f>
        <v>143</v>
      </c>
      <c r="BE150" s="62">
        <f>SUMIFS('IEA production stats (counts)'!V:V,'IEA production stats (counts)'!$E:$E,$D150,'IEA production stats by year'!$AM:$AM,"&lt;&gt;#N/A")</f>
        <v>144</v>
      </c>
      <c r="BF150" s="62">
        <f>SUMIFS('IEA production stats (counts)'!W:W,'IEA production stats (counts)'!$E:$E,$D150,'IEA production stats by year'!$AM:$AM,"&lt;&gt;#N/A")</f>
        <v>144</v>
      </c>
      <c r="BG150" s="62">
        <f>SUMIFS('IEA production stats (counts)'!X:X,'IEA production stats (counts)'!$E:$E,$D150,'IEA production stats by year'!$AM:$AM,"&lt;&gt;#N/A")</f>
        <v>144</v>
      </c>
      <c r="BH150" s="62">
        <f>SUMIFS('IEA production stats (counts)'!Y:Y,'IEA production stats (counts)'!$E:$E,$D150,'IEA production stats by year'!$AM:$AM,"&lt;&gt;#N/A")</f>
        <v>144</v>
      </c>
      <c r="BI150" s="62">
        <f>SUMIFS('IEA production stats (counts)'!Z:Z,'IEA production stats (counts)'!$E:$E,$D150,'IEA production stats by year'!$AM:$AM,"&lt;&gt;#N/A")</f>
        <v>144</v>
      </c>
      <c r="BJ150" s="62">
        <f>SUMIFS('IEA production stats (counts)'!AA:AA,'IEA production stats (counts)'!$E:$E,$D150,'IEA production stats by year'!$AM:$AM,"&lt;&gt;#N/A")</f>
        <v>144</v>
      </c>
      <c r="BK150" s="62">
        <f>SUMIFS('IEA production stats (counts)'!AB:AB,'IEA production stats (counts)'!$E:$E,$D150,'IEA production stats by year'!$AM:$AM,"&lt;&gt;#N/A")</f>
        <v>144</v>
      </c>
      <c r="BL150" s="62">
        <f>SUMIFS('IEA production stats (counts)'!AC:AC,'IEA production stats (counts)'!$E:$E,$D150,'IEA production stats by year'!$AM:$AM,"&lt;&gt;#N/A")</f>
        <v>145</v>
      </c>
      <c r="BM150" s="62">
        <f>SUMIFS('IEA production stats (counts)'!AD:AD,'IEA production stats (counts)'!$E:$E,$D150,'IEA production stats by year'!$AM:$AM,"&lt;&gt;#N/A")</f>
        <v>145</v>
      </c>
      <c r="BN150" s="62">
        <f>SUMIFS('IEA production stats (counts)'!AE:AE,'IEA production stats (counts)'!$E:$E,$D150,'IEA production stats by year'!$AM:$AM,"&lt;&gt;#N/A")</f>
        <v>145</v>
      </c>
      <c r="BO150" s="62">
        <f>SUMIFS('IEA production stats (counts)'!AF:AF,'IEA production stats (counts)'!$E:$E,$D150,'IEA production stats by year'!$AM:$AM,"&lt;&gt;#N/A")</f>
        <v>145</v>
      </c>
      <c r="BP150" s="62">
        <f>SUMIFS('IEA production stats (counts)'!AG:AG,'IEA production stats (counts)'!$E:$E,$D150,'IEA production stats by year'!$AM:$AM,"&lt;&gt;#N/A")</f>
        <v>144</v>
      </c>
      <c r="BQ150" s="62">
        <f>SUMIFS('IEA production stats (counts)'!AH:AH,'IEA production stats (counts)'!$E:$E,$D150,'IEA production stats by year'!$AM:$AM,"&lt;&gt;#N/A")</f>
        <v>144</v>
      </c>
      <c r="BR150" s="62">
        <f>SUMIFS('IEA production stats (counts)'!AI:AI,'IEA production stats (counts)'!$E:$E,$D150,'IEA production stats by year'!$AM:$AM,"&lt;&gt;#N/A")</f>
        <v>144</v>
      </c>
      <c r="BS150" s="62">
        <f>SUMIFS('IEA production stats (counts)'!AJ:AJ,'IEA production stats (counts)'!$E:$E,$D150,'IEA production stats by year'!$AM:$AM,"&lt;&gt;#N/A")</f>
        <v>145</v>
      </c>
      <c r="BT150" s="62">
        <f>SUMIFS('IEA production stats (counts)'!AK:AK,'IEA production stats (counts)'!$E:$E,$D150,'IEA production stats by year'!$AM:$AM,"&lt;&gt;#N/A")</f>
        <v>145</v>
      </c>
      <c r="BU150" s="62">
        <f>SUMIFS('IEA production stats (counts)'!AL:AL,'IEA production stats (counts)'!$E:$E,$D150,'IEA production stats by year'!$AM:$AM,"&lt;&gt;#N/A")</f>
        <v>56</v>
      </c>
      <c r="BV150" s="66">
        <f t="shared" si="55"/>
        <v>74.093264248704656</v>
      </c>
      <c r="BW150" s="66">
        <f t="shared" si="74"/>
        <v>74.093264248704656</v>
      </c>
      <c r="BX150" s="66">
        <f t="shared" si="75"/>
        <v>74.093264248704656</v>
      </c>
      <c r="BY150" s="66">
        <f t="shared" si="76"/>
        <v>74.093264248704656</v>
      </c>
      <c r="BZ150" s="66">
        <f t="shared" si="56"/>
        <v>74.093264248704656</v>
      </c>
      <c r="CA150" s="66">
        <f t="shared" si="57"/>
        <v>74.611398963730565</v>
      </c>
      <c r="CB150" s="66">
        <f t="shared" si="58"/>
        <v>74.611398963730565</v>
      </c>
      <c r="CC150" s="66">
        <f t="shared" si="59"/>
        <v>74.611398963730565</v>
      </c>
      <c r="CD150" s="66">
        <f t="shared" si="60"/>
        <v>74.611398963730565</v>
      </c>
      <c r="CE150" s="66">
        <f t="shared" si="61"/>
        <v>74.611398963730565</v>
      </c>
      <c r="CF150" s="66">
        <f t="shared" si="62"/>
        <v>74.611398963730565</v>
      </c>
      <c r="CG150" s="66">
        <f t="shared" si="63"/>
        <v>74.611398963730565</v>
      </c>
      <c r="CH150" s="66">
        <f t="shared" si="64"/>
        <v>75.129533678756474</v>
      </c>
      <c r="CI150" s="66">
        <f t="shared" si="65"/>
        <v>75.129533678756474</v>
      </c>
      <c r="CJ150" s="66">
        <f t="shared" si="66"/>
        <v>75.129533678756474</v>
      </c>
      <c r="CK150" s="66">
        <f t="shared" si="67"/>
        <v>75.129533678756474</v>
      </c>
      <c r="CL150" s="66">
        <f t="shared" si="68"/>
        <v>74.611398963730565</v>
      </c>
      <c r="CM150" s="66">
        <f t="shared" si="69"/>
        <v>74.611398963730565</v>
      </c>
      <c r="CN150" s="66">
        <f t="shared" si="70"/>
        <v>74.611398963730565</v>
      </c>
      <c r="CO150" s="66">
        <f t="shared" si="71"/>
        <v>75.129533678756474</v>
      </c>
      <c r="CP150" s="66">
        <f t="shared" si="72"/>
        <v>75.129533678756474</v>
      </c>
      <c r="CQ150" s="66">
        <f t="shared" si="73"/>
        <v>29.015544041450774</v>
      </c>
    </row>
    <row r="151" spans="1:95" x14ac:dyDescent="0.25">
      <c r="A151" s="5" t="str">
        <f t="shared" si="77"/>
        <v>900WIND</v>
      </c>
      <c r="B151" s="3">
        <v>900</v>
      </c>
      <c r="C151" t="str">
        <f>VLOOKUP($B151,'Lookup codes'!$A:$C,2,FALSE)</f>
        <v>World</v>
      </c>
      <c r="D151" t="s">
        <v>618</v>
      </c>
      <c r="E151" t="s">
        <v>619</v>
      </c>
      <c r="F151" t="s">
        <v>794</v>
      </c>
      <c r="G151" t="s">
        <v>528</v>
      </c>
      <c r="H151" s="45">
        <f>SUMIFS('IEA production stats by year'!Q:Q,'IEA production stats by year'!$E:$E,$D151,'IEA production stats by year'!$AM:$AM,"&lt;&gt;#N/A")</f>
        <v>112756.11360000004</v>
      </c>
      <c r="I151" s="45">
        <f>SUMIFS('IEA production stats by year'!R:R,'IEA production stats by year'!$E:$E,$D151,'IEA production stats by year'!$AM:$AM,"&lt;&gt;#N/A")</f>
        <v>138087.59710000004</v>
      </c>
      <c r="J151" s="45">
        <f>SUMIFS('IEA production stats by year'!S:S,'IEA production stats by year'!$E:$E,$D151,'IEA production stats by year'!$AM:$AM,"&lt;&gt;#N/A")</f>
        <v>189893.11770000003</v>
      </c>
      <c r="K151" s="45">
        <f>SUMIFS('IEA production stats by year'!T:T,'IEA production stats by year'!$E:$E,$D151,'IEA production stats by year'!$AM:$AM,"&lt;&gt;#N/A")</f>
        <v>232197.54969999997</v>
      </c>
      <c r="L151" s="45">
        <f>SUMIFS('IEA production stats by year'!U:U,'IEA production stats by year'!$E:$E,$D151,'IEA production stats by year'!$AM:$AM,"&lt;&gt;#N/A")</f>
        <v>304732.74580000003</v>
      </c>
      <c r="M151" s="45">
        <f>SUMIFS('IEA production stats by year'!V:V,'IEA production stats by year'!$E:$E,$D151,'IEA production stats by year'!$AM:$AM,"&lt;&gt;#N/A")</f>
        <v>374730.70810000011</v>
      </c>
      <c r="N151" s="45">
        <f>SUMIFS('IEA production stats by year'!W:W,'IEA production stats by year'!$E:$E,$D151,'IEA production stats by year'!$AM:$AM,"&lt;&gt;#N/A")</f>
        <v>479108.93460000015</v>
      </c>
      <c r="O151" s="45">
        <f>SUMIFS('IEA production stats by year'!X:X,'IEA production stats by year'!$E:$E,$D151,'IEA production stats by year'!$AM:$AM,"&lt;&gt;#N/A")</f>
        <v>615080.09580000013</v>
      </c>
      <c r="P151" s="45">
        <f>SUMIFS('IEA production stats by year'!Y:Y,'IEA production stats by year'!$E:$E,$D151,'IEA production stats by year'!$AM:$AM,"&lt;&gt;#N/A")</f>
        <v>795403.85110000009</v>
      </c>
      <c r="Q151" s="45">
        <f>SUMIFS('IEA production stats by year'!Z:Z,'IEA production stats by year'!$E:$E,$D151,'IEA production stats by year'!$AM:$AM,"&lt;&gt;#N/A")</f>
        <v>997498.48479999974</v>
      </c>
      <c r="R151" s="45">
        <f>SUMIFS('IEA production stats by year'!AA:AA,'IEA production stats by year'!$E:$E,$D151,'IEA production stats by year'!$AM:$AM,"&lt;&gt;#N/A")</f>
        <v>1227120.7509000001</v>
      </c>
      <c r="S151" s="45">
        <f>SUMIFS('IEA production stats by year'!AB:AB,'IEA production stats by year'!$E:$E,$D151,'IEA production stats by year'!$AM:$AM,"&lt;&gt;#N/A")</f>
        <v>1568381.6483999996</v>
      </c>
      <c r="T151" s="45">
        <f>SUMIFS('IEA production stats by year'!AC:AC,'IEA production stats by year'!$E:$E,$D151,'IEA production stats by year'!$AM:$AM,"&lt;&gt;#N/A")</f>
        <v>1885760.7030999998</v>
      </c>
      <c r="U151" s="45">
        <f>SUMIFS('IEA production stats by year'!AD:AD,'IEA production stats by year'!$E:$E,$D151,'IEA production stats by year'!$AM:$AM,"&lt;&gt;#N/A")</f>
        <v>2325401.8126000003</v>
      </c>
      <c r="V151" s="45">
        <f>SUMIFS('IEA production stats by year'!AE:AE,'IEA production stats by year'!$E:$E,$D151,'IEA production stats by year'!$AM:$AM,"&lt;&gt;#N/A")</f>
        <v>2592542.0689000008</v>
      </c>
      <c r="W151" s="45">
        <f>SUMIFS('IEA production stats by year'!AF:AF,'IEA production stats by year'!$E:$E,$D151,'IEA production stats by year'!$AM:$AM,"&lt;&gt;#N/A")</f>
        <v>2993927.7591000008</v>
      </c>
      <c r="X151" s="45">
        <f>SUMIFS('IEA production stats by year'!AG:AG,'IEA production stats by year'!$E:$E,$D151,'IEA production stats by year'!$AM:$AM,"&lt;&gt;#N/A")</f>
        <v>3458863.7428999995</v>
      </c>
      <c r="Y151" s="45">
        <f>SUMIFS('IEA production stats by year'!AH:AH,'IEA production stats by year'!$E:$E,$D151,'IEA production stats by year'!$AM:$AM,"&lt;&gt;#N/A")</f>
        <v>4077190.0741000008</v>
      </c>
      <c r="Z151" s="45">
        <f>SUMIFS('IEA production stats by year'!AI:AI,'IEA production stats by year'!$E:$E,$D151,'IEA production stats by year'!$AM:$AM,"&lt;&gt;#N/A")</f>
        <v>4585955.1220999993</v>
      </c>
      <c r="AA151" s="45">
        <f>SUMIFS('IEA production stats by year'!AJ:AJ,'IEA production stats by year'!$E:$E,$D151,'IEA production stats by year'!$AM:$AM,"&lt;&gt;#N/A")</f>
        <v>5134287.3385000005</v>
      </c>
      <c r="AB151" s="45">
        <f>SUMIFS('IEA production stats by year'!AK:AK,'IEA production stats by year'!$E:$E,$D151,'IEA production stats by year'!$AM:$AM,"&lt;&gt;#N/A")</f>
        <v>5741541.6476999987</v>
      </c>
      <c r="AC151" s="45">
        <f>SUMIFS('IEA production stats by year'!AL:AL,'IEA production stats by year'!$E:$E,$D151,'IEA production stats by year'!$AM:$AM,"&lt;&gt;#N/A")</f>
        <v>3895288.1465999996</v>
      </c>
      <c r="AD151" s="58">
        <f>193-SUMIFS('IEA production stats (counts)'!Q:Q,'IEA production stats (counts)'!$E:$E,$D151,'IEA production stats by year'!$AM:$AM,"&lt;&gt;#N/A")</f>
        <v>50</v>
      </c>
      <c r="AE151" s="58">
        <f>193-SUMIFS('IEA production stats (counts)'!R:R,'IEA production stats (counts)'!$E:$E,$D151,'IEA production stats by year'!$AM:$AM,"&lt;&gt;#N/A")</f>
        <v>50</v>
      </c>
      <c r="AF151" s="58">
        <f>193-SUMIFS('IEA production stats (counts)'!S:S,'IEA production stats (counts)'!$E:$E,$D151,'IEA production stats by year'!$AM:$AM,"&lt;&gt;#N/A")</f>
        <v>50</v>
      </c>
      <c r="AG151" s="58">
        <f>193-SUMIFS('IEA production stats (counts)'!T:T,'IEA production stats (counts)'!$E:$E,$D151,'IEA production stats by year'!$AM:$AM,"&lt;&gt;#N/A")</f>
        <v>50</v>
      </c>
      <c r="AH151" s="58">
        <f>193-SUMIFS('IEA production stats (counts)'!U:U,'IEA production stats (counts)'!$E:$E,$D151,'IEA production stats by year'!$AM:$AM,"&lt;&gt;#N/A")</f>
        <v>50</v>
      </c>
      <c r="AI151" s="58">
        <f>193-SUMIFS('IEA production stats (counts)'!V:V,'IEA production stats (counts)'!$E:$E,$D151,'IEA production stats by year'!$AM:$AM,"&lt;&gt;#N/A")</f>
        <v>49</v>
      </c>
      <c r="AJ151" s="58">
        <f>193-SUMIFS('IEA production stats (counts)'!W:W,'IEA production stats (counts)'!$E:$E,$D151,'IEA production stats by year'!$AM:$AM,"&lt;&gt;#N/A")</f>
        <v>49</v>
      </c>
      <c r="AK151" s="58">
        <f>193-SUMIFS('IEA production stats (counts)'!X:X,'IEA production stats (counts)'!$E:$E,$D151,'IEA production stats by year'!$AM:$AM,"&lt;&gt;#N/A")</f>
        <v>49</v>
      </c>
      <c r="AL151" s="58">
        <f>193-SUMIFS('IEA production stats (counts)'!Y:Y,'IEA production stats (counts)'!$E:$E,$D151,'IEA production stats by year'!$AM:$AM,"&lt;&gt;#N/A")</f>
        <v>49</v>
      </c>
      <c r="AM151" s="58">
        <f>193-SUMIFS('IEA production stats (counts)'!Z:Z,'IEA production stats (counts)'!$E:$E,$D151,'IEA production stats by year'!$AM:$AM,"&lt;&gt;#N/A")</f>
        <v>49</v>
      </c>
      <c r="AN151" s="58">
        <f>193-SUMIFS('IEA production stats (counts)'!AA:AA,'IEA production stats (counts)'!$E:$E,$D151,'IEA production stats by year'!$AM:$AM,"&lt;&gt;#N/A")</f>
        <v>49</v>
      </c>
      <c r="AO151" s="58">
        <f>193-SUMIFS('IEA production stats (counts)'!AB:AB,'IEA production stats (counts)'!$E:$E,$D151,'IEA production stats by year'!$AM:$AM,"&lt;&gt;#N/A")</f>
        <v>49</v>
      </c>
      <c r="AP151" s="58">
        <f>193-SUMIFS('IEA production stats (counts)'!AC:AC,'IEA production stats (counts)'!$E:$E,$D151,'IEA production stats by year'!$AM:$AM,"&lt;&gt;#N/A")</f>
        <v>48</v>
      </c>
      <c r="AQ151" s="58">
        <f>193-SUMIFS('IEA production stats (counts)'!AD:AD,'IEA production stats (counts)'!$E:$E,$D151,'IEA production stats by year'!$AM:$AM,"&lt;&gt;#N/A")</f>
        <v>48</v>
      </c>
      <c r="AR151" s="58">
        <f>193-SUMIFS('IEA production stats (counts)'!AE:AE,'IEA production stats (counts)'!$E:$E,$D151,'IEA production stats by year'!$AM:$AM,"&lt;&gt;#N/A")</f>
        <v>48</v>
      </c>
      <c r="AS151" s="58">
        <f>193-SUMIFS('IEA production stats (counts)'!AF:AF,'IEA production stats (counts)'!$E:$E,$D151,'IEA production stats by year'!$AM:$AM,"&lt;&gt;#N/A")</f>
        <v>48</v>
      </c>
      <c r="AT151" s="58">
        <f>193-SUMIFS('IEA production stats (counts)'!AG:AG,'IEA production stats (counts)'!$E:$E,$D151,'IEA production stats by year'!$AM:$AM,"&lt;&gt;#N/A")</f>
        <v>49</v>
      </c>
      <c r="AU151" s="58">
        <f>193-SUMIFS('IEA production stats (counts)'!AH:AH,'IEA production stats (counts)'!$E:$E,$D151,'IEA production stats by year'!$AM:$AM,"&lt;&gt;#N/A")</f>
        <v>48</v>
      </c>
      <c r="AV151" s="58">
        <f>193-SUMIFS('IEA production stats (counts)'!AI:AI,'IEA production stats (counts)'!$E:$E,$D151,'IEA production stats by year'!$AM:$AM,"&lt;&gt;#N/A")</f>
        <v>48</v>
      </c>
      <c r="AW151" s="58">
        <f>193-SUMIFS('IEA production stats (counts)'!AJ:AJ,'IEA production stats (counts)'!$E:$E,$D151,'IEA production stats by year'!$AM:$AM,"&lt;&gt;#N/A")</f>
        <v>48</v>
      </c>
      <c r="AX151" s="58">
        <f>193-SUMIFS('IEA production stats (counts)'!AK:AK,'IEA production stats (counts)'!$E:$E,$D151,'IEA production stats by year'!$AM:$AM,"&lt;&gt;#N/A")</f>
        <v>48</v>
      </c>
      <c r="AY151" s="58">
        <f>193-SUMIFS('IEA production stats (counts)'!AL:AL,'IEA production stats (counts)'!$E:$E,$D151,'IEA production stats by year'!$AM:$AM,"&lt;&gt;#N/A")</f>
        <v>137</v>
      </c>
      <c r="AZ151" s="62">
        <f>SUMIFS('IEA production stats (counts)'!Q:Q,'IEA production stats (counts)'!$E:$E,$D151,'IEA production stats by year'!$AM:$AM,"&lt;&gt;#N/A")</f>
        <v>143</v>
      </c>
      <c r="BA151" s="62">
        <f>SUMIFS('IEA production stats (counts)'!R:R,'IEA production stats (counts)'!$E:$E,$D151,'IEA production stats by year'!$AM:$AM,"&lt;&gt;#N/A")</f>
        <v>143</v>
      </c>
      <c r="BB151" s="62">
        <f>SUMIFS('IEA production stats (counts)'!S:S,'IEA production stats (counts)'!$E:$E,$D151,'IEA production stats by year'!$AM:$AM,"&lt;&gt;#N/A")</f>
        <v>143</v>
      </c>
      <c r="BC151" s="62">
        <f>SUMIFS('IEA production stats (counts)'!T:T,'IEA production stats (counts)'!$E:$E,$D151,'IEA production stats by year'!$AM:$AM,"&lt;&gt;#N/A")</f>
        <v>143</v>
      </c>
      <c r="BD151" s="62">
        <f>SUMIFS('IEA production stats (counts)'!U:U,'IEA production stats (counts)'!$E:$E,$D151,'IEA production stats by year'!$AM:$AM,"&lt;&gt;#N/A")</f>
        <v>143</v>
      </c>
      <c r="BE151" s="62">
        <f>SUMIFS('IEA production stats (counts)'!V:V,'IEA production stats (counts)'!$E:$E,$D151,'IEA production stats by year'!$AM:$AM,"&lt;&gt;#N/A")</f>
        <v>144</v>
      </c>
      <c r="BF151" s="62">
        <f>SUMIFS('IEA production stats (counts)'!W:W,'IEA production stats (counts)'!$E:$E,$D151,'IEA production stats by year'!$AM:$AM,"&lt;&gt;#N/A")</f>
        <v>144</v>
      </c>
      <c r="BG151" s="62">
        <f>SUMIFS('IEA production stats (counts)'!X:X,'IEA production stats (counts)'!$E:$E,$D151,'IEA production stats by year'!$AM:$AM,"&lt;&gt;#N/A")</f>
        <v>144</v>
      </c>
      <c r="BH151" s="62">
        <f>SUMIFS('IEA production stats (counts)'!Y:Y,'IEA production stats (counts)'!$E:$E,$D151,'IEA production stats by year'!$AM:$AM,"&lt;&gt;#N/A")</f>
        <v>144</v>
      </c>
      <c r="BI151" s="62">
        <f>SUMIFS('IEA production stats (counts)'!Z:Z,'IEA production stats (counts)'!$E:$E,$D151,'IEA production stats by year'!$AM:$AM,"&lt;&gt;#N/A")</f>
        <v>144</v>
      </c>
      <c r="BJ151" s="62">
        <f>SUMIFS('IEA production stats (counts)'!AA:AA,'IEA production stats (counts)'!$E:$E,$D151,'IEA production stats by year'!$AM:$AM,"&lt;&gt;#N/A")</f>
        <v>144</v>
      </c>
      <c r="BK151" s="62">
        <f>SUMIFS('IEA production stats (counts)'!AB:AB,'IEA production stats (counts)'!$E:$E,$D151,'IEA production stats by year'!$AM:$AM,"&lt;&gt;#N/A")</f>
        <v>144</v>
      </c>
      <c r="BL151" s="62">
        <f>SUMIFS('IEA production stats (counts)'!AC:AC,'IEA production stats (counts)'!$E:$E,$D151,'IEA production stats by year'!$AM:$AM,"&lt;&gt;#N/A")</f>
        <v>145</v>
      </c>
      <c r="BM151" s="62">
        <f>SUMIFS('IEA production stats (counts)'!AD:AD,'IEA production stats (counts)'!$E:$E,$D151,'IEA production stats by year'!$AM:$AM,"&lt;&gt;#N/A")</f>
        <v>145</v>
      </c>
      <c r="BN151" s="62">
        <f>SUMIFS('IEA production stats (counts)'!AE:AE,'IEA production stats (counts)'!$E:$E,$D151,'IEA production stats by year'!$AM:$AM,"&lt;&gt;#N/A")</f>
        <v>145</v>
      </c>
      <c r="BO151" s="62">
        <f>SUMIFS('IEA production stats (counts)'!AF:AF,'IEA production stats (counts)'!$E:$E,$D151,'IEA production stats by year'!$AM:$AM,"&lt;&gt;#N/A")</f>
        <v>145</v>
      </c>
      <c r="BP151" s="62">
        <f>SUMIFS('IEA production stats (counts)'!AG:AG,'IEA production stats (counts)'!$E:$E,$D151,'IEA production stats by year'!$AM:$AM,"&lt;&gt;#N/A")</f>
        <v>144</v>
      </c>
      <c r="BQ151" s="62">
        <f>SUMIFS('IEA production stats (counts)'!AH:AH,'IEA production stats (counts)'!$E:$E,$D151,'IEA production stats by year'!$AM:$AM,"&lt;&gt;#N/A")</f>
        <v>145</v>
      </c>
      <c r="BR151" s="62">
        <f>SUMIFS('IEA production stats (counts)'!AI:AI,'IEA production stats (counts)'!$E:$E,$D151,'IEA production stats by year'!$AM:$AM,"&lt;&gt;#N/A")</f>
        <v>145</v>
      </c>
      <c r="BS151" s="62">
        <f>SUMIFS('IEA production stats (counts)'!AJ:AJ,'IEA production stats (counts)'!$E:$E,$D151,'IEA production stats by year'!$AM:$AM,"&lt;&gt;#N/A")</f>
        <v>145</v>
      </c>
      <c r="BT151" s="62">
        <f>SUMIFS('IEA production stats (counts)'!AK:AK,'IEA production stats (counts)'!$E:$E,$D151,'IEA production stats by year'!$AM:$AM,"&lt;&gt;#N/A")</f>
        <v>145</v>
      </c>
      <c r="BU151" s="62">
        <f>SUMIFS('IEA production stats (counts)'!AL:AL,'IEA production stats (counts)'!$E:$E,$D151,'IEA production stats by year'!$AM:$AM,"&lt;&gt;#N/A")</f>
        <v>56</v>
      </c>
      <c r="BV151" s="66">
        <f t="shared" si="55"/>
        <v>74.093264248704656</v>
      </c>
      <c r="BW151" s="66">
        <f t="shared" si="74"/>
        <v>74.093264248704656</v>
      </c>
      <c r="BX151" s="66">
        <f t="shared" si="75"/>
        <v>74.093264248704656</v>
      </c>
      <c r="BY151" s="66">
        <f t="shared" si="76"/>
        <v>74.093264248704656</v>
      </c>
      <c r="BZ151" s="66">
        <f t="shared" si="56"/>
        <v>74.093264248704656</v>
      </c>
      <c r="CA151" s="66">
        <f t="shared" si="57"/>
        <v>74.611398963730565</v>
      </c>
      <c r="CB151" s="66">
        <f t="shared" si="58"/>
        <v>74.611398963730565</v>
      </c>
      <c r="CC151" s="66">
        <f t="shared" si="59"/>
        <v>74.611398963730565</v>
      </c>
      <c r="CD151" s="66">
        <f t="shared" si="60"/>
        <v>74.611398963730565</v>
      </c>
      <c r="CE151" s="66">
        <f t="shared" si="61"/>
        <v>74.611398963730565</v>
      </c>
      <c r="CF151" s="66">
        <f t="shared" si="62"/>
        <v>74.611398963730565</v>
      </c>
      <c r="CG151" s="66">
        <f t="shared" si="63"/>
        <v>74.611398963730565</v>
      </c>
      <c r="CH151" s="66">
        <f t="shared" si="64"/>
        <v>75.129533678756474</v>
      </c>
      <c r="CI151" s="66">
        <f t="shared" si="65"/>
        <v>75.129533678756474</v>
      </c>
      <c r="CJ151" s="66">
        <f t="shared" si="66"/>
        <v>75.129533678756474</v>
      </c>
      <c r="CK151" s="66">
        <f t="shared" si="67"/>
        <v>75.129533678756474</v>
      </c>
      <c r="CL151" s="66">
        <f t="shared" si="68"/>
        <v>74.611398963730565</v>
      </c>
      <c r="CM151" s="66">
        <f t="shared" si="69"/>
        <v>75.129533678756474</v>
      </c>
      <c r="CN151" s="66">
        <f t="shared" si="70"/>
        <v>75.129533678756474</v>
      </c>
      <c r="CO151" s="66">
        <f t="shared" si="71"/>
        <v>75.129533678756474</v>
      </c>
      <c r="CP151" s="66">
        <f t="shared" si="72"/>
        <v>75.129533678756474</v>
      </c>
      <c r="CQ151" s="66">
        <f t="shared" si="73"/>
        <v>29.015544041450774</v>
      </c>
    </row>
    <row r="152" spans="1:95" x14ac:dyDescent="0.25">
      <c r="A152" s="5" t="str">
        <f t="shared" si="77"/>
        <v>900MUNWASTER</v>
      </c>
      <c r="B152" s="3">
        <v>900</v>
      </c>
      <c r="C152" t="str">
        <f>VLOOKUP($B152,'Lookup codes'!$A:$C,2,FALSE)</f>
        <v>World</v>
      </c>
      <c r="D152" t="s">
        <v>622</v>
      </c>
      <c r="E152" t="s">
        <v>623</v>
      </c>
      <c r="F152" t="s">
        <v>794</v>
      </c>
      <c r="G152" t="s">
        <v>528</v>
      </c>
      <c r="H152" s="45">
        <f>SUMIFS('IEA production stats by year'!Q:Q,'IEA production stats by year'!$E:$E,$D152,'IEA production stats by year'!$AM:$AM,"&lt;&gt;#N/A")</f>
        <v>362938.63630000001</v>
      </c>
      <c r="I152" s="45">
        <f>SUMIFS('IEA production stats by year'!R:R,'IEA production stats by year'!$E:$E,$D152,'IEA production stats by year'!$AM:$AM,"&lt;&gt;#N/A")</f>
        <v>352753.50430000003</v>
      </c>
      <c r="J152" s="45">
        <f>SUMIFS('IEA production stats by year'!S:S,'IEA production stats by year'!$E:$E,$D152,'IEA production stats by year'!$AM:$AM,"&lt;&gt;#N/A")</f>
        <v>376010.68840000004</v>
      </c>
      <c r="K152" s="45">
        <f>SUMIFS('IEA production stats by year'!T:T,'IEA production stats by year'!$E:$E,$D152,'IEA production stats by year'!$AM:$AM,"&lt;&gt;#N/A")</f>
        <v>402734.85699999996</v>
      </c>
      <c r="L152" s="45">
        <f>SUMIFS('IEA production stats by year'!U:U,'IEA production stats by year'!$E:$E,$D152,'IEA production stats by year'!$AM:$AM,"&lt;&gt;#N/A")</f>
        <v>433182.52669999999</v>
      </c>
      <c r="M152" s="45">
        <f>SUMIFS('IEA production stats by year'!V:V,'IEA production stats by year'!$E:$E,$D152,'IEA production stats by year'!$AM:$AM,"&lt;&gt;#N/A")</f>
        <v>467235.52959999995</v>
      </c>
      <c r="N152" s="45">
        <f>SUMIFS('IEA production stats by year'!W:W,'IEA production stats by year'!$E:$E,$D152,'IEA production stats by year'!$AM:$AM,"&lt;&gt;#N/A")</f>
        <v>494769.86059999996</v>
      </c>
      <c r="O152" s="45">
        <f>SUMIFS('IEA production stats by year'!X:X,'IEA production stats by year'!$E:$E,$D152,'IEA production stats by year'!$AM:$AM,"&lt;&gt;#N/A")</f>
        <v>524889.22230000002</v>
      </c>
      <c r="P152" s="45">
        <f>SUMIFS('IEA production stats by year'!Y:Y,'IEA production stats by year'!$E:$E,$D152,'IEA production stats by year'!$AM:$AM,"&lt;&gt;#N/A")</f>
        <v>533491.20419999992</v>
      </c>
      <c r="Q152" s="45">
        <f>SUMIFS('IEA production stats by year'!Z:Z,'IEA production stats by year'!$E:$E,$D152,'IEA production stats by year'!$AM:$AM,"&lt;&gt;#N/A")</f>
        <v>540052.94569999992</v>
      </c>
      <c r="R152" s="45">
        <f>SUMIFS('IEA production stats by year'!AA:AA,'IEA production stats by year'!$E:$E,$D152,'IEA production stats by year'!$AM:$AM,"&lt;&gt;#N/A")</f>
        <v>582752.0003999999</v>
      </c>
      <c r="S152" s="45">
        <f>SUMIFS('IEA production stats by year'!AB:AB,'IEA production stats by year'!$E:$E,$D152,'IEA production stats by year'!$AM:$AM,"&lt;&gt;#N/A")</f>
        <v>581352.30279999995</v>
      </c>
      <c r="T152" s="45">
        <f>SUMIFS('IEA production stats by year'!AC:AC,'IEA production stats by year'!$E:$E,$D152,'IEA production stats by year'!$AM:$AM,"&lt;&gt;#N/A")</f>
        <v>603755.50520000001</v>
      </c>
      <c r="U152" s="45">
        <f>SUMIFS('IEA production stats by year'!AD:AD,'IEA production stats by year'!$E:$E,$D152,'IEA production stats by year'!$AM:$AM,"&lt;&gt;#N/A")</f>
        <v>623984.64489999996</v>
      </c>
      <c r="V152" s="45">
        <f>SUMIFS('IEA production stats by year'!AE:AE,'IEA production stats by year'!$E:$E,$D152,'IEA production stats by year'!$AM:$AM,"&lt;&gt;#N/A")</f>
        <v>639995.10219999996</v>
      </c>
      <c r="W152" s="45">
        <f>SUMIFS('IEA production stats by year'!AF:AF,'IEA production stats by year'!$E:$E,$D152,'IEA production stats by year'!$AM:$AM,"&lt;&gt;#N/A")</f>
        <v>659264.96230000001</v>
      </c>
      <c r="X152" s="45">
        <f>SUMIFS('IEA production stats by year'!AG:AG,'IEA production stats by year'!$E:$E,$D152,'IEA production stats by year'!$AM:$AM,"&lt;&gt;#N/A")</f>
        <v>662241.12360000005</v>
      </c>
      <c r="Y152" s="45">
        <f>SUMIFS('IEA production stats by year'!AH:AH,'IEA production stats by year'!$E:$E,$D152,'IEA production stats by year'!$AM:$AM,"&lt;&gt;#N/A")</f>
        <v>670003.3422999999</v>
      </c>
      <c r="Z152" s="45">
        <f>SUMIFS('IEA production stats by year'!AI:AI,'IEA production stats by year'!$E:$E,$D152,'IEA production stats by year'!$AM:$AM,"&lt;&gt;#N/A")</f>
        <v>676086.65369999991</v>
      </c>
      <c r="AA152" s="45">
        <f>SUMIFS('IEA production stats by year'!AJ:AJ,'IEA production stats by year'!$E:$E,$D152,'IEA production stats by year'!$AM:$AM,"&lt;&gt;#N/A")</f>
        <v>664484.59110000019</v>
      </c>
      <c r="AB152" s="45">
        <f>SUMIFS('IEA production stats by year'!AK:AK,'IEA production stats by year'!$E:$E,$D152,'IEA production stats by year'!$AM:$AM,"&lt;&gt;#N/A")</f>
        <v>678320.15210000006</v>
      </c>
      <c r="AC152" s="45">
        <f>SUMIFS('IEA production stats by year'!AL:AL,'IEA production stats by year'!$E:$E,$D152,'IEA production stats by year'!$AM:$AM,"&lt;&gt;#N/A")</f>
        <v>629718.46340000001</v>
      </c>
      <c r="AD152" s="58">
        <f>193-SUMIFS('IEA production stats (counts)'!Q:Q,'IEA production stats (counts)'!$E:$E,$D152,'IEA production stats by year'!$AM:$AM,"&lt;&gt;#N/A")</f>
        <v>51</v>
      </c>
      <c r="AE152" s="58">
        <f>193-SUMIFS('IEA production stats (counts)'!R:R,'IEA production stats (counts)'!$E:$E,$D152,'IEA production stats by year'!$AM:$AM,"&lt;&gt;#N/A")</f>
        <v>51</v>
      </c>
      <c r="AF152" s="58">
        <f>193-SUMIFS('IEA production stats (counts)'!S:S,'IEA production stats (counts)'!$E:$E,$D152,'IEA production stats by year'!$AM:$AM,"&lt;&gt;#N/A")</f>
        <v>51</v>
      </c>
      <c r="AG152" s="58">
        <f>193-SUMIFS('IEA production stats (counts)'!T:T,'IEA production stats (counts)'!$E:$E,$D152,'IEA production stats by year'!$AM:$AM,"&lt;&gt;#N/A")</f>
        <v>51</v>
      </c>
      <c r="AH152" s="58">
        <f>193-SUMIFS('IEA production stats (counts)'!U:U,'IEA production stats (counts)'!$E:$E,$D152,'IEA production stats by year'!$AM:$AM,"&lt;&gt;#N/A")</f>
        <v>51</v>
      </c>
      <c r="AI152" s="58">
        <f>193-SUMIFS('IEA production stats (counts)'!V:V,'IEA production stats (counts)'!$E:$E,$D152,'IEA production stats by year'!$AM:$AM,"&lt;&gt;#N/A")</f>
        <v>50</v>
      </c>
      <c r="AJ152" s="58">
        <f>193-SUMIFS('IEA production stats (counts)'!W:W,'IEA production stats (counts)'!$E:$E,$D152,'IEA production stats by year'!$AM:$AM,"&lt;&gt;#N/A")</f>
        <v>50</v>
      </c>
      <c r="AK152" s="58">
        <f>193-SUMIFS('IEA production stats (counts)'!X:X,'IEA production stats (counts)'!$E:$E,$D152,'IEA production stats by year'!$AM:$AM,"&lt;&gt;#N/A")</f>
        <v>50</v>
      </c>
      <c r="AL152" s="58">
        <f>193-SUMIFS('IEA production stats (counts)'!Y:Y,'IEA production stats (counts)'!$E:$E,$D152,'IEA production stats by year'!$AM:$AM,"&lt;&gt;#N/A")</f>
        <v>50</v>
      </c>
      <c r="AM152" s="58">
        <f>193-SUMIFS('IEA production stats (counts)'!Z:Z,'IEA production stats (counts)'!$E:$E,$D152,'IEA production stats by year'!$AM:$AM,"&lt;&gt;#N/A")</f>
        <v>50</v>
      </c>
      <c r="AN152" s="58">
        <f>193-SUMIFS('IEA production stats (counts)'!AA:AA,'IEA production stats (counts)'!$E:$E,$D152,'IEA production stats by year'!$AM:$AM,"&lt;&gt;#N/A")</f>
        <v>49</v>
      </c>
      <c r="AO152" s="58">
        <f>193-SUMIFS('IEA production stats (counts)'!AB:AB,'IEA production stats (counts)'!$E:$E,$D152,'IEA production stats by year'!$AM:$AM,"&lt;&gt;#N/A")</f>
        <v>49</v>
      </c>
      <c r="AP152" s="58">
        <f>193-SUMIFS('IEA production stats (counts)'!AC:AC,'IEA production stats (counts)'!$E:$E,$D152,'IEA production stats by year'!$AM:$AM,"&lt;&gt;#N/A")</f>
        <v>48</v>
      </c>
      <c r="AQ152" s="58">
        <f>193-SUMIFS('IEA production stats (counts)'!AD:AD,'IEA production stats (counts)'!$E:$E,$D152,'IEA production stats by year'!$AM:$AM,"&lt;&gt;#N/A")</f>
        <v>48</v>
      </c>
      <c r="AR152" s="58">
        <f>193-SUMIFS('IEA production stats (counts)'!AE:AE,'IEA production stats (counts)'!$E:$E,$D152,'IEA production stats by year'!$AM:$AM,"&lt;&gt;#N/A")</f>
        <v>48</v>
      </c>
      <c r="AS152" s="58">
        <f>193-SUMIFS('IEA production stats (counts)'!AF:AF,'IEA production stats (counts)'!$E:$E,$D152,'IEA production stats by year'!$AM:$AM,"&lt;&gt;#N/A")</f>
        <v>48</v>
      </c>
      <c r="AT152" s="58">
        <f>193-SUMIFS('IEA production stats (counts)'!AG:AG,'IEA production stats (counts)'!$E:$E,$D152,'IEA production stats by year'!$AM:$AM,"&lt;&gt;#N/A")</f>
        <v>48</v>
      </c>
      <c r="AU152" s="58">
        <f>193-SUMIFS('IEA production stats (counts)'!AH:AH,'IEA production stats (counts)'!$E:$E,$D152,'IEA production stats by year'!$AM:$AM,"&lt;&gt;#N/A")</f>
        <v>48</v>
      </c>
      <c r="AV152" s="58">
        <f>193-SUMIFS('IEA production stats (counts)'!AI:AI,'IEA production stats (counts)'!$E:$E,$D152,'IEA production stats by year'!$AM:$AM,"&lt;&gt;#N/A")</f>
        <v>48</v>
      </c>
      <c r="AW152" s="58">
        <f>193-SUMIFS('IEA production stats (counts)'!AJ:AJ,'IEA production stats (counts)'!$E:$E,$D152,'IEA production stats by year'!$AM:$AM,"&lt;&gt;#N/A")</f>
        <v>48</v>
      </c>
      <c r="AX152" s="58">
        <f>193-SUMIFS('IEA production stats (counts)'!AK:AK,'IEA production stats (counts)'!$E:$E,$D152,'IEA production stats by year'!$AM:$AM,"&lt;&gt;#N/A")</f>
        <v>48</v>
      </c>
      <c r="AY152" s="58">
        <f>193-SUMIFS('IEA production stats (counts)'!AL:AL,'IEA production stats (counts)'!$E:$E,$D152,'IEA production stats by year'!$AM:$AM,"&lt;&gt;#N/A")</f>
        <v>137</v>
      </c>
      <c r="AZ152" s="62">
        <f>SUMIFS('IEA production stats (counts)'!Q:Q,'IEA production stats (counts)'!$E:$E,$D152,'IEA production stats by year'!$AM:$AM,"&lt;&gt;#N/A")</f>
        <v>142</v>
      </c>
      <c r="BA152" s="62">
        <f>SUMIFS('IEA production stats (counts)'!R:R,'IEA production stats (counts)'!$E:$E,$D152,'IEA production stats by year'!$AM:$AM,"&lt;&gt;#N/A")</f>
        <v>142</v>
      </c>
      <c r="BB152" s="62">
        <f>SUMIFS('IEA production stats (counts)'!S:S,'IEA production stats (counts)'!$E:$E,$D152,'IEA production stats by year'!$AM:$AM,"&lt;&gt;#N/A")</f>
        <v>142</v>
      </c>
      <c r="BC152" s="62">
        <f>SUMIFS('IEA production stats (counts)'!T:T,'IEA production stats (counts)'!$E:$E,$D152,'IEA production stats by year'!$AM:$AM,"&lt;&gt;#N/A")</f>
        <v>142</v>
      </c>
      <c r="BD152" s="62">
        <f>SUMIFS('IEA production stats (counts)'!U:U,'IEA production stats (counts)'!$E:$E,$D152,'IEA production stats by year'!$AM:$AM,"&lt;&gt;#N/A")</f>
        <v>142</v>
      </c>
      <c r="BE152" s="62">
        <f>SUMIFS('IEA production stats (counts)'!V:V,'IEA production stats (counts)'!$E:$E,$D152,'IEA production stats by year'!$AM:$AM,"&lt;&gt;#N/A")</f>
        <v>143</v>
      </c>
      <c r="BF152" s="62">
        <f>SUMIFS('IEA production stats (counts)'!W:W,'IEA production stats (counts)'!$E:$E,$D152,'IEA production stats by year'!$AM:$AM,"&lt;&gt;#N/A")</f>
        <v>143</v>
      </c>
      <c r="BG152" s="62">
        <f>SUMIFS('IEA production stats (counts)'!X:X,'IEA production stats (counts)'!$E:$E,$D152,'IEA production stats by year'!$AM:$AM,"&lt;&gt;#N/A")</f>
        <v>143</v>
      </c>
      <c r="BH152" s="62">
        <f>SUMIFS('IEA production stats (counts)'!Y:Y,'IEA production stats (counts)'!$E:$E,$D152,'IEA production stats by year'!$AM:$AM,"&lt;&gt;#N/A")</f>
        <v>143</v>
      </c>
      <c r="BI152" s="62">
        <f>SUMIFS('IEA production stats (counts)'!Z:Z,'IEA production stats (counts)'!$E:$E,$D152,'IEA production stats by year'!$AM:$AM,"&lt;&gt;#N/A")</f>
        <v>143</v>
      </c>
      <c r="BJ152" s="62">
        <f>SUMIFS('IEA production stats (counts)'!AA:AA,'IEA production stats (counts)'!$E:$E,$D152,'IEA production stats by year'!$AM:$AM,"&lt;&gt;#N/A")</f>
        <v>144</v>
      </c>
      <c r="BK152" s="62">
        <f>SUMIFS('IEA production stats (counts)'!AB:AB,'IEA production stats (counts)'!$E:$E,$D152,'IEA production stats by year'!$AM:$AM,"&lt;&gt;#N/A")</f>
        <v>144</v>
      </c>
      <c r="BL152" s="62">
        <f>SUMIFS('IEA production stats (counts)'!AC:AC,'IEA production stats (counts)'!$E:$E,$D152,'IEA production stats by year'!$AM:$AM,"&lt;&gt;#N/A")</f>
        <v>145</v>
      </c>
      <c r="BM152" s="62">
        <f>SUMIFS('IEA production stats (counts)'!AD:AD,'IEA production stats (counts)'!$E:$E,$D152,'IEA production stats by year'!$AM:$AM,"&lt;&gt;#N/A")</f>
        <v>145</v>
      </c>
      <c r="BN152" s="62">
        <f>SUMIFS('IEA production stats (counts)'!AE:AE,'IEA production stats (counts)'!$E:$E,$D152,'IEA production stats by year'!$AM:$AM,"&lt;&gt;#N/A")</f>
        <v>145</v>
      </c>
      <c r="BO152" s="62">
        <f>SUMIFS('IEA production stats (counts)'!AF:AF,'IEA production stats (counts)'!$E:$E,$D152,'IEA production stats by year'!$AM:$AM,"&lt;&gt;#N/A")</f>
        <v>145</v>
      </c>
      <c r="BP152" s="62">
        <f>SUMIFS('IEA production stats (counts)'!AG:AG,'IEA production stats (counts)'!$E:$E,$D152,'IEA production stats by year'!$AM:$AM,"&lt;&gt;#N/A")</f>
        <v>145</v>
      </c>
      <c r="BQ152" s="62">
        <f>SUMIFS('IEA production stats (counts)'!AH:AH,'IEA production stats (counts)'!$E:$E,$D152,'IEA production stats by year'!$AM:$AM,"&lt;&gt;#N/A")</f>
        <v>145</v>
      </c>
      <c r="BR152" s="62">
        <f>SUMIFS('IEA production stats (counts)'!AI:AI,'IEA production stats (counts)'!$E:$E,$D152,'IEA production stats by year'!$AM:$AM,"&lt;&gt;#N/A")</f>
        <v>145</v>
      </c>
      <c r="BS152" s="62">
        <f>SUMIFS('IEA production stats (counts)'!AJ:AJ,'IEA production stats (counts)'!$E:$E,$D152,'IEA production stats by year'!$AM:$AM,"&lt;&gt;#N/A")</f>
        <v>145</v>
      </c>
      <c r="BT152" s="62">
        <f>SUMIFS('IEA production stats (counts)'!AK:AK,'IEA production stats (counts)'!$E:$E,$D152,'IEA production stats by year'!$AM:$AM,"&lt;&gt;#N/A")</f>
        <v>145</v>
      </c>
      <c r="BU152" s="62">
        <f>SUMIFS('IEA production stats (counts)'!AL:AL,'IEA production stats (counts)'!$E:$E,$D152,'IEA production stats by year'!$AM:$AM,"&lt;&gt;#N/A")</f>
        <v>56</v>
      </c>
      <c r="BV152" s="66">
        <f t="shared" si="55"/>
        <v>73.575129533678748</v>
      </c>
      <c r="BW152" s="66">
        <f t="shared" si="74"/>
        <v>73.575129533678748</v>
      </c>
      <c r="BX152" s="66">
        <f t="shared" si="75"/>
        <v>73.575129533678748</v>
      </c>
      <c r="BY152" s="66">
        <f t="shared" si="76"/>
        <v>73.575129533678748</v>
      </c>
      <c r="BZ152" s="66">
        <f t="shared" si="56"/>
        <v>73.575129533678748</v>
      </c>
      <c r="CA152" s="66">
        <f t="shared" si="57"/>
        <v>74.093264248704656</v>
      </c>
      <c r="CB152" s="66">
        <f t="shared" si="58"/>
        <v>74.093264248704656</v>
      </c>
      <c r="CC152" s="66">
        <f t="shared" si="59"/>
        <v>74.093264248704656</v>
      </c>
      <c r="CD152" s="66">
        <f t="shared" si="60"/>
        <v>74.093264248704656</v>
      </c>
      <c r="CE152" s="66">
        <f t="shared" si="61"/>
        <v>74.093264248704656</v>
      </c>
      <c r="CF152" s="66">
        <f t="shared" si="62"/>
        <v>74.611398963730565</v>
      </c>
      <c r="CG152" s="66">
        <f t="shared" si="63"/>
        <v>74.611398963730565</v>
      </c>
      <c r="CH152" s="66">
        <f t="shared" si="64"/>
        <v>75.129533678756474</v>
      </c>
      <c r="CI152" s="66">
        <f t="shared" si="65"/>
        <v>75.129533678756474</v>
      </c>
      <c r="CJ152" s="66">
        <f t="shared" si="66"/>
        <v>75.129533678756474</v>
      </c>
      <c r="CK152" s="66">
        <f t="shared" si="67"/>
        <v>75.129533678756474</v>
      </c>
      <c r="CL152" s="66">
        <f t="shared" si="68"/>
        <v>75.129533678756474</v>
      </c>
      <c r="CM152" s="66">
        <f t="shared" si="69"/>
        <v>75.129533678756474</v>
      </c>
      <c r="CN152" s="66">
        <f t="shared" si="70"/>
        <v>75.129533678756474</v>
      </c>
      <c r="CO152" s="66">
        <f t="shared" si="71"/>
        <v>75.129533678756474</v>
      </c>
      <c r="CP152" s="66">
        <f t="shared" si="72"/>
        <v>75.129533678756474</v>
      </c>
      <c r="CQ152" s="66">
        <f t="shared" si="73"/>
        <v>29.015544041450774</v>
      </c>
    </row>
    <row r="153" spans="1:95" x14ac:dyDescent="0.25">
      <c r="A153" s="5" t="str">
        <f t="shared" si="77"/>
        <v>900CHARCOAL</v>
      </c>
      <c r="B153" s="3">
        <v>900</v>
      </c>
      <c r="C153" t="str">
        <f>VLOOKUP($B153,'Lookup codes'!$A:$C,2,FALSE)</f>
        <v>World</v>
      </c>
      <c r="D153" t="s">
        <v>626</v>
      </c>
      <c r="E153" t="s">
        <v>627</v>
      </c>
      <c r="F153" t="s">
        <v>794</v>
      </c>
      <c r="G153" t="s">
        <v>528</v>
      </c>
      <c r="H153" s="45">
        <f>SUMIFS('IEA production stats by year'!Q:Q,'IEA production stats by year'!$E:$E,$D153,'IEA production stats by year'!$AM:$AM,"&lt;&gt;#N/A")</f>
        <v>0</v>
      </c>
      <c r="I153" s="45">
        <f>SUMIFS('IEA production stats by year'!R:R,'IEA production stats by year'!$E:$E,$D153,'IEA production stats by year'!$AM:$AM,"&lt;&gt;#N/A")</f>
        <v>0</v>
      </c>
      <c r="J153" s="45">
        <f>SUMIFS('IEA production stats by year'!S:S,'IEA production stats by year'!$E:$E,$D153,'IEA production stats by year'!$AM:$AM,"&lt;&gt;#N/A")</f>
        <v>0</v>
      </c>
      <c r="K153" s="45">
        <f>SUMIFS('IEA production stats by year'!T:T,'IEA production stats by year'!$E:$E,$D153,'IEA production stats by year'!$AM:$AM,"&lt;&gt;#N/A")</f>
        <v>0</v>
      </c>
      <c r="L153" s="45">
        <f>SUMIFS('IEA production stats by year'!U:U,'IEA production stats by year'!$E:$E,$D153,'IEA production stats by year'!$AM:$AM,"&lt;&gt;#N/A")</f>
        <v>0</v>
      </c>
      <c r="M153" s="45">
        <f>SUMIFS('IEA production stats by year'!V:V,'IEA production stats by year'!$E:$E,$D153,'IEA production stats by year'!$AM:$AM,"&lt;&gt;#N/A")</f>
        <v>0</v>
      </c>
      <c r="N153" s="45">
        <f>SUMIFS('IEA production stats by year'!W:W,'IEA production stats by year'!$E:$E,$D153,'IEA production stats by year'!$AM:$AM,"&lt;&gt;#N/A")</f>
        <v>0</v>
      </c>
      <c r="O153" s="45">
        <f>SUMIFS('IEA production stats by year'!X:X,'IEA production stats by year'!$E:$E,$D153,'IEA production stats by year'!$AM:$AM,"&lt;&gt;#N/A")</f>
        <v>0</v>
      </c>
      <c r="P153" s="45">
        <f>SUMIFS('IEA production stats by year'!Y:Y,'IEA production stats by year'!$E:$E,$D153,'IEA production stats by year'!$AM:$AM,"&lt;&gt;#N/A")</f>
        <v>0</v>
      </c>
      <c r="Q153" s="45">
        <f>SUMIFS('IEA production stats by year'!Z:Z,'IEA production stats by year'!$E:$E,$D153,'IEA production stats by year'!$AM:$AM,"&lt;&gt;#N/A")</f>
        <v>0</v>
      </c>
      <c r="R153" s="45">
        <f>SUMIFS('IEA production stats by year'!AA:AA,'IEA production stats by year'!$E:$E,$D153,'IEA production stats by year'!$AM:$AM,"&lt;&gt;#N/A")</f>
        <v>0</v>
      </c>
      <c r="S153" s="45">
        <f>SUMIFS('IEA production stats by year'!AB:AB,'IEA production stats by year'!$E:$E,$D153,'IEA production stats by year'!$AM:$AM,"&lt;&gt;#N/A")</f>
        <v>0</v>
      </c>
      <c r="T153" s="45">
        <f>SUMIFS('IEA production stats by year'!AC:AC,'IEA production stats by year'!$E:$E,$D153,'IEA production stats by year'!$AM:$AM,"&lt;&gt;#N/A")</f>
        <v>0</v>
      </c>
      <c r="U153" s="45">
        <f>SUMIFS('IEA production stats by year'!AD:AD,'IEA production stats by year'!$E:$E,$D153,'IEA production stats by year'!$AM:$AM,"&lt;&gt;#N/A")</f>
        <v>0</v>
      </c>
      <c r="V153" s="45">
        <f>SUMIFS('IEA production stats by year'!AE:AE,'IEA production stats by year'!$E:$E,$D153,'IEA production stats by year'!$AM:$AM,"&lt;&gt;#N/A")</f>
        <v>0</v>
      </c>
      <c r="W153" s="45">
        <f>SUMIFS('IEA production stats by year'!AF:AF,'IEA production stats by year'!$E:$E,$D153,'IEA production stats by year'!$AM:$AM,"&lt;&gt;#N/A")</f>
        <v>0</v>
      </c>
      <c r="X153" s="45">
        <f>SUMIFS('IEA production stats by year'!AG:AG,'IEA production stats by year'!$E:$E,$D153,'IEA production stats by year'!$AM:$AM,"&lt;&gt;#N/A")</f>
        <v>0</v>
      </c>
      <c r="Y153" s="45">
        <f>SUMIFS('IEA production stats by year'!AH:AH,'IEA production stats by year'!$E:$E,$D153,'IEA production stats by year'!$AM:$AM,"&lt;&gt;#N/A")</f>
        <v>0</v>
      </c>
      <c r="Z153" s="45">
        <f>SUMIFS('IEA production stats by year'!AI:AI,'IEA production stats by year'!$E:$E,$D153,'IEA production stats by year'!$AM:$AM,"&lt;&gt;#N/A")</f>
        <v>0</v>
      </c>
      <c r="AA153" s="45">
        <f>SUMIFS('IEA production stats by year'!AJ:AJ,'IEA production stats by year'!$E:$E,$D153,'IEA production stats by year'!$AM:$AM,"&lt;&gt;#N/A")</f>
        <v>0</v>
      </c>
      <c r="AB153" s="45">
        <f>SUMIFS('IEA production stats by year'!AK:AK,'IEA production stats by year'!$E:$E,$D153,'IEA production stats by year'!$AM:$AM,"&lt;&gt;#N/A")</f>
        <v>0</v>
      </c>
      <c r="AC153" s="45">
        <f>SUMIFS('IEA production stats by year'!AL:AL,'IEA production stats by year'!$E:$E,$D153,'IEA production stats by year'!$AM:$AM,"&lt;&gt;#N/A")</f>
        <v>0</v>
      </c>
      <c r="AD153" s="58">
        <f>193-SUMIFS('IEA production stats (counts)'!Q:Q,'IEA production stats (counts)'!$E:$E,$D153,'IEA production stats by year'!$AM:$AM,"&lt;&gt;#N/A")</f>
        <v>51</v>
      </c>
      <c r="AE153" s="58">
        <f>193-SUMIFS('IEA production stats (counts)'!R:R,'IEA production stats (counts)'!$E:$E,$D153,'IEA production stats by year'!$AM:$AM,"&lt;&gt;#N/A")</f>
        <v>51</v>
      </c>
      <c r="AF153" s="58">
        <f>193-SUMIFS('IEA production stats (counts)'!S:S,'IEA production stats (counts)'!$E:$E,$D153,'IEA production stats by year'!$AM:$AM,"&lt;&gt;#N/A")</f>
        <v>51</v>
      </c>
      <c r="AG153" s="58">
        <f>193-SUMIFS('IEA production stats (counts)'!T:T,'IEA production stats (counts)'!$E:$E,$D153,'IEA production stats by year'!$AM:$AM,"&lt;&gt;#N/A")</f>
        <v>51</v>
      </c>
      <c r="AH153" s="58">
        <f>193-SUMIFS('IEA production stats (counts)'!U:U,'IEA production stats (counts)'!$E:$E,$D153,'IEA production stats by year'!$AM:$AM,"&lt;&gt;#N/A")</f>
        <v>51</v>
      </c>
      <c r="AI153" s="58">
        <f>193-SUMIFS('IEA production stats (counts)'!V:V,'IEA production stats (counts)'!$E:$E,$D153,'IEA production stats by year'!$AM:$AM,"&lt;&gt;#N/A")</f>
        <v>50</v>
      </c>
      <c r="AJ153" s="58">
        <f>193-SUMIFS('IEA production stats (counts)'!W:W,'IEA production stats (counts)'!$E:$E,$D153,'IEA production stats by year'!$AM:$AM,"&lt;&gt;#N/A")</f>
        <v>50</v>
      </c>
      <c r="AK153" s="58">
        <f>193-SUMIFS('IEA production stats (counts)'!X:X,'IEA production stats (counts)'!$E:$E,$D153,'IEA production stats by year'!$AM:$AM,"&lt;&gt;#N/A")</f>
        <v>50</v>
      </c>
      <c r="AL153" s="58">
        <f>193-SUMIFS('IEA production stats (counts)'!Y:Y,'IEA production stats (counts)'!$E:$E,$D153,'IEA production stats by year'!$AM:$AM,"&lt;&gt;#N/A")</f>
        <v>50</v>
      </c>
      <c r="AM153" s="58">
        <f>193-SUMIFS('IEA production stats (counts)'!Z:Z,'IEA production stats (counts)'!$E:$E,$D153,'IEA production stats by year'!$AM:$AM,"&lt;&gt;#N/A")</f>
        <v>50</v>
      </c>
      <c r="AN153" s="58">
        <f>193-SUMIFS('IEA production stats (counts)'!AA:AA,'IEA production stats (counts)'!$E:$E,$D153,'IEA production stats by year'!$AM:$AM,"&lt;&gt;#N/A")</f>
        <v>50</v>
      </c>
      <c r="AO153" s="58">
        <f>193-SUMIFS('IEA production stats (counts)'!AB:AB,'IEA production stats (counts)'!$E:$E,$D153,'IEA production stats by year'!$AM:$AM,"&lt;&gt;#N/A")</f>
        <v>50</v>
      </c>
      <c r="AP153" s="58">
        <f>193-SUMIFS('IEA production stats (counts)'!AC:AC,'IEA production stats (counts)'!$E:$E,$D153,'IEA production stats by year'!$AM:$AM,"&lt;&gt;#N/A")</f>
        <v>49</v>
      </c>
      <c r="AQ153" s="58">
        <f>193-SUMIFS('IEA production stats (counts)'!AD:AD,'IEA production stats (counts)'!$E:$E,$D153,'IEA production stats by year'!$AM:$AM,"&lt;&gt;#N/A")</f>
        <v>49</v>
      </c>
      <c r="AR153" s="58">
        <f>193-SUMIFS('IEA production stats (counts)'!AE:AE,'IEA production stats (counts)'!$E:$E,$D153,'IEA production stats by year'!$AM:$AM,"&lt;&gt;#N/A")</f>
        <v>49</v>
      </c>
      <c r="AS153" s="58">
        <f>193-SUMIFS('IEA production stats (counts)'!AF:AF,'IEA production stats (counts)'!$E:$E,$D153,'IEA production stats by year'!$AM:$AM,"&lt;&gt;#N/A")</f>
        <v>49</v>
      </c>
      <c r="AT153" s="58">
        <f>193-SUMIFS('IEA production stats (counts)'!AG:AG,'IEA production stats (counts)'!$E:$E,$D153,'IEA production stats by year'!$AM:$AM,"&lt;&gt;#N/A")</f>
        <v>49</v>
      </c>
      <c r="AU153" s="58">
        <f>193-SUMIFS('IEA production stats (counts)'!AH:AH,'IEA production stats (counts)'!$E:$E,$D153,'IEA production stats by year'!$AM:$AM,"&lt;&gt;#N/A")</f>
        <v>49</v>
      </c>
      <c r="AV153" s="58">
        <f>193-SUMIFS('IEA production stats (counts)'!AI:AI,'IEA production stats (counts)'!$E:$E,$D153,'IEA production stats by year'!$AM:$AM,"&lt;&gt;#N/A")</f>
        <v>49</v>
      </c>
      <c r="AW153" s="58">
        <f>193-SUMIFS('IEA production stats (counts)'!AJ:AJ,'IEA production stats (counts)'!$E:$E,$D153,'IEA production stats by year'!$AM:$AM,"&lt;&gt;#N/A")</f>
        <v>49</v>
      </c>
      <c r="AX153" s="58">
        <f>193-SUMIFS('IEA production stats (counts)'!AK:AK,'IEA production stats (counts)'!$E:$E,$D153,'IEA production stats by year'!$AM:$AM,"&lt;&gt;#N/A")</f>
        <v>49</v>
      </c>
      <c r="AY153" s="58">
        <f>193-SUMIFS('IEA production stats (counts)'!AL:AL,'IEA production stats (counts)'!$E:$E,$D153,'IEA production stats by year'!$AM:$AM,"&lt;&gt;#N/A")</f>
        <v>138</v>
      </c>
      <c r="AZ153" s="62">
        <f>SUMIFS('IEA production stats (counts)'!Q:Q,'IEA production stats (counts)'!$E:$E,$D153,'IEA production stats by year'!$AM:$AM,"&lt;&gt;#N/A")</f>
        <v>142</v>
      </c>
      <c r="BA153" s="62">
        <f>SUMIFS('IEA production stats (counts)'!R:R,'IEA production stats (counts)'!$E:$E,$D153,'IEA production stats by year'!$AM:$AM,"&lt;&gt;#N/A")</f>
        <v>142</v>
      </c>
      <c r="BB153" s="62">
        <f>SUMIFS('IEA production stats (counts)'!S:S,'IEA production stats (counts)'!$E:$E,$D153,'IEA production stats by year'!$AM:$AM,"&lt;&gt;#N/A")</f>
        <v>142</v>
      </c>
      <c r="BC153" s="62">
        <f>SUMIFS('IEA production stats (counts)'!T:T,'IEA production stats (counts)'!$E:$E,$D153,'IEA production stats by year'!$AM:$AM,"&lt;&gt;#N/A")</f>
        <v>142</v>
      </c>
      <c r="BD153" s="62">
        <f>SUMIFS('IEA production stats (counts)'!U:U,'IEA production stats (counts)'!$E:$E,$D153,'IEA production stats by year'!$AM:$AM,"&lt;&gt;#N/A")</f>
        <v>142</v>
      </c>
      <c r="BE153" s="62">
        <f>SUMIFS('IEA production stats (counts)'!V:V,'IEA production stats (counts)'!$E:$E,$D153,'IEA production stats by year'!$AM:$AM,"&lt;&gt;#N/A")</f>
        <v>143</v>
      </c>
      <c r="BF153" s="62">
        <f>SUMIFS('IEA production stats (counts)'!W:W,'IEA production stats (counts)'!$E:$E,$D153,'IEA production stats by year'!$AM:$AM,"&lt;&gt;#N/A")</f>
        <v>143</v>
      </c>
      <c r="BG153" s="62">
        <f>SUMIFS('IEA production stats (counts)'!X:X,'IEA production stats (counts)'!$E:$E,$D153,'IEA production stats by year'!$AM:$AM,"&lt;&gt;#N/A")</f>
        <v>143</v>
      </c>
      <c r="BH153" s="62">
        <f>SUMIFS('IEA production stats (counts)'!Y:Y,'IEA production stats (counts)'!$E:$E,$D153,'IEA production stats by year'!$AM:$AM,"&lt;&gt;#N/A")</f>
        <v>143</v>
      </c>
      <c r="BI153" s="62">
        <f>SUMIFS('IEA production stats (counts)'!Z:Z,'IEA production stats (counts)'!$E:$E,$D153,'IEA production stats by year'!$AM:$AM,"&lt;&gt;#N/A")</f>
        <v>143</v>
      </c>
      <c r="BJ153" s="62">
        <f>SUMIFS('IEA production stats (counts)'!AA:AA,'IEA production stats (counts)'!$E:$E,$D153,'IEA production stats by year'!$AM:$AM,"&lt;&gt;#N/A")</f>
        <v>143</v>
      </c>
      <c r="BK153" s="62">
        <f>SUMIFS('IEA production stats (counts)'!AB:AB,'IEA production stats (counts)'!$E:$E,$D153,'IEA production stats by year'!$AM:$AM,"&lt;&gt;#N/A")</f>
        <v>143</v>
      </c>
      <c r="BL153" s="62">
        <f>SUMIFS('IEA production stats (counts)'!AC:AC,'IEA production stats (counts)'!$E:$E,$D153,'IEA production stats by year'!$AM:$AM,"&lt;&gt;#N/A")</f>
        <v>144</v>
      </c>
      <c r="BM153" s="62">
        <f>SUMIFS('IEA production stats (counts)'!AD:AD,'IEA production stats (counts)'!$E:$E,$D153,'IEA production stats by year'!$AM:$AM,"&lt;&gt;#N/A")</f>
        <v>144</v>
      </c>
      <c r="BN153" s="62">
        <f>SUMIFS('IEA production stats (counts)'!AE:AE,'IEA production stats (counts)'!$E:$E,$D153,'IEA production stats by year'!$AM:$AM,"&lt;&gt;#N/A")</f>
        <v>144</v>
      </c>
      <c r="BO153" s="62">
        <f>SUMIFS('IEA production stats (counts)'!AF:AF,'IEA production stats (counts)'!$E:$E,$D153,'IEA production stats by year'!$AM:$AM,"&lt;&gt;#N/A")</f>
        <v>144</v>
      </c>
      <c r="BP153" s="62">
        <f>SUMIFS('IEA production stats (counts)'!AG:AG,'IEA production stats (counts)'!$E:$E,$D153,'IEA production stats by year'!$AM:$AM,"&lt;&gt;#N/A")</f>
        <v>144</v>
      </c>
      <c r="BQ153" s="62">
        <f>SUMIFS('IEA production stats (counts)'!AH:AH,'IEA production stats (counts)'!$E:$E,$D153,'IEA production stats by year'!$AM:$AM,"&lt;&gt;#N/A")</f>
        <v>144</v>
      </c>
      <c r="BR153" s="62">
        <f>SUMIFS('IEA production stats (counts)'!AI:AI,'IEA production stats (counts)'!$E:$E,$D153,'IEA production stats by year'!$AM:$AM,"&lt;&gt;#N/A")</f>
        <v>144</v>
      </c>
      <c r="BS153" s="62">
        <f>SUMIFS('IEA production stats (counts)'!AJ:AJ,'IEA production stats (counts)'!$E:$E,$D153,'IEA production stats by year'!$AM:$AM,"&lt;&gt;#N/A")</f>
        <v>144</v>
      </c>
      <c r="BT153" s="62">
        <f>SUMIFS('IEA production stats (counts)'!AK:AK,'IEA production stats (counts)'!$E:$E,$D153,'IEA production stats by year'!$AM:$AM,"&lt;&gt;#N/A")</f>
        <v>144</v>
      </c>
      <c r="BU153" s="62">
        <f>SUMIFS('IEA production stats (counts)'!AL:AL,'IEA production stats (counts)'!$E:$E,$D153,'IEA production stats by year'!$AM:$AM,"&lt;&gt;#N/A")</f>
        <v>55</v>
      </c>
      <c r="BV153" s="66">
        <f t="shared" si="55"/>
        <v>73.575129533678748</v>
      </c>
      <c r="BW153" s="66">
        <f t="shared" si="74"/>
        <v>73.575129533678748</v>
      </c>
      <c r="BX153" s="66">
        <f t="shared" si="75"/>
        <v>73.575129533678748</v>
      </c>
      <c r="BY153" s="66">
        <f t="shared" si="76"/>
        <v>73.575129533678748</v>
      </c>
      <c r="BZ153" s="66">
        <f t="shared" si="56"/>
        <v>73.575129533678748</v>
      </c>
      <c r="CA153" s="66">
        <f t="shared" si="57"/>
        <v>74.093264248704656</v>
      </c>
      <c r="CB153" s="66">
        <f t="shared" si="58"/>
        <v>74.093264248704656</v>
      </c>
      <c r="CC153" s="66">
        <f t="shared" si="59"/>
        <v>74.093264248704656</v>
      </c>
      <c r="CD153" s="66">
        <f t="shared" si="60"/>
        <v>74.093264248704656</v>
      </c>
      <c r="CE153" s="66">
        <f t="shared" si="61"/>
        <v>74.093264248704656</v>
      </c>
      <c r="CF153" s="66">
        <f t="shared" si="62"/>
        <v>74.093264248704656</v>
      </c>
      <c r="CG153" s="66">
        <f t="shared" si="63"/>
        <v>74.093264248704656</v>
      </c>
      <c r="CH153" s="66">
        <f t="shared" si="64"/>
        <v>74.611398963730565</v>
      </c>
      <c r="CI153" s="66">
        <f t="shared" si="65"/>
        <v>74.611398963730565</v>
      </c>
      <c r="CJ153" s="66">
        <f t="shared" si="66"/>
        <v>74.611398963730565</v>
      </c>
      <c r="CK153" s="66">
        <f t="shared" si="67"/>
        <v>74.611398963730565</v>
      </c>
      <c r="CL153" s="66">
        <f t="shared" si="68"/>
        <v>74.611398963730565</v>
      </c>
      <c r="CM153" s="66">
        <f t="shared" si="69"/>
        <v>74.611398963730565</v>
      </c>
      <c r="CN153" s="66">
        <f t="shared" si="70"/>
        <v>74.611398963730565</v>
      </c>
      <c r="CO153" s="66">
        <f t="shared" si="71"/>
        <v>74.611398963730565</v>
      </c>
      <c r="CP153" s="66">
        <f t="shared" si="72"/>
        <v>74.611398963730565</v>
      </c>
      <c r="CQ153" s="66">
        <f t="shared" si="73"/>
        <v>28.497409326424872</v>
      </c>
    </row>
    <row r="154" spans="1:95" x14ac:dyDescent="0.25">
      <c r="A154" s="5" t="str">
        <f t="shared" si="77"/>
        <v>900BIOGASOL</v>
      </c>
      <c r="B154" s="3">
        <v>900</v>
      </c>
      <c r="C154" t="str">
        <f>VLOOKUP($B154,'Lookup codes'!$A:$C,2,FALSE)</f>
        <v>World</v>
      </c>
      <c r="D154" t="s">
        <v>628</v>
      </c>
      <c r="E154" t="s">
        <v>629</v>
      </c>
      <c r="F154" t="s">
        <v>794</v>
      </c>
      <c r="G154" t="s">
        <v>528</v>
      </c>
      <c r="H154" s="45">
        <f>SUMIFS('IEA production stats by year'!Q:Q,'IEA production stats by year'!$E:$E,$D154,'IEA production stats by year'!$AM:$AM,"&lt;&gt;#N/A")</f>
        <v>284670.58039999998</v>
      </c>
      <c r="I154" s="45">
        <f>SUMIFS('IEA production stats by year'!R:R,'IEA production stats by year'!$E:$E,$D154,'IEA production stats by year'!$AM:$AM,"&lt;&gt;#N/A")</f>
        <v>312507.67139999999</v>
      </c>
      <c r="J154" s="45">
        <f>SUMIFS('IEA production stats by year'!S:S,'IEA production stats by year'!$E:$E,$D154,'IEA production stats by year'!$AM:$AM,"&lt;&gt;#N/A")</f>
        <v>367144.7206</v>
      </c>
      <c r="K154" s="45">
        <f>SUMIFS('IEA production stats by year'!T:T,'IEA production stats by year'!$E:$E,$D154,'IEA production stats by year'!$AM:$AM,"&lt;&gt;#N/A")</f>
        <v>469370.76410000003</v>
      </c>
      <c r="L154" s="45">
        <f>SUMIFS('IEA production stats by year'!U:U,'IEA production stats by year'!$E:$E,$D154,'IEA production stats by year'!$AM:$AM,"&lt;&gt;#N/A")</f>
        <v>498277.90090000001</v>
      </c>
      <c r="M154" s="45">
        <f>SUMIFS('IEA production stats by year'!V:V,'IEA production stats by year'!$E:$E,$D154,'IEA production stats by year'!$AM:$AM,"&lt;&gt;#N/A")</f>
        <v>574112.94449999998</v>
      </c>
      <c r="N154" s="45">
        <f>SUMIFS('IEA production stats by year'!W:W,'IEA production stats by year'!$E:$E,$D154,'IEA production stats by year'!$AM:$AM,"&lt;&gt;#N/A")</f>
        <v>662110.29040000006</v>
      </c>
      <c r="O154" s="45">
        <f>SUMIFS('IEA production stats by year'!X:X,'IEA production stats by year'!$E:$E,$D154,'IEA production stats by year'!$AM:$AM,"&lt;&gt;#N/A")</f>
        <v>826881.07609999995</v>
      </c>
      <c r="P154" s="45">
        <f>SUMIFS('IEA production stats by year'!Y:Y,'IEA production stats by year'!$E:$E,$D154,'IEA production stats by year'!$AM:$AM,"&lt;&gt;#N/A")</f>
        <v>1102106.1141000001</v>
      </c>
      <c r="Q154" s="45">
        <f>SUMIFS('IEA production stats by year'!Z:Z,'IEA production stats by year'!$E:$E,$D154,'IEA production stats by year'!$AM:$AM,"&lt;&gt;#N/A")</f>
        <v>1210249.3703000001</v>
      </c>
      <c r="R154" s="45">
        <f>SUMIFS('IEA production stats by year'!AA:AA,'IEA production stats by year'!$E:$E,$D154,'IEA production stats by year'!$AM:$AM,"&lt;&gt;#N/A")</f>
        <v>1429133.7630000003</v>
      </c>
      <c r="S154" s="45">
        <f>SUMIFS('IEA production stats by year'!AB:AB,'IEA production stats by year'!$E:$E,$D154,'IEA production stats by year'!$AM:$AM,"&lt;&gt;#N/A")</f>
        <v>1507297.1866000001</v>
      </c>
      <c r="T154" s="45">
        <f>SUMIFS('IEA production stats by year'!AC:AC,'IEA production stats by year'!$E:$E,$D154,'IEA production stats by year'!$AM:$AM,"&lt;&gt;#N/A")</f>
        <v>1690433.2490000001</v>
      </c>
      <c r="U154" s="45">
        <f>SUMIFS('IEA production stats by year'!AD:AD,'IEA production stats by year'!$E:$E,$D154,'IEA production stats by year'!$AM:$AM,"&lt;&gt;#N/A")</f>
        <v>1792439.4684000001</v>
      </c>
      <c r="V154" s="45">
        <f>SUMIFS('IEA production stats by year'!AE:AE,'IEA production stats by year'!$E:$E,$D154,'IEA production stats by year'!$AM:$AM,"&lt;&gt;#N/A")</f>
        <v>1907084.5819000001</v>
      </c>
      <c r="W154" s="45">
        <f>SUMIFS('IEA production stats by year'!AF:AF,'IEA production stats by year'!$E:$E,$D154,'IEA production stats by year'!$AM:$AM,"&lt;&gt;#N/A")</f>
        <v>1907801.0440999998</v>
      </c>
      <c r="X154" s="45">
        <f>SUMIFS('IEA production stats by year'!AG:AG,'IEA production stats by year'!$E:$E,$D154,'IEA production stats by year'!$AM:$AM,"&lt;&gt;#N/A")</f>
        <v>1972944.5371000001</v>
      </c>
      <c r="Y154" s="45">
        <f>SUMIFS('IEA production stats by year'!AH:AH,'IEA production stats by year'!$E:$E,$D154,'IEA production stats by year'!$AM:$AM,"&lt;&gt;#N/A")</f>
        <v>2101442.5079000001</v>
      </c>
      <c r="Z154" s="45">
        <f>SUMIFS('IEA production stats by year'!AI:AI,'IEA production stats by year'!$E:$E,$D154,'IEA production stats by year'!$AM:$AM,"&lt;&gt;#N/A")</f>
        <v>2086573.0163</v>
      </c>
      <c r="AA154" s="45">
        <f>SUMIFS('IEA production stats by year'!AJ:AJ,'IEA production stats by year'!$E:$E,$D154,'IEA production stats by year'!$AM:$AM,"&lt;&gt;#N/A")</f>
        <v>2102403.1272</v>
      </c>
      <c r="AB154" s="45">
        <f>SUMIFS('IEA production stats by year'!AK:AK,'IEA production stats by year'!$E:$E,$D154,'IEA production stats by year'!$AM:$AM,"&lt;&gt;#N/A")</f>
        <v>1901962.2041</v>
      </c>
      <c r="AC154" s="45">
        <f>SUMIFS('IEA production stats by year'!AL:AL,'IEA production stats by year'!$E:$E,$D154,'IEA production stats by year'!$AM:$AM,"&lt;&gt;#N/A")</f>
        <v>1843803.2063999998</v>
      </c>
      <c r="AD154" s="58">
        <f>193-SUMIFS('IEA production stats (counts)'!Q:Q,'IEA production stats (counts)'!$E:$E,$D154,'IEA production stats by year'!$AM:$AM,"&lt;&gt;#N/A")</f>
        <v>52</v>
      </c>
      <c r="AE154" s="58">
        <f>193-SUMIFS('IEA production stats (counts)'!R:R,'IEA production stats (counts)'!$E:$E,$D154,'IEA production stats by year'!$AM:$AM,"&lt;&gt;#N/A")</f>
        <v>52</v>
      </c>
      <c r="AF154" s="58">
        <f>193-SUMIFS('IEA production stats (counts)'!S:S,'IEA production stats (counts)'!$E:$E,$D154,'IEA production stats by year'!$AM:$AM,"&lt;&gt;#N/A")</f>
        <v>51</v>
      </c>
      <c r="AG154" s="58">
        <f>193-SUMIFS('IEA production stats (counts)'!T:T,'IEA production stats (counts)'!$E:$E,$D154,'IEA production stats by year'!$AM:$AM,"&lt;&gt;#N/A")</f>
        <v>51</v>
      </c>
      <c r="AH154" s="58">
        <f>193-SUMIFS('IEA production stats (counts)'!U:U,'IEA production stats (counts)'!$E:$E,$D154,'IEA production stats by year'!$AM:$AM,"&lt;&gt;#N/A")</f>
        <v>51</v>
      </c>
      <c r="AI154" s="58">
        <f>193-SUMIFS('IEA production stats (counts)'!V:V,'IEA production stats (counts)'!$E:$E,$D154,'IEA production stats by year'!$AM:$AM,"&lt;&gt;#N/A")</f>
        <v>50</v>
      </c>
      <c r="AJ154" s="58">
        <f>193-SUMIFS('IEA production stats (counts)'!W:W,'IEA production stats (counts)'!$E:$E,$D154,'IEA production stats by year'!$AM:$AM,"&lt;&gt;#N/A")</f>
        <v>50</v>
      </c>
      <c r="AK154" s="58">
        <f>193-SUMIFS('IEA production stats (counts)'!X:X,'IEA production stats (counts)'!$E:$E,$D154,'IEA production stats by year'!$AM:$AM,"&lt;&gt;#N/A")</f>
        <v>51</v>
      </c>
      <c r="AL154" s="58">
        <f>193-SUMIFS('IEA production stats (counts)'!Y:Y,'IEA production stats (counts)'!$E:$E,$D154,'IEA production stats by year'!$AM:$AM,"&lt;&gt;#N/A")</f>
        <v>52</v>
      </c>
      <c r="AM154" s="58">
        <f>193-SUMIFS('IEA production stats (counts)'!Z:Z,'IEA production stats (counts)'!$E:$E,$D154,'IEA production stats by year'!$AM:$AM,"&lt;&gt;#N/A")</f>
        <v>52</v>
      </c>
      <c r="AN154" s="58">
        <f>193-SUMIFS('IEA production stats (counts)'!AA:AA,'IEA production stats (counts)'!$E:$E,$D154,'IEA production stats by year'!$AM:$AM,"&lt;&gt;#N/A")</f>
        <v>52</v>
      </c>
      <c r="AO154" s="58">
        <f>193-SUMIFS('IEA production stats (counts)'!AB:AB,'IEA production stats (counts)'!$E:$E,$D154,'IEA production stats by year'!$AM:$AM,"&lt;&gt;#N/A")</f>
        <v>51</v>
      </c>
      <c r="AP154" s="58">
        <f>193-SUMIFS('IEA production stats (counts)'!AC:AC,'IEA production stats (counts)'!$E:$E,$D154,'IEA production stats by year'!$AM:$AM,"&lt;&gt;#N/A")</f>
        <v>50</v>
      </c>
      <c r="AQ154" s="58">
        <f>193-SUMIFS('IEA production stats (counts)'!AD:AD,'IEA production stats (counts)'!$E:$E,$D154,'IEA production stats by year'!$AM:$AM,"&lt;&gt;#N/A")</f>
        <v>49</v>
      </c>
      <c r="AR154" s="58">
        <f>193-SUMIFS('IEA production stats (counts)'!AE:AE,'IEA production stats (counts)'!$E:$E,$D154,'IEA production stats by year'!$AM:$AM,"&lt;&gt;#N/A")</f>
        <v>50</v>
      </c>
      <c r="AS154" s="58">
        <f>193-SUMIFS('IEA production stats (counts)'!AF:AF,'IEA production stats (counts)'!$E:$E,$D154,'IEA production stats by year'!$AM:$AM,"&lt;&gt;#N/A")</f>
        <v>51</v>
      </c>
      <c r="AT154" s="58">
        <f>193-SUMIFS('IEA production stats (counts)'!AG:AG,'IEA production stats (counts)'!$E:$E,$D154,'IEA production stats by year'!$AM:$AM,"&lt;&gt;#N/A")</f>
        <v>50</v>
      </c>
      <c r="AU154" s="58">
        <f>193-SUMIFS('IEA production stats (counts)'!AH:AH,'IEA production stats (counts)'!$E:$E,$D154,'IEA production stats by year'!$AM:$AM,"&lt;&gt;#N/A")</f>
        <v>50</v>
      </c>
      <c r="AV154" s="58">
        <f>193-SUMIFS('IEA production stats (counts)'!AI:AI,'IEA production stats (counts)'!$E:$E,$D154,'IEA production stats by year'!$AM:$AM,"&lt;&gt;#N/A")</f>
        <v>50</v>
      </c>
      <c r="AW154" s="58">
        <f>193-SUMIFS('IEA production stats (counts)'!AJ:AJ,'IEA production stats (counts)'!$E:$E,$D154,'IEA production stats by year'!$AM:$AM,"&lt;&gt;#N/A")</f>
        <v>50</v>
      </c>
      <c r="AX154" s="58">
        <f>193-SUMIFS('IEA production stats (counts)'!AK:AK,'IEA production stats (counts)'!$E:$E,$D154,'IEA production stats by year'!$AM:$AM,"&lt;&gt;#N/A")</f>
        <v>50</v>
      </c>
      <c r="AY154" s="58">
        <f>193-SUMIFS('IEA production stats (counts)'!AL:AL,'IEA production stats (counts)'!$E:$E,$D154,'IEA production stats by year'!$AM:$AM,"&lt;&gt;#N/A")</f>
        <v>139</v>
      </c>
      <c r="AZ154" s="62">
        <f>SUMIFS('IEA production stats (counts)'!Q:Q,'IEA production stats (counts)'!$E:$E,$D154,'IEA production stats by year'!$AM:$AM,"&lt;&gt;#N/A")</f>
        <v>141</v>
      </c>
      <c r="BA154" s="62">
        <f>SUMIFS('IEA production stats (counts)'!R:R,'IEA production stats (counts)'!$E:$E,$D154,'IEA production stats by year'!$AM:$AM,"&lt;&gt;#N/A")</f>
        <v>141</v>
      </c>
      <c r="BB154" s="62">
        <f>SUMIFS('IEA production stats (counts)'!S:S,'IEA production stats (counts)'!$E:$E,$D154,'IEA production stats by year'!$AM:$AM,"&lt;&gt;#N/A")</f>
        <v>142</v>
      </c>
      <c r="BC154" s="62">
        <f>SUMIFS('IEA production stats (counts)'!T:T,'IEA production stats (counts)'!$E:$E,$D154,'IEA production stats by year'!$AM:$AM,"&lt;&gt;#N/A")</f>
        <v>142</v>
      </c>
      <c r="BD154" s="62">
        <f>SUMIFS('IEA production stats (counts)'!U:U,'IEA production stats (counts)'!$E:$E,$D154,'IEA production stats by year'!$AM:$AM,"&lt;&gt;#N/A")</f>
        <v>142</v>
      </c>
      <c r="BE154" s="62">
        <f>SUMIFS('IEA production stats (counts)'!V:V,'IEA production stats (counts)'!$E:$E,$D154,'IEA production stats by year'!$AM:$AM,"&lt;&gt;#N/A")</f>
        <v>143</v>
      </c>
      <c r="BF154" s="62">
        <f>SUMIFS('IEA production stats (counts)'!W:W,'IEA production stats (counts)'!$E:$E,$D154,'IEA production stats by year'!$AM:$AM,"&lt;&gt;#N/A")</f>
        <v>143</v>
      </c>
      <c r="BG154" s="62">
        <f>SUMIFS('IEA production stats (counts)'!X:X,'IEA production stats (counts)'!$E:$E,$D154,'IEA production stats by year'!$AM:$AM,"&lt;&gt;#N/A")</f>
        <v>142</v>
      </c>
      <c r="BH154" s="62">
        <f>SUMIFS('IEA production stats (counts)'!Y:Y,'IEA production stats (counts)'!$E:$E,$D154,'IEA production stats by year'!$AM:$AM,"&lt;&gt;#N/A")</f>
        <v>141</v>
      </c>
      <c r="BI154" s="62">
        <f>SUMIFS('IEA production stats (counts)'!Z:Z,'IEA production stats (counts)'!$E:$E,$D154,'IEA production stats by year'!$AM:$AM,"&lt;&gt;#N/A")</f>
        <v>141</v>
      </c>
      <c r="BJ154" s="62">
        <f>SUMIFS('IEA production stats (counts)'!AA:AA,'IEA production stats (counts)'!$E:$E,$D154,'IEA production stats by year'!$AM:$AM,"&lt;&gt;#N/A")</f>
        <v>141</v>
      </c>
      <c r="BK154" s="62">
        <f>SUMIFS('IEA production stats (counts)'!AB:AB,'IEA production stats (counts)'!$E:$E,$D154,'IEA production stats by year'!$AM:$AM,"&lt;&gt;#N/A")</f>
        <v>142</v>
      </c>
      <c r="BL154" s="62">
        <f>SUMIFS('IEA production stats (counts)'!AC:AC,'IEA production stats (counts)'!$E:$E,$D154,'IEA production stats by year'!$AM:$AM,"&lt;&gt;#N/A")</f>
        <v>143</v>
      </c>
      <c r="BM154" s="62">
        <f>SUMIFS('IEA production stats (counts)'!AD:AD,'IEA production stats (counts)'!$E:$E,$D154,'IEA production stats by year'!$AM:$AM,"&lt;&gt;#N/A")</f>
        <v>144</v>
      </c>
      <c r="BN154" s="62">
        <f>SUMIFS('IEA production stats (counts)'!AE:AE,'IEA production stats (counts)'!$E:$E,$D154,'IEA production stats by year'!$AM:$AM,"&lt;&gt;#N/A")</f>
        <v>143</v>
      </c>
      <c r="BO154" s="62">
        <f>SUMIFS('IEA production stats (counts)'!AF:AF,'IEA production stats (counts)'!$E:$E,$D154,'IEA production stats by year'!$AM:$AM,"&lt;&gt;#N/A")</f>
        <v>142</v>
      </c>
      <c r="BP154" s="62">
        <f>SUMIFS('IEA production stats (counts)'!AG:AG,'IEA production stats (counts)'!$E:$E,$D154,'IEA production stats by year'!$AM:$AM,"&lt;&gt;#N/A")</f>
        <v>143</v>
      </c>
      <c r="BQ154" s="62">
        <f>SUMIFS('IEA production stats (counts)'!AH:AH,'IEA production stats (counts)'!$E:$E,$D154,'IEA production stats by year'!$AM:$AM,"&lt;&gt;#N/A")</f>
        <v>143</v>
      </c>
      <c r="BR154" s="62">
        <f>SUMIFS('IEA production stats (counts)'!AI:AI,'IEA production stats (counts)'!$E:$E,$D154,'IEA production stats by year'!$AM:$AM,"&lt;&gt;#N/A")</f>
        <v>143</v>
      </c>
      <c r="BS154" s="62">
        <f>SUMIFS('IEA production stats (counts)'!AJ:AJ,'IEA production stats (counts)'!$E:$E,$D154,'IEA production stats by year'!$AM:$AM,"&lt;&gt;#N/A")</f>
        <v>143</v>
      </c>
      <c r="BT154" s="62">
        <f>SUMIFS('IEA production stats (counts)'!AK:AK,'IEA production stats (counts)'!$E:$E,$D154,'IEA production stats by year'!$AM:$AM,"&lt;&gt;#N/A")</f>
        <v>143</v>
      </c>
      <c r="BU154" s="62">
        <f>SUMIFS('IEA production stats (counts)'!AL:AL,'IEA production stats (counts)'!$E:$E,$D154,'IEA production stats by year'!$AM:$AM,"&lt;&gt;#N/A")</f>
        <v>54</v>
      </c>
      <c r="BV154" s="66">
        <f t="shared" si="55"/>
        <v>73.056994818652853</v>
      </c>
      <c r="BW154" s="66">
        <f t="shared" si="74"/>
        <v>73.056994818652853</v>
      </c>
      <c r="BX154" s="66">
        <f t="shared" si="75"/>
        <v>73.575129533678748</v>
      </c>
      <c r="BY154" s="66">
        <f t="shared" si="76"/>
        <v>73.575129533678748</v>
      </c>
      <c r="BZ154" s="66">
        <f t="shared" si="56"/>
        <v>73.575129533678748</v>
      </c>
      <c r="CA154" s="66">
        <f t="shared" si="57"/>
        <v>74.093264248704656</v>
      </c>
      <c r="CB154" s="66">
        <f t="shared" si="58"/>
        <v>74.093264248704656</v>
      </c>
      <c r="CC154" s="66">
        <f t="shared" si="59"/>
        <v>73.575129533678748</v>
      </c>
      <c r="CD154" s="66">
        <f t="shared" si="60"/>
        <v>73.056994818652853</v>
      </c>
      <c r="CE154" s="66">
        <f t="shared" si="61"/>
        <v>73.056994818652853</v>
      </c>
      <c r="CF154" s="66">
        <f t="shared" si="62"/>
        <v>73.056994818652853</v>
      </c>
      <c r="CG154" s="66">
        <f t="shared" si="63"/>
        <v>73.575129533678748</v>
      </c>
      <c r="CH154" s="66">
        <f t="shared" si="64"/>
        <v>74.093264248704656</v>
      </c>
      <c r="CI154" s="66">
        <f t="shared" si="65"/>
        <v>74.611398963730565</v>
      </c>
      <c r="CJ154" s="66">
        <f t="shared" si="66"/>
        <v>74.093264248704656</v>
      </c>
      <c r="CK154" s="66">
        <f t="shared" si="67"/>
        <v>73.575129533678748</v>
      </c>
      <c r="CL154" s="66">
        <f t="shared" si="68"/>
        <v>74.093264248704656</v>
      </c>
      <c r="CM154" s="66">
        <f t="shared" si="69"/>
        <v>74.093264248704656</v>
      </c>
      <c r="CN154" s="66">
        <f t="shared" si="70"/>
        <v>74.093264248704656</v>
      </c>
      <c r="CO154" s="66">
        <f t="shared" si="71"/>
        <v>74.093264248704656</v>
      </c>
      <c r="CP154" s="66">
        <f t="shared" si="72"/>
        <v>74.093264248704656</v>
      </c>
      <c r="CQ154" s="66">
        <f t="shared" si="73"/>
        <v>27.979274611398964</v>
      </c>
    </row>
    <row r="155" spans="1:95" x14ac:dyDescent="0.25">
      <c r="A155" s="5" t="str">
        <f t="shared" si="77"/>
        <v>900BIODIESEL</v>
      </c>
      <c r="B155" s="3">
        <v>900</v>
      </c>
      <c r="C155" t="str">
        <f>VLOOKUP($B155,'Lookup codes'!$A:$C,2,FALSE)</f>
        <v>World</v>
      </c>
      <c r="D155" t="s">
        <v>630</v>
      </c>
      <c r="E155" t="s">
        <v>631</v>
      </c>
      <c r="F155" t="s">
        <v>794</v>
      </c>
      <c r="G155" t="s">
        <v>528</v>
      </c>
      <c r="H155" s="45">
        <f>SUMIFS('IEA production stats by year'!Q:Q,'IEA production stats by year'!$E:$E,$D155,'IEA production stats by year'!$AM:$AM,"&lt;&gt;#N/A")</f>
        <v>24705.335499999997</v>
      </c>
      <c r="I155" s="45">
        <f>SUMIFS('IEA production stats by year'!R:R,'IEA production stats by year'!$E:$E,$D155,'IEA production stats by year'!$AM:$AM,"&lt;&gt;#N/A")</f>
        <v>30285.255400000002</v>
      </c>
      <c r="J155" s="45">
        <f>SUMIFS('IEA production stats by year'!S:S,'IEA production stats by year'!$E:$E,$D155,'IEA production stats by year'!$AM:$AM,"&lt;&gt;#N/A")</f>
        <v>40806.976799999997</v>
      </c>
      <c r="K155" s="45">
        <f>SUMIFS('IEA production stats by year'!T:T,'IEA production stats by year'!$E:$E,$D155,'IEA production stats by year'!$AM:$AM,"&lt;&gt;#N/A")</f>
        <v>51606.739700000006</v>
      </c>
      <c r="L155" s="45">
        <f>SUMIFS('IEA production stats by year'!U:U,'IEA production stats by year'!$E:$E,$D155,'IEA production stats by year'!$AM:$AM,"&lt;&gt;#N/A")</f>
        <v>76935.904099999985</v>
      </c>
      <c r="M155" s="45">
        <f>SUMIFS('IEA production stats by year'!V:V,'IEA production stats by year'!$E:$E,$D155,'IEA production stats by year'!$AM:$AM,"&lt;&gt;#N/A")</f>
        <v>118385.93180000002</v>
      </c>
      <c r="N155" s="45">
        <f>SUMIFS('IEA production stats by year'!W:W,'IEA production stats by year'!$E:$E,$D155,'IEA production stats by year'!$AM:$AM,"&lt;&gt;#N/A")</f>
        <v>196498.66529999999</v>
      </c>
      <c r="O155" s="45">
        <f>SUMIFS('IEA production stats by year'!X:X,'IEA production stats by year'!$E:$E,$D155,'IEA production stats by year'!$AM:$AM,"&lt;&gt;#N/A")</f>
        <v>327209.21360000002</v>
      </c>
      <c r="P155" s="45">
        <f>SUMIFS('IEA production stats by year'!Y:Y,'IEA production stats by year'!$E:$E,$D155,'IEA production stats by year'!$AM:$AM,"&lt;&gt;#N/A")</f>
        <v>497483.53109999991</v>
      </c>
      <c r="Q155" s="45">
        <f>SUMIFS('IEA production stats by year'!Z:Z,'IEA production stats by year'!$E:$E,$D155,'IEA production stats by year'!$AM:$AM,"&lt;&gt;#N/A")</f>
        <v>579167.69750000001</v>
      </c>
      <c r="R155" s="45">
        <f>SUMIFS('IEA production stats by year'!AA:AA,'IEA production stats by year'!$E:$E,$D155,'IEA production stats by year'!$AM:$AM,"&lt;&gt;#N/A")</f>
        <v>672423.24120000016</v>
      </c>
      <c r="S155" s="45">
        <f>SUMIFS('IEA production stats by year'!AB:AB,'IEA production stats by year'!$E:$E,$D155,'IEA production stats by year'!$AM:$AM,"&lt;&gt;#N/A")</f>
        <v>822804.64439999976</v>
      </c>
      <c r="T155" s="45">
        <f>SUMIFS('IEA production stats by year'!AC:AC,'IEA production stats by year'!$E:$E,$D155,'IEA production stats by year'!$AM:$AM,"&lt;&gt;#N/A")</f>
        <v>907997.73869999999</v>
      </c>
      <c r="U155" s="45">
        <f>SUMIFS('IEA production stats by year'!AD:AD,'IEA production stats by year'!$E:$E,$D155,'IEA production stats by year'!$AM:$AM,"&lt;&gt;#N/A")</f>
        <v>1028401.8543999997</v>
      </c>
      <c r="V155" s="45">
        <f>SUMIFS('IEA production stats by year'!AE:AE,'IEA production stats by year'!$E:$E,$D155,'IEA production stats by year'!$AM:$AM,"&lt;&gt;#N/A")</f>
        <v>1147204.8374000001</v>
      </c>
      <c r="W155" s="45">
        <f>SUMIFS('IEA production stats by year'!AF:AF,'IEA production stats by year'!$E:$E,$D155,'IEA production stats by year'!$AM:$AM,"&lt;&gt;#N/A")</f>
        <v>1047595.9582000003</v>
      </c>
      <c r="X155" s="45">
        <f>SUMIFS('IEA production stats by year'!AG:AG,'IEA production stats by year'!$E:$E,$D155,'IEA production stats by year'!$AM:$AM,"&lt;&gt;#N/A")</f>
        <v>1170653.4920999997</v>
      </c>
      <c r="Y155" s="45">
        <f>SUMIFS('IEA production stats by year'!AH:AH,'IEA production stats by year'!$E:$E,$D155,'IEA production stats by year'!$AM:$AM,"&lt;&gt;#N/A")</f>
        <v>1222206.0755</v>
      </c>
      <c r="Z155" s="45">
        <f>SUMIFS('IEA production stats by year'!AI:AI,'IEA production stats by year'!$E:$E,$D155,'IEA production stats by year'!$AM:$AM,"&lt;&gt;#N/A")</f>
        <v>1424352.3911999997</v>
      </c>
      <c r="AA155" s="45">
        <f>SUMIFS('IEA production stats by year'!AJ:AJ,'IEA production stats by year'!$E:$E,$D155,'IEA production stats by year'!$AM:$AM,"&lt;&gt;#N/A")</f>
        <v>1570008.2119000005</v>
      </c>
      <c r="AB155" s="45">
        <f>SUMIFS('IEA production stats by year'!AK:AK,'IEA production stats by year'!$E:$E,$D155,'IEA production stats by year'!$AM:$AM,"&lt;&gt;#N/A")</f>
        <v>1577191.9608</v>
      </c>
      <c r="AC155" s="45">
        <f>SUMIFS('IEA production stats by year'!AL:AL,'IEA production stats by year'!$E:$E,$D155,'IEA production stats by year'!$AM:$AM,"&lt;&gt;#N/A")</f>
        <v>1267740.8163999999</v>
      </c>
      <c r="AD155" s="58">
        <f>193-SUMIFS('IEA production stats (counts)'!Q:Q,'IEA production stats (counts)'!$E:$E,$D155,'IEA production stats by year'!$AM:$AM,"&lt;&gt;#N/A")</f>
        <v>50</v>
      </c>
      <c r="AE155" s="58">
        <f>193-SUMIFS('IEA production stats (counts)'!R:R,'IEA production stats (counts)'!$E:$E,$D155,'IEA production stats by year'!$AM:$AM,"&lt;&gt;#N/A")</f>
        <v>50</v>
      </c>
      <c r="AF155" s="58">
        <f>193-SUMIFS('IEA production stats (counts)'!S:S,'IEA production stats (counts)'!$E:$E,$D155,'IEA production stats by year'!$AM:$AM,"&lt;&gt;#N/A")</f>
        <v>50</v>
      </c>
      <c r="AG155" s="58">
        <f>193-SUMIFS('IEA production stats (counts)'!T:T,'IEA production stats (counts)'!$E:$E,$D155,'IEA production stats by year'!$AM:$AM,"&lt;&gt;#N/A")</f>
        <v>50</v>
      </c>
      <c r="AH155" s="58">
        <f>193-SUMIFS('IEA production stats (counts)'!U:U,'IEA production stats (counts)'!$E:$E,$D155,'IEA production stats by year'!$AM:$AM,"&lt;&gt;#N/A")</f>
        <v>50</v>
      </c>
      <c r="AI155" s="58">
        <f>193-SUMIFS('IEA production stats (counts)'!V:V,'IEA production stats (counts)'!$E:$E,$D155,'IEA production stats by year'!$AM:$AM,"&lt;&gt;#N/A")</f>
        <v>49</v>
      </c>
      <c r="AJ155" s="58">
        <f>193-SUMIFS('IEA production stats (counts)'!W:W,'IEA production stats (counts)'!$E:$E,$D155,'IEA production stats by year'!$AM:$AM,"&lt;&gt;#N/A")</f>
        <v>49</v>
      </c>
      <c r="AK155" s="58">
        <f>193-SUMIFS('IEA production stats (counts)'!X:X,'IEA production stats (counts)'!$E:$E,$D155,'IEA production stats by year'!$AM:$AM,"&lt;&gt;#N/A")</f>
        <v>50</v>
      </c>
      <c r="AL155" s="58">
        <f>193-SUMIFS('IEA production stats (counts)'!Y:Y,'IEA production stats (counts)'!$E:$E,$D155,'IEA production stats by year'!$AM:$AM,"&lt;&gt;#N/A")</f>
        <v>51</v>
      </c>
      <c r="AM155" s="58">
        <f>193-SUMIFS('IEA production stats (counts)'!Z:Z,'IEA production stats (counts)'!$E:$E,$D155,'IEA production stats by year'!$AM:$AM,"&lt;&gt;#N/A")</f>
        <v>49</v>
      </c>
      <c r="AN155" s="58">
        <f>193-SUMIFS('IEA production stats (counts)'!AA:AA,'IEA production stats (counts)'!$E:$E,$D155,'IEA production stats by year'!$AM:$AM,"&lt;&gt;#N/A")</f>
        <v>49</v>
      </c>
      <c r="AO155" s="58">
        <f>193-SUMIFS('IEA production stats (counts)'!AB:AB,'IEA production stats (counts)'!$E:$E,$D155,'IEA production stats by year'!$AM:$AM,"&lt;&gt;#N/A")</f>
        <v>49</v>
      </c>
      <c r="AP155" s="58">
        <f>193-SUMIFS('IEA production stats (counts)'!AC:AC,'IEA production stats (counts)'!$E:$E,$D155,'IEA production stats by year'!$AM:$AM,"&lt;&gt;#N/A")</f>
        <v>49</v>
      </c>
      <c r="AQ155" s="58">
        <f>193-SUMIFS('IEA production stats (counts)'!AD:AD,'IEA production stats (counts)'!$E:$E,$D155,'IEA production stats by year'!$AM:$AM,"&lt;&gt;#N/A")</f>
        <v>49</v>
      </c>
      <c r="AR155" s="58">
        <f>193-SUMIFS('IEA production stats (counts)'!AE:AE,'IEA production stats (counts)'!$E:$E,$D155,'IEA production stats by year'!$AM:$AM,"&lt;&gt;#N/A")</f>
        <v>49</v>
      </c>
      <c r="AS155" s="58">
        <f>193-SUMIFS('IEA production stats (counts)'!AF:AF,'IEA production stats (counts)'!$E:$E,$D155,'IEA production stats by year'!$AM:$AM,"&lt;&gt;#N/A")</f>
        <v>49</v>
      </c>
      <c r="AT155" s="58">
        <f>193-SUMIFS('IEA production stats (counts)'!AG:AG,'IEA production stats (counts)'!$E:$E,$D155,'IEA production stats by year'!$AM:$AM,"&lt;&gt;#N/A")</f>
        <v>50</v>
      </c>
      <c r="AU155" s="58">
        <f>193-SUMIFS('IEA production stats (counts)'!AH:AH,'IEA production stats (counts)'!$E:$E,$D155,'IEA production stats by year'!$AM:$AM,"&lt;&gt;#N/A")</f>
        <v>50</v>
      </c>
      <c r="AV155" s="58">
        <f>193-SUMIFS('IEA production stats (counts)'!AI:AI,'IEA production stats (counts)'!$E:$E,$D155,'IEA production stats by year'!$AM:$AM,"&lt;&gt;#N/A")</f>
        <v>50</v>
      </c>
      <c r="AW155" s="58">
        <f>193-SUMIFS('IEA production stats (counts)'!AJ:AJ,'IEA production stats (counts)'!$E:$E,$D155,'IEA production stats by year'!$AM:$AM,"&lt;&gt;#N/A")</f>
        <v>49</v>
      </c>
      <c r="AX155" s="58">
        <f>193-SUMIFS('IEA production stats (counts)'!AK:AK,'IEA production stats (counts)'!$E:$E,$D155,'IEA production stats by year'!$AM:$AM,"&lt;&gt;#N/A")</f>
        <v>49</v>
      </c>
      <c r="AY155" s="58">
        <f>193-SUMIFS('IEA production stats (counts)'!AL:AL,'IEA production stats (counts)'!$E:$E,$D155,'IEA production stats by year'!$AM:$AM,"&lt;&gt;#N/A")</f>
        <v>139</v>
      </c>
      <c r="AZ155" s="62">
        <f>SUMIFS('IEA production stats (counts)'!Q:Q,'IEA production stats (counts)'!$E:$E,$D155,'IEA production stats by year'!$AM:$AM,"&lt;&gt;#N/A")</f>
        <v>143</v>
      </c>
      <c r="BA155" s="62">
        <f>SUMIFS('IEA production stats (counts)'!R:R,'IEA production stats (counts)'!$E:$E,$D155,'IEA production stats by year'!$AM:$AM,"&lt;&gt;#N/A")</f>
        <v>143</v>
      </c>
      <c r="BB155" s="62">
        <f>SUMIFS('IEA production stats (counts)'!S:S,'IEA production stats (counts)'!$E:$E,$D155,'IEA production stats by year'!$AM:$AM,"&lt;&gt;#N/A")</f>
        <v>143</v>
      </c>
      <c r="BC155" s="62">
        <f>SUMIFS('IEA production stats (counts)'!T:T,'IEA production stats (counts)'!$E:$E,$D155,'IEA production stats by year'!$AM:$AM,"&lt;&gt;#N/A")</f>
        <v>143</v>
      </c>
      <c r="BD155" s="62">
        <f>SUMIFS('IEA production stats (counts)'!U:U,'IEA production stats (counts)'!$E:$E,$D155,'IEA production stats by year'!$AM:$AM,"&lt;&gt;#N/A")</f>
        <v>143</v>
      </c>
      <c r="BE155" s="62">
        <f>SUMIFS('IEA production stats (counts)'!V:V,'IEA production stats (counts)'!$E:$E,$D155,'IEA production stats by year'!$AM:$AM,"&lt;&gt;#N/A")</f>
        <v>144</v>
      </c>
      <c r="BF155" s="62">
        <f>SUMIFS('IEA production stats (counts)'!W:W,'IEA production stats (counts)'!$E:$E,$D155,'IEA production stats by year'!$AM:$AM,"&lt;&gt;#N/A")</f>
        <v>144</v>
      </c>
      <c r="BG155" s="62">
        <f>SUMIFS('IEA production stats (counts)'!X:X,'IEA production stats (counts)'!$E:$E,$D155,'IEA production stats by year'!$AM:$AM,"&lt;&gt;#N/A")</f>
        <v>143</v>
      </c>
      <c r="BH155" s="62">
        <f>SUMIFS('IEA production stats (counts)'!Y:Y,'IEA production stats (counts)'!$E:$E,$D155,'IEA production stats by year'!$AM:$AM,"&lt;&gt;#N/A")</f>
        <v>142</v>
      </c>
      <c r="BI155" s="62">
        <f>SUMIFS('IEA production stats (counts)'!Z:Z,'IEA production stats (counts)'!$E:$E,$D155,'IEA production stats by year'!$AM:$AM,"&lt;&gt;#N/A")</f>
        <v>144</v>
      </c>
      <c r="BJ155" s="62">
        <f>SUMIFS('IEA production stats (counts)'!AA:AA,'IEA production stats (counts)'!$E:$E,$D155,'IEA production stats by year'!$AM:$AM,"&lt;&gt;#N/A")</f>
        <v>144</v>
      </c>
      <c r="BK155" s="62">
        <f>SUMIFS('IEA production stats (counts)'!AB:AB,'IEA production stats (counts)'!$E:$E,$D155,'IEA production stats by year'!$AM:$AM,"&lt;&gt;#N/A")</f>
        <v>144</v>
      </c>
      <c r="BL155" s="62">
        <f>SUMIFS('IEA production stats (counts)'!AC:AC,'IEA production stats (counts)'!$E:$E,$D155,'IEA production stats by year'!$AM:$AM,"&lt;&gt;#N/A")</f>
        <v>144</v>
      </c>
      <c r="BM155" s="62">
        <f>SUMIFS('IEA production stats (counts)'!AD:AD,'IEA production stats (counts)'!$E:$E,$D155,'IEA production stats by year'!$AM:$AM,"&lt;&gt;#N/A")</f>
        <v>144</v>
      </c>
      <c r="BN155" s="62">
        <f>SUMIFS('IEA production stats (counts)'!AE:AE,'IEA production stats (counts)'!$E:$E,$D155,'IEA production stats by year'!$AM:$AM,"&lt;&gt;#N/A")</f>
        <v>144</v>
      </c>
      <c r="BO155" s="62">
        <f>SUMIFS('IEA production stats (counts)'!AF:AF,'IEA production stats (counts)'!$E:$E,$D155,'IEA production stats by year'!$AM:$AM,"&lt;&gt;#N/A")</f>
        <v>144</v>
      </c>
      <c r="BP155" s="62">
        <f>SUMIFS('IEA production stats (counts)'!AG:AG,'IEA production stats (counts)'!$E:$E,$D155,'IEA production stats by year'!$AM:$AM,"&lt;&gt;#N/A")</f>
        <v>143</v>
      </c>
      <c r="BQ155" s="62">
        <f>SUMIFS('IEA production stats (counts)'!AH:AH,'IEA production stats (counts)'!$E:$E,$D155,'IEA production stats by year'!$AM:$AM,"&lt;&gt;#N/A")</f>
        <v>143</v>
      </c>
      <c r="BR155" s="62">
        <f>SUMIFS('IEA production stats (counts)'!AI:AI,'IEA production stats (counts)'!$E:$E,$D155,'IEA production stats by year'!$AM:$AM,"&lt;&gt;#N/A")</f>
        <v>143</v>
      </c>
      <c r="BS155" s="62">
        <f>SUMIFS('IEA production stats (counts)'!AJ:AJ,'IEA production stats (counts)'!$E:$E,$D155,'IEA production stats by year'!$AM:$AM,"&lt;&gt;#N/A")</f>
        <v>144</v>
      </c>
      <c r="BT155" s="62">
        <f>SUMIFS('IEA production stats (counts)'!AK:AK,'IEA production stats (counts)'!$E:$E,$D155,'IEA production stats by year'!$AM:$AM,"&lt;&gt;#N/A")</f>
        <v>144</v>
      </c>
      <c r="BU155" s="62">
        <f>SUMIFS('IEA production stats (counts)'!AL:AL,'IEA production stats (counts)'!$E:$E,$D155,'IEA production stats by year'!$AM:$AM,"&lt;&gt;#N/A")</f>
        <v>54</v>
      </c>
      <c r="BV155" s="66">
        <f t="shared" si="55"/>
        <v>74.093264248704656</v>
      </c>
      <c r="BW155" s="66">
        <f t="shared" si="74"/>
        <v>74.093264248704656</v>
      </c>
      <c r="BX155" s="66">
        <f t="shared" si="75"/>
        <v>74.093264248704656</v>
      </c>
      <c r="BY155" s="66">
        <f t="shared" si="76"/>
        <v>74.093264248704656</v>
      </c>
      <c r="BZ155" s="66">
        <f t="shared" si="56"/>
        <v>74.093264248704656</v>
      </c>
      <c r="CA155" s="66">
        <f t="shared" si="57"/>
        <v>74.611398963730565</v>
      </c>
      <c r="CB155" s="66">
        <f t="shared" si="58"/>
        <v>74.611398963730565</v>
      </c>
      <c r="CC155" s="66">
        <f t="shared" si="59"/>
        <v>74.093264248704656</v>
      </c>
      <c r="CD155" s="66">
        <f t="shared" si="60"/>
        <v>73.575129533678748</v>
      </c>
      <c r="CE155" s="66">
        <f t="shared" si="61"/>
        <v>74.611398963730565</v>
      </c>
      <c r="CF155" s="66">
        <f t="shared" si="62"/>
        <v>74.611398963730565</v>
      </c>
      <c r="CG155" s="66">
        <f t="shared" si="63"/>
        <v>74.611398963730565</v>
      </c>
      <c r="CH155" s="66">
        <f t="shared" si="64"/>
        <v>74.611398963730565</v>
      </c>
      <c r="CI155" s="66">
        <f t="shared" si="65"/>
        <v>74.611398963730565</v>
      </c>
      <c r="CJ155" s="66">
        <f t="shared" si="66"/>
        <v>74.611398963730565</v>
      </c>
      <c r="CK155" s="66">
        <f t="shared" si="67"/>
        <v>74.611398963730565</v>
      </c>
      <c r="CL155" s="66">
        <f t="shared" si="68"/>
        <v>74.093264248704656</v>
      </c>
      <c r="CM155" s="66">
        <f t="shared" si="69"/>
        <v>74.093264248704656</v>
      </c>
      <c r="CN155" s="66">
        <f t="shared" si="70"/>
        <v>74.093264248704656</v>
      </c>
      <c r="CO155" s="66">
        <f t="shared" si="71"/>
        <v>74.611398963730565</v>
      </c>
      <c r="CP155" s="66">
        <f t="shared" si="72"/>
        <v>74.611398963730565</v>
      </c>
      <c r="CQ155" s="66">
        <f t="shared" si="73"/>
        <v>27.979274611398964</v>
      </c>
    </row>
    <row r="156" spans="1:95" x14ac:dyDescent="0.25">
      <c r="A156" s="5" t="str">
        <f t="shared" si="77"/>
        <v>900OBIOLIQ</v>
      </c>
      <c r="B156" s="3">
        <v>900</v>
      </c>
      <c r="C156" t="str">
        <f>VLOOKUP($B156,'Lookup codes'!$A:$C,2,FALSE)</f>
        <v>World</v>
      </c>
      <c r="D156" t="s">
        <v>632</v>
      </c>
      <c r="E156" t="s">
        <v>633</v>
      </c>
      <c r="F156" t="s">
        <v>794</v>
      </c>
      <c r="G156" t="s">
        <v>528</v>
      </c>
      <c r="H156" s="45">
        <f>SUMIFS('IEA production stats by year'!Q:Q,'IEA production stats by year'!$E:$E,$D156,'IEA production stats by year'!$AM:$AM,"&lt;&gt;#N/A")</f>
        <v>86981.913</v>
      </c>
      <c r="I156" s="45">
        <f>SUMIFS('IEA production stats by year'!R:R,'IEA production stats by year'!$E:$E,$D156,'IEA production stats by year'!$AM:$AM,"&lt;&gt;#N/A")</f>
        <v>82160.900699999998</v>
      </c>
      <c r="J156" s="45">
        <f>SUMIFS('IEA production stats by year'!S:S,'IEA production stats by year'!$E:$E,$D156,'IEA production stats by year'!$AM:$AM,"&lt;&gt;#N/A")</f>
        <v>104350.19960000001</v>
      </c>
      <c r="K156" s="45">
        <f>SUMIFS('IEA production stats by year'!T:T,'IEA production stats by year'!$E:$E,$D156,'IEA production stats by year'!$AM:$AM,"&lt;&gt;#N/A")</f>
        <v>112613.49000000002</v>
      </c>
      <c r="L156" s="45">
        <f>SUMIFS('IEA production stats by year'!U:U,'IEA production stats by year'!$E:$E,$D156,'IEA production stats by year'!$AM:$AM,"&lt;&gt;#N/A")</f>
        <v>142411.55690000003</v>
      </c>
      <c r="M156" s="45">
        <f>SUMIFS('IEA production stats by year'!V:V,'IEA production stats by year'!$E:$E,$D156,'IEA production stats by year'!$AM:$AM,"&lt;&gt;#N/A")</f>
        <v>184491.55560000002</v>
      </c>
      <c r="N156" s="45">
        <f>SUMIFS('IEA production stats by year'!W:W,'IEA production stats by year'!$E:$E,$D156,'IEA production stats by year'!$AM:$AM,"&lt;&gt;#N/A")</f>
        <v>246395.33629999997</v>
      </c>
      <c r="O156" s="45">
        <f>SUMIFS('IEA production stats by year'!X:X,'IEA production stats by year'!$E:$E,$D156,'IEA production stats by year'!$AM:$AM,"&lt;&gt;#N/A")</f>
        <v>352354.60270000005</v>
      </c>
      <c r="P156" s="45">
        <f>SUMIFS('IEA production stats by year'!Y:Y,'IEA production stats by year'!$E:$E,$D156,'IEA production stats by year'!$AM:$AM,"&lt;&gt;#N/A")</f>
        <v>394951.21470000001</v>
      </c>
      <c r="Q156" s="45">
        <f>SUMIFS('IEA production stats by year'!Z:Z,'IEA production stats by year'!$E:$E,$D156,'IEA production stats by year'!$AM:$AM,"&lt;&gt;#N/A")</f>
        <v>432315.00499999989</v>
      </c>
      <c r="R156" s="45">
        <f>SUMIFS('IEA production stats by year'!AA:AA,'IEA production stats by year'!$E:$E,$D156,'IEA production stats by year'!$AM:$AM,"&lt;&gt;#N/A")</f>
        <v>438305.52429999993</v>
      </c>
      <c r="S156" s="45">
        <f>SUMIFS('IEA production stats by year'!AB:AB,'IEA production stats by year'!$E:$E,$D156,'IEA production stats by year'!$AM:$AM,"&lt;&gt;#N/A")</f>
        <v>301240.20559999999</v>
      </c>
      <c r="T156" s="45">
        <f>SUMIFS('IEA production stats by year'!AC:AC,'IEA production stats by year'!$E:$E,$D156,'IEA production stats by year'!$AM:$AM,"&lt;&gt;#N/A")</f>
        <v>301811.239</v>
      </c>
      <c r="U156" s="45">
        <f>SUMIFS('IEA production stats by year'!AD:AD,'IEA production stats by year'!$E:$E,$D156,'IEA production stats by year'!$AM:$AM,"&lt;&gt;#N/A")</f>
        <v>337240.05790000001</v>
      </c>
      <c r="V156" s="45">
        <f>SUMIFS('IEA production stats by year'!AE:AE,'IEA production stats by year'!$E:$E,$D156,'IEA production stats by year'!$AM:$AM,"&lt;&gt;#N/A")</f>
        <v>356506.90340000001</v>
      </c>
      <c r="W156" s="45">
        <f>SUMIFS('IEA production stats by year'!AF:AF,'IEA production stats by year'!$E:$E,$D156,'IEA production stats by year'!$AM:$AM,"&lt;&gt;#N/A")</f>
        <v>417784.99619999999</v>
      </c>
      <c r="X156" s="45">
        <f>SUMIFS('IEA production stats by year'!AG:AG,'IEA production stats by year'!$E:$E,$D156,'IEA production stats by year'!$AM:$AM,"&lt;&gt;#N/A")</f>
        <v>380232.109</v>
      </c>
      <c r="Y156" s="45">
        <f>SUMIFS('IEA production stats by year'!AH:AH,'IEA production stats by year'!$E:$E,$D156,'IEA production stats by year'!$AM:$AM,"&lt;&gt;#N/A")</f>
        <v>364480.34990000003</v>
      </c>
      <c r="Z156" s="45">
        <f>SUMIFS('IEA production stats by year'!AI:AI,'IEA production stats by year'!$E:$E,$D156,'IEA production stats by year'!$AM:$AM,"&lt;&gt;#N/A")</f>
        <v>540442.09180000005</v>
      </c>
      <c r="AA156" s="45">
        <f>SUMIFS('IEA production stats by year'!AJ:AJ,'IEA production stats by year'!$E:$E,$D156,'IEA production stats by year'!$AM:$AM,"&lt;&gt;#N/A")</f>
        <v>569790.06940000004</v>
      </c>
      <c r="AB156" s="45">
        <f>SUMIFS('IEA production stats by year'!AK:AK,'IEA production stats by year'!$E:$E,$D156,'IEA production stats by year'!$AM:$AM,"&lt;&gt;#N/A")</f>
        <v>503335.22870000004</v>
      </c>
      <c r="AC156" s="45">
        <f>SUMIFS('IEA production stats by year'!AL:AL,'IEA production stats by year'!$E:$E,$D156,'IEA production stats by year'!$AM:$AM,"&lt;&gt;#N/A")</f>
        <v>418447.23060000001</v>
      </c>
      <c r="AD156" s="58">
        <f>193-SUMIFS('IEA production stats (counts)'!Q:Q,'IEA production stats (counts)'!$E:$E,$D156,'IEA production stats by year'!$AM:$AM,"&lt;&gt;#N/A")</f>
        <v>50</v>
      </c>
      <c r="AE156" s="58">
        <f>193-SUMIFS('IEA production stats (counts)'!R:R,'IEA production stats (counts)'!$E:$E,$D156,'IEA production stats by year'!$AM:$AM,"&lt;&gt;#N/A")</f>
        <v>50</v>
      </c>
      <c r="AF156" s="58">
        <f>193-SUMIFS('IEA production stats (counts)'!S:S,'IEA production stats (counts)'!$E:$E,$D156,'IEA production stats by year'!$AM:$AM,"&lt;&gt;#N/A")</f>
        <v>50</v>
      </c>
      <c r="AG156" s="58">
        <f>193-SUMIFS('IEA production stats (counts)'!T:T,'IEA production stats (counts)'!$E:$E,$D156,'IEA production stats by year'!$AM:$AM,"&lt;&gt;#N/A")</f>
        <v>50</v>
      </c>
      <c r="AH156" s="58">
        <f>193-SUMIFS('IEA production stats (counts)'!U:U,'IEA production stats (counts)'!$E:$E,$D156,'IEA production stats by year'!$AM:$AM,"&lt;&gt;#N/A")</f>
        <v>50</v>
      </c>
      <c r="AI156" s="58">
        <f>193-SUMIFS('IEA production stats (counts)'!V:V,'IEA production stats (counts)'!$E:$E,$D156,'IEA production stats by year'!$AM:$AM,"&lt;&gt;#N/A")</f>
        <v>49</v>
      </c>
      <c r="AJ156" s="58">
        <f>193-SUMIFS('IEA production stats (counts)'!W:W,'IEA production stats (counts)'!$E:$E,$D156,'IEA production stats by year'!$AM:$AM,"&lt;&gt;#N/A")</f>
        <v>49</v>
      </c>
      <c r="AK156" s="58">
        <f>193-SUMIFS('IEA production stats (counts)'!X:X,'IEA production stats (counts)'!$E:$E,$D156,'IEA production stats by year'!$AM:$AM,"&lt;&gt;#N/A")</f>
        <v>49</v>
      </c>
      <c r="AL156" s="58">
        <f>193-SUMIFS('IEA production stats (counts)'!Y:Y,'IEA production stats (counts)'!$E:$E,$D156,'IEA production stats by year'!$AM:$AM,"&lt;&gt;#N/A")</f>
        <v>49</v>
      </c>
      <c r="AM156" s="58">
        <f>193-SUMIFS('IEA production stats (counts)'!Z:Z,'IEA production stats (counts)'!$E:$E,$D156,'IEA production stats by year'!$AM:$AM,"&lt;&gt;#N/A")</f>
        <v>49</v>
      </c>
      <c r="AN156" s="58">
        <f>193-SUMIFS('IEA production stats (counts)'!AA:AA,'IEA production stats (counts)'!$E:$E,$D156,'IEA production stats by year'!$AM:$AM,"&lt;&gt;#N/A")</f>
        <v>49</v>
      </c>
      <c r="AO156" s="58">
        <f>193-SUMIFS('IEA production stats (counts)'!AB:AB,'IEA production stats (counts)'!$E:$E,$D156,'IEA production stats by year'!$AM:$AM,"&lt;&gt;#N/A")</f>
        <v>49</v>
      </c>
      <c r="AP156" s="58">
        <f>193-SUMIFS('IEA production stats (counts)'!AC:AC,'IEA production stats (counts)'!$E:$E,$D156,'IEA production stats by year'!$AM:$AM,"&lt;&gt;#N/A")</f>
        <v>48</v>
      </c>
      <c r="AQ156" s="58">
        <f>193-SUMIFS('IEA production stats (counts)'!AD:AD,'IEA production stats (counts)'!$E:$E,$D156,'IEA production stats by year'!$AM:$AM,"&lt;&gt;#N/A")</f>
        <v>48</v>
      </c>
      <c r="AR156" s="58">
        <f>193-SUMIFS('IEA production stats (counts)'!AE:AE,'IEA production stats (counts)'!$E:$E,$D156,'IEA production stats by year'!$AM:$AM,"&lt;&gt;#N/A")</f>
        <v>48</v>
      </c>
      <c r="AS156" s="58">
        <f>193-SUMIFS('IEA production stats (counts)'!AF:AF,'IEA production stats (counts)'!$E:$E,$D156,'IEA production stats by year'!$AM:$AM,"&lt;&gt;#N/A")</f>
        <v>48</v>
      </c>
      <c r="AT156" s="58">
        <f>193-SUMIFS('IEA production stats (counts)'!AG:AG,'IEA production stats (counts)'!$E:$E,$D156,'IEA production stats by year'!$AM:$AM,"&lt;&gt;#N/A")</f>
        <v>48</v>
      </c>
      <c r="AU156" s="58">
        <f>193-SUMIFS('IEA production stats (counts)'!AH:AH,'IEA production stats (counts)'!$E:$E,$D156,'IEA production stats by year'!$AM:$AM,"&lt;&gt;#N/A")</f>
        <v>48</v>
      </c>
      <c r="AV156" s="58">
        <f>193-SUMIFS('IEA production stats (counts)'!AI:AI,'IEA production stats (counts)'!$E:$E,$D156,'IEA production stats by year'!$AM:$AM,"&lt;&gt;#N/A")</f>
        <v>48</v>
      </c>
      <c r="AW156" s="58">
        <f>193-SUMIFS('IEA production stats (counts)'!AJ:AJ,'IEA production stats (counts)'!$E:$E,$D156,'IEA production stats by year'!$AM:$AM,"&lt;&gt;#N/A")</f>
        <v>48</v>
      </c>
      <c r="AX156" s="58">
        <f>193-SUMIFS('IEA production stats (counts)'!AK:AK,'IEA production stats (counts)'!$E:$E,$D156,'IEA production stats by year'!$AM:$AM,"&lt;&gt;#N/A")</f>
        <v>48</v>
      </c>
      <c r="AY156" s="58">
        <f>193-SUMIFS('IEA production stats (counts)'!AL:AL,'IEA production stats (counts)'!$E:$E,$D156,'IEA production stats by year'!$AM:$AM,"&lt;&gt;#N/A")</f>
        <v>137</v>
      </c>
      <c r="AZ156" s="62">
        <f>SUMIFS('IEA production stats (counts)'!Q:Q,'IEA production stats (counts)'!$E:$E,$D156,'IEA production stats by year'!$AM:$AM,"&lt;&gt;#N/A")</f>
        <v>143</v>
      </c>
      <c r="BA156" s="62">
        <f>SUMIFS('IEA production stats (counts)'!R:R,'IEA production stats (counts)'!$E:$E,$D156,'IEA production stats by year'!$AM:$AM,"&lt;&gt;#N/A")</f>
        <v>143</v>
      </c>
      <c r="BB156" s="62">
        <f>SUMIFS('IEA production stats (counts)'!S:S,'IEA production stats (counts)'!$E:$E,$D156,'IEA production stats by year'!$AM:$AM,"&lt;&gt;#N/A")</f>
        <v>143</v>
      </c>
      <c r="BC156" s="62">
        <f>SUMIFS('IEA production stats (counts)'!T:T,'IEA production stats (counts)'!$E:$E,$D156,'IEA production stats by year'!$AM:$AM,"&lt;&gt;#N/A")</f>
        <v>143</v>
      </c>
      <c r="BD156" s="62">
        <f>SUMIFS('IEA production stats (counts)'!U:U,'IEA production stats (counts)'!$E:$E,$D156,'IEA production stats by year'!$AM:$AM,"&lt;&gt;#N/A")</f>
        <v>143</v>
      </c>
      <c r="BE156" s="62">
        <f>SUMIFS('IEA production stats (counts)'!V:V,'IEA production stats (counts)'!$E:$E,$D156,'IEA production stats by year'!$AM:$AM,"&lt;&gt;#N/A")</f>
        <v>144</v>
      </c>
      <c r="BF156" s="62">
        <f>SUMIFS('IEA production stats (counts)'!W:W,'IEA production stats (counts)'!$E:$E,$D156,'IEA production stats by year'!$AM:$AM,"&lt;&gt;#N/A")</f>
        <v>144</v>
      </c>
      <c r="BG156" s="62">
        <f>SUMIFS('IEA production stats (counts)'!X:X,'IEA production stats (counts)'!$E:$E,$D156,'IEA production stats by year'!$AM:$AM,"&lt;&gt;#N/A")</f>
        <v>144</v>
      </c>
      <c r="BH156" s="62">
        <f>SUMIFS('IEA production stats (counts)'!Y:Y,'IEA production stats (counts)'!$E:$E,$D156,'IEA production stats by year'!$AM:$AM,"&lt;&gt;#N/A")</f>
        <v>144</v>
      </c>
      <c r="BI156" s="62">
        <f>SUMIFS('IEA production stats (counts)'!Z:Z,'IEA production stats (counts)'!$E:$E,$D156,'IEA production stats by year'!$AM:$AM,"&lt;&gt;#N/A")</f>
        <v>144</v>
      </c>
      <c r="BJ156" s="62">
        <f>SUMIFS('IEA production stats (counts)'!AA:AA,'IEA production stats (counts)'!$E:$E,$D156,'IEA production stats by year'!$AM:$AM,"&lt;&gt;#N/A")</f>
        <v>144</v>
      </c>
      <c r="BK156" s="62">
        <f>SUMIFS('IEA production stats (counts)'!AB:AB,'IEA production stats (counts)'!$E:$E,$D156,'IEA production stats by year'!$AM:$AM,"&lt;&gt;#N/A")</f>
        <v>144</v>
      </c>
      <c r="BL156" s="62">
        <f>SUMIFS('IEA production stats (counts)'!AC:AC,'IEA production stats (counts)'!$E:$E,$D156,'IEA production stats by year'!$AM:$AM,"&lt;&gt;#N/A")</f>
        <v>145</v>
      </c>
      <c r="BM156" s="62">
        <f>SUMIFS('IEA production stats (counts)'!AD:AD,'IEA production stats (counts)'!$E:$E,$D156,'IEA production stats by year'!$AM:$AM,"&lt;&gt;#N/A")</f>
        <v>145</v>
      </c>
      <c r="BN156" s="62">
        <f>SUMIFS('IEA production stats (counts)'!AE:AE,'IEA production stats (counts)'!$E:$E,$D156,'IEA production stats by year'!$AM:$AM,"&lt;&gt;#N/A")</f>
        <v>145</v>
      </c>
      <c r="BO156" s="62">
        <f>SUMIFS('IEA production stats (counts)'!AF:AF,'IEA production stats (counts)'!$E:$E,$D156,'IEA production stats by year'!$AM:$AM,"&lt;&gt;#N/A")</f>
        <v>145</v>
      </c>
      <c r="BP156" s="62">
        <f>SUMIFS('IEA production stats (counts)'!AG:AG,'IEA production stats (counts)'!$E:$E,$D156,'IEA production stats by year'!$AM:$AM,"&lt;&gt;#N/A")</f>
        <v>145</v>
      </c>
      <c r="BQ156" s="62">
        <f>SUMIFS('IEA production stats (counts)'!AH:AH,'IEA production stats (counts)'!$E:$E,$D156,'IEA production stats by year'!$AM:$AM,"&lt;&gt;#N/A")</f>
        <v>145</v>
      </c>
      <c r="BR156" s="62">
        <f>SUMIFS('IEA production stats (counts)'!AI:AI,'IEA production stats (counts)'!$E:$E,$D156,'IEA production stats by year'!$AM:$AM,"&lt;&gt;#N/A")</f>
        <v>145</v>
      </c>
      <c r="BS156" s="62">
        <f>SUMIFS('IEA production stats (counts)'!AJ:AJ,'IEA production stats (counts)'!$E:$E,$D156,'IEA production stats by year'!$AM:$AM,"&lt;&gt;#N/A")</f>
        <v>145</v>
      </c>
      <c r="BT156" s="62">
        <f>SUMIFS('IEA production stats (counts)'!AK:AK,'IEA production stats (counts)'!$E:$E,$D156,'IEA production stats by year'!$AM:$AM,"&lt;&gt;#N/A")</f>
        <v>145</v>
      </c>
      <c r="BU156" s="62">
        <f>SUMIFS('IEA production stats (counts)'!AL:AL,'IEA production stats (counts)'!$E:$E,$D156,'IEA production stats by year'!$AM:$AM,"&lt;&gt;#N/A")</f>
        <v>56</v>
      </c>
      <c r="BV156" s="66">
        <f t="shared" si="55"/>
        <v>74.093264248704656</v>
      </c>
      <c r="BW156" s="66">
        <f t="shared" si="74"/>
        <v>74.093264248704656</v>
      </c>
      <c r="BX156" s="66">
        <f t="shared" si="75"/>
        <v>74.093264248704656</v>
      </c>
      <c r="BY156" s="66">
        <f t="shared" si="76"/>
        <v>74.093264248704656</v>
      </c>
      <c r="BZ156" s="66">
        <f t="shared" si="56"/>
        <v>74.093264248704656</v>
      </c>
      <c r="CA156" s="66">
        <f t="shared" si="57"/>
        <v>74.611398963730565</v>
      </c>
      <c r="CB156" s="66">
        <f t="shared" si="58"/>
        <v>74.611398963730565</v>
      </c>
      <c r="CC156" s="66">
        <f t="shared" si="59"/>
        <v>74.611398963730565</v>
      </c>
      <c r="CD156" s="66">
        <f t="shared" si="60"/>
        <v>74.611398963730565</v>
      </c>
      <c r="CE156" s="66">
        <f t="shared" si="61"/>
        <v>74.611398963730565</v>
      </c>
      <c r="CF156" s="66">
        <f t="shared" si="62"/>
        <v>74.611398963730565</v>
      </c>
      <c r="CG156" s="66">
        <f t="shared" si="63"/>
        <v>74.611398963730565</v>
      </c>
      <c r="CH156" s="66">
        <f t="shared" si="64"/>
        <v>75.129533678756474</v>
      </c>
      <c r="CI156" s="66">
        <f t="shared" si="65"/>
        <v>75.129533678756474</v>
      </c>
      <c r="CJ156" s="66">
        <f t="shared" si="66"/>
        <v>75.129533678756474</v>
      </c>
      <c r="CK156" s="66">
        <f t="shared" si="67"/>
        <v>75.129533678756474</v>
      </c>
      <c r="CL156" s="66">
        <f t="shared" si="68"/>
        <v>75.129533678756474</v>
      </c>
      <c r="CM156" s="66">
        <f t="shared" si="69"/>
        <v>75.129533678756474</v>
      </c>
      <c r="CN156" s="66">
        <f t="shared" si="70"/>
        <v>75.129533678756474</v>
      </c>
      <c r="CO156" s="66">
        <f t="shared" si="71"/>
        <v>75.129533678756474</v>
      </c>
      <c r="CP156" s="66">
        <f t="shared" si="72"/>
        <v>75.129533678756474</v>
      </c>
      <c r="CQ156" s="66">
        <f t="shared" si="73"/>
        <v>29.015544041450774</v>
      </c>
    </row>
    <row r="157" spans="1:95" x14ac:dyDescent="0.25">
      <c r="A157" s="5" t="str">
        <f t="shared" si="77"/>
        <v>900PRIMSBIO</v>
      </c>
      <c r="B157" s="3">
        <v>900</v>
      </c>
      <c r="C157" t="str">
        <f>VLOOKUP($B157,'Lookup codes'!$A:$C,2,FALSE)</f>
        <v>World</v>
      </c>
      <c r="D157" t="s">
        <v>634</v>
      </c>
      <c r="E157" t="s">
        <v>635</v>
      </c>
      <c r="F157" t="s">
        <v>794</v>
      </c>
      <c r="G157" t="s">
        <v>528</v>
      </c>
      <c r="H157" s="45">
        <f>SUMIFS('IEA production stats by year'!Q:Q,'IEA production stats by year'!$E:$E,$D157,'IEA production stats by year'!$AM:$AM,"&lt;&gt;#N/A")</f>
        <v>38387729.371100001</v>
      </c>
      <c r="I157" s="45">
        <f>SUMIFS('IEA production stats by year'!R:R,'IEA production stats by year'!$E:$E,$D157,'IEA production stats by year'!$AM:$AM,"&lt;&gt;#N/A")</f>
        <v>38032250.674399994</v>
      </c>
      <c r="J157" s="45">
        <f>SUMIFS('IEA production stats by year'!S:S,'IEA production stats by year'!$E:$E,$D157,'IEA production stats by year'!$AM:$AM,"&lt;&gt;#N/A")</f>
        <v>38517986.286699995</v>
      </c>
      <c r="K157" s="45">
        <f>SUMIFS('IEA production stats by year'!T:T,'IEA production stats by year'!$E:$E,$D157,'IEA production stats by year'!$AM:$AM,"&lt;&gt;#N/A")</f>
        <v>39270228.936299995</v>
      </c>
      <c r="L157" s="45">
        <f>SUMIFS('IEA production stats by year'!U:U,'IEA production stats by year'!$E:$E,$D157,'IEA production stats by year'!$AM:$AM,"&lt;&gt;#N/A")</f>
        <v>39888306.9027</v>
      </c>
      <c r="M157" s="45">
        <f>SUMIFS('IEA production stats by year'!V:V,'IEA production stats by year'!$E:$E,$D157,'IEA production stats by year'!$AM:$AM,"&lt;&gt;#N/A")</f>
        <v>40351450.337200001</v>
      </c>
      <c r="N157" s="45">
        <f>SUMIFS('IEA production stats by year'!W:W,'IEA production stats by year'!$E:$E,$D157,'IEA production stats by year'!$AM:$AM,"&lt;&gt;#N/A")</f>
        <v>40968269.32</v>
      </c>
      <c r="O157" s="45">
        <f>SUMIFS('IEA production stats by year'!X:X,'IEA production stats by year'!$E:$E,$D157,'IEA production stats by year'!$AM:$AM,"&lt;&gt;#N/A")</f>
        <v>41222605.525699988</v>
      </c>
      <c r="P157" s="45">
        <f>SUMIFS('IEA production stats by year'!Y:Y,'IEA production stats by year'!$E:$E,$D157,'IEA production stats by year'!$AM:$AM,"&lt;&gt;#N/A")</f>
        <v>41388570.210700028</v>
      </c>
      <c r="Q157" s="45">
        <f>SUMIFS('IEA production stats by year'!Z:Z,'IEA production stats by year'!$E:$E,$D157,'IEA production stats by year'!$AM:$AM,"&lt;&gt;#N/A")</f>
        <v>41035087.629399993</v>
      </c>
      <c r="R157" s="45">
        <f>SUMIFS('IEA production stats by year'!AA:AA,'IEA production stats by year'!$E:$E,$D157,'IEA production stats by year'!$AM:$AM,"&lt;&gt;#N/A")</f>
        <v>42010600.016800009</v>
      </c>
      <c r="S157" s="45">
        <f>SUMIFS('IEA production stats by year'!AB:AB,'IEA production stats by year'!$E:$E,$D157,'IEA production stats by year'!$AM:$AM,"&lt;&gt;#N/A")</f>
        <v>41729775.649299987</v>
      </c>
      <c r="T157" s="45">
        <f>SUMIFS('IEA production stats by year'!AC:AC,'IEA production stats by year'!$E:$E,$D157,'IEA production stats by year'!$AM:$AM,"&lt;&gt;#N/A")</f>
        <v>42558513.587800004</v>
      </c>
      <c r="U157" s="45">
        <f>SUMIFS('IEA production stats by year'!AD:AD,'IEA production stats by year'!$E:$E,$D157,'IEA production stats by year'!$AM:$AM,"&lt;&gt;#N/A")</f>
        <v>43246023.276500002</v>
      </c>
      <c r="V157" s="45">
        <f>SUMIFS('IEA production stats by year'!AE:AE,'IEA production stats by year'!$E:$E,$D157,'IEA production stats by year'!$AM:$AM,"&lt;&gt;#N/A")</f>
        <v>43395551.59360002</v>
      </c>
      <c r="W157" s="45">
        <f>SUMIFS('IEA production stats by year'!AF:AF,'IEA production stats by year'!$E:$E,$D157,'IEA production stats by year'!$AM:$AM,"&lt;&gt;#N/A")</f>
        <v>43395302.633300014</v>
      </c>
      <c r="X157" s="45">
        <f>SUMIFS('IEA production stats by year'!AG:AG,'IEA production stats by year'!$E:$E,$D157,'IEA production stats by year'!$AM:$AM,"&lt;&gt;#N/A")</f>
        <v>43798595.993100017</v>
      </c>
      <c r="Y157" s="45">
        <f>SUMIFS('IEA production stats by year'!AH:AH,'IEA production stats by year'!$E:$E,$D157,'IEA production stats by year'!$AM:$AM,"&lt;&gt;#N/A")</f>
        <v>44594448.171000004</v>
      </c>
      <c r="Z157" s="45">
        <f>SUMIFS('IEA production stats by year'!AI:AI,'IEA production stats by year'!$E:$E,$D157,'IEA production stats by year'!$AM:$AM,"&lt;&gt;#N/A")</f>
        <v>45594834.605799995</v>
      </c>
      <c r="AA157" s="45">
        <f>SUMIFS('IEA production stats by year'!AJ:AJ,'IEA production stats by year'!$E:$E,$D157,'IEA production stats by year'!$AM:$AM,"&lt;&gt;#N/A")</f>
        <v>46387901.347199991</v>
      </c>
      <c r="AB157" s="45">
        <f>SUMIFS('IEA production stats by year'!AK:AK,'IEA production stats by year'!$E:$E,$D157,'IEA production stats by year'!$AM:$AM,"&lt;&gt;#N/A")</f>
        <v>46779761.401700005</v>
      </c>
      <c r="AC157" s="45">
        <f>SUMIFS('IEA production stats by year'!AL:AL,'IEA production stats by year'!$E:$E,$D157,'IEA production stats by year'!$AM:$AM,"&lt;&gt;#N/A")</f>
        <v>11759943.523099996</v>
      </c>
      <c r="AD157" s="58">
        <f>193-SUMIFS('IEA production stats (counts)'!Q:Q,'IEA production stats (counts)'!$E:$E,$D157,'IEA production stats by year'!$AM:$AM,"&lt;&gt;#N/A")</f>
        <v>50</v>
      </c>
      <c r="AE157" s="58">
        <f>193-SUMIFS('IEA production stats (counts)'!R:R,'IEA production stats (counts)'!$E:$E,$D157,'IEA production stats by year'!$AM:$AM,"&lt;&gt;#N/A")</f>
        <v>50</v>
      </c>
      <c r="AF157" s="58">
        <f>193-SUMIFS('IEA production stats (counts)'!S:S,'IEA production stats (counts)'!$E:$E,$D157,'IEA production stats by year'!$AM:$AM,"&lt;&gt;#N/A")</f>
        <v>50</v>
      </c>
      <c r="AG157" s="58">
        <f>193-SUMIFS('IEA production stats (counts)'!T:T,'IEA production stats (counts)'!$E:$E,$D157,'IEA production stats by year'!$AM:$AM,"&lt;&gt;#N/A")</f>
        <v>50</v>
      </c>
      <c r="AH157" s="58">
        <f>193-SUMIFS('IEA production stats (counts)'!U:U,'IEA production stats (counts)'!$E:$E,$D157,'IEA production stats by year'!$AM:$AM,"&lt;&gt;#N/A")</f>
        <v>50</v>
      </c>
      <c r="AI157" s="58">
        <f>193-SUMIFS('IEA production stats (counts)'!V:V,'IEA production stats (counts)'!$E:$E,$D157,'IEA production stats by year'!$AM:$AM,"&lt;&gt;#N/A")</f>
        <v>49</v>
      </c>
      <c r="AJ157" s="58">
        <f>193-SUMIFS('IEA production stats (counts)'!W:W,'IEA production stats (counts)'!$E:$E,$D157,'IEA production stats by year'!$AM:$AM,"&lt;&gt;#N/A")</f>
        <v>49</v>
      </c>
      <c r="AK157" s="58">
        <f>193-SUMIFS('IEA production stats (counts)'!X:X,'IEA production stats (counts)'!$E:$E,$D157,'IEA production stats by year'!$AM:$AM,"&lt;&gt;#N/A")</f>
        <v>49</v>
      </c>
      <c r="AL157" s="58">
        <f>193-SUMIFS('IEA production stats (counts)'!Y:Y,'IEA production stats (counts)'!$E:$E,$D157,'IEA production stats by year'!$AM:$AM,"&lt;&gt;#N/A")</f>
        <v>49</v>
      </c>
      <c r="AM157" s="58">
        <f>193-SUMIFS('IEA production stats (counts)'!Z:Z,'IEA production stats (counts)'!$E:$E,$D157,'IEA production stats by year'!$AM:$AM,"&lt;&gt;#N/A")</f>
        <v>49</v>
      </c>
      <c r="AN157" s="58">
        <f>193-SUMIFS('IEA production stats (counts)'!AA:AA,'IEA production stats (counts)'!$E:$E,$D157,'IEA production stats by year'!$AM:$AM,"&lt;&gt;#N/A")</f>
        <v>49</v>
      </c>
      <c r="AO157" s="58">
        <f>193-SUMIFS('IEA production stats (counts)'!AB:AB,'IEA production stats (counts)'!$E:$E,$D157,'IEA production stats by year'!$AM:$AM,"&lt;&gt;#N/A")</f>
        <v>49</v>
      </c>
      <c r="AP157" s="58">
        <f>193-SUMIFS('IEA production stats (counts)'!AC:AC,'IEA production stats (counts)'!$E:$E,$D157,'IEA production stats by year'!$AM:$AM,"&lt;&gt;#N/A")</f>
        <v>48</v>
      </c>
      <c r="AQ157" s="58">
        <f>193-SUMIFS('IEA production stats (counts)'!AD:AD,'IEA production stats (counts)'!$E:$E,$D157,'IEA production stats by year'!$AM:$AM,"&lt;&gt;#N/A")</f>
        <v>48</v>
      </c>
      <c r="AR157" s="58">
        <f>193-SUMIFS('IEA production stats (counts)'!AE:AE,'IEA production stats (counts)'!$E:$E,$D157,'IEA production stats by year'!$AM:$AM,"&lt;&gt;#N/A")</f>
        <v>48</v>
      </c>
      <c r="AS157" s="58">
        <f>193-SUMIFS('IEA production stats (counts)'!AF:AF,'IEA production stats (counts)'!$E:$E,$D157,'IEA production stats by year'!$AM:$AM,"&lt;&gt;#N/A")</f>
        <v>48</v>
      </c>
      <c r="AT157" s="58">
        <f>193-SUMIFS('IEA production stats (counts)'!AG:AG,'IEA production stats (counts)'!$E:$E,$D157,'IEA production stats by year'!$AM:$AM,"&lt;&gt;#N/A")</f>
        <v>48</v>
      </c>
      <c r="AU157" s="58">
        <f>193-SUMIFS('IEA production stats (counts)'!AH:AH,'IEA production stats (counts)'!$E:$E,$D157,'IEA production stats by year'!$AM:$AM,"&lt;&gt;#N/A")</f>
        <v>48</v>
      </c>
      <c r="AV157" s="58">
        <f>193-SUMIFS('IEA production stats (counts)'!AI:AI,'IEA production stats (counts)'!$E:$E,$D157,'IEA production stats by year'!$AM:$AM,"&lt;&gt;#N/A")</f>
        <v>48</v>
      </c>
      <c r="AW157" s="58">
        <f>193-SUMIFS('IEA production stats (counts)'!AJ:AJ,'IEA production stats (counts)'!$E:$E,$D157,'IEA production stats by year'!$AM:$AM,"&lt;&gt;#N/A")</f>
        <v>48</v>
      </c>
      <c r="AX157" s="58">
        <f>193-SUMIFS('IEA production stats (counts)'!AK:AK,'IEA production stats (counts)'!$E:$E,$D157,'IEA production stats by year'!$AM:$AM,"&lt;&gt;#N/A")</f>
        <v>48</v>
      </c>
      <c r="AY157" s="58">
        <f>193-SUMIFS('IEA production stats (counts)'!AL:AL,'IEA production stats (counts)'!$E:$E,$D157,'IEA production stats by year'!$AM:$AM,"&lt;&gt;#N/A")</f>
        <v>137</v>
      </c>
      <c r="AZ157" s="62">
        <f>SUMIFS('IEA production stats (counts)'!Q:Q,'IEA production stats (counts)'!$E:$E,$D157,'IEA production stats by year'!$AM:$AM,"&lt;&gt;#N/A")</f>
        <v>143</v>
      </c>
      <c r="BA157" s="62">
        <f>SUMIFS('IEA production stats (counts)'!R:R,'IEA production stats (counts)'!$E:$E,$D157,'IEA production stats by year'!$AM:$AM,"&lt;&gt;#N/A")</f>
        <v>143</v>
      </c>
      <c r="BB157" s="62">
        <f>SUMIFS('IEA production stats (counts)'!S:S,'IEA production stats (counts)'!$E:$E,$D157,'IEA production stats by year'!$AM:$AM,"&lt;&gt;#N/A")</f>
        <v>143</v>
      </c>
      <c r="BC157" s="62">
        <f>SUMIFS('IEA production stats (counts)'!T:T,'IEA production stats (counts)'!$E:$E,$D157,'IEA production stats by year'!$AM:$AM,"&lt;&gt;#N/A")</f>
        <v>143</v>
      </c>
      <c r="BD157" s="62">
        <f>SUMIFS('IEA production stats (counts)'!U:U,'IEA production stats (counts)'!$E:$E,$D157,'IEA production stats by year'!$AM:$AM,"&lt;&gt;#N/A")</f>
        <v>143</v>
      </c>
      <c r="BE157" s="62">
        <f>SUMIFS('IEA production stats (counts)'!V:V,'IEA production stats (counts)'!$E:$E,$D157,'IEA production stats by year'!$AM:$AM,"&lt;&gt;#N/A")</f>
        <v>144</v>
      </c>
      <c r="BF157" s="62">
        <f>SUMIFS('IEA production stats (counts)'!W:W,'IEA production stats (counts)'!$E:$E,$D157,'IEA production stats by year'!$AM:$AM,"&lt;&gt;#N/A")</f>
        <v>144</v>
      </c>
      <c r="BG157" s="62">
        <f>SUMIFS('IEA production stats (counts)'!X:X,'IEA production stats (counts)'!$E:$E,$D157,'IEA production stats by year'!$AM:$AM,"&lt;&gt;#N/A")</f>
        <v>144</v>
      </c>
      <c r="BH157" s="62">
        <f>SUMIFS('IEA production stats (counts)'!Y:Y,'IEA production stats (counts)'!$E:$E,$D157,'IEA production stats by year'!$AM:$AM,"&lt;&gt;#N/A")</f>
        <v>144</v>
      </c>
      <c r="BI157" s="62">
        <f>SUMIFS('IEA production stats (counts)'!Z:Z,'IEA production stats (counts)'!$E:$E,$D157,'IEA production stats by year'!$AM:$AM,"&lt;&gt;#N/A")</f>
        <v>144</v>
      </c>
      <c r="BJ157" s="62">
        <f>SUMIFS('IEA production stats (counts)'!AA:AA,'IEA production stats (counts)'!$E:$E,$D157,'IEA production stats by year'!$AM:$AM,"&lt;&gt;#N/A")</f>
        <v>144</v>
      </c>
      <c r="BK157" s="62">
        <f>SUMIFS('IEA production stats (counts)'!AB:AB,'IEA production stats (counts)'!$E:$E,$D157,'IEA production stats by year'!$AM:$AM,"&lt;&gt;#N/A")</f>
        <v>144</v>
      </c>
      <c r="BL157" s="62">
        <f>SUMIFS('IEA production stats (counts)'!AC:AC,'IEA production stats (counts)'!$E:$E,$D157,'IEA production stats by year'!$AM:$AM,"&lt;&gt;#N/A")</f>
        <v>145</v>
      </c>
      <c r="BM157" s="62">
        <f>SUMIFS('IEA production stats (counts)'!AD:AD,'IEA production stats (counts)'!$E:$E,$D157,'IEA production stats by year'!$AM:$AM,"&lt;&gt;#N/A")</f>
        <v>145</v>
      </c>
      <c r="BN157" s="62">
        <f>SUMIFS('IEA production stats (counts)'!AE:AE,'IEA production stats (counts)'!$E:$E,$D157,'IEA production stats by year'!$AM:$AM,"&lt;&gt;#N/A")</f>
        <v>145</v>
      </c>
      <c r="BO157" s="62">
        <f>SUMIFS('IEA production stats (counts)'!AF:AF,'IEA production stats (counts)'!$E:$E,$D157,'IEA production stats by year'!$AM:$AM,"&lt;&gt;#N/A")</f>
        <v>145</v>
      </c>
      <c r="BP157" s="62">
        <f>SUMIFS('IEA production stats (counts)'!AG:AG,'IEA production stats (counts)'!$E:$E,$D157,'IEA production stats by year'!$AM:$AM,"&lt;&gt;#N/A")</f>
        <v>145</v>
      </c>
      <c r="BQ157" s="62">
        <f>SUMIFS('IEA production stats (counts)'!AH:AH,'IEA production stats (counts)'!$E:$E,$D157,'IEA production stats by year'!$AM:$AM,"&lt;&gt;#N/A")</f>
        <v>145</v>
      </c>
      <c r="BR157" s="62">
        <f>SUMIFS('IEA production stats (counts)'!AI:AI,'IEA production stats (counts)'!$E:$E,$D157,'IEA production stats by year'!$AM:$AM,"&lt;&gt;#N/A")</f>
        <v>145</v>
      </c>
      <c r="BS157" s="62">
        <f>SUMIFS('IEA production stats (counts)'!AJ:AJ,'IEA production stats (counts)'!$E:$E,$D157,'IEA production stats by year'!$AM:$AM,"&lt;&gt;#N/A")</f>
        <v>145</v>
      </c>
      <c r="BT157" s="62">
        <f>SUMIFS('IEA production stats (counts)'!AK:AK,'IEA production stats (counts)'!$E:$E,$D157,'IEA production stats by year'!$AM:$AM,"&lt;&gt;#N/A")</f>
        <v>145</v>
      </c>
      <c r="BU157" s="62">
        <f>SUMIFS('IEA production stats (counts)'!AL:AL,'IEA production stats (counts)'!$E:$E,$D157,'IEA production stats by year'!$AM:$AM,"&lt;&gt;#N/A")</f>
        <v>56</v>
      </c>
      <c r="BV157" s="66">
        <f t="shared" si="55"/>
        <v>74.093264248704656</v>
      </c>
      <c r="BW157" s="66">
        <f t="shared" si="74"/>
        <v>74.093264248704656</v>
      </c>
      <c r="BX157" s="66">
        <f t="shared" si="75"/>
        <v>74.093264248704656</v>
      </c>
      <c r="BY157" s="66">
        <f t="shared" si="76"/>
        <v>74.093264248704656</v>
      </c>
      <c r="BZ157" s="66">
        <f t="shared" si="56"/>
        <v>74.093264248704656</v>
      </c>
      <c r="CA157" s="66">
        <f t="shared" si="57"/>
        <v>74.611398963730565</v>
      </c>
      <c r="CB157" s="66">
        <f t="shared" si="58"/>
        <v>74.611398963730565</v>
      </c>
      <c r="CC157" s="66">
        <f t="shared" si="59"/>
        <v>74.611398963730565</v>
      </c>
      <c r="CD157" s="66">
        <f t="shared" si="60"/>
        <v>74.611398963730565</v>
      </c>
      <c r="CE157" s="66">
        <f t="shared" si="61"/>
        <v>74.611398963730565</v>
      </c>
      <c r="CF157" s="66">
        <f t="shared" si="62"/>
        <v>74.611398963730565</v>
      </c>
      <c r="CG157" s="66">
        <f t="shared" si="63"/>
        <v>74.611398963730565</v>
      </c>
      <c r="CH157" s="66">
        <f t="shared" si="64"/>
        <v>75.129533678756474</v>
      </c>
      <c r="CI157" s="66">
        <f t="shared" si="65"/>
        <v>75.129533678756474</v>
      </c>
      <c r="CJ157" s="66">
        <f t="shared" si="66"/>
        <v>75.129533678756474</v>
      </c>
      <c r="CK157" s="66">
        <f t="shared" si="67"/>
        <v>75.129533678756474</v>
      </c>
      <c r="CL157" s="66">
        <f t="shared" si="68"/>
        <v>75.129533678756474</v>
      </c>
      <c r="CM157" s="66">
        <f t="shared" si="69"/>
        <v>75.129533678756474</v>
      </c>
      <c r="CN157" s="66">
        <f t="shared" si="70"/>
        <v>75.129533678756474</v>
      </c>
      <c r="CO157" s="66">
        <f t="shared" si="71"/>
        <v>75.129533678756474</v>
      </c>
      <c r="CP157" s="66">
        <f t="shared" si="72"/>
        <v>75.129533678756474</v>
      </c>
      <c r="CQ157" s="66">
        <f t="shared" si="73"/>
        <v>29.015544041450774</v>
      </c>
    </row>
    <row r="158" spans="1:95" x14ac:dyDescent="0.25">
      <c r="A158" s="5" t="str">
        <f t="shared" si="77"/>
        <v>900BIOGASES</v>
      </c>
      <c r="B158" s="3">
        <v>900</v>
      </c>
      <c r="C158" t="str">
        <f>VLOOKUP($B158,'Lookup codes'!$A:$C,2,FALSE)</f>
        <v>World</v>
      </c>
      <c r="D158" t="s">
        <v>636</v>
      </c>
      <c r="E158" t="s">
        <v>637</v>
      </c>
      <c r="F158" t="s">
        <v>794</v>
      </c>
      <c r="G158" t="s">
        <v>528</v>
      </c>
      <c r="H158" s="45">
        <f>SUMIFS('IEA production stats by year'!Q:Q,'IEA production stats by year'!$E:$E,$D158,'IEA production stats by year'!$AM:$AM,"&lt;&gt;#N/A")</f>
        <v>285026.19459999999</v>
      </c>
      <c r="I158" s="45">
        <f>SUMIFS('IEA production stats by year'!R:R,'IEA production stats by year'!$E:$E,$D158,'IEA production stats by year'!$AM:$AM,"&lt;&gt;#N/A")</f>
        <v>339622.45160000003</v>
      </c>
      <c r="J158" s="45">
        <f>SUMIFS('IEA production stats by year'!S:S,'IEA production stats by year'!$E:$E,$D158,'IEA production stats by year'!$AM:$AM,"&lt;&gt;#N/A")</f>
        <v>398840.29930000001</v>
      </c>
      <c r="K158" s="45">
        <f>SUMIFS('IEA production stats by year'!T:T,'IEA production stats by year'!$E:$E,$D158,'IEA production stats by year'!$AM:$AM,"&lt;&gt;#N/A")</f>
        <v>421705.42780000006</v>
      </c>
      <c r="L158" s="45">
        <f>SUMIFS('IEA production stats by year'!U:U,'IEA production stats by year'!$E:$E,$D158,'IEA production stats by year'!$AM:$AM,"&lt;&gt;#N/A")</f>
        <v>458817.84220000001</v>
      </c>
      <c r="M158" s="45">
        <f>SUMIFS('IEA production stats by year'!V:V,'IEA production stats by year'!$E:$E,$D158,'IEA production stats by year'!$AM:$AM,"&lt;&gt;#N/A")</f>
        <v>537814.78239999991</v>
      </c>
      <c r="N158" s="45">
        <f>SUMIFS('IEA production stats by year'!W:W,'IEA production stats by year'!$E:$E,$D158,'IEA production stats by year'!$AM:$AM,"&lt;&gt;#N/A")</f>
        <v>572703.02679999999</v>
      </c>
      <c r="O158" s="45">
        <f>SUMIFS('IEA production stats by year'!X:X,'IEA production stats by year'!$E:$E,$D158,'IEA production stats by year'!$AM:$AM,"&lt;&gt;#N/A")</f>
        <v>730343.11849999998</v>
      </c>
      <c r="P158" s="45">
        <f>SUMIFS('IEA production stats by year'!Y:Y,'IEA production stats by year'!$E:$E,$D158,'IEA production stats by year'!$AM:$AM,"&lt;&gt;#N/A")</f>
        <v>839332.05809999991</v>
      </c>
      <c r="Q158" s="45">
        <f>SUMIFS('IEA production stats by year'!Z:Z,'IEA production stats by year'!$E:$E,$D158,'IEA production stats by year'!$AM:$AM,"&lt;&gt;#N/A")</f>
        <v>955430.26370000001</v>
      </c>
      <c r="R158" s="45">
        <f>SUMIFS('IEA production stats by year'!AA:AA,'IEA production stats by year'!$E:$E,$D158,'IEA production stats by year'!$AM:$AM,"&lt;&gt;#N/A")</f>
        <v>888624.73239999998</v>
      </c>
      <c r="S158" s="45">
        <f>SUMIFS('IEA production stats by year'!AB:AB,'IEA production stats by year'!$E:$E,$D158,'IEA production stats by year'!$AM:$AM,"&lt;&gt;#N/A")</f>
        <v>1035300.5998000002</v>
      </c>
      <c r="T158" s="45">
        <f>SUMIFS('IEA production stats by year'!AC:AC,'IEA production stats by year'!$E:$E,$D158,'IEA production stats by year'!$AM:$AM,"&lt;&gt;#N/A")</f>
        <v>1132966.3258</v>
      </c>
      <c r="U158" s="45">
        <f>SUMIFS('IEA production stats by year'!AD:AD,'IEA production stats by year'!$E:$E,$D158,'IEA production stats by year'!$AM:$AM,"&lt;&gt;#N/A")</f>
        <v>1245763.2985000005</v>
      </c>
      <c r="V158" s="45">
        <f>SUMIFS('IEA production stats by year'!AE:AE,'IEA production stats by year'!$E:$E,$D158,'IEA production stats by year'!$AM:$AM,"&lt;&gt;#N/A")</f>
        <v>1321182.0610000002</v>
      </c>
      <c r="W158" s="45">
        <f>SUMIFS('IEA production stats by year'!AF:AF,'IEA production stats by year'!$E:$E,$D158,'IEA production stats by year'!$AM:$AM,"&lt;&gt;#N/A")</f>
        <v>1332896.9868999999</v>
      </c>
      <c r="X158" s="45">
        <f>SUMIFS('IEA production stats by year'!AG:AG,'IEA production stats by year'!$E:$E,$D158,'IEA production stats by year'!$AM:$AM,"&lt;&gt;#N/A")</f>
        <v>1349746.5796000003</v>
      </c>
      <c r="Y158" s="45">
        <f>SUMIFS('IEA production stats by year'!AH:AH,'IEA production stats by year'!$E:$E,$D158,'IEA production stats by year'!$AM:$AM,"&lt;&gt;#N/A")</f>
        <v>1375395.0589000001</v>
      </c>
      <c r="Z158" s="45">
        <f>SUMIFS('IEA production stats by year'!AI:AI,'IEA production stats by year'!$E:$E,$D158,'IEA production stats by year'!$AM:$AM,"&lt;&gt;#N/A")</f>
        <v>1414876.8464999995</v>
      </c>
      <c r="AA158" s="45">
        <f>SUMIFS('IEA production stats by year'!AJ:AJ,'IEA production stats by year'!$E:$E,$D158,'IEA production stats by year'!$AM:$AM,"&lt;&gt;#N/A")</f>
        <v>1425315.4601000003</v>
      </c>
      <c r="AB158" s="45">
        <f>SUMIFS('IEA production stats by year'!AK:AK,'IEA production stats by year'!$E:$E,$D158,'IEA production stats by year'!$AM:$AM,"&lt;&gt;#N/A")</f>
        <v>1455265.8592000005</v>
      </c>
      <c r="AC158" s="45">
        <f>SUMIFS('IEA production stats by year'!AL:AL,'IEA production stats by year'!$E:$E,$D158,'IEA production stats by year'!$AM:$AM,"&lt;&gt;#N/A")</f>
        <v>1012944.5278</v>
      </c>
      <c r="AD158" s="58">
        <f>193-SUMIFS('IEA production stats (counts)'!Q:Q,'IEA production stats (counts)'!$E:$E,$D158,'IEA production stats by year'!$AM:$AM,"&lt;&gt;#N/A")</f>
        <v>50</v>
      </c>
      <c r="AE158" s="58">
        <f>193-SUMIFS('IEA production stats (counts)'!R:R,'IEA production stats (counts)'!$E:$E,$D158,'IEA production stats by year'!$AM:$AM,"&lt;&gt;#N/A")</f>
        <v>50</v>
      </c>
      <c r="AF158" s="58">
        <f>193-SUMIFS('IEA production stats (counts)'!S:S,'IEA production stats (counts)'!$E:$E,$D158,'IEA production stats by year'!$AM:$AM,"&lt;&gt;#N/A")</f>
        <v>50</v>
      </c>
      <c r="AG158" s="58">
        <f>193-SUMIFS('IEA production stats (counts)'!T:T,'IEA production stats (counts)'!$E:$E,$D158,'IEA production stats by year'!$AM:$AM,"&lt;&gt;#N/A")</f>
        <v>50</v>
      </c>
      <c r="AH158" s="58">
        <f>193-SUMIFS('IEA production stats (counts)'!U:U,'IEA production stats (counts)'!$E:$E,$D158,'IEA production stats by year'!$AM:$AM,"&lt;&gt;#N/A")</f>
        <v>50</v>
      </c>
      <c r="AI158" s="58">
        <f>193-SUMIFS('IEA production stats (counts)'!V:V,'IEA production stats (counts)'!$E:$E,$D158,'IEA production stats by year'!$AM:$AM,"&lt;&gt;#N/A")</f>
        <v>49</v>
      </c>
      <c r="AJ158" s="58">
        <f>193-SUMIFS('IEA production stats (counts)'!W:W,'IEA production stats (counts)'!$E:$E,$D158,'IEA production stats by year'!$AM:$AM,"&lt;&gt;#N/A")</f>
        <v>49</v>
      </c>
      <c r="AK158" s="58">
        <f>193-SUMIFS('IEA production stats (counts)'!X:X,'IEA production stats (counts)'!$E:$E,$D158,'IEA production stats by year'!$AM:$AM,"&lt;&gt;#N/A")</f>
        <v>49</v>
      </c>
      <c r="AL158" s="58">
        <f>193-SUMIFS('IEA production stats (counts)'!Y:Y,'IEA production stats (counts)'!$E:$E,$D158,'IEA production stats by year'!$AM:$AM,"&lt;&gt;#N/A")</f>
        <v>49</v>
      </c>
      <c r="AM158" s="58">
        <f>193-SUMIFS('IEA production stats (counts)'!Z:Z,'IEA production stats (counts)'!$E:$E,$D158,'IEA production stats by year'!$AM:$AM,"&lt;&gt;#N/A")</f>
        <v>49</v>
      </c>
      <c r="AN158" s="58">
        <f>193-SUMIFS('IEA production stats (counts)'!AA:AA,'IEA production stats (counts)'!$E:$E,$D158,'IEA production stats by year'!$AM:$AM,"&lt;&gt;#N/A")</f>
        <v>49</v>
      </c>
      <c r="AO158" s="58">
        <f>193-SUMIFS('IEA production stats (counts)'!AB:AB,'IEA production stats (counts)'!$E:$E,$D158,'IEA production stats by year'!$AM:$AM,"&lt;&gt;#N/A")</f>
        <v>49</v>
      </c>
      <c r="AP158" s="58">
        <f>193-SUMIFS('IEA production stats (counts)'!AC:AC,'IEA production stats (counts)'!$E:$E,$D158,'IEA production stats by year'!$AM:$AM,"&lt;&gt;#N/A")</f>
        <v>48</v>
      </c>
      <c r="AQ158" s="58">
        <f>193-SUMIFS('IEA production stats (counts)'!AD:AD,'IEA production stats (counts)'!$E:$E,$D158,'IEA production stats by year'!$AM:$AM,"&lt;&gt;#N/A")</f>
        <v>48</v>
      </c>
      <c r="AR158" s="58">
        <f>193-SUMIFS('IEA production stats (counts)'!AE:AE,'IEA production stats (counts)'!$E:$E,$D158,'IEA production stats by year'!$AM:$AM,"&lt;&gt;#N/A")</f>
        <v>48</v>
      </c>
      <c r="AS158" s="58">
        <f>193-SUMIFS('IEA production stats (counts)'!AF:AF,'IEA production stats (counts)'!$E:$E,$D158,'IEA production stats by year'!$AM:$AM,"&lt;&gt;#N/A")</f>
        <v>48</v>
      </c>
      <c r="AT158" s="58">
        <f>193-SUMIFS('IEA production stats (counts)'!AG:AG,'IEA production stats (counts)'!$E:$E,$D158,'IEA production stats by year'!$AM:$AM,"&lt;&gt;#N/A")</f>
        <v>48</v>
      </c>
      <c r="AU158" s="58">
        <f>193-SUMIFS('IEA production stats (counts)'!AH:AH,'IEA production stats (counts)'!$E:$E,$D158,'IEA production stats by year'!$AM:$AM,"&lt;&gt;#N/A")</f>
        <v>48</v>
      </c>
      <c r="AV158" s="58">
        <f>193-SUMIFS('IEA production stats (counts)'!AI:AI,'IEA production stats (counts)'!$E:$E,$D158,'IEA production stats by year'!$AM:$AM,"&lt;&gt;#N/A")</f>
        <v>48</v>
      </c>
      <c r="AW158" s="58">
        <f>193-SUMIFS('IEA production stats (counts)'!AJ:AJ,'IEA production stats (counts)'!$E:$E,$D158,'IEA production stats by year'!$AM:$AM,"&lt;&gt;#N/A")</f>
        <v>48</v>
      </c>
      <c r="AX158" s="58">
        <f>193-SUMIFS('IEA production stats (counts)'!AK:AK,'IEA production stats (counts)'!$E:$E,$D158,'IEA production stats by year'!$AM:$AM,"&lt;&gt;#N/A")</f>
        <v>48</v>
      </c>
      <c r="AY158" s="58">
        <f>193-SUMIFS('IEA production stats (counts)'!AL:AL,'IEA production stats (counts)'!$E:$E,$D158,'IEA production stats by year'!$AM:$AM,"&lt;&gt;#N/A")</f>
        <v>137</v>
      </c>
      <c r="AZ158" s="62">
        <f>SUMIFS('IEA production stats (counts)'!Q:Q,'IEA production stats (counts)'!$E:$E,$D158,'IEA production stats by year'!$AM:$AM,"&lt;&gt;#N/A")</f>
        <v>143</v>
      </c>
      <c r="BA158" s="62">
        <f>SUMIFS('IEA production stats (counts)'!R:R,'IEA production stats (counts)'!$E:$E,$D158,'IEA production stats by year'!$AM:$AM,"&lt;&gt;#N/A")</f>
        <v>143</v>
      </c>
      <c r="BB158" s="62">
        <f>SUMIFS('IEA production stats (counts)'!S:S,'IEA production stats (counts)'!$E:$E,$D158,'IEA production stats by year'!$AM:$AM,"&lt;&gt;#N/A")</f>
        <v>143</v>
      </c>
      <c r="BC158" s="62">
        <f>SUMIFS('IEA production stats (counts)'!T:T,'IEA production stats (counts)'!$E:$E,$D158,'IEA production stats by year'!$AM:$AM,"&lt;&gt;#N/A")</f>
        <v>143</v>
      </c>
      <c r="BD158" s="62">
        <f>SUMIFS('IEA production stats (counts)'!U:U,'IEA production stats (counts)'!$E:$E,$D158,'IEA production stats by year'!$AM:$AM,"&lt;&gt;#N/A")</f>
        <v>143</v>
      </c>
      <c r="BE158" s="62">
        <f>SUMIFS('IEA production stats (counts)'!V:V,'IEA production stats (counts)'!$E:$E,$D158,'IEA production stats by year'!$AM:$AM,"&lt;&gt;#N/A")</f>
        <v>144</v>
      </c>
      <c r="BF158" s="62">
        <f>SUMIFS('IEA production stats (counts)'!W:W,'IEA production stats (counts)'!$E:$E,$D158,'IEA production stats by year'!$AM:$AM,"&lt;&gt;#N/A")</f>
        <v>144</v>
      </c>
      <c r="BG158" s="62">
        <f>SUMIFS('IEA production stats (counts)'!X:X,'IEA production stats (counts)'!$E:$E,$D158,'IEA production stats by year'!$AM:$AM,"&lt;&gt;#N/A")</f>
        <v>144</v>
      </c>
      <c r="BH158" s="62">
        <f>SUMIFS('IEA production stats (counts)'!Y:Y,'IEA production stats (counts)'!$E:$E,$D158,'IEA production stats by year'!$AM:$AM,"&lt;&gt;#N/A")</f>
        <v>144</v>
      </c>
      <c r="BI158" s="62">
        <f>SUMIFS('IEA production stats (counts)'!Z:Z,'IEA production stats (counts)'!$E:$E,$D158,'IEA production stats by year'!$AM:$AM,"&lt;&gt;#N/A")</f>
        <v>144</v>
      </c>
      <c r="BJ158" s="62">
        <f>SUMIFS('IEA production stats (counts)'!AA:AA,'IEA production stats (counts)'!$E:$E,$D158,'IEA production stats by year'!$AM:$AM,"&lt;&gt;#N/A")</f>
        <v>144</v>
      </c>
      <c r="BK158" s="62">
        <f>SUMIFS('IEA production stats (counts)'!AB:AB,'IEA production stats (counts)'!$E:$E,$D158,'IEA production stats by year'!$AM:$AM,"&lt;&gt;#N/A")</f>
        <v>144</v>
      </c>
      <c r="BL158" s="62">
        <f>SUMIFS('IEA production stats (counts)'!AC:AC,'IEA production stats (counts)'!$E:$E,$D158,'IEA production stats by year'!$AM:$AM,"&lt;&gt;#N/A")</f>
        <v>145</v>
      </c>
      <c r="BM158" s="62">
        <f>SUMIFS('IEA production stats (counts)'!AD:AD,'IEA production stats (counts)'!$E:$E,$D158,'IEA production stats by year'!$AM:$AM,"&lt;&gt;#N/A")</f>
        <v>145</v>
      </c>
      <c r="BN158" s="62">
        <f>SUMIFS('IEA production stats (counts)'!AE:AE,'IEA production stats (counts)'!$E:$E,$D158,'IEA production stats by year'!$AM:$AM,"&lt;&gt;#N/A")</f>
        <v>145</v>
      </c>
      <c r="BO158" s="62">
        <f>SUMIFS('IEA production stats (counts)'!AF:AF,'IEA production stats (counts)'!$E:$E,$D158,'IEA production stats by year'!$AM:$AM,"&lt;&gt;#N/A")</f>
        <v>145</v>
      </c>
      <c r="BP158" s="62">
        <f>SUMIFS('IEA production stats (counts)'!AG:AG,'IEA production stats (counts)'!$E:$E,$D158,'IEA production stats by year'!$AM:$AM,"&lt;&gt;#N/A")</f>
        <v>145</v>
      </c>
      <c r="BQ158" s="62">
        <f>SUMIFS('IEA production stats (counts)'!AH:AH,'IEA production stats (counts)'!$E:$E,$D158,'IEA production stats by year'!$AM:$AM,"&lt;&gt;#N/A")</f>
        <v>145</v>
      </c>
      <c r="BR158" s="62">
        <f>SUMIFS('IEA production stats (counts)'!AI:AI,'IEA production stats (counts)'!$E:$E,$D158,'IEA production stats by year'!$AM:$AM,"&lt;&gt;#N/A")</f>
        <v>145</v>
      </c>
      <c r="BS158" s="62">
        <f>SUMIFS('IEA production stats (counts)'!AJ:AJ,'IEA production stats (counts)'!$E:$E,$D158,'IEA production stats by year'!$AM:$AM,"&lt;&gt;#N/A")</f>
        <v>145</v>
      </c>
      <c r="BT158" s="62">
        <f>SUMIFS('IEA production stats (counts)'!AK:AK,'IEA production stats (counts)'!$E:$E,$D158,'IEA production stats by year'!$AM:$AM,"&lt;&gt;#N/A")</f>
        <v>145</v>
      </c>
      <c r="BU158" s="62">
        <f>SUMIFS('IEA production stats (counts)'!AL:AL,'IEA production stats (counts)'!$E:$E,$D158,'IEA production stats by year'!$AM:$AM,"&lt;&gt;#N/A")</f>
        <v>56</v>
      </c>
      <c r="BV158" s="66">
        <f t="shared" si="55"/>
        <v>74.093264248704656</v>
      </c>
      <c r="BW158" s="66">
        <f t="shared" si="74"/>
        <v>74.093264248704656</v>
      </c>
      <c r="BX158" s="66">
        <f t="shared" si="75"/>
        <v>74.093264248704656</v>
      </c>
      <c r="BY158" s="66">
        <f t="shared" si="76"/>
        <v>74.093264248704656</v>
      </c>
      <c r="BZ158" s="66">
        <f t="shared" si="56"/>
        <v>74.093264248704656</v>
      </c>
      <c r="CA158" s="66">
        <f t="shared" si="57"/>
        <v>74.611398963730565</v>
      </c>
      <c r="CB158" s="66">
        <f t="shared" si="58"/>
        <v>74.611398963730565</v>
      </c>
      <c r="CC158" s="66">
        <f t="shared" si="59"/>
        <v>74.611398963730565</v>
      </c>
      <c r="CD158" s="66">
        <f t="shared" si="60"/>
        <v>74.611398963730565</v>
      </c>
      <c r="CE158" s="66">
        <f t="shared" si="61"/>
        <v>74.611398963730565</v>
      </c>
      <c r="CF158" s="66">
        <f t="shared" si="62"/>
        <v>74.611398963730565</v>
      </c>
      <c r="CG158" s="66">
        <f t="shared" si="63"/>
        <v>74.611398963730565</v>
      </c>
      <c r="CH158" s="66">
        <f t="shared" si="64"/>
        <v>75.129533678756474</v>
      </c>
      <c r="CI158" s="66">
        <f t="shared" si="65"/>
        <v>75.129533678756474</v>
      </c>
      <c r="CJ158" s="66">
        <f t="shared" si="66"/>
        <v>75.129533678756474</v>
      </c>
      <c r="CK158" s="66">
        <f t="shared" si="67"/>
        <v>75.129533678756474</v>
      </c>
      <c r="CL158" s="66">
        <f t="shared" si="68"/>
        <v>75.129533678756474</v>
      </c>
      <c r="CM158" s="66">
        <f t="shared" si="69"/>
        <v>75.129533678756474</v>
      </c>
      <c r="CN158" s="66">
        <f t="shared" si="70"/>
        <v>75.129533678756474</v>
      </c>
      <c r="CO158" s="66">
        <f t="shared" si="71"/>
        <v>75.129533678756474</v>
      </c>
      <c r="CP158" s="66">
        <f t="shared" si="72"/>
        <v>75.129533678756474</v>
      </c>
      <c r="CQ158" s="66">
        <f t="shared" si="73"/>
        <v>29.015544041450774</v>
      </c>
    </row>
    <row r="159" spans="1:95" x14ac:dyDescent="0.25">
      <c r="A159" s="5" t="str">
        <f t="shared" si="77"/>
        <v>900BIOJETKERO</v>
      </c>
      <c r="B159" s="3">
        <v>900</v>
      </c>
      <c r="C159" t="str">
        <f>VLOOKUP($B159,'Lookup codes'!$A:$C,2,FALSE)</f>
        <v>World</v>
      </c>
      <c r="D159" t="s">
        <v>638</v>
      </c>
      <c r="E159" t="s">
        <v>639</v>
      </c>
      <c r="F159" t="s">
        <v>794</v>
      </c>
      <c r="G159" t="s">
        <v>528</v>
      </c>
      <c r="H159" s="45">
        <f>SUMIFS('IEA production stats by year'!Q:Q,'IEA production stats by year'!$E:$E,$D159,'IEA production stats by year'!$AM:$AM,"&lt;&gt;#N/A")</f>
        <v>0</v>
      </c>
      <c r="I159" s="45">
        <f>SUMIFS('IEA production stats by year'!R:R,'IEA production stats by year'!$E:$E,$D159,'IEA production stats by year'!$AM:$AM,"&lt;&gt;#N/A")</f>
        <v>0</v>
      </c>
      <c r="J159" s="45">
        <f>SUMIFS('IEA production stats by year'!S:S,'IEA production stats by year'!$E:$E,$D159,'IEA production stats by year'!$AM:$AM,"&lt;&gt;#N/A")</f>
        <v>0</v>
      </c>
      <c r="K159" s="45">
        <f>SUMIFS('IEA production stats by year'!T:T,'IEA production stats by year'!$E:$E,$D159,'IEA production stats by year'!$AM:$AM,"&lt;&gt;#N/A")</f>
        <v>0</v>
      </c>
      <c r="L159" s="45">
        <f>SUMIFS('IEA production stats by year'!U:U,'IEA production stats by year'!$E:$E,$D159,'IEA production stats by year'!$AM:$AM,"&lt;&gt;#N/A")</f>
        <v>0</v>
      </c>
      <c r="M159" s="45">
        <f>SUMIFS('IEA production stats by year'!V:V,'IEA production stats by year'!$E:$E,$D159,'IEA production stats by year'!$AM:$AM,"&lt;&gt;#N/A")</f>
        <v>0</v>
      </c>
      <c r="N159" s="45">
        <f>SUMIFS('IEA production stats by year'!W:W,'IEA production stats by year'!$E:$E,$D159,'IEA production stats by year'!$AM:$AM,"&lt;&gt;#N/A")</f>
        <v>0</v>
      </c>
      <c r="O159" s="45">
        <f>SUMIFS('IEA production stats by year'!X:X,'IEA production stats by year'!$E:$E,$D159,'IEA production stats by year'!$AM:$AM,"&lt;&gt;#N/A")</f>
        <v>0</v>
      </c>
      <c r="P159" s="45">
        <f>SUMIFS('IEA production stats by year'!Y:Y,'IEA production stats by year'!$E:$E,$D159,'IEA production stats by year'!$AM:$AM,"&lt;&gt;#N/A")</f>
        <v>0</v>
      </c>
      <c r="Q159" s="45">
        <f>SUMIFS('IEA production stats by year'!Z:Z,'IEA production stats by year'!$E:$E,$D159,'IEA production stats by year'!$AM:$AM,"&lt;&gt;#N/A")</f>
        <v>0</v>
      </c>
      <c r="R159" s="45">
        <f>SUMIFS('IEA production stats by year'!AA:AA,'IEA production stats by year'!$E:$E,$D159,'IEA production stats by year'!$AM:$AM,"&lt;&gt;#N/A")</f>
        <v>0</v>
      </c>
      <c r="S159" s="45">
        <f>SUMIFS('IEA production stats by year'!AB:AB,'IEA production stats by year'!$E:$E,$D159,'IEA production stats by year'!$AM:$AM,"&lt;&gt;#N/A")</f>
        <v>42.998399999999997</v>
      </c>
      <c r="T159" s="45">
        <f>SUMIFS('IEA production stats by year'!AC:AC,'IEA production stats by year'!$E:$E,$D159,'IEA production stats by year'!$AM:$AM,"&lt;&gt;#N/A")</f>
        <v>0</v>
      </c>
      <c r="U159" s="45">
        <f>SUMIFS('IEA production stats by year'!AD:AD,'IEA production stats by year'!$E:$E,$D159,'IEA production stats by year'!$AM:$AM,"&lt;&gt;#N/A")</f>
        <v>0</v>
      </c>
      <c r="V159" s="45">
        <f>SUMIFS('IEA production stats by year'!AE:AE,'IEA production stats by year'!$E:$E,$D159,'IEA production stats by year'!$AM:$AM,"&lt;&gt;#N/A")</f>
        <v>0</v>
      </c>
      <c r="W159" s="45">
        <f>SUMIFS('IEA production stats by year'!AF:AF,'IEA production stats by year'!$E:$E,$D159,'IEA production stats by year'!$AM:$AM,"&lt;&gt;#N/A")</f>
        <v>43.0989</v>
      </c>
      <c r="X159" s="45">
        <f>SUMIFS('IEA production stats by year'!AG:AG,'IEA production stats by year'!$E:$E,$D159,'IEA production stats by year'!$AM:$AM,"&lt;&gt;#N/A")</f>
        <v>0</v>
      </c>
      <c r="Y159" s="45">
        <f>SUMIFS('IEA production stats by year'!AH:AH,'IEA production stats by year'!$E:$E,$D159,'IEA production stats by year'!$AM:$AM,"&lt;&gt;#N/A")</f>
        <v>0</v>
      </c>
      <c r="Z159" s="45">
        <f>SUMIFS('IEA production stats by year'!AI:AI,'IEA production stats by year'!$E:$E,$D159,'IEA production stats by year'!$AM:$AM,"&lt;&gt;#N/A")</f>
        <v>301.70080000000002</v>
      </c>
      <c r="AA159" s="45">
        <f>SUMIFS('IEA production stats by year'!AJ:AJ,'IEA production stats by year'!$E:$E,$D159,'IEA production stats by year'!$AM:$AM,"&lt;&gt;#N/A")</f>
        <v>1034.3992000000001</v>
      </c>
      <c r="AB159" s="45">
        <f>SUMIFS('IEA production stats by year'!AK:AK,'IEA production stats by year'!$E:$E,$D159,'IEA production stats by year'!$AM:$AM,"&lt;&gt;#N/A")</f>
        <v>1896.3985</v>
      </c>
      <c r="AC159" s="45">
        <f>SUMIFS('IEA production stats by year'!AL:AL,'IEA production stats by year'!$E:$E,$D159,'IEA production stats by year'!$AM:$AM,"&lt;&gt;#N/A")</f>
        <v>3839.5132999999996</v>
      </c>
      <c r="AD159" s="58">
        <f>193-SUMIFS('IEA production stats (counts)'!Q:Q,'IEA production stats (counts)'!$E:$E,$D159,'IEA production stats by year'!$AM:$AM,"&lt;&gt;#N/A")</f>
        <v>50</v>
      </c>
      <c r="AE159" s="58">
        <f>193-SUMIFS('IEA production stats (counts)'!R:R,'IEA production stats (counts)'!$E:$E,$D159,'IEA production stats by year'!$AM:$AM,"&lt;&gt;#N/A")</f>
        <v>50</v>
      </c>
      <c r="AF159" s="58">
        <f>193-SUMIFS('IEA production stats (counts)'!S:S,'IEA production stats (counts)'!$E:$E,$D159,'IEA production stats by year'!$AM:$AM,"&lt;&gt;#N/A")</f>
        <v>50</v>
      </c>
      <c r="AG159" s="58">
        <f>193-SUMIFS('IEA production stats (counts)'!T:T,'IEA production stats (counts)'!$E:$E,$D159,'IEA production stats by year'!$AM:$AM,"&lt;&gt;#N/A")</f>
        <v>50</v>
      </c>
      <c r="AH159" s="58">
        <f>193-SUMIFS('IEA production stats (counts)'!U:U,'IEA production stats (counts)'!$E:$E,$D159,'IEA production stats by year'!$AM:$AM,"&lt;&gt;#N/A")</f>
        <v>50</v>
      </c>
      <c r="AI159" s="58">
        <f>193-SUMIFS('IEA production stats (counts)'!V:V,'IEA production stats (counts)'!$E:$E,$D159,'IEA production stats by year'!$AM:$AM,"&lt;&gt;#N/A")</f>
        <v>49</v>
      </c>
      <c r="AJ159" s="58">
        <f>193-SUMIFS('IEA production stats (counts)'!W:W,'IEA production stats (counts)'!$E:$E,$D159,'IEA production stats by year'!$AM:$AM,"&lt;&gt;#N/A")</f>
        <v>49</v>
      </c>
      <c r="AK159" s="58">
        <f>193-SUMIFS('IEA production stats (counts)'!X:X,'IEA production stats (counts)'!$E:$E,$D159,'IEA production stats by year'!$AM:$AM,"&lt;&gt;#N/A")</f>
        <v>49</v>
      </c>
      <c r="AL159" s="58">
        <f>193-SUMIFS('IEA production stats (counts)'!Y:Y,'IEA production stats (counts)'!$E:$E,$D159,'IEA production stats by year'!$AM:$AM,"&lt;&gt;#N/A")</f>
        <v>49</v>
      </c>
      <c r="AM159" s="58">
        <f>193-SUMIFS('IEA production stats (counts)'!Z:Z,'IEA production stats (counts)'!$E:$E,$D159,'IEA production stats by year'!$AM:$AM,"&lt;&gt;#N/A")</f>
        <v>49</v>
      </c>
      <c r="AN159" s="58">
        <f>193-SUMIFS('IEA production stats (counts)'!AA:AA,'IEA production stats (counts)'!$E:$E,$D159,'IEA production stats by year'!$AM:$AM,"&lt;&gt;#N/A")</f>
        <v>49</v>
      </c>
      <c r="AO159" s="58">
        <f>193-SUMIFS('IEA production stats (counts)'!AB:AB,'IEA production stats (counts)'!$E:$E,$D159,'IEA production stats by year'!$AM:$AM,"&lt;&gt;#N/A")</f>
        <v>49</v>
      </c>
      <c r="AP159" s="58">
        <f>193-SUMIFS('IEA production stats (counts)'!AC:AC,'IEA production stats (counts)'!$E:$E,$D159,'IEA production stats by year'!$AM:$AM,"&lt;&gt;#N/A")</f>
        <v>48</v>
      </c>
      <c r="AQ159" s="58">
        <f>193-SUMIFS('IEA production stats (counts)'!AD:AD,'IEA production stats (counts)'!$E:$E,$D159,'IEA production stats by year'!$AM:$AM,"&lt;&gt;#N/A")</f>
        <v>48</v>
      </c>
      <c r="AR159" s="58">
        <f>193-SUMIFS('IEA production stats (counts)'!AE:AE,'IEA production stats (counts)'!$E:$E,$D159,'IEA production stats by year'!$AM:$AM,"&lt;&gt;#N/A")</f>
        <v>48</v>
      </c>
      <c r="AS159" s="58">
        <f>193-SUMIFS('IEA production stats (counts)'!AF:AF,'IEA production stats (counts)'!$E:$E,$D159,'IEA production stats by year'!$AM:$AM,"&lt;&gt;#N/A")</f>
        <v>48</v>
      </c>
      <c r="AT159" s="58">
        <f>193-SUMIFS('IEA production stats (counts)'!AG:AG,'IEA production stats (counts)'!$E:$E,$D159,'IEA production stats by year'!$AM:$AM,"&lt;&gt;#N/A")</f>
        <v>48</v>
      </c>
      <c r="AU159" s="58">
        <f>193-SUMIFS('IEA production stats (counts)'!AH:AH,'IEA production stats (counts)'!$E:$E,$D159,'IEA production stats by year'!$AM:$AM,"&lt;&gt;#N/A")</f>
        <v>48</v>
      </c>
      <c r="AV159" s="58">
        <f>193-SUMIFS('IEA production stats (counts)'!AI:AI,'IEA production stats (counts)'!$E:$E,$D159,'IEA production stats by year'!$AM:$AM,"&lt;&gt;#N/A")</f>
        <v>48</v>
      </c>
      <c r="AW159" s="58">
        <f>193-SUMIFS('IEA production stats (counts)'!AJ:AJ,'IEA production stats (counts)'!$E:$E,$D159,'IEA production stats by year'!$AM:$AM,"&lt;&gt;#N/A")</f>
        <v>48</v>
      </c>
      <c r="AX159" s="58">
        <f>193-SUMIFS('IEA production stats (counts)'!AK:AK,'IEA production stats (counts)'!$E:$E,$D159,'IEA production stats by year'!$AM:$AM,"&lt;&gt;#N/A")</f>
        <v>48</v>
      </c>
      <c r="AY159" s="58">
        <f>193-SUMIFS('IEA production stats (counts)'!AL:AL,'IEA production stats (counts)'!$E:$E,$D159,'IEA production stats by year'!$AM:$AM,"&lt;&gt;#N/A")</f>
        <v>137</v>
      </c>
      <c r="AZ159" s="62">
        <f>SUMIFS('IEA production stats (counts)'!Q:Q,'IEA production stats (counts)'!$E:$E,$D159,'IEA production stats by year'!$AM:$AM,"&lt;&gt;#N/A")</f>
        <v>143</v>
      </c>
      <c r="BA159" s="62">
        <f>SUMIFS('IEA production stats (counts)'!R:R,'IEA production stats (counts)'!$E:$E,$D159,'IEA production stats by year'!$AM:$AM,"&lt;&gt;#N/A")</f>
        <v>143</v>
      </c>
      <c r="BB159" s="62">
        <f>SUMIFS('IEA production stats (counts)'!S:S,'IEA production stats (counts)'!$E:$E,$D159,'IEA production stats by year'!$AM:$AM,"&lt;&gt;#N/A")</f>
        <v>143</v>
      </c>
      <c r="BC159" s="62">
        <f>SUMIFS('IEA production stats (counts)'!T:T,'IEA production stats (counts)'!$E:$E,$D159,'IEA production stats by year'!$AM:$AM,"&lt;&gt;#N/A")</f>
        <v>143</v>
      </c>
      <c r="BD159" s="62">
        <f>SUMIFS('IEA production stats (counts)'!U:U,'IEA production stats (counts)'!$E:$E,$D159,'IEA production stats by year'!$AM:$AM,"&lt;&gt;#N/A")</f>
        <v>143</v>
      </c>
      <c r="BE159" s="62">
        <f>SUMIFS('IEA production stats (counts)'!V:V,'IEA production stats (counts)'!$E:$E,$D159,'IEA production stats by year'!$AM:$AM,"&lt;&gt;#N/A")</f>
        <v>144</v>
      </c>
      <c r="BF159" s="62">
        <f>SUMIFS('IEA production stats (counts)'!W:W,'IEA production stats (counts)'!$E:$E,$D159,'IEA production stats by year'!$AM:$AM,"&lt;&gt;#N/A")</f>
        <v>144</v>
      </c>
      <c r="BG159" s="62">
        <f>SUMIFS('IEA production stats (counts)'!X:X,'IEA production stats (counts)'!$E:$E,$D159,'IEA production stats by year'!$AM:$AM,"&lt;&gt;#N/A")</f>
        <v>144</v>
      </c>
      <c r="BH159" s="62">
        <f>SUMIFS('IEA production stats (counts)'!Y:Y,'IEA production stats (counts)'!$E:$E,$D159,'IEA production stats by year'!$AM:$AM,"&lt;&gt;#N/A")</f>
        <v>144</v>
      </c>
      <c r="BI159" s="62">
        <f>SUMIFS('IEA production stats (counts)'!Z:Z,'IEA production stats (counts)'!$E:$E,$D159,'IEA production stats by year'!$AM:$AM,"&lt;&gt;#N/A")</f>
        <v>144</v>
      </c>
      <c r="BJ159" s="62">
        <f>SUMIFS('IEA production stats (counts)'!AA:AA,'IEA production stats (counts)'!$E:$E,$D159,'IEA production stats by year'!$AM:$AM,"&lt;&gt;#N/A")</f>
        <v>144</v>
      </c>
      <c r="BK159" s="62">
        <f>SUMIFS('IEA production stats (counts)'!AB:AB,'IEA production stats (counts)'!$E:$E,$D159,'IEA production stats by year'!$AM:$AM,"&lt;&gt;#N/A")</f>
        <v>144</v>
      </c>
      <c r="BL159" s="62">
        <f>SUMIFS('IEA production stats (counts)'!AC:AC,'IEA production stats (counts)'!$E:$E,$D159,'IEA production stats by year'!$AM:$AM,"&lt;&gt;#N/A")</f>
        <v>145</v>
      </c>
      <c r="BM159" s="62">
        <f>SUMIFS('IEA production stats (counts)'!AD:AD,'IEA production stats (counts)'!$E:$E,$D159,'IEA production stats by year'!$AM:$AM,"&lt;&gt;#N/A")</f>
        <v>145</v>
      </c>
      <c r="BN159" s="62">
        <f>SUMIFS('IEA production stats (counts)'!AE:AE,'IEA production stats (counts)'!$E:$E,$D159,'IEA production stats by year'!$AM:$AM,"&lt;&gt;#N/A")</f>
        <v>145</v>
      </c>
      <c r="BO159" s="62">
        <f>SUMIFS('IEA production stats (counts)'!AF:AF,'IEA production stats (counts)'!$E:$E,$D159,'IEA production stats by year'!$AM:$AM,"&lt;&gt;#N/A")</f>
        <v>145</v>
      </c>
      <c r="BP159" s="62">
        <f>SUMIFS('IEA production stats (counts)'!AG:AG,'IEA production stats (counts)'!$E:$E,$D159,'IEA production stats by year'!$AM:$AM,"&lt;&gt;#N/A")</f>
        <v>145</v>
      </c>
      <c r="BQ159" s="62">
        <f>SUMIFS('IEA production stats (counts)'!AH:AH,'IEA production stats (counts)'!$E:$E,$D159,'IEA production stats by year'!$AM:$AM,"&lt;&gt;#N/A")</f>
        <v>145</v>
      </c>
      <c r="BR159" s="62">
        <f>SUMIFS('IEA production stats (counts)'!AI:AI,'IEA production stats (counts)'!$E:$E,$D159,'IEA production stats by year'!$AM:$AM,"&lt;&gt;#N/A")</f>
        <v>145</v>
      </c>
      <c r="BS159" s="62">
        <f>SUMIFS('IEA production stats (counts)'!AJ:AJ,'IEA production stats (counts)'!$E:$E,$D159,'IEA production stats by year'!$AM:$AM,"&lt;&gt;#N/A")</f>
        <v>145</v>
      </c>
      <c r="BT159" s="62">
        <f>SUMIFS('IEA production stats (counts)'!AK:AK,'IEA production stats (counts)'!$E:$E,$D159,'IEA production stats by year'!$AM:$AM,"&lt;&gt;#N/A")</f>
        <v>145</v>
      </c>
      <c r="BU159" s="62">
        <f>SUMIFS('IEA production stats (counts)'!AL:AL,'IEA production stats (counts)'!$E:$E,$D159,'IEA production stats by year'!$AM:$AM,"&lt;&gt;#N/A")</f>
        <v>56</v>
      </c>
      <c r="BV159" s="66">
        <f t="shared" si="55"/>
        <v>74.093264248704656</v>
      </c>
      <c r="BW159" s="66">
        <f t="shared" si="74"/>
        <v>74.093264248704656</v>
      </c>
      <c r="BX159" s="66">
        <f t="shared" si="75"/>
        <v>74.093264248704656</v>
      </c>
      <c r="BY159" s="66">
        <f t="shared" si="76"/>
        <v>74.093264248704656</v>
      </c>
      <c r="BZ159" s="66">
        <f t="shared" si="56"/>
        <v>74.093264248704656</v>
      </c>
      <c r="CA159" s="66">
        <f t="shared" si="57"/>
        <v>74.611398963730565</v>
      </c>
      <c r="CB159" s="66">
        <f t="shared" si="58"/>
        <v>74.611398963730565</v>
      </c>
      <c r="CC159" s="66">
        <f t="shared" si="59"/>
        <v>74.611398963730565</v>
      </c>
      <c r="CD159" s="66">
        <f t="shared" si="60"/>
        <v>74.611398963730565</v>
      </c>
      <c r="CE159" s="66">
        <f t="shared" si="61"/>
        <v>74.611398963730565</v>
      </c>
      <c r="CF159" s="66">
        <f t="shared" si="62"/>
        <v>74.611398963730565</v>
      </c>
      <c r="CG159" s="66">
        <f t="shared" si="63"/>
        <v>74.611398963730565</v>
      </c>
      <c r="CH159" s="66">
        <f t="shared" si="64"/>
        <v>75.129533678756474</v>
      </c>
      <c r="CI159" s="66">
        <f t="shared" si="65"/>
        <v>75.129533678756474</v>
      </c>
      <c r="CJ159" s="66">
        <f t="shared" si="66"/>
        <v>75.129533678756474</v>
      </c>
      <c r="CK159" s="66">
        <f t="shared" si="67"/>
        <v>75.129533678756474</v>
      </c>
      <c r="CL159" s="66">
        <f t="shared" si="68"/>
        <v>75.129533678756474</v>
      </c>
      <c r="CM159" s="66">
        <f t="shared" si="69"/>
        <v>75.129533678756474</v>
      </c>
      <c r="CN159" s="66">
        <f t="shared" si="70"/>
        <v>75.129533678756474</v>
      </c>
      <c r="CO159" s="66">
        <f t="shared" si="71"/>
        <v>75.129533678756474</v>
      </c>
      <c r="CP159" s="66">
        <f t="shared" si="72"/>
        <v>75.129533678756474</v>
      </c>
      <c r="CQ159" s="66">
        <f t="shared" si="73"/>
        <v>29.015544041450774</v>
      </c>
    </row>
    <row r="160" spans="1:95" x14ac:dyDescent="0.25">
      <c r="A160" s="5" t="str">
        <f t="shared" si="77"/>
        <v>900MRENEW</v>
      </c>
      <c r="B160" s="3">
        <v>900</v>
      </c>
      <c r="C160" t="str">
        <f>VLOOKUP($B160,'Lookup codes'!$A:$C,2,FALSE)</f>
        <v>World</v>
      </c>
      <c r="D160" t="s">
        <v>640</v>
      </c>
      <c r="E160" t="s">
        <v>641</v>
      </c>
      <c r="F160" t="s">
        <v>794</v>
      </c>
      <c r="G160" t="s">
        <v>528</v>
      </c>
      <c r="H160" s="45">
        <f>SUMIFS('IEA production stats by year'!Q:Q,'IEA production stats by year'!$E:$E,$D160,'IEA production stats by year'!$AM:$AM,"&lt;&gt;#N/A")</f>
        <v>51310378.009499997</v>
      </c>
      <c r="I160" s="45">
        <f>SUMIFS('IEA production stats by year'!R:R,'IEA production stats by year'!$E:$E,$D160,'IEA production stats by year'!$AM:$AM,"&lt;&gt;#N/A")</f>
        <v>50883729.390400015</v>
      </c>
      <c r="J160" s="45">
        <f>SUMIFS('IEA production stats by year'!S:S,'IEA production stats by year'!$E:$E,$D160,'IEA production stats by year'!$AM:$AM,"&lt;&gt;#N/A")</f>
        <v>51690068.262600012</v>
      </c>
      <c r="K160" s="45">
        <f>SUMIFS('IEA production stats by year'!T:T,'IEA production stats by year'!$E:$E,$D160,'IEA production stats by year'!$AM:$AM,"&lt;&gt;#N/A")</f>
        <v>52799908.309299991</v>
      </c>
      <c r="L160" s="45">
        <f>SUMIFS('IEA production stats by year'!U:U,'IEA production stats by year'!$E:$E,$D160,'IEA production stats by year'!$AM:$AM,"&lt;&gt;#N/A")</f>
        <v>54369357.9683</v>
      </c>
      <c r="M160" s="45">
        <f>SUMIFS('IEA production stats by year'!V:V,'IEA production stats by year'!$E:$E,$D160,'IEA production stats by year'!$AM:$AM,"&lt;&gt;#N/A")</f>
        <v>55668080.929099992</v>
      </c>
      <c r="N160" s="45">
        <f>SUMIFS('IEA production stats by year'!W:W,'IEA production stats by year'!$E:$E,$D160,'IEA production stats by year'!$AM:$AM,"&lt;&gt;#N/A")</f>
        <v>57152852.754900008</v>
      </c>
      <c r="O160" s="45">
        <f>SUMIFS('IEA production stats by year'!X:X,'IEA production stats by year'!$E:$E,$D160,'IEA production stats by year'!$AM:$AM,"&lt;&gt;#N/A")</f>
        <v>58434314.234299988</v>
      </c>
      <c r="P160" s="45">
        <f>SUMIFS('IEA production stats by year'!Y:Y,'IEA production stats by year'!$E:$E,$D160,'IEA production stats by year'!$AM:$AM,"&lt;&gt;#N/A")</f>
        <v>59959195.332099967</v>
      </c>
      <c r="Q160" s="45">
        <f>SUMIFS('IEA production stats by year'!Z:Z,'IEA production stats by year'!$E:$E,$D160,'IEA production stats by year'!$AM:$AM,"&lt;&gt;#N/A")</f>
        <v>60606066.620499976</v>
      </c>
      <c r="R160" s="45">
        <f>SUMIFS('IEA production stats by year'!AA:AA,'IEA production stats by year'!$E:$E,$D160,'IEA production stats by year'!$AM:$AM,"&lt;&gt;#N/A")</f>
        <v>62935833.515499987</v>
      </c>
      <c r="S160" s="45">
        <f>SUMIFS('IEA production stats by year'!AB:AB,'IEA production stats by year'!$E:$E,$D160,'IEA production stats by year'!$AM:$AM,"&lt;&gt;#N/A")</f>
        <v>63813118.727200009</v>
      </c>
      <c r="T160" s="45">
        <f>SUMIFS('IEA production stats by year'!AC:AC,'IEA production stats by year'!$E:$E,$D160,'IEA production stats by year'!$AM:$AM,"&lt;&gt;#N/A")</f>
        <v>66236021.201900013</v>
      </c>
      <c r="U160" s="45">
        <f>SUMIFS('IEA production stats by year'!AD:AD,'IEA production stats by year'!$E:$E,$D160,'IEA production stats by year'!$AM:$AM,"&lt;&gt;#N/A")</f>
        <v>68729569.043599978</v>
      </c>
      <c r="V160" s="45">
        <f>SUMIFS('IEA production stats by year'!AE:AE,'IEA production stats by year'!$E:$E,$D160,'IEA production stats by year'!$AM:$AM,"&lt;&gt;#N/A")</f>
        <v>70268753.380099997</v>
      </c>
      <c r="W160" s="45">
        <f>SUMIFS('IEA production stats by year'!AF:AF,'IEA production stats by year'!$E:$E,$D160,'IEA production stats by year'!$AM:$AM,"&lt;&gt;#N/A")</f>
        <v>71170949.411600009</v>
      </c>
      <c r="X160" s="45">
        <f>SUMIFS('IEA production stats by year'!AG:AG,'IEA production stats by year'!$E:$E,$D160,'IEA production stats by year'!$AM:$AM,"&lt;&gt;#N/A")</f>
        <v>73213950.559200004</v>
      </c>
      <c r="Y160" s="45">
        <f>SUMIFS('IEA production stats by year'!AH:AH,'IEA production stats by year'!$E:$E,$D160,'IEA production stats by year'!$AM:$AM,"&lt;&gt;#N/A")</f>
        <v>75719473.850799993</v>
      </c>
      <c r="Z160" s="45">
        <f>SUMIFS('IEA production stats by year'!AI:AI,'IEA production stats by year'!$E:$E,$D160,'IEA production stats by year'!$AM:$AM,"&lt;&gt;#N/A")</f>
        <v>78905531.613599956</v>
      </c>
      <c r="AA160" s="45">
        <f>SUMIFS('IEA production stats by year'!AJ:AJ,'IEA production stats by year'!$E:$E,$D160,'IEA production stats by year'!$AM:$AM,"&lt;&gt;#N/A")</f>
        <v>81254923.337799951</v>
      </c>
      <c r="AB160" s="45">
        <f>SUMIFS('IEA production stats by year'!AK:AK,'IEA production stats by year'!$E:$E,$D160,'IEA production stats by year'!$AM:$AM,"&lt;&gt;#N/A")</f>
        <v>83172611.355600014</v>
      </c>
      <c r="AC160" s="45">
        <f>SUMIFS('IEA production stats by year'!AL:AL,'IEA production stats by year'!$E:$E,$D160,'IEA production stats by year'!$AM:$AM,"&lt;&gt;#N/A")</f>
        <v>32746839.001299996</v>
      </c>
      <c r="AD160" s="58">
        <f>193-SUMIFS('IEA production stats (counts)'!Q:Q,'IEA production stats (counts)'!$E:$E,$D160,'IEA production stats by year'!$AM:$AM,"&lt;&gt;#N/A")</f>
        <v>50</v>
      </c>
      <c r="AE160" s="58">
        <f>193-SUMIFS('IEA production stats (counts)'!R:R,'IEA production stats (counts)'!$E:$E,$D160,'IEA production stats by year'!$AM:$AM,"&lt;&gt;#N/A")</f>
        <v>50</v>
      </c>
      <c r="AF160" s="58">
        <f>193-SUMIFS('IEA production stats (counts)'!S:S,'IEA production stats (counts)'!$E:$E,$D160,'IEA production stats by year'!$AM:$AM,"&lt;&gt;#N/A")</f>
        <v>50</v>
      </c>
      <c r="AG160" s="58">
        <f>193-SUMIFS('IEA production stats (counts)'!T:T,'IEA production stats (counts)'!$E:$E,$D160,'IEA production stats by year'!$AM:$AM,"&lt;&gt;#N/A")</f>
        <v>50</v>
      </c>
      <c r="AH160" s="58">
        <f>193-SUMIFS('IEA production stats (counts)'!U:U,'IEA production stats (counts)'!$E:$E,$D160,'IEA production stats by year'!$AM:$AM,"&lt;&gt;#N/A")</f>
        <v>50</v>
      </c>
      <c r="AI160" s="58">
        <f>193-SUMIFS('IEA production stats (counts)'!V:V,'IEA production stats (counts)'!$E:$E,$D160,'IEA production stats by year'!$AM:$AM,"&lt;&gt;#N/A")</f>
        <v>49</v>
      </c>
      <c r="AJ160" s="58">
        <f>193-SUMIFS('IEA production stats (counts)'!W:W,'IEA production stats (counts)'!$E:$E,$D160,'IEA production stats by year'!$AM:$AM,"&lt;&gt;#N/A")</f>
        <v>49</v>
      </c>
      <c r="AK160" s="58">
        <f>193-SUMIFS('IEA production stats (counts)'!X:X,'IEA production stats (counts)'!$E:$E,$D160,'IEA production stats by year'!$AM:$AM,"&lt;&gt;#N/A")</f>
        <v>49</v>
      </c>
      <c r="AL160" s="58">
        <f>193-SUMIFS('IEA production stats (counts)'!Y:Y,'IEA production stats (counts)'!$E:$E,$D160,'IEA production stats by year'!$AM:$AM,"&lt;&gt;#N/A")</f>
        <v>49</v>
      </c>
      <c r="AM160" s="58">
        <f>193-SUMIFS('IEA production stats (counts)'!Z:Z,'IEA production stats (counts)'!$E:$E,$D160,'IEA production stats by year'!$AM:$AM,"&lt;&gt;#N/A")</f>
        <v>49</v>
      </c>
      <c r="AN160" s="58">
        <f>193-SUMIFS('IEA production stats (counts)'!AA:AA,'IEA production stats (counts)'!$E:$E,$D160,'IEA production stats by year'!$AM:$AM,"&lt;&gt;#N/A")</f>
        <v>49</v>
      </c>
      <c r="AO160" s="58">
        <f>193-SUMIFS('IEA production stats (counts)'!AB:AB,'IEA production stats (counts)'!$E:$E,$D160,'IEA production stats by year'!$AM:$AM,"&lt;&gt;#N/A")</f>
        <v>49</v>
      </c>
      <c r="AP160" s="58">
        <f>193-SUMIFS('IEA production stats (counts)'!AC:AC,'IEA production stats (counts)'!$E:$E,$D160,'IEA production stats by year'!$AM:$AM,"&lt;&gt;#N/A")</f>
        <v>48</v>
      </c>
      <c r="AQ160" s="58">
        <f>193-SUMIFS('IEA production stats (counts)'!AD:AD,'IEA production stats (counts)'!$E:$E,$D160,'IEA production stats by year'!$AM:$AM,"&lt;&gt;#N/A")</f>
        <v>48</v>
      </c>
      <c r="AR160" s="58">
        <f>193-SUMIFS('IEA production stats (counts)'!AE:AE,'IEA production stats (counts)'!$E:$E,$D160,'IEA production stats by year'!$AM:$AM,"&lt;&gt;#N/A")</f>
        <v>48</v>
      </c>
      <c r="AS160" s="58">
        <f>193-SUMIFS('IEA production stats (counts)'!AF:AF,'IEA production stats (counts)'!$E:$E,$D160,'IEA production stats by year'!$AM:$AM,"&lt;&gt;#N/A")</f>
        <v>48</v>
      </c>
      <c r="AT160" s="58">
        <f>193-SUMIFS('IEA production stats (counts)'!AG:AG,'IEA production stats (counts)'!$E:$E,$D160,'IEA production stats by year'!$AM:$AM,"&lt;&gt;#N/A")</f>
        <v>48</v>
      </c>
      <c r="AU160" s="58">
        <f>193-SUMIFS('IEA production stats (counts)'!AH:AH,'IEA production stats (counts)'!$E:$E,$D160,'IEA production stats by year'!$AM:$AM,"&lt;&gt;#N/A")</f>
        <v>48</v>
      </c>
      <c r="AV160" s="58">
        <f>193-SUMIFS('IEA production stats (counts)'!AI:AI,'IEA production stats (counts)'!$E:$E,$D160,'IEA production stats by year'!$AM:$AM,"&lt;&gt;#N/A")</f>
        <v>48</v>
      </c>
      <c r="AW160" s="58">
        <f>193-SUMIFS('IEA production stats (counts)'!AJ:AJ,'IEA production stats (counts)'!$E:$E,$D160,'IEA production stats by year'!$AM:$AM,"&lt;&gt;#N/A")</f>
        <v>48</v>
      </c>
      <c r="AX160" s="58">
        <f>193-SUMIFS('IEA production stats (counts)'!AK:AK,'IEA production stats (counts)'!$E:$E,$D160,'IEA production stats by year'!$AM:$AM,"&lt;&gt;#N/A")</f>
        <v>48</v>
      </c>
      <c r="AY160" s="58">
        <f>193-SUMIFS('IEA production stats (counts)'!AL:AL,'IEA production stats (counts)'!$E:$E,$D160,'IEA production stats by year'!$AM:$AM,"&lt;&gt;#N/A")</f>
        <v>137</v>
      </c>
      <c r="AZ160" s="62">
        <f>SUMIFS('IEA production stats (counts)'!Q:Q,'IEA production stats (counts)'!$E:$E,$D160,'IEA production stats by year'!$AM:$AM,"&lt;&gt;#N/A")</f>
        <v>143</v>
      </c>
      <c r="BA160" s="62">
        <f>SUMIFS('IEA production stats (counts)'!R:R,'IEA production stats (counts)'!$E:$E,$D160,'IEA production stats by year'!$AM:$AM,"&lt;&gt;#N/A")</f>
        <v>143</v>
      </c>
      <c r="BB160" s="62">
        <f>SUMIFS('IEA production stats (counts)'!S:S,'IEA production stats (counts)'!$E:$E,$D160,'IEA production stats by year'!$AM:$AM,"&lt;&gt;#N/A")</f>
        <v>143</v>
      </c>
      <c r="BC160" s="62">
        <f>SUMIFS('IEA production stats (counts)'!T:T,'IEA production stats (counts)'!$E:$E,$D160,'IEA production stats by year'!$AM:$AM,"&lt;&gt;#N/A")</f>
        <v>143</v>
      </c>
      <c r="BD160" s="62">
        <f>SUMIFS('IEA production stats (counts)'!U:U,'IEA production stats (counts)'!$E:$E,$D160,'IEA production stats by year'!$AM:$AM,"&lt;&gt;#N/A")</f>
        <v>143</v>
      </c>
      <c r="BE160" s="62">
        <f>SUMIFS('IEA production stats (counts)'!V:V,'IEA production stats (counts)'!$E:$E,$D160,'IEA production stats by year'!$AM:$AM,"&lt;&gt;#N/A")</f>
        <v>144</v>
      </c>
      <c r="BF160" s="62">
        <f>SUMIFS('IEA production stats (counts)'!W:W,'IEA production stats (counts)'!$E:$E,$D160,'IEA production stats by year'!$AM:$AM,"&lt;&gt;#N/A")</f>
        <v>144</v>
      </c>
      <c r="BG160" s="62">
        <f>SUMIFS('IEA production stats (counts)'!X:X,'IEA production stats (counts)'!$E:$E,$D160,'IEA production stats by year'!$AM:$AM,"&lt;&gt;#N/A")</f>
        <v>144</v>
      </c>
      <c r="BH160" s="62">
        <f>SUMIFS('IEA production stats (counts)'!Y:Y,'IEA production stats (counts)'!$E:$E,$D160,'IEA production stats by year'!$AM:$AM,"&lt;&gt;#N/A")</f>
        <v>144</v>
      </c>
      <c r="BI160" s="62">
        <f>SUMIFS('IEA production stats (counts)'!Z:Z,'IEA production stats (counts)'!$E:$E,$D160,'IEA production stats by year'!$AM:$AM,"&lt;&gt;#N/A")</f>
        <v>144</v>
      </c>
      <c r="BJ160" s="62">
        <f>SUMIFS('IEA production stats (counts)'!AA:AA,'IEA production stats (counts)'!$E:$E,$D160,'IEA production stats by year'!$AM:$AM,"&lt;&gt;#N/A")</f>
        <v>144</v>
      </c>
      <c r="BK160" s="62">
        <f>SUMIFS('IEA production stats (counts)'!AB:AB,'IEA production stats (counts)'!$E:$E,$D160,'IEA production stats by year'!$AM:$AM,"&lt;&gt;#N/A")</f>
        <v>144</v>
      </c>
      <c r="BL160" s="62">
        <f>SUMIFS('IEA production stats (counts)'!AC:AC,'IEA production stats (counts)'!$E:$E,$D160,'IEA production stats by year'!$AM:$AM,"&lt;&gt;#N/A")</f>
        <v>145</v>
      </c>
      <c r="BM160" s="62">
        <f>SUMIFS('IEA production stats (counts)'!AD:AD,'IEA production stats (counts)'!$E:$E,$D160,'IEA production stats by year'!$AM:$AM,"&lt;&gt;#N/A")</f>
        <v>145</v>
      </c>
      <c r="BN160" s="62">
        <f>SUMIFS('IEA production stats (counts)'!AE:AE,'IEA production stats (counts)'!$E:$E,$D160,'IEA production stats by year'!$AM:$AM,"&lt;&gt;#N/A")</f>
        <v>145</v>
      </c>
      <c r="BO160" s="62">
        <f>SUMIFS('IEA production stats (counts)'!AF:AF,'IEA production stats (counts)'!$E:$E,$D160,'IEA production stats by year'!$AM:$AM,"&lt;&gt;#N/A")</f>
        <v>145</v>
      </c>
      <c r="BP160" s="62">
        <f>SUMIFS('IEA production stats (counts)'!AG:AG,'IEA production stats (counts)'!$E:$E,$D160,'IEA production stats by year'!$AM:$AM,"&lt;&gt;#N/A")</f>
        <v>145</v>
      </c>
      <c r="BQ160" s="62">
        <f>SUMIFS('IEA production stats (counts)'!AH:AH,'IEA production stats (counts)'!$E:$E,$D160,'IEA production stats by year'!$AM:$AM,"&lt;&gt;#N/A")</f>
        <v>145</v>
      </c>
      <c r="BR160" s="62">
        <f>SUMIFS('IEA production stats (counts)'!AI:AI,'IEA production stats (counts)'!$E:$E,$D160,'IEA production stats by year'!$AM:$AM,"&lt;&gt;#N/A")</f>
        <v>145</v>
      </c>
      <c r="BS160" s="62">
        <f>SUMIFS('IEA production stats (counts)'!AJ:AJ,'IEA production stats (counts)'!$E:$E,$D160,'IEA production stats by year'!$AM:$AM,"&lt;&gt;#N/A")</f>
        <v>145</v>
      </c>
      <c r="BT160" s="62">
        <f>SUMIFS('IEA production stats (counts)'!AK:AK,'IEA production stats (counts)'!$E:$E,$D160,'IEA production stats by year'!$AM:$AM,"&lt;&gt;#N/A")</f>
        <v>145</v>
      </c>
      <c r="BU160" s="62">
        <f>SUMIFS('IEA production stats (counts)'!AL:AL,'IEA production stats (counts)'!$E:$E,$D160,'IEA production stats by year'!$AM:$AM,"&lt;&gt;#N/A")</f>
        <v>56</v>
      </c>
      <c r="BV160" s="66">
        <f t="shared" si="55"/>
        <v>74.093264248704656</v>
      </c>
      <c r="BW160" s="66">
        <f t="shared" si="74"/>
        <v>74.093264248704656</v>
      </c>
      <c r="BX160" s="66">
        <f t="shared" si="75"/>
        <v>74.093264248704656</v>
      </c>
      <c r="BY160" s="66">
        <f t="shared" si="76"/>
        <v>74.093264248704656</v>
      </c>
      <c r="BZ160" s="66">
        <f t="shared" si="56"/>
        <v>74.093264248704656</v>
      </c>
      <c r="CA160" s="66">
        <f t="shared" si="57"/>
        <v>74.611398963730565</v>
      </c>
      <c r="CB160" s="66">
        <f t="shared" si="58"/>
        <v>74.611398963730565</v>
      </c>
      <c r="CC160" s="66">
        <f t="shared" si="59"/>
        <v>74.611398963730565</v>
      </c>
      <c r="CD160" s="66">
        <f t="shared" si="60"/>
        <v>74.611398963730565</v>
      </c>
      <c r="CE160" s="66">
        <f t="shared" si="61"/>
        <v>74.611398963730565</v>
      </c>
      <c r="CF160" s="66">
        <f t="shared" si="62"/>
        <v>74.611398963730565</v>
      </c>
      <c r="CG160" s="66">
        <f t="shared" si="63"/>
        <v>74.611398963730565</v>
      </c>
      <c r="CH160" s="66">
        <f t="shared" si="64"/>
        <v>75.129533678756474</v>
      </c>
      <c r="CI160" s="66">
        <f t="shared" si="65"/>
        <v>75.129533678756474</v>
      </c>
      <c r="CJ160" s="66">
        <f t="shared" si="66"/>
        <v>75.129533678756474</v>
      </c>
      <c r="CK160" s="66">
        <f t="shared" si="67"/>
        <v>75.129533678756474</v>
      </c>
      <c r="CL160" s="66">
        <f t="shared" si="68"/>
        <v>75.129533678756474</v>
      </c>
      <c r="CM160" s="66">
        <f t="shared" si="69"/>
        <v>75.129533678756474</v>
      </c>
      <c r="CN160" s="66">
        <f t="shared" si="70"/>
        <v>75.129533678756474</v>
      </c>
      <c r="CO160" s="66">
        <f t="shared" si="71"/>
        <v>75.129533678756474</v>
      </c>
      <c r="CP160" s="66">
        <f t="shared" si="72"/>
        <v>75.129533678756474</v>
      </c>
      <c r="CQ160" s="66">
        <f t="shared" si="73"/>
        <v>29.015544041450774</v>
      </c>
    </row>
    <row r="161" spans="1:95" x14ac:dyDescent="0.25">
      <c r="A161" s="5" t="str">
        <f t="shared" si="77"/>
        <v>900TOTAL</v>
      </c>
      <c r="B161" s="3">
        <v>900</v>
      </c>
      <c r="C161" t="str">
        <f>VLOOKUP($B161,'Lookup codes'!$A:$C,2,FALSE)</f>
        <v>World</v>
      </c>
      <c r="D161" t="s">
        <v>642</v>
      </c>
      <c r="E161" t="s">
        <v>643</v>
      </c>
      <c r="F161" t="s">
        <v>794</v>
      </c>
      <c r="G161" t="s">
        <v>528</v>
      </c>
      <c r="H161" s="45">
        <f>SUMIFS('IEA production stats by year'!Q:Q,'IEA production stats by year'!$E:$E,$D161,'IEA production stats by year'!$AM:$AM,"&lt;&gt;#N/A")</f>
        <v>416863751.47670007</v>
      </c>
      <c r="I161" s="45">
        <f>SUMIFS('IEA production stats by year'!R:R,'IEA production stats by year'!$E:$E,$D161,'IEA production stats by year'!$AM:$AM,"&lt;&gt;#N/A")</f>
        <v>423846316.33850002</v>
      </c>
      <c r="J161" s="45">
        <f>SUMIFS('IEA production stats by year'!S:S,'IEA production stats by year'!$E:$E,$D161,'IEA production stats by year'!$AM:$AM,"&lt;&gt;#N/A")</f>
        <v>426673706.31029999</v>
      </c>
      <c r="K161" s="45">
        <f>SUMIFS('IEA production stats by year'!T:T,'IEA production stats by year'!$E:$E,$D161,'IEA production stats by year'!$AM:$AM,"&lt;&gt;#N/A")</f>
        <v>444549857.06340003</v>
      </c>
      <c r="L161" s="45">
        <f>SUMIFS('IEA production stats by year'!U:U,'IEA production stats by year'!$E:$E,$D161,'IEA production stats by year'!$AM:$AM,"&lt;&gt;#N/A")</f>
        <v>465754322.02839994</v>
      </c>
      <c r="M161" s="45">
        <f>SUMIFS('IEA production stats by year'!V:V,'IEA production stats by year'!$E:$E,$D161,'IEA production stats by year'!$AM:$AM,"&lt;&gt;#N/A")</f>
        <v>480188284.75350004</v>
      </c>
      <c r="N161" s="45">
        <f>SUMIFS('IEA production stats by year'!W:W,'IEA production stats by year'!$E:$E,$D161,'IEA production stats by year'!$AM:$AM,"&lt;&gt;#N/A")</f>
        <v>493904940.18050015</v>
      </c>
      <c r="O161" s="45">
        <f>SUMIFS('IEA production stats by year'!X:X,'IEA production stats by year'!$E:$E,$D161,'IEA production stats by year'!$AM:$AM,"&lt;&gt;#N/A")</f>
        <v>502923121.85889983</v>
      </c>
      <c r="P161" s="45">
        <f>SUMIFS('IEA production stats by year'!Y:Y,'IEA production stats by year'!$E:$E,$D161,'IEA production stats by year'!$AM:$AM,"&lt;&gt;#N/A")</f>
        <v>513159081.6109001</v>
      </c>
      <c r="Q161" s="45">
        <f>SUMIFS('IEA production stats by year'!Z:Z,'IEA production stats by year'!$E:$E,$D161,'IEA production stats by year'!$AM:$AM,"&lt;&gt;#N/A")</f>
        <v>507585272.38620007</v>
      </c>
      <c r="R161" s="45">
        <f>SUMIFS('IEA production stats by year'!AA:AA,'IEA production stats by year'!$E:$E,$D161,'IEA production stats by year'!$AM:$AM,"&lt;&gt;#N/A")</f>
        <v>531864489.72609991</v>
      </c>
      <c r="S161" s="45">
        <f>SUMIFS('IEA production stats by year'!AB:AB,'IEA production stats by year'!$E:$E,$D161,'IEA production stats by year'!$AM:$AM,"&lt;&gt;#N/A")</f>
        <v>545465065.3937</v>
      </c>
      <c r="T161" s="45">
        <f>SUMIFS('IEA production stats by year'!AC:AC,'IEA production stats by year'!$E:$E,$D161,'IEA production stats by year'!$AM:$AM,"&lt;&gt;#N/A")</f>
        <v>553007658.14750004</v>
      </c>
      <c r="U161" s="45">
        <f>SUMIFS('IEA production stats by year'!AD:AD,'IEA production stats by year'!$E:$E,$D161,'IEA production stats by year'!$AM:$AM,"&lt;&gt;#N/A")</f>
        <v>560578539.09840024</v>
      </c>
      <c r="V161" s="45">
        <f>SUMIFS('IEA production stats by year'!AE:AE,'IEA production stats by year'!$E:$E,$D161,'IEA production stats by year'!$AM:$AM,"&lt;&gt;#N/A")</f>
        <v>569336751.95190024</v>
      </c>
      <c r="W161" s="45">
        <f>SUMIFS('IEA production stats by year'!AF:AF,'IEA production stats by year'!$E:$E,$D161,'IEA production stats by year'!$AM:$AM,"&lt;&gt;#N/A")</f>
        <v>571201712.49919999</v>
      </c>
      <c r="X161" s="45">
        <f>SUMIFS('IEA production stats by year'!AG:AG,'IEA production stats by year'!$E:$E,$D161,'IEA production stats by year'!$AM:$AM,"&lt;&gt;#N/A")</f>
        <v>569335277.72540009</v>
      </c>
      <c r="Y161" s="45">
        <f>SUMIFS('IEA production stats by year'!AH:AH,'IEA production stats by year'!$E:$E,$D161,'IEA production stats by year'!$AM:$AM,"&lt;&gt;#N/A")</f>
        <v>581895309.80260003</v>
      </c>
      <c r="Z161" s="45">
        <f>SUMIFS('IEA production stats by year'!AI:AI,'IEA production stats by year'!$E:$E,$D161,'IEA production stats by year'!$AM:$AM,"&lt;&gt;#N/A")</f>
        <v>602149275.87970018</v>
      </c>
      <c r="AA161" s="45">
        <f>SUMIFS('IEA production stats by year'!AJ:AJ,'IEA production stats by year'!$E:$E,$D161,'IEA production stats by year'!$AM:$AM,"&lt;&gt;#N/A")</f>
        <v>614042798.63259995</v>
      </c>
      <c r="AB161" s="45">
        <f>SUMIFS('IEA production stats by year'!AK:AK,'IEA production stats by year'!$E:$E,$D161,'IEA production stats by year'!$AM:$AM,"&lt;&gt;#N/A")</f>
        <v>589253335.76669991</v>
      </c>
      <c r="AC161" s="45">
        <f>SUMIFS('IEA production stats by year'!AL:AL,'IEA production stats by year'!$E:$E,$D161,'IEA production stats by year'!$AM:$AM,"&lt;&gt;#N/A")</f>
        <v>274877679.80940002</v>
      </c>
      <c r="AD161" s="58">
        <f>193-SUMIFS('IEA production stats (counts)'!Q:Q,'IEA production stats (counts)'!$E:$E,$D161,'IEA production stats by year'!$AM:$AM,"&lt;&gt;#N/A")</f>
        <v>50</v>
      </c>
      <c r="AE161" s="58">
        <f>193-SUMIFS('IEA production stats (counts)'!R:R,'IEA production stats (counts)'!$E:$E,$D161,'IEA production stats by year'!$AM:$AM,"&lt;&gt;#N/A")</f>
        <v>50</v>
      </c>
      <c r="AF161" s="58">
        <f>193-SUMIFS('IEA production stats (counts)'!S:S,'IEA production stats (counts)'!$E:$E,$D161,'IEA production stats by year'!$AM:$AM,"&lt;&gt;#N/A")</f>
        <v>50</v>
      </c>
      <c r="AG161" s="58">
        <f>193-SUMIFS('IEA production stats (counts)'!T:T,'IEA production stats (counts)'!$E:$E,$D161,'IEA production stats by year'!$AM:$AM,"&lt;&gt;#N/A")</f>
        <v>50</v>
      </c>
      <c r="AH161" s="58">
        <f>193-SUMIFS('IEA production stats (counts)'!U:U,'IEA production stats (counts)'!$E:$E,$D161,'IEA production stats by year'!$AM:$AM,"&lt;&gt;#N/A")</f>
        <v>50</v>
      </c>
      <c r="AI161" s="58">
        <f>193-SUMIFS('IEA production stats (counts)'!V:V,'IEA production stats (counts)'!$E:$E,$D161,'IEA production stats by year'!$AM:$AM,"&lt;&gt;#N/A")</f>
        <v>49</v>
      </c>
      <c r="AJ161" s="58">
        <f>193-SUMIFS('IEA production stats (counts)'!W:W,'IEA production stats (counts)'!$E:$E,$D161,'IEA production stats by year'!$AM:$AM,"&lt;&gt;#N/A")</f>
        <v>49</v>
      </c>
      <c r="AK161" s="58">
        <f>193-SUMIFS('IEA production stats (counts)'!X:X,'IEA production stats (counts)'!$E:$E,$D161,'IEA production stats by year'!$AM:$AM,"&lt;&gt;#N/A")</f>
        <v>49</v>
      </c>
      <c r="AL161" s="58">
        <f>193-SUMIFS('IEA production stats (counts)'!Y:Y,'IEA production stats (counts)'!$E:$E,$D161,'IEA production stats by year'!$AM:$AM,"&lt;&gt;#N/A")</f>
        <v>49</v>
      </c>
      <c r="AM161" s="58">
        <f>193-SUMIFS('IEA production stats (counts)'!Z:Z,'IEA production stats (counts)'!$E:$E,$D161,'IEA production stats by year'!$AM:$AM,"&lt;&gt;#N/A")</f>
        <v>49</v>
      </c>
      <c r="AN161" s="58">
        <f>193-SUMIFS('IEA production stats (counts)'!AA:AA,'IEA production stats (counts)'!$E:$E,$D161,'IEA production stats by year'!$AM:$AM,"&lt;&gt;#N/A")</f>
        <v>49</v>
      </c>
      <c r="AO161" s="58">
        <f>193-SUMIFS('IEA production stats (counts)'!AB:AB,'IEA production stats (counts)'!$E:$E,$D161,'IEA production stats by year'!$AM:$AM,"&lt;&gt;#N/A")</f>
        <v>49</v>
      </c>
      <c r="AP161" s="58">
        <f>193-SUMIFS('IEA production stats (counts)'!AC:AC,'IEA production stats (counts)'!$E:$E,$D161,'IEA production stats by year'!$AM:$AM,"&lt;&gt;#N/A")</f>
        <v>48</v>
      </c>
      <c r="AQ161" s="58">
        <f>193-SUMIFS('IEA production stats (counts)'!AD:AD,'IEA production stats (counts)'!$E:$E,$D161,'IEA production stats by year'!$AM:$AM,"&lt;&gt;#N/A")</f>
        <v>48</v>
      </c>
      <c r="AR161" s="58">
        <f>193-SUMIFS('IEA production stats (counts)'!AE:AE,'IEA production stats (counts)'!$E:$E,$D161,'IEA production stats by year'!$AM:$AM,"&lt;&gt;#N/A")</f>
        <v>48</v>
      </c>
      <c r="AS161" s="58">
        <f>193-SUMIFS('IEA production stats (counts)'!AF:AF,'IEA production stats (counts)'!$E:$E,$D161,'IEA production stats by year'!$AM:$AM,"&lt;&gt;#N/A")</f>
        <v>48</v>
      </c>
      <c r="AT161" s="58">
        <f>193-SUMIFS('IEA production stats (counts)'!AG:AG,'IEA production stats (counts)'!$E:$E,$D161,'IEA production stats by year'!$AM:$AM,"&lt;&gt;#N/A")</f>
        <v>48</v>
      </c>
      <c r="AU161" s="58">
        <f>193-SUMIFS('IEA production stats (counts)'!AH:AH,'IEA production stats (counts)'!$E:$E,$D161,'IEA production stats by year'!$AM:$AM,"&lt;&gt;#N/A")</f>
        <v>48</v>
      </c>
      <c r="AV161" s="58">
        <f>193-SUMIFS('IEA production stats (counts)'!AI:AI,'IEA production stats (counts)'!$E:$E,$D161,'IEA production stats by year'!$AM:$AM,"&lt;&gt;#N/A")</f>
        <v>48</v>
      </c>
      <c r="AW161" s="58">
        <f>193-SUMIFS('IEA production stats (counts)'!AJ:AJ,'IEA production stats (counts)'!$E:$E,$D161,'IEA production stats by year'!$AM:$AM,"&lt;&gt;#N/A")</f>
        <v>48</v>
      </c>
      <c r="AX161" s="58">
        <f>193-SUMIFS('IEA production stats (counts)'!AK:AK,'IEA production stats (counts)'!$E:$E,$D161,'IEA production stats by year'!$AM:$AM,"&lt;&gt;#N/A")</f>
        <v>48</v>
      </c>
      <c r="AY161" s="58">
        <f>193-SUMIFS('IEA production stats (counts)'!AL:AL,'IEA production stats (counts)'!$E:$E,$D161,'IEA production stats by year'!$AM:$AM,"&lt;&gt;#N/A")</f>
        <v>137</v>
      </c>
      <c r="AZ161" s="62">
        <f>SUMIFS('IEA production stats (counts)'!Q:Q,'IEA production stats (counts)'!$E:$E,$D161,'IEA production stats by year'!$AM:$AM,"&lt;&gt;#N/A")</f>
        <v>143</v>
      </c>
      <c r="BA161" s="62">
        <f>SUMIFS('IEA production stats (counts)'!R:R,'IEA production stats (counts)'!$E:$E,$D161,'IEA production stats by year'!$AM:$AM,"&lt;&gt;#N/A")</f>
        <v>143</v>
      </c>
      <c r="BB161" s="62">
        <f>SUMIFS('IEA production stats (counts)'!S:S,'IEA production stats (counts)'!$E:$E,$D161,'IEA production stats by year'!$AM:$AM,"&lt;&gt;#N/A")</f>
        <v>143</v>
      </c>
      <c r="BC161" s="62">
        <f>SUMIFS('IEA production stats (counts)'!T:T,'IEA production stats (counts)'!$E:$E,$D161,'IEA production stats by year'!$AM:$AM,"&lt;&gt;#N/A")</f>
        <v>143</v>
      </c>
      <c r="BD161" s="62">
        <f>SUMIFS('IEA production stats (counts)'!U:U,'IEA production stats (counts)'!$E:$E,$D161,'IEA production stats by year'!$AM:$AM,"&lt;&gt;#N/A")</f>
        <v>143</v>
      </c>
      <c r="BE161" s="62">
        <f>SUMIFS('IEA production stats (counts)'!V:V,'IEA production stats (counts)'!$E:$E,$D161,'IEA production stats by year'!$AM:$AM,"&lt;&gt;#N/A")</f>
        <v>144</v>
      </c>
      <c r="BF161" s="62">
        <f>SUMIFS('IEA production stats (counts)'!W:W,'IEA production stats (counts)'!$E:$E,$D161,'IEA production stats by year'!$AM:$AM,"&lt;&gt;#N/A")</f>
        <v>144</v>
      </c>
      <c r="BG161" s="62">
        <f>SUMIFS('IEA production stats (counts)'!X:X,'IEA production stats (counts)'!$E:$E,$D161,'IEA production stats by year'!$AM:$AM,"&lt;&gt;#N/A")</f>
        <v>144</v>
      </c>
      <c r="BH161" s="62">
        <f>SUMIFS('IEA production stats (counts)'!Y:Y,'IEA production stats (counts)'!$E:$E,$D161,'IEA production stats by year'!$AM:$AM,"&lt;&gt;#N/A")</f>
        <v>144</v>
      </c>
      <c r="BI161" s="62">
        <f>SUMIFS('IEA production stats (counts)'!Z:Z,'IEA production stats (counts)'!$E:$E,$D161,'IEA production stats by year'!$AM:$AM,"&lt;&gt;#N/A")</f>
        <v>144</v>
      </c>
      <c r="BJ161" s="62">
        <f>SUMIFS('IEA production stats (counts)'!AA:AA,'IEA production stats (counts)'!$E:$E,$D161,'IEA production stats by year'!$AM:$AM,"&lt;&gt;#N/A")</f>
        <v>144</v>
      </c>
      <c r="BK161" s="62">
        <f>SUMIFS('IEA production stats (counts)'!AB:AB,'IEA production stats (counts)'!$E:$E,$D161,'IEA production stats by year'!$AM:$AM,"&lt;&gt;#N/A")</f>
        <v>144</v>
      </c>
      <c r="BL161" s="62">
        <f>SUMIFS('IEA production stats (counts)'!AC:AC,'IEA production stats (counts)'!$E:$E,$D161,'IEA production stats by year'!$AM:$AM,"&lt;&gt;#N/A")</f>
        <v>145</v>
      </c>
      <c r="BM161" s="62">
        <f>SUMIFS('IEA production stats (counts)'!AD:AD,'IEA production stats (counts)'!$E:$E,$D161,'IEA production stats by year'!$AM:$AM,"&lt;&gt;#N/A")</f>
        <v>145</v>
      </c>
      <c r="BN161" s="62">
        <f>SUMIFS('IEA production stats (counts)'!AE:AE,'IEA production stats (counts)'!$E:$E,$D161,'IEA production stats by year'!$AM:$AM,"&lt;&gt;#N/A")</f>
        <v>145</v>
      </c>
      <c r="BO161" s="62">
        <f>SUMIFS('IEA production stats (counts)'!AF:AF,'IEA production stats (counts)'!$E:$E,$D161,'IEA production stats by year'!$AM:$AM,"&lt;&gt;#N/A")</f>
        <v>145</v>
      </c>
      <c r="BP161" s="62">
        <f>SUMIFS('IEA production stats (counts)'!AG:AG,'IEA production stats (counts)'!$E:$E,$D161,'IEA production stats by year'!$AM:$AM,"&lt;&gt;#N/A")</f>
        <v>145</v>
      </c>
      <c r="BQ161" s="62">
        <f>SUMIFS('IEA production stats (counts)'!AH:AH,'IEA production stats (counts)'!$E:$E,$D161,'IEA production stats by year'!$AM:$AM,"&lt;&gt;#N/A")</f>
        <v>145</v>
      </c>
      <c r="BR161" s="62">
        <f>SUMIFS('IEA production stats (counts)'!AI:AI,'IEA production stats (counts)'!$E:$E,$D161,'IEA production stats by year'!$AM:$AM,"&lt;&gt;#N/A")</f>
        <v>145</v>
      </c>
      <c r="BS161" s="62">
        <f>SUMIFS('IEA production stats (counts)'!AJ:AJ,'IEA production stats (counts)'!$E:$E,$D161,'IEA production stats by year'!$AM:$AM,"&lt;&gt;#N/A")</f>
        <v>145</v>
      </c>
      <c r="BT161" s="62">
        <f>SUMIFS('IEA production stats (counts)'!AK:AK,'IEA production stats (counts)'!$E:$E,$D161,'IEA production stats by year'!$AM:$AM,"&lt;&gt;#N/A")</f>
        <v>145</v>
      </c>
      <c r="BU161" s="62">
        <f>SUMIFS('IEA production stats (counts)'!AL:AL,'IEA production stats (counts)'!$E:$E,$D161,'IEA production stats by year'!$AM:$AM,"&lt;&gt;#N/A")</f>
        <v>56</v>
      </c>
      <c r="BV161" s="66">
        <f t="shared" si="55"/>
        <v>74.093264248704656</v>
      </c>
      <c r="BW161" s="66">
        <f t="shared" si="74"/>
        <v>74.093264248704656</v>
      </c>
      <c r="BX161" s="66">
        <f t="shared" si="75"/>
        <v>74.093264248704656</v>
      </c>
      <c r="BY161" s="66">
        <f t="shared" si="76"/>
        <v>74.093264248704656</v>
      </c>
      <c r="BZ161" s="66">
        <f t="shared" si="56"/>
        <v>74.093264248704656</v>
      </c>
      <c r="CA161" s="66">
        <f t="shared" si="57"/>
        <v>74.611398963730565</v>
      </c>
      <c r="CB161" s="66">
        <f t="shared" si="58"/>
        <v>74.611398963730565</v>
      </c>
      <c r="CC161" s="66">
        <f t="shared" si="59"/>
        <v>74.611398963730565</v>
      </c>
      <c r="CD161" s="66">
        <f t="shared" si="60"/>
        <v>74.611398963730565</v>
      </c>
      <c r="CE161" s="66">
        <f t="shared" si="61"/>
        <v>74.611398963730565</v>
      </c>
      <c r="CF161" s="66">
        <f t="shared" si="62"/>
        <v>74.611398963730565</v>
      </c>
      <c r="CG161" s="66">
        <f t="shared" si="63"/>
        <v>74.611398963730565</v>
      </c>
      <c r="CH161" s="66">
        <f t="shared" si="64"/>
        <v>75.129533678756474</v>
      </c>
      <c r="CI161" s="66">
        <f t="shared" si="65"/>
        <v>75.129533678756474</v>
      </c>
      <c r="CJ161" s="66">
        <f t="shared" si="66"/>
        <v>75.129533678756474</v>
      </c>
      <c r="CK161" s="66">
        <f t="shared" si="67"/>
        <v>75.129533678756474</v>
      </c>
      <c r="CL161" s="66">
        <f t="shared" si="68"/>
        <v>75.129533678756474</v>
      </c>
      <c r="CM161" s="66">
        <f t="shared" si="69"/>
        <v>75.129533678756474</v>
      </c>
      <c r="CN161" s="66">
        <f t="shared" si="70"/>
        <v>75.129533678756474</v>
      </c>
      <c r="CO161" s="66">
        <f t="shared" si="71"/>
        <v>75.129533678756474</v>
      </c>
      <c r="CP161" s="66">
        <f t="shared" si="72"/>
        <v>75.129533678756474</v>
      </c>
      <c r="CQ161" s="66">
        <f t="shared" si="73"/>
        <v>29.015544041450774</v>
      </c>
    </row>
    <row r="162" spans="1:95" x14ac:dyDescent="0.25">
      <c r="H162" s="56"/>
      <c r="AD162" s="59"/>
      <c r="AZ162" s="64"/>
      <c r="BV162" s="67"/>
    </row>
    <row r="163" spans="1:95" x14ac:dyDescent="0.25">
      <c r="A163" s="5" t="str">
        <f>B163&amp;D163</f>
        <v>AGOHYDRO</v>
      </c>
      <c r="B163" t="s">
        <v>59</v>
      </c>
      <c r="C163" t="str">
        <f>VLOOKUP($B163,'Lookup codes'!$A:$C,2,FALSE)</f>
        <v>Angola</v>
      </c>
      <c r="D163" t="s">
        <v>539</v>
      </c>
      <c r="E163" t="str">
        <f>VLOOKUP(D163,'Lookup codes'!R:S,2,FALSE)</f>
        <v>Hydro</v>
      </c>
      <c r="F163" t="s">
        <v>794</v>
      </c>
      <c r="G163" t="s">
        <v>528</v>
      </c>
      <c r="H163" s="45">
        <f>SUMIFS('IEA production stats by year'!Q:Q,'IEA production stats by year'!$E:$E,$D163,'IEA production stats by year'!$B:$B,$B163)</f>
        <v>3283.2006000000001</v>
      </c>
      <c r="I163" s="45">
        <f>SUMIFS('IEA production stats by year'!R:R,'IEA production stats by year'!$E:$E,$D163,'IEA production stats by year'!$B:$B,$B163)</f>
        <v>3661.2017000000001</v>
      </c>
      <c r="J163" s="45">
        <f>SUMIFS('IEA production stats by year'!S:S,'IEA production stats by year'!$E:$E,$D163,'IEA production stats by year'!$B:$B,$B163)</f>
        <v>4114.7996000000003</v>
      </c>
      <c r="K163" s="45">
        <f>SUMIFS('IEA production stats by year'!T:T,'IEA production stats by year'!$E:$E,$D163,'IEA production stats by year'!$B:$B,$B163)</f>
        <v>4467.6003000000001</v>
      </c>
      <c r="L163" s="45">
        <f>SUMIFS('IEA production stats by year'!U:U,'IEA production stats by year'!$E:$E,$D163,'IEA production stats by year'!$B:$B,$B163)</f>
        <v>6299.9993999999997</v>
      </c>
      <c r="M163" s="45">
        <f>SUMIFS('IEA production stats by year'!V:V,'IEA production stats by year'!$E:$E,$D163,'IEA production stats by year'!$B:$B,$B163)</f>
        <v>7988.4017999999996</v>
      </c>
      <c r="N163" s="45">
        <f>SUMIFS('IEA production stats by year'!W:W,'IEA production stats by year'!$E:$E,$D163,'IEA production stats by year'!$B:$B,$B163)</f>
        <v>9594.0020000000004</v>
      </c>
      <c r="O163" s="45">
        <f>SUMIFS('IEA production stats by year'!X:X,'IEA production stats by year'!$E:$E,$D163,'IEA production stats by year'!$B:$B,$B163)</f>
        <v>8989.2019999999993</v>
      </c>
      <c r="P163" s="45">
        <f>SUMIFS('IEA production stats by year'!Y:Y,'IEA production stats by year'!$E:$E,$D163,'IEA production stats by year'!$B:$B,$B163)</f>
        <v>11282.4002</v>
      </c>
      <c r="Q163" s="45">
        <f>SUMIFS('IEA production stats by year'!Z:Z,'IEA production stats by year'!$E:$E,$D163,'IEA production stats by year'!$B:$B,$B163)</f>
        <v>11138.3994</v>
      </c>
      <c r="R163" s="45">
        <f>SUMIFS('IEA production stats by year'!AA:AA,'IEA production stats by year'!$E:$E,$D163,'IEA production stats by year'!$B:$B,$B163)</f>
        <v>13330.800499999999</v>
      </c>
      <c r="S163" s="45">
        <f>SUMIFS('IEA production stats by year'!AB:AB,'IEA production stats by year'!$E:$E,$D163,'IEA production stats by year'!$B:$B,$B163)</f>
        <v>14425.200699999999</v>
      </c>
      <c r="T163" s="45">
        <f>SUMIFS('IEA production stats by year'!AC:AC,'IEA production stats by year'!$E:$E,$D163,'IEA production stats by year'!$B:$B,$B163)</f>
        <v>13579.199199999999</v>
      </c>
      <c r="U163" s="45">
        <f>SUMIFS('IEA production stats by year'!AD:AD,'IEA production stats by year'!$E:$E,$D163,'IEA production stats by year'!$B:$B,$B163)</f>
        <v>17161.199199999999</v>
      </c>
      <c r="V163" s="45">
        <f>SUMIFS('IEA production stats by year'!AE:AE,'IEA production stats by year'!$E:$E,$D163,'IEA production stats by year'!$B:$B,$B163)</f>
        <v>18147.600900000001</v>
      </c>
      <c r="W163" s="45">
        <f>SUMIFS('IEA production stats by year'!AF:AF,'IEA production stats by year'!$E:$E,$D163,'IEA production stats by year'!$B:$B,$B163)</f>
        <v>18316.802</v>
      </c>
      <c r="X163" s="45">
        <f>SUMIFS('IEA production stats by year'!AG:AG,'IEA production stats by year'!$E:$E,$D163,'IEA production stats by year'!$B:$B,$B163)</f>
        <v>20934</v>
      </c>
      <c r="Y163" s="45">
        <f>SUMIFS('IEA production stats by year'!AH:AH,'IEA production stats by year'!$E:$E,$D163,'IEA production stats by year'!$B:$B,$B163)</f>
        <v>27551.053199999998</v>
      </c>
      <c r="Z163" s="45">
        <f>SUMIFS('IEA production stats by year'!AI:AI,'IEA production stats by year'!$E:$E,$D163,'IEA production stats by year'!$B:$B,$B163)</f>
        <v>35253.467299999997</v>
      </c>
      <c r="AA163" s="45">
        <f>SUMIFS('IEA production stats by year'!AJ:AJ,'IEA production stats by year'!$E:$E,$D163,'IEA production stats by year'!$B:$B,$B163)</f>
        <v>39144.633099999999</v>
      </c>
      <c r="AB163" s="45">
        <f>SUMIFS('IEA production stats by year'!AK:AK,'IEA production stats by year'!$E:$E,$D163,'IEA production stats by year'!$B:$B,$B163)</f>
        <v>43035.794800000003</v>
      </c>
      <c r="AC163" s="45">
        <f>SUMIFS('IEA production stats by year'!AL:AL,'IEA production stats by year'!$E:$E,$D163,'IEA production stats by year'!$B:$B,$B163)</f>
        <v>0</v>
      </c>
      <c r="AD163" s="45"/>
      <c r="AE163" s="45"/>
      <c r="AF163" s="45"/>
      <c r="AG163" s="45"/>
      <c r="AH163" s="45"/>
      <c r="AI163" s="45"/>
      <c r="AJ163" s="45"/>
      <c r="AK163" s="45"/>
      <c r="AL163" s="45"/>
      <c r="AM163" s="45"/>
      <c r="AN163" s="45"/>
      <c r="AO163" s="45"/>
      <c r="AP163" s="45"/>
      <c r="AQ163" s="45"/>
      <c r="AR163" s="45"/>
      <c r="AS163" s="45"/>
      <c r="AT163" s="45"/>
      <c r="AU163" s="45"/>
      <c r="AV163" s="45"/>
      <c r="AW163" s="45"/>
      <c r="AX163" s="45"/>
      <c r="AY163" s="45"/>
      <c r="AZ163" s="45"/>
      <c r="BA163" s="45"/>
      <c r="BB163" s="45"/>
      <c r="BC163" s="45"/>
      <c r="BD163" s="45"/>
      <c r="BE163" s="45"/>
      <c r="BF163" s="45"/>
      <c r="BG163" s="45"/>
      <c r="BH163" s="45"/>
      <c r="BI163" s="45"/>
      <c r="BJ163" s="45"/>
      <c r="BK163" s="45"/>
      <c r="BL163" s="45"/>
      <c r="BM163" s="45"/>
      <c r="BN163" s="45"/>
      <c r="BO163" s="45"/>
      <c r="BP163" s="45"/>
      <c r="BQ163" s="45"/>
      <c r="BR163" s="45"/>
      <c r="BS163" s="45"/>
      <c r="BT163" s="45"/>
      <c r="BU163" s="45"/>
      <c r="BV163" s="45"/>
      <c r="BW163" s="45"/>
      <c r="BX163" s="45"/>
      <c r="BY163" s="45"/>
      <c r="BZ163" s="45"/>
      <c r="CA163" s="45"/>
      <c r="CB163" s="45"/>
      <c r="CC163" s="45"/>
      <c r="CD163" s="45"/>
      <c r="CE163" s="45"/>
      <c r="CF163" s="45"/>
      <c r="CG163" s="45"/>
      <c r="CH163" s="45"/>
      <c r="CI163" s="45"/>
      <c r="CJ163" s="45"/>
      <c r="CK163" s="45"/>
      <c r="CL163" s="45"/>
      <c r="CM163" s="45"/>
      <c r="CN163" s="45"/>
      <c r="CO163" s="45"/>
      <c r="CP163" s="45"/>
      <c r="CQ163" s="45"/>
    </row>
    <row r="164" spans="1:95" hidden="1" x14ac:dyDescent="0.25">
      <c r="A164" s="5" t="str">
        <f>B164&amp;D164</f>
        <v>AGOGEOTHERM</v>
      </c>
      <c r="B164" t="s">
        <v>59</v>
      </c>
      <c r="C164" t="str">
        <f>VLOOKUP($B164,'Lookup codes'!$A:$C,2,FALSE)</f>
        <v>Angola</v>
      </c>
      <c r="D164" t="s">
        <v>610</v>
      </c>
      <c r="E164" t="str">
        <f>VLOOKUP(D164,'Lookup codes'!R:S,2,FALSE)</f>
        <v>Geothermal</v>
      </c>
      <c r="F164" t="s">
        <v>794</v>
      </c>
      <c r="G164" t="s">
        <v>528</v>
      </c>
      <c r="H164" s="45">
        <f>SUMIFS('IEA production stats by year'!Q:Q,'IEA production stats by year'!$E:$E,$D164,'IEA production stats by year'!$B:$B,$B164)</f>
        <v>0</v>
      </c>
      <c r="I164" s="45">
        <f>SUMIFS('IEA production stats by year'!R:R,'IEA production stats by year'!$E:$E,$D164,'IEA production stats by year'!$B:$B,$B164)</f>
        <v>0</v>
      </c>
      <c r="J164" s="45">
        <f>SUMIFS('IEA production stats by year'!S:S,'IEA production stats by year'!$E:$E,$D164,'IEA production stats by year'!$B:$B,$B164)</f>
        <v>0</v>
      </c>
      <c r="K164" s="45">
        <f>SUMIFS('IEA production stats by year'!T:T,'IEA production stats by year'!$E:$E,$D164,'IEA production stats by year'!$B:$B,$B164)</f>
        <v>0</v>
      </c>
      <c r="L164" s="45">
        <f>SUMIFS('IEA production stats by year'!U:U,'IEA production stats by year'!$E:$E,$D164,'IEA production stats by year'!$B:$B,$B164)</f>
        <v>0</v>
      </c>
      <c r="M164" s="45">
        <f>SUMIFS('IEA production stats by year'!V:V,'IEA production stats by year'!$E:$E,$D164,'IEA production stats by year'!$B:$B,$B164)</f>
        <v>0</v>
      </c>
      <c r="N164" s="45">
        <f>SUMIFS('IEA production stats by year'!W:W,'IEA production stats by year'!$E:$E,$D164,'IEA production stats by year'!$B:$B,$B164)</f>
        <v>0</v>
      </c>
      <c r="O164" s="45">
        <f>SUMIFS('IEA production stats by year'!X:X,'IEA production stats by year'!$E:$E,$D164,'IEA production stats by year'!$B:$B,$B164)</f>
        <v>0</v>
      </c>
      <c r="P164" s="45">
        <f>SUMIFS('IEA production stats by year'!Y:Y,'IEA production stats by year'!$E:$E,$D164,'IEA production stats by year'!$B:$B,$B164)</f>
        <v>0</v>
      </c>
      <c r="Q164" s="45">
        <f>SUMIFS('IEA production stats by year'!Z:Z,'IEA production stats by year'!$E:$E,$D164,'IEA production stats by year'!$B:$B,$B164)</f>
        <v>0</v>
      </c>
      <c r="R164" s="45">
        <f>SUMIFS('IEA production stats by year'!AA:AA,'IEA production stats by year'!$E:$E,$D164,'IEA production stats by year'!$B:$B,$B164)</f>
        <v>0</v>
      </c>
      <c r="S164" s="45">
        <f>SUMIFS('IEA production stats by year'!AB:AB,'IEA production stats by year'!$E:$E,$D164,'IEA production stats by year'!$B:$B,$B164)</f>
        <v>0</v>
      </c>
      <c r="T164" s="45">
        <f>SUMIFS('IEA production stats by year'!AC:AC,'IEA production stats by year'!$E:$E,$D164,'IEA production stats by year'!$B:$B,$B164)</f>
        <v>0</v>
      </c>
      <c r="U164" s="45">
        <f>SUMIFS('IEA production stats by year'!AD:AD,'IEA production stats by year'!$E:$E,$D164,'IEA production stats by year'!$B:$B,$B164)</f>
        <v>0</v>
      </c>
      <c r="V164" s="45">
        <f>SUMIFS('IEA production stats by year'!AE:AE,'IEA production stats by year'!$E:$E,$D164,'IEA production stats by year'!$B:$B,$B164)</f>
        <v>0</v>
      </c>
      <c r="W164" s="45">
        <f>SUMIFS('IEA production stats by year'!AF:AF,'IEA production stats by year'!$E:$E,$D164,'IEA production stats by year'!$B:$B,$B164)</f>
        <v>0</v>
      </c>
      <c r="X164" s="45">
        <f>SUMIFS('IEA production stats by year'!AG:AG,'IEA production stats by year'!$E:$E,$D164,'IEA production stats by year'!$B:$B,$B164)</f>
        <v>0</v>
      </c>
      <c r="Y164" s="45">
        <f>SUMIFS('IEA production stats by year'!AH:AH,'IEA production stats by year'!$E:$E,$D164,'IEA production stats by year'!$B:$B,$B164)</f>
        <v>0</v>
      </c>
      <c r="Z164" s="45">
        <f>SUMIFS('IEA production stats by year'!AI:AI,'IEA production stats by year'!$E:$E,$D164,'IEA production stats by year'!$B:$B,$B164)</f>
        <v>0</v>
      </c>
      <c r="AA164" s="45">
        <f>SUMIFS('IEA production stats by year'!AJ:AJ,'IEA production stats by year'!$E:$E,$D164,'IEA production stats by year'!$B:$B,$B164)</f>
        <v>0</v>
      </c>
      <c r="AB164" s="45">
        <f>SUMIFS('IEA production stats by year'!AK:AK,'IEA production stats by year'!$E:$E,$D164,'IEA production stats by year'!$B:$B,$B164)</f>
        <v>0</v>
      </c>
      <c r="AC164" s="45">
        <f>SUMIFS('IEA production stats by year'!AL:AL,'IEA production stats by year'!$E:$E,$D164,'IEA production stats by year'!$B:$B,$B164)</f>
        <v>0</v>
      </c>
      <c r="AD164" s="45"/>
      <c r="AE164" s="45"/>
      <c r="AF164" s="45"/>
      <c r="AG164" s="45"/>
      <c r="AH164" s="45"/>
      <c r="AI164" s="45"/>
      <c r="AJ164" s="45"/>
      <c r="AK164" s="45"/>
      <c r="AL164" s="45"/>
      <c r="AM164" s="45"/>
      <c r="AN164" s="45"/>
      <c r="AO164" s="45"/>
      <c r="AP164" s="45"/>
      <c r="AQ164" s="45"/>
      <c r="AR164" s="45"/>
      <c r="AS164" s="45"/>
      <c r="AT164" s="45"/>
      <c r="AU164" s="45"/>
      <c r="AV164" s="45"/>
      <c r="AW164" s="45"/>
      <c r="AX164" s="45"/>
      <c r="AY164" s="45"/>
      <c r="AZ164" s="45"/>
      <c r="BA164" s="45"/>
      <c r="BB164" s="45"/>
      <c r="BC164" s="45"/>
      <c r="BD164" s="45"/>
      <c r="BE164" s="45"/>
      <c r="BF164" s="45"/>
      <c r="BG164" s="45"/>
      <c r="BH164" s="45"/>
      <c r="BI164" s="45"/>
      <c r="BJ164" s="45"/>
      <c r="BK164" s="45"/>
      <c r="BL164" s="45"/>
      <c r="BM164" s="45"/>
      <c r="BN164" s="45"/>
      <c r="BO164" s="45"/>
      <c r="BP164" s="45"/>
      <c r="BQ164" s="45"/>
      <c r="BR164" s="45"/>
      <c r="BS164" s="45"/>
      <c r="BT164" s="45"/>
      <c r="BU164" s="45"/>
      <c r="BV164" s="45"/>
      <c r="BW164" s="45"/>
      <c r="BX164" s="45"/>
      <c r="BY164" s="45"/>
      <c r="BZ164" s="45"/>
      <c r="CA164" s="45"/>
      <c r="CB164" s="45"/>
      <c r="CC164" s="45"/>
      <c r="CD164" s="45"/>
      <c r="CE164" s="45"/>
      <c r="CF164" s="45"/>
      <c r="CG164" s="45"/>
      <c r="CH164" s="45"/>
      <c r="CI164" s="45"/>
      <c r="CJ164" s="45"/>
      <c r="CK164" s="45"/>
      <c r="CL164" s="45"/>
      <c r="CM164" s="45"/>
      <c r="CN164" s="45"/>
      <c r="CO164" s="45"/>
      <c r="CP164" s="45"/>
      <c r="CQ164" s="45"/>
    </row>
    <row r="165" spans="1:95" hidden="1" x14ac:dyDescent="0.25">
      <c r="A165" s="5" t="str">
        <f>B165&amp;D165</f>
        <v>AGOSOLARPV</v>
      </c>
      <c r="B165" t="s">
        <v>59</v>
      </c>
      <c r="C165" t="str">
        <f>VLOOKUP($B165,'Lookup codes'!$A:$C,2,FALSE)</f>
        <v>Angola</v>
      </c>
      <c r="D165" t="s">
        <v>612</v>
      </c>
      <c r="E165" t="str">
        <f>VLOOKUP(D165,'Lookup codes'!R:S,2,FALSE)</f>
        <v>Solar Photovoltaics</v>
      </c>
      <c r="F165" t="s">
        <v>794</v>
      </c>
      <c r="G165" t="s">
        <v>528</v>
      </c>
      <c r="H165" s="45">
        <f>SUMIFS('IEA production stats by year'!Q:Q,'IEA production stats by year'!$E:$E,$D165,'IEA production stats by year'!$B:$B,$B165)</f>
        <v>0</v>
      </c>
      <c r="I165" s="45">
        <f>SUMIFS('IEA production stats by year'!R:R,'IEA production stats by year'!$E:$E,$D165,'IEA production stats by year'!$B:$B,$B165)</f>
        <v>0</v>
      </c>
      <c r="J165" s="45">
        <f>SUMIFS('IEA production stats by year'!S:S,'IEA production stats by year'!$E:$E,$D165,'IEA production stats by year'!$B:$B,$B165)</f>
        <v>0</v>
      </c>
      <c r="K165" s="45">
        <f>SUMIFS('IEA production stats by year'!T:T,'IEA production stats by year'!$E:$E,$D165,'IEA production stats by year'!$B:$B,$B165)</f>
        <v>0</v>
      </c>
      <c r="L165" s="45">
        <f>SUMIFS('IEA production stats by year'!U:U,'IEA production stats by year'!$E:$E,$D165,'IEA production stats by year'!$B:$B,$B165)</f>
        <v>0</v>
      </c>
      <c r="M165" s="45">
        <f>SUMIFS('IEA production stats by year'!V:V,'IEA production stats by year'!$E:$E,$D165,'IEA production stats by year'!$B:$B,$B165)</f>
        <v>0</v>
      </c>
      <c r="N165" s="45">
        <f>SUMIFS('IEA production stats by year'!W:W,'IEA production stats by year'!$E:$E,$D165,'IEA production stats by year'!$B:$B,$B165)</f>
        <v>0</v>
      </c>
      <c r="O165" s="45">
        <f>SUMIFS('IEA production stats by year'!X:X,'IEA production stats by year'!$E:$E,$D165,'IEA production stats by year'!$B:$B,$B165)</f>
        <v>0</v>
      </c>
      <c r="P165" s="45">
        <f>SUMIFS('IEA production stats by year'!Y:Y,'IEA production stats by year'!$E:$E,$D165,'IEA production stats by year'!$B:$B,$B165)</f>
        <v>0</v>
      </c>
      <c r="Q165" s="45">
        <f>SUMIFS('IEA production stats by year'!Z:Z,'IEA production stats by year'!$E:$E,$D165,'IEA production stats by year'!$B:$B,$B165)</f>
        <v>0</v>
      </c>
      <c r="R165" s="45">
        <f>SUMIFS('IEA production stats by year'!AA:AA,'IEA production stats by year'!$E:$E,$D165,'IEA production stats by year'!$B:$B,$B165)</f>
        <v>0</v>
      </c>
      <c r="S165" s="45">
        <f>SUMIFS('IEA production stats by year'!AB:AB,'IEA production stats by year'!$E:$E,$D165,'IEA production stats by year'!$B:$B,$B165)</f>
        <v>0</v>
      </c>
      <c r="T165" s="45">
        <f>SUMIFS('IEA production stats by year'!AC:AC,'IEA production stats by year'!$E:$E,$D165,'IEA production stats by year'!$B:$B,$B165)</f>
        <v>0</v>
      </c>
      <c r="U165" s="45">
        <f>SUMIFS('IEA production stats by year'!AD:AD,'IEA production stats by year'!$E:$E,$D165,'IEA production stats by year'!$B:$B,$B165)</f>
        <v>0</v>
      </c>
      <c r="V165" s="45">
        <f>SUMIFS('IEA production stats by year'!AE:AE,'IEA production stats by year'!$E:$E,$D165,'IEA production stats by year'!$B:$B,$B165)</f>
        <v>0</v>
      </c>
      <c r="W165" s="45">
        <f>SUMIFS('IEA production stats by year'!AF:AF,'IEA production stats by year'!$E:$E,$D165,'IEA production stats by year'!$B:$B,$B165)</f>
        <v>0</v>
      </c>
      <c r="X165" s="45">
        <f>SUMIFS('IEA production stats by year'!AG:AG,'IEA production stats by year'!$E:$E,$D165,'IEA production stats by year'!$B:$B,$B165)</f>
        <v>0</v>
      </c>
      <c r="Y165" s="45">
        <f>SUMIFS('IEA production stats by year'!AH:AH,'IEA production stats by year'!$E:$E,$D165,'IEA production stats by year'!$B:$B,$B165)</f>
        <v>0</v>
      </c>
      <c r="Z165" s="45">
        <f>SUMIFS('IEA production stats by year'!AI:AI,'IEA production stats by year'!$E:$E,$D165,'IEA production stats by year'!$B:$B,$B165)</f>
        <v>0</v>
      </c>
      <c r="AA165" s="45">
        <f>SUMIFS('IEA production stats by year'!AJ:AJ,'IEA production stats by year'!$E:$E,$D165,'IEA production stats by year'!$B:$B,$B165)</f>
        <v>0</v>
      </c>
      <c r="AB165" s="45">
        <f>SUMIFS('IEA production stats by year'!AK:AK,'IEA production stats by year'!$E:$E,$D165,'IEA production stats by year'!$B:$B,$B165)</f>
        <v>0</v>
      </c>
      <c r="AC165" s="45">
        <f>SUMIFS('IEA production stats by year'!AL:AL,'IEA production stats by year'!$E:$E,$D165,'IEA production stats by year'!$B:$B,$B165)</f>
        <v>0</v>
      </c>
      <c r="AD165" s="45"/>
      <c r="AE165" s="45"/>
      <c r="AF165" s="45"/>
      <c r="AG165" s="45"/>
      <c r="AH165" s="45"/>
      <c r="AI165" s="45"/>
      <c r="AJ165" s="45"/>
      <c r="AK165" s="45"/>
      <c r="AL165" s="45"/>
      <c r="AM165" s="45"/>
      <c r="AN165" s="45"/>
      <c r="AO165" s="45"/>
      <c r="AP165" s="45"/>
      <c r="AQ165" s="45"/>
      <c r="AR165" s="45"/>
      <c r="AS165" s="45"/>
      <c r="AT165" s="45"/>
      <c r="AU165" s="45"/>
      <c r="AV165" s="45"/>
      <c r="AW165" s="45"/>
      <c r="AX165" s="45"/>
      <c r="AY165" s="45"/>
      <c r="AZ165" s="45"/>
      <c r="BA165" s="45"/>
      <c r="BB165" s="45"/>
      <c r="BC165" s="45"/>
      <c r="BD165" s="45"/>
      <c r="BE165" s="45"/>
      <c r="BF165" s="45"/>
      <c r="BG165" s="45"/>
      <c r="BH165" s="45"/>
      <c r="BI165" s="45"/>
      <c r="BJ165" s="45"/>
      <c r="BK165" s="45"/>
      <c r="BL165" s="45"/>
      <c r="BM165" s="45"/>
      <c r="BN165" s="45"/>
      <c r="BO165" s="45"/>
      <c r="BP165" s="45"/>
      <c r="BQ165" s="45"/>
      <c r="BR165" s="45"/>
      <c r="BS165" s="45"/>
      <c r="BT165" s="45"/>
      <c r="BU165" s="45"/>
      <c r="BV165" s="45"/>
      <c r="BW165" s="45"/>
      <c r="BX165" s="45"/>
      <c r="BY165" s="45"/>
      <c r="BZ165" s="45"/>
      <c r="CA165" s="45"/>
      <c r="CB165" s="45"/>
      <c r="CC165" s="45"/>
      <c r="CD165" s="45"/>
      <c r="CE165" s="45"/>
      <c r="CF165" s="45"/>
      <c r="CG165" s="45"/>
      <c r="CH165" s="45"/>
      <c r="CI165" s="45"/>
      <c r="CJ165" s="45"/>
      <c r="CK165" s="45"/>
      <c r="CL165" s="45"/>
      <c r="CM165" s="45"/>
      <c r="CN165" s="45"/>
      <c r="CO165" s="45"/>
      <c r="CP165" s="45"/>
      <c r="CQ165" s="45"/>
    </row>
    <row r="166" spans="1:95" hidden="1" x14ac:dyDescent="0.25">
      <c r="A166" s="5" t="str">
        <f>B166&amp;D166</f>
        <v>AGOSOLARTH</v>
      </c>
      <c r="B166" t="s">
        <v>59</v>
      </c>
      <c r="C166" t="str">
        <f>VLOOKUP($B166,'Lookup codes'!$A:$C,2,FALSE)</f>
        <v>Angola</v>
      </c>
      <c r="D166" t="s">
        <v>614</v>
      </c>
      <c r="E166" t="str">
        <f>VLOOKUP(D166,'Lookup codes'!R:S,2,FALSE)</f>
        <v>Solar Thermal</v>
      </c>
      <c r="F166" t="s">
        <v>794</v>
      </c>
      <c r="G166" t="s">
        <v>528</v>
      </c>
      <c r="H166" s="45">
        <f>SUMIFS('IEA production stats by year'!Q:Q,'IEA production stats by year'!$E:$E,$D166,'IEA production stats by year'!$B:$B,$B166)</f>
        <v>0</v>
      </c>
      <c r="I166" s="45">
        <f>SUMIFS('IEA production stats by year'!R:R,'IEA production stats by year'!$E:$E,$D166,'IEA production stats by year'!$B:$B,$B166)</f>
        <v>0</v>
      </c>
      <c r="J166" s="45">
        <f>SUMIFS('IEA production stats by year'!S:S,'IEA production stats by year'!$E:$E,$D166,'IEA production stats by year'!$B:$B,$B166)</f>
        <v>0</v>
      </c>
      <c r="K166" s="45">
        <f>SUMIFS('IEA production stats by year'!T:T,'IEA production stats by year'!$E:$E,$D166,'IEA production stats by year'!$B:$B,$B166)</f>
        <v>0</v>
      </c>
      <c r="L166" s="45">
        <f>SUMIFS('IEA production stats by year'!U:U,'IEA production stats by year'!$E:$E,$D166,'IEA production stats by year'!$B:$B,$B166)</f>
        <v>0</v>
      </c>
      <c r="M166" s="45">
        <f>SUMIFS('IEA production stats by year'!V:V,'IEA production stats by year'!$E:$E,$D166,'IEA production stats by year'!$B:$B,$B166)</f>
        <v>0</v>
      </c>
      <c r="N166" s="45">
        <f>SUMIFS('IEA production stats by year'!W:W,'IEA production stats by year'!$E:$E,$D166,'IEA production stats by year'!$B:$B,$B166)</f>
        <v>0</v>
      </c>
      <c r="O166" s="45">
        <f>SUMIFS('IEA production stats by year'!X:X,'IEA production stats by year'!$E:$E,$D166,'IEA production stats by year'!$B:$B,$B166)</f>
        <v>0</v>
      </c>
      <c r="P166" s="45">
        <f>SUMIFS('IEA production stats by year'!Y:Y,'IEA production stats by year'!$E:$E,$D166,'IEA production stats by year'!$B:$B,$B166)</f>
        <v>0</v>
      </c>
      <c r="Q166" s="45">
        <f>SUMIFS('IEA production stats by year'!Z:Z,'IEA production stats by year'!$E:$E,$D166,'IEA production stats by year'!$B:$B,$B166)</f>
        <v>0</v>
      </c>
      <c r="R166" s="45">
        <f>SUMIFS('IEA production stats by year'!AA:AA,'IEA production stats by year'!$E:$E,$D166,'IEA production stats by year'!$B:$B,$B166)</f>
        <v>0</v>
      </c>
      <c r="S166" s="45">
        <f>SUMIFS('IEA production stats by year'!AB:AB,'IEA production stats by year'!$E:$E,$D166,'IEA production stats by year'!$B:$B,$B166)</f>
        <v>0</v>
      </c>
      <c r="T166" s="45">
        <f>SUMIFS('IEA production stats by year'!AC:AC,'IEA production stats by year'!$E:$E,$D166,'IEA production stats by year'!$B:$B,$B166)</f>
        <v>0</v>
      </c>
      <c r="U166" s="45">
        <f>SUMIFS('IEA production stats by year'!AD:AD,'IEA production stats by year'!$E:$E,$D166,'IEA production stats by year'!$B:$B,$B166)</f>
        <v>0</v>
      </c>
      <c r="V166" s="45">
        <f>SUMIFS('IEA production stats by year'!AE:AE,'IEA production stats by year'!$E:$E,$D166,'IEA production stats by year'!$B:$B,$B166)</f>
        <v>0</v>
      </c>
      <c r="W166" s="45">
        <f>SUMIFS('IEA production stats by year'!AF:AF,'IEA production stats by year'!$E:$E,$D166,'IEA production stats by year'!$B:$B,$B166)</f>
        <v>0</v>
      </c>
      <c r="X166" s="45">
        <f>SUMIFS('IEA production stats by year'!AG:AG,'IEA production stats by year'!$E:$E,$D166,'IEA production stats by year'!$B:$B,$B166)</f>
        <v>0</v>
      </c>
      <c r="Y166" s="45">
        <f>SUMIFS('IEA production stats by year'!AH:AH,'IEA production stats by year'!$E:$E,$D166,'IEA production stats by year'!$B:$B,$B166)</f>
        <v>0</v>
      </c>
      <c r="Z166" s="45">
        <f>SUMIFS('IEA production stats by year'!AI:AI,'IEA production stats by year'!$E:$E,$D166,'IEA production stats by year'!$B:$B,$B166)</f>
        <v>0</v>
      </c>
      <c r="AA166" s="45">
        <f>SUMIFS('IEA production stats by year'!AJ:AJ,'IEA production stats by year'!$E:$E,$D166,'IEA production stats by year'!$B:$B,$B166)</f>
        <v>0</v>
      </c>
      <c r="AB166" s="45">
        <f>SUMIFS('IEA production stats by year'!AK:AK,'IEA production stats by year'!$E:$E,$D166,'IEA production stats by year'!$B:$B,$B166)</f>
        <v>0</v>
      </c>
      <c r="AC166" s="45">
        <f>SUMIFS('IEA production stats by year'!AL:AL,'IEA production stats by year'!$E:$E,$D166,'IEA production stats by year'!$B:$B,$B166)</f>
        <v>0</v>
      </c>
      <c r="AD166" s="45"/>
      <c r="AE166" s="45"/>
      <c r="AF166" s="45"/>
      <c r="AG166" s="45"/>
      <c r="AH166" s="45"/>
      <c r="AI166" s="45"/>
      <c r="AJ166" s="45"/>
      <c r="AK166" s="45"/>
      <c r="AL166" s="45"/>
      <c r="AM166" s="45"/>
      <c r="AN166" s="45"/>
      <c r="AO166" s="45"/>
      <c r="AP166" s="45"/>
      <c r="AQ166" s="45"/>
      <c r="AR166" s="45"/>
      <c r="AS166" s="45"/>
      <c r="AT166" s="45"/>
      <c r="AU166" s="45"/>
      <c r="AV166" s="45"/>
      <c r="AW166" s="45"/>
      <c r="AX166" s="45"/>
      <c r="AY166" s="45"/>
      <c r="AZ166" s="45"/>
      <c r="BA166" s="45"/>
      <c r="BB166" s="45"/>
      <c r="BC166" s="45"/>
      <c r="BD166" s="45"/>
      <c r="BE166" s="45"/>
      <c r="BF166" s="45"/>
      <c r="BG166" s="45"/>
      <c r="BH166" s="45"/>
      <c r="BI166" s="45"/>
      <c r="BJ166" s="45"/>
      <c r="BK166" s="45"/>
      <c r="BL166" s="45"/>
      <c r="BM166" s="45"/>
      <c r="BN166" s="45"/>
      <c r="BO166" s="45"/>
      <c r="BP166" s="45"/>
      <c r="BQ166" s="45"/>
      <c r="BR166" s="45"/>
      <c r="BS166" s="45"/>
      <c r="BT166" s="45"/>
      <c r="BU166" s="45"/>
      <c r="BV166" s="45"/>
      <c r="BW166" s="45"/>
      <c r="BX166" s="45"/>
      <c r="BY166" s="45"/>
      <c r="BZ166" s="45"/>
      <c r="CA166" s="45"/>
      <c r="CB166" s="45"/>
      <c r="CC166" s="45"/>
      <c r="CD166" s="45"/>
      <c r="CE166" s="45"/>
      <c r="CF166" s="45"/>
      <c r="CG166" s="45"/>
      <c r="CH166" s="45"/>
      <c r="CI166" s="45"/>
      <c r="CJ166" s="45"/>
      <c r="CK166" s="45"/>
      <c r="CL166" s="45"/>
      <c r="CM166" s="45"/>
      <c r="CN166" s="45"/>
      <c r="CO166" s="45"/>
      <c r="CP166" s="45"/>
      <c r="CQ166" s="45"/>
    </row>
    <row r="167" spans="1:95" hidden="1" x14ac:dyDescent="0.25">
      <c r="A167" s="5" t="str">
        <f>B167&amp;D167</f>
        <v>AGOTIDE</v>
      </c>
      <c r="B167" t="s">
        <v>59</v>
      </c>
      <c r="C167" t="str">
        <f>VLOOKUP($B167,'Lookup codes'!$A:$C,2,FALSE)</f>
        <v>Angola</v>
      </c>
      <c r="D167" t="s">
        <v>616</v>
      </c>
      <c r="E167" t="str">
        <f>VLOOKUP(D167,'Lookup codes'!R:S,2,FALSE)</f>
        <v>Tide, Wave and Ocean</v>
      </c>
      <c r="F167" t="s">
        <v>794</v>
      </c>
      <c r="G167" t="s">
        <v>528</v>
      </c>
      <c r="H167" s="45">
        <f>SUMIFS('IEA production stats by year'!Q:Q,'IEA production stats by year'!$E:$E,$D167,'IEA production stats by year'!$B:$B,$B167)</f>
        <v>0</v>
      </c>
      <c r="I167" s="45">
        <f>SUMIFS('IEA production stats by year'!R:R,'IEA production stats by year'!$E:$E,$D167,'IEA production stats by year'!$B:$B,$B167)</f>
        <v>0</v>
      </c>
      <c r="J167" s="45">
        <f>SUMIFS('IEA production stats by year'!S:S,'IEA production stats by year'!$E:$E,$D167,'IEA production stats by year'!$B:$B,$B167)</f>
        <v>0</v>
      </c>
      <c r="K167" s="45">
        <f>SUMIFS('IEA production stats by year'!T:T,'IEA production stats by year'!$E:$E,$D167,'IEA production stats by year'!$B:$B,$B167)</f>
        <v>0</v>
      </c>
      <c r="L167" s="45">
        <f>SUMIFS('IEA production stats by year'!U:U,'IEA production stats by year'!$E:$E,$D167,'IEA production stats by year'!$B:$B,$B167)</f>
        <v>0</v>
      </c>
      <c r="M167" s="45">
        <f>SUMIFS('IEA production stats by year'!V:V,'IEA production stats by year'!$E:$E,$D167,'IEA production stats by year'!$B:$B,$B167)</f>
        <v>0</v>
      </c>
      <c r="N167" s="45">
        <f>SUMIFS('IEA production stats by year'!W:W,'IEA production stats by year'!$E:$E,$D167,'IEA production stats by year'!$B:$B,$B167)</f>
        <v>0</v>
      </c>
      <c r="O167" s="45">
        <f>SUMIFS('IEA production stats by year'!X:X,'IEA production stats by year'!$E:$E,$D167,'IEA production stats by year'!$B:$B,$B167)</f>
        <v>0</v>
      </c>
      <c r="P167" s="45">
        <f>SUMIFS('IEA production stats by year'!Y:Y,'IEA production stats by year'!$E:$E,$D167,'IEA production stats by year'!$B:$B,$B167)</f>
        <v>0</v>
      </c>
      <c r="Q167" s="45">
        <f>SUMIFS('IEA production stats by year'!Z:Z,'IEA production stats by year'!$E:$E,$D167,'IEA production stats by year'!$B:$B,$B167)</f>
        <v>0</v>
      </c>
      <c r="R167" s="45">
        <f>SUMIFS('IEA production stats by year'!AA:AA,'IEA production stats by year'!$E:$E,$D167,'IEA production stats by year'!$B:$B,$B167)</f>
        <v>0</v>
      </c>
      <c r="S167" s="45">
        <f>SUMIFS('IEA production stats by year'!AB:AB,'IEA production stats by year'!$E:$E,$D167,'IEA production stats by year'!$B:$B,$B167)</f>
        <v>0</v>
      </c>
      <c r="T167" s="45">
        <f>SUMIFS('IEA production stats by year'!AC:AC,'IEA production stats by year'!$E:$E,$D167,'IEA production stats by year'!$B:$B,$B167)</f>
        <v>0</v>
      </c>
      <c r="U167" s="45">
        <f>SUMIFS('IEA production stats by year'!AD:AD,'IEA production stats by year'!$E:$E,$D167,'IEA production stats by year'!$B:$B,$B167)</f>
        <v>0</v>
      </c>
      <c r="V167" s="45">
        <f>SUMIFS('IEA production stats by year'!AE:AE,'IEA production stats by year'!$E:$E,$D167,'IEA production stats by year'!$B:$B,$B167)</f>
        <v>0</v>
      </c>
      <c r="W167" s="45">
        <f>SUMIFS('IEA production stats by year'!AF:AF,'IEA production stats by year'!$E:$E,$D167,'IEA production stats by year'!$B:$B,$B167)</f>
        <v>0</v>
      </c>
      <c r="X167" s="45">
        <f>SUMIFS('IEA production stats by year'!AG:AG,'IEA production stats by year'!$E:$E,$D167,'IEA production stats by year'!$B:$B,$B167)</f>
        <v>0</v>
      </c>
      <c r="Y167" s="45">
        <f>SUMIFS('IEA production stats by year'!AH:AH,'IEA production stats by year'!$E:$E,$D167,'IEA production stats by year'!$B:$B,$B167)</f>
        <v>0</v>
      </c>
      <c r="Z167" s="45">
        <f>SUMIFS('IEA production stats by year'!AI:AI,'IEA production stats by year'!$E:$E,$D167,'IEA production stats by year'!$B:$B,$B167)</f>
        <v>0</v>
      </c>
      <c r="AA167" s="45">
        <f>SUMIFS('IEA production stats by year'!AJ:AJ,'IEA production stats by year'!$E:$E,$D167,'IEA production stats by year'!$B:$B,$B167)</f>
        <v>0</v>
      </c>
      <c r="AB167" s="45">
        <f>SUMIFS('IEA production stats by year'!AK:AK,'IEA production stats by year'!$E:$E,$D167,'IEA production stats by year'!$B:$B,$B167)</f>
        <v>0</v>
      </c>
      <c r="AC167" s="45">
        <f>SUMIFS('IEA production stats by year'!AL:AL,'IEA production stats by year'!$E:$E,$D167,'IEA production stats by year'!$B:$B,$B167)</f>
        <v>0</v>
      </c>
      <c r="AD167" s="45"/>
      <c r="AE167" s="45"/>
      <c r="AF167" s="45"/>
      <c r="AG167" s="45"/>
      <c r="AH167" s="45"/>
      <c r="AI167" s="45"/>
      <c r="AJ167" s="45"/>
      <c r="AK167" s="45"/>
      <c r="AL167" s="45"/>
      <c r="AM167" s="45"/>
      <c r="AN167" s="45"/>
      <c r="AO167" s="45"/>
      <c r="AP167" s="45"/>
      <c r="AQ167" s="45"/>
      <c r="AR167" s="45"/>
      <c r="AS167" s="45"/>
      <c r="AT167" s="45"/>
      <c r="AU167" s="45"/>
      <c r="AV167" s="45"/>
      <c r="AW167" s="45"/>
      <c r="AX167" s="45"/>
      <c r="AY167" s="45"/>
      <c r="AZ167" s="45"/>
      <c r="BA167" s="45"/>
      <c r="BB167" s="45"/>
      <c r="BC167" s="45"/>
      <c r="BD167" s="45"/>
      <c r="BE167" s="45"/>
      <c r="BF167" s="45"/>
      <c r="BG167" s="45"/>
      <c r="BH167" s="45"/>
      <c r="BI167" s="45"/>
      <c r="BJ167" s="45"/>
      <c r="BK167" s="45"/>
      <c r="BL167" s="45"/>
      <c r="BM167" s="45"/>
      <c r="BN167" s="45"/>
      <c r="BO167" s="45"/>
      <c r="BP167" s="45"/>
      <c r="BQ167" s="45"/>
      <c r="BR167" s="45"/>
      <c r="BS167" s="45"/>
      <c r="BT167" s="45"/>
      <c r="BU167" s="45"/>
      <c r="BV167" s="45"/>
      <c r="BW167" s="45"/>
      <c r="BX167" s="45"/>
      <c r="BY167" s="45"/>
      <c r="BZ167" s="45"/>
      <c r="CA167" s="45"/>
      <c r="CB167" s="45"/>
      <c r="CC167" s="45"/>
      <c r="CD167" s="45"/>
      <c r="CE167" s="45"/>
      <c r="CF167" s="45"/>
      <c r="CG167" s="45"/>
      <c r="CH167" s="45"/>
      <c r="CI167" s="45"/>
      <c r="CJ167" s="45"/>
      <c r="CK167" s="45"/>
      <c r="CL167" s="45"/>
      <c r="CM167" s="45"/>
      <c r="CN167" s="45"/>
      <c r="CO167" s="45"/>
      <c r="CP167" s="45"/>
      <c r="CQ167" s="45"/>
    </row>
    <row r="168" spans="1:95" hidden="1" x14ac:dyDescent="0.25">
      <c r="A168" s="5" t="str">
        <f>B168&amp;D168</f>
        <v>AGOWIND</v>
      </c>
      <c r="B168" t="s">
        <v>59</v>
      </c>
      <c r="C168" t="str">
        <f>VLOOKUP($B168,'Lookup codes'!$A:$C,2,FALSE)</f>
        <v>Angola</v>
      </c>
      <c r="D168" t="s">
        <v>618</v>
      </c>
      <c r="E168" t="str">
        <f>VLOOKUP(D168,'Lookup codes'!R:S,2,FALSE)</f>
        <v>Wind</v>
      </c>
      <c r="F168" t="s">
        <v>794</v>
      </c>
      <c r="G168" t="s">
        <v>528</v>
      </c>
      <c r="H168" s="45">
        <f>SUMIFS('IEA production stats by year'!Q:Q,'IEA production stats by year'!$E:$E,$D168,'IEA production stats by year'!$B:$B,$B168)</f>
        <v>0</v>
      </c>
      <c r="I168" s="45">
        <f>SUMIFS('IEA production stats by year'!R:R,'IEA production stats by year'!$E:$E,$D168,'IEA production stats by year'!$B:$B,$B168)</f>
        <v>0</v>
      </c>
      <c r="J168" s="45">
        <f>SUMIFS('IEA production stats by year'!S:S,'IEA production stats by year'!$E:$E,$D168,'IEA production stats by year'!$B:$B,$B168)</f>
        <v>0</v>
      </c>
      <c r="K168" s="45">
        <f>SUMIFS('IEA production stats by year'!T:T,'IEA production stats by year'!$E:$E,$D168,'IEA production stats by year'!$B:$B,$B168)</f>
        <v>0</v>
      </c>
      <c r="L168" s="45">
        <f>SUMIFS('IEA production stats by year'!U:U,'IEA production stats by year'!$E:$E,$D168,'IEA production stats by year'!$B:$B,$B168)</f>
        <v>0</v>
      </c>
      <c r="M168" s="45">
        <f>SUMIFS('IEA production stats by year'!V:V,'IEA production stats by year'!$E:$E,$D168,'IEA production stats by year'!$B:$B,$B168)</f>
        <v>0</v>
      </c>
      <c r="N168" s="45">
        <f>SUMIFS('IEA production stats by year'!W:W,'IEA production stats by year'!$E:$E,$D168,'IEA production stats by year'!$B:$B,$B168)</f>
        <v>0</v>
      </c>
      <c r="O168" s="45">
        <f>SUMIFS('IEA production stats by year'!X:X,'IEA production stats by year'!$E:$E,$D168,'IEA production stats by year'!$B:$B,$B168)</f>
        <v>0</v>
      </c>
      <c r="P168" s="45">
        <f>SUMIFS('IEA production stats by year'!Y:Y,'IEA production stats by year'!$E:$E,$D168,'IEA production stats by year'!$B:$B,$B168)</f>
        <v>0</v>
      </c>
      <c r="Q168" s="45">
        <f>SUMIFS('IEA production stats by year'!Z:Z,'IEA production stats by year'!$E:$E,$D168,'IEA production stats by year'!$B:$B,$B168)</f>
        <v>0</v>
      </c>
      <c r="R168" s="45">
        <f>SUMIFS('IEA production stats by year'!AA:AA,'IEA production stats by year'!$E:$E,$D168,'IEA production stats by year'!$B:$B,$B168)</f>
        <v>0</v>
      </c>
      <c r="S168" s="45">
        <f>SUMIFS('IEA production stats by year'!AB:AB,'IEA production stats by year'!$E:$E,$D168,'IEA production stats by year'!$B:$B,$B168)</f>
        <v>0</v>
      </c>
      <c r="T168" s="45">
        <f>SUMIFS('IEA production stats by year'!AC:AC,'IEA production stats by year'!$E:$E,$D168,'IEA production stats by year'!$B:$B,$B168)</f>
        <v>0</v>
      </c>
      <c r="U168" s="45">
        <f>SUMIFS('IEA production stats by year'!AD:AD,'IEA production stats by year'!$E:$E,$D168,'IEA production stats by year'!$B:$B,$B168)</f>
        <v>0</v>
      </c>
      <c r="V168" s="45">
        <f>SUMIFS('IEA production stats by year'!AE:AE,'IEA production stats by year'!$E:$E,$D168,'IEA production stats by year'!$B:$B,$B168)</f>
        <v>0</v>
      </c>
      <c r="W168" s="45">
        <f>SUMIFS('IEA production stats by year'!AF:AF,'IEA production stats by year'!$E:$E,$D168,'IEA production stats by year'!$B:$B,$B168)</f>
        <v>0</v>
      </c>
      <c r="X168" s="45">
        <f>SUMIFS('IEA production stats by year'!AG:AG,'IEA production stats by year'!$E:$E,$D168,'IEA production stats by year'!$B:$B,$B168)</f>
        <v>0</v>
      </c>
      <c r="Y168" s="45">
        <f>SUMIFS('IEA production stats by year'!AH:AH,'IEA production stats by year'!$E:$E,$D168,'IEA production stats by year'!$B:$B,$B168)</f>
        <v>0</v>
      </c>
      <c r="Z168" s="45">
        <f>SUMIFS('IEA production stats by year'!AI:AI,'IEA production stats by year'!$E:$E,$D168,'IEA production stats by year'!$B:$B,$B168)</f>
        <v>0</v>
      </c>
      <c r="AA168" s="45">
        <f>SUMIFS('IEA production stats by year'!AJ:AJ,'IEA production stats by year'!$E:$E,$D168,'IEA production stats by year'!$B:$B,$B168)</f>
        <v>0</v>
      </c>
      <c r="AB168" s="45">
        <f>SUMIFS('IEA production stats by year'!AK:AK,'IEA production stats by year'!$E:$E,$D168,'IEA production stats by year'!$B:$B,$B168)</f>
        <v>0</v>
      </c>
      <c r="AC168" s="45">
        <f>SUMIFS('IEA production stats by year'!AL:AL,'IEA production stats by year'!$E:$E,$D168,'IEA production stats by year'!$B:$B,$B168)</f>
        <v>0</v>
      </c>
      <c r="AD168" s="45"/>
      <c r="AE168" s="45"/>
      <c r="AF168" s="45"/>
      <c r="AG168" s="45"/>
      <c r="AH168" s="45"/>
      <c r="AI168" s="45"/>
      <c r="AJ168" s="45"/>
      <c r="AK168" s="45"/>
      <c r="AL168" s="45"/>
      <c r="AM168" s="45"/>
      <c r="AN168" s="45"/>
      <c r="AO168" s="45"/>
      <c r="AP168" s="45"/>
      <c r="AQ168" s="45"/>
      <c r="AR168" s="45"/>
      <c r="AS168" s="45"/>
      <c r="AT168" s="45"/>
      <c r="AU168" s="45"/>
      <c r="AV168" s="45"/>
      <c r="AW168" s="45"/>
      <c r="AX168" s="45"/>
      <c r="AY168" s="45"/>
      <c r="AZ168" s="45"/>
      <c r="BA168" s="45"/>
      <c r="BB168" s="45"/>
      <c r="BC168" s="45"/>
      <c r="BD168" s="45"/>
      <c r="BE168" s="45"/>
      <c r="BF168" s="45"/>
      <c r="BG168" s="45"/>
      <c r="BH168" s="45"/>
      <c r="BI168" s="45"/>
      <c r="BJ168" s="45"/>
      <c r="BK168" s="45"/>
      <c r="BL168" s="45"/>
      <c r="BM168" s="45"/>
      <c r="BN168" s="45"/>
      <c r="BO168" s="45"/>
      <c r="BP168" s="45"/>
      <c r="BQ168" s="45"/>
      <c r="BR168" s="45"/>
      <c r="BS168" s="45"/>
      <c r="BT168" s="45"/>
      <c r="BU168" s="45"/>
      <c r="BV168" s="45"/>
      <c r="BW168" s="45"/>
      <c r="BX168" s="45"/>
      <c r="BY168" s="45"/>
      <c r="BZ168" s="45"/>
      <c r="CA168" s="45"/>
      <c r="CB168" s="45"/>
      <c r="CC168" s="45"/>
      <c r="CD168" s="45"/>
      <c r="CE168" s="45"/>
      <c r="CF168" s="45"/>
      <c r="CG168" s="45"/>
      <c r="CH168" s="45"/>
      <c r="CI168" s="45"/>
      <c r="CJ168" s="45"/>
      <c r="CK168" s="45"/>
      <c r="CL168" s="45"/>
      <c r="CM168" s="45"/>
      <c r="CN168" s="45"/>
      <c r="CO168" s="45"/>
      <c r="CP168" s="45"/>
      <c r="CQ168" s="45"/>
    </row>
    <row r="169" spans="1:95" hidden="1" x14ac:dyDescent="0.25">
      <c r="A169" s="5" t="str">
        <f>B169&amp;D169</f>
        <v>AGOMUNWASTER</v>
      </c>
      <c r="B169" t="s">
        <v>59</v>
      </c>
      <c r="C169" t="str">
        <f>VLOOKUP($B169,'Lookup codes'!$A:$C,2,FALSE)</f>
        <v>Angola</v>
      </c>
      <c r="D169" t="s">
        <v>622</v>
      </c>
      <c r="E169" t="str">
        <f>VLOOKUP(D169,'Lookup codes'!R:S,2,FALSE)</f>
        <v>Renewable Municipal Waste</v>
      </c>
      <c r="F169" t="s">
        <v>794</v>
      </c>
      <c r="G169" t="s">
        <v>528</v>
      </c>
      <c r="H169" s="45">
        <f>SUMIFS('IEA production stats by year'!Q:Q,'IEA production stats by year'!$E:$E,$D169,'IEA production stats by year'!$B:$B,$B169)</f>
        <v>0</v>
      </c>
      <c r="I169" s="45">
        <f>SUMIFS('IEA production stats by year'!R:R,'IEA production stats by year'!$E:$E,$D169,'IEA production stats by year'!$B:$B,$B169)</f>
        <v>0</v>
      </c>
      <c r="J169" s="45">
        <f>SUMIFS('IEA production stats by year'!S:S,'IEA production stats by year'!$E:$E,$D169,'IEA production stats by year'!$B:$B,$B169)</f>
        <v>0</v>
      </c>
      <c r="K169" s="45">
        <f>SUMIFS('IEA production stats by year'!T:T,'IEA production stats by year'!$E:$E,$D169,'IEA production stats by year'!$B:$B,$B169)</f>
        <v>0</v>
      </c>
      <c r="L169" s="45">
        <f>SUMIFS('IEA production stats by year'!U:U,'IEA production stats by year'!$E:$E,$D169,'IEA production stats by year'!$B:$B,$B169)</f>
        <v>0</v>
      </c>
      <c r="M169" s="45">
        <f>SUMIFS('IEA production stats by year'!V:V,'IEA production stats by year'!$E:$E,$D169,'IEA production stats by year'!$B:$B,$B169)</f>
        <v>0</v>
      </c>
      <c r="N169" s="45">
        <f>SUMIFS('IEA production stats by year'!W:W,'IEA production stats by year'!$E:$E,$D169,'IEA production stats by year'!$B:$B,$B169)</f>
        <v>0</v>
      </c>
      <c r="O169" s="45">
        <f>SUMIFS('IEA production stats by year'!X:X,'IEA production stats by year'!$E:$E,$D169,'IEA production stats by year'!$B:$B,$B169)</f>
        <v>0</v>
      </c>
      <c r="P169" s="45">
        <f>SUMIFS('IEA production stats by year'!Y:Y,'IEA production stats by year'!$E:$E,$D169,'IEA production stats by year'!$B:$B,$B169)</f>
        <v>0</v>
      </c>
      <c r="Q169" s="45">
        <f>SUMIFS('IEA production stats by year'!Z:Z,'IEA production stats by year'!$E:$E,$D169,'IEA production stats by year'!$B:$B,$B169)</f>
        <v>0</v>
      </c>
      <c r="R169" s="45">
        <f>SUMIFS('IEA production stats by year'!AA:AA,'IEA production stats by year'!$E:$E,$D169,'IEA production stats by year'!$B:$B,$B169)</f>
        <v>0</v>
      </c>
      <c r="S169" s="45">
        <f>SUMIFS('IEA production stats by year'!AB:AB,'IEA production stats by year'!$E:$E,$D169,'IEA production stats by year'!$B:$B,$B169)</f>
        <v>0</v>
      </c>
      <c r="T169" s="45">
        <f>SUMIFS('IEA production stats by year'!AC:AC,'IEA production stats by year'!$E:$E,$D169,'IEA production stats by year'!$B:$B,$B169)</f>
        <v>0</v>
      </c>
      <c r="U169" s="45">
        <f>SUMIFS('IEA production stats by year'!AD:AD,'IEA production stats by year'!$E:$E,$D169,'IEA production stats by year'!$B:$B,$B169)</f>
        <v>0</v>
      </c>
      <c r="V169" s="45">
        <f>SUMIFS('IEA production stats by year'!AE:AE,'IEA production stats by year'!$E:$E,$D169,'IEA production stats by year'!$B:$B,$B169)</f>
        <v>0</v>
      </c>
      <c r="W169" s="45">
        <f>SUMIFS('IEA production stats by year'!AF:AF,'IEA production stats by year'!$E:$E,$D169,'IEA production stats by year'!$B:$B,$B169)</f>
        <v>0</v>
      </c>
      <c r="X169" s="45">
        <f>SUMIFS('IEA production stats by year'!AG:AG,'IEA production stats by year'!$E:$E,$D169,'IEA production stats by year'!$B:$B,$B169)</f>
        <v>0</v>
      </c>
      <c r="Y169" s="45">
        <f>SUMIFS('IEA production stats by year'!AH:AH,'IEA production stats by year'!$E:$E,$D169,'IEA production stats by year'!$B:$B,$B169)</f>
        <v>0</v>
      </c>
      <c r="Z169" s="45">
        <f>SUMIFS('IEA production stats by year'!AI:AI,'IEA production stats by year'!$E:$E,$D169,'IEA production stats by year'!$B:$B,$B169)</f>
        <v>0</v>
      </c>
      <c r="AA169" s="45">
        <f>SUMIFS('IEA production stats by year'!AJ:AJ,'IEA production stats by year'!$E:$E,$D169,'IEA production stats by year'!$B:$B,$B169)</f>
        <v>0</v>
      </c>
      <c r="AB169" s="45">
        <f>SUMIFS('IEA production stats by year'!AK:AK,'IEA production stats by year'!$E:$E,$D169,'IEA production stats by year'!$B:$B,$B169)</f>
        <v>0</v>
      </c>
      <c r="AC169" s="45">
        <f>SUMIFS('IEA production stats by year'!AL:AL,'IEA production stats by year'!$E:$E,$D169,'IEA production stats by year'!$B:$B,$B169)</f>
        <v>0</v>
      </c>
      <c r="AD169" s="45"/>
      <c r="AE169" s="45"/>
      <c r="AF169" s="45"/>
      <c r="AG169" s="45"/>
      <c r="AH169" s="45"/>
      <c r="AI169" s="45"/>
      <c r="AJ169" s="45"/>
      <c r="AK169" s="45"/>
      <c r="AL169" s="45"/>
      <c r="AM169" s="45"/>
      <c r="AN169" s="45"/>
      <c r="AO169" s="45"/>
      <c r="AP169" s="45"/>
      <c r="AQ169" s="45"/>
      <c r="AR169" s="45"/>
      <c r="AS169" s="45"/>
      <c r="AT169" s="45"/>
      <c r="AU169" s="45"/>
      <c r="AV169" s="45"/>
      <c r="AW169" s="45"/>
      <c r="AX169" s="45"/>
      <c r="AY169" s="45"/>
      <c r="AZ169" s="45"/>
      <c r="BA169" s="45"/>
      <c r="BB169" s="45"/>
      <c r="BC169" s="45"/>
      <c r="BD169" s="45"/>
      <c r="BE169" s="45"/>
      <c r="BF169" s="45"/>
      <c r="BG169" s="45"/>
      <c r="BH169" s="45"/>
      <c r="BI169" s="45"/>
      <c r="BJ169" s="45"/>
      <c r="BK169" s="45"/>
      <c r="BL169" s="45"/>
      <c r="BM169" s="45"/>
      <c r="BN169" s="45"/>
      <c r="BO169" s="45"/>
      <c r="BP169" s="45"/>
      <c r="BQ169" s="45"/>
      <c r="BR169" s="45"/>
      <c r="BS169" s="45"/>
      <c r="BT169" s="45"/>
      <c r="BU169" s="45"/>
      <c r="BV169" s="45"/>
      <c r="BW169" s="45"/>
      <c r="BX169" s="45"/>
      <c r="BY169" s="45"/>
      <c r="BZ169" s="45"/>
      <c r="CA169" s="45"/>
      <c r="CB169" s="45"/>
      <c r="CC169" s="45"/>
      <c r="CD169" s="45"/>
      <c r="CE169" s="45"/>
      <c r="CF169" s="45"/>
      <c r="CG169" s="45"/>
      <c r="CH169" s="45"/>
      <c r="CI169" s="45"/>
      <c r="CJ169" s="45"/>
      <c r="CK169" s="45"/>
      <c r="CL169" s="45"/>
      <c r="CM169" s="45"/>
      <c r="CN169" s="45"/>
      <c r="CO169" s="45"/>
      <c r="CP169" s="45"/>
      <c r="CQ169" s="45"/>
    </row>
    <row r="170" spans="1:95" hidden="1" x14ac:dyDescent="0.25">
      <c r="A170" s="5" t="str">
        <f>B170&amp;D170</f>
        <v>AGOCHARCOAL</v>
      </c>
      <c r="B170" t="s">
        <v>59</v>
      </c>
      <c r="C170" t="str">
        <f>VLOOKUP($B170,'Lookup codes'!$A:$C,2,FALSE)</f>
        <v>Angola</v>
      </c>
      <c r="D170" t="s">
        <v>626</v>
      </c>
      <c r="E170" t="str">
        <f>VLOOKUP(D170,'Lookup codes'!R:S,2,FALSE)</f>
        <v>Charcoal</v>
      </c>
      <c r="F170" t="s">
        <v>794</v>
      </c>
      <c r="G170" t="s">
        <v>528</v>
      </c>
      <c r="H170" s="45">
        <f>SUMIFS('IEA production stats by year'!Q:Q,'IEA production stats by year'!$E:$E,$D170,'IEA production stats by year'!$B:$B,$B170)</f>
        <v>0</v>
      </c>
      <c r="I170" s="45">
        <f>SUMIFS('IEA production stats by year'!R:R,'IEA production stats by year'!$E:$E,$D170,'IEA production stats by year'!$B:$B,$B170)</f>
        <v>0</v>
      </c>
      <c r="J170" s="45">
        <f>SUMIFS('IEA production stats by year'!S:S,'IEA production stats by year'!$E:$E,$D170,'IEA production stats by year'!$B:$B,$B170)</f>
        <v>0</v>
      </c>
      <c r="K170" s="45">
        <f>SUMIFS('IEA production stats by year'!T:T,'IEA production stats by year'!$E:$E,$D170,'IEA production stats by year'!$B:$B,$B170)</f>
        <v>0</v>
      </c>
      <c r="L170" s="45">
        <f>SUMIFS('IEA production stats by year'!U:U,'IEA production stats by year'!$E:$E,$D170,'IEA production stats by year'!$B:$B,$B170)</f>
        <v>0</v>
      </c>
      <c r="M170" s="45">
        <f>SUMIFS('IEA production stats by year'!V:V,'IEA production stats by year'!$E:$E,$D170,'IEA production stats by year'!$B:$B,$B170)</f>
        <v>0</v>
      </c>
      <c r="N170" s="45">
        <f>SUMIFS('IEA production stats by year'!W:W,'IEA production stats by year'!$E:$E,$D170,'IEA production stats by year'!$B:$B,$B170)</f>
        <v>0</v>
      </c>
      <c r="O170" s="45">
        <f>SUMIFS('IEA production stats by year'!X:X,'IEA production stats by year'!$E:$E,$D170,'IEA production stats by year'!$B:$B,$B170)</f>
        <v>0</v>
      </c>
      <c r="P170" s="45">
        <f>SUMIFS('IEA production stats by year'!Y:Y,'IEA production stats by year'!$E:$E,$D170,'IEA production stats by year'!$B:$B,$B170)</f>
        <v>0</v>
      </c>
      <c r="Q170" s="45">
        <f>SUMIFS('IEA production stats by year'!Z:Z,'IEA production stats by year'!$E:$E,$D170,'IEA production stats by year'!$B:$B,$B170)</f>
        <v>0</v>
      </c>
      <c r="R170" s="45">
        <f>SUMIFS('IEA production stats by year'!AA:AA,'IEA production stats by year'!$E:$E,$D170,'IEA production stats by year'!$B:$B,$B170)</f>
        <v>0</v>
      </c>
      <c r="S170" s="45">
        <f>SUMIFS('IEA production stats by year'!AB:AB,'IEA production stats by year'!$E:$E,$D170,'IEA production stats by year'!$B:$B,$B170)</f>
        <v>0</v>
      </c>
      <c r="T170" s="45">
        <f>SUMIFS('IEA production stats by year'!AC:AC,'IEA production stats by year'!$E:$E,$D170,'IEA production stats by year'!$B:$B,$B170)</f>
        <v>0</v>
      </c>
      <c r="U170" s="45">
        <f>SUMIFS('IEA production stats by year'!AD:AD,'IEA production stats by year'!$E:$E,$D170,'IEA production stats by year'!$B:$B,$B170)</f>
        <v>0</v>
      </c>
      <c r="V170" s="45">
        <f>SUMIFS('IEA production stats by year'!AE:AE,'IEA production stats by year'!$E:$E,$D170,'IEA production stats by year'!$B:$B,$B170)</f>
        <v>0</v>
      </c>
      <c r="W170" s="45">
        <f>SUMIFS('IEA production stats by year'!AF:AF,'IEA production stats by year'!$E:$E,$D170,'IEA production stats by year'!$B:$B,$B170)</f>
        <v>0</v>
      </c>
      <c r="X170" s="45">
        <f>SUMIFS('IEA production stats by year'!AG:AG,'IEA production stats by year'!$E:$E,$D170,'IEA production stats by year'!$B:$B,$B170)</f>
        <v>0</v>
      </c>
      <c r="Y170" s="45">
        <f>SUMIFS('IEA production stats by year'!AH:AH,'IEA production stats by year'!$E:$E,$D170,'IEA production stats by year'!$B:$B,$B170)</f>
        <v>0</v>
      </c>
      <c r="Z170" s="45">
        <f>SUMIFS('IEA production stats by year'!AI:AI,'IEA production stats by year'!$E:$E,$D170,'IEA production stats by year'!$B:$B,$B170)</f>
        <v>0</v>
      </c>
      <c r="AA170" s="45">
        <f>SUMIFS('IEA production stats by year'!AJ:AJ,'IEA production stats by year'!$E:$E,$D170,'IEA production stats by year'!$B:$B,$B170)</f>
        <v>0</v>
      </c>
      <c r="AB170" s="45">
        <f>SUMIFS('IEA production stats by year'!AK:AK,'IEA production stats by year'!$E:$E,$D170,'IEA production stats by year'!$B:$B,$B170)</f>
        <v>0</v>
      </c>
      <c r="AC170" s="45">
        <f>SUMIFS('IEA production stats by year'!AL:AL,'IEA production stats by year'!$E:$E,$D170,'IEA production stats by year'!$B:$B,$B170)</f>
        <v>0</v>
      </c>
      <c r="AD170" s="45"/>
      <c r="AE170" s="45"/>
      <c r="AF170" s="45"/>
      <c r="AG170" s="45"/>
      <c r="AH170" s="45"/>
      <c r="AI170" s="45"/>
      <c r="AJ170" s="45"/>
      <c r="AK170" s="45"/>
      <c r="AL170" s="45"/>
      <c r="AM170" s="45"/>
      <c r="AN170" s="45"/>
      <c r="AO170" s="45"/>
      <c r="AP170" s="45"/>
      <c r="AQ170" s="45"/>
      <c r="AR170" s="45"/>
      <c r="AS170" s="45"/>
      <c r="AT170" s="45"/>
      <c r="AU170" s="45"/>
      <c r="AV170" s="45"/>
      <c r="AW170" s="45"/>
      <c r="AX170" s="45"/>
      <c r="AY170" s="45"/>
      <c r="AZ170" s="45"/>
      <c r="BA170" s="45"/>
      <c r="BB170" s="45"/>
      <c r="BC170" s="45"/>
      <c r="BD170" s="45"/>
      <c r="BE170" s="45"/>
      <c r="BF170" s="45"/>
      <c r="BG170" s="45"/>
      <c r="BH170" s="45"/>
      <c r="BI170" s="45"/>
      <c r="BJ170" s="45"/>
      <c r="BK170" s="45"/>
      <c r="BL170" s="45"/>
      <c r="BM170" s="45"/>
      <c r="BN170" s="45"/>
      <c r="BO170" s="45"/>
      <c r="BP170" s="45"/>
      <c r="BQ170" s="45"/>
      <c r="BR170" s="45"/>
      <c r="BS170" s="45"/>
      <c r="BT170" s="45"/>
      <c r="BU170" s="45"/>
      <c r="BV170" s="45"/>
      <c r="BW170" s="45"/>
      <c r="BX170" s="45"/>
      <c r="BY170" s="45"/>
      <c r="BZ170" s="45"/>
      <c r="CA170" s="45"/>
      <c r="CB170" s="45"/>
      <c r="CC170" s="45"/>
      <c r="CD170" s="45"/>
      <c r="CE170" s="45"/>
      <c r="CF170" s="45"/>
      <c r="CG170" s="45"/>
      <c r="CH170" s="45"/>
      <c r="CI170" s="45"/>
      <c r="CJ170" s="45"/>
      <c r="CK170" s="45"/>
      <c r="CL170" s="45"/>
      <c r="CM170" s="45"/>
      <c r="CN170" s="45"/>
      <c r="CO170" s="45"/>
      <c r="CP170" s="45"/>
      <c r="CQ170" s="45"/>
    </row>
    <row r="171" spans="1:95" hidden="1" x14ac:dyDescent="0.25">
      <c r="A171" s="5" t="str">
        <f>B171&amp;D171</f>
        <v>AGOBIOGASOL</v>
      </c>
      <c r="B171" t="s">
        <v>59</v>
      </c>
      <c r="C171" t="str">
        <f>VLOOKUP($B171,'Lookup codes'!$A:$C,2,FALSE)</f>
        <v>Angola</v>
      </c>
      <c r="D171" t="s">
        <v>628</v>
      </c>
      <c r="E171" t="str">
        <f>VLOOKUP(D171,'Lookup codes'!R:S,2,FALSE)</f>
        <v>Biogasoline</v>
      </c>
      <c r="F171" t="s">
        <v>794</v>
      </c>
      <c r="G171" t="s">
        <v>528</v>
      </c>
      <c r="H171" s="45">
        <f>SUMIFS('IEA production stats by year'!Q:Q,'IEA production stats by year'!$E:$E,$D171,'IEA production stats by year'!$B:$B,$B171)</f>
        <v>0</v>
      </c>
      <c r="I171" s="45">
        <f>SUMIFS('IEA production stats by year'!R:R,'IEA production stats by year'!$E:$E,$D171,'IEA production stats by year'!$B:$B,$B171)</f>
        <v>0</v>
      </c>
      <c r="J171" s="45">
        <f>SUMIFS('IEA production stats by year'!S:S,'IEA production stats by year'!$E:$E,$D171,'IEA production stats by year'!$B:$B,$B171)</f>
        <v>0</v>
      </c>
      <c r="K171" s="45">
        <f>SUMIFS('IEA production stats by year'!T:T,'IEA production stats by year'!$E:$E,$D171,'IEA production stats by year'!$B:$B,$B171)</f>
        <v>0</v>
      </c>
      <c r="L171" s="45">
        <f>SUMIFS('IEA production stats by year'!U:U,'IEA production stats by year'!$E:$E,$D171,'IEA production stats by year'!$B:$B,$B171)</f>
        <v>0</v>
      </c>
      <c r="M171" s="45">
        <f>SUMIFS('IEA production stats by year'!V:V,'IEA production stats by year'!$E:$E,$D171,'IEA production stats by year'!$B:$B,$B171)</f>
        <v>0</v>
      </c>
      <c r="N171" s="45">
        <f>SUMIFS('IEA production stats by year'!W:W,'IEA production stats by year'!$E:$E,$D171,'IEA production stats by year'!$B:$B,$B171)</f>
        <v>0</v>
      </c>
      <c r="O171" s="45">
        <f>SUMIFS('IEA production stats by year'!X:X,'IEA production stats by year'!$E:$E,$D171,'IEA production stats by year'!$B:$B,$B171)</f>
        <v>0</v>
      </c>
      <c r="P171" s="45">
        <f>SUMIFS('IEA production stats by year'!Y:Y,'IEA production stats by year'!$E:$E,$D171,'IEA production stats by year'!$B:$B,$B171)</f>
        <v>0</v>
      </c>
      <c r="Q171" s="45">
        <f>SUMIFS('IEA production stats by year'!Z:Z,'IEA production stats by year'!$E:$E,$D171,'IEA production stats by year'!$B:$B,$B171)</f>
        <v>0</v>
      </c>
      <c r="R171" s="45">
        <f>SUMIFS('IEA production stats by year'!AA:AA,'IEA production stats by year'!$E:$E,$D171,'IEA production stats by year'!$B:$B,$B171)</f>
        <v>0</v>
      </c>
      <c r="S171" s="45">
        <f>SUMIFS('IEA production stats by year'!AB:AB,'IEA production stats by year'!$E:$E,$D171,'IEA production stats by year'!$B:$B,$B171)</f>
        <v>0</v>
      </c>
      <c r="T171" s="45">
        <f>SUMIFS('IEA production stats by year'!AC:AC,'IEA production stats by year'!$E:$E,$D171,'IEA production stats by year'!$B:$B,$B171)</f>
        <v>0</v>
      </c>
      <c r="U171" s="45">
        <f>SUMIFS('IEA production stats by year'!AD:AD,'IEA production stats by year'!$E:$E,$D171,'IEA production stats by year'!$B:$B,$B171)</f>
        <v>0</v>
      </c>
      <c r="V171" s="45">
        <f>SUMIFS('IEA production stats by year'!AE:AE,'IEA production stats by year'!$E:$E,$D171,'IEA production stats by year'!$B:$B,$B171)</f>
        <v>0</v>
      </c>
      <c r="W171" s="45">
        <f>SUMIFS('IEA production stats by year'!AF:AF,'IEA production stats by year'!$E:$E,$D171,'IEA production stats by year'!$B:$B,$B171)</f>
        <v>0</v>
      </c>
      <c r="X171" s="45">
        <f>SUMIFS('IEA production stats by year'!AG:AG,'IEA production stats by year'!$E:$E,$D171,'IEA production stats by year'!$B:$B,$B171)</f>
        <v>0</v>
      </c>
      <c r="Y171" s="45">
        <f>SUMIFS('IEA production stats by year'!AH:AH,'IEA production stats by year'!$E:$E,$D171,'IEA production stats by year'!$B:$B,$B171)</f>
        <v>0</v>
      </c>
      <c r="Z171" s="45">
        <f>SUMIFS('IEA production stats by year'!AI:AI,'IEA production stats by year'!$E:$E,$D171,'IEA production stats by year'!$B:$B,$B171)</f>
        <v>0</v>
      </c>
      <c r="AA171" s="45">
        <f>SUMIFS('IEA production stats by year'!AJ:AJ,'IEA production stats by year'!$E:$E,$D171,'IEA production stats by year'!$B:$B,$B171)</f>
        <v>0</v>
      </c>
      <c r="AB171" s="45">
        <f>SUMIFS('IEA production stats by year'!AK:AK,'IEA production stats by year'!$E:$E,$D171,'IEA production stats by year'!$B:$B,$B171)</f>
        <v>0</v>
      </c>
      <c r="AC171" s="45">
        <f>SUMIFS('IEA production stats by year'!AL:AL,'IEA production stats by year'!$E:$E,$D171,'IEA production stats by year'!$B:$B,$B171)</f>
        <v>0</v>
      </c>
      <c r="AD171" s="45"/>
      <c r="AE171" s="45"/>
      <c r="AF171" s="45"/>
      <c r="AG171" s="45"/>
      <c r="AH171" s="45"/>
      <c r="AI171" s="45"/>
      <c r="AJ171" s="45"/>
      <c r="AK171" s="45"/>
      <c r="AL171" s="45"/>
      <c r="AM171" s="45"/>
      <c r="AN171" s="45"/>
      <c r="AO171" s="45"/>
      <c r="AP171" s="45"/>
      <c r="AQ171" s="45"/>
      <c r="AR171" s="45"/>
      <c r="AS171" s="45"/>
      <c r="AT171" s="45"/>
      <c r="AU171" s="45"/>
      <c r="AV171" s="45"/>
      <c r="AW171" s="45"/>
      <c r="AX171" s="45"/>
      <c r="AY171" s="45"/>
      <c r="AZ171" s="45"/>
      <c r="BA171" s="45"/>
      <c r="BB171" s="45"/>
      <c r="BC171" s="45"/>
      <c r="BD171" s="45"/>
      <c r="BE171" s="45"/>
      <c r="BF171" s="45"/>
      <c r="BG171" s="45"/>
      <c r="BH171" s="45"/>
      <c r="BI171" s="45"/>
      <c r="BJ171" s="45"/>
      <c r="BK171" s="45"/>
      <c r="BL171" s="45"/>
      <c r="BM171" s="45"/>
      <c r="BN171" s="45"/>
      <c r="BO171" s="45"/>
      <c r="BP171" s="45"/>
      <c r="BQ171" s="45"/>
      <c r="BR171" s="45"/>
      <c r="BS171" s="45"/>
      <c r="BT171" s="45"/>
      <c r="BU171" s="45"/>
      <c r="BV171" s="45"/>
      <c r="BW171" s="45"/>
      <c r="BX171" s="45"/>
      <c r="BY171" s="45"/>
      <c r="BZ171" s="45"/>
      <c r="CA171" s="45"/>
      <c r="CB171" s="45"/>
      <c r="CC171" s="45"/>
      <c r="CD171" s="45"/>
      <c r="CE171" s="45"/>
      <c r="CF171" s="45"/>
      <c r="CG171" s="45"/>
      <c r="CH171" s="45"/>
      <c r="CI171" s="45"/>
      <c r="CJ171" s="45"/>
      <c r="CK171" s="45"/>
      <c r="CL171" s="45"/>
      <c r="CM171" s="45"/>
      <c r="CN171" s="45"/>
      <c r="CO171" s="45"/>
      <c r="CP171" s="45"/>
      <c r="CQ171" s="45"/>
    </row>
    <row r="172" spans="1:95" hidden="1" x14ac:dyDescent="0.25">
      <c r="A172" s="5" t="str">
        <f>B172&amp;D172</f>
        <v>AGOBIODIESEL</v>
      </c>
      <c r="B172" t="s">
        <v>59</v>
      </c>
      <c r="C172" t="str">
        <f>VLOOKUP($B172,'Lookup codes'!$A:$C,2,FALSE)</f>
        <v>Angola</v>
      </c>
      <c r="D172" t="s">
        <v>630</v>
      </c>
      <c r="E172" t="str">
        <f>VLOOKUP(D172,'Lookup codes'!R:S,2,FALSE)</f>
        <v>Biodiesel</v>
      </c>
      <c r="F172" t="s">
        <v>794</v>
      </c>
      <c r="G172" t="s">
        <v>528</v>
      </c>
      <c r="H172" s="45">
        <f>SUMIFS('IEA production stats by year'!Q:Q,'IEA production stats by year'!$E:$E,$D172,'IEA production stats by year'!$B:$B,$B172)</f>
        <v>0</v>
      </c>
      <c r="I172" s="45">
        <f>SUMIFS('IEA production stats by year'!R:R,'IEA production stats by year'!$E:$E,$D172,'IEA production stats by year'!$B:$B,$B172)</f>
        <v>0</v>
      </c>
      <c r="J172" s="45">
        <f>SUMIFS('IEA production stats by year'!S:S,'IEA production stats by year'!$E:$E,$D172,'IEA production stats by year'!$B:$B,$B172)</f>
        <v>0</v>
      </c>
      <c r="K172" s="45">
        <f>SUMIFS('IEA production stats by year'!T:T,'IEA production stats by year'!$E:$E,$D172,'IEA production stats by year'!$B:$B,$B172)</f>
        <v>0</v>
      </c>
      <c r="L172" s="45">
        <f>SUMIFS('IEA production stats by year'!U:U,'IEA production stats by year'!$E:$E,$D172,'IEA production stats by year'!$B:$B,$B172)</f>
        <v>0</v>
      </c>
      <c r="M172" s="45">
        <f>SUMIFS('IEA production stats by year'!V:V,'IEA production stats by year'!$E:$E,$D172,'IEA production stats by year'!$B:$B,$B172)</f>
        <v>0</v>
      </c>
      <c r="N172" s="45">
        <f>SUMIFS('IEA production stats by year'!W:W,'IEA production stats by year'!$E:$E,$D172,'IEA production stats by year'!$B:$B,$B172)</f>
        <v>0</v>
      </c>
      <c r="O172" s="45">
        <f>SUMIFS('IEA production stats by year'!X:X,'IEA production stats by year'!$E:$E,$D172,'IEA production stats by year'!$B:$B,$B172)</f>
        <v>0</v>
      </c>
      <c r="P172" s="45">
        <f>SUMIFS('IEA production stats by year'!Y:Y,'IEA production stats by year'!$E:$E,$D172,'IEA production stats by year'!$B:$B,$B172)</f>
        <v>0</v>
      </c>
      <c r="Q172" s="45">
        <f>SUMIFS('IEA production stats by year'!Z:Z,'IEA production stats by year'!$E:$E,$D172,'IEA production stats by year'!$B:$B,$B172)</f>
        <v>0</v>
      </c>
      <c r="R172" s="45">
        <f>SUMIFS('IEA production stats by year'!AA:AA,'IEA production stats by year'!$E:$E,$D172,'IEA production stats by year'!$B:$B,$B172)</f>
        <v>0</v>
      </c>
      <c r="S172" s="45">
        <f>SUMIFS('IEA production stats by year'!AB:AB,'IEA production stats by year'!$E:$E,$D172,'IEA production stats by year'!$B:$B,$B172)</f>
        <v>0</v>
      </c>
      <c r="T172" s="45">
        <f>SUMIFS('IEA production stats by year'!AC:AC,'IEA production stats by year'!$E:$E,$D172,'IEA production stats by year'!$B:$B,$B172)</f>
        <v>0</v>
      </c>
      <c r="U172" s="45">
        <f>SUMIFS('IEA production stats by year'!AD:AD,'IEA production stats by year'!$E:$E,$D172,'IEA production stats by year'!$B:$B,$B172)</f>
        <v>0</v>
      </c>
      <c r="V172" s="45">
        <f>SUMIFS('IEA production stats by year'!AE:AE,'IEA production stats by year'!$E:$E,$D172,'IEA production stats by year'!$B:$B,$B172)</f>
        <v>0</v>
      </c>
      <c r="W172" s="45">
        <f>SUMIFS('IEA production stats by year'!AF:AF,'IEA production stats by year'!$E:$E,$D172,'IEA production stats by year'!$B:$B,$B172)</f>
        <v>0</v>
      </c>
      <c r="X172" s="45">
        <f>SUMIFS('IEA production stats by year'!AG:AG,'IEA production stats by year'!$E:$E,$D172,'IEA production stats by year'!$B:$B,$B172)</f>
        <v>0</v>
      </c>
      <c r="Y172" s="45">
        <f>SUMIFS('IEA production stats by year'!AH:AH,'IEA production stats by year'!$E:$E,$D172,'IEA production stats by year'!$B:$B,$B172)</f>
        <v>0</v>
      </c>
      <c r="Z172" s="45">
        <f>SUMIFS('IEA production stats by year'!AI:AI,'IEA production stats by year'!$E:$E,$D172,'IEA production stats by year'!$B:$B,$B172)</f>
        <v>0</v>
      </c>
      <c r="AA172" s="45">
        <f>SUMIFS('IEA production stats by year'!AJ:AJ,'IEA production stats by year'!$E:$E,$D172,'IEA production stats by year'!$B:$B,$B172)</f>
        <v>0</v>
      </c>
      <c r="AB172" s="45">
        <f>SUMIFS('IEA production stats by year'!AK:AK,'IEA production stats by year'!$E:$E,$D172,'IEA production stats by year'!$B:$B,$B172)</f>
        <v>0</v>
      </c>
      <c r="AC172" s="45">
        <f>SUMIFS('IEA production stats by year'!AL:AL,'IEA production stats by year'!$E:$E,$D172,'IEA production stats by year'!$B:$B,$B172)</f>
        <v>0</v>
      </c>
      <c r="AD172" s="45"/>
      <c r="AE172" s="45"/>
      <c r="AF172" s="45"/>
      <c r="AG172" s="45"/>
      <c r="AH172" s="45"/>
      <c r="AI172" s="45"/>
      <c r="AJ172" s="45"/>
      <c r="AK172" s="45"/>
      <c r="AL172" s="45"/>
      <c r="AM172" s="45"/>
      <c r="AN172" s="45"/>
      <c r="AO172" s="45"/>
      <c r="AP172" s="45"/>
      <c r="AQ172" s="45"/>
      <c r="AR172" s="45"/>
      <c r="AS172" s="45"/>
      <c r="AT172" s="45"/>
      <c r="AU172" s="45"/>
      <c r="AV172" s="45"/>
      <c r="AW172" s="45"/>
      <c r="AX172" s="45"/>
      <c r="AY172" s="45"/>
      <c r="AZ172" s="45"/>
      <c r="BA172" s="45"/>
      <c r="BB172" s="45"/>
      <c r="BC172" s="45"/>
      <c r="BD172" s="45"/>
      <c r="BE172" s="45"/>
      <c r="BF172" s="45"/>
      <c r="BG172" s="45"/>
      <c r="BH172" s="45"/>
      <c r="BI172" s="45"/>
      <c r="BJ172" s="45"/>
      <c r="BK172" s="45"/>
      <c r="BL172" s="45"/>
      <c r="BM172" s="45"/>
      <c r="BN172" s="45"/>
      <c r="BO172" s="45"/>
      <c r="BP172" s="45"/>
      <c r="BQ172" s="45"/>
      <c r="BR172" s="45"/>
      <c r="BS172" s="45"/>
      <c r="BT172" s="45"/>
      <c r="BU172" s="45"/>
      <c r="BV172" s="45"/>
      <c r="BW172" s="45"/>
      <c r="BX172" s="45"/>
      <c r="BY172" s="45"/>
      <c r="BZ172" s="45"/>
      <c r="CA172" s="45"/>
      <c r="CB172" s="45"/>
      <c r="CC172" s="45"/>
      <c r="CD172" s="45"/>
      <c r="CE172" s="45"/>
      <c r="CF172" s="45"/>
      <c r="CG172" s="45"/>
      <c r="CH172" s="45"/>
      <c r="CI172" s="45"/>
      <c r="CJ172" s="45"/>
      <c r="CK172" s="45"/>
      <c r="CL172" s="45"/>
      <c r="CM172" s="45"/>
      <c r="CN172" s="45"/>
      <c r="CO172" s="45"/>
      <c r="CP172" s="45"/>
      <c r="CQ172" s="45"/>
    </row>
    <row r="173" spans="1:95" hidden="1" x14ac:dyDescent="0.25">
      <c r="A173" s="5" t="str">
        <f>B173&amp;D173</f>
        <v>AGOOBIOLIQ</v>
      </c>
      <c r="B173" t="s">
        <v>59</v>
      </c>
      <c r="C173" t="str">
        <f>VLOOKUP($B173,'Lookup codes'!$A:$C,2,FALSE)</f>
        <v>Angola</v>
      </c>
      <c r="D173" t="s">
        <v>632</v>
      </c>
      <c r="E173" t="str">
        <f>VLOOKUP(D173,'Lookup codes'!R:S,2,FALSE)</f>
        <v>Other Liquid Biofuels</v>
      </c>
      <c r="F173" t="s">
        <v>794</v>
      </c>
      <c r="G173" t="s">
        <v>528</v>
      </c>
      <c r="H173" s="45">
        <f>SUMIFS('IEA production stats by year'!Q:Q,'IEA production stats by year'!$E:$E,$D173,'IEA production stats by year'!$B:$B,$B173)</f>
        <v>0</v>
      </c>
      <c r="I173" s="45">
        <f>SUMIFS('IEA production stats by year'!R:R,'IEA production stats by year'!$E:$E,$D173,'IEA production stats by year'!$B:$B,$B173)</f>
        <v>0</v>
      </c>
      <c r="J173" s="45">
        <f>SUMIFS('IEA production stats by year'!S:S,'IEA production stats by year'!$E:$E,$D173,'IEA production stats by year'!$B:$B,$B173)</f>
        <v>0</v>
      </c>
      <c r="K173" s="45">
        <f>SUMIFS('IEA production stats by year'!T:T,'IEA production stats by year'!$E:$E,$D173,'IEA production stats by year'!$B:$B,$B173)</f>
        <v>0</v>
      </c>
      <c r="L173" s="45">
        <f>SUMIFS('IEA production stats by year'!U:U,'IEA production stats by year'!$E:$E,$D173,'IEA production stats by year'!$B:$B,$B173)</f>
        <v>0</v>
      </c>
      <c r="M173" s="45">
        <f>SUMIFS('IEA production stats by year'!V:V,'IEA production stats by year'!$E:$E,$D173,'IEA production stats by year'!$B:$B,$B173)</f>
        <v>0</v>
      </c>
      <c r="N173" s="45">
        <f>SUMIFS('IEA production stats by year'!W:W,'IEA production stats by year'!$E:$E,$D173,'IEA production stats by year'!$B:$B,$B173)</f>
        <v>0</v>
      </c>
      <c r="O173" s="45">
        <f>SUMIFS('IEA production stats by year'!X:X,'IEA production stats by year'!$E:$E,$D173,'IEA production stats by year'!$B:$B,$B173)</f>
        <v>0</v>
      </c>
      <c r="P173" s="45">
        <f>SUMIFS('IEA production stats by year'!Y:Y,'IEA production stats by year'!$E:$E,$D173,'IEA production stats by year'!$B:$B,$B173)</f>
        <v>0</v>
      </c>
      <c r="Q173" s="45">
        <f>SUMIFS('IEA production stats by year'!Z:Z,'IEA production stats by year'!$E:$E,$D173,'IEA production stats by year'!$B:$B,$B173)</f>
        <v>0</v>
      </c>
      <c r="R173" s="45">
        <f>SUMIFS('IEA production stats by year'!AA:AA,'IEA production stats by year'!$E:$E,$D173,'IEA production stats by year'!$B:$B,$B173)</f>
        <v>0</v>
      </c>
      <c r="S173" s="45">
        <f>SUMIFS('IEA production stats by year'!AB:AB,'IEA production stats by year'!$E:$E,$D173,'IEA production stats by year'!$B:$B,$B173)</f>
        <v>0</v>
      </c>
      <c r="T173" s="45">
        <f>SUMIFS('IEA production stats by year'!AC:AC,'IEA production stats by year'!$E:$E,$D173,'IEA production stats by year'!$B:$B,$B173)</f>
        <v>0</v>
      </c>
      <c r="U173" s="45">
        <f>SUMIFS('IEA production stats by year'!AD:AD,'IEA production stats by year'!$E:$E,$D173,'IEA production stats by year'!$B:$B,$B173)</f>
        <v>0</v>
      </c>
      <c r="V173" s="45">
        <f>SUMIFS('IEA production stats by year'!AE:AE,'IEA production stats by year'!$E:$E,$D173,'IEA production stats by year'!$B:$B,$B173)</f>
        <v>0</v>
      </c>
      <c r="W173" s="45">
        <f>SUMIFS('IEA production stats by year'!AF:AF,'IEA production stats by year'!$E:$E,$D173,'IEA production stats by year'!$B:$B,$B173)</f>
        <v>0</v>
      </c>
      <c r="X173" s="45">
        <f>SUMIFS('IEA production stats by year'!AG:AG,'IEA production stats by year'!$E:$E,$D173,'IEA production stats by year'!$B:$B,$B173)</f>
        <v>0</v>
      </c>
      <c r="Y173" s="45">
        <f>SUMIFS('IEA production stats by year'!AH:AH,'IEA production stats by year'!$E:$E,$D173,'IEA production stats by year'!$B:$B,$B173)</f>
        <v>0</v>
      </c>
      <c r="Z173" s="45">
        <f>SUMIFS('IEA production stats by year'!AI:AI,'IEA production stats by year'!$E:$E,$D173,'IEA production stats by year'!$B:$B,$B173)</f>
        <v>0</v>
      </c>
      <c r="AA173" s="45">
        <f>SUMIFS('IEA production stats by year'!AJ:AJ,'IEA production stats by year'!$E:$E,$D173,'IEA production stats by year'!$B:$B,$B173)</f>
        <v>0</v>
      </c>
      <c r="AB173" s="45">
        <f>SUMIFS('IEA production stats by year'!AK:AK,'IEA production stats by year'!$E:$E,$D173,'IEA production stats by year'!$B:$B,$B173)</f>
        <v>0</v>
      </c>
      <c r="AC173" s="45">
        <f>SUMIFS('IEA production stats by year'!AL:AL,'IEA production stats by year'!$E:$E,$D173,'IEA production stats by year'!$B:$B,$B173)</f>
        <v>0</v>
      </c>
      <c r="AD173" s="45"/>
      <c r="AE173" s="45"/>
      <c r="AF173" s="45"/>
      <c r="AG173" s="45"/>
      <c r="AH173" s="45"/>
      <c r="AI173" s="45"/>
      <c r="AJ173" s="45"/>
      <c r="AK173" s="45"/>
      <c r="AL173" s="45"/>
      <c r="AM173" s="45"/>
      <c r="AN173" s="45"/>
      <c r="AO173" s="45"/>
      <c r="AP173" s="45"/>
      <c r="AQ173" s="45"/>
      <c r="AR173" s="45"/>
      <c r="AS173" s="45"/>
      <c r="AT173" s="45"/>
      <c r="AU173" s="45"/>
      <c r="AV173" s="45"/>
      <c r="AW173" s="45"/>
      <c r="AX173" s="45"/>
      <c r="AY173" s="45"/>
      <c r="AZ173" s="45"/>
      <c r="BA173" s="45"/>
      <c r="BB173" s="45"/>
      <c r="BC173" s="45"/>
      <c r="BD173" s="45"/>
      <c r="BE173" s="45"/>
      <c r="BF173" s="45"/>
      <c r="BG173" s="45"/>
      <c r="BH173" s="45"/>
      <c r="BI173" s="45"/>
      <c r="BJ173" s="45"/>
      <c r="BK173" s="45"/>
      <c r="BL173" s="45"/>
      <c r="BM173" s="45"/>
      <c r="BN173" s="45"/>
      <c r="BO173" s="45"/>
      <c r="BP173" s="45"/>
      <c r="BQ173" s="45"/>
      <c r="BR173" s="45"/>
      <c r="BS173" s="45"/>
      <c r="BT173" s="45"/>
      <c r="BU173" s="45"/>
      <c r="BV173" s="45"/>
      <c r="BW173" s="45"/>
      <c r="BX173" s="45"/>
      <c r="BY173" s="45"/>
      <c r="BZ173" s="45"/>
      <c r="CA173" s="45"/>
      <c r="CB173" s="45"/>
      <c r="CC173" s="45"/>
      <c r="CD173" s="45"/>
      <c r="CE173" s="45"/>
      <c r="CF173" s="45"/>
      <c r="CG173" s="45"/>
      <c r="CH173" s="45"/>
      <c r="CI173" s="45"/>
      <c r="CJ173" s="45"/>
      <c r="CK173" s="45"/>
      <c r="CL173" s="45"/>
      <c r="CM173" s="45"/>
      <c r="CN173" s="45"/>
      <c r="CO173" s="45"/>
      <c r="CP173" s="45"/>
      <c r="CQ173" s="45"/>
    </row>
    <row r="174" spans="1:95" hidden="1" x14ac:dyDescent="0.25">
      <c r="A174" s="5" t="str">
        <f>B174&amp;D174</f>
        <v>AGOPRIMSBIO</v>
      </c>
      <c r="B174" t="s">
        <v>59</v>
      </c>
      <c r="C174" t="str">
        <f>VLOOKUP($B174,'Lookup codes'!$A:$C,2,FALSE)</f>
        <v>Angola</v>
      </c>
      <c r="D174" t="s">
        <v>634</v>
      </c>
      <c r="E174" t="str">
        <f>VLOOKUP(D174,'Lookup codes'!R:S,2,FALSE)</f>
        <v>Solid Biofuel excluding charcoal</v>
      </c>
      <c r="F174" t="s">
        <v>794</v>
      </c>
      <c r="G174" t="s">
        <v>528</v>
      </c>
      <c r="H174" s="45">
        <f>SUMIFS('IEA production stats by year'!Q:Q,'IEA production stats by year'!$E:$E,$D174,'IEA production stats by year'!$B:$B,$B174)</f>
        <v>205945.9999</v>
      </c>
      <c r="I174" s="45">
        <f>SUMIFS('IEA production stats by year'!R:R,'IEA production stats by year'!$E:$E,$D174,'IEA production stats by year'!$B:$B,$B174)</f>
        <v>207680.00080000001</v>
      </c>
      <c r="J174" s="45">
        <f>SUMIFS('IEA production stats by year'!S:S,'IEA production stats by year'!$E:$E,$D174,'IEA production stats by year'!$B:$B,$B174)</f>
        <v>209652.00030000001</v>
      </c>
      <c r="K174" s="45">
        <f>SUMIFS('IEA production stats by year'!T:T,'IEA production stats by year'!$E:$E,$D174,'IEA production stats by year'!$B:$B,$B174)</f>
        <v>211768.0007</v>
      </c>
      <c r="L174" s="45">
        <f>SUMIFS('IEA production stats by year'!U:U,'IEA production stats by year'!$E:$E,$D174,'IEA production stats by year'!$B:$B,$B174)</f>
        <v>213877.0007</v>
      </c>
      <c r="M174" s="45">
        <f>SUMIFS('IEA production stats by year'!V:V,'IEA production stats by year'!$E:$E,$D174,'IEA production stats by year'!$B:$B,$B174)</f>
        <v>215908.0006</v>
      </c>
      <c r="N174" s="45">
        <f>SUMIFS('IEA production stats by year'!W:W,'IEA production stats by year'!$E:$E,$D174,'IEA production stats by year'!$B:$B,$B174)</f>
        <v>219861.0013</v>
      </c>
      <c r="O174" s="45">
        <f>SUMIFS('IEA production stats by year'!X:X,'IEA production stats by year'!$E:$E,$D174,'IEA production stats by year'!$B:$B,$B174)</f>
        <v>223833.9982</v>
      </c>
      <c r="P174" s="45">
        <f>SUMIFS('IEA production stats by year'!Y:Y,'IEA production stats by year'!$E:$E,$D174,'IEA production stats by year'!$B:$B,$B174)</f>
        <v>227815.00030000001</v>
      </c>
      <c r="Q174" s="45">
        <f>SUMIFS('IEA production stats by year'!Z:Z,'IEA production stats by year'!$E:$E,$D174,'IEA production stats by year'!$B:$B,$B174)</f>
        <v>231830.99969999999</v>
      </c>
      <c r="R174" s="45">
        <f>SUMIFS('IEA production stats by year'!AA:AA,'IEA production stats by year'!$E:$E,$D174,'IEA production stats by year'!$B:$B,$B174)</f>
        <v>235864.0018</v>
      </c>
      <c r="S174" s="45">
        <f>SUMIFS('IEA production stats by year'!AB:AB,'IEA production stats by year'!$E:$E,$D174,'IEA production stats by year'!$B:$B,$B174)</f>
        <v>239909.99969999999</v>
      </c>
      <c r="T174" s="45">
        <f>SUMIFS('IEA production stats by year'!AC:AC,'IEA production stats by year'!$E:$E,$D174,'IEA production stats by year'!$B:$B,$B174)</f>
        <v>243943.0018</v>
      </c>
      <c r="U174" s="45">
        <f>SUMIFS('IEA production stats by year'!AD:AD,'IEA production stats by year'!$E:$E,$D174,'IEA production stats by year'!$B:$B,$B174)</f>
        <v>247922.99900000001</v>
      </c>
      <c r="V174" s="45">
        <f>SUMIFS('IEA production stats by year'!AE:AE,'IEA production stats by year'!$E:$E,$D174,'IEA production stats by year'!$B:$B,$B174)</f>
        <v>251790.9993</v>
      </c>
      <c r="W174" s="45">
        <f>SUMIFS('IEA production stats by year'!AF:AF,'IEA production stats by year'!$E:$E,$D174,'IEA production stats by year'!$B:$B,$B174)</f>
        <v>255572.99859999999</v>
      </c>
      <c r="X174" s="45">
        <f>SUMIFS('IEA production stats by year'!AG:AG,'IEA production stats by year'!$E:$E,$D174,'IEA production stats by year'!$B:$B,$B174)</f>
        <v>259243.00090000001</v>
      </c>
      <c r="Y174" s="45">
        <f>SUMIFS('IEA production stats by year'!AH:AH,'IEA production stats by year'!$E:$E,$D174,'IEA production stats by year'!$B:$B,$B174)</f>
        <v>263109.96710000001</v>
      </c>
      <c r="Z174" s="45">
        <f>SUMIFS('IEA production stats by year'!AI:AI,'IEA production stats by year'!$E:$E,$D174,'IEA production stats by year'!$B:$B,$B174)</f>
        <v>266648.55410000001</v>
      </c>
      <c r="AA174" s="45">
        <f>SUMIFS('IEA production stats by year'!AJ:AJ,'IEA production stats by year'!$E:$E,$D174,'IEA production stats by year'!$B:$B,$B174)</f>
        <v>270143.71990000003</v>
      </c>
      <c r="AB174" s="45">
        <f>SUMIFS('IEA production stats by year'!AK:AK,'IEA production stats by year'!$E:$E,$D174,'IEA production stats by year'!$B:$B,$B174)</f>
        <v>273634.97100000002</v>
      </c>
      <c r="AC174" s="45">
        <f>SUMIFS('IEA production stats by year'!AL:AL,'IEA production stats by year'!$E:$E,$D174,'IEA production stats by year'!$B:$B,$B174)</f>
        <v>0</v>
      </c>
      <c r="AD174" s="45"/>
      <c r="AE174" s="45"/>
      <c r="AF174" s="45"/>
      <c r="AG174" s="45"/>
      <c r="AH174" s="45"/>
      <c r="AI174" s="45"/>
      <c r="AJ174" s="45"/>
      <c r="AK174" s="45"/>
      <c r="AL174" s="45"/>
      <c r="AM174" s="45"/>
      <c r="AN174" s="45"/>
      <c r="AO174" s="45"/>
      <c r="AP174" s="45"/>
      <c r="AQ174" s="45"/>
      <c r="AR174" s="45"/>
      <c r="AS174" s="45"/>
      <c r="AT174" s="45"/>
      <c r="AU174" s="45"/>
      <c r="AV174" s="45"/>
      <c r="AW174" s="45"/>
      <c r="AX174" s="45"/>
      <c r="AY174" s="45"/>
      <c r="AZ174" s="45"/>
      <c r="BA174" s="45"/>
      <c r="BB174" s="45"/>
      <c r="BC174" s="45"/>
      <c r="BD174" s="45"/>
      <c r="BE174" s="45"/>
      <c r="BF174" s="45"/>
      <c r="BG174" s="45"/>
      <c r="BH174" s="45"/>
      <c r="BI174" s="45"/>
      <c r="BJ174" s="45"/>
      <c r="BK174" s="45"/>
      <c r="BL174" s="45"/>
      <c r="BM174" s="45"/>
      <c r="BN174" s="45"/>
      <c r="BO174" s="45"/>
      <c r="BP174" s="45"/>
      <c r="BQ174" s="45"/>
      <c r="BR174" s="45"/>
      <c r="BS174" s="45"/>
      <c r="BT174" s="45"/>
      <c r="BU174" s="45"/>
      <c r="BV174" s="45"/>
      <c r="BW174" s="45"/>
      <c r="BX174" s="45"/>
      <c r="BY174" s="45"/>
      <c r="BZ174" s="45"/>
      <c r="CA174" s="45"/>
      <c r="CB174" s="45"/>
      <c r="CC174" s="45"/>
      <c r="CD174" s="45"/>
      <c r="CE174" s="45"/>
      <c r="CF174" s="45"/>
      <c r="CG174" s="45"/>
      <c r="CH174" s="45"/>
      <c r="CI174" s="45"/>
      <c r="CJ174" s="45"/>
      <c r="CK174" s="45"/>
      <c r="CL174" s="45"/>
      <c r="CM174" s="45"/>
      <c r="CN174" s="45"/>
      <c r="CO174" s="45"/>
      <c r="CP174" s="45"/>
      <c r="CQ174" s="45"/>
    </row>
    <row r="175" spans="1:95" hidden="1" x14ac:dyDescent="0.25">
      <c r="A175" s="5" t="str">
        <f>B175&amp;D175</f>
        <v>AGOBIOGASES</v>
      </c>
      <c r="B175" t="s">
        <v>59</v>
      </c>
      <c r="C175" t="str">
        <f>VLOOKUP($B175,'Lookup codes'!$A:$C,2,FALSE)</f>
        <v>Angola</v>
      </c>
      <c r="D175" t="s">
        <v>636</v>
      </c>
      <c r="E175" t="str">
        <f>VLOOKUP(D175,'Lookup codes'!R:S,2,FALSE)</f>
        <v>Biogases</v>
      </c>
      <c r="F175" t="s">
        <v>794</v>
      </c>
      <c r="G175" t="s">
        <v>528</v>
      </c>
      <c r="H175" s="45">
        <f>SUMIFS('IEA production stats by year'!Q:Q,'IEA production stats by year'!$E:$E,$D175,'IEA production stats by year'!$B:$B,$B175)</f>
        <v>0</v>
      </c>
      <c r="I175" s="45">
        <f>SUMIFS('IEA production stats by year'!R:R,'IEA production stats by year'!$E:$E,$D175,'IEA production stats by year'!$B:$B,$B175)</f>
        <v>0</v>
      </c>
      <c r="J175" s="45">
        <f>SUMIFS('IEA production stats by year'!S:S,'IEA production stats by year'!$E:$E,$D175,'IEA production stats by year'!$B:$B,$B175)</f>
        <v>0</v>
      </c>
      <c r="K175" s="45">
        <f>SUMIFS('IEA production stats by year'!T:T,'IEA production stats by year'!$E:$E,$D175,'IEA production stats by year'!$B:$B,$B175)</f>
        <v>0</v>
      </c>
      <c r="L175" s="45">
        <f>SUMIFS('IEA production stats by year'!U:U,'IEA production stats by year'!$E:$E,$D175,'IEA production stats by year'!$B:$B,$B175)</f>
        <v>0</v>
      </c>
      <c r="M175" s="45">
        <f>SUMIFS('IEA production stats by year'!V:V,'IEA production stats by year'!$E:$E,$D175,'IEA production stats by year'!$B:$B,$B175)</f>
        <v>0</v>
      </c>
      <c r="N175" s="45">
        <f>SUMIFS('IEA production stats by year'!W:W,'IEA production stats by year'!$E:$E,$D175,'IEA production stats by year'!$B:$B,$B175)</f>
        <v>0</v>
      </c>
      <c r="O175" s="45">
        <f>SUMIFS('IEA production stats by year'!X:X,'IEA production stats by year'!$E:$E,$D175,'IEA production stats by year'!$B:$B,$B175)</f>
        <v>0</v>
      </c>
      <c r="P175" s="45">
        <f>SUMIFS('IEA production stats by year'!Y:Y,'IEA production stats by year'!$E:$E,$D175,'IEA production stats by year'!$B:$B,$B175)</f>
        <v>0</v>
      </c>
      <c r="Q175" s="45">
        <f>SUMIFS('IEA production stats by year'!Z:Z,'IEA production stats by year'!$E:$E,$D175,'IEA production stats by year'!$B:$B,$B175)</f>
        <v>0</v>
      </c>
      <c r="R175" s="45">
        <f>SUMIFS('IEA production stats by year'!AA:AA,'IEA production stats by year'!$E:$E,$D175,'IEA production stats by year'!$B:$B,$B175)</f>
        <v>0</v>
      </c>
      <c r="S175" s="45">
        <f>SUMIFS('IEA production stats by year'!AB:AB,'IEA production stats by year'!$E:$E,$D175,'IEA production stats by year'!$B:$B,$B175)</f>
        <v>0</v>
      </c>
      <c r="T175" s="45">
        <f>SUMIFS('IEA production stats by year'!AC:AC,'IEA production stats by year'!$E:$E,$D175,'IEA production stats by year'!$B:$B,$B175)</f>
        <v>0</v>
      </c>
      <c r="U175" s="45">
        <f>SUMIFS('IEA production stats by year'!AD:AD,'IEA production stats by year'!$E:$E,$D175,'IEA production stats by year'!$B:$B,$B175)</f>
        <v>0</v>
      </c>
      <c r="V175" s="45">
        <f>SUMIFS('IEA production stats by year'!AE:AE,'IEA production stats by year'!$E:$E,$D175,'IEA production stats by year'!$B:$B,$B175)</f>
        <v>0</v>
      </c>
      <c r="W175" s="45">
        <f>SUMIFS('IEA production stats by year'!AF:AF,'IEA production stats by year'!$E:$E,$D175,'IEA production stats by year'!$B:$B,$B175)</f>
        <v>0</v>
      </c>
      <c r="X175" s="45">
        <f>SUMIFS('IEA production stats by year'!AG:AG,'IEA production stats by year'!$E:$E,$D175,'IEA production stats by year'!$B:$B,$B175)</f>
        <v>0</v>
      </c>
      <c r="Y175" s="45">
        <f>SUMIFS('IEA production stats by year'!AH:AH,'IEA production stats by year'!$E:$E,$D175,'IEA production stats by year'!$B:$B,$B175)</f>
        <v>0</v>
      </c>
      <c r="Z175" s="45">
        <f>SUMIFS('IEA production stats by year'!AI:AI,'IEA production stats by year'!$E:$E,$D175,'IEA production stats by year'!$B:$B,$B175)</f>
        <v>0</v>
      </c>
      <c r="AA175" s="45">
        <f>SUMIFS('IEA production stats by year'!AJ:AJ,'IEA production stats by year'!$E:$E,$D175,'IEA production stats by year'!$B:$B,$B175)</f>
        <v>0</v>
      </c>
      <c r="AB175" s="45">
        <f>SUMIFS('IEA production stats by year'!AK:AK,'IEA production stats by year'!$E:$E,$D175,'IEA production stats by year'!$B:$B,$B175)</f>
        <v>0</v>
      </c>
      <c r="AC175" s="45">
        <f>SUMIFS('IEA production stats by year'!AL:AL,'IEA production stats by year'!$E:$E,$D175,'IEA production stats by year'!$B:$B,$B175)</f>
        <v>0</v>
      </c>
      <c r="AD175" s="45"/>
      <c r="AE175" s="45"/>
      <c r="AF175" s="45"/>
      <c r="AG175" s="45"/>
      <c r="AH175" s="45"/>
      <c r="AI175" s="45"/>
      <c r="AJ175" s="45"/>
      <c r="AK175" s="45"/>
      <c r="AL175" s="45"/>
      <c r="AM175" s="45"/>
      <c r="AN175" s="45"/>
      <c r="AO175" s="45"/>
      <c r="AP175" s="45"/>
      <c r="AQ175" s="45"/>
      <c r="AR175" s="45"/>
      <c r="AS175" s="45"/>
      <c r="AT175" s="45"/>
      <c r="AU175" s="45"/>
      <c r="AV175" s="45"/>
      <c r="AW175" s="45"/>
      <c r="AX175" s="45"/>
      <c r="AY175" s="45"/>
      <c r="AZ175" s="45"/>
      <c r="BA175" s="45"/>
      <c r="BB175" s="45"/>
      <c r="BC175" s="45"/>
      <c r="BD175" s="45"/>
      <c r="BE175" s="45"/>
      <c r="BF175" s="45"/>
      <c r="BG175" s="45"/>
      <c r="BH175" s="45"/>
      <c r="BI175" s="45"/>
      <c r="BJ175" s="45"/>
      <c r="BK175" s="45"/>
      <c r="BL175" s="45"/>
      <c r="BM175" s="45"/>
      <c r="BN175" s="45"/>
      <c r="BO175" s="45"/>
      <c r="BP175" s="45"/>
      <c r="BQ175" s="45"/>
      <c r="BR175" s="45"/>
      <c r="BS175" s="45"/>
      <c r="BT175" s="45"/>
      <c r="BU175" s="45"/>
      <c r="BV175" s="45"/>
      <c r="BW175" s="45"/>
      <c r="BX175" s="45"/>
      <c r="BY175" s="45"/>
      <c r="BZ175" s="45"/>
      <c r="CA175" s="45"/>
      <c r="CB175" s="45"/>
      <c r="CC175" s="45"/>
      <c r="CD175" s="45"/>
      <c r="CE175" s="45"/>
      <c r="CF175" s="45"/>
      <c r="CG175" s="45"/>
      <c r="CH175" s="45"/>
      <c r="CI175" s="45"/>
      <c r="CJ175" s="45"/>
      <c r="CK175" s="45"/>
      <c r="CL175" s="45"/>
      <c r="CM175" s="45"/>
      <c r="CN175" s="45"/>
      <c r="CO175" s="45"/>
      <c r="CP175" s="45"/>
      <c r="CQ175" s="45"/>
    </row>
    <row r="176" spans="1:95" hidden="1" x14ac:dyDescent="0.25">
      <c r="A176" s="5" t="str">
        <f>B176&amp;D176</f>
        <v>AGOBIOJETKERO</v>
      </c>
      <c r="B176" t="s">
        <v>59</v>
      </c>
      <c r="C176" t="str">
        <f>VLOOKUP($B176,'Lookup codes'!$A:$C,2,FALSE)</f>
        <v>Angola</v>
      </c>
      <c r="D176" t="s">
        <v>638</v>
      </c>
      <c r="E176" t="str">
        <f>VLOOKUP(D176,'Lookup codes'!R:S,2,FALSE)</f>
        <v>Bio Jet Kerosene</v>
      </c>
      <c r="F176" t="s">
        <v>794</v>
      </c>
      <c r="G176" t="s">
        <v>528</v>
      </c>
      <c r="H176" s="45">
        <f>SUMIFS('IEA production stats by year'!Q:Q,'IEA production stats by year'!$E:$E,$D176,'IEA production stats by year'!$B:$B,$B176)</f>
        <v>0</v>
      </c>
      <c r="I176" s="45">
        <f>SUMIFS('IEA production stats by year'!R:R,'IEA production stats by year'!$E:$E,$D176,'IEA production stats by year'!$B:$B,$B176)</f>
        <v>0</v>
      </c>
      <c r="J176" s="45">
        <f>SUMIFS('IEA production stats by year'!S:S,'IEA production stats by year'!$E:$E,$D176,'IEA production stats by year'!$B:$B,$B176)</f>
        <v>0</v>
      </c>
      <c r="K176" s="45">
        <f>SUMIFS('IEA production stats by year'!T:T,'IEA production stats by year'!$E:$E,$D176,'IEA production stats by year'!$B:$B,$B176)</f>
        <v>0</v>
      </c>
      <c r="L176" s="45">
        <f>SUMIFS('IEA production stats by year'!U:U,'IEA production stats by year'!$E:$E,$D176,'IEA production stats by year'!$B:$B,$B176)</f>
        <v>0</v>
      </c>
      <c r="M176" s="45">
        <f>SUMIFS('IEA production stats by year'!V:V,'IEA production stats by year'!$E:$E,$D176,'IEA production stats by year'!$B:$B,$B176)</f>
        <v>0</v>
      </c>
      <c r="N176" s="45">
        <f>SUMIFS('IEA production stats by year'!W:W,'IEA production stats by year'!$E:$E,$D176,'IEA production stats by year'!$B:$B,$B176)</f>
        <v>0</v>
      </c>
      <c r="O176" s="45">
        <f>SUMIFS('IEA production stats by year'!X:X,'IEA production stats by year'!$E:$E,$D176,'IEA production stats by year'!$B:$B,$B176)</f>
        <v>0</v>
      </c>
      <c r="P176" s="45">
        <f>SUMIFS('IEA production stats by year'!Y:Y,'IEA production stats by year'!$E:$E,$D176,'IEA production stats by year'!$B:$B,$B176)</f>
        <v>0</v>
      </c>
      <c r="Q176" s="45">
        <f>SUMIFS('IEA production stats by year'!Z:Z,'IEA production stats by year'!$E:$E,$D176,'IEA production stats by year'!$B:$B,$B176)</f>
        <v>0</v>
      </c>
      <c r="R176" s="45">
        <f>SUMIFS('IEA production stats by year'!AA:AA,'IEA production stats by year'!$E:$E,$D176,'IEA production stats by year'!$B:$B,$B176)</f>
        <v>0</v>
      </c>
      <c r="S176" s="45">
        <f>SUMIFS('IEA production stats by year'!AB:AB,'IEA production stats by year'!$E:$E,$D176,'IEA production stats by year'!$B:$B,$B176)</f>
        <v>0</v>
      </c>
      <c r="T176" s="45">
        <f>SUMIFS('IEA production stats by year'!AC:AC,'IEA production stats by year'!$E:$E,$D176,'IEA production stats by year'!$B:$B,$B176)</f>
        <v>0</v>
      </c>
      <c r="U176" s="45">
        <f>SUMIFS('IEA production stats by year'!AD:AD,'IEA production stats by year'!$E:$E,$D176,'IEA production stats by year'!$B:$B,$B176)</f>
        <v>0</v>
      </c>
      <c r="V176" s="45">
        <f>SUMIFS('IEA production stats by year'!AE:AE,'IEA production stats by year'!$E:$E,$D176,'IEA production stats by year'!$B:$B,$B176)</f>
        <v>0</v>
      </c>
      <c r="W176" s="45">
        <f>SUMIFS('IEA production stats by year'!AF:AF,'IEA production stats by year'!$E:$E,$D176,'IEA production stats by year'!$B:$B,$B176)</f>
        <v>0</v>
      </c>
      <c r="X176" s="45">
        <f>SUMIFS('IEA production stats by year'!AG:AG,'IEA production stats by year'!$E:$E,$D176,'IEA production stats by year'!$B:$B,$B176)</f>
        <v>0</v>
      </c>
      <c r="Y176" s="45">
        <f>SUMIFS('IEA production stats by year'!AH:AH,'IEA production stats by year'!$E:$E,$D176,'IEA production stats by year'!$B:$B,$B176)</f>
        <v>0</v>
      </c>
      <c r="Z176" s="45">
        <f>SUMIFS('IEA production stats by year'!AI:AI,'IEA production stats by year'!$E:$E,$D176,'IEA production stats by year'!$B:$B,$B176)</f>
        <v>0</v>
      </c>
      <c r="AA176" s="45">
        <f>SUMIFS('IEA production stats by year'!AJ:AJ,'IEA production stats by year'!$E:$E,$D176,'IEA production stats by year'!$B:$B,$B176)</f>
        <v>0</v>
      </c>
      <c r="AB176" s="45">
        <f>SUMIFS('IEA production stats by year'!AK:AK,'IEA production stats by year'!$E:$E,$D176,'IEA production stats by year'!$B:$B,$B176)</f>
        <v>0</v>
      </c>
      <c r="AC176" s="45">
        <f>SUMIFS('IEA production stats by year'!AL:AL,'IEA production stats by year'!$E:$E,$D176,'IEA production stats by year'!$B:$B,$B176)</f>
        <v>0</v>
      </c>
      <c r="AD176" s="45"/>
      <c r="AE176" s="45"/>
      <c r="AF176" s="45"/>
      <c r="AG176" s="45"/>
      <c r="AH176" s="45"/>
      <c r="AI176" s="45"/>
      <c r="AJ176" s="45"/>
      <c r="AK176" s="45"/>
      <c r="AL176" s="45"/>
      <c r="AM176" s="45"/>
      <c r="AN176" s="45"/>
      <c r="AO176" s="45"/>
      <c r="AP176" s="45"/>
      <c r="AQ176" s="45"/>
      <c r="AR176" s="45"/>
      <c r="AS176" s="45"/>
      <c r="AT176" s="45"/>
      <c r="AU176" s="45"/>
      <c r="AV176" s="45"/>
      <c r="AW176" s="45"/>
      <c r="AX176" s="45"/>
      <c r="AY176" s="45"/>
      <c r="AZ176" s="45"/>
      <c r="BA176" s="45"/>
      <c r="BB176" s="45"/>
      <c r="BC176" s="45"/>
      <c r="BD176" s="45"/>
      <c r="BE176" s="45"/>
      <c r="BF176" s="45"/>
      <c r="BG176" s="45"/>
      <c r="BH176" s="45"/>
      <c r="BI176" s="45"/>
      <c r="BJ176" s="45"/>
      <c r="BK176" s="45"/>
      <c r="BL176" s="45"/>
      <c r="BM176" s="45"/>
      <c r="BN176" s="45"/>
      <c r="BO176" s="45"/>
      <c r="BP176" s="45"/>
      <c r="BQ176" s="45"/>
      <c r="BR176" s="45"/>
      <c r="BS176" s="45"/>
      <c r="BT176" s="45"/>
      <c r="BU176" s="45"/>
      <c r="BV176" s="45"/>
      <c r="BW176" s="45"/>
      <c r="BX176" s="45"/>
      <c r="BY176" s="45"/>
      <c r="BZ176" s="45"/>
      <c r="CA176" s="45"/>
      <c r="CB176" s="45"/>
      <c r="CC176" s="45"/>
      <c r="CD176" s="45"/>
      <c r="CE176" s="45"/>
      <c r="CF176" s="45"/>
      <c r="CG176" s="45"/>
      <c r="CH176" s="45"/>
      <c r="CI176" s="45"/>
      <c r="CJ176" s="45"/>
      <c r="CK176" s="45"/>
      <c r="CL176" s="45"/>
      <c r="CM176" s="45"/>
      <c r="CN176" s="45"/>
      <c r="CO176" s="45"/>
      <c r="CP176" s="45"/>
      <c r="CQ176" s="45"/>
    </row>
    <row r="177" spans="1:95" hidden="1" x14ac:dyDescent="0.25">
      <c r="A177" s="5" t="str">
        <f>B177&amp;D177</f>
        <v>AGOMRENEW</v>
      </c>
      <c r="B177" t="s">
        <v>59</v>
      </c>
      <c r="C177" t="str">
        <f>VLOOKUP($B177,'Lookup codes'!$A:$C,2,FALSE)</f>
        <v>Angola</v>
      </c>
      <c r="D177" t="s">
        <v>640</v>
      </c>
      <c r="E177" t="str">
        <f>VLOOKUP(D177,'Lookup codes'!R:S,2,FALSE)</f>
        <v>Total of Renewable Energy Sources</v>
      </c>
      <c r="F177" t="s">
        <v>794</v>
      </c>
      <c r="G177" t="s">
        <v>528</v>
      </c>
      <c r="H177" s="45">
        <f>SUMIFS('IEA production stats by year'!Q:Q,'IEA production stats by year'!$E:$E,$D177,'IEA production stats by year'!$B:$B,$B177)</f>
        <v>209229.20050000001</v>
      </c>
      <c r="I177" s="45">
        <f>SUMIFS('IEA production stats by year'!R:R,'IEA production stats by year'!$E:$E,$D177,'IEA production stats by year'!$B:$B,$B177)</f>
        <v>211341.20250000001</v>
      </c>
      <c r="J177" s="45">
        <f>SUMIFS('IEA production stats by year'!S:S,'IEA production stats by year'!$E:$E,$D177,'IEA production stats by year'!$B:$B,$B177)</f>
        <v>213766.79990000001</v>
      </c>
      <c r="K177" s="45">
        <f>SUMIFS('IEA production stats by year'!T:T,'IEA production stats by year'!$E:$E,$D177,'IEA production stats by year'!$B:$B,$B177)</f>
        <v>216235.601</v>
      </c>
      <c r="L177" s="45">
        <f>SUMIFS('IEA production stats by year'!U:U,'IEA production stats by year'!$E:$E,$D177,'IEA production stats by year'!$B:$B,$B177)</f>
        <v>220177.0001</v>
      </c>
      <c r="M177" s="45">
        <f>SUMIFS('IEA production stats by year'!V:V,'IEA production stats by year'!$E:$E,$D177,'IEA production stats by year'!$B:$B,$B177)</f>
        <v>223896.4025</v>
      </c>
      <c r="N177" s="45">
        <f>SUMIFS('IEA production stats by year'!W:W,'IEA production stats by year'!$E:$E,$D177,'IEA production stats by year'!$B:$B,$B177)</f>
        <v>229455.00330000001</v>
      </c>
      <c r="O177" s="45">
        <f>SUMIFS('IEA production stats by year'!X:X,'IEA production stats by year'!$E:$E,$D177,'IEA production stats by year'!$B:$B,$B177)</f>
        <v>232823.20019999999</v>
      </c>
      <c r="P177" s="45">
        <f>SUMIFS('IEA production stats by year'!Y:Y,'IEA production stats by year'!$E:$E,$D177,'IEA production stats by year'!$B:$B,$B177)</f>
        <v>239097.40049999999</v>
      </c>
      <c r="Q177" s="45">
        <f>SUMIFS('IEA production stats by year'!Z:Z,'IEA production stats by year'!$E:$E,$D177,'IEA production stats by year'!$B:$B,$B177)</f>
        <v>242969.39920000001</v>
      </c>
      <c r="R177" s="45">
        <f>SUMIFS('IEA production stats by year'!AA:AA,'IEA production stats by year'!$E:$E,$D177,'IEA production stats by year'!$B:$B,$B177)</f>
        <v>249194.80230000001</v>
      </c>
      <c r="S177" s="45">
        <f>SUMIFS('IEA production stats by year'!AB:AB,'IEA production stats by year'!$E:$E,$D177,'IEA production stats by year'!$B:$B,$B177)</f>
        <v>254335.20050000001</v>
      </c>
      <c r="T177" s="45">
        <f>SUMIFS('IEA production stats by year'!AC:AC,'IEA production stats by year'!$E:$E,$D177,'IEA production stats by year'!$B:$B,$B177)</f>
        <v>257522.201</v>
      </c>
      <c r="U177" s="45">
        <f>SUMIFS('IEA production stats by year'!AD:AD,'IEA production stats by year'!$E:$E,$D177,'IEA production stats by year'!$B:$B,$B177)</f>
        <v>265084.19819999998</v>
      </c>
      <c r="V177" s="45">
        <f>SUMIFS('IEA production stats by year'!AE:AE,'IEA production stats by year'!$E:$E,$D177,'IEA production stats by year'!$B:$B,$B177)</f>
        <v>269938.60019999999</v>
      </c>
      <c r="W177" s="45">
        <f>SUMIFS('IEA production stats by year'!AF:AF,'IEA production stats by year'!$E:$E,$D177,'IEA production stats by year'!$B:$B,$B177)</f>
        <v>273889.80060000002</v>
      </c>
      <c r="X177" s="45">
        <f>SUMIFS('IEA production stats by year'!AG:AG,'IEA production stats by year'!$E:$E,$D177,'IEA production stats by year'!$B:$B,$B177)</f>
        <v>280177.00089999998</v>
      </c>
      <c r="Y177" s="45">
        <f>SUMIFS('IEA production stats by year'!AH:AH,'IEA production stats by year'!$E:$E,$D177,'IEA production stats by year'!$B:$B,$B177)</f>
        <v>290661.02029999997</v>
      </c>
      <c r="Z177" s="45">
        <f>SUMIFS('IEA production stats by year'!AI:AI,'IEA production stats by year'!$E:$E,$D177,'IEA production stats by year'!$B:$B,$B177)</f>
        <v>301902.02140000003</v>
      </c>
      <c r="AA177" s="45">
        <f>SUMIFS('IEA production stats by year'!AJ:AJ,'IEA production stats by year'!$E:$E,$D177,'IEA production stats by year'!$B:$B,$B177)</f>
        <v>309288.353</v>
      </c>
      <c r="AB177" s="45">
        <f>SUMIFS('IEA production stats by year'!AK:AK,'IEA production stats by year'!$E:$E,$D177,'IEA production stats by year'!$B:$B,$B177)</f>
        <v>316670.76579999999</v>
      </c>
      <c r="AC177" s="45">
        <f>SUMIFS('IEA production stats by year'!AL:AL,'IEA production stats by year'!$E:$E,$D177,'IEA production stats by year'!$B:$B,$B177)</f>
        <v>0</v>
      </c>
      <c r="AD177" s="45"/>
      <c r="AE177" s="45"/>
      <c r="AF177" s="45"/>
      <c r="AG177" s="45"/>
      <c r="AH177" s="45"/>
      <c r="AI177" s="45"/>
      <c r="AJ177" s="45"/>
      <c r="AK177" s="45"/>
      <c r="AL177" s="45"/>
      <c r="AM177" s="45"/>
      <c r="AN177" s="45"/>
      <c r="AO177" s="45"/>
      <c r="AP177" s="45"/>
      <c r="AQ177" s="45"/>
      <c r="AR177" s="45"/>
      <c r="AS177" s="45"/>
      <c r="AT177" s="45"/>
      <c r="AU177" s="45"/>
      <c r="AV177" s="45"/>
      <c r="AW177" s="45"/>
      <c r="AX177" s="45"/>
      <c r="AY177" s="45"/>
      <c r="AZ177" s="45"/>
      <c r="BA177" s="45"/>
      <c r="BB177" s="45"/>
      <c r="BC177" s="45"/>
      <c r="BD177" s="45"/>
      <c r="BE177" s="45"/>
      <c r="BF177" s="45"/>
      <c r="BG177" s="45"/>
      <c r="BH177" s="45"/>
      <c r="BI177" s="45"/>
      <c r="BJ177" s="45"/>
      <c r="BK177" s="45"/>
      <c r="BL177" s="45"/>
      <c r="BM177" s="45"/>
      <c r="BN177" s="45"/>
      <c r="BO177" s="45"/>
      <c r="BP177" s="45"/>
      <c r="BQ177" s="45"/>
      <c r="BR177" s="45"/>
      <c r="BS177" s="45"/>
      <c r="BT177" s="45"/>
      <c r="BU177" s="45"/>
      <c r="BV177" s="45"/>
      <c r="BW177" s="45"/>
      <c r="BX177" s="45"/>
      <c r="BY177" s="45"/>
      <c r="BZ177" s="45"/>
      <c r="CA177" s="45"/>
      <c r="CB177" s="45"/>
      <c r="CC177" s="45"/>
      <c r="CD177" s="45"/>
      <c r="CE177" s="45"/>
      <c r="CF177" s="45"/>
      <c r="CG177" s="45"/>
      <c r="CH177" s="45"/>
      <c r="CI177" s="45"/>
      <c r="CJ177" s="45"/>
      <c r="CK177" s="45"/>
      <c r="CL177" s="45"/>
      <c r="CM177" s="45"/>
      <c r="CN177" s="45"/>
      <c r="CO177" s="45"/>
      <c r="CP177" s="45"/>
      <c r="CQ177" s="45"/>
    </row>
    <row r="178" spans="1:95" x14ac:dyDescent="0.25">
      <c r="A178" s="5" t="str">
        <f>B178&amp;D178</f>
        <v>AGOTOTAL</v>
      </c>
      <c r="B178" t="s">
        <v>59</v>
      </c>
      <c r="C178" t="str">
        <f>VLOOKUP($B178,'Lookup codes'!$A:$C,2,FALSE)</f>
        <v>Angola</v>
      </c>
      <c r="D178" t="s">
        <v>642</v>
      </c>
      <c r="E178" t="str">
        <f>VLOOKUP(D178,'Lookup codes'!R:S,2,FALSE)</f>
        <v>Total of All Energy Sources</v>
      </c>
      <c r="F178" t="s">
        <v>794</v>
      </c>
      <c r="G178" t="s">
        <v>528</v>
      </c>
      <c r="H178" s="45">
        <f>SUMIFS('IEA production stats by year'!Q:Q,'IEA production stats by year'!$E:$E,$D178,'IEA production stats by year'!$B:$B,$B178)</f>
        <v>1802881.4775</v>
      </c>
      <c r="I178" s="45">
        <f>SUMIFS('IEA production stats by year'!R:R,'IEA production stats by year'!$E:$E,$D178,'IEA production stats by year'!$B:$B,$B178)</f>
        <v>1788407.5466</v>
      </c>
      <c r="J178" s="45">
        <f>SUMIFS('IEA production stats by year'!S:S,'IEA production stats by year'!$E:$E,$D178,'IEA production stats by year'!$B:$B,$B178)</f>
        <v>2117078.4139</v>
      </c>
      <c r="K178" s="45">
        <f>SUMIFS('IEA production stats by year'!T:T,'IEA production stats by year'!$E:$E,$D178,'IEA production stats by year'!$B:$B,$B178)</f>
        <v>2107920.1490000002</v>
      </c>
      <c r="L178" s="45">
        <f>SUMIFS('IEA production stats by year'!U:U,'IEA production stats by year'!$E:$E,$D178,'IEA production stats by year'!$B:$B,$B178)</f>
        <v>2364349.21</v>
      </c>
      <c r="M178" s="45">
        <f>SUMIFS('IEA production stats by year'!V:V,'IEA production stats by year'!$E:$E,$D178,'IEA production stats by year'!$B:$B,$B178)</f>
        <v>2915389.5370999998</v>
      </c>
      <c r="N178" s="45">
        <f>SUMIFS('IEA production stats by year'!W:W,'IEA production stats by year'!$E:$E,$D178,'IEA production stats by year'!$B:$B,$B178)</f>
        <v>3292243.6521000001</v>
      </c>
      <c r="O178" s="45">
        <f>SUMIFS('IEA production stats by year'!X:X,'IEA production stats by year'!$E:$E,$D178,'IEA production stats by year'!$B:$B,$B178)</f>
        <v>3919367.321</v>
      </c>
      <c r="P178" s="45">
        <f>SUMIFS('IEA production stats by year'!Y:Y,'IEA production stats by year'!$E:$E,$D178,'IEA production stats by year'!$B:$B,$B178)</f>
        <v>4364823.8371000001</v>
      </c>
      <c r="Q178" s="45">
        <f>SUMIFS('IEA production stats by year'!Z:Z,'IEA production stats by year'!$E:$E,$D178,'IEA production stats by year'!$B:$B,$B178)</f>
        <v>4159073.6831999999</v>
      </c>
      <c r="R178" s="45">
        <f>SUMIFS('IEA production stats by year'!AA:AA,'IEA production stats by year'!$E:$E,$D178,'IEA production stats by year'!$B:$B,$B178)</f>
        <v>4053508.5411999999</v>
      </c>
      <c r="S178" s="45">
        <f>SUMIFS('IEA production stats by year'!AB:AB,'IEA production stats by year'!$E:$E,$D178,'IEA production stats by year'!$B:$B,$B178)</f>
        <v>3761914.7856000001</v>
      </c>
      <c r="T178" s="45">
        <f>SUMIFS('IEA production stats by year'!AC:AC,'IEA production stats by year'!$E:$E,$D178,'IEA production stats by year'!$B:$B,$B178)</f>
        <v>3959299.6795999999</v>
      </c>
      <c r="U178" s="45">
        <f>SUMIFS('IEA production stats by year'!AD:AD,'IEA production stats by year'!$E:$E,$D178,'IEA production stats by year'!$B:$B,$B178)</f>
        <v>3991987.0027999999</v>
      </c>
      <c r="V178" s="45">
        <f>SUMIFS('IEA production stats by year'!AE:AE,'IEA production stats by year'!$E:$E,$D178,'IEA production stats by year'!$B:$B,$B178)</f>
        <v>3889641.2085000002</v>
      </c>
      <c r="W178" s="45">
        <f>SUMIFS('IEA production stats by year'!AF:AF,'IEA production stats by year'!$E:$E,$D178,'IEA production stats by year'!$B:$B,$B178)</f>
        <v>4123819.3827</v>
      </c>
      <c r="X178" s="45">
        <f>SUMIFS('IEA production stats by year'!AG:AG,'IEA production stats by year'!$E:$E,$D178,'IEA production stats by year'!$B:$B,$B178)</f>
        <v>3978844.0430000001</v>
      </c>
      <c r="Y178" s="45">
        <f>SUMIFS('IEA production stats by year'!AH:AH,'IEA production stats by year'!$E:$E,$D178,'IEA production stats by year'!$B:$B,$B178)</f>
        <v>3846957.1592999999</v>
      </c>
      <c r="Z178" s="45">
        <f>SUMIFS('IEA production stats by year'!AI:AI,'IEA production stats by year'!$E:$E,$D178,'IEA production stats by year'!$B:$B,$B178)</f>
        <v>3570030.3292999999</v>
      </c>
      <c r="AA178" s="45">
        <f>SUMIFS('IEA production stats by year'!AJ:AJ,'IEA production stats by year'!$E:$E,$D178,'IEA production stats by year'!$B:$B,$B178)</f>
        <v>3369501.1359000001</v>
      </c>
      <c r="AB178" s="45">
        <f>SUMIFS('IEA production stats by year'!AK:AK,'IEA production stats by year'!$E:$E,$D178,'IEA production stats by year'!$B:$B,$B178)</f>
        <v>3200879.7044000002</v>
      </c>
      <c r="AC178" s="45">
        <f>SUMIFS('IEA production stats by year'!AL:AL,'IEA production stats by year'!$E:$E,$D178,'IEA production stats by year'!$B:$B,$B178)</f>
        <v>0</v>
      </c>
      <c r="AD178" s="45"/>
      <c r="AE178" s="45"/>
      <c r="AF178" s="45"/>
      <c r="AG178" s="45"/>
      <c r="AH178" s="45"/>
      <c r="AI178" s="45"/>
      <c r="AJ178" s="45"/>
      <c r="AK178" s="45"/>
      <c r="AL178" s="45"/>
      <c r="AM178" s="45"/>
      <c r="AN178" s="45"/>
      <c r="AO178" s="45"/>
      <c r="AP178" s="45"/>
      <c r="AQ178" s="45"/>
      <c r="AR178" s="45"/>
      <c r="AS178" s="45"/>
      <c r="AT178" s="45"/>
      <c r="AU178" s="45"/>
      <c r="AV178" s="45"/>
      <c r="AW178" s="45"/>
      <c r="AX178" s="45"/>
      <c r="AY178" s="45"/>
      <c r="AZ178" s="45"/>
      <c r="BA178" s="45"/>
      <c r="BB178" s="45"/>
      <c r="BC178" s="45"/>
      <c r="BD178" s="45"/>
      <c r="BE178" s="45"/>
      <c r="BF178" s="45"/>
      <c r="BG178" s="45"/>
      <c r="BH178" s="45"/>
      <c r="BI178" s="45"/>
      <c r="BJ178" s="45"/>
      <c r="BK178" s="45"/>
      <c r="BL178" s="45"/>
      <c r="BM178" s="45"/>
      <c r="BN178" s="45"/>
      <c r="BO178" s="45"/>
      <c r="BP178" s="45"/>
      <c r="BQ178" s="45"/>
      <c r="BR178" s="45"/>
      <c r="BS178" s="45"/>
      <c r="BT178" s="45"/>
      <c r="BU178" s="45"/>
      <c r="BV178" s="45"/>
      <c r="BW178" s="45"/>
      <c r="BX178" s="45"/>
      <c r="BY178" s="45"/>
      <c r="BZ178" s="45"/>
      <c r="CA178" s="45"/>
      <c r="CB178" s="45"/>
      <c r="CC178" s="45"/>
      <c r="CD178" s="45"/>
      <c r="CE178" s="45"/>
      <c r="CF178" s="45"/>
      <c r="CG178" s="45"/>
      <c r="CH178" s="45"/>
      <c r="CI178" s="45"/>
      <c r="CJ178" s="45"/>
      <c r="CK178" s="45"/>
      <c r="CL178" s="45"/>
      <c r="CM178" s="45"/>
      <c r="CN178" s="45"/>
      <c r="CO178" s="45"/>
      <c r="CP178" s="45"/>
      <c r="CQ178" s="45"/>
    </row>
    <row r="179" spans="1:95" hidden="1" x14ac:dyDescent="0.25">
      <c r="A179" s="5" t="str">
        <f>B179&amp;D179</f>
        <v>BENHYDRO</v>
      </c>
      <c r="B179" t="s">
        <v>78</v>
      </c>
      <c r="C179" t="str">
        <f>VLOOKUP($B179,'Lookup codes'!$A:$C,2,FALSE)</f>
        <v>Benin</v>
      </c>
      <c r="D179" t="s">
        <v>539</v>
      </c>
      <c r="E179" t="str">
        <f>VLOOKUP(D179,'Lookup codes'!R:S,2,FALSE)</f>
        <v>Hydro</v>
      </c>
      <c r="F179" t="s">
        <v>794</v>
      </c>
      <c r="G179" t="s">
        <v>528</v>
      </c>
      <c r="H179" s="45">
        <f>SUMIFS('IEA production stats by year'!Q:Q,'IEA production stats by year'!$E:$E,$D179,'IEA production stats by year'!$B:$B,$B179)</f>
        <v>7.2012999999999998</v>
      </c>
      <c r="I179" s="45">
        <f>SUMIFS('IEA production stats by year'!R:R,'IEA production stats by year'!$E:$E,$D179,'IEA production stats by year'!$B:$B,$B179)</f>
        <v>7.2012999999999998</v>
      </c>
      <c r="J179" s="45">
        <f>SUMIFS('IEA production stats by year'!S:S,'IEA production stats by year'!$E:$E,$D179,'IEA production stats by year'!$B:$B,$B179)</f>
        <v>7.2012999999999998</v>
      </c>
      <c r="K179" s="45">
        <f>SUMIFS('IEA production stats by year'!T:T,'IEA production stats by year'!$E:$E,$D179,'IEA production stats by year'!$B:$B,$B179)</f>
        <v>7.2012999999999998</v>
      </c>
      <c r="L179" s="45">
        <f>SUMIFS('IEA production stats by year'!U:U,'IEA production stats by year'!$E:$E,$D179,'IEA production stats by year'!$B:$B,$B179)</f>
        <v>3.6006</v>
      </c>
      <c r="M179" s="45">
        <f>SUMIFS('IEA production stats by year'!V:V,'IEA production stats by year'!$E:$E,$D179,'IEA production stats by year'!$B:$B,$B179)</f>
        <v>3.6006</v>
      </c>
      <c r="N179" s="45">
        <f>SUMIFS('IEA production stats by year'!W:W,'IEA production stats by year'!$E:$E,$D179,'IEA production stats by year'!$B:$B,$B179)</f>
        <v>0</v>
      </c>
      <c r="O179" s="45">
        <f>SUMIFS('IEA production stats by year'!X:X,'IEA production stats by year'!$E:$E,$D179,'IEA production stats by year'!$B:$B,$B179)</f>
        <v>0</v>
      </c>
      <c r="P179" s="45">
        <f>SUMIFS('IEA production stats by year'!Y:Y,'IEA production stats by year'!$E:$E,$D179,'IEA production stats by year'!$B:$B,$B179)</f>
        <v>0</v>
      </c>
      <c r="Q179" s="45">
        <f>SUMIFS('IEA production stats by year'!Z:Z,'IEA production stats by year'!$E:$E,$D179,'IEA production stats by year'!$B:$B,$B179)</f>
        <v>0</v>
      </c>
      <c r="R179" s="45">
        <f>SUMIFS('IEA production stats by year'!AA:AA,'IEA production stats by year'!$E:$E,$D179,'IEA production stats by year'!$B:$B,$B179)</f>
        <v>0</v>
      </c>
      <c r="S179" s="45">
        <f>SUMIFS('IEA production stats by year'!AB:AB,'IEA production stats by year'!$E:$E,$D179,'IEA production stats by year'!$B:$B,$B179)</f>
        <v>0</v>
      </c>
      <c r="T179" s="45">
        <f>SUMIFS('IEA production stats by year'!AC:AC,'IEA production stats by year'!$E:$E,$D179,'IEA production stats by year'!$B:$B,$B179)</f>
        <v>0</v>
      </c>
      <c r="U179" s="45">
        <f>SUMIFS('IEA production stats by year'!AD:AD,'IEA production stats by year'!$E:$E,$D179,'IEA production stats by year'!$B:$B,$B179)</f>
        <v>0</v>
      </c>
      <c r="V179" s="45">
        <f>SUMIFS('IEA production stats by year'!AE:AE,'IEA production stats by year'!$E:$E,$D179,'IEA production stats by year'!$B:$B,$B179)</f>
        <v>0</v>
      </c>
      <c r="W179" s="45">
        <f>SUMIFS('IEA production stats by year'!AF:AF,'IEA production stats by year'!$E:$E,$D179,'IEA production stats by year'!$B:$B,$B179)</f>
        <v>3.6006</v>
      </c>
      <c r="X179" s="45">
        <f>SUMIFS('IEA production stats by year'!AG:AG,'IEA production stats by year'!$E:$E,$D179,'IEA production stats by year'!$B:$B,$B179)</f>
        <v>17.999099999999999</v>
      </c>
      <c r="Y179" s="45">
        <f>SUMIFS('IEA production stats by year'!AH:AH,'IEA production stats by year'!$E:$E,$D179,'IEA production stats by year'!$B:$B,$B179)</f>
        <v>4.3752000000000004</v>
      </c>
      <c r="Z179" s="45">
        <f>SUMIFS('IEA production stats by year'!AI:AI,'IEA production stats by year'!$E:$E,$D179,'IEA production stats by year'!$B:$B,$B179)</f>
        <v>0.2596</v>
      </c>
      <c r="AA179" s="45">
        <f>SUMIFS('IEA production stats by year'!AJ:AJ,'IEA production stats by year'!$E:$E,$D179,'IEA production stats by year'!$B:$B,$B179)</f>
        <v>0.2596</v>
      </c>
      <c r="AB179" s="45">
        <f>SUMIFS('IEA production stats by year'!AK:AK,'IEA production stats by year'!$E:$E,$D179,'IEA production stats by year'!$B:$B,$B179)</f>
        <v>0.2596</v>
      </c>
      <c r="AC179" s="45">
        <f>SUMIFS('IEA production stats by year'!AL:AL,'IEA production stats by year'!$E:$E,$D179,'IEA production stats by year'!$B:$B,$B179)</f>
        <v>0</v>
      </c>
      <c r="AD179" s="45"/>
      <c r="AE179" s="45"/>
      <c r="AF179" s="45"/>
      <c r="AG179" s="45"/>
      <c r="AH179" s="45"/>
      <c r="AI179" s="45"/>
      <c r="AJ179" s="45"/>
      <c r="AK179" s="45"/>
      <c r="AL179" s="45"/>
      <c r="AM179" s="45"/>
      <c r="AN179" s="45"/>
      <c r="AO179" s="45"/>
      <c r="AP179" s="45"/>
      <c r="AQ179" s="45"/>
      <c r="AR179" s="45"/>
      <c r="AS179" s="45"/>
      <c r="AT179" s="45"/>
      <c r="AU179" s="45"/>
      <c r="AV179" s="45"/>
      <c r="AW179" s="45"/>
      <c r="AX179" s="45"/>
      <c r="AY179" s="45"/>
      <c r="AZ179" s="45"/>
      <c r="BA179" s="45"/>
      <c r="BB179" s="45"/>
      <c r="BC179" s="45"/>
      <c r="BD179" s="45"/>
      <c r="BE179" s="45"/>
      <c r="BF179" s="45"/>
      <c r="BG179" s="45"/>
      <c r="BH179" s="45"/>
      <c r="BI179" s="45"/>
      <c r="BJ179" s="45"/>
      <c r="BK179" s="45"/>
      <c r="BL179" s="45"/>
      <c r="BM179" s="45"/>
      <c r="BN179" s="45"/>
      <c r="BO179" s="45"/>
      <c r="BP179" s="45"/>
      <c r="BQ179" s="45"/>
      <c r="BR179" s="45"/>
      <c r="BS179" s="45"/>
      <c r="BT179" s="45"/>
      <c r="BU179" s="45"/>
      <c r="BV179" s="45"/>
      <c r="BW179" s="45"/>
      <c r="BX179" s="45"/>
      <c r="BY179" s="45"/>
      <c r="BZ179" s="45"/>
      <c r="CA179" s="45"/>
      <c r="CB179" s="45"/>
      <c r="CC179" s="45"/>
      <c r="CD179" s="45"/>
      <c r="CE179" s="45"/>
      <c r="CF179" s="45"/>
      <c r="CG179" s="45"/>
      <c r="CH179" s="45"/>
      <c r="CI179" s="45"/>
      <c r="CJ179" s="45"/>
      <c r="CK179" s="45"/>
      <c r="CL179" s="45"/>
      <c r="CM179" s="45"/>
      <c r="CN179" s="45"/>
      <c r="CO179" s="45"/>
      <c r="CP179" s="45"/>
      <c r="CQ179" s="45"/>
    </row>
    <row r="180" spans="1:95" hidden="1" x14ac:dyDescent="0.25">
      <c r="A180" s="5" t="str">
        <f>B180&amp;D180</f>
        <v>BENGEOTHERM</v>
      </c>
      <c r="B180" t="s">
        <v>78</v>
      </c>
      <c r="C180" t="str">
        <f>VLOOKUP($B180,'Lookup codes'!$A:$C,2,FALSE)</f>
        <v>Benin</v>
      </c>
      <c r="D180" t="s">
        <v>610</v>
      </c>
      <c r="E180" t="str">
        <f>VLOOKUP(D180,'Lookup codes'!R:S,2,FALSE)</f>
        <v>Geothermal</v>
      </c>
      <c r="F180" t="s">
        <v>794</v>
      </c>
      <c r="G180" t="s">
        <v>528</v>
      </c>
      <c r="H180" s="45">
        <f>SUMIFS('IEA production stats by year'!Q:Q,'IEA production stats by year'!$E:$E,$D180,'IEA production stats by year'!$B:$B,$B180)</f>
        <v>0</v>
      </c>
      <c r="I180" s="45">
        <f>SUMIFS('IEA production stats by year'!R:R,'IEA production stats by year'!$E:$E,$D180,'IEA production stats by year'!$B:$B,$B180)</f>
        <v>0</v>
      </c>
      <c r="J180" s="45">
        <f>SUMIFS('IEA production stats by year'!S:S,'IEA production stats by year'!$E:$E,$D180,'IEA production stats by year'!$B:$B,$B180)</f>
        <v>0</v>
      </c>
      <c r="K180" s="45">
        <f>SUMIFS('IEA production stats by year'!T:T,'IEA production stats by year'!$E:$E,$D180,'IEA production stats by year'!$B:$B,$B180)</f>
        <v>0</v>
      </c>
      <c r="L180" s="45">
        <f>SUMIFS('IEA production stats by year'!U:U,'IEA production stats by year'!$E:$E,$D180,'IEA production stats by year'!$B:$B,$B180)</f>
        <v>0</v>
      </c>
      <c r="M180" s="45">
        <f>SUMIFS('IEA production stats by year'!V:V,'IEA production stats by year'!$E:$E,$D180,'IEA production stats by year'!$B:$B,$B180)</f>
        <v>0</v>
      </c>
      <c r="N180" s="45">
        <f>SUMIFS('IEA production stats by year'!W:W,'IEA production stats by year'!$E:$E,$D180,'IEA production stats by year'!$B:$B,$B180)</f>
        <v>0</v>
      </c>
      <c r="O180" s="45">
        <f>SUMIFS('IEA production stats by year'!X:X,'IEA production stats by year'!$E:$E,$D180,'IEA production stats by year'!$B:$B,$B180)</f>
        <v>0</v>
      </c>
      <c r="P180" s="45">
        <f>SUMIFS('IEA production stats by year'!Y:Y,'IEA production stats by year'!$E:$E,$D180,'IEA production stats by year'!$B:$B,$B180)</f>
        <v>0</v>
      </c>
      <c r="Q180" s="45">
        <f>SUMIFS('IEA production stats by year'!Z:Z,'IEA production stats by year'!$E:$E,$D180,'IEA production stats by year'!$B:$B,$B180)</f>
        <v>0</v>
      </c>
      <c r="R180" s="45">
        <f>SUMIFS('IEA production stats by year'!AA:AA,'IEA production stats by year'!$E:$E,$D180,'IEA production stats by year'!$B:$B,$B180)</f>
        <v>0</v>
      </c>
      <c r="S180" s="45">
        <f>SUMIFS('IEA production stats by year'!AB:AB,'IEA production stats by year'!$E:$E,$D180,'IEA production stats by year'!$B:$B,$B180)</f>
        <v>0</v>
      </c>
      <c r="T180" s="45">
        <f>SUMIFS('IEA production stats by year'!AC:AC,'IEA production stats by year'!$E:$E,$D180,'IEA production stats by year'!$B:$B,$B180)</f>
        <v>0</v>
      </c>
      <c r="U180" s="45">
        <f>SUMIFS('IEA production stats by year'!AD:AD,'IEA production stats by year'!$E:$E,$D180,'IEA production stats by year'!$B:$B,$B180)</f>
        <v>0</v>
      </c>
      <c r="V180" s="45">
        <f>SUMIFS('IEA production stats by year'!AE:AE,'IEA production stats by year'!$E:$E,$D180,'IEA production stats by year'!$B:$B,$B180)</f>
        <v>0</v>
      </c>
      <c r="W180" s="45">
        <f>SUMIFS('IEA production stats by year'!AF:AF,'IEA production stats by year'!$E:$E,$D180,'IEA production stats by year'!$B:$B,$B180)</f>
        <v>0</v>
      </c>
      <c r="X180" s="45">
        <f>SUMIFS('IEA production stats by year'!AG:AG,'IEA production stats by year'!$E:$E,$D180,'IEA production stats by year'!$B:$B,$B180)</f>
        <v>0</v>
      </c>
      <c r="Y180" s="45">
        <f>SUMIFS('IEA production stats by year'!AH:AH,'IEA production stats by year'!$E:$E,$D180,'IEA production stats by year'!$B:$B,$B180)</f>
        <v>0</v>
      </c>
      <c r="Z180" s="45">
        <f>SUMIFS('IEA production stats by year'!AI:AI,'IEA production stats by year'!$E:$E,$D180,'IEA production stats by year'!$B:$B,$B180)</f>
        <v>0</v>
      </c>
      <c r="AA180" s="45">
        <f>SUMIFS('IEA production stats by year'!AJ:AJ,'IEA production stats by year'!$E:$E,$D180,'IEA production stats by year'!$B:$B,$B180)</f>
        <v>0</v>
      </c>
      <c r="AB180" s="45">
        <f>SUMIFS('IEA production stats by year'!AK:AK,'IEA production stats by year'!$E:$E,$D180,'IEA production stats by year'!$B:$B,$B180)</f>
        <v>0</v>
      </c>
      <c r="AC180" s="45">
        <f>SUMIFS('IEA production stats by year'!AL:AL,'IEA production stats by year'!$E:$E,$D180,'IEA production stats by year'!$B:$B,$B180)</f>
        <v>0</v>
      </c>
      <c r="AD180" s="45"/>
      <c r="AE180" s="45"/>
      <c r="AF180" s="45"/>
      <c r="AG180" s="45"/>
      <c r="AH180" s="45"/>
      <c r="AI180" s="45"/>
      <c r="AJ180" s="45"/>
      <c r="AK180" s="45"/>
      <c r="AL180" s="45"/>
      <c r="AM180" s="45"/>
      <c r="AN180" s="45"/>
      <c r="AO180" s="45"/>
      <c r="AP180" s="45"/>
      <c r="AQ180" s="45"/>
      <c r="AR180" s="45"/>
      <c r="AS180" s="45"/>
      <c r="AT180" s="45"/>
      <c r="AU180" s="45"/>
      <c r="AV180" s="45"/>
      <c r="AW180" s="45"/>
      <c r="AX180" s="45"/>
      <c r="AY180" s="45"/>
      <c r="AZ180" s="45"/>
      <c r="BA180" s="45"/>
      <c r="BB180" s="45"/>
      <c r="BC180" s="45"/>
      <c r="BD180" s="45"/>
      <c r="BE180" s="45"/>
      <c r="BF180" s="45"/>
      <c r="BG180" s="45"/>
      <c r="BH180" s="45"/>
      <c r="BI180" s="45"/>
      <c r="BJ180" s="45"/>
      <c r="BK180" s="45"/>
      <c r="BL180" s="45"/>
      <c r="BM180" s="45"/>
      <c r="BN180" s="45"/>
      <c r="BO180" s="45"/>
      <c r="BP180" s="45"/>
      <c r="BQ180" s="45"/>
      <c r="BR180" s="45"/>
      <c r="BS180" s="45"/>
      <c r="BT180" s="45"/>
      <c r="BU180" s="45"/>
      <c r="BV180" s="45"/>
      <c r="BW180" s="45"/>
      <c r="BX180" s="45"/>
      <c r="BY180" s="45"/>
      <c r="BZ180" s="45"/>
      <c r="CA180" s="45"/>
      <c r="CB180" s="45"/>
      <c r="CC180" s="45"/>
      <c r="CD180" s="45"/>
      <c r="CE180" s="45"/>
      <c r="CF180" s="45"/>
      <c r="CG180" s="45"/>
      <c r="CH180" s="45"/>
      <c r="CI180" s="45"/>
      <c r="CJ180" s="45"/>
      <c r="CK180" s="45"/>
      <c r="CL180" s="45"/>
      <c r="CM180" s="45"/>
      <c r="CN180" s="45"/>
      <c r="CO180" s="45"/>
      <c r="CP180" s="45"/>
      <c r="CQ180" s="45"/>
    </row>
    <row r="181" spans="1:95" hidden="1" x14ac:dyDescent="0.25">
      <c r="A181" s="5" t="str">
        <f>B181&amp;D181</f>
        <v>BENSOLARPV</v>
      </c>
      <c r="B181" t="s">
        <v>78</v>
      </c>
      <c r="C181" t="str">
        <f>VLOOKUP($B181,'Lookup codes'!$A:$C,2,FALSE)</f>
        <v>Benin</v>
      </c>
      <c r="D181" t="s">
        <v>612</v>
      </c>
      <c r="E181" t="str">
        <f>VLOOKUP(D181,'Lookup codes'!R:S,2,FALSE)</f>
        <v>Solar Photovoltaics</v>
      </c>
      <c r="F181" t="s">
        <v>794</v>
      </c>
      <c r="G181" t="s">
        <v>528</v>
      </c>
      <c r="H181" s="45">
        <f>SUMIFS('IEA production stats by year'!Q:Q,'IEA production stats by year'!$E:$E,$D181,'IEA production stats by year'!$B:$B,$B181)</f>
        <v>0</v>
      </c>
      <c r="I181" s="45">
        <f>SUMIFS('IEA production stats by year'!R:R,'IEA production stats by year'!$E:$E,$D181,'IEA production stats by year'!$B:$B,$B181)</f>
        <v>0</v>
      </c>
      <c r="J181" s="45">
        <f>SUMIFS('IEA production stats by year'!S:S,'IEA production stats by year'!$E:$E,$D181,'IEA production stats by year'!$B:$B,$B181)</f>
        <v>0</v>
      </c>
      <c r="K181" s="45">
        <f>SUMIFS('IEA production stats by year'!T:T,'IEA production stats by year'!$E:$E,$D181,'IEA production stats by year'!$B:$B,$B181)</f>
        <v>0</v>
      </c>
      <c r="L181" s="45">
        <f>SUMIFS('IEA production stats by year'!U:U,'IEA production stats by year'!$E:$E,$D181,'IEA production stats by year'!$B:$B,$B181)</f>
        <v>0</v>
      </c>
      <c r="M181" s="45">
        <f>SUMIFS('IEA production stats by year'!V:V,'IEA production stats by year'!$E:$E,$D181,'IEA production stats by year'!$B:$B,$B181)</f>
        <v>0</v>
      </c>
      <c r="N181" s="45">
        <f>SUMIFS('IEA production stats by year'!W:W,'IEA production stats by year'!$E:$E,$D181,'IEA production stats by year'!$B:$B,$B181)</f>
        <v>0</v>
      </c>
      <c r="O181" s="45">
        <f>SUMIFS('IEA production stats by year'!X:X,'IEA production stats by year'!$E:$E,$D181,'IEA production stats by year'!$B:$B,$B181)</f>
        <v>0</v>
      </c>
      <c r="P181" s="45">
        <f>SUMIFS('IEA production stats by year'!Y:Y,'IEA production stats by year'!$E:$E,$D181,'IEA production stats by year'!$B:$B,$B181)</f>
        <v>0</v>
      </c>
      <c r="Q181" s="45">
        <f>SUMIFS('IEA production stats by year'!Z:Z,'IEA production stats by year'!$E:$E,$D181,'IEA production stats by year'!$B:$B,$B181)</f>
        <v>0</v>
      </c>
      <c r="R181" s="45">
        <f>SUMIFS('IEA production stats by year'!AA:AA,'IEA production stats by year'!$E:$E,$D181,'IEA production stats by year'!$B:$B,$B181)</f>
        <v>0</v>
      </c>
      <c r="S181" s="45">
        <f>SUMIFS('IEA production stats by year'!AB:AB,'IEA production stats by year'!$E:$E,$D181,'IEA production stats by year'!$B:$B,$B181)</f>
        <v>0</v>
      </c>
      <c r="T181" s="45">
        <f>SUMIFS('IEA production stats by year'!AC:AC,'IEA production stats by year'!$E:$E,$D181,'IEA production stats by year'!$B:$B,$B181)</f>
        <v>0</v>
      </c>
      <c r="U181" s="45">
        <f>SUMIFS('IEA production stats by year'!AD:AD,'IEA production stats by year'!$E:$E,$D181,'IEA production stats by year'!$B:$B,$B181)</f>
        <v>0</v>
      </c>
      <c r="V181" s="45">
        <f>SUMIFS('IEA production stats by year'!AE:AE,'IEA production stats by year'!$E:$E,$D181,'IEA production stats by year'!$B:$B,$B181)</f>
        <v>0</v>
      </c>
      <c r="W181" s="45">
        <f>SUMIFS('IEA production stats by year'!AF:AF,'IEA production stats by year'!$E:$E,$D181,'IEA production stats by year'!$B:$B,$B181)</f>
        <v>17.999099999999999</v>
      </c>
      <c r="X181" s="45">
        <f>SUMIFS('IEA production stats by year'!AG:AG,'IEA production stats by year'!$E:$E,$D181,'IEA production stats by year'!$B:$B,$B181)</f>
        <v>17.999099999999999</v>
      </c>
      <c r="Y181" s="45">
        <f>SUMIFS('IEA production stats by year'!AH:AH,'IEA production stats by year'!$E:$E,$D181,'IEA production stats by year'!$B:$B,$B181)</f>
        <v>19.2258</v>
      </c>
      <c r="Z181" s="45">
        <f>SUMIFS('IEA production stats by year'!AI:AI,'IEA production stats by year'!$E:$E,$D181,'IEA production stats by year'!$B:$B,$B181)</f>
        <v>19.405799999999999</v>
      </c>
      <c r="AA181" s="45">
        <f>SUMIFS('IEA production stats by year'!AJ:AJ,'IEA production stats by year'!$E:$E,$D181,'IEA production stats by year'!$B:$B,$B181)</f>
        <v>27.076000000000001</v>
      </c>
      <c r="AB181" s="45">
        <f>SUMIFS('IEA production stats by year'!AK:AK,'IEA production stats by year'!$E:$E,$D181,'IEA production stats by year'!$B:$B,$B181)</f>
        <v>26.770399999999999</v>
      </c>
      <c r="AC181" s="45">
        <f>SUMIFS('IEA production stats by year'!AL:AL,'IEA production stats by year'!$E:$E,$D181,'IEA production stats by year'!$B:$B,$B181)</f>
        <v>0</v>
      </c>
      <c r="AD181" s="45"/>
      <c r="AE181" s="45"/>
      <c r="AF181" s="45"/>
      <c r="AG181" s="45"/>
      <c r="AH181" s="45"/>
      <c r="AI181" s="45"/>
      <c r="AJ181" s="45"/>
      <c r="AK181" s="45"/>
      <c r="AL181" s="45"/>
      <c r="AM181" s="45"/>
      <c r="AN181" s="45"/>
      <c r="AO181" s="45"/>
      <c r="AP181" s="45"/>
      <c r="AQ181" s="45"/>
      <c r="AR181" s="45"/>
      <c r="AS181" s="45"/>
      <c r="AT181" s="45"/>
      <c r="AU181" s="45"/>
      <c r="AV181" s="45"/>
      <c r="AW181" s="45"/>
      <c r="AX181" s="45"/>
      <c r="AY181" s="45"/>
      <c r="AZ181" s="45"/>
      <c r="BA181" s="45"/>
      <c r="BB181" s="45"/>
      <c r="BC181" s="45"/>
      <c r="BD181" s="45"/>
      <c r="BE181" s="45"/>
      <c r="BF181" s="45"/>
      <c r="BG181" s="45"/>
      <c r="BH181" s="45"/>
      <c r="BI181" s="45"/>
      <c r="BJ181" s="45"/>
      <c r="BK181" s="45"/>
      <c r="BL181" s="45"/>
      <c r="BM181" s="45"/>
      <c r="BN181" s="45"/>
      <c r="BO181" s="45"/>
      <c r="BP181" s="45"/>
      <c r="BQ181" s="45"/>
      <c r="BR181" s="45"/>
      <c r="BS181" s="45"/>
      <c r="BT181" s="45"/>
      <c r="BU181" s="45"/>
      <c r="BV181" s="45"/>
      <c r="BW181" s="45"/>
      <c r="BX181" s="45"/>
      <c r="BY181" s="45"/>
      <c r="BZ181" s="45"/>
      <c r="CA181" s="45"/>
      <c r="CB181" s="45"/>
      <c r="CC181" s="45"/>
      <c r="CD181" s="45"/>
      <c r="CE181" s="45"/>
      <c r="CF181" s="45"/>
      <c r="CG181" s="45"/>
      <c r="CH181" s="45"/>
      <c r="CI181" s="45"/>
      <c r="CJ181" s="45"/>
      <c r="CK181" s="45"/>
      <c r="CL181" s="45"/>
      <c r="CM181" s="45"/>
      <c r="CN181" s="45"/>
      <c r="CO181" s="45"/>
      <c r="CP181" s="45"/>
      <c r="CQ181" s="45"/>
    </row>
    <row r="182" spans="1:95" hidden="1" x14ac:dyDescent="0.25">
      <c r="A182" s="5" t="str">
        <f>B182&amp;D182</f>
        <v>BENSOLARTH</v>
      </c>
      <c r="B182" t="s">
        <v>78</v>
      </c>
      <c r="C182" t="str">
        <f>VLOOKUP($B182,'Lookup codes'!$A:$C,2,FALSE)</f>
        <v>Benin</v>
      </c>
      <c r="D182" t="s">
        <v>614</v>
      </c>
      <c r="E182" t="str">
        <f>VLOOKUP(D182,'Lookup codes'!R:S,2,FALSE)</f>
        <v>Solar Thermal</v>
      </c>
      <c r="F182" t="s">
        <v>794</v>
      </c>
      <c r="G182" t="s">
        <v>528</v>
      </c>
      <c r="H182" s="45">
        <f>SUMIFS('IEA production stats by year'!Q:Q,'IEA production stats by year'!$E:$E,$D182,'IEA production stats by year'!$B:$B,$B182)</f>
        <v>0</v>
      </c>
      <c r="I182" s="45">
        <f>SUMIFS('IEA production stats by year'!R:R,'IEA production stats by year'!$E:$E,$D182,'IEA production stats by year'!$B:$B,$B182)</f>
        <v>0</v>
      </c>
      <c r="J182" s="45">
        <f>SUMIFS('IEA production stats by year'!S:S,'IEA production stats by year'!$E:$E,$D182,'IEA production stats by year'!$B:$B,$B182)</f>
        <v>0</v>
      </c>
      <c r="K182" s="45">
        <f>SUMIFS('IEA production stats by year'!T:T,'IEA production stats by year'!$E:$E,$D182,'IEA production stats by year'!$B:$B,$B182)</f>
        <v>0</v>
      </c>
      <c r="L182" s="45">
        <f>SUMIFS('IEA production stats by year'!U:U,'IEA production stats by year'!$E:$E,$D182,'IEA production stats by year'!$B:$B,$B182)</f>
        <v>0</v>
      </c>
      <c r="M182" s="45">
        <f>SUMIFS('IEA production stats by year'!V:V,'IEA production stats by year'!$E:$E,$D182,'IEA production stats by year'!$B:$B,$B182)</f>
        <v>0</v>
      </c>
      <c r="N182" s="45">
        <f>SUMIFS('IEA production stats by year'!W:W,'IEA production stats by year'!$E:$E,$D182,'IEA production stats by year'!$B:$B,$B182)</f>
        <v>0</v>
      </c>
      <c r="O182" s="45">
        <f>SUMIFS('IEA production stats by year'!X:X,'IEA production stats by year'!$E:$E,$D182,'IEA production stats by year'!$B:$B,$B182)</f>
        <v>0</v>
      </c>
      <c r="P182" s="45">
        <f>SUMIFS('IEA production stats by year'!Y:Y,'IEA production stats by year'!$E:$E,$D182,'IEA production stats by year'!$B:$B,$B182)</f>
        <v>0</v>
      </c>
      <c r="Q182" s="45">
        <f>SUMIFS('IEA production stats by year'!Z:Z,'IEA production stats by year'!$E:$E,$D182,'IEA production stats by year'!$B:$B,$B182)</f>
        <v>0</v>
      </c>
      <c r="R182" s="45">
        <f>SUMIFS('IEA production stats by year'!AA:AA,'IEA production stats by year'!$E:$E,$D182,'IEA production stats by year'!$B:$B,$B182)</f>
        <v>0</v>
      </c>
      <c r="S182" s="45">
        <f>SUMIFS('IEA production stats by year'!AB:AB,'IEA production stats by year'!$E:$E,$D182,'IEA production stats by year'!$B:$B,$B182)</f>
        <v>0</v>
      </c>
      <c r="T182" s="45">
        <f>SUMIFS('IEA production stats by year'!AC:AC,'IEA production stats by year'!$E:$E,$D182,'IEA production stats by year'!$B:$B,$B182)</f>
        <v>0</v>
      </c>
      <c r="U182" s="45">
        <f>SUMIFS('IEA production stats by year'!AD:AD,'IEA production stats by year'!$E:$E,$D182,'IEA production stats by year'!$B:$B,$B182)</f>
        <v>0</v>
      </c>
      <c r="V182" s="45">
        <f>SUMIFS('IEA production stats by year'!AE:AE,'IEA production stats by year'!$E:$E,$D182,'IEA production stats by year'!$B:$B,$B182)</f>
        <v>0</v>
      </c>
      <c r="W182" s="45">
        <f>SUMIFS('IEA production stats by year'!AF:AF,'IEA production stats by year'!$E:$E,$D182,'IEA production stats by year'!$B:$B,$B182)</f>
        <v>0</v>
      </c>
      <c r="X182" s="45">
        <f>SUMIFS('IEA production stats by year'!AG:AG,'IEA production stats by year'!$E:$E,$D182,'IEA production stats by year'!$B:$B,$B182)</f>
        <v>0</v>
      </c>
      <c r="Y182" s="45">
        <f>SUMIFS('IEA production stats by year'!AH:AH,'IEA production stats by year'!$E:$E,$D182,'IEA production stats by year'!$B:$B,$B182)</f>
        <v>0</v>
      </c>
      <c r="Z182" s="45">
        <f>SUMIFS('IEA production stats by year'!AI:AI,'IEA production stats by year'!$E:$E,$D182,'IEA production stats by year'!$B:$B,$B182)</f>
        <v>0</v>
      </c>
      <c r="AA182" s="45">
        <f>SUMIFS('IEA production stats by year'!AJ:AJ,'IEA production stats by year'!$E:$E,$D182,'IEA production stats by year'!$B:$B,$B182)</f>
        <v>0</v>
      </c>
      <c r="AB182" s="45">
        <f>SUMIFS('IEA production stats by year'!AK:AK,'IEA production stats by year'!$E:$E,$D182,'IEA production stats by year'!$B:$B,$B182)</f>
        <v>0</v>
      </c>
      <c r="AC182" s="45">
        <f>SUMIFS('IEA production stats by year'!AL:AL,'IEA production stats by year'!$E:$E,$D182,'IEA production stats by year'!$B:$B,$B182)</f>
        <v>0</v>
      </c>
      <c r="AD182" s="45"/>
      <c r="AE182" s="45"/>
      <c r="AF182" s="45"/>
      <c r="AG182" s="45"/>
      <c r="AH182" s="45"/>
      <c r="AI182" s="45"/>
      <c r="AJ182" s="45"/>
      <c r="AK182" s="45"/>
      <c r="AL182" s="45"/>
      <c r="AM182" s="45"/>
      <c r="AN182" s="45"/>
      <c r="AO182" s="45"/>
      <c r="AP182" s="45"/>
      <c r="AQ182" s="45"/>
      <c r="AR182" s="45"/>
      <c r="AS182" s="45"/>
      <c r="AT182" s="45"/>
      <c r="AU182" s="45"/>
      <c r="AV182" s="45"/>
      <c r="AW182" s="45"/>
      <c r="AX182" s="45"/>
      <c r="AY182" s="45"/>
      <c r="AZ182" s="45"/>
      <c r="BA182" s="45"/>
      <c r="BB182" s="45"/>
      <c r="BC182" s="45"/>
      <c r="BD182" s="45"/>
      <c r="BE182" s="45"/>
      <c r="BF182" s="45"/>
      <c r="BG182" s="45"/>
      <c r="BH182" s="45"/>
      <c r="BI182" s="45"/>
      <c r="BJ182" s="45"/>
      <c r="BK182" s="45"/>
      <c r="BL182" s="45"/>
      <c r="BM182" s="45"/>
      <c r="BN182" s="45"/>
      <c r="BO182" s="45"/>
      <c r="BP182" s="45"/>
      <c r="BQ182" s="45"/>
      <c r="BR182" s="45"/>
      <c r="BS182" s="45"/>
      <c r="BT182" s="45"/>
      <c r="BU182" s="45"/>
      <c r="BV182" s="45"/>
      <c r="BW182" s="45"/>
      <c r="BX182" s="45"/>
      <c r="BY182" s="45"/>
      <c r="BZ182" s="45"/>
      <c r="CA182" s="45"/>
      <c r="CB182" s="45"/>
      <c r="CC182" s="45"/>
      <c r="CD182" s="45"/>
      <c r="CE182" s="45"/>
      <c r="CF182" s="45"/>
      <c r="CG182" s="45"/>
      <c r="CH182" s="45"/>
      <c r="CI182" s="45"/>
      <c r="CJ182" s="45"/>
      <c r="CK182" s="45"/>
      <c r="CL182" s="45"/>
      <c r="CM182" s="45"/>
      <c r="CN182" s="45"/>
      <c r="CO182" s="45"/>
      <c r="CP182" s="45"/>
      <c r="CQ182" s="45"/>
    </row>
    <row r="183" spans="1:95" hidden="1" x14ac:dyDescent="0.25">
      <c r="A183" s="5" t="str">
        <f>B183&amp;D183</f>
        <v>BENTIDE</v>
      </c>
      <c r="B183" t="s">
        <v>78</v>
      </c>
      <c r="C183" t="str">
        <f>VLOOKUP($B183,'Lookup codes'!$A:$C,2,FALSE)</f>
        <v>Benin</v>
      </c>
      <c r="D183" t="s">
        <v>616</v>
      </c>
      <c r="E183" t="str">
        <f>VLOOKUP(D183,'Lookup codes'!R:S,2,FALSE)</f>
        <v>Tide, Wave and Ocean</v>
      </c>
      <c r="F183" t="s">
        <v>794</v>
      </c>
      <c r="G183" t="s">
        <v>528</v>
      </c>
      <c r="H183" s="45">
        <f>SUMIFS('IEA production stats by year'!Q:Q,'IEA production stats by year'!$E:$E,$D183,'IEA production stats by year'!$B:$B,$B183)</f>
        <v>0</v>
      </c>
      <c r="I183" s="45">
        <f>SUMIFS('IEA production stats by year'!R:R,'IEA production stats by year'!$E:$E,$D183,'IEA production stats by year'!$B:$B,$B183)</f>
        <v>0</v>
      </c>
      <c r="J183" s="45">
        <f>SUMIFS('IEA production stats by year'!S:S,'IEA production stats by year'!$E:$E,$D183,'IEA production stats by year'!$B:$B,$B183)</f>
        <v>0</v>
      </c>
      <c r="K183" s="45">
        <f>SUMIFS('IEA production stats by year'!T:T,'IEA production stats by year'!$E:$E,$D183,'IEA production stats by year'!$B:$B,$B183)</f>
        <v>0</v>
      </c>
      <c r="L183" s="45">
        <f>SUMIFS('IEA production stats by year'!U:U,'IEA production stats by year'!$E:$E,$D183,'IEA production stats by year'!$B:$B,$B183)</f>
        <v>0</v>
      </c>
      <c r="M183" s="45">
        <f>SUMIFS('IEA production stats by year'!V:V,'IEA production stats by year'!$E:$E,$D183,'IEA production stats by year'!$B:$B,$B183)</f>
        <v>0</v>
      </c>
      <c r="N183" s="45">
        <f>SUMIFS('IEA production stats by year'!W:W,'IEA production stats by year'!$E:$E,$D183,'IEA production stats by year'!$B:$B,$B183)</f>
        <v>0</v>
      </c>
      <c r="O183" s="45">
        <f>SUMIFS('IEA production stats by year'!X:X,'IEA production stats by year'!$E:$E,$D183,'IEA production stats by year'!$B:$B,$B183)</f>
        <v>0</v>
      </c>
      <c r="P183" s="45">
        <f>SUMIFS('IEA production stats by year'!Y:Y,'IEA production stats by year'!$E:$E,$D183,'IEA production stats by year'!$B:$B,$B183)</f>
        <v>0</v>
      </c>
      <c r="Q183" s="45">
        <f>SUMIFS('IEA production stats by year'!Z:Z,'IEA production stats by year'!$E:$E,$D183,'IEA production stats by year'!$B:$B,$B183)</f>
        <v>0</v>
      </c>
      <c r="R183" s="45">
        <f>SUMIFS('IEA production stats by year'!AA:AA,'IEA production stats by year'!$E:$E,$D183,'IEA production stats by year'!$B:$B,$B183)</f>
        <v>0</v>
      </c>
      <c r="S183" s="45">
        <f>SUMIFS('IEA production stats by year'!AB:AB,'IEA production stats by year'!$E:$E,$D183,'IEA production stats by year'!$B:$B,$B183)</f>
        <v>0</v>
      </c>
      <c r="T183" s="45">
        <f>SUMIFS('IEA production stats by year'!AC:AC,'IEA production stats by year'!$E:$E,$D183,'IEA production stats by year'!$B:$B,$B183)</f>
        <v>0</v>
      </c>
      <c r="U183" s="45">
        <f>SUMIFS('IEA production stats by year'!AD:AD,'IEA production stats by year'!$E:$E,$D183,'IEA production stats by year'!$B:$B,$B183)</f>
        <v>0</v>
      </c>
      <c r="V183" s="45">
        <f>SUMIFS('IEA production stats by year'!AE:AE,'IEA production stats by year'!$E:$E,$D183,'IEA production stats by year'!$B:$B,$B183)</f>
        <v>0</v>
      </c>
      <c r="W183" s="45">
        <f>SUMIFS('IEA production stats by year'!AF:AF,'IEA production stats by year'!$E:$E,$D183,'IEA production stats by year'!$B:$B,$B183)</f>
        <v>0</v>
      </c>
      <c r="X183" s="45">
        <f>SUMIFS('IEA production stats by year'!AG:AG,'IEA production stats by year'!$E:$E,$D183,'IEA production stats by year'!$B:$B,$B183)</f>
        <v>0</v>
      </c>
      <c r="Y183" s="45">
        <f>SUMIFS('IEA production stats by year'!AH:AH,'IEA production stats by year'!$E:$E,$D183,'IEA production stats by year'!$B:$B,$B183)</f>
        <v>0</v>
      </c>
      <c r="Z183" s="45">
        <f>SUMIFS('IEA production stats by year'!AI:AI,'IEA production stats by year'!$E:$E,$D183,'IEA production stats by year'!$B:$B,$B183)</f>
        <v>0</v>
      </c>
      <c r="AA183" s="45">
        <f>SUMIFS('IEA production stats by year'!AJ:AJ,'IEA production stats by year'!$E:$E,$D183,'IEA production stats by year'!$B:$B,$B183)</f>
        <v>0</v>
      </c>
      <c r="AB183" s="45">
        <f>SUMIFS('IEA production stats by year'!AK:AK,'IEA production stats by year'!$E:$E,$D183,'IEA production stats by year'!$B:$B,$B183)</f>
        <v>0</v>
      </c>
      <c r="AC183" s="45">
        <f>SUMIFS('IEA production stats by year'!AL:AL,'IEA production stats by year'!$E:$E,$D183,'IEA production stats by year'!$B:$B,$B183)</f>
        <v>0</v>
      </c>
      <c r="AD183" s="45"/>
      <c r="AE183" s="45"/>
      <c r="AF183" s="45"/>
      <c r="AG183" s="45"/>
      <c r="AH183" s="45"/>
      <c r="AI183" s="45"/>
      <c r="AJ183" s="45"/>
      <c r="AK183" s="45"/>
      <c r="AL183" s="45"/>
      <c r="AM183" s="45"/>
      <c r="AN183" s="45"/>
      <c r="AO183" s="45"/>
      <c r="AP183" s="45"/>
      <c r="AQ183" s="45"/>
      <c r="AR183" s="45"/>
      <c r="AS183" s="45"/>
      <c r="AT183" s="45"/>
      <c r="AU183" s="45"/>
      <c r="AV183" s="45"/>
      <c r="AW183" s="45"/>
      <c r="AX183" s="45"/>
      <c r="AY183" s="45"/>
      <c r="AZ183" s="45"/>
      <c r="BA183" s="45"/>
      <c r="BB183" s="45"/>
      <c r="BC183" s="45"/>
      <c r="BD183" s="45"/>
      <c r="BE183" s="45"/>
      <c r="BF183" s="45"/>
      <c r="BG183" s="45"/>
      <c r="BH183" s="45"/>
      <c r="BI183" s="45"/>
      <c r="BJ183" s="45"/>
      <c r="BK183" s="45"/>
      <c r="BL183" s="45"/>
      <c r="BM183" s="45"/>
      <c r="BN183" s="45"/>
      <c r="BO183" s="45"/>
      <c r="BP183" s="45"/>
      <c r="BQ183" s="45"/>
      <c r="BR183" s="45"/>
      <c r="BS183" s="45"/>
      <c r="BT183" s="45"/>
      <c r="BU183" s="45"/>
      <c r="BV183" s="45"/>
      <c r="BW183" s="45"/>
      <c r="BX183" s="45"/>
      <c r="BY183" s="45"/>
      <c r="BZ183" s="45"/>
      <c r="CA183" s="45"/>
      <c r="CB183" s="45"/>
      <c r="CC183" s="45"/>
      <c r="CD183" s="45"/>
      <c r="CE183" s="45"/>
      <c r="CF183" s="45"/>
      <c r="CG183" s="45"/>
      <c r="CH183" s="45"/>
      <c r="CI183" s="45"/>
      <c r="CJ183" s="45"/>
      <c r="CK183" s="45"/>
      <c r="CL183" s="45"/>
      <c r="CM183" s="45"/>
      <c r="CN183" s="45"/>
      <c r="CO183" s="45"/>
      <c r="CP183" s="45"/>
      <c r="CQ183" s="45"/>
    </row>
    <row r="184" spans="1:95" hidden="1" x14ac:dyDescent="0.25">
      <c r="A184" s="5" t="str">
        <f>B184&amp;D184</f>
        <v>BENWIND</v>
      </c>
      <c r="B184" t="s">
        <v>78</v>
      </c>
      <c r="C184" t="str">
        <f>VLOOKUP($B184,'Lookup codes'!$A:$C,2,FALSE)</f>
        <v>Benin</v>
      </c>
      <c r="D184" t="s">
        <v>618</v>
      </c>
      <c r="E184" t="str">
        <f>VLOOKUP(D184,'Lookup codes'!R:S,2,FALSE)</f>
        <v>Wind</v>
      </c>
      <c r="F184" t="s">
        <v>794</v>
      </c>
      <c r="G184" t="s">
        <v>528</v>
      </c>
      <c r="H184" s="45">
        <f>SUMIFS('IEA production stats by year'!Q:Q,'IEA production stats by year'!$E:$E,$D184,'IEA production stats by year'!$B:$B,$B184)</f>
        <v>0</v>
      </c>
      <c r="I184" s="45">
        <f>SUMIFS('IEA production stats by year'!R:R,'IEA production stats by year'!$E:$E,$D184,'IEA production stats by year'!$B:$B,$B184)</f>
        <v>0</v>
      </c>
      <c r="J184" s="45">
        <f>SUMIFS('IEA production stats by year'!S:S,'IEA production stats by year'!$E:$E,$D184,'IEA production stats by year'!$B:$B,$B184)</f>
        <v>0</v>
      </c>
      <c r="K184" s="45">
        <f>SUMIFS('IEA production stats by year'!T:T,'IEA production stats by year'!$E:$E,$D184,'IEA production stats by year'!$B:$B,$B184)</f>
        <v>0</v>
      </c>
      <c r="L184" s="45">
        <f>SUMIFS('IEA production stats by year'!U:U,'IEA production stats by year'!$E:$E,$D184,'IEA production stats by year'!$B:$B,$B184)</f>
        <v>0</v>
      </c>
      <c r="M184" s="45">
        <f>SUMIFS('IEA production stats by year'!V:V,'IEA production stats by year'!$E:$E,$D184,'IEA production stats by year'!$B:$B,$B184)</f>
        <v>0</v>
      </c>
      <c r="N184" s="45">
        <f>SUMIFS('IEA production stats by year'!W:W,'IEA production stats by year'!$E:$E,$D184,'IEA production stats by year'!$B:$B,$B184)</f>
        <v>0</v>
      </c>
      <c r="O184" s="45">
        <f>SUMIFS('IEA production stats by year'!X:X,'IEA production stats by year'!$E:$E,$D184,'IEA production stats by year'!$B:$B,$B184)</f>
        <v>0</v>
      </c>
      <c r="P184" s="45">
        <f>SUMIFS('IEA production stats by year'!Y:Y,'IEA production stats by year'!$E:$E,$D184,'IEA production stats by year'!$B:$B,$B184)</f>
        <v>0</v>
      </c>
      <c r="Q184" s="45">
        <f>SUMIFS('IEA production stats by year'!Z:Z,'IEA production stats by year'!$E:$E,$D184,'IEA production stats by year'!$B:$B,$B184)</f>
        <v>0</v>
      </c>
      <c r="R184" s="45">
        <f>SUMIFS('IEA production stats by year'!AA:AA,'IEA production stats by year'!$E:$E,$D184,'IEA production stats by year'!$B:$B,$B184)</f>
        <v>0</v>
      </c>
      <c r="S184" s="45">
        <f>SUMIFS('IEA production stats by year'!AB:AB,'IEA production stats by year'!$E:$E,$D184,'IEA production stats by year'!$B:$B,$B184)</f>
        <v>0</v>
      </c>
      <c r="T184" s="45">
        <f>SUMIFS('IEA production stats by year'!AC:AC,'IEA production stats by year'!$E:$E,$D184,'IEA production stats by year'!$B:$B,$B184)</f>
        <v>0</v>
      </c>
      <c r="U184" s="45">
        <f>SUMIFS('IEA production stats by year'!AD:AD,'IEA production stats by year'!$E:$E,$D184,'IEA production stats by year'!$B:$B,$B184)</f>
        <v>0</v>
      </c>
      <c r="V184" s="45">
        <f>SUMIFS('IEA production stats by year'!AE:AE,'IEA production stats by year'!$E:$E,$D184,'IEA production stats by year'!$B:$B,$B184)</f>
        <v>0</v>
      </c>
      <c r="W184" s="45">
        <f>SUMIFS('IEA production stats by year'!AF:AF,'IEA production stats by year'!$E:$E,$D184,'IEA production stats by year'!$B:$B,$B184)</f>
        <v>0</v>
      </c>
      <c r="X184" s="45">
        <f>SUMIFS('IEA production stats by year'!AG:AG,'IEA production stats by year'!$E:$E,$D184,'IEA production stats by year'!$B:$B,$B184)</f>
        <v>0</v>
      </c>
      <c r="Y184" s="45">
        <f>SUMIFS('IEA production stats by year'!AH:AH,'IEA production stats by year'!$E:$E,$D184,'IEA production stats by year'!$B:$B,$B184)</f>
        <v>0</v>
      </c>
      <c r="Z184" s="45">
        <f>SUMIFS('IEA production stats by year'!AI:AI,'IEA production stats by year'!$E:$E,$D184,'IEA production stats by year'!$B:$B,$B184)</f>
        <v>0</v>
      </c>
      <c r="AA184" s="45">
        <f>SUMIFS('IEA production stats by year'!AJ:AJ,'IEA production stats by year'!$E:$E,$D184,'IEA production stats by year'!$B:$B,$B184)</f>
        <v>0</v>
      </c>
      <c r="AB184" s="45">
        <f>SUMIFS('IEA production stats by year'!AK:AK,'IEA production stats by year'!$E:$E,$D184,'IEA production stats by year'!$B:$B,$B184)</f>
        <v>0</v>
      </c>
      <c r="AC184" s="45">
        <f>SUMIFS('IEA production stats by year'!AL:AL,'IEA production stats by year'!$E:$E,$D184,'IEA production stats by year'!$B:$B,$B184)</f>
        <v>0</v>
      </c>
      <c r="AD184" s="45"/>
      <c r="AE184" s="45"/>
      <c r="AF184" s="45"/>
      <c r="AG184" s="45"/>
      <c r="AH184" s="45"/>
      <c r="AI184" s="45"/>
      <c r="AJ184" s="45"/>
      <c r="AK184" s="45"/>
      <c r="AL184" s="45"/>
      <c r="AM184" s="45"/>
      <c r="AN184" s="45"/>
      <c r="AO184" s="45"/>
      <c r="AP184" s="45"/>
      <c r="AQ184" s="45"/>
      <c r="AR184" s="45"/>
      <c r="AS184" s="45"/>
      <c r="AT184" s="45"/>
      <c r="AU184" s="45"/>
      <c r="AV184" s="45"/>
      <c r="AW184" s="45"/>
      <c r="AX184" s="45"/>
      <c r="AY184" s="45"/>
      <c r="AZ184" s="45"/>
      <c r="BA184" s="45"/>
      <c r="BB184" s="45"/>
      <c r="BC184" s="45"/>
      <c r="BD184" s="45"/>
      <c r="BE184" s="45"/>
      <c r="BF184" s="45"/>
      <c r="BG184" s="45"/>
      <c r="BH184" s="45"/>
      <c r="BI184" s="45"/>
      <c r="BJ184" s="45"/>
      <c r="BK184" s="45"/>
      <c r="BL184" s="45"/>
      <c r="BM184" s="45"/>
      <c r="BN184" s="45"/>
      <c r="BO184" s="45"/>
      <c r="BP184" s="45"/>
      <c r="BQ184" s="45"/>
      <c r="BR184" s="45"/>
      <c r="BS184" s="45"/>
      <c r="BT184" s="45"/>
      <c r="BU184" s="45"/>
      <c r="BV184" s="45"/>
      <c r="BW184" s="45"/>
      <c r="BX184" s="45"/>
      <c r="BY184" s="45"/>
      <c r="BZ184" s="45"/>
      <c r="CA184" s="45"/>
      <c r="CB184" s="45"/>
      <c r="CC184" s="45"/>
      <c r="CD184" s="45"/>
      <c r="CE184" s="45"/>
      <c r="CF184" s="45"/>
      <c r="CG184" s="45"/>
      <c r="CH184" s="45"/>
      <c r="CI184" s="45"/>
      <c r="CJ184" s="45"/>
      <c r="CK184" s="45"/>
      <c r="CL184" s="45"/>
      <c r="CM184" s="45"/>
      <c r="CN184" s="45"/>
      <c r="CO184" s="45"/>
      <c r="CP184" s="45"/>
      <c r="CQ184" s="45"/>
    </row>
    <row r="185" spans="1:95" hidden="1" x14ac:dyDescent="0.25">
      <c r="A185" s="5" t="str">
        <f>B185&amp;D185</f>
        <v>BENMUNWASTER</v>
      </c>
      <c r="B185" t="s">
        <v>78</v>
      </c>
      <c r="C185" t="str">
        <f>VLOOKUP($B185,'Lookup codes'!$A:$C,2,FALSE)</f>
        <v>Benin</v>
      </c>
      <c r="D185" t="s">
        <v>622</v>
      </c>
      <c r="E185" t="str">
        <f>VLOOKUP(D185,'Lookup codes'!R:S,2,FALSE)</f>
        <v>Renewable Municipal Waste</v>
      </c>
      <c r="F185" t="s">
        <v>794</v>
      </c>
      <c r="G185" t="s">
        <v>528</v>
      </c>
      <c r="H185" s="45">
        <f>SUMIFS('IEA production stats by year'!Q:Q,'IEA production stats by year'!$E:$E,$D185,'IEA production stats by year'!$B:$B,$B185)</f>
        <v>0</v>
      </c>
      <c r="I185" s="45">
        <f>SUMIFS('IEA production stats by year'!R:R,'IEA production stats by year'!$E:$E,$D185,'IEA production stats by year'!$B:$B,$B185)</f>
        <v>0</v>
      </c>
      <c r="J185" s="45">
        <f>SUMIFS('IEA production stats by year'!S:S,'IEA production stats by year'!$E:$E,$D185,'IEA production stats by year'!$B:$B,$B185)</f>
        <v>0</v>
      </c>
      <c r="K185" s="45">
        <f>SUMIFS('IEA production stats by year'!T:T,'IEA production stats by year'!$E:$E,$D185,'IEA production stats by year'!$B:$B,$B185)</f>
        <v>0</v>
      </c>
      <c r="L185" s="45">
        <f>SUMIFS('IEA production stats by year'!U:U,'IEA production stats by year'!$E:$E,$D185,'IEA production stats by year'!$B:$B,$B185)</f>
        <v>0</v>
      </c>
      <c r="M185" s="45">
        <f>SUMIFS('IEA production stats by year'!V:V,'IEA production stats by year'!$E:$E,$D185,'IEA production stats by year'!$B:$B,$B185)</f>
        <v>0</v>
      </c>
      <c r="N185" s="45">
        <f>SUMIFS('IEA production stats by year'!W:W,'IEA production stats by year'!$E:$E,$D185,'IEA production stats by year'!$B:$B,$B185)</f>
        <v>0</v>
      </c>
      <c r="O185" s="45">
        <f>SUMIFS('IEA production stats by year'!X:X,'IEA production stats by year'!$E:$E,$D185,'IEA production stats by year'!$B:$B,$B185)</f>
        <v>0</v>
      </c>
      <c r="P185" s="45">
        <f>SUMIFS('IEA production stats by year'!Y:Y,'IEA production stats by year'!$E:$E,$D185,'IEA production stats by year'!$B:$B,$B185)</f>
        <v>0</v>
      </c>
      <c r="Q185" s="45">
        <f>SUMIFS('IEA production stats by year'!Z:Z,'IEA production stats by year'!$E:$E,$D185,'IEA production stats by year'!$B:$B,$B185)</f>
        <v>0</v>
      </c>
      <c r="R185" s="45">
        <f>SUMIFS('IEA production stats by year'!AA:AA,'IEA production stats by year'!$E:$E,$D185,'IEA production stats by year'!$B:$B,$B185)</f>
        <v>0</v>
      </c>
      <c r="S185" s="45">
        <f>SUMIFS('IEA production stats by year'!AB:AB,'IEA production stats by year'!$E:$E,$D185,'IEA production stats by year'!$B:$B,$B185)</f>
        <v>0</v>
      </c>
      <c r="T185" s="45">
        <f>SUMIFS('IEA production stats by year'!AC:AC,'IEA production stats by year'!$E:$E,$D185,'IEA production stats by year'!$B:$B,$B185)</f>
        <v>0</v>
      </c>
      <c r="U185" s="45">
        <f>SUMIFS('IEA production stats by year'!AD:AD,'IEA production stats by year'!$E:$E,$D185,'IEA production stats by year'!$B:$B,$B185)</f>
        <v>0</v>
      </c>
      <c r="V185" s="45">
        <f>SUMIFS('IEA production stats by year'!AE:AE,'IEA production stats by year'!$E:$E,$D185,'IEA production stats by year'!$B:$B,$B185)</f>
        <v>0</v>
      </c>
      <c r="W185" s="45">
        <f>SUMIFS('IEA production stats by year'!AF:AF,'IEA production stats by year'!$E:$E,$D185,'IEA production stats by year'!$B:$B,$B185)</f>
        <v>0</v>
      </c>
      <c r="X185" s="45">
        <f>SUMIFS('IEA production stats by year'!AG:AG,'IEA production stats by year'!$E:$E,$D185,'IEA production stats by year'!$B:$B,$B185)</f>
        <v>0</v>
      </c>
      <c r="Y185" s="45">
        <f>SUMIFS('IEA production stats by year'!AH:AH,'IEA production stats by year'!$E:$E,$D185,'IEA production stats by year'!$B:$B,$B185)</f>
        <v>0</v>
      </c>
      <c r="Z185" s="45">
        <f>SUMIFS('IEA production stats by year'!AI:AI,'IEA production stats by year'!$E:$E,$D185,'IEA production stats by year'!$B:$B,$B185)</f>
        <v>0</v>
      </c>
      <c r="AA185" s="45">
        <f>SUMIFS('IEA production stats by year'!AJ:AJ,'IEA production stats by year'!$E:$E,$D185,'IEA production stats by year'!$B:$B,$B185)</f>
        <v>0</v>
      </c>
      <c r="AB185" s="45">
        <f>SUMIFS('IEA production stats by year'!AK:AK,'IEA production stats by year'!$E:$E,$D185,'IEA production stats by year'!$B:$B,$B185)</f>
        <v>0</v>
      </c>
      <c r="AC185" s="45">
        <f>SUMIFS('IEA production stats by year'!AL:AL,'IEA production stats by year'!$E:$E,$D185,'IEA production stats by year'!$B:$B,$B185)</f>
        <v>0</v>
      </c>
      <c r="AD185" s="45"/>
      <c r="AE185" s="45"/>
      <c r="AF185" s="45"/>
      <c r="AG185" s="45"/>
      <c r="AH185" s="45"/>
      <c r="AI185" s="45"/>
      <c r="AJ185" s="45"/>
      <c r="AK185" s="45"/>
      <c r="AL185" s="45"/>
      <c r="AM185" s="45"/>
      <c r="AN185" s="45"/>
      <c r="AO185" s="45"/>
      <c r="AP185" s="45"/>
      <c r="AQ185" s="45"/>
      <c r="AR185" s="45"/>
      <c r="AS185" s="45"/>
      <c r="AT185" s="45"/>
      <c r="AU185" s="45"/>
      <c r="AV185" s="45"/>
      <c r="AW185" s="45"/>
      <c r="AX185" s="45"/>
      <c r="AY185" s="45"/>
      <c r="AZ185" s="45"/>
      <c r="BA185" s="45"/>
      <c r="BB185" s="45"/>
      <c r="BC185" s="45"/>
      <c r="BD185" s="45"/>
      <c r="BE185" s="45"/>
      <c r="BF185" s="45"/>
      <c r="BG185" s="45"/>
      <c r="BH185" s="45"/>
      <c r="BI185" s="45"/>
      <c r="BJ185" s="45"/>
      <c r="BK185" s="45"/>
      <c r="BL185" s="45"/>
      <c r="BM185" s="45"/>
      <c r="BN185" s="45"/>
      <c r="BO185" s="45"/>
      <c r="BP185" s="45"/>
      <c r="BQ185" s="45"/>
      <c r="BR185" s="45"/>
      <c r="BS185" s="45"/>
      <c r="BT185" s="45"/>
      <c r="BU185" s="45"/>
      <c r="BV185" s="45"/>
      <c r="BW185" s="45"/>
      <c r="BX185" s="45"/>
      <c r="BY185" s="45"/>
      <c r="BZ185" s="45"/>
      <c r="CA185" s="45"/>
      <c r="CB185" s="45"/>
      <c r="CC185" s="45"/>
      <c r="CD185" s="45"/>
      <c r="CE185" s="45"/>
      <c r="CF185" s="45"/>
      <c r="CG185" s="45"/>
      <c r="CH185" s="45"/>
      <c r="CI185" s="45"/>
      <c r="CJ185" s="45"/>
      <c r="CK185" s="45"/>
      <c r="CL185" s="45"/>
      <c r="CM185" s="45"/>
      <c r="CN185" s="45"/>
      <c r="CO185" s="45"/>
      <c r="CP185" s="45"/>
      <c r="CQ185" s="45"/>
    </row>
    <row r="186" spans="1:95" hidden="1" x14ac:dyDescent="0.25">
      <c r="A186" s="5" t="str">
        <f>B186&amp;D186</f>
        <v>BENCHARCOAL</v>
      </c>
      <c r="B186" t="s">
        <v>78</v>
      </c>
      <c r="C186" t="str">
        <f>VLOOKUP($B186,'Lookup codes'!$A:$C,2,FALSE)</f>
        <v>Benin</v>
      </c>
      <c r="D186" t="s">
        <v>626</v>
      </c>
      <c r="E186" t="str">
        <f>VLOOKUP(D186,'Lookup codes'!R:S,2,FALSE)</f>
        <v>Charcoal</v>
      </c>
      <c r="F186" t="s">
        <v>794</v>
      </c>
      <c r="G186" t="s">
        <v>528</v>
      </c>
      <c r="H186" s="45">
        <f>SUMIFS('IEA production stats by year'!Q:Q,'IEA production stats by year'!$E:$E,$D186,'IEA production stats by year'!$B:$B,$B186)</f>
        <v>0</v>
      </c>
      <c r="I186" s="45">
        <f>SUMIFS('IEA production stats by year'!R:R,'IEA production stats by year'!$E:$E,$D186,'IEA production stats by year'!$B:$B,$B186)</f>
        <v>0</v>
      </c>
      <c r="J186" s="45">
        <f>SUMIFS('IEA production stats by year'!S:S,'IEA production stats by year'!$E:$E,$D186,'IEA production stats by year'!$B:$B,$B186)</f>
        <v>0</v>
      </c>
      <c r="K186" s="45">
        <f>SUMIFS('IEA production stats by year'!T:T,'IEA production stats by year'!$E:$E,$D186,'IEA production stats by year'!$B:$B,$B186)</f>
        <v>0</v>
      </c>
      <c r="L186" s="45">
        <f>SUMIFS('IEA production stats by year'!U:U,'IEA production stats by year'!$E:$E,$D186,'IEA production stats by year'!$B:$B,$B186)</f>
        <v>0</v>
      </c>
      <c r="M186" s="45">
        <f>SUMIFS('IEA production stats by year'!V:V,'IEA production stats by year'!$E:$E,$D186,'IEA production stats by year'!$B:$B,$B186)</f>
        <v>0</v>
      </c>
      <c r="N186" s="45">
        <f>SUMIFS('IEA production stats by year'!W:W,'IEA production stats by year'!$E:$E,$D186,'IEA production stats by year'!$B:$B,$B186)</f>
        <v>0</v>
      </c>
      <c r="O186" s="45">
        <f>SUMIFS('IEA production stats by year'!X:X,'IEA production stats by year'!$E:$E,$D186,'IEA production stats by year'!$B:$B,$B186)</f>
        <v>0</v>
      </c>
      <c r="P186" s="45">
        <f>SUMIFS('IEA production stats by year'!Y:Y,'IEA production stats by year'!$E:$E,$D186,'IEA production stats by year'!$B:$B,$B186)</f>
        <v>0</v>
      </c>
      <c r="Q186" s="45">
        <f>SUMIFS('IEA production stats by year'!Z:Z,'IEA production stats by year'!$E:$E,$D186,'IEA production stats by year'!$B:$B,$B186)</f>
        <v>0</v>
      </c>
      <c r="R186" s="45">
        <f>SUMIFS('IEA production stats by year'!AA:AA,'IEA production stats by year'!$E:$E,$D186,'IEA production stats by year'!$B:$B,$B186)</f>
        <v>0</v>
      </c>
      <c r="S186" s="45">
        <f>SUMIFS('IEA production stats by year'!AB:AB,'IEA production stats by year'!$E:$E,$D186,'IEA production stats by year'!$B:$B,$B186)</f>
        <v>0</v>
      </c>
      <c r="T186" s="45">
        <f>SUMIFS('IEA production stats by year'!AC:AC,'IEA production stats by year'!$E:$E,$D186,'IEA production stats by year'!$B:$B,$B186)</f>
        <v>0</v>
      </c>
      <c r="U186" s="45">
        <f>SUMIFS('IEA production stats by year'!AD:AD,'IEA production stats by year'!$E:$E,$D186,'IEA production stats by year'!$B:$B,$B186)</f>
        <v>0</v>
      </c>
      <c r="V186" s="45">
        <f>SUMIFS('IEA production stats by year'!AE:AE,'IEA production stats by year'!$E:$E,$D186,'IEA production stats by year'!$B:$B,$B186)</f>
        <v>0</v>
      </c>
      <c r="W186" s="45">
        <f>SUMIFS('IEA production stats by year'!AF:AF,'IEA production stats by year'!$E:$E,$D186,'IEA production stats by year'!$B:$B,$B186)</f>
        <v>0</v>
      </c>
      <c r="X186" s="45">
        <f>SUMIFS('IEA production stats by year'!AG:AG,'IEA production stats by year'!$E:$E,$D186,'IEA production stats by year'!$B:$B,$B186)</f>
        <v>0</v>
      </c>
      <c r="Y186" s="45">
        <f>SUMIFS('IEA production stats by year'!AH:AH,'IEA production stats by year'!$E:$E,$D186,'IEA production stats by year'!$B:$B,$B186)</f>
        <v>0</v>
      </c>
      <c r="Z186" s="45">
        <f>SUMIFS('IEA production stats by year'!AI:AI,'IEA production stats by year'!$E:$E,$D186,'IEA production stats by year'!$B:$B,$B186)</f>
        <v>0</v>
      </c>
      <c r="AA186" s="45">
        <f>SUMIFS('IEA production stats by year'!AJ:AJ,'IEA production stats by year'!$E:$E,$D186,'IEA production stats by year'!$B:$B,$B186)</f>
        <v>0</v>
      </c>
      <c r="AB186" s="45">
        <f>SUMIFS('IEA production stats by year'!AK:AK,'IEA production stats by year'!$E:$E,$D186,'IEA production stats by year'!$B:$B,$B186)</f>
        <v>0</v>
      </c>
      <c r="AC186" s="45">
        <f>SUMIFS('IEA production stats by year'!AL:AL,'IEA production stats by year'!$E:$E,$D186,'IEA production stats by year'!$B:$B,$B186)</f>
        <v>0</v>
      </c>
      <c r="AD186" s="45"/>
      <c r="AE186" s="45"/>
      <c r="AF186" s="45"/>
      <c r="AG186" s="45"/>
      <c r="AH186" s="45"/>
      <c r="AI186" s="45"/>
      <c r="AJ186" s="45"/>
      <c r="AK186" s="45"/>
      <c r="AL186" s="45"/>
      <c r="AM186" s="45"/>
      <c r="AN186" s="45"/>
      <c r="AO186" s="45"/>
      <c r="AP186" s="45"/>
      <c r="AQ186" s="45"/>
      <c r="AR186" s="45"/>
      <c r="AS186" s="45"/>
      <c r="AT186" s="45"/>
      <c r="AU186" s="45"/>
      <c r="AV186" s="45"/>
      <c r="AW186" s="45"/>
      <c r="AX186" s="45"/>
      <c r="AY186" s="45"/>
      <c r="AZ186" s="45"/>
      <c r="BA186" s="45"/>
      <c r="BB186" s="45"/>
      <c r="BC186" s="45"/>
      <c r="BD186" s="45"/>
      <c r="BE186" s="45"/>
      <c r="BF186" s="45"/>
      <c r="BG186" s="45"/>
      <c r="BH186" s="45"/>
      <c r="BI186" s="45"/>
      <c r="BJ186" s="45"/>
      <c r="BK186" s="45"/>
      <c r="BL186" s="45"/>
      <c r="BM186" s="45"/>
      <c r="BN186" s="45"/>
      <c r="BO186" s="45"/>
      <c r="BP186" s="45"/>
      <c r="BQ186" s="45"/>
      <c r="BR186" s="45"/>
      <c r="BS186" s="45"/>
      <c r="BT186" s="45"/>
      <c r="BU186" s="45"/>
      <c r="BV186" s="45"/>
      <c r="BW186" s="45"/>
      <c r="BX186" s="45"/>
      <c r="BY186" s="45"/>
      <c r="BZ186" s="45"/>
      <c r="CA186" s="45"/>
      <c r="CB186" s="45"/>
      <c r="CC186" s="45"/>
      <c r="CD186" s="45"/>
      <c r="CE186" s="45"/>
      <c r="CF186" s="45"/>
      <c r="CG186" s="45"/>
      <c r="CH186" s="45"/>
      <c r="CI186" s="45"/>
      <c r="CJ186" s="45"/>
      <c r="CK186" s="45"/>
      <c r="CL186" s="45"/>
      <c r="CM186" s="45"/>
      <c r="CN186" s="45"/>
      <c r="CO186" s="45"/>
      <c r="CP186" s="45"/>
      <c r="CQ186" s="45"/>
    </row>
    <row r="187" spans="1:95" hidden="1" x14ac:dyDescent="0.25">
      <c r="A187" s="5" t="str">
        <f>B187&amp;D187</f>
        <v>BENBIOGASOL</v>
      </c>
      <c r="B187" t="s">
        <v>78</v>
      </c>
      <c r="C187" t="str">
        <f>VLOOKUP($B187,'Lookup codes'!$A:$C,2,FALSE)</f>
        <v>Benin</v>
      </c>
      <c r="D187" t="s">
        <v>628</v>
      </c>
      <c r="E187" t="str">
        <f>VLOOKUP(D187,'Lookup codes'!R:S,2,FALSE)</f>
        <v>Biogasoline</v>
      </c>
      <c r="F187" t="s">
        <v>794</v>
      </c>
      <c r="G187" t="s">
        <v>528</v>
      </c>
      <c r="H187" s="45">
        <f>SUMIFS('IEA production stats by year'!Q:Q,'IEA production stats by year'!$E:$E,$D187,'IEA production stats by year'!$B:$B,$B187)</f>
        <v>0</v>
      </c>
      <c r="I187" s="45">
        <f>SUMIFS('IEA production stats by year'!R:R,'IEA production stats by year'!$E:$E,$D187,'IEA production stats by year'!$B:$B,$B187)</f>
        <v>0</v>
      </c>
      <c r="J187" s="45">
        <f>SUMIFS('IEA production stats by year'!S:S,'IEA production stats by year'!$E:$E,$D187,'IEA production stats by year'!$B:$B,$B187)</f>
        <v>0</v>
      </c>
      <c r="K187" s="45">
        <f>SUMIFS('IEA production stats by year'!T:T,'IEA production stats by year'!$E:$E,$D187,'IEA production stats by year'!$B:$B,$B187)</f>
        <v>0</v>
      </c>
      <c r="L187" s="45">
        <f>SUMIFS('IEA production stats by year'!U:U,'IEA production stats by year'!$E:$E,$D187,'IEA production stats by year'!$B:$B,$B187)</f>
        <v>0</v>
      </c>
      <c r="M187" s="45">
        <f>SUMIFS('IEA production stats by year'!V:V,'IEA production stats by year'!$E:$E,$D187,'IEA production stats by year'!$B:$B,$B187)</f>
        <v>0</v>
      </c>
      <c r="N187" s="45">
        <f>SUMIFS('IEA production stats by year'!W:W,'IEA production stats by year'!$E:$E,$D187,'IEA production stats by year'!$B:$B,$B187)</f>
        <v>0</v>
      </c>
      <c r="O187" s="45">
        <f>SUMIFS('IEA production stats by year'!X:X,'IEA production stats by year'!$E:$E,$D187,'IEA production stats by year'!$B:$B,$B187)</f>
        <v>0</v>
      </c>
      <c r="P187" s="45">
        <f>SUMIFS('IEA production stats by year'!Y:Y,'IEA production stats by year'!$E:$E,$D187,'IEA production stats by year'!$B:$B,$B187)</f>
        <v>0</v>
      </c>
      <c r="Q187" s="45">
        <f>SUMIFS('IEA production stats by year'!Z:Z,'IEA production stats by year'!$E:$E,$D187,'IEA production stats by year'!$B:$B,$B187)</f>
        <v>0</v>
      </c>
      <c r="R187" s="45">
        <f>SUMIFS('IEA production stats by year'!AA:AA,'IEA production stats by year'!$E:$E,$D187,'IEA production stats by year'!$B:$B,$B187)</f>
        <v>0</v>
      </c>
      <c r="S187" s="45">
        <f>SUMIFS('IEA production stats by year'!AB:AB,'IEA production stats by year'!$E:$E,$D187,'IEA production stats by year'!$B:$B,$B187)</f>
        <v>0</v>
      </c>
      <c r="T187" s="45">
        <f>SUMIFS('IEA production stats by year'!AC:AC,'IEA production stats by year'!$E:$E,$D187,'IEA production stats by year'!$B:$B,$B187)</f>
        <v>0</v>
      </c>
      <c r="U187" s="45">
        <f>SUMIFS('IEA production stats by year'!AD:AD,'IEA production stats by year'!$E:$E,$D187,'IEA production stats by year'!$B:$B,$B187)</f>
        <v>0</v>
      </c>
      <c r="V187" s="45">
        <f>SUMIFS('IEA production stats by year'!AE:AE,'IEA production stats by year'!$E:$E,$D187,'IEA production stats by year'!$B:$B,$B187)</f>
        <v>0</v>
      </c>
      <c r="W187" s="45">
        <f>SUMIFS('IEA production stats by year'!AF:AF,'IEA production stats by year'!$E:$E,$D187,'IEA production stats by year'!$B:$B,$B187)</f>
        <v>0</v>
      </c>
      <c r="X187" s="45">
        <f>SUMIFS('IEA production stats by year'!AG:AG,'IEA production stats by year'!$E:$E,$D187,'IEA production stats by year'!$B:$B,$B187)</f>
        <v>0</v>
      </c>
      <c r="Y187" s="45">
        <f>SUMIFS('IEA production stats by year'!AH:AH,'IEA production stats by year'!$E:$E,$D187,'IEA production stats by year'!$B:$B,$B187)</f>
        <v>0</v>
      </c>
      <c r="Z187" s="45">
        <f>SUMIFS('IEA production stats by year'!AI:AI,'IEA production stats by year'!$E:$E,$D187,'IEA production stats by year'!$B:$B,$B187)</f>
        <v>0</v>
      </c>
      <c r="AA187" s="45">
        <f>SUMIFS('IEA production stats by year'!AJ:AJ,'IEA production stats by year'!$E:$E,$D187,'IEA production stats by year'!$B:$B,$B187)</f>
        <v>0</v>
      </c>
      <c r="AB187" s="45">
        <f>SUMIFS('IEA production stats by year'!AK:AK,'IEA production stats by year'!$E:$E,$D187,'IEA production stats by year'!$B:$B,$B187)</f>
        <v>0</v>
      </c>
      <c r="AC187" s="45">
        <f>SUMIFS('IEA production stats by year'!AL:AL,'IEA production stats by year'!$E:$E,$D187,'IEA production stats by year'!$B:$B,$B187)</f>
        <v>0</v>
      </c>
      <c r="AD187" s="45"/>
      <c r="AE187" s="45"/>
      <c r="AF187" s="45"/>
      <c r="AG187" s="45"/>
      <c r="AH187" s="45"/>
      <c r="AI187" s="45"/>
      <c r="AJ187" s="45"/>
      <c r="AK187" s="45"/>
      <c r="AL187" s="45"/>
      <c r="AM187" s="45"/>
      <c r="AN187" s="45"/>
      <c r="AO187" s="45"/>
      <c r="AP187" s="45"/>
      <c r="AQ187" s="45"/>
      <c r="AR187" s="45"/>
      <c r="AS187" s="45"/>
      <c r="AT187" s="45"/>
      <c r="AU187" s="45"/>
      <c r="AV187" s="45"/>
      <c r="AW187" s="45"/>
      <c r="AX187" s="45"/>
      <c r="AY187" s="45"/>
      <c r="AZ187" s="45"/>
      <c r="BA187" s="45"/>
      <c r="BB187" s="45"/>
      <c r="BC187" s="45"/>
      <c r="BD187" s="45"/>
      <c r="BE187" s="45"/>
      <c r="BF187" s="45"/>
      <c r="BG187" s="45"/>
      <c r="BH187" s="45"/>
      <c r="BI187" s="45"/>
      <c r="BJ187" s="45"/>
      <c r="BK187" s="45"/>
      <c r="BL187" s="45"/>
      <c r="BM187" s="45"/>
      <c r="BN187" s="45"/>
      <c r="BO187" s="45"/>
      <c r="BP187" s="45"/>
      <c r="BQ187" s="45"/>
      <c r="BR187" s="45"/>
      <c r="BS187" s="45"/>
      <c r="BT187" s="45"/>
      <c r="BU187" s="45"/>
      <c r="BV187" s="45"/>
      <c r="BW187" s="45"/>
      <c r="BX187" s="45"/>
      <c r="BY187" s="45"/>
      <c r="BZ187" s="45"/>
      <c r="CA187" s="45"/>
      <c r="CB187" s="45"/>
      <c r="CC187" s="45"/>
      <c r="CD187" s="45"/>
      <c r="CE187" s="45"/>
      <c r="CF187" s="45"/>
      <c r="CG187" s="45"/>
      <c r="CH187" s="45"/>
      <c r="CI187" s="45"/>
      <c r="CJ187" s="45"/>
      <c r="CK187" s="45"/>
      <c r="CL187" s="45"/>
      <c r="CM187" s="45"/>
      <c r="CN187" s="45"/>
      <c r="CO187" s="45"/>
      <c r="CP187" s="45"/>
      <c r="CQ187" s="45"/>
    </row>
    <row r="188" spans="1:95" hidden="1" x14ac:dyDescent="0.25">
      <c r="A188" s="5" t="str">
        <f>B188&amp;D188</f>
        <v>BENBIODIESEL</v>
      </c>
      <c r="B188" t="s">
        <v>78</v>
      </c>
      <c r="C188" t="str">
        <f>VLOOKUP($B188,'Lookup codes'!$A:$C,2,FALSE)</f>
        <v>Benin</v>
      </c>
      <c r="D188" t="s">
        <v>630</v>
      </c>
      <c r="E188" t="str">
        <f>VLOOKUP(D188,'Lookup codes'!R:S,2,FALSE)</f>
        <v>Biodiesel</v>
      </c>
      <c r="F188" t="s">
        <v>794</v>
      </c>
      <c r="G188" t="s">
        <v>528</v>
      </c>
      <c r="H188" s="45">
        <f>SUMIFS('IEA production stats by year'!Q:Q,'IEA production stats by year'!$E:$E,$D188,'IEA production stats by year'!$B:$B,$B188)</f>
        <v>0</v>
      </c>
      <c r="I188" s="45">
        <f>SUMIFS('IEA production stats by year'!R:R,'IEA production stats by year'!$E:$E,$D188,'IEA production stats by year'!$B:$B,$B188)</f>
        <v>0</v>
      </c>
      <c r="J188" s="45">
        <f>SUMIFS('IEA production stats by year'!S:S,'IEA production stats by year'!$E:$E,$D188,'IEA production stats by year'!$B:$B,$B188)</f>
        <v>0</v>
      </c>
      <c r="K188" s="45">
        <f>SUMIFS('IEA production stats by year'!T:T,'IEA production stats by year'!$E:$E,$D188,'IEA production stats by year'!$B:$B,$B188)</f>
        <v>0</v>
      </c>
      <c r="L188" s="45">
        <f>SUMIFS('IEA production stats by year'!U:U,'IEA production stats by year'!$E:$E,$D188,'IEA production stats by year'!$B:$B,$B188)</f>
        <v>0</v>
      </c>
      <c r="M188" s="45">
        <f>SUMIFS('IEA production stats by year'!V:V,'IEA production stats by year'!$E:$E,$D188,'IEA production stats by year'!$B:$B,$B188)</f>
        <v>0</v>
      </c>
      <c r="N188" s="45">
        <f>SUMIFS('IEA production stats by year'!W:W,'IEA production stats by year'!$E:$E,$D188,'IEA production stats by year'!$B:$B,$B188)</f>
        <v>0</v>
      </c>
      <c r="O188" s="45">
        <f>SUMIFS('IEA production stats by year'!X:X,'IEA production stats by year'!$E:$E,$D188,'IEA production stats by year'!$B:$B,$B188)</f>
        <v>0</v>
      </c>
      <c r="P188" s="45">
        <f>SUMIFS('IEA production stats by year'!Y:Y,'IEA production stats by year'!$E:$E,$D188,'IEA production stats by year'!$B:$B,$B188)</f>
        <v>0</v>
      </c>
      <c r="Q188" s="45">
        <f>SUMIFS('IEA production stats by year'!Z:Z,'IEA production stats by year'!$E:$E,$D188,'IEA production stats by year'!$B:$B,$B188)</f>
        <v>0</v>
      </c>
      <c r="R188" s="45">
        <f>SUMIFS('IEA production stats by year'!AA:AA,'IEA production stats by year'!$E:$E,$D188,'IEA production stats by year'!$B:$B,$B188)</f>
        <v>0</v>
      </c>
      <c r="S188" s="45">
        <f>SUMIFS('IEA production stats by year'!AB:AB,'IEA production stats by year'!$E:$E,$D188,'IEA production stats by year'!$B:$B,$B188)</f>
        <v>0</v>
      </c>
      <c r="T188" s="45">
        <f>SUMIFS('IEA production stats by year'!AC:AC,'IEA production stats by year'!$E:$E,$D188,'IEA production stats by year'!$B:$B,$B188)</f>
        <v>0</v>
      </c>
      <c r="U188" s="45">
        <f>SUMIFS('IEA production stats by year'!AD:AD,'IEA production stats by year'!$E:$E,$D188,'IEA production stats by year'!$B:$B,$B188)</f>
        <v>0</v>
      </c>
      <c r="V188" s="45">
        <f>SUMIFS('IEA production stats by year'!AE:AE,'IEA production stats by year'!$E:$E,$D188,'IEA production stats by year'!$B:$B,$B188)</f>
        <v>0</v>
      </c>
      <c r="W188" s="45">
        <f>SUMIFS('IEA production stats by year'!AF:AF,'IEA production stats by year'!$E:$E,$D188,'IEA production stats by year'!$B:$B,$B188)</f>
        <v>0</v>
      </c>
      <c r="X188" s="45">
        <f>SUMIFS('IEA production stats by year'!AG:AG,'IEA production stats by year'!$E:$E,$D188,'IEA production stats by year'!$B:$B,$B188)</f>
        <v>0</v>
      </c>
      <c r="Y188" s="45">
        <f>SUMIFS('IEA production stats by year'!AH:AH,'IEA production stats by year'!$E:$E,$D188,'IEA production stats by year'!$B:$B,$B188)</f>
        <v>0</v>
      </c>
      <c r="Z188" s="45">
        <f>SUMIFS('IEA production stats by year'!AI:AI,'IEA production stats by year'!$E:$E,$D188,'IEA production stats by year'!$B:$B,$B188)</f>
        <v>0</v>
      </c>
      <c r="AA188" s="45">
        <f>SUMIFS('IEA production stats by year'!AJ:AJ,'IEA production stats by year'!$E:$E,$D188,'IEA production stats by year'!$B:$B,$B188)</f>
        <v>0</v>
      </c>
      <c r="AB188" s="45">
        <f>SUMIFS('IEA production stats by year'!AK:AK,'IEA production stats by year'!$E:$E,$D188,'IEA production stats by year'!$B:$B,$B188)</f>
        <v>0</v>
      </c>
      <c r="AC188" s="45">
        <f>SUMIFS('IEA production stats by year'!AL:AL,'IEA production stats by year'!$E:$E,$D188,'IEA production stats by year'!$B:$B,$B188)</f>
        <v>0</v>
      </c>
      <c r="AD188" s="45"/>
      <c r="AE188" s="45"/>
      <c r="AF188" s="45"/>
      <c r="AG188" s="45"/>
      <c r="AH188" s="45"/>
      <c r="AI188" s="45"/>
      <c r="AJ188" s="45"/>
      <c r="AK188" s="45"/>
      <c r="AL188" s="45"/>
      <c r="AM188" s="45"/>
      <c r="AN188" s="45"/>
      <c r="AO188" s="45"/>
      <c r="AP188" s="45"/>
      <c r="AQ188" s="45"/>
      <c r="AR188" s="45"/>
      <c r="AS188" s="45"/>
      <c r="AT188" s="45"/>
      <c r="AU188" s="45"/>
      <c r="AV188" s="45"/>
      <c r="AW188" s="45"/>
      <c r="AX188" s="45"/>
      <c r="AY188" s="45"/>
      <c r="AZ188" s="45"/>
      <c r="BA188" s="45"/>
      <c r="BB188" s="45"/>
      <c r="BC188" s="45"/>
      <c r="BD188" s="45"/>
      <c r="BE188" s="45"/>
      <c r="BF188" s="45"/>
      <c r="BG188" s="45"/>
      <c r="BH188" s="45"/>
      <c r="BI188" s="45"/>
      <c r="BJ188" s="45"/>
      <c r="BK188" s="45"/>
      <c r="BL188" s="45"/>
      <c r="BM188" s="45"/>
      <c r="BN188" s="45"/>
      <c r="BO188" s="45"/>
      <c r="BP188" s="45"/>
      <c r="BQ188" s="45"/>
      <c r="BR188" s="45"/>
      <c r="BS188" s="45"/>
      <c r="BT188" s="45"/>
      <c r="BU188" s="45"/>
      <c r="BV188" s="45"/>
      <c r="BW188" s="45"/>
      <c r="BX188" s="45"/>
      <c r="BY188" s="45"/>
      <c r="BZ188" s="45"/>
      <c r="CA188" s="45"/>
      <c r="CB188" s="45"/>
      <c r="CC188" s="45"/>
      <c r="CD188" s="45"/>
      <c r="CE188" s="45"/>
      <c r="CF188" s="45"/>
      <c r="CG188" s="45"/>
      <c r="CH188" s="45"/>
      <c r="CI188" s="45"/>
      <c r="CJ188" s="45"/>
      <c r="CK188" s="45"/>
      <c r="CL188" s="45"/>
      <c r="CM188" s="45"/>
      <c r="CN188" s="45"/>
      <c r="CO188" s="45"/>
      <c r="CP188" s="45"/>
      <c r="CQ188" s="45"/>
    </row>
    <row r="189" spans="1:95" hidden="1" x14ac:dyDescent="0.25">
      <c r="A189" s="5" t="str">
        <f>B189&amp;D189</f>
        <v>BENOBIOLIQ</v>
      </c>
      <c r="B189" t="s">
        <v>78</v>
      </c>
      <c r="C189" t="str">
        <f>VLOOKUP($B189,'Lookup codes'!$A:$C,2,FALSE)</f>
        <v>Benin</v>
      </c>
      <c r="D189" t="s">
        <v>632</v>
      </c>
      <c r="E189" t="str">
        <f>VLOOKUP(D189,'Lookup codes'!R:S,2,FALSE)</f>
        <v>Other Liquid Biofuels</v>
      </c>
      <c r="F189" t="s">
        <v>794</v>
      </c>
      <c r="G189" t="s">
        <v>528</v>
      </c>
      <c r="H189" s="45">
        <f>SUMIFS('IEA production stats by year'!Q:Q,'IEA production stats by year'!$E:$E,$D189,'IEA production stats by year'!$B:$B,$B189)</f>
        <v>0</v>
      </c>
      <c r="I189" s="45">
        <f>SUMIFS('IEA production stats by year'!R:R,'IEA production stats by year'!$E:$E,$D189,'IEA production stats by year'!$B:$B,$B189)</f>
        <v>0</v>
      </c>
      <c r="J189" s="45">
        <f>SUMIFS('IEA production stats by year'!S:S,'IEA production stats by year'!$E:$E,$D189,'IEA production stats by year'!$B:$B,$B189)</f>
        <v>0</v>
      </c>
      <c r="K189" s="45">
        <f>SUMIFS('IEA production stats by year'!T:T,'IEA production stats by year'!$E:$E,$D189,'IEA production stats by year'!$B:$B,$B189)</f>
        <v>0</v>
      </c>
      <c r="L189" s="45">
        <f>SUMIFS('IEA production stats by year'!U:U,'IEA production stats by year'!$E:$E,$D189,'IEA production stats by year'!$B:$B,$B189)</f>
        <v>0</v>
      </c>
      <c r="M189" s="45">
        <f>SUMIFS('IEA production stats by year'!V:V,'IEA production stats by year'!$E:$E,$D189,'IEA production stats by year'!$B:$B,$B189)</f>
        <v>0</v>
      </c>
      <c r="N189" s="45">
        <f>SUMIFS('IEA production stats by year'!W:W,'IEA production stats by year'!$E:$E,$D189,'IEA production stats by year'!$B:$B,$B189)</f>
        <v>0</v>
      </c>
      <c r="O189" s="45">
        <f>SUMIFS('IEA production stats by year'!X:X,'IEA production stats by year'!$E:$E,$D189,'IEA production stats by year'!$B:$B,$B189)</f>
        <v>0</v>
      </c>
      <c r="P189" s="45">
        <f>SUMIFS('IEA production stats by year'!Y:Y,'IEA production stats by year'!$E:$E,$D189,'IEA production stats by year'!$B:$B,$B189)</f>
        <v>0</v>
      </c>
      <c r="Q189" s="45">
        <f>SUMIFS('IEA production stats by year'!Z:Z,'IEA production stats by year'!$E:$E,$D189,'IEA production stats by year'!$B:$B,$B189)</f>
        <v>0</v>
      </c>
      <c r="R189" s="45">
        <f>SUMIFS('IEA production stats by year'!AA:AA,'IEA production stats by year'!$E:$E,$D189,'IEA production stats by year'!$B:$B,$B189)</f>
        <v>0</v>
      </c>
      <c r="S189" s="45">
        <f>SUMIFS('IEA production stats by year'!AB:AB,'IEA production stats by year'!$E:$E,$D189,'IEA production stats by year'!$B:$B,$B189)</f>
        <v>0</v>
      </c>
      <c r="T189" s="45">
        <f>SUMIFS('IEA production stats by year'!AC:AC,'IEA production stats by year'!$E:$E,$D189,'IEA production stats by year'!$B:$B,$B189)</f>
        <v>0</v>
      </c>
      <c r="U189" s="45">
        <f>SUMIFS('IEA production stats by year'!AD:AD,'IEA production stats by year'!$E:$E,$D189,'IEA production stats by year'!$B:$B,$B189)</f>
        <v>0</v>
      </c>
      <c r="V189" s="45">
        <f>SUMIFS('IEA production stats by year'!AE:AE,'IEA production stats by year'!$E:$E,$D189,'IEA production stats by year'!$B:$B,$B189)</f>
        <v>0</v>
      </c>
      <c r="W189" s="45">
        <f>SUMIFS('IEA production stats by year'!AF:AF,'IEA production stats by year'!$E:$E,$D189,'IEA production stats by year'!$B:$B,$B189)</f>
        <v>0</v>
      </c>
      <c r="X189" s="45">
        <f>SUMIFS('IEA production stats by year'!AG:AG,'IEA production stats by year'!$E:$E,$D189,'IEA production stats by year'!$B:$B,$B189)</f>
        <v>0</v>
      </c>
      <c r="Y189" s="45">
        <f>SUMIFS('IEA production stats by year'!AH:AH,'IEA production stats by year'!$E:$E,$D189,'IEA production stats by year'!$B:$B,$B189)</f>
        <v>0</v>
      </c>
      <c r="Z189" s="45">
        <f>SUMIFS('IEA production stats by year'!AI:AI,'IEA production stats by year'!$E:$E,$D189,'IEA production stats by year'!$B:$B,$B189)</f>
        <v>0</v>
      </c>
      <c r="AA189" s="45">
        <f>SUMIFS('IEA production stats by year'!AJ:AJ,'IEA production stats by year'!$E:$E,$D189,'IEA production stats by year'!$B:$B,$B189)</f>
        <v>0</v>
      </c>
      <c r="AB189" s="45">
        <f>SUMIFS('IEA production stats by year'!AK:AK,'IEA production stats by year'!$E:$E,$D189,'IEA production stats by year'!$B:$B,$B189)</f>
        <v>0</v>
      </c>
      <c r="AC189" s="45">
        <f>SUMIFS('IEA production stats by year'!AL:AL,'IEA production stats by year'!$E:$E,$D189,'IEA production stats by year'!$B:$B,$B189)</f>
        <v>0</v>
      </c>
      <c r="AD189" s="45"/>
      <c r="AE189" s="45"/>
      <c r="AF189" s="45"/>
      <c r="AG189" s="45"/>
      <c r="AH189" s="45"/>
      <c r="AI189" s="45"/>
      <c r="AJ189" s="45"/>
      <c r="AK189" s="45"/>
      <c r="AL189" s="45"/>
      <c r="AM189" s="45"/>
      <c r="AN189" s="45"/>
      <c r="AO189" s="45"/>
      <c r="AP189" s="45"/>
      <c r="AQ189" s="45"/>
      <c r="AR189" s="45"/>
      <c r="AS189" s="45"/>
      <c r="AT189" s="45"/>
      <c r="AU189" s="45"/>
      <c r="AV189" s="45"/>
      <c r="AW189" s="45"/>
      <c r="AX189" s="45"/>
      <c r="AY189" s="45"/>
      <c r="AZ189" s="45"/>
      <c r="BA189" s="45"/>
      <c r="BB189" s="45"/>
      <c r="BC189" s="45"/>
      <c r="BD189" s="45"/>
      <c r="BE189" s="45"/>
      <c r="BF189" s="45"/>
      <c r="BG189" s="45"/>
      <c r="BH189" s="45"/>
      <c r="BI189" s="45"/>
      <c r="BJ189" s="45"/>
      <c r="BK189" s="45"/>
      <c r="BL189" s="45"/>
      <c r="BM189" s="45"/>
      <c r="BN189" s="45"/>
      <c r="BO189" s="45"/>
      <c r="BP189" s="45"/>
      <c r="BQ189" s="45"/>
      <c r="BR189" s="45"/>
      <c r="BS189" s="45"/>
      <c r="BT189" s="45"/>
      <c r="BU189" s="45"/>
      <c r="BV189" s="45"/>
      <c r="BW189" s="45"/>
      <c r="BX189" s="45"/>
      <c r="BY189" s="45"/>
      <c r="BZ189" s="45"/>
      <c r="CA189" s="45"/>
      <c r="CB189" s="45"/>
      <c r="CC189" s="45"/>
      <c r="CD189" s="45"/>
      <c r="CE189" s="45"/>
      <c r="CF189" s="45"/>
      <c r="CG189" s="45"/>
      <c r="CH189" s="45"/>
      <c r="CI189" s="45"/>
      <c r="CJ189" s="45"/>
      <c r="CK189" s="45"/>
      <c r="CL189" s="45"/>
      <c r="CM189" s="45"/>
      <c r="CN189" s="45"/>
      <c r="CO189" s="45"/>
      <c r="CP189" s="45"/>
      <c r="CQ189" s="45"/>
    </row>
    <row r="190" spans="1:95" hidden="1" x14ac:dyDescent="0.25">
      <c r="A190" s="5" t="str">
        <f>B190&amp;D190</f>
        <v>BENPRIMSBIO</v>
      </c>
      <c r="B190" t="s">
        <v>78</v>
      </c>
      <c r="C190" t="str">
        <f>VLOOKUP($B190,'Lookup codes'!$A:$C,2,FALSE)</f>
        <v>Benin</v>
      </c>
      <c r="D190" t="s">
        <v>634</v>
      </c>
      <c r="E190" t="str">
        <f>VLOOKUP(D190,'Lookup codes'!R:S,2,FALSE)</f>
        <v>Solid Biofuel excluding charcoal</v>
      </c>
      <c r="F190" t="s">
        <v>794</v>
      </c>
      <c r="G190" t="s">
        <v>528</v>
      </c>
      <c r="H190" s="45">
        <f>SUMIFS('IEA production stats by year'!Q:Q,'IEA production stats by year'!$E:$E,$D190,'IEA production stats by year'!$B:$B,$B190)</f>
        <v>60512.000399999997</v>
      </c>
      <c r="I190" s="45">
        <f>SUMIFS('IEA production stats by year'!R:R,'IEA production stats by year'!$E:$E,$D190,'IEA production stats by year'!$B:$B,$B190)</f>
        <v>62396.998299999999</v>
      </c>
      <c r="J190" s="45">
        <f>SUMIFS('IEA production stats by year'!S:S,'IEA production stats by year'!$E:$E,$D190,'IEA production stats by year'!$B:$B,$B190)</f>
        <v>64710.000099999997</v>
      </c>
      <c r="K190" s="45">
        <f>SUMIFS('IEA production stats by year'!T:T,'IEA production stats by year'!$E:$E,$D190,'IEA production stats by year'!$B:$B,$B190)</f>
        <v>65997.001499999998</v>
      </c>
      <c r="L190" s="45">
        <f>SUMIFS('IEA production stats by year'!U:U,'IEA production stats by year'!$E:$E,$D190,'IEA production stats by year'!$B:$B,$B190)</f>
        <v>67976.001399999994</v>
      </c>
      <c r="M190" s="45">
        <f>SUMIFS('IEA production stats by year'!V:V,'IEA production stats by year'!$E:$E,$D190,'IEA production stats by year'!$B:$B,$B190)</f>
        <v>70016.999400000001</v>
      </c>
      <c r="N190" s="45">
        <f>SUMIFS('IEA production stats by year'!W:W,'IEA production stats by year'!$E:$E,$D190,'IEA production stats by year'!$B:$B,$B190)</f>
        <v>76512.999599999996</v>
      </c>
      <c r="O190" s="45">
        <f>SUMIFS('IEA production stats by year'!X:X,'IEA production stats by year'!$E:$E,$D190,'IEA production stats by year'!$B:$B,$B190)</f>
        <v>78918.998699999996</v>
      </c>
      <c r="P190" s="45">
        <f>SUMIFS('IEA production stats by year'!Y:Y,'IEA production stats by year'!$E:$E,$D190,'IEA production stats by year'!$B:$B,$B190)</f>
        <v>81234.001799999998</v>
      </c>
      <c r="Q190" s="45">
        <f>SUMIFS('IEA production stats by year'!Z:Z,'IEA production stats by year'!$E:$E,$D190,'IEA production stats by year'!$B:$B,$B190)</f>
        <v>83568.000499999995</v>
      </c>
      <c r="R190" s="45">
        <f>SUMIFS('IEA production stats by year'!AA:AA,'IEA production stats by year'!$E:$E,$D190,'IEA production stats by year'!$B:$B,$B190)</f>
        <v>82281.9997</v>
      </c>
      <c r="S190" s="45">
        <f>SUMIFS('IEA production stats by year'!AB:AB,'IEA production stats by year'!$E:$E,$D190,'IEA production stats by year'!$B:$B,$B190)</f>
        <v>84687.998800000001</v>
      </c>
      <c r="T190" s="45">
        <f>SUMIFS('IEA production stats by year'!AC:AC,'IEA production stats by year'!$E:$E,$D190,'IEA production stats by year'!$B:$B,$B190)</f>
        <v>87107.001999999993</v>
      </c>
      <c r="U190" s="45">
        <f>SUMIFS('IEA production stats by year'!AD:AD,'IEA production stats by year'!$E:$E,$D190,'IEA production stats by year'!$B:$B,$B190)</f>
        <v>98015.001900000003</v>
      </c>
      <c r="V190" s="45">
        <f>SUMIFS('IEA production stats by year'!AE:AE,'IEA production stats by year'!$E:$E,$D190,'IEA production stats by year'!$B:$B,$B190)</f>
        <v>100742.9993</v>
      </c>
      <c r="W190" s="45">
        <f>SUMIFS('IEA production stats by year'!AF:AF,'IEA production stats by year'!$E:$E,$D190,'IEA production stats by year'!$B:$B,$B190)</f>
        <v>103725.0016</v>
      </c>
      <c r="X190" s="45">
        <f>SUMIFS('IEA production stats by year'!AG:AG,'IEA production stats by year'!$E:$E,$D190,'IEA production stats by year'!$B:$B,$B190)</f>
        <v>106899.9985</v>
      </c>
      <c r="Y190" s="45">
        <f>SUMIFS('IEA production stats by year'!AH:AH,'IEA production stats by year'!$E:$E,$D190,'IEA production stats by year'!$B:$B,$B190)</f>
        <v>109605.2868</v>
      </c>
      <c r="Z190" s="45">
        <f>SUMIFS('IEA production stats by year'!AI:AI,'IEA production stats by year'!$E:$E,$D190,'IEA production stats by year'!$B:$B,$B190)</f>
        <v>113240.4047</v>
      </c>
      <c r="AA190" s="45">
        <f>SUMIFS('IEA production stats by year'!AJ:AJ,'IEA production stats by year'!$E:$E,$D190,'IEA production stats by year'!$B:$B,$B190)</f>
        <v>120604.4458</v>
      </c>
      <c r="AB190" s="45">
        <f>SUMIFS('IEA production stats by year'!AK:AK,'IEA production stats by year'!$E:$E,$D190,'IEA production stats by year'!$B:$B,$B190)</f>
        <v>124229.13860000001</v>
      </c>
      <c r="AC190" s="45">
        <f>SUMIFS('IEA production stats by year'!AL:AL,'IEA production stats by year'!$E:$E,$D190,'IEA production stats by year'!$B:$B,$B190)</f>
        <v>0</v>
      </c>
      <c r="AD190" s="45"/>
      <c r="AE190" s="45"/>
      <c r="AF190" s="45"/>
      <c r="AG190" s="45"/>
      <c r="AH190" s="45"/>
      <c r="AI190" s="45"/>
      <c r="AJ190" s="45"/>
      <c r="AK190" s="45"/>
      <c r="AL190" s="45"/>
      <c r="AM190" s="45"/>
      <c r="AN190" s="45"/>
      <c r="AO190" s="45"/>
      <c r="AP190" s="45"/>
      <c r="AQ190" s="45"/>
      <c r="AR190" s="45"/>
      <c r="AS190" s="45"/>
      <c r="AT190" s="45"/>
      <c r="AU190" s="45"/>
      <c r="AV190" s="45"/>
      <c r="AW190" s="45"/>
      <c r="AX190" s="45"/>
      <c r="AY190" s="45"/>
      <c r="AZ190" s="45"/>
      <c r="BA190" s="45"/>
      <c r="BB190" s="45"/>
      <c r="BC190" s="45"/>
      <c r="BD190" s="45"/>
      <c r="BE190" s="45"/>
      <c r="BF190" s="45"/>
      <c r="BG190" s="45"/>
      <c r="BH190" s="45"/>
      <c r="BI190" s="45"/>
      <c r="BJ190" s="45"/>
      <c r="BK190" s="45"/>
      <c r="BL190" s="45"/>
      <c r="BM190" s="45"/>
      <c r="BN190" s="45"/>
      <c r="BO190" s="45"/>
      <c r="BP190" s="45"/>
      <c r="BQ190" s="45"/>
      <c r="BR190" s="45"/>
      <c r="BS190" s="45"/>
      <c r="BT190" s="45"/>
      <c r="BU190" s="45"/>
      <c r="BV190" s="45"/>
      <c r="BW190" s="45"/>
      <c r="BX190" s="45"/>
      <c r="BY190" s="45"/>
      <c r="BZ190" s="45"/>
      <c r="CA190" s="45"/>
      <c r="CB190" s="45"/>
      <c r="CC190" s="45"/>
      <c r="CD190" s="45"/>
      <c r="CE190" s="45"/>
      <c r="CF190" s="45"/>
      <c r="CG190" s="45"/>
      <c r="CH190" s="45"/>
      <c r="CI190" s="45"/>
      <c r="CJ190" s="45"/>
      <c r="CK190" s="45"/>
      <c r="CL190" s="45"/>
      <c r="CM190" s="45"/>
      <c r="CN190" s="45"/>
      <c r="CO190" s="45"/>
      <c r="CP190" s="45"/>
      <c r="CQ190" s="45"/>
    </row>
    <row r="191" spans="1:95" hidden="1" x14ac:dyDescent="0.25">
      <c r="A191" s="5" t="str">
        <f>B191&amp;D191</f>
        <v>BENBIOGASES</v>
      </c>
      <c r="B191" t="s">
        <v>78</v>
      </c>
      <c r="C191" t="str">
        <f>VLOOKUP($B191,'Lookup codes'!$A:$C,2,FALSE)</f>
        <v>Benin</v>
      </c>
      <c r="D191" t="s">
        <v>636</v>
      </c>
      <c r="E191" t="str">
        <f>VLOOKUP(D191,'Lookup codes'!R:S,2,FALSE)</f>
        <v>Biogases</v>
      </c>
      <c r="F191" t="s">
        <v>794</v>
      </c>
      <c r="G191" t="s">
        <v>528</v>
      </c>
      <c r="H191" s="45">
        <f>SUMIFS('IEA production stats by year'!Q:Q,'IEA production stats by year'!$E:$E,$D191,'IEA production stats by year'!$B:$B,$B191)</f>
        <v>0</v>
      </c>
      <c r="I191" s="45">
        <f>SUMIFS('IEA production stats by year'!R:R,'IEA production stats by year'!$E:$E,$D191,'IEA production stats by year'!$B:$B,$B191)</f>
        <v>0</v>
      </c>
      <c r="J191" s="45">
        <f>SUMIFS('IEA production stats by year'!S:S,'IEA production stats by year'!$E:$E,$D191,'IEA production stats by year'!$B:$B,$B191)</f>
        <v>0</v>
      </c>
      <c r="K191" s="45">
        <f>SUMIFS('IEA production stats by year'!T:T,'IEA production stats by year'!$E:$E,$D191,'IEA production stats by year'!$B:$B,$B191)</f>
        <v>0</v>
      </c>
      <c r="L191" s="45">
        <f>SUMIFS('IEA production stats by year'!U:U,'IEA production stats by year'!$E:$E,$D191,'IEA production stats by year'!$B:$B,$B191)</f>
        <v>0</v>
      </c>
      <c r="M191" s="45">
        <f>SUMIFS('IEA production stats by year'!V:V,'IEA production stats by year'!$E:$E,$D191,'IEA production stats by year'!$B:$B,$B191)</f>
        <v>0</v>
      </c>
      <c r="N191" s="45">
        <f>SUMIFS('IEA production stats by year'!W:W,'IEA production stats by year'!$E:$E,$D191,'IEA production stats by year'!$B:$B,$B191)</f>
        <v>0</v>
      </c>
      <c r="O191" s="45">
        <f>SUMIFS('IEA production stats by year'!X:X,'IEA production stats by year'!$E:$E,$D191,'IEA production stats by year'!$B:$B,$B191)</f>
        <v>0</v>
      </c>
      <c r="P191" s="45">
        <f>SUMIFS('IEA production stats by year'!Y:Y,'IEA production stats by year'!$E:$E,$D191,'IEA production stats by year'!$B:$B,$B191)</f>
        <v>0</v>
      </c>
      <c r="Q191" s="45">
        <f>SUMIFS('IEA production stats by year'!Z:Z,'IEA production stats by year'!$E:$E,$D191,'IEA production stats by year'!$B:$B,$B191)</f>
        <v>0</v>
      </c>
      <c r="R191" s="45">
        <f>SUMIFS('IEA production stats by year'!AA:AA,'IEA production stats by year'!$E:$E,$D191,'IEA production stats by year'!$B:$B,$B191)</f>
        <v>0</v>
      </c>
      <c r="S191" s="45">
        <f>SUMIFS('IEA production stats by year'!AB:AB,'IEA production stats by year'!$E:$E,$D191,'IEA production stats by year'!$B:$B,$B191)</f>
        <v>0</v>
      </c>
      <c r="T191" s="45">
        <f>SUMIFS('IEA production stats by year'!AC:AC,'IEA production stats by year'!$E:$E,$D191,'IEA production stats by year'!$B:$B,$B191)</f>
        <v>0</v>
      </c>
      <c r="U191" s="45">
        <f>SUMIFS('IEA production stats by year'!AD:AD,'IEA production stats by year'!$E:$E,$D191,'IEA production stats by year'!$B:$B,$B191)</f>
        <v>0</v>
      </c>
      <c r="V191" s="45">
        <f>SUMIFS('IEA production stats by year'!AE:AE,'IEA production stats by year'!$E:$E,$D191,'IEA production stats by year'!$B:$B,$B191)</f>
        <v>0</v>
      </c>
      <c r="W191" s="45">
        <f>SUMIFS('IEA production stats by year'!AF:AF,'IEA production stats by year'!$E:$E,$D191,'IEA production stats by year'!$B:$B,$B191)</f>
        <v>0</v>
      </c>
      <c r="X191" s="45">
        <f>SUMIFS('IEA production stats by year'!AG:AG,'IEA production stats by year'!$E:$E,$D191,'IEA production stats by year'!$B:$B,$B191)</f>
        <v>0</v>
      </c>
      <c r="Y191" s="45">
        <f>SUMIFS('IEA production stats by year'!AH:AH,'IEA production stats by year'!$E:$E,$D191,'IEA production stats by year'!$B:$B,$B191)</f>
        <v>0</v>
      </c>
      <c r="Z191" s="45">
        <f>SUMIFS('IEA production stats by year'!AI:AI,'IEA production stats by year'!$E:$E,$D191,'IEA production stats by year'!$B:$B,$B191)</f>
        <v>0</v>
      </c>
      <c r="AA191" s="45">
        <f>SUMIFS('IEA production stats by year'!AJ:AJ,'IEA production stats by year'!$E:$E,$D191,'IEA production stats by year'!$B:$B,$B191)</f>
        <v>0</v>
      </c>
      <c r="AB191" s="45">
        <f>SUMIFS('IEA production stats by year'!AK:AK,'IEA production stats by year'!$E:$E,$D191,'IEA production stats by year'!$B:$B,$B191)</f>
        <v>0</v>
      </c>
      <c r="AC191" s="45">
        <f>SUMIFS('IEA production stats by year'!AL:AL,'IEA production stats by year'!$E:$E,$D191,'IEA production stats by year'!$B:$B,$B191)</f>
        <v>0</v>
      </c>
      <c r="AD191" s="45"/>
      <c r="AE191" s="45"/>
      <c r="AF191" s="45"/>
      <c r="AG191" s="45"/>
      <c r="AH191" s="45"/>
      <c r="AI191" s="45"/>
      <c r="AJ191" s="45"/>
      <c r="AK191" s="45"/>
      <c r="AL191" s="45"/>
      <c r="AM191" s="45"/>
      <c r="AN191" s="45"/>
      <c r="AO191" s="45"/>
      <c r="AP191" s="45"/>
      <c r="AQ191" s="45"/>
      <c r="AR191" s="45"/>
      <c r="AS191" s="45"/>
      <c r="AT191" s="45"/>
      <c r="AU191" s="45"/>
      <c r="AV191" s="45"/>
      <c r="AW191" s="45"/>
      <c r="AX191" s="45"/>
      <c r="AY191" s="45"/>
      <c r="AZ191" s="45"/>
      <c r="BA191" s="45"/>
      <c r="BB191" s="45"/>
      <c r="BC191" s="45"/>
      <c r="BD191" s="45"/>
      <c r="BE191" s="45"/>
      <c r="BF191" s="45"/>
      <c r="BG191" s="45"/>
      <c r="BH191" s="45"/>
      <c r="BI191" s="45"/>
      <c r="BJ191" s="45"/>
      <c r="BK191" s="45"/>
      <c r="BL191" s="45"/>
      <c r="BM191" s="45"/>
      <c r="BN191" s="45"/>
      <c r="BO191" s="45"/>
      <c r="BP191" s="45"/>
      <c r="BQ191" s="45"/>
      <c r="BR191" s="45"/>
      <c r="BS191" s="45"/>
      <c r="BT191" s="45"/>
      <c r="BU191" s="45"/>
      <c r="BV191" s="45"/>
      <c r="BW191" s="45"/>
      <c r="BX191" s="45"/>
      <c r="BY191" s="45"/>
      <c r="BZ191" s="45"/>
      <c r="CA191" s="45"/>
      <c r="CB191" s="45"/>
      <c r="CC191" s="45"/>
      <c r="CD191" s="45"/>
      <c r="CE191" s="45"/>
      <c r="CF191" s="45"/>
      <c r="CG191" s="45"/>
      <c r="CH191" s="45"/>
      <c r="CI191" s="45"/>
      <c r="CJ191" s="45"/>
      <c r="CK191" s="45"/>
      <c r="CL191" s="45"/>
      <c r="CM191" s="45"/>
      <c r="CN191" s="45"/>
      <c r="CO191" s="45"/>
      <c r="CP191" s="45"/>
      <c r="CQ191" s="45"/>
    </row>
    <row r="192" spans="1:95" hidden="1" x14ac:dyDescent="0.25">
      <c r="A192" s="5" t="str">
        <f>B192&amp;D192</f>
        <v>BENBIOJETKERO</v>
      </c>
      <c r="B192" t="s">
        <v>78</v>
      </c>
      <c r="C192" t="str">
        <f>VLOOKUP($B192,'Lookup codes'!$A:$C,2,FALSE)</f>
        <v>Benin</v>
      </c>
      <c r="D192" t="s">
        <v>638</v>
      </c>
      <c r="E192" t="str">
        <f>VLOOKUP(D192,'Lookup codes'!R:S,2,FALSE)</f>
        <v>Bio Jet Kerosene</v>
      </c>
      <c r="F192" t="s">
        <v>794</v>
      </c>
      <c r="G192" t="s">
        <v>528</v>
      </c>
      <c r="H192" s="45">
        <f>SUMIFS('IEA production stats by year'!Q:Q,'IEA production stats by year'!$E:$E,$D192,'IEA production stats by year'!$B:$B,$B192)</f>
        <v>0</v>
      </c>
      <c r="I192" s="45">
        <f>SUMIFS('IEA production stats by year'!R:R,'IEA production stats by year'!$E:$E,$D192,'IEA production stats by year'!$B:$B,$B192)</f>
        <v>0</v>
      </c>
      <c r="J192" s="45">
        <f>SUMIFS('IEA production stats by year'!S:S,'IEA production stats by year'!$E:$E,$D192,'IEA production stats by year'!$B:$B,$B192)</f>
        <v>0</v>
      </c>
      <c r="K192" s="45">
        <f>SUMIFS('IEA production stats by year'!T:T,'IEA production stats by year'!$E:$E,$D192,'IEA production stats by year'!$B:$B,$B192)</f>
        <v>0</v>
      </c>
      <c r="L192" s="45">
        <f>SUMIFS('IEA production stats by year'!U:U,'IEA production stats by year'!$E:$E,$D192,'IEA production stats by year'!$B:$B,$B192)</f>
        <v>0</v>
      </c>
      <c r="M192" s="45">
        <f>SUMIFS('IEA production stats by year'!V:V,'IEA production stats by year'!$E:$E,$D192,'IEA production stats by year'!$B:$B,$B192)</f>
        <v>0</v>
      </c>
      <c r="N192" s="45">
        <f>SUMIFS('IEA production stats by year'!W:W,'IEA production stats by year'!$E:$E,$D192,'IEA production stats by year'!$B:$B,$B192)</f>
        <v>0</v>
      </c>
      <c r="O192" s="45">
        <f>SUMIFS('IEA production stats by year'!X:X,'IEA production stats by year'!$E:$E,$D192,'IEA production stats by year'!$B:$B,$B192)</f>
        <v>0</v>
      </c>
      <c r="P192" s="45">
        <f>SUMIFS('IEA production stats by year'!Y:Y,'IEA production stats by year'!$E:$E,$D192,'IEA production stats by year'!$B:$B,$B192)</f>
        <v>0</v>
      </c>
      <c r="Q192" s="45">
        <f>SUMIFS('IEA production stats by year'!Z:Z,'IEA production stats by year'!$E:$E,$D192,'IEA production stats by year'!$B:$B,$B192)</f>
        <v>0</v>
      </c>
      <c r="R192" s="45">
        <f>SUMIFS('IEA production stats by year'!AA:AA,'IEA production stats by year'!$E:$E,$D192,'IEA production stats by year'!$B:$B,$B192)</f>
        <v>0</v>
      </c>
      <c r="S192" s="45">
        <f>SUMIFS('IEA production stats by year'!AB:AB,'IEA production stats by year'!$E:$E,$D192,'IEA production stats by year'!$B:$B,$B192)</f>
        <v>0</v>
      </c>
      <c r="T192" s="45">
        <f>SUMIFS('IEA production stats by year'!AC:AC,'IEA production stats by year'!$E:$E,$D192,'IEA production stats by year'!$B:$B,$B192)</f>
        <v>0</v>
      </c>
      <c r="U192" s="45">
        <f>SUMIFS('IEA production stats by year'!AD:AD,'IEA production stats by year'!$E:$E,$D192,'IEA production stats by year'!$B:$B,$B192)</f>
        <v>0</v>
      </c>
      <c r="V192" s="45">
        <f>SUMIFS('IEA production stats by year'!AE:AE,'IEA production stats by year'!$E:$E,$D192,'IEA production stats by year'!$B:$B,$B192)</f>
        <v>0</v>
      </c>
      <c r="W192" s="45">
        <f>SUMIFS('IEA production stats by year'!AF:AF,'IEA production stats by year'!$E:$E,$D192,'IEA production stats by year'!$B:$B,$B192)</f>
        <v>0</v>
      </c>
      <c r="X192" s="45">
        <f>SUMIFS('IEA production stats by year'!AG:AG,'IEA production stats by year'!$E:$E,$D192,'IEA production stats by year'!$B:$B,$B192)</f>
        <v>0</v>
      </c>
      <c r="Y192" s="45">
        <f>SUMIFS('IEA production stats by year'!AH:AH,'IEA production stats by year'!$E:$E,$D192,'IEA production stats by year'!$B:$B,$B192)</f>
        <v>0</v>
      </c>
      <c r="Z192" s="45">
        <f>SUMIFS('IEA production stats by year'!AI:AI,'IEA production stats by year'!$E:$E,$D192,'IEA production stats by year'!$B:$B,$B192)</f>
        <v>0</v>
      </c>
      <c r="AA192" s="45">
        <f>SUMIFS('IEA production stats by year'!AJ:AJ,'IEA production stats by year'!$E:$E,$D192,'IEA production stats by year'!$B:$B,$B192)</f>
        <v>0</v>
      </c>
      <c r="AB192" s="45">
        <f>SUMIFS('IEA production stats by year'!AK:AK,'IEA production stats by year'!$E:$E,$D192,'IEA production stats by year'!$B:$B,$B192)</f>
        <v>0</v>
      </c>
      <c r="AC192" s="45">
        <f>SUMIFS('IEA production stats by year'!AL:AL,'IEA production stats by year'!$E:$E,$D192,'IEA production stats by year'!$B:$B,$B192)</f>
        <v>0</v>
      </c>
      <c r="AD192" s="45"/>
      <c r="AE192" s="45"/>
      <c r="AF192" s="45"/>
      <c r="AG192" s="45"/>
      <c r="AH192" s="45"/>
      <c r="AI192" s="45"/>
      <c r="AJ192" s="45"/>
      <c r="AK192" s="45"/>
      <c r="AL192" s="45"/>
      <c r="AM192" s="45"/>
      <c r="AN192" s="45"/>
      <c r="AO192" s="45"/>
      <c r="AP192" s="45"/>
      <c r="AQ192" s="45"/>
      <c r="AR192" s="45"/>
      <c r="AS192" s="45"/>
      <c r="AT192" s="45"/>
      <c r="AU192" s="45"/>
      <c r="AV192" s="45"/>
      <c r="AW192" s="45"/>
      <c r="AX192" s="45"/>
      <c r="AY192" s="45"/>
      <c r="AZ192" s="45"/>
      <c r="BA192" s="45"/>
      <c r="BB192" s="45"/>
      <c r="BC192" s="45"/>
      <c r="BD192" s="45"/>
      <c r="BE192" s="45"/>
      <c r="BF192" s="45"/>
      <c r="BG192" s="45"/>
      <c r="BH192" s="45"/>
      <c r="BI192" s="45"/>
      <c r="BJ192" s="45"/>
      <c r="BK192" s="45"/>
      <c r="BL192" s="45"/>
      <c r="BM192" s="45"/>
      <c r="BN192" s="45"/>
      <c r="BO192" s="45"/>
      <c r="BP192" s="45"/>
      <c r="BQ192" s="45"/>
      <c r="BR192" s="45"/>
      <c r="BS192" s="45"/>
      <c r="BT192" s="45"/>
      <c r="BU192" s="45"/>
      <c r="BV192" s="45"/>
      <c r="BW192" s="45"/>
      <c r="BX192" s="45"/>
      <c r="BY192" s="45"/>
      <c r="BZ192" s="45"/>
      <c r="CA192" s="45"/>
      <c r="CB192" s="45"/>
      <c r="CC192" s="45"/>
      <c r="CD192" s="45"/>
      <c r="CE192" s="45"/>
      <c r="CF192" s="45"/>
      <c r="CG192" s="45"/>
      <c r="CH192" s="45"/>
      <c r="CI192" s="45"/>
      <c r="CJ192" s="45"/>
      <c r="CK192" s="45"/>
      <c r="CL192" s="45"/>
      <c r="CM192" s="45"/>
      <c r="CN192" s="45"/>
      <c r="CO192" s="45"/>
      <c r="CP192" s="45"/>
      <c r="CQ192" s="45"/>
    </row>
    <row r="193" spans="1:95" hidden="1" x14ac:dyDescent="0.25">
      <c r="A193" s="5" t="str">
        <f>B193&amp;D193</f>
        <v>BENMRENEW</v>
      </c>
      <c r="B193" t="s">
        <v>78</v>
      </c>
      <c r="C193" t="str">
        <f>VLOOKUP($B193,'Lookup codes'!$A:$C,2,FALSE)</f>
        <v>Benin</v>
      </c>
      <c r="D193" t="s">
        <v>640</v>
      </c>
      <c r="E193" t="str">
        <f>VLOOKUP(D193,'Lookup codes'!R:S,2,FALSE)</f>
        <v>Total of Renewable Energy Sources</v>
      </c>
      <c r="F193" t="s">
        <v>794</v>
      </c>
      <c r="G193" t="s">
        <v>528</v>
      </c>
      <c r="H193" s="45">
        <f>SUMIFS('IEA production stats by year'!Q:Q,'IEA production stats by year'!$E:$E,$D193,'IEA production stats by year'!$B:$B,$B193)</f>
        <v>60519.201699999998</v>
      </c>
      <c r="I193" s="45">
        <f>SUMIFS('IEA production stats by year'!R:R,'IEA production stats by year'!$E:$E,$D193,'IEA production stats by year'!$B:$B,$B193)</f>
        <v>62404.1996</v>
      </c>
      <c r="J193" s="45">
        <f>SUMIFS('IEA production stats by year'!S:S,'IEA production stats by year'!$E:$E,$D193,'IEA production stats by year'!$B:$B,$B193)</f>
        <v>64717.201399999998</v>
      </c>
      <c r="K193" s="45">
        <f>SUMIFS('IEA production stats by year'!T:T,'IEA production stats by year'!$E:$E,$D193,'IEA production stats by year'!$B:$B,$B193)</f>
        <v>66004.202799999999</v>
      </c>
      <c r="L193" s="45">
        <f>SUMIFS('IEA production stats by year'!U:U,'IEA production stats by year'!$E:$E,$D193,'IEA production stats by year'!$B:$B,$B193)</f>
        <v>67979.601999999999</v>
      </c>
      <c r="M193" s="45">
        <f>SUMIFS('IEA production stats by year'!V:V,'IEA production stats by year'!$E:$E,$D193,'IEA production stats by year'!$B:$B,$B193)</f>
        <v>70020.600000000006</v>
      </c>
      <c r="N193" s="45">
        <f>SUMIFS('IEA production stats by year'!W:W,'IEA production stats by year'!$E:$E,$D193,'IEA production stats by year'!$B:$B,$B193)</f>
        <v>76512.999599999996</v>
      </c>
      <c r="O193" s="45">
        <f>SUMIFS('IEA production stats by year'!X:X,'IEA production stats by year'!$E:$E,$D193,'IEA production stats by year'!$B:$B,$B193)</f>
        <v>78918.998699999996</v>
      </c>
      <c r="P193" s="45">
        <f>SUMIFS('IEA production stats by year'!Y:Y,'IEA production stats by year'!$E:$E,$D193,'IEA production stats by year'!$B:$B,$B193)</f>
        <v>81234.001799999998</v>
      </c>
      <c r="Q193" s="45">
        <f>SUMIFS('IEA production stats by year'!Z:Z,'IEA production stats by year'!$E:$E,$D193,'IEA production stats by year'!$B:$B,$B193)</f>
        <v>83568.000499999995</v>
      </c>
      <c r="R193" s="45">
        <f>SUMIFS('IEA production stats by year'!AA:AA,'IEA production stats by year'!$E:$E,$D193,'IEA production stats by year'!$B:$B,$B193)</f>
        <v>82281.9997</v>
      </c>
      <c r="S193" s="45">
        <f>SUMIFS('IEA production stats by year'!AB:AB,'IEA production stats by year'!$E:$E,$D193,'IEA production stats by year'!$B:$B,$B193)</f>
        <v>84687.998800000001</v>
      </c>
      <c r="T193" s="45">
        <f>SUMIFS('IEA production stats by year'!AC:AC,'IEA production stats by year'!$E:$E,$D193,'IEA production stats by year'!$B:$B,$B193)</f>
        <v>87107.001999999993</v>
      </c>
      <c r="U193" s="45">
        <f>SUMIFS('IEA production stats by year'!AD:AD,'IEA production stats by year'!$E:$E,$D193,'IEA production stats by year'!$B:$B,$B193)</f>
        <v>98015.001900000003</v>
      </c>
      <c r="V193" s="45">
        <f>SUMIFS('IEA production stats by year'!AE:AE,'IEA production stats by year'!$E:$E,$D193,'IEA production stats by year'!$B:$B,$B193)</f>
        <v>100742.9993</v>
      </c>
      <c r="W193" s="45">
        <f>SUMIFS('IEA production stats by year'!AF:AF,'IEA production stats by year'!$E:$E,$D193,'IEA production stats by year'!$B:$B,$B193)</f>
        <v>103746.60129999999</v>
      </c>
      <c r="X193" s="45">
        <f>SUMIFS('IEA production stats by year'!AG:AG,'IEA production stats by year'!$E:$E,$D193,'IEA production stats by year'!$B:$B,$B193)</f>
        <v>106935.9966</v>
      </c>
      <c r="Y193" s="45">
        <f>SUMIFS('IEA production stats by year'!AH:AH,'IEA production stats by year'!$E:$E,$D193,'IEA production stats by year'!$B:$B,$B193)</f>
        <v>109628.8878</v>
      </c>
      <c r="Z193" s="45">
        <f>SUMIFS('IEA production stats by year'!AI:AI,'IEA production stats by year'!$E:$E,$D193,'IEA production stats by year'!$B:$B,$B193)</f>
        <v>113260.0701</v>
      </c>
      <c r="AA193" s="45">
        <f>SUMIFS('IEA production stats by year'!AJ:AJ,'IEA production stats by year'!$E:$E,$D193,'IEA production stats by year'!$B:$B,$B193)</f>
        <v>120631.78140000001</v>
      </c>
      <c r="AB193" s="45">
        <f>SUMIFS('IEA production stats by year'!AK:AK,'IEA production stats by year'!$E:$E,$D193,'IEA production stats by year'!$B:$B,$B193)</f>
        <v>124256.1686</v>
      </c>
      <c r="AC193" s="45">
        <f>SUMIFS('IEA production stats by year'!AL:AL,'IEA production stats by year'!$E:$E,$D193,'IEA production stats by year'!$B:$B,$B193)</f>
        <v>0</v>
      </c>
      <c r="AD193" s="45"/>
      <c r="AE193" s="45"/>
      <c r="AF193" s="45"/>
      <c r="AG193" s="45"/>
      <c r="AH193" s="45"/>
      <c r="AI193" s="45"/>
      <c r="AJ193" s="45"/>
      <c r="AK193" s="45"/>
      <c r="AL193" s="45"/>
      <c r="AM193" s="45"/>
      <c r="AN193" s="45"/>
      <c r="AO193" s="45"/>
      <c r="AP193" s="45"/>
      <c r="AQ193" s="45"/>
      <c r="AR193" s="45"/>
      <c r="AS193" s="45"/>
      <c r="AT193" s="45"/>
      <c r="AU193" s="45"/>
      <c r="AV193" s="45"/>
      <c r="AW193" s="45"/>
      <c r="AX193" s="45"/>
      <c r="AY193" s="45"/>
      <c r="AZ193" s="45"/>
      <c r="BA193" s="45"/>
      <c r="BB193" s="45"/>
      <c r="BC193" s="45"/>
      <c r="BD193" s="45"/>
      <c r="BE193" s="45"/>
      <c r="BF193" s="45"/>
      <c r="BG193" s="45"/>
      <c r="BH193" s="45"/>
      <c r="BI193" s="45"/>
      <c r="BJ193" s="45"/>
      <c r="BK193" s="45"/>
      <c r="BL193" s="45"/>
      <c r="BM193" s="45"/>
      <c r="BN193" s="45"/>
      <c r="BO193" s="45"/>
      <c r="BP193" s="45"/>
      <c r="BQ193" s="45"/>
      <c r="BR193" s="45"/>
      <c r="BS193" s="45"/>
      <c r="BT193" s="45"/>
      <c r="BU193" s="45"/>
      <c r="BV193" s="45"/>
      <c r="BW193" s="45"/>
      <c r="BX193" s="45"/>
      <c r="BY193" s="45"/>
      <c r="BZ193" s="45"/>
      <c r="CA193" s="45"/>
      <c r="CB193" s="45"/>
      <c r="CC193" s="45"/>
      <c r="CD193" s="45"/>
      <c r="CE193" s="45"/>
      <c r="CF193" s="45"/>
      <c r="CG193" s="45"/>
      <c r="CH193" s="45"/>
      <c r="CI193" s="45"/>
      <c r="CJ193" s="45"/>
      <c r="CK193" s="45"/>
      <c r="CL193" s="45"/>
      <c r="CM193" s="45"/>
      <c r="CN193" s="45"/>
      <c r="CO193" s="45"/>
      <c r="CP193" s="45"/>
      <c r="CQ193" s="45"/>
    </row>
    <row r="194" spans="1:95" x14ac:dyDescent="0.25">
      <c r="A194" s="5" t="str">
        <f>B194&amp;D194</f>
        <v>BENTOTAL</v>
      </c>
      <c r="B194" t="s">
        <v>78</v>
      </c>
      <c r="C194" t="str">
        <f>VLOOKUP($B194,'Lookup codes'!$A:$C,2,FALSE)</f>
        <v>Benin</v>
      </c>
      <c r="D194" t="s">
        <v>642</v>
      </c>
      <c r="E194" t="str">
        <f>VLOOKUP(D194,'Lookup codes'!R:S,2,FALSE)</f>
        <v>Total of All Energy Sources</v>
      </c>
      <c r="F194" t="s">
        <v>794</v>
      </c>
      <c r="G194" t="s">
        <v>528</v>
      </c>
      <c r="H194" s="45">
        <f>SUMIFS('IEA production stats by year'!Q:Q,'IEA production stats by year'!$E:$E,$D194,'IEA production stats by year'!$B:$B,$B194)</f>
        <v>60519.201699999998</v>
      </c>
      <c r="I194" s="45">
        <f>SUMIFS('IEA production stats by year'!R:R,'IEA production stats by year'!$E:$E,$D194,'IEA production stats by year'!$B:$B,$B194)</f>
        <v>62404.1996</v>
      </c>
      <c r="J194" s="45">
        <f>SUMIFS('IEA production stats by year'!S:S,'IEA production stats by year'!$E:$E,$D194,'IEA production stats by year'!$B:$B,$B194)</f>
        <v>64717.201399999998</v>
      </c>
      <c r="K194" s="45">
        <f>SUMIFS('IEA production stats by year'!T:T,'IEA production stats by year'!$E:$E,$D194,'IEA production stats by year'!$B:$B,$B194)</f>
        <v>66004.202799999999</v>
      </c>
      <c r="L194" s="45">
        <f>SUMIFS('IEA production stats by year'!U:U,'IEA production stats by year'!$E:$E,$D194,'IEA production stats by year'!$B:$B,$B194)</f>
        <v>67979.601999999999</v>
      </c>
      <c r="M194" s="45">
        <f>SUMIFS('IEA production stats by year'!V:V,'IEA production stats by year'!$E:$E,$D194,'IEA production stats by year'!$B:$B,$B194)</f>
        <v>70020.600000000006</v>
      </c>
      <c r="N194" s="45">
        <f>SUMIFS('IEA production stats by year'!W:W,'IEA production stats by year'!$E:$E,$D194,'IEA production stats by year'!$B:$B,$B194)</f>
        <v>76512.999599999996</v>
      </c>
      <c r="O194" s="45">
        <f>SUMIFS('IEA production stats by year'!X:X,'IEA production stats by year'!$E:$E,$D194,'IEA production stats by year'!$B:$B,$B194)</f>
        <v>78918.998699999996</v>
      </c>
      <c r="P194" s="45">
        <f>SUMIFS('IEA production stats by year'!Y:Y,'IEA production stats by year'!$E:$E,$D194,'IEA production stats by year'!$B:$B,$B194)</f>
        <v>81234.001799999998</v>
      </c>
      <c r="Q194" s="45">
        <f>SUMIFS('IEA production stats by year'!Z:Z,'IEA production stats by year'!$E:$E,$D194,'IEA production stats by year'!$B:$B,$B194)</f>
        <v>83568.000499999995</v>
      </c>
      <c r="R194" s="45">
        <f>SUMIFS('IEA production stats by year'!AA:AA,'IEA production stats by year'!$E:$E,$D194,'IEA production stats by year'!$B:$B,$B194)</f>
        <v>82281.9997</v>
      </c>
      <c r="S194" s="45">
        <f>SUMIFS('IEA production stats by year'!AB:AB,'IEA production stats by year'!$E:$E,$D194,'IEA production stats by year'!$B:$B,$B194)</f>
        <v>84687.998800000001</v>
      </c>
      <c r="T194" s="45">
        <f>SUMIFS('IEA production stats by year'!AC:AC,'IEA production stats by year'!$E:$E,$D194,'IEA production stats by year'!$B:$B,$B194)</f>
        <v>87107.001999999993</v>
      </c>
      <c r="U194" s="45">
        <f>SUMIFS('IEA production stats by year'!AD:AD,'IEA production stats by year'!$E:$E,$D194,'IEA production stats by year'!$B:$B,$B194)</f>
        <v>98015.001900000003</v>
      </c>
      <c r="V194" s="45">
        <f>SUMIFS('IEA production stats by year'!AE:AE,'IEA production stats by year'!$E:$E,$D194,'IEA production stats by year'!$B:$B,$B194)</f>
        <v>100742.9993</v>
      </c>
      <c r="W194" s="45">
        <f>SUMIFS('IEA production stats by year'!AF:AF,'IEA production stats by year'!$E:$E,$D194,'IEA production stats by year'!$B:$B,$B194)</f>
        <v>103746.60129999999</v>
      </c>
      <c r="X194" s="45">
        <f>SUMIFS('IEA production stats by year'!AG:AG,'IEA production stats by year'!$E:$E,$D194,'IEA production stats by year'!$B:$B,$B194)</f>
        <v>106935.9966</v>
      </c>
      <c r="Y194" s="45">
        <f>SUMIFS('IEA production stats by year'!AH:AH,'IEA production stats by year'!$E:$E,$D194,'IEA production stats by year'!$B:$B,$B194)</f>
        <v>109628.8878</v>
      </c>
      <c r="Z194" s="45">
        <f>SUMIFS('IEA production stats by year'!AI:AI,'IEA production stats by year'!$E:$E,$D194,'IEA production stats by year'!$B:$B,$B194)</f>
        <v>113260.0701</v>
      </c>
      <c r="AA194" s="45">
        <f>SUMIFS('IEA production stats by year'!AJ:AJ,'IEA production stats by year'!$E:$E,$D194,'IEA production stats by year'!$B:$B,$B194)</f>
        <v>120631.78140000001</v>
      </c>
      <c r="AB194" s="45">
        <f>SUMIFS('IEA production stats by year'!AK:AK,'IEA production stats by year'!$E:$E,$D194,'IEA production stats by year'!$B:$B,$B194)</f>
        <v>124256.1686</v>
      </c>
      <c r="AC194" s="45">
        <f>SUMIFS('IEA production stats by year'!AL:AL,'IEA production stats by year'!$E:$E,$D194,'IEA production stats by year'!$B:$B,$B194)</f>
        <v>0</v>
      </c>
      <c r="AD194" s="45"/>
      <c r="AE194" s="45"/>
      <c r="AF194" s="45"/>
      <c r="AG194" s="45"/>
      <c r="AH194" s="45"/>
      <c r="AI194" s="45"/>
      <c r="AJ194" s="45"/>
      <c r="AK194" s="45"/>
      <c r="AL194" s="45"/>
      <c r="AM194" s="45"/>
      <c r="AN194" s="45"/>
      <c r="AO194" s="45"/>
      <c r="AP194" s="45"/>
      <c r="AQ194" s="45"/>
      <c r="AR194" s="45"/>
      <c r="AS194" s="45"/>
      <c r="AT194" s="45"/>
      <c r="AU194" s="45"/>
      <c r="AV194" s="45"/>
      <c r="AW194" s="45"/>
      <c r="AX194" s="45"/>
      <c r="AY194" s="45"/>
      <c r="AZ194" s="45"/>
      <c r="BA194" s="45"/>
      <c r="BB194" s="45"/>
      <c r="BC194" s="45"/>
      <c r="BD194" s="45"/>
      <c r="BE194" s="45"/>
      <c r="BF194" s="45"/>
      <c r="BG194" s="45"/>
      <c r="BH194" s="45"/>
      <c r="BI194" s="45"/>
      <c r="BJ194" s="45"/>
      <c r="BK194" s="45"/>
      <c r="BL194" s="45"/>
      <c r="BM194" s="45"/>
      <c r="BN194" s="45"/>
      <c r="BO194" s="45"/>
      <c r="BP194" s="45"/>
      <c r="BQ194" s="45"/>
      <c r="BR194" s="45"/>
      <c r="BS194" s="45"/>
      <c r="BT194" s="45"/>
      <c r="BU194" s="45"/>
      <c r="BV194" s="45"/>
      <c r="BW194" s="45"/>
      <c r="BX194" s="45"/>
      <c r="BY194" s="45"/>
      <c r="BZ194" s="45"/>
      <c r="CA194" s="45"/>
      <c r="CB194" s="45"/>
      <c r="CC194" s="45"/>
      <c r="CD194" s="45"/>
      <c r="CE194" s="45"/>
      <c r="CF194" s="45"/>
      <c r="CG194" s="45"/>
      <c r="CH194" s="45"/>
      <c r="CI194" s="45"/>
      <c r="CJ194" s="45"/>
      <c r="CK194" s="45"/>
      <c r="CL194" s="45"/>
      <c r="CM194" s="45"/>
      <c r="CN194" s="45"/>
      <c r="CO194" s="45"/>
      <c r="CP194" s="45"/>
      <c r="CQ194" s="45"/>
    </row>
    <row r="195" spans="1:95" hidden="1" x14ac:dyDescent="0.25">
      <c r="A195" s="5" t="str">
        <f>B195&amp;D195</f>
        <v>BWAHYDRO</v>
      </c>
      <c r="B195" t="s">
        <v>105</v>
      </c>
      <c r="C195" t="str">
        <f>VLOOKUP($B195,'Lookup codes'!$A:$C,2,FALSE)</f>
        <v>Botswana</v>
      </c>
      <c r="D195" t="s">
        <v>539</v>
      </c>
      <c r="E195" t="str">
        <f>VLOOKUP(D195,'Lookup codes'!R:S,2,FALSE)</f>
        <v>Hydro</v>
      </c>
      <c r="F195" t="s">
        <v>794</v>
      </c>
      <c r="G195" t="s">
        <v>528</v>
      </c>
      <c r="H195" s="45">
        <f>SUMIFS('IEA production stats by year'!Q:Q,'IEA production stats by year'!$E:$E,$D195,'IEA production stats by year'!$B:$B,$B195)</f>
        <v>0</v>
      </c>
      <c r="I195" s="45">
        <f>SUMIFS('IEA production stats by year'!R:R,'IEA production stats by year'!$E:$E,$D195,'IEA production stats by year'!$B:$B,$B195)</f>
        <v>0</v>
      </c>
      <c r="J195" s="45">
        <f>SUMIFS('IEA production stats by year'!S:S,'IEA production stats by year'!$E:$E,$D195,'IEA production stats by year'!$B:$B,$B195)</f>
        <v>0</v>
      </c>
      <c r="K195" s="45">
        <f>SUMIFS('IEA production stats by year'!T:T,'IEA production stats by year'!$E:$E,$D195,'IEA production stats by year'!$B:$B,$B195)</f>
        <v>0</v>
      </c>
      <c r="L195" s="45">
        <f>SUMIFS('IEA production stats by year'!U:U,'IEA production stats by year'!$E:$E,$D195,'IEA production stats by year'!$B:$B,$B195)</f>
        <v>0</v>
      </c>
      <c r="M195" s="45">
        <f>SUMIFS('IEA production stats by year'!V:V,'IEA production stats by year'!$E:$E,$D195,'IEA production stats by year'!$B:$B,$B195)</f>
        <v>0</v>
      </c>
      <c r="N195" s="45">
        <f>SUMIFS('IEA production stats by year'!W:W,'IEA production stats by year'!$E:$E,$D195,'IEA production stats by year'!$B:$B,$B195)</f>
        <v>0</v>
      </c>
      <c r="O195" s="45">
        <f>SUMIFS('IEA production stats by year'!X:X,'IEA production stats by year'!$E:$E,$D195,'IEA production stats by year'!$B:$B,$B195)</f>
        <v>0</v>
      </c>
      <c r="P195" s="45">
        <f>SUMIFS('IEA production stats by year'!Y:Y,'IEA production stats by year'!$E:$E,$D195,'IEA production stats by year'!$B:$B,$B195)</f>
        <v>0</v>
      </c>
      <c r="Q195" s="45">
        <f>SUMIFS('IEA production stats by year'!Z:Z,'IEA production stats by year'!$E:$E,$D195,'IEA production stats by year'!$B:$B,$B195)</f>
        <v>0</v>
      </c>
      <c r="R195" s="45">
        <f>SUMIFS('IEA production stats by year'!AA:AA,'IEA production stats by year'!$E:$E,$D195,'IEA production stats by year'!$B:$B,$B195)</f>
        <v>0</v>
      </c>
      <c r="S195" s="45">
        <f>SUMIFS('IEA production stats by year'!AB:AB,'IEA production stats by year'!$E:$E,$D195,'IEA production stats by year'!$B:$B,$B195)</f>
        <v>0</v>
      </c>
      <c r="T195" s="45">
        <f>SUMIFS('IEA production stats by year'!AC:AC,'IEA production stats by year'!$E:$E,$D195,'IEA production stats by year'!$B:$B,$B195)</f>
        <v>0</v>
      </c>
      <c r="U195" s="45">
        <f>SUMIFS('IEA production stats by year'!AD:AD,'IEA production stats by year'!$E:$E,$D195,'IEA production stats by year'!$B:$B,$B195)</f>
        <v>0</v>
      </c>
      <c r="V195" s="45">
        <f>SUMIFS('IEA production stats by year'!AE:AE,'IEA production stats by year'!$E:$E,$D195,'IEA production stats by year'!$B:$B,$B195)</f>
        <v>0</v>
      </c>
      <c r="W195" s="45">
        <f>SUMIFS('IEA production stats by year'!AF:AF,'IEA production stats by year'!$E:$E,$D195,'IEA production stats by year'!$B:$B,$B195)</f>
        <v>0</v>
      </c>
      <c r="X195" s="45">
        <f>SUMIFS('IEA production stats by year'!AG:AG,'IEA production stats by year'!$E:$E,$D195,'IEA production stats by year'!$B:$B,$B195)</f>
        <v>0</v>
      </c>
      <c r="Y195" s="45">
        <f>SUMIFS('IEA production stats by year'!AH:AH,'IEA production stats by year'!$E:$E,$D195,'IEA production stats by year'!$B:$B,$B195)</f>
        <v>0</v>
      </c>
      <c r="Z195" s="45">
        <f>SUMIFS('IEA production stats by year'!AI:AI,'IEA production stats by year'!$E:$E,$D195,'IEA production stats by year'!$B:$B,$B195)</f>
        <v>0</v>
      </c>
      <c r="AA195" s="45">
        <f>SUMIFS('IEA production stats by year'!AJ:AJ,'IEA production stats by year'!$E:$E,$D195,'IEA production stats by year'!$B:$B,$B195)</f>
        <v>0</v>
      </c>
      <c r="AB195" s="45">
        <f>SUMIFS('IEA production stats by year'!AK:AK,'IEA production stats by year'!$E:$E,$D195,'IEA production stats by year'!$B:$B,$B195)</f>
        <v>0</v>
      </c>
      <c r="AC195" s="45">
        <f>SUMIFS('IEA production stats by year'!AL:AL,'IEA production stats by year'!$E:$E,$D195,'IEA production stats by year'!$B:$B,$B195)</f>
        <v>0</v>
      </c>
      <c r="AD195" s="45"/>
      <c r="AE195" s="45"/>
      <c r="AF195" s="45"/>
      <c r="AG195" s="45"/>
      <c r="AH195" s="45"/>
      <c r="AI195" s="45"/>
      <c r="AJ195" s="45"/>
      <c r="AK195" s="45"/>
      <c r="AL195" s="45"/>
      <c r="AM195" s="45"/>
      <c r="AN195" s="45"/>
      <c r="AO195" s="45"/>
      <c r="AP195" s="45"/>
      <c r="AQ195" s="45"/>
      <c r="AR195" s="45"/>
      <c r="AS195" s="45"/>
      <c r="AT195" s="45"/>
      <c r="AU195" s="45"/>
      <c r="AV195" s="45"/>
      <c r="AW195" s="45"/>
      <c r="AX195" s="45"/>
      <c r="AY195" s="45"/>
      <c r="AZ195" s="45"/>
      <c r="BA195" s="45"/>
      <c r="BB195" s="45"/>
      <c r="BC195" s="45"/>
      <c r="BD195" s="45"/>
      <c r="BE195" s="45"/>
      <c r="BF195" s="45"/>
      <c r="BG195" s="45"/>
      <c r="BH195" s="45"/>
      <c r="BI195" s="45"/>
      <c r="BJ195" s="45"/>
      <c r="BK195" s="45"/>
      <c r="BL195" s="45"/>
      <c r="BM195" s="45"/>
      <c r="BN195" s="45"/>
      <c r="BO195" s="45"/>
      <c r="BP195" s="45"/>
      <c r="BQ195" s="45"/>
      <c r="BR195" s="45"/>
      <c r="BS195" s="45"/>
      <c r="BT195" s="45"/>
      <c r="BU195" s="45"/>
      <c r="BV195" s="45"/>
      <c r="BW195" s="45"/>
      <c r="BX195" s="45"/>
      <c r="BY195" s="45"/>
      <c r="BZ195" s="45"/>
      <c r="CA195" s="45"/>
      <c r="CB195" s="45"/>
      <c r="CC195" s="45"/>
      <c r="CD195" s="45"/>
      <c r="CE195" s="45"/>
      <c r="CF195" s="45"/>
      <c r="CG195" s="45"/>
      <c r="CH195" s="45"/>
      <c r="CI195" s="45"/>
      <c r="CJ195" s="45"/>
      <c r="CK195" s="45"/>
      <c r="CL195" s="45"/>
      <c r="CM195" s="45"/>
      <c r="CN195" s="45"/>
      <c r="CO195" s="45"/>
      <c r="CP195" s="45"/>
      <c r="CQ195" s="45"/>
    </row>
    <row r="196" spans="1:95" hidden="1" x14ac:dyDescent="0.25">
      <c r="A196" s="5" t="str">
        <f>B196&amp;D196</f>
        <v>BWAGEOTHERM</v>
      </c>
      <c r="B196" t="s">
        <v>105</v>
      </c>
      <c r="C196" t="str">
        <f>VLOOKUP($B196,'Lookup codes'!$A:$C,2,FALSE)</f>
        <v>Botswana</v>
      </c>
      <c r="D196" t="s">
        <v>610</v>
      </c>
      <c r="E196" t="str">
        <f>VLOOKUP(D196,'Lookup codes'!R:S,2,FALSE)</f>
        <v>Geothermal</v>
      </c>
      <c r="F196" t="s">
        <v>794</v>
      </c>
      <c r="G196" t="s">
        <v>528</v>
      </c>
      <c r="H196" s="45">
        <f>SUMIFS('IEA production stats by year'!Q:Q,'IEA production stats by year'!$E:$E,$D196,'IEA production stats by year'!$B:$B,$B196)</f>
        <v>0</v>
      </c>
      <c r="I196" s="45">
        <f>SUMIFS('IEA production stats by year'!R:R,'IEA production stats by year'!$E:$E,$D196,'IEA production stats by year'!$B:$B,$B196)</f>
        <v>0</v>
      </c>
      <c r="J196" s="45">
        <f>SUMIFS('IEA production stats by year'!S:S,'IEA production stats by year'!$E:$E,$D196,'IEA production stats by year'!$B:$B,$B196)</f>
        <v>0</v>
      </c>
      <c r="K196" s="45">
        <f>SUMIFS('IEA production stats by year'!T:T,'IEA production stats by year'!$E:$E,$D196,'IEA production stats by year'!$B:$B,$B196)</f>
        <v>0</v>
      </c>
      <c r="L196" s="45">
        <f>SUMIFS('IEA production stats by year'!U:U,'IEA production stats by year'!$E:$E,$D196,'IEA production stats by year'!$B:$B,$B196)</f>
        <v>0</v>
      </c>
      <c r="M196" s="45">
        <f>SUMIFS('IEA production stats by year'!V:V,'IEA production stats by year'!$E:$E,$D196,'IEA production stats by year'!$B:$B,$B196)</f>
        <v>0</v>
      </c>
      <c r="N196" s="45">
        <f>SUMIFS('IEA production stats by year'!W:W,'IEA production stats by year'!$E:$E,$D196,'IEA production stats by year'!$B:$B,$B196)</f>
        <v>0</v>
      </c>
      <c r="O196" s="45">
        <f>SUMIFS('IEA production stats by year'!X:X,'IEA production stats by year'!$E:$E,$D196,'IEA production stats by year'!$B:$B,$B196)</f>
        <v>0</v>
      </c>
      <c r="P196" s="45">
        <f>SUMIFS('IEA production stats by year'!Y:Y,'IEA production stats by year'!$E:$E,$D196,'IEA production stats by year'!$B:$B,$B196)</f>
        <v>0</v>
      </c>
      <c r="Q196" s="45">
        <f>SUMIFS('IEA production stats by year'!Z:Z,'IEA production stats by year'!$E:$E,$D196,'IEA production stats by year'!$B:$B,$B196)</f>
        <v>0</v>
      </c>
      <c r="R196" s="45">
        <f>SUMIFS('IEA production stats by year'!AA:AA,'IEA production stats by year'!$E:$E,$D196,'IEA production stats by year'!$B:$B,$B196)</f>
        <v>0</v>
      </c>
      <c r="S196" s="45">
        <f>SUMIFS('IEA production stats by year'!AB:AB,'IEA production stats by year'!$E:$E,$D196,'IEA production stats by year'!$B:$B,$B196)</f>
        <v>0</v>
      </c>
      <c r="T196" s="45">
        <f>SUMIFS('IEA production stats by year'!AC:AC,'IEA production stats by year'!$E:$E,$D196,'IEA production stats by year'!$B:$B,$B196)</f>
        <v>0</v>
      </c>
      <c r="U196" s="45">
        <f>SUMIFS('IEA production stats by year'!AD:AD,'IEA production stats by year'!$E:$E,$D196,'IEA production stats by year'!$B:$B,$B196)</f>
        <v>0</v>
      </c>
      <c r="V196" s="45">
        <f>SUMIFS('IEA production stats by year'!AE:AE,'IEA production stats by year'!$E:$E,$D196,'IEA production stats by year'!$B:$B,$B196)</f>
        <v>0</v>
      </c>
      <c r="W196" s="45">
        <f>SUMIFS('IEA production stats by year'!AF:AF,'IEA production stats by year'!$E:$E,$D196,'IEA production stats by year'!$B:$B,$B196)</f>
        <v>0</v>
      </c>
      <c r="X196" s="45">
        <f>SUMIFS('IEA production stats by year'!AG:AG,'IEA production stats by year'!$E:$E,$D196,'IEA production stats by year'!$B:$B,$B196)</f>
        <v>0</v>
      </c>
      <c r="Y196" s="45">
        <f>SUMIFS('IEA production stats by year'!AH:AH,'IEA production stats by year'!$E:$E,$D196,'IEA production stats by year'!$B:$B,$B196)</f>
        <v>0</v>
      </c>
      <c r="Z196" s="45">
        <f>SUMIFS('IEA production stats by year'!AI:AI,'IEA production stats by year'!$E:$E,$D196,'IEA production stats by year'!$B:$B,$B196)</f>
        <v>0</v>
      </c>
      <c r="AA196" s="45">
        <f>SUMIFS('IEA production stats by year'!AJ:AJ,'IEA production stats by year'!$E:$E,$D196,'IEA production stats by year'!$B:$B,$B196)</f>
        <v>0</v>
      </c>
      <c r="AB196" s="45">
        <f>SUMIFS('IEA production stats by year'!AK:AK,'IEA production stats by year'!$E:$E,$D196,'IEA production stats by year'!$B:$B,$B196)</f>
        <v>0</v>
      </c>
      <c r="AC196" s="45">
        <f>SUMIFS('IEA production stats by year'!AL:AL,'IEA production stats by year'!$E:$E,$D196,'IEA production stats by year'!$B:$B,$B196)</f>
        <v>0</v>
      </c>
      <c r="AD196" s="45"/>
      <c r="AE196" s="45"/>
      <c r="AF196" s="45"/>
      <c r="AG196" s="45"/>
      <c r="AH196" s="45"/>
      <c r="AI196" s="45"/>
      <c r="AJ196" s="45"/>
      <c r="AK196" s="45"/>
      <c r="AL196" s="45"/>
      <c r="AM196" s="45"/>
      <c r="AN196" s="45"/>
      <c r="AO196" s="45"/>
      <c r="AP196" s="45"/>
      <c r="AQ196" s="45"/>
      <c r="AR196" s="45"/>
      <c r="AS196" s="45"/>
      <c r="AT196" s="45"/>
      <c r="AU196" s="45"/>
      <c r="AV196" s="45"/>
      <c r="AW196" s="45"/>
      <c r="AX196" s="45"/>
      <c r="AY196" s="45"/>
      <c r="AZ196" s="45"/>
      <c r="BA196" s="45"/>
      <c r="BB196" s="45"/>
      <c r="BC196" s="45"/>
      <c r="BD196" s="45"/>
      <c r="BE196" s="45"/>
      <c r="BF196" s="45"/>
      <c r="BG196" s="45"/>
      <c r="BH196" s="45"/>
      <c r="BI196" s="45"/>
      <c r="BJ196" s="45"/>
      <c r="BK196" s="45"/>
      <c r="BL196" s="45"/>
      <c r="BM196" s="45"/>
      <c r="BN196" s="45"/>
      <c r="BO196" s="45"/>
      <c r="BP196" s="45"/>
      <c r="BQ196" s="45"/>
      <c r="BR196" s="45"/>
      <c r="BS196" s="45"/>
      <c r="BT196" s="45"/>
      <c r="BU196" s="45"/>
      <c r="BV196" s="45"/>
      <c r="BW196" s="45"/>
      <c r="BX196" s="45"/>
      <c r="BY196" s="45"/>
      <c r="BZ196" s="45"/>
      <c r="CA196" s="45"/>
      <c r="CB196" s="45"/>
      <c r="CC196" s="45"/>
      <c r="CD196" s="45"/>
      <c r="CE196" s="45"/>
      <c r="CF196" s="45"/>
      <c r="CG196" s="45"/>
      <c r="CH196" s="45"/>
      <c r="CI196" s="45"/>
      <c r="CJ196" s="45"/>
      <c r="CK196" s="45"/>
      <c r="CL196" s="45"/>
      <c r="CM196" s="45"/>
      <c r="CN196" s="45"/>
      <c r="CO196" s="45"/>
      <c r="CP196" s="45"/>
      <c r="CQ196" s="45"/>
    </row>
    <row r="197" spans="1:95" hidden="1" x14ac:dyDescent="0.25">
      <c r="A197" s="5" t="str">
        <f>B197&amp;D197</f>
        <v>BWASOLARPV</v>
      </c>
      <c r="B197" t="s">
        <v>105</v>
      </c>
      <c r="C197" t="str">
        <f>VLOOKUP($B197,'Lookup codes'!$A:$C,2,FALSE)</f>
        <v>Botswana</v>
      </c>
      <c r="D197" t="s">
        <v>612</v>
      </c>
      <c r="E197" t="str">
        <f>VLOOKUP(D197,'Lookup codes'!R:S,2,FALSE)</f>
        <v>Solar Photovoltaics</v>
      </c>
      <c r="F197" t="s">
        <v>794</v>
      </c>
      <c r="G197" t="s">
        <v>528</v>
      </c>
      <c r="H197" s="45">
        <f>SUMIFS('IEA production stats by year'!Q:Q,'IEA production stats by year'!$E:$E,$D197,'IEA production stats by year'!$B:$B,$B197)</f>
        <v>0</v>
      </c>
      <c r="I197" s="45">
        <f>SUMIFS('IEA production stats by year'!R:R,'IEA production stats by year'!$E:$E,$D197,'IEA production stats by year'!$B:$B,$B197)</f>
        <v>0</v>
      </c>
      <c r="J197" s="45">
        <f>SUMIFS('IEA production stats by year'!S:S,'IEA production stats by year'!$E:$E,$D197,'IEA production stats by year'!$B:$B,$B197)</f>
        <v>0</v>
      </c>
      <c r="K197" s="45">
        <f>SUMIFS('IEA production stats by year'!T:T,'IEA production stats by year'!$E:$E,$D197,'IEA production stats by year'!$B:$B,$B197)</f>
        <v>0</v>
      </c>
      <c r="L197" s="45">
        <f>SUMIFS('IEA production stats by year'!U:U,'IEA production stats by year'!$E:$E,$D197,'IEA production stats by year'!$B:$B,$B197)</f>
        <v>0</v>
      </c>
      <c r="M197" s="45">
        <f>SUMIFS('IEA production stats by year'!V:V,'IEA production stats by year'!$E:$E,$D197,'IEA production stats by year'!$B:$B,$B197)</f>
        <v>0</v>
      </c>
      <c r="N197" s="45">
        <f>SUMIFS('IEA production stats by year'!W:W,'IEA production stats by year'!$E:$E,$D197,'IEA production stats by year'!$B:$B,$B197)</f>
        <v>0</v>
      </c>
      <c r="O197" s="45">
        <f>SUMIFS('IEA production stats by year'!X:X,'IEA production stats by year'!$E:$E,$D197,'IEA production stats by year'!$B:$B,$B197)</f>
        <v>0</v>
      </c>
      <c r="P197" s="45">
        <f>SUMIFS('IEA production stats by year'!Y:Y,'IEA production stats by year'!$E:$E,$D197,'IEA production stats by year'!$B:$B,$B197)</f>
        <v>0</v>
      </c>
      <c r="Q197" s="45">
        <f>SUMIFS('IEA production stats by year'!Z:Z,'IEA production stats by year'!$E:$E,$D197,'IEA production stats by year'!$B:$B,$B197)</f>
        <v>0</v>
      </c>
      <c r="R197" s="45">
        <f>SUMIFS('IEA production stats by year'!AA:AA,'IEA production stats by year'!$E:$E,$D197,'IEA production stats by year'!$B:$B,$B197)</f>
        <v>0</v>
      </c>
      <c r="S197" s="45">
        <f>SUMIFS('IEA production stats by year'!AB:AB,'IEA production stats by year'!$E:$E,$D197,'IEA production stats by year'!$B:$B,$B197)</f>
        <v>0</v>
      </c>
      <c r="T197" s="45">
        <f>SUMIFS('IEA production stats by year'!AC:AC,'IEA production stats by year'!$E:$E,$D197,'IEA production stats by year'!$B:$B,$B197)</f>
        <v>3.6006</v>
      </c>
      <c r="U197" s="45">
        <f>SUMIFS('IEA production stats by year'!AD:AD,'IEA production stats by year'!$E:$E,$D197,'IEA production stats by year'!$B:$B,$B197)</f>
        <v>7.2012999999999998</v>
      </c>
      <c r="V197" s="45">
        <f>SUMIFS('IEA production stats by year'!AE:AE,'IEA production stats by year'!$E:$E,$D197,'IEA production stats by year'!$B:$B,$B197)</f>
        <v>10.8019</v>
      </c>
      <c r="W197" s="45">
        <f>SUMIFS('IEA production stats by year'!AF:AF,'IEA production stats by year'!$E:$E,$D197,'IEA production stats by year'!$B:$B,$B197)</f>
        <v>10.8019</v>
      </c>
      <c r="X197" s="45">
        <f>SUMIFS('IEA production stats by year'!AG:AG,'IEA production stats by year'!$E:$E,$D197,'IEA production stats by year'!$B:$B,$B197)</f>
        <v>17.999099999999999</v>
      </c>
      <c r="Y197" s="45">
        <f>SUMIFS('IEA production stats by year'!AH:AH,'IEA production stats by year'!$E:$E,$D197,'IEA production stats by year'!$B:$B,$B197)</f>
        <v>19.6068</v>
      </c>
      <c r="Z197" s="45">
        <f>SUMIFS('IEA production stats by year'!AI:AI,'IEA production stats by year'!$E:$E,$D197,'IEA production stats by year'!$B:$B,$B197)</f>
        <v>22.7469</v>
      </c>
      <c r="AA197" s="45">
        <f>SUMIFS('IEA production stats by year'!AJ:AJ,'IEA production stats by year'!$E:$E,$D197,'IEA production stats by year'!$B:$B,$B197)</f>
        <v>22.571000000000002</v>
      </c>
      <c r="AB197" s="45">
        <f>SUMIFS('IEA production stats by year'!AK:AK,'IEA production stats by year'!$E:$E,$D197,'IEA production stats by year'!$B:$B,$B197)</f>
        <v>22.571000000000002</v>
      </c>
      <c r="AC197" s="45">
        <f>SUMIFS('IEA production stats by year'!AL:AL,'IEA production stats by year'!$E:$E,$D197,'IEA production stats by year'!$B:$B,$B197)</f>
        <v>0</v>
      </c>
      <c r="AD197" s="45"/>
      <c r="AE197" s="45"/>
      <c r="AF197" s="45"/>
      <c r="AG197" s="45"/>
      <c r="AH197" s="45"/>
      <c r="AI197" s="45"/>
      <c r="AJ197" s="45"/>
      <c r="AK197" s="45"/>
      <c r="AL197" s="45"/>
      <c r="AM197" s="45"/>
      <c r="AN197" s="45"/>
      <c r="AO197" s="45"/>
      <c r="AP197" s="45"/>
      <c r="AQ197" s="45"/>
      <c r="AR197" s="45"/>
      <c r="AS197" s="45"/>
      <c r="AT197" s="45"/>
      <c r="AU197" s="45"/>
      <c r="AV197" s="45"/>
      <c r="AW197" s="45"/>
      <c r="AX197" s="45"/>
      <c r="AY197" s="45"/>
      <c r="AZ197" s="45"/>
      <c r="BA197" s="45"/>
      <c r="BB197" s="45"/>
      <c r="BC197" s="45"/>
      <c r="BD197" s="45"/>
      <c r="BE197" s="45"/>
      <c r="BF197" s="45"/>
      <c r="BG197" s="45"/>
      <c r="BH197" s="45"/>
      <c r="BI197" s="45"/>
      <c r="BJ197" s="45"/>
      <c r="BK197" s="45"/>
      <c r="BL197" s="45"/>
      <c r="BM197" s="45"/>
      <c r="BN197" s="45"/>
      <c r="BO197" s="45"/>
      <c r="BP197" s="45"/>
      <c r="BQ197" s="45"/>
      <c r="BR197" s="45"/>
      <c r="BS197" s="45"/>
      <c r="BT197" s="45"/>
      <c r="BU197" s="45"/>
      <c r="BV197" s="45"/>
      <c r="BW197" s="45"/>
      <c r="BX197" s="45"/>
      <c r="BY197" s="45"/>
      <c r="BZ197" s="45"/>
      <c r="CA197" s="45"/>
      <c r="CB197" s="45"/>
      <c r="CC197" s="45"/>
      <c r="CD197" s="45"/>
      <c r="CE197" s="45"/>
      <c r="CF197" s="45"/>
      <c r="CG197" s="45"/>
      <c r="CH197" s="45"/>
      <c r="CI197" s="45"/>
      <c r="CJ197" s="45"/>
      <c r="CK197" s="45"/>
      <c r="CL197" s="45"/>
      <c r="CM197" s="45"/>
      <c r="CN197" s="45"/>
      <c r="CO197" s="45"/>
      <c r="CP197" s="45"/>
      <c r="CQ197" s="45"/>
    </row>
    <row r="198" spans="1:95" hidden="1" x14ac:dyDescent="0.25">
      <c r="A198" s="5" t="str">
        <f>B198&amp;D198</f>
        <v>BWASOLARTH</v>
      </c>
      <c r="B198" t="s">
        <v>105</v>
      </c>
      <c r="C198" t="str">
        <f>VLOOKUP($B198,'Lookup codes'!$A:$C,2,FALSE)</f>
        <v>Botswana</v>
      </c>
      <c r="D198" t="s">
        <v>614</v>
      </c>
      <c r="E198" t="str">
        <f>VLOOKUP(D198,'Lookup codes'!R:S,2,FALSE)</f>
        <v>Solar Thermal</v>
      </c>
      <c r="F198" t="s">
        <v>794</v>
      </c>
      <c r="G198" t="s">
        <v>528</v>
      </c>
      <c r="H198" s="45">
        <f>SUMIFS('IEA production stats by year'!Q:Q,'IEA production stats by year'!$E:$E,$D198,'IEA production stats by year'!$B:$B,$B198)</f>
        <v>21.001000000000001</v>
      </c>
      <c r="I198" s="45">
        <f>SUMIFS('IEA production stats by year'!R:R,'IEA production stats by year'!$E:$E,$D198,'IEA production stats by year'!$B:$B,$B198)</f>
        <v>21.001000000000001</v>
      </c>
      <c r="J198" s="45">
        <f>SUMIFS('IEA production stats by year'!S:S,'IEA production stats by year'!$E:$E,$D198,'IEA production stats by year'!$B:$B,$B198)</f>
        <v>21.001000000000001</v>
      </c>
      <c r="K198" s="45">
        <f>SUMIFS('IEA production stats by year'!T:T,'IEA production stats by year'!$E:$E,$D198,'IEA production stats by year'!$B:$B,$B198)</f>
        <v>21.001000000000001</v>
      </c>
      <c r="L198" s="45">
        <f>SUMIFS('IEA production stats by year'!U:U,'IEA production stats by year'!$E:$E,$D198,'IEA production stats by year'!$B:$B,$B198)</f>
        <v>5.9996999999999998</v>
      </c>
      <c r="M198" s="45">
        <f>SUMIFS('IEA production stats by year'!V:V,'IEA production stats by year'!$E:$E,$D198,'IEA production stats by year'!$B:$B,$B198)</f>
        <v>5.9996999999999998</v>
      </c>
      <c r="N198" s="45">
        <f>SUMIFS('IEA production stats by year'!W:W,'IEA production stats by year'!$E:$E,$D198,'IEA production stats by year'!$B:$B,$B198)</f>
        <v>0</v>
      </c>
      <c r="O198" s="45">
        <f>SUMIFS('IEA production stats by year'!X:X,'IEA production stats by year'!$E:$E,$D198,'IEA production stats by year'!$B:$B,$B198)</f>
        <v>0</v>
      </c>
      <c r="P198" s="45">
        <f>SUMIFS('IEA production stats by year'!Y:Y,'IEA production stats by year'!$E:$E,$D198,'IEA production stats by year'!$B:$B,$B198)</f>
        <v>0</v>
      </c>
      <c r="Q198" s="45">
        <f>SUMIFS('IEA production stats by year'!Z:Z,'IEA production stats by year'!$E:$E,$D198,'IEA production stats by year'!$B:$B,$B198)</f>
        <v>0</v>
      </c>
      <c r="R198" s="45">
        <f>SUMIFS('IEA production stats by year'!AA:AA,'IEA production stats by year'!$E:$E,$D198,'IEA production stats by year'!$B:$B,$B198)</f>
        <v>0</v>
      </c>
      <c r="S198" s="45">
        <f>SUMIFS('IEA production stats by year'!AB:AB,'IEA production stats by year'!$E:$E,$D198,'IEA production stats by year'!$B:$B,$B198)</f>
        <v>0</v>
      </c>
      <c r="T198" s="45">
        <f>SUMIFS('IEA production stats by year'!AC:AC,'IEA production stats by year'!$E:$E,$D198,'IEA production stats by year'!$B:$B,$B198)</f>
        <v>0</v>
      </c>
      <c r="U198" s="45">
        <f>SUMIFS('IEA production stats by year'!AD:AD,'IEA production stats by year'!$E:$E,$D198,'IEA production stats by year'!$B:$B,$B198)</f>
        <v>0</v>
      </c>
      <c r="V198" s="45">
        <f>SUMIFS('IEA production stats by year'!AE:AE,'IEA production stats by year'!$E:$E,$D198,'IEA production stats by year'!$B:$B,$B198)</f>
        <v>0</v>
      </c>
      <c r="W198" s="45">
        <f>SUMIFS('IEA production stats by year'!AF:AF,'IEA production stats by year'!$E:$E,$D198,'IEA production stats by year'!$B:$B,$B198)</f>
        <v>14.0007</v>
      </c>
      <c r="X198" s="45">
        <f>SUMIFS('IEA production stats by year'!AG:AG,'IEA production stats by year'!$E:$E,$D198,'IEA production stats by year'!$B:$B,$B198)</f>
        <v>31.999700000000001</v>
      </c>
      <c r="Y198" s="45">
        <f>SUMIFS('IEA production stats by year'!AH:AH,'IEA production stats by year'!$E:$E,$D198,'IEA production stats by year'!$B:$B,$B198)</f>
        <v>42.002000000000002</v>
      </c>
      <c r="Z198" s="45">
        <f>SUMIFS('IEA production stats by year'!AI:AI,'IEA production stats by year'!$E:$E,$D198,'IEA production stats by year'!$B:$B,$B198)</f>
        <v>46.000399999999999</v>
      </c>
      <c r="AA198" s="45">
        <f>SUMIFS('IEA production stats by year'!AJ:AJ,'IEA production stats by year'!$E:$E,$D198,'IEA production stats by year'!$B:$B,$B198)</f>
        <v>54.001300000000001</v>
      </c>
      <c r="AB198" s="45">
        <f>SUMIFS('IEA production stats by year'!AK:AK,'IEA production stats by year'!$E:$E,$D198,'IEA production stats by year'!$B:$B,$B198)</f>
        <v>55.123399999999997</v>
      </c>
      <c r="AC198" s="45">
        <f>SUMIFS('IEA production stats by year'!AL:AL,'IEA production stats by year'!$E:$E,$D198,'IEA production stats by year'!$B:$B,$B198)</f>
        <v>0</v>
      </c>
      <c r="AD198" s="45"/>
      <c r="AE198" s="45"/>
      <c r="AF198" s="45"/>
      <c r="AG198" s="45"/>
      <c r="AH198" s="45"/>
      <c r="AI198" s="45"/>
      <c r="AJ198" s="45"/>
      <c r="AK198" s="45"/>
      <c r="AL198" s="45"/>
      <c r="AM198" s="45"/>
      <c r="AN198" s="45"/>
      <c r="AO198" s="45"/>
      <c r="AP198" s="45"/>
      <c r="AQ198" s="45"/>
      <c r="AR198" s="45"/>
      <c r="AS198" s="45"/>
      <c r="AT198" s="45"/>
      <c r="AU198" s="45"/>
      <c r="AV198" s="45"/>
      <c r="AW198" s="45"/>
      <c r="AX198" s="45"/>
      <c r="AY198" s="45"/>
      <c r="AZ198" s="45"/>
      <c r="BA198" s="45"/>
      <c r="BB198" s="45"/>
      <c r="BC198" s="45"/>
      <c r="BD198" s="45"/>
      <c r="BE198" s="45"/>
      <c r="BF198" s="45"/>
      <c r="BG198" s="45"/>
      <c r="BH198" s="45"/>
      <c r="BI198" s="45"/>
      <c r="BJ198" s="45"/>
      <c r="BK198" s="45"/>
      <c r="BL198" s="45"/>
      <c r="BM198" s="45"/>
      <c r="BN198" s="45"/>
      <c r="BO198" s="45"/>
      <c r="BP198" s="45"/>
      <c r="BQ198" s="45"/>
      <c r="BR198" s="45"/>
      <c r="BS198" s="45"/>
      <c r="BT198" s="45"/>
      <c r="BU198" s="45"/>
      <c r="BV198" s="45"/>
      <c r="BW198" s="45"/>
      <c r="BX198" s="45"/>
      <c r="BY198" s="45"/>
      <c r="BZ198" s="45"/>
      <c r="CA198" s="45"/>
      <c r="CB198" s="45"/>
      <c r="CC198" s="45"/>
      <c r="CD198" s="45"/>
      <c r="CE198" s="45"/>
      <c r="CF198" s="45"/>
      <c r="CG198" s="45"/>
      <c r="CH198" s="45"/>
      <c r="CI198" s="45"/>
      <c r="CJ198" s="45"/>
      <c r="CK198" s="45"/>
      <c r="CL198" s="45"/>
      <c r="CM198" s="45"/>
      <c r="CN198" s="45"/>
      <c r="CO198" s="45"/>
      <c r="CP198" s="45"/>
      <c r="CQ198" s="45"/>
    </row>
    <row r="199" spans="1:95" hidden="1" x14ac:dyDescent="0.25">
      <c r="A199" s="5" t="str">
        <f>B199&amp;D199</f>
        <v>BWATIDE</v>
      </c>
      <c r="B199" t="s">
        <v>105</v>
      </c>
      <c r="C199" t="str">
        <f>VLOOKUP($B199,'Lookup codes'!$A:$C,2,FALSE)</f>
        <v>Botswana</v>
      </c>
      <c r="D199" t="s">
        <v>616</v>
      </c>
      <c r="E199" t="str">
        <f>VLOOKUP(D199,'Lookup codes'!R:S,2,FALSE)</f>
        <v>Tide, Wave and Ocean</v>
      </c>
      <c r="F199" t="s">
        <v>794</v>
      </c>
      <c r="G199" t="s">
        <v>528</v>
      </c>
      <c r="H199" s="45">
        <f>SUMIFS('IEA production stats by year'!Q:Q,'IEA production stats by year'!$E:$E,$D199,'IEA production stats by year'!$B:$B,$B199)</f>
        <v>0</v>
      </c>
      <c r="I199" s="45">
        <f>SUMIFS('IEA production stats by year'!R:R,'IEA production stats by year'!$E:$E,$D199,'IEA production stats by year'!$B:$B,$B199)</f>
        <v>0</v>
      </c>
      <c r="J199" s="45">
        <f>SUMIFS('IEA production stats by year'!S:S,'IEA production stats by year'!$E:$E,$D199,'IEA production stats by year'!$B:$B,$B199)</f>
        <v>0</v>
      </c>
      <c r="K199" s="45">
        <f>SUMIFS('IEA production stats by year'!T:T,'IEA production stats by year'!$E:$E,$D199,'IEA production stats by year'!$B:$B,$B199)</f>
        <v>0</v>
      </c>
      <c r="L199" s="45">
        <f>SUMIFS('IEA production stats by year'!U:U,'IEA production stats by year'!$E:$E,$D199,'IEA production stats by year'!$B:$B,$B199)</f>
        <v>0</v>
      </c>
      <c r="M199" s="45">
        <f>SUMIFS('IEA production stats by year'!V:V,'IEA production stats by year'!$E:$E,$D199,'IEA production stats by year'!$B:$B,$B199)</f>
        <v>0</v>
      </c>
      <c r="N199" s="45">
        <f>SUMIFS('IEA production stats by year'!W:W,'IEA production stats by year'!$E:$E,$D199,'IEA production stats by year'!$B:$B,$B199)</f>
        <v>0</v>
      </c>
      <c r="O199" s="45">
        <f>SUMIFS('IEA production stats by year'!X:X,'IEA production stats by year'!$E:$E,$D199,'IEA production stats by year'!$B:$B,$B199)</f>
        <v>0</v>
      </c>
      <c r="P199" s="45">
        <f>SUMIFS('IEA production stats by year'!Y:Y,'IEA production stats by year'!$E:$E,$D199,'IEA production stats by year'!$B:$B,$B199)</f>
        <v>0</v>
      </c>
      <c r="Q199" s="45">
        <f>SUMIFS('IEA production stats by year'!Z:Z,'IEA production stats by year'!$E:$E,$D199,'IEA production stats by year'!$B:$B,$B199)</f>
        <v>0</v>
      </c>
      <c r="R199" s="45">
        <f>SUMIFS('IEA production stats by year'!AA:AA,'IEA production stats by year'!$E:$E,$D199,'IEA production stats by year'!$B:$B,$B199)</f>
        <v>0</v>
      </c>
      <c r="S199" s="45">
        <f>SUMIFS('IEA production stats by year'!AB:AB,'IEA production stats by year'!$E:$E,$D199,'IEA production stats by year'!$B:$B,$B199)</f>
        <v>0</v>
      </c>
      <c r="T199" s="45">
        <f>SUMIFS('IEA production stats by year'!AC:AC,'IEA production stats by year'!$E:$E,$D199,'IEA production stats by year'!$B:$B,$B199)</f>
        <v>0</v>
      </c>
      <c r="U199" s="45">
        <f>SUMIFS('IEA production stats by year'!AD:AD,'IEA production stats by year'!$E:$E,$D199,'IEA production stats by year'!$B:$B,$B199)</f>
        <v>0</v>
      </c>
      <c r="V199" s="45">
        <f>SUMIFS('IEA production stats by year'!AE:AE,'IEA production stats by year'!$E:$E,$D199,'IEA production stats by year'!$B:$B,$B199)</f>
        <v>0</v>
      </c>
      <c r="W199" s="45">
        <f>SUMIFS('IEA production stats by year'!AF:AF,'IEA production stats by year'!$E:$E,$D199,'IEA production stats by year'!$B:$B,$B199)</f>
        <v>0</v>
      </c>
      <c r="X199" s="45">
        <f>SUMIFS('IEA production stats by year'!AG:AG,'IEA production stats by year'!$E:$E,$D199,'IEA production stats by year'!$B:$B,$B199)</f>
        <v>0</v>
      </c>
      <c r="Y199" s="45">
        <f>SUMIFS('IEA production stats by year'!AH:AH,'IEA production stats by year'!$E:$E,$D199,'IEA production stats by year'!$B:$B,$B199)</f>
        <v>0</v>
      </c>
      <c r="Z199" s="45">
        <f>SUMIFS('IEA production stats by year'!AI:AI,'IEA production stats by year'!$E:$E,$D199,'IEA production stats by year'!$B:$B,$B199)</f>
        <v>0</v>
      </c>
      <c r="AA199" s="45">
        <f>SUMIFS('IEA production stats by year'!AJ:AJ,'IEA production stats by year'!$E:$E,$D199,'IEA production stats by year'!$B:$B,$B199)</f>
        <v>0</v>
      </c>
      <c r="AB199" s="45">
        <f>SUMIFS('IEA production stats by year'!AK:AK,'IEA production stats by year'!$E:$E,$D199,'IEA production stats by year'!$B:$B,$B199)</f>
        <v>0</v>
      </c>
      <c r="AC199" s="45">
        <f>SUMIFS('IEA production stats by year'!AL:AL,'IEA production stats by year'!$E:$E,$D199,'IEA production stats by year'!$B:$B,$B199)</f>
        <v>0</v>
      </c>
      <c r="AD199" s="45"/>
      <c r="AE199" s="45"/>
      <c r="AF199" s="45"/>
      <c r="AG199" s="45"/>
      <c r="AH199" s="45"/>
      <c r="AI199" s="45"/>
      <c r="AJ199" s="45"/>
      <c r="AK199" s="45"/>
      <c r="AL199" s="45"/>
      <c r="AM199" s="45"/>
      <c r="AN199" s="45"/>
      <c r="AO199" s="45"/>
      <c r="AP199" s="45"/>
      <c r="AQ199" s="45"/>
      <c r="AR199" s="45"/>
      <c r="AS199" s="45"/>
      <c r="AT199" s="45"/>
      <c r="AU199" s="45"/>
      <c r="AV199" s="45"/>
      <c r="AW199" s="45"/>
      <c r="AX199" s="45"/>
      <c r="AY199" s="45"/>
      <c r="AZ199" s="45"/>
      <c r="BA199" s="45"/>
      <c r="BB199" s="45"/>
      <c r="BC199" s="45"/>
      <c r="BD199" s="45"/>
      <c r="BE199" s="45"/>
      <c r="BF199" s="45"/>
      <c r="BG199" s="45"/>
      <c r="BH199" s="45"/>
      <c r="BI199" s="45"/>
      <c r="BJ199" s="45"/>
      <c r="BK199" s="45"/>
      <c r="BL199" s="45"/>
      <c r="BM199" s="45"/>
      <c r="BN199" s="45"/>
      <c r="BO199" s="45"/>
      <c r="BP199" s="45"/>
      <c r="BQ199" s="45"/>
      <c r="BR199" s="45"/>
      <c r="BS199" s="45"/>
      <c r="BT199" s="45"/>
      <c r="BU199" s="45"/>
      <c r="BV199" s="45"/>
      <c r="BW199" s="45"/>
      <c r="BX199" s="45"/>
      <c r="BY199" s="45"/>
      <c r="BZ199" s="45"/>
      <c r="CA199" s="45"/>
      <c r="CB199" s="45"/>
      <c r="CC199" s="45"/>
      <c r="CD199" s="45"/>
      <c r="CE199" s="45"/>
      <c r="CF199" s="45"/>
      <c r="CG199" s="45"/>
      <c r="CH199" s="45"/>
      <c r="CI199" s="45"/>
      <c r="CJ199" s="45"/>
      <c r="CK199" s="45"/>
      <c r="CL199" s="45"/>
      <c r="CM199" s="45"/>
      <c r="CN199" s="45"/>
      <c r="CO199" s="45"/>
      <c r="CP199" s="45"/>
      <c r="CQ199" s="45"/>
    </row>
    <row r="200" spans="1:95" hidden="1" x14ac:dyDescent="0.25">
      <c r="A200" s="5" t="str">
        <f>B200&amp;D200</f>
        <v>BWAWIND</v>
      </c>
      <c r="B200" t="s">
        <v>105</v>
      </c>
      <c r="C200" t="str">
        <f>VLOOKUP($B200,'Lookup codes'!$A:$C,2,FALSE)</f>
        <v>Botswana</v>
      </c>
      <c r="D200" t="s">
        <v>618</v>
      </c>
      <c r="E200" t="str">
        <f>VLOOKUP(D200,'Lookup codes'!R:S,2,FALSE)</f>
        <v>Wind</v>
      </c>
      <c r="F200" t="s">
        <v>794</v>
      </c>
      <c r="G200" t="s">
        <v>528</v>
      </c>
      <c r="H200" s="45">
        <f>SUMIFS('IEA production stats by year'!Q:Q,'IEA production stats by year'!$E:$E,$D200,'IEA production stats by year'!$B:$B,$B200)</f>
        <v>0</v>
      </c>
      <c r="I200" s="45">
        <f>SUMIFS('IEA production stats by year'!R:R,'IEA production stats by year'!$E:$E,$D200,'IEA production stats by year'!$B:$B,$B200)</f>
        <v>0</v>
      </c>
      <c r="J200" s="45">
        <f>SUMIFS('IEA production stats by year'!S:S,'IEA production stats by year'!$E:$E,$D200,'IEA production stats by year'!$B:$B,$B200)</f>
        <v>0</v>
      </c>
      <c r="K200" s="45">
        <f>SUMIFS('IEA production stats by year'!T:T,'IEA production stats by year'!$E:$E,$D200,'IEA production stats by year'!$B:$B,$B200)</f>
        <v>0</v>
      </c>
      <c r="L200" s="45">
        <f>SUMIFS('IEA production stats by year'!U:U,'IEA production stats by year'!$E:$E,$D200,'IEA production stats by year'!$B:$B,$B200)</f>
        <v>0</v>
      </c>
      <c r="M200" s="45">
        <f>SUMIFS('IEA production stats by year'!V:V,'IEA production stats by year'!$E:$E,$D200,'IEA production stats by year'!$B:$B,$B200)</f>
        <v>0</v>
      </c>
      <c r="N200" s="45">
        <f>SUMIFS('IEA production stats by year'!W:W,'IEA production stats by year'!$E:$E,$D200,'IEA production stats by year'!$B:$B,$B200)</f>
        <v>0</v>
      </c>
      <c r="O200" s="45">
        <f>SUMIFS('IEA production stats by year'!X:X,'IEA production stats by year'!$E:$E,$D200,'IEA production stats by year'!$B:$B,$B200)</f>
        <v>0</v>
      </c>
      <c r="P200" s="45">
        <f>SUMIFS('IEA production stats by year'!Y:Y,'IEA production stats by year'!$E:$E,$D200,'IEA production stats by year'!$B:$B,$B200)</f>
        <v>0</v>
      </c>
      <c r="Q200" s="45">
        <f>SUMIFS('IEA production stats by year'!Z:Z,'IEA production stats by year'!$E:$E,$D200,'IEA production stats by year'!$B:$B,$B200)</f>
        <v>0</v>
      </c>
      <c r="R200" s="45">
        <f>SUMIFS('IEA production stats by year'!AA:AA,'IEA production stats by year'!$E:$E,$D200,'IEA production stats by year'!$B:$B,$B200)</f>
        <v>0</v>
      </c>
      <c r="S200" s="45">
        <f>SUMIFS('IEA production stats by year'!AB:AB,'IEA production stats by year'!$E:$E,$D200,'IEA production stats by year'!$B:$B,$B200)</f>
        <v>0</v>
      </c>
      <c r="T200" s="45">
        <f>SUMIFS('IEA production stats by year'!AC:AC,'IEA production stats by year'!$E:$E,$D200,'IEA production stats by year'!$B:$B,$B200)</f>
        <v>0</v>
      </c>
      <c r="U200" s="45">
        <f>SUMIFS('IEA production stats by year'!AD:AD,'IEA production stats by year'!$E:$E,$D200,'IEA production stats by year'!$B:$B,$B200)</f>
        <v>0</v>
      </c>
      <c r="V200" s="45">
        <f>SUMIFS('IEA production stats by year'!AE:AE,'IEA production stats by year'!$E:$E,$D200,'IEA production stats by year'!$B:$B,$B200)</f>
        <v>0</v>
      </c>
      <c r="W200" s="45">
        <f>SUMIFS('IEA production stats by year'!AF:AF,'IEA production stats by year'!$E:$E,$D200,'IEA production stats by year'!$B:$B,$B200)</f>
        <v>0</v>
      </c>
      <c r="X200" s="45">
        <f>SUMIFS('IEA production stats by year'!AG:AG,'IEA production stats by year'!$E:$E,$D200,'IEA production stats by year'!$B:$B,$B200)</f>
        <v>0</v>
      </c>
      <c r="Y200" s="45">
        <f>SUMIFS('IEA production stats by year'!AH:AH,'IEA production stats by year'!$E:$E,$D200,'IEA production stats by year'!$B:$B,$B200)</f>
        <v>0</v>
      </c>
      <c r="Z200" s="45">
        <f>SUMIFS('IEA production stats by year'!AI:AI,'IEA production stats by year'!$E:$E,$D200,'IEA production stats by year'!$B:$B,$B200)</f>
        <v>0</v>
      </c>
      <c r="AA200" s="45">
        <f>SUMIFS('IEA production stats by year'!AJ:AJ,'IEA production stats by year'!$E:$E,$D200,'IEA production stats by year'!$B:$B,$B200)</f>
        <v>0</v>
      </c>
      <c r="AB200" s="45">
        <f>SUMIFS('IEA production stats by year'!AK:AK,'IEA production stats by year'!$E:$E,$D200,'IEA production stats by year'!$B:$B,$B200)</f>
        <v>0</v>
      </c>
      <c r="AC200" s="45">
        <f>SUMIFS('IEA production stats by year'!AL:AL,'IEA production stats by year'!$E:$E,$D200,'IEA production stats by year'!$B:$B,$B200)</f>
        <v>0</v>
      </c>
      <c r="AD200" s="45"/>
      <c r="AE200" s="45"/>
      <c r="AF200" s="45"/>
      <c r="AG200" s="45"/>
      <c r="AH200" s="45"/>
      <c r="AI200" s="45"/>
      <c r="AJ200" s="45"/>
      <c r="AK200" s="45"/>
      <c r="AL200" s="45"/>
      <c r="AM200" s="45"/>
      <c r="AN200" s="45"/>
      <c r="AO200" s="45"/>
      <c r="AP200" s="45"/>
      <c r="AQ200" s="45"/>
      <c r="AR200" s="45"/>
      <c r="AS200" s="45"/>
      <c r="AT200" s="45"/>
      <c r="AU200" s="45"/>
      <c r="AV200" s="45"/>
      <c r="AW200" s="45"/>
      <c r="AX200" s="45"/>
      <c r="AY200" s="45"/>
      <c r="AZ200" s="45"/>
      <c r="BA200" s="45"/>
      <c r="BB200" s="45"/>
      <c r="BC200" s="45"/>
      <c r="BD200" s="45"/>
      <c r="BE200" s="45"/>
      <c r="BF200" s="45"/>
      <c r="BG200" s="45"/>
      <c r="BH200" s="45"/>
      <c r="BI200" s="45"/>
      <c r="BJ200" s="45"/>
      <c r="BK200" s="45"/>
      <c r="BL200" s="45"/>
      <c r="BM200" s="45"/>
      <c r="BN200" s="45"/>
      <c r="BO200" s="45"/>
      <c r="BP200" s="45"/>
      <c r="BQ200" s="45"/>
      <c r="BR200" s="45"/>
      <c r="BS200" s="45"/>
      <c r="BT200" s="45"/>
      <c r="BU200" s="45"/>
      <c r="BV200" s="45"/>
      <c r="BW200" s="45"/>
      <c r="BX200" s="45"/>
      <c r="BY200" s="45"/>
      <c r="BZ200" s="45"/>
      <c r="CA200" s="45"/>
      <c r="CB200" s="45"/>
      <c r="CC200" s="45"/>
      <c r="CD200" s="45"/>
      <c r="CE200" s="45"/>
      <c r="CF200" s="45"/>
      <c r="CG200" s="45"/>
      <c r="CH200" s="45"/>
      <c r="CI200" s="45"/>
      <c r="CJ200" s="45"/>
      <c r="CK200" s="45"/>
      <c r="CL200" s="45"/>
      <c r="CM200" s="45"/>
      <c r="CN200" s="45"/>
      <c r="CO200" s="45"/>
      <c r="CP200" s="45"/>
      <c r="CQ200" s="45"/>
    </row>
    <row r="201" spans="1:95" hidden="1" x14ac:dyDescent="0.25">
      <c r="A201" s="5" t="str">
        <f>B201&amp;D201</f>
        <v>BWAMUNWASTER</v>
      </c>
      <c r="B201" t="s">
        <v>105</v>
      </c>
      <c r="C201" t="str">
        <f>VLOOKUP($B201,'Lookup codes'!$A:$C,2,FALSE)</f>
        <v>Botswana</v>
      </c>
      <c r="D201" t="s">
        <v>622</v>
      </c>
      <c r="E201" t="str">
        <f>VLOOKUP(D201,'Lookup codes'!R:S,2,FALSE)</f>
        <v>Renewable Municipal Waste</v>
      </c>
      <c r="F201" t="s">
        <v>794</v>
      </c>
      <c r="G201" t="s">
        <v>528</v>
      </c>
      <c r="H201" s="45">
        <f>SUMIFS('IEA production stats by year'!Q:Q,'IEA production stats by year'!$E:$E,$D201,'IEA production stats by year'!$B:$B,$B201)</f>
        <v>0</v>
      </c>
      <c r="I201" s="45">
        <f>SUMIFS('IEA production stats by year'!R:R,'IEA production stats by year'!$E:$E,$D201,'IEA production stats by year'!$B:$B,$B201)</f>
        <v>0</v>
      </c>
      <c r="J201" s="45">
        <f>SUMIFS('IEA production stats by year'!S:S,'IEA production stats by year'!$E:$E,$D201,'IEA production stats by year'!$B:$B,$B201)</f>
        <v>0</v>
      </c>
      <c r="K201" s="45">
        <f>SUMIFS('IEA production stats by year'!T:T,'IEA production stats by year'!$E:$E,$D201,'IEA production stats by year'!$B:$B,$B201)</f>
        <v>0</v>
      </c>
      <c r="L201" s="45">
        <f>SUMIFS('IEA production stats by year'!U:U,'IEA production stats by year'!$E:$E,$D201,'IEA production stats by year'!$B:$B,$B201)</f>
        <v>0</v>
      </c>
      <c r="M201" s="45">
        <f>SUMIFS('IEA production stats by year'!V:V,'IEA production stats by year'!$E:$E,$D201,'IEA production stats by year'!$B:$B,$B201)</f>
        <v>0</v>
      </c>
      <c r="N201" s="45">
        <f>SUMIFS('IEA production stats by year'!W:W,'IEA production stats by year'!$E:$E,$D201,'IEA production stats by year'!$B:$B,$B201)</f>
        <v>0</v>
      </c>
      <c r="O201" s="45">
        <f>SUMIFS('IEA production stats by year'!X:X,'IEA production stats by year'!$E:$E,$D201,'IEA production stats by year'!$B:$B,$B201)</f>
        <v>0</v>
      </c>
      <c r="P201" s="45">
        <f>SUMIFS('IEA production stats by year'!Y:Y,'IEA production stats by year'!$E:$E,$D201,'IEA production stats by year'!$B:$B,$B201)</f>
        <v>0</v>
      </c>
      <c r="Q201" s="45">
        <f>SUMIFS('IEA production stats by year'!Z:Z,'IEA production stats by year'!$E:$E,$D201,'IEA production stats by year'!$B:$B,$B201)</f>
        <v>0</v>
      </c>
      <c r="R201" s="45">
        <f>SUMIFS('IEA production stats by year'!AA:AA,'IEA production stats by year'!$E:$E,$D201,'IEA production stats by year'!$B:$B,$B201)</f>
        <v>0</v>
      </c>
      <c r="S201" s="45">
        <f>SUMIFS('IEA production stats by year'!AB:AB,'IEA production stats by year'!$E:$E,$D201,'IEA production stats by year'!$B:$B,$B201)</f>
        <v>0</v>
      </c>
      <c r="T201" s="45">
        <f>SUMIFS('IEA production stats by year'!AC:AC,'IEA production stats by year'!$E:$E,$D201,'IEA production stats by year'!$B:$B,$B201)</f>
        <v>0</v>
      </c>
      <c r="U201" s="45">
        <f>SUMIFS('IEA production stats by year'!AD:AD,'IEA production stats by year'!$E:$E,$D201,'IEA production stats by year'!$B:$B,$B201)</f>
        <v>0</v>
      </c>
      <c r="V201" s="45">
        <f>SUMIFS('IEA production stats by year'!AE:AE,'IEA production stats by year'!$E:$E,$D201,'IEA production stats by year'!$B:$B,$B201)</f>
        <v>0</v>
      </c>
      <c r="W201" s="45">
        <f>SUMIFS('IEA production stats by year'!AF:AF,'IEA production stats by year'!$E:$E,$D201,'IEA production stats by year'!$B:$B,$B201)</f>
        <v>0</v>
      </c>
      <c r="X201" s="45">
        <f>SUMIFS('IEA production stats by year'!AG:AG,'IEA production stats by year'!$E:$E,$D201,'IEA production stats by year'!$B:$B,$B201)</f>
        <v>0</v>
      </c>
      <c r="Y201" s="45">
        <f>SUMIFS('IEA production stats by year'!AH:AH,'IEA production stats by year'!$E:$E,$D201,'IEA production stats by year'!$B:$B,$B201)</f>
        <v>0</v>
      </c>
      <c r="Z201" s="45">
        <f>SUMIFS('IEA production stats by year'!AI:AI,'IEA production stats by year'!$E:$E,$D201,'IEA production stats by year'!$B:$B,$B201)</f>
        <v>0</v>
      </c>
      <c r="AA201" s="45">
        <f>SUMIFS('IEA production stats by year'!AJ:AJ,'IEA production stats by year'!$E:$E,$D201,'IEA production stats by year'!$B:$B,$B201)</f>
        <v>0</v>
      </c>
      <c r="AB201" s="45">
        <f>SUMIFS('IEA production stats by year'!AK:AK,'IEA production stats by year'!$E:$E,$D201,'IEA production stats by year'!$B:$B,$B201)</f>
        <v>0</v>
      </c>
      <c r="AC201" s="45">
        <f>SUMIFS('IEA production stats by year'!AL:AL,'IEA production stats by year'!$E:$E,$D201,'IEA production stats by year'!$B:$B,$B201)</f>
        <v>0</v>
      </c>
      <c r="AD201" s="45"/>
      <c r="AE201" s="45"/>
      <c r="AF201" s="45"/>
      <c r="AG201" s="45"/>
      <c r="AH201" s="45"/>
      <c r="AI201" s="45"/>
      <c r="AJ201" s="45"/>
      <c r="AK201" s="45"/>
      <c r="AL201" s="45"/>
      <c r="AM201" s="45"/>
      <c r="AN201" s="45"/>
      <c r="AO201" s="45"/>
      <c r="AP201" s="45"/>
      <c r="AQ201" s="45"/>
      <c r="AR201" s="45"/>
      <c r="AS201" s="45"/>
      <c r="AT201" s="45"/>
      <c r="AU201" s="45"/>
      <c r="AV201" s="45"/>
      <c r="AW201" s="45"/>
      <c r="AX201" s="45"/>
      <c r="AY201" s="45"/>
      <c r="AZ201" s="45"/>
      <c r="BA201" s="45"/>
      <c r="BB201" s="45"/>
      <c r="BC201" s="45"/>
      <c r="BD201" s="45"/>
      <c r="BE201" s="45"/>
      <c r="BF201" s="45"/>
      <c r="BG201" s="45"/>
      <c r="BH201" s="45"/>
      <c r="BI201" s="45"/>
      <c r="BJ201" s="45"/>
      <c r="BK201" s="45"/>
      <c r="BL201" s="45"/>
      <c r="BM201" s="45"/>
      <c r="BN201" s="45"/>
      <c r="BO201" s="45"/>
      <c r="BP201" s="45"/>
      <c r="BQ201" s="45"/>
      <c r="BR201" s="45"/>
      <c r="BS201" s="45"/>
      <c r="BT201" s="45"/>
      <c r="BU201" s="45"/>
      <c r="BV201" s="45"/>
      <c r="BW201" s="45"/>
      <c r="BX201" s="45"/>
      <c r="BY201" s="45"/>
      <c r="BZ201" s="45"/>
      <c r="CA201" s="45"/>
      <c r="CB201" s="45"/>
      <c r="CC201" s="45"/>
      <c r="CD201" s="45"/>
      <c r="CE201" s="45"/>
      <c r="CF201" s="45"/>
      <c r="CG201" s="45"/>
      <c r="CH201" s="45"/>
      <c r="CI201" s="45"/>
      <c r="CJ201" s="45"/>
      <c r="CK201" s="45"/>
      <c r="CL201" s="45"/>
      <c r="CM201" s="45"/>
      <c r="CN201" s="45"/>
      <c r="CO201" s="45"/>
      <c r="CP201" s="45"/>
      <c r="CQ201" s="45"/>
    </row>
    <row r="202" spans="1:95" hidden="1" x14ac:dyDescent="0.25">
      <c r="A202" s="5" t="str">
        <f>B202&amp;D202</f>
        <v>BWACHARCOAL</v>
      </c>
      <c r="B202" t="s">
        <v>105</v>
      </c>
      <c r="C202" t="str">
        <f>VLOOKUP($B202,'Lookup codes'!$A:$C,2,FALSE)</f>
        <v>Botswana</v>
      </c>
      <c r="D202" t="s">
        <v>626</v>
      </c>
      <c r="E202" t="str">
        <f>VLOOKUP(D202,'Lookup codes'!R:S,2,FALSE)</f>
        <v>Charcoal</v>
      </c>
      <c r="F202" t="s">
        <v>794</v>
      </c>
      <c r="G202" t="s">
        <v>528</v>
      </c>
      <c r="H202" s="45">
        <f>SUMIFS('IEA production stats by year'!Q:Q,'IEA production stats by year'!$E:$E,$D202,'IEA production stats by year'!$B:$B,$B202)</f>
        <v>0</v>
      </c>
      <c r="I202" s="45">
        <f>SUMIFS('IEA production stats by year'!R:R,'IEA production stats by year'!$E:$E,$D202,'IEA production stats by year'!$B:$B,$B202)</f>
        <v>0</v>
      </c>
      <c r="J202" s="45">
        <f>SUMIFS('IEA production stats by year'!S:S,'IEA production stats by year'!$E:$E,$D202,'IEA production stats by year'!$B:$B,$B202)</f>
        <v>0</v>
      </c>
      <c r="K202" s="45">
        <f>SUMIFS('IEA production stats by year'!T:T,'IEA production stats by year'!$E:$E,$D202,'IEA production stats by year'!$B:$B,$B202)</f>
        <v>0</v>
      </c>
      <c r="L202" s="45">
        <f>SUMIFS('IEA production stats by year'!U:U,'IEA production stats by year'!$E:$E,$D202,'IEA production stats by year'!$B:$B,$B202)</f>
        <v>0</v>
      </c>
      <c r="M202" s="45">
        <f>SUMIFS('IEA production stats by year'!V:V,'IEA production stats by year'!$E:$E,$D202,'IEA production stats by year'!$B:$B,$B202)</f>
        <v>0</v>
      </c>
      <c r="N202" s="45">
        <f>SUMIFS('IEA production stats by year'!W:W,'IEA production stats by year'!$E:$E,$D202,'IEA production stats by year'!$B:$B,$B202)</f>
        <v>0</v>
      </c>
      <c r="O202" s="45">
        <f>SUMIFS('IEA production stats by year'!X:X,'IEA production stats by year'!$E:$E,$D202,'IEA production stats by year'!$B:$B,$B202)</f>
        <v>0</v>
      </c>
      <c r="P202" s="45">
        <f>SUMIFS('IEA production stats by year'!Y:Y,'IEA production stats by year'!$E:$E,$D202,'IEA production stats by year'!$B:$B,$B202)</f>
        <v>0</v>
      </c>
      <c r="Q202" s="45">
        <f>SUMIFS('IEA production stats by year'!Z:Z,'IEA production stats by year'!$E:$E,$D202,'IEA production stats by year'!$B:$B,$B202)</f>
        <v>0</v>
      </c>
      <c r="R202" s="45">
        <f>SUMIFS('IEA production stats by year'!AA:AA,'IEA production stats by year'!$E:$E,$D202,'IEA production stats by year'!$B:$B,$B202)</f>
        <v>0</v>
      </c>
      <c r="S202" s="45">
        <f>SUMIFS('IEA production stats by year'!AB:AB,'IEA production stats by year'!$E:$E,$D202,'IEA production stats by year'!$B:$B,$B202)</f>
        <v>0</v>
      </c>
      <c r="T202" s="45">
        <f>SUMIFS('IEA production stats by year'!AC:AC,'IEA production stats by year'!$E:$E,$D202,'IEA production stats by year'!$B:$B,$B202)</f>
        <v>0</v>
      </c>
      <c r="U202" s="45">
        <f>SUMIFS('IEA production stats by year'!AD:AD,'IEA production stats by year'!$E:$E,$D202,'IEA production stats by year'!$B:$B,$B202)</f>
        <v>0</v>
      </c>
      <c r="V202" s="45">
        <f>SUMIFS('IEA production stats by year'!AE:AE,'IEA production stats by year'!$E:$E,$D202,'IEA production stats by year'!$B:$B,$B202)</f>
        <v>0</v>
      </c>
      <c r="W202" s="45">
        <f>SUMIFS('IEA production stats by year'!AF:AF,'IEA production stats by year'!$E:$E,$D202,'IEA production stats by year'!$B:$B,$B202)</f>
        <v>0</v>
      </c>
      <c r="X202" s="45">
        <f>SUMIFS('IEA production stats by year'!AG:AG,'IEA production stats by year'!$E:$E,$D202,'IEA production stats by year'!$B:$B,$B202)</f>
        <v>0</v>
      </c>
      <c r="Y202" s="45">
        <f>SUMIFS('IEA production stats by year'!AH:AH,'IEA production stats by year'!$E:$E,$D202,'IEA production stats by year'!$B:$B,$B202)</f>
        <v>0</v>
      </c>
      <c r="Z202" s="45">
        <f>SUMIFS('IEA production stats by year'!AI:AI,'IEA production stats by year'!$E:$E,$D202,'IEA production stats by year'!$B:$B,$B202)</f>
        <v>0</v>
      </c>
      <c r="AA202" s="45">
        <f>SUMIFS('IEA production stats by year'!AJ:AJ,'IEA production stats by year'!$E:$E,$D202,'IEA production stats by year'!$B:$B,$B202)</f>
        <v>0</v>
      </c>
      <c r="AB202" s="45">
        <f>SUMIFS('IEA production stats by year'!AK:AK,'IEA production stats by year'!$E:$E,$D202,'IEA production stats by year'!$B:$B,$B202)</f>
        <v>0</v>
      </c>
      <c r="AC202" s="45">
        <f>SUMIFS('IEA production stats by year'!AL:AL,'IEA production stats by year'!$E:$E,$D202,'IEA production stats by year'!$B:$B,$B202)</f>
        <v>0</v>
      </c>
      <c r="AD202" s="45"/>
      <c r="AE202" s="45"/>
      <c r="AF202" s="45"/>
      <c r="AG202" s="45"/>
      <c r="AH202" s="45"/>
      <c r="AI202" s="45"/>
      <c r="AJ202" s="45"/>
      <c r="AK202" s="45"/>
      <c r="AL202" s="45"/>
      <c r="AM202" s="45"/>
      <c r="AN202" s="45"/>
      <c r="AO202" s="45"/>
      <c r="AP202" s="45"/>
      <c r="AQ202" s="45"/>
      <c r="AR202" s="45"/>
      <c r="AS202" s="45"/>
      <c r="AT202" s="45"/>
      <c r="AU202" s="45"/>
      <c r="AV202" s="45"/>
      <c r="AW202" s="45"/>
      <c r="AX202" s="45"/>
      <c r="AY202" s="45"/>
      <c r="AZ202" s="45"/>
      <c r="BA202" s="45"/>
      <c r="BB202" s="45"/>
      <c r="BC202" s="45"/>
      <c r="BD202" s="45"/>
      <c r="BE202" s="45"/>
      <c r="BF202" s="45"/>
      <c r="BG202" s="45"/>
      <c r="BH202" s="45"/>
      <c r="BI202" s="45"/>
      <c r="BJ202" s="45"/>
      <c r="BK202" s="45"/>
      <c r="BL202" s="45"/>
      <c r="BM202" s="45"/>
      <c r="BN202" s="45"/>
      <c r="BO202" s="45"/>
      <c r="BP202" s="45"/>
      <c r="BQ202" s="45"/>
      <c r="BR202" s="45"/>
      <c r="BS202" s="45"/>
      <c r="BT202" s="45"/>
      <c r="BU202" s="45"/>
      <c r="BV202" s="45"/>
      <c r="BW202" s="45"/>
      <c r="BX202" s="45"/>
      <c r="BY202" s="45"/>
      <c r="BZ202" s="45"/>
      <c r="CA202" s="45"/>
      <c r="CB202" s="45"/>
      <c r="CC202" s="45"/>
      <c r="CD202" s="45"/>
      <c r="CE202" s="45"/>
      <c r="CF202" s="45"/>
      <c r="CG202" s="45"/>
      <c r="CH202" s="45"/>
      <c r="CI202" s="45"/>
      <c r="CJ202" s="45"/>
      <c r="CK202" s="45"/>
      <c r="CL202" s="45"/>
      <c r="CM202" s="45"/>
      <c r="CN202" s="45"/>
      <c r="CO202" s="45"/>
      <c r="CP202" s="45"/>
      <c r="CQ202" s="45"/>
    </row>
    <row r="203" spans="1:95" hidden="1" x14ac:dyDescent="0.25">
      <c r="A203" s="5" t="str">
        <f>B203&amp;D203</f>
        <v>BWABIOGASOL</v>
      </c>
      <c r="B203" t="s">
        <v>105</v>
      </c>
      <c r="C203" t="str">
        <f>VLOOKUP($B203,'Lookup codes'!$A:$C,2,FALSE)</f>
        <v>Botswana</v>
      </c>
      <c r="D203" t="s">
        <v>628</v>
      </c>
      <c r="E203" t="str">
        <f>VLOOKUP(D203,'Lookup codes'!R:S,2,FALSE)</f>
        <v>Biogasoline</v>
      </c>
      <c r="F203" t="s">
        <v>794</v>
      </c>
      <c r="G203" t="s">
        <v>528</v>
      </c>
      <c r="H203" s="45">
        <f>SUMIFS('IEA production stats by year'!Q:Q,'IEA production stats by year'!$E:$E,$D203,'IEA production stats by year'!$B:$B,$B203)</f>
        <v>0</v>
      </c>
      <c r="I203" s="45">
        <f>SUMIFS('IEA production stats by year'!R:R,'IEA production stats by year'!$E:$E,$D203,'IEA production stats by year'!$B:$B,$B203)</f>
        <v>0</v>
      </c>
      <c r="J203" s="45">
        <f>SUMIFS('IEA production stats by year'!S:S,'IEA production stats by year'!$E:$E,$D203,'IEA production stats by year'!$B:$B,$B203)</f>
        <v>0</v>
      </c>
      <c r="K203" s="45">
        <f>SUMIFS('IEA production stats by year'!T:T,'IEA production stats by year'!$E:$E,$D203,'IEA production stats by year'!$B:$B,$B203)</f>
        <v>0</v>
      </c>
      <c r="L203" s="45">
        <f>SUMIFS('IEA production stats by year'!U:U,'IEA production stats by year'!$E:$E,$D203,'IEA production stats by year'!$B:$B,$B203)</f>
        <v>0</v>
      </c>
      <c r="M203" s="45">
        <f>SUMIFS('IEA production stats by year'!V:V,'IEA production stats by year'!$E:$E,$D203,'IEA production stats by year'!$B:$B,$B203)</f>
        <v>0</v>
      </c>
      <c r="N203" s="45">
        <f>SUMIFS('IEA production stats by year'!W:W,'IEA production stats by year'!$E:$E,$D203,'IEA production stats by year'!$B:$B,$B203)</f>
        <v>0</v>
      </c>
      <c r="O203" s="45">
        <f>SUMIFS('IEA production stats by year'!X:X,'IEA production stats by year'!$E:$E,$D203,'IEA production stats by year'!$B:$B,$B203)</f>
        <v>0</v>
      </c>
      <c r="P203" s="45">
        <f>SUMIFS('IEA production stats by year'!Y:Y,'IEA production stats by year'!$E:$E,$D203,'IEA production stats by year'!$B:$B,$B203)</f>
        <v>0</v>
      </c>
      <c r="Q203" s="45">
        <f>SUMIFS('IEA production stats by year'!Z:Z,'IEA production stats by year'!$E:$E,$D203,'IEA production stats by year'!$B:$B,$B203)</f>
        <v>0</v>
      </c>
      <c r="R203" s="45">
        <f>SUMIFS('IEA production stats by year'!AA:AA,'IEA production stats by year'!$E:$E,$D203,'IEA production stats by year'!$B:$B,$B203)</f>
        <v>0</v>
      </c>
      <c r="S203" s="45">
        <f>SUMIFS('IEA production stats by year'!AB:AB,'IEA production stats by year'!$E:$E,$D203,'IEA production stats by year'!$B:$B,$B203)</f>
        <v>0</v>
      </c>
      <c r="T203" s="45">
        <f>SUMIFS('IEA production stats by year'!AC:AC,'IEA production stats by year'!$E:$E,$D203,'IEA production stats by year'!$B:$B,$B203)</f>
        <v>0</v>
      </c>
      <c r="U203" s="45">
        <f>SUMIFS('IEA production stats by year'!AD:AD,'IEA production stats by year'!$E:$E,$D203,'IEA production stats by year'!$B:$B,$B203)</f>
        <v>0</v>
      </c>
      <c r="V203" s="45">
        <f>SUMIFS('IEA production stats by year'!AE:AE,'IEA production stats by year'!$E:$E,$D203,'IEA production stats by year'!$B:$B,$B203)</f>
        <v>0</v>
      </c>
      <c r="W203" s="45">
        <f>SUMIFS('IEA production stats by year'!AF:AF,'IEA production stats by year'!$E:$E,$D203,'IEA production stats by year'!$B:$B,$B203)</f>
        <v>0</v>
      </c>
      <c r="X203" s="45">
        <f>SUMIFS('IEA production stats by year'!AG:AG,'IEA production stats by year'!$E:$E,$D203,'IEA production stats by year'!$B:$B,$B203)</f>
        <v>0</v>
      </c>
      <c r="Y203" s="45">
        <f>SUMIFS('IEA production stats by year'!AH:AH,'IEA production stats by year'!$E:$E,$D203,'IEA production stats by year'!$B:$B,$B203)</f>
        <v>0</v>
      </c>
      <c r="Z203" s="45">
        <f>SUMIFS('IEA production stats by year'!AI:AI,'IEA production stats by year'!$E:$E,$D203,'IEA production stats by year'!$B:$B,$B203)</f>
        <v>0</v>
      </c>
      <c r="AA203" s="45">
        <f>SUMIFS('IEA production stats by year'!AJ:AJ,'IEA production stats by year'!$E:$E,$D203,'IEA production stats by year'!$B:$B,$B203)</f>
        <v>0</v>
      </c>
      <c r="AB203" s="45">
        <f>SUMIFS('IEA production stats by year'!AK:AK,'IEA production stats by year'!$E:$E,$D203,'IEA production stats by year'!$B:$B,$B203)</f>
        <v>0</v>
      </c>
      <c r="AC203" s="45">
        <f>SUMIFS('IEA production stats by year'!AL:AL,'IEA production stats by year'!$E:$E,$D203,'IEA production stats by year'!$B:$B,$B203)</f>
        <v>0</v>
      </c>
      <c r="AD203" s="45"/>
      <c r="AE203" s="45"/>
      <c r="AF203" s="45"/>
      <c r="AG203" s="45"/>
      <c r="AH203" s="45"/>
      <c r="AI203" s="45"/>
      <c r="AJ203" s="45"/>
      <c r="AK203" s="45"/>
      <c r="AL203" s="45"/>
      <c r="AM203" s="45"/>
      <c r="AN203" s="45"/>
      <c r="AO203" s="45"/>
      <c r="AP203" s="45"/>
      <c r="AQ203" s="45"/>
      <c r="AR203" s="45"/>
      <c r="AS203" s="45"/>
      <c r="AT203" s="45"/>
      <c r="AU203" s="45"/>
      <c r="AV203" s="45"/>
      <c r="AW203" s="45"/>
      <c r="AX203" s="45"/>
      <c r="AY203" s="45"/>
      <c r="AZ203" s="45"/>
      <c r="BA203" s="45"/>
      <c r="BB203" s="45"/>
      <c r="BC203" s="45"/>
      <c r="BD203" s="45"/>
      <c r="BE203" s="45"/>
      <c r="BF203" s="45"/>
      <c r="BG203" s="45"/>
      <c r="BH203" s="45"/>
      <c r="BI203" s="45"/>
      <c r="BJ203" s="45"/>
      <c r="BK203" s="45"/>
      <c r="BL203" s="45"/>
      <c r="BM203" s="45"/>
      <c r="BN203" s="45"/>
      <c r="BO203" s="45"/>
      <c r="BP203" s="45"/>
      <c r="BQ203" s="45"/>
      <c r="BR203" s="45"/>
      <c r="BS203" s="45"/>
      <c r="BT203" s="45"/>
      <c r="BU203" s="45"/>
      <c r="BV203" s="45"/>
      <c r="BW203" s="45"/>
      <c r="BX203" s="45"/>
      <c r="BY203" s="45"/>
      <c r="BZ203" s="45"/>
      <c r="CA203" s="45"/>
      <c r="CB203" s="45"/>
      <c r="CC203" s="45"/>
      <c r="CD203" s="45"/>
      <c r="CE203" s="45"/>
      <c r="CF203" s="45"/>
      <c r="CG203" s="45"/>
      <c r="CH203" s="45"/>
      <c r="CI203" s="45"/>
      <c r="CJ203" s="45"/>
      <c r="CK203" s="45"/>
      <c r="CL203" s="45"/>
      <c r="CM203" s="45"/>
      <c r="CN203" s="45"/>
      <c r="CO203" s="45"/>
      <c r="CP203" s="45"/>
      <c r="CQ203" s="45"/>
    </row>
    <row r="204" spans="1:95" hidden="1" x14ac:dyDescent="0.25">
      <c r="A204" s="5" t="str">
        <f>B204&amp;D204</f>
        <v>BWABIODIESEL</v>
      </c>
      <c r="B204" t="s">
        <v>105</v>
      </c>
      <c r="C204" t="str">
        <f>VLOOKUP($B204,'Lookup codes'!$A:$C,2,FALSE)</f>
        <v>Botswana</v>
      </c>
      <c r="D204" t="s">
        <v>630</v>
      </c>
      <c r="E204" t="str">
        <f>VLOOKUP(D204,'Lookup codes'!R:S,2,FALSE)</f>
        <v>Biodiesel</v>
      </c>
      <c r="F204" t="s">
        <v>794</v>
      </c>
      <c r="G204" t="s">
        <v>528</v>
      </c>
      <c r="H204" s="45">
        <f>SUMIFS('IEA production stats by year'!Q:Q,'IEA production stats by year'!$E:$E,$D204,'IEA production stats by year'!$B:$B,$B204)</f>
        <v>0</v>
      </c>
      <c r="I204" s="45">
        <f>SUMIFS('IEA production stats by year'!R:R,'IEA production stats by year'!$E:$E,$D204,'IEA production stats by year'!$B:$B,$B204)</f>
        <v>0</v>
      </c>
      <c r="J204" s="45">
        <f>SUMIFS('IEA production stats by year'!S:S,'IEA production stats by year'!$E:$E,$D204,'IEA production stats by year'!$B:$B,$B204)</f>
        <v>0</v>
      </c>
      <c r="K204" s="45">
        <f>SUMIFS('IEA production stats by year'!T:T,'IEA production stats by year'!$E:$E,$D204,'IEA production stats by year'!$B:$B,$B204)</f>
        <v>0</v>
      </c>
      <c r="L204" s="45">
        <f>SUMIFS('IEA production stats by year'!U:U,'IEA production stats by year'!$E:$E,$D204,'IEA production stats by year'!$B:$B,$B204)</f>
        <v>0</v>
      </c>
      <c r="M204" s="45">
        <f>SUMIFS('IEA production stats by year'!V:V,'IEA production stats by year'!$E:$E,$D204,'IEA production stats by year'!$B:$B,$B204)</f>
        <v>0</v>
      </c>
      <c r="N204" s="45">
        <f>SUMIFS('IEA production stats by year'!W:W,'IEA production stats by year'!$E:$E,$D204,'IEA production stats by year'!$B:$B,$B204)</f>
        <v>0</v>
      </c>
      <c r="O204" s="45">
        <f>SUMIFS('IEA production stats by year'!X:X,'IEA production stats by year'!$E:$E,$D204,'IEA production stats by year'!$B:$B,$B204)</f>
        <v>0</v>
      </c>
      <c r="P204" s="45">
        <f>SUMIFS('IEA production stats by year'!Y:Y,'IEA production stats by year'!$E:$E,$D204,'IEA production stats by year'!$B:$B,$B204)</f>
        <v>0</v>
      </c>
      <c r="Q204" s="45">
        <f>SUMIFS('IEA production stats by year'!Z:Z,'IEA production stats by year'!$E:$E,$D204,'IEA production stats by year'!$B:$B,$B204)</f>
        <v>0</v>
      </c>
      <c r="R204" s="45">
        <f>SUMIFS('IEA production stats by year'!AA:AA,'IEA production stats by year'!$E:$E,$D204,'IEA production stats by year'!$B:$B,$B204)</f>
        <v>0</v>
      </c>
      <c r="S204" s="45">
        <f>SUMIFS('IEA production stats by year'!AB:AB,'IEA production stats by year'!$E:$E,$D204,'IEA production stats by year'!$B:$B,$B204)</f>
        <v>0</v>
      </c>
      <c r="T204" s="45">
        <f>SUMIFS('IEA production stats by year'!AC:AC,'IEA production stats by year'!$E:$E,$D204,'IEA production stats by year'!$B:$B,$B204)</f>
        <v>0</v>
      </c>
      <c r="U204" s="45">
        <f>SUMIFS('IEA production stats by year'!AD:AD,'IEA production stats by year'!$E:$E,$D204,'IEA production stats by year'!$B:$B,$B204)</f>
        <v>0</v>
      </c>
      <c r="V204" s="45">
        <f>SUMIFS('IEA production stats by year'!AE:AE,'IEA production stats by year'!$E:$E,$D204,'IEA production stats by year'!$B:$B,$B204)</f>
        <v>0</v>
      </c>
      <c r="W204" s="45">
        <f>SUMIFS('IEA production stats by year'!AF:AF,'IEA production stats by year'!$E:$E,$D204,'IEA production stats by year'!$B:$B,$B204)</f>
        <v>0</v>
      </c>
      <c r="X204" s="45">
        <f>SUMIFS('IEA production stats by year'!AG:AG,'IEA production stats by year'!$E:$E,$D204,'IEA production stats by year'!$B:$B,$B204)</f>
        <v>0</v>
      </c>
      <c r="Y204" s="45">
        <f>SUMIFS('IEA production stats by year'!AH:AH,'IEA production stats by year'!$E:$E,$D204,'IEA production stats by year'!$B:$B,$B204)</f>
        <v>0</v>
      </c>
      <c r="Z204" s="45">
        <f>SUMIFS('IEA production stats by year'!AI:AI,'IEA production stats by year'!$E:$E,$D204,'IEA production stats by year'!$B:$B,$B204)</f>
        <v>0</v>
      </c>
      <c r="AA204" s="45">
        <f>SUMIFS('IEA production stats by year'!AJ:AJ,'IEA production stats by year'!$E:$E,$D204,'IEA production stats by year'!$B:$B,$B204)</f>
        <v>0</v>
      </c>
      <c r="AB204" s="45">
        <f>SUMIFS('IEA production stats by year'!AK:AK,'IEA production stats by year'!$E:$E,$D204,'IEA production stats by year'!$B:$B,$B204)</f>
        <v>0</v>
      </c>
      <c r="AC204" s="45">
        <f>SUMIFS('IEA production stats by year'!AL:AL,'IEA production stats by year'!$E:$E,$D204,'IEA production stats by year'!$B:$B,$B204)</f>
        <v>0</v>
      </c>
      <c r="AD204" s="45"/>
      <c r="AE204" s="45"/>
      <c r="AF204" s="45"/>
      <c r="AG204" s="45"/>
      <c r="AH204" s="45"/>
      <c r="AI204" s="45"/>
      <c r="AJ204" s="45"/>
      <c r="AK204" s="45"/>
      <c r="AL204" s="45"/>
      <c r="AM204" s="45"/>
      <c r="AN204" s="45"/>
      <c r="AO204" s="45"/>
      <c r="AP204" s="45"/>
      <c r="AQ204" s="45"/>
      <c r="AR204" s="45"/>
      <c r="AS204" s="45"/>
      <c r="AT204" s="45"/>
      <c r="AU204" s="45"/>
      <c r="AV204" s="45"/>
      <c r="AW204" s="45"/>
      <c r="AX204" s="45"/>
      <c r="AY204" s="45"/>
      <c r="AZ204" s="45"/>
      <c r="BA204" s="45"/>
      <c r="BB204" s="45"/>
      <c r="BC204" s="45"/>
      <c r="BD204" s="45"/>
      <c r="BE204" s="45"/>
      <c r="BF204" s="45"/>
      <c r="BG204" s="45"/>
      <c r="BH204" s="45"/>
      <c r="BI204" s="45"/>
      <c r="BJ204" s="45"/>
      <c r="BK204" s="45"/>
      <c r="BL204" s="45"/>
      <c r="BM204" s="45"/>
      <c r="BN204" s="45"/>
      <c r="BO204" s="45"/>
      <c r="BP204" s="45"/>
      <c r="BQ204" s="45"/>
      <c r="BR204" s="45"/>
      <c r="BS204" s="45"/>
      <c r="BT204" s="45"/>
      <c r="BU204" s="45"/>
      <c r="BV204" s="45"/>
      <c r="BW204" s="45"/>
      <c r="BX204" s="45"/>
      <c r="BY204" s="45"/>
      <c r="BZ204" s="45"/>
      <c r="CA204" s="45"/>
      <c r="CB204" s="45"/>
      <c r="CC204" s="45"/>
      <c r="CD204" s="45"/>
      <c r="CE204" s="45"/>
      <c r="CF204" s="45"/>
      <c r="CG204" s="45"/>
      <c r="CH204" s="45"/>
      <c r="CI204" s="45"/>
      <c r="CJ204" s="45"/>
      <c r="CK204" s="45"/>
      <c r="CL204" s="45"/>
      <c r="CM204" s="45"/>
      <c r="CN204" s="45"/>
      <c r="CO204" s="45"/>
      <c r="CP204" s="45"/>
      <c r="CQ204" s="45"/>
    </row>
    <row r="205" spans="1:95" hidden="1" x14ac:dyDescent="0.25">
      <c r="A205" s="5" t="str">
        <f>B205&amp;D205</f>
        <v>BWAOBIOLIQ</v>
      </c>
      <c r="B205" t="s">
        <v>105</v>
      </c>
      <c r="C205" t="str">
        <f>VLOOKUP($B205,'Lookup codes'!$A:$C,2,FALSE)</f>
        <v>Botswana</v>
      </c>
      <c r="D205" t="s">
        <v>632</v>
      </c>
      <c r="E205" t="str">
        <f>VLOOKUP(D205,'Lookup codes'!R:S,2,FALSE)</f>
        <v>Other Liquid Biofuels</v>
      </c>
      <c r="F205" t="s">
        <v>794</v>
      </c>
      <c r="G205" t="s">
        <v>528</v>
      </c>
      <c r="H205" s="45">
        <f>SUMIFS('IEA production stats by year'!Q:Q,'IEA production stats by year'!$E:$E,$D205,'IEA production stats by year'!$B:$B,$B205)</f>
        <v>0</v>
      </c>
      <c r="I205" s="45">
        <f>SUMIFS('IEA production stats by year'!R:R,'IEA production stats by year'!$E:$E,$D205,'IEA production stats by year'!$B:$B,$B205)</f>
        <v>0</v>
      </c>
      <c r="J205" s="45">
        <f>SUMIFS('IEA production stats by year'!S:S,'IEA production stats by year'!$E:$E,$D205,'IEA production stats by year'!$B:$B,$B205)</f>
        <v>0</v>
      </c>
      <c r="K205" s="45">
        <f>SUMIFS('IEA production stats by year'!T:T,'IEA production stats by year'!$E:$E,$D205,'IEA production stats by year'!$B:$B,$B205)</f>
        <v>0</v>
      </c>
      <c r="L205" s="45">
        <f>SUMIFS('IEA production stats by year'!U:U,'IEA production stats by year'!$E:$E,$D205,'IEA production stats by year'!$B:$B,$B205)</f>
        <v>0</v>
      </c>
      <c r="M205" s="45">
        <f>SUMIFS('IEA production stats by year'!V:V,'IEA production stats by year'!$E:$E,$D205,'IEA production stats by year'!$B:$B,$B205)</f>
        <v>0</v>
      </c>
      <c r="N205" s="45">
        <f>SUMIFS('IEA production stats by year'!W:W,'IEA production stats by year'!$E:$E,$D205,'IEA production stats by year'!$B:$B,$B205)</f>
        <v>0</v>
      </c>
      <c r="O205" s="45">
        <f>SUMIFS('IEA production stats by year'!X:X,'IEA production stats by year'!$E:$E,$D205,'IEA production stats by year'!$B:$B,$B205)</f>
        <v>0</v>
      </c>
      <c r="P205" s="45">
        <f>SUMIFS('IEA production stats by year'!Y:Y,'IEA production stats by year'!$E:$E,$D205,'IEA production stats by year'!$B:$B,$B205)</f>
        <v>0</v>
      </c>
      <c r="Q205" s="45">
        <f>SUMIFS('IEA production stats by year'!Z:Z,'IEA production stats by year'!$E:$E,$D205,'IEA production stats by year'!$B:$B,$B205)</f>
        <v>0</v>
      </c>
      <c r="R205" s="45">
        <f>SUMIFS('IEA production stats by year'!AA:AA,'IEA production stats by year'!$E:$E,$D205,'IEA production stats by year'!$B:$B,$B205)</f>
        <v>0</v>
      </c>
      <c r="S205" s="45">
        <f>SUMIFS('IEA production stats by year'!AB:AB,'IEA production stats by year'!$E:$E,$D205,'IEA production stats by year'!$B:$B,$B205)</f>
        <v>0</v>
      </c>
      <c r="T205" s="45">
        <f>SUMIFS('IEA production stats by year'!AC:AC,'IEA production stats by year'!$E:$E,$D205,'IEA production stats by year'!$B:$B,$B205)</f>
        <v>0</v>
      </c>
      <c r="U205" s="45">
        <f>SUMIFS('IEA production stats by year'!AD:AD,'IEA production stats by year'!$E:$E,$D205,'IEA production stats by year'!$B:$B,$B205)</f>
        <v>0</v>
      </c>
      <c r="V205" s="45">
        <f>SUMIFS('IEA production stats by year'!AE:AE,'IEA production stats by year'!$E:$E,$D205,'IEA production stats by year'!$B:$B,$B205)</f>
        <v>0</v>
      </c>
      <c r="W205" s="45">
        <f>SUMIFS('IEA production stats by year'!AF:AF,'IEA production stats by year'!$E:$E,$D205,'IEA production stats by year'!$B:$B,$B205)</f>
        <v>0</v>
      </c>
      <c r="X205" s="45">
        <f>SUMIFS('IEA production stats by year'!AG:AG,'IEA production stats by year'!$E:$E,$D205,'IEA production stats by year'!$B:$B,$B205)</f>
        <v>0</v>
      </c>
      <c r="Y205" s="45">
        <f>SUMIFS('IEA production stats by year'!AH:AH,'IEA production stats by year'!$E:$E,$D205,'IEA production stats by year'!$B:$B,$B205)</f>
        <v>0</v>
      </c>
      <c r="Z205" s="45">
        <f>SUMIFS('IEA production stats by year'!AI:AI,'IEA production stats by year'!$E:$E,$D205,'IEA production stats by year'!$B:$B,$B205)</f>
        <v>0</v>
      </c>
      <c r="AA205" s="45">
        <f>SUMIFS('IEA production stats by year'!AJ:AJ,'IEA production stats by year'!$E:$E,$D205,'IEA production stats by year'!$B:$B,$B205)</f>
        <v>0</v>
      </c>
      <c r="AB205" s="45">
        <f>SUMIFS('IEA production stats by year'!AK:AK,'IEA production stats by year'!$E:$E,$D205,'IEA production stats by year'!$B:$B,$B205)</f>
        <v>0</v>
      </c>
      <c r="AC205" s="45">
        <f>SUMIFS('IEA production stats by year'!AL:AL,'IEA production stats by year'!$E:$E,$D205,'IEA production stats by year'!$B:$B,$B205)</f>
        <v>0</v>
      </c>
      <c r="AD205" s="45"/>
      <c r="AE205" s="45"/>
      <c r="AF205" s="45"/>
      <c r="AG205" s="45"/>
      <c r="AH205" s="45"/>
      <c r="AI205" s="45"/>
      <c r="AJ205" s="45"/>
      <c r="AK205" s="45"/>
      <c r="AL205" s="45"/>
      <c r="AM205" s="45"/>
      <c r="AN205" s="45"/>
      <c r="AO205" s="45"/>
      <c r="AP205" s="45"/>
      <c r="AQ205" s="45"/>
      <c r="AR205" s="45"/>
      <c r="AS205" s="45"/>
      <c r="AT205" s="45"/>
      <c r="AU205" s="45"/>
      <c r="AV205" s="45"/>
      <c r="AW205" s="45"/>
      <c r="AX205" s="45"/>
      <c r="AY205" s="45"/>
      <c r="AZ205" s="45"/>
      <c r="BA205" s="45"/>
      <c r="BB205" s="45"/>
      <c r="BC205" s="45"/>
      <c r="BD205" s="45"/>
      <c r="BE205" s="45"/>
      <c r="BF205" s="45"/>
      <c r="BG205" s="45"/>
      <c r="BH205" s="45"/>
      <c r="BI205" s="45"/>
      <c r="BJ205" s="45"/>
      <c r="BK205" s="45"/>
      <c r="BL205" s="45"/>
      <c r="BM205" s="45"/>
      <c r="BN205" s="45"/>
      <c r="BO205" s="45"/>
      <c r="BP205" s="45"/>
      <c r="BQ205" s="45"/>
      <c r="BR205" s="45"/>
      <c r="BS205" s="45"/>
      <c r="BT205" s="45"/>
      <c r="BU205" s="45"/>
      <c r="BV205" s="45"/>
      <c r="BW205" s="45"/>
      <c r="BX205" s="45"/>
      <c r="BY205" s="45"/>
      <c r="BZ205" s="45"/>
      <c r="CA205" s="45"/>
      <c r="CB205" s="45"/>
      <c r="CC205" s="45"/>
      <c r="CD205" s="45"/>
      <c r="CE205" s="45"/>
      <c r="CF205" s="45"/>
      <c r="CG205" s="45"/>
      <c r="CH205" s="45"/>
      <c r="CI205" s="45"/>
      <c r="CJ205" s="45"/>
      <c r="CK205" s="45"/>
      <c r="CL205" s="45"/>
      <c r="CM205" s="45"/>
      <c r="CN205" s="45"/>
      <c r="CO205" s="45"/>
      <c r="CP205" s="45"/>
      <c r="CQ205" s="45"/>
    </row>
    <row r="206" spans="1:95" hidden="1" x14ac:dyDescent="0.25">
      <c r="A206" s="5" t="str">
        <f>B206&amp;D206</f>
        <v>BWAPRIMSBIO</v>
      </c>
      <c r="B206" t="s">
        <v>105</v>
      </c>
      <c r="C206" t="str">
        <f>VLOOKUP($B206,'Lookup codes'!$A:$C,2,FALSE)</f>
        <v>Botswana</v>
      </c>
      <c r="D206" t="s">
        <v>634</v>
      </c>
      <c r="E206" t="str">
        <f>VLOOKUP(D206,'Lookup codes'!R:S,2,FALSE)</f>
        <v>Solid Biofuel excluding charcoal</v>
      </c>
      <c r="F206" t="s">
        <v>794</v>
      </c>
      <c r="G206" t="s">
        <v>528</v>
      </c>
      <c r="H206" s="45">
        <f>SUMIFS('IEA production stats by year'!Q:Q,'IEA production stats by year'!$E:$E,$D206,'IEA production stats by year'!$B:$B,$B206)</f>
        <v>22721.0016</v>
      </c>
      <c r="I206" s="45">
        <f>SUMIFS('IEA production stats by year'!R:R,'IEA production stats by year'!$E:$E,$D206,'IEA production stats by year'!$B:$B,$B206)</f>
        <v>22721.0016</v>
      </c>
      <c r="J206" s="45">
        <f>SUMIFS('IEA production stats by year'!S:S,'IEA production stats by year'!$E:$E,$D206,'IEA production stats by year'!$B:$B,$B206)</f>
        <v>22256.999500000002</v>
      </c>
      <c r="K206" s="45">
        <f>SUMIFS('IEA production stats by year'!T:T,'IEA production stats by year'!$E:$E,$D206,'IEA production stats by year'!$B:$B,$B206)</f>
        <v>21808.999299999999</v>
      </c>
      <c r="L206" s="45">
        <f>SUMIFS('IEA production stats by year'!U:U,'IEA production stats by year'!$E:$E,$D206,'IEA production stats by year'!$B:$B,$B206)</f>
        <v>22655.000899999999</v>
      </c>
      <c r="M206" s="45">
        <f>SUMIFS('IEA production stats by year'!V:V,'IEA production stats by year'!$E:$E,$D206,'IEA production stats by year'!$B:$B,$B206)</f>
        <v>22754.002</v>
      </c>
      <c r="N206" s="45">
        <f>SUMIFS('IEA production stats by year'!W:W,'IEA production stats by year'!$E:$E,$D206,'IEA production stats by year'!$B:$B,$B206)</f>
        <v>22998.0003</v>
      </c>
      <c r="O206" s="45">
        <f>SUMIFS('IEA production stats by year'!X:X,'IEA production stats by year'!$E:$E,$D206,'IEA production stats by year'!$B:$B,$B206)</f>
        <v>22778.000700000001</v>
      </c>
      <c r="P206" s="45">
        <f>SUMIFS('IEA production stats by year'!Y:Y,'IEA production stats by year'!$E:$E,$D206,'IEA production stats by year'!$B:$B,$B206)</f>
        <v>22540.998500000002</v>
      </c>
      <c r="Q206" s="45">
        <f>SUMIFS('IEA production stats by year'!Z:Z,'IEA production stats by year'!$E:$E,$D206,'IEA production stats by year'!$B:$B,$B206)</f>
        <v>22267.001799999998</v>
      </c>
      <c r="R206" s="45">
        <f>SUMIFS('IEA production stats by year'!AA:AA,'IEA production stats by year'!$E:$E,$D206,'IEA production stats by year'!$B:$B,$B206)</f>
        <v>21936.998200000002</v>
      </c>
      <c r="S206" s="45">
        <f>SUMIFS('IEA production stats by year'!AB:AB,'IEA production stats by year'!$E:$E,$D206,'IEA production stats by year'!$B:$B,$B206)</f>
        <v>21520.0013</v>
      </c>
      <c r="T206" s="45">
        <f>SUMIFS('IEA production stats by year'!AC:AC,'IEA production stats by year'!$E:$E,$D206,'IEA production stats by year'!$B:$B,$B206)</f>
        <v>21319.001400000001</v>
      </c>
      <c r="U206" s="45">
        <f>SUMIFS('IEA production stats by year'!AD:AD,'IEA production stats by year'!$E:$E,$D206,'IEA production stats by year'!$B:$B,$B206)</f>
        <v>21146.999299999999</v>
      </c>
      <c r="V206" s="45">
        <f>SUMIFS('IEA production stats by year'!AE:AE,'IEA production stats by year'!$E:$E,$D206,'IEA production stats by year'!$B:$B,$B206)</f>
        <v>20995.001700000001</v>
      </c>
      <c r="W206" s="45">
        <f>SUMIFS('IEA production stats by year'!AF:AF,'IEA production stats by year'!$E:$E,$D206,'IEA production stats by year'!$B:$B,$B206)</f>
        <v>20885.998299999999</v>
      </c>
      <c r="X206" s="45">
        <f>SUMIFS('IEA production stats by year'!AG:AG,'IEA production stats by year'!$E:$E,$D206,'IEA production stats by year'!$B:$B,$B206)</f>
        <v>20792.000499999998</v>
      </c>
      <c r="Y206" s="45">
        <f>SUMIFS('IEA production stats by year'!AH:AH,'IEA production stats by year'!$E:$E,$D206,'IEA production stats by year'!$B:$B,$B206)</f>
        <v>20733.996599999999</v>
      </c>
      <c r="Z206" s="45">
        <f>SUMIFS('IEA production stats by year'!AI:AI,'IEA production stats by year'!$E:$E,$D206,'IEA production stats by year'!$B:$B,$B206)</f>
        <v>20698.216199999999</v>
      </c>
      <c r="AA206" s="45">
        <f>SUMIFS('IEA production stats by year'!AJ:AJ,'IEA production stats by year'!$E:$E,$D206,'IEA production stats by year'!$B:$B,$B206)</f>
        <v>20751.547600000002</v>
      </c>
      <c r="AB206" s="45">
        <f>SUMIFS('IEA production stats by year'!AK:AK,'IEA production stats by year'!$E:$E,$D206,'IEA production stats by year'!$B:$B,$B206)</f>
        <v>20784.225600000002</v>
      </c>
      <c r="AC206" s="45">
        <f>SUMIFS('IEA production stats by year'!AL:AL,'IEA production stats by year'!$E:$E,$D206,'IEA production stats by year'!$B:$B,$B206)</f>
        <v>0</v>
      </c>
      <c r="AD206" s="45"/>
      <c r="AE206" s="45"/>
      <c r="AF206" s="45"/>
      <c r="AG206" s="45"/>
      <c r="AH206" s="45"/>
      <c r="AI206" s="45"/>
      <c r="AJ206" s="45"/>
      <c r="AK206" s="45"/>
      <c r="AL206" s="45"/>
      <c r="AM206" s="45"/>
      <c r="AN206" s="45"/>
      <c r="AO206" s="45"/>
      <c r="AP206" s="45"/>
      <c r="AQ206" s="45"/>
      <c r="AR206" s="45"/>
      <c r="AS206" s="45"/>
      <c r="AT206" s="45"/>
      <c r="AU206" s="45"/>
      <c r="AV206" s="45"/>
      <c r="AW206" s="45"/>
      <c r="AX206" s="45"/>
      <c r="AY206" s="45"/>
      <c r="AZ206" s="45"/>
      <c r="BA206" s="45"/>
      <c r="BB206" s="45"/>
      <c r="BC206" s="45"/>
      <c r="BD206" s="45"/>
      <c r="BE206" s="45"/>
      <c r="BF206" s="45"/>
      <c r="BG206" s="45"/>
      <c r="BH206" s="45"/>
      <c r="BI206" s="45"/>
      <c r="BJ206" s="45"/>
      <c r="BK206" s="45"/>
      <c r="BL206" s="45"/>
      <c r="BM206" s="45"/>
      <c r="BN206" s="45"/>
      <c r="BO206" s="45"/>
      <c r="BP206" s="45"/>
      <c r="BQ206" s="45"/>
      <c r="BR206" s="45"/>
      <c r="BS206" s="45"/>
      <c r="BT206" s="45"/>
      <c r="BU206" s="45"/>
      <c r="BV206" s="45"/>
      <c r="BW206" s="45"/>
      <c r="BX206" s="45"/>
      <c r="BY206" s="45"/>
      <c r="BZ206" s="45"/>
      <c r="CA206" s="45"/>
      <c r="CB206" s="45"/>
      <c r="CC206" s="45"/>
      <c r="CD206" s="45"/>
      <c r="CE206" s="45"/>
      <c r="CF206" s="45"/>
      <c r="CG206" s="45"/>
      <c r="CH206" s="45"/>
      <c r="CI206" s="45"/>
      <c r="CJ206" s="45"/>
      <c r="CK206" s="45"/>
      <c r="CL206" s="45"/>
      <c r="CM206" s="45"/>
      <c r="CN206" s="45"/>
      <c r="CO206" s="45"/>
      <c r="CP206" s="45"/>
      <c r="CQ206" s="45"/>
    </row>
    <row r="207" spans="1:95" hidden="1" x14ac:dyDescent="0.25">
      <c r="A207" s="5" t="str">
        <f>B207&amp;D207</f>
        <v>BWABIOGASES</v>
      </c>
      <c r="B207" t="s">
        <v>105</v>
      </c>
      <c r="C207" t="str">
        <f>VLOOKUP($B207,'Lookup codes'!$A:$C,2,FALSE)</f>
        <v>Botswana</v>
      </c>
      <c r="D207" t="s">
        <v>636</v>
      </c>
      <c r="E207" t="str">
        <f>VLOOKUP(D207,'Lookup codes'!R:S,2,FALSE)</f>
        <v>Biogases</v>
      </c>
      <c r="F207" t="s">
        <v>794</v>
      </c>
      <c r="G207" t="s">
        <v>528</v>
      </c>
      <c r="H207" s="45">
        <f>SUMIFS('IEA production stats by year'!Q:Q,'IEA production stats by year'!$E:$E,$D207,'IEA production stats by year'!$B:$B,$B207)</f>
        <v>0</v>
      </c>
      <c r="I207" s="45">
        <f>SUMIFS('IEA production stats by year'!R:R,'IEA production stats by year'!$E:$E,$D207,'IEA production stats by year'!$B:$B,$B207)</f>
        <v>0</v>
      </c>
      <c r="J207" s="45">
        <f>SUMIFS('IEA production stats by year'!S:S,'IEA production stats by year'!$E:$E,$D207,'IEA production stats by year'!$B:$B,$B207)</f>
        <v>0</v>
      </c>
      <c r="K207" s="45">
        <f>SUMIFS('IEA production stats by year'!T:T,'IEA production stats by year'!$E:$E,$D207,'IEA production stats by year'!$B:$B,$B207)</f>
        <v>0</v>
      </c>
      <c r="L207" s="45">
        <f>SUMIFS('IEA production stats by year'!U:U,'IEA production stats by year'!$E:$E,$D207,'IEA production stats by year'!$B:$B,$B207)</f>
        <v>0</v>
      </c>
      <c r="M207" s="45">
        <f>SUMIFS('IEA production stats by year'!V:V,'IEA production stats by year'!$E:$E,$D207,'IEA production stats by year'!$B:$B,$B207)</f>
        <v>0</v>
      </c>
      <c r="N207" s="45">
        <f>SUMIFS('IEA production stats by year'!W:W,'IEA production stats by year'!$E:$E,$D207,'IEA production stats by year'!$B:$B,$B207)</f>
        <v>0</v>
      </c>
      <c r="O207" s="45">
        <f>SUMIFS('IEA production stats by year'!X:X,'IEA production stats by year'!$E:$E,$D207,'IEA production stats by year'!$B:$B,$B207)</f>
        <v>0</v>
      </c>
      <c r="P207" s="45">
        <f>SUMIFS('IEA production stats by year'!Y:Y,'IEA production stats by year'!$E:$E,$D207,'IEA production stats by year'!$B:$B,$B207)</f>
        <v>0</v>
      </c>
      <c r="Q207" s="45">
        <f>SUMIFS('IEA production stats by year'!Z:Z,'IEA production stats by year'!$E:$E,$D207,'IEA production stats by year'!$B:$B,$B207)</f>
        <v>0</v>
      </c>
      <c r="R207" s="45">
        <f>SUMIFS('IEA production stats by year'!AA:AA,'IEA production stats by year'!$E:$E,$D207,'IEA production stats by year'!$B:$B,$B207)</f>
        <v>0</v>
      </c>
      <c r="S207" s="45">
        <f>SUMIFS('IEA production stats by year'!AB:AB,'IEA production stats by year'!$E:$E,$D207,'IEA production stats by year'!$B:$B,$B207)</f>
        <v>0</v>
      </c>
      <c r="T207" s="45">
        <f>SUMIFS('IEA production stats by year'!AC:AC,'IEA production stats by year'!$E:$E,$D207,'IEA production stats by year'!$B:$B,$B207)</f>
        <v>0</v>
      </c>
      <c r="U207" s="45">
        <f>SUMIFS('IEA production stats by year'!AD:AD,'IEA production stats by year'!$E:$E,$D207,'IEA production stats by year'!$B:$B,$B207)</f>
        <v>0</v>
      </c>
      <c r="V207" s="45">
        <f>SUMIFS('IEA production stats by year'!AE:AE,'IEA production stats by year'!$E:$E,$D207,'IEA production stats by year'!$B:$B,$B207)</f>
        <v>0</v>
      </c>
      <c r="W207" s="45">
        <f>SUMIFS('IEA production stats by year'!AF:AF,'IEA production stats by year'!$E:$E,$D207,'IEA production stats by year'!$B:$B,$B207)</f>
        <v>0</v>
      </c>
      <c r="X207" s="45">
        <f>SUMIFS('IEA production stats by year'!AG:AG,'IEA production stats by year'!$E:$E,$D207,'IEA production stats by year'!$B:$B,$B207)</f>
        <v>0</v>
      </c>
      <c r="Y207" s="45">
        <f>SUMIFS('IEA production stats by year'!AH:AH,'IEA production stats by year'!$E:$E,$D207,'IEA production stats by year'!$B:$B,$B207)</f>
        <v>0</v>
      </c>
      <c r="Z207" s="45">
        <f>SUMIFS('IEA production stats by year'!AI:AI,'IEA production stats by year'!$E:$E,$D207,'IEA production stats by year'!$B:$B,$B207)</f>
        <v>0</v>
      </c>
      <c r="AA207" s="45">
        <f>SUMIFS('IEA production stats by year'!AJ:AJ,'IEA production stats by year'!$E:$E,$D207,'IEA production stats by year'!$B:$B,$B207)</f>
        <v>0</v>
      </c>
      <c r="AB207" s="45">
        <f>SUMIFS('IEA production stats by year'!AK:AK,'IEA production stats by year'!$E:$E,$D207,'IEA production stats by year'!$B:$B,$B207)</f>
        <v>0</v>
      </c>
      <c r="AC207" s="45">
        <f>SUMIFS('IEA production stats by year'!AL:AL,'IEA production stats by year'!$E:$E,$D207,'IEA production stats by year'!$B:$B,$B207)</f>
        <v>0</v>
      </c>
      <c r="AD207" s="45"/>
      <c r="AE207" s="45"/>
      <c r="AF207" s="45"/>
      <c r="AG207" s="45"/>
      <c r="AH207" s="45"/>
      <c r="AI207" s="45"/>
      <c r="AJ207" s="45"/>
      <c r="AK207" s="45"/>
      <c r="AL207" s="45"/>
      <c r="AM207" s="45"/>
      <c r="AN207" s="45"/>
      <c r="AO207" s="45"/>
      <c r="AP207" s="45"/>
      <c r="AQ207" s="45"/>
      <c r="AR207" s="45"/>
      <c r="AS207" s="45"/>
      <c r="AT207" s="45"/>
      <c r="AU207" s="45"/>
      <c r="AV207" s="45"/>
      <c r="AW207" s="45"/>
      <c r="AX207" s="45"/>
      <c r="AY207" s="45"/>
      <c r="AZ207" s="45"/>
      <c r="BA207" s="45"/>
      <c r="BB207" s="45"/>
      <c r="BC207" s="45"/>
      <c r="BD207" s="45"/>
      <c r="BE207" s="45"/>
      <c r="BF207" s="45"/>
      <c r="BG207" s="45"/>
      <c r="BH207" s="45"/>
      <c r="BI207" s="45"/>
      <c r="BJ207" s="45"/>
      <c r="BK207" s="45"/>
      <c r="BL207" s="45"/>
      <c r="BM207" s="45"/>
      <c r="BN207" s="45"/>
      <c r="BO207" s="45"/>
      <c r="BP207" s="45"/>
      <c r="BQ207" s="45"/>
      <c r="BR207" s="45"/>
      <c r="BS207" s="45"/>
      <c r="BT207" s="45"/>
      <c r="BU207" s="45"/>
      <c r="BV207" s="45"/>
      <c r="BW207" s="45"/>
      <c r="BX207" s="45"/>
      <c r="BY207" s="45"/>
      <c r="BZ207" s="45"/>
      <c r="CA207" s="45"/>
      <c r="CB207" s="45"/>
      <c r="CC207" s="45"/>
      <c r="CD207" s="45"/>
      <c r="CE207" s="45"/>
      <c r="CF207" s="45"/>
      <c r="CG207" s="45"/>
      <c r="CH207" s="45"/>
      <c r="CI207" s="45"/>
      <c r="CJ207" s="45"/>
      <c r="CK207" s="45"/>
      <c r="CL207" s="45"/>
      <c r="CM207" s="45"/>
      <c r="CN207" s="45"/>
      <c r="CO207" s="45"/>
      <c r="CP207" s="45"/>
      <c r="CQ207" s="45"/>
    </row>
    <row r="208" spans="1:95" hidden="1" x14ac:dyDescent="0.25">
      <c r="A208" s="5" t="str">
        <f>B208&amp;D208</f>
        <v>BWABIOJETKERO</v>
      </c>
      <c r="B208" t="s">
        <v>105</v>
      </c>
      <c r="C208" t="str">
        <f>VLOOKUP($B208,'Lookup codes'!$A:$C,2,FALSE)</f>
        <v>Botswana</v>
      </c>
      <c r="D208" t="s">
        <v>638</v>
      </c>
      <c r="E208" t="str">
        <f>VLOOKUP(D208,'Lookup codes'!R:S,2,FALSE)</f>
        <v>Bio Jet Kerosene</v>
      </c>
      <c r="F208" t="s">
        <v>794</v>
      </c>
      <c r="G208" t="s">
        <v>528</v>
      </c>
      <c r="H208" s="45">
        <f>SUMIFS('IEA production stats by year'!Q:Q,'IEA production stats by year'!$E:$E,$D208,'IEA production stats by year'!$B:$B,$B208)</f>
        <v>0</v>
      </c>
      <c r="I208" s="45">
        <f>SUMIFS('IEA production stats by year'!R:R,'IEA production stats by year'!$E:$E,$D208,'IEA production stats by year'!$B:$B,$B208)</f>
        <v>0</v>
      </c>
      <c r="J208" s="45">
        <f>SUMIFS('IEA production stats by year'!S:S,'IEA production stats by year'!$E:$E,$D208,'IEA production stats by year'!$B:$B,$B208)</f>
        <v>0</v>
      </c>
      <c r="K208" s="45">
        <f>SUMIFS('IEA production stats by year'!T:T,'IEA production stats by year'!$E:$E,$D208,'IEA production stats by year'!$B:$B,$B208)</f>
        <v>0</v>
      </c>
      <c r="L208" s="45">
        <f>SUMIFS('IEA production stats by year'!U:U,'IEA production stats by year'!$E:$E,$D208,'IEA production stats by year'!$B:$B,$B208)</f>
        <v>0</v>
      </c>
      <c r="M208" s="45">
        <f>SUMIFS('IEA production stats by year'!V:V,'IEA production stats by year'!$E:$E,$D208,'IEA production stats by year'!$B:$B,$B208)</f>
        <v>0</v>
      </c>
      <c r="N208" s="45">
        <f>SUMIFS('IEA production stats by year'!W:W,'IEA production stats by year'!$E:$E,$D208,'IEA production stats by year'!$B:$B,$B208)</f>
        <v>0</v>
      </c>
      <c r="O208" s="45">
        <f>SUMIFS('IEA production stats by year'!X:X,'IEA production stats by year'!$E:$E,$D208,'IEA production stats by year'!$B:$B,$B208)</f>
        <v>0</v>
      </c>
      <c r="P208" s="45">
        <f>SUMIFS('IEA production stats by year'!Y:Y,'IEA production stats by year'!$E:$E,$D208,'IEA production stats by year'!$B:$B,$B208)</f>
        <v>0</v>
      </c>
      <c r="Q208" s="45">
        <f>SUMIFS('IEA production stats by year'!Z:Z,'IEA production stats by year'!$E:$E,$D208,'IEA production stats by year'!$B:$B,$B208)</f>
        <v>0</v>
      </c>
      <c r="R208" s="45">
        <f>SUMIFS('IEA production stats by year'!AA:AA,'IEA production stats by year'!$E:$E,$D208,'IEA production stats by year'!$B:$B,$B208)</f>
        <v>0</v>
      </c>
      <c r="S208" s="45">
        <f>SUMIFS('IEA production stats by year'!AB:AB,'IEA production stats by year'!$E:$E,$D208,'IEA production stats by year'!$B:$B,$B208)</f>
        <v>0</v>
      </c>
      <c r="T208" s="45">
        <f>SUMIFS('IEA production stats by year'!AC:AC,'IEA production stats by year'!$E:$E,$D208,'IEA production stats by year'!$B:$B,$B208)</f>
        <v>0</v>
      </c>
      <c r="U208" s="45">
        <f>SUMIFS('IEA production stats by year'!AD:AD,'IEA production stats by year'!$E:$E,$D208,'IEA production stats by year'!$B:$B,$B208)</f>
        <v>0</v>
      </c>
      <c r="V208" s="45">
        <f>SUMIFS('IEA production stats by year'!AE:AE,'IEA production stats by year'!$E:$E,$D208,'IEA production stats by year'!$B:$B,$B208)</f>
        <v>0</v>
      </c>
      <c r="W208" s="45">
        <f>SUMIFS('IEA production stats by year'!AF:AF,'IEA production stats by year'!$E:$E,$D208,'IEA production stats by year'!$B:$B,$B208)</f>
        <v>0</v>
      </c>
      <c r="X208" s="45">
        <f>SUMIFS('IEA production stats by year'!AG:AG,'IEA production stats by year'!$E:$E,$D208,'IEA production stats by year'!$B:$B,$B208)</f>
        <v>0</v>
      </c>
      <c r="Y208" s="45">
        <f>SUMIFS('IEA production stats by year'!AH:AH,'IEA production stats by year'!$E:$E,$D208,'IEA production stats by year'!$B:$B,$B208)</f>
        <v>0</v>
      </c>
      <c r="Z208" s="45">
        <f>SUMIFS('IEA production stats by year'!AI:AI,'IEA production stats by year'!$E:$E,$D208,'IEA production stats by year'!$B:$B,$B208)</f>
        <v>0</v>
      </c>
      <c r="AA208" s="45">
        <f>SUMIFS('IEA production stats by year'!AJ:AJ,'IEA production stats by year'!$E:$E,$D208,'IEA production stats by year'!$B:$B,$B208)</f>
        <v>0</v>
      </c>
      <c r="AB208" s="45">
        <f>SUMIFS('IEA production stats by year'!AK:AK,'IEA production stats by year'!$E:$E,$D208,'IEA production stats by year'!$B:$B,$B208)</f>
        <v>0</v>
      </c>
      <c r="AC208" s="45">
        <f>SUMIFS('IEA production stats by year'!AL:AL,'IEA production stats by year'!$E:$E,$D208,'IEA production stats by year'!$B:$B,$B208)</f>
        <v>0</v>
      </c>
      <c r="AD208" s="45"/>
      <c r="AE208" s="45"/>
      <c r="AF208" s="45"/>
      <c r="AG208" s="45"/>
      <c r="AH208" s="45"/>
      <c r="AI208" s="45"/>
      <c r="AJ208" s="45"/>
      <c r="AK208" s="45"/>
      <c r="AL208" s="45"/>
      <c r="AM208" s="45"/>
      <c r="AN208" s="45"/>
      <c r="AO208" s="45"/>
      <c r="AP208" s="45"/>
      <c r="AQ208" s="45"/>
      <c r="AR208" s="45"/>
      <c r="AS208" s="45"/>
      <c r="AT208" s="45"/>
      <c r="AU208" s="45"/>
      <c r="AV208" s="45"/>
      <c r="AW208" s="45"/>
      <c r="AX208" s="45"/>
      <c r="AY208" s="45"/>
      <c r="AZ208" s="45"/>
      <c r="BA208" s="45"/>
      <c r="BB208" s="45"/>
      <c r="BC208" s="45"/>
      <c r="BD208" s="45"/>
      <c r="BE208" s="45"/>
      <c r="BF208" s="45"/>
      <c r="BG208" s="45"/>
      <c r="BH208" s="45"/>
      <c r="BI208" s="45"/>
      <c r="BJ208" s="45"/>
      <c r="BK208" s="45"/>
      <c r="BL208" s="45"/>
      <c r="BM208" s="45"/>
      <c r="BN208" s="45"/>
      <c r="BO208" s="45"/>
      <c r="BP208" s="45"/>
      <c r="BQ208" s="45"/>
      <c r="BR208" s="45"/>
      <c r="BS208" s="45"/>
      <c r="BT208" s="45"/>
      <c r="BU208" s="45"/>
      <c r="BV208" s="45"/>
      <c r="BW208" s="45"/>
      <c r="BX208" s="45"/>
      <c r="BY208" s="45"/>
      <c r="BZ208" s="45"/>
      <c r="CA208" s="45"/>
      <c r="CB208" s="45"/>
      <c r="CC208" s="45"/>
      <c r="CD208" s="45"/>
      <c r="CE208" s="45"/>
      <c r="CF208" s="45"/>
      <c r="CG208" s="45"/>
      <c r="CH208" s="45"/>
      <c r="CI208" s="45"/>
      <c r="CJ208" s="45"/>
      <c r="CK208" s="45"/>
      <c r="CL208" s="45"/>
      <c r="CM208" s="45"/>
      <c r="CN208" s="45"/>
      <c r="CO208" s="45"/>
      <c r="CP208" s="45"/>
      <c r="CQ208" s="45"/>
    </row>
    <row r="209" spans="1:95" hidden="1" x14ac:dyDescent="0.25">
      <c r="A209" s="5" t="str">
        <f>B209&amp;D209</f>
        <v>BWAMRENEW</v>
      </c>
      <c r="B209" t="s">
        <v>105</v>
      </c>
      <c r="C209" t="str">
        <f>VLOOKUP($B209,'Lookup codes'!$A:$C,2,FALSE)</f>
        <v>Botswana</v>
      </c>
      <c r="D209" t="s">
        <v>640</v>
      </c>
      <c r="E209" t="str">
        <f>VLOOKUP(D209,'Lookup codes'!R:S,2,FALSE)</f>
        <v>Total of Renewable Energy Sources</v>
      </c>
      <c r="F209" t="s">
        <v>794</v>
      </c>
      <c r="G209" t="s">
        <v>528</v>
      </c>
      <c r="H209" s="45">
        <f>SUMIFS('IEA production stats by year'!Q:Q,'IEA production stats by year'!$E:$E,$D209,'IEA production stats by year'!$B:$B,$B209)</f>
        <v>22742.0026</v>
      </c>
      <c r="I209" s="45">
        <f>SUMIFS('IEA production stats by year'!R:R,'IEA production stats by year'!$E:$E,$D209,'IEA production stats by year'!$B:$B,$B209)</f>
        <v>22742.0026</v>
      </c>
      <c r="J209" s="45">
        <f>SUMIFS('IEA production stats by year'!S:S,'IEA production stats by year'!$E:$E,$D209,'IEA production stats by year'!$B:$B,$B209)</f>
        <v>22278.000499999998</v>
      </c>
      <c r="K209" s="45">
        <f>SUMIFS('IEA production stats by year'!T:T,'IEA production stats by year'!$E:$E,$D209,'IEA production stats by year'!$B:$B,$B209)</f>
        <v>21830.0003</v>
      </c>
      <c r="L209" s="45">
        <f>SUMIFS('IEA production stats by year'!U:U,'IEA production stats by year'!$E:$E,$D209,'IEA production stats by year'!$B:$B,$B209)</f>
        <v>22661.000599999999</v>
      </c>
      <c r="M209" s="45">
        <f>SUMIFS('IEA production stats by year'!V:V,'IEA production stats by year'!$E:$E,$D209,'IEA production stats by year'!$B:$B,$B209)</f>
        <v>22760.0016</v>
      </c>
      <c r="N209" s="45">
        <f>SUMIFS('IEA production stats by year'!W:W,'IEA production stats by year'!$E:$E,$D209,'IEA production stats by year'!$B:$B,$B209)</f>
        <v>22998.0003</v>
      </c>
      <c r="O209" s="45">
        <f>SUMIFS('IEA production stats by year'!X:X,'IEA production stats by year'!$E:$E,$D209,'IEA production stats by year'!$B:$B,$B209)</f>
        <v>22778.000700000001</v>
      </c>
      <c r="P209" s="45">
        <f>SUMIFS('IEA production stats by year'!Y:Y,'IEA production stats by year'!$E:$E,$D209,'IEA production stats by year'!$B:$B,$B209)</f>
        <v>22540.998500000002</v>
      </c>
      <c r="Q209" s="45">
        <f>SUMIFS('IEA production stats by year'!Z:Z,'IEA production stats by year'!$E:$E,$D209,'IEA production stats by year'!$B:$B,$B209)</f>
        <v>22267.001799999998</v>
      </c>
      <c r="R209" s="45">
        <f>SUMIFS('IEA production stats by year'!AA:AA,'IEA production stats by year'!$E:$E,$D209,'IEA production stats by year'!$B:$B,$B209)</f>
        <v>21936.998200000002</v>
      </c>
      <c r="S209" s="45">
        <f>SUMIFS('IEA production stats by year'!AB:AB,'IEA production stats by year'!$E:$E,$D209,'IEA production stats by year'!$B:$B,$B209)</f>
        <v>21520.0013</v>
      </c>
      <c r="T209" s="45">
        <f>SUMIFS('IEA production stats by year'!AC:AC,'IEA production stats by year'!$E:$E,$D209,'IEA production stats by year'!$B:$B,$B209)</f>
        <v>21322.601999999999</v>
      </c>
      <c r="U209" s="45">
        <f>SUMIFS('IEA production stats by year'!AD:AD,'IEA production stats by year'!$E:$E,$D209,'IEA production stats by year'!$B:$B,$B209)</f>
        <v>21154.2006</v>
      </c>
      <c r="V209" s="45">
        <f>SUMIFS('IEA production stats by year'!AE:AE,'IEA production stats by year'!$E:$E,$D209,'IEA production stats by year'!$B:$B,$B209)</f>
        <v>21005.803599999999</v>
      </c>
      <c r="W209" s="45">
        <f>SUMIFS('IEA production stats by year'!AF:AF,'IEA production stats by year'!$E:$E,$D209,'IEA production stats by year'!$B:$B,$B209)</f>
        <v>20910.800899999998</v>
      </c>
      <c r="X209" s="45">
        <f>SUMIFS('IEA production stats by year'!AG:AG,'IEA production stats by year'!$E:$E,$D209,'IEA production stats by year'!$B:$B,$B209)</f>
        <v>20841.999299999999</v>
      </c>
      <c r="Y209" s="45">
        <f>SUMIFS('IEA production stats by year'!AH:AH,'IEA production stats by year'!$E:$E,$D209,'IEA production stats by year'!$B:$B,$B209)</f>
        <v>20795.605299999999</v>
      </c>
      <c r="Z209" s="45">
        <f>SUMIFS('IEA production stats by year'!AI:AI,'IEA production stats by year'!$E:$E,$D209,'IEA production stats by year'!$B:$B,$B209)</f>
        <v>20766.963400000001</v>
      </c>
      <c r="AA209" s="45">
        <f>SUMIFS('IEA production stats by year'!AJ:AJ,'IEA production stats by year'!$E:$E,$D209,'IEA production stats by year'!$B:$B,$B209)</f>
        <v>20828.12</v>
      </c>
      <c r="AB209" s="45">
        <f>SUMIFS('IEA production stats by year'!AK:AK,'IEA production stats by year'!$E:$E,$D209,'IEA production stats by year'!$B:$B,$B209)</f>
        <v>20861.920099999999</v>
      </c>
      <c r="AC209" s="45">
        <f>SUMIFS('IEA production stats by year'!AL:AL,'IEA production stats by year'!$E:$E,$D209,'IEA production stats by year'!$B:$B,$B209)</f>
        <v>0</v>
      </c>
      <c r="AD209" s="45"/>
      <c r="AE209" s="45"/>
      <c r="AF209" s="45"/>
      <c r="AG209" s="45"/>
      <c r="AH209" s="45"/>
      <c r="AI209" s="45"/>
      <c r="AJ209" s="45"/>
      <c r="AK209" s="45"/>
      <c r="AL209" s="45"/>
      <c r="AM209" s="45"/>
      <c r="AN209" s="45"/>
      <c r="AO209" s="45"/>
      <c r="AP209" s="45"/>
      <c r="AQ209" s="45"/>
      <c r="AR209" s="45"/>
      <c r="AS209" s="45"/>
      <c r="AT209" s="45"/>
      <c r="AU209" s="45"/>
      <c r="AV209" s="45"/>
      <c r="AW209" s="45"/>
      <c r="AX209" s="45"/>
      <c r="AY209" s="45"/>
      <c r="AZ209" s="45"/>
      <c r="BA209" s="45"/>
      <c r="BB209" s="45"/>
      <c r="BC209" s="45"/>
      <c r="BD209" s="45"/>
      <c r="BE209" s="45"/>
      <c r="BF209" s="45"/>
      <c r="BG209" s="45"/>
      <c r="BH209" s="45"/>
      <c r="BI209" s="45"/>
      <c r="BJ209" s="45"/>
      <c r="BK209" s="45"/>
      <c r="BL209" s="45"/>
      <c r="BM209" s="45"/>
      <c r="BN209" s="45"/>
      <c r="BO209" s="45"/>
      <c r="BP209" s="45"/>
      <c r="BQ209" s="45"/>
      <c r="BR209" s="45"/>
      <c r="BS209" s="45"/>
      <c r="BT209" s="45"/>
      <c r="BU209" s="45"/>
      <c r="BV209" s="45"/>
      <c r="BW209" s="45"/>
      <c r="BX209" s="45"/>
      <c r="BY209" s="45"/>
      <c r="BZ209" s="45"/>
      <c r="CA209" s="45"/>
      <c r="CB209" s="45"/>
      <c r="CC209" s="45"/>
      <c r="CD209" s="45"/>
      <c r="CE209" s="45"/>
      <c r="CF209" s="45"/>
      <c r="CG209" s="45"/>
      <c r="CH209" s="45"/>
      <c r="CI209" s="45"/>
      <c r="CJ209" s="45"/>
      <c r="CK209" s="45"/>
      <c r="CL209" s="45"/>
      <c r="CM209" s="45"/>
      <c r="CN209" s="45"/>
      <c r="CO209" s="45"/>
      <c r="CP209" s="45"/>
      <c r="CQ209" s="45"/>
    </row>
    <row r="210" spans="1:95" x14ac:dyDescent="0.25">
      <c r="A210" s="5" t="str">
        <f>B210&amp;D210</f>
        <v>BWATOTAL</v>
      </c>
      <c r="B210" t="s">
        <v>105</v>
      </c>
      <c r="C210" t="str">
        <f>VLOOKUP($B210,'Lookup codes'!$A:$C,2,FALSE)</f>
        <v>Botswana</v>
      </c>
      <c r="D210" t="s">
        <v>642</v>
      </c>
      <c r="E210" t="str">
        <f>VLOOKUP(D210,'Lookup codes'!R:S,2,FALSE)</f>
        <v>Total of All Energy Sources</v>
      </c>
      <c r="F210" t="s">
        <v>794</v>
      </c>
      <c r="G210" t="s">
        <v>528</v>
      </c>
      <c r="H210" s="45">
        <f>SUMIFS('IEA production stats by year'!Q:Q,'IEA production stats by year'!$E:$E,$D210,'IEA production stats by year'!$B:$B,$B210)</f>
        <v>45088.360999999997</v>
      </c>
      <c r="I210" s="45">
        <f>SUMIFS('IEA production stats by year'!R:R,'IEA production stats by year'!$E:$E,$D210,'IEA production stats by year'!$B:$B,$B210)</f>
        <v>44687.2111</v>
      </c>
      <c r="J210" s="45">
        <f>SUMIFS('IEA production stats by year'!S:S,'IEA production stats by year'!$E:$E,$D210,'IEA production stats by year'!$B:$B,$B210)</f>
        <v>44765.939700000003</v>
      </c>
      <c r="K210" s="45">
        <f>SUMIFS('IEA production stats by year'!T:T,'IEA production stats by year'!$E:$E,$D210,'IEA production stats by year'!$B:$B,$B210)</f>
        <v>41250.3298</v>
      </c>
      <c r="L210" s="45">
        <f>SUMIFS('IEA production stats by year'!U:U,'IEA production stats by year'!$E:$E,$D210,'IEA production stats by year'!$B:$B,$B210)</f>
        <v>44205.063399999999</v>
      </c>
      <c r="M210" s="45">
        <f>SUMIFS('IEA production stats by year'!V:V,'IEA production stats by year'!$E:$E,$D210,'IEA production stats by year'!$B:$B,$B210)</f>
        <v>46003.046999999999</v>
      </c>
      <c r="N210" s="45">
        <f>SUMIFS('IEA production stats by year'!W:W,'IEA production stats by year'!$E:$E,$D210,'IEA production stats by year'!$B:$B,$B210)</f>
        <v>45698.314899999998</v>
      </c>
      <c r="O210" s="45">
        <f>SUMIFS('IEA production stats by year'!X:X,'IEA production stats by year'!$E:$E,$D210,'IEA production stats by year'!$B:$B,$B210)</f>
        <v>42316.318399999996</v>
      </c>
      <c r="P210" s="45">
        <f>SUMIFS('IEA production stats by year'!Y:Y,'IEA production stats by year'!$E:$E,$D210,'IEA production stats by year'!$B:$B,$B210)</f>
        <v>44014.2667</v>
      </c>
      <c r="Q210" s="45">
        <f>SUMIFS('IEA production stats by year'!Z:Z,'IEA production stats by year'!$E:$E,$D210,'IEA production stats by year'!$B:$B,$B210)</f>
        <v>39681.5861</v>
      </c>
      <c r="R210" s="45">
        <f>SUMIFS('IEA production stats by year'!AA:AA,'IEA production stats by year'!$E:$E,$D210,'IEA production stats by year'!$B:$B,$B210)</f>
        <v>45250.833899999998</v>
      </c>
      <c r="S210" s="45">
        <f>SUMIFS('IEA production stats by year'!AB:AB,'IEA production stats by year'!$E:$E,$D210,'IEA production stats by year'!$B:$B,$B210)</f>
        <v>40114.438399999999</v>
      </c>
      <c r="T210" s="45">
        <f>SUMIFS('IEA production stats by year'!AC:AC,'IEA production stats by year'!$E:$E,$D210,'IEA production stats by year'!$B:$B,$B210)</f>
        <v>56033.790800000002</v>
      </c>
      <c r="U210" s="45">
        <f>SUMIFS('IEA production stats by year'!AD:AD,'IEA production stats by year'!$E:$E,$D210,'IEA production stats by year'!$B:$B,$B210)</f>
        <v>56455.313600000001</v>
      </c>
      <c r="V210" s="45">
        <f>SUMIFS('IEA production stats by year'!AE:AE,'IEA production stats by year'!$E:$E,$D210,'IEA production stats by year'!$B:$B,$B210)</f>
        <v>61403.868399999999</v>
      </c>
      <c r="W210" s="45">
        <f>SUMIFS('IEA production stats by year'!AF:AF,'IEA production stats by year'!$E:$E,$D210,'IEA production stats by year'!$B:$B,$B210)</f>
        <v>70110.545100000003</v>
      </c>
      <c r="X210" s="45">
        <f>SUMIFS('IEA production stats by year'!AG:AG,'IEA production stats by year'!$E:$E,$D210,'IEA production stats by year'!$B:$B,$B210)</f>
        <v>65133.570299999999</v>
      </c>
      <c r="Y210" s="45">
        <f>SUMIFS('IEA production stats by year'!AH:AH,'IEA production stats by year'!$E:$E,$D210,'IEA production stats by year'!$B:$B,$B210)</f>
        <v>73172.402199999997</v>
      </c>
      <c r="Z210" s="45">
        <f>SUMIFS('IEA production stats by year'!AI:AI,'IEA production stats by year'!$E:$E,$D210,'IEA production stats by year'!$B:$B,$B210)</f>
        <v>79342.078999999998</v>
      </c>
      <c r="AA210" s="45">
        <f>SUMIFS('IEA production stats by year'!AJ:AJ,'IEA production stats by year'!$E:$E,$D210,'IEA production stats by year'!$B:$B,$B210)</f>
        <v>70638.814599999998</v>
      </c>
      <c r="AB210" s="45">
        <f>SUMIFS('IEA production stats by year'!AK:AK,'IEA production stats by year'!$E:$E,$D210,'IEA production stats by year'!$B:$B,$B210)</f>
        <v>65412.842400000001</v>
      </c>
      <c r="AC210" s="45">
        <f>SUMIFS('IEA production stats by year'!AL:AL,'IEA production stats by year'!$E:$E,$D210,'IEA production stats by year'!$B:$B,$B210)</f>
        <v>0</v>
      </c>
      <c r="AD210" s="45"/>
      <c r="AE210" s="45"/>
      <c r="AF210" s="45"/>
      <c r="AG210" s="45"/>
      <c r="AH210" s="45"/>
      <c r="AI210" s="45"/>
      <c r="AJ210" s="45"/>
      <c r="AK210" s="45"/>
      <c r="AL210" s="45"/>
      <c r="AM210" s="45"/>
      <c r="AN210" s="45"/>
      <c r="AO210" s="45"/>
      <c r="AP210" s="45"/>
      <c r="AQ210" s="45"/>
      <c r="AR210" s="45"/>
      <c r="AS210" s="45"/>
      <c r="AT210" s="45"/>
      <c r="AU210" s="45"/>
      <c r="AV210" s="45"/>
      <c r="AW210" s="45"/>
      <c r="AX210" s="45"/>
      <c r="AY210" s="45"/>
      <c r="AZ210" s="45"/>
      <c r="BA210" s="45"/>
      <c r="BB210" s="45"/>
      <c r="BC210" s="45"/>
      <c r="BD210" s="45"/>
      <c r="BE210" s="45"/>
      <c r="BF210" s="45"/>
      <c r="BG210" s="45"/>
      <c r="BH210" s="45"/>
      <c r="BI210" s="45"/>
      <c r="BJ210" s="45"/>
      <c r="BK210" s="45"/>
      <c r="BL210" s="45"/>
      <c r="BM210" s="45"/>
      <c r="BN210" s="45"/>
      <c r="BO210" s="45"/>
      <c r="BP210" s="45"/>
      <c r="BQ210" s="45"/>
      <c r="BR210" s="45"/>
      <c r="BS210" s="45"/>
      <c r="BT210" s="45"/>
      <c r="BU210" s="45"/>
      <c r="BV210" s="45"/>
      <c r="BW210" s="45"/>
      <c r="BX210" s="45"/>
      <c r="BY210" s="45"/>
      <c r="BZ210" s="45"/>
      <c r="CA210" s="45"/>
      <c r="CB210" s="45"/>
      <c r="CC210" s="45"/>
      <c r="CD210" s="45"/>
      <c r="CE210" s="45"/>
      <c r="CF210" s="45"/>
      <c r="CG210" s="45"/>
      <c r="CH210" s="45"/>
      <c r="CI210" s="45"/>
      <c r="CJ210" s="45"/>
      <c r="CK210" s="45"/>
      <c r="CL210" s="45"/>
      <c r="CM210" s="45"/>
      <c r="CN210" s="45"/>
      <c r="CO210" s="45"/>
      <c r="CP210" s="45"/>
      <c r="CQ210" s="45"/>
    </row>
    <row r="211" spans="1:95" hidden="1" x14ac:dyDescent="0.25">
      <c r="A211" s="5" t="str">
        <f>B211&amp;D211</f>
        <v>CIVHYDRO</v>
      </c>
      <c r="B211" t="s">
        <v>117</v>
      </c>
      <c r="C211" t="str">
        <f>VLOOKUP($B211,'Lookup codes'!$A:$C,2,FALSE)</f>
        <v>Côte d’Ivoire</v>
      </c>
      <c r="D211" t="s">
        <v>539</v>
      </c>
      <c r="E211" t="str">
        <f>VLOOKUP(D211,'Lookup codes'!R:S,2,FALSE)</f>
        <v>Hydro</v>
      </c>
      <c r="F211" t="s">
        <v>794</v>
      </c>
      <c r="G211" t="s">
        <v>528</v>
      </c>
      <c r="H211" s="45">
        <f>SUMIFS('IEA production stats by year'!Q:Q,'IEA production stats by year'!$E:$E,$D211,'IEA production stats by year'!$B:$B,$B211)</f>
        <v>6350.4000999999998</v>
      </c>
      <c r="I211" s="45">
        <f>SUMIFS('IEA production stats by year'!R:R,'IEA production stats by year'!$E:$E,$D211,'IEA production stats by year'!$B:$B,$B211)</f>
        <v>6479.9983000000002</v>
      </c>
      <c r="J211" s="45">
        <f>SUMIFS('IEA production stats by year'!S:S,'IEA production stats by year'!$E:$E,$D211,'IEA production stats by year'!$B:$B,$B211)</f>
        <v>6224.3982999999998</v>
      </c>
      <c r="K211" s="45">
        <f>SUMIFS('IEA production stats by year'!T:T,'IEA production stats by year'!$E:$E,$D211,'IEA production stats by year'!$B:$B,$B211)</f>
        <v>6595.1980999999996</v>
      </c>
      <c r="L211" s="45">
        <f>SUMIFS('IEA production stats by year'!U:U,'IEA production stats by year'!$E:$E,$D211,'IEA production stats by year'!$B:$B,$B211)</f>
        <v>6292.7981</v>
      </c>
      <c r="M211" s="45">
        <f>SUMIFS('IEA production stats by year'!V:V,'IEA production stats by year'!$E:$E,$D211,'IEA production stats by year'!$B:$B,$B211)</f>
        <v>5173.2016999999996</v>
      </c>
      <c r="N211" s="45">
        <f>SUMIFS('IEA production stats by year'!W:W,'IEA production stats by year'!$E:$E,$D211,'IEA production stats by year'!$B:$B,$B211)</f>
        <v>5435.9988000000003</v>
      </c>
      <c r="O211" s="45">
        <f>SUMIFS('IEA production stats by year'!X:X,'IEA production stats by year'!$E:$E,$D211,'IEA production stats by year'!$B:$B,$B211)</f>
        <v>6469.2004999999999</v>
      </c>
      <c r="P211" s="45">
        <f>SUMIFS('IEA production stats by year'!Y:Y,'IEA production stats by year'!$E:$E,$D211,'IEA production stats by year'!$B:$B,$B211)</f>
        <v>6832.799</v>
      </c>
      <c r="Q211" s="45">
        <f>SUMIFS('IEA production stats by year'!Z:Z,'IEA production stats by year'!$E:$E,$D211,'IEA production stats by year'!$B:$B,$B211)</f>
        <v>7671.5991999999997</v>
      </c>
      <c r="R211" s="45">
        <f>SUMIFS('IEA production stats by year'!AA:AA,'IEA production stats by year'!$E:$E,$D211,'IEA production stats by year'!$B:$B,$B211)</f>
        <v>5824.8018000000002</v>
      </c>
      <c r="S211" s="45">
        <f>SUMIFS('IEA production stats by year'!AB:AB,'IEA production stats by year'!$E:$E,$D211,'IEA production stats by year'!$B:$B,$B211)</f>
        <v>6386.3981999999996</v>
      </c>
      <c r="T211" s="45">
        <f>SUMIFS('IEA production stats by year'!AC:AC,'IEA production stats by year'!$E:$E,$D211,'IEA production stats by year'!$B:$B,$B211)</f>
        <v>6440.3995000000004</v>
      </c>
      <c r="U211" s="45">
        <f>SUMIFS('IEA production stats by year'!AD:AD,'IEA production stats by year'!$E:$E,$D211,'IEA production stats by year'!$B:$B,$B211)</f>
        <v>5781.5982000000004</v>
      </c>
      <c r="V211" s="45">
        <f>SUMIFS('IEA production stats by year'!AE:AE,'IEA production stats by year'!$E:$E,$D211,'IEA production stats by year'!$B:$B,$B211)</f>
        <v>6886.8002999999999</v>
      </c>
      <c r="W211" s="45">
        <f>SUMIFS('IEA production stats by year'!AF:AF,'IEA production stats by year'!$E:$E,$D211,'IEA production stats by year'!$B:$B,$B211)</f>
        <v>4867.2011000000002</v>
      </c>
      <c r="X211" s="45">
        <f>SUMIFS('IEA production stats by year'!AG:AG,'IEA production stats by year'!$E:$E,$D211,'IEA production stats by year'!$B:$B,$B211)</f>
        <v>5504.3985000000002</v>
      </c>
      <c r="Y211" s="45">
        <f>SUMIFS('IEA production stats by year'!AH:AH,'IEA production stats by year'!$E:$E,$D211,'IEA production stats by year'!$B:$B,$B211)</f>
        <v>7369.8984</v>
      </c>
      <c r="Z211" s="45">
        <f>SUMIFS('IEA production stats by year'!AI:AI,'IEA production stats by year'!$E:$E,$D211,'IEA production stats by year'!$B:$B,$B211)</f>
        <v>10663.206</v>
      </c>
      <c r="AA211" s="45">
        <f>SUMIFS('IEA production stats by year'!AJ:AJ,'IEA production stats by year'!$E:$E,$D211,'IEA production stats by year'!$B:$B,$B211)</f>
        <v>12437.998900000001</v>
      </c>
      <c r="AB211" s="45">
        <f>SUMIFS('IEA production stats by year'!AK:AK,'IEA production stats by year'!$E:$E,$D211,'IEA production stats by year'!$B:$B,$B211)</f>
        <v>12074.4004</v>
      </c>
      <c r="AC211" s="45">
        <f>SUMIFS('IEA production stats by year'!AL:AL,'IEA production stats by year'!$E:$E,$D211,'IEA production stats by year'!$B:$B,$B211)</f>
        <v>0</v>
      </c>
      <c r="AD211" s="45"/>
      <c r="AE211" s="45"/>
      <c r="AF211" s="45"/>
      <c r="AG211" s="45"/>
      <c r="AH211" s="45"/>
      <c r="AI211" s="45"/>
      <c r="AJ211" s="45"/>
      <c r="AK211" s="45"/>
      <c r="AL211" s="45"/>
      <c r="AM211" s="45"/>
      <c r="AN211" s="45"/>
      <c r="AO211" s="45"/>
      <c r="AP211" s="45"/>
      <c r="AQ211" s="45"/>
      <c r="AR211" s="45"/>
      <c r="AS211" s="45"/>
      <c r="AT211" s="45"/>
      <c r="AU211" s="45"/>
      <c r="AV211" s="45"/>
      <c r="AW211" s="45"/>
      <c r="AX211" s="45"/>
      <c r="AY211" s="45"/>
      <c r="AZ211" s="45"/>
      <c r="BA211" s="45"/>
      <c r="BB211" s="45"/>
      <c r="BC211" s="45"/>
      <c r="BD211" s="45"/>
      <c r="BE211" s="45"/>
      <c r="BF211" s="45"/>
      <c r="BG211" s="45"/>
      <c r="BH211" s="45"/>
      <c r="BI211" s="45"/>
      <c r="BJ211" s="45"/>
      <c r="BK211" s="45"/>
      <c r="BL211" s="45"/>
      <c r="BM211" s="45"/>
      <c r="BN211" s="45"/>
      <c r="BO211" s="45"/>
      <c r="BP211" s="45"/>
      <c r="BQ211" s="45"/>
      <c r="BR211" s="45"/>
      <c r="BS211" s="45"/>
      <c r="BT211" s="45"/>
      <c r="BU211" s="45"/>
      <c r="BV211" s="45"/>
      <c r="BW211" s="45"/>
      <c r="BX211" s="45"/>
      <c r="BY211" s="45"/>
      <c r="BZ211" s="45"/>
      <c r="CA211" s="45"/>
      <c r="CB211" s="45"/>
      <c r="CC211" s="45"/>
      <c r="CD211" s="45"/>
      <c r="CE211" s="45"/>
      <c r="CF211" s="45"/>
      <c r="CG211" s="45"/>
      <c r="CH211" s="45"/>
      <c r="CI211" s="45"/>
      <c r="CJ211" s="45"/>
      <c r="CK211" s="45"/>
      <c r="CL211" s="45"/>
      <c r="CM211" s="45"/>
      <c r="CN211" s="45"/>
      <c r="CO211" s="45"/>
      <c r="CP211" s="45"/>
      <c r="CQ211" s="45"/>
    </row>
    <row r="212" spans="1:95" hidden="1" x14ac:dyDescent="0.25">
      <c r="A212" s="5" t="str">
        <f>B212&amp;D212</f>
        <v>CIVGEOTHERM</v>
      </c>
      <c r="B212" t="s">
        <v>117</v>
      </c>
      <c r="C212" t="str">
        <f>VLOOKUP($B212,'Lookup codes'!$A:$C,2,FALSE)</f>
        <v>Côte d’Ivoire</v>
      </c>
      <c r="D212" t="s">
        <v>610</v>
      </c>
      <c r="E212" t="str">
        <f>VLOOKUP(D212,'Lookup codes'!R:S,2,FALSE)</f>
        <v>Geothermal</v>
      </c>
      <c r="F212" t="s">
        <v>794</v>
      </c>
      <c r="G212" t="s">
        <v>528</v>
      </c>
      <c r="H212" s="45">
        <f>SUMIFS('IEA production stats by year'!Q:Q,'IEA production stats by year'!$E:$E,$D212,'IEA production stats by year'!$B:$B,$B212)</f>
        <v>0</v>
      </c>
      <c r="I212" s="45">
        <f>SUMIFS('IEA production stats by year'!R:R,'IEA production stats by year'!$E:$E,$D212,'IEA production stats by year'!$B:$B,$B212)</f>
        <v>0</v>
      </c>
      <c r="J212" s="45">
        <f>SUMIFS('IEA production stats by year'!S:S,'IEA production stats by year'!$E:$E,$D212,'IEA production stats by year'!$B:$B,$B212)</f>
        <v>0</v>
      </c>
      <c r="K212" s="45">
        <f>SUMIFS('IEA production stats by year'!T:T,'IEA production stats by year'!$E:$E,$D212,'IEA production stats by year'!$B:$B,$B212)</f>
        <v>0</v>
      </c>
      <c r="L212" s="45">
        <f>SUMIFS('IEA production stats by year'!U:U,'IEA production stats by year'!$E:$E,$D212,'IEA production stats by year'!$B:$B,$B212)</f>
        <v>0</v>
      </c>
      <c r="M212" s="45">
        <f>SUMIFS('IEA production stats by year'!V:V,'IEA production stats by year'!$E:$E,$D212,'IEA production stats by year'!$B:$B,$B212)</f>
        <v>0</v>
      </c>
      <c r="N212" s="45">
        <f>SUMIFS('IEA production stats by year'!W:W,'IEA production stats by year'!$E:$E,$D212,'IEA production stats by year'!$B:$B,$B212)</f>
        <v>0</v>
      </c>
      <c r="O212" s="45">
        <f>SUMIFS('IEA production stats by year'!X:X,'IEA production stats by year'!$E:$E,$D212,'IEA production stats by year'!$B:$B,$B212)</f>
        <v>0</v>
      </c>
      <c r="P212" s="45">
        <f>SUMIFS('IEA production stats by year'!Y:Y,'IEA production stats by year'!$E:$E,$D212,'IEA production stats by year'!$B:$B,$B212)</f>
        <v>0</v>
      </c>
      <c r="Q212" s="45">
        <f>SUMIFS('IEA production stats by year'!Z:Z,'IEA production stats by year'!$E:$E,$D212,'IEA production stats by year'!$B:$B,$B212)</f>
        <v>0</v>
      </c>
      <c r="R212" s="45">
        <f>SUMIFS('IEA production stats by year'!AA:AA,'IEA production stats by year'!$E:$E,$D212,'IEA production stats by year'!$B:$B,$B212)</f>
        <v>0</v>
      </c>
      <c r="S212" s="45">
        <f>SUMIFS('IEA production stats by year'!AB:AB,'IEA production stats by year'!$E:$E,$D212,'IEA production stats by year'!$B:$B,$B212)</f>
        <v>0</v>
      </c>
      <c r="T212" s="45">
        <f>SUMIFS('IEA production stats by year'!AC:AC,'IEA production stats by year'!$E:$E,$D212,'IEA production stats by year'!$B:$B,$B212)</f>
        <v>0</v>
      </c>
      <c r="U212" s="45">
        <f>SUMIFS('IEA production stats by year'!AD:AD,'IEA production stats by year'!$E:$E,$D212,'IEA production stats by year'!$B:$B,$B212)</f>
        <v>0</v>
      </c>
      <c r="V212" s="45">
        <f>SUMIFS('IEA production stats by year'!AE:AE,'IEA production stats by year'!$E:$E,$D212,'IEA production stats by year'!$B:$B,$B212)</f>
        <v>0</v>
      </c>
      <c r="W212" s="45">
        <f>SUMIFS('IEA production stats by year'!AF:AF,'IEA production stats by year'!$E:$E,$D212,'IEA production stats by year'!$B:$B,$B212)</f>
        <v>0</v>
      </c>
      <c r="X212" s="45">
        <f>SUMIFS('IEA production stats by year'!AG:AG,'IEA production stats by year'!$E:$E,$D212,'IEA production stats by year'!$B:$B,$B212)</f>
        <v>0</v>
      </c>
      <c r="Y212" s="45">
        <f>SUMIFS('IEA production stats by year'!AH:AH,'IEA production stats by year'!$E:$E,$D212,'IEA production stats by year'!$B:$B,$B212)</f>
        <v>0</v>
      </c>
      <c r="Z212" s="45">
        <f>SUMIFS('IEA production stats by year'!AI:AI,'IEA production stats by year'!$E:$E,$D212,'IEA production stats by year'!$B:$B,$B212)</f>
        <v>0</v>
      </c>
      <c r="AA212" s="45">
        <f>SUMIFS('IEA production stats by year'!AJ:AJ,'IEA production stats by year'!$E:$E,$D212,'IEA production stats by year'!$B:$B,$B212)</f>
        <v>0</v>
      </c>
      <c r="AB212" s="45">
        <f>SUMIFS('IEA production stats by year'!AK:AK,'IEA production stats by year'!$E:$E,$D212,'IEA production stats by year'!$B:$B,$B212)</f>
        <v>0</v>
      </c>
      <c r="AC212" s="45">
        <f>SUMIFS('IEA production stats by year'!AL:AL,'IEA production stats by year'!$E:$E,$D212,'IEA production stats by year'!$B:$B,$B212)</f>
        <v>0</v>
      </c>
      <c r="AD212" s="45"/>
      <c r="AE212" s="45"/>
      <c r="AF212" s="45"/>
      <c r="AG212" s="45"/>
      <c r="AH212" s="45"/>
      <c r="AI212" s="45"/>
      <c r="AJ212" s="45"/>
      <c r="AK212" s="45"/>
      <c r="AL212" s="45"/>
      <c r="AM212" s="45"/>
      <c r="AN212" s="45"/>
      <c r="AO212" s="45"/>
      <c r="AP212" s="45"/>
      <c r="AQ212" s="45"/>
      <c r="AR212" s="45"/>
      <c r="AS212" s="45"/>
      <c r="AT212" s="45"/>
      <c r="AU212" s="45"/>
      <c r="AV212" s="45"/>
      <c r="AW212" s="45"/>
      <c r="AX212" s="45"/>
      <c r="AY212" s="45"/>
      <c r="AZ212" s="45"/>
      <c r="BA212" s="45"/>
      <c r="BB212" s="45"/>
      <c r="BC212" s="45"/>
      <c r="BD212" s="45"/>
      <c r="BE212" s="45"/>
      <c r="BF212" s="45"/>
      <c r="BG212" s="45"/>
      <c r="BH212" s="45"/>
      <c r="BI212" s="45"/>
      <c r="BJ212" s="45"/>
      <c r="BK212" s="45"/>
      <c r="BL212" s="45"/>
      <c r="BM212" s="45"/>
      <c r="BN212" s="45"/>
      <c r="BO212" s="45"/>
      <c r="BP212" s="45"/>
      <c r="BQ212" s="45"/>
      <c r="BR212" s="45"/>
      <c r="BS212" s="45"/>
      <c r="BT212" s="45"/>
      <c r="BU212" s="45"/>
      <c r="BV212" s="45"/>
      <c r="BW212" s="45"/>
      <c r="BX212" s="45"/>
      <c r="BY212" s="45"/>
      <c r="BZ212" s="45"/>
      <c r="CA212" s="45"/>
      <c r="CB212" s="45"/>
      <c r="CC212" s="45"/>
      <c r="CD212" s="45"/>
      <c r="CE212" s="45"/>
      <c r="CF212" s="45"/>
      <c r="CG212" s="45"/>
      <c r="CH212" s="45"/>
      <c r="CI212" s="45"/>
      <c r="CJ212" s="45"/>
      <c r="CK212" s="45"/>
      <c r="CL212" s="45"/>
      <c r="CM212" s="45"/>
      <c r="CN212" s="45"/>
      <c r="CO212" s="45"/>
      <c r="CP212" s="45"/>
      <c r="CQ212" s="45"/>
    </row>
    <row r="213" spans="1:95" hidden="1" x14ac:dyDescent="0.25">
      <c r="A213" s="5" t="str">
        <f>B213&amp;D213</f>
        <v>CIVSOLARPV</v>
      </c>
      <c r="B213" t="s">
        <v>117</v>
      </c>
      <c r="C213" t="str">
        <f>VLOOKUP($B213,'Lookup codes'!$A:$C,2,FALSE)</f>
        <v>Côte d’Ivoire</v>
      </c>
      <c r="D213" t="s">
        <v>612</v>
      </c>
      <c r="E213" t="str">
        <f>VLOOKUP(D213,'Lookup codes'!R:S,2,FALSE)</f>
        <v>Solar Photovoltaics</v>
      </c>
      <c r="F213" t="s">
        <v>794</v>
      </c>
      <c r="G213" t="s">
        <v>528</v>
      </c>
      <c r="H213" s="45">
        <f>SUMIFS('IEA production stats by year'!Q:Q,'IEA production stats by year'!$E:$E,$D213,'IEA production stats by year'!$B:$B,$B213)</f>
        <v>0</v>
      </c>
      <c r="I213" s="45">
        <f>SUMIFS('IEA production stats by year'!R:R,'IEA production stats by year'!$E:$E,$D213,'IEA production stats by year'!$B:$B,$B213)</f>
        <v>0</v>
      </c>
      <c r="J213" s="45">
        <f>SUMIFS('IEA production stats by year'!S:S,'IEA production stats by year'!$E:$E,$D213,'IEA production stats by year'!$B:$B,$B213)</f>
        <v>0</v>
      </c>
      <c r="K213" s="45">
        <f>SUMIFS('IEA production stats by year'!T:T,'IEA production stats by year'!$E:$E,$D213,'IEA production stats by year'!$B:$B,$B213)</f>
        <v>0</v>
      </c>
      <c r="L213" s="45">
        <f>SUMIFS('IEA production stats by year'!U:U,'IEA production stats by year'!$E:$E,$D213,'IEA production stats by year'!$B:$B,$B213)</f>
        <v>0</v>
      </c>
      <c r="M213" s="45">
        <f>SUMIFS('IEA production stats by year'!V:V,'IEA production stats by year'!$E:$E,$D213,'IEA production stats by year'!$B:$B,$B213)</f>
        <v>0</v>
      </c>
      <c r="N213" s="45">
        <f>SUMIFS('IEA production stats by year'!W:W,'IEA production stats by year'!$E:$E,$D213,'IEA production stats by year'!$B:$B,$B213)</f>
        <v>0</v>
      </c>
      <c r="O213" s="45">
        <f>SUMIFS('IEA production stats by year'!X:X,'IEA production stats by year'!$E:$E,$D213,'IEA production stats by year'!$B:$B,$B213)</f>
        <v>3.6006</v>
      </c>
      <c r="P213" s="45">
        <f>SUMIFS('IEA production stats by year'!Y:Y,'IEA production stats by year'!$E:$E,$D213,'IEA production stats by year'!$B:$B,$B213)</f>
        <v>7.2012999999999998</v>
      </c>
      <c r="Q213" s="45">
        <f>SUMIFS('IEA production stats by year'!Z:Z,'IEA production stats by year'!$E:$E,$D213,'IEA production stats by year'!$B:$B,$B213)</f>
        <v>7.2012999999999998</v>
      </c>
      <c r="R213" s="45">
        <f>SUMIFS('IEA production stats by year'!AA:AA,'IEA production stats by year'!$E:$E,$D213,'IEA production stats by year'!$B:$B,$B213)</f>
        <v>7.2012999999999998</v>
      </c>
      <c r="S213" s="45">
        <f>SUMIFS('IEA production stats by year'!AB:AB,'IEA production stats by year'!$E:$E,$D213,'IEA production stats by year'!$B:$B,$B213)</f>
        <v>7.2012999999999998</v>
      </c>
      <c r="T213" s="45">
        <f>SUMIFS('IEA production stats by year'!AC:AC,'IEA production stats by year'!$E:$E,$D213,'IEA production stats by year'!$B:$B,$B213)</f>
        <v>7.2012999999999998</v>
      </c>
      <c r="U213" s="45">
        <f>SUMIFS('IEA production stats by year'!AD:AD,'IEA production stats by year'!$E:$E,$D213,'IEA production stats by year'!$B:$B,$B213)</f>
        <v>10.8019</v>
      </c>
      <c r="V213" s="45">
        <f>SUMIFS('IEA production stats by year'!AE:AE,'IEA production stats by year'!$E:$E,$D213,'IEA production stats by year'!$B:$B,$B213)</f>
        <v>14.398400000000001</v>
      </c>
      <c r="W213" s="45">
        <f>SUMIFS('IEA production stats by year'!AF:AF,'IEA production stats by year'!$E:$E,$D213,'IEA production stats by year'!$B:$B,$B213)</f>
        <v>17.999099999999999</v>
      </c>
      <c r="X213" s="45">
        <f>SUMIFS('IEA production stats by year'!AG:AG,'IEA production stats by year'!$E:$E,$D213,'IEA production stats by year'!$B:$B,$B213)</f>
        <v>17.999099999999999</v>
      </c>
      <c r="Y213" s="45">
        <f>SUMIFS('IEA production stats by year'!AH:AH,'IEA production stats by year'!$E:$E,$D213,'IEA production stats by year'!$B:$B,$B213)</f>
        <v>24.4802</v>
      </c>
      <c r="Z213" s="45">
        <f>SUMIFS('IEA production stats by year'!AI:AI,'IEA production stats by year'!$E:$E,$D213,'IEA production stats by year'!$B:$B,$B213)</f>
        <v>24.4802</v>
      </c>
      <c r="AA213" s="45">
        <f>SUMIFS('IEA production stats by year'!AJ:AJ,'IEA production stats by year'!$E:$E,$D213,'IEA production stats by year'!$B:$B,$B213)</f>
        <v>39.958799999999997</v>
      </c>
      <c r="AB213" s="45">
        <f>SUMIFS('IEA production stats by year'!AK:AK,'IEA production stats by year'!$E:$E,$D213,'IEA production stats by year'!$B:$B,$B213)</f>
        <v>39.958799999999997</v>
      </c>
      <c r="AC213" s="45">
        <f>SUMIFS('IEA production stats by year'!AL:AL,'IEA production stats by year'!$E:$E,$D213,'IEA production stats by year'!$B:$B,$B213)</f>
        <v>0</v>
      </c>
      <c r="AD213" s="45"/>
      <c r="AE213" s="45"/>
      <c r="AF213" s="45"/>
      <c r="AG213" s="45"/>
      <c r="AH213" s="45"/>
      <c r="AI213" s="45"/>
      <c r="AJ213" s="45"/>
      <c r="AK213" s="45"/>
      <c r="AL213" s="45"/>
      <c r="AM213" s="45"/>
      <c r="AN213" s="45"/>
      <c r="AO213" s="45"/>
      <c r="AP213" s="45"/>
      <c r="AQ213" s="45"/>
      <c r="AR213" s="45"/>
      <c r="AS213" s="45"/>
      <c r="AT213" s="45"/>
      <c r="AU213" s="45"/>
      <c r="AV213" s="45"/>
      <c r="AW213" s="45"/>
      <c r="AX213" s="45"/>
      <c r="AY213" s="45"/>
      <c r="AZ213" s="45"/>
      <c r="BA213" s="45"/>
      <c r="BB213" s="45"/>
      <c r="BC213" s="45"/>
      <c r="BD213" s="45"/>
      <c r="BE213" s="45"/>
      <c r="BF213" s="45"/>
      <c r="BG213" s="45"/>
      <c r="BH213" s="45"/>
      <c r="BI213" s="45"/>
      <c r="BJ213" s="45"/>
      <c r="BK213" s="45"/>
      <c r="BL213" s="45"/>
      <c r="BM213" s="45"/>
      <c r="BN213" s="45"/>
      <c r="BO213" s="45"/>
      <c r="BP213" s="45"/>
      <c r="BQ213" s="45"/>
      <c r="BR213" s="45"/>
      <c r="BS213" s="45"/>
      <c r="BT213" s="45"/>
      <c r="BU213" s="45"/>
      <c r="BV213" s="45"/>
      <c r="BW213" s="45"/>
      <c r="BX213" s="45"/>
      <c r="BY213" s="45"/>
      <c r="BZ213" s="45"/>
      <c r="CA213" s="45"/>
      <c r="CB213" s="45"/>
      <c r="CC213" s="45"/>
      <c r="CD213" s="45"/>
      <c r="CE213" s="45"/>
      <c r="CF213" s="45"/>
      <c r="CG213" s="45"/>
      <c r="CH213" s="45"/>
      <c r="CI213" s="45"/>
      <c r="CJ213" s="45"/>
      <c r="CK213" s="45"/>
      <c r="CL213" s="45"/>
      <c r="CM213" s="45"/>
      <c r="CN213" s="45"/>
      <c r="CO213" s="45"/>
      <c r="CP213" s="45"/>
      <c r="CQ213" s="45"/>
    </row>
    <row r="214" spans="1:95" hidden="1" x14ac:dyDescent="0.25">
      <c r="A214" s="5" t="str">
        <f>B214&amp;D214</f>
        <v>CIVSOLARTH</v>
      </c>
      <c r="B214" t="s">
        <v>117</v>
      </c>
      <c r="C214" t="str">
        <f>VLOOKUP($B214,'Lookup codes'!$A:$C,2,FALSE)</f>
        <v>Côte d’Ivoire</v>
      </c>
      <c r="D214" t="s">
        <v>614</v>
      </c>
      <c r="E214" t="str">
        <f>VLOOKUP(D214,'Lookup codes'!R:S,2,FALSE)</f>
        <v>Solar Thermal</v>
      </c>
      <c r="F214" t="s">
        <v>794</v>
      </c>
      <c r="G214" t="s">
        <v>528</v>
      </c>
      <c r="H214" s="45">
        <f>SUMIFS('IEA production stats by year'!Q:Q,'IEA production stats by year'!$E:$E,$D214,'IEA production stats by year'!$B:$B,$B214)</f>
        <v>0</v>
      </c>
      <c r="I214" s="45">
        <f>SUMIFS('IEA production stats by year'!R:R,'IEA production stats by year'!$E:$E,$D214,'IEA production stats by year'!$B:$B,$B214)</f>
        <v>0</v>
      </c>
      <c r="J214" s="45">
        <f>SUMIFS('IEA production stats by year'!S:S,'IEA production stats by year'!$E:$E,$D214,'IEA production stats by year'!$B:$B,$B214)</f>
        <v>0</v>
      </c>
      <c r="K214" s="45">
        <f>SUMIFS('IEA production stats by year'!T:T,'IEA production stats by year'!$E:$E,$D214,'IEA production stats by year'!$B:$B,$B214)</f>
        <v>0</v>
      </c>
      <c r="L214" s="45">
        <f>SUMIFS('IEA production stats by year'!U:U,'IEA production stats by year'!$E:$E,$D214,'IEA production stats by year'!$B:$B,$B214)</f>
        <v>0</v>
      </c>
      <c r="M214" s="45">
        <f>SUMIFS('IEA production stats by year'!V:V,'IEA production stats by year'!$E:$E,$D214,'IEA production stats by year'!$B:$B,$B214)</f>
        <v>0</v>
      </c>
      <c r="N214" s="45">
        <f>SUMIFS('IEA production stats by year'!W:W,'IEA production stats by year'!$E:$E,$D214,'IEA production stats by year'!$B:$B,$B214)</f>
        <v>0</v>
      </c>
      <c r="O214" s="45">
        <f>SUMIFS('IEA production stats by year'!X:X,'IEA production stats by year'!$E:$E,$D214,'IEA production stats by year'!$B:$B,$B214)</f>
        <v>0</v>
      </c>
      <c r="P214" s="45">
        <f>SUMIFS('IEA production stats by year'!Y:Y,'IEA production stats by year'!$E:$E,$D214,'IEA production stats by year'!$B:$B,$B214)</f>
        <v>0</v>
      </c>
      <c r="Q214" s="45">
        <f>SUMIFS('IEA production stats by year'!Z:Z,'IEA production stats by year'!$E:$E,$D214,'IEA production stats by year'!$B:$B,$B214)</f>
        <v>0</v>
      </c>
      <c r="R214" s="45">
        <f>SUMIFS('IEA production stats by year'!AA:AA,'IEA production stats by year'!$E:$E,$D214,'IEA production stats by year'!$B:$B,$B214)</f>
        <v>0</v>
      </c>
      <c r="S214" s="45">
        <f>SUMIFS('IEA production stats by year'!AB:AB,'IEA production stats by year'!$E:$E,$D214,'IEA production stats by year'!$B:$B,$B214)</f>
        <v>0</v>
      </c>
      <c r="T214" s="45">
        <f>SUMIFS('IEA production stats by year'!AC:AC,'IEA production stats by year'!$E:$E,$D214,'IEA production stats by year'!$B:$B,$B214)</f>
        <v>0</v>
      </c>
      <c r="U214" s="45">
        <f>SUMIFS('IEA production stats by year'!AD:AD,'IEA production stats by year'!$E:$E,$D214,'IEA production stats by year'!$B:$B,$B214)</f>
        <v>0</v>
      </c>
      <c r="V214" s="45">
        <f>SUMIFS('IEA production stats by year'!AE:AE,'IEA production stats by year'!$E:$E,$D214,'IEA production stats by year'!$B:$B,$B214)</f>
        <v>0</v>
      </c>
      <c r="W214" s="45">
        <f>SUMIFS('IEA production stats by year'!AF:AF,'IEA production stats by year'!$E:$E,$D214,'IEA production stats by year'!$B:$B,$B214)</f>
        <v>0</v>
      </c>
      <c r="X214" s="45">
        <f>SUMIFS('IEA production stats by year'!AG:AG,'IEA production stats by year'!$E:$E,$D214,'IEA production stats by year'!$B:$B,$B214)</f>
        <v>0</v>
      </c>
      <c r="Y214" s="45">
        <f>SUMIFS('IEA production stats by year'!AH:AH,'IEA production stats by year'!$E:$E,$D214,'IEA production stats by year'!$B:$B,$B214)</f>
        <v>0</v>
      </c>
      <c r="Z214" s="45">
        <f>SUMIFS('IEA production stats by year'!AI:AI,'IEA production stats by year'!$E:$E,$D214,'IEA production stats by year'!$B:$B,$B214)</f>
        <v>0</v>
      </c>
      <c r="AA214" s="45">
        <f>SUMIFS('IEA production stats by year'!AJ:AJ,'IEA production stats by year'!$E:$E,$D214,'IEA production stats by year'!$B:$B,$B214)</f>
        <v>0</v>
      </c>
      <c r="AB214" s="45">
        <f>SUMIFS('IEA production stats by year'!AK:AK,'IEA production stats by year'!$E:$E,$D214,'IEA production stats by year'!$B:$B,$B214)</f>
        <v>0</v>
      </c>
      <c r="AC214" s="45">
        <f>SUMIFS('IEA production stats by year'!AL:AL,'IEA production stats by year'!$E:$E,$D214,'IEA production stats by year'!$B:$B,$B214)</f>
        <v>0</v>
      </c>
      <c r="AD214" s="45"/>
      <c r="AE214" s="45"/>
      <c r="AF214" s="45"/>
      <c r="AG214" s="45"/>
      <c r="AH214" s="45"/>
      <c r="AI214" s="45"/>
      <c r="AJ214" s="45"/>
      <c r="AK214" s="45"/>
      <c r="AL214" s="45"/>
      <c r="AM214" s="45"/>
      <c r="AN214" s="45"/>
      <c r="AO214" s="45"/>
      <c r="AP214" s="45"/>
      <c r="AQ214" s="45"/>
      <c r="AR214" s="45"/>
      <c r="AS214" s="45"/>
      <c r="AT214" s="45"/>
      <c r="AU214" s="45"/>
      <c r="AV214" s="45"/>
      <c r="AW214" s="45"/>
      <c r="AX214" s="45"/>
      <c r="AY214" s="45"/>
      <c r="AZ214" s="45"/>
      <c r="BA214" s="45"/>
      <c r="BB214" s="45"/>
      <c r="BC214" s="45"/>
      <c r="BD214" s="45"/>
      <c r="BE214" s="45"/>
      <c r="BF214" s="45"/>
      <c r="BG214" s="45"/>
      <c r="BH214" s="45"/>
      <c r="BI214" s="45"/>
      <c r="BJ214" s="45"/>
      <c r="BK214" s="45"/>
      <c r="BL214" s="45"/>
      <c r="BM214" s="45"/>
      <c r="BN214" s="45"/>
      <c r="BO214" s="45"/>
      <c r="BP214" s="45"/>
      <c r="BQ214" s="45"/>
      <c r="BR214" s="45"/>
      <c r="BS214" s="45"/>
      <c r="BT214" s="45"/>
      <c r="BU214" s="45"/>
      <c r="BV214" s="45"/>
      <c r="BW214" s="45"/>
      <c r="BX214" s="45"/>
      <c r="BY214" s="45"/>
      <c r="BZ214" s="45"/>
      <c r="CA214" s="45"/>
      <c r="CB214" s="45"/>
      <c r="CC214" s="45"/>
      <c r="CD214" s="45"/>
      <c r="CE214" s="45"/>
      <c r="CF214" s="45"/>
      <c r="CG214" s="45"/>
      <c r="CH214" s="45"/>
      <c r="CI214" s="45"/>
      <c r="CJ214" s="45"/>
      <c r="CK214" s="45"/>
      <c r="CL214" s="45"/>
      <c r="CM214" s="45"/>
      <c r="CN214" s="45"/>
      <c r="CO214" s="45"/>
      <c r="CP214" s="45"/>
      <c r="CQ214" s="45"/>
    </row>
    <row r="215" spans="1:95" hidden="1" x14ac:dyDescent="0.25">
      <c r="A215" s="5" t="str">
        <f>B215&amp;D215</f>
        <v>CIVTIDE</v>
      </c>
      <c r="B215" t="s">
        <v>117</v>
      </c>
      <c r="C215" t="str">
        <f>VLOOKUP($B215,'Lookup codes'!$A:$C,2,FALSE)</f>
        <v>Côte d’Ivoire</v>
      </c>
      <c r="D215" t="s">
        <v>616</v>
      </c>
      <c r="E215" t="str">
        <f>VLOOKUP(D215,'Lookup codes'!R:S,2,FALSE)</f>
        <v>Tide, Wave and Ocean</v>
      </c>
      <c r="F215" t="s">
        <v>794</v>
      </c>
      <c r="G215" t="s">
        <v>528</v>
      </c>
      <c r="H215" s="45">
        <f>SUMIFS('IEA production stats by year'!Q:Q,'IEA production stats by year'!$E:$E,$D215,'IEA production stats by year'!$B:$B,$B215)</f>
        <v>0</v>
      </c>
      <c r="I215" s="45">
        <f>SUMIFS('IEA production stats by year'!R:R,'IEA production stats by year'!$E:$E,$D215,'IEA production stats by year'!$B:$B,$B215)</f>
        <v>0</v>
      </c>
      <c r="J215" s="45">
        <f>SUMIFS('IEA production stats by year'!S:S,'IEA production stats by year'!$E:$E,$D215,'IEA production stats by year'!$B:$B,$B215)</f>
        <v>0</v>
      </c>
      <c r="K215" s="45">
        <f>SUMIFS('IEA production stats by year'!T:T,'IEA production stats by year'!$E:$E,$D215,'IEA production stats by year'!$B:$B,$B215)</f>
        <v>0</v>
      </c>
      <c r="L215" s="45">
        <f>SUMIFS('IEA production stats by year'!U:U,'IEA production stats by year'!$E:$E,$D215,'IEA production stats by year'!$B:$B,$B215)</f>
        <v>0</v>
      </c>
      <c r="M215" s="45">
        <f>SUMIFS('IEA production stats by year'!V:V,'IEA production stats by year'!$E:$E,$D215,'IEA production stats by year'!$B:$B,$B215)</f>
        <v>0</v>
      </c>
      <c r="N215" s="45">
        <f>SUMIFS('IEA production stats by year'!W:W,'IEA production stats by year'!$E:$E,$D215,'IEA production stats by year'!$B:$B,$B215)</f>
        <v>0</v>
      </c>
      <c r="O215" s="45">
        <f>SUMIFS('IEA production stats by year'!X:X,'IEA production stats by year'!$E:$E,$D215,'IEA production stats by year'!$B:$B,$B215)</f>
        <v>0</v>
      </c>
      <c r="P215" s="45">
        <f>SUMIFS('IEA production stats by year'!Y:Y,'IEA production stats by year'!$E:$E,$D215,'IEA production stats by year'!$B:$B,$B215)</f>
        <v>0</v>
      </c>
      <c r="Q215" s="45">
        <f>SUMIFS('IEA production stats by year'!Z:Z,'IEA production stats by year'!$E:$E,$D215,'IEA production stats by year'!$B:$B,$B215)</f>
        <v>0</v>
      </c>
      <c r="R215" s="45">
        <f>SUMIFS('IEA production stats by year'!AA:AA,'IEA production stats by year'!$E:$E,$D215,'IEA production stats by year'!$B:$B,$B215)</f>
        <v>0</v>
      </c>
      <c r="S215" s="45">
        <f>SUMIFS('IEA production stats by year'!AB:AB,'IEA production stats by year'!$E:$E,$D215,'IEA production stats by year'!$B:$B,$B215)</f>
        <v>0</v>
      </c>
      <c r="T215" s="45">
        <f>SUMIFS('IEA production stats by year'!AC:AC,'IEA production stats by year'!$E:$E,$D215,'IEA production stats by year'!$B:$B,$B215)</f>
        <v>0</v>
      </c>
      <c r="U215" s="45">
        <f>SUMIFS('IEA production stats by year'!AD:AD,'IEA production stats by year'!$E:$E,$D215,'IEA production stats by year'!$B:$B,$B215)</f>
        <v>0</v>
      </c>
      <c r="V215" s="45">
        <f>SUMIFS('IEA production stats by year'!AE:AE,'IEA production stats by year'!$E:$E,$D215,'IEA production stats by year'!$B:$B,$B215)</f>
        <v>0</v>
      </c>
      <c r="W215" s="45">
        <f>SUMIFS('IEA production stats by year'!AF:AF,'IEA production stats by year'!$E:$E,$D215,'IEA production stats by year'!$B:$B,$B215)</f>
        <v>0</v>
      </c>
      <c r="X215" s="45">
        <f>SUMIFS('IEA production stats by year'!AG:AG,'IEA production stats by year'!$E:$E,$D215,'IEA production stats by year'!$B:$B,$B215)</f>
        <v>0</v>
      </c>
      <c r="Y215" s="45">
        <f>SUMIFS('IEA production stats by year'!AH:AH,'IEA production stats by year'!$E:$E,$D215,'IEA production stats by year'!$B:$B,$B215)</f>
        <v>0</v>
      </c>
      <c r="Z215" s="45">
        <f>SUMIFS('IEA production stats by year'!AI:AI,'IEA production stats by year'!$E:$E,$D215,'IEA production stats by year'!$B:$B,$B215)</f>
        <v>0</v>
      </c>
      <c r="AA215" s="45">
        <f>SUMIFS('IEA production stats by year'!AJ:AJ,'IEA production stats by year'!$E:$E,$D215,'IEA production stats by year'!$B:$B,$B215)</f>
        <v>0</v>
      </c>
      <c r="AB215" s="45">
        <f>SUMIFS('IEA production stats by year'!AK:AK,'IEA production stats by year'!$E:$E,$D215,'IEA production stats by year'!$B:$B,$B215)</f>
        <v>0</v>
      </c>
      <c r="AC215" s="45">
        <f>SUMIFS('IEA production stats by year'!AL:AL,'IEA production stats by year'!$E:$E,$D215,'IEA production stats by year'!$B:$B,$B215)</f>
        <v>0</v>
      </c>
      <c r="AD215" s="45"/>
      <c r="AE215" s="45"/>
      <c r="AF215" s="45"/>
      <c r="AG215" s="45"/>
      <c r="AH215" s="45"/>
      <c r="AI215" s="45"/>
      <c r="AJ215" s="45"/>
      <c r="AK215" s="45"/>
      <c r="AL215" s="45"/>
      <c r="AM215" s="45"/>
      <c r="AN215" s="45"/>
      <c r="AO215" s="45"/>
      <c r="AP215" s="45"/>
      <c r="AQ215" s="45"/>
      <c r="AR215" s="45"/>
      <c r="AS215" s="45"/>
      <c r="AT215" s="45"/>
      <c r="AU215" s="45"/>
      <c r="AV215" s="45"/>
      <c r="AW215" s="45"/>
      <c r="AX215" s="45"/>
      <c r="AY215" s="45"/>
      <c r="AZ215" s="45"/>
      <c r="BA215" s="45"/>
      <c r="BB215" s="45"/>
      <c r="BC215" s="45"/>
      <c r="BD215" s="45"/>
      <c r="BE215" s="45"/>
      <c r="BF215" s="45"/>
      <c r="BG215" s="45"/>
      <c r="BH215" s="45"/>
      <c r="BI215" s="45"/>
      <c r="BJ215" s="45"/>
      <c r="BK215" s="45"/>
      <c r="BL215" s="45"/>
      <c r="BM215" s="45"/>
      <c r="BN215" s="45"/>
      <c r="BO215" s="45"/>
      <c r="BP215" s="45"/>
      <c r="BQ215" s="45"/>
      <c r="BR215" s="45"/>
      <c r="BS215" s="45"/>
      <c r="BT215" s="45"/>
      <c r="BU215" s="45"/>
      <c r="BV215" s="45"/>
      <c r="BW215" s="45"/>
      <c r="BX215" s="45"/>
      <c r="BY215" s="45"/>
      <c r="BZ215" s="45"/>
      <c r="CA215" s="45"/>
      <c r="CB215" s="45"/>
      <c r="CC215" s="45"/>
      <c r="CD215" s="45"/>
      <c r="CE215" s="45"/>
      <c r="CF215" s="45"/>
      <c r="CG215" s="45"/>
      <c r="CH215" s="45"/>
      <c r="CI215" s="45"/>
      <c r="CJ215" s="45"/>
      <c r="CK215" s="45"/>
      <c r="CL215" s="45"/>
      <c r="CM215" s="45"/>
      <c r="CN215" s="45"/>
      <c r="CO215" s="45"/>
      <c r="CP215" s="45"/>
      <c r="CQ215" s="45"/>
    </row>
    <row r="216" spans="1:95" hidden="1" x14ac:dyDescent="0.25">
      <c r="A216" s="5" t="str">
        <f>B216&amp;D216</f>
        <v>CIVWIND</v>
      </c>
      <c r="B216" t="s">
        <v>117</v>
      </c>
      <c r="C216" t="str">
        <f>VLOOKUP($B216,'Lookup codes'!$A:$C,2,FALSE)</f>
        <v>Côte d’Ivoire</v>
      </c>
      <c r="D216" t="s">
        <v>618</v>
      </c>
      <c r="E216" t="str">
        <f>VLOOKUP(D216,'Lookup codes'!R:S,2,FALSE)</f>
        <v>Wind</v>
      </c>
      <c r="F216" t="s">
        <v>794</v>
      </c>
      <c r="G216" t="s">
        <v>528</v>
      </c>
      <c r="H216" s="45">
        <f>SUMIFS('IEA production stats by year'!Q:Q,'IEA production stats by year'!$E:$E,$D216,'IEA production stats by year'!$B:$B,$B216)</f>
        <v>0</v>
      </c>
      <c r="I216" s="45">
        <f>SUMIFS('IEA production stats by year'!R:R,'IEA production stats by year'!$E:$E,$D216,'IEA production stats by year'!$B:$B,$B216)</f>
        <v>0</v>
      </c>
      <c r="J216" s="45">
        <f>SUMIFS('IEA production stats by year'!S:S,'IEA production stats by year'!$E:$E,$D216,'IEA production stats by year'!$B:$B,$B216)</f>
        <v>0</v>
      </c>
      <c r="K216" s="45">
        <f>SUMIFS('IEA production stats by year'!T:T,'IEA production stats by year'!$E:$E,$D216,'IEA production stats by year'!$B:$B,$B216)</f>
        <v>0</v>
      </c>
      <c r="L216" s="45">
        <f>SUMIFS('IEA production stats by year'!U:U,'IEA production stats by year'!$E:$E,$D216,'IEA production stats by year'!$B:$B,$B216)</f>
        <v>0</v>
      </c>
      <c r="M216" s="45">
        <f>SUMIFS('IEA production stats by year'!V:V,'IEA production stats by year'!$E:$E,$D216,'IEA production stats by year'!$B:$B,$B216)</f>
        <v>0</v>
      </c>
      <c r="N216" s="45">
        <f>SUMIFS('IEA production stats by year'!W:W,'IEA production stats by year'!$E:$E,$D216,'IEA production stats by year'!$B:$B,$B216)</f>
        <v>0</v>
      </c>
      <c r="O216" s="45">
        <f>SUMIFS('IEA production stats by year'!X:X,'IEA production stats by year'!$E:$E,$D216,'IEA production stats by year'!$B:$B,$B216)</f>
        <v>0</v>
      </c>
      <c r="P216" s="45">
        <f>SUMIFS('IEA production stats by year'!Y:Y,'IEA production stats by year'!$E:$E,$D216,'IEA production stats by year'!$B:$B,$B216)</f>
        <v>0</v>
      </c>
      <c r="Q216" s="45">
        <f>SUMIFS('IEA production stats by year'!Z:Z,'IEA production stats by year'!$E:$E,$D216,'IEA production stats by year'!$B:$B,$B216)</f>
        <v>0</v>
      </c>
      <c r="R216" s="45">
        <f>SUMIFS('IEA production stats by year'!AA:AA,'IEA production stats by year'!$E:$E,$D216,'IEA production stats by year'!$B:$B,$B216)</f>
        <v>0</v>
      </c>
      <c r="S216" s="45">
        <f>SUMIFS('IEA production stats by year'!AB:AB,'IEA production stats by year'!$E:$E,$D216,'IEA production stats by year'!$B:$B,$B216)</f>
        <v>0</v>
      </c>
      <c r="T216" s="45">
        <f>SUMIFS('IEA production stats by year'!AC:AC,'IEA production stats by year'!$E:$E,$D216,'IEA production stats by year'!$B:$B,$B216)</f>
        <v>0</v>
      </c>
      <c r="U216" s="45">
        <f>SUMIFS('IEA production stats by year'!AD:AD,'IEA production stats by year'!$E:$E,$D216,'IEA production stats by year'!$B:$B,$B216)</f>
        <v>0</v>
      </c>
      <c r="V216" s="45">
        <f>SUMIFS('IEA production stats by year'!AE:AE,'IEA production stats by year'!$E:$E,$D216,'IEA production stats by year'!$B:$B,$B216)</f>
        <v>0</v>
      </c>
      <c r="W216" s="45">
        <f>SUMIFS('IEA production stats by year'!AF:AF,'IEA production stats by year'!$E:$E,$D216,'IEA production stats by year'!$B:$B,$B216)</f>
        <v>0</v>
      </c>
      <c r="X216" s="45">
        <f>SUMIFS('IEA production stats by year'!AG:AG,'IEA production stats by year'!$E:$E,$D216,'IEA production stats by year'!$B:$B,$B216)</f>
        <v>0</v>
      </c>
      <c r="Y216" s="45">
        <f>SUMIFS('IEA production stats by year'!AH:AH,'IEA production stats by year'!$E:$E,$D216,'IEA production stats by year'!$B:$B,$B216)</f>
        <v>0</v>
      </c>
      <c r="Z216" s="45">
        <f>SUMIFS('IEA production stats by year'!AI:AI,'IEA production stats by year'!$E:$E,$D216,'IEA production stats by year'!$B:$B,$B216)</f>
        <v>0</v>
      </c>
      <c r="AA216" s="45">
        <f>SUMIFS('IEA production stats by year'!AJ:AJ,'IEA production stats by year'!$E:$E,$D216,'IEA production stats by year'!$B:$B,$B216)</f>
        <v>0</v>
      </c>
      <c r="AB216" s="45">
        <f>SUMIFS('IEA production stats by year'!AK:AK,'IEA production stats by year'!$E:$E,$D216,'IEA production stats by year'!$B:$B,$B216)</f>
        <v>0</v>
      </c>
      <c r="AC216" s="45">
        <f>SUMIFS('IEA production stats by year'!AL:AL,'IEA production stats by year'!$E:$E,$D216,'IEA production stats by year'!$B:$B,$B216)</f>
        <v>0</v>
      </c>
      <c r="AD216" s="45"/>
      <c r="AE216" s="45"/>
      <c r="AF216" s="45"/>
      <c r="AG216" s="45"/>
      <c r="AH216" s="45"/>
      <c r="AI216" s="45"/>
      <c r="AJ216" s="45"/>
      <c r="AK216" s="45"/>
      <c r="AL216" s="45"/>
      <c r="AM216" s="45"/>
      <c r="AN216" s="45"/>
      <c r="AO216" s="45"/>
      <c r="AP216" s="45"/>
      <c r="AQ216" s="45"/>
      <c r="AR216" s="45"/>
      <c r="AS216" s="45"/>
      <c r="AT216" s="45"/>
      <c r="AU216" s="45"/>
      <c r="AV216" s="45"/>
      <c r="AW216" s="45"/>
      <c r="AX216" s="45"/>
      <c r="AY216" s="45"/>
      <c r="AZ216" s="45"/>
      <c r="BA216" s="45"/>
      <c r="BB216" s="45"/>
      <c r="BC216" s="45"/>
      <c r="BD216" s="45"/>
      <c r="BE216" s="45"/>
      <c r="BF216" s="45"/>
      <c r="BG216" s="45"/>
      <c r="BH216" s="45"/>
      <c r="BI216" s="45"/>
      <c r="BJ216" s="45"/>
      <c r="BK216" s="45"/>
      <c r="BL216" s="45"/>
      <c r="BM216" s="45"/>
      <c r="BN216" s="45"/>
      <c r="BO216" s="45"/>
      <c r="BP216" s="45"/>
      <c r="BQ216" s="45"/>
      <c r="BR216" s="45"/>
      <c r="BS216" s="45"/>
      <c r="BT216" s="45"/>
      <c r="BU216" s="45"/>
      <c r="BV216" s="45"/>
      <c r="BW216" s="45"/>
      <c r="BX216" s="45"/>
      <c r="BY216" s="45"/>
      <c r="BZ216" s="45"/>
      <c r="CA216" s="45"/>
      <c r="CB216" s="45"/>
      <c r="CC216" s="45"/>
      <c r="CD216" s="45"/>
      <c r="CE216" s="45"/>
      <c r="CF216" s="45"/>
      <c r="CG216" s="45"/>
      <c r="CH216" s="45"/>
      <c r="CI216" s="45"/>
      <c r="CJ216" s="45"/>
      <c r="CK216" s="45"/>
      <c r="CL216" s="45"/>
      <c r="CM216" s="45"/>
      <c r="CN216" s="45"/>
      <c r="CO216" s="45"/>
      <c r="CP216" s="45"/>
      <c r="CQ216" s="45"/>
    </row>
    <row r="217" spans="1:95" hidden="1" x14ac:dyDescent="0.25">
      <c r="A217" s="5" t="str">
        <f>B217&amp;D217</f>
        <v>CIVMUNWASTER</v>
      </c>
      <c r="B217" t="s">
        <v>117</v>
      </c>
      <c r="C217" t="str">
        <f>VLOOKUP($B217,'Lookup codes'!$A:$C,2,FALSE)</f>
        <v>Côte d’Ivoire</v>
      </c>
      <c r="D217" t="s">
        <v>622</v>
      </c>
      <c r="E217" t="str">
        <f>VLOOKUP(D217,'Lookup codes'!R:S,2,FALSE)</f>
        <v>Renewable Municipal Waste</v>
      </c>
      <c r="F217" t="s">
        <v>794</v>
      </c>
      <c r="G217" t="s">
        <v>528</v>
      </c>
      <c r="H217" s="45">
        <f>SUMIFS('IEA production stats by year'!Q:Q,'IEA production stats by year'!$E:$E,$D217,'IEA production stats by year'!$B:$B,$B217)</f>
        <v>0</v>
      </c>
      <c r="I217" s="45">
        <f>SUMIFS('IEA production stats by year'!R:R,'IEA production stats by year'!$E:$E,$D217,'IEA production stats by year'!$B:$B,$B217)</f>
        <v>0</v>
      </c>
      <c r="J217" s="45">
        <f>SUMIFS('IEA production stats by year'!S:S,'IEA production stats by year'!$E:$E,$D217,'IEA production stats by year'!$B:$B,$B217)</f>
        <v>0</v>
      </c>
      <c r="K217" s="45">
        <f>SUMIFS('IEA production stats by year'!T:T,'IEA production stats by year'!$E:$E,$D217,'IEA production stats by year'!$B:$B,$B217)</f>
        <v>0</v>
      </c>
      <c r="L217" s="45">
        <f>SUMIFS('IEA production stats by year'!U:U,'IEA production stats by year'!$E:$E,$D217,'IEA production stats by year'!$B:$B,$B217)</f>
        <v>0</v>
      </c>
      <c r="M217" s="45">
        <f>SUMIFS('IEA production stats by year'!V:V,'IEA production stats by year'!$E:$E,$D217,'IEA production stats by year'!$B:$B,$B217)</f>
        <v>0</v>
      </c>
      <c r="N217" s="45">
        <f>SUMIFS('IEA production stats by year'!W:W,'IEA production stats by year'!$E:$E,$D217,'IEA production stats by year'!$B:$B,$B217)</f>
        <v>0</v>
      </c>
      <c r="O217" s="45">
        <f>SUMIFS('IEA production stats by year'!X:X,'IEA production stats by year'!$E:$E,$D217,'IEA production stats by year'!$B:$B,$B217)</f>
        <v>0</v>
      </c>
      <c r="P217" s="45">
        <f>SUMIFS('IEA production stats by year'!Y:Y,'IEA production stats by year'!$E:$E,$D217,'IEA production stats by year'!$B:$B,$B217)</f>
        <v>0</v>
      </c>
      <c r="Q217" s="45">
        <f>SUMIFS('IEA production stats by year'!Z:Z,'IEA production stats by year'!$E:$E,$D217,'IEA production stats by year'!$B:$B,$B217)</f>
        <v>0</v>
      </c>
      <c r="R217" s="45">
        <f>SUMIFS('IEA production stats by year'!AA:AA,'IEA production stats by year'!$E:$E,$D217,'IEA production stats by year'!$B:$B,$B217)</f>
        <v>0</v>
      </c>
      <c r="S217" s="45">
        <f>SUMIFS('IEA production stats by year'!AB:AB,'IEA production stats by year'!$E:$E,$D217,'IEA production stats by year'!$B:$B,$B217)</f>
        <v>0</v>
      </c>
      <c r="T217" s="45">
        <f>SUMIFS('IEA production stats by year'!AC:AC,'IEA production stats by year'!$E:$E,$D217,'IEA production stats by year'!$B:$B,$B217)</f>
        <v>0</v>
      </c>
      <c r="U217" s="45">
        <f>SUMIFS('IEA production stats by year'!AD:AD,'IEA production stats by year'!$E:$E,$D217,'IEA production stats by year'!$B:$B,$B217)</f>
        <v>0</v>
      </c>
      <c r="V217" s="45">
        <f>SUMIFS('IEA production stats by year'!AE:AE,'IEA production stats by year'!$E:$E,$D217,'IEA production stats by year'!$B:$B,$B217)</f>
        <v>0</v>
      </c>
      <c r="W217" s="45">
        <f>SUMIFS('IEA production stats by year'!AF:AF,'IEA production stats by year'!$E:$E,$D217,'IEA production stats by year'!$B:$B,$B217)</f>
        <v>0</v>
      </c>
      <c r="X217" s="45">
        <f>SUMIFS('IEA production stats by year'!AG:AG,'IEA production stats by year'!$E:$E,$D217,'IEA production stats by year'!$B:$B,$B217)</f>
        <v>0</v>
      </c>
      <c r="Y217" s="45">
        <f>SUMIFS('IEA production stats by year'!AH:AH,'IEA production stats by year'!$E:$E,$D217,'IEA production stats by year'!$B:$B,$B217)</f>
        <v>0</v>
      </c>
      <c r="Z217" s="45">
        <f>SUMIFS('IEA production stats by year'!AI:AI,'IEA production stats by year'!$E:$E,$D217,'IEA production stats by year'!$B:$B,$B217)</f>
        <v>0</v>
      </c>
      <c r="AA217" s="45">
        <f>SUMIFS('IEA production stats by year'!AJ:AJ,'IEA production stats by year'!$E:$E,$D217,'IEA production stats by year'!$B:$B,$B217)</f>
        <v>0</v>
      </c>
      <c r="AB217" s="45">
        <f>SUMIFS('IEA production stats by year'!AK:AK,'IEA production stats by year'!$E:$E,$D217,'IEA production stats by year'!$B:$B,$B217)</f>
        <v>0</v>
      </c>
      <c r="AC217" s="45">
        <f>SUMIFS('IEA production stats by year'!AL:AL,'IEA production stats by year'!$E:$E,$D217,'IEA production stats by year'!$B:$B,$B217)</f>
        <v>0</v>
      </c>
      <c r="AD217" s="45"/>
      <c r="AE217" s="45"/>
      <c r="AF217" s="45"/>
      <c r="AG217" s="45"/>
      <c r="AH217" s="45"/>
      <c r="AI217" s="45"/>
      <c r="AJ217" s="45"/>
      <c r="AK217" s="45"/>
      <c r="AL217" s="45"/>
      <c r="AM217" s="45"/>
      <c r="AN217" s="45"/>
      <c r="AO217" s="45"/>
      <c r="AP217" s="45"/>
      <c r="AQ217" s="45"/>
      <c r="AR217" s="45"/>
      <c r="AS217" s="45"/>
      <c r="AT217" s="45"/>
      <c r="AU217" s="45"/>
      <c r="AV217" s="45"/>
      <c r="AW217" s="45"/>
      <c r="AX217" s="45"/>
      <c r="AY217" s="45"/>
      <c r="AZ217" s="45"/>
      <c r="BA217" s="45"/>
      <c r="BB217" s="45"/>
      <c r="BC217" s="45"/>
      <c r="BD217" s="45"/>
      <c r="BE217" s="45"/>
      <c r="BF217" s="45"/>
      <c r="BG217" s="45"/>
      <c r="BH217" s="45"/>
      <c r="BI217" s="45"/>
      <c r="BJ217" s="45"/>
      <c r="BK217" s="45"/>
      <c r="BL217" s="45"/>
      <c r="BM217" s="45"/>
      <c r="BN217" s="45"/>
      <c r="BO217" s="45"/>
      <c r="BP217" s="45"/>
      <c r="BQ217" s="45"/>
      <c r="BR217" s="45"/>
      <c r="BS217" s="45"/>
      <c r="BT217" s="45"/>
      <c r="BU217" s="45"/>
      <c r="BV217" s="45"/>
      <c r="BW217" s="45"/>
      <c r="BX217" s="45"/>
      <c r="BY217" s="45"/>
      <c r="BZ217" s="45"/>
      <c r="CA217" s="45"/>
      <c r="CB217" s="45"/>
      <c r="CC217" s="45"/>
      <c r="CD217" s="45"/>
      <c r="CE217" s="45"/>
      <c r="CF217" s="45"/>
      <c r="CG217" s="45"/>
      <c r="CH217" s="45"/>
      <c r="CI217" s="45"/>
      <c r="CJ217" s="45"/>
      <c r="CK217" s="45"/>
      <c r="CL217" s="45"/>
      <c r="CM217" s="45"/>
      <c r="CN217" s="45"/>
      <c r="CO217" s="45"/>
      <c r="CP217" s="45"/>
      <c r="CQ217" s="45"/>
    </row>
    <row r="218" spans="1:95" hidden="1" x14ac:dyDescent="0.25">
      <c r="A218" s="5" t="str">
        <f>B218&amp;D218</f>
        <v>CIVCHARCOAL</v>
      </c>
      <c r="B218" t="s">
        <v>117</v>
      </c>
      <c r="C218" t="str">
        <f>VLOOKUP($B218,'Lookup codes'!$A:$C,2,FALSE)</f>
        <v>Côte d’Ivoire</v>
      </c>
      <c r="D218" t="s">
        <v>626</v>
      </c>
      <c r="E218" t="str">
        <f>VLOOKUP(D218,'Lookup codes'!R:S,2,FALSE)</f>
        <v>Charcoal</v>
      </c>
      <c r="F218" t="s">
        <v>794</v>
      </c>
      <c r="G218" t="s">
        <v>528</v>
      </c>
      <c r="H218" s="45">
        <f>SUMIFS('IEA production stats by year'!Q:Q,'IEA production stats by year'!$E:$E,$D218,'IEA production stats by year'!$B:$B,$B218)</f>
        <v>0</v>
      </c>
      <c r="I218" s="45">
        <f>SUMIFS('IEA production stats by year'!R:R,'IEA production stats by year'!$E:$E,$D218,'IEA production stats by year'!$B:$B,$B218)</f>
        <v>0</v>
      </c>
      <c r="J218" s="45">
        <f>SUMIFS('IEA production stats by year'!S:S,'IEA production stats by year'!$E:$E,$D218,'IEA production stats by year'!$B:$B,$B218)</f>
        <v>0</v>
      </c>
      <c r="K218" s="45">
        <f>SUMIFS('IEA production stats by year'!T:T,'IEA production stats by year'!$E:$E,$D218,'IEA production stats by year'!$B:$B,$B218)</f>
        <v>0</v>
      </c>
      <c r="L218" s="45">
        <f>SUMIFS('IEA production stats by year'!U:U,'IEA production stats by year'!$E:$E,$D218,'IEA production stats by year'!$B:$B,$B218)</f>
        <v>0</v>
      </c>
      <c r="M218" s="45">
        <f>SUMIFS('IEA production stats by year'!V:V,'IEA production stats by year'!$E:$E,$D218,'IEA production stats by year'!$B:$B,$B218)</f>
        <v>0</v>
      </c>
      <c r="N218" s="45">
        <f>SUMIFS('IEA production stats by year'!W:W,'IEA production stats by year'!$E:$E,$D218,'IEA production stats by year'!$B:$B,$B218)</f>
        <v>0</v>
      </c>
      <c r="O218" s="45">
        <f>SUMIFS('IEA production stats by year'!X:X,'IEA production stats by year'!$E:$E,$D218,'IEA production stats by year'!$B:$B,$B218)</f>
        <v>0</v>
      </c>
      <c r="P218" s="45">
        <f>SUMIFS('IEA production stats by year'!Y:Y,'IEA production stats by year'!$E:$E,$D218,'IEA production stats by year'!$B:$B,$B218)</f>
        <v>0</v>
      </c>
      <c r="Q218" s="45">
        <f>SUMIFS('IEA production stats by year'!Z:Z,'IEA production stats by year'!$E:$E,$D218,'IEA production stats by year'!$B:$B,$B218)</f>
        <v>0</v>
      </c>
      <c r="R218" s="45">
        <f>SUMIFS('IEA production stats by year'!AA:AA,'IEA production stats by year'!$E:$E,$D218,'IEA production stats by year'!$B:$B,$B218)</f>
        <v>0</v>
      </c>
      <c r="S218" s="45">
        <f>SUMIFS('IEA production stats by year'!AB:AB,'IEA production stats by year'!$E:$E,$D218,'IEA production stats by year'!$B:$B,$B218)</f>
        <v>0</v>
      </c>
      <c r="T218" s="45">
        <f>SUMIFS('IEA production stats by year'!AC:AC,'IEA production stats by year'!$E:$E,$D218,'IEA production stats by year'!$B:$B,$B218)</f>
        <v>0</v>
      </c>
      <c r="U218" s="45">
        <f>SUMIFS('IEA production stats by year'!AD:AD,'IEA production stats by year'!$E:$E,$D218,'IEA production stats by year'!$B:$B,$B218)</f>
        <v>0</v>
      </c>
      <c r="V218" s="45">
        <f>SUMIFS('IEA production stats by year'!AE:AE,'IEA production stats by year'!$E:$E,$D218,'IEA production stats by year'!$B:$B,$B218)</f>
        <v>0</v>
      </c>
      <c r="W218" s="45">
        <f>SUMIFS('IEA production stats by year'!AF:AF,'IEA production stats by year'!$E:$E,$D218,'IEA production stats by year'!$B:$B,$B218)</f>
        <v>0</v>
      </c>
      <c r="X218" s="45">
        <f>SUMIFS('IEA production stats by year'!AG:AG,'IEA production stats by year'!$E:$E,$D218,'IEA production stats by year'!$B:$B,$B218)</f>
        <v>0</v>
      </c>
      <c r="Y218" s="45">
        <f>SUMIFS('IEA production stats by year'!AH:AH,'IEA production stats by year'!$E:$E,$D218,'IEA production stats by year'!$B:$B,$B218)</f>
        <v>0</v>
      </c>
      <c r="Z218" s="45">
        <f>SUMIFS('IEA production stats by year'!AI:AI,'IEA production stats by year'!$E:$E,$D218,'IEA production stats by year'!$B:$B,$B218)</f>
        <v>0</v>
      </c>
      <c r="AA218" s="45">
        <f>SUMIFS('IEA production stats by year'!AJ:AJ,'IEA production stats by year'!$E:$E,$D218,'IEA production stats by year'!$B:$B,$B218)</f>
        <v>0</v>
      </c>
      <c r="AB218" s="45">
        <f>SUMIFS('IEA production stats by year'!AK:AK,'IEA production stats by year'!$E:$E,$D218,'IEA production stats by year'!$B:$B,$B218)</f>
        <v>0</v>
      </c>
      <c r="AC218" s="45">
        <f>SUMIFS('IEA production stats by year'!AL:AL,'IEA production stats by year'!$E:$E,$D218,'IEA production stats by year'!$B:$B,$B218)</f>
        <v>0</v>
      </c>
      <c r="AD218" s="45"/>
      <c r="AE218" s="45"/>
      <c r="AF218" s="45"/>
      <c r="AG218" s="45"/>
      <c r="AH218" s="45"/>
      <c r="AI218" s="45"/>
      <c r="AJ218" s="45"/>
      <c r="AK218" s="45"/>
      <c r="AL218" s="45"/>
      <c r="AM218" s="45"/>
      <c r="AN218" s="45"/>
      <c r="AO218" s="45"/>
      <c r="AP218" s="45"/>
      <c r="AQ218" s="45"/>
      <c r="AR218" s="45"/>
      <c r="AS218" s="45"/>
      <c r="AT218" s="45"/>
      <c r="AU218" s="45"/>
      <c r="AV218" s="45"/>
      <c r="AW218" s="45"/>
      <c r="AX218" s="45"/>
      <c r="AY218" s="45"/>
      <c r="AZ218" s="45"/>
      <c r="BA218" s="45"/>
      <c r="BB218" s="45"/>
      <c r="BC218" s="45"/>
      <c r="BD218" s="45"/>
      <c r="BE218" s="45"/>
      <c r="BF218" s="45"/>
      <c r="BG218" s="45"/>
      <c r="BH218" s="45"/>
      <c r="BI218" s="45"/>
      <c r="BJ218" s="45"/>
      <c r="BK218" s="45"/>
      <c r="BL218" s="45"/>
      <c r="BM218" s="45"/>
      <c r="BN218" s="45"/>
      <c r="BO218" s="45"/>
      <c r="BP218" s="45"/>
      <c r="BQ218" s="45"/>
      <c r="BR218" s="45"/>
      <c r="BS218" s="45"/>
      <c r="BT218" s="45"/>
      <c r="BU218" s="45"/>
      <c r="BV218" s="45"/>
      <c r="BW218" s="45"/>
      <c r="BX218" s="45"/>
      <c r="BY218" s="45"/>
      <c r="BZ218" s="45"/>
      <c r="CA218" s="45"/>
      <c r="CB218" s="45"/>
      <c r="CC218" s="45"/>
      <c r="CD218" s="45"/>
      <c r="CE218" s="45"/>
      <c r="CF218" s="45"/>
      <c r="CG218" s="45"/>
      <c r="CH218" s="45"/>
      <c r="CI218" s="45"/>
      <c r="CJ218" s="45"/>
      <c r="CK218" s="45"/>
      <c r="CL218" s="45"/>
      <c r="CM218" s="45"/>
      <c r="CN218" s="45"/>
      <c r="CO218" s="45"/>
      <c r="CP218" s="45"/>
      <c r="CQ218" s="45"/>
    </row>
    <row r="219" spans="1:95" hidden="1" x14ac:dyDescent="0.25">
      <c r="A219" s="5" t="str">
        <f>B219&amp;D219</f>
        <v>CIVBIOGASOL</v>
      </c>
      <c r="B219" t="s">
        <v>117</v>
      </c>
      <c r="C219" t="str">
        <f>VLOOKUP($B219,'Lookup codes'!$A:$C,2,FALSE)</f>
        <v>Côte d’Ivoire</v>
      </c>
      <c r="D219" t="s">
        <v>628</v>
      </c>
      <c r="E219" t="str">
        <f>VLOOKUP(D219,'Lookup codes'!R:S,2,FALSE)</f>
        <v>Biogasoline</v>
      </c>
      <c r="F219" t="s">
        <v>794</v>
      </c>
      <c r="G219" t="s">
        <v>528</v>
      </c>
      <c r="H219" s="45">
        <f>SUMIFS('IEA production stats by year'!Q:Q,'IEA production stats by year'!$E:$E,$D219,'IEA production stats by year'!$B:$B,$B219)</f>
        <v>0</v>
      </c>
      <c r="I219" s="45">
        <f>SUMIFS('IEA production stats by year'!R:R,'IEA production stats by year'!$E:$E,$D219,'IEA production stats by year'!$B:$B,$B219)</f>
        <v>0</v>
      </c>
      <c r="J219" s="45">
        <f>SUMIFS('IEA production stats by year'!S:S,'IEA production stats by year'!$E:$E,$D219,'IEA production stats by year'!$B:$B,$B219)</f>
        <v>0</v>
      </c>
      <c r="K219" s="45">
        <f>SUMIFS('IEA production stats by year'!T:T,'IEA production stats by year'!$E:$E,$D219,'IEA production stats by year'!$B:$B,$B219)</f>
        <v>0</v>
      </c>
      <c r="L219" s="45">
        <f>SUMIFS('IEA production stats by year'!U:U,'IEA production stats by year'!$E:$E,$D219,'IEA production stats by year'!$B:$B,$B219)</f>
        <v>0</v>
      </c>
      <c r="M219" s="45">
        <f>SUMIFS('IEA production stats by year'!V:V,'IEA production stats by year'!$E:$E,$D219,'IEA production stats by year'!$B:$B,$B219)</f>
        <v>0</v>
      </c>
      <c r="N219" s="45">
        <f>SUMIFS('IEA production stats by year'!W:W,'IEA production stats by year'!$E:$E,$D219,'IEA production stats by year'!$B:$B,$B219)</f>
        <v>0</v>
      </c>
      <c r="O219" s="45">
        <f>SUMIFS('IEA production stats by year'!X:X,'IEA production stats by year'!$E:$E,$D219,'IEA production stats by year'!$B:$B,$B219)</f>
        <v>0</v>
      </c>
      <c r="P219" s="45">
        <f>SUMIFS('IEA production stats by year'!Y:Y,'IEA production stats by year'!$E:$E,$D219,'IEA production stats by year'!$B:$B,$B219)</f>
        <v>0</v>
      </c>
      <c r="Q219" s="45">
        <f>SUMIFS('IEA production stats by year'!Z:Z,'IEA production stats by year'!$E:$E,$D219,'IEA production stats by year'!$B:$B,$B219)</f>
        <v>0</v>
      </c>
      <c r="R219" s="45">
        <f>SUMIFS('IEA production stats by year'!AA:AA,'IEA production stats by year'!$E:$E,$D219,'IEA production stats by year'!$B:$B,$B219)</f>
        <v>0</v>
      </c>
      <c r="S219" s="45">
        <f>SUMIFS('IEA production stats by year'!AB:AB,'IEA production stats by year'!$E:$E,$D219,'IEA production stats by year'!$B:$B,$B219)</f>
        <v>0</v>
      </c>
      <c r="T219" s="45">
        <f>SUMIFS('IEA production stats by year'!AC:AC,'IEA production stats by year'!$E:$E,$D219,'IEA production stats by year'!$B:$B,$B219)</f>
        <v>0</v>
      </c>
      <c r="U219" s="45">
        <f>SUMIFS('IEA production stats by year'!AD:AD,'IEA production stats by year'!$E:$E,$D219,'IEA production stats by year'!$B:$B,$B219)</f>
        <v>0</v>
      </c>
      <c r="V219" s="45">
        <f>SUMIFS('IEA production stats by year'!AE:AE,'IEA production stats by year'!$E:$E,$D219,'IEA production stats by year'!$B:$B,$B219)</f>
        <v>0</v>
      </c>
      <c r="W219" s="45">
        <f>SUMIFS('IEA production stats by year'!AF:AF,'IEA production stats by year'!$E:$E,$D219,'IEA production stats by year'!$B:$B,$B219)</f>
        <v>0</v>
      </c>
      <c r="X219" s="45">
        <f>SUMIFS('IEA production stats by year'!AG:AG,'IEA production stats by year'!$E:$E,$D219,'IEA production stats by year'!$B:$B,$B219)</f>
        <v>0</v>
      </c>
      <c r="Y219" s="45">
        <f>SUMIFS('IEA production stats by year'!AH:AH,'IEA production stats by year'!$E:$E,$D219,'IEA production stats by year'!$B:$B,$B219)</f>
        <v>0</v>
      </c>
      <c r="Z219" s="45">
        <f>SUMIFS('IEA production stats by year'!AI:AI,'IEA production stats by year'!$E:$E,$D219,'IEA production stats by year'!$B:$B,$B219)</f>
        <v>0</v>
      </c>
      <c r="AA219" s="45">
        <f>SUMIFS('IEA production stats by year'!AJ:AJ,'IEA production stats by year'!$E:$E,$D219,'IEA production stats by year'!$B:$B,$B219)</f>
        <v>0</v>
      </c>
      <c r="AB219" s="45">
        <f>SUMIFS('IEA production stats by year'!AK:AK,'IEA production stats by year'!$E:$E,$D219,'IEA production stats by year'!$B:$B,$B219)</f>
        <v>0</v>
      </c>
      <c r="AC219" s="45">
        <f>SUMIFS('IEA production stats by year'!AL:AL,'IEA production stats by year'!$E:$E,$D219,'IEA production stats by year'!$B:$B,$B219)</f>
        <v>0</v>
      </c>
      <c r="AD219" s="45"/>
      <c r="AE219" s="45"/>
      <c r="AF219" s="45"/>
      <c r="AG219" s="45"/>
      <c r="AH219" s="45"/>
      <c r="AI219" s="45"/>
      <c r="AJ219" s="45"/>
      <c r="AK219" s="45"/>
      <c r="AL219" s="45"/>
      <c r="AM219" s="45"/>
      <c r="AN219" s="45"/>
      <c r="AO219" s="45"/>
      <c r="AP219" s="45"/>
      <c r="AQ219" s="45"/>
      <c r="AR219" s="45"/>
      <c r="AS219" s="45"/>
      <c r="AT219" s="45"/>
      <c r="AU219" s="45"/>
      <c r="AV219" s="45"/>
      <c r="AW219" s="45"/>
      <c r="AX219" s="45"/>
      <c r="AY219" s="45"/>
      <c r="AZ219" s="45"/>
      <c r="BA219" s="45"/>
      <c r="BB219" s="45"/>
      <c r="BC219" s="45"/>
      <c r="BD219" s="45"/>
      <c r="BE219" s="45"/>
      <c r="BF219" s="45"/>
      <c r="BG219" s="45"/>
      <c r="BH219" s="45"/>
      <c r="BI219" s="45"/>
      <c r="BJ219" s="45"/>
      <c r="BK219" s="45"/>
      <c r="BL219" s="45"/>
      <c r="BM219" s="45"/>
      <c r="BN219" s="45"/>
      <c r="BO219" s="45"/>
      <c r="BP219" s="45"/>
      <c r="BQ219" s="45"/>
      <c r="BR219" s="45"/>
      <c r="BS219" s="45"/>
      <c r="BT219" s="45"/>
      <c r="BU219" s="45"/>
      <c r="BV219" s="45"/>
      <c r="BW219" s="45"/>
      <c r="BX219" s="45"/>
      <c r="BY219" s="45"/>
      <c r="BZ219" s="45"/>
      <c r="CA219" s="45"/>
      <c r="CB219" s="45"/>
      <c r="CC219" s="45"/>
      <c r="CD219" s="45"/>
      <c r="CE219" s="45"/>
      <c r="CF219" s="45"/>
      <c r="CG219" s="45"/>
      <c r="CH219" s="45"/>
      <c r="CI219" s="45"/>
      <c r="CJ219" s="45"/>
      <c r="CK219" s="45"/>
      <c r="CL219" s="45"/>
      <c r="CM219" s="45"/>
      <c r="CN219" s="45"/>
      <c r="CO219" s="45"/>
      <c r="CP219" s="45"/>
      <c r="CQ219" s="45"/>
    </row>
    <row r="220" spans="1:95" hidden="1" x14ac:dyDescent="0.25">
      <c r="A220" s="5" t="str">
        <f>B220&amp;D220</f>
        <v>CIVBIODIESEL</v>
      </c>
      <c r="B220" t="s">
        <v>117</v>
      </c>
      <c r="C220" t="str">
        <f>VLOOKUP($B220,'Lookup codes'!$A:$C,2,FALSE)</f>
        <v>Côte d’Ivoire</v>
      </c>
      <c r="D220" t="s">
        <v>630</v>
      </c>
      <c r="E220" t="str">
        <f>VLOOKUP(D220,'Lookup codes'!R:S,2,FALSE)</f>
        <v>Biodiesel</v>
      </c>
      <c r="F220" t="s">
        <v>794</v>
      </c>
      <c r="G220" t="s">
        <v>528</v>
      </c>
      <c r="H220" s="45">
        <f>SUMIFS('IEA production stats by year'!Q:Q,'IEA production stats by year'!$E:$E,$D220,'IEA production stats by year'!$B:$B,$B220)</f>
        <v>0</v>
      </c>
      <c r="I220" s="45">
        <f>SUMIFS('IEA production stats by year'!R:R,'IEA production stats by year'!$E:$E,$D220,'IEA production stats by year'!$B:$B,$B220)</f>
        <v>0</v>
      </c>
      <c r="J220" s="45">
        <f>SUMIFS('IEA production stats by year'!S:S,'IEA production stats by year'!$E:$E,$D220,'IEA production stats by year'!$B:$B,$B220)</f>
        <v>0</v>
      </c>
      <c r="K220" s="45">
        <f>SUMIFS('IEA production stats by year'!T:T,'IEA production stats by year'!$E:$E,$D220,'IEA production stats by year'!$B:$B,$B220)</f>
        <v>0</v>
      </c>
      <c r="L220" s="45">
        <f>SUMIFS('IEA production stats by year'!U:U,'IEA production stats by year'!$E:$E,$D220,'IEA production stats by year'!$B:$B,$B220)</f>
        <v>0</v>
      </c>
      <c r="M220" s="45">
        <f>SUMIFS('IEA production stats by year'!V:V,'IEA production stats by year'!$E:$E,$D220,'IEA production stats by year'!$B:$B,$B220)</f>
        <v>0</v>
      </c>
      <c r="N220" s="45">
        <f>SUMIFS('IEA production stats by year'!W:W,'IEA production stats by year'!$E:$E,$D220,'IEA production stats by year'!$B:$B,$B220)</f>
        <v>0</v>
      </c>
      <c r="O220" s="45">
        <f>SUMIFS('IEA production stats by year'!X:X,'IEA production stats by year'!$E:$E,$D220,'IEA production stats by year'!$B:$B,$B220)</f>
        <v>0</v>
      </c>
      <c r="P220" s="45">
        <f>SUMIFS('IEA production stats by year'!Y:Y,'IEA production stats by year'!$E:$E,$D220,'IEA production stats by year'!$B:$B,$B220)</f>
        <v>0</v>
      </c>
      <c r="Q220" s="45">
        <f>SUMIFS('IEA production stats by year'!Z:Z,'IEA production stats by year'!$E:$E,$D220,'IEA production stats by year'!$B:$B,$B220)</f>
        <v>0</v>
      </c>
      <c r="R220" s="45">
        <f>SUMIFS('IEA production stats by year'!AA:AA,'IEA production stats by year'!$E:$E,$D220,'IEA production stats by year'!$B:$B,$B220)</f>
        <v>0</v>
      </c>
      <c r="S220" s="45">
        <f>SUMIFS('IEA production stats by year'!AB:AB,'IEA production stats by year'!$E:$E,$D220,'IEA production stats by year'!$B:$B,$B220)</f>
        <v>0</v>
      </c>
      <c r="T220" s="45">
        <f>SUMIFS('IEA production stats by year'!AC:AC,'IEA production stats by year'!$E:$E,$D220,'IEA production stats by year'!$B:$B,$B220)</f>
        <v>0</v>
      </c>
      <c r="U220" s="45">
        <f>SUMIFS('IEA production stats by year'!AD:AD,'IEA production stats by year'!$E:$E,$D220,'IEA production stats by year'!$B:$B,$B220)</f>
        <v>0</v>
      </c>
      <c r="V220" s="45">
        <f>SUMIFS('IEA production stats by year'!AE:AE,'IEA production stats by year'!$E:$E,$D220,'IEA production stats by year'!$B:$B,$B220)</f>
        <v>0</v>
      </c>
      <c r="W220" s="45">
        <f>SUMIFS('IEA production stats by year'!AF:AF,'IEA production stats by year'!$E:$E,$D220,'IEA production stats by year'!$B:$B,$B220)</f>
        <v>0</v>
      </c>
      <c r="X220" s="45">
        <f>SUMIFS('IEA production stats by year'!AG:AG,'IEA production stats by year'!$E:$E,$D220,'IEA production stats by year'!$B:$B,$B220)</f>
        <v>0</v>
      </c>
      <c r="Y220" s="45">
        <f>SUMIFS('IEA production stats by year'!AH:AH,'IEA production stats by year'!$E:$E,$D220,'IEA production stats by year'!$B:$B,$B220)</f>
        <v>0</v>
      </c>
      <c r="Z220" s="45">
        <f>SUMIFS('IEA production stats by year'!AI:AI,'IEA production stats by year'!$E:$E,$D220,'IEA production stats by year'!$B:$B,$B220)</f>
        <v>0</v>
      </c>
      <c r="AA220" s="45">
        <f>SUMIFS('IEA production stats by year'!AJ:AJ,'IEA production stats by year'!$E:$E,$D220,'IEA production stats by year'!$B:$B,$B220)</f>
        <v>0</v>
      </c>
      <c r="AB220" s="45">
        <f>SUMIFS('IEA production stats by year'!AK:AK,'IEA production stats by year'!$E:$E,$D220,'IEA production stats by year'!$B:$B,$B220)</f>
        <v>0</v>
      </c>
      <c r="AC220" s="45">
        <f>SUMIFS('IEA production stats by year'!AL:AL,'IEA production stats by year'!$E:$E,$D220,'IEA production stats by year'!$B:$B,$B220)</f>
        <v>0</v>
      </c>
      <c r="AD220" s="45"/>
      <c r="AE220" s="45"/>
      <c r="AF220" s="45"/>
      <c r="AG220" s="45"/>
      <c r="AH220" s="45"/>
      <c r="AI220" s="45"/>
      <c r="AJ220" s="45"/>
      <c r="AK220" s="45"/>
      <c r="AL220" s="45"/>
      <c r="AM220" s="45"/>
      <c r="AN220" s="45"/>
      <c r="AO220" s="45"/>
      <c r="AP220" s="45"/>
      <c r="AQ220" s="45"/>
      <c r="AR220" s="45"/>
      <c r="AS220" s="45"/>
      <c r="AT220" s="45"/>
      <c r="AU220" s="45"/>
      <c r="AV220" s="45"/>
      <c r="AW220" s="45"/>
      <c r="AX220" s="45"/>
      <c r="AY220" s="45"/>
      <c r="AZ220" s="45"/>
      <c r="BA220" s="45"/>
      <c r="BB220" s="45"/>
      <c r="BC220" s="45"/>
      <c r="BD220" s="45"/>
      <c r="BE220" s="45"/>
      <c r="BF220" s="45"/>
      <c r="BG220" s="45"/>
      <c r="BH220" s="45"/>
      <c r="BI220" s="45"/>
      <c r="BJ220" s="45"/>
      <c r="BK220" s="45"/>
      <c r="BL220" s="45"/>
      <c r="BM220" s="45"/>
      <c r="BN220" s="45"/>
      <c r="BO220" s="45"/>
      <c r="BP220" s="45"/>
      <c r="BQ220" s="45"/>
      <c r="BR220" s="45"/>
      <c r="BS220" s="45"/>
      <c r="BT220" s="45"/>
      <c r="BU220" s="45"/>
      <c r="BV220" s="45"/>
      <c r="BW220" s="45"/>
      <c r="BX220" s="45"/>
      <c r="BY220" s="45"/>
      <c r="BZ220" s="45"/>
      <c r="CA220" s="45"/>
      <c r="CB220" s="45"/>
      <c r="CC220" s="45"/>
      <c r="CD220" s="45"/>
      <c r="CE220" s="45"/>
      <c r="CF220" s="45"/>
      <c r="CG220" s="45"/>
      <c r="CH220" s="45"/>
      <c r="CI220" s="45"/>
      <c r="CJ220" s="45"/>
      <c r="CK220" s="45"/>
      <c r="CL220" s="45"/>
      <c r="CM220" s="45"/>
      <c r="CN220" s="45"/>
      <c r="CO220" s="45"/>
      <c r="CP220" s="45"/>
      <c r="CQ220" s="45"/>
    </row>
    <row r="221" spans="1:95" hidden="1" x14ac:dyDescent="0.25">
      <c r="A221" s="5" t="str">
        <f>B221&amp;D221</f>
        <v>CIVOBIOLIQ</v>
      </c>
      <c r="B221" t="s">
        <v>117</v>
      </c>
      <c r="C221" t="str">
        <f>VLOOKUP($B221,'Lookup codes'!$A:$C,2,FALSE)</f>
        <v>Côte d’Ivoire</v>
      </c>
      <c r="D221" t="s">
        <v>632</v>
      </c>
      <c r="E221" t="str">
        <f>VLOOKUP(D221,'Lookup codes'!R:S,2,FALSE)</f>
        <v>Other Liquid Biofuels</v>
      </c>
      <c r="F221" t="s">
        <v>794</v>
      </c>
      <c r="G221" t="s">
        <v>528</v>
      </c>
      <c r="H221" s="45">
        <f>SUMIFS('IEA production stats by year'!Q:Q,'IEA production stats by year'!$E:$E,$D221,'IEA production stats by year'!$B:$B,$B221)</f>
        <v>0</v>
      </c>
      <c r="I221" s="45">
        <f>SUMIFS('IEA production stats by year'!R:R,'IEA production stats by year'!$E:$E,$D221,'IEA production stats by year'!$B:$B,$B221)</f>
        <v>0</v>
      </c>
      <c r="J221" s="45">
        <f>SUMIFS('IEA production stats by year'!S:S,'IEA production stats by year'!$E:$E,$D221,'IEA production stats by year'!$B:$B,$B221)</f>
        <v>0</v>
      </c>
      <c r="K221" s="45">
        <f>SUMIFS('IEA production stats by year'!T:T,'IEA production stats by year'!$E:$E,$D221,'IEA production stats by year'!$B:$B,$B221)</f>
        <v>0</v>
      </c>
      <c r="L221" s="45">
        <f>SUMIFS('IEA production stats by year'!U:U,'IEA production stats by year'!$E:$E,$D221,'IEA production stats by year'!$B:$B,$B221)</f>
        <v>0</v>
      </c>
      <c r="M221" s="45">
        <f>SUMIFS('IEA production stats by year'!V:V,'IEA production stats by year'!$E:$E,$D221,'IEA production stats by year'!$B:$B,$B221)</f>
        <v>0</v>
      </c>
      <c r="N221" s="45">
        <f>SUMIFS('IEA production stats by year'!W:W,'IEA production stats by year'!$E:$E,$D221,'IEA production stats by year'!$B:$B,$B221)</f>
        <v>0</v>
      </c>
      <c r="O221" s="45">
        <f>SUMIFS('IEA production stats by year'!X:X,'IEA production stats by year'!$E:$E,$D221,'IEA production stats by year'!$B:$B,$B221)</f>
        <v>0</v>
      </c>
      <c r="P221" s="45">
        <f>SUMIFS('IEA production stats by year'!Y:Y,'IEA production stats by year'!$E:$E,$D221,'IEA production stats by year'!$B:$B,$B221)</f>
        <v>0</v>
      </c>
      <c r="Q221" s="45">
        <f>SUMIFS('IEA production stats by year'!Z:Z,'IEA production stats by year'!$E:$E,$D221,'IEA production stats by year'!$B:$B,$B221)</f>
        <v>0</v>
      </c>
      <c r="R221" s="45">
        <f>SUMIFS('IEA production stats by year'!AA:AA,'IEA production stats by year'!$E:$E,$D221,'IEA production stats by year'!$B:$B,$B221)</f>
        <v>0</v>
      </c>
      <c r="S221" s="45">
        <f>SUMIFS('IEA production stats by year'!AB:AB,'IEA production stats by year'!$E:$E,$D221,'IEA production stats by year'!$B:$B,$B221)</f>
        <v>0</v>
      </c>
      <c r="T221" s="45">
        <f>SUMIFS('IEA production stats by year'!AC:AC,'IEA production stats by year'!$E:$E,$D221,'IEA production stats by year'!$B:$B,$B221)</f>
        <v>0</v>
      </c>
      <c r="U221" s="45">
        <f>SUMIFS('IEA production stats by year'!AD:AD,'IEA production stats by year'!$E:$E,$D221,'IEA production stats by year'!$B:$B,$B221)</f>
        <v>0</v>
      </c>
      <c r="V221" s="45">
        <f>SUMIFS('IEA production stats by year'!AE:AE,'IEA production stats by year'!$E:$E,$D221,'IEA production stats by year'!$B:$B,$B221)</f>
        <v>0</v>
      </c>
      <c r="W221" s="45">
        <f>SUMIFS('IEA production stats by year'!AF:AF,'IEA production stats by year'!$E:$E,$D221,'IEA production stats by year'!$B:$B,$B221)</f>
        <v>0</v>
      </c>
      <c r="X221" s="45">
        <f>SUMIFS('IEA production stats by year'!AG:AG,'IEA production stats by year'!$E:$E,$D221,'IEA production stats by year'!$B:$B,$B221)</f>
        <v>0</v>
      </c>
      <c r="Y221" s="45">
        <f>SUMIFS('IEA production stats by year'!AH:AH,'IEA production stats by year'!$E:$E,$D221,'IEA production stats by year'!$B:$B,$B221)</f>
        <v>0</v>
      </c>
      <c r="Z221" s="45">
        <f>SUMIFS('IEA production stats by year'!AI:AI,'IEA production stats by year'!$E:$E,$D221,'IEA production stats by year'!$B:$B,$B221)</f>
        <v>0</v>
      </c>
      <c r="AA221" s="45">
        <f>SUMIFS('IEA production stats by year'!AJ:AJ,'IEA production stats by year'!$E:$E,$D221,'IEA production stats by year'!$B:$B,$B221)</f>
        <v>0</v>
      </c>
      <c r="AB221" s="45">
        <f>SUMIFS('IEA production stats by year'!AK:AK,'IEA production stats by year'!$E:$E,$D221,'IEA production stats by year'!$B:$B,$B221)</f>
        <v>0</v>
      </c>
      <c r="AC221" s="45">
        <f>SUMIFS('IEA production stats by year'!AL:AL,'IEA production stats by year'!$E:$E,$D221,'IEA production stats by year'!$B:$B,$B221)</f>
        <v>0</v>
      </c>
      <c r="AD221" s="45"/>
      <c r="AE221" s="45"/>
      <c r="AF221" s="45"/>
      <c r="AG221" s="45"/>
      <c r="AH221" s="45"/>
      <c r="AI221" s="45"/>
      <c r="AJ221" s="45"/>
      <c r="AK221" s="45"/>
      <c r="AL221" s="45"/>
      <c r="AM221" s="45"/>
      <c r="AN221" s="45"/>
      <c r="AO221" s="45"/>
      <c r="AP221" s="45"/>
      <c r="AQ221" s="45"/>
      <c r="AR221" s="45"/>
      <c r="AS221" s="45"/>
      <c r="AT221" s="45"/>
      <c r="AU221" s="45"/>
      <c r="AV221" s="45"/>
      <c r="AW221" s="45"/>
      <c r="AX221" s="45"/>
      <c r="AY221" s="45"/>
      <c r="AZ221" s="45"/>
      <c r="BA221" s="45"/>
      <c r="BB221" s="45"/>
      <c r="BC221" s="45"/>
      <c r="BD221" s="45"/>
      <c r="BE221" s="45"/>
      <c r="BF221" s="45"/>
      <c r="BG221" s="45"/>
      <c r="BH221" s="45"/>
      <c r="BI221" s="45"/>
      <c r="BJ221" s="45"/>
      <c r="BK221" s="45"/>
      <c r="BL221" s="45"/>
      <c r="BM221" s="45"/>
      <c r="BN221" s="45"/>
      <c r="BO221" s="45"/>
      <c r="BP221" s="45"/>
      <c r="BQ221" s="45"/>
      <c r="BR221" s="45"/>
      <c r="BS221" s="45"/>
      <c r="BT221" s="45"/>
      <c r="BU221" s="45"/>
      <c r="BV221" s="45"/>
      <c r="BW221" s="45"/>
      <c r="BX221" s="45"/>
      <c r="BY221" s="45"/>
      <c r="BZ221" s="45"/>
      <c r="CA221" s="45"/>
      <c r="CB221" s="45"/>
      <c r="CC221" s="45"/>
      <c r="CD221" s="45"/>
      <c r="CE221" s="45"/>
      <c r="CF221" s="45"/>
      <c r="CG221" s="45"/>
      <c r="CH221" s="45"/>
      <c r="CI221" s="45"/>
      <c r="CJ221" s="45"/>
      <c r="CK221" s="45"/>
      <c r="CL221" s="45"/>
      <c r="CM221" s="45"/>
      <c r="CN221" s="45"/>
      <c r="CO221" s="45"/>
      <c r="CP221" s="45"/>
      <c r="CQ221" s="45"/>
    </row>
    <row r="222" spans="1:95" hidden="1" x14ac:dyDescent="0.25">
      <c r="A222" s="5" t="str">
        <f>B222&amp;D222</f>
        <v>CIVPRIMSBIO</v>
      </c>
      <c r="B222" t="s">
        <v>117</v>
      </c>
      <c r="C222" t="str">
        <f>VLOOKUP($B222,'Lookup codes'!$A:$C,2,FALSE)</f>
        <v>Côte d’Ivoire</v>
      </c>
      <c r="D222" t="s">
        <v>634</v>
      </c>
      <c r="E222" t="str">
        <f>VLOOKUP(D222,'Lookup codes'!R:S,2,FALSE)</f>
        <v>Solid Biofuel excluding charcoal</v>
      </c>
      <c r="F222" t="s">
        <v>794</v>
      </c>
      <c r="G222" t="s">
        <v>528</v>
      </c>
      <c r="H222" s="45">
        <f>SUMIFS('IEA production stats by year'!Q:Q,'IEA production stats by year'!$E:$E,$D222,'IEA production stats by year'!$B:$B,$B222)</f>
        <v>176866.99919999999</v>
      </c>
      <c r="I222" s="45">
        <f>SUMIFS('IEA production stats by year'!R:R,'IEA production stats by year'!$E:$E,$D222,'IEA production stats by year'!$B:$B,$B222)</f>
        <v>177344.0013</v>
      </c>
      <c r="J222" s="45">
        <f>SUMIFS('IEA production stats by year'!S:S,'IEA production stats by year'!$E:$E,$D222,'IEA production stats by year'!$B:$B,$B222)</f>
        <v>181068.00080000001</v>
      </c>
      <c r="K222" s="45">
        <f>SUMIFS('IEA production stats by year'!T:T,'IEA production stats by year'!$E:$E,$D222,'IEA production stats by year'!$B:$B,$B222)</f>
        <v>184689.00080000001</v>
      </c>
      <c r="L222" s="45">
        <f>SUMIFS('IEA production stats by year'!U:U,'IEA production stats by year'!$E:$E,$D222,'IEA production stats by year'!$B:$B,$B222)</f>
        <v>291104.00050000002</v>
      </c>
      <c r="M222" s="45">
        <f>SUMIFS('IEA production stats by year'!V:V,'IEA production stats by year'!$E:$E,$D222,'IEA production stats by year'!$B:$B,$B222)</f>
        <v>300370.0001</v>
      </c>
      <c r="N222" s="45">
        <f>SUMIFS('IEA production stats by year'!W:W,'IEA production stats by year'!$E:$E,$D222,'IEA production stats by year'!$B:$B,$B222)</f>
        <v>309527.00060000003</v>
      </c>
      <c r="O222" s="45">
        <f>SUMIFS('IEA production stats by year'!X:X,'IEA production stats by year'!$E:$E,$D222,'IEA production stats by year'!$B:$B,$B222)</f>
        <v>319229.00109999999</v>
      </c>
      <c r="P222" s="45">
        <f>SUMIFS('IEA production stats by year'!Y:Y,'IEA production stats by year'!$E:$E,$D222,'IEA production stats by year'!$B:$B,$B222)</f>
        <v>318330.99949999998</v>
      </c>
      <c r="Q222" s="45">
        <f>SUMIFS('IEA production stats by year'!Z:Z,'IEA production stats by year'!$E:$E,$D222,'IEA production stats by year'!$B:$B,$B222)</f>
        <v>297530.99800000002</v>
      </c>
      <c r="R222" s="45">
        <f>SUMIFS('IEA production stats by year'!AA:AA,'IEA production stats by year'!$E:$E,$D222,'IEA production stats by year'!$B:$B,$B222)</f>
        <v>244539.0012</v>
      </c>
      <c r="S222" s="45">
        <f>SUMIFS('IEA production stats by year'!AB:AB,'IEA production stats by year'!$E:$E,$D222,'IEA production stats by year'!$B:$B,$B222)</f>
        <v>290562.99890000001</v>
      </c>
      <c r="T222" s="45">
        <f>SUMIFS('IEA production stats by year'!AC:AC,'IEA production stats by year'!$E:$E,$D222,'IEA production stats by year'!$B:$B,$B222)</f>
        <v>299592.00060000003</v>
      </c>
      <c r="U222" s="45">
        <f>SUMIFS('IEA production stats by year'!AD:AD,'IEA production stats by year'!$E:$E,$D222,'IEA production stats by year'!$B:$B,$B222)</f>
        <v>293485.0001</v>
      </c>
      <c r="V222" s="45">
        <f>SUMIFS('IEA production stats by year'!AE:AE,'IEA production stats by year'!$E:$E,$D222,'IEA production stats by year'!$B:$B,$B222)</f>
        <v>301177.99810000003</v>
      </c>
      <c r="W222" s="45">
        <f>SUMIFS('IEA production stats by year'!AF:AF,'IEA production stats by year'!$E:$E,$D222,'IEA production stats by year'!$B:$B,$B222)</f>
        <v>261775.9982</v>
      </c>
      <c r="X222" s="45">
        <f>SUMIFS('IEA production stats by year'!AG:AG,'IEA production stats by year'!$E:$E,$D222,'IEA production stats by year'!$B:$B,$B222)</f>
        <v>268122.99859999999</v>
      </c>
      <c r="Y222" s="45">
        <f>SUMIFS('IEA production stats by year'!AH:AH,'IEA production stats by year'!$E:$E,$D222,'IEA production stats by year'!$B:$B,$B222)</f>
        <v>264415.49089999998</v>
      </c>
      <c r="Z222" s="45">
        <f>SUMIFS('IEA production stats by year'!AI:AI,'IEA production stats by year'!$E:$E,$D222,'IEA production stats by year'!$B:$B,$B222)</f>
        <v>261984.3333</v>
      </c>
      <c r="AA222" s="45">
        <f>SUMIFS('IEA production stats by year'!AJ:AJ,'IEA production stats by year'!$E:$E,$D222,'IEA production stats by year'!$B:$B,$B222)</f>
        <v>268007.51409999997</v>
      </c>
      <c r="AB222" s="45">
        <f>SUMIFS('IEA production stats by year'!AK:AK,'IEA production stats by year'!$E:$E,$D222,'IEA production stats by year'!$B:$B,$B222)</f>
        <v>285806.12</v>
      </c>
      <c r="AC222" s="45">
        <f>SUMIFS('IEA production stats by year'!AL:AL,'IEA production stats by year'!$E:$E,$D222,'IEA production stats by year'!$B:$B,$B222)</f>
        <v>0</v>
      </c>
      <c r="AD222" s="45"/>
      <c r="AE222" s="45"/>
      <c r="AF222" s="45"/>
      <c r="AG222" s="45"/>
      <c r="AH222" s="45"/>
      <c r="AI222" s="45"/>
      <c r="AJ222" s="45"/>
      <c r="AK222" s="45"/>
      <c r="AL222" s="45"/>
      <c r="AM222" s="45"/>
      <c r="AN222" s="45"/>
      <c r="AO222" s="45"/>
      <c r="AP222" s="45"/>
      <c r="AQ222" s="45"/>
      <c r="AR222" s="45"/>
      <c r="AS222" s="45"/>
      <c r="AT222" s="45"/>
      <c r="AU222" s="45"/>
      <c r="AV222" s="45"/>
      <c r="AW222" s="45"/>
      <c r="AX222" s="45"/>
      <c r="AY222" s="45"/>
      <c r="AZ222" s="45"/>
      <c r="BA222" s="45"/>
      <c r="BB222" s="45"/>
      <c r="BC222" s="45"/>
      <c r="BD222" s="45"/>
      <c r="BE222" s="45"/>
      <c r="BF222" s="45"/>
      <c r="BG222" s="45"/>
      <c r="BH222" s="45"/>
      <c r="BI222" s="45"/>
      <c r="BJ222" s="45"/>
      <c r="BK222" s="45"/>
      <c r="BL222" s="45"/>
      <c r="BM222" s="45"/>
      <c r="BN222" s="45"/>
      <c r="BO222" s="45"/>
      <c r="BP222" s="45"/>
      <c r="BQ222" s="45"/>
      <c r="BR222" s="45"/>
      <c r="BS222" s="45"/>
      <c r="BT222" s="45"/>
      <c r="BU222" s="45"/>
      <c r="BV222" s="45"/>
      <c r="BW222" s="45"/>
      <c r="BX222" s="45"/>
      <c r="BY222" s="45"/>
      <c r="BZ222" s="45"/>
      <c r="CA222" s="45"/>
      <c r="CB222" s="45"/>
      <c r="CC222" s="45"/>
      <c r="CD222" s="45"/>
      <c r="CE222" s="45"/>
      <c r="CF222" s="45"/>
      <c r="CG222" s="45"/>
      <c r="CH222" s="45"/>
      <c r="CI222" s="45"/>
      <c r="CJ222" s="45"/>
      <c r="CK222" s="45"/>
      <c r="CL222" s="45"/>
      <c r="CM222" s="45"/>
      <c r="CN222" s="45"/>
      <c r="CO222" s="45"/>
      <c r="CP222" s="45"/>
      <c r="CQ222" s="45"/>
    </row>
    <row r="223" spans="1:95" hidden="1" x14ac:dyDescent="0.25">
      <c r="A223" s="5" t="str">
        <f>B223&amp;D223</f>
        <v>CIVBIOGASES</v>
      </c>
      <c r="B223" t="s">
        <v>117</v>
      </c>
      <c r="C223" t="str">
        <f>VLOOKUP($B223,'Lookup codes'!$A:$C,2,FALSE)</f>
        <v>Côte d’Ivoire</v>
      </c>
      <c r="D223" t="s">
        <v>636</v>
      </c>
      <c r="E223" t="str">
        <f>VLOOKUP(D223,'Lookup codes'!R:S,2,FALSE)</f>
        <v>Biogases</v>
      </c>
      <c r="F223" t="s">
        <v>794</v>
      </c>
      <c r="G223" t="s">
        <v>528</v>
      </c>
      <c r="H223" s="45">
        <f>SUMIFS('IEA production stats by year'!Q:Q,'IEA production stats by year'!$E:$E,$D223,'IEA production stats by year'!$B:$B,$B223)</f>
        <v>0</v>
      </c>
      <c r="I223" s="45">
        <f>SUMIFS('IEA production stats by year'!R:R,'IEA production stats by year'!$E:$E,$D223,'IEA production stats by year'!$B:$B,$B223)</f>
        <v>0</v>
      </c>
      <c r="J223" s="45">
        <f>SUMIFS('IEA production stats by year'!S:S,'IEA production stats by year'!$E:$E,$D223,'IEA production stats by year'!$B:$B,$B223)</f>
        <v>0</v>
      </c>
      <c r="K223" s="45">
        <f>SUMIFS('IEA production stats by year'!T:T,'IEA production stats by year'!$E:$E,$D223,'IEA production stats by year'!$B:$B,$B223)</f>
        <v>0</v>
      </c>
      <c r="L223" s="45">
        <f>SUMIFS('IEA production stats by year'!U:U,'IEA production stats by year'!$E:$E,$D223,'IEA production stats by year'!$B:$B,$B223)</f>
        <v>0</v>
      </c>
      <c r="M223" s="45">
        <f>SUMIFS('IEA production stats by year'!V:V,'IEA production stats by year'!$E:$E,$D223,'IEA production stats by year'!$B:$B,$B223)</f>
        <v>0</v>
      </c>
      <c r="N223" s="45">
        <f>SUMIFS('IEA production stats by year'!W:W,'IEA production stats by year'!$E:$E,$D223,'IEA production stats by year'!$B:$B,$B223)</f>
        <v>0</v>
      </c>
      <c r="O223" s="45">
        <f>SUMIFS('IEA production stats by year'!X:X,'IEA production stats by year'!$E:$E,$D223,'IEA production stats by year'!$B:$B,$B223)</f>
        <v>0</v>
      </c>
      <c r="P223" s="45">
        <f>SUMIFS('IEA production stats by year'!Y:Y,'IEA production stats by year'!$E:$E,$D223,'IEA production stats by year'!$B:$B,$B223)</f>
        <v>0</v>
      </c>
      <c r="Q223" s="45">
        <f>SUMIFS('IEA production stats by year'!Z:Z,'IEA production stats by year'!$E:$E,$D223,'IEA production stats by year'!$B:$B,$B223)</f>
        <v>0</v>
      </c>
      <c r="R223" s="45">
        <f>SUMIFS('IEA production stats by year'!AA:AA,'IEA production stats by year'!$E:$E,$D223,'IEA production stats by year'!$B:$B,$B223)</f>
        <v>0</v>
      </c>
      <c r="S223" s="45">
        <f>SUMIFS('IEA production stats by year'!AB:AB,'IEA production stats by year'!$E:$E,$D223,'IEA production stats by year'!$B:$B,$B223)</f>
        <v>0</v>
      </c>
      <c r="T223" s="45">
        <f>SUMIFS('IEA production stats by year'!AC:AC,'IEA production stats by year'!$E:$E,$D223,'IEA production stats by year'!$B:$B,$B223)</f>
        <v>0</v>
      </c>
      <c r="U223" s="45">
        <f>SUMIFS('IEA production stats by year'!AD:AD,'IEA production stats by year'!$E:$E,$D223,'IEA production stats by year'!$B:$B,$B223)</f>
        <v>0</v>
      </c>
      <c r="V223" s="45">
        <f>SUMIFS('IEA production stats by year'!AE:AE,'IEA production stats by year'!$E:$E,$D223,'IEA production stats by year'!$B:$B,$B223)</f>
        <v>0</v>
      </c>
      <c r="W223" s="45">
        <f>SUMIFS('IEA production stats by year'!AF:AF,'IEA production stats by year'!$E:$E,$D223,'IEA production stats by year'!$B:$B,$B223)</f>
        <v>0</v>
      </c>
      <c r="X223" s="45">
        <f>SUMIFS('IEA production stats by year'!AG:AG,'IEA production stats by year'!$E:$E,$D223,'IEA production stats by year'!$B:$B,$B223)</f>
        <v>0</v>
      </c>
      <c r="Y223" s="45">
        <f>SUMIFS('IEA production stats by year'!AH:AH,'IEA production stats by year'!$E:$E,$D223,'IEA production stats by year'!$B:$B,$B223)</f>
        <v>0</v>
      </c>
      <c r="Z223" s="45">
        <f>SUMIFS('IEA production stats by year'!AI:AI,'IEA production stats by year'!$E:$E,$D223,'IEA production stats by year'!$B:$B,$B223)</f>
        <v>0</v>
      </c>
      <c r="AA223" s="45">
        <f>SUMIFS('IEA production stats by year'!AJ:AJ,'IEA production stats by year'!$E:$E,$D223,'IEA production stats by year'!$B:$B,$B223)</f>
        <v>0</v>
      </c>
      <c r="AB223" s="45">
        <f>SUMIFS('IEA production stats by year'!AK:AK,'IEA production stats by year'!$E:$E,$D223,'IEA production stats by year'!$B:$B,$B223)</f>
        <v>0</v>
      </c>
      <c r="AC223" s="45">
        <f>SUMIFS('IEA production stats by year'!AL:AL,'IEA production stats by year'!$E:$E,$D223,'IEA production stats by year'!$B:$B,$B223)</f>
        <v>0</v>
      </c>
      <c r="AD223" s="45"/>
      <c r="AE223" s="45"/>
      <c r="AF223" s="45"/>
      <c r="AG223" s="45"/>
      <c r="AH223" s="45"/>
      <c r="AI223" s="45"/>
      <c r="AJ223" s="45"/>
      <c r="AK223" s="45"/>
      <c r="AL223" s="45"/>
      <c r="AM223" s="45"/>
      <c r="AN223" s="45"/>
      <c r="AO223" s="45"/>
      <c r="AP223" s="45"/>
      <c r="AQ223" s="45"/>
      <c r="AR223" s="45"/>
      <c r="AS223" s="45"/>
      <c r="AT223" s="45"/>
      <c r="AU223" s="45"/>
      <c r="AV223" s="45"/>
      <c r="AW223" s="45"/>
      <c r="AX223" s="45"/>
      <c r="AY223" s="45"/>
      <c r="AZ223" s="45"/>
      <c r="BA223" s="45"/>
      <c r="BB223" s="45"/>
      <c r="BC223" s="45"/>
      <c r="BD223" s="45"/>
      <c r="BE223" s="45"/>
      <c r="BF223" s="45"/>
      <c r="BG223" s="45"/>
      <c r="BH223" s="45"/>
      <c r="BI223" s="45"/>
      <c r="BJ223" s="45"/>
      <c r="BK223" s="45"/>
      <c r="BL223" s="45"/>
      <c r="BM223" s="45"/>
      <c r="BN223" s="45"/>
      <c r="BO223" s="45"/>
      <c r="BP223" s="45"/>
      <c r="BQ223" s="45"/>
      <c r="BR223" s="45"/>
      <c r="BS223" s="45"/>
      <c r="BT223" s="45"/>
      <c r="BU223" s="45"/>
      <c r="BV223" s="45"/>
      <c r="BW223" s="45"/>
      <c r="BX223" s="45"/>
      <c r="BY223" s="45"/>
      <c r="BZ223" s="45"/>
      <c r="CA223" s="45"/>
      <c r="CB223" s="45"/>
      <c r="CC223" s="45"/>
      <c r="CD223" s="45"/>
      <c r="CE223" s="45"/>
      <c r="CF223" s="45"/>
      <c r="CG223" s="45"/>
      <c r="CH223" s="45"/>
      <c r="CI223" s="45"/>
      <c r="CJ223" s="45"/>
      <c r="CK223" s="45"/>
      <c r="CL223" s="45"/>
      <c r="CM223" s="45"/>
      <c r="CN223" s="45"/>
      <c r="CO223" s="45"/>
      <c r="CP223" s="45"/>
      <c r="CQ223" s="45"/>
    </row>
    <row r="224" spans="1:95" hidden="1" x14ac:dyDescent="0.25">
      <c r="A224" s="5" t="str">
        <f>B224&amp;D224</f>
        <v>CIVBIOJETKERO</v>
      </c>
      <c r="B224" t="s">
        <v>117</v>
      </c>
      <c r="C224" t="str">
        <f>VLOOKUP($B224,'Lookup codes'!$A:$C,2,FALSE)</f>
        <v>Côte d’Ivoire</v>
      </c>
      <c r="D224" t="s">
        <v>638</v>
      </c>
      <c r="E224" t="str">
        <f>VLOOKUP(D224,'Lookup codes'!R:S,2,FALSE)</f>
        <v>Bio Jet Kerosene</v>
      </c>
      <c r="F224" t="s">
        <v>794</v>
      </c>
      <c r="G224" t="s">
        <v>528</v>
      </c>
      <c r="H224" s="45">
        <f>SUMIFS('IEA production stats by year'!Q:Q,'IEA production stats by year'!$E:$E,$D224,'IEA production stats by year'!$B:$B,$B224)</f>
        <v>0</v>
      </c>
      <c r="I224" s="45">
        <f>SUMIFS('IEA production stats by year'!R:R,'IEA production stats by year'!$E:$E,$D224,'IEA production stats by year'!$B:$B,$B224)</f>
        <v>0</v>
      </c>
      <c r="J224" s="45">
        <f>SUMIFS('IEA production stats by year'!S:S,'IEA production stats by year'!$E:$E,$D224,'IEA production stats by year'!$B:$B,$B224)</f>
        <v>0</v>
      </c>
      <c r="K224" s="45">
        <f>SUMIFS('IEA production stats by year'!T:T,'IEA production stats by year'!$E:$E,$D224,'IEA production stats by year'!$B:$B,$B224)</f>
        <v>0</v>
      </c>
      <c r="L224" s="45">
        <f>SUMIFS('IEA production stats by year'!U:U,'IEA production stats by year'!$E:$E,$D224,'IEA production stats by year'!$B:$B,$B224)</f>
        <v>0</v>
      </c>
      <c r="M224" s="45">
        <f>SUMIFS('IEA production stats by year'!V:V,'IEA production stats by year'!$E:$E,$D224,'IEA production stats by year'!$B:$B,$B224)</f>
        <v>0</v>
      </c>
      <c r="N224" s="45">
        <f>SUMIFS('IEA production stats by year'!W:W,'IEA production stats by year'!$E:$E,$D224,'IEA production stats by year'!$B:$B,$B224)</f>
        <v>0</v>
      </c>
      <c r="O224" s="45">
        <f>SUMIFS('IEA production stats by year'!X:X,'IEA production stats by year'!$E:$E,$D224,'IEA production stats by year'!$B:$B,$B224)</f>
        <v>0</v>
      </c>
      <c r="P224" s="45">
        <f>SUMIFS('IEA production stats by year'!Y:Y,'IEA production stats by year'!$E:$E,$D224,'IEA production stats by year'!$B:$B,$B224)</f>
        <v>0</v>
      </c>
      <c r="Q224" s="45">
        <f>SUMIFS('IEA production stats by year'!Z:Z,'IEA production stats by year'!$E:$E,$D224,'IEA production stats by year'!$B:$B,$B224)</f>
        <v>0</v>
      </c>
      <c r="R224" s="45">
        <f>SUMIFS('IEA production stats by year'!AA:AA,'IEA production stats by year'!$E:$E,$D224,'IEA production stats by year'!$B:$B,$B224)</f>
        <v>0</v>
      </c>
      <c r="S224" s="45">
        <f>SUMIFS('IEA production stats by year'!AB:AB,'IEA production stats by year'!$E:$E,$D224,'IEA production stats by year'!$B:$B,$B224)</f>
        <v>0</v>
      </c>
      <c r="T224" s="45">
        <f>SUMIFS('IEA production stats by year'!AC:AC,'IEA production stats by year'!$E:$E,$D224,'IEA production stats by year'!$B:$B,$B224)</f>
        <v>0</v>
      </c>
      <c r="U224" s="45">
        <f>SUMIFS('IEA production stats by year'!AD:AD,'IEA production stats by year'!$E:$E,$D224,'IEA production stats by year'!$B:$B,$B224)</f>
        <v>0</v>
      </c>
      <c r="V224" s="45">
        <f>SUMIFS('IEA production stats by year'!AE:AE,'IEA production stats by year'!$E:$E,$D224,'IEA production stats by year'!$B:$B,$B224)</f>
        <v>0</v>
      </c>
      <c r="W224" s="45">
        <f>SUMIFS('IEA production stats by year'!AF:AF,'IEA production stats by year'!$E:$E,$D224,'IEA production stats by year'!$B:$B,$B224)</f>
        <v>0</v>
      </c>
      <c r="X224" s="45">
        <f>SUMIFS('IEA production stats by year'!AG:AG,'IEA production stats by year'!$E:$E,$D224,'IEA production stats by year'!$B:$B,$B224)</f>
        <v>0</v>
      </c>
      <c r="Y224" s="45">
        <f>SUMIFS('IEA production stats by year'!AH:AH,'IEA production stats by year'!$E:$E,$D224,'IEA production stats by year'!$B:$B,$B224)</f>
        <v>0</v>
      </c>
      <c r="Z224" s="45">
        <f>SUMIFS('IEA production stats by year'!AI:AI,'IEA production stats by year'!$E:$E,$D224,'IEA production stats by year'!$B:$B,$B224)</f>
        <v>0</v>
      </c>
      <c r="AA224" s="45">
        <f>SUMIFS('IEA production stats by year'!AJ:AJ,'IEA production stats by year'!$E:$E,$D224,'IEA production stats by year'!$B:$B,$B224)</f>
        <v>0</v>
      </c>
      <c r="AB224" s="45">
        <f>SUMIFS('IEA production stats by year'!AK:AK,'IEA production stats by year'!$E:$E,$D224,'IEA production stats by year'!$B:$B,$B224)</f>
        <v>0</v>
      </c>
      <c r="AC224" s="45">
        <f>SUMIFS('IEA production stats by year'!AL:AL,'IEA production stats by year'!$E:$E,$D224,'IEA production stats by year'!$B:$B,$B224)</f>
        <v>0</v>
      </c>
      <c r="AD224" s="45"/>
      <c r="AE224" s="45"/>
      <c r="AF224" s="45"/>
      <c r="AG224" s="45"/>
      <c r="AH224" s="45"/>
      <c r="AI224" s="45"/>
      <c r="AJ224" s="45"/>
      <c r="AK224" s="45"/>
      <c r="AL224" s="45"/>
      <c r="AM224" s="45"/>
      <c r="AN224" s="45"/>
      <c r="AO224" s="45"/>
      <c r="AP224" s="45"/>
      <c r="AQ224" s="45"/>
      <c r="AR224" s="45"/>
      <c r="AS224" s="45"/>
      <c r="AT224" s="45"/>
      <c r="AU224" s="45"/>
      <c r="AV224" s="45"/>
      <c r="AW224" s="45"/>
      <c r="AX224" s="45"/>
      <c r="AY224" s="45"/>
      <c r="AZ224" s="45"/>
      <c r="BA224" s="45"/>
      <c r="BB224" s="45"/>
      <c r="BC224" s="45"/>
      <c r="BD224" s="45"/>
      <c r="BE224" s="45"/>
      <c r="BF224" s="45"/>
      <c r="BG224" s="45"/>
      <c r="BH224" s="45"/>
      <c r="BI224" s="45"/>
      <c r="BJ224" s="45"/>
      <c r="BK224" s="45"/>
      <c r="BL224" s="45"/>
      <c r="BM224" s="45"/>
      <c r="BN224" s="45"/>
      <c r="BO224" s="45"/>
      <c r="BP224" s="45"/>
      <c r="BQ224" s="45"/>
      <c r="BR224" s="45"/>
      <c r="BS224" s="45"/>
      <c r="BT224" s="45"/>
      <c r="BU224" s="45"/>
      <c r="BV224" s="45"/>
      <c r="BW224" s="45"/>
      <c r="BX224" s="45"/>
      <c r="BY224" s="45"/>
      <c r="BZ224" s="45"/>
      <c r="CA224" s="45"/>
      <c r="CB224" s="45"/>
      <c r="CC224" s="45"/>
      <c r="CD224" s="45"/>
      <c r="CE224" s="45"/>
      <c r="CF224" s="45"/>
      <c r="CG224" s="45"/>
      <c r="CH224" s="45"/>
      <c r="CI224" s="45"/>
      <c r="CJ224" s="45"/>
      <c r="CK224" s="45"/>
      <c r="CL224" s="45"/>
      <c r="CM224" s="45"/>
      <c r="CN224" s="45"/>
      <c r="CO224" s="45"/>
      <c r="CP224" s="45"/>
      <c r="CQ224" s="45"/>
    </row>
    <row r="225" spans="1:95" hidden="1" x14ac:dyDescent="0.25">
      <c r="A225" s="5" t="str">
        <f>B225&amp;D225</f>
        <v>CIVMRENEW</v>
      </c>
      <c r="B225" t="s">
        <v>117</v>
      </c>
      <c r="C225" t="str">
        <f>VLOOKUP($B225,'Lookup codes'!$A:$C,2,FALSE)</f>
        <v>Côte d’Ivoire</v>
      </c>
      <c r="D225" t="s">
        <v>640</v>
      </c>
      <c r="E225" t="str">
        <f>VLOOKUP(D225,'Lookup codes'!R:S,2,FALSE)</f>
        <v>Total of Renewable Energy Sources</v>
      </c>
      <c r="F225" t="s">
        <v>794</v>
      </c>
      <c r="G225" t="s">
        <v>528</v>
      </c>
      <c r="H225" s="45">
        <f>SUMIFS('IEA production stats by year'!Q:Q,'IEA production stats by year'!$E:$E,$D225,'IEA production stats by year'!$B:$B,$B225)</f>
        <v>183217.39920000001</v>
      </c>
      <c r="I225" s="45">
        <f>SUMIFS('IEA production stats by year'!R:R,'IEA production stats by year'!$E:$E,$D225,'IEA production stats by year'!$B:$B,$B225)</f>
        <v>183823.99960000001</v>
      </c>
      <c r="J225" s="45">
        <f>SUMIFS('IEA production stats by year'!S:S,'IEA production stats by year'!$E:$E,$D225,'IEA production stats by year'!$B:$B,$B225)</f>
        <v>187292.39910000001</v>
      </c>
      <c r="K225" s="45">
        <f>SUMIFS('IEA production stats by year'!T:T,'IEA production stats by year'!$E:$E,$D225,'IEA production stats by year'!$B:$B,$B225)</f>
        <v>191284.19889999999</v>
      </c>
      <c r="L225" s="45">
        <f>SUMIFS('IEA production stats by year'!U:U,'IEA production stats by year'!$E:$E,$D225,'IEA production stats by year'!$B:$B,$B225)</f>
        <v>297396.79849999998</v>
      </c>
      <c r="M225" s="45">
        <f>SUMIFS('IEA production stats by year'!V:V,'IEA production stats by year'!$E:$E,$D225,'IEA production stats by year'!$B:$B,$B225)</f>
        <v>305543.20179999998</v>
      </c>
      <c r="N225" s="45">
        <f>SUMIFS('IEA production stats by year'!W:W,'IEA production stats by year'!$E:$E,$D225,'IEA production stats by year'!$B:$B,$B225)</f>
        <v>314962.99939999997</v>
      </c>
      <c r="O225" s="45">
        <f>SUMIFS('IEA production stats by year'!X:X,'IEA production stats by year'!$E:$E,$D225,'IEA production stats by year'!$B:$B,$B225)</f>
        <v>325701.80229999998</v>
      </c>
      <c r="P225" s="45">
        <f>SUMIFS('IEA production stats by year'!Y:Y,'IEA production stats by year'!$E:$E,$D225,'IEA production stats by year'!$B:$B,$B225)</f>
        <v>325170.99979999999</v>
      </c>
      <c r="Q225" s="45">
        <f>SUMIFS('IEA production stats by year'!Z:Z,'IEA production stats by year'!$E:$E,$D225,'IEA production stats by year'!$B:$B,$B225)</f>
        <v>305209.79859999998</v>
      </c>
      <c r="R225" s="45">
        <f>SUMIFS('IEA production stats by year'!AA:AA,'IEA production stats by year'!$E:$E,$D225,'IEA production stats by year'!$B:$B,$B225)</f>
        <v>250371.0043</v>
      </c>
      <c r="S225" s="45">
        <f>SUMIFS('IEA production stats by year'!AB:AB,'IEA production stats by year'!$E:$E,$D225,'IEA production stats by year'!$B:$B,$B225)</f>
        <v>296956.59840000002</v>
      </c>
      <c r="T225" s="45">
        <f>SUMIFS('IEA production stats by year'!AC:AC,'IEA production stats by year'!$E:$E,$D225,'IEA production stats by year'!$B:$B,$B225)</f>
        <v>306039.60139999999</v>
      </c>
      <c r="U225" s="45">
        <f>SUMIFS('IEA production stats by year'!AD:AD,'IEA production stats by year'!$E:$E,$D225,'IEA production stats by year'!$B:$B,$B225)</f>
        <v>299277.40019999997</v>
      </c>
      <c r="V225" s="45">
        <f>SUMIFS('IEA production stats by year'!AE:AE,'IEA production stats by year'!$E:$E,$D225,'IEA production stats by year'!$B:$B,$B225)</f>
        <v>308079.19679999998</v>
      </c>
      <c r="W225" s="45">
        <f>SUMIFS('IEA production stats by year'!AF:AF,'IEA production stats by year'!$E:$E,$D225,'IEA production stats by year'!$B:$B,$B225)</f>
        <v>266661.19829999999</v>
      </c>
      <c r="X225" s="45">
        <f>SUMIFS('IEA production stats by year'!AG:AG,'IEA production stats by year'!$E:$E,$D225,'IEA production stats by year'!$B:$B,$B225)</f>
        <v>273645.39610000001</v>
      </c>
      <c r="Y225" s="45">
        <f>SUMIFS('IEA production stats by year'!AH:AH,'IEA production stats by year'!$E:$E,$D225,'IEA production stats by year'!$B:$B,$B225)</f>
        <v>271809.86949999997</v>
      </c>
      <c r="Z225" s="45">
        <f>SUMIFS('IEA production stats by year'!AI:AI,'IEA production stats by year'!$E:$E,$D225,'IEA production stats by year'!$B:$B,$B225)</f>
        <v>272672.0196</v>
      </c>
      <c r="AA225" s="45">
        <f>SUMIFS('IEA production stats by year'!AJ:AJ,'IEA production stats by year'!$E:$E,$D225,'IEA production stats by year'!$B:$B,$B225)</f>
        <v>280485.4718</v>
      </c>
      <c r="AB225" s="45">
        <f>SUMIFS('IEA production stats by year'!AK:AK,'IEA production stats by year'!$E:$E,$D225,'IEA production stats by year'!$B:$B,$B225)</f>
        <v>297920.47930000001</v>
      </c>
      <c r="AC225" s="45">
        <f>SUMIFS('IEA production stats by year'!AL:AL,'IEA production stats by year'!$E:$E,$D225,'IEA production stats by year'!$B:$B,$B225)</f>
        <v>0</v>
      </c>
      <c r="AD225" s="45"/>
      <c r="AE225" s="45"/>
      <c r="AF225" s="45"/>
      <c r="AG225" s="45"/>
      <c r="AH225" s="45"/>
      <c r="AI225" s="45"/>
      <c r="AJ225" s="45"/>
      <c r="AK225" s="45"/>
      <c r="AL225" s="45"/>
      <c r="AM225" s="45"/>
      <c r="AN225" s="45"/>
      <c r="AO225" s="45"/>
      <c r="AP225" s="45"/>
      <c r="AQ225" s="45"/>
      <c r="AR225" s="45"/>
      <c r="AS225" s="45"/>
      <c r="AT225" s="45"/>
      <c r="AU225" s="45"/>
      <c r="AV225" s="45"/>
      <c r="AW225" s="45"/>
      <c r="AX225" s="45"/>
      <c r="AY225" s="45"/>
      <c r="AZ225" s="45"/>
      <c r="BA225" s="45"/>
      <c r="BB225" s="45"/>
      <c r="BC225" s="45"/>
      <c r="BD225" s="45"/>
      <c r="BE225" s="45"/>
      <c r="BF225" s="45"/>
      <c r="BG225" s="45"/>
      <c r="BH225" s="45"/>
      <c r="BI225" s="45"/>
      <c r="BJ225" s="45"/>
      <c r="BK225" s="45"/>
      <c r="BL225" s="45"/>
      <c r="BM225" s="45"/>
      <c r="BN225" s="45"/>
      <c r="BO225" s="45"/>
      <c r="BP225" s="45"/>
      <c r="BQ225" s="45"/>
      <c r="BR225" s="45"/>
      <c r="BS225" s="45"/>
      <c r="BT225" s="45"/>
      <c r="BU225" s="45"/>
      <c r="BV225" s="45"/>
      <c r="BW225" s="45"/>
      <c r="BX225" s="45"/>
      <c r="BY225" s="45"/>
      <c r="BZ225" s="45"/>
      <c r="CA225" s="45"/>
      <c r="CB225" s="45"/>
      <c r="CC225" s="45"/>
      <c r="CD225" s="45"/>
      <c r="CE225" s="45"/>
      <c r="CF225" s="45"/>
      <c r="CG225" s="45"/>
      <c r="CH225" s="45"/>
      <c r="CI225" s="45"/>
      <c r="CJ225" s="45"/>
      <c r="CK225" s="45"/>
      <c r="CL225" s="45"/>
      <c r="CM225" s="45"/>
      <c r="CN225" s="45"/>
      <c r="CO225" s="45"/>
      <c r="CP225" s="45"/>
      <c r="CQ225" s="45"/>
    </row>
    <row r="226" spans="1:95" x14ac:dyDescent="0.25">
      <c r="A226" s="5" t="str">
        <f>B226&amp;D226</f>
        <v>CIVTOTAL</v>
      </c>
      <c r="B226" t="s">
        <v>117</v>
      </c>
      <c r="C226" t="str">
        <f>VLOOKUP($B226,'Lookup codes'!$A:$C,2,FALSE)</f>
        <v>Côte d’Ivoire</v>
      </c>
      <c r="D226" t="s">
        <v>642</v>
      </c>
      <c r="E226" t="str">
        <f>VLOOKUP(D226,'Lookup codes'!R:S,2,FALSE)</f>
        <v>Total of All Energy Sources</v>
      </c>
      <c r="F226" t="s">
        <v>794</v>
      </c>
      <c r="G226" t="s">
        <v>528</v>
      </c>
      <c r="H226" s="45">
        <f>SUMIFS('IEA production stats by year'!Q:Q,'IEA production stats by year'!$E:$E,$D226,'IEA production stats by year'!$B:$B,$B226)</f>
        <v>251776.01060000001</v>
      </c>
      <c r="I226" s="45">
        <f>SUMIFS('IEA production stats by year'!R:R,'IEA production stats by year'!$E:$E,$D226,'IEA production stats by year'!$B:$B,$B226)</f>
        <v>250136.041</v>
      </c>
      <c r="J226" s="45">
        <f>SUMIFS('IEA production stats by year'!S:S,'IEA production stats by year'!$E:$E,$D226,'IEA production stats by year'!$B:$B,$B226)</f>
        <v>273382.77490000002</v>
      </c>
      <c r="K226" s="45">
        <f>SUMIFS('IEA production stats by year'!T:T,'IEA production stats by year'!$E:$E,$D226,'IEA production stats by year'!$B:$B,$B226)</f>
        <v>283961.2108</v>
      </c>
      <c r="L226" s="45">
        <f>SUMIFS('IEA production stats by year'!U:U,'IEA production stats by year'!$E:$E,$D226,'IEA production stats by year'!$B:$B,$B226)</f>
        <v>399762.6434</v>
      </c>
      <c r="M226" s="45">
        <f>SUMIFS('IEA production stats by year'!V:V,'IEA production stats by year'!$E:$E,$D226,'IEA production stats by year'!$B:$B,$B226)</f>
        <v>445059.6703</v>
      </c>
      <c r="N226" s="45">
        <f>SUMIFS('IEA production stats by year'!W:W,'IEA production stats by year'!$E:$E,$D226,'IEA production stats by year'!$B:$B,$B226)</f>
        <v>500062.0722</v>
      </c>
      <c r="O226" s="45">
        <f>SUMIFS('IEA production stats by year'!X:X,'IEA production stats by year'!$E:$E,$D226,'IEA production stats by year'!$B:$B,$B226)</f>
        <v>481576.49609999999</v>
      </c>
      <c r="P226" s="45">
        <f>SUMIFS('IEA production stats by year'!Y:Y,'IEA production stats by year'!$E:$E,$D226,'IEA production stats by year'!$B:$B,$B226)</f>
        <v>478013.00589999999</v>
      </c>
      <c r="Q226" s="45">
        <f>SUMIFS('IEA production stats by year'!Z:Z,'IEA production stats by year'!$E:$E,$D226,'IEA production stats by year'!$B:$B,$B226)</f>
        <v>453194.68969999999</v>
      </c>
      <c r="R226" s="45">
        <f>SUMIFS('IEA production stats by year'!AA:AA,'IEA production stats by year'!$E:$E,$D226,'IEA production stats by year'!$B:$B,$B226)</f>
        <v>389962.38709999999</v>
      </c>
      <c r="S226" s="45">
        <f>SUMIFS('IEA production stats by year'!AB:AB,'IEA production stats by year'!$E:$E,$D226,'IEA production stats by year'!$B:$B,$B226)</f>
        <v>423228.71539999999</v>
      </c>
      <c r="T226" s="45">
        <f>SUMIFS('IEA production stats by year'!AC:AC,'IEA production stats by year'!$E:$E,$D226,'IEA production stats by year'!$B:$B,$B226)</f>
        <v>428459.66139999998</v>
      </c>
      <c r="U226" s="45">
        <f>SUMIFS('IEA production stats by year'!AD:AD,'IEA production stats by year'!$E:$E,$D226,'IEA production stats by year'!$B:$B,$B226)</f>
        <v>421309.88819999999</v>
      </c>
      <c r="V226" s="45">
        <f>SUMIFS('IEA production stats by year'!AE:AE,'IEA production stats by year'!$E:$E,$D226,'IEA production stats by year'!$B:$B,$B226)</f>
        <v>417724.29590000003</v>
      </c>
      <c r="W226" s="45">
        <f>SUMIFS('IEA production stats by year'!AF:AF,'IEA production stats by year'!$E:$E,$D226,'IEA production stats by year'!$B:$B,$B226)</f>
        <v>394988.98379999999</v>
      </c>
      <c r="X226" s="45">
        <f>SUMIFS('IEA production stats by year'!AG:AG,'IEA production stats by year'!$E:$E,$D226,'IEA production stats by year'!$B:$B,$B226)</f>
        <v>414206.14039999997</v>
      </c>
      <c r="Y226" s="45">
        <f>SUMIFS('IEA production stats by year'!AH:AH,'IEA production stats by year'!$E:$E,$D226,'IEA production stats by year'!$B:$B,$B226)</f>
        <v>436533.02179999999</v>
      </c>
      <c r="Z226" s="45">
        <f>SUMIFS('IEA production stats by year'!AI:AI,'IEA production stats by year'!$E:$E,$D226,'IEA production stats by year'!$B:$B,$B226)</f>
        <v>417196.5833</v>
      </c>
      <c r="AA226" s="45">
        <f>SUMIFS('IEA production stats by year'!AJ:AJ,'IEA production stats by year'!$E:$E,$D226,'IEA production stats by year'!$B:$B,$B226)</f>
        <v>435789.54239999998</v>
      </c>
      <c r="AB226" s="45">
        <f>SUMIFS('IEA production stats by year'!AK:AK,'IEA production stats by year'!$E:$E,$D226,'IEA production stats by year'!$B:$B,$B226)</f>
        <v>440293.72700000001</v>
      </c>
      <c r="AC226" s="45">
        <f>SUMIFS('IEA production stats by year'!AL:AL,'IEA production stats by year'!$E:$E,$D226,'IEA production stats by year'!$B:$B,$B226)</f>
        <v>0</v>
      </c>
      <c r="AD226" s="45"/>
      <c r="AE226" s="45"/>
      <c r="AF226" s="45"/>
      <c r="AG226" s="45"/>
      <c r="AH226" s="45"/>
      <c r="AI226" s="45"/>
      <c r="AJ226" s="45"/>
      <c r="AK226" s="45"/>
      <c r="AL226" s="45"/>
      <c r="AM226" s="45"/>
      <c r="AN226" s="45"/>
      <c r="AO226" s="45"/>
      <c r="AP226" s="45"/>
      <c r="AQ226" s="45"/>
      <c r="AR226" s="45"/>
      <c r="AS226" s="45"/>
      <c r="AT226" s="45"/>
      <c r="AU226" s="45"/>
      <c r="AV226" s="45"/>
      <c r="AW226" s="45"/>
      <c r="AX226" s="45"/>
      <c r="AY226" s="45"/>
      <c r="AZ226" s="45"/>
      <c r="BA226" s="45"/>
      <c r="BB226" s="45"/>
      <c r="BC226" s="45"/>
      <c r="BD226" s="45"/>
      <c r="BE226" s="45"/>
      <c r="BF226" s="45"/>
      <c r="BG226" s="45"/>
      <c r="BH226" s="45"/>
      <c r="BI226" s="45"/>
      <c r="BJ226" s="45"/>
      <c r="BK226" s="45"/>
      <c r="BL226" s="45"/>
      <c r="BM226" s="45"/>
      <c r="BN226" s="45"/>
      <c r="BO226" s="45"/>
      <c r="BP226" s="45"/>
      <c r="BQ226" s="45"/>
      <c r="BR226" s="45"/>
      <c r="BS226" s="45"/>
      <c r="BT226" s="45"/>
      <c r="BU226" s="45"/>
      <c r="BV226" s="45"/>
      <c r="BW226" s="45"/>
      <c r="BX226" s="45"/>
      <c r="BY226" s="45"/>
      <c r="BZ226" s="45"/>
      <c r="CA226" s="45"/>
      <c r="CB226" s="45"/>
      <c r="CC226" s="45"/>
      <c r="CD226" s="45"/>
      <c r="CE226" s="45"/>
      <c r="CF226" s="45"/>
      <c r="CG226" s="45"/>
      <c r="CH226" s="45"/>
      <c r="CI226" s="45"/>
      <c r="CJ226" s="45"/>
      <c r="CK226" s="45"/>
      <c r="CL226" s="45"/>
      <c r="CM226" s="45"/>
      <c r="CN226" s="45"/>
      <c r="CO226" s="45"/>
      <c r="CP226" s="45"/>
      <c r="CQ226" s="45"/>
    </row>
    <row r="227" spans="1:95" hidden="1" x14ac:dyDescent="0.25">
      <c r="A227" s="5" t="str">
        <f>B227&amp;D227</f>
        <v>CMRHYDRO</v>
      </c>
      <c r="B227" t="s">
        <v>119</v>
      </c>
      <c r="C227" t="str">
        <f>VLOOKUP($B227,'Lookup codes'!$A:$C,2,FALSE)</f>
        <v>Cameroon</v>
      </c>
      <c r="D227" t="s">
        <v>539</v>
      </c>
      <c r="E227" t="str">
        <f>VLOOKUP(D227,'Lookup codes'!R:S,2,FALSE)</f>
        <v>Hydro</v>
      </c>
      <c r="F227" t="s">
        <v>794</v>
      </c>
      <c r="G227" t="s">
        <v>528</v>
      </c>
      <c r="H227" s="45">
        <f>SUMIFS('IEA production stats by year'!Q:Q,'IEA production stats by year'!$E:$E,$D227,'IEA production stats by year'!$B:$B,$B227)</f>
        <v>12391.198899999999</v>
      </c>
      <c r="I227" s="45">
        <f>SUMIFS('IEA production stats by year'!R:R,'IEA production stats by year'!$E:$E,$D227,'IEA production stats by year'!$B:$B,$B227)</f>
        <v>12506.3987</v>
      </c>
      <c r="J227" s="45">
        <f>SUMIFS('IEA production stats by year'!S:S,'IEA production stats by year'!$E:$E,$D227,'IEA production stats by year'!$B:$B,$B227)</f>
        <v>11455.201999999999</v>
      </c>
      <c r="K227" s="45">
        <f>SUMIFS('IEA production stats by year'!T:T,'IEA production stats by year'!$E:$E,$D227,'IEA production stats by year'!$B:$B,$B227)</f>
        <v>12700.8002</v>
      </c>
      <c r="L227" s="45">
        <f>SUMIFS('IEA production stats by year'!U:U,'IEA production stats by year'!$E:$E,$D227,'IEA production stats by year'!$B:$B,$B227)</f>
        <v>14111.998799999999</v>
      </c>
      <c r="M227" s="45">
        <f>SUMIFS('IEA production stats by year'!V:V,'IEA production stats by year'!$E:$E,$D227,'IEA production stats by year'!$B:$B,$B227)</f>
        <v>13579.199199999999</v>
      </c>
      <c r="N227" s="45">
        <f>SUMIFS('IEA production stats by year'!W:W,'IEA production stats by year'!$E:$E,$D227,'IEA production stats by year'!$B:$B,$B227)</f>
        <v>14011.2016</v>
      </c>
      <c r="O227" s="45">
        <f>SUMIFS('IEA production stats by year'!X:X,'IEA production stats by year'!$E:$E,$D227,'IEA production stats by year'!$B:$B,$B227)</f>
        <v>13849.2017</v>
      </c>
      <c r="P227" s="45">
        <f>SUMIFS('IEA production stats by year'!Y:Y,'IEA production stats by year'!$E:$E,$D227,'IEA production stats by year'!$B:$B,$B227)</f>
        <v>15235.2</v>
      </c>
      <c r="Q227" s="45">
        <f>SUMIFS('IEA production stats by year'!Z:Z,'IEA production stats by year'!$E:$E,$D227,'IEA production stats by year'!$B:$B,$B227)</f>
        <v>14457.5982</v>
      </c>
      <c r="R227" s="45">
        <f>SUMIFS('IEA production stats by year'!AA:AA,'IEA production stats by year'!$E:$E,$D227,'IEA production stats by year'!$B:$B,$B227)</f>
        <v>15336.001399999999</v>
      </c>
      <c r="S227" s="45">
        <f>SUMIFS('IEA production stats by year'!AB:AB,'IEA production stats by year'!$E:$E,$D227,'IEA production stats by year'!$B:$B,$B227)</f>
        <v>15829.198</v>
      </c>
      <c r="T227" s="45">
        <f>SUMIFS('IEA production stats by year'!AC:AC,'IEA production stats by year'!$E:$E,$D227,'IEA production stats by year'!$B:$B,$B227)</f>
        <v>15321.5988</v>
      </c>
      <c r="U227" s="45">
        <f>SUMIFS('IEA production stats by year'!AD:AD,'IEA production stats by year'!$E:$E,$D227,'IEA production stats by year'!$B:$B,$B227)</f>
        <v>15742.799199999999</v>
      </c>
      <c r="V227" s="45">
        <f>SUMIFS('IEA production stats by year'!AE:AE,'IEA production stats by year'!$E:$E,$D227,'IEA production stats by year'!$B:$B,$B227)</f>
        <v>15742.799199999999</v>
      </c>
      <c r="W227" s="45">
        <f>SUMIFS('IEA production stats by year'!AF:AF,'IEA production stats by year'!$E:$E,$D227,'IEA production stats by year'!$B:$B,$B227)</f>
        <v>15692.398499999999</v>
      </c>
      <c r="X227" s="45">
        <f>SUMIFS('IEA production stats by year'!AG:AG,'IEA production stats by year'!$E:$E,$D227,'IEA production stats by year'!$B:$B,$B227)</f>
        <v>17107.202000000001</v>
      </c>
      <c r="Y227" s="45">
        <f>SUMIFS('IEA production stats by year'!AH:AH,'IEA production stats by year'!$E:$E,$D227,'IEA production stats by year'!$B:$B,$B227)</f>
        <v>18323.6391</v>
      </c>
      <c r="Z227" s="45">
        <f>SUMIFS('IEA production stats by year'!AI:AI,'IEA production stats by year'!$E:$E,$D227,'IEA production stats by year'!$B:$B,$B227)</f>
        <v>18082.801800000001</v>
      </c>
      <c r="AA227" s="45">
        <f>SUMIFS('IEA production stats by year'!AJ:AJ,'IEA production stats by year'!$E:$E,$D227,'IEA production stats by year'!$B:$B,$B227)</f>
        <v>18826.000599999999</v>
      </c>
      <c r="AB227" s="45">
        <f>SUMIFS('IEA production stats by year'!AK:AK,'IEA production stats by year'!$E:$E,$D227,'IEA production stats by year'!$B:$B,$B227)</f>
        <v>19563.995299999999</v>
      </c>
      <c r="AC227" s="45">
        <f>SUMIFS('IEA production stats by year'!AL:AL,'IEA production stats by year'!$E:$E,$D227,'IEA production stats by year'!$B:$B,$B227)</f>
        <v>0</v>
      </c>
      <c r="AD227" s="45"/>
      <c r="AE227" s="45"/>
      <c r="AF227" s="45"/>
      <c r="AG227" s="45"/>
      <c r="AH227" s="45"/>
      <c r="AI227" s="45"/>
      <c r="AJ227" s="45"/>
      <c r="AK227" s="45"/>
      <c r="AL227" s="45"/>
      <c r="AM227" s="45"/>
      <c r="AN227" s="45"/>
      <c r="AO227" s="45"/>
      <c r="AP227" s="45"/>
      <c r="AQ227" s="45"/>
      <c r="AR227" s="45"/>
      <c r="AS227" s="45"/>
      <c r="AT227" s="45"/>
      <c r="AU227" s="45"/>
      <c r="AV227" s="45"/>
      <c r="AW227" s="45"/>
      <c r="AX227" s="45"/>
      <c r="AY227" s="45"/>
      <c r="AZ227" s="45"/>
      <c r="BA227" s="45"/>
      <c r="BB227" s="45"/>
      <c r="BC227" s="45"/>
      <c r="BD227" s="45"/>
      <c r="BE227" s="45"/>
      <c r="BF227" s="45"/>
      <c r="BG227" s="45"/>
      <c r="BH227" s="45"/>
      <c r="BI227" s="45"/>
      <c r="BJ227" s="45"/>
      <c r="BK227" s="45"/>
      <c r="BL227" s="45"/>
      <c r="BM227" s="45"/>
      <c r="BN227" s="45"/>
      <c r="BO227" s="45"/>
      <c r="BP227" s="45"/>
      <c r="BQ227" s="45"/>
      <c r="BR227" s="45"/>
      <c r="BS227" s="45"/>
      <c r="BT227" s="45"/>
      <c r="BU227" s="45"/>
      <c r="BV227" s="45"/>
      <c r="BW227" s="45"/>
      <c r="BX227" s="45"/>
      <c r="BY227" s="45"/>
      <c r="BZ227" s="45"/>
      <c r="CA227" s="45"/>
      <c r="CB227" s="45"/>
      <c r="CC227" s="45"/>
      <c r="CD227" s="45"/>
      <c r="CE227" s="45"/>
      <c r="CF227" s="45"/>
      <c r="CG227" s="45"/>
      <c r="CH227" s="45"/>
      <c r="CI227" s="45"/>
      <c r="CJ227" s="45"/>
      <c r="CK227" s="45"/>
      <c r="CL227" s="45"/>
      <c r="CM227" s="45"/>
      <c r="CN227" s="45"/>
      <c r="CO227" s="45"/>
      <c r="CP227" s="45"/>
      <c r="CQ227" s="45"/>
    </row>
    <row r="228" spans="1:95" hidden="1" x14ac:dyDescent="0.25">
      <c r="A228" s="5" t="str">
        <f>B228&amp;D228</f>
        <v>CMRGEOTHERM</v>
      </c>
      <c r="B228" t="s">
        <v>119</v>
      </c>
      <c r="C228" t="str">
        <f>VLOOKUP($B228,'Lookup codes'!$A:$C,2,FALSE)</f>
        <v>Cameroon</v>
      </c>
      <c r="D228" t="s">
        <v>610</v>
      </c>
      <c r="E228" t="str">
        <f>VLOOKUP(D228,'Lookup codes'!R:S,2,FALSE)</f>
        <v>Geothermal</v>
      </c>
      <c r="F228" t="s">
        <v>794</v>
      </c>
      <c r="G228" t="s">
        <v>528</v>
      </c>
      <c r="H228" s="45">
        <f>SUMIFS('IEA production stats by year'!Q:Q,'IEA production stats by year'!$E:$E,$D228,'IEA production stats by year'!$B:$B,$B228)</f>
        <v>0</v>
      </c>
      <c r="I228" s="45">
        <f>SUMIFS('IEA production stats by year'!R:R,'IEA production stats by year'!$E:$E,$D228,'IEA production stats by year'!$B:$B,$B228)</f>
        <v>0</v>
      </c>
      <c r="J228" s="45">
        <f>SUMIFS('IEA production stats by year'!S:S,'IEA production stats by year'!$E:$E,$D228,'IEA production stats by year'!$B:$B,$B228)</f>
        <v>0</v>
      </c>
      <c r="K228" s="45">
        <f>SUMIFS('IEA production stats by year'!T:T,'IEA production stats by year'!$E:$E,$D228,'IEA production stats by year'!$B:$B,$B228)</f>
        <v>0</v>
      </c>
      <c r="L228" s="45">
        <f>SUMIFS('IEA production stats by year'!U:U,'IEA production stats by year'!$E:$E,$D228,'IEA production stats by year'!$B:$B,$B228)</f>
        <v>0</v>
      </c>
      <c r="M228" s="45">
        <f>SUMIFS('IEA production stats by year'!V:V,'IEA production stats by year'!$E:$E,$D228,'IEA production stats by year'!$B:$B,$B228)</f>
        <v>0</v>
      </c>
      <c r="N228" s="45">
        <f>SUMIFS('IEA production stats by year'!W:W,'IEA production stats by year'!$E:$E,$D228,'IEA production stats by year'!$B:$B,$B228)</f>
        <v>0</v>
      </c>
      <c r="O228" s="45">
        <f>SUMIFS('IEA production stats by year'!X:X,'IEA production stats by year'!$E:$E,$D228,'IEA production stats by year'!$B:$B,$B228)</f>
        <v>0</v>
      </c>
      <c r="P228" s="45">
        <f>SUMIFS('IEA production stats by year'!Y:Y,'IEA production stats by year'!$E:$E,$D228,'IEA production stats by year'!$B:$B,$B228)</f>
        <v>0</v>
      </c>
      <c r="Q228" s="45">
        <f>SUMIFS('IEA production stats by year'!Z:Z,'IEA production stats by year'!$E:$E,$D228,'IEA production stats by year'!$B:$B,$B228)</f>
        <v>0</v>
      </c>
      <c r="R228" s="45">
        <f>SUMIFS('IEA production stats by year'!AA:AA,'IEA production stats by year'!$E:$E,$D228,'IEA production stats by year'!$B:$B,$B228)</f>
        <v>0</v>
      </c>
      <c r="S228" s="45">
        <f>SUMIFS('IEA production stats by year'!AB:AB,'IEA production stats by year'!$E:$E,$D228,'IEA production stats by year'!$B:$B,$B228)</f>
        <v>0</v>
      </c>
      <c r="T228" s="45">
        <f>SUMIFS('IEA production stats by year'!AC:AC,'IEA production stats by year'!$E:$E,$D228,'IEA production stats by year'!$B:$B,$B228)</f>
        <v>0</v>
      </c>
      <c r="U228" s="45">
        <f>SUMIFS('IEA production stats by year'!AD:AD,'IEA production stats by year'!$E:$E,$D228,'IEA production stats by year'!$B:$B,$B228)</f>
        <v>0</v>
      </c>
      <c r="V228" s="45">
        <f>SUMIFS('IEA production stats by year'!AE:AE,'IEA production stats by year'!$E:$E,$D228,'IEA production stats by year'!$B:$B,$B228)</f>
        <v>0</v>
      </c>
      <c r="W228" s="45">
        <f>SUMIFS('IEA production stats by year'!AF:AF,'IEA production stats by year'!$E:$E,$D228,'IEA production stats by year'!$B:$B,$B228)</f>
        <v>0</v>
      </c>
      <c r="X228" s="45">
        <f>SUMIFS('IEA production stats by year'!AG:AG,'IEA production stats by year'!$E:$E,$D228,'IEA production stats by year'!$B:$B,$B228)</f>
        <v>0</v>
      </c>
      <c r="Y228" s="45">
        <f>SUMIFS('IEA production stats by year'!AH:AH,'IEA production stats by year'!$E:$E,$D228,'IEA production stats by year'!$B:$B,$B228)</f>
        <v>0</v>
      </c>
      <c r="Z228" s="45">
        <f>SUMIFS('IEA production stats by year'!AI:AI,'IEA production stats by year'!$E:$E,$D228,'IEA production stats by year'!$B:$B,$B228)</f>
        <v>0</v>
      </c>
      <c r="AA228" s="45">
        <f>SUMIFS('IEA production stats by year'!AJ:AJ,'IEA production stats by year'!$E:$E,$D228,'IEA production stats by year'!$B:$B,$B228)</f>
        <v>0</v>
      </c>
      <c r="AB228" s="45">
        <f>SUMIFS('IEA production stats by year'!AK:AK,'IEA production stats by year'!$E:$E,$D228,'IEA production stats by year'!$B:$B,$B228)</f>
        <v>0</v>
      </c>
      <c r="AC228" s="45">
        <f>SUMIFS('IEA production stats by year'!AL:AL,'IEA production stats by year'!$E:$E,$D228,'IEA production stats by year'!$B:$B,$B228)</f>
        <v>0</v>
      </c>
      <c r="AD228" s="45"/>
      <c r="AE228" s="45"/>
      <c r="AF228" s="45"/>
      <c r="AG228" s="45"/>
      <c r="AH228" s="45"/>
      <c r="AI228" s="45"/>
      <c r="AJ228" s="45"/>
      <c r="AK228" s="45"/>
      <c r="AL228" s="45"/>
      <c r="AM228" s="45"/>
      <c r="AN228" s="45"/>
      <c r="AO228" s="45"/>
      <c r="AP228" s="45"/>
      <c r="AQ228" s="45"/>
      <c r="AR228" s="45"/>
      <c r="AS228" s="45"/>
      <c r="AT228" s="45"/>
      <c r="AU228" s="45"/>
      <c r="AV228" s="45"/>
      <c r="AW228" s="45"/>
      <c r="AX228" s="45"/>
      <c r="AY228" s="45"/>
      <c r="AZ228" s="45"/>
      <c r="BA228" s="45"/>
      <c r="BB228" s="45"/>
      <c r="BC228" s="45"/>
      <c r="BD228" s="45"/>
      <c r="BE228" s="45"/>
      <c r="BF228" s="45"/>
      <c r="BG228" s="45"/>
      <c r="BH228" s="45"/>
      <c r="BI228" s="45"/>
      <c r="BJ228" s="45"/>
      <c r="BK228" s="45"/>
      <c r="BL228" s="45"/>
      <c r="BM228" s="45"/>
      <c r="BN228" s="45"/>
      <c r="BO228" s="45"/>
      <c r="BP228" s="45"/>
      <c r="BQ228" s="45"/>
      <c r="BR228" s="45"/>
      <c r="BS228" s="45"/>
      <c r="BT228" s="45"/>
      <c r="BU228" s="45"/>
      <c r="BV228" s="45"/>
      <c r="BW228" s="45"/>
      <c r="BX228" s="45"/>
      <c r="BY228" s="45"/>
      <c r="BZ228" s="45"/>
      <c r="CA228" s="45"/>
      <c r="CB228" s="45"/>
      <c r="CC228" s="45"/>
      <c r="CD228" s="45"/>
      <c r="CE228" s="45"/>
      <c r="CF228" s="45"/>
      <c r="CG228" s="45"/>
      <c r="CH228" s="45"/>
      <c r="CI228" s="45"/>
      <c r="CJ228" s="45"/>
      <c r="CK228" s="45"/>
      <c r="CL228" s="45"/>
      <c r="CM228" s="45"/>
      <c r="CN228" s="45"/>
      <c r="CO228" s="45"/>
      <c r="CP228" s="45"/>
      <c r="CQ228" s="45"/>
    </row>
    <row r="229" spans="1:95" hidden="1" x14ac:dyDescent="0.25">
      <c r="A229" s="5" t="str">
        <f>B229&amp;D229</f>
        <v>CMRSOLARPV</v>
      </c>
      <c r="B229" t="s">
        <v>119</v>
      </c>
      <c r="C229" t="str">
        <f>VLOOKUP($B229,'Lookup codes'!$A:$C,2,FALSE)</f>
        <v>Cameroon</v>
      </c>
      <c r="D229" t="s">
        <v>612</v>
      </c>
      <c r="E229" t="str">
        <f>VLOOKUP(D229,'Lookup codes'!R:S,2,FALSE)</f>
        <v>Solar Photovoltaics</v>
      </c>
      <c r="F229" t="s">
        <v>794</v>
      </c>
      <c r="G229" t="s">
        <v>528</v>
      </c>
      <c r="H229" s="45">
        <f>SUMIFS('IEA production stats by year'!Q:Q,'IEA production stats by year'!$E:$E,$D229,'IEA production stats by year'!$B:$B,$B229)</f>
        <v>0</v>
      </c>
      <c r="I229" s="45">
        <f>SUMIFS('IEA production stats by year'!R:R,'IEA production stats by year'!$E:$E,$D229,'IEA production stats by year'!$B:$B,$B229)</f>
        <v>0</v>
      </c>
      <c r="J229" s="45">
        <f>SUMIFS('IEA production stats by year'!S:S,'IEA production stats by year'!$E:$E,$D229,'IEA production stats by year'!$B:$B,$B229)</f>
        <v>0</v>
      </c>
      <c r="K229" s="45">
        <f>SUMIFS('IEA production stats by year'!T:T,'IEA production stats by year'!$E:$E,$D229,'IEA production stats by year'!$B:$B,$B229)</f>
        <v>0</v>
      </c>
      <c r="L229" s="45">
        <f>SUMIFS('IEA production stats by year'!U:U,'IEA production stats by year'!$E:$E,$D229,'IEA production stats by year'!$B:$B,$B229)</f>
        <v>0</v>
      </c>
      <c r="M229" s="45">
        <f>SUMIFS('IEA production stats by year'!V:V,'IEA production stats by year'!$E:$E,$D229,'IEA production stats by year'!$B:$B,$B229)</f>
        <v>0</v>
      </c>
      <c r="N229" s="45">
        <f>SUMIFS('IEA production stats by year'!W:W,'IEA production stats by year'!$E:$E,$D229,'IEA production stats by year'!$B:$B,$B229)</f>
        <v>0</v>
      </c>
      <c r="O229" s="45">
        <f>SUMIFS('IEA production stats by year'!X:X,'IEA production stats by year'!$E:$E,$D229,'IEA production stats by year'!$B:$B,$B229)</f>
        <v>0</v>
      </c>
      <c r="P229" s="45">
        <f>SUMIFS('IEA production stats by year'!Y:Y,'IEA production stats by year'!$E:$E,$D229,'IEA production stats by year'!$B:$B,$B229)</f>
        <v>0</v>
      </c>
      <c r="Q229" s="45">
        <f>SUMIFS('IEA production stats by year'!Z:Z,'IEA production stats by year'!$E:$E,$D229,'IEA production stats by year'!$B:$B,$B229)</f>
        <v>3.6006</v>
      </c>
      <c r="R229" s="45">
        <f>SUMIFS('IEA production stats by year'!AA:AA,'IEA production stats by year'!$E:$E,$D229,'IEA production stats by year'!$B:$B,$B229)</f>
        <v>3.6006</v>
      </c>
      <c r="S229" s="45">
        <f>SUMIFS('IEA production stats by year'!AB:AB,'IEA production stats by year'!$E:$E,$D229,'IEA production stats by year'!$B:$B,$B229)</f>
        <v>10.8019</v>
      </c>
      <c r="T229" s="45">
        <f>SUMIFS('IEA production stats by year'!AC:AC,'IEA production stats by year'!$E:$E,$D229,'IEA production stats by year'!$B:$B,$B229)</f>
        <v>14.398400000000001</v>
      </c>
      <c r="U229" s="45">
        <f>SUMIFS('IEA production stats by year'!AD:AD,'IEA production stats by year'!$E:$E,$D229,'IEA production stats by year'!$B:$B,$B229)</f>
        <v>17.999099999999999</v>
      </c>
      <c r="V229" s="45">
        <f>SUMIFS('IEA production stats by year'!AE:AE,'IEA production stats by year'!$E:$E,$D229,'IEA production stats by year'!$B:$B,$B229)</f>
        <v>28.800999999999998</v>
      </c>
      <c r="W229" s="45">
        <f>SUMIFS('IEA production stats by year'!AF:AF,'IEA production stats by year'!$E:$E,$D229,'IEA production stats by year'!$B:$B,$B229)</f>
        <v>35.998100000000001</v>
      </c>
      <c r="X229" s="45">
        <f>SUMIFS('IEA production stats by year'!AG:AG,'IEA production stats by year'!$E:$E,$D229,'IEA production stats by year'!$B:$B,$B229)</f>
        <v>43.199399999999997</v>
      </c>
      <c r="Y229" s="45">
        <f>SUMIFS('IEA production stats by year'!AH:AH,'IEA production stats by year'!$E:$E,$D229,'IEA production stats by year'!$B:$B,$B229)</f>
        <v>57.346600000000002</v>
      </c>
      <c r="Z229" s="45">
        <f>SUMIFS('IEA production stats by year'!AI:AI,'IEA production stats by year'!$E:$E,$D229,'IEA production stats by year'!$B:$B,$B229)</f>
        <v>70.200100000000006</v>
      </c>
      <c r="AA229" s="45">
        <f>SUMIFS('IEA production stats by year'!AJ:AJ,'IEA production stats by year'!$E:$E,$D229,'IEA production stats by year'!$B:$B,$B229)</f>
        <v>70.200100000000006</v>
      </c>
      <c r="AB229" s="45">
        <f>SUMIFS('IEA production stats by year'!AK:AK,'IEA production stats by year'!$E:$E,$D229,'IEA production stats by year'!$B:$B,$B229)</f>
        <v>70.819699999999997</v>
      </c>
      <c r="AC229" s="45">
        <f>SUMIFS('IEA production stats by year'!AL:AL,'IEA production stats by year'!$E:$E,$D229,'IEA production stats by year'!$B:$B,$B229)</f>
        <v>0</v>
      </c>
      <c r="AD229" s="45"/>
      <c r="AE229" s="45"/>
      <c r="AF229" s="45"/>
      <c r="AG229" s="45"/>
      <c r="AH229" s="45"/>
      <c r="AI229" s="45"/>
      <c r="AJ229" s="45"/>
      <c r="AK229" s="45"/>
      <c r="AL229" s="45"/>
      <c r="AM229" s="45"/>
      <c r="AN229" s="45"/>
      <c r="AO229" s="45"/>
      <c r="AP229" s="45"/>
      <c r="AQ229" s="45"/>
      <c r="AR229" s="45"/>
      <c r="AS229" s="45"/>
      <c r="AT229" s="45"/>
      <c r="AU229" s="45"/>
      <c r="AV229" s="45"/>
      <c r="AW229" s="45"/>
      <c r="AX229" s="45"/>
      <c r="AY229" s="45"/>
      <c r="AZ229" s="45"/>
      <c r="BA229" s="45"/>
      <c r="BB229" s="45"/>
      <c r="BC229" s="45"/>
      <c r="BD229" s="45"/>
      <c r="BE229" s="45"/>
      <c r="BF229" s="45"/>
      <c r="BG229" s="45"/>
      <c r="BH229" s="45"/>
      <c r="BI229" s="45"/>
      <c r="BJ229" s="45"/>
      <c r="BK229" s="45"/>
      <c r="BL229" s="45"/>
      <c r="BM229" s="45"/>
      <c r="BN229" s="45"/>
      <c r="BO229" s="45"/>
      <c r="BP229" s="45"/>
      <c r="BQ229" s="45"/>
      <c r="BR229" s="45"/>
      <c r="BS229" s="45"/>
      <c r="BT229" s="45"/>
      <c r="BU229" s="45"/>
      <c r="BV229" s="45"/>
      <c r="BW229" s="45"/>
      <c r="BX229" s="45"/>
      <c r="BY229" s="45"/>
      <c r="BZ229" s="45"/>
      <c r="CA229" s="45"/>
      <c r="CB229" s="45"/>
      <c r="CC229" s="45"/>
      <c r="CD229" s="45"/>
      <c r="CE229" s="45"/>
      <c r="CF229" s="45"/>
      <c r="CG229" s="45"/>
      <c r="CH229" s="45"/>
      <c r="CI229" s="45"/>
      <c r="CJ229" s="45"/>
      <c r="CK229" s="45"/>
      <c r="CL229" s="45"/>
      <c r="CM229" s="45"/>
      <c r="CN229" s="45"/>
      <c r="CO229" s="45"/>
      <c r="CP229" s="45"/>
      <c r="CQ229" s="45"/>
    </row>
    <row r="230" spans="1:95" hidden="1" x14ac:dyDescent="0.25">
      <c r="A230" s="5" t="str">
        <f>B230&amp;D230</f>
        <v>CMRSOLARTH</v>
      </c>
      <c r="B230" t="s">
        <v>119</v>
      </c>
      <c r="C230" t="str">
        <f>VLOOKUP($B230,'Lookup codes'!$A:$C,2,FALSE)</f>
        <v>Cameroon</v>
      </c>
      <c r="D230" t="s">
        <v>614</v>
      </c>
      <c r="E230" t="str">
        <f>VLOOKUP(D230,'Lookup codes'!R:S,2,FALSE)</f>
        <v>Solar Thermal</v>
      </c>
      <c r="F230" t="s">
        <v>794</v>
      </c>
      <c r="G230" t="s">
        <v>528</v>
      </c>
      <c r="H230" s="45">
        <f>SUMIFS('IEA production stats by year'!Q:Q,'IEA production stats by year'!$E:$E,$D230,'IEA production stats by year'!$B:$B,$B230)</f>
        <v>0</v>
      </c>
      <c r="I230" s="45">
        <f>SUMIFS('IEA production stats by year'!R:R,'IEA production stats by year'!$E:$E,$D230,'IEA production stats by year'!$B:$B,$B230)</f>
        <v>0</v>
      </c>
      <c r="J230" s="45">
        <f>SUMIFS('IEA production stats by year'!S:S,'IEA production stats by year'!$E:$E,$D230,'IEA production stats by year'!$B:$B,$B230)</f>
        <v>0</v>
      </c>
      <c r="K230" s="45">
        <f>SUMIFS('IEA production stats by year'!T:T,'IEA production stats by year'!$E:$E,$D230,'IEA production stats by year'!$B:$B,$B230)</f>
        <v>0</v>
      </c>
      <c r="L230" s="45">
        <f>SUMIFS('IEA production stats by year'!U:U,'IEA production stats by year'!$E:$E,$D230,'IEA production stats by year'!$B:$B,$B230)</f>
        <v>0</v>
      </c>
      <c r="M230" s="45">
        <f>SUMIFS('IEA production stats by year'!V:V,'IEA production stats by year'!$E:$E,$D230,'IEA production stats by year'!$B:$B,$B230)</f>
        <v>0</v>
      </c>
      <c r="N230" s="45">
        <f>SUMIFS('IEA production stats by year'!W:W,'IEA production stats by year'!$E:$E,$D230,'IEA production stats by year'!$B:$B,$B230)</f>
        <v>0</v>
      </c>
      <c r="O230" s="45">
        <f>SUMIFS('IEA production stats by year'!X:X,'IEA production stats by year'!$E:$E,$D230,'IEA production stats by year'!$B:$B,$B230)</f>
        <v>0</v>
      </c>
      <c r="P230" s="45">
        <f>SUMIFS('IEA production stats by year'!Y:Y,'IEA production stats by year'!$E:$E,$D230,'IEA production stats by year'!$B:$B,$B230)</f>
        <v>0</v>
      </c>
      <c r="Q230" s="45">
        <f>SUMIFS('IEA production stats by year'!Z:Z,'IEA production stats by year'!$E:$E,$D230,'IEA production stats by year'!$B:$B,$B230)</f>
        <v>0</v>
      </c>
      <c r="R230" s="45">
        <f>SUMIFS('IEA production stats by year'!AA:AA,'IEA production stats by year'!$E:$E,$D230,'IEA production stats by year'!$B:$B,$B230)</f>
        <v>0</v>
      </c>
      <c r="S230" s="45">
        <f>SUMIFS('IEA production stats by year'!AB:AB,'IEA production stats by year'!$E:$E,$D230,'IEA production stats by year'!$B:$B,$B230)</f>
        <v>0</v>
      </c>
      <c r="T230" s="45">
        <f>SUMIFS('IEA production stats by year'!AC:AC,'IEA production stats by year'!$E:$E,$D230,'IEA production stats by year'!$B:$B,$B230)</f>
        <v>0</v>
      </c>
      <c r="U230" s="45">
        <f>SUMIFS('IEA production stats by year'!AD:AD,'IEA production stats by year'!$E:$E,$D230,'IEA production stats by year'!$B:$B,$B230)</f>
        <v>0</v>
      </c>
      <c r="V230" s="45">
        <f>SUMIFS('IEA production stats by year'!AE:AE,'IEA production stats by year'!$E:$E,$D230,'IEA production stats by year'!$B:$B,$B230)</f>
        <v>0</v>
      </c>
      <c r="W230" s="45">
        <f>SUMIFS('IEA production stats by year'!AF:AF,'IEA production stats by year'!$E:$E,$D230,'IEA production stats by year'!$B:$B,$B230)</f>
        <v>0</v>
      </c>
      <c r="X230" s="45">
        <f>SUMIFS('IEA production stats by year'!AG:AG,'IEA production stats by year'!$E:$E,$D230,'IEA production stats by year'!$B:$B,$B230)</f>
        <v>0</v>
      </c>
      <c r="Y230" s="45">
        <f>SUMIFS('IEA production stats by year'!AH:AH,'IEA production stats by year'!$E:$E,$D230,'IEA production stats by year'!$B:$B,$B230)</f>
        <v>0</v>
      </c>
      <c r="Z230" s="45">
        <f>SUMIFS('IEA production stats by year'!AI:AI,'IEA production stats by year'!$E:$E,$D230,'IEA production stats by year'!$B:$B,$B230)</f>
        <v>0</v>
      </c>
      <c r="AA230" s="45">
        <f>SUMIFS('IEA production stats by year'!AJ:AJ,'IEA production stats by year'!$E:$E,$D230,'IEA production stats by year'!$B:$B,$B230)</f>
        <v>0</v>
      </c>
      <c r="AB230" s="45">
        <f>SUMIFS('IEA production stats by year'!AK:AK,'IEA production stats by year'!$E:$E,$D230,'IEA production stats by year'!$B:$B,$B230)</f>
        <v>0</v>
      </c>
      <c r="AC230" s="45">
        <f>SUMIFS('IEA production stats by year'!AL:AL,'IEA production stats by year'!$E:$E,$D230,'IEA production stats by year'!$B:$B,$B230)</f>
        <v>0</v>
      </c>
      <c r="AD230" s="45"/>
      <c r="AE230" s="45"/>
      <c r="AF230" s="45"/>
      <c r="AG230" s="45"/>
      <c r="AH230" s="45"/>
      <c r="AI230" s="45"/>
      <c r="AJ230" s="45"/>
      <c r="AK230" s="45"/>
      <c r="AL230" s="45"/>
      <c r="AM230" s="45"/>
      <c r="AN230" s="45"/>
      <c r="AO230" s="45"/>
      <c r="AP230" s="45"/>
      <c r="AQ230" s="45"/>
      <c r="AR230" s="45"/>
      <c r="AS230" s="45"/>
      <c r="AT230" s="45"/>
      <c r="AU230" s="45"/>
      <c r="AV230" s="45"/>
      <c r="AW230" s="45"/>
      <c r="AX230" s="45"/>
      <c r="AY230" s="45"/>
      <c r="AZ230" s="45"/>
      <c r="BA230" s="45"/>
      <c r="BB230" s="45"/>
      <c r="BC230" s="45"/>
      <c r="BD230" s="45"/>
      <c r="BE230" s="45"/>
      <c r="BF230" s="45"/>
      <c r="BG230" s="45"/>
      <c r="BH230" s="45"/>
      <c r="BI230" s="45"/>
      <c r="BJ230" s="45"/>
      <c r="BK230" s="45"/>
      <c r="BL230" s="45"/>
      <c r="BM230" s="45"/>
      <c r="BN230" s="45"/>
      <c r="BO230" s="45"/>
      <c r="BP230" s="45"/>
      <c r="BQ230" s="45"/>
      <c r="BR230" s="45"/>
      <c r="BS230" s="45"/>
      <c r="BT230" s="45"/>
      <c r="BU230" s="45"/>
      <c r="BV230" s="45"/>
      <c r="BW230" s="45"/>
      <c r="BX230" s="45"/>
      <c r="BY230" s="45"/>
      <c r="BZ230" s="45"/>
      <c r="CA230" s="45"/>
      <c r="CB230" s="45"/>
      <c r="CC230" s="45"/>
      <c r="CD230" s="45"/>
      <c r="CE230" s="45"/>
      <c r="CF230" s="45"/>
      <c r="CG230" s="45"/>
      <c r="CH230" s="45"/>
      <c r="CI230" s="45"/>
      <c r="CJ230" s="45"/>
      <c r="CK230" s="45"/>
      <c r="CL230" s="45"/>
      <c r="CM230" s="45"/>
      <c r="CN230" s="45"/>
      <c r="CO230" s="45"/>
      <c r="CP230" s="45"/>
      <c r="CQ230" s="45"/>
    </row>
    <row r="231" spans="1:95" hidden="1" x14ac:dyDescent="0.25">
      <c r="A231" s="5" t="str">
        <f>B231&amp;D231</f>
        <v>CMRTIDE</v>
      </c>
      <c r="B231" t="s">
        <v>119</v>
      </c>
      <c r="C231" t="str">
        <f>VLOOKUP($B231,'Lookup codes'!$A:$C,2,FALSE)</f>
        <v>Cameroon</v>
      </c>
      <c r="D231" t="s">
        <v>616</v>
      </c>
      <c r="E231" t="str">
        <f>VLOOKUP(D231,'Lookup codes'!R:S,2,FALSE)</f>
        <v>Tide, Wave and Ocean</v>
      </c>
      <c r="F231" t="s">
        <v>794</v>
      </c>
      <c r="G231" t="s">
        <v>528</v>
      </c>
      <c r="H231" s="45">
        <f>SUMIFS('IEA production stats by year'!Q:Q,'IEA production stats by year'!$E:$E,$D231,'IEA production stats by year'!$B:$B,$B231)</f>
        <v>0</v>
      </c>
      <c r="I231" s="45">
        <f>SUMIFS('IEA production stats by year'!R:R,'IEA production stats by year'!$E:$E,$D231,'IEA production stats by year'!$B:$B,$B231)</f>
        <v>0</v>
      </c>
      <c r="J231" s="45">
        <f>SUMIFS('IEA production stats by year'!S:S,'IEA production stats by year'!$E:$E,$D231,'IEA production stats by year'!$B:$B,$B231)</f>
        <v>0</v>
      </c>
      <c r="K231" s="45">
        <f>SUMIFS('IEA production stats by year'!T:T,'IEA production stats by year'!$E:$E,$D231,'IEA production stats by year'!$B:$B,$B231)</f>
        <v>0</v>
      </c>
      <c r="L231" s="45">
        <f>SUMIFS('IEA production stats by year'!U:U,'IEA production stats by year'!$E:$E,$D231,'IEA production stats by year'!$B:$B,$B231)</f>
        <v>0</v>
      </c>
      <c r="M231" s="45">
        <f>SUMIFS('IEA production stats by year'!V:V,'IEA production stats by year'!$E:$E,$D231,'IEA production stats by year'!$B:$B,$B231)</f>
        <v>0</v>
      </c>
      <c r="N231" s="45">
        <f>SUMIFS('IEA production stats by year'!W:W,'IEA production stats by year'!$E:$E,$D231,'IEA production stats by year'!$B:$B,$B231)</f>
        <v>0</v>
      </c>
      <c r="O231" s="45">
        <f>SUMIFS('IEA production stats by year'!X:X,'IEA production stats by year'!$E:$E,$D231,'IEA production stats by year'!$B:$B,$B231)</f>
        <v>0</v>
      </c>
      <c r="P231" s="45">
        <f>SUMIFS('IEA production stats by year'!Y:Y,'IEA production stats by year'!$E:$E,$D231,'IEA production stats by year'!$B:$B,$B231)</f>
        <v>0</v>
      </c>
      <c r="Q231" s="45">
        <f>SUMIFS('IEA production stats by year'!Z:Z,'IEA production stats by year'!$E:$E,$D231,'IEA production stats by year'!$B:$B,$B231)</f>
        <v>0</v>
      </c>
      <c r="R231" s="45">
        <f>SUMIFS('IEA production stats by year'!AA:AA,'IEA production stats by year'!$E:$E,$D231,'IEA production stats by year'!$B:$B,$B231)</f>
        <v>0</v>
      </c>
      <c r="S231" s="45">
        <f>SUMIFS('IEA production stats by year'!AB:AB,'IEA production stats by year'!$E:$E,$D231,'IEA production stats by year'!$B:$B,$B231)</f>
        <v>0</v>
      </c>
      <c r="T231" s="45">
        <f>SUMIFS('IEA production stats by year'!AC:AC,'IEA production stats by year'!$E:$E,$D231,'IEA production stats by year'!$B:$B,$B231)</f>
        <v>0</v>
      </c>
      <c r="U231" s="45">
        <f>SUMIFS('IEA production stats by year'!AD:AD,'IEA production stats by year'!$E:$E,$D231,'IEA production stats by year'!$B:$B,$B231)</f>
        <v>0</v>
      </c>
      <c r="V231" s="45">
        <f>SUMIFS('IEA production stats by year'!AE:AE,'IEA production stats by year'!$E:$E,$D231,'IEA production stats by year'!$B:$B,$B231)</f>
        <v>0</v>
      </c>
      <c r="W231" s="45">
        <f>SUMIFS('IEA production stats by year'!AF:AF,'IEA production stats by year'!$E:$E,$D231,'IEA production stats by year'!$B:$B,$B231)</f>
        <v>0</v>
      </c>
      <c r="X231" s="45">
        <f>SUMIFS('IEA production stats by year'!AG:AG,'IEA production stats by year'!$E:$E,$D231,'IEA production stats by year'!$B:$B,$B231)</f>
        <v>0</v>
      </c>
      <c r="Y231" s="45">
        <f>SUMIFS('IEA production stats by year'!AH:AH,'IEA production stats by year'!$E:$E,$D231,'IEA production stats by year'!$B:$B,$B231)</f>
        <v>0</v>
      </c>
      <c r="Z231" s="45">
        <f>SUMIFS('IEA production stats by year'!AI:AI,'IEA production stats by year'!$E:$E,$D231,'IEA production stats by year'!$B:$B,$B231)</f>
        <v>0</v>
      </c>
      <c r="AA231" s="45">
        <f>SUMIFS('IEA production stats by year'!AJ:AJ,'IEA production stats by year'!$E:$E,$D231,'IEA production stats by year'!$B:$B,$B231)</f>
        <v>0</v>
      </c>
      <c r="AB231" s="45">
        <f>SUMIFS('IEA production stats by year'!AK:AK,'IEA production stats by year'!$E:$E,$D231,'IEA production stats by year'!$B:$B,$B231)</f>
        <v>0</v>
      </c>
      <c r="AC231" s="45">
        <f>SUMIFS('IEA production stats by year'!AL:AL,'IEA production stats by year'!$E:$E,$D231,'IEA production stats by year'!$B:$B,$B231)</f>
        <v>0</v>
      </c>
      <c r="AD231" s="45"/>
      <c r="AE231" s="45"/>
      <c r="AF231" s="45"/>
      <c r="AG231" s="45"/>
      <c r="AH231" s="45"/>
      <c r="AI231" s="45"/>
      <c r="AJ231" s="45"/>
      <c r="AK231" s="45"/>
      <c r="AL231" s="45"/>
      <c r="AM231" s="45"/>
      <c r="AN231" s="45"/>
      <c r="AO231" s="45"/>
      <c r="AP231" s="45"/>
      <c r="AQ231" s="45"/>
      <c r="AR231" s="45"/>
      <c r="AS231" s="45"/>
      <c r="AT231" s="45"/>
      <c r="AU231" s="45"/>
      <c r="AV231" s="45"/>
      <c r="AW231" s="45"/>
      <c r="AX231" s="45"/>
      <c r="AY231" s="45"/>
      <c r="AZ231" s="45"/>
      <c r="BA231" s="45"/>
      <c r="BB231" s="45"/>
      <c r="BC231" s="45"/>
      <c r="BD231" s="45"/>
      <c r="BE231" s="45"/>
      <c r="BF231" s="45"/>
      <c r="BG231" s="45"/>
      <c r="BH231" s="45"/>
      <c r="BI231" s="45"/>
      <c r="BJ231" s="45"/>
      <c r="BK231" s="45"/>
      <c r="BL231" s="45"/>
      <c r="BM231" s="45"/>
      <c r="BN231" s="45"/>
      <c r="BO231" s="45"/>
      <c r="BP231" s="45"/>
      <c r="BQ231" s="45"/>
      <c r="BR231" s="45"/>
      <c r="BS231" s="45"/>
      <c r="BT231" s="45"/>
      <c r="BU231" s="45"/>
      <c r="BV231" s="45"/>
      <c r="BW231" s="45"/>
      <c r="BX231" s="45"/>
      <c r="BY231" s="45"/>
      <c r="BZ231" s="45"/>
      <c r="CA231" s="45"/>
      <c r="CB231" s="45"/>
      <c r="CC231" s="45"/>
      <c r="CD231" s="45"/>
      <c r="CE231" s="45"/>
      <c r="CF231" s="45"/>
      <c r="CG231" s="45"/>
      <c r="CH231" s="45"/>
      <c r="CI231" s="45"/>
      <c r="CJ231" s="45"/>
      <c r="CK231" s="45"/>
      <c r="CL231" s="45"/>
      <c r="CM231" s="45"/>
      <c r="CN231" s="45"/>
      <c r="CO231" s="45"/>
      <c r="CP231" s="45"/>
      <c r="CQ231" s="45"/>
    </row>
    <row r="232" spans="1:95" hidden="1" x14ac:dyDescent="0.25">
      <c r="A232" s="5" t="str">
        <f>B232&amp;D232</f>
        <v>CMRWIND</v>
      </c>
      <c r="B232" t="s">
        <v>119</v>
      </c>
      <c r="C232" t="str">
        <f>VLOOKUP($B232,'Lookup codes'!$A:$C,2,FALSE)</f>
        <v>Cameroon</v>
      </c>
      <c r="D232" t="s">
        <v>618</v>
      </c>
      <c r="E232" t="str">
        <f>VLOOKUP(D232,'Lookup codes'!R:S,2,FALSE)</f>
        <v>Wind</v>
      </c>
      <c r="F232" t="s">
        <v>794</v>
      </c>
      <c r="G232" t="s">
        <v>528</v>
      </c>
      <c r="H232" s="45">
        <f>SUMIFS('IEA production stats by year'!Q:Q,'IEA production stats by year'!$E:$E,$D232,'IEA production stats by year'!$B:$B,$B232)</f>
        <v>0</v>
      </c>
      <c r="I232" s="45">
        <f>SUMIFS('IEA production stats by year'!R:R,'IEA production stats by year'!$E:$E,$D232,'IEA production stats by year'!$B:$B,$B232)</f>
        <v>0</v>
      </c>
      <c r="J232" s="45">
        <f>SUMIFS('IEA production stats by year'!S:S,'IEA production stats by year'!$E:$E,$D232,'IEA production stats by year'!$B:$B,$B232)</f>
        <v>0</v>
      </c>
      <c r="K232" s="45">
        <f>SUMIFS('IEA production stats by year'!T:T,'IEA production stats by year'!$E:$E,$D232,'IEA production stats by year'!$B:$B,$B232)</f>
        <v>0</v>
      </c>
      <c r="L232" s="45">
        <f>SUMIFS('IEA production stats by year'!U:U,'IEA production stats by year'!$E:$E,$D232,'IEA production stats by year'!$B:$B,$B232)</f>
        <v>0</v>
      </c>
      <c r="M232" s="45">
        <f>SUMIFS('IEA production stats by year'!V:V,'IEA production stats by year'!$E:$E,$D232,'IEA production stats by year'!$B:$B,$B232)</f>
        <v>0</v>
      </c>
      <c r="N232" s="45">
        <f>SUMIFS('IEA production stats by year'!W:W,'IEA production stats by year'!$E:$E,$D232,'IEA production stats by year'!$B:$B,$B232)</f>
        <v>0</v>
      </c>
      <c r="O232" s="45">
        <f>SUMIFS('IEA production stats by year'!X:X,'IEA production stats by year'!$E:$E,$D232,'IEA production stats by year'!$B:$B,$B232)</f>
        <v>0</v>
      </c>
      <c r="P232" s="45">
        <f>SUMIFS('IEA production stats by year'!Y:Y,'IEA production stats by year'!$E:$E,$D232,'IEA production stats by year'!$B:$B,$B232)</f>
        <v>0</v>
      </c>
      <c r="Q232" s="45">
        <f>SUMIFS('IEA production stats by year'!Z:Z,'IEA production stats by year'!$E:$E,$D232,'IEA production stats by year'!$B:$B,$B232)</f>
        <v>0</v>
      </c>
      <c r="R232" s="45">
        <f>SUMIFS('IEA production stats by year'!AA:AA,'IEA production stats by year'!$E:$E,$D232,'IEA production stats by year'!$B:$B,$B232)</f>
        <v>0</v>
      </c>
      <c r="S232" s="45">
        <f>SUMIFS('IEA production stats by year'!AB:AB,'IEA production stats by year'!$E:$E,$D232,'IEA production stats by year'!$B:$B,$B232)</f>
        <v>0</v>
      </c>
      <c r="T232" s="45">
        <f>SUMIFS('IEA production stats by year'!AC:AC,'IEA production stats by year'!$E:$E,$D232,'IEA production stats by year'!$B:$B,$B232)</f>
        <v>0</v>
      </c>
      <c r="U232" s="45">
        <f>SUMIFS('IEA production stats by year'!AD:AD,'IEA production stats by year'!$E:$E,$D232,'IEA production stats by year'!$B:$B,$B232)</f>
        <v>0</v>
      </c>
      <c r="V232" s="45">
        <f>SUMIFS('IEA production stats by year'!AE:AE,'IEA production stats by year'!$E:$E,$D232,'IEA production stats by year'!$B:$B,$B232)</f>
        <v>0</v>
      </c>
      <c r="W232" s="45">
        <f>SUMIFS('IEA production stats by year'!AF:AF,'IEA production stats by year'!$E:$E,$D232,'IEA production stats by year'!$B:$B,$B232)</f>
        <v>0</v>
      </c>
      <c r="X232" s="45">
        <f>SUMIFS('IEA production stats by year'!AG:AG,'IEA production stats by year'!$E:$E,$D232,'IEA production stats by year'!$B:$B,$B232)</f>
        <v>0</v>
      </c>
      <c r="Y232" s="45">
        <f>SUMIFS('IEA production stats by year'!AH:AH,'IEA production stats by year'!$E:$E,$D232,'IEA production stats by year'!$B:$B,$B232)</f>
        <v>0</v>
      </c>
      <c r="Z232" s="45">
        <f>SUMIFS('IEA production stats by year'!AI:AI,'IEA production stats by year'!$E:$E,$D232,'IEA production stats by year'!$B:$B,$B232)</f>
        <v>0</v>
      </c>
      <c r="AA232" s="45">
        <f>SUMIFS('IEA production stats by year'!AJ:AJ,'IEA production stats by year'!$E:$E,$D232,'IEA production stats by year'!$B:$B,$B232)</f>
        <v>0</v>
      </c>
      <c r="AB232" s="45">
        <f>SUMIFS('IEA production stats by year'!AK:AK,'IEA production stats by year'!$E:$E,$D232,'IEA production stats by year'!$B:$B,$B232)</f>
        <v>0</v>
      </c>
      <c r="AC232" s="45">
        <f>SUMIFS('IEA production stats by year'!AL:AL,'IEA production stats by year'!$E:$E,$D232,'IEA production stats by year'!$B:$B,$B232)</f>
        <v>0</v>
      </c>
      <c r="AD232" s="45"/>
      <c r="AE232" s="45"/>
      <c r="AF232" s="45"/>
      <c r="AG232" s="45"/>
      <c r="AH232" s="45"/>
      <c r="AI232" s="45"/>
      <c r="AJ232" s="45"/>
      <c r="AK232" s="45"/>
      <c r="AL232" s="45"/>
      <c r="AM232" s="45"/>
      <c r="AN232" s="45"/>
      <c r="AO232" s="45"/>
      <c r="AP232" s="45"/>
      <c r="AQ232" s="45"/>
      <c r="AR232" s="45"/>
      <c r="AS232" s="45"/>
      <c r="AT232" s="45"/>
      <c r="AU232" s="45"/>
      <c r="AV232" s="45"/>
      <c r="AW232" s="45"/>
      <c r="AX232" s="45"/>
      <c r="AY232" s="45"/>
      <c r="AZ232" s="45"/>
      <c r="BA232" s="45"/>
      <c r="BB232" s="45"/>
      <c r="BC232" s="45"/>
      <c r="BD232" s="45"/>
      <c r="BE232" s="45"/>
      <c r="BF232" s="45"/>
      <c r="BG232" s="45"/>
      <c r="BH232" s="45"/>
      <c r="BI232" s="45"/>
      <c r="BJ232" s="45"/>
      <c r="BK232" s="45"/>
      <c r="BL232" s="45"/>
      <c r="BM232" s="45"/>
      <c r="BN232" s="45"/>
      <c r="BO232" s="45"/>
      <c r="BP232" s="45"/>
      <c r="BQ232" s="45"/>
      <c r="BR232" s="45"/>
      <c r="BS232" s="45"/>
      <c r="BT232" s="45"/>
      <c r="BU232" s="45"/>
      <c r="BV232" s="45"/>
      <c r="BW232" s="45"/>
      <c r="BX232" s="45"/>
      <c r="BY232" s="45"/>
      <c r="BZ232" s="45"/>
      <c r="CA232" s="45"/>
      <c r="CB232" s="45"/>
      <c r="CC232" s="45"/>
      <c r="CD232" s="45"/>
      <c r="CE232" s="45"/>
      <c r="CF232" s="45"/>
      <c r="CG232" s="45"/>
      <c r="CH232" s="45"/>
      <c r="CI232" s="45"/>
      <c r="CJ232" s="45"/>
      <c r="CK232" s="45"/>
      <c r="CL232" s="45"/>
      <c r="CM232" s="45"/>
      <c r="CN232" s="45"/>
      <c r="CO232" s="45"/>
      <c r="CP232" s="45"/>
      <c r="CQ232" s="45"/>
    </row>
    <row r="233" spans="1:95" hidden="1" x14ac:dyDescent="0.25">
      <c r="A233" s="5" t="str">
        <f>B233&amp;D233</f>
        <v>CMRMUNWASTER</v>
      </c>
      <c r="B233" t="s">
        <v>119</v>
      </c>
      <c r="C233" t="str">
        <f>VLOOKUP($B233,'Lookup codes'!$A:$C,2,FALSE)</f>
        <v>Cameroon</v>
      </c>
      <c r="D233" t="s">
        <v>622</v>
      </c>
      <c r="E233" t="str">
        <f>VLOOKUP(D233,'Lookup codes'!R:S,2,FALSE)</f>
        <v>Renewable Municipal Waste</v>
      </c>
      <c r="F233" t="s">
        <v>794</v>
      </c>
      <c r="G233" t="s">
        <v>528</v>
      </c>
      <c r="H233" s="45">
        <f>SUMIFS('IEA production stats by year'!Q:Q,'IEA production stats by year'!$E:$E,$D233,'IEA production stats by year'!$B:$B,$B233)</f>
        <v>0</v>
      </c>
      <c r="I233" s="45">
        <f>SUMIFS('IEA production stats by year'!R:R,'IEA production stats by year'!$E:$E,$D233,'IEA production stats by year'!$B:$B,$B233)</f>
        <v>0</v>
      </c>
      <c r="J233" s="45">
        <f>SUMIFS('IEA production stats by year'!S:S,'IEA production stats by year'!$E:$E,$D233,'IEA production stats by year'!$B:$B,$B233)</f>
        <v>0</v>
      </c>
      <c r="K233" s="45">
        <f>SUMIFS('IEA production stats by year'!T:T,'IEA production stats by year'!$E:$E,$D233,'IEA production stats by year'!$B:$B,$B233)</f>
        <v>0</v>
      </c>
      <c r="L233" s="45">
        <f>SUMIFS('IEA production stats by year'!U:U,'IEA production stats by year'!$E:$E,$D233,'IEA production stats by year'!$B:$B,$B233)</f>
        <v>0</v>
      </c>
      <c r="M233" s="45">
        <f>SUMIFS('IEA production stats by year'!V:V,'IEA production stats by year'!$E:$E,$D233,'IEA production stats by year'!$B:$B,$B233)</f>
        <v>0</v>
      </c>
      <c r="N233" s="45">
        <f>SUMIFS('IEA production stats by year'!W:W,'IEA production stats by year'!$E:$E,$D233,'IEA production stats by year'!$B:$B,$B233)</f>
        <v>0</v>
      </c>
      <c r="O233" s="45">
        <f>SUMIFS('IEA production stats by year'!X:X,'IEA production stats by year'!$E:$E,$D233,'IEA production stats by year'!$B:$B,$B233)</f>
        <v>0</v>
      </c>
      <c r="P233" s="45">
        <f>SUMIFS('IEA production stats by year'!Y:Y,'IEA production stats by year'!$E:$E,$D233,'IEA production stats by year'!$B:$B,$B233)</f>
        <v>0</v>
      </c>
      <c r="Q233" s="45">
        <f>SUMIFS('IEA production stats by year'!Z:Z,'IEA production stats by year'!$E:$E,$D233,'IEA production stats by year'!$B:$B,$B233)</f>
        <v>0</v>
      </c>
      <c r="R233" s="45">
        <f>SUMIFS('IEA production stats by year'!AA:AA,'IEA production stats by year'!$E:$E,$D233,'IEA production stats by year'!$B:$B,$B233)</f>
        <v>0</v>
      </c>
      <c r="S233" s="45">
        <f>SUMIFS('IEA production stats by year'!AB:AB,'IEA production stats by year'!$E:$E,$D233,'IEA production stats by year'!$B:$B,$B233)</f>
        <v>0</v>
      </c>
      <c r="T233" s="45">
        <f>SUMIFS('IEA production stats by year'!AC:AC,'IEA production stats by year'!$E:$E,$D233,'IEA production stats by year'!$B:$B,$B233)</f>
        <v>0</v>
      </c>
      <c r="U233" s="45">
        <f>SUMIFS('IEA production stats by year'!AD:AD,'IEA production stats by year'!$E:$E,$D233,'IEA production stats by year'!$B:$B,$B233)</f>
        <v>0</v>
      </c>
      <c r="V233" s="45">
        <f>SUMIFS('IEA production stats by year'!AE:AE,'IEA production stats by year'!$E:$E,$D233,'IEA production stats by year'!$B:$B,$B233)</f>
        <v>0</v>
      </c>
      <c r="W233" s="45">
        <f>SUMIFS('IEA production stats by year'!AF:AF,'IEA production stats by year'!$E:$E,$D233,'IEA production stats by year'!$B:$B,$B233)</f>
        <v>0</v>
      </c>
      <c r="X233" s="45">
        <f>SUMIFS('IEA production stats by year'!AG:AG,'IEA production stats by year'!$E:$E,$D233,'IEA production stats by year'!$B:$B,$B233)</f>
        <v>0</v>
      </c>
      <c r="Y233" s="45">
        <f>SUMIFS('IEA production stats by year'!AH:AH,'IEA production stats by year'!$E:$E,$D233,'IEA production stats by year'!$B:$B,$B233)</f>
        <v>0</v>
      </c>
      <c r="Z233" s="45">
        <f>SUMIFS('IEA production stats by year'!AI:AI,'IEA production stats by year'!$E:$E,$D233,'IEA production stats by year'!$B:$B,$B233)</f>
        <v>0</v>
      </c>
      <c r="AA233" s="45">
        <f>SUMIFS('IEA production stats by year'!AJ:AJ,'IEA production stats by year'!$E:$E,$D233,'IEA production stats by year'!$B:$B,$B233)</f>
        <v>0</v>
      </c>
      <c r="AB233" s="45">
        <f>SUMIFS('IEA production stats by year'!AK:AK,'IEA production stats by year'!$E:$E,$D233,'IEA production stats by year'!$B:$B,$B233)</f>
        <v>0</v>
      </c>
      <c r="AC233" s="45">
        <f>SUMIFS('IEA production stats by year'!AL:AL,'IEA production stats by year'!$E:$E,$D233,'IEA production stats by year'!$B:$B,$B233)</f>
        <v>0</v>
      </c>
      <c r="AD233" s="45"/>
      <c r="AE233" s="45"/>
      <c r="AF233" s="45"/>
      <c r="AG233" s="45"/>
      <c r="AH233" s="45"/>
      <c r="AI233" s="45"/>
      <c r="AJ233" s="45"/>
      <c r="AK233" s="45"/>
      <c r="AL233" s="45"/>
      <c r="AM233" s="45"/>
      <c r="AN233" s="45"/>
      <c r="AO233" s="45"/>
      <c r="AP233" s="45"/>
      <c r="AQ233" s="45"/>
      <c r="AR233" s="45"/>
      <c r="AS233" s="45"/>
      <c r="AT233" s="45"/>
      <c r="AU233" s="45"/>
      <c r="AV233" s="45"/>
      <c r="AW233" s="45"/>
      <c r="AX233" s="45"/>
      <c r="AY233" s="45"/>
      <c r="AZ233" s="45"/>
      <c r="BA233" s="45"/>
      <c r="BB233" s="45"/>
      <c r="BC233" s="45"/>
      <c r="BD233" s="45"/>
      <c r="BE233" s="45"/>
      <c r="BF233" s="45"/>
      <c r="BG233" s="45"/>
      <c r="BH233" s="45"/>
      <c r="BI233" s="45"/>
      <c r="BJ233" s="45"/>
      <c r="BK233" s="45"/>
      <c r="BL233" s="45"/>
      <c r="BM233" s="45"/>
      <c r="BN233" s="45"/>
      <c r="BO233" s="45"/>
      <c r="BP233" s="45"/>
      <c r="BQ233" s="45"/>
      <c r="BR233" s="45"/>
      <c r="BS233" s="45"/>
      <c r="BT233" s="45"/>
      <c r="BU233" s="45"/>
      <c r="BV233" s="45"/>
      <c r="BW233" s="45"/>
      <c r="BX233" s="45"/>
      <c r="BY233" s="45"/>
      <c r="BZ233" s="45"/>
      <c r="CA233" s="45"/>
      <c r="CB233" s="45"/>
      <c r="CC233" s="45"/>
      <c r="CD233" s="45"/>
      <c r="CE233" s="45"/>
      <c r="CF233" s="45"/>
      <c r="CG233" s="45"/>
      <c r="CH233" s="45"/>
      <c r="CI233" s="45"/>
      <c r="CJ233" s="45"/>
      <c r="CK233" s="45"/>
      <c r="CL233" s="45"/>
      <c r="CM233" s="45"/>
      <c r="CN233" s="45"/>
      <c r="CO233" s="45"/>
      <c r="CP233" s="45"/>
      <c r="CQ233" s="45"/>
    </row>
    <row r="234" spans="1:95" hidden="1" x14ac:dyDescent="0.25">
      <c r="A234" s="5" t="str">
        <f>B234&amp;D234</f>
        <v>CMRCHARCOAL</v>
      </c>
      <c r="B234" t="s">
        <v>119</v>
      </c>
      <c r="C234" t="str">
        <f>VLOOKUP($B234,'Lookup codes'!$A:$C,2,FALSE)</f>
        <v>Cameroon</v>
      </c>
      <c r="D234" t="s">
        <v>626</v>
      </c>
      <c r="E234" t="str">
        <f>VLOOKUP(D234,'Lookup codes'!R:S,2,FALSE)</f>
        <v>Charcoal</v>
      </c>
      <c r="F234" t="s">
        <v>794</v>
      </c>
      <c r="G234" t="s">
        <v>528</v>
      </c>
      <c r="H234" s="45">
        <f>SUMIFS('IEA production stats by year'!Q:Q,'IEA production stats by year'!$E:$E,$D234,'IEA production stats by year'!$B:$B,$B234)</f>
        <v>0</v>
      </c>
      <c r="I234" s="45">
        <f>SUMIFS('IEA production stats by year'!R:R,'IEA production stats by year'!$E:$E,$D234,'IEA production stats by year'!$B:$B,$B234)</f>
        <v>0</v>
      </c>
      <c r="J234" s="45">
        <f>SUMIFS('IEA production stats by year'!S:S,'IEA production stats by year'!$E:$E,$D234,'IEA production stats by year'!$B:$B,$B234)</f>
        <v>0</v>
      </c>
      <c r="K234" s="45">
        <f>SUMIFS('IEA production stats by year'!T:T,'IEA production stats by year'!$E:$E,$D234,'IEA production stats by year'!$B:$B,$B234)</f>
        <v>0</v>
      </c>
      <c r="L234" s="45">
        <f>SUMIFS('IEA production stats by year'!U:U,'IEA production stats by year'!$E:$E,$D234,'IEA production stats by year'!$B:$B,$B234)</f>
        <v>0</v>
      </c>
      <c r="M234" s="45">
        <f>SUMIFS('IEA production stats by year'!V:V,'IEA production stats by year'!$E:$E,$D234,'IEA production stats by year'!$B:$B,$B234)</f>
        <v>0</v>
      </c>
      <c r="N234" s="45">
        <f>SUMIFS('IEA production stats by year'!W:W,'IEA production stats by year'!$E:$E,$D234,'IEA production stats by year'!$B:$B,$B234)</f>
        <v>0</v>
      </c>
      <c r="O234" s="45">
        <f>SUMIFS('IEA production stats by year'!X:X,'IEA production stats by year'!$E:$E,$D234,'IEA production stats by year'!$B:$B,$B234)</f>
        <v>0</v>
      </c>
      <c r="P234" s="45">
        <f>SUMIFS('IEA production stats by year'!Y:Y,'IEA production stats by year'!$E:$E,$D234,'IEA production stats by year'!$B:$B,$B234)</f>
        <v>0</v>
      </c>
      <c r="Q234" s="45">
        <f>SUMIFS('IEA production stats by year'!Z:Z,'IEA production stats by year'!$E:$E,$D234,'IEA production stats by year'!$B:$B,$B234)</f>
        <v>0</v>
      </c>
      <c r="R234" s="45">
        <f>SUMIFS('IEA production stats by year'!AA:AA,'IEA production stats by year'!$E:$E,$D234,'IEA production stats by year'!$B:$B,$B234)</f>
        <v>0</v>
      </c>
      <c r="S234" s="45">
        <f>SUMIFS('IEA production stats by year'!AB:AB,'IEA production stats by year'!$E:$E,$D234,'IEA production stats by year'!$B:$B,$B234)</f>
        <v>0</v>
      </c>
      <c r="T234" s="45">
        <f>SUMIFS('IEA production stats by year'!AC:AC,'IEA production stats by year'!$E:$E,$D234,'IEA production stats by year'!$B:$B,$B234)</f>
        <v>0</v>
      </c>
      <c r="U234" s="45">
        <f>SUMIFS('IEA production stats by year'!AD:AD,'IEA production stats by year'!$E:$E,$D234,'IEA production stats by year'!$B:$B,$B234)</f>
        <v>0</v>
      </c>
      <c r="V234" s="45">
        <f>SUMIFS('IEA production stats by year'!AE:AE,'IEA production stats by year'!$E:$E,$D234,'IEA production stats by year'!$B:$B,$B234)</f>
        <v>0</v>
      </c>
      <c r="W234" s="45">
        <f>SUMIFS('IEA production stats by year'!AF:AF,'IEA production stats by year'!$E:$E,$D234,'IEA production stats by year'!$B:$B,$B234)</f>
        <v>0</v>
      </c>
      <c r="X234" s="45">
        <f>SUMIFS('IEA production stats by year'!AG:AG,'IEA production stats by year'!$E:$E,$D234,'IEA production stats by year'!$B:$B,$B234)</f>
        <v>0</v>
      </c>
      <c r="Y234" s="45">
        <f>SUMIFS('IEA production stats by year'!AH:AH,'IEA production stats by year'!$E:$E,$D234,'IEA production stats by year'!$B:$B,$B234)</f>
        <v>0</v>
      </c>
      <c r="Z234" s="45">
        <f>SUMIFS('IEA production stats by year'!AI:AI,'IEA production stats by year'!$E:$E,$D234,'IEA production stats by year'!$B:$B,$B234)</f>
        <v>0</v>
      </c>
      <c r="AA234" s="45">
        <f>SUMIFS('IEA production stats by year'!AJ:AJ,'IEA production stats by year'!$E:$E,$D234,'IEA production stats by year'!$B:$B,$B234)</f>
        <v>0</v>
      </c>
      <c r="AB234" s="45">
        <f>SUMIFS('IEA production stats by year'!AK:AK,'IEA production stats by year'!$E:$E,$D234,'IEA production stats by year'!$B:$B,$B234)</f>
        <v>0</v>
      </c>
      <c r="AC234" s="45">
        <f>SUMIFS('IEA production stats by year'!AL:AL,'IEA production stats by year'!$E:$E,$D234,'IEA production stats by year'!$B:$B,$B234)</f>
        <v>0</v>
      </c>
      <c r="AD234" s="45"/>
      <c r="AE234" s="45"/>
      <c r="AF234" s="45"/>
      <c r="AG234" s="45"/>
      <c r="AH234" s="45"/>
      <c r="AI234" s="45"/>
      <c r="AJ234" s="45"/>
      <c r="AK234" s="45"/>
      <c r="AL234" s="45"/>
      <c r="AM234" s="45"/>
      <c r="AN234" s="45"/>
      <c r="AO234" s="45"/>
      <c r="AP234" s="45"/>
      <c r="AQ234" s="45"/>
      <c r="AR234" s="45"/>
      <c r="AS234" s="45"/>
      <c r="AT234" s="45"/>
      <c r="AU234" s="45"/>
      <c r="AV234" s="45"/>
      <c r="AW234" s="45"/>
      <c r="AX234" s="45"/>
      <c r="AY234" s="45"/>
      <c r="AZ234" s="45"/>
      <c r="BA234" s="45"/>
      <c r="BB234" s="45"/>
      <c r="BC234" s="45"/>
      <c r="BD234" s="45"/>
      <c r="BE234" s="45"/>
      <c r="BF234" s="45"/>
      <c r="BG234" s="45"/>
      <c r="BH234" s="45"/>
      <c r="BI234" s="45"/>
      <c r="BJ234" s="45"/>
      <c r="BK234" s="45"/>
      <c r="BL234" s="45"/>
      <c r="BM234" s="45"/>
      <c r="BN234" s="45"/>
      <c r="BO234" s="45"/>
      <c r="BP234" s="45"/>
      <c r="BQ234" s="45"/>
      <c r="BR234" s="45"/>
      <c r="BS234" s="45"/>
      <c r="BT234" s="45"/>
      <c r="BU234" s="45"/>
      <c r="BV234" s="45"/>
      <c r="BW234" s="45"/>
      <c r="BX234" s="45"/>
      <c r="BY234" s="45"/>
      <c r="BZ234" s="45"/>
      <c r="CA234" s="45"/>
      <c r="CB234" s="45"/>
      <c r="CC234" s="45"/>
      <c r="CD234" s="45"/>
      <c r="CE234" s="45"/>
      <c r="CF234" s="45"/>
      <c r="CG234" s="45"/>
      <c r="CH234" s="45"/>
      <c r="CI234" s="45"/>
      <c r="CJ234" s="45"/>
      <c r="CK234" s="45"/>
      <c r="CL234" s="45"/>
      <c r="CM234" s="45"/>
      <c r="CN234" s="45"/>
      <c r="CO234" s="45"/>
      <c r="CP234" s="45"/>
      <c r="CQ234" s="45"/>
    </row>
    <row r="235" spans="1:95" hidden="1" x14ac:dyDescent="0.25">
      <c r="A235" s="5" t="str">
        <f>B235&amp;D235</f>
        <v>CMRBIOGASOL</v>
      </c>
      <c r="B235" t="s">
        <v>119</v>
      </c>
      <c r="C235" t="str">
        <f>VLOOKUP($B235,'Lookup codes'!$A:$C,2,FALSE)</f>
        <v>Cameroon</v>
      </c>
      <c r="D235" t="s">
        <v>628</v>
      </c>
      <c r="E235" t="str">
        <f>VLOOKUP(D235,'Lookup codes'!R:S,2,FALSE)</f>
        <v>Biogasoline</v>
      </c>
      <c r="F235" t="s">
        <v>794</v>
      </c>
      <c r="G235" t="s">
        <v>528</v>
      </c>
      <c r="H235" s="45">
        <f>SUMIFS('IEA production stats by year'!Q:Q,'IEA production stats by year'!$E:$E,$D235,'IEA production stats by year'!$B:$B,$B235)</f>
        <v>0</v>
      </c>
      <c r="I235" s="45">
        <f>SUMIFS('IEA production stats by year'!R:R,'IEA production stats by year'!$E:$E,$D235,'IEA production stats by year'!$B:$B,$B235)</f>
        <v>0</v>
      </c>
      <c r="J235" s="45">
        <f>SUMIFS('IEA production stats by year'!S:S,'IEA production stats by year'!$E:$E,$D235,'IEA production stats by year'!$B:$B,$B235)</f>
        <v>0</v>
      </c>
      <c r="K235" s="45">
        <f>SUMIFS('IEA production stats by year'!T:T,'IEA production stats by year'!$E:$E,$D235,'IEA production stats by year'!$B:$B,$B235)</f>
        <v>0</v>
      </c>
      <c r="L235" s="45">
        <f>SUMIFS('IEA production stats by year'!U:U,'IEA production stats by year'!$E:$E,$D235,'IEA production stats by year'!$B:$B,$B235)</f>
        <v>0</v>
      </c>
      <c r="M235" s="45">
        <f>SUMIFS('IEA production stats by year'!V:V,'IEA production stats by year'!$E:$E,$D235,'IEA production stats by year'!$B:$B,$B235)</f>
        <v>0</v>
      </c>
      <c r="N235" s="45">
        <f>SUMIFS('IEA production stats by year'!W:W,'IEA production stats by year'!$E:$E,$D235,'IEA production stats by year'!$B:$B,$B235)</f>
        <v>0</v>
      </c>
      <c r="O235" s="45">
        <f>SUMIFS('IEA production stats by year'!X:X,'IEA production stats by year'!$E:$E,$D235,'IEA production stats by year'!$B:$B,$B235)</f>
        <v>0</v>
      </c>
      <c r="P235" s="45">
        <f>SUMIFS('IEA production stats by year'!Y:Y,'IEA production stats by year'!$E:$E,$D235,'IEA production stats by year'!$B:$B,$B235)</f>
        <v>0</v>
      </c>
      <c r="Q235" s="45">
        <f>SUMIFS('IEA production stats by year'!Z:Z,'IEA production stats by year'!$E:$E,$D235,'IEA production stats by year'!$B:$B,$B235)</f>
        <v>0</v>
      </c>
      <c r="R235" s="45">
        <f>SUMIFS('IEA production stats by year'!AA:AA,'IEA production stats by year'!$E:$E,$D235,'IEA production stats by year'!$B:$B,$B235)</f>
        <v>0</v>
      </c>
      <c r="S235" s="45">
        <f>SUMIFS('IEA production stats by year'!AB:AB,'IEA production stats by year'!$E:$E,$D235,'IEA production stats by year'!$B:$B,$B235)</f>
        <v>0</v>
      </c>
      <c r="T235" s="45">
        <f>SUMIFS('IEA production stats by year'!AC:AC,'IEA production stats by year'!$E:$E,$D235,'IEA production stats by year'!$B:$B,$B235)</f>
        <v>0</v>
      </c>
      <c r="U235" s="45">
        <f>SUMIFS('IEA production stats by year'!AD:AD,'IEA production stats by year'!$E:$E,$D235,'IEA production stats by year'!$B:$B,$B235)</f>
        <v>0</v>
      </c>
      <c r="V235" s="45">
        <f>SUMIFS('IEA production stats by year'!AE:AE,'IEA production stats by year'!$E:$E,$D235,'IEA production stats by year'!$B:$B,$B235)</f>
        <v>0</v>
      </c>
      <c r="W235" s="45">
        <f>SUMIFS('IEA production stats by year'!AF:AF,'IEA production stats by year'!$E:$E,$D235,'IEA production stats by year'!$B:$B,$B235)</f>
        <v>0</v>
      </c>
      <c r="X235" s="45">
        <f>SUMIFS('IEA production stats by year'!AG:AG,'IEA production stats by year'!$E:$E,$D235,'IEA production stats by year'!$B:$B,$B235)</f>
        <v>0</v>
      </c>
      <c r="Y235" s="45">
        <f>SUMIFS('IEA production stats by year'!AH:AH,'IEA production stats by year'!$E:$E,$D235,'IEA production stats by year'!$B:$B,$B235)</f>
        <v>0</v>
      </c>
      <c r="Z235" s="45">
        <f>SUMIFS('IEA production stats by year'!AI:AI,'IEA production stats by year'!$E:$E,$D235,'IEA production stats by year'!$B:$B,$B235)</f>
        <v>0</v>
      </c>
      <c r="AA235" s="45">
        <f>SUMIFS('IEA production stats by year'!AJ:AJ,'IEA production stats by year'!$E:$E,$D235,'IEA production stats by year'!$B:$B,$B235)</f>
        <v>0</v>
      </c>
      <c r="AB235" s="45">
        <f>SUMIFS('IEA production stats by year'!AK:AK,'IEA production stats by year'!$E:$E,$D235,'IEA production stats by year'!$B:$B,$B235)</f>
        <v>0</v>
      </c>
      <c r="AC235" s="45">
        <f>SUMIFS('IEA production stats by year'!AL:AL,'IEA production stats by year'!$E:$E,$D235,'IEA production stats by year'!$B:$B,$B235)</f>
        <v>0</v>
      </c>
      <c r="AD235" s="45"/>
      <c r="AE235" s="45"/>
      <c r="AF235" s="45"/>
      <c r="AG235" s="45"/>
      <c r="AH235" s="45"/>
      <c r="AI235" s="45"/>
      <c r="AJ235" s="45"/>
      <c r="AK235" s="45"/>
      <c r="AL235" s="45"/>
      <c r="AM235" s="45"/>
      <c r="AN235" s="45"/>
      <c r="AO235" s="45"/>
      <c r="AP235" s="45"/>
      <c r="AQ235" s="45"/>
      <c r="AR235" s="45"/>
      <c r="AS235" s="45"/>
      <c r="AT235" s="45"/>
      <c r="AU235" s="45"/>
      <c r="AV235" s="45"/>
      <c r="AW235" s="45"/>
      <c r="AX235" s="45"/>
      <c r="AY235" s="45"/>
      <c r="AZ235" s="45"/>
      <c r="BA235" s="45"/>
      <c r="BB235" s="45"/>
      <c r="BC235" s="45"/>
      <c r="BD235" s="45"/>
      <c r="BE235" s="45"/>
      <c r="BF235" s="45"/>
      <c r="BG235" s="45"/>
      <c r="BH235" s="45"/>
      <c r="BI235" s="45"/>
      <c r="BJ235" s="45"/>
      <c r="BK235" s="45"/>
      <c r="BL235" s="45"/>
      <c r="BM235" s="45"/>
      <c r="BN235" s="45"/>
      <c r="BO235" s="45"/>
      <c r="BP235" s="45"/>
      <c r="BQ235" s="45"/>
      <c r="BR235" s="45"/>
      <c r="BS235" s="45"/>
      <c r="BT235" s="45"/>
      <c r="BU235" s="45"/>
      <c r="BV235" s="45"/>
      <c r="BW235" s="45"/>
      <c r="BX235" s="45"/>
      <c r="BY235" s="45"/>
      <c r="BZ235" s="45"/>
      <c r="CA235" s="45"/>
      <c r="CB235" s="45"/>
      <c r="CC235" s="45"/>
      <c r="CD235" s="45"/>
      <c r="CE235" s="45"/>
      <c r="CF235" s="45"/>
      <c r="CG235" s="45"/>
      <c r="CH235" s="45"/>
      <c r="CI235" s="45"/>
      <c r="CJ235" s="45"/>
      <c r="CK235" s="45"/>
      <c r="CL235" s="45"/>
      <c r="CM235" s="45"/>
      <c r="CN235" s="45"/>
      <c r="CO235" s="45"/>
      <c r="CP235" s="45"/>
      <c r="CQ235" s="45"/>
    </row>
    <row r="236" spans="1:95" hidden="1" x14ac:dyDescent="0.25">
      <c r="A236" s="5" t="str">
        <f>B236&amp;D236</f>
        <v>CMRBIODIESEL</v>
      </c>
      <c r="B236" t="s">
        <v>119</v>
      </c>
      <c r="C236" t="str">
        <f>VLOOKUP($B236,'Lookup codes'!$A:$C,2,FALSE)</f>
        <v>Cameroon</v>
      </c>
      <c r="D236" t="s">
        <v>630</v>
      </c>
      <c r="E236" t="str">
        <f>VLOOKUP(D236,'Lookup codes'!R:S,2,FALSE)</f>
        <v>Biodiesel</v>
      </c>
      <c r="F236" t="s">
        <v>794</v>
      </c>
      <c r="G236" t="s">
        <v>528</v>
      </c>
      <c r="H236" s="45">
        <f>SUMIFS('IEA production stats by year'!Q:Q,'IEA production stats by year'!$E:$E,$D236,'IEA production stats by year'!$B:$B,$B236)</f>
        <v>0</v>
      </c>
      <c r="I236" s="45">
        <f>SUMIFS('IEA production stats by year'!R:R,'IEA production stats by year'!$E:$E,$D236,'IEA production stats by year'!$B:$B,$B236)</f>
        <v>0</v>
      </c>
      <c r="J236" s="45">
        <f>SUMIFS('IEA production stats by year'!S:S,'IEA production stats by year'!$E:$E,$D236,'IEA production stats by year'!$B:$B,$B236)</f>
        <v>0</v>
      </c>
      <c r="K236" s="45">
        <f>SUMIFS('IEA production stats by year'!T:T,'IEA production stats by year'!$E:$E,$D236,'IEA production stats by year'!$B:$B,$B236)</f>
        <v>0</v>
      </c>
      <c r="L236" s="45">
        <f>SUMIFS('IEA production stats by year'!U:U,'IEA production stats by year'!$E:$E,$D236,'IEA production stats by year'!$B:$B,$B236)</f>
        <v>0</v>
      </c>
      <c r="M236" s="45">
        <f>SUMIFS('IEA production stats by year'!V:V,'IEA production stats by year'!$E:$E,$D236,'IEA production stats by year'!$B:$B,$B236)</f>
        <v>0</v>
      </c>
      <c r="N236" s="45">
        <f>SUMIFS('IEA production stats by year'!W:W,'IEA production stats by year'!$E:$E,$D236,'IEA production stats by year'!$B:$B,$B236)</f>
        <v>0</v>
      </c>
      <c r="O236" s="45">
        <f>SUMIFS('IEA production stats by year'!X:X,'IEA production stats by year'!$E:$E,$D236,'IEA production stats by year'!$B:$B,$B236)</f>
        <v>0</v>
      </c>
      <c r="P236" s="45">
        <f>SUMIFS('IEA production stats by year'!Y:Y,'IEA production stats by year'!$E:$E,$D236,'IEA production stats by year'!$B:$B,$B236)</f>
        <v>0</v>
      </c>
      <c r="Q236" s="45">
        <f>SUMIFS('IEA production stats by year'!Z:Z,'IEA production stats by year'!$E:$E,$D236,'IEA production stats by year'!$B:$B,$B236)</f>
        <v>0</v>
      </c>
      <c r="R236" s="45">
        <f>SUMIFS('IEA production stats by year'!AA:AA,'IEA production stats by year'!$E:$E,$D236,'IEA production stats by year'!$B:$B,$B236)</f>
        <v>0</v>
      </c>
      <c r="S236" s="45">
        <f>SUMIFS('IEA production stats by year'!AB:AB,'IEA production stats by year'!$E:$E,$D236,'IEA production stats by year'!$B:$B,$B236)</f>
        <v>0</v>
      </c>
      <c r="T236" s="45">
        <f>SUMIFS('IEA production stats by year'!AC:AC,'IEA production stats by year'!$E:$E,$D236,'IEA production stats by year'!$B:$B,$B236)</f>
        <v>0</v>
      </c>
      <c r="U236" s="45">
        <f>SUMIFS('IEA production stats by year'!AD:AD,'IEA production stats by year'!$E:$E,$D236,'IEA production stats by year'!$B:$B,$B236)</f>
        <v>0</v>
      </c>
      <c r="V236" s="45">
        <f>SUMIFS('IEA production stats by year'!AE:AE,'IEA production stats by year'!$E:$E,$D236,'IEA production stats by year'!$B:$B,$B236)</f>
        <v>0</v>
      </c>
      <c r="W236" s="45">
        <f>SUMIFS('IEA production stats by year'!AF:AF,'IEA production stats by year'!$E:$E,$D236,'IEA production stats by year'!$B:$B,$B236)</f>
        <v>0</v>
      </c>
      <c r="X236" s="45">
        <f>SUMIFS('IEA production stats by year'!AG:AG,'IEA production stats by year'!$E:$E,$D236,'IEA production stats by year'!$B:$B,$B236)</f>
        <v>0</v>
      </c>
      <c r="Y236" s="45">
        <f>SUMIFS('IEA production stats by year'!AH:AH,'IEA production stats by year'!$E:$E,$D236,'IEA production stats by year'!$B:$B,$B236)</f>
        <v>0</v>
      </c>
      <c r="Z236" s="45">
        <f>SUMIFS('IEA production stats by year'!AI:AI,'IEA production stats by year'!$E:$E,$D236,'IEA production stats by year'!$B:$B,$B236)</f>
        <v>0</v>
      </c>
      <c r="AA236" s="45">
        <f>SUMIFS('IEA production stats by year'!AJ:AJ,'IEA production stats by year'!$E:$E,$D236,'IEA production stats by year'!$B:$B,$B236)</f>
        <v>0</v>
      </c>
      <c r="AB236" s="45">
        <f>SUMIFS('IEA production stats by year'!AK:AK,'IEA production stats by year'!$E:$E,$D236,'IEA production stats by year'!$B:$B,$B236)</f>
        <v>0</v>
      </c>
      <c r="AC236" s="45">
        <f>SUMIFS('IEA production stats by year'!AL:AL,'IEA production stats by year'!$E:$E,$D236,'IEA production stats by year'!$B:$B,$B236)</f>
        <v>0</v>
      </c>
      <c r="AD236" s="45"/>
      <c r="AE236" s="45"/>
      <c r="AF236" s="45"/>
      <c r="AG236" s="45"/>
      <c r="AH236" s="45"/>
      <c r="AI236" s="45"/>
      <c r="AJ236" s="45"/>
      <c r="AK236" s="45"/>
      <c r="AL236" s="45"/>
      <c r="AM236" s="45"/>
      <c r="AN236" s="45"/>
      <c r="AO236" s="45"/>
      <c r="AP236" s="45"/>
      <c r="AQ236" s="45"/>
      <c r="AR236" s="45"/>
      <c r="AS236" s="45"/>
      <c r="AT236" s="45"/>
      <c r="AU236" s="45"/>
      <c r="AV236" s="45"/>
      <c r="AW236" s="45"/>
      <c r="AX236" s="45"/>
      <c r="AY236" s="45"/>
      <c r="AZ236" s="45"/>
      <c r="BA236" s="45"/>
      <c r="BB236" s="45"/>
      <c r="BC236" s="45"/>
      <c r="BD236" s="45"/>
      <c r="BE236" s="45"/>
      <c r="BF236" s="45"/>
      <c r="BG236" s="45"/>
      <c r="BH236" s="45"/>
      <c r="BI236" s="45"/>
      <c r="BJ236" s="45"/>
      <c r="BK236" s="45"/>
      <c r="BL236" s="45"/>
      <c r="BM236" s="45"/>
      <c r="BN236" s="45"/>
      <c r="BO236" s="45"/>
      <c r="BP236" s="45"/>
      <c r="BQ236" s="45"/>
      <c r="BR236" s="45"/>
      <c r="BS236" s="45"/>
      <c r="BT236" s="45"/>
      <c r="BU236" s="45"/>
      <c r="BV236" s="45"/>
      <c r="BW236" s="45"/>
      <c r="BX236" s="45"/>
      <c r="BY236" s="45"/>
      <c r="BZ236" s="45"/>
      <c r="CA236" s="45"/>
      <c r="CB236" s="45"/>
      <c r="CC236" s="45"/>
      <c r="CD236" s="45"/>
      <c r="CE236" s="45"/>
      <c r="CF236" s="45"/>
      <c r="CG236" s="45"/>
      <c r="CH236" s="45"/>
      <c r="CI236" s="45"/>
      <c r="CJ236" s="45"/>
      <c r="CK236" s="45"/>
      <c r="CL236" s="45"/>
      <c r="CM236" s="45"/>
      <c r="CN236" s="45"/>
      <c r="CO236" s="45"/>
      <c r="CP236" s="45"/>
      <c r="CQ236" s="45"/>
    </row>
    <row r="237" spans="1:95" hidden="1" x14ac:dyDescent="0.25">
      <c r="A237" s="5" t="str">
        <f>B237&amp;D237</f>
        <v>CMROBIOLIQ</v>
      </c>
      <c r="B237" t="s">
        <v>119</v>
      </c>
      <c r="C237" t="str">
        <f>VLOOKUP($B237,'Lookup codes'!$A:$C,2,FALSE)</f>
        <v>Cameroon</v>
      </c>
      <c r="D237" t="s">
        <v>632</v>
      </c>
      <c r="E237" t="str">
        <f>VLOOKUP(D237,'Lookup codes'!R:S,2,FALSE)</f>
        <v>Other Liquid Biofuels</v>
      </c>
      <c r="F237" t="s">
        <v>794</v>
      </c>
      <c r="G237" t="s">
        <v>528</v>
      </c>
      <c r="H237" s="45">
        <f>SUMIFS('IEA production stats by year'!Q:Q,'IEA production stats by year'!$E:$E,$D237,'IEA production stats by year'!$B:$B,$B237)</f>
        <v>0</v>
      </c>
      <c r="I237" s="45">
        <f>SUMIFS('IEA production stats by year'!R:R,'IEA production stats by year'!$E:$E,$D237,'IEA production stats by year'!$B:$B,$B237)</f>
        <v>0</v>
      </c>
      <c r="J237" s="45">
        <f>SUMIFS('IEA production stats by year'!S:S,'IEA production stats by year'!$E:$E,$D237,'IEA production stats by year'!$B:$B,$B237)</f>
        <v>0</v>
      </c>
      <c r="K237" s="45">
        <f>SUMIFS('IEA production stats by year'!T:T,'IEA production stats by year'!$E:$E,$D237,'IEA production stats by year'!$B:$B,$B237)</f>
        <v>0</v>
      </c>
      <c r="L237" s="45">
        <f>SUMIFS('IEA production stats by year'!U:U,'IEA production stats by year'!$E:$E,$D237,'IEA production stats by year'!$B:$B,$B237)</f>
        <v>0</v>
      </c>
      <c r="M237" s="45">
        <f>SUMIFS('IEA production stats by year'!V:V,'IEA production stats by year'!$E:$E,$D237,'IEA production stats by year'!$B:$B,$B237)</f>
        <v>0</v>
      </c>
      <c r="N237" s="45">
        <f>SUMIFS('IEA production stats by year'!W:W,'IEA production stats by year'!$E:$E,$D237,'IEA production stats by year'!$B:$B,$B237)</f>
        <v>0</v>
      </c>
      <c r="O237" s="45">
        <f>SUMIFS('IEA production stats by year'!X:X,'IEA production stats by year'!$E:$E,$D237,'IEA production stats by year'!$B:$B,$B237)</f>
        <v>0</v>
      </c>
      <c r="P237" s="45">
        <f>SUMIFS('IEA production stats by year'!Y:Y,'IEA production stats by year'!$E:$E,$D237,'IEA production stats by year'!$B:$B,$B237)</f>
        <v>0</v>
      </c>
      <c r="Q237" s="45">
        <f>SUMIFS('IEA production stats by year'!Z:Z,'IEA production stats by year'!$E:$E,$D237,'IEA production stats by year'!$B:$B,$B237)</f>
        <v>0</v>
      </c>
      <c r="R237" s="45">
        <f>SUMIFS('IEA production stats by year'!AA:AA,'IEA production stats by year'!$E:$E,$D237,'IEA production stats by year'!$B:$B,$B237)</f>
        <v>0</v>
      </c>
      <c r="S237" s="45">
        <f>SUMIFS('IEA production stats by year'!AB:AB,'IEA production stats by year'!$E:$E,$D237,'IEA production stats by year'!$B:$B,$B237)</f>
        <v>0</v>
      </c>
      <c r="T237" s="45">
        <f>SUMIFS('IEA production stats by year'!AC:AC,'IEA production stats by year'!$E:$E,$D237,'IEA production stats by year'!$B:$B,$B237)</f>
        <v>0</v>
      </c>
      <c r="U237" s="45">
        <f>SUMIFS('IEA production stats by year'!AD:AD,'IEA production stats by year'!$E:$E,$D237,'IEA production stats by year'!$B:$B,$B237)</f>
        <v>0</v>
      </c>
      <c r="V237" s="45">
        <f>SUMIFS('IEA production stats by year'!AE:AE,'IEA production stats by year'!$E:$E,$D237,'IEA production stats by year'!$B:$B,$B237)</f>
        <v>0</v>
      </c>
      <c r="W237" s="45">
        <f>SUMIFS('IEA production stats by year'!AF:AF,'IEA production stats by year'!$E:$E,$D237,'IEA production stats by year'!$B:$B,$B237)</f>
        <v>0</v>
      </c>
      <c r="X237" s="45">
        <f>SUMIFS('IEA production stats by year'!AG:AG,'IEA production stats by year'!$E:$E,$D237,'IEA production stats by year'!$B:$B,$B237)</f>
        <v>0</v>
      </c>
      <c r="Y237" s="45">
        <f>SUMIFS('IEA production stats by year'!AH:AH,'IEA production stats by year'!$E:$E,$D237,'IEA production stats by year'!$B:$B,$B237)</f>
        <v>0</v>
      </c>
      <c r="Z237" s="45">
        <f>SUMIFS('IEA production stats by year'!AI:AI,'IEA production stats by year'!$E:$E,$D237,'IEA production stats by year'!$B:$B,$B237)</f>
        <v>0</v>
      </c>
      <c r="AA237" s="45">
        <f>SUMIFS('IEA production stats by year'!AJ:AJ,'IEA production stats by year'!$E:$E,$D237,'IEA production stats by year'!$B:$B,$B237)</f>
        <v>0</v>
      </c>
      <c r="AB237" s="45">
        <f>SUMIFS('IEA production stats by year'!AK:AK,'IEA production stats by year'!$E:$E,$D237,'IEA production stats by year'!$B:$B,$B237)</f>
        <v>0</v>
      </c>
      <c r="AC237" s="45">
        <f>SUMIFS('IEA production stats by year'!AL:AL,'IEA production stats by year'!$E:$E,$D237,'IEA production stats by year'!$B:$B,$B237)</f>
        <v>0</v>
      </c>
      <c r="AD237" s="45"/>
      <c r="AE237" s="45"/>
      <c r="AF237" s="45"/>
      <c r="AG237" s="45"/>
      <c r="AH237" s="45"/>
      <c r="AI237" s="45"/>
      <c r="AJ237" s="45"/>
      <c r="AK237" s="45"/>
      <c r="AL237" s="45"/>
      <c r="AM237" s="45"/>
      <c r="AN237" s="45"/>
      <c r="AO237" s="45"/>
      <c r="AP237" s="45"/>
      <c r="AQ237" s="45"/>
      <c r="AR237" s="45"/>
      <c r="AS237" s="45"/>
      <c r="AT237" s="45"/>
      <c r="AU237" s="45"/>
      <c r="AV237" s="45"/>
      <c r="AW237" s="45"/>
      <c r="AX237" s="45"/>
      <c r="AY237" s="45"/>
      <c r="AZ237" s="45"/>
      <c r="BA237" s="45"/>
      <c r="BB237" s="45"/>
      <c r="BC237" s="45"/>
      <c r="BD237" s="45"/>
      <c r="BE237" s="45"/>
      <c r="BF237" s="45"/>
      <c r="BG237" s="45"/>
      <c r="BH237" s="45"/>
      <c r="BI237" s="45"/>
      <c r="BJ237" s="45"/>
      <c r="BK237" s="45"/>
      <c r="BL237" s="45"/>
      <c r="BM237" s="45"/>
      <c r="BN237" s="45"/>
      <c r="BO237" s="45"/>
      <c r="BP237" s="45"/>
      <c r="BQ237" s="45"/>
      <c r="BR237" s="45"/>
      <c r="BS237" s="45"/>
      <c r="BT237" s="45"/>
      <c r="BU237" s="45"/>
      <c r="BV237" s="45"/>
      <c r="BW237" s="45"/>
      <c r="BX237" s="45"/>
      <c r="BY237" s="45"/>
      <c r="BZ237" s="45"/>
      <c r="CA237" s="45"/>
      <c r="CB237" s="45"/>
      <c r="CC237" s="45"/>
      <c r="CD237" s="45"/>
      <c r="CE237" s="45"/>
      <c r="CF237" s="45"/>
      <c r="CG237" s="45"/>
      <c r="CH237" s="45"/>
      <c r="CI237" s="45"/>
      <c r="CJ237" s="45"/>
      <c r="CK237" s="45"/>
      <c r="CL237" s="45"/>
      <c r="CM237" s="45"/>
      <c r="CN237" s="45"/>
      <c r="CO237" s="45"/>
      <c r="CP237" s="45"/>
      <c r="CQ237" s="45"/>
    </row>
    <row r="238" spans="1:95" hidden="1" x14ac:dyDescent="0.25">
      <c r="A238" s="5" t="str">
        <f>B238&amp;D238</f>
        <v>CMRPRIMSBIO</v>
      </c>
      <c r="B238" t="s">
        <v>119</v>
      </c>
      <c r="C238" t="str">
        <f>VLOOKUP($B238,'Lookup codes'!$A:$C,2,FALSE)</f>
        <v>Cameroon</v>
      </c>
      <c r="D238" t="s">
        <v>634</v>
      </c>
      <c r="E238" t="str">
        <f>VLOOKUP(D238,'Lookup codes'!R:S,2,FALSE)</f>
        <v>Solid Biofuel excluding charcoal</v>
      </c>
      <c r="F238" t="s">
        <v>794</v>
      </c>
      <c r="G238" t="s">
        <v>528</v>
      </c>
      <c r="H238" s="45">
        <f>SUMIFS('IEA production stats by year'!Q:Q,'IEA production stats by year'!$E:$E,$D238,'IEA production stats by year'!$B:$B,$B238)</f>
        <v>210407.99830000001</v>
      </c>
      <c r="I238" s="45">
        <f>SUMIFS('IEA production stats by year'!R:R,'IEA production stats by year'!$E:$E,$D238,'IEA production stats by year'!$B:$B,$B238)</f>
        <v>215001.00159999999</v>
      </c>
      <c r="J238" s="45">
        <f>SUMIFS('IEA production stats by year'!S:S,'IEA production stats by year'!$E:$E,$D238,'IEA production stats by year'!$B:$B,$B238)</f>
        <v>228279.9988</v>
      </c>
      <c r="K238" s="45">
        <f>SUMIFS('IEA production stats by year'!T:T,'IEA production stats by year'!$E:$E,$D238,'IEA production stats by year'!$B:$B,$B238)</f>
        <v>234415.0006</v>
      </c>
      <c r="L238" s="45">
        <f>SUMIFS('IEA production stats by year'!U:U,'IEA production stats by year'!$E:$E,$D238,'IEA production stats by year'!$B:$B,$B238)</f>
        <v>240820.0007</v>
      </c>
      <c r="M238" s="45">
        <f>SUMIFS('IEA production stats by year'!V:V,'IEA production stats by year'!$E:$E,$D238,'IEA production stats by year'!$B:$B,$B238)</f>
        <v>247384.9994</v>
      </c>
      <c r="N238" s="45">
        <f>SUMIFS('IEA production stats by year'!W:W,'IEA production stats by year'!$E:$E,$D238,'IEA production stats by year'!$B:$B,$B238)</f>
        <v>220943.00030000001</v>
      </c>
      <c r="O238" s="45">
        <f>SUMIFS('IEA production stats by year'!X:X,'IEA production stats by year'!$E:$E,$D238,'IEA production stats by year'!$B:$B,$B238)</f>
        <v>176093.9987</v>
      </c>
      <c r="P238" s="45">
        <f>SUMIFS('IEA production stats by year'!Y:Y,'IEA production stats by year'!$E:$E,$D238,'IEA production stats by year'!$B:$B,$B238)</f>
        <v>179773.99909999999</v>
      </c>
      <c r="Q238" s="45">
        <f>SUMIFS('IEA production stats by year'!Z:Z,'IEA production stats by year'!$E:$E,$D238,'IEA production stats by year'!$B:$B,$B238)</f>
        <v>187044.00049999999</v>
      </c>
      <c r="R238" s="45">
        <f>SUMIFS('IEA production stats by year'!AA:AA,'IEA production stats by year'!$E:$E,$D238,'IEA production stats by year'!$B:$B,$B238)</f>
        <v>187026.00140000001</v>
      </c>
      <c r="S238" s="45">
        <f>SUMIFS('IEA production stats by year'!AB:AB,'IEA production stats by year'!$E:$E,$D238,'IEA production stats by year'!$B:$B,$B238)</f>
        <v>202289.00169999999</v>
      </c>
      <c r="T238" s="45">
        <f>SUMIFS('IEA production stats by year'!AC:AC,'IEA production stats by year'!$E:$E,$D238,'IEA production stats by year'!$B:$B,$B238)</f>
        <v>217493.9982</v>
      </c>
      <c r="U238" s="45">
        <f>SUMIFS('IEA production stats by year'!AD:AD,'IEA production stats by year'!$E:$E,$D238,'IEA production stats by year'!$B:$B,$B238)</f>
        <v>232801.9982</v>
      </c>
      <c r="V238" s="45">
        <f>SUMIFS('IEA production stats by year'!AE:AE,'IEA production stats by year'!$E:$E,$D238,'IEA production stats by year'!$B:$B,$B238)</f>
        <v>248053.99979999999</v>
      </c>
      <c r="W238" s="45">
        <f>SUMIFS('IEA production stats by year'!AF:AF,'IEA production stats by year'!$E:$E,$D238,'IEA production stats by year'!$B:$B,$B238)</f>
        <v>261507.00049999999</v>
      </c>
      <c r="X238" s="45">
        <f>SUMIFS('IEA production stats by year'!AG:AG,'IEA production stats by year'!$E:$E,$D238,'IEA production stats by year'!$B:$B,$B238)</f>
        <v>268474.99959999998</v>
      </c>
      <c r="Y238" s="45">
        <f>SUMIFS('IEA production stats by year'!AH:AH,'IEA production stats by year'!$E:$E,$D238,'IEA production stats by year'!$B:$B,$B238)</f>
        <v>275608.35220000002</v>
      </c>
      <c r="Z238" s="45">
        <f>SUMIFS('IEA production stats by year'!AI:AI,'IEA production stats by year'!$E:$E,$D238,'IEA production stats by year'!$B:$B,$B238)</f>
        <v>282873.58480000001</v>
      </c>
      <c r="AA238" s="45">
        <f>SUMIFS('IEA production stats by year'!AJ:AJ,'IEA production stats by year'!$E:$E,$D238,'IEA production stats by year'!$B:$B,$B238)</f>
        <v>290290.81920000003</v>
      </c>
      <c r="AB238" s="45">
        <f>SUMIFS('IEA production stats by year'!AK:AK,'IEA production stats by year'!$E:$E,$D238,'IEA production stats by year'!$B:$B,$B238)</f>
        <v>297774.29300000001</v>
      </c>
      <c r="AC238" s="45">
        <f>SUMIFS('IEA production stats by year'!AL:AL,'IEA production stats by year'!$E:$E,$D238,'IEA production stats by year'!$B:$B,$B238)</f>
        <v>0</v>
      </c>
      <c r="AD238" s="45"/>
      <c r="AE238" s="45"/>
      <c r="AF238" s="45"/>
      <c r="AG238" s="45"/>
      <c r="AH238" s="45"/>
      <c r="AI238" s="45"/>
      <c r="AJ238" s="45"/>
      <c r="AK238" s="45"/>
      <c r="AL238" s="45"/>
      <c r="AM238" s="45"/>
      <c r="AN238" s="45"/>
      <c r="AO238" s="45"/>
      <c r="AP238" s="45"/>
      <c r="AQ238" s="45"/>
      <c r="AR238" s="45"/>
      <c r="AS238" s="45"/>
      <c r="AT238" s="45"/>
      <c r="AU238" s="45"/>
      <c r="AV238" s="45"/>
      <c r="AW238" s="45"/>
      <c r="AX238" s="45"/>
      <c r="AY238" s="45"/>
      <c r="AZ238" s="45"/>
      <c r="BA238" s="45"/>
      <c r="BB238" s="45"/>
      <c r="BC238" s="45"/>
      <c r="BD238" s="45"/>
      <c r="BE238" s="45"/>
      <c r="BF238" s="45"/>
      <c r="BG238" s="45"/>
      <c r="BH238" s="45"/>
      <c r="BI238" s="45"/>
      <c r="BJ238" s="45"/>
      <c r="BK238" s="45"/>
      <c r="BL238" s="45"/>
      <c r="BM238" s="45"/>
      <c r="BN238" s="45"/>
      <c r="BO238" s="45"/>
      <c r="BP238" s="45"/>
      <c r="BQ238" s="45"/>
      <c r="BR238" s="45"/>
      <c r="BS238" s="45"/>
      <c r="BT238" s="45"/>
      <c r="BU238" s="45"/>
      <c r="BV238" s="45"/>
      <c r="BW238" s="45"/>
      <c r="BX238" s="45"/>
      <c r="BY238" s="45"/>
      <c r="BZ238" s="45"/>
      <c r="CA238" s="45"/>
      <c r="CB238" s="45"/>
      <c r="CC238" s="45"/>
      <c r="CD238" s="45"/>
      <c r="CE238" s="45"/>
      <c r="CF238" s="45"/>
      <c r="CG238" s="45"/>
      <c r="CH238" s="45"/>
      <c r="CI238" s="45"/>
      <c r="CJ238" s="45"/>
      <c r="CK238" s="45"/>
      <c r="CL238" s="45"/>
      <c r="CM238" s="45"/>
      <c r="CN238" s="45"/>
      <c r="CO238" s="45"/>
      <c r="CP238" s="45"/>
      <c r="CQ238" s="45"/>
    </row>
    <row r="239" spans="1:95" hidden="1" x14ac:dyDescent="0.25">
      <c r="A239" s="5" t="str">
        <f>B239&amp;D239</f>
        <v>CMRBIOGASES</v>
      </c>
      <c r="B239" t="s">
        <v>119</v>
      </c>
      <c r="C239" t="str">
        <f>VLOOKUP($B239,'Lookup codes'!$A:$C,2,FALSE)</f>
        <v>Cameroon</v>
      </c>
      <c r="D239" t="s">
        <v>636</v>
      </c>
      <c r="E239" t="str">
        <f>VLOOKUP(D239,'Lookup codes'!R:S,2,FALSE)</f>
        <v>Biogases</v>
      </c>
      <c r="F239" t="s">
        <v>794</v>
      </c>
      <c r="G239" t="s">
        <v>528</v>
      </c>
      <c r="H239" s="45">
        <f>SUMIFS('IEA production stats by year'!Q:Q,'IEA production stats by year'!$E:$E,$D239,'IEA production stats by year'!$B:$B,$B239)</f>
        <v>0</v>
      </c>
      <c r="I239" s="45">
        <f>SUMIFS('IEA production stats by year'!R:R,'IEA production stats by year'!$E:$E,$D239,'IEA production stats by year'!$B:$B,$B239)</f>
        <v>0</v>
      </c>
      <c r="J239" s="45">
        <f>SUMIFS('IEA production stats by year'!S:S,'IEA production stats by year'!$E:$E,$D239,'IEA production stats by year'!$B:$B,$B239)</f>
        <v>0</v>
      </c>
      <c r="K239" s="45">
        <f>SUMIFS('IEA production stats by year'!T:T,'IEA production stats by year'!$E:$E,$D239,'IEA production stats by year'!$B:$B,$B239)</f>
        <v>0</v>
      </c>
      <c r="L239" s="45">
        <f>SUMIFS('IEA production stats by year'!U:U,'IEA production stats by year'!$E:$E,$D239,'IEA production stats by year'!$B:$B,$B239)</f>
        <v>0</v>
      </c>
      <c r="M239" s="45">
        <f>SUMIFS('IEA production stats by year'!V:V,'IEA production stats by year'!$E:$E,$D239,'IEA production stats by year'!$B:$B,$B239)</f>
        <v>0</v>
      </c>
      <c r="N239" s="45">
        <f>SUMIFS('IEA production stats by year'!W:W,'IEA production stats by year'!$E:$E,$D239,'IEA production stats by year'!$B:$B,$B239)</f>
        <v>0</v>
      </c>
      <c r="O239" s="45">
        <f>SUMIFS('IEA production stats by year'!X:X,'IEA production stats by year'!$E:$E,$D239,'IEA production stats by year'!$B:$B,$B239)</f>
        <v>0</v>
      </c>
      <c r="P239" s="45">
        <f>SUMIFS('IEA production stats by year'!Y:Y,'IEA production stats by year'!$E:$E,$D239,'IEA production stats by year'!$B:$B,$B239)</f>
        <v>0</v>
      </c>
      <c r="Q239" s="45">
        <f>SUMIFS('IEA production stats by year'!Z:Z,'IEA production stats by year'!$E:$E,$D239,'IEA production stats by year'!$B:$B,$B239)</f>
        <v>0</v>
      </c>
      <c r="R239" s="45">
        <f>SUMIFS('IEA production stats by year'!AA:AA,'IEA production stats by year'!$E:$E,$D239,'IEA production stats by year'!$B:$B,$B239)</f>
        <v>0</v>
      </c>
      <c r="S239" s="45">
        <f>SUMIFS('IEA production stats by year'!AB:AB,'IEA production stats by year'!$E:$E,$D239,'IEA production stats by year'!$B:$B,$B239)</f>
        <v>0</v>
      </c>
      <c r="T239" s="45">
        <f>SUMIFS('IEA production stats by year'!AC:AC,'IEA production stats by year'!$E:$E,$D239,'IEA production stats by year'!$B:$B,$B239)</f>
        <v>0</v>
      </c>
      <c r="U239" s="45">
        <f>SUMIFS('IEA production stats by year'!AD:AD,'IEA production stats by year'!$E:$E,$D239,'IEA production stats by year'!$B:$B,$B239)</f>
        <v>0</v>
      </c>
      <c r="V239" s="45">
        <f>SUMIFS('IEA production stats by year'!AE:AE,'IEA production stats by year'!$E:$E,$D239,'IEA production stats by year'!$B:$B,$B239)</f>
        <v>0</v>
      </c>
      <c r="W239" s="45">
        <f>SUMIFS('IEA production stats by year'!AF:AF,'IEA production stats by year'!$E:$E,$D239,'IEA production stats by year'!$B:$B,$B239)</f>
        <v>7.0003000000000002</v>
      </c>
      <c r="X239" s="45">
        <f>SUMIFS('IEA production stats by year'!AG:AG,'IEA production stats by year'!$E:$E,$D239,'IEA production stats by year'!$B:$B,$B239)</f>
        <v>7.0003000000000002</v>
      </c>
      <c r="Y239" s="45">
        <f>SUMIFS('IEA production stats by year'!AH:AH,'IEA production stats by year'!$E:$E,$D239,'IEA production stats by year'!$B:$B,$B239)</f>
        <v>7.0003000000000002</v>
      </c>
      <c r="Z239" s="45">
        <f>SUMIFS('IEA production stats by year'!AI:AI,'IEA production stats by year'!$E:$E,$D239,'IEA production stats by year'!$B:$B,$B239)</f>
        <v>7.0003000000000002</v>
      </c>
      <c r="AA239" s="45">
        <f>SUMIFS('IEA production stats by year'!AJ:AJ,'IEA production stats by year'!$E:$E,$D239,'IEA production stats by year'!$B:$B,$B239)</f>
        <v>7.0003000000000002</v>
      </c>
      <c r="AB239" s="45">
        <f>SUMIFS('IEA production stats by year'!AK:AK,'IEA production stats by year'!$E:$E,$D239,'IEA production stats by year'!$B:$B,$B239)</f>
        <v>7.0003000000000002</v>
      </c>
      <c r="AC239" s="45">
        <f>SUMIFS('IEA production stats by year'!AL:AL,'IEA production stats by year'!$E:$E,$D239,'IEA production stats by year'!$B:$B,$B239)</f>
        <v>0</v>
      </c>
      <c r="AD239" s="45"/>
      <c r="AE239" s="45"/>
      <c r="AF239" s="45"/>
      <c r="AG239" s="45"/>
      <c r="AH239" s="45"/>
      <c r="AI239" s="45"/>
      <c r="AJ239" s="45"/>
      <c r="AK239" s="45"/>
      <c r="AL239" s="45"/>
      <c r="AM239" s="45"/>
      <c r="AN239" s="45"/>
      <c r="AO239" s="45"/>
      <c r="AP239" s="45"/>
      <c r="AQ239" s="45"/>
      <c r="AR239" s="45"/>
      <c r="AS239" s="45"/>
      <c r="AT239" s="45"/>
      <c r="AU239" s="45"/>
      <c r="AV239" s="45"/>
      <c r="AW239" s="45"/>
      <c r="AX239" s="45"/>
      <c r="AY239" s="45"/>
      <c r="AZ239" s="45"/>
      <c r="BA239" s="45"/>
      <c r="BB239" s="45"/>
      <c r="BC239" s="45"/>
      <c r="BD239" s="45"/>
      <c r="BE239" s="45"/>
      <c r="BF239" s="45"/>
      <c r="BG239" s="45"/>
      <c r="BH239" s="45"/>
      <c r="BI239" s="45"/>
      <c r="BJ239" s="45"/>
      <c r="BK239" s="45"/>
      <c r="BL239" s="45"/>
      <c r="BM239" s="45"/>
      <c r="BN239" s="45"/>
      <c r="BO239" s="45"/>
      <c r="BP239" s="45"/>
      <c r="BQ239" s="45"/>
      <c r="BR239" s="45"/>
      <c r="BS239" s="45"/>
      <c r="BT239" s="45"/>
      <c r="BU239" s="45"/>
      <c r="BV239" s="45"/>
      <c r="BW239" s="45"/>
      <c r="BX239" s="45"/>
      <c r="BY239" s="45"/>
      <c r="BZ239" s="45"/>
      <c r="CA239" s="45"/>
      <c r="CB239" s="45"/>
      <c r="CC239" s="45"/>
      <c r="CD239" s="45"/>
      <c r="CE239" s="45"/>
      <c r="CF239" s="45"/>
      <c r="CG239" s="45"/>
      <c r="CH239" s="45"/>
      <c r="CI239" s="45"/>
      <c r="CJ239" s="45"/>
      <c r="CK239" s="45"/>
      <c r="CL239" s="45"/>
      <c r="CM239" s="45"/>
      <c r="CN239" s="45"/>
      <c r="CO239" s="45"/>
      <c r="CP239" s="45"/>
      <c r="CQ239" s="45"/>
    </row>
    <row r="240" spans="1:95" hidden="1" x14ac:dyDescent="0.25">
      <c r="A240" s="5" t="str">
        <f>B240&amp;D240</f>
        <v>CMRBIOJETKERO</v>
      </c>
      <c r="B240" t="s">
        <v>119</v>
      </c>
      <c r="C240" t="str">
        <f>VLOOKUP($B240,'Lookup codes'!$A:$C,2,FALSE)</f>
        <v>Cameroon</v>
      </c>
      <c r="D240" t="s">
        <v>638</v>
      </c>
      <c r="E240" t="str">
        <f>VLOOKUP(D240,'Lookup codes'!R:S,2,FALSE)</f>
        <v>Bio Jet Kerosene</v>
      </c>
      <c r="F240" t="s">
        <v>794</v>
      </c>
      <c r="G240" t="s">
        <v>528</v>
      </c>
      <c r="H240" s="45">
        <f>SUMIFS('IEA production stats by year'!Q:Q,'IEA production stats by year'!$E:$E,$D240,'IEA production stats by year'!$B:$B,$B240)</f>
        <v>0</v>
      </c>
      <c r="I240" s="45">
        <f>SUMIFS('IEA production stats by year'!R:R,'IEA production stats by year'!$E:$E,$D240,'IEA production stats by year'!$B:$B,$B240)</f>
        <v>0</v>
      </c>
      <c r="J240" s="45">
        <f>SUMIFS('IEA production stats by year'!S:S,'IEA production stats by year'!$E:$E,$D240,'IEA production stats by year'!$B:$B,$B240)</f>
        <v>0</v>
      </c>
      <c r="K240" s="45">
        <f>SUMIFS('IEA production stats by year'!T:T,'IEA production stats by year'!$E:$E,$D240,'IEA production stats by year'!$B:$B,$B240)</f>
        <v>0</v>
      </c>
      <c r="L240" s="45">
        <f>SUMIFS('IEA production stats by year'!U:U,'IEA production stats by year'!$E:$E,$D240,'IEA production stats by year'!$B:$B,$B240)</f>
        <v>0</v>
      </c>
      <c r="M240" s="45">
        <f>SUMIFS('IEA production stats by year'!V:V,'IEA production stats by year'!$E:$E,$D240,'IEA production stats by year'!$B:$B,$B240)</f>
        <v>0</v>
      </c>
      <c r="N240" s="45">
        <f>SUMIFS('IEA production stats by year'!W:W,'IEA production stats by year'!$E:$E,$D240,'IEA production stats by year'!$B:$B,$B240)</f>
        <v>0</v>
      </c>
      <c r="O240" s="45">
        <f>SUMIFS('IEA production stats by year'!X:X,'IEA production stats by year'!$E:$E,$D240,'IEA production stats by year'!$B:$B,$B240)</f>
        <v>0</v>
      </c>
      <c r="P240" s="45">
        <f>SUMIFS('IEA production stats by year'!Y:Y,'IEA production stats by year'!$E:$E,$D240,'IEA production stats by year'!$B:$B,$B240)</f>
        <v>0</v>
      </c>
      <c r="Q240" s="45">
        <f>SUMIFS('IEA production stats by year'!Z:Z,'IEA production stats by year'!$E:$E,$D240,'IEA production stats by year'!$B:$B,$B240)</f>
        <v>0</v>
      </c>
      <c r="R240" s="45">
        <f>SUMIFS('IEA production stats by year'!AA:AA,'IEA production stats by year'!$E:$E,$D240,'IEA production stats by year'!$B:$B,$B240)</f>
        <v>0</v>
      </c>
      <c r="S240" s="45">
        <f>SUMIFS('IEA production stats by year'!AB:AB,'IEA production stats by year'!$E:$E,$D240,'IEA production stats by year'!$B:$B,$B240)</f>
        <v>0</v>
      </c>
      <c r="T240" s="45">
        <f>SUMIFS('IEA production stats by year'!AC:AC,'IEA production stats by year'!$E:$E,$D240,'IEA production stats by year'!$B:$B,$B240)</f>
        <v>0</v>
      </c>
      <c r="U240" s="45">
        <f>SUMIFS('IEA production stats by year'!AD:AD,'IEA production stats by year'!$E:$E,$D240,'IEA production stats by year'!$B:$B,$B240)</f>
        <v>0</v>
      </c>
      <c r="V240" s="45">
        <f>SUMIFS('IEA production stats by year'!AE:AE,'IEA production stats by year'!$E:$E,$D240,'IEA production stats by year'!$B:$B,$B240)</f>
        <v>0</v>
      </c>
      <c r="W240" s="45">
        <f>SUMIFS('IEA production stats by year'!AF:AF,'IEA production stats by year'!$E:$E,$D240,'IEA production stats by year'!$B:$B,$B240)</f>
        <v>0</v>
      </c>
      <c r="X240" s="45">
        <f>SUMIFS('IEA production stats by year'!AG:AG,'IEA production stats by year'!$E:$E,$D240,'IEA production stats by year'!$B:$B,$B240)</f>
        <v>0</v>
      </c>
      <c r="Y240" s="45">
        <f>SUMIFS('IEA production stats by year'!AH:AH,'IEA production stats by year'!$E:$E,$D240,'IEA production stats by year'!$B:$B,$B240)</f>
        <v>0</v>
      </c>
      <c r="Z240" s="45">
        <f>SUMIFS('IEA production stats by year'!AI:AI,'IEA production stats by year'!$E:$E,$D240,'IEA production stats by year'!$B:$B,$B240)</f>
        <v>0</v>
      </c>
      <c r="AA240" s="45">
        <f>SUMIFS('IEA production stats by year'!AJ:AJ,'IEA production stats by year'!$E:$E,$D240,'IEA production stats by year'!$B:$B,$B240)</f>
        <v>0</v>
      </c>
      <c r="AB240" s="45">
        <f>SUMIFS('IEA production stats by year'!AK:AK,'IEA production stats by year'!$E:$E,$D240,'IEA production stats by year'!$B:$B,$B240)</f>
        <v>0</v>
      </c>
      <c r="AC240" s="45">
        <f>SUMIFS('IEA production stats by year'!AL:AL,'IEA production stats by year'!$E:$E,$D240,'IEA production stats by year'!$B:$B,$B240)</f>
        <v>0</v>
      </c>
      <c r="AD240" s="45"/>
      <c r="AE240" s="45"/>
      <c r="AF240" s="45"/>
      <c r="AG240" s="45"/>
      <c r="AH240" s="45"/>
      <c r="AI240" s="45"/>
      <c r="AJ240" s="45"/>
      <c r="AK240" s="45"/>
      <c r="AL240" s="45"/>
      <c r="AM240" s="45"/>
      <c r="AN240" s="45"/>
      <c r="AO240" s="45"/>
      <c r="AP240" s="45"/>
      <c r="AQ240" s="45"/>
      <c r="AR240" s="45"/>
      <c r="AS240" s="45"/>
      <c r="AT240" s="45"/>
      <c r="AU240" s="45"/>
      <c r="AV240" s="45"/>
      <c r="AW240" s="45"/>
      <c r="AX240" s="45"/>
      <c r="AY240" s="45"/>
      <c r="AZ240" s="45"/>
      <c r="BA240" s="45"/>
      <c r="BB240" s="45"/>
      <c r="BC240" s="45"/>
      <c r="BD240" s="45"/>
      <c r="BE240" s="45"/>
      <c r="BF240" s="45"/>
      <c r="BG240" s="45"/>
      <c r="BH240" s="45"/>
      <c r="BI240" s="45"/>
      <c r="BJ240" s="45"/>
      <c r="BK240" s="45"/>
      <c r="BL240" s="45"/>
      <c r="BM240" s="45"/>
      <c r="BN240" s="45"/>
      <c r="BO240" s="45"/>
      <c r="BP240" s="45"/>
      <c r="BQ240" s="45"/>
      <c r="BR240" s="45"/>
      <c r="BS240" s="45"/>
      <c r="BT240" s="45"/>
      <c r="BU240" s="45"/>
      <c r="BV240" s="45"/>
      <c r="BW240" s="45"/>
      <c r="BX240" s="45"/>
      <c r="BY240" s="45"/>
      <c r="BZ240" s="45"/>
      <c r="CA240" s="45"/>
      <c r="CB240" s="45"/>
      <c r="CC240" s="45"/>
      <c r="CD240" s="45"/>
      <c r="CE240" s="45"/>
      <c r="CF240" s="45"/>
      <c r="CG240" s="45"/>
      <c r="CH240" s="45"/>
      <c r="CI240" s="45"/>
      <c r="CJ240" s="45"/>
      <c r="CK240" s="45"/>
      <c r="CL240" s="45"/>
      <c r="CM240" s="45"/>
      <c r="CN240" s="45"/>
      <c r="CO240" s="45"/>
      <c r="CP240" s="45"/>
      <c r="CQ240" s="45"/>
    </row>
    <row r="241" spans="1:95" hidden="1" x14ac:dyDescent="0.25">
      <c r="A241" s="5" t="str">
        <f>B241&amp;D241</f>
        <v>CMRMRENEW</v>
      </c>
      <c r="B241" t="s">
        <v>119</v>
      </c>
      <c r="C241" t="str">
        <f>VLOOKUP($B241,'Lookup codes'!$A:$C,2,FALSE)</f>
        <v>Cameroon</v>
      </c>
      <c r="D241" t="s">
        <v>640</v>
      </c>
      <c r="E241" t="str">
        <f>VLOOKUP(D241,'Lookup codes'!R:S,2,FALSE)</f>
        <v>Total of Renewable Energy Sources</v>
      </c>
      <c r="F241" t="s">
        <v>794</v>
      </c>
      <c r="G241" t="s">
        <v>528</v>
      </c>
      <c r="H241" s="45">
        <f>SUMIFS('IEA production stats by year'!Q:Q,'IEA production stats by year'!$E:$E,$D241,'IEA production stats by year'!$B:$B,$B241)</f>
        <v>222799.19709999999</v>
      </c>
      <c r="I241" s="45">
        <f>SUMIFS('IEA production stats by year'!R:R,'IEA production stats by year'!$E:$E,$D241,'IEA production stats by year'!$B:$B,$B241)</f>
        <v>227507.4002</v>
      </c>
      <c r="J241" s="45">
        <f>SUMIFS('IEA production stats by year'!S:S,'IEA production stats by year'!$E:$E,$D241,'IEA production stats by year'!$B:$B,$B241)</f>
        <v>239735.20079999999</v>
      </c>
      <c r="K241" s="45">
        <f>SUMIFS('IEA production stats by year'!T:T,'IEA production stats by year'!$E:$E,$D241,'IEA production stats by year'!$B:$B,$B241)</f>
        <v>247115.80069999999</v>
      </c>
      <c r="L241" s="45">
        <f>SUMIFS('IEA production stats by year'!U:U,'IEA production stats by year'!$E:$E,$D241,'IEA production stats by year'!$B:$B,$B241)</f>
        <v>254931.99950000001</v>
      </c>
      <c r="M241" s="45">
        <f>SUMIFS('IEA production stats by year'!V:V,'IEA production stats by year'!$E:$E,$D241,'IEA production stats by year'!$B:$B,$B241)</f>
        <v>260964.1986</v>
      </c>
      <c r="N241" s="45">
        <f>SUMIFS('IEA production stats by year'!W:W,'IEA production stats by year'!$E:$E,$D241,'IEA production stats by year'!$B:$B,$B241)</f>
        <v>234954.20180000001</v>
      </c>
      <c r="O241" s="45">
        <f>SUMIFS('IEA production stats by year'!X:X,'IEA production stats by year'!$E:$E,$D241,'IEA production stats by year'!$B:$B,$B241)</f>
        <v>189943.2004</v>
      </c>
      <c r="P241" s="45">
        <f>SUMIFS('IEA production stats by year'!Y:Y,'IEA production stats by year'!$E:$E,$D241,'IEA production stats by year'!$B:$B,$B241)</f>
        <v>195009.1991</v>
      </c>
      <c r="Q241" s="45">
        <f>SUMIFS('IEA production stats by year'!Z:Z,'IEA production stats by year'!$E:$E,$D241,'IEA production stats by year'!$B:$B,$B241)</f>
        <v>201505.19930000001</v>
      </c>
      <c r="R241" s="45">
        <f>SUMIFS('IEA production stats by year'!AA:AA,'IEA production stats by year'!$E:$E,$D241,'IEA production stats by year'!$B:$B,$B241)</f>
        <v>202365.60339999999</v>
      </c>
      <c r="S241" s="45">
        <f>SUMIFS('IEA production stats by year'!AB:AB,'IEA production stats by year'!$E:$E,$D241,'IEA production stats by year'!$B:$B,$B241)</f>
        <v>218129.00169999999</v>
      </c>
      <c r="T241" s="45">
        <f>SUMIFS('IEA production stats by year'!AC:AC,'IEA production stats by year'!$E:$E,$D241,'IEA production stats by year'!$B:$B,$B241)</f>
        <v>232829.99530000001</v>
      </c>
      <c r="U241" s="45">
        <f>SUMIFS('IEA production stats by year'!AD:AD,'IEA production stats by year'!$E:$E,$D241,'IEA production stats by year'!$B:$B,$B241)</f>
        <v>248562.7965</v>
      </c>
      <c r="V241" s="45">
        <f>SUMIFS('IEA production stats by year'!AE:AE,'IEA production stats by year'!$E:$E,$D241,'IEA production stats by year'!$B:$B,$B241)</f>
        <v>263825.60009999998</v>
      </c>
      <c r="W241" s="45">
        <f>SUMIFS('IEA production stats by year'!AF:AF,'IEA production stats by year'!$E:$E,$D241,'IEA production stats by year'!$B:$B,$B241)</f>
        <v>277242.39740000002</v>
      </c>
      <c r="X241" s="45">
        <f>SUMIFS('IEA production stats by year'!AG:AG,'IEA production stats by year'!$E:$E,$D241,'IEA production stats by year'!$B:$B,$B241)</f>
        <v>285632.40130000003</v>
      </c>
      <c r="Y241" s="45">
        <f>SUMIFS('IEA production stats by year'!AH:AH,'IEA production stats by year'!$E:$E,$D241,'IEA production stats by year'!$B:$B,$B241)</f>
        <v>293996.3382</v>
      </c>
      <c r="Z241" s="45">
        <f>SUMIFS('IEA production stats by year'!AI:AI,'IEA production stats by year'!$E:$E,$D241,'IEA production stats by year'!$B:$B,$B241)</f>
        <v>301033.587</v>
      </c>
      <c r="AA241" s="45">
        <f>SUMIFS('IEA production stats by year'!AJ:AJ,'IEA production stats by year'!$E:$E,$D241,'IEA production stats by year'!$B:$B,$B241)</f>
        <v>309194.02029999997</v>
      </c>
      <c r="AB241" s="45">
        <f>SUMIFS('IEA production stats by year'!AK:AK,'IEA production stats by year'!$E:$E,$D241,'IEA production stats by year'!$B:$B,$B241)</f>
        <v>317416.10830000002</v>
      </c>
      <c r="AC241" s="45">
        <f>SUMIFS('IEA production stats by year'!AL:AL,'IEA production stats by year'!$E:$E,$D241,'IEA production stats by year'!$B:$B,$B241)</f>
        <v>0</v>
      </c>
      <c r="AD241" s="45"/>
      <c r="AE241" s="45"/>
      <c r="AF241" s="45"/>
      <c r="AG241" s="45"/>
      <c r="AH241" s="45"/>
      <c r="AI241" s="45"/>
      <c r="AJ241" s="45"/>
      <c r="AK241" s="45"/>
      <c r="AL241" s="45"/>
      <c r="AM241" s="45"/>
      <c r="AN241" s="45"/>
      <c r="AO241" s="45"/>
      <c r="AP241" s="45"/>
      <c r="AQ241" s="45"/>
      <c r="AR241" s="45"/>
      <c r="AS241" s="45"/>
      <c r="AT241" s="45"/>
      <c r="AU241" s="45"/>
      <c r="AV241" s="45"/>
      <c r="AW241" s="45"/>
      <c r="AX241" s="45"/>
      <c r="AY241" s="45"/>
      <c r="AZ241" s="45"/>
      <c r="BA241" s="45"/>
      <c r="BB241" s="45"/>
      <c r="BC241" s="45"/>
      <c r="BD241" s="45"/>
      <c r="BE241" s="45"/>
      <c r="BF241" s="45"/>
      <c r="BG241" s="45"/>
      <c r="BH241" s="45"/>
      <c r="BI241" s="45"/>
      <c r="BJ241" s="45"/>
      <c r="BK241" s="45"/>
      <c r="BL241" s="45"/>
      <c r="BM241" s="45"/>
      <c r="BN241" s="45"/>
      <c r="BO241" s="45"/>
      <c r="BP241" s="45"/>
      <c r="BQ241" s="45"/>
      <c r="BR241" s="45"/>
      <c r="BS241" s="45"/>
      <c r="BT241" s="45"/>
      <c r="BU241" s="45"/>
      <c r="BV241" s="45"/>
      <c r="BW241" s="45"/>
      <c r="BX241" s="45"/>
      <c r="BY241" s="45"/>
      <c r="BZ241" s="45"/>
      <c r="CA241" s="45"/>
      <c r="CB241" s="45"/>
      <c r="CC241" s="45"/>
      <c r="CD241" s="45"/>
      <c r="CE241" s="45"/>
      <c r="CF241" s="45"/>
      <c r="CG241" s="45"/>
      <c r="CH241" s="45"/>
      <c r="CI241" s="45"/>
      <c r="CJ241" s="45"/>
      <c r="CK241" s="45"/>
      <c r="CL241" s="45"/>
      <c r="CM241" s="45"/>
      <c r="CN241" s="45"/>
      <c r="CO241" s="45"/>
      <c r="CP241" s="45"/>
      <c r="CQ241" s="45"/>
    </row>
    <row r="242" spans="1:95" x14ac:dyDescent="0.25">
      <c r="A242" s="5" t="str">
        <f>B242&amp;D242</f>
        <v>CMRTOTAL</v>
      </c>
      <c r="B242" t="s">
        <v>119</v>
      </c>
      <c r="C242" t="str">
        <f>VLOOKUP($B242,'Lookup codes'!$A:$C,2,FALSE)</f>
        <v>Cameroon</v>
      </c>
      <c r="D242" t="s">
        <v>642</v>
      </c>
      <c r="E242" t="str">
        <f>VLOOKUP(D242,'Lookup codes'!R:S,2,FALSE)</f>
        <v>Total of All Energy Sources</v>
      </c>
      <c r="F242" t="s">
        <v>794</v>
      </c>
      <c r="G242" t="s">
        <v>528</v>
      </c>
      <c r="H242" s="45">
        <f>SUMIFS('IEA production stats by year'!Q:Q,'IEA production stats by year'!$E:$E,$D242,'IEA production stats by year'!$B:$B,$B242)</f>
        <v>468310.6789</v>
      </c>
      <c r="I242" s="45">
        <f>SUMIFS('IEA production stats by year'!R:R,'IEA production stats by year'!$E:$E,$D242,'IEA production stats by year'!$B:$B,$B242)</f>
        <v>449499.36560000002</v>
      </c>
      <c r="J242" s="45">
        <f>SUMIFS('IEA production stats by year'!S:S,'IEA production stats by year'!$E:$E,$D242,'IEA production stats by year'!$B:$B,$B242)</f>
        <v>471618.95010000002</v>
      </c>
      <c r="K242" s="45">
        <f>SUMIFS('IEA production stats by year'!T:T,'IEA production stats by year'!$E:$E,$D242,'IEA production stats by year'!$B:$B,$B242)</f>
        <v>467154.88339999999</v>
      </c>
      <c r="L242" s="45">
        <f>SUMIFS('IEA production stats by year'!U:U,'IEA production stats by year'!$E:$E,$D242,'IEA production stats by year'!$B:$B,$B242)</f>
        <v>464612.30680000002</v>
      </c>
      <c r="M242" s="45">
        <f>SUMIFS('IEA production stats by year'!V:V,'IEA production stats by year'!$E:$E,$D242,'IEA production stats by year'!$B:$B,$B242)</f>
        <v>453323.27470000001</v>
      </c>
      <c r="N242" s="45">
        <f>SUMIFS('IEA production stats by year'!W:W,'IEA production stats by year'!$E:$E,$D242,'IEA production stats by year'!$B:$B,$B242)</f>
        <v>431006.77240000002</v>
      </c>
      <c r="O242" s="45">
        <f>SUMIFS('IEA production stats by year'!X:X,'IEA production stats by year'!$E:$E,$D242,'IEA production stats by year'!$B:$B,$B242)</f>
        <v>388288.60499999998</v>
      </c>
      <c r="P242" s="45">
        <f>SUMIFS('IEA production stats by year'!Y:Y,'IEA production stats by year'!$E:$E,$D242,'IEA production stats by year'!$B:$B,$B242)</f>
        <v>390679.20909999998</v>
      </c>
      <c r="Q242" s="45">
        <f>SUMIFS('IEA production stats by year'!Z:Z,'IEA production stats by year'!$E:$E,$D242,'IEA production stats by year'!$B:$B,$B242)</f>
        <v>371773.37880000001</v>
      </c>
      <c r="R242" s="45">
        <f>SUMIFS('IEA production stats by year'!AA:AA,'IEA production stats by year'!$E:$E,$D242,'IEA production stats by year'!$B:$B,$B242)</f>
        <v>353496.61930000002</v>
      </c>
      <c r="S242" s="45">
        <f>SUMIFS('IEA production stats by year'!AB:AB,'IEA production stats by year'!$E:$E,$D242,'IEA production stats by year'!$B:$B,$B242)</f>
        <v>353122.53710000002</v>
      </c>
      <c r="T242" s="45">
        <f>SUMIFS('IEA production stats by year'!AC:AC,'IEA production stats by year'!$E:$E,$D242,'IEA production stats by year'!$B:$B,$B242)</f>
        <v>373875.25709999999</v>
      </c>
      <c r="U242" s="45">
        <f>SUMIFS('IEA production stats by year'!AD:AD,'IEA production stats by year'!$E:$E,$D242,'IEA production stats by year'!$B:$B,$B242)</f>
        <v>402205.51559999998</v>
      </c>
      <c r="V242" s="45">
        <f>SUMIFS('IEA production stats by year'!AE:AE,'IEA production stats by year'!$E:$E,$D242,'IEA production stats by year'!$B:$B,$B242)</f>
        <v>441277.35700000002</v>
      </c>
      <c r="W242" s="45">
        <f>SUMIFS('IEA production stats by year'!AF:AF,'IEA production stats by year'!$E:$E,$D242,'IEA production stats by year'!$B:$B,$B242)</f>
        <v>495138.3996</v>
      </c>
      <c r="X242" s="45">
        <f>SUMIFS('IEA production stats by year'!AG:AG,'IEA production stats by year'!$E:$E,$D242,'IEA production stats by year'!$B:$B,$B242)</f>
        <v>502487.94179999997</v>
      </c>
      <c r="Y242" s="45">
        <f>SUMIFS('IEA production stats by year'!AH:AH,'IEA production stats by year'!$E:$E,$D242,'IEA production stats by year'!$B:$B,$B242)</f>
        <v>477772.8553</v>
      </c>
      <c r="Z242" s="45">
        <f>SUMIFS('IEA production stats by year'!AI:AI,'IEA production stats by year'!$E:$E,$D242,'IEA production stats by year'!$B:$B,$B242)</f>
        <v>504407.69010000001</v>
      </c>
      <c r="AA242" s="45">
        <f>SUMIFS('IEA production stats by year'!AJ:AJ,'IEA production stats by year'!$E:$E,$D242,'IEA production stats by year'!$B:$B,$B242)</f>
        <v>544001.38679999998</v>
      </c>
      <c r="AB242" s="45">
        <f>SUMIFS('IEA production stats by year'!AK:AK,'IEA production stats by year'!$E:$E,$D242,'IEA production stats by year'!$B:$B,$B242)</f>
        <v>556227.29500000004</v>
      </c>
      <c r="AC242" s="45">
        <f>SUMIFS('IEA production stats by year'!AL:AL,'IEA production stats by year'!$E:$E,$D242,'IEA production stats by year'!$B:$B,$B242)</f>
        <v>0</v>
      </c>
      <c r="AD242" s="45"/>
      <c r="AE242" s="45"/>
      <c r="AF242" s="45"/>
      <c r="AG242" s="45"/>
      <c r="AH242" s="45"/>
      <c r="AI242" s="45"/>
      <c r="AJ242" s="45"/>
      <c r="AK242" s="45"/>
      <c r="AL242" s="45"/>
      <c r="AM242" s="45"/>
      <c r="AN242" s="45"/>
      <c r="AO242" s="45"/>
      <c r="AP242" s="45"/>
      <c r="AQ242" s="45"/>
      <c r="AR242" s="45"/>
      <c r="AS242" s="45"/>
      <c r="AT242" s="45"/>
      <c r="AU242" s="45"/>
      <c r="AV242" s="45"/>
      <c r="AW242" s="45"/>
      <c r="AX242" s="45"/>
      <c r="AY242" s="45"/>
      <c r="AZ242" s="45"/>
      <c r="BA242" s="45"/>
      <c r="BB242" s="45"/>
      <c r="BC242" s="45"/>
      <c r="BD242" s="45"/>
      <c r="BE242" s="45"/>
      <c r="BF242" s="45"/>
      <c r="BG242" s="45"/>
      <c r="BH242" s="45"/>
      <c r="BI242" s="45"/>
      <c r="BJ242" s="45"/>
      <c r="BK242" s="45"/>
      <c r="BL242" s="45"/>
      <c r="BM242" s="45"/>
      <c r="BN242" s="45"/>
      <c r="BO242" s="45"/>
      <c r="BP242" s="45"/>
      <c r="BQ242" s="45"/>
      <c r="BR242" s="45"/>
      <c r="BS242" s="45"/>
      <c r="BT242" s="45"/>
      <c r="BU242" s="45"/>
      <c r="BV242" s="45"/>
      <c r="BW242" s="45"/>
      <c r="BX242" s="45"/>
      <c r="BY242" s="45"/>
      <c r="BZ242" s="45"/>
      <c r="CA242" s="45"/>
      <c r="CB242" s="45"/>
      <c r="CC242" s="45"/>
      <c r="CD242" s="45"/>
      <c r="CE242" s="45"/>
      <c r="CF242" s="45"/>
      <c r="CG242" s="45"/>
      <c r="CH242" s="45"/>
      <c r="CI242" s="45"/>
      <c r="CJ242" s="45"/>
      <c r="CK242" s="45"/>
      <c r="CL242" s="45"/>
      <c r="CM242" s="45"/>
      <c r="CN242" s="45"/>
      <c r="CO242" s="45"/>
      <c r="CP242" s="45"/>
      <c r="CQ242" s="45"/>
    </row>
    <row r="243" spans="1:95" hidden="1" x14ac:dyDescent="0.25">
      <c r="A243" s="5" t="str">
        <f>B243&amp;D243</f>
        <v>CODHYDRO</v>
      </c>
      <c r="B243" t="s">
        <v>121</v>
      </c>
      <c r="C243" t="str">
        <f>VLOOKUP($B243,'Lookup codes'!$A:$C,2,FALSE)</f>
        <v>DR Congo</v>
      </c>
      <c r="D243" t="s">
        <v>539</v>
      </c>
      <c r="E243" t="str">
        <f>VLOOKUP(D243,'Lookup codes'!R:S,2,FALSE)</f>
        <v>Hydro</v>
      </c>
      <c r="F243" t="s">
        <v>794</v>
      </c>
      <c r="G243" t="s">
        <v>528</v>
      </c>
      <c r="H243" s="45">
        <f>SUMIFS('IEA production stats by year'!Q:Q,'IEA production stats by year'!$E:$E,$D243,'IEA production stats by year'!$B:$B,$B243)</f>
        <v>21520.800999999999</v>
      </c>
      <c r="I243" s="45">
        <f>SUMIFS('IEA production stats by year'!R:R,'IEA production stats by year'!$E:$E,$D243,'IEA production stats by year'!$B:$B,$B243)</f>
        <v>21441.599300000002</v>
      </c>
      <c r="J243" s="45">
        <f>SUMIFS('IEA production stats by year'!S:S,'IEA production stats by year'!$E:$E,$D243,'IEA production stats by year'!$B:$B,$B243)</f>
        <v>21927.5988</v>
      </c>
      <c r="K243" s="45">
        <f>SUMIFS('IEA production stats by year'!T:T,'IEA production stats by year'!$E:$E,$D243,'IEA production stats by year'!$B:$B,$B243)</f>
        <v>22100.400600000001</v>
      </c>
      <c r="L243" s="45">
        <f>SUMIFS('IEA production stats by year'!U:U,'IEA production stats by year'!$E:$E,$D243,'IEA production stats by year'!$B:$B,$B243)</f>
        <v>25401.600299999998</v>
      </c>
      <c r="M243" s="45">
        <f>SUMIFS('IEA production stats by year'!V:V,'IEA production stats by year'!$E:$E,$D243,'IEA production stats by year'!$B:$B,$B243)</f>
        <v>26517.600200000001</v>
      </c>
      <c r="N243" s="45">
        <f>SUMIFS('IEA production stats by year'!W:W,'IEA production stats by year'!$E:$E,$D243,'IEA production stats by year'!$B:$B,$B243)</f>
        <v>26985.600699999999</v>
      </c>
      <c r="O243" s="45">
        <f>SUMIFS('IEA production stats by year'!X:X,'IEA production stats by year'!$E:$E,$D243,'IEA production stats by year'!$B:$B,$B243)</f>
        <v>28058.4012</v>
      </c>
      <c r="P243" s="45">
        <f>SUMIFS('IEA production stats by year'!Y:Y,'IEA production stats by year'!$E:$E,$D243,'IEA production stats by year'!$B:$B,$B243)</f>
        <v>26823.600900000001</v>
      </c>
      <c r="Q243" s="45">
        <f>SUMIFS('IEA production stats by year'!Z:Z,'IEA production stats by year'!$E:$E,$D243,'IEA production stats by year'!$B:$B,$B243)</f>
        <v>27961.200499999999</v>
      </c>
      <c r="R243" s="45">
        <f>SUMIFS('IEA production stats by year'!AA:AA,'IEA production stats by year'!$E:$E,$D243,'IEA production stats by year'!$B:$B,$B243)</f>
        <v>28144.799999999999</v>
      </c>
      <c r="S243" s="45">
        <f>SUMIFS('IEA production stats by year'!AB:AB,'IEA production stats by year'!$E:$E,$D243,'IEA production stats by year'!$B:$B,$B243)</f>
        <v>28115.999</v>
      </c>
      <c r="T243" s="45">
        <f>SUMIFS('IEA production stats by year'!AC:AC,'IEA production stats by year'!$E:$E,$D243,'IEA production stats by year'!$B:$B,$B243)</f>
        <v>27309.600399999999</v>
      </c>
      <c r="U243" s="45">
        <f>SUMIFS('IEA production stats by year'!AD:AD,'IEA production stats by year'!$E:$E,$D243,'IEA production stats by year'!$B:$B,$B243)</f>
        <v>29624.398399999998</v>
      </c>
      <c r="V243" s="45">
        <f>SUMIFS('IEA production stats by year'!AE:AE,'IEA production stats by year'!$E:$E,$D243,'IEA production stats by year'!$B:$B,$B243)</f>
        <v>31752.000400000001</v>
      </c>
      <c r="W243" s="45">
        <f>SUMIFS('IEA production stats by year'!AF:AF,'IEA production stats by year'!$E:$E,$D243,'IEA production stats by year'!$B:$B,$B243)</f>
        <v>32097.5998</v>
      </c>
      <c r="X243" s="45">
        <f>SUMIFS('IEA production stats by year'!AG:AG,'IEA production stats by year'!$E:$E,$D243,'IEA production stats by year'!$B:$B,$B243)</f>
        <v>32756.401099999999</v>
      </c>
      <c r="Y243" s="45">
        <f>SUMIFS('IEA production stats by year'!AH:AH,'IEA production stats by year'!$E:$E,$D243,'IEA production stats by year'!$B:$B,$B243)</f>
        <v>34135.558199999999</v>
      </c>
      <c r="Z243" s="45">
        <f>SUMIFS('IEA production stats by year'!AI:AI,'IEA production stats by year'!$E:$E,$D243,'IEA production stats by year'!$B:$B,$B243)</f>
        <v>36536.520499999999</v>
      </c>
      <c r="AA243" s="45">
        <f>SUMIFS('IEA production stats by year'!AJ:AJ,'IEA production stats by year'!$E:$E,$D243,'IEA production stats by year'!$B:$B,$B243)</f>
        <v>39749.131699999998</v>
      </c>
      <c r="AB243" s="45">
        <f>SUMIFS('IEA production stats by year'!AK:AK,'IEA production stats by year'!$E:$E,$D243,'IEA production stats by year'!$B:$B,$B243)</f>
        <v>42889.043299999998</v>
      </c>
      <c r="AC243" s="45">
        <f>SUMIFS('IEA production stats by year'!AL:AL,'IEA production stats by year'!$E:$E,$D243,'IEA production stats by year'!$B:$B,$B243)</f>
        <v>0</v>
      </c>
      <c r="AD243" s="45"/>
      <c r="AE243" s="45"/>
      <c r="AF243" s="45"/>
      <c r="AG243" s="45"/>
      <c r="AH243" s="45"/>
      <c r="AI243" s="45"/>
      <c r="AJ243" s="45"/>
      <c r="AK243" s="45"/>
      <c r="AL243" s="45"/>
      <c r="AM243" s="45"/>
      <c r="AN243" s="45"/>
      <c r="AO243" s="45"/>
      <c r="AP243" s="45"/>
      <c r="AQ243" s="45"/>
      <c r="AR243" s="45"/>
      <c r="AS243" s="45"/>
      <c r="AT243" s="45"/>
      <c r="AU243" s="45"/>
      <c r="AV243" s="45"/>
      <c r="AW243" s="45"/>
      <c r="AX243" s="45"/>
      <c r="AY243" s="45"/>
      <c r="AZ243" s="45"/>
      <c r="BA243" s="45"/>
      <c r="BB243" s="45"/>
      <c r="BC243" s="45"/>
      <c r="BD243" s="45"/>
      <c r="BE243" s="45"/>
      <c r="BF243" s="45"/>
      <c r="BG243" s="45"/>
      <c r="BH243" s="45"/>
      <c r="BI243" s="45"/>
      <c r="BJ243" s="45"/>
      <c r="BK243" s="45"/>
      <c r="BL243" s="45"/>
      <c r="BM243" s="45"/>
      <c r="BN243" s="45"/>
      <c r="BO243" s="45"/>
      <c r="BP243" s="45"/>
      <c r="BQ243" s="45"/>
      <c r="BR243" s="45"/>
      <c r="BS243" s="45"/>
      <c r="BT243" s="45"/>
      <c r="BU243" s="45"/>
      <c r="BV243" s="45"/>
      <c r="BW243" s="45"/>
      <c r="BX243" s="45"/>
      <c r="BY243" s="45"/>
      <c r="BZ243" s="45"/>
      <c r="CA243" s="45"/>
      <c r="CB243" s="45"/>
      <c r="CC243" s="45"/>
      <c r="CD243" s="45"/>
      <c r="CE243" s="45"/>
      <c r="CF243" s="45"/>
      <c r="CG243" s="45"/>
      <c r="CH243" s="45"/>
      <c r="CI243" s="45"/>
      <c r="CJ243" s="45"/>
      <c r="CK243" s="45"/>
      <c r="CL243" s="45"/>
      <c r="CM243" s="45"/>
      <c r="CN243" s="45"/>
      <c r="CO243" s="45"/>
      <c r="CP243" s="45"/>
      <c r="CQ243" s="45"/>
    </row>
    <row r="244" spans="1:95" hidden="1" x14ac:dyDescent="0.25">
      <c r="A244" s="5" t="str">
        <f>B244&amp;D244</f>
        <v>CODGEOTHERM</v>
      </c>
      <c r="B244" t="s">
        <v>121</v>
      </c>
      <c r="C244" t="str">
        <f>VLOOKUP($B244,'Lookup codes'!$A:$C,2,FALSE)</f>
        <v>DR Congo</v>
      </c>
      <c r="D244" t="s">
        <v>610</v>
      </c>
      <c r="E244" t="str">
        <f>VLOOKUP(D244,'Lookup codes'!R:S,2,FALSE)</f>
        <v>Geothermal</v>
      </c>
      <c r="F244" t="s">
        <v>794</v>
      </c>
      <c r="G244" t="s">
        <v>528</v>
      </c>
      <c r="H244" s="45">
        <f>SUMIFS('IEA production stats by year'!Q:Q,'IEA production stats by year'!$E:$E,$D244,'IEA production stats by year'!$B:$B,$B244)</f>
        <v>0</v>
      </c>
      <c r="I244" s="45">
        <f>SUMIFS('IEA production stats by year'!R:R,'IEA production stats by year'!$E:$E,$D244,'IEA production stats by year'!$B:$B,$B244)</f>
        <v>0</v>
      </c>
      <c r="J244" s="45">
        <f>SUMIFS('IEA production stats by year'!S:S,'IEA production stats by year'!$E:$E,$D244,'IEA production stats by year'!$B:$B,$B244)</f>
        <v>0</v>
      </c>
      <c r="K244" s="45">
        <f>SUMIFS('IEA production stats by year'!T:T,'IEA production stats by year'!$E:$E,$D244,'IEA production stats by year'!$B:$B,$B244)</f>
        <v>0</v>
      </c>
      <c r="L244" s="45">
        <f>SUMIFS('IEA production stats by year'!U:U,'IEA production stats by year'!$E:$E,$D244,'IEA production stats by year'!$B:$B,$B244)</f>
        <v>0</v>
      </c>
      <c r="M244" s="45">
        <f>SUMIFS('IEA production stats by year'!V:V,'IEA production stats by year'!$E:$E,$D244,'IEA production stats by year'!$B:$B,$B244)</f>
        <v>0</v>
      </c>
      <c r="N244" s="45">
        <f>SUMIFS('IEA production stats by year'!W:W,'IEA production stats by year'!$E:$E,$D244,'IEA production stats by year'!$B:$B,$B244)</f>
        <v>0</v>
      </c>
      <c r="O244" s="45">
        <f>SUMIFS('IEA production stats by year'!X:X,'IEA production stats by year'!$E:$E,$D244,'IEA production stats by year'!$B:$B,$B244)</f>
        <v>0</v>
      </c>
      <c r="P244" s="45">
        <f>SUMIFS('IEA production stats by year'!Y:Y,'IEA production stats by year'!$E:$E,$D244,'IEA production stats by year'!$B:$B,$B244)</f>
        <v>0</v>
      </c>
      <c r="Q244" s="45">
        <f>SUMIFS('IEA production stats by year'!Z:Z,'IEA production stats by year'!$E:$E,$D244,'IEA production stats by year'!$B:$B,$B244)</f>
        <v>0</v>
      </c>
      <c r="R244" s="45">
        <f>SUMIFS('IEA production stats by year'!AA:AA,'IEA production stats by year'!$E:$E,$D244,'IEA production stats by year'!$B:$B,$B244)</f>
        <v>0</v>
      </c>
      <c r="S244" s="45">
        <f>SUMIFS('IEA production stats by year'!AB:AB,'IEA production stats by year'!$E:$E,$D244,'IEA production stats by year'!$B:$B,$B244)</f>
        <v>0</v>
      </c>
      <c r="T244" s="45">
        <f>SUMIFS('IEA production stats by year'!AC:AC,'IEA production stats by year'!$E:$E,$D244,'IEA production stats by year'!$B:$B,$B244)</f>
        <v>0</v>
      </c>
      <c r="U244" s="45">
        <f>SUMIFS('IEA production stats by year'!AD:AD,'IEA production stats by year'!$E:$E,$D244,'IEA production stats by year'!$B:$B,$B244)</f>
        <v>0</v>
      </c>
      <c r="V244" s="45">
        <f>SUMIFS('IEA production stats by year'!AE:AE,'IEA production stats by year'!$E:$E,$D244,'IEA production stats by year'!$B:$B,$B244)</f>
        <v>0</v>
      </c>
      <c r="W244" s="45">
        <f>SUMIFS('IEA production stats by year'!AF:AF,'IEA production stats by year'!$E:$E,$D244,'IEA production stats by year'!$B:$B,$B244)</f>
        <v>0</v>
      </c>
      <c r="X244" s="45">
        <f>SUMIFS('IEA production stats by year'!AG:AG,'IEA production stats by year'!$E:$E,$D244,'IEA production stats by year'!$B:$B,$B244)</f>
        <v>0</v>
      </c>
      <c r="Y244" s="45">
        <f>SUMIFS('IEA production stats by year'!AH:AH,'IEA production stats by year'!$E:$E,$D244,'IEA production stats by year'!$B:$B,$B244)</f>
        <v>0</v>
      </c>
      <c r="Z244" s="45">
        <f>SUMIFS('IEA production stats by year'!AI:AI,'IEA production stats by year'!$E:$E,$D244,'IEA production stats by year'!$B:$B,$B244)</f>
        <v>0</v>
      </c>
      <c r="AA244" s="45">
        <f>SUMIFS('IEA production stats by year'!AJ:AJ,'IEA production stats by year'!$E:$E,$D244,'IEA production stats by year'!$B:$B,$B244)</f>
        <v>0</v>
      </c>
      <c r="AB244" s="45">
        <f>SUMIFS('IEA production stats by year'!AK:AK,'IEA production stats by year'!$E:$E,$D244,'IEA production stats by year'!$B:$B,$B244)</f>
        <v>0</v>
      </c>
      <c r="AC244" s="45">
        <f>SUMIFS('IEA production stats by year'!AL:AL,'IEA production stats by year'!$E:$E,$D244,'IEA production stats by year'!$B:$B,$B244)</f>
        <v>0</v>
      </c>
      <c r="AD244" s="45"/>
      <c r="AE244" s="45"/>
      <c r="AF244" s="45"/>
      <c r="AG244" s="45"/>
      <c r="AH244" s="45"/>
      <c r="AI244" s="45"/>
      <c r="AJ244" s="45"/>
      <c r="AK244" s="45"/>
      <c r="AL244" s="45"/>
      <c r="AM244" s="45"/>
      <c r="AN244" s="45"/>
      <c r="AO244" s="45"/>
      <c r="AP244" s="45"/>
      <c r="AQ244" s="45"/>
      <c r="AR244" s="45"/>
      <c r="AS244" s="45"/>
      <c r="AT244" s="45"/>
      <c r="AU244" s="45"/>
      <c r="AV244" s="45"/>
      <c r="AW244" s="45"/>
      <c r="AX244" s="45"/>
      <c r="AY244" s="45"/>
      <c r="AZ244" s="45"/>
      <c r="BA244" s="45"/>
      <c r="BB244" s="45"/>
      <c r="BC244" s="45"/>
      <c r="BD244" s="45"/>
      <c r="BE244" s="45"/>
      <c r="BF244" s="45"/>
      <c r="BG244" s="45"/>
      <c r="BH244" s="45"/>
      <c r="BI244" s="45"/>
      <c r="BJ244" s="45"/>
      <c r="BK244" s="45"/>
      <c r="BL244" s="45"/>
      <c r="BM244" s="45"/>
      <c r="BN244" s="45"/>
      <c r="BO244" s="45"/>
      <c r="BP244" s="45"/>
      <c r="BQ244" s="45"/>
      <c r="BR244" s="45"/>
      <c r="BS244" s="45"/>
      <c r="BT244" s="45"/>
      <c r="BU244" s="45"/>
      <c r="BV244" s="45"/>
      <c r="BW244" s="45"/>
      <c r="BX244" s="45"/>
      <c r="BY244" s="45"/>
      <c r="BZ244" s="45"/>
      <c r="CA244" s="45"/>
      <c r="CB244" s="45"/>
      <c r="CC244" s="45"/>
      <c r="CD244" s="45"/>
      <c r="CE244" s="45"/>
      <c r="CF244" s="45"/>
      <c r="CG244" s="45"/>
      <c r="CH244" s="45"/>
      <c r="CI244" s="45"/>
      <c r="CJ244" s="45"/>
      <c r="CK244" s="45"/>
      <c r="CL244" s="45"/>
      <c r="CM244" s="45"/>
      <c r="CN244" s="45"/>
      <c r="CO244" s="45"/>
      <c r="CP244" s="45"/>
      <c r="CQ244" s="45"/>
    </row>
    <row r="245" spans="1:95" hidden="1" x14ac:dyDescent="0.25">
      <c r="A245" s="5" t="str">
        <f>B245&amp;D245</f>
        <v>CODSOLARPV</v>
      </c>
      <c r="B245" t="s">
        <v>121</v>
      </c>
      <c r="C245" t="str">
        <f>VLOOKUP($B245,'Lookup codes'!$A:$C,2,FALSE)</f>
        <v>DR Congo</v>
      </c>
      <c r="D245" t="s">
        <v>612</v>
      </c>
      <c r="E245" t="str">
        <f>VLOOKUP(D245,'Lookup codes'!R:S,2,FALSE)</f>
        <v>Solar Photovoltaics</v>
      </c>
      <c r="F245" t="s">
        <v>794</v>
      </c>
      <c r="G245" t="s">
        <v>528</v>
      </c>
      <c r="H245" s="45">
        <f>SUMIFS('IEA production stats by year'!Q:Q,'IEA production stats by year'!$E:$E,$D245,'IEA production stats by year'!$B:$B,$B245)</f>
        <v>0</v>
      </c>
      <c r="I245" s="45">
        <f>SUMIFS('IEA production stats by year'!R:R,'IEA production stats by year'!$E:$E,$D245,'IEA production stats by year'!$B:$B,$B245)</f>
        <v>0</v>
      </c>
      <c r="J245" s="45">
        <f>SUMIFS('IEA production stats by year'!S:S,'IEA production stats by year'!$E:$E,$D245,'IEA production stats by year'!$B:$B,$B245)</f>
        <v>0</v>
      </c>
      <c r="K245" s="45">
        <f>SUMIFS('IEA production stats by year'!T:T,'IEA production stats by year'!$E:$E,$D245,'IEA production stats by year'!$B:$B,$B245)</f>
        <v>0</v>
      </c>
      <c r="L245" s="45">
        <f>SUMIFS('IEA production stats by year'!U:U,'IEA production stats by year'!$E:$E,$D245,'IEA production stats by year'!$B:$B,$B245)</f>
        <v>0</v>
      </c>
      <c r="M245" s="45">
        <f>SUMIFS('IEA production stats by year'!V:V,'IEA production stats by year'!$E:$E,$D245,'IEA production stats by year'!$B:$B,$B245)</f>
        <v>0</v>
      </c>
      <c r="N245" s="45">
        <f>SUMIFS('IEA production stats by year'!W:W,'IEA production stats by year'!$E:$E,$D245,'IEA production stats by year'!$B:$B,$B245)</f>
        <v>0</v>
      </c>
      <c r="O245" s="45">
        <f>SUMIFS('IEA production stats by year'!X:X,'IEA production stats by year'!$E:$E,$D245,'IEA production stats by year'!$B:$B,$B245)</f>
        <v>0</v>
      </c>
      <c r="P245" s="45">
        <f>SUMIFS('IEA production stats by year'!Y:Y,'IEA production stats by year'!$E:$E,$D245,'IEA production stats by year'!$B:$B,$B245)</f>
        <v>0</v>
      </c>
      <c r="Q245" s="45">
        <f>SUMIFS('IEA production stats by year'!Z:Z,'IEA production stats by year'!$E:$E,$D245,'IEA production stats by year'!$B:$B,$B245)</f>
        <v>0</v>
      </c>
      <c r="R245" s="45">
        <f>SUMIFS('IEA production stats by year'!AA:AA,'IEA production stats by year'!$E:$E,$D245,'IEA production stats by year'!$B:$B,$B245)</f>
        <v>0</v>
      </c>
      <c r="S245" s="45">
        <f>SUMIFS('IEA production stats by year'!AB:AB,'IEA production stats by year'!$E:$E,$D245,'IEA production stats by year'!$B:$B,$B245)</f>
        <v>0</v>
      </c>
      <c r="T245" s="45">
        <f>SUMIFS('IEA production stats by year'!AC:AC,'IEA production stats by year'!$E:$E,$D245,'IEA production stats by year'!$B:$B,$B245)</f>
        <v>0</v>
      </c>
      <c r="U245" s="45">
        <f>SUMIFS('IEA production stats by year'!AD:AD,'IEA production stats by year'!$E:$E,$D245,'IEA production stats by year'!$B:$B,$B245)</f>
        <v>3.6006</v>
      </c>
      <c r="V245" s="45">
        <f>SUMIFS('IEA production stats by year'!AE:AE,'IEA production stats by year'!$E:$E,$D245,'IEA production stats by year'!$B:$B,$B245)</f>
        <v>3.6006</v>
      </c>
      <c r="W245" s="45">
        <f>SUMIFS('IEA production stats by year'!AF:AF,'IEA production stats by year'!$E:$E,$D245,'IEA production stats by year'!$B:$B,$B245)</f>
        <v>3.6006</v>
      </c>
      <c r="X245" s="45">
        <f>SUMIFS('IEA production stats by year'!AG:AG,'IEA production stats by year'!$E:$E,$D245,'IEA production stats by year'!$B:$B,$B245)</f>
        <v>17.999099999999999</v>
      </c>
      <c r="Y245" s="45">
        <f>SUMIFS('IEA production stats by year'!AH:AH,'IEA production stats by year'!$E:$E,$D245,'IEA production stats by year'!$B:$B,$B245)</f>
        <v>26.6113</v>
      </c>
      <c r="Z245" s="45">
        <f>SUMIFS('IEA production stats by year'!AI:AI,'IEA production stats by year'!$E:$E,$D245,'IEA production stats by year'!$B:$B,$B245)</f>
        <v>101.29130000000001</v>
      </c>
      <c r="AA245" s="45">
        <f>SUMIFS('IEA production stats by year'!AJ:AJ,'IEA production stats by year'!$E:$E,$D245,'IEA production stats by year'!$B:$B,$B245)</f>
        <v>101.29130000000001</v>
      </c>
      <c r="AB245" s="45">
        <f>SUMIFS('IEA production stats by year'!AK:AK,'IEA production stats by year'!$E:$E,$D245,'IEA production stats by year'!$B:$B,$B245)</f>
        <v>109.29640000000001</v>
      </c>
      <c r="AC245" s="45">
        <f>SUMIFS('IEA production stats by year'!AL:AL,'IEA production stats by year'!$E:$E,$D245,'IEA production stats by year'!$B:$B,$B245)</f>
        <v>0</v>
      </c>
      <c r="AD245" s="45"/>
      <c r="AE245" s="45"/>
      <c r="AF245" s="45"/>
      <c r="AG245" s="45"/>
      <c r="AH245" s="45"/>
      <c r="AI245" s="45"/>
      <c r="AJ245" s="45"/>
      <c r="AK245" s="45"/>
      <c r="AL245" s="45"/>
      <c r="AM245" s="45"/>
      <c r="AN245" s="45"/>
      <c r="AO245" s="45"/>
      <c r="AP245" s="45"/>
      <c r="AQ245" s="45"/>
      <c r="AR245" s="45"/>
      <c r="AS245" s="45"/>
      <c r="AT245" s="45"/>
      <c r="AU245" s="45"/>
      <c r="AV245" s="45"/>
      <c r="AW245" s="45"/>
      <c r="AX245" s="45"/>
      <c r="AY245" s="45"/>
      <c r="AZ245" s="45"/>
      <c r="BA245" s="45"/>
      <c r="BB245" s="45"/>
      <c r="BC245" s="45"/>
      <c r="BD245" s="45"/>
      <c r="BE245" s="45"/>
      <c r="BF245" s="45"/>
      <c r="BG245" s="45"/>
      <c r="BH245" s="45"/>
      <c r="BI245" s="45"/>
      <c r="BJ245" s="45"/>
      <c r="BK245" s="45"/>
      <c r="BL245" s="45"/>
      <c r="BM245" s="45"/>
      <c r="BN245" s="45"/>
      <c r="BO245" s="45"/>
      <c r="BP245" s="45"/>
      <c r="BQ245" s="45"/>
      <c r="BR245" s="45"/>
      <c r="BS245" s="45"/>
      <c r="BT245" s="45"/>
      <c r="BU245" s="45"/>
      <c r="BV245" s="45"/>
      <c r="BW245" s="45"/>
      <c r="BX245" s="45"/>
      <c r="BY245" s="45"/>
      <c r="BZ245" s="45"/>
      <c r="CA245" s="45"/>
      <c r="CB245" s="45"/>
      <c r="CC245" s="45"/>
      <c r="CD245" s="45"/>
      <c r="CE245" s="45"/>
      <c r="CF245" s="45"/>
      <c r="CG245" s="45"/>
      <c r="CH245" s="45"/>
      <c r="CI245" s="45"/>
      <c r="CJ245" s="45"/>
      <c r="CK245" s="45"/>
      <c r="CL245" s="45"/>
      <c r="CM245" s="45"/>
      <c r="CN245" s="45"/>
      <c r="CO245" s="45"/>
      <c r="CP245" s="45"/>
      <c r="CQ245" s="45"/>
    </row>
    <row r="246" spans="1:95" hidden="1" x14ac:dyDescent="0.25">
      <c r="A246" s="5" t="str">
        <f>B246&amp;D246</f>
        <v>CODSOLARTH</v>
      </c>
      <c r="B246" t="s">
        <v>121</v>
      </c>
      <c r="C246" t="str">
        <f>VLOOKUP($B246,'Lookup codes'!$A:$C,2,FALSE)</f>
        <v>DR Congo</v>
      </c>
      <c r="D246" t="s">
        <v>614</v>
      </c>
      <c r="E246" t="str">
        <f>VLOOKUP(D246,'Lookup codes'!R:S,2,FALSE)</f>
        <v>Solar Thermal</v>
      </c>
      <c r="F246" t="s">
        <v>794</v>
      </c>
      <c r="G246" t="s">
        <v>528</v>
      </c>
      <c r="H246" s="45">
        <f>SUMIFS('IEA production stats by year'!Q:Q,'IEA production stats by year'!$E:$E,$D246,'IEA production stats by year'!$B:$B,$B246)</f>
        <v>0</v>
      </c>
      <c r="I246" s="45">
        <f>SUMIFS('IEA production stats by year'!R:R,'IEA production stats by year'!$E:$E,$D246,'IEA production stats by year'!$B:$B,$B246)</f>
        <v>0</v>
      </c>
      <c r="J246" s="45">
        <f>SUMIFS('IEA production stats by year'!S:S,'IEA production stats by year'!$E:$E,$D246,'IEA production stats by year'!$B:$B,$B246)</f>
        <v>0</v>
      </c>
      <c r="K246" s="45">
        <f>SUMIFS('IEA production stats by year'!T:T,'IEA production stats by year'!$E:$E,$D246,'IEA production stats by year'!$B:$B,$B246)</f>
        <v>0</v>
      </c>
      <c r="L246" s="45">
        <f>SUMIFS('IEA production stats by year'!U:U,'IEA production stats by year'!$E:$E,$D246,'IEA production stats by year'!$B:$B,$B246)</f>
        <v>0</v>
      </c>
      <c r="M246" s="45">
        <f>SUMIFS('IEA production stats by year'!V:V,'IEA production stats by year'!$E:$E,$D246,'IEA production stats by year'!$B:$B,$B246)</f>
        <v>0</v>
      </c>
      <c r="N246" s="45">
        <f>SUMIFS('IEA production stats by year'!W:W,'IEA production stats by year'!$E:$E,$D246,'IEA production stats by year'!$B:$B,$B246)</f>
        <v>0</v>
      </c>
      <c r="O246" s="45">
        <f>SUMIFS('IEA production stats by year'!X:X,'IEA production stats by year'!$E:$E,$D246,'IEA production stats by year'!$B:$B,$B246)</f>
        <v>0</v>
      </c>
      <c r="P246" s="45">
        <f>SUMIFS('IEA production stats by year'!Y:Y,'IEA production stats by year'!$E:$E,$D246,'IEA production stats by year'!$B:$B,$B246)</f>
        <v>0</v>
      </c>
      <c r="Q246" s="45">
        <f>SUMIFS('IEA production stats by year'!Z:Z,'IEA production stats by year'!$E:$E,$D246,'IEA production stats by year'!$B:$B,$B246)</f>
        <v>0</v>
      </c>
      <c r="R246" s="45">
        <f>SUMIFS('IEA production stats by year'!AA:AA,'IEA production stats by year'!$E:$E,$D246,'IEA production stats by year'!$B:$B,$B246)</f>
        <v>0</v>
      </c>
      <c r="S246" s="45">
        <f>SUMIFS('IEA production stats by year'!AB:AB,'IEA production stats by year'!$E:$E,$D246,'IEA production stats by year'!$B:$B,$B246)</f>
        <v>0</v>
      </c>
      <c r="T246" s="45">
        <f>SUMIFS('IEA production stats by year'!AC:AC,'IEA production stats by year'!$E:$E,$D246,'IEA production stats by year'!$B:$B,$B246)</f>
        <v>0</v>
      </c>
      <c r="U246" s="45">
        <f>SUMIFS('IEA production stats by year'!AD:AD,'IEA production stats by year'!$E:$E,$D246,'IEA production stats by year'!$B:$B,$B246)</f>
        <v>0</v>
      </c>
      <c r="V246" s="45">
        <f>SUMIFS('IEA production stats by year'!AE:AE,'IEA production stats by year'!$E:$E,$D246,'IEA production stats by year'!$B:$B,$B246)</f>
        <v>0</v>
      </c>
      <c r="W246" s="45">
        <f>SUMIFS('IEA production stats by year'!AF:AF,'IEA production stats by year'!$E:$E,$D246,'IEA production stats by year'!$B:$B,$B246)</f>
        <v>0</v>
      </c>
      <c r="X246" s="45">
        <f>SUMIFS('IEA production stats by year'!AG:AG,'IEA production stats by year'!$E:$E,$D246,'IEA production stats by year'!$B:$B,$B246)</f>
        <v>0</v>
      </c>
      <c r="Y246" s="45">
        <f>SUMIFS('IEA production stats by year'!AH:AH,'IEA production stats by year'!$E:$E,$D246,'IEA production stats by year'!$B:$B,$B246)</f>
        <v>0</v>
      </c>
      <c r="Z246" s="45">
        <f>SUMIFS('IEA production stats by year'!AI:AI,'IEA production stats by year'!$E:$E,$D246,'IEA production stats by year'!$B:$B,$B246)</f>
        <v>0</v>
      </c>
      <c r="AA246" s="45">
        <f>SUMIFS('IEA production stats by year'!AJ:AJ,'IEA production stats by year'!$E:$E,$D246,'IEA production stats by year'!$B:$B,$B246)</f>
        <v>0</v>
      </c>
      <c r="AB246" s="45">
        <f>SUMIFS('IEA production stats by year'!AK:AK,'IEA production stats by year'!$E:$E,$D246,'IEA production stats by year'!$B:$B,$B246)</f>
        <v>0</v>
      </c>
      <c r="AC246" s="45">
        <f>SUMIFS('IEA production stats by year'!AL:AL,'IEA production stats by year'!$E:$E,$D246,'IEA production stats by year'!$B:$B,$B246)</f>
        <v>0</v>
      </c>
      <c r="AD246" s="45"/>
      <c r="AE246" s="45"/>
      <c r="AF246" s="45"/>
      <c r="AG246" s="45"/>
      <c r="AH246" s="45"/>
      <c r="AI246" s="45"/>
      <c r="AJ246" s="45"/>
      <c r="AK246" s="45"/>
      <c r="AL246" s="45"/>
      <c r="AM246" s="45"/>
      <c r="AN246" s="45"/>
      <c r="AO246" s="45"/>
      <c r="AP246" s="45"/>
      <c r="AQ246" s="45"/>
      <c r="AR246" s="45"/>
      <c r="AS246" s="45"/>
      <c r="AT246" s="45"/>
      <c r="AU246" s="45"/>
      <c r="AV246" s="45"/>
      <c r="AW246" s="45"/>
      <c r="AX246" s="45"/>
      <c r="AY246" s="45"/>
      <c r="AZ246" s="45"/>
      <c r="BA246" s="45"/>
      <c r="BB246" s="45"/>
      <c r="BC246" s="45"/>
      <c r="BD246" s="45"/>
      <c r="BE246" s="45"/>
      <c r="BF246" s="45"/>
      <c r="BG246" s="45"/>
      <c r="BH246" s="45"/>
      <c r="BI246" s="45"/>
      <c r="BJ246" s="45"/>
      <c r="BK246" s="45"/>
      <c r="BL246" s="45"/>
      <c r="BM246" s="45"/>
      <c r="BN246" s="45"/>
      <c r="BO246" s="45"/>
      <c r="BP246" s="45"/>
      <c r="BQ246" s="45"/>
      <c r="BR246" s="45"/>
      <c r="BS246" s="45"/>
      <c r="BT246" s="45"/>
      <c r="BU246" s="45"/>
      <c r="BV246" s="45"/>
      <c r="BW246" s="45"/>
      <c r="BX246" s="45"/>
      <c r="BY246" s="45"/>
      <c r="BZ246" s="45"/>
      <c r="CA246" s="45"/>
      <c r="CB246" s="45"/>
      <c r="CC246" s="45"/>
      <c r="CD246" s="45"/>
      <c r="CE246" s="45"/>
      <c r="CF246" s="45"/>
      <c r="CG246" s="45"/>
      <c r="CH246" s="45"/>
      <c r="CI246" s="45"/>
      <c r="CJ246" s="45"/>
      <c r="CK246" s="45"/>
      <c r="CL246" s="45"/>
      <c r="CM246" s="45"/>
      <c r="CN246" s="45"/>
      <c r="CO246" s="45"/>
      <c r="CP246" s="45"/>
      <c r="CQ246" s="45"/>
    </row>
    <row r="247" spans="1:95" hidden="1" x14ac:dyDescent="0.25">
      <c r="A247" s="5" t="str">
        <f>B247&amp;D247</f>
        <v>CODTIDE</v>
      </c>
      <c r="B247" t="s">
        <v>121</v>
      </c>
      <c r="C247" t="str">
        <f>VLOOKUP($B247,'Lookup codes'!$A:$C,2,FALSE)</f>
        <v>DR Congo</v>
      </c>
      <c r="D247" t="s">
        <v>616</v>
      </c>
      <c r="E247" t="str">
        <f>VLOOKUP(D247,'Lookup codes'!R:S,2,FALSE)</f>
        <v>Tide, Wave and Ocean</v>
      </c>
      <c r="F247" t="s">
        <v>794</v>
      </c>
      <c r="G247" t="s">
        <v>528</v>
      </c>
      <c r="H247" s="45">
        <f>SUMIFS('IEA production stats by year'!Q:Q,'IEA production stats by year'!$E:$E,$D247,'IEA production stats by year'!$B:$B,$B247)</f>
        <v>0</v>
      </c>
      <c r="I247" s="45">
        <f>SUMIFS('IEA production stats by year'!R:R,'IEA production stats by year'!$E:$E,$D247,'IEA production stats by year'!$B:$B,$B247)</f>
        <v>0</v>
      </c>
      <c r="J247" s="45">
        <f>SUMIFS('IEA production stats by year'!S:S,'IEA production stats by year'!$E:$E,$D247,'IEA production stats by year'!$B:$B,$B247)</f>
        <v>0</v>
      </c>
      <c r="K247" s="45">
        <f>SUMIFS('IEA production stats by year'!T:T,'IEA production stats by year'!$E:$E,$D247,'IEA production stats by year'!$B:$B,$B247)</f>
        <v>0</v>
      </c>
      <c r="L247" s="45">
        <f>SUMIFS('IEA production stats by year'!U:U,'IEA production stats by year'!$E:$E,$D247,'IEA production stats by year'!$B:$B,$B247)</f>
        <v>0</v>
      </c>
      <c r="M247" s="45">
        <f>SUMIFS('IEA production stats by year'!V:V,'IEA production stats by year'!$E:$E,$D247,'IEA production stats by year'!$B:$B,$B247)</f>
        <v>0</v>
      </c>
      <c r="N247" s="45">
        <f>SUMIFS('IEA production stats by year'!W:W,'IEA production stats by year'!$E:$E,$D247,'IEA production stats by year'!$B:$B,$B247)</f>
        <v>0</v>
      </c>
      <c r="O247" s="45">
        <f>SUMIFS('IEA production stats by year'!X:X,'IEA production stats by year'!$E:$E,$D247,'IEA production stats by year'!$B:$B,$B247)</f>
        <v>0</v>
      </c>
      <c r="P247" s="45">
        <f>SUMIFS('IEA production stats by year'!Y:Y,'IEA production stats by year'!$E:$E,$D247,'IEA production stats by year'!$B:$B,$B247)</f>
        <v>0</v>
      </c>
      <c r="Q247" s="45">
        <f>SUMIFS('IEA production stats by year'!Z:Z,'IEA production stats by year'!$E:$E,$D247,'IEA production stats by year'!$B:$B,$B247)</f>
        <v>0</v>
      </c>
      <c r="R247" s="45">
        <f>SUMIFS('IEA production stats by year'!AA:AA,'IEA production stats by year'!$E:$E,$D247,'IEA production stats by year'!$B:$B,$B247)</f>
        <v>0</v>
      </c>
      <c r="S247" s="45">
        <f>SUMIFS('IEA production stats by year'!AB:AB,'IEA production stats by year'!$E:$E,$D247,'IEA production stats by year'!$B:$B,$B247)</f>
        <v>0</v>
      </c>
      <c r="T247" s="45">
        <f>SUMIFS('IEA production stats by year'!AC:AC,'IEA production stats by year'!$E:$E,$D247,'IEA production stats by year'!$B:$B,$B247)</f>
        <v>0</v>
      </c>
      <c r="U247" s="45">
        <f>SUMIFS('IEA production stats by year'!AD:AD,'IEA production stats by year'!$E:$E,$D247,'IEA production stats by year'!$B:$B,$B247)</f>
        <v>0</v>
      </c>
      <c r="V247" s="45">
        <f>SUMIFS('IEA production stats by year'!AE:AE,'IEA production stats by year'!$E:$E,$D247,'IEA production stats by year'!$B:$B,$B247)</f>
        <v>0</v>
      </c>
      <c r="W247" s="45">
        <f>SUMIFS('IEA production stats by year'!AF:AF,'IEA production stats by year'!$E:$E,$D247,'IEA production stats by year'!$B:$B,$B247)</f>
        <v>0</v>
      </c>
      <c r="X247" s="45">
        <f>SUMIFS('IEA production stats by year'!AG:AG,'IEA production stats by year'!$E:$E,$D247,'IEA production stats by year'!$B:$B,$B247)</f>
        <v>0</v>
      </c>
      <c r="Y247" s="45">
        <f>SUMIFS('IEA production stats by year'!AH:AH,'IEA production stats by year'!$E:$E,$D247,'IEA production stats by year'!$B:$B,$B247)</f>
        <v>0</v>
      </c>
      <c r="Z247" s="45">
        <f>SUMIFS('IEA production stats by year'!AI:AI,'IEA production stats by year'!$E:$E,$D247,'IEA production stats by year'!$B:$B,$B247)</f>
        <v>0</v>
      </c>
      <c r="AA247" s="45">
        <f>SUMIFS('IEA production stats by year'!AJ:AJ,'IEA production stats by year'!$E:$E,$D247,'IEA production stats by year'!$B:$B,$B247)</f>
        <v>0</v>
      </c>
      <c r="AB247" s="45">
        <f>SUMIFS('IEA production stats by year'!AK:AK,'IEA production stats by year'!$E:$E,$D247,'IEA production stats by year'!$B:$B,$B247)</f>
        <v>0</v>
      </c>
      <c r="AC247" s="45">
        <f>SUMIFS('IEA production stats by year'!AL:AL,'IEA production stats by year'!$E:$E,$D247,'IEA production stats by year'!$B:$B,$B247)</f>
        <v>0</v>
      </c>
      <c r="AD247" s="45"/>
      <c r="AE247" s="45"/>
      <c r="AF247" s="45"/>
      <c r="AG247" s="45"/>
      <c r="AH247" s="45"/>
      <c r="AI247" s="45"/>
      <c r="AJ247" s="45"/>
      <c r="AK247" s="45"/>
      <c r="AL247" s="45"/>
      <c r="AM247" s="45"/>
      <c r="AN247" s="45"/>
      <c r="AO247" s="45"/>
      <c r="AP247" s="45"/>
      <c r="AQ247" s="45"/>
      <c r="AR247" s="45"/>
      <c r="AS247" s="45"/>
      <c r="AT247" s="45"/>
      <c r="AU247" s="45"/>
      <c r="AV247" s="45"/>
      <c r="AW247" s="45"/>
      <c r="AX247" s="45"/>
      <c r="AY247" s="45"/>
      <c r="AZ247" s="45"/>
      <c r="BA247" s="45"/>
      <c r="BB247" s="45"/>
      <c r="BC247" s="45"/>
      <c r="BD247" s="45"/>
      <c r="BE247" s="45"/>
      <c r="BF247" s="45"/>
      <c r="BG247" s="45"/>
      <c r="BH247" s="45"/>
      <c r="BI247" s="45"/>
      <c r="BJ247" s="45"/>
      <c r="BK247" s="45"/>
      <c r="BL247" s="45"/>
      <c r="BM247" s="45"/>
      <c r="BN247" s="45"/>
      <c r="BO247" s="45"/>
      <c r="BP247" s="45"/>
      <c r="BQ247" s="45"/>
      <c r="BR247" s="45"/>
      <c r="BS247" s="45"/>
      <c r="BT247" s="45"/>
      <c r="BU247" s="45"/>
      <c r="BV247" s="45"/>
      <c r="BW247" s="45"/>
      <c r="BX247" s="45"/>
      <c r="BY247" s="45"/>
      <c r="BZ247" s="45"/>
      <c r="CA247" s="45"/>
      <c r="CB247" s="45"/>
      <c r="CC247" s="45"/>
      <c r="CD247" s="45"/>
      <c r="CE247" s="45"/>
      <c r="CF247" s="45"/>
      <c r="CG247" s="45"/>
      <c r="CH247" s="45"/>
      <c r="CI247" s="45"/>
      <c r="CJ247" s="45"/>
      <c r="CK247" s="45"/>
      <c r="CL247" s="45"/>
      <c r="CM247" s="45"/>
      <c r="CN247" s="45"/>
      <c r="CO247" s="45"/>
      <c r="CP247" s="45"/>
      <c r="CQ247" s="45"/>
    </row>
    <row r="248" spans="1:95" hidden="1" x14ac:dyDescent="0.25">
      <c r="A248" s="5" t="str">
        <f>B248&amp;D248</f>
        <v>CODWIND</v>
      </c>
      <c r="B248" t="s">
        <v>121</v>
      </c>
      <c r="C248" t="str">
        <f>VLOOKUP($B248,'Lookup codes'!$A:$C,2,FALSE)</f>
        <v>DR Congo</v>
      </c>
      <c r="D248" t="s">
        <v>618</v>
      </c>
      <c r="E248" t="str">
        <f>VLOOKUP(D248,'Lookup codes'!R:S,2,FALSE)</f>
        <v>Wind</v>
      </c>
      <c r="F248" t="s">
        <v>794</v>
      </c>
      <c r="G248" t="s">
        <v>528</v>
      </c>
      <c r="H248" s="45">
        <f>SUMIFS('IEA production stats by year'!Q:Q,'IEA production stats by year'!$E:$E,$D248,'IEA production stats by year'!$B:$B,$B248)</f>
        <v>0</v>
      </c>
      <c r="I248" s="45">
        <f>SUMIFS('IEA production stats by year'!R:R,'IEA production stats by year'!$E:$E,$D248,'IEA production stats by year'!$B:$B,$B248)</f>
        <v>0</v>
      </c>
      <c r="J248" s="45">
        <f>SUMIFS('IEA production stats by year'!S:S,'IEA production stats by year'!$E:$E,$D248,'IEA production stats by year'!$B:$B,$B248)</f>
        <v>0</v>
      </c>
      <c r="K248" s="45">
        <f>SUMIFS('IEA production stats by year'!T:T,'IEA production stats by year'!$E:$E,$D248,'IEA production stats by year'!$B:$B,$B248)</f>
        <v>0</v>
      </c>
      <c r="L248" s="45">
        <f>SUMIFS('IEA production stats by year'!U:U,'IEA production stats by year'!$E:$E,$D248,'IEA production stats by year'!$B:$B,$B248)</f>
        <v>0</v>
      </c>
      <c r="M248" s="45">
        <f>SUMIFS('IEA production stats by year'!V:V,'IEA production stats by year'!$E:$E,$D248,'IEA production stats by year'!$B:$B,$B248)</f>
        <v>0</v>
      </c>
      <c r="N248" s="45">
        <f>SUMIFS('IEA production stats by year'!W:W,'IEA production stats by year'!$E:$E,$D248,'IEA production stats by year'!$B:$B,$B248)</f>
        <v>0</v>
      </c>
      <c r="O248" s="45">
        <f>SUMIFS('IEA production stats by year'!X:X,'IEA production stats by year'!$E:$E,$D248,'IEA production stats by year'!$B:$B,$B248)</f>
        <v>0</v>
      </c>
      <c r="P248" s="45">
        <f>SUMIFS('IEA production stats by year'!Y:Y,'IEA production stats by year'!$E:$E,$D248,'IEA production stats by year'!$B:$B,$B248)</f>
        <v>0</v>
      </c>
      <c r="Q248" s="45">
        <f>SUMIFS('IEA production stats by year'!Z:Z,'IEA production stats by year'!$E:$E,$D248,'IEA production stats by year'!$B:$B,$B248)</f>
        <v>0</v>
      </c>
      <c r="R248" s="45">
        <f>SUMIFS('IEA production stats by year'!AA:AA,'IEA production stats by year'!$E:$E,$D248,'IEA production stats by year'!$B:$B,$B248)</f>
        <v>0</v>
      </c>
      <c r="S248" s="45">
        <f>SUMIFS('IEA production stats by year'!AB:AB,'IEA production stats by year'!$E:$E,$D248,'IEA production stats by year'!$B:$B,$B248)</f>
        <v>0</v>
      </c>
      <c r="T248" s="45">
        <f>SUMIFS('IEA production stats by year'!AC:AC,'IEA production stats by year'!$E:$E,$D248,'IEA production stats by year'!$B:$B,$B248)</f>
        <v>0</v>
      </c>
      <c r="U248" s="45">
        <f>SUMIFS('IEA production stats by year'!AD:AD,'IEA production stats by year'!$E:$E,$D248,'IEA production stats by year'!$B:$B,$B248)</f>
        <v>0</v>
      </c>
      <c r="V248" s="45">
        <f>SUMIFS('IEA production stats by year'!AE:AE,'IEA production stats by year'!$E:$E,$D248,'IEA production stats by year'!$B:$B,$B248)</f>
        <v>0</v>
      </c>
      <c r="W248" s="45">
        <f>SUMIFS('IEA production stats by year'!AF:AF,'IEA production stats by year'!$E:$E,$D248,'IEA production stats by year'!$B:$B,$B248)</f>
        <v>0</v>
      </c>
      <c r="X248" s="45">
        <f>SUMIFS('IEA production stats by year'!AG:AG,'IEA production stats by year'!$E:$E,$D248,'IEA production stats by year'!$B:$B,$B248)</f>
        <v>0</v>
      </c>
      <c r="Y248" s="45">
        <f>SUMIFS('IEA production stats by year'!AH:AH,'IEA production stats by year'!$E:$E,$D248,'IEA production stats by year'!$B:$B,$B248)</f>
        <v>0</v>
      </c>
      <c r="Z248" s="45">
        <f>SUMIFS('IEA production stats by year'!AI:AI,'IEA production stats by year'!$E:$E,$D248,'IEA production stats by year'!$B:$B,$B248)</f>
        <v>0</v>
      </c>
      <c r="AA248" s="45">
        <f>SUMIFS('IEA production stats by year'!AJ:AJ,'IEA production stats by year'!$E:$E,$D248,'IEA production stats by year'!$B:$B,$B248)</f>
        <v>0</v>
      </c>
      <c r="AB248" s="45">
        <f>SUMIFS('IEA production stats by year'!AK:AK,'IEA production stats by year'!$E:$E,$D248,'IEA production stats by year'!$B:$B,$B248)</f>
        <v>0</v>
      </c>
      <c r="AC248" s="45">
        <f>SUMIFS('IEA production stats by year'!AL:AL,'IEA production stats by year'!$E:$E,$D248,'IEA production stats by year'!$B:$B,$B248)</f>
        <v>0</v>
      </c>
      <c r="AD248" s="45"/>
      <c r="AE248" s="45"/>
      <c r="AF248" s="45"/>
      <c r="AG248" s="45"/>
      <c r="AH248" s="45"/>
      <c r="AI248" s="45"/>
      <c r="AJ248" s="45"/>
      <c r="AK248" s="45"/>
      <c r="AL248" s="45"/>
      <c r="AM248" s="45"/>
      <c r="AN248" s="45"/>
      <c r="AO248" s="45"/>
      <c r="AP248" s="45"/>
      <c r="AQ248" s="45"/>
      <c r="AR248" s="45"/>
      <c r="AS248" s="45"/>
      <c r="AT248" s="45"/>
      <c r="AU248" s="45"/>
      <c r="AV248" s="45"/>
      <c r="AW248" s="45"/>
      <c r="AX248" s="45"/>
      <c r="AY248" s="45"/>
      <c r="AZ248" s="45"/>
      <c r="BA248" s="45"/>
      <c r="BB248" s="45"/>
      <c r="BC248" s="45"/>
      <c r="BD248" s="45"/>
      <c r="BE248" s="45"/>
      <c r="BF248" s="45"/>
      <c r="BG248" s="45"/>
      <c r="BH248" s="45"/>
      <c r="BI248" s="45"/>
      <c r="BJ248" s="45"/>
      <c r="BK248" s="45"/>
      <c r="BL248" s="45"/>
      <c r="BM248" s="45"/>
      <c r="BN248" s="45"/>
      <c r="BO248" s="45"/>
      <c r="BP248" s="45"/>
      <c r="BQ248" s="45"/>
      <c r="BR248" s="45"/>
      <c r="BS248" s="45"/>
      <c r="BT248" s="45"/>
      <c r="BU248" s="45"/>
      <c r="BV248" s="45"/>
      <c r="BW248" s="45"/>
      <c r="BX248" s="45"/>
      <c r="BY248" s="45"/>
      <c r="BZ248" s="45"/>
      <c r="CA248" s="45"/>
      <c r="CB248" s="45"/>
      <c r="CC248" s="45"/>
      <c r="CD248" s="45"/>
      <c r="CE248" s="45"/>
      <c r="CF248" s="45"/>
      <c r="CG248" s="45"/>
      <c r="CH248" s="45"/>
      <c r="CI248" s="45"/>
      <c r="CJ248" s="45"/>
      <c r="CK248" s="45"/>
      <c r="CL248" s="45"/>
      <c r="CM248" s="45"/>
      <c r="CN248" s="45"/>
      <c r="CO248" s="45"/>
      <c r="CP248" s="45"/>
      <c r="CQ248" s="45"/>
    </row>
    <row r="249" spans="1:95" hidden="1" x14ac:dyDescent="0.25">
      <c r="A249" s="5" t="str">
        <f>B249&amp;D249</f>
        <v>CODMUNWASTER</v>
      </c>
      <c r="B249" t="s">
        <v>121</v>
      </c>
      <c r="C249" t="str">
        <f>VLOOKUP($B249,'Lookup codes'!$A:$C,2,FALSE)</f>
        <v>DR Congo</v>
      </c>
      <c r="D249" t="s">
        <v>622</v>
      </c>
      <c r="E249" t="str">
        <f>VLOOKUP(D249,'Lookup codes'!R:S,2,FALSE)</f>
        <v>Renewable Municipal Waste</v>
      </c>
      <c r="F249" t="s">
        <v>794</v>
      </c>
      <c r="G249" t="s">
        <v>528</v>
      </c>
      <c r="H249" s="45">
        <f>SUMIFS('IEA production stats by year'!Q:Q,'IEA production stats by year'!$E:$E,$D249,'IEA production stats by year'!$B:$B,$B249)</f>
        <v>0</v>
      </c>
      <c r="I249" s="45">
        <f>SUMIFS('IEA production stats by year'!R:R,'IEA production stats by year'!$E:$E,$D249,'IEA production stats by year'!$B:$B,$B249)</f>
        <v>0</v>
      </c>
      <c r="J249" s="45">
        <f>SUMIFS('IEA production stats by year'!S:S,'IEA production stats by year'!$E:$E,$D249,'IEA production stats by year'!$B:$B,$B249)</f>
        <v>0</v>
      </c>
      <c r="K249" s="45">
        <f>SUMIFS('IEA production stats by year'!T:T,'IEA production stats by year'!$E:$E,$D249,'IEA production stats by year'!$B:$B,$B249)</f>
        <v>0</v>
      </c>
      <c r="L249" s="45">
        <f>SUMIFS('IEA production stats by year'!U:U,'IEA production stats by year'!$E:$E,$D249,'IEA production stats by year'!$B:$B,$B249)</f>
        <v>0</v>
      </c>
      <c r="M249" s="45">
        <f>SUMIFS('IEA production stats by year'!V:V,'IEA production stats by year'!$E:$E,$D249,'IEA production stats by year'!$B:$B,$B249)</f>
        <v>0</v>
      </c>
      <c r="N249" s="45">
        <f>SUMIFS('IEA production stats by year'!W:W,'IEA production stats by year'!$E:$E,$D249,'IEA production stats by year'!$B:$B,$B249)</f>
        <v>0</v>
      </c>
      <c r="O249" s="45">
        <f>SUMIFS('IEA production stats by year'!X:X,'IEA production stats by year'!$E:$E,$D249,'IEA production stats by year'!$B:$B,$B249)</f>
        <v>0</v>
      </c>
      <c r="P249" s="45">
        <f>SUMIFS('IEA production stats by year'!Y:Y,'IEA production stats by year'!$E:$E,$D249,'IEA production stats by year'!$B:$B,$B249)</f>
        <v>0</v>
      </c>
      <c r="Q249" s="45">
        <f>SUMIFS('IEA production stats by year'!Z:Z,'IEA production stats by year'!$E:$E,$D249,'IEA production stats by year'!$B:$B,$B249)</f>
        <v>0</v>
      </c>
      <c r="R249" s="45">
        <f>SUMIFS('IEA production stats by year'!AA:AA,'IEA production stats by year'!$E:$E,$D249,'IEA production stats by year'!$B:$B,$B249)</f>
        <v>0</v>
      </c>
      <c r="S249" s="45">
        <f>SUMIFS('IEA production stats by year'!AB:AB,'IEA production stats by year'!$E:$E,$D249,'IEA production stats by year'!$B:$B,$B249)</f>
        <v>0</v>
      </c>
      <c r="T249" s="45">
        <f>SUMIFS('IEA production stats by year'!AC:AC,'IEA production stats by year'!$E:$E,$D249,'IEA production stats by year'!$B:$B,$B249)</f>
        <v>0</v>
      </c>
      <c r="U249" s="45">
        <f>SUMIFS('IEA production stats by year'!AD:AD,'IEA production stats by year'!$E:$E,$D249,'IEA production stats by year'!$B:$B,$B249)</f>
        <v>0</v>
      </c>
      <c r="V249" s="45">
        <f>SUMIFS('IEA production stats by year'!AE:AE,'IEA production stats by year'!$E:$E,$D249,'IEA production stats by year'!$B:$B,$B249)</f>
        <v>0</v>
      </c>
      <c r="W249" s="45">
        <f>SUMIFS('IEA production stats by year'!AF:AF,'IEA production stats by year'!$E:$E,$D249,'IEA production stats by year'!$B:$B,$B249)</f>
        <v>0</v>
      </c>
      <c r="X249" s="45">
        <f>SUMIFS('IEA production stats by year'!AG:AG,'IEA production stats by year'!$E:$E,$D249,'IEA production stats by year'!$B:$B,$B249)</f>
        <v>0</v>
      </c>
      <c r="Y249" s="45">
        <f>SUMIFS('IEA production stats by year'!AH:AH,'IEA production stats by year'!$E:$E,$D249,'IEA production stats by year'!$B:$B,$B249)</f>
        <v>0</v>
      </c>
      <c r="Z249" s="45">
        <f>SUMIFS('IEA production stats by year'!AI:AI,'IEA production stats by year'!$E:$E,$D249,'IEA production stats by year'!$B:$B,$B249)</f>
        <v>0</v>
      </c>
      <c r="AA249" s="45">
        <f>SUMIFS('IEA production stats by year'!AJ:AJ,'IEA production stats by year'!$E:$E,$D249,'IEA production stats by year'!$B:$B,$B249)</f>
        <v>0</v>
      </c>
      <c r="AB249" s="45">
        <f>SUMIFS('IEA production stats by year'!AK:AK,'IEA production stats by year'!$E:$E,$D249,'IEA production stats by year'!$B:$B,$B249)</f>
        <v>0</v>
      </c>
      <c r="AC249" s="45">
        <f>SUMIFS('IEA production stats by year'!AL:AL,'IEA production stats by year'!$E:$E,$D249,'IEA production stats by year'!$B:$B,$B249)</f>
        <v>0</v>
      </c>
      <c r="AD249" s="45"/>
      <c r="AE249" s="45"/>
      <c r="AF249" s="45"/>
      <c r="AG249" s="45"/>
      <c r="AH249" s="45"/>
      <c r="AI249" s="45"/>
      <c r="AJ249" s="45"/>
      <c r="AK249" s="45"/>
      <c r="AL249" s="45"/>
      <c r="AM249" s="45"/>
      <c r="AN249" s="45"/>
      <c r="AO249" s="45"/>
      <c r="AP249" s="45"/>
      <c r="AQ249" s="45"/>
      <c r="AR249" s="45"/>
      <c r="AS249" s="45"/>
      <c r="AT249" s="45"/>
      <c r="AU249" s="45"/>
      <c r="AV249" s="45"/>
      <c r="AW249" s="45"/>
      <c r="AX249" s="45"/>
      <c r="AY249" s="45"/>
      <c r="AZ249" s="45"/>
      <c r="BA249" s="45"/>
      <c r="BB249" s="45"/>
      <c r="BC249" s="45"/>
      <c r="BD249" s="45"/>
      <c r="BE249" s="45"/>
      <c r="BF249" s="45"/>
      <c r="BG249" s="45"/>
      <c r="BH249" s="45"/>
      <c r="BI249" s="45"/>
      <c r="BJ249" s="45"/>
      <c r="BK249" s="45"/>
      <c r="BL249" s="45"/>
      <c r="BM249" s="45"/>
      <c r="BN249" s="45"/>
      <c r="BO249" s="45"/>
      <c r="BP249" s="45"/>
      <c r="BQ249" s="45"/>
      <c r="BR249" s="45"/>
      <c r="BS249" s="45"/>
      <c r="BT249" s="45"/>
      <c r="BU249" s="45"/>
      <c r="BV249" s="45"/>
      <c r="BW249" s="45"/>
      <c r="BX249" s="45"/>
      <c r="BY249" s="45"/>
      <c r="BZ249" s="45"/>
      <c r="CA249" s="45"/>
      <c r="CB249" s="45"/>
      <c r="CC249" s="45"/>
      <c r="CD249" s="45"/>
      <c r="CE249" s="45"/>
      <c r="CF249" s="45"/>
      <c r="CG249" s="45"/>
      <c r="CH249" s="45"/>
      <c r="CI249" s="45"/>
      <c r="CJ249" s="45"/>
      <c r="CK249" s="45"/>
      <c r="CL249" s="45"/>
      <c r="CM249" s="45"/>
      <c r="CN249" s="45"/>
      <c r="CO249" s="45"/>
      <c r="CP249" s="45"/>
      <c r="CQ249" s="45"/>
    </row>
    <row r="250" spans="1:95" hidden="1" x14ac:dyDescent="0.25">
      <c r="A250" s="5" t="str">
        <f>B250&amp;D250</f>
        <v>CODCHARCOAL</v>
      </c>
      <c r="B250" t="s">
        <v>121</v>
      </c>
      <c r="C250" t="str">
        <f>VLOOKUP($B250,'Lookup codes'!$A:$C,2,FALSE)</f>
        <v>DR Congo</v>
      </c>
      <c r="D250" t="s">
        <v>626</v>
      </c>
      <c r="E250" t="str">
        <f>VLOOKUP(D250,'Lookup codes'!R:S,2,FALSE)</f>
        <v>Charcoal</v>
      </c>
      <c r="F250" t="s">
        <v>794</v>
      </c>
      <c r="G250" t="s">
        <v>528</v>
      </c>
      <c r="H250" s="45">
        <f>SUMIFS('IEA production stats by year'!Q:Q,'IEA production stats by year'!$E:$E,$D250,'IEA production stats by year'!$B:$B,$B250)</f>
        <v>0</v>
      </c>
      <c r="I250" s="45">
        <f>SUMIFS('IEA production stats by year'!R:R,'IEA production stats by year'!$E:$E,$D250,'IEA production stats by year'!$B:$B,$B250)</f>
        <v>0</v>
      </c>
      <c r="J250" s="45">
        <f>SUMIFS('IEA production stats by year'!S:S,'IEA production stats by year'!$E:$E,$D250,'IEA production stats by year'!$B:$B,$B250)</f>
        <v>0</v>
      </c>
      <c r="K250" s="45">
        <f>SUMIFS('IEA production stats by year'!T:T,'IEA production stats by year'!$E:$E,$D250,'IEA production stats by year'!$B:$B,$B250)</f>
        <v>0</v>
      </c>
      <c r="L250" s="45">
        <f>SUMIFS('IEA production stats by year'!U:U,'IEA production stats by year'!$E:$E,$D250,'IEA production stats by year'!$B:$B,$B250)</f>
        <v>0</v>
      </c>
      <c r="M250" s="45">
        <f>SUMIFS('IEA production stats by year'!V:V,'IEA production stats by year'!$E:$E,$D250,'IEA production stats by year'!$B:$B,$B250)</f>
        <v>0</v>
      </c>
      <c r="N250" s="45">
        <f>SUMIFS('IEA production stats by year'!W:W,'IEA production stats by year'!$E:$E,$D250,'IEA production stats by year'!$B:$B,$B250)</f>
        <v>0</v>
      </c>
      <c r="O250" s="45">
        <f>SUMIFS('IEA production stats by year'!X:X,'IEA production stats by year'!$E:$E,$D250,'IEA production stats by year'!$B:$B,$B250)</f>
        <v>0</v>
      </c>
      <c r="P250" s="45">
        <f>SUMIFS('IEA production stats by year'!Y:Y,'IEA production stats by year'!$E:$E,$D250,'IEA production stats by year'!$B:$B,$B250)</f>
        <v>0</v>
      </c>
      <c r="Q250" s="45">
        <f>SUMIFS('IEA production stats by year'!Z:Z,'IEA production stats by year'!$E:$E,$D250,'IEA production stats by year'!$B:$B,$B250)</f>
        <v>0</v>
      </c>
      <c r="R250" s="45">
        <f>SUMIFS('IEA production stats by year'!AA:AA,'IEA production stats by year'!$E:$E,$D250,'IEA production stats by year'!$B:$B,$B250)</f>
        <v>0</v>
      </c>
      <c r="S250" s="45">
        <f>SUMIFS('IEA production stats by year'!AB:AB,'IEA production stats by year'!$E:$E,$D250,'IEA production stats by year'!$B:$B,$B250)</f>
        <v>0</v>
      </c>
      <c r="T250" s="45">
        <f>SUMIFS('IEA production stats by year'!AC:AC,'IEA production stats by year'!$E:$E,$D250,'IEA production stats by year'!$B:$B,$B250)</f>
        <v>0</v>
      </c>
      <c r="U250" s="45">
        <f>SUMIFS('IEA production stats by year'!AD:AD,'IEA production stats by year'!$E:$E,$D250,'IEA production stats by year'!$B:$B,$B250)</f>
        <v>0</v>
      </c>
      <c r="V250" s="45">
        <f>SUMIFS('IEA production stats by year'!AE:AE,'IEA production stats by year'!$E:$E,$D250,'IEA production stats by year'!$B:$B,$B250)</f>
        <v>0</v>
      </c>
      <c r="W250" s="45">
        <f>SUMIFS('IEA production stats by year'!AF:AF,'IEA production stats by year'!$E:$E,$D250,'IEA production stats by year'!$B:$B,$B250)</f>
        <v>0</v>
      </c>
      <c r="X250" s="45">
        <f>SUMIFS('IEA production stats by year'!AG:AG,'IEA production stats by year'!$E:$E,$D250,'IEA production stats by year'!$B:$B,$B250)</f>
        <v>0</v>
      </c>
      <c r="Y250" s="45">
        <f>SUMIFS('IEA production stats by year'!AH:AH,'IEA production stats by year'!$E:$E,$D250,'IEA production stats by year'!$B:$B,$B250)</f>
        <v>0</v>
      </c>
      <c r="Z250" s="45">
        <f>SUMIFS('IEA production stats by year'!AI:AI,'IEA production stats by year'!$E:$E,$D250,'IEA production stats by year'!$B:$B,$B250)</f>
        <v>0</v>
      </c>
      <c r="AA250" s="45">
        <f>SUMIFS('IEA production stats by year'!AJ:AJ,'IEA production stats by year'!$E:$E,$D250,'IEA production stats by year'!$B:$B,$B250)</f>
        <v>0</v>
      </c>
      <c r="AB250" s="45">
        <f>SUMIFS('IEA production stats by year'!AK:AK,'IEA production stats by year'!$E:$E,$D250,'IEA production stats by year'!$B:$B,$B250)</f>
        <v>0</v>
      </c>
      <c r="AC250" s="45">
        <f>SUMIFS('IEA production stats by year'!AL:AL,'IEA production stats by year'!$E:$E,$D250,'IEA production stats by year'!$B:$B,$B250)</f>
        <v>0</v>
      </c>
      <c r="AD250" s="45"/>
      <c r="AE250" s="45"/>
      <c r="AF250" s="45"/>
      <c r="AG250" s="45"/>
      <c r="AH250" s="45"/>
      <c r="AI250" s="45"/>
      <c r="AJ250" s="45"/>
      <c r="AK250" s="45"/>
      <c r="AL250" s="45"/>
      <c r="AM250" s="45"/>
      <c r="AN250" s="45"/>
      <c r="AO250" s="45"/>
      <c r="AP250" s="45"/>
      <c r="AQ250" s="45"/>
      <c r="AR250" s="45"/>
      <c r="AS250" s="45"/>
      <c r="AT250" s="45"/>
      <c r="AU250" s="45"/>
      <c r="AV250" s="45"/>
      <c r="AW250" s="45"/>
      <c r="AX250" s="45"/>
      <c r="AY250" s="45"/>
      <c r="AZ250" s="45"/>
      <c r="BA250" s="45"/>
      <c r="BB250" s="45"/>
      <c r="BC250" s="45"/>
      <c r="BD250" s="45"/>
      <c r="BE250" s="45"/>
      <c r="BF250" s="45"/>
      <c r="BG250" s="45"/>
      <c r="BH250" s="45"/>
      <c r="BI250" s="45"/>
      <c r="BJ250" s="45"/>
      <c r="BK250" s="45"/>
      <c r="BL250" s="45"/>
      <c r="BM250" s="45"/>
      <c r="BN250" s="45"/>
      <c r="BO250" s="45"/>
      <c r="BP250" s="45"/>
      <c r="BQ250" s="45"/>
      <c r="BR250" s="45"/>
      <c r="BS250" s="45"/>
      <c r="BT250" s="45"/>
      <c r="BU250" s="45"/>
      <c r="BV250" s="45"/>
      <c r="BW250" s="45"/>
      <c r="BX250" s="45"/>
      <c r="BY250" s="45"/>
      <c r="BZ250" s="45"/>
      <c r="CA250" s="45"/>
      <c r="CB250" s="45"/>
      <c r="CC250" s="45"/>
      <c r="CD250" s="45"/>
      <c r="CE250" s="45"/>
      <c r="CF250" s="45"/>
      <c r="CG250" s="45"/>
      <c r="CH250" s="45"/>
      <c r="CI250" s="45"/>
      <c r="CJ250" s="45"/>
      <c r="CK250" s="45"/>
      <c r="CL250" s="45"/>
      <c r="CM250" s="45"/>
      <c r="CN250" s="45"/>
      <c r="CO250" s="45"/>
      <c r="CP250" s="45"/>
      <c r="CQ250" s="45"/>
    </row>
    <row r="251" spans="1:95" hidden="1" x14ac:dyDescent="0.25">
      <c r="A251" s="5" t="str">
        <f>B251&amp;D251</f>
        <v>CODBIOGASOL</v>
      </c>
      <c r="B251" t="s">
        <v>121</v>
      </c>
      <c r="C251" t="str">
        <f>VLOOKUP($B251,'Lookup codes'!$A:$C,2,FALSE)</f>
        <v>DR Congo</v>
      </c>
      <c r="D251" t="s">
        <v>628</v>
      </c>
      <c r="E251" t="str">
        <f>VLOOKUP(D251,'Lookup codes'!R:S,2,FALSE)</f>
        <v>Biogasoline</v>
      </c>
      <c r="F251" t="s">
        <v>794</v>
      </c>
      <c r="G251" t="s">
        <v>528</v>
      </c>
      <c r="H251" s="45">
        <f>SUMIFS('IEA production stats by year'!Q:Q,'IEA production stats by year'!$E:$E,$D251,'IEA production stats by year'!$B:$B,$B251)</f>
        <v>0</v>
      </c>
      <c r="I251" s="45">
        <f>SUMIFS('IEA production stats by year'!R:R,'IEA production stats by year'!$E:$E,$D251,'IEA production stats by year'!$B:$B,$B251)</f>
        <v>0</v>
      </c>
      <c r="J251" s="45">
        <f>SUMIFS('IEA production stats by year'!S:S,'IEA production stats by year'!$E:$E,$D251,'IEA production stats by year'!$B:$B,$B251)</f>
        <v>0</v>
      </c>
      <c r="K251" s="45">
        <f>SUMIFS('IEA production stats by year'!T:T,'IEA production stats by year'!$E:$E,$D251,'IEA production stats by year'!$B:$B,$B251)</f>
        <v>0</v>
      </c>
      <c r="L251" s="45">
        <f>SUMIFS('IEA production stats by year'!U:U,'IEA production stats by year'!$E:$E,$D251,'IEA production stats by year'!$B:$B,$B251)</f>
        <v>0</v>
      </c>
      <c r="M251" s="45">
        <f>SUMIFS('IEA production stats by year'!V:V,'IEA production stats by year'!$E:$E,$D251,'IEA production stats by year'!$B:$B,$B251)</f>
        <v>0</v>
      </c>
      <c r="N251" s="45">
        <f>SUMIFS('IEA production stats by year'!W:W,'IEA production stats by year'!$E:$E,$D251,'IEA production stats by year'!$B:$B,$B251)</f>
        <v>0</v>
      </c>
      <c r="O251" s="45">
        <f>SUMIFS('IEA production stats by year'!X:X,'IEA production stats by year'!$E:$E,$D251,'IEA production stats by year'!$B:$B,$B251)</f>
        <v>0</v>
      </c>
      <c r="P251" s="45">
        <f>SUMIFS('IEA production stats by year'!Y:Y,'IEA production stats by year'!$E:$E,$D251,'IEA production stats by year'!$B:$B,$B251)</f>
        <v>0</v>
      </c>
      <c r="Q251" s="45">
        <f>SUMIFS('IEA production stats by year'!Z:Z,'IEA production stats by year'!$E:$E,$D251,'IEA production stats by year'!$B:$B,$B251)</f>
        <v>0</v>
      </c>
      <c r="R251" s="45">
        <f>SUMIFS('IEA production stats by year'!AA:AA,'IEA production stats by year'!$E:$E,$D251,'IEA production stats by year'!$B:$B,$B251)</f>
        <v>0</v>
      </c>
      <c r="S251" s="45">
        <f>SUMIFS('IEA production stats by year'!AB:AB,'IEA production stats by year'!$E:$E,$D251,'IEA production stats by year'!$B:$B,$B251)</f>
        <v>0</v>
      </c>
      <c r="T251" s="45">
        <f>SUMIFS('IEA production stats by year'!AC:AC,'IEA production stats by year'!$E:$E,$D251,'IEA production stats by year'!$B:$B,$B251)</f>
        <v>0</v>
      </c>
      <c r="U251" s="45">
        <f>SUMIFS('IEA production stats by year'!AD:AD,'IEA production stats by year'!$E:$E,$D251,'IEA production stats by year'!$B:$B,$B251)</f>
        <v>0</v>
      </c>
      <c r="V251" s="45">
        <f>SUMIFS('IEA production stats by year'!AE:AE,'IEA production stats by year'!$E:$E,$D251,'IEA production stats by year'!$B:$B,$B251)</f>
        <v>0</v>
      </c>
      <c r="W251" s="45">
        <f>SUMIFS('IEA production stats by year'!AF:AF,'IEA production stats by year'!$E:$E,$D251,'IEA production stats by year'!$B:$B,$B251)</f>
        <v>0</v>
      </c>
      <c r="X251" s="45">
        <f>SUMIFS('IEA production stats by year'!AG:AG,'IEA production stats by year'!$E:$E,$D251,'IEA production stats by year'!$B:$B,$B251)</f>
        <v>0</v>
      </c>
      <c r="Y251" s="45">
        <f>SUMIFS('IEA production stats by year'!AH:AH,'IEA production stats by year'!$E:$E,$D251,'IEA production stats by year'!$B:$B,$B251)</f>
        <v>0</v>
      </c>
      <c r="Z251" s="45">
        <f>SUMIFS('IEA production stats by year'!AI:AI,'IEA production stats by year'!$E:$E,$D251,'IEA production stats by year'!$B:$B,$B251)</f>
        <v>0</v>
      </c>
      <c r="AA251" s="45">
        <f>SUMIFS('IEA production stats by year'!AJ:AJ,'IEA production stats by year'!$E:$E,$D251,'IEA production stats by year'!$B:$B,$B251)</f>
        <v>0</v>
      </c>
      <c r="AB251" s="45">
        <f>SUMIFS('IEA production stats by year'!AK:AK,'IEA production stats by year'!$E:$E,$D251,'IEA production stats by year'!$B:$B,$B251)</f>
        <v>0</v>
      </c>
      <c r="AC251" s="45">
        <f>SUMIFS('IEA production stats by year'!AL:AL,'IEA production stats by year'!$E:$E,$D251,'IEA production stats by year'!$B:$B,$B251)</f>
        <v>0</v>
      </c>
      <c r="AD251" s="45"/>
      <c r="AE251" s="45"/>
      <c r="AF251" s="45"/>
      <c r="AG251" s="45"/>
      <c r="AH251" s="45"/>
      <c r="AI251" s="45"/>
      <c r="AJ251" s="45"/>
      <c r="AK251" s="45"/>
      <c r="AL251" s="45"/>
      <c r="AM251" s="45"/>
      <c r="AN251" s="45"/>
      <c r="AO251" s="45"/>
      <c r="AP251" s="45"/>
      <c r="AQ251" s="45"/>
      <c r="AR251" s="45"/>
      <c r="AS251" s="45"/>
      <c r="AT251" s="45"/>
      <c r="AU251" s="45"/>
      <c r="AV251" s="45"/>
      <c r="AW251" s="45"/>
      <c r="AX251" s="45"/>
      <c r="AY251" s="45"/>
      <c r="AZ251" s="45"/>
      <c r="BA251" s="45"/>
      <c r="BB251" s="45"/>
      <c r="BC251" s="45"/>
      <c r="BD251" s="45"/>
      <c r="BE251" s="45"/>
      <c r="BF251" s="45"/>
      <c r="BG251" s="45"/>
      <c r="BH251" s="45"/>
      <c r="BI251" s="45"/>
      <c r="BJ251" s="45"/>
      <c r="BK251" s="45"/>
      <c r="BL251" s="45"/>
      <c r="BM251" s="45"/>
      <c r="BN251" s="45"/>
      <c r="BO251" s="45"/>
      <c r="BP251" s="45"/>
      <c r="BQ251" s="45"/>
      <c r="BR251" s="45"/>
      <c r="BS251" s="45"/>
      <c r="BT251" s="45"/>
      <c r="BU251" s="45"/>
      <c r="BV251" s="45"/>
      <c r="BW251" s="45"/>
      <c r="BX251" s="45"/>
      <c r="BY251" s="45"/>
      <c r="BZ251" s="45"/>
      <c r="CA251" s="45"/>
      <c r="CB251" s="45"/>
      <c r="CC251" s="45"/>
      <c r="CD251" s="45"/>
      <c r="CE251" s="45"/>
      <c r="CF251" s="45"/>
      <c r="CG251" s="45"/>
      <c r="CH251" s="45"/>
      <c r="CI251" s="45"/>
      <c r="CJ251" s="45"/>
      <c r="CK251" s="45"/>
      <c r="CL251" s="45"/>
      <c r="CM251" s="45"/>
      <c r="CN251" s="45"/>
      <c r="CO251" s="45"/>
      <c r="CP251" s="45"/>
      <c r="CQ251" s="45"/>
    </row>
    <row r="252" spans="1:95" hidden="1" x14ac:dyDescent="0.25">
      <c r="A252" s="5" t="str">
        <f>B252&amp;D252</f>
        <v>CODBIODIESEL</v>
      </c>
      <c r="B252" t="s">
        <v>121</v>
      </c>
      <c r="C252" t="str">
        <f>VLOOKUP($B252,'Lookup codes'!$A:$C,2,FALSE)</f>
        <v>DR Congo</v>
      </c>
      <c r="D252" t="s">
        <v>630</v>
      </c>
      <c r="E252" t="str">
        <f>VLOOKUP(D252,'Lookup codes'!R:S,2,FALSE)</f>
        <v>Biodiesel</v>
      </c>
      <c r="F252" t="s">
        <v>794</v>
      </c>
      <c r="G252" t="s">
        <v>528</v>
      </c>
      <c r="H252" s="45">
        <f>SUMIFS('IEA production stats by year'!Q:Q,'IEA production stats by year'!$E:$E,$D252,'IEA production stats by year'!$B:$B,$B252)</f>
        <v>0</v>
      </c>
      <c r="I252" s="45">
        <f>SUMIFS('IEA production stats by year'!R:R,'IEA production stats by year'!$E:$E,$D252,'IEA production stats by year'!$B:$B,$B252)</f>
        <v>0</v>
      </c>
      <c r="J252" s="45">
        <f>SUMIFS('IEA production stats by year'!S:S,'IEA production stats by year'!$E:$E,$D252,'IEA production stats by year'!$B:$B,$B252)</f>
        <v>0</v>
      </c>
      <c r="K252" s="45">
        <f>SUMIFS('IEA production stats by year'!T:T,'IEA production stats by year'!$E:$E,$D252,'IEA production stats by year'!$B:$B,$B252)</f>
        <v>0</v>
      </c>
      <c r="L252" s="45">
        <f>SUMIFS('IEA production stats by year'!U:U,'IEA production stats by year'!$E:$E,$D252,'IEA production stats by year'!$B:$B,$B252)</f>
        <v>0</v>
      </c>
      <c r="M252" s="45">
        <f>SUMIFS('IEA production stats by year'!V:V,'IEA production stats by year'!$E:$E,$D252,'IEA production stats by year'!$B:$B,$B252)</f>
        <v>0</v>
      </c>
      <c r="N252" s="45">
        <f>SUMIFS('IEA production stats by year'!W:W,'IEA production stats by year'!$E:$E,$D252,'IEA production stats by year'!$B:$B,$B252)</f>
        <v>0</v>
      </c>
      <c r="O252" s="45">
        <f>SUMIFS('IEA production stats by year'!X:X,'IEA production stats by year'!$E:$E,$D252,'IEA production stats by year'!$B:$B,$B252)</f>
        <v>0</v>
      </c>
      <c r="P252" s="45">
        <f>SUMIFS('IEA production stats by year'!Y:Y,'IEA production stats by year'!$E:$E,$D252,'IEA production stats by year'!$B:$B,$B252)</f>
        <v>0</v>
      </c>
      <c r="Q252" s="45">
        <f>SUMIFS('IEA production stats by year'!Z:Z,'IEA production stats by year'!$E:$E,$D252,'IEA production stats by year'!$B:$B,$B252)</f>
        <v>0</v>
      </c>
      <c r="R252" s="45">
        <f>SUMIFS('IEA production stats by year'!AA:AA,'IEA production stats by year'!$E:$E,$D252,'IEA production stats by year'!$B:$B,$B252)</f>
        <v>0</v>
      </c>
      <c r="S252" s="45">
        <f>SUMIFS('IEA production stats by year'!AB:AB,'IEA production stats by year'!$E:$E,$D252,'IEA production stats by year'!$B:$B,$B252)</f>
        <v>0</v>
      </c>
      <c r="T252" s="45">
        <f>SUMIFS('IEA production stats by year'!AC:AC,'IEA production stats by year'!$E:$E,$D252,'IEA production stats by year'!$B:$B,$B252)</f>
        <v>0</v>
      </c>
      <c r="U252" s="45">
        <f>SUMIFS('IEA production stats by year'!AD:AD,'IEA production stats by year'!$E:$E,$D252,'IEA production stats by year'!$B:$B,$B252)</f>
        <v>0</v>
      </c>
      <c r="V252" s="45">
        <f>SUMIFS('IEA production stats by year'!AE:AE,'IEA production stats by year'!$E:$E,$D252,'IEA production stats by year'!$B:$B,$B252)</f>
        <v>0</v>
      </c>
      <c r="W252" s="45">
        <f>SUMIFS('IEA production stats by year'!AF:AF,'IEA production stats by year'!$E:$E,$D252,'IEA production stats by year'!$B:$B,$B252)</f>
        <v>0</v>
      </c>
      <c r="X252" s="45">
        <f>SUMIFS('IEA production stats by year'!AG:AG,'IEA production stats by year'!$E:$E,$D252,'IEA production stats by year'!$B:$B,$B252)</f>
        <v>0</v>
      </c>
      <c r="Y252" s="45">
        <f>SUMIFS('IEA production stats by year'!AH:AH,'IEA production stats by year'!$E:$E,$D252,'IEA production stats by year'!$B:$B,$B252)</f>
        <v>0</v>
      </c>
      <c r="Z252" s="45">
        <f>SUMIFS('IEA production stats by year'!AI:AI,'IEA production stats by year'!$E:$E,$D252,'IEA production stats by year'!$B:$B,$B252)</f>
        <v>0</v>
      </c>
      <c r="AA252" s="45">
        <f>SUMIFS('IEA production stats by year'!AJ:AJ,'IEA production stats by year'!$E:$E,$D252,'IEA production stats by year'!$B:$B,$B252)</f>
        <v>0</v>
      </c>
      <c r="AB252" s="45">
        <f>SUMIFS('IEA production stats by year'!AK:AK,'IEA production stats by year'!$E:$E,$D252,'IEA production stats by year'!$B:$B,$B252)</f>
        <v>0</v>
      </c>
      <c r="AC252" s="45">
        <f>SUMIFS('IEA production stats by year'!AL:AL,'IEA production stats by year'!$E:$E,$D252,'IEA production stats by year'!$B:$B,$B252)</f>
        <v>0</v>
      </c>
      <c r="AD252" s="45"/>
      <c r="AE252" s="45"/>
      <c r="AF252" s="45"/>
      <c r="AG252" s="45"/>
      <c r="AH252" s="45"/>
      <c r="AI252" s="45"/>
      <c r="AJ252" s="45"/>
      <c r="AK252" s="45"/>
      <c r="AL252" s="45"/>
      <c r="AM252" s="45"/>
      <c r="AN252" s="45"/>
      <c r="AO252" s="45"/>
      <c r="AP252" s="45"/>
      <c r="AQ252" s="45"/>
      <c r="AR252" s="45"/>
      <c r="AS252" s="45"/>
      <c r="AT252" s="45"/>
      <c r="AU252" s="45"/>
      <c r="AV252" s="45"/>
      <c r="AW252" s="45"/>
      <c r="AX252" s="45"/>
      <c r="AY252" s="45"/>
      <c r="AZ252" s="45"/>
      <c r="BA252" s="45"/>
      <c r="BB252" s="45"/>
      <c r="BC252" s="45"/>
      <c r="BD252" s="45"/>
      <c r="BE252" s="45"/>
      <c r="BF252" s="45"/>
      <c r="BG252" s="45"/>
      <c r="BH252" s="45"/>
      <c r="BI252" s="45"/>
      <c r="BJ252" s="45"/>
      <c r="BK252" s="45"/>
      <c r="BL252" s="45"/>
      <c r="BM252" s="45"/>
      <c r="BN252" s="45"/>
      <c r="BO252" s="45"/>
      <c r="BP252" s="45"/>
      <c r="BQ252" s="45"/>
      <c r="BR252" s="45"/>
      <c r="BS252" s="45"/>
      <c r="BT252" s="45"/>
      <c r="BU252" s="45"/>
      <c r="BV252" s="45"/>
      <c r="BW252" s="45"/>
      <c r="BX252" s="45"/>
      <c r="BY252" s="45"/>
      <c r="BZ252" s="45"/>
      <c r="CA252" s="45"/>
      <c r="CB252" s="45"/>
      <c r="CC252" s="45"/>
      <c r="CD252" s="45"/>
      <c r="CE252" s="45"/>
      <c r="CF252" s="45"/>
      <c r="CG252" s="45"/>
      <c r="CH252" s="45"/>
      <c r="CI252" s="45"/>
      <c r="CJ252" s="45"/>
      <c r="CK252" s="45"/>
      <c r="CL252" s="45"/>
      <c r="CM252" s="45"/>
      <c r="CN252" s="45"/>
      <c r="CO252" s="45"/>
      <c r="CP252" s="45"/>
      <c r="CQ252" s="45"/>
    </row>
    <row r="253" spans="1:95" hidden="1" x14ac:dyDescent="0.25">
      <c r="A253" s="5" t="str">
        <f>B253&amp;D253</f>
        <v>CODOBIOLIQ</v>
      </c>
      <c r="B253" t="s">
        <v>121</v>
      </c>
      <c r="C253" t="str">
        <f>VLOOKUP($B253,'Lookup codes'!$A:$C,2,FALSE)</f>
        <v>DR Congo</v>
      </c>
      <c r="D253" t="s">
        <v>632</v>
      </c>
      <c r="E253" t="str">
        <f>VLOOKUP(D253,'Lookup codes'!R:S,2,FALSE)</f>
        <v>Other Liquid Biofuels</v>
      </c>
      <c r="F253" t="s">
        <v>794</v>
      </c>
      <c r="G253" t="s">
        <v>528</v>
      </c>
      <c r="H253" s="45">
        <f>SUMIFS('IEA production stats by year'!Q:Q,'IEA production stats by year'!$E:$E,$D253,'IEA production stats by year'!$B:$B,$B253)</f>
        <v>0</v>
      </c>
      <c r="I253" s="45">
        <f>SUMIFS('IEA production stats by year'!R:R,'IEA production stats by year'!$E:$E,$D253,'IEA production stats by year'!$B:$B,$B253)</f>
        <v>0</v>
      </c>
      <c r="J253" s="45">
        <f>SUMIFS('IEA production stats by year'!S:S,'IEA production stats by year'!$E:$E,$D253,'IEA production stats by year'!$B:$B,$B253)</f>
        <v>0</v>
      </c>
      <c r="K253" s="45">
        <f>SUMIFS('IEA production stats by year'!T:T,'IEA production stats by year'!$E:$E,$D253,'IEA production stats by year'!$B:$B,$B253)</f>
        <v>0</v>
      </c>
      <c r="L253" s="45">
        <f>SUMIFS('IEA production stats by year'!U:U,'IEA production stats by year'!$E:$E,$D253,'IEA production stats by year'!$B:$B,$B253)</f>
        <v>0</v>
      </c>
      <c r="M253" s="45">
        <f>SUMIFS('IEA production stats by year'!V:V,'IEA production stats by year'!$E:$E,$D253,'IEA production stats by year'!$B:$B,$B253)</f>
        <v>0</v>
      </c>
      <c r="N253" s="45">
        <f>SUMIFS('IEA production stats by year'!W:W,'IEA production stats by year'!$E:$E,$D253,'IEA production stats by year'!$B:$B,$B253)</f>
        <v>0</v>
      </c>
      <c r="O253" s="45">
        <f>SUMIFS('IEA production stats by year'!X:X,'IEA production stats by year'!$E:$E,$D253,'IEA production stats by year'!$B:$B,$B253)</f>
        <v>0</v>
      </c>
      <c r="P253" s="45">
        <f>SUMIFS('IEA production stats by year'!Y:Y,'IEA production stats by year'!$E:$E,$D253,'IEA production stats by year'!$B:$B,$B253)</f>
        <v>0</v>
      </c>
      <c r="Q253" s="45">
        <f>SUMIFS('IEA production stats by year'!Z:Z,'IEA production stats by year'!$E:$E,$D253,'IEA production stats by year'!$B:$B,$B253)</f>
        <v>0</v>
      </c>
      <c r="R253" s="45">
        <f>SUMIFS('IEA production stats by year'!AA:AA,'IEA production stats by year'!$E:$E,$D253,'IEA production stats by year'!$B:$B,$B253)</f>
        <v>0</v>
      </c>
      <c r="S253" s="45">
        <f>SUMIFS('IEA production stats by year'!AB:AB,'IEA production stats by year'!$E:$E,$D253,'IEA production stats by year'!$B:$B,$B253)</f>
        <v>0</v>
      </c>
      <c r="T253" s="45">
        <f>SUMIFS('IEA production stats by year'!AC:AC,'IEA production stats by year'!$E:$E,$D253,'IEA production stats by year'!$B:$B,$B253)</f>
        <v>0</v>
      </c>
      <c r="U253" s="45">
        <f>SUMIFS('IEA production stats by year'!AD:AD,'IEA production stats by year'!$E:$E,$D253,'IEA production stats by year'!$B:$B,$B253)</f>
        <v>0</v>
      </c>
      <c r="V253" s="45">
        <f>SUMIFS('IEA production stats by year'!AE:AE,'IEA production stats by year'!$E:$E,$D253,'IEA production stats by year'!$B:$B,$B253)</f>
        <v>0</v>
      </c>
      <c r="W253" s="45">
        <f>SUMIFS('IEA production stats by year'!AF:AF,'IEA production stats by year'!$E:$E,$D253,'IEA production stats by year'!$B:$B,$B253)</f>
        <v>0</v>
      </c>
      <c r="X253" s="45">
        <f>SUMIFS('IEA production stats by year'!AG:AG,'IEA production stats by year'!$E:$E,$D253,'IEA production stats by year'!$B:$B,$B253)</f>
        <v>0</v>
      </c>
      <c r="Y253" s="45">
        <f>SUMIFS('IEA production stats by year'!AH:AH,'IEA production stats by year'!$E:$E,$D253,'IEA production stats by year'!$B:$B,$B253)</f>
        <v>0</v>
      </c>
      <c r="Z253" s="45">
        <f>SUMIFS('IEA production stats by year'!AI:AI,'IEA production stats by year'!$E:$E,$D253,'IEA production stats by year'!$B:$B,$B253)</f>
        <v>0</v>
      </c>
      <c r="AA253" s="45">
        <f>SUMIFS('IEA production stats by year'!AJ:AJ,'IEA production stats by year'!$E:$E,$D253,'IEA production stats by year'!$B:$B,$B253)</f>
        <v>0</v>
      </c>
      <c r="AB253" s="45">
        <f>SUMIFS('IEA production stats by year'!AK:AK,'IEA production stats by year'!$E:$E,$D253,'IEA production stats by year'!$B:$B,$B253)</f>
        <v>0</v>
      </c>
      <c r="AC253" s="45">
        <f>SUMIFS('IEA production stats by year'!AL:AL,'IEA production stats by year'!$E:$E,$D253,'IEA production stats by year'!$B:$B,$B253)</f>
        <v>0</v>
      </c>
      <c r="AD253" s="45"/>
      <c r="AE253" s="45"/>
      <c r="AF253" s="45"/>
      <c r="AG253" s="45"/>
      <c r="AH253" s="45"/>
      <c r="AI253" s="45"/>
      <c r="AJ253" s="45"/>
      <c r="AK253" s="45"/>
      <c r="AL253" s="45"/>
      <c r="AM253" s="45"/>
      <c r="AN253" s="45"/>
      <c r="AO253" s="45"/>
      <c r="AP253" s="45"/>
      <c r="AQ253" s="45"/>
      <c r="AR253" s="45"/>
      <c r="AS253" s="45"/>
      <c r="AT253" s="45"/>
      <c r="AU253" s="45"/>
      <c r="AV253" s="45"/>
      <c r="AW253" s="45"/>
      <c r="AX253" s="45"/>
      <c r="AY253" s="45"/>
      <c r="AZ253" s="45"/>
      <c r="BA253" s="45"/>
      <c r="BB253" s="45"/>
      <c r="BC253" s="45"/>
      <c r="BD253" s="45"/>
      <c r="BE253" s="45"/>
      <c r="BF253" s="45"/>
      <c r="BG253" s="45"/>
      <c r="BH253" s="45"/>
      <c r="BI253" s="45"/>
      <c r="BJ253" s="45"/>
      <c r="BK253" s="45"/>
      <c r="BL253" s="45"/>
      <c r="BM253" s="45"/>
      <c r="BN253" s="45"/>
      <c r="BO253" s="45"/>
      <c r="BP253" s="45"/>
      <c r="BQ253" s="45"/>
      <c r="BR253" s="45"/>
      <c r="BS253" s="45"/>
      <c r="BT253" s="45"/>
      <c r="BU253" s="45"/>
      <c r="BV253" s="45"/>
      <c r="BW253" s="45"/>
      <c r="BX253" s="45"/>
      <c r="BY253" s="45"/>
      <c r="BZ253" s="45"/>
      <c r="CA253" s="45"/>
      <c r="CB253" s="45"/>
      <c r="CC253" s="45"/>
      <c r="CD253" s="45"/>
      <c r="CE253" s="45"/>
      <c r="CF253" s="45"/>
      <c r="CG253" s="45"/>
      <c r="CH253" s="45"/>
      <c r="CI253" s="45"/>
      <c r="CJ253" s="45"/>
      <c r="CK253" s="45"/>
      <c r="CL253" s="45"/>
      <c r="CM253" s="45"/>
      <c r="CN253" s="45"/>
      <c r="CO253" s="45"/>
      <c r="CP253" s="45"/>
      <c r="CQ253" s="45"/>
    </row>
    <row r="254" spans="1:95" hidden="1" x14ac:dyDescent="0.25">
      <c r="A254" s="5" t="str">
        <f>B254&amp;D254</f>
        <v>CODPRIMSBIO</v>
      </c>
      <c r="B254" t="s">
        <v>121</v>
      </c>
      <c r="C254" t="str">
        <f>VLOOKUP($B254,'Lookup codes'!$A:$C,2,FALSE)</f>
        <v>DR Congo</v>
      </c>
      <c r="D254" t="s">
        <v>634</v>
      </c>
      <c r="E254" t="str">
        <f>VLOOKUP(D254,'Lookup codes'!R:S,2,FALSE)</f>
        <v>Solid Biofuel excluding charcoal</v>
      </c>
      <c r="F254" t="s">
        <v>794</v>
      </c>
      <c r="G254" t="s">
        <v>528</v>
      </c>
      <c r="H254" s="45">
        <f>SUMIFS('IEA production stats by year'!Q:Q,'IEA production stats by year'!$E:$E,$D254,'IEA production stats by year'!$B:$B,$B254)</f>
        <v>553553.00159999996</v>
      </c>
      <c r="I254" s="45">
        <f>SUMIFS('IEA production stats by year'!R:R,'IEA production stats by year'!$E:$E,$D254,'IEA production stats by year'!$B:$B,$B254)</f>
        <v>574877.99849999999</v>
      </c>
      <c r="J254" s="45">
        <f>SUMIFS('IEA production stats by year'!S:S,'IEA production stats by year'!$E:$E,$D254,'IEA production stats by year'!$B:$B,$B254)</f>
        <v>594993.00179999997</v>
      </c>
      <c r="K254" s="45">
        <f>SUMIFS('IEA production stats by year'!T:T,'IEA production stats by year'!$E:$E,$D254,'IEA production stats by year'!$B:$B,$B254)</f>
        <v>615795.00040000002</v>
      </c>
      <c r="L254" s="45">
        <f>SUMIFS('IEA production stats by year'!U:U,'IEA production stats by year'!$E:$E,$D254,'IEA production stats by year'!$B:$B,$B254)</f>
        <v>637347.0013</v>
      </c>
      <c r="M254" s="45">
        <f>SUMIFS('IEA production stats by year'!V:V,'IEA production stats by year'!$E:$E,$D254,'IEA production stats by year'!$B:$B,$B254)</f>
        <v>659650.00120000006</v>
      </c>
      <c r="N254" s="45">
        <f>SUMIFS('IEA production stats by year'!W:W,'IEA production stats by year'!$E:$E,$D254,'IEA production stats by year'!$B:$B,$B254)</f>
        <v>682739.00159999996</v>
      </c>
      <c r="O254" s="45">
        <f>SUMIFS('IEA production stats by year'!X:X,'IEA production stats by year'!$E:$E,$D254,'IEA production stats by year'!$B:$B,$B254)</f>
        <v>705936.00049999997</v>
      </c>
      <c r="P254" s="45">
        <f>SUMIFS('IEA production stats by year'!Y:Y,'IEA production stats by year'!$E:$E,$D254,'IEA production stats by year'!$B:$B,$B254)</f>
        <v>729954.00159999996</v>
      </c>
      <c r="Q254" s="45">
        <f>SUMIFS('IEA production stats by year'!Z:Z,'IEA production stats by year'!$E:$E,$D254,'IEA production stats by year'!$B:$B,$B254)</f>
        <v>754771.99959999998</v>
      </c>
      <c r="R254" s="45">
        <f>SUMIFS('IEA production stats by year'!AA:AA,'IEA production stats by year'!$E:$E,$D254,'IEA production stats by year'!$B:$B,$B254)</f>
        <v>780752.99860000005</v>
      </c>
      <c r="S254" s="45">
        <f>SUMIFS('IEA production stats by year'!AB:AB,'IEA production stats by year'!$E:$E,$D254,'IEA production stats by year'!$B:$B,$B254)</f>
        <v>822003.99829999998</v>
      </c>
      <c r="T254" s="45">
        <f>SUMIFS('IEA production stats by year'!AC:AC,'IEA production stats by year'!$E:$E,$D254,'IEA production stats by year'!$B:$B,$B254)</f>
        <v>1029307.9993</v>
      </c>
      <c r="U254" s="45">
        <f>SUMIFS('IEA production stats by year'!AD:AD,'IEA production stats by year'!$E:$E,$D254,'IEA production stats by year'!$B:$B,$B254)</f>
        <v>1065950.9985</v>
      </c>
      <c r="V254" s="45">
        <f>SUMIFS('IEA production stats by year'!AE:AE,'IEA production stats by year'!$E:$E,$D254,'IEA production stats by year'!$B:$B,$B254)</f>
        <v>1102612.0009999999</v>
      </c>
      <c r="W254" s="45">
        <f>SUMIFS('IEA production stats by year'!AF:AF,'IEA production stats by year'!$E:$E,$D254,'IEA production stats by year'!$B:$B,$B254)</f>
        <v>1141204.0016000001</v>
      </c>
      <c r="X254" s="45">
        <f>SUMIFS('IEA production stats by year'!AG:AG,'IEA production stats by year'!$E:$E,$D254,'IEA production stats by year'!$B:$B,$B254)</f>
        <v>1181048.0020000001</v>
      </c>
      <c r="Y254" s="45">
        <f>SUMIFS('IEA production stats by year'!AH:AH,'IEA production stats by year'!$E:$E,$D254,'IEA production stats by year'!$B:$B,$B254)</f>
        <v>1179530.3707000001</v>
      </c>
      <c r="Z254" s="45">
        <f>SUMIFS('IEA production stats by year'!AI:AI,'IEA production stats by year'!$E:$E,$D254,'IEA production stats by year'!$B:$B,$B254)</f>
        <v>1195353.23</v>
      </c>
      <c r="AA254" s="45">
        <f>SUMIFS('IEA production stats by year'!AJ:AJ,'IEA production stats by year'!$E:$E,$D254,'IEA production stats by year'!$B:$B,$B254)</f>
        <v>1210331.5948999999</v>
      </c>
      <c r="AB254" s="45">
        <f>SUMIFS('IEA production stats by year'!AK:AK,'IEA production stats by year'!$E:$E,$D254,'IEA production stats by year'!$B:$B,$B254)</f>
        <v>1225627.2438999999</v>
      </c>
      <c r="AC254" s="45">
        <f>SUMIFS('IEA production stats by year'!AL:AL,'IEA production stats by year'!$E:$E,$D254,'IEA production stats by year'!$B:$B,$B254)</f>
        <v>0</v>
      </c>
      <c r="AD254" s="45"/>
      <c r="AE254" s="45"/>
      <c r="AF254" s="45"/>
      <c r="AG254" s="45"/>
      <c r="AH254" s="45"/>
      <c r="AI254" s="45"/>
      <c r="AJ254" s="45"/>
      <c r="AK254" s="45"/>
      <c r="AL254" s="45"/>
      <c r="AM254" s="45"/>
      <c r="AN254" s="45"/>
      <c r="AO254" s="45"/>
      <c r="AP254" s="45"/>
      <c r="AQ254" s="45"/>
      <c r="AR254" s="45"/>
      <c r="AS254" s="45"/>
      <c r="AT254" s="45"/>
      <c r="AU254" s="45"/>
      <c r="AV254" s="45"/>
      <c r="AW254" s="45"/>
      <c r="AX254" s="45"/>
      <c r="AY254" s="45"/>
      <c r="AZ254" s="45"/>
      <c r="BA254" s="45"/>
      <c r="BB254" s="45"/>
      <c r="BC254" s="45"/>
      <c r="BD254" s="45"/>
      <c r="BE254" s="45"/>
      <c r="BF254" s="45"/>
      <c r="BG254" s="45"/>
      <c r="BH254" s="45"/>
      <c r="BI254" s="45"/>
      <c r="BJ254" s="45"/>
      <c r="BK254" s="45"/>
      <c r="BL254" s="45"/>
      <c r="BM254" s="45"/>
      <c r="BN254" s="45"/>
      <c r="BO254" s="45"/>
      <c r="BP254" s="45"/>
      <c r="BQ254" s="45"/>
      <c r="BR254" s="45"/>
      <c r="BS254" s="45"/>
      <c r="BT254" s="45"/>
      <c r="BU254" s="45"/>
      <c r="BV254" s="45"/>
      <c r="BW254" s="45"/>
      <c r="BX254" s="45"/>
      <c r="BY254" s="45"/>
      <c r="BZ254" s="45"/>
      <c r="CA254" s="45"/>
      <c r="CB254" s="45"/>
      <c r="CC254" s="45"/>
      <c r="CD254" s="45"/>
      <c r="CE254" s="45"/>
      <c r="CF254" s="45"/>
      <c r="CG254" s="45"/>
      <c r="CH254" s="45"/>
      <c r="CI254" s="45"/>
      <c r="CJ254" s="45"/>
      <c r="CK254" s="45"/>
      <c r="CL254" s="45"/>
      <c r="CM254" s="45"/>
      <c r="CN254" s="45"/>
      <c r="CO254" s="45"/>
      <c r="CP254" s="45"/>
      <c r="CQ254" s="45"/>
    </row>
    <row r="255" spans="1:95" hidden="1" x14ac:dyDescent="0.25">
      <c r="A255" s="5" t="str">
        <f>B255&amp;D255</f>
        <v>CODBIOGASES</v>
      </c>
      <c r="B255" t="s">
        <v>121</v>
      </c>
      <c r="C255" t="str">
        <f>VLOOKUP($B255,'Lookup codes'!$A:$C,2,FALSE)</f>
        <v>DR Congo</v>
      </c>
      <c r="D255" t="s">
        <v>636</v>
      </c>
      <c r="E255" t="str">
        <f>VLOOKUP(D255,'Lookup codes'!R:S,2,FALSE)</f>
        <v>Biogases</v>
      </c>
      <c r="F255" t="s">
        <v>794</v>
      </c>
      <c r="G255" t="s">
        <v>528</v>
      </c>
      <c r="H255" s="45">
        <f>SUMIFS('IEA production stats by year'!Q:Q,'IEA production stats by year'!$E:$E,$D255,'IEA production stats by year'!$B:$B,$B255)</f>
        <v>0</v>
      </c>
      <c r="I255" s="45">
        <f>SUMIFS('IEA production stats by year'!R:R,'IEA production stats by year'!$E:$E,$D255,'IEA production stats by year'!$B:$B,$B255)</f>
        <v>0</v>
      </c>
      <c r="J255" s="45">
        <f>SUMIFS('IEA production stats by year'!S:S,'IEA production stats by year'!$E:$E,$D255,'IEA production stats by year'!$B:$B,$B255)</f>
        <v>0</v>
      </c>
      <c r="K255" s="45">
        <f>SUMIFS('IEA production stats by year'!T:T,'IEA production stats by year'!$E:$E,$D255,'IEA production stats by year'!$B:$B,$B255)</f>
        <v>0</v>
      </c>
      <c r="L255" s="45">
        <f>SUMIFS('IEA production stats by year'!U:U,'IEA production stats by year'!$E:$E,$D255,'IEA production stats by year'!$B:$B,$B255)</f>
        <v>0</v>
      </c>
      <c r="M255" s="45">
        <f>SUMIFS('IEA production stats by year'!V:V,'IEA production stats by year'!$E:$E,$D255,'IEA production stats by year'!$B:$B,$B255)</f>
        <v>0</v>
      </c>
      <c r="N255" s="45">
        <f>SUMIFS('IEA production stats by year'!W:W,'IEA production stats by year'!$E:$E,$D255,'IEA production stats by year'!$B:$B,$B255)</f>
        <v>0</v>
      </c>
      <c r="O255" s="45">
        <f>SUMIFS('IEA production stats by year'!X:X,'IEA production stats by year'!$E:$E,$D255,'IEA production stats by year'!$B:$B,$B255)</f>
        <v>0</v>
      </c>
      <c r="P255" s="45">
        <f>SUMIFS('IEA production stats by year'!Y:Y,'IEA production stats by year'!$E:$E,$D255,'IEA production stats by year'!$B:$B,$B255)</f>
        <v>0</v>
      </c>
      <c r="Q255" s="45">
        <f>SUMIFS('IEA production stats by year'!Z:Z,'IEA production stats by year'!$E:$E,$D255,'IEA production stats by year'!$B:$B,$B255)</f>
        <v>0</v>
      </c>
      <c r="R255" s="45">
        <f>SUMIFS('IEA production stats by year'!AA:AA,'IEA production stats by year'!$E:$E,$D255,'IEA production stats by year'!$B:$B,$B255)</f>
        <v>0</v>
      </c>
      <c r="S255" s="45">
        <f>SUMIFS('IEA production stats by year'!AB:AB,'IEA production stats by year'!$E:$E,$D255,'IEA production stats by year'!$B:$B,$B255)</f>
        <v>0</v>
      </c>
      <c r="T255" s="45">
        <f>SUMIFS('IEA production stats by year'!AC:AC,'IEA production stats by year'!$E:$E,$D255,'IEA production stats by year'!$B:$B,$B255)</f>
        <v>0</v>
      </c>
      <c r="U255" s="45">
        <f>SUMIFS('IEA production stats by year'!AD:AD,'IEA production stats by year'!$E:$E,$D255,'IEA production stats by year'!$B:$B,$B255)</f>
        <v>0</v>
      </c>
      <c r="V255" s="45">
        <f>SUMIFS('IEA production stats by year'!AE:AE,'IEA production stats by year'!$E:$E,$D255,'IEA production stats by year'!$B:$B,$B255)</f>
        <v>0</v>
      </c>
      <c r="W255" s="45">
        <f>SUMIFS('IEA production stats by year'!AF:AF,'IEA production stats by year'!$E:$E,$D255,'IEA production stats by year'!$B:$B,$B255)</f>
        <v>0</v>
      </c>
      <c r="X255" s="45">
        <f>SUMIFS('IEA production stats by year'!AG:AG,'IEA production stats by year'!$E:$E,$D255,'IEA production stats by year'!$B:$B,$B255)</f>
        <v>0</v>
      </c>
      <c r="Y255" s="45">
        <f>SUMIFS('IEA production stats by year'!AH:AH,'IEA production stats by year'!$E:$E,$D255,'IEA production stats by year'!$B:$B,$B255)</f>
        <v>0</v>
      </c>
      <c r="Z255" s="45">
        <f>SUMIFS('IEA production stats by year'!AI:AI,'IEA production stats by year'!$E:$E,$D255,'IEA production stats by year'!$B:$B,$B255)</f>
        <v>0</v>
      </c>
      <c r="AA255" s="45">
        <f>SUMIFS('IEA production stats by year'!AJ:AJ,'IEA production stats by year'!$E:$E,$D255,'IEA production stats by year'!$B:$B,$B255)</f>
        <v>0</v>
      </c>
      <c r="AB255" s="45">
        <f>SUMIFS('IEA production stats by year'!AK:AK,'IEA production stats by year'!$E:$E,$D255,'IEA production stats by year'!$B:$B,$B255)</f>
        <v>0</v>
      </c>
      <c r="AC255" s="45">
        <f>SUMIFS('IEA production stats by year'!AL:AL,'IEA production stats by year'!$E:$E,$D255,'IEA production stats by year'!$B:$B,$B255)</f>
        <v>0</v>
      </c>
      <c r="AD255" s="45"/>
      <c r="AE255" s="45"/>
      <c r="AF255" s="45"/>
      <c r="AG255" s="45"/>
      <c r="AH255" s="45"/>
      <c r="AI255" s="45"/>
      <c r="AJ255" s="45"/>
      <c r="AK255" s="45"/>
      <c r="AL255" s="45"/>
      <c r="AM255" s="45"/>
      <c r="AN255" s="45"/>
      <c r="AO255" s="45"/>
      <c r="AP255" s="45"/>
      <c r="AQ255" s="45"/>
      <c r="AR255" s="45"/>
      <c r="AS255" s="45"/>
      <c r="AT255" s="45"/>
      <c r="AU255" s="45"/>
      <c r="AV255" s="45"/>
      <c r="AW255" s="45"/>
      <c r="AX255" s="45"/>
      <c r="AY255" s="45"/>
      <c r="AZ255" s="45"/>
      <c r="BA255" s="45"/>
      <c r="BB255" s="45"/>
      <c r="BC255" s="45"/>
      <c r="BD255" s="45"/>
      <c r="BE255" s="45"/>
      <c r="BF255" s="45"/>
      <c r="BG255" s="45"/>
      <c r="BH255" s="45"/>
      <c r="BI255" s="45"/>
      <c r="BJ255" s="45"/>
      <c r="BK255" s="45"/>
      <c r="BL255" s="45"/>
      <c r="BM255" s="45"/>
      <c r="BN255" s="45"/>
      <c r="BO255" s="45"/>
      <c r="BP255" s="45"/>
      <c r="BQ255" s="45"/>
      <c r="BR255" s="45"/>
      <c r="BS255" s="45"/>
      <c r="BT255" s="45"/>
      <c r="BU255" s="45"/>
      <c r="BV255" s="45"/>
      <c r="BW255" s="45"/>
      <c r="BX255" s="45"/>
      <c r="BY255" s="45"/>
      <c r="BZ255" s="45"/>
      <c r="CA255" s="45"/>
      <c r="CB255" s="45"/>
      <c r="CC255" s="45"/>
      <c r="CD255" s="45"/>
      <c r="CE255" s="45"/>
      <c r="CF255" s="45"/>
      <c r="CG255" s="45"/>
      <c r="CH255" s="45"/>
      <c r="CI255" s="45"/>
      <c r="CJ255" s="45"/>
      <c r="CK255" s="45"/>
      <c r="CL255" s="45"/>
      <c r="CM255" s="45"/>
      <c r="CN255" s="45"/>
      <c r="CO255" s="45"/>
      <c r="CP255" s="45"/>
      <c r="CQ255" s="45"/>
    </row>
    <row r="256" spans="1:95" hidden="1" x14ac:dyDescent="0.25">
      <c r="A256" s="5" t="str">
        <f>B256&amp;D256</f>
        <v>CODBIOJETKERO</v>
      </c>
      <c r="B256" t="s">
        <v>121</v>
      </c>
      <c r="C256" t="str">
        <f>VLOOKUP($B256,'Lookup codes'!$A:$C,2,FALSE)</f>
        <v>DR Congo</v>
      </c>
      <c r="D256" t="s">
        <v>638</v>
      </c>
      <c r="E256" t="str">
        <f>VLOOKUP(D256,'Lookup codes'!R:S,2,FALSE)</f>
        <v>Bio Jet Kerosene</v>
      </c>
      <c r="F256" t="s">
        <v>794</v>
      </c>
      <c r="G256" t="s">
        <v>528</v>
      </c>
      <c r="H256" s="45">
        <f>SUMIFS('IEA production stats by year'!Q:Q,'IEA production stats by year'!$E:$E,$D256,'IEA production stats by year'!$B:$B,$B256)</f>
        <v>0</v>
      </c>
      <c r="I256" s="45">
        <f>SUMIFS('IEA production stats by year'!R:R,'IEA production stats by year'!$E:$E,$D256,'IEA production stats by year'!$B:$B,$B256)</f>
        <v>0</v>
      </c>
      <c r="J256" s="45">
        <f>SUMIFS('IEA production stats by year'!S:S,'IEA production stats by year'!$E:$E,$D256,'IEA production stats by year'!$B:$B,$B256)</f>
        <v>0</v>
      </c>
      <c r="K256" s="45">
        <f>SUMIFS('IEA production stats by year'!T:T,'IEA production stats by year'!$E:$E,$D256,'IEA production stats by year'!$B:$B,$B256)</f>
        <v>0</v>
      </c>
      <c r="L256" s="45">
        <f>SUMIFS('IEA production stats by year'!U:U,'IEA production stats by year'!$E:$E,$D256,'IEA production stats by year'!$B:$B,$B256)</f>
        <v>0</v>
      </c>
      <c r="M256" s="45">
        <f>SUMIFS('IEA production stats by year'!V:V,'IEA production stats by year'!$E:$E,$D256,'IEA production stats by year'!$B:$B,$B256)</f>
        <v>0</v>
      </c>
      <c r="N256" s="45">
        <f>SUMIFS('IEA production stats by year'!W:W,'IEA production stats by year'!$E:$E,$D256,'IEA production stats by year'!$B:$B,$B256)</f>
        <v>0</v>
      </c>
      <c r="O256" s="45">
        <f>SUMIFS('IEA production stats by year'!X:X,'IEA production stats by year'!$E:$E,$D256,'IEA production stats by year'!$B:$B,$B256)</f>
        <v>0</v>
      </c>
      <c r="P256" s="45">
        <f>SUMIFS('IEA production stats by year'!Y:Y,'IEA production stats by year'!$E:$E,$D256,'IEA production stats by year'!$B:$B,$B256)</f>
        <v>0</v>
      </c>
      <c r="Q256" s="45">
        <f>SUMIFS('IEA production stats by year'!Z:Z,'IEA production stats by year'!$E:$E,$D256,'IEA production stats by year'!$B:$B,$B256)</f>
        <v>0</v>
      </c>
      <c r="R256" s="45">
        <f>SUMIFS('IEA production stats by year'!AA:AA,'IEA production stats by year'!$E:$E,$D256,'IEA production stats by year'!$B:$B,$B256)</f>
        <v>0</v>
      </c>
      <c r="S256" s="45">
        <f>SUMIFS('IEA production stats by year'!AB:AB,'IEA production stats by year'!$E:$E,$D256,'IEA production stats by year'!$B:$B,$B256)</f>
        <v>0</v>
      </c>
      <c r="T256" s="45">
        <f>SUMIFS('IEA production stats by year'!AC:AC,'IEA production stats by year'!$E:$E,$D256,'IEA production stats by year'!$B:$B,$B256)</f>
        <v>0</v>
      </c>
      <c r="U256" s="45">
        <f>SUMIFS('IEA production stats by year'!AD:AD,'IEA production stats by year'!$E:$E,$D256,'IEA production stats by year'!$B:$B,$B256)</f>
        <v>0</v>
      </c>
      <c r="V256" s="45">
        <f>SUMIFS('IEA production stats by year'!AE:AE,'IEA production stats by year'!$E:$E,$D256,'IEA production stats by year'!$B:$B,$B256)</f>
        <v>0</v>
      </c>
      <c r="W256" s="45">
        <f>SUMIFS('IEA production stats by year'!AF:AF,'IEA production stats by year'!$E:$E,$D256,'IEA production stats by year'!$B:$B,$B256)</f>
        <v>0</v>
      </c>
      <c r="X256" s="45">
        <f>SUMIFS('IEA production stats by year'!AG:AG,'IEA production stats by year'!$E:$E,$D256,'IEA production stats by year'!$B:$B,$B256)</f>
        <v>0</v>
      </c>
      <c r="Y256" s="45">
        <f>SUMIFS('IEA production stats by year'!AH:AH,'IEA production stats by year'!$E:$E,$D256,'IEA production stats by year'!$B:$B,$B256)</f>
        <v>0</v>
      </c>
      <c r="Z256" s="45">
        <f>SUMIFS('IEA production stats by year'!AI:AI,'IEA production stats by year'!$E:$E,$D256,'IEA production stats by year'!$B:$B,$B256)</f>
        <v>0</v>
      </c>
      <c r="AA256" s="45">
        <f>SUMIFS('IEA production stats by year'!AJ:AJ,'IEA production stats by year'!$E:$E,$D256,'IEA production stats by year'!$B:$B,$B256)</f>
        <v>0</v>
      </c>
      <c r="AB256" s="45">
        <f>SUMIFS('IEA production stats by year'!AK:AK,'IEA production stats by year'!$E:$E,$D256,'IEA production stats by year'!$B:$B,$B256)</f>
        <v>0</v>
      </c>
      <c r="AC256" s="45">
        <f>SUMIFS('IEA production stats by year'!AL:AL,'IEA production stats by year'!$E:$E,$D256,'IEA production stats by year'!$B:$B,$B256)</f>
        <v>0</v>
      </c>
      <c r="AD256" s="45"/>
      <c r="AE256" s="45"/>
      <c r="AF256" s="45"/>
      <c r="AG256" s="45"/>
      <c r="AH256" s="45"/>
      <c r="AI256" s="45"/>
      <c r="AJ256" s="45"/>
      <c r="AK256" s="45"/>
      <c r="AL256" s="45"/>
      <c r="AM256" s="45"/>
      <c r="AN256" s="45"/>
      <c r="AO256" s="45"/>
      <c r="AP256" s="45"/>
      <c r="AQ256" s="45"/>
      <c r="AR256" s="45"/>
      <c r="AS256" s="45"/>
      <c r="AT256" s="45"/>
      <c r="AU256" s="45"/>
      <c r="AV256" s="45"/>
      <c r="AW256" s="45"/>
      <c r="AX256" s="45"/>
      <c r="AY256" s="45"/>
      <c r="AZ256" s="45"/>
      <c r="BA256" s="45"/>
      <c r="BB256" s="45"/>
      <c r="BC256" s="45"/>
      <c r="BD256" s="45"/>
      <c r="BE256" s="45"/>
      <c r="BF256" s="45"/>
      <c r="BG256" s="45"/>
      <c r="BH256" s="45"/>
      <c r="BI256" s="45"/>
      <c r="BJ256" s="45"/>
      <c r="BK256" s="45"/>
      <c r="BL256" s="45"/>
      <c r="BM256" s="45"/>
      <c r="BN256" s="45"/>
      <c r="BO256" s="45"/>
      <c r="BP256" s="45"/>
      <c r="BQ256" s="45"/>
      <c r="BR256" s="45"/>
      <c r="BS256" s="45"/>
      <c r="BT256" s="45"/>
      <c r="BU256" s="45"/>
      <c r="BV256" s="45"/>
      <c r="BW256" s="45"/>
      <c r="BX256" s="45"/>
      <c r="BY256" s="45"/>
      <c r="BZ256" s="45"/>
      <c r="CA256" s="45"/>
      <c r="CB256" s="45"/>
      <c r="CC256" s="45"/>
      <c r="CD256" s="45"/>
      <c r="CE256" s="45"/>
      <c r="CF256" s="45"/>
      <c r="CG256" s="45"/>
      <c r="CH256" s="45"/>
      <c r="CI256" s="45"/>
      <c r="CJ256" s="45"/>
      <c r="CK256" s="45"/>
      <c r="CL256" s="45"/>
      <c r="CM256" s="45"/>
      <c r="CN256" s="45"/>
      <c r="CO256" s="45"/>
      <c r="CP256" s="45"/>
      <c r="CQ256" s="45"/>
    </row>
    <row r="257" spans="1:95" hidden="1" x14ac:dyDescent="0.25">
      <c r="A257" s="5" t="str">
        <f>B257&amp;D257</f>
        <v>CODMRENEW</v>
      </c>
      <c r="B257" t="s">
        <v>121</v>
      </c>
      <c r="C257" t="str">
        <f>VLOOKUP($B257,'Lookup codes'!$A:$C,2,FALSE)</f>
        <v>DR Congo</v>
      </c>
      <c r="D257" t="s">
        <v>640</v>
      </c>
      <c r="E257" t="str">
        <f>VLOOKUP(D257,'Lookup codes'!R:S,2,FALSE)</f>
        <v>Total of Renewable Energy Sources</v>
      </c>
      <c r="F257" t="s">
        <v>794</v>
      </c>
      <c r="G257" t="s">
        <v>528</v>
      </c>
      <c r="H257" s="45">
        <f>SUMIFS('IEA production stats by year'!Q:Q,'IEA production stats by year'!$E:$E,$D257,'IEA production stats by year'!$B:$B,$B257)</f>
        <v>575073.80260000005</v>
      </c>
      <c r="I257" s="45">
        <f>SUMIFS('IEA production stats by year'!R:R,'IEA production stats by year'!$E:$E,$D257,'IEA production stats by year'!$B:$B,$B257)</f>
        <v>596319.59770000004</v>
      </c>
      <c r="J257" s="45">
        <f>SUMIFS('IEA production stats by year'!S:S,'IEA production stats by year'!$E:$E,$D257,'IEA production stats by year'!$B:$B,$B257)</f>
        <v>616920.60060000001</v>
      </c>
      <c r="K257" s="45">
        <f>SUMIFS('IEA production stats by year'!T:T,'IEA production stats by year'!$E:$E,$D257,'IEA production stats by year'!$B:$B,$B257)</f>
        <v>637895.40099999995</v>
      </c>
      <c r="L257" s="45">
        <f>SUMIFS('IEA production stats by year'!U:U,'IEA production stats by year'!$E:$E,$D257,'IEA production stats by year'!$B:$B,$B257)</f>
        <v>662748.6017</v>
      </c>
      <c r="M257" s="45">
        <f>SUMIFS('IEA production stats by year'!V:V,'IEA production stats by year'!$E:$E,$D257,'IEA production stats by year'!$B:$B,$B257)</f>
        <v>686167.60140000004</v>
      </c>
      <c r="N257" s="45">
        <f>SUMIFS('IEA production stats by year'!W:W,'IEA production stats by year'!$E:$E,$D257,'IEA production stats by year'!$B:$B,$B257)</f>
        <v>709724.60230000003</v>
      </c>
      <c r="O257" s="45">
        <f>SUMIFS('IEA production stats by year'!X:X,'IEA production stats by year'!$E:$E,$D257,'IEA production stats by year'!$B:$B,$B257)</f>
        <v>733994.40170000005</v>
      </c>
      <c r="P257" s="45">
        <f>SUMIFS('IEA production stats by year'!Y:Y,'IEA production stats by year'!$E:$E,$D257,'IEA production stats by year'!$B:$B,$B257)</f>
        <v>756777.60239999997</v>
      </c>
      <c r="Q257" s="45">
        <f>SUMIFS('IEA production stats by year'!Z:Z,'IEA production stats by year'!$E:$E,$D257,'IEA production stats by year'!$B:$B,$B257)</f>
        <v>782733.20010000002</v>
      </c>
      <c r="R257" s="45">
        <f>SUMIFS('IEA production stats by year'!AA:AA,'IEA production stats by year'!$E:$E,$D257,'IEA production stats by year'!$B:$B,$B257)</f>
        <v>808897.79870000004</v>
      </c>
      <c r="S257" s="45">
        <f>SUMIFS('IEA production stats by year'!AB:AB,'IEA production stats by year'!$E:$E,$D257,'IEA production stats by year'!$B:$B,$B257)</f>
        <v>850119.99730000005</v>
      </c>
      <c r="T257" s="45">
        <f>SUMIFS('IEA production stats by year'!AC:AC,'IEA production stats by year'!$E:$E,$D257,'IEA production stats by year'!$B:$B,$B257)</f>
        <v>1056617.5996999999</v>
      </c>
      <c r="U257" s="45">
        <f>SUMIFS('IEA production stats by year'!AD:AD,'IEA production stats by year'!$E:$E,$D257,'IEA production stats by year'!$B:$B,$B257)</f>
        <v>1095578.9975999999</v>
      </c>
      <c r="V257" s="45">
        <f>SUMIFS('IEA production stats by year'!AE:AE,'IEA production stats by year'!$E:$E,$D257,'IEA production stats by year'!$B:$B,$B257)</f>
        <v>1134367.602</v>
      </c>
      <c r="W257" s="45">
        <f>SUMIFS('IEA production stats by year'!AF:AF,'IEA production stats by year'!$E:$E,$D257,'IEA production stats by year'!$B:$B,$B257)</f>
        <v>1173305.202</v>
      </c>
      <c r="X257" s="45">
        <f>SUMIFS('IEA production stats by year'!AG:AG,'IEA production stats by year'!$E:$E,$D257,'IEA production stats by year'!$B:$B,$B257)</f>
        <v>1213822.4021999999</v>
      </c>
      <c r="Y257" s="45">
        <f>SUMIFS('IEA production stats by year'!AH:AH,'IEA production stats by year'!$E:$E,$D257,'IEA production stats by year'!$B:$B,$B257)</f>
        <v>1213692.5401999999</v>
      </c>
      <c r="Z257" s="45">
        <f>SUMIFS('IEA production stats by year'!AI:AI,'IEA production stats by year'!$E:$E,$D257,'IEA production stats by year'!$B:$B,$B257)</f>
        <v>1231991.0416999999</v>
      </c>
      <c r="AA257" s="45">
        <f>SUMIFS('IEA production stats by year'!AJ:AJ,'IEA production stats by year'!$E:$E,$D257,'IEA production stats by year'!$B:$B,$B257)</f>
        <v>1250182.0178</v>
      </c>
      <c r="AB257" s="45">
        <f>SUMIFS('IEA production stats by year'!AK:AK,'IEA production stats by year'!$E:$E,$D257,'IEA production stats by year'!$B:$B,$B257)</f>
        <v>1268625.5836</v>
      </c>
      <c r="AC257" s="45">
        <f>SUMIFS('IEA production stats by year'!AL:AL,'IEA production stats by year'!$E:$E,$D257,'IEA production stats by year'!$B:$B,$B257)</f>
        <v>0</v>
      </c>
      <c r="AD257" s="45"/>
      <c r="AE257" s="45"/>
      <c r="AF257" s="45"/>
      <c r="AG257" s="45"/>
      <c r="AH257" s="45"/>
      <c r="AI257" s="45"/>
      <c r="AJ257" s="45"/>
      <c r="AK257" s="45"/>
      <c r="AL257" s="45"/>
      <c r="AM257" s="45"/>
      <c r="AN257" s="45"/>
      <c r="AO257" s="45"/>
      <c r="AP257" s="45"/>
      <c r="AQ257" s="45"/>
      <c r="AR257" s="45"/>
      <c r="AS257" s="45"/>
      <c r="AT257" s="45"/>
      <c r="AU257" s="45"/>
      <c r="AV257" s="45"/>
      <c r="AW257" s="45"/>
      <c r="AX257" s="45"/>
      <c r="AY257" s="45"/>
      <c r="AZ257" s="45"/>
      <c r="BA257" s="45"/>
      <c r="BB257" s="45"/>
      <c r="BC257" s="45"/>
      <c r="BD257" s="45"/>
      <c r="BE257" s="45"/>
      <c r="BF257" s="45"/>
      <c r="BG257" s="45"/>
      <c r="BH257" s="45"/>
      <c r="BI257" s="45"/>
      <c r="BJ257" s="45"/>
      <c r="BK257" s="45"/>
      <c r="BL257" s="45"/>
      <c r="BM257" s="45"/>
      <c r="BN257" s="45"/>
      <c r="BO257" s="45"/>
      <c r="BP257" s="45"/>
      <c r="BQ257" s="45"/>
      <c r="BR257" s="45"/>
      <c r="BS257" s="45"/>
      <c r="BT257" s="45"/>
      <c r="BU257" s="45"/>
      <c r="BV257" s="45"/>
      <c r="BW257" s="45"/>
      <c r="BX257" s="45"/>
      <c r="BY257" s="45"/>
      <c r="BZ257" s="45"/>
      <c r="CA257" s="45"/>
      <c r="CB257" s="45"/>
      <c r="CC257" s="45"/>
      <c r="CD257" s="45"/>
      <c r="CE257" s="45"/>
      <c r="CF257" s="45"/>
      <c r="CG257" s="45"/>
      <c r="CH257" s="45"/>
      <c r="CI257" s="45"/>
      <c r="CJ257" s="45"/>
      <c r="CK257" s="45"/>
      <c r="CL257" s="45"/>
      <c r="CM257" s="45"/>
      <c r="CN257" s="45"/>
      <c r="CO257" s="45"/>
      <c r="CP257" s="45"/>
      <c r="CQ257" s="45"/>
    </row>
    <row r="258" spans="1:95" x14ac:dyDescent="0.25">
      <c r="A258" s="5" t="str">
        <f>B258&amp;D258</f>
        <v>CODTOTAL</v>
      </c>
      <c r="B258" t="s">
        <v>121</v>
      </c>
      <c r="C258" t="str">
        <f>VLOOKUP($B258,'Lookup codes'!$A:$C,2,FALSE)</f>
        <v>DR Congo</v>
      </c>
      <c r="D258" t="s">
        <v>642</v>
      </c>
      <c r="E258" t="str">
        <f>VLOOKUP(D258,'Lookup codes'!R:S,2,FALSE)</f>
        <v>Total of All Energy Sources</v>
      </c>
      <c r="F258" t="s">
        <v>794</v>
      </c>
      <c r="G258" t="s">
        <v>528</v>
      </c>
      <c r="H258" s="45">
        <f>SUMIFS('IEA production stats by year'!Q:Q,'IEA production stats by year'!$E:$E,$D258,'IEA production stats by year'!$B:$B,$B258)</f>
        <v>624360.01249999995</v>
      </c>
      <c r="I258" s="45">
        <f>SUMIFS('IEA production stats by year'!R:R,'IEA production stats by year'!$E:$E,$D258,'IEA production stats by year'!$B:$B,$B258)</f>
        <v>648557.07880000002</v>
      </c>
      <c r="J258" s="45">
        <f>SUMIFS('IEA production stats by year'!S:S,'IEA production stats by year'!$E:$E,$D258,'IEA production stats by year'!$B:$B,$B258)</f>
        <v>665996.00509999995</v>
      </c>
      <c r="K258" s="45">
        <f>SUMIFS('IEA production stats by year'!T:T,'IEA production stats by year'!$E:$E,$D258,'IEA production stats by year'!$B:$B,$B258)</f>
        <v>692114.44839999999</v>
      </c>
      <c r="L258" s="45">
        <f>SUMIFS('IEA production stats by year'!U:U,'IEA production stats by year'!$E:$E,$D258,'IEA production stats by year'!$B:$B,$B258)</f>
        <v>721689.68119999999</v>
      </c>
      <c r="M258" s="45">
        <f>SUMIFS('IEA production stats by year'!V:V,'IEA production stats by year'!$E:$E,$D258,'IEA production stats by year'!$B:$B,$B258)</f>
        <v>739669.91059999994</v>
      </c>
      <c r="N258" s="45">
        <f>SUMIFS('IEA production stats by year'!W:W,'IEA production stats by year'!$E:$E,$D258,'IEA production stats by year'!$B:$B,$B258)</f>
        <v>762584.18319999997</v>
      </c>
      <c r="O258" s="45">
        <f>SUMIFS('IEA production stats by year'!X:X,'IEA production stats by year'!$E:$E,$D258,'IEA production stats by year'!$B:$B,$B258)</f>
        <v>786169.1017</v>
      </c>
      <c r="P258" s="45">
        <f>SUMIFS('IEA production stats by year'!Y:Y,'IEA production stats by year'!$E:$E,$D258,'IEA production stats by year'!$B:$B,$B258)</f>
        <v>806296.15879999998</v>
      </c>
      <c r="Q258" s="45">
        <f>SUMIFS('IEA production stats by year'!Z:Z,'IEA production stats by year'!$E:$E,$D258,'IEA production stats by year'!$B:$B,$B258)</f>
        <v>830270.19010000001</v>
      </c>
      <c r="R258" s="45">
        <f>SUMIFS('IEA production stats by year'!AA:AA,'IEA production stats by year'!$E:$E,$D258,'IEA production stats by year'!$B:$B,$B258)</f>
        <v>856434.78870000003</v>
      </c>
      <c r="S258" s="45">
        <f>SUMIFS('IEA production stats by year'!AB:AB,'IEA production stats by year'!$E:$E,$D258,'IEA production stats by year'!$B:$B,$B258)</f>
        <v>901746.60329999996</v>
      </c>
      <c r="T258" s="45">
        <f>SUMIFS('IEA production stats by year'!AC:AC,'IEA production stats by year'!$E:$E,$D258,'IEA production stats by year'!$B:$B,$B258)</f>
        <v>1107084.3156000001</v>
      </c>
      <c r="U258" s="45">
        <f>SUMIFS('IEA production stats by year'!AD:AD,'IEA production stats by year'!$E:$E,$D258,'IEA production stats by year'!$B:$B,$B258)</f>
        <v>1143178.7686000001</v>
      </c>
      <c r="V258" s="45">
        <f>SUMIFS('IEA production stats by year'!AE:AE,'IEA production stats by year'!$E:$E,$D258,'IEA production stats by year'!$B:$B,$B258)</f>
        <v>1179172.4245</v>
      </c>
      <c r="W258" s="45">
        <f>SUMIFS('IEA production stats by year'!AF:AF,'IEA production stats by year'!$E:$E,$D258,'IEA production stats by year'!$B:$B,$B258)</f>
        <v>1217531.3292</v>
      </c>
      <c r="X258" s="45">
        <f>SUMIFS('IEA production stats by year'!AG:AG,'IEA production stats by year'!$E:$E,$D258,'IEA production stats by year'!$B:$B,$B258)</f>
        <v>1255827.3566000001</v>
      </c>
      <c r="Y258" s="45">
        <f>SUMIFS('IEA production stats by year'!AH:AH,'IEA production stats by year'!$E:$E,$D258,'IEA production stats by year'!$B:$B,$B258)</f>
        <v>1264219.0142999999</v>
      </c>
      <c r="Z258" s="45">
        <f>SUMIFS('IEA production stats by year'!AI:AI,'IEA production stats by year'!$E:$E,$D258,'IEA production stats by year'!$B:$B,$B258)</f>
        <v>1280473.8466</v>
      </c>
      <c r="AA258" s="45">
        <f>SUMIFS('IEA production stats by year'!AJ:AJ,'IEA production stats by year'!$E:$E,$D258,'IEA production stats by year'!$B:$B,$B258)</f>
        <v>1299511.5695</v>
      </c>
      <c r="AB258" s="45">
        <f>SUMIFS('IEA production stats by year'!AK:AK,'IEA production stats by year'!$E:$E,$D258,'IEA production stats by year'!$B:$B,$B258)</f>
        <v>1315679.9987999999</v>
      </c>
      <c r="AC258" s="45">
        <f>SUMIFS('IEA production stats by year'!AL:AL,'IEA production stats by year'!$E:$E,$D258,'IEA production stats by year'!$B:$B,$B258)</f>
        <v>0</v>
      </c>
      <c r="AD258" s="45"/>
      <c r="AE258" s="45"/>
      <c r="AF258" s="45"/>
      <c r="AG258" s="45"/>
      <c r="AH258" s="45"/>
      <c r="AI258" s="45"/>
      <c r="AJ258" s="45"/>
      <c r="AK258" s="45"/>
      <c r="AL258" s="45"/>
      <c r="AM258" s="45"/>
      <c r="AN258" s="45"/>
      <c r="AO258" s="45"/>
      <c r="AP258" s="45"/>
      <c r="AQ258" s="45"/>
      <c r="AR258" s="45"/>
      <c r="AS258" s="45"/>
      <c r="AT258" s="45"/>
      <c r="AU258" s="45"/>
      <c r="AV258" s="45"/>
      <c r="AW258" s="45"/>
      <c r="AX258" s="45"/>
      <c r="AY258" s="45"/>
      <c r="AZ258" s="45"/>
      <c r="BA258" s="45"/>
      <c r="BB258" s="45"/>
      <c r="BC258" s="45"/>
      <c r="BD258" s="45"/>
      <c r="BE258" s="45"/>
      <c r="BF258" s="45"/>
      <c r="BG258" s="45"/>
      <c r="BH258" s="45"/>
      <c r="BI258" s="45"/>
      <c r="BJ258" s="45"/>
      <c r="BK258" s="45"/>
      <c r="BL258" s="45"/>
      <c r="BM258" s="45"/>
      <c r="BN258" s="45"/>
      <c r="BO258" s="45"/>
      <c r="BP258" s="45"/>
      <c r="BQ258" s="45"/>
      <c r="BR258" s="45"/>
      <c r="BS258" s="45"/>
      <c r="BT258" s="45"/>
      <c r="BU258" s="45"/>
      <c r="BV258" s="45"/>
      <c r="BW258" s="45"/>
      <c r="BX258" s="45"/>
      <c r="BY258" s="45"/>
      <c r="BZ258" s="45"/>
      <c r="CA258" s="45"/>
      <c r="CB258" s="45"/>
      <c r="CC258" s="45"/>
      <c r="CD258" s="45"/>
      <c r="CE258" s="45"/>
      <c r="CF258" s="45"/>
      <c r="CG258" s="45"/>
      <c r="CH258" s="45"/>
      <c r="CI258" s="45"/>
      <c r="CJ258" s="45"/>
      <c r="CK258" s="45"/>
      <c r="CL258" s="45"/>
      <c r="CM258" s="45"/>
      <c r="CN258" s="45"/>
      <c r="CO258" s="45"/>
      <c r="CP258" s="45"/>
      <c r="CQ258" s="45"/>
    </row>
    <row r="259" spans="1:95" hidden="1" x14ac:dyDescent="0.25">
      <c r="A259" s="5" t="str">
        <f>B259&amp;D259</f>
        <v>COGHYDRO</v>
      </c>
      <c r="B259" t="s">
        <v>123</v>
      </c>
      <c r="C259" t="str">
        <f>VLOOKUP($B259,'Lookup codes'!$A:$C,2,FALSE)</f>
        <v>Congo Republic</v>
      </c>
      <c r="D259" t="s">
        <v>539</v>
      </c>
      <c r="E259" t="str">
        <f>VLOOKUP(D259,'Lookup codes'!R:S,2,FALSE)</f>
        <v>Hydro</v>
      </c>
      <c r="F259" t="s">
        <v>794</v>
      </c>
      <c r="G259" t="s">
        <v>528</v>
      </c>
      <c r="H259" s="45">
        <f>SUMIFS('IEA production stats by year'!Q:Q,'IEA production stats by year'!$E:$E,$D259,'IEA production stats by year'!$B:$B,$B259)</f>
        <v>1072.8005000000001</v>
      </c>
      <c r="I259" s="45">
        <f>SUMIFS('IEA production stats by year'!R:R,'IEA production stats by year'!$E:$E,$D259,'IEA production stats by year'!$B:$B,$B259)</f>
        <v>1220.402</v>
      </c>
      <c r="J259" s="45">
        <f>SUMIFS('IEA production stats by year'!S:S,'IEA production stats by year'!$E:$E,$D259,'IEA production stats by year'!$B:$B,$B259)</f>
        <v>1425.6012000000001</v>
      </c>
      <c r="K259" s="45">
        <f>SUMIFS('IEA production stats by year'!T:T,'IEA production stats by year'!$E:$E,$D259,'IEA production stats by year'!$B:$B,$B259)</f>
        <v>1231.1996999999999</v>
      </c>
      <c r="L259" s="45">
        <f>SUMIFS('IEA production stats by year'!U:U,'IEA production stats by year'!$E:$E,$D259,'IEA production stats by year'!$B:$B,$B259)</f>
        <v>1432.7982999999999</v>
      </c>
      <c r="M259" s="45">
        <f>SUMIFS('IEA production stats by year'!V:V,'IEA production stats by year'!$E:$E,$D259,'IEA production stats by year'!$B:$B,$B259)</f>
        <v>1277.9998000000001</v>
      </c>
      <c r="N259" s="45">
        <f>SUMIFS('IEA production stats by year'!W:W,'IEA production stats by year'!$E:$E,$D259,'IEA production stats by year'!$B:$B,$B259)</f>
        <v>1339.1982</v>
      </c>
      <c r="O259" s="45">
        <f>SUMIFS('IEA production stats by year'!X:X,'IEA production stats by year'!$E:$E,$D259,'IEA production stats by year'!$B:$B,$B259)</f>
        <v>1205.9993999999999</v>
      </c>
      <c r="P259" s="45">
        <f>SUMIFS('IEA production stats by year'!Y:Y,'IEA production stats by year'!$E:$E,$D259,'IEA production stats by year'!$B:$B,$B259)</f>
        <v>1350.0001999999999</v>
      </c>
      <c r="Q259" s="45">
        <f>SUMIFS('IEA production stats by year'!Z:Z,'IEA production stats by year'!$E:$E,$D259,'IEA production stats by year'!$B:$B,$B259)</f>
        <v>1188.0002999999999</v>
      </c>
      <c r="R259" s="45">
        <f>SUMIFS('IEA production stats by year'!AA:AA,'IEA production stats by year'!$E:$E,$D259,'IEA production stats by year'!$B:$B,$B259)</f>
        <v>1544.4016999999999</v>
      </c>
      <c r="S259" s="45">
        <f>SUMIFS('IEA production stats by year'!AB:AB,'IEA production stats by year'!$E:$E,$D259,'IEA production stats by year'!$B:$B,$B259)</f>
        <v>2847.6017999999999</v>
      </c>
      <c r="T259" s="45">
        <f>SUMIFS('IEA production stats by year'!AC:AC,'IEA production stats by year'!$E:$E,$D259,'IEA production stats by year'!$B:$B,$B259)</f>
        <v>3553.1990000000001</v>
      </c>
      <c r="U259" s="45">
        <f>SUMIFS('IEA production stats by year'!AD:AD,'IEA production stats by year'!$E:$E,$D259,'IEA production stats by year'!$B:$B,$B259)</f>
        <v>3455.9982</v>
      </c>
      <c r="V259" s="45">
        <f>SUMIFS('IEA production stats by year'!AE:AE,'IEA production stats by year'!$E:$E,$D259,'IEA production stats by year'!$B:$B,$B259)</f>
        <v>3736.7984999999999</v>
      </c>
      <c r="W259" s="45">
        <f>SUMIFS('IEA production stats by year'!AF:AF,'IEA production stats by year'!$E:$E,$D259,'IEA production stats by year'!$B:$B,$B259)</f>
        <v>3952.7997</v>
      </c>
      <c r="X259" s="45">
        <f>SUMIFS('IEA production stats by year'!AG:AG,'IEA production stats by year'!$E:$E,$D259,'IEA production stats by year'!$B:$B,$B259)</f>
        <v>4057.2017999999998</v>
      </c>
      <c r="Y259" s="45">
        <f>SUMIFS('IEA production stats by year'!AH:AH,'IEA production stats by year'!$E:$E,$D259,'IEA production stats by year'!$B:$B,$B259)</f>
        <v>4330.8008</v>
      </c>
      <c r="Z259" s="45">
        <f>SUMIFS('IEA production stats by year'!AI:AI,'IEA production stats by year'!$E:$E,$D259,'IEA production stats by year'!$B:$B,$B259)</f>
        <v>3939.6532000000002</v>
      </c>
      <c r="AA259" s="45">
        <f>SUMIFS('IEA production stats by year'!AJ:AJ,'IEA production stats by year'!$E:$E,$D259,'IEA production stats by year'!$B:$B,$B259)</f>
        <v>3048.8026</v>
      </c>
      <c r="AB259" s="45">
        <f>SUMIFS('IEA production stats by year'!AK:AK,'IEA production stats by year'!$E:$E,$D259,'IEA production stats by year'!$B:$B,$B259)</f>
        <v>3241.6215000000002</v>
      </c>
      <c r="AC259" s="45">
        <f>SUMIFS('IEA production stats by year'!AL:AL,'IEA production stats by year'!$E:$E,$D259,'IEA production stats by year'!$B:$B,$B259)</f>
        <v>0</v>
      </c>
      <c r="AD259" s="45"/>
      <c r="AE259" s="45"/>
      <c r="AF259" s="45"/>
      <c r="AG259" s="45"/>
      <c r="AH259" s="45"/>
      <c r="AI259" s="45"/>
      <c r="AJ259" s="45"/>
      <c r="AK259" s="45"/>
      <c r="AL259" s="45"/>
      <c r="AM259" s="45"/>
      <c r="AN259" s="45"/>
      <c r="AO259" s="45"/>
      <c r="AP259" s="45"/>
      <c r="AQ259" s="45"/>
      <c r="AR259" s="45"/>
      <c r="AS259" s="45"/>
      <c r="AT259" s="45"/>
      <c r="AU259" s="45"/>
      <c r="AV259" s="45"/>
      <c r="AW259" s="45"/>
      <c r="AX259" s="45"/>
      <c r="AY259" s="45"/>
      <c r="AZ259" s="45"/>
      <c r="BA259" s="45"/>
      <c r="BB259" s="45"/>
      <c r="BC259" s="45"/>
      <c r="BD259" s="45"/>
      <c r="BE259" s="45"/>
      <c r="BF259" s="45"/>
      <c r="BG259" s="45"/>
      <c r="BH259" s="45"/>
      <c r="BI259" s="45"/>
      <c r="BJ259" s="45"/>
      <c r="BK259" s="45"/>
      <c r="BL259" s="45"/>
      <c r="BM259" s="45"/>
      <c r="BN259" s="45"/>
      <c r="BO259" s="45"/>
      <c r="BP259" s="45"/>
      <c r="BQ259" s="45"/>
      <c r="BR259" s="45"/>
      <c r="BS259" s="45"/>
      <c r="BT259" s="45"/>
      <c r="BU259" s="45"/>
      <c r="BV259" s="45"/>
      <c r="BW259" s="45"/>
      <c r="BX259" s="45"/>
      <c r="BY259" s="45"/>
      <c r="BZ259" s="45"/>
      <c r="CA259" s="45"/>
      <c r="CB259" s="45"/>
      <c r="CC259" s="45"/>
      <c r="CD259" s="45"/>
      <c r="CE259" s="45"/>
      <c r="CF259" s="45"/>
      <c r="CG259" s="45"/>
      <c r="CH259" s="45"/>
      <c r="CI259" s="45"/>
      <c r="CJ259" s="45"/>
      <c r="CK259" s="45"/>
      <c r="CL259" s="45"/>
      <c r="CM259" s="45"/>
      <c r="CN259" s="45"/>
      <c r="CO259" s="45"/>
      <c r="CP259" s="45"/>
      <c r="CQ259" s="45"/>
    </row>
    <row r="260" spans="1:95" hidden="1" x14ac:dyDescent="0.25">
      <c r="A260" s="5" t="str">
        <f>B260&amp;D260</f>
        <v>COGGEOTHERM</v>
      </c>
      <c r="B260" t="s">
        <v>123</v>
      </c>
      <c r="C260" t="str">
        <f>VLOOKUP($B260,'Lookup codes'!$A:$C,2,FALSE)</f>
        <v>Congo Republic</v>
      </c>
      <c r="D260" t="s">
        <v>610</v>
      </c>
      <c r="E260" t="str">
        <f>VLOOKUP(D260,'Lookup codes'!R:S,2,FALSE)</f>
        <v>Geothermal</v>
      </c>
      <c r="F260" t="s">
        <v>794</v>
      </c>
      <c r="G260" t="s">
        <v>528</v>
      </c>
      <c r="H260" s="45">
        <f>SUMIFS('IEA production stats by year'!Q:Q,'IEA production stats by year'!$E:$E,$D260,'IEA production stats by year'!$B:$B,$B260)</f>
        <v>0</v>
      </c>
      <c r="I260" s="45">
        <f>SUMIFS('IEA production stats by year'!R:R,'IEA production stats by year'!$E:$E,$D260,'IEA production stats by year'!$B:$B,$B260)</f>
        <v>0</v>
      </c>
      <c r="J260" s="45">
        <f>SUMIFS('IEA production stats by year'!S:S,'IEA production stats by year'!$E:$E,$D260,'IEA production stats by year'!$B:$B,$B260)</f>
        <v>0</v>
      </c>
      <c r="K260" s="45">
        <f>SUMIFS('IEA production stats by year'!T:T,'IEA production stats by year'!$E:$E,$D260,'IEA production stats by year'!$B:$B,$B260)</f>
        <v>0</v>
      </c>
      <c r="L260" s="45">
        <f>SUMIFS('IEA production stats by year'!U:U,'IEA production stats by year'!$E:$E,$D260,'IEA production stats by year'!$B:$B,$B260)</f>
        <v>0</v>
      </c>
      <c r="M260" s="45">
        <f>SUMIFS('IEA production stats by year'!V:V,'IEA production stats by year'!$E:$E,$D260,'IEA production stats by year'!$B:$B,$B260)</f>
        <v>0</v>
      </c>
      <c r="N260" s="45">
        <f>SUMIFS('IEA production stats by year'!W:W,'IEA production stats by year'!$E:$E,$D260,'IEA production stats by year'!$B:$B,$B260)</f>
        <v>0</v>
      </c>
      <c r="O260" s="45">
        <f>SUMIFS('IEA production stats by year'!X:X,'IEA production stats by year'!$E:$E,$D260,'IEA production stats by year'!$B:$B,$B260)</f>
        <v>0</v>
      </c>
      <c r="P260" s="45">
        <f>SUMIFS('IEA production stats by year'!Y:Y,'IEA production stats by year'!$E:$E,$D260,'IEA production stats by year'!$B:$B,$B260)</f>
        <v>0</v>
      </c>
      <c r="Q260" s="45">
        <f>SUMIFS('IEA production stats by year'!Z:Z,'IEA production stats by year'!$E:$E,$D260,'IEA production stats by year'!$B:$B,$B260)</f>
        <v>0</v>
      </c>
      <c r="R260" s="45">
        <f>SUMIFS('IEA production stats by year'!AA:AA,'IEA production stats by year'!$E:$E,$D260,'IEA production stats by year'!$B:$B,$B260)</f>
        <v>0</v>
      </c>
      <c r="S260" s="45">
        <f>SUMIFS('IEA production stats by year'!AB:AB,'IEA production stats by year'!$E:$E,$D260,'IEA production stats by year'!$B:$B,$B260)</f>
        <v>0</v>
      </c>
      <c r="T260" s="45">
        <f>SUMIFS('IEA production stats by year'!AC:AC,'IEA production stats by year'!$E:$E,$D260,'IEA production stats by year'!$B:$B,$B260)</f>
        <v>0</v>
      </c>
      <c r="U260" s="45">
        <f>SUMIFS('IEA production stats by year'!AD:AD,'IEA production stats by year'!$E:$E,$D260,'IEA production stats by year'!$B:$B,$B260)</f>
        <v>0</v>
      </c>
      <c r="V260" s="45">
        <f>SUMIFS('IEA production stats by year'!AE:AE,'IEA production stats by year'!$E:$E,$D260,'IEA production stats by year'!$B:$B,$B260)</f>
        <v>0</v>
      </c>
      <c r="W260" s="45">
        <f>SUMIFS('IEA production stats by year'!AF:AF,'IEA production stats by year'!$E:$E,$D260,'IEA production stats by year'!$B:$B,$B260)</f>
        <v>0</v>
      </c>
      <c r="X260" s="45">
        <f>SUMIFS('IEA production stats by year'!AG:AG,'IEA production stats by year'!$E:$E,$D260,'IEA production stats by year'!$B:$B,$B260)</f>
        <v>0</v>
      </c>
      <c r="Y260" s="45">
        <f>SUMIFS('IEA production stats by year'!AH:AH,'IEA production stats by year'!$E:$E,$D260,'IEA production stats by year'!$B:$B,$B260)</f>
        <v>0</v>
      </c>
      <c r="Z260" s="45">
        <f>SUMIFS('IEA production stats by year'!AI:AI,'IEA production stats by year'!$E:$E,$D260,'IEA production stats by year'!$B:$B,$B260)</f>
        <v>0</v>
      </c>
      <c r="AA260" s="45">
        <f>SUMIFS('IEA production stats by year'!AJ:AJ,'IEA production stats by year'!$E:$E,$D260,'IEA production stats by year'!$B:$B,$B260)</f>
        <v>0</v>
      </c>
      <c r="AB260" s="45">
        <f>SUMIFS('IEA production stats by year'!AK:AK,'IEA production stats by year'!$E:$E,$D260,'IEA production stats by year'!$B:$B,$B260)</f>
        <v>0</v>
      </c>
      <c r="AC260" s="45">
        <f>SUMIFS('IEA production stats by year'!AL:AL,'IEA production stats by year'!$E:$E,$D260,'IEA production stats by year'!$B:$B,$B260)</f>
        <v>0</v>
      </c>
      <c r="AD260" s="45"/>
      <c r="AE260" s="45"/>
      <c r="AF260" s="45"/>
      <c r="AG260" s="45"/>
      <c r="AH260" s="45"/>
      <c r="AI260" s="45"/>
      <c r="AJ260" s="45"/>
      <c r="AK260" s="45"/>
      <c r="AL260" s="45"/>
      <c r="AM260" s="45"/>
      <c r="AN260" s="45"/>
      <c r="AO260" s="45"/>
      <c r="AP260" s="45"/>
      <c r="AQ260" s="45"/>
      <c r="AR260" s="45"/>
      <c r="AS260" s="45"/>
      <c r="AT260" s="45"/>
      <c r="AU260" s="45"/>
      <c r="AV260" s="45"/>
      <c r="AW260" s="45"/>
      <c r="AX260" s="45"/>
      <c r="AY260" s="45"/>
      <c r="AZ260" s="45"/>
      <c r="BA260" s="45"/>
      <c r="BB260" s="45"/>
      <c r="BC260" s="45"/>
      <c r="BD260" s="45"/>
      <c r="BE260" s="45"/>
      <c r="BF260" s="45"/>
      <c r="BG260" s="45"/>
      <c r="BH260" s="45"/>
      <c r="BI260" s="45"/>
      <c r="BJ260" s="45"/>
      <c r="BK260" s="45"/>
      <c r="BL260" s="45"/>
      <c r="BM260" s="45"/>
      <c r="BN260" s="45"/>
      <c r="BO260" s="45"/>
      <c r="BP260" s="45"/>
      <c r="BQ260" s="45"/>
      <c r="BR260" s="45"/>
      <c r="BS260" s="45"/>
      <c r="BT260" s="45"/>
      <c r="BU260" s="45"/>
      <c r="BV260" s="45"/>
      <c r="BW260" s="45"/>
      <c r="BX260" s="45"/>
      <c r="BY260" s="45"/>
      <c r="BZ260" s="45"/>
      <c r="CA260" s="45"/>
      <c r="CB260" s="45"/>
      <c r="CC260" s="45"/>
      <c r="CD260" s="45"/>
      <c r="CE260" s="45"/>
      <c r="CF260" s="45"/>
      <c r="CG260" s="45"/>
      <c r="CH260" s="45"/>
      <c r="CI260" s="45"/>
      <c r="CJ260" s="45"/>
      <c r="CK260" s="45"/>
      <c r="CL260" s="45"/>
      <c r="CM260" s="45"/>
      <c r="CN260" s="45"/>
      <c r="CO260" s="45"/>
      <c r="CP260" s="45"/>
      <c r="CQ260" s="45"/>
    </row>
    <row r="261" spans="1:95" hidden="1" x14ac:dyDescent="0.25">
      <c r="A261" s="5" t="str">
        <f>B261&amp;D261</f>
        <v>COGSOLARPV</v>
      </c>
      <c r="B261" t="s">
        <v>123</v>
      </c>
      <c r="C261" t="str">
        <f>VLOOKUP($B261,'Lookup codes'!$A:$C,2,FALSE)</f>
        <v>Congo Republic</v>
      </c>
      <c r="D261" t="s">
        <v>612</v>
      </c>
      <c r="E261" t="str">
        <f>VLOOKUP(D261,'Lookup codes'!R:S,2,FALSE)</f>
        <v>Solar Photovoltaics</v>
      </c>
      <c r="F261" t="s">
        <v>794</v>
      </c>
      <c r="G261" t="s">
        <v>528</v>
      </c>
      <c r="H261" s="45">
        <f>SUMIFS('IEA production stats by year'!Q:Q,'IEA production stats by year'!$E:$E,$D261,'IEA production stats by year'!$B:$B,$B261)</f>
        <v>0</v>
      </c>
      <c r="I261" s="45">
        <f>SUMIFS('IEA production stats by year'!R:R,'IEA production stats by year'!$E:$E,$D261,'IEA production stats by year'!$B:$B,$B261)</f>
        <v>0</v>
      </c>
      <c r="J261" s="45">
        <f>SUMIFS('IEA production stats by year'!S:S,'IEA production stats by year'!$E:$E,$D261,'IEA production stats by year'!$B:$B,$B261)</f>
        <v>0</v>
      </c>
      <c r="K261" s="45">
        <f>SUMIFS('IEA production stats by year'!T:T,'IEA production stats by year'!$E:$E,$D261,'IEA production stats by year'!$B:$B,$B261)</f>
        <v>0</v>
      </c>
      <c r="L261" s="45">
        <f>SUMIFS('IEA production stats by year'!U:U,'IEA production stats by year'!$E:$E,$D261,'IEA production stats by year'!$B:$B,$B261)</f>
        <v>0</v>
      </c>
      <c r="M261" s="45">
        <f>SUMIFS('IEA production stats by year'!V:V,'IEA production stats by year'!$E:$E,$D261,'IEA production stats by year'!$B:$B,$B261)</f>
        <v>0</v>
      </c>
      <c r="N261" s="45">
        <f>SUMIFS('IEA production stats by year'!W:W,'IEA production stats by year'!$E:$E,$D261,'IEA production stats by year'!$B:$B,$B261)</f>
        <v>0</v>
      </c>
      <c r="O261" s="45">
        <f>SUMIFS('IEA production stats by year'!X:X,'IEA production stats by year'!$E:$E,$D261,'IEA production stats by year'!$B:$B,$B261)</f>
        <v>0</v>
      </c>
      <c r="P261" s="45">
        <f>SUMIFS('IEA production stats by year'!Y:Y,'IEA production stats by year'!$E:$E,$D261,'IEA production stats by year'!$B:$B,$B261)</f>
        <v>0</v>
      </c>
      <c r="Q261" s="45">
        <f>SUMIFS('IEA production stats by year'!Z:Z,'IEA production stats by year'!$E:$E,$D261,'IEA production stats by year'!$B:$B,$B261)</f>
        <v>0</v>
      </c>
      <c r="R261" s="45">
        <f>SUMIFS('IEA production stats by year'!AA:AA,'IEA production stats by year'!$E:$E,$D261,'IEA production stats by year'!$B:$B,$B261)</f>
        <v>0</v>
      </c>
      <c r="S261" s="45">
        <f>SUMIFS('IEA production stats by year'!AB:AB,'IEA production stats by year'!$E:$E,$D261,'IEA production stats by year'!$B:$B,$B261)</f>
        <v>0</v>
      </c>
      <c r="T261" s="45">
        <f>SUMIFS('IEA production stats by year'!AC:AC,'IEA production stats by year'!$E:$E,$D261,'IEA production stats by year'!$B:$B,$B261)</f>
        <v>0</v>
      </c>
      <c r="U261" s="45">
        <f>SUMIFS('IEA production stats by year'!AD:AD,'IEA production stats by year'!$E:$E,$D261,'IEA production stats by year'!$B:$B,$B261)</f>
        <v>0</v>
      </c>
      <c r="V261" s="45">
        <f>SUMIFS('IEA production stats by year'!AE:AE,'IEA production stats by year'!$E:$E,$D261,'IEA production stats by year'!$B:$B,$B261)</f>
        <v>0</v>
      </c>
      <c r="W261" s="45">
        <f>SUMIFS('IEA production stats by year'!AF:AF,'IEA production stats by year'!$E:$E,$D261,'IEA production stats by year'!$B:$B,$B261)</f>
        <v>3.6006</v>
      </c>
      <c r="X261" s="45">
        <f>SUMIFS('IEA production stats by year'!AG:AG,'IEA production stats by year'!$E:$E,$D261,'IEA production stats by year'!$B:$B,$B261)</f>
        <v>3.6006</v>
      </c>
      <c r="Y261" s="45">
        <f>SUMIFS('IEA production stats by year'!AH:AH,'IEA production stats by year'!$E:$E,$D261,'IEA production stats by year'!$B:$B,$B261)</f>
        <v>2.0724999999999998</v>
      </c>
      <c r="Z261" s="45">
        <f>SUMIFS('IEA production stats by year'!AI:AI,'IEA production stats by year'!$E:$E,$D261,'IEA production stats by year'!$B:$B,$B261)</f>
        <v>3.6006</v>
      </c>
      <c r="AA261" s="45">
        <f>SUMIFS('IEA production stats by year'!AJ:AJ,'IEA production stats by year'!$E:$E,$D261,'IEA production stats by year'!$B:$B,$B261)</f>
        <v>3.6006</v>
      </c>
      <c r="AB261" s="45">
        <f>SUMIFS('IEA production stats by year'!AK:AK,'IEA production stats by year'!$E:$E,$D261,'IEA production stats by year'!$B:$B,$B261)</f>
        <v>3.6006</v>
      </c>
      <c r="AC261" s="45">
        <f>SUMIFS('IEA production stats by year'!AL:AL,'IEA production stats by year'!$E:$E,$D261,'IEA production stats by year'!$B:$B,$B261)</f>
        <v>0</v>
      </c>
      <c r="AD261" s="45"/>
      <c r="AE261" s="45"/>
      <c r="AF261" s="45"/>
      <c r="AG261" s="45"/>
      <c r="AH261" s="45"/>
      <c r="AI261" s="45"/>
      <c r="AJ261" s="45"/>
      <c r="AK261" s="45"/>
      <c r="AL261" s="45"/>
      <c r="AM261" s="45"/>
      <c r="AN261" s="45"/>
      <c r="AO261" s="45"/>
      <c r="AP261" s="45"/>
      <c r="AQ261" s="45"/>
      <c r="AR261" s="45"/>
      <c r="AS261" s="45"/>
      <c r="AT261" s="45"/>
      <c r="AU261" s="45"/>
      <c r="AV261" s="45"/>
      <c r="AW261" s="45"/>
      <c r="AX261" s="45"/>
      <c r="AY261" s="45"/>
      <c r="AZ261" s="45"/>
      <c r="BA261" s="45"/>
      <c r="BB261" s="45"/>
      <c r="BC261" s="45"/>
      <c r="BD261" s="45"/>
      <c r="BE261" s="45"/>
      <c r="BF261" s="45"/>
      <c r="BG261" s="45"/>
      <c r="BH261" s="45"/>
      <c r="BI261" s="45"/>
      <c r="BJ261" s="45"/>
      <c r="BK261" s="45"/>
      <c r="BL261" s="45"/>
      <c r="BM261" s="45"/>
      <c r="BN261" s="45"/>
      <c r="BO261" s="45"/>
      <c r="BP261" s="45"/>
      <c r="BQ261" s="45"/>
      <c r="BR261" s="45"/>
      <c r="BS261" s="45"/>
      <c r="BT261" s="45"/>
      <c r="BU261" s="45"/>
      <c r="BV261" s="45"/>
      <c r="BW261" s="45"/>
      <c r="BX261" s="45"/>
      <c r="BY261" s="45"/>
      <c r="BZ261" s="45"/>
      <c r="CA261" s="45"/>
      <c r="CB261" s="45"/>
      <c r="CC261" s="45"/>
      <c r="CD261" s="45"/>
      <c r="CE261" s="45"/>
      <c r="CF261" s="45"/>
      <c r="CG261" s="45"/>
      <c r="CH261" s="45"/>
      <c r="CI261" s="45"/>
      <c r="CJ261" s="45"/>
      <c r="CK261" s="45"/>
      <c r="CL261" s="45"/>
      <c r="CM261" s="45"/>
      <c r="CN261" s="45"/>
      <c r="CO261" s="45"/>
      <c r="CP261" s="45"/>
      <c r="CQ261" s="45"/>
    </row>
    <row r="262" spans="1:95" hidden="1" x14ac:dyDescent="0.25">
      <c r="A262" s="5" t="str">
        <f>B262&amp;D262</f>
        <v>COGSOLARTH</v>
      </c>
      <c r="B262" t="s">
        <v>123</v>
      </c>
      <c r="C262" t="str">
        <f>VLOOKUP($B262,'Lookup codes'!$A:$C,2,FALSE)</f>
        <v>Congo Republic</v>
      </c>
      <c r="D262" t="s">
        <v>614</v>
      </c>
      <c r="E262" t="str">
        <f>VLOOKUP(D262,'Lookup codes'!R:S,2,FALSE)</f>
        <v>Solar Thermal</v>
      </c>
      <c r="F262" t="s">
        <v>794</v>
      </c>
      <c r="G262" t="s">
        <v>528</v>
      </c>
      <c r="H262" s="45">
        <f>SUMIFS('IEA production stats by year'!Q:Q,'IEA production stats by year'!$E:$E,$D262,'IEA production stats by year'!$B:$B,$B262)</f>
        <v>0</v>
      </c>
      <c r="I262" s="45">
        <f>SUMIFS('IEA production stats by year'!R:R,'IEA production stats by year'!$E:$E,$D262,'IEA production stats by year'!$B:$B,$B262)</f>
        <v>0</v>
      </c>
      <c r="J262" s="45">
        <f>SUMIFS('IEA production stats by year'!S:S,'IEA production stats by year'!$E:$E,$D262,'IEA production stats by year'!$B:$B,$B262)</f>
        <v>0</v>
      </c>
      <c r="K262" s="45">
        <f>SUMIFS('IEA production stats by year'!T:T,'IEA production stats by year'!$E:$E,$D262,'IEA production stats by year'!$B:$B,$B262)</f>
        <v>0</v>
      </c>
      <c r="L262" s="45">
        <f>SUMIFS('IEA production stats by year'!U:U,'IEA production stats by year'!$E:$E,$D262,'IEA production stats by year'!$B:$B,$B262)</f>
        <v>0</v>
      </c>
      <c r="M262" s="45">
        <f>SUMIFS('IEA production stats by year'!V:V,'IEA production stats by year'!$E:$E,$D262,'IEA production stats by year'!$B:$B,$B262)</f>
        <v>0</v>
      </c>
      <c r="N262" s="45">
        <f>SUMIFS('IEA production stats by year'!W:W,'IEA production stats by year'!$E:$E,$D262,'IEA production stats by year'!$B:$B,$B262)</f>
        <v>0</v>
      </c>
      <c r="O262" s="45">
        <f>SUMIFS('IEA production stats by year'!X:X,'IEA production stats by year'!$E:$E,$D262,'IEA production stats by year'!$B:$B,$B262)</f>
        <v>0</v>
      </c>
      <c r="P262" s="45">
        <f>SUMIFS('IEA production stats by year'!Y:Y,'IEA production stats by year'!$E:$E,$D262,'IEA production stats by year'!$B:$B,$B262)</f>
        <v>0</v>
      </c>
      <c r="Q262" s="45">
        <f>SUMIFS('IEA production stats by year'!Z:Z,'IEA production stats by year'!$E:$E,$D262,'IEA production stats by year'!$B:$B,$B262)</f>
        <v>0</v>
      </c>
      <c r="R262" s="45">
        <f>SUMIFS('IEA production stats by year'!AA:AA,'IEA production stats by year'!$E:$E,$D262,'IEA production stats by year'!$B:$B,$B262)</f>
        <v>0</v>
      </c>
      <c r="S262" s="45">
        <f>SUMIFS('IEA production stats by year'!AB:AB,'IEA production stats by year'!$E:$E,$D262,'IEA production stats by year'!$B:$B,$B262)</f>
        <v>0</v>
      </c>
      <c r="T262" s="45">
        <f>SUMIFS('IEA production stats by year'!AC:AC,'IEA production stats by year'!$E:$E,$D262,'IEA production stats by year'!$B:$B,$B262)</f>
        <v>0</v>
      </c>
      <c r="U262" s="45">
        <f>SUMIFS('IEA production stats by year'!AD:AD,'IEA production stats by year'!$E:$E,$D262,'IEA production stats by year'!$B:$B,$B262)</f>
        <v>0</v>
      </c>
      <c r="V262" s="45">
        <f>SUMIFS('IEA production stats by year'!AE:AE,'IEA production stats by year'!$E:$E,$D262,'IEA production stats by year'!$B:$B,$B262)</f>
        <v>0</v>
      </c>
      <c r="W262" s="45">
        <f>SUMIFS('IEA production stats by year'!AF:AF,'IEA production stats by year'!$E:$E,$D262,'IEA production stats by year'!$B:$B,$B262)</f>
        <v>0</v>
      </c>
      <c r="X262" s="45">
        <f>SUMIFS('IEA production stats by year'!AG:AG,'IEA production stats by year'!$E:$E,$D262,'IEA production stats by year'!$B:$B,$B262)</f>
        <v>0</v>
      </c>
      <c r="Y262" s="45">
        <f>SUMIFS('IEA production stats by year'!AH:AH,'IEA production stats by year'!$E:$E,$D262,'IEA production stats by year'!$B:$B,$B262)</f>
        <v>0</v>
      </c>
      <c r="Z262" s="45">
        <f>SUMIFS('IEA production stats by year'!AI:AI,'IEA production stats by year'!$E:$E,$D262,'IEA production stats by year'!$B:$B,$B262)</f>
        <v>0</v>
      </c>
      <c r="AA262" s="45">
        <f>SUMIFS('IEA production stats by year'!AJ:AJ,'IEA production stats by year'!$E:$E,$D262,'IEA production stats by year'!$B:$B,$B262)</f>
        <v>0</v>
      </c>
      <c r="AB262" s="45">
        <f>SUMIFS('IEA production stats by year'!AK:AK,'IEA production stats by year'!$E:$E,$D262,'IEA production stats by year'!$B:$B,$B262)</f>
        <v>0</v>
      </c>
      <c r="AC262" s="45">
        <f>SUMIFS('IEA production stats by year'!AL:AL,'IEA production stats by year'!$E:$E,$D262,'IEA production stats by year'!$B:$B,$B262)</f>
        <v>0</v>
      </c>
      <c r="AD262" s="45"/>
      <c r="AE262" s="45"/>
      <c r="AF262" s="45"/>
      <c r="AG262" s="45"/>
      <c r="AH262" s="45"/>
      <c r="AI262" s="45"/>
      <c r="AJ262" s="45"/>
      <c r="AK262" s="45"/>
      <c r="AL262" s="45"/>
      <c r="AM262" s="45"/>
      <c r="AN262" s="45"/>
      <c r="AO262" s="45"/>
      <c r="AP262" s="45"/>
      <c r="AQ262" s="45"/>
      <c r="AR262" s="45"/>
      <c r="AS262" s="45"/>
      <c r="AT262" s="45"/>
      <c r="AU262" s="45"/>
      <c r="AV262" s="45"/>
      <c r="AW262" s="45"/>
      <c r="AX262" s="45"/>
      <c r="AY262" s="45"/>
      <c r="AZ262" s="45"/>
      <c r="BA262" s="45"/>
      <c r="BB262" s="45"/>
      <c r="BC262" s="45"/>
      <c r="BD262" s="45"/>
      <c r="BE262" s="45"/>
      <c r="BF262" s="45"/>
      <c r="BG262" s="45"/>
      <c r="BH262" s="45"/>
      <c r="BI262" s="45"/>
      <c r="BJ262" s="45"/>
      <c r="BK262" s="45"/>
      <c r="BL262" s="45"/>
      <c r="BM262" s="45"/>
      <c r="BN262" s="45"/>
      <c r="BO262" s="45"/>
      <c r="BP262" s="45"/>
      <c r="BQ262" s="45"/>
      <c r="BR262" s="45"/>
      <c r="BS262" s="45"/>
      <c r="BT262" s="45"/>
      <c r="BU262" s="45"/>
      <c r="BV262" s="45"/>
      <c r="BW262" s="45"/>
      <c r="BX262" s="45"/>
      <c r="BY262" s="45"/>
      <c r="BZ262" s="45"/>
      <c r="CA262" s="45"/>
      <c r="CB262" s="45"/>
      <c r="CC262" s="45"/>
      <c r="CD262" s="45"/>
      <c r="CE262" s="45"/>
      <c r="CF262" s="45"/>
      <c r="CG262" s="45"/>
      <c r="CH262" s="45"/>
      <c r="CI262" s="45"/>
      <c r="CJ262" s="45"/>
      <c r="CK262" s="45"/>
      <c r="CL262" s="45"/>
      <c r="CM262" s="45"/>
      <c r="CN262" s="45"/>
      <c r="CO262" s="45"/>
      <c r="CP262" s="45"/>
      <c r="CQ262" s="45"/>
    </row>
    <row r="263" spans="1:95" hidden="1" x14ac:dyDescent="0.25">
      <c r="A263" s="5" t="str">
        <f>B263&amp;D263</f>
        <v>COGTIDE</v>
      </c>
      <c r="B263" t="s">
        <v>123</v>
      </c>
      <c r="C263" t="str">
        <f>VLOOKUP($B263,'Lookup codes'!$A:$C,2,FALSE)</f>
        <v>Congo Republic</v>
      </c>
      <c r="D263" t="s">
        <v>616</v>
      </c>
      <c r="E263" t="str">
        <f>VLOOKUP(D263,'Lookup codes'!R:S,2,FALSE)</f>
        <v>Tide, Wave and Ocean</v>
      </c>
      <c r="F263" t="s">
        <v>794</v>
      </c>
      <c r="G263" t="s">
        <v>528</v>
      </c>
      <c r="H263" s="45">
        <f>SUMIFS('IEA production stats by year'!Q:Q,'IEA production stats by year'!$E:$E,$D263,'IEA production stats by year'!$B:$B,$B263)</f>
        <v>0</v>
      </c>
      <c r="I263" s="45">
        <f>SUMIFS('IEA production stats by year'!R:R,'IEA production stats by year'!$E:$E,$D263,'IEA production stats by year'!$B:$B,$B263)</f>
        <v>0</v>
      </c>
      <c r="J263" s="45">
        <f>SUMIFS('IEA production stats by year'!S:S,'IEA production stats by year'!$E:$E,$D263,'IEA production stats by year'!$B:$B,$B263)</f>
        <v>0</v>
      </c>
      <c r="K263" s="45">
        <f>SUMIFS('IEA production stats by year'!T:T,'IEA production stats by year'!$E:$E,$D263,'IEA production stats by year'!$B:$B,$B263)</f>
        <v>0</v>
      </c>
      <c r="L263" s="45">
        <f>SUMIFS('IEA production stats by year'!U:U,'IEA production stats by year'!$E:$E,$D263,'IEA production stats by year'!$B:$B,$B263)</f>
        <v>0</v>
      </c>
      <c r="M263" s="45">
        <f>SUMIFS('IEA production stats by year'!V:V,'IEA production stats by year'!$E:$E,$D263,'IEA production stats by year'!$B:$B,$B263)</f>
        <v>0</v>
      </c>
      <c r="N263" s="45">
        <f>SUMIFS('IEA production stats by year'!W:W,'IEA production stats by year'!$E:$E,$D263,'IEA production stats by year'!$B:$B,$B263)</f>
        <v>0</v>
      </c>
      <c r="O263" s="45">
        <f>SUMIFS('IEA production stats by year'!X:X,'IEA production stats by year'!$E:$E,$D263,'IEA production stats by year'!$B:$B,$B263)</f>
        <v>0</v>
      </c>
      <c r="P263" s="45">
        <f>SUMIFS('IEA production stats by year'!Y:Y,'IEA production stats by year'!$E:$E,$D263,'IEA production stats by year'!$B:$B,$B263)</f>
        <v>0</v>
      </c>
      <c r="Q263" s="45">
        <f>SUMIFS('IEA production stats by year'!Z:Z,'IEA production stats by year'!$E:$E,$D263,'IEA production stats by year'!$B:$B,$B263)</f>
        <v>0</v>
      </c>
      <c r="R263" s="45">
        <f>SUMIFS('IEA production stats by year'!AA:AA,'IEA production stats by year'!$E:$E,$D263,'IEA production stats by year'!$B:$B,$B263)</f>
        <v>0</v>
      </c>
      <c r="S263" s="45">
        <f>SUMIFS('IEA production stats by year'!AB:AB,'IEA production stats by year'!$E:$E,$D263,'IEA production stats by year'!$B:$B,$B263)</f>
        <v>0</v>
      </c>
      <c r="T263" s="45">
        <f>SUMIFS('IEA production stats by year'!AC:AC,'IEA production stats by year'!$E:$E,$D263,'IEA production stats by year'!$B:$B,$B263)</f>
        <v>0</v>
      </c>
      <c r="U263" s="45">
        <f>SUMIFS('IEA production stats by year'!AD:AD,'IEA production stats by year'!$E:$E,$D263,'IEA production stats by year'!$B:$B,$B263)</f>
        <v>0</v>
      </c>
      <c r="V263" s="45">
        <f>SUMIFS('IEA production stats by year'!AE:AE,'IEA production stats by year'!$E:$E,$D263,'IEA production stats by year'!$B:$B,$B263)</f>
        <v>0</v>
      </c>
      <c r="W263" s="45">
        <f>SUMIFS('IEA production stats by year'!AF:AF,'IEA production stats by year'!$E:$E,$D263,'IEA production stats by year'!$B:$B,$B263)</f>
        <v>0</v>
      </c>
      <c r="X263" s="45">
        <f>SUMIFS('IEA production stats by year'!AG:AG,'IEA production stats by year'!$E:$E,$D263,'IEA production stats by year'!$B:$B,$B263)</f>
        <v>0</v>
      </c>
      <c r="Y263" s="45">
        <f>SUMIFS('IEA production stats by year'!AH:AH,'IEA production stats by year'!$E:$E,$D263,'IEA production stats by year'!$B:$B,$B263)</f>
        <v>0</v>
      </c>
      <c r="Z263" s="45">
        <f>SUMIFS('IEA production stats by year'!AI:AI,'IEA production stats by year'!$E:$E,$D263,'IEA production stats by year'!$B:$B,$B263)</f>
        <v>0</v>
      </c>
      <c r="AA263" s="45">
        <f>SUMIFS('IEA production stats by year'!AJ:AJ,'IEA production stats by year'!$E:$E,$D263,'IEA production stats by year'!$B:$B,$B263)</f>
        <v>0</v>
      </c>
      <c r="AB263" s="45">
        <f>SUMIFS('IEA production stats by year'!AK:AK,'IEA production stats by year'!$E:$E,$D263,'IEA production stats by year'!$B:$B,$B263)</f>
        <v>0</v>
      </c>
      <c r="AC263" s="45">
        <f>SUMIFS('IEA production stats by year'!AL:AL,'IEA production stats by year'!$E:$E,$D263,'IEA production stats by year'!$B:$B,$B263)</f>
        <v>0</v>
      </c>
      <c r="AD263" s="45"/>
      <c r="AE263" s="45"/>
      <c r="AF263" s="45"/>
      <c r="AG263" s="45"/>
      <c r="AH263" s="45"/>
      <c r="AI263" s="45"/>
      <c r="AJ263" s="45"/>
      <c r="AK263" s="45"/>
      <c r="AL263" s="45"/>
      <c r="AM263" s="45"/>
      <c r="AN263" s="45"/>
      <c r="AO263" s="45"/>
      <c r="AP263" s="45"/>
      <c r="AQ263" s="45"/>
      <c r="AR263" s="45"/>
      <c r="AS263" s="45"/>
      <c r="AT263" s="45"/>
      <c r="AU263" s="45"/>
      <c r="AV263" s="45"/>
      <c r="AW263" s="45"/>
      <c r="AX263" s="45"/>
      <c r="AY263" s="45"/>
      <c r="AZ263" s="45"/>
      <c r="BA263" s="45"/>
      <c r="BB263" s="45"/>
      <c r="BC263" s="45"/>
      <c r="BD263" s="45"/>
      <c r="BE263" s="45"/>
      <c r="BF263" s="45"/>
      <c r="BG263" s="45"/>
      <c r="BH263" s="45"/>
      <c r="BI263" s="45"/>
      <c r="BJ263" s="45"/>
      <c r="BK263" s="45"/>
      <c r="BL263" s="45"/>
      <c r="BM263" s="45"/>
      <c r="BN263" s="45"/>
      <c r="BO263" s="45"/>
      <c r="BP263" s="45"/>
      <c r="BQ263" s="45"/>
      <c r="BR263" s="45"/>
      <c r="BS263" s="45"/>
      <c r="BT263" s="45"/>
      <c r="BU263" s="45"/>
      <c r="BV263" s="45"/>
      <c r="BW263" s="45"/>
      <c r="BX263" s="45"/>
      <c r="BY263" s="45"/>
      <c r="BZ263" s="45"/>
      <c r="CA263" s="45"/>
      <c r="CB263" s="45"/>
      <c r="CC263" s="45"/>
      <c r="CD263" s="45"/>
      <c r="CE263" s="45"/>
      <c r="CF263" s="45"/>
      <c r="CG263" s="45"/>
      <c r="CH263" s="45"/>
      <c r="CI263" s="45"/>
      <c r="CJ263" s="45"/>
      <c r="CK263" s="45"/>
      <c r="CL263" s="45"/>
      <c r="CM263" s="45"/>
      <c r="CN263" s="45"/>
      <c r="CO263" s="45"/>
      <c r="CP263" s="45"/>
      <c r="CQ263" s="45"/>
    </row>
    <row r="264" spans="1:95" hidden="1" x14ac:dyDescent="0.25">
      <c r="A264" s="5" t="str">
        <f>B264&amp;D264</f>
        <v>COGWIND</v>
      </c>
      <c r="B264" t="s">
        <v>123</v>
      </c>
      <c r="C264" t="str">
        <f>VLOOKUP($B264,'Lookup codes'!$A:$C,2,FALSE)</f>
        <v>Congo Republic</v>
      </c>
      <c r="D264" t="s">
        <v>618</v>
      </c>
      <c r="E264" t="str">
        <f>VLOOKUP(D264,'Lookup codes'!R:S,2,FALSE)</f>
        <v>Wind</v>
      </c>
      <c r="F264" t="s">
        <v>794</v>
      </c>
      <c r="G264" t="s">
        <v>528</v>
      </c>
      <c r="H264" s="45">
        <f>SUMIFS('IEA production stats by year'!Q:Q,'IEA production stats by year'!$E:$E,$D264,'IEA production stats by year'!$B:$B,$B264)</f>
        <v>0</v>
      </c>
      <c r="I264" s="45">
        <f>SUMIFS('IEA production stats by year'!R:R,'IEA production stats by year'!$E:$E,$D264,'IEA production stats by year'!$B:$B,$B264)</f>
        <v>0</v>
      </c>
      <c r="J264" s="45">
        <f>SUMIFS('IEA production stats by year'!S:S,'IEA production stats by year'!$E:$E,$D264,'IEA production stats by year'!$B:$B,$B264)</f>
        <v>0</v>
      </c>
      <c r="K264" s="45">
        <f>SUMIFS('IEA production stats by year'!T:T,'IEA production stats by year'!$E:$E,$D264,'IEA production stats by year'!$B:$B,$B264)</f>
        <v>0</v>
      </c>
      <c r="L264" s="45">
        <f>SUMIFS('IEA production stats by year'!U:U,'IEA production stats by year'!$E:$E,$D264,'IEA production stats by year'!$B:$B,$B264)</f>
        <v>0</v>
      </c>
      <c r="M264" s="45">
        <f>SUMIFS('IEA production stats by year'!V:V,'IEA production stats by year'!$E:$E,$D264,'IEA production stats by year'!$B:$B,$B264)</f>
        <v>0</v>
      </c>
      <c r="N264" s="45">
        <f>SUMIFS('IEA production stats by year'!W:W,'IEA production stats by year'!$E:$E,$D264,'IEA production stats by year'!$B:$B,$B264)</f>
        <v>0</v>
      </c>
      <c r="O264" s="45">
        <f>SUMIFS('IEA production stats by year'!X:X,'IEA production stats by year'!$E:$E,$D264,'IEA production stats by year'!$B:$B,$B264)</f>
        <v>0</v>
      </c>
      <c r="P264" s="45">
        <f>SUMIFS('IEA production stats by year'!Y:Y,'IEA production stats by year'!$E:$E,$D264,'IEA production stats by year'!$B:$B,$B264)</f>
        <v>0</v>
      </c>
      <c r="Q264" s="45">
        <f>SUMIFS('IEA production stats by year'!Z:Z,'IEA production stats by year'!$E:$E,$D264,'IEA production stats by year'!$B:$B,$B264)</f>
        <v>0</v>
      </c>
      <c r="R264" s="45">
        <f>SUMIFS('IEA production stats by year'!AA:AA,'IEA production stats by year'!$E:$E,$D264,'IEA production stats by year'!$B:$B,$B264)</f>
        <v>0</v>
      </c>
      <c r="S264" s="45">
        <f>SUMIFS('IEA production stats by year'!AB:AB,'IEA production stats by year'!$E:$E,$D264,'IEA production stats by year'!$B:$B,$B264)</f>
        <v>0</v>
      </c>
      <c r="T264" s="45">
        <f>SUMIFS('IEA production stats by year'!AC:AC,'IEA production stats by year'!$E:$E,$D264,'IEA production stats by year'!$B:$B,$B264)</f>
        <v>0</v>
      </c>
      <c r="U264" s="45">
        <f>SUMIFS('IEA production stats by year'!AD:AD,'IEA production stats by year'!$E:$E,$D264,'IEA production stats by year'!$B:$B,$B264)</f>
        <v>0</v>
      </c>
      <c r="V264" s="45">
        <f>SUMIFS('IEA production stats by year'!AE:AE,'IEA production stats by year'!$E:$E,$D264,'IEA production stats by year'!$B:$B,$B264)</f>
        <v>0</v>
      </c>
      <c r="W264" s="45">
        <f>SUMIFS('IEA production stats by year'!AF:AF,'IEA production stats by year'!$E:$E,$D264,'IEA production stats by year'!$B:$B,$B264)</f>
        <v>0</v>
      </c>
      <c r="X264" s="45">
        <f>SUMIFS('IEA production stats by year'!AG:AG,'IEA production stats by year'!$E:$E,$D264,'IEA production stats by year'!$B:$B,$B264)</f>
        <v>0</v>
      </c>
      <c r="Y264" s="45">
        <f>SUMIFS('IEA production stats by year'!AH:AH,'IEA production stats by year'!$E:$E,$D264,'IEA production stats by year'!$B:$B,$B264)</f>
        <v>0</v>
      </c>
      <c r="Z264" s="45">
        <f>SUMIFS('IEA production stats by year'!AI:AI,'IEA production stats by year'!$E:$E,$D264,'IEA production stats by year'!$B:$B,$B264)</f>
        <v>0</v>
      </c>
      <c r="AA264" s="45">
        <f>SUMIFS('IEA production stats by year'!AJ:AJ,'IEA production stats by year'!$E:$E,$D264,'IEA production stats by year'!$B:$B,$B264)</f>
        <v>0</v>
      </c>
      <c r="AB264" s="45">
        <f>SUMIFS('IEA production stats by year'!AK:AK,'IEA production stats by year'!$E:$E,$D264,'IEA production stats by year'!$B:$B,$B264)</f>
        <v>0</v>
      </c>
      <c r="AC264" s="45">
        <f>SUMIFS('IEA production stats by year'!AL:AL,'IEA production stats by year'!$E:$E,$D264,'IEA production stats by year'!$B:$B,$B264)</f>
        <v>0</v>
      </c>
      <c r="AD264" s="45"/>
      <c r="AE264" s="45"/>
      <c r="AF264" s="45"/>
      <c r="AG264" s="45"/>
      <c r="AH264" s="45"/>
      <c r="AI264" s="45"/>
      <c r="AJ264" s="45"/>
      <c r="AK264" s="45"/>
      <c r="AL264" s="45"/>
      <c r="AM264" s="45"/>
      <c r="AN264" s="45"/>
      <c r="AO264" s="45"/>
      <c r="AP264" s="45"/>
      <c r="AQ264" s="45"/>
      <c r="AR264" s="45"/>
      <c r="AS264" s="45"/>
      <c r="AT264" s="45"/>
      <c r="AU264" s="45"/>
      <c r="AV264" s="45"/>
      <c r="AW264" s="45"/>
      <c r="AX264" s="45"/>
      <c r="AY264" s="45"/>
      <c r="AZ264" s="45"/>
      <c r="BA264" s="45"/>
      <c r="BB264" s="45"/>
      <c r="BC264" s="45"/>
      <c r="BD264" s="45"/>
      <c r="BE264" s="45"/>
      <c r="BF264" s="45"/>
      <c r="BG264" s="45"/>
      <c r="BH264" s="45"/>
      <c r="BI264" s="45"/>
      <c r="BJ264" s="45"/>
      <c r="BK264" s="45"/>
      <c r="BL264" s="45"/>
      <c r="BM264" s="45"/>
      <c r="BN264" s="45"/>
      <c r="BO264" s="45"/>
      <c r="BP264" s="45"/>
      <c r="BQ264" s="45"/>
      <c r="BR264" s="45"/>
      <c r="BS264" s="45"/>
      <c r="BT264" s="45"/>
      <c r="BU264" s="45"/>
      <c r="BV264" s="45"/>
      <c r="BW264" s="45"/>
      <c r="BX264" s="45"/>
      <c r="BY264" s="45"/>
      <c r="BZ264" s="45"/>
      <c r="CA264" s="45"/>
      <c r="CB264" s="45"/>
      <c r="CC264" s="45"/>
      <c r="CD264" s="45"/>
      <c r="CE264" s="45"/>
      <c r="CF264" s="45"/>
      <c r="CG264" s="45"/>
      <c r="CH264" s="45"/>
      <c r="CI264" s="45"/>
      <c r="CJ264" s="45"/>
      <c r="CK264" s="45"/>
      <c r="CL264" s="45"/>
      <c r="CM264" s="45"/>
      <c r="CN264" s="45"/>
      <c r="CO264" s="45"/>
      <c r="CP264" s="45"/>
      <c r="CQ264" s="45"/>
    </row>
    <row r="265" spans="1:95" hidden="1" x14ac:dyDescent="0.25">
      <c r="A265" s="5" t="str">
        <f>B265&amp;D265</f>
        <v>COGMUNWASTER</v>
      </c>
      <c r="B265" t="s">
        <v>123</v>
      </c>
      <c r="C265" t="str">
        <f>VLOOKUP($B265,'Lookup codes'!$A:$C,2,FALSE)</f>
        <v>Congo Republic</v>
      </c>
      <c r="D265" t="s">
        <v>622</v>
      </c>
      <c r="E265" t="str">
        <f>VLOOKUP(D265,'Lookup codes'!R:S,2,FALSE)</f>
        <v>Renewable Municipal Waste</v>
      </c>
      <c r="F265" t="s">
        <v>794</v>
      </c>
      <c r="G265" t="s">
        <v>528</v>
      </c>
      <c r="H265" s="45">
        <f>SUMIFS('IEA production stats by year'!Q:Q,'IEA production stats by year'!$E:$E,$D265,'IEA production stats by year'!$B:$B,$B265)</f>
        <v>0</v>
      </c>
      <c r="I265" s="45">
        <f>SUMIFS('IEA production stats by year'!R:R,'IEA production stats by year'!$E:$E,$D265,'IEA production stats by year'!$B:$B,$B265)</f>
        <v>0</v>
      </c>
      <c r="J265" s="45">
        <f>SUMIFS('IEA production stats by year'!S:S,'IEA production stats by year'!$E:$E,$D265,'IEA production stats by year'!$B:$B,$B265)</f>
        <v>0</v>
      </c>
      <c r="K265" s="45">
        <f>SUMIFS('IEA production stats by year'!T:T,'IEA production stats by year'!$E:$E,$D265,'IEA production stats by year'!$B:$B,$B265)</f>
        <v>0</v>
      </c>
      <c r="L265" s="45">
        <f>SUMIFS('IEA production stats by year'!U:U,'IEA production stats by year'!$E:$E,$D265,'IEA production stats by year'!$B:$B,$B265)</f>
        <v>0</v>
      </c>
      <c r="M265" s="45">
        <f>SUMIFS('IEA production stats by year'!V:V,'IEA production stats by year'!$E:$E,$D265,'IEA production stats by year'!$B:$B,$B265)</f>
        <v>0</v>
      </c>
      <c r="N265" s="45">
        <f>SUMIFS('IEA production stats by year'!W:W,'IEA production stats by year'!$E:$E,$D265,'IEA production stats by year'!$B:$B,$B265)</f>
        <v>0</v>
      </c>
      <c r="O265" s="45">
        <f>SUMIFS('IEA production stats by year'!X:X,'IEA production stats by year'!$E:$E,$D265,'IEA production stats by year'!$B:$B,$B265)</f>
        <v>0</v>
      </c>
      <c r="P265" s="45">
        <f>SUMIFS('IEA production stats by year'!Y:Y,'IEA production stats by year'!$E:$E,$D265,'IEA production stats by year'!$B:$B,$B265)</f>
        <v>0</v>
      </c>
      <c r="Q265" s="45">
        <f>SUMIFS('IEA production stats by year'!Z:Z,'IEA production stats by year'!$E:$E,$D265,'IEA production stats by year'!$B:$B,$B265)</f>
        <v>0</v>
      </c>
      <c r="R265" s="45">
        <f>SUMIFS('IEA production stats by year'!AA:AA,'IEA production stats by year'!$E:$E,$D265,'IEA production stats by year'!$B:$B,$B265)</f>
        <v>0</v>
      </c>
      <c r="S265" s="45">
        <f>SUMIFS('IEA production stats by year'!AB:AB,'IEA production stats by year'!$E:$E,$D265,'IEA production stats by year'!$B:$B,$B265)</f>
        <v>0</v>
      </c>
      <c r="T265" s="45">
        <f>SUMIFS('IEA production stats by year'!AC:AC,'IEA production stats by year'!$E:$E,$D265,'IEA production stats by year'!$B:$B,$B265)</f>
        <v>0</v>
      </c>
      <c r="U265" s="45">
        <f>SUMIFS('IEA production stats by year'!AD:AD,'IEA production stats by year'!$E:$E,$D265,'IEA production stats by year'!$B:$B,$B265)</f>
        <v>0</v>
      </c>
      <c r="V265" s="45">
        <f>SUMIFS('IEA production stats by year'!AE:AE,'IEA production stats by year'!$E:$E,$D265,'IEA production stats by year'!$B:$B,$B265)</f>
        <v>0</v>
      </c>
      <c r="W265" s="45">
        <f>SUMIFS('IEA production stats by year'!AF:AF,'IEA production stats by year'!$E:$E,$D265,'IEA production stats by year'!$B:$B,$B265)</f>
        <v>0</v>
      </c>
      <c r="X265" s="45">
        <f>SUMIFS('IEA production stats by year'!AG:AG,'IEA production stats by year'!$E:$E,$D265,'IEA production stats by year'!$B:$B,$B265)</f>
        <v>0</v>
      </c>
      <c r="Y265" s="45">
        <f>SUMIFS('IEA production stats by year'!AH:AH,'IEA production stats by year'!$E:$E,$D265,'IEA production stats by year'!$B:$B,$B265)</f>
        <v>0</v>
      </c>
      <c r="Z265" s="45">
        <f>SUMIFS('IEA production stats by year'!AI:AI,'IEA production stats by year'!$E:$E,$D265,'IEA production stats by year'!$B:$B,$B265)</f>
        <v>0</v>
      </c>
      <c r="AA265" s="45">
        <f>SUMIFS('IEA production stats by year'!AJ:AJ,'IEA production stats by year'!$E:$E,$D265,'IEA production stats by year'!$B:$B,$B265)</f>
        <v>0</v>
      </c>
      <c r="AB265" s="45">
        <f>SUMIFS('IEA production stats by year'!AK:AK,'IEA production stats by year'!$E:$E,$D265,'IEA production stats by year'!$B:$B,$B265)</f>
        <v>0</v>
      </c>
      <c r="AC265" s="45">
        <f>SUMIFS('IEA production stats by year'!AL:AL,'IEA production stats by year'!$E:$E,$D265,'IEA production stats by year'!$B:$B,$B265)</f>
        <v>0</v>
      </c>
      <c r="AD265" s="45"/>
      <c r="AE265" s="45"/>
      <c r="AF265" s="45"/>
      <c r="AG265" s="45"/>
      <c r="AH265" s="45"/>
      <c r="AI265" s="45"/>
      <c r="AJ265" s="45"/>
      <c r="AK265" s="45"/>
      <c r="AL265" s="45"/>
      <c r="AM265" s="45"/>
      <c r="AN265" s="45"/>
      <c r="AO265" s="45"/>
      <c r="AP265" s="45"/>
      <c r="AQ265" s="45"/>
      <c r="AR265" s="45"/>
      <c r="AS265" s="45"/>
      <c r="AT265" s="45"/>
      <c r="AU265" s="45"/>
      <c r="AV265" s="45"/>
      <c r="AW265" s="45"/>
      <c r="AX265" s="45"/>
      <c r="AY265" s="45"/>
      <c r="AZ265" s="45"/>
      <c r="BA265" s="45"/>
      <c r="BB265" s="45"/>
      <c r="BC265" s="45"/>
      <c r="BD265" s="45"/>
      <c r="BE265" s="45"/>
      <c r="BF265" s="45"/>
      <c r="BG265" s="45"/>
      <c r="BH265" s="45"/>
      <c r="BI265" s="45"/>
      <c r="BJ265" s="45"/>
      <c r="BK265" s="45"/>
      <c r="BL265" s="45"/>
      <c r="BM265" s="45"/>
      <c r="BN265" s="45"/>
      <c r="BO265" s="45"/>
      <c r="BP265" s="45"/>
      <c r="BQ265" s="45"/>
      <c r="BR265" s="45"/>
      <c r="BS265" s="45"/>
      <c r="BT265" s="45"/>
      <c r="BU265" s="45"/>
      <c r="BV265" s="45"/>
      <c r="BW265" s="45"/>
      <c r="BX265" s="45"/>
      <c r="BY265" s="45"/>
      <c r="BZ265" s="45"/>
      <c r="CA265" s="45"/>
      <c r="CB265" s="45"/>
      <c r="CC265" s="45"/>
      <c r="CD265" s="45"/>
      <c r="CE265" s="45"/>
      <c r="CF265" s="45"/>
      <c r="CG265" s="45"/>
      <c r="CH265" s="45"/>
      <c r="CI265" s="45"/>
      <c r="CJ265" s="45"/>
      <c r="CK265" s="45"/>
      <c r="CL265" s="45"/>
      <c r="CM265" s="45"/>
      <c r="CN265" s="45"/>
      <c r="CO265" s="45"/>
      <c r="CP265" s="45"/>
      <c r="CQ265" s="45"/>
    </row>
    <row r="266" spans="1:95" hidden="1" x14ac:dyDescent="0.25">
      <c r="A266" s="5" t="str">
        <f>B266&amp;D266</f>
        <v>COGCHARCOAL</v>
      </c>
      <c r="B266" t="s">
        <v>123</v>
      </c>
      <c r="C266" t="str">
        <f>VLOOKUP($B266,'Lookup codes'!$A:$C,2,FALSE)</f>
        <v>Congo Republic</v>
      </c>
      <c r="D266" t="s">
        <v>626</v>
      </c>
      <c r="E266" t="str">
        <f>VLOOKUP(D266,'Lookup codes'!R:S,2,FALSE)</f>
        <v>Charcoal</v>
      </c>
      <c r="F266" t="s">
        <v>794</v>
      </c>
      <c r="G266" t="s">
        <v>528</v>
      </c>
      <c r="H266" s="45">
        <f>SUMIFS('IEA production stats by year'!Q:Q,'IEA production stats by year'!$E:$E,$D266,'IEA production stats by year'!$B:$B,$B266)</f>
        <v>0</v>
      </c>
      <c r="I266" s="45">
        <f>SUMIFS('IEA production stats by year'!R:R,'IEA production stats by year'!$E:$E,$D266,'IEA production stats by year'!$B:$B,$B266)</f>
        <v>0</v>
      </c>
      <c r="J266" s="45">
        <f>SUMIFS('IEA production stats by year'!S:S,'IEA production stats by year'!$E:$E,$D266,'IEA production stats by year'!$B:$B,$B266)</f>
        <v>0</v>
      </c>
      <c r="K266" s="45">
        <f>SUMIFS('IEA production stats by year'!T:T,'IEA production stats by year'!$E:$E,$D266,'IEA production stats by year'!$B:$B,$B266)</f>
        <v>0</v>
      </c>
      <c r="L266" s="45">
        <f>SUMIFS('IEA production stats by year'!U:U,'IEA production stats by year'!$E:$E,$D266,'IEA production stats by year'!$B:$B,$B266)</f>
        <v>0</v>
      </c>
      <c r="M266" s="45">
        <f>SUMIFS('IEA production stats by year'!V:V,'IEA production stats by year'!$E:$E,$D266,'IEA production stats by year'!$B:$B,$B266)</f>
        <v>0</v>
      </c>
      <c r="N266" s="45">
        <f>SUMIFS('IEA production stats by year'!W:W,'IEA production stats by year'!$E:$E,$D266,'IEA production stats by year'!$B:$B,$B266)</f>
        <v>0</v>
      </c>
      <c r="O266" s="45">
        <f>SUMIFS('IEA production stats by year'!X:X,'IEA production stats by year'!$E:$E,$D266,'IEA production stats by year'!$B:$B,$B266)</f>
        <v>0</v>
      </c>
      <c r="P266" s="45">
        <f>SUMIFS('IEA production stats by year'!Y:Y,'IEA production stats by year'!$E:$E,$D266,'IEA production stats by year'!$B:$B,$B266)</f>
        <v>0</v>
      </c>
      <c r="Q266" s="45">
        <f>SUMIFS('IEA production stats by year'!Z:Z,'IEA production stats by year'!$E:$E,$D266,'IEA production stats by year'!$B:$B,$B266)</f>
        <v>0</v>
      </c>
      <c r="R266" s="45">
        <f>SUMIFS('IEA production stats by year'!AA:AA,'IEA production stats by year'!$E:$E,$D266,'IEA production stats by year'!$B:$B,$B266)</f>
        <v>0</v>
      </c>
      <c r="S266" s="45">
        <f>SUMIFS('IEA production stats by year'!AB:AB,'IEA production stats by year'!$E:$E,$D266,'IEA production stats by year'!$B:$B,$B266)</f>
        <v>0</v>
      </c>
      <c r="T266" s="45">
        <f>SUMIFS('IEA production stats by year'!AC:AC,'IEA production stats by year'!$E:$E,$D266,'IEA production stats by year'!$B:$B,$B266)</f>
        <v>0</v>
      </c>
      <c r="U266" s="45">
        <f>SUMIFS('IEA production stats by year'!AD:AD,'IEA production stats by year'!$E:$E,$D266,'IEA production stats by year'!$B:$B,$B266)</f>
        <v>0</v>
      </c>
      <c r="V266" s="45">
        <f>SUMIFS('IEA production stats by year'!AE:AE,'IEA production stats by year'!$E:$E,$D266,'IEA production stats by year'!$B:$B,$B266)</f>
        <v>0</v>
      </c>
      <c r="W266" s="45">
        <f>SUMIFS('IEA production stats by year'!AF:AF,'IEA production stats by year'!$E:$E,$D266,'IEA production stats by year'!$B:$B,$B266)</f>
        <v>0</v>
      </c>
      <c r="X266" s="45">
        <f>SUMIFS('IEA production stats by year'!AG:AG,'IEA production stats by year'!$E:$E,$D266,'IEA production stats by year'!$B:$B,$B266)</f>
        <v>0</v>
      </c>
      <c r="Y266" s="45">
        <f>SUMIFS('IEA production stats by year'!AH:AH,'IEA production stats by year'!$E:$E,$D266,'IEA production stats by year'!$B:$B,$B266)</f>
        <v>0</v>
      </c>
      <c r="Z266" s="45">
        <f>SUMIFS('IEA production stats by year'!AI:AI,'IEA production stats by year'!$E:$E,$D266,'IEA production stats by year'!$B:$B,$B266)</f>
        <v>0</v>
      </c>
      <c r="AA266" s="45">
        <f>SUMIFS('IEA production stats by year'!AJ:AJ,'IEA production stats by year'!$E:$E,$D266,'IEA production stats by year'!$B:$B,$B266)</f>
        <v>0</v>
      </c>
      <c r="AB266" s="45">
        <f>SUMIFS('IEA production stats by year'!AK:AK,'IEA production stats by year'!$E:$E,$D266,'IEA production stats by year'!$B:$B,$B266)</f>
        <v>0</v>
      </c>
      <c r="AC266" s="45">
        <f>SUMIFS('IEA production stats by year'!AL:AL,'IEA production stats by year'!$E:$E,$D266,'IEA production stats by year'!$B:$B,$B266)</f>
        <v>0</v>
      </c>
      <c r="AD266" s="45"/>
      <c r="AE266" s="45"/>
      <c r="AF266" s="45"/>
      <c r="AG266" s="45"/>
      <c r="AH266" s="45"/>
      <c r="AI266" s="45"/>
      <c r="AJ266" s="45"/>
      <c r="AK266" s="45"/>
      <c r="AL266" s="45"/>
      <c r="AM266" s="45"/>
      <c r="AN266" s="45"/>
      <c r="AO266" s="45"/>
      <c r="AP266" s="45"/>
      <c r="AQ266" s="45"/>
      <c r="AR266" s="45"/>
      <c r="AS266" s="45"/>
      <c r="AT266" s="45"/>
      <c r="AU266" s="45"/>
      <c r="AV266" s="45"/>
      <c r="AW266" s="45"/>
      <c r="AX266" s="45"/>
      <c r="AY266" s="45"/>
      <c r="AZ266" s="45"/>
      <c r="BA266" s="45"/>
      <c r="BB266" s="45"/>
      <c r="BC266" s="45"/>
      <c r="BD266" s="45"/>
      <c r="BE266" s="45"/>
      <c r="BF266" s="45"/>
      <c r="BG266" s="45"/>
      <c r="BH266" s="45"/>
      <c r="BI266" s="45"/>
      <c r="BJ266" s="45"/>
      <c r="BK266" s="45"/>
      <c r="BL266" s="45"/>
      <c r="BM266" s="45"/>
      <c r="BN266" s="45"/>
      <c r="BO266" s="45"/>
      <c r="BP266" s="45"/>
      <c r="BQ266" s="45"/>
      <c r="BR266" s="45"/>
      <c r="BS266" s="45"/>
      <c r="BT266" s="45"/>
      <c r="BU266" s="45"/>
      <c r="BV266" s="45"/>
      <c r="BW266" s="45"/>
      <c r="BX266" s="45"/>
      <c r="BY266" s="45"/>
      <c r="BZ266" s="45"/>
      <c r="CA266" s="45"/>
      <c r="CB266" s="45"/>
      <c r="CC266" s="45"/>
      <c r="CD266" s="45"/>
      <c r="CE266" s="45"/>
      <c r="CF266" s="45"/>
      <c r="CG266" s="45"/>
      <c r="CH266" s="45"/>
      <c r="CI266" s="45"/>
      <c r="CJ266" s="45"/>
      <c r="CK266" s="45"/>
      <c r="CL266" s="45"/>
      <c r="CM266" s="45"/>
      <c r="CN266" s="45"/>
      <c r="CO266" s="45"/>
      <c r="CP266" s="45"/>
      <c r="CQ266" s="45"/>
    </row>
    <row r="267" spans="1:95" hidden="1" x14ac:dyDescent="0.25">
      <c r="A267" s="5" t="str">
        <f>B267&amp;D267</f>
        <v>COGBIOGASOL</v>
      </c>
      <c r="B267" t="s">
        <v>123</v>
      </c>
      <c r="C267" t="str">
        <f>VLOOKUP($B267,'Lookup codes'!$A:$C,2,FALSE)</f>
        <v>Congo Republic</v>
      </c>
      <c r="D267" t="s">
        <v>628</v>
      </c>
      <c r="E267" t="str">
        <f>VLOOKUP(D267,'Lookup codes'!R:S,2,FALSE)</f>
        <v>Biogasoline</v>
      </c>
      <c r="F267" t="s">
        <v>794</v>
      </c>
      <c r="G267" t="s">
        <v>528</v>
      </c>
      <c r="H267" s="45">
        <f>SUMIFS('IEA production stats by year'!Q:Q,'IEA production stats by year'!$E:$E,$D267,'IEA production stats by year'!$B:$B,$B267)</f>
        <v>0</v>
      </c>
      <c r="I267" s="45">
        <f>SUMIFS('IEA production stats by year'!R:R,'IEA production stats by year'!$E:$E,$D267,'IEA production stats by year'!$B:$B,$B267)</f>
        <v>0</v>
      </c>
      <c r="J267" s="45">
        <f>SUMIFS('IEA production stats by year'!S:S,'IEA production stats by year'!$E:$E,$D267,'IEA production stats by year'!$B:$B,$B267)</f>
        <v>0</v>
      </c>
      <c r="K267" s="45">
        <f>SUMIFS('IEA production stats by year'!T:T,'IEA production stats by year'!$E:$E,$D267,'IEA production stats by year'!$B:$B,$B267)</f>
        <v>0</v>
      </c>
      <c r="L267" s="45">
        <f>SUMIFS('IEA production stats by year'!U:U,'IEA production stats by year'!$E:$E,$D267,'IEA production stats by year'!$B:$B,$B267)</f>
        <v>0</v>
      </c>
      <c r="M267" s="45">
        <f>SUMIFS('IEA production stats by year'!V:V,'IEA production stats by year'!$E:$E,$D267,'IEA production stats by year'!$B:$B,$B267)</f>
        <v>0</v>
      </c>
      <c r="N267" s="45">
        <f>SUMIFS('IEA production stats by year'!W:W,'IEA production stats by year'!$E:$E,$D267,'IEA production stats by year'!$B:$B,$B267)</f>
        <v>0</v>
      </c>
      <c r="O267" s="45">
        <f>SUMIFS('IEA production stats by year'!X:X,'IEA production stats by year'!$E:$E,$D267,'IEA production stats by year'!$B:$B,$B267)</f>
        <v>0</v>
      </c>
      <c r="P267" s="45">
        <f>SUMIFS('IEA production stats by year'!Y:Y,'IEA production stats by year'!$E:$E,$D267,'IEA production stats by year'!$B:$B,$B267)</f>
        <v>0</v>
      </c>
      <c r="Q267" s="45">
        <f>SUMIFS('IEA production stats by year'!Z:Z,'IEA production stats by year'!$E:$E,$D267,'IEA production stats by year'!$B:$B,$B267)</f>
        <v>0</v>
      </c>
      <c r="R267" s="45">
        <f>SUMIFS('IEA production stats by year'!AA:AA,'IEA production stats by year'!$E:$E,$D267,'IEA production stats by year'!$B:$B,$B267)</f>
        <v>0</v>
      </c>
      <c r="S267" s="45">
        <f>SUMIFS('IEA production stats by year'!AB:AB,'IEA production stats by year'!$E:$E,$D267,'IEA production stats by year'!$B:$B,$B267)</f>
        <v>0</v>
      </c>
      <c r="T267" s="45">
        <f>SUMIFS('IEA production stats by year'!AC:AC,'IEA production stats by year'!$E:$E,$D267,'IEA production stats by year'!$B:$B,$B267)</f>
        <v>0</v>
      </c>
      <c r="U267" s="45">
        <f>SUMIFS('IEA production stats by year'!AD:AD,'IEA production stats by year'!$E:$E,$D267,'IEA production stats by year'!$B:$B,$B267)</f>
        <v>0</v>
      </c>
      <c r="V267" s="45">
        <f>SUMIFS('IEA production stats by year'!AE:AE,'IEA production stats by year'!$E:$E,$D267,'IEA production stats by year'!$B:$B,$B267)</f>
        <v>0</v>
      </c>
      <c r="W267" s="45">
        <f>SUMIFS('IEA production stats by year'!AF:AF,'IEA production stats by year'!$E:$E,$D267,'IEA production stats by year'!$B:$B,$B267)</f>
        <v>0</v>
      </c>
      <c r="X267" s="45">
        <f>SUMIFS('IEA production stats by year'!AG:AG,'IEA production stats by year'!$E:$E,$D267,'IEA production stats by year'!$B:$B,$B267)</f>
        <v>0</v>
      </c>
      <c r="Y267" s="45">
        <f>SUMIFS('IEA production stats by year'!AH:AH,'IEA production stats by year'!$E:$E,$D267,'IEA production stats by year'!$B:$B,$B267)</f>
        <v>0</v>
      </c>
      <c r="Z267" s="45">
        <f>SUMIFS('IEA production stats by year'!AI:AI,'IEA production stats by year'!$E:$E,$D267,'IEA production stats by year'!$B:$B,$B267)</f>
        <v>0</v>
      </c>
      <c r="AA267" s="45">
        <f>SUMIFS('IEA production stats by year'!AJ:AJ,'IEA production stats by year'!$E:$E,$D267,'IEA production stats by year'!$B:$B,$B267)</f>
        <v>0</v>
      </c>
      <c r="AB267" s="45">
        <f>SUMIFS('IEA production stats by year'!AK:AK,'IEA production stats by year'!$E:$E,$D267,'IEA production stats by year'!$B:$B,$B267)</f>
        <v>0</v>
      </c>
      <c r="AC267" s="45">
        <f>SUMIFS('IEA production stats by year'!AL:AL,'IEA production stats by year'!$E:$E,$D267,'IEA production stats by year'!$B:$B,$B267)</f>
        <v>0</v>
      </c>
      <c r="AD267" s="45"/>
      <c r="AE267" s="45"/>
      <c r="AF267" s="45"/>
      <c r="AG267" s="45"/>
      <c r="AH267" s="45"/>
      <c r="AI267" s="45"/>
      <c r="AJ267" s="45"/>
      <c r="AK267" s="45"/>
      <c r="AL267" s="45"/>
      <c r="AM267" s="45"/>
      <c r="AN267" s="45"/>
      <c r="AO267" s="45"/>
      <c r="AP267" s="45"/>
      <c r="AQ267" s="45"/>
      <c r="AR267" s="45"/>
      <c r="AS267" s="45"/>
      <c r="AT267" s="45"/>
      <c r="AU267" s="45"/>
      <c r="AV267" s="45"/>
      <c r="AW267" s="45"/>
      <c r="AX267" s="45"/>
      <c r="AY267" s="45"/>
      <c r="AZ267" s="45"/>
      <c r="BA267" s="45"/>
      <c r="BB267" s="45"/>
      <c r="BC267" s="45"/>
      <c r="BD267" s="45"/>
      <c r="BE267" s="45"/>
      <c r="BF267" s="45"/>
      <c r="BG267" s="45"/>
      <c r="BH267" s="45"/>
      <c r="BI267" s="45"/>
      <c r="BJ267" s="45"/>
      <c r="BK267" s="45"/>
      <c r="BL267" s="45"/>
      <c r="BM267" s="45"/>
      <c r="BN267" s="45"/>
      <c r="BO267" s="45"/>
      <c r="BP267" s="45"/>
      <c r="BQ267" s="45"/>
      <c r="BR267" s="45"/>
      <c r="BS267" s="45"/>
      <c r="BT267" s="45"/>
      <c r="BU267" s="45"/>
      <c r="BV267" s="45"/>
      <c r="BW267" s="45"/>
      <c r="BX267" s="45"/>
      <c r="BY267" s="45"/>
      <c r="BZ267" s="45"/>
      <c r="CA267" s="45"/>
      <c r="CB267" s="45"/>
      <c r="CC267" s="45"/>
      <c r="CD267" s="45"/>
      <c r="CE267" s="45"/>
      <c r="CF267" s="45"/>
      <c r="CG267" s="45"/>
      <c r="CH267" s="45"/>
      <c r="CI267" s="45"/>
      <c r="CJ267" s="45"/>
      <c r="CK267" s="45"/>
      <c r="CL267" s="45"/>
      <c r="CM267" s="45"/>
      <c r="CN267" s="45"/>
      <c r="CO267" s="45"/>
      <c r="CP267" s="45"/>
      <c r="CQ267" s="45"/>
    </row>
    <row r="268" spans="1:95" hidden="1" x14ac:dyDescent="0.25">
      <c r="A268" s="5" t="str">
        <f>B268&amp;D268</f>
        <v>COGBIODIESEL</v>
      </c>
      <c r="B268" t="s">
        <v>123</v>
      </c>
      <c r="C268" t="str">
        <f>VLOOKUP($B268,'Lookup codes'!$A:$C,2,FALSE)</f>
        <v>Congo Republic</v>
      </c>
      <c r="D268" t="s">
        <v>630</v>
      </c>
      <c r="E268" t="str">
        <f>VLOOKUP(D268,'Lookup codes'!R:S,2,FALSE)</f>
        <v>Biodiesel</v>
      </c>
      <c r="F268" t="s">
        <v>794</v>
      </c>
      <c r="G268" t="s">
        <v>528</v>
      </c>
      <c r="H268" s="45">
        <f>SUMIFS('IEA production stats by year'!Q:Q,'IEA production stats by year'!$E:$E,$D268,'IEA production stats by year'!$B:$B,$B268)</f>
        <v>0</v>
      </c>
      <c r="I268" s="45">
        <f>SUMIFS('IEA production stats by year'!R:R,'IEA production stats by year'!$E:$E,$D268,'IEA production stats by year'!$B:$B,$B268)</f>
        <v>0</v>
      </c>
      <c r="J268" s="45">
        <f>SUMIFS('IEA production stats by year'!S:S,'IEA production stats by year'!$E:$E,$D268,'IEA production stats by year'!$B:$B,$B268)</f>
        <v>0</v>
      </c>
      <c r="K268" s="45">
        <f>SUMIFS('IEA production stats by year'!T:T,'IEA production stats by year'!$E:$E,$D268,'IEA production stats by year'!$B:$B,$B268)</f>
        <v>0</v>
      </c>
      <c r="L268" s="45">
        <f>SUMIFS('IEA production stats by year'!U:U,'IEA production stats by year'!$E:$E,$D268,'IEA production stats by year'!$B:$B,$B268)</f>
        <v>0</v>
      </c>
      <c r="M268" s="45">
        <f>SUMIFS('IEA production stats by year'!V:V,'IEA production stats by year'!$E:$E,$D268,'IEA production stats by year'!$B:$B,$B268)</f>
        <v>0</v>
      </c>
      <c r="N268" s="45">
        <f>SUMIFS('IEA production stats by year'!W:W,'IEA production stats by year'!$E:$E,$D268,'IEA production stats by year'!$B:$B,$B268)</f>
        <v>0</v>
      </c>
      <c r="O268" s="45">
        <f>SUMIFS('IEA production stats by year'!X:X,'IEA production stats by year'!$E:$E,$D268,'IEA production stats by year'!$B:$B,$B268)</f>
        <v>0</v>
      </c>
      <c r="P268" s="45">
        <f>SUMIFS('IEA production stats by year'!Y:Y,'IEA production stats by year'!$E:$E,$D268,'IEA production stats by year'!$B:$B,$B268)</f>
        <v>0</v>
      </c>
      <c r="Q268" s="45">
        <f>SUMIFS('IEA production stats by year'!Z:Z,'IEA production stats by year'!$E:$E,$D268,'IEA production stats by year'!$B:$B,$B268)</f>
        <v>0</v>
      </c>
      <c r="R268" s="45">
        <f>SUMIFS('IEA production stats by year'!AA:AA,'IEA production stats by year'!$E:$E,$D268,'IEA production stats by year'!$B:$B,$B268)</f>
        <v>0</v>
      </c>
      <c r="S268" s="45">
        <f>SUMIFS('IEA production stats by year'!AB:AB,'IEA production stats by year'!$E:$E,$D268,'IEA production stats by year'!$B:$B,$B268)</f>
        <v>0</v>
      </c>
      <c r="T268" s="45">
        <f>SUMIFS('IEA production stats by year'!AC:AC,'IEA production stats by year'!$E:$E,$D268,'IEA production stats by year'!$B:$B,$B268)</f>
        <v>0</v>
      </c>
      <c r="U268" s="45">
        <f>SUMIFS('IEA production stats by year'!AD:AD,'IEA production stats by year'!$E:$E,$D268,'IEA production stats by year'!$B:$B,$B268)</f>
        <v>0</v>
      </c>
      <c r="V268" s="45">
        <f>SUMIFS('IEA production stats by year'!AE:AE,'IEA production stats by year'!$E:$E,$D268,'IEA production stats by year'!$B:$B,$B268)</f>
        <v>0</v>
      </c>
      <c r="W268" s="45">
        <f>SUMIFS('IEA production stats by year'!AF:AF,'IEA production stats by year'!$E:$E,$D268,'IEA production stats by year'!$B:$B,$B268)</f>
        <v>0</v>
      </c>
      <c r="X268" s="45">
        <f>SUMIFS('IEA production stats by year'!AG:AG,'IEA production stats by year'!$E:$E,$D268,'IEA production stats by year'!$B:$B,$B268)</f>
        <v>0</v>
      </c>
      <c r="Y268" s="45">
        <f>SUMIFS('IEA production stats by year'!AH:AH,'IEA production stats by year'!$E:$E,$D268,'IEA production stats by year'!$B:$B,$B268)</f>
        <v>0</v>
      </c>
      <c r="Z268" s="45">
        <f>SUMIFS('IEA production stats by year'!AI:AI,'IEA production stats by year'!$E:$E,$D268,'IEA production stats by year'!$B:$B,$B268)</f>
        <v>0</v>
      </c>
      <c r="AA268" s="45">
        <f>SUMIFS('IEA production stats by year'!AJ:AJ,'IEA production stats by year'!$E:$E,$D268,'IEA production stats by year'!$B:$B,$B268)</f>
        <v>0</v>
      </c>
      <c r="AB268" s="45">
        <f>SUMIFS('IEA production stats by year'!AK:AK,'IEA production stats by year'!$E:$E,$D268,'IEA production stats by year'!$B:$B,$B268)</f>
        <v>0</v>
      </c>
      <c r="AC268" s="45">
        <f>SUMIFS('IEA production stats by year'!AL:AL,'IEA production stats by year'!$E:$E,$D268,'IEA production stats by year'!$B:$B,$B268)</f>
        <v>0</v>
      </c>
      <c r="AD268" s="45"/>
      <c r="AE268" s="45"/>
      <c r="AF268" s="45"/>
      <c r="AG268" s="45"/>
      <c r="AH268" s="45"/>
      <c r="AI268" s="45"/>
      <c r="AJ268" s="45"/>
      <c r="AK268" s="45"/>
      <c r="AL268" s="45"/>
      <c r="AM268" s="45"/>
      <c r="AN268" s="45"/>
      <c r="AO268" s="45"/>
      <c r="AP268" s="45"/>
      <c r="AQ268" s="45"/>
      <c r="AR268" s="45"/>
      <c r="AS268" s="45"/>
      <c r="AT268" s="45"/>
      <c r="AU268" s="45"/>
      <c r="AV268" s="45"/>
      <c r="AW268" s="45"/>
      <c r="AX268" s="45"/>
      <c r="AY268" s="45"/>
      <c r="AZ268" s="45"/>
      <c r="BA268" s="45"/>
      <c r="BB268" s="45"/>
      <c r="BC268" s="45"/>
      <c r="BD268" s="45"/>
      <c r="BE268" s="45"/>
      <c r="BF268" s="45"/>
      <c r="BG268" s="45"/>
      <c r="BH268" s="45"/>
      <c r="BI268" s="45"/>
      <c r="BJ268" s="45"/>
      <c r="BK268" s="45"/>
      <c r="BL268" s="45"/>
      <c r="BM268" s="45"/>
      <c r="BN268" s="45"/>
      <c r="BO268" s="45"/>
      <c r="BP268" s="45"/>
      <c r="BQ268" s="45"/>
      <c r="BR268" s="45"/>
      <c r="BS268" s="45"/>
      <c r="BT268" s="45"/>
      <c r="BU268" s="45"/>
      <c r="BV268" s="45"/>
      <c r="BW268" s="45"/>
      <c r="BX268" s="45"/>
      <c r="BY268" s="45"/>
      <c r="BZ268" s="45"/>
      <c r="CA268" s="45"/>
      <c r="CB268" s="45"/>
      <c r="CC268" s="45"/>
      <c r="CD268" s="45"/>
      <c r="CE268" s="45"/>
      <c r="CF268" s="45"/>
      <c r="CG268" s="45"/>
      <c r="CH268" s="45"/>
      <c r="CI268" s="45"/>
      <c r="CJ268" s="45"/>
      <c r="CK268" s="45"/>
      <c r="CL268" s="45"/>
      <c r="CM268" s="45"/>
      <c r="CN268" s="45"/>
      <c r="CO268" s="45"/>
      <c r="CP268" s="45"/>
      <c r="CQ268" s="45"/>
    </row>
    <row r="269" spans="1:95" hidden="1" x14ac:dyDescent="0.25">
      <c r="A269" s="5" t="str">
        <f>B269&amp;D269</f>
        <v>COGOBIOLIQ</v>
      </c>
      <c r="B269" t="s">
        <v>123</v>
      </c>
      <c r="C269" t="str">
        <f>VLOOKUP($B269,'Lookup codes'!$A:$C,2,FALSE)</f>
        <v>Congo Republic</v>
      </c>
      <c r="D269" t="s">
        <v>632</v>
      </c>
      <c r="E269" t="str">
        <f>VLOOKUP(D269,'Lookup codes'!R:S,2,FALSE)</f>
        <v>Other Liquid Biofuels</v>
      </c>
      <c r="F269" t="s">
        <v>794</v>
      </c>
      <c r="G269" t="s">
        <v>528</v>
      </c>
      <c r="H269" s="45">
        <f>SUMIFS('IEA production stats by year'!Q:Q,'IEA production stats by year'!$E:$E,$D269,'IEA production stats by year'!$B:$B,$B269)</f>
        <v>0</v>
      </c>
      <c r="I269" s="45">
        <f>SUMIFS('IEA production stats by year'!R:R,'IEA production stats by year'!$E:$E,$D269,'IEA production stats by year'!$B:$B,$B269)</f>
        <v>0</v>
      </c>
      <c r="J269" s="45">
        <f>SUMIFS('IEA production stats by year'!S:S,'IEA production stats by year'!$E:$E,$D269,'IEA production stats by year'!$B:$B,$B269)</f>
        <v>0</v>
      </c>
      <c r="K269" s="45">
        <f>SUMIFS('IEA production stats by year'!T:T,'IEA production stats by year'!$E:$E,$D269,'IEA production stats by year'!$B:$B,$B269)</f>
        <v>0</v>
      </c>
      <c r="L269" s="45">
        <f>SUMIFS('IEA production stats by year'!U:U,'IEA production stats by year'!$E:$E,$D269,'IEA production stats by year'!$B:$B,$B269)</f>
        <v>0</v>
      </c>
      <c r="M269" s="45">
        <f>SUMIFS('IEA production stats by year'!V:V,'IEA production stats by year'!$E:$E,$D269,'IEA production stats by year'!$B:$B,$B269)</f>
        <v>0</v>
      </c>
      <c r="N269" s="45">
        <f>SUMIFS('IEA production stats by year'!W:W,'IEA production stats by year'!$E:$E,$D269,'IEA production stats by year'!$B:$B,$B269)</f>
        <v>0</v>
      </c>
      <c r="O269" s="45">
        <f>SUMIFS('IEA production stats by year'!X:X,'IEA production stats by year'!$E:$E,$D269,'IEA production stats by year'!$B:$B,$B269)</f>
        <v>0</v>
      </c>
      <c r="P269" s="45">
        <f>SUMIFS('IEA production stats by year'!Y:Y,'IEA production stats by year'!$E:$E,$D269,'IEA production stats by year'!$B:$B,$B269)</f>
        <v>0</v>
      </c>
      <c r="Q269" s="45">
        <f>SUMIFS('IEA production stats by year'!Z:Z,'IEA production stats by year'!$E:$E,$D269,'IEA production stats by year'!$B:$B,$B269)</f>
        <v>0</v>
      </c>
      <c r="R269" s="45">
        <f>SUMIFS('IEA production stats by year'!AA:AA,'IEA production stats by year'!$E:$E,$D269,'IEA production stats by year'!$B:$B,$B269)</f>
        <v>0</v>
      </c>
      <c r="S269" s="45">
        <f>SUMIFS('IEA production stats by year'!AB:AB,'IEA production stats by year'!$E:$E,$D269,'IEA production stats by year'!$B:$B,$B269)</f>
        <v>0</v>
      </c>
      <c r="T269" s="45">
        <f>SUMIFS('IEA production stats by year'!AC:AC,'IEA production stats by year'!$E:$E,$D269,'IEA production stats by year'!$B:$B,$B269)</f>
        <v>0</v>
      </c>
      <c r="U269" s="45">
        <f>SUMIFS('IEA production stats by year'!AD:AD,'IEA production stats by year'!$E:$E,$D269,'IEA production stats by year'!$B:$B,$B269)</f>
        <v>0</v>
      </c>
      <c r="V269" s="45">
        <f>SUMIFS('IEA production stats by year'!AE:AE,'IEA production stats by year'!$E:$E,$D269,'IEA production stats by year'!$B:$B,$B269)</f>
        <v>0</v>
      </c>
      <c r="W269" s="45">
        <f>SUMIFS('IEA production stats by year'!AF:AF,'IEA production stats by year'!$E:$E,$D269,'IEA production stats by year'!$B:$B,$B269)</f>
        <v>0</v>
      </c>
      <c r="X269" s="45">
        <f>SUMIFS('IEA production stats by year'!AG:AG,'IEA production stats by year'!$E:$E,$D269,'IEA production stats by year'!$B:$B,$B269)</f>
        <v>0</v>
      </c>
      <c r="Y269" s="45">
        <f>SUMIFS('IEA production stats by year'!AH:AH,'IEA production stats by year'!$E:$E,$D269,'IEA production stats by year'!$B:$B,$B269)</f>
        <v>0</v>
      </c>
      <c r="Z269" s="45">
        <f>SUMIFS('IEA production stats by year'!AI:AI,'IEA production stats by year'!$E:$E,$D269,'IEA production stats by year'!$B:$B,$B269)</f>
        <v>0</v>
      </c>
      <c r="AA269" s="45">
        <f>SUMIFS('IEA production stats by year'!AJ:AJ,'IEA production stats by year'!$E:$E,$D269,'IEA production stats by year'!$B:$B,$B269)</f>
        <v>0</v>
      </c>
      <c r="AB269" s="45">
        <f>SUMIFS('IEA production stats by year'!AK:AK,'IEA production stats by year'!$E:$E,$D269,'IEA production stats by year'!$B:$B,$B269)</f>
        <v>0</v>
      </c>
      <c r="AC269" s="45">
        <f>SUMIFS('IEA production stats by year'!AL:AL,'IEA production stats by year'!$E:$E,$D269,'IEA production stats by year'!$B:$B,$B269)</f>
        <v>0</v>
      </c>
      <c r="AD269" s="45"/>
      <c r="AE269" s="45"/>
      <c r="AF269" s="45"/>
      <c r="AG269" s="45"/>
      <c r="AH269" s="45"/>
      <c r="AI269" s="45"/>
      <c r="AJ269" s="45"/>
      <c r="AK269" s="45"/>
      <c r="AL269" s="45"/>
      <c r="AM269" s="45"/>
      <c r="AN269" s="45"/>
      <c r="AO269" s="45"/>
      <c r="AP269" s="45"/>
      <c r="AQ269" s="45"/>
      <c r="AR269" s="45"/>
      <c r="AS269" s="45"/>
      <c r="AT269" s="45"/>
      <c r="AU269" s="45"/>
      <c r="AV269" s="45"/>
      <c r="AW269" s="45"/>
      <c r="AX269" s="45"/>
      <c r="AY269" s="45"/>
      <c r="AZ269" s="45"/>
      <c r="BA269" s="45"/>
      <c r="BB269" s="45"/>
      <c r="BC269" s="45"/>
      <c r="BD269" s="45"/>
      <c r="BE269" s="45"/>
      <c r="BF269" s="45"/>
      <c r="BG269" s="45"/>
      <c r="BH269" s="45"/>
      <c r="BI269" s="45"/>
      <c r="BJ269" s="45"/>
      <c r="BK269" s="45"/>
      <c r="BL269" s="45"/>
      <c r="BM269" s="45"/>
      <c r="BN269" s="45"/>
      <c r="BO269" s="45"/>
      <c r="BP269" s="45"/>
      <c r="BQ269" s="45"/>
      <c r="BR269" s="45"/>
      <c r="BS269" s="45"/>
      <c r="BT269" s="45"/>
      <c r="BU269" s="45"/>
      <c r="BV269" s="45"/>
      <c r="BW269" s="45"/>
      <c r="BX269" s="45"/>
      <c r="BY269" s="45"/>
      <c r="BZ269" s="45"/>
      <c r="CA269" s="45"/>
      <c r="CB269" s="45"/>
      <c r="CC269" s="45"/>
      <c r="CD269" s="45"/>
      <c r="CE269" s="45"/>
      <c r="CF269" s="45"/>
      <c r="CG269" s="45"/>
      <c r="CH269" s="45"/>
      <c r="CI269" s="45"/>
      <c r="CJ269" s="45"/>
      <c r="CK269" s="45"/>
      <c r="CL269" s="45"/>
      <c r="CM269" s="45"/>
      <c r="CN269" s="45"/>
      <c r="CO269" s="45"/>
      <c r="CP269" s="45"/>
      <c r="CQ269" s="45"/>
    </row>
    <row r="270" spans="1:95" hidden="1" x14ac:dyDescent="0.25">
      <c r="A270" s="5" t="str">
        <f>B270&amp;D270</f>
        <v>COGPRIMSBIO</v>
      </c>
      <c r="B270" t="s">
        <v>123</v>
      </c>
      <c r="C270" t="str">
        <f>VLOOKUP($B270,'Lookup codes'!$A:$C,2,FALSE)</f>
        <v>Congo Republic</v>
      </c>
      <c r="D270" t="s">
        <v>634</v>
      </c>
      <c r="E270" t="str">
        <f>VLOOKUP(D270,'Lookup codes'!R:S,2,FALSE)</f>
        <v>Solid Biofuel excluding charcoal</v>
      </c>
      <c r="F270" t="s">
        <v>794</v>
      </c>
      <c r="G270" t="s">
        <v>528</v>
      </c>
      <c r="H270" s="45">
        <f>SUMIFS('IEA production stats by year'!Q:Q,'IEA production stats by year'!$E:$E,$D270,'IEA production stats by year'!$B:$B,$B270)</f>
        <v>19924.997899999998</v>
      </c>
      <c r="I270" s="45">
        <f>SUMIFS('IEA production stats by year'!R:R,'IEA production stats by year'!$E:$E,$D270,'IEA production stats by year'!$B:$B,$B270)</f>
        <v>21261.0016</v>
      </c>
      <c r="J270" s="45">
        <f>SUMIFS('IEA production stats by year'!S:S,'IEA production stats by year'!$E:$E,$D270,'IEA production stats by year'!$B:$B,$B270)</f>
        <v>22687.000599999999</v>
      </c>
      <c r="K270" s="45">
        <f>SUMIFS('IEA production stats by year'!T:T,'IEA production stats by year'!$E:$E,$D270,'IEA production stats by year'!$B:$B,$B270)</f>
        <v>24209.999299999999</v>
      </c>
      <c r="L270" s="45">
        <f>SUMIFS('IEA production stats by year'!U:U,'IEA production stats by year'!$E:$E,$D270,'IEA production stats by year'!$B:$B,$B270)</f>
        <v>25834.000400000001</v>
      </c>
      <c r="M270" s="45">
        <f>SUMIFS('IEA production stats by year'!V:V,'IEA production stats by year'!$E:$E,$D270,'IEA production stats by year'!$B:$B,$B270)</f>
        <v>27567.000700000001</v>
      </c>
      <c r="N270" s="45">
        <f>SUMIFS('IEA production stats by year'!W:W,'IEA production stats by year'!$E:$E,$D270,'IEA production stats by year'!$B:$B,$B270)</f>
        <v>39372.001499999998</v>
      </c>
      <c r="O270" s="45">
        <f>SUMIFS('IEA production stats by year'!X:X,'IEA production stats by year'!$E:$E,$D270,'IEA production stats by year'!$B:$B,$B270)</f>
        <v>31390.0013</v>
      </c>
      <c r="P270" s="45">
        <f>SUMIFS('IEA production stats by year'!Y:Y,'IEA production stats by year'!$E:$E,$D270,'IEA production stats by year'!$B:$B,$B270)</f>
        <v>33495.999400000001</v>
      </c>
      <c r="Q270" s="45">
        <f>SUMIFS('IEA production stats by year'!Z:Z,'IEA production stats by year'!$E:$E,$D270,'IEA production stats by year'!$B:$B,$B270)</f>
        <v>35743.000500000002</v>
      </c>
      <c r="R270" s="45">
        <f>SUMIFS('IEA production stats by year'!AA:AA,'IEA production stats by year'!$E:$E,$D270,'IEA production stats by year'!$B:$B,$B270)</f>
        <v>38140.998599999999</v>
      </c>
      <c r="S270" s="45">
        <f>SUMIFS('IEA production stats by year'!AB:AB,'IEA production stats by year'!$E:$E,$D270,'IEA production stats by year'!$B:$B,$B270)</f>
        <v>56341.001400000001</v>
      </c>
      <c r="T270" s="45">
        <f>SUMIFS('IEA production stats by year'!AC:AC,'IEA production stats by year'!$E:$E,$D270,'IEA production stats by year'!$B:$B,$B270)</f>
        <v>59072.000800000002</v>
      </c>
      <c r="U270" s="45">
        <f>SUMIFS('IEA production stats by year'!AD:AD,'IEA production stats by year'!$E:$E,$D270,'IEA production stats by year'!$B:$B,$B270)</f>
        <v>60552.001100000001</v>
      </c>
      <c r="V270" s="45">
        <f>SUMIFS('IEA production stats by year'!AE:AE,'IEA production stats by year'!$E:$E,$D270,'IEA production stats by year'!$B:$B,$B270)</f>
        <v>62045.001400000001</v>
      </c>
      <c r="W270" s="45">
        <f>SUMIFS('IEA production stats by year'!AF:AF,'IEA production stats by year'!$E:$E,$D270,'IEA production stats by year'!$B:$B,$B270)</f>
        <v>62781.9997</v>
      </c>
      <c r="X270" s="45">
        <f>SUMIFS('IEA production stats by year'!AG:AG,'IEA production stats by year'!$E:$E,$D270,'IEA production stats by year'!$B:$B,$B270)</f>
        <v>64745.998200000002</v>
      </c>
      <c r="Y270" s="45">
        <f>SUMIFS('IEA production stats by year'!AH:AH,'IEA production stats by year'!$E:$E,$D270,'IEA production stats by year'!$B:$B,$B270)</f>
        <v>66826.955100000006</v>
      </c>
      <c r="Z270" s="45">
        <f>SUMIFS('IEA production stats by year'!AI:AI,'IEA production stats by year'!$E:$E,$D270,'IEA production stats by year'!$B:$B,$B270)</f>
        <v>67773.314199999993</v>
      </c>
      <c r="AA270" s="45">
        <f>SUMIFS('IEA production stats by year'!AJ:AJ,'IEA production stats by year'!$E:$E,$D270,'IEA production stats by year'!$B:$B,$B270)</f>
        <v>68734.193199999994</v>
      </c>
      <c r="AB270" s="45">
        <f>SUMIFS('IEA production stats by year'!AK:AK,'IEA production stats by year'!$E:$E,$D270,'IEA production stats by year'!$B:$B,$B270)</f>
        <v>69709.813899999994</v>
      </c>
      <c r="AC270" s="45">
        <f>SUMIFS('IEA production stats by year'!AL:AL,'IEA production stats by year'!$E:$E,$D270,'IEA production stats by year'!$B:$B,$B270)</f>
        <v>0</v>
      </c>
      <c r="AD270" s="45"/>
      <c r="AE270" s="45"/>
      <c r="AF270" s="45"/>
      <c r="AG270" s="45"/>
      <c r="AH270" s="45"/>
      <c r="AI270" s="45"/>
      <c r="AJ270" s="45"/>
      <c r="AK270" s="45"/>
      <c r="AL270" s="45"/>
      <c r="AM270" s="45"/>
      <c r="AN270" s="45"/>
      <c r="AO270" s="45"/>
      <c r="AP270" s="45"/>
      <c r="AQ270" s="45"/>
      <c r="AR270" s="45"/>
      <c r="AS270" s="45"/>
      <c r="AT270" s="45"/>
      <c r="AU270" s="45"/>
      <c r="AV270" s="45"/>
      <c r="AW270" s="45"/>
      <c r="AX270" s="45"/>
      <c r="AY270" s="45"/>
      <c r="AZ270" s="45"/>
      <c r="BA270" s="45"/>
      <c r="BB270" s="45"/>
      <c r="BC270" s="45"/>
      <c r="BD270" s="45"/>
      <c r="BE270" s="45"/>
      <c r="BF270" s="45"/>
      <c r="BG270" s="45"/>
      <c r="BH270" s="45"/>
      <c r="BI270" s="45"/>
      <c r="BJ270" s="45"/>
      <c r="BK270" s="45"/>
      <c r="BL270" s="45"/>
      <c r="BM270" s="45"/>
      <c r="BN270" s="45"/>
      <c r="BO270" s="45"/>
      <c r="BP270" s="45"/>
      <c r="BQ270" s="45"/>
      <c r="BR270" s="45"/>
      <c r="BS270" s="45"/>
      <c r="BT270" s="45"/>
      <c r="BU270" s="45"/>
      <c r="BV270" s="45"/>
      <c r="BW270" s="45"/>
      <c r="BX270" s="45"/>
      <c r="BY270" s="45"/>
      <c r="BZ270" s="45"/>
      <c r="CA270" s="45"/>
      <c r="CB270" s="45"/>
      <c r="CC270" s="45"/>
      <c r="CD270" s="45"/>
      <c r="CE270" s="45"/>
      <c r="CF270" s="45"/>
      <c r="CG270" s="45"/>
      <c r="CH270" s="45"/>
      <c r="CI270" s="45"/>
      <c r="CJ270" s="45"/>
      <c r="CK270" s="45"/>
      <c r="CL270" s="45"/>
      <c r="CM270" s="45"/>
      <c r="CN270" s="45"/>
      <c r="CO270" s="45"/>
      <c r="CP270" s="45"/>
      <c r="CQ270" s="45"/>
    </row>
    <row r="271" spans="1:95" hidden="1" x14ac:dyDescent="0.25">
      <c r="A271" s="5" t="str">
        <f>B271&amp;D271</f>
        <v>COGBIOGASES</v>
      </c>
      <c r="B271" t="s">
        <v>123</v>
      </c>
      <c r="C271" t="str">
        <f>VLOOKUP($B271,'Lookup codes'!$A:$C,2,FALSE)</f>
        <v>Congo Republic</v>
      </c>
      <c r="D271" t="s">
        <v>636</v>
      </c>
      <c r="E271" t="str">
        <f>VLOOKUP(D271,'Lookup codes'!R:S,2,FALSE)</f>
        <v>Biogases</v>
      </c>
      <c r="F271" t="s">
        <v>794</v>
      </c>
      <c r="G271" t="s">
        <v>528</v>
      </c>
      <c r="H271" s="45">
        <f>SUMIFS('IEA production stats by year'!Q:Q,'IEA production stats by year'!$E:$E,$D271,'IEA production stats by year'!$B:$B,$B271)</f>
        <v>0</v>
      </c>
      <c r="I271" s="45">
        <f>SUMIFS('IEA production stats by year'!R:R,'IEA production stats by year'!$E:$E,$D271,'IEA production stats by year'!$B:$B,$B271)</f>
        <v>0</v>
      </c>
      <c r="J271" s="45">
        <f>SUMIFS('IEA production stats by year'!S:S,'IEA production stats by year'!$E:$E,$D271,'IEA production stats by year'!$B:$B,$B271)</f>
        <v>0</v>
      </c>
      <c r="K271" s="45">
        <f>SUMIFS('IEA production stats by year'!T:T,'IEA production stats by year'!$E:$E,$D271,'IEA production stats by year'!$B:$B,$B271)</f>
        <v>0</v>
      </c>
      <c r="L271" s="45">
        <f>SUMIFS('IEA production stats by year'!U:U,'IEA production stats by year'!$E:$E,$D271,'IEA production stats by year'!$B:$B,$B271)</f>
        <v>0</v>
      </c>
      <c r="M271" s="45">
        <f>SUMIFS('IEA production stats by year'!V:V,'IEA production stats by year'!$E:$E,$D271,'IEA production stats by year'!$B:$B,$B271)</f>
        <v>0</v>
      </c>
      <c r="N271" s="45">
        <f>SUMIFS('IEA production stats by year'!W:W,'IEA production stats by year'!$E:$E,$D271,'IEA production stats by year'!$B:$B,$B271)</f>
        <v>0</v>
      </c>
      <c r="O271" s="45">
        <f>SUMIFS('IEA production stats by year'!X:X,'IEA production stats by year'!$E:$E,$D271,'IEA production stats by year'!$B:$B,$B271)</f>
        <v>0</v>
      </c>
      <c r="P271" s="45">
        <f>SUMIFS('IEA production stats by year'!Y:Y,'IEA production stats by year'!$E:$E,$D271,'IEA production stats by year'!$B:$B,$B271)</f>
        <v>0</v>
      </c>
      <c r="Q271" s="45">
        <f>SUMIFS('IEA production stats by year'!Z:Z,'IEA production stats by year'!$E:$E,$D271,'IEA production stats by year'!$B:$B,$B271)</f>
        <v>0</v>
      </c>
      <c r="R271" s="45">
        <f>SUMIFS('IEA production stats by year'!AA:AA,'IEA production stats by year'!$E:$E,$D271,'IEA production stats by year'!$B:$B,$B271)</f>
        <v>0</v>
      </c>
      <c r="S271" s="45">
        <f>SUMIFS('IEA production stats by year'!AB:AB,'IEA production stats by year'!$E:$E,$D271,'IEA production stats by year'!$B:$B,$B271)</f>
        <v>0</v>
      </c>
      <c r="T271" s="45">
        <f>SUMIFS('IEA production stats by year'!AC:AC,'IEA production stats by year'!$E:$E,$D271,'IEA production stats by year'!$B:$B,$B271)</f>
        <v>0</v>
      </c>
      <c r="U271" s="45">
        <f>SUMIFS('IEA production stats by year'!AD:AD,'IEA production stats by year'!$E:$E,$D271,'IEA production stats by year'!$B:$B,$B271)</f>
        <v>0</v>
      </c>
      <c r="V271" s="45">
        <f>SUMIFS('IEA production stats by year'!AE:AE,'IEA production stats by year'!$E:$E,$D271,'IEA production stats by year'!$B:$B,$B271)</f>
        <v>0</v>
      </c>
      <c r="W271" s="45">
        <f>SUMIFS('IEA production stats by year'!AF:AF,'IEA production stats by year'!$E:$E,$D271,'IEA production stats by year'!$B:$B,$B271)</f>
        <v>0</v>
      </c>
      <c r="X271" s="45">
        <f>SUMIFS('IEA production stats by year'!AG:AG,'IEA production stats by year'!$E:$E,$D271,'IEA production stats by year'!$B:$B,$B271)</f>
        <v>0</v>
      </c>
      <c r="Y271" s="45">
        <f>SUMIFS('IEA production stats by year'!AH:AH,'IEA production stats by year'!$E:$E,$D271,'IEA production stats by year'!$B:$B,$B271)</f>
        <v>0</v>
      </c>
      <c r="Z271" s="45">
        <f>SUMIFS('IEA production stats by year'!AI:AI,'IEA production stats by year'!$E:$E,$D271,'IEA production stats by year'!$B:$B,$B271)</f>
        <v>0</v>
      </c>
      <c r="AA271" s="45">
        <f>SUMIFS('IEA production stats by year'!AJ:AJ,'IEA production stats by year'!$E:$E,$D271,'IEA production stats by year'!$B:$B,$B271)</f>
        <v>0</v>
      </c>
      <c r="AB271" s="45">
        <f>SUMIFS('IEA production stats by year'!AK:AK,'IEA production stats by year'!$E:$E,$D271,'IEA production stats by year'!$B:$B,$B271)</f>
        <v>0</v>
      </c>
      <c r="AC271" s="45">
        <f>SUMIFS('IEA production stats by year'!AL:AL,'IEA production stats by year'!$E:$E,$D271,'IEA production stats by year'!$B:$B,$B271)</f>
        <v>0</v>
      </c>
      <c r="AD271" s="45"/>
      <c r="AE271" s="45"/>
      <c r="AF271" s="45"/>
      <c r="AG271" s="45"/>
      <c r="AH271" s="45"/>
      <c r="AI271" s="45"/>
      <c r="AJ271" s="45"/>
      <c r="AK271" s="45"/>
      <c r="AL271" s="45"/>
      <c r="AM271" s="45"/>
      <c r="AN271" s="45"/>
      <c r="AO271" s="45"/>
      <c r="AP271" s="45"/>
      <c r="AQ271" s="45"/>
      <c r="AR271" s="45"/>
      <c r="AS271" s="45"/>
      <c r="AT271" s="45"/>
      <c r="AU271" s="45"/>
      <c r="AV271" s="45"/>
      <c r="AW271" s="45"/>
      <c r="AX271" s="45"/>
      <c r="AY271" s="45"/>
      <c r="AZ271" s="45"/>
      <c r="BA271" s="45"/>
      <c r="BB271" s="45"/>
      <c r="BC271" s="45"/>
      <c r="BD271" s="45"/>
      <c r="BE271" s="45"/>
      <c r="BF271" s="45"/>
      <c r="BG271" s="45"/>
      <c r="BH271" s="45"/>
      <c r="BI271" s="45"/>
      <c r="BJ271" s="45"/>
      <c r="BK271" s="45"/>
      <c r="BL271" s="45"/>
      <c r="BM271" s="45"/>
      <c r="BN271" s="45"/>
      <c r="BO271" s="45"/>
      <c r="BP271" s="45"/>
      <c r="BQ271" s="45"/>
      <c r="BR271" s="45"/>
      <c r="BS271" s="45"/>
      <c r="BT271" s="45"/>
      <c r="BU271" s="45"/>
      <c r="BV271" s="45"/>
      <c r="BW271" s="45"/>
      <c r="BX271" s="45"/>
      <c r="BY271" s="45"/>
      <c r="BZ271" s="45"/>
      <c r="CA271" s="45"/>
      <c r="CB271" s="45"/>
      <c r="CC271" s="45"/>
      <c r="CD271" s="45"/>
      <c r="CE271" s="45"/>
      <c r="CF271" s="45"/>
      <c r="CG271" s="45"/>
      <c r="CH271" s="45"/>
      <c r="CI271" s="45"/>
      <c r="CJ271" s="45"/>
      <c r="CK271" s="45"/>
      <c r="CL271" s="45"/>
      <c r="CM271" s="45"/>
      <c r="CN271" s="45"/>
      <c r="CO271" s="45"/>
      <c r="CP271" s="45"/>
      <c r="CQ271" s="45"/>
    </row>
    <row r="272" spans="1:95" hidden="1" x14ac:dyDescent="0.25">
      <c r="A272" s="5" t="str">
        <f>B272&amp;D272</f>
        <v>COGBIOJETKERO</v>
      </c>
      <c r="B272" t="s">
        <v>123</v>
      </c>
      <c r="C272" t="str">
        <f>VLOOKUP($B272,'Lookup codes'!$A:$C,2,FALSE)</f>
        <v>Congo Republic</v>
      </c>
      <c r="D272" t="s">
        <v>638</v>
      </c>
      <c r="E272" t="str">
        <f>VLOOKUP(D272,'Lookup codes'!R:S,2,FALSE)</f>
        <v>Bio Jet Kerosene</v>
      </c>
      <c r="F272" t="s">
        <v>794</v>
      </c>
      <c r="G272" t="s">
        <v>528</v>
      </c>
      <c r="H272" s="45">
        <f>SUMIFS('IEA production stats by year'!Q:Q,'IEA production stats by year'!$E:$E,$D272,'IEA production stats by year'!$B:$B,$B272)</f>
        <v>0</v>
      </c>
      <c r="I272" s="45">
        <f>SUMIFS('IEA production stats by year'!R:R,'IEA production stats by year'!$E:$E,$D272,'IEA production stats by year'!$B:$B,$B272)</f>
        <v>0</v>
      </c>
      <c r="J272" s="45">
        <f>SUMIFS('IEA production stats by year'!S:S,'IEA production stats by year'!$E:$E,$D272,'IEA production stats by year'!$B:$B,$B272)</f>
        <v>0</v>
      </c>
      <c r="K272" s="45">
        <f>SUMIFS('IEA production stats by year'!T:T,'IEA production stats by year'!$E:$E,$D272,'IEA production stats by year'!$B:$B,$B272)</f>
        <v>0</v>
      </c>
      <c r="L272" s="45">
        <f>SUMIFS('IEA production stats by year'!U:U,'IEA production stats by year'!$E:$E,$D272,'IEA production stats by year'!$B:$B,$B272)</f>
        <v>0</v>
      </c>
      <c r="M272" s="45">
        <f>SUMIFS('IEA production stats by year'!V:V,'IEA production stats by year'!$E:$E,$D272,'IEA production stats by year'!$B:$B,$B272)</f>
        <v>0</v>
      </c>
      <c r="N272" s="45">
        <f>SUMIFS('IEA production stats by year'!W:W,'IEA production stats by year'!$E:$E,$D272,'IEA production stats by year'!$B:$B,$B272)</f>
        <v>0</v>
      </c>
      <c r="O272" s="45">
        <f>SUMIFS('IEA production stats by year'!X:X,'IEA production stats by year'!$E:$E,$D272,'IEA production stats by year'!$B:$B,$B272)</f>
        <v>0</v>
      </c>
      <c r="P272" s="45">
        <f>SUMIFS('IEA production stats by year'!Y:Y,'IEA production stats by year'!$E:$E,$D272,'IEA production stats by year'!$B:$B,$B272)</f>
        <v>0</v>
      </c>
      <c r="Q272" s="45">
        <f>SUMIFS('IEA production stats by year'!Z:Z,'IEA production stats by year'!$E:$E,$D272,'IEA production stats by year'!$B:$B,$B272)</f>
        <v>0</v>
      </c>
      <c r="R272" s="45">
        <f>SUMIFS('IEA production stats by year'!AA:AA,'IEA production stats by year'!$E:$E,$D272,'IEA production stats by year'!$B:$B,$B272)</f>
        <v>0</v>
      </c>
      <c r="S272" s="45">
        <f>SUMIFS('IEA production stats by year'!AB:AB,'IEA production stats by year'!$E:$E,$D272,'IEA production stats by year'!$B:$B,$B272)</f>
        <v>0</v>
      </c>
      <c r="T272" s="45">
        <f>SUMIFS('IEA production stats by year'!AC:AC,'IEA production stats by year'!$E:$E,$D272,'IEA production stats by year'!$B:$B,$B272)</f>
        <v>0</v>
      </c>
      <c r="U272" s="45">
        <f>SUMIFS('IEA production stats by year'!AD:AD,'IEA production stats by year'!$E:$E,$D272,'IEA production stats by year'!$B:$B,$B272)</f>
        <v>0</v>
      </c>
      <c r="V272" s="45">
        <f>SUMIFS('IEA production stats by year'!AE:AE,'IEA production stats by year'!$E:$E,$D272,'IEA production stats by year'!$B:$B,$B272)</f>
        <v>0</v>
      </c>
      <c r="W272" s="45">
        <f>SUMIFS('IEA production stats by year'!AF:AF,'IEA production stats by year'!$E:$E,$D272,'IEA production stats by year'!$B:$B,$B272)</f>
        <v>0</v>
      </c>
      <c r="X272" s="45">
        <f>SUMIFS('IEA production stats by year'!AG:AG,'IEA production stats by year'!$E:$E,$D272,'IEA production stats by year'!$B:$B,$B272)</f>
        <v>0</v>
      </c>
      <c r="Y272" s="45">
        <f>SUMIFS('IEA production stats by year'!AH:AH,'IEA production stats by year'!$E:$E,$D272,'IEA production stats by year'!$B:$B,$B272)</f>
        <v>0</v>
      </c>
      <c r="Z272" s="45">
        <f>SUMIFS('IEA production stats by year'!AI:AI,'IEA production stats by year'!$E:$E,$D272,'IEA production stats by year'!$B:$B,$B272)</f>
        <v>0</v>
      </c>
      <c r="AA272" s="45">
        <f>SUMIFS('IEA production stats by year'!AJ:AJ,'IEA production stats by year'!$E:$E,$D272,'IEA production stats by year'!$B:$B,$B272)</f>
        <v>0</v>
      </c>
      <c r="AB272" s="45">
        <f>SUMIFS('IEA production stats by year'!AK:AK,'IEA production stats by year'!$E:$E,$D272,'IEA production stats by year'!$B:$B,$B272)</f>
        <v>0</v>
      </c>
      <c r="AC272" s="45">
        <f>SUMIFS('IEA production stats by year'!AL:AL,'IEA production stats by year'!$E:$E,$D272,'IEA production stats by year'!$B:$B,$B272)</f>
        <v>0</v>
      </c>
      <c r="AD272" s="45"/>
      <c r="AE272" s="45"/>
      <c r="AF272" s="45"/>
      <c r="AG272" s="45"/>
      <c r="AH272" s="45"/>
      <c r="AI272" s="45"/>
      <c r="AJ272" s="45"/>
      <c r="AK272" s="45"/>
      <c r="AL272" s="45"/>
      <c r="AM272" s="45"/>
      <c r="AN272" s="45"/>
      <c r="AO272" s="45"/>
      <c r="AP272" s="45"/>
      <c r="AQ272" s="45"/>
      <c r="AR272" s="45"/>
      <c r="AS272" s="45"/>
      <c r="AT272" s="45"/>
      <c r="AU272" s="45"/>
      <c r="AV272" s="45"/>
      <c r="AW272" s="45"/>
      <c r="AX272" s="45"/>
      <c r="AY272" s="45"/>
      <c r="AZ272" s="45"/>
      <c r="BA272" s="45"/>
      <c r="BB272" s="45"/>
      <c r="BC272" s="45"/>
      <c r="BD272" s="45"/>
      <c r="BE272" s="45"/>
      <c r="BF272" s="45"/>
      <c r="BG272" s="45"/>
      <c r="BH272" s="45"/>
      <c r="BI272" s="45"/>
      <c r="BJ272" s="45"/>
      <c r="BK272" s="45"/>
      <c r="BL272" s="45"/>
      <c r="BM272" s="45"/>
      <c r="BN272" s="45"/>
      <c r="BO272" s="45"/>
      <c r="BP272" s="45"/>
      <c r="BQ272" s="45"/>
      <c r="BR272" s="45"/>
      <c r="BS272" s="45"/>
      <c r="BT272" s="45"/>
      <c r="BU272" s="45"/>
      <c r="BV272" s="45"/>
      <c r="BW272" s="45"/>
      <c r="BX272" s="45"/>
      <c r="BY272" s="45"/>
      <c r="BZ272" s="45"/>
      <c r="CA272" s="45"/>
      <c r="CB272" s="45"/>
      <c r="CC272" s="45"/>
      <c r="CD272" s="45"/>
      <c r="CE272" s="45"/>
      <c r="CF272" s="45"/>
      <c r="CG272" s="45"/>
      <c r="CH272" s="45"/>
      <c r="CI272" s="45"/>
      <c r="CJ272" s="45"/>
      <c r="CK272" s="45"/>
      <c r="CL272" s="45"/>
      <c r="CM272" s="45"/>
      <c r="CN272" s="45"/>
      <c r="CO272" s="45"/>
      <c r="CP272" s="45"/>
      <c r="CQ272" s="45"/>
    </row>
    <row r="273" spans="1:95" hidden="1" x14ac:dyDescent="0.25">
      <c r="A273" s="5" t="str">
        <f>B273&amp;D273</f>
        <v>COGMRENEW</v>
      </c>
      <c r="B273" t="s">
        <v>123</v>
      </c>
      <c r="C273" t="str">
        <f>VLOOKUP($B273,'Lookup codes'!$A:$C,2,FALSE)</f>
        <v>Congo Republic</v>
      </c>
      <c r="D273" t="s">
        <v>640</v>
      </c>
      <c r="E273" t="str">
        <f>VLOOKUP(D273,'Lookup codes'!R:S,2,FALSE)</f>
        <v>Total of Renewable Energy Sources</v>
      </c>
      <c r="F273" t="s">
        <v>794</v>
      </c>
      <c r="G273" t="s">
        <v>528</v>
      </c>
      <c r="H273" s="45">
        <f>SUMIFS('IEA production stats by year'!Q:Q,'IEA production stats by year'!$E:$E,$D273,'IEA production stats by year'!$B:$B,$B273)</f>
        <v>20997.798500000001</v>
      </c>
      <c r="I273" s="45">
        <f>SUMIFS('IEA production stats by year'!R:R,'IEA production stats by year'!$E:$E,$D273,'IEA production stats by year'!$B:$B,$B273)</f>
        <v>22481.403600000001</v>
      </c>
      <c r="J273" s="45">
        <f>SUMIFS('IEA production stats by year'!S:S,'IEA production stats by year'!$E:$E,$D273,'IEA production stats by year'!$B:$B,$B273)</f>
        <v>24112.6018</v>
      </c>
      <c r="K273" s="45">
        <f>SUMIFS('IEA production stats by year'!T:T,'IEA production stats by year'!$E:$E,$D273,'IEA production stats by year'!$B:$B,$B273)</f>
        <v>25441.199100000002</v>
      </c>
      <c r="L273" s="45">
        <f>SUMIFS('IEA production stats by year'!U:U,'IEA production stats by year'!$E:$E,$D273,'IEA production stats by year'!$B:$B,$B273)</f>
        <v>27266.7988</v>
      </c>
      <c r="M273" s="45">
        <f>SUMIFS('IEA production stats by year'!V:V,'IEA production stats by year'!$E:$E,$D273,'IEA production stats by year'!$B:$B,$B273)</f>
        <v>28845.000499999998</v>
      </c>
      <c r="N273" s="45">
        <f>SUMIFS('IEA production stats by year'!W:W,'IEA production stats by year'!$E:$E,$D273,'IEA production stats by year'!$B:$B,$B273)</f>
        <v>40711.199699999997</v>
      </c>
      <c r="O273" s="45">
        <f>SUMIFS('IEA production stats by year'!X:X,'IEA production stats by year'!$E:$E,$D273,'IEA production stats by year'!$B:$B,$B273)</f>
        <v>32596.000599999999</v>
      </c>
      <c r="P273" s="45">
        <f>SUMIFS('IEA production stats by year'!Y:Y,'IEA production stats by year'!$E:$E,$D273,'IEA production stats by year'!$B:$B,$B273)</f>
        <v>34845.999499999998</v>
      </c>
      <c r="Q273" s="45">
        <f>SUMIFS('IEA production stats by year'!Z:Z,'IEA production stats by year'!$E:$E,$D273,'IEA production stats by year'!$B:$B,$B273)</f>
        <v>36931.000800000002</v>
      </c>
      <c r="R273" s="45">
        <f>SUMIFS('IEA production stats by year'!AA:AA,'IEA production stats by year'!$E:$E,$D273,'IEA production stats by year'!$B:$B,$B273)</f>
        <v>39685.400199999996</v>
      </c>
      <c r="S273" s="45">
        <f>SUMIFS('IEA production stats by year'!AB:AB,'IEA production stats by year'!$E:$E,$D273,'IEA production stats by year'!$B:$B,$B273)</f>
        <v>59188.603199999998</v>
      </c>
      <c r="T273" s="45">
        <f>SUMIFS('IEA production stats by year'!AC:AC,'IEA production stats by year'!$E:$E,$D273,'IEA production stats by year'!$B:$B,$B273)</f>
        <v>62625.199800000002</v>
      </c>
      <c r="U273" s="45">
        <f>SUMIFS('IEA production stats by year'!AD:AD,'IEA production stats by year'!$E:$E,$D273,'IEA production stats by year'!$B:$B,$B273)</f>
        <v>64007.999400000001</v>
      </c>
      <c r="V273" s="45">
        <f>SUMIFS('IEA production stats by year'!AE:AE,'IEA production stats by year'!$E:$E,$D273,'IEA production stats by year'!$B:$B,$B273)</f>
        <v>65781.8</v>
      </c>
      <c r="W273" s="45">
        <f>SUMIFS('IEA production stats by year'!AF:AF,'IEA production stats by year'!$E:$E,$D273,'IEA production stats by year'!$B:$B,$B273)</f>
        <v>66738.400099999999</v>
      </c>
      <c r="X273" s="45">
        <f>SUMIFS('IEA production stats by year'!AG:AG,'IEA production stats by year'!$E:$E,$D273,'IEA production stats by year'!$B:$B,$B273)</f>
        <v>68806.800700000007</v>
      </c>
      <c r="Y273" s="45">
        <f>SUMIFS('IEA production stats by year'!AH:AH,'IEA production stats by year'!$E:$E,$D273,'IEA production stats by year'!$B:$B,$B273)</f>
        <v>71159.828299999994</v>
      </c>
      <c r="Z273" s="45">
        <f>SUMIFS('IEA production stats by year'!AI:AI,'IEA production stats by year'!$E:$E,$D273,'IEA production stats by year'!$B:$B,$B273)</f>
        <v>71716.568100000004</v>
      </c>
      <c r="AA273" s="45">
        <f>SUMIFS('IEA production stats by year'!AJ:AJ,'IEA production stats by year'!$E:$E,$D273,'IEA production stats by year'!$B:$B,$B273)</f>
        <v>71786.5965</v>
      </c>
      <c r="AB273" s="45">
        <f>SUMIFS('IEA production stats by year'!AK:AK,'IEA production stats by year'!$E:$E,$D273,'IEA production stats by year'!$B:$B,$B273)</f>
        <v>72955.036099999998</v>
      </c>
      <c r="AC273" s="45">
        <f>SUMIFS('IEA production stats by year'!AL:AL,'IEA production stats by year'!$E:$E,$D273,'IEA production stats by year'!$B:$B,$B273)</f>
        <v>0</v>
      </c>
      <c r="AD273" s="45"/>
      <c r="AE273" s="45"/>
      <c r="AF273" s="45"/>
      <c r="AG273" s="45"/>
      <c r="AH273" s="45"/>
      <c r="AI273" s="45"/>
      <c r="AJ273" s="45"/>
      <c r="AK273" s="45"/>
      <c r="AL273" s="45"/>
      <c r="AM273" s="45"/>
      <c r="AN273" s="45"/>
      <c r="AO273" s="45"/>
      <c r="AP273" s="45"/>
      <c r="AQ273" s="45"/>
      <c r="AR273" s="45"/>
      <c r="AS273" s="45"/>
      <c r="AT273" s="45"/>
      <c r="AU273" s="45"/>
      <c r="AV273" s="45"/>
      <c r="AW273" s="45"/>
      <c r="AX273" s="45"/>
      <c r="AY273" s="45"/>
      <c r="AZ273" s="45"/>
      <c r="BA273" s="45"/>
      <c r="BB273" s="45"/>
      <c r="BC273" s="45"/>
      <c r="BD273" s="45"/>
      <c r="BE273" s="45"/>
      <c r="BF273" s="45"/>
      <c r="BG273" s="45"/>
      <c r="BH273" s="45"/>
      <c r="BI273" s="45"/>
      <c r="BJ273" s="45"/>
      <c r="BK273" s="45"/>
      <c r="BL273" s="45"/>
      <c r="BM273" s="45"/>
      <c r="BN273" s="45"/>
      <c r="BO273" s="45"/>
      <c r="BP273" s="45"/>
      <c r="BQ273" s="45"/>
      <c r="BR273" s="45"/>
      <c r="BS273" s="45"/>
      <c r="BT273" s="45"/>
      <c r="BU273" s="45"/>
      <c r="BV273" s="45"/>
      <c r="BW273" s="45"/>
      <c r="BX273" s="45"/>
      <c r="BY273" s="45"/>
      <c r="BZ273" s="45"/>
      <c r="CA273" s="45"/>
      <c r="CB273" s="45"/>
      <c r="CC273" s="45"/>
      <c r="CD273" s="45"/>
      <c r="CE273" s="45"/>
      <c r="CF273" s="45"/>
      <c r="CG273" s="45"/>
      <c r="CH273" s="45"/>
      <c r="CI273" s="45"/>
      <c r="CJ273" s="45"/>
      <c r="CK273" s="45"/>
      <c r="CL273" s="45"/>
      <c r="CM273" s="45"/>
      <c r="CN273" s="45"/>
      <c r="CO273" s="45"/>
      <c r="CP273" s="45"/>
      <c r="CQ273" s="45"/>
    </row>
    <row r="274" spans="1:95" x14ac:dyDescent="0.25">
      <c r="A274" s="5" t="str">
        <f>B274&amp;D274</f>
        <v>COGTOTAL</v>
      </c>
      <c r="B274" t="s">
        <v>123</v>
      </c>
      <c r="C274" t="str">
        <f>VLOOKUP($B274,'Lookup codes'!$A:$C,2,FALSE)</f>
        <v>Congo Republic</v>
      </c>
      <c r="D274" t="s">
        <v>642</v>
      </c>
      <c r="E274" t="str">
        <f>VLOOKUP(D274,'Lookup codes'!R:S,2,FALSE)</f>
        <v>Total of All Energy Sources</v>
      </c>
      <c r="F274" t="s">
        <v>794</v>
      </c>
      <c r="G274" t="s">
        <v>528</v>
      </c>
      <c r="H274" s="45">
        <f>SUMIFS('IEA production stats by year'!Q:Q,'IEA production stats by year'!$E:$E,$D274,'IEA production stats by year'!$B:$B,$B274)</f>
        <v>605923.50989999995</v>
      </c>
      <c r="I274" s="45">
        <f>SUMIFS('IEA production stats by year'!R:R,'IEA production stats by year'!$E:$E,$D274,'IEA production stats by year'!$B:$B,$B274)</f>
        <v>565202.11109999998</v>
      </c>
      <c r="J274" s="45">
        <f>SUMIFS('IEA production stats by year'!S:S,'IEA production stats by year'!$E:$E,$D274,'IEA production stats by year'!$B:$B,$B274)</f>
        <v>546489.94960000005</v>
      </c>
      <c r="K274" s="45">
        <f>SUMIFS('IEA production stats by year'!T:T,'IEA production stats by year'!$E:$E,$D274,'IEA production stats by year'!$B:$B,$B274)</f>
        <v>502885.93479999999</v>
      </c>
      <c r="L274" s="45">
        <f>SUMIFS('IEA production stats by year'!U:U,'IEA production stats by year'!$E:$E,$D274,'IEA production stats by year'!$B:$B,$B274)</f>
        <v>524002.47509999998</v>
      </c>
      <c r="M274" s="45">
        <f>SUMIFS('IEA production stats by year'!V:V,'IEA production stats by year'!$E:$E,$D274,'IEA production stats by year'!$B:$B,$B274)</f>
        <v>570868.86529999995</v>
      </c>
      <c r="N274" s="45">
        <f>SUMIFS('IEA production stats by year'!W:W,'IEA production stats by year'!$E:$E,$D274,'IEA production stats by year'!$B:$B,$B274)</f>
        <v>653891.35089999996</v>
      </c>
      <c r="O274" s="45">
        <f>SUMIFS('IEA production stats by year'!X:X,'IEA production stats by year'!$E:$E,$D274,'IEA production stats by year'!$B:$B,$B274)</f>
        <v>526336.24769999995</v>
      </c>
      <c r="P274" s="45">
        <f>SUMIFS('IEA production stats by year'!Y:Y,'IEA production stats by year'!$E:$E,$D274,'IEA production stats by year'!$B:$B,$B274)</f>
        <v>558643.87829999998</v>
      </c>
      <c r="Q274" s="45">
        <f>SUMIFS('IEA production stats by year'!Z:Z,'IEA production stats by year'!$E:$E,$D274,'IEA production stats by year'!$B:$B,$B274)</f>
        <v>645292.31680000003</v>
      </c>
      <c r="R274" s="45">
        <f>SUMIFS('IEA production stats by year'!AA:AA,'IEA production stats by year'!$E:$E,$D274,'IEA production stats by year'!$B:$B,$B274)</f>
        <v>733599.74560000002</v>
      </c>
      <c r="S274" s="45">
        <f>SUMIFS('IEA production stats by year'!AB:AB,'IEA production stats by year'!$E:$E,$D274,'IEA production stats by year'!$B:$B,$B274)</f>
        <v>721786.46329999994</v>
      </c>
      <c r="T274" s="45">
        <f>SUMIFS('IEA production stats by year'!AC:AC,'IEA production stats by year'!$E:$E,$D274,'IEA production stats by year'!$B:$B,$B274)</f>
        <v>685392.68339999998</v>
      </c>
      <c r="U274" s="45">
        <f>SUMIFS('IEA production stats by year'!AD:AD,'IEA production stats by year'!$E:$E,$D274,'IEA production stats by year'!$B:$B,$B274)</f>
        <v>613597.15639999998</v>
      </c>
      <c r="V274" s="45">
        <f>SUMIFS('IEA production stats by year'!AE:AE,'IEA production stats by year'!$E:$E,$D274,'IEA production stats by year'!$B:$B,$B274)</f>
        <v>640603.48600000003</v>
      </c>
      <c r="W274" s="45">
        <f>SUMIFS('IEA production stats by year'!AF:AF,'IEA production stats by year'!$E:$E,$D274,'IEA production stats by year'!$B:$B,$B274)</f>
        <v>614844.85219999996</v>
      </c>
      <c r="X274" s="45">
        <f>SUMIFS('IEA production stats by year'!AG:AG,'IEA production stats by year'!$E:$E,$D274,'IEA production stats by year'!$B:$B,$B274)</f>
        <v>609180.73979999998</v>
      </c>
      <c r="Y274" s="45">
        <f>SUMIFS('IEA production stats by year'!AH:AH,'IEA production stats by year'!$E:$E,$D274,'IEA production stats by year'!$B:$B,$B274)</f>
        <v>692997.88</v>
      </c>
      <c r="Z274" s="45">
        <f>SUMIFS('IEA production stats by year'!AI:AI,'IEA production stats by year'!$E:$E,$D274,'IEA production stats by year'!$B:$B,$B274)</f>
        <v>823521.55839999998</v>
      </c>
      <c r="AA274" s="45">
        <f>SUMIFS('IEA production stats by year'!AJ:AJ,'IEA production stats by year'!$E:$E,$D274,'IEA production stats by year'!$B:$B,$B274)</f>
        <v>846145.89509999997</v>
      </c>
      <c r="AB274" s="45">
        <f>SUMIFS('IEA production stats by year'!AK:AK,'IEA production stats by year'!$E:$E,$D274,'IEA production stats by year'!$B:$B,$B274)</f>
        <v>786135.48589999997</v>
      </c>
      <c r="AC274" s="45">
        <f>SUMIFS('IEA production stats by year'!AL:AL,'IEA production stats by year'!$E:$E,$D274,'IEA production stats by year'!$B:$B,$B274)</f>
        <v>0</v>
      </c>
      <c r="AD274" s="45"/>
      <c r="AE274" s="45"/>
      <c r="AF274" s="45"/>
      <c r="AG274" s="45"/>
      <c r="AH274" s="45"/>
      <c r="AI274" s="45"/>
      <c r="AJ274" s="45"/>
      <c r="AK274" s="45"/>
      <c r="AL274" s="45"/>
      <c r="AM274" s="45"/>
      <c r="AN274" s="45"/>
      <c r="AO274" s="45"/>
      <c r="AP274" s="45"/>
      <c r="AQ274" s="45"/>
      <c r="AR274" s="45"/>
      <c r="AS274" s="45"/>
      <c r="AT274" s="45"/>
      <c r="AU274" s="45"/>
      <c r="AV274" s="45"/>
      <c r="AW274" s="45"/>
      <c r="AX274" s="45"/>
      <c r="AY274" s="45"/>
      <c r="AZ274" s="45"/>
      <c r="BA274" s="45"/>
      <c r="BB274" s="45"/>
      <c r="BC274" s="45"/>
      <c r="BD274" s="45"/>
      <c r="BE274" s="45"/>
      <c r="BF274" s="45"/>
      <c r="BG274" s="45"/>
      <c r="BH274" s="45"/>
      <c r="BI274" s="45"/>
      <c r="BJ274" s="45"/>
      <c r="BK274" s="45"/>
      <c r="BL274" s="45"/>
      <c r="BM274" s="45"/>
      <c r="BN274" s="45"/>
      <c r="BO274" s="45"/>
      <c r="BP274" s="45"/>
      <c r="BQ274" s="45"/>
      <c r="BR274" s="45"/>
      <c r="BS274" s="45"/>
      <c r="BT274" s="45"/>
      <c r="BU274" s="45"/>
      <c r="BV274" s="45"/>
      <c r="BW274" s="45"/>
      <c r="BX274" s="45"/>
      <c r="BY274" s="45"/>
      <c r="BZ274" s="45"/>
      <c r="CA274" s="45"/>
      <c r="CB274" s="45"/>
      <c r="CC274" s="45"/>
      <c r="CD274" s="45"/>
      <c r="CE274" s="45"/>
      <c r="CF274" s="45"/>
      <c r="CG274" s="45"/>
      <c r="CH274" s="45"/>
      <c r="CI274" s="45"/>
      <c r="CJ274" s="45"/>
      <c r="CK274" s="45"/>
      <c r="CL274" s="45"/>
      <c r="CM274" s="45"/>
      <c r="CN274" s="45"/>
      <c r="CO274" s="45"/>
      <c r="CP274" s="45"/>
      <c r="CQ274" s="45"/>
    </row>
    <row r="275" spans="1:95" hidden="1" x14ac:dyDescent="0.25">
      <c r="A275" s="5" t="str">
        <f>B275&amp;D275</f>
        <v>DZAHYDRO</v>
      </c>
      <c r="B275" s="4" t="s">
        <v>148</v>
      </c>
      <c r="C275" t="str">
        <f>VLOOKUP($B275,'Lookup codes'!$A:$C,2,FALSE)</f>
        <v>Algeria</v>
      </c>
      <c r="D275" t="s">
        <v>539</v>
      </c>
      <c r="E275" t="str">
        <f>VLOOKUP(D275,'Lookup codes'!R:S,2,FALSE)</f>
        <v>Hydro</v>
      </c>
      <c r="F275" t="s">
        <v>794</v>
      </c>
      <c r="G275" t="s">
        <v>528</v>
      </c>
      <c r="H275" s="45">
        <f>SUMIFS('IEA production stats by year'!Q:Q,'IEA production stats by year'!$E:$E,$D275,'IEA production stats by year'!$B:$B,$B275)</f>
        <v>194.4015</v>
      </c>
      <c r="I275" s="45">
        <f>SUMIFS('IEA production stats by year'!R:R,'IEA production stats by year'!$E:$E,$D275,'IEA production stats by year'!$B:$B,$B275)</f>
        <v>248.39869999999999</v>
      </c>
      <c r="J275" s="45">
        <f>SUMIFS('IEA production stats by year'!S:S,'IEA production stats by year'!$E:$E,$D275,'IEA production stats by year'!$B:$B,$B275)</f>
        <v>205.19929999999999</v>
      </c>
      <c r="K275" s="45">
        <f>SUMIFS('IEA production stats by year'!T:T,'IEA production stats by year'!$E:$E,$D275,'IEA production stats by year'!$B:$B,$B275)</f>
        <v>954.00009999999997</v>
      </c>
      <c r="L275" s="45">
        <f>SUMIFS('IEA production stats by year'!U:U,'IEA production stats by year'!$E:$E,$D275,'IEA production stats by year'!$B:$B,$B275)</f>
        <v>903.59939999999995</v>
      </c>
      <c r="M275" s="45">
        <f>SUMIFS('IEA production stats by year'!V:V,'IEA production stats by year'!$E:$E,$D275,'IEA production stats by year'!$B:$B,$B275)</f>
        <v>1997.9996000000001</v>
      </c>
      <c r="N275" s="45">
        <f>SUMIFS('IEA production stats by year'!W:W,'IEA production stats by year'!$E:$E,$D275,'IEA production stats by year'!$B:$B,$B275)</f>
        <v>784.7989</v>
      </c>
      <c r="O275" s="45">
        <f>SUMIFS('IEA production stats by year'!X:X,'IEA production stats by year'!$E:$E,$D275,'IEA production stats by year'!$B:$B,$B275)</f>
        <v>813.59990000000005</v>
      </c>
      <c r="P275" s="45">
        <f>SUMIFS('IEA production stats by year'!Y:Y,'IEA production stats by year'!$E:$E,$D275,'IEA production stats by year'!$B:$B,$B275)</f>
        <v>1018.7992</v>
      </c>
      <c r="Q275" s="45">
        <f>SUMIFS('IEA production stats by year'!Z:Z,'IEA production stats by year'!$E:$E,$D275,'IEA production stats by year'!$B:$B,$B275)</f>
        <v>1101.6015</v>
      </c>
      <c r="R275" s="45">
        <f>SUMIFS('IEA production stats by year'!AA:AA,'IEA production stats by year'!$E:$E,$D275,'IEA production stats by year'!$B:$B,$B275)</f>
        <v>626.39970000000005</v>
      </c>
      <c r="S275" s="45">
        <f>SUMIFS('IEA production stats by year'!AB:AB,'IEA production stats by year'!$E:$E,$D275,'IEA production stats by year'!$B:$B,$B275)</f>
        <v>1807.1986999999999</v>
      </c>
      <c r="T275" s="45">
        <f>SUMIFS('IEA production stats by year'!AC:AC,'IEA production stats by year'!$E:$E,$D275,'IEA production stats by year'!$B:$B,$B275)</f>
        <v>2239.2011000000002</v>
      </c>
      <c r="U275" s="45">
        <f>SUMIFS('IEA production stats by year'!AD:AD,'IEA production stats by year'!$E:$E,$D275,'IEA production stats by year'!$B:$B,$B275)</f>
        <v>1188.0002999999999</v>
      </c>
      <c r="V275" s="45">
        <f>SUMIFS('IEA production stats by year'!AE:AE,'IEA production stats by year'!$E:$E,$D275,'IEA production stats by year'!$B:$B,$B275)</f>
        <v>914.40129999999999</v>
      </c>
      <c r="W275" s="45">
        <f>SUMIFS('IEA production stats by year'!AF:AF,'IEA production stats by year'!$E:$E,$D275,'IEA production stats by year'!$B:$B,$B275)</f>
        <v>522.00189999999998</v>
      </c>
      <c r="X275" s="45">
        <f>SUMIFS('IEA production stats by year'!AG:AG,'IEA production stats by year'!$E:$E,$D275,'IEA production stats by year'!$B:$B,$B275)</f>
        <v>784.7989</v>
      </c>
      <c r="Y275" s="45">
        <f>SUMIFS('IEA production stats by year'!AH:AH,'IEA production stats by year'!$E:$E,$D275,'IEA production stats by year'!$B:$B,$B275)</f>
        <v>201.5986</v>
      </c>
      <c r="Z275" s="45">
        <f>SUMIFS('IEA production stats by year'!AI:AI,'IEA production stats by year'!$E:$E,$D275,'IEA production stats by year'!$B:$B,$B275)</f>
        <v>421.34280000000001</v>
      </c>
      <c r="AA275" s="45">
        <f>SUMIFS('IEA production stats by year'!AJ:AJ,'IEA production stats by year'!$E:$E,$D275,'IEA production stats by year'!$B:$B,$B275)</f>
        <v>547.19799999999998</v>
      </c>
      <c r="AB275" s="45">
        <f>SUMIFS('IEA production stats by year'!AK:AK,'IEA production stats by year'!$E:$E,$D275,'IEA production stats by year'!$B:$B,$B275)</f>
        <v>178.59209999999999</v>
      </c>
      <c r="AC275" s="45">
        <f>SUMIFS('IEA production stats by year'!AL:AL,'IEA production stats by year'!$E:$E,$D275,'IEA production stats by year'!$B:$B,$B275)</f>
        <v>0</v>
      </c>
      <c r="AD275" s="45"/>
      <c r="AE275" s="45"/>
      <c r="AF275" s="45"/>
      <c r="AG275" s="45"/>
      <c r="AH275" s="45"/>
      <c r="AI275" s="45"/>
      <c r="AJ275" s="45"/>
      <c r="AK275" s="45"/>
      <c r="AL275" s="45"/>
      <c r="AM275" s="45"/>
      <c r="AN275" s="45"/>
      <c r="AO275" s="45"/>
      <c r="AP275" s="45"/>
      <c r="AQ275" s="45"/>
      <c r="AR275" s="45"/>
      <c r="AS275" s="45"/>
      <c r="AT275" s="45"/>
      <c r="AU275" s="45"/>
      <c r="AV275" s="45"/>
      <c r="AW275" s="45"/>
      <c r="AX275" s="45"/>
      <c r="AY275" s="45"/>
      <c r="AZ275" s="45"/>
      <c r="BA275" s="45"/>
      <c r="BB275" s="45"/>
      <c r="BC275" s="45"/>
      <c r="BD275" s="45"/>
      <c r="BE275" s="45"/>
      <c r="BF275" s="45"/>
      <c r="BG275" s="45"/>
      <c r="BH275" s="45"/>
      <c r="BI275" s="45"/>
      <c r="BJ275" s="45"/>
      <c r="BK275" s="45"/>
      <c r="BL275" s="45"/>
      <c r="BM275" s="45"/>
      <c r="BN275" s="45"/>
      <c r="BO275" s="45"/>
      <c r="BP275" s="45"/>
      <c r="BQ275" s="45"/>
      <c r="BR275" s="45"/>
      <c r="BS275" s="45"/>
      <c r="BT275" s="45"/>
      <c r="BU275" s="45"/>
      <c r="BV275" s="45"/>
      <c r="BW275" s="45"/>
      <c r="BX275" s="45"/>
      <c r="BY275" s="45"/>
      <c r="BZ275" s="45"/>
      <c r="CA275" s="45"/>
      <c r="CB275" s="45"/>
      <c r="CC275" s="45"/>
      <c r="CD275" s="45"/>
      <c r="CE275" s="45"/>
      <c r="CF275" s="45"/>
      <c r="CG275" s="45"/>
      <c r="CH275" s="45"/>
      <c r="CI275" s="45"/>
      <c r="CJ275" s="45"/>
      <c r="CK275" s="45"/>
      <c r="CL275" s="45"/>
      <c r="CM275" s="45"/>
      <c r="CN275" s="45"/>
      <c r="CO275" s="45"/>
      <c r="CP275" s="45"/>
      <c r="CQ275" s="45"/>
    </row>
    <row r="276" spans="1:95" hidden="1" x14ac:dyDescent="0.25">
      <c r="A276" s="5" t="str">
        <f>B276&amp;D276</f>
        <v>DZAGEOTHERM</v>
      </c>
      <c r="B276" t="s">
        <v>148</v>
      </c>
      <c r="C276" t="str">
        <f>VLOOKUP($B276,'Lookup codes'!$A:$C,2,FALSE)</f>
        <v>Algeria</v>
      </c>
      <c r="D276" t="s">
        <v>610</v>
      </c>
      <c r="E276" t="str">
        <f>VLOOKUP(D276,'Lookup codes'!R:S,2,FALSE)</f>
        <v>Geothermal</v>
      </c>
      <c r="F276" t="s">
        <v>794</v>
      </c>
      <c r="G276" t="s">
        <v>528</v>
      </c>
      <c r="H276" s="45">
        <f>SUMIFS('IEA production stats by year'!Q:Q,'IEA production stats by year'!$E:$E,$D276,'IEA production stats by year'!$B:$B,$B276)</f>
        <v>0</v>
      </c>
      <c r="I276" s="45">
        <f>SUMIFS('IEA production stats by year'!R:R,'IEA production stats by year'!$E:$E,$D276,'IEA production stats by year'!$B:$B,$B276)</f>
        <v>0</v>
      </c>
      <c r="J276" s="45">
        <f>SUMIFS('IEA production stats by year'!S:S,'IEA production stats by year'!$E:$E,$D276,'IEA production stats by year'!$B:$B,$B276)</f>
        <v>0</v>
      </c>
      <c r="K276" s="45">
        <f>SUMIFS('IEA production stats by year'!T:T,'IEA production stats by year'!$E:$E,$D276,'IEA production stats by year'!$B:$B,$B276)</f>
        <v>0</v>
      </c>
      <c r="L276" s="45">
        <f>SUMIFS('IEA production stats by year'!U:U,'IEA production stats by year'!$E:$E,$D276,'IEA production stats by year'!$B:$B,$B276)</f>
        <v>0</v>
      </c>
      <c r="M276" s="45">
        <f>SUMIFS('IEA production stats by year'!V:V,'IEA production stats by year'!$E:$E,$D276,'IEA production stats by year'!$B:$B,$B276)</f>
        <v>0</v>
      </c>
      <c r="N276" s="45">
        <f>SUMIFS('IEA production stats by year'!W:W,'IEA production stats by year'!$E:$E,$D276,'IEA production stats by year'!$B:$B,$B276)</f>
        <v>0</v>
      </c>
      <c r="O276" s="45">
        <f>SUMIFS('IEA production stats by year'!X:X,'IEA production stats by year'!$E:$E,$D276,'IEA production stats by year'!$B:$B,$B276)</f>
        <v>0</v>
      </c>
      <c r="P276" s="45">
        <f>SUMIFS('IEA production stats by year'!Y:Y,'IEA production stats by year'!$E:$E,$D276,'IEA production stats by year'!$B:$B,$B276)</f>
        <v>0</v>
      </c>
      <c r="Q276" s="45">
        <f>SUMIFS('IEA production stats by year'!Z:Z,'IEA production stats by year'!$E:$E,$D276,'IEA production stats by year'!$B:$B,$B276)</f>
        <v>0</v>
      </c>
      <c r="R276" s="45">
        <f>SUMIFS('IEA production stats by year'!AA:AA,'IEA production stats by year'!$E:$E,$D276,'IEA production stats by year'!$B:$B,$B276)</f>
        <v>0</v>
      </c>
      <c r="S276" s="45">
        <f>SUMIFS('IEA production stats by year'!AB:AB,'IEA production stats by year'!$E:$E,$D276,'IEA production stats by year'!$B:$B,$B276)</f>
        <v>0</v>
      </c>
      <c r="T276" s="45">
        <f>SUMIFS('IEA production stats by year'!AC:AC,'IEA production stats by year'!$E:$E,$D276,'IEA production stats by year'!$B:$B,$B276)</f>
        <v>0</v>
      </c>
      <c r="U276" s="45">
        <f>SUMIFS('IEA production stats by year'!AD:AD,'IEA production stats by year'!$E:$E,$D276,'IEA production stats by year'!$B:$B,$B276)</f>
        <v>0</v>
      </c>
      <c r="V276" s="45">
        <f>SUMIFS('IEA production stats by year'!AE:AE,'IEA production stats by year'!$E:$E,$D276,'IEA production stats by year'!$B:$B,$B276)</f>
        <v>0</v>
      </c>
      <c r="W276" s="45">
        <f>SUMIFS('IEA production stats by year'!AF:AF,'IEA production stats by year'!$E:$E,$D276,'IEA production stats by year'!$B:$B,$B276)</f>
        <v>0</v>
      </c>
      <c r="X276" s="45">
        <f>SUMIFS('IEA production stats by year'!AG:AG,'IEA production stats by year'!$E:$E,$D276,'IEA production stats by year'!$B:$B,$B276)</f>
        <v>0</v>
      </c>
      <c r="Y276" s="45">
        <f>SUMIFS('IEA production stats by year'!AH:AH,'IEA production stats by year'!$E:$E,$D276,'IEA production stats by year'!$B:$B,$B276)</f>
        <v>0</v>
      </c>
      <c r="Z276" s="45">
        <f>SUMIFS('IEA production stats by year'!AI:AI,'IEA production stats by year'!$E:$E,$D276,'IEA production stats by year'!$B:$B,$B276)</f>
        <v>0</v>
      </c>
      <c r="AA276" s="45">
        <f>SUMIFS('IEA production stats by year'!AJ:AJ,'IEA production stats by year'!$E:$E,$D276,'IEA production stats by year'!$B:$B,$B276)</f>
        <v>0</v>
      </c>
      <c r="AB276" s="45">
        <f>SUMIFS('IEA production stats by year'!AK:AK,'IEA production stats by year'!$E:$E,$D276,'IEA production stats by year'!$B:$B,$B276)</f>
        <v>0</v>
      </c>
      <c r="AC276" s="45">
        <f>SUMIFS('IEA production stats by year'!AL:AL,'IEA production stats by year'!$E:$E,$D276,'IEA production stats by year'!$B:$B,$B276)</f>
        <v>0</v>
      </c>
      <c r="AD276" s="45"/>
      <c r="AE276" s="45"/>
      <c r="AF276" s="45"/>
      <c r="AG276" s="45"/>
      <c r="AH276" s="45"/>
      <c r="AI276" s="45"/>
      <c r="AJ276" s="45"/>
      <c r="AK276" s="45"/>
      <c r="AL276" s="45"/>
      <c r="AM276" s="45"/>
      <c r="AN276" s="45"/>
      <c r="AO276" s="45"/>
      <c r="AP276" s="45"/>
      <c r="AQ276" s="45"/>
      <c r="AR276" s="45"/>
      <c r="AS276" s="45"/>
      <c r="AT276" s="45"/>
      <c r="AU276" s="45"/>
      <c r="AV276" s="45"/>
      <c r="AW276" s="45"/>
      <c r="AX276" s="45"/>
      <c r="AY276" s="45"/>
      <c r="AZ276" s="45"/>
      <c r="BA276" s="45"/>
      <c r="BB276" s="45"/>
      <c r="BC276" s="45"/>
      <c r="BD276" s="45"/>
      <c r="BE276" s="45"/>
      <c r="BF276" s="45"/>
      <c r="BG276" s="45"/>
      <c r="BH276" s="45"/>
      <c r="BI276" s="45"/>
      <c r="BJ276" s="45"/>
      <c r="BK276" s="45"/>
      <c r="BL276" s="45"/>
      <c r="BM276" s="45"/>
      <c r="BN276" s="45"/>
      <c r="BO276" s="45"/>
      <c r="BP276" s="45"/>
      <c r="BQ276" s="45"/>
      <c r="BR276" s="45"/>
      <c r="BS276" s="45"/>
      <c r="BT276" s="45"/>
      <c r="BU276" s="45"/>
      <c r="BV276" s="45"/>
      <c r="BW276" s="45"/>
      <c r="BX276" s="45"/>
      <c r="BY276" s="45"/>
      <c r="BZ276" s="45"/>
      <c r="CA276" s="45"/>
      <c r="CB276" s="45"/>
      <c r="CC276" s="45"/>
      <c r="CD276" s="45"/>
      <c r="CE276" s="45"/>
      <c r="CF276" s="45"/>
      <c r="CG276" s="45"/>
      <c r="CH276" s="45"/>
      <c r="CI276" s="45"/>
      <c r="CJ276" s="45"/>
      <c r="CK276" s="45"/>
      <c r="CL276" s="45"/>
      <c r="CM276" s="45"/>
      <c r="CN276" s="45"/>
      <c r="CO276" s="45"/>
      <c r="CP276" s="45"/>
      <c r="CQ276" s="45"/>
    </row>
    <row r="277" spans="1:95" hidden="1" x14ac:dyDescent="0.25">
      <c r="A277" s="5" t="str">
        <f>B277&amp;D277</f>
        <v>DZASOLARPV</v>
      </c>
      <c r="B277" t="s">
        <v>148</v>
      </c>
      <c r="C277" t="str">
        <f>VLOOKUP($B277,'Lookup codes'!$A:$C,2,FALSE)</f>
        <v>Algeria</v>
      </c>
      <c r="D277" t="s">
        <v>612</v>
      </c>
      <c r="E277" t="str">
        <f>VLOOKUP(D277,'Lookup codes'!R:S,2,FALSE)</f>
        <v>Solar Photovoltaics</v>
      </c>
      <c r="F277" t="s">
        <v>794</v>
      </c>
      <c r="G277" t="s">
        <v>528</v>
      </c>
      <c r="H277" s="45">
        <f>SUMIFS('IEA production stats by year'!Q:Q,'IEA production stats by year'!$E:$E,$D277,'IEA production stats by year'!$B:$B,$B277)</f>
        <v>0</v>
      </c>
      <c r="I277" s="45">
        <f>SUMIFS('IEA production stats by year'!R:R,'IEA production stats by year'!$E:$E,$D277,'IEA production stats by year'!$B:$B,$B277)</f>
        <v>0</v>
      </c>
      <c r="J277" s="45">
        <f>SUMIFS('IEA production stats by year'!S:S,'IEA production stats by year'!$E:$E,$D277,'IEA production stats by year'!$B:$B,$B277)</f>
        <v>0</v>
      </c>
      <c r="K277" s="45">
        <f>SUMIFS('IEA production stats by year'!T:T,'IEA production stats by year'!$E:$E,$D277,'IEA production stats by year'!$B:$B,$B277)</f>
        <v>0</v>
      </c>
      <c r="L277" s="45">
        <f>SUMIFS('IEA production stats by year'!U:U,'IEA production stats by year'!$E:$E,$D277,'IEA production stats by year'!$B:$B,$B277)</f>
        <v>0</v>
      </c>
      <c r="M277" s="45">
        <f>SUMIFS('IEA production stats by year'!V:V,'IEA production stats by year'!$E:$E,$D277,'IEA production stats by year'!$B:$B,$B277)</f>
        <v>0</v>
      </c>
      <c r="N277" s="45">
        <f>SUMIFS('IEA production stats by year'!W:W,'IEA production stats by year'!$E:$E,$D277,'IEA production stats by year'!$B:$B,$B277)</f>
        <v>0</v>
      </c>
      <c r="O277" s="45">
        <f>SUMIFS('IEA production stats by year'!X:X,'IEA production stats by year'!$E:$E,$D277,'IEA production stats by year'!$B:$B,$B277)</f>
        <v>0</v>
      </c>
      <c r="P277" s="45">
        <f>SUMIFS('IEA production stats by year'!Y:Y,'IEA production stats by year'!$E:$E,$D277,'IEA production stats by year'!$B:$B,$B277)</f>
        <v>0</v>
      </c>
      <c r="Q277" s="45">
        <f>SUMIFS('IEA production stats by year'!Z:Z,'IEA production stats by year'!$E:$E,$D277,'IEA production stats by year'!$B:$B,$B277)</f>
        <v>0</v>
      </c>
      <c r="R277" s="45">
        <f>SUMIFS('IEA production stats by year'!AA:AA,'IEA production stats by year'!$E:$E,$D277,'IEA production stats by year'!$B:$B,$B277)</f>
        <v>0</v>
      </c>
      <c r="S277" s="45">
        <f>SUMIFS('IEA production stats by year'!AB:AB,'IEA production stats by year'!$E:$E,$D277,'IEA production stats by year'!$B:$B,$B277)</f>
        <v>0</v>
      </c>
      <c r="T277" s="45">
        <f>SUMIFS('IEA production stats by year'!AC:AC,'IEA production stats by year'!$E:$E,$D277,'IEA production stats by year'!$B:$B,$B277)</f>
        <v>0</v>
      </c>
      <c r="U277" s="45">
        <f>SUMIFS('IEA production stats by year'!AD:AD,'IEA production stats by year'!$E:$E,$D277,'IEA production stats by year'!$B:$B,$B277)</f>
        <v>0</v>
      </c>
      <c r="V277" s="45">
        <f>SUMIFS('IEA production stats by year'!AE:AE,'IEA production stats by year'!$E:$E,$D277,'IEA production stats by year'!$B:$B,$B277)</f>
        <v>0</v>
      </c>
      <c r="W277" s="45">
        <f>SUMIFS('IEA production stats by year'!AF:AF,'IEA production stats by year'!$E:$E,$D277,'IEA production stats by year'!$B:$B,$B277)</f>
        <v>208.79990000000001</v>
      </c>
      <c r="X277" s="45">
        <f>SUMIFS('IEA production stats by year'!AG:AG,'IEA production stats by year'!$E:$E,$D277,'IEA production stats by year'!$B:$B,$B277)</f>
        <v>313.20190000000002</v>
      </c>
      <c r="Y277" s="45">
        <f>SUMIFS('IEA production stats by year'!AH:AH,'IEA production stats by year'!$E:$E,$D277,'IEA production stats by year'!$B:$B,$B277)</f>
        <v>2057.4018999999998</v>
      </c>
      <c r="Z277" s="45">
        <f>SUMIFS('IEA production stats by year'!AI:AI,'IEA production stats by year'!$E:$E,$D277,'IEA production stats by year'!$B:$B,$B277)</f>
        <v>2359.5338999999999</v>
      </c>
      <c r="AA277" s="45">
        <f>SUMIFS('IEA production stats by year'!AJ:AJ,'IEA production stats by year'!$E:$E,$D277,'IEA production stats by year'!$B:$B,$B277)</f>
        <v>2428.3440000000001</v>
      </c>
      <c r="AB277" s="45">
        <f>SUMIFS('IEA production stats by year'!AK:AK,'IEA production stats by year'!$E:$E,$D277,'IEA production stats by year'!$B:$B,$B277)</f>
        <v>2394.7910000000002</v>
      </c>
      <c r="AC277" s="45">
        <f>SUMIFS('IEA production stats by year'!AL:AL,'IEA production stats by year'!$E:$E,$D277,'IEA production stats by year'!$B:$B,$B277)</f>
        <v>0</v>
      </c>
      <c r="AD277" s="45"/>
      <c r="AE277" s="45"/>
      <c r="AF277" s="45"/>
      <c r="AG277" s="45"/>
      <c r="AH277" s="45"/>
      <c r="AI277" s="45"/>
      <c r="AJ277" s="45"/>
      <c r="AK277" s="45"/>
      <c r="AL277" s="45"/>
      <c r="AM277" s="45"/>
      <c r="AN277" s="45"/>
      <c r="AO277" s="45"/>
      <c r="AP277" s="45"/>
      <c r="AQ277" s="45"/>
      <c r="AR277" s="45"/>
      <c r="AS277" s="45"/>
      <c r="AT277" s="45"/>
      <c r="AU277" s="45"/>
      <c r="AV277" s="45"/>
      <c r="AW277" s="45"/>
      <c r="AX277" s="45"/>
      <c r="AY277" s="45"/>
      <c r="AZ277" s="45"/>
      <c r="BA277" s="45"/>
      <c r="BB277" s="45"/>
      <c r="BC277" s="45"/>
      <c r="BD277" s="45"/>
      <c r="BE277" s="45"/>
      <c r="BF277" s="45"/>
      <c r="BG277" s="45"/>
      <c r="BH277" s="45"/>
      <c r="BI277" s="45"/>
      <c r="BJ277" s="45"/>
      <c r="BK277" s="45"/>
      <c r="BL277" s="45"/>
      <c r="BM277" s="45"/>
      <c r="BN277" s="45"/>
      <c r="BO277" s="45"/>
      <c r="BP277" s="45"/>
      <c r="BQ277" s="45"/>
      <c r="BR277" s="45"/>
      <c r="BS277" s="45"/>
      <c r="BT277" s="45"/>
      <c r="BU277" s="45"/>
      <c r="BV277" s="45"/>
      <c r="BW277" s="45"/>
      <c r="BX277" s="45"/>
      <c r="BY277" s="45"/>
      <c r="BZ277" s="45"/>
      <c r="CA277" s="45"/>
      <c r="CB277" s="45"/>
      <c r="CC277" s="45"/>
      <c r="CD277" s="45"/>
      <c r="CE277" s="45"/>
      <c r="CF277" s="45"/>
      <c r="CG277" s="45"/>
      <c r="CH277" s="45"/>
      <c r="CI277" s="45"/>
      <c r="CJ277" s="45"/>
      <c r="CK277" s="45"/>
      <c r="CL277" s="45"/>
      <c r="CM277" s="45"/>
      <c r="CN277" s="45"/>
      <c r="CO277" s="45"/>
      <c r="CP277" s="45"/>
      <c r="CQ277" s="45"/>
    </row>
    <row r="278" spans="1:95" hidden="1" x14ac:dyDescent="0.25">
      <c r="A278" s="5" t="str">
        <f>B278&amp;D278</f>
        <v>DZASOLARTH</v>
      </c>
      <c r="B278" t="s">
        <v>148</v>
      </c>
      <c r="C278" t="str">
        <f>VLOOKUP($B278,'Lookup codes'!$A:$C,2,FALSE)</f>
        <v>Algeria</v>
      </c>
      <c r="D278" t="s">
        <v>614</v>
      </c>
      <c r="E278" t="str">
        <f>VLOOKUP(D278,'Lookup codes'!R:S,2,FALSE)</f>
        <v>Solar Thermal</v>
      </c>
      <c r="F278" t="s">
        <v>794</v>
      </c>
      <c r="G278" t="s">
        <v>528</v>
      </c>
      <c r="H278" s="45">
        <f>SUMIFS('IEA production stats by year'!Q:Q,'IEA production stats by year'!$E:$E,$D278,'IEA production stats by year'!$B:$B,$B278)</f>
        <v>0</v>
      </c>
      <c r="I278" s="45">
        <f>SUMIFS('IEA production stats by year'!R:R,'IEA production stats by year'!$E:$E,$D278,'IEA production stats by year'!$B:$B,$B278)</f>
        <v>0</v>
      </c>
      <c r="J278" s="45">
        <f>SUMIFS('IEA production stats by year'!S:S,'IEA production stats by year'!$E:$E,$D278,'IEA production stats by year'!$B:$B,$B278)</f>
        <v>0</v>
      </c>
      <c r="K278" s="45">
        <f>SUMIFS('IEA production stats by year'!T:T,'IEA production stats by year'!$E:$E,$D278,'IEA production stats by year'!$B:$B,$B278)</f>
        <v>0</v>
      </c>
      <c r="L278" s="45">
        <f>SUMIFS('IEA production stats by year'!U:U,'IEA production stats by year'!$E:$E,$D278,'IEA production stats by year'!$B:$B,$B278)</f>
        <v>0</v>
      </c>
      <c r="M278" s="45">
        <f>SUMIFS('IEA production stats by year'!V:V,'IEA production stats by year'!$E:$E,$D278,'IEA production stats by year'!$B:$B,$B278)</f>
        <v>0</v>
      </c>
      <c r="N278" s="45">
        <f>SUMIFS('IEA production stats by year'!W:W,'IEA production stats by year'!$E:$E,$D278,'IEA production stats by year'!$B:$B,$B278)</f>
        <v>0</v>
      </c>
      <c r="O278" s="45">
        <f>SUMIFS('IEA production stats by year'!X:X,'IEA production stats by year'!$E:$E,$D278,'IEA production stats by year'!$B:$B,$B278)</f>
        <v>0</v>
      </c>
      <c r="P278" s="45">
        <f>SUMIFS('IEA production stats by year'!Y:Y,'IEA production stats by year'!$E:$E,$D278,'IEA production stats by year'!$B:$B,$B278)</f>
        <v>0</v>
      </c>
      <c r="Q278" s="45">
        <f>SUMIFS('IEA production stats by year'!Z:Z,'IEA production stats by year'!$E:$E,$D278,'IEA production stats by year'!$B:$B,$B278)</f>
        <v>0</v>
      </c>
      <c r="R278" s="45">
        <f>SUMIFS('IEA production stats by year'!AA:AA,'IEA production stats by year'!$E:$E,$D278,'IEA production stats by year'!$B:$B,$B278)</f>
        <v>0</v>
      </c>
      <c r="S278" s="45">
        <f>SUMIFS('IEA production stats by year'!AB:AB,'IEA production stats by year'!$E:$E,$D278,'IEA production stats by year'!$B:$B,$B278)</f>
        <v>0</v>
      </c>
      <c r="T278" s="45">
        <f>SUMIFS('IEA production stats by year'!AC:AC,'IEA production stats by year'!$E:$E,$D278,'IEA production stats by year'!$B:$B,$B278)</f>
        <v>0</v>
      </c>
      <c r="U278" s="45">
        <f>SUMIFS('IEA production stats by year'!AD:AD,'IEA production stats by year'!$E:$E,$D278,'IEA production stats by year'!$B:$B,$B278)</f>
        <v>0</v>
      </c>
      <c r="V278" s="45">
        <f>SUMIFS('IEA production stats by year'!AE:AE,'IEA production stats by year'!$E:$E,$D278,'IEA production stats by year'!$B:$B,$B278)</f>
        <v>0</v>
      </c>
      <c r="W278" s="45">
        <f>SUMIFS('IEA production stats by year'!AF:AF,'IEA production stats by year'!$E:$E,$D278,'IEA production stats by year'!$B:$B,$B278)</f>
        <v>0</v>
      </c>
      <c r="X278" s="45">
        <f>SUMIFS('IEA production stats by year'!AG:AG,'IEA production stats by year'!$E:$E,$D278,'IEA production stats by year'!$B:$B,$B278)</f>
        <v>0</v>
      </c>
      <c r="Y278" s="45">
        <f>SUMIFS('IEA production stats by year'!AH:AH,'IEA production stats by year'!$E:$E,$D278,'IEA production stats by year'!$B:$B,$B278)</f>
        <v>0</v>
      </c>
      <c r="Z278" s="45">
        <f>SUMIFS('IEA production stats by year'!AI:AI,'IEA production stats by year'!$E:$E,$D278,'IEA production stats by year'!$B:$B,$B278)</f>
        <v>0</v>
      </c>
      <c r="AA278" s="45">
        <f>SUMIFS('IEA production stats by year'!AJ:AJ,'IEA production stats by year'!$E:$E,$D278,'IEA production stats by year'!$B:$B,$B278)</f>
        <v>0</v>
      </c>
      <c r="AB278" s="45">
        <f>SUMIFS('IEA production stats by year'!AK:AK,'IEA production stats by year'!$E:$E,$D278,'IEA production stats by year'!$B:$B,$B278)</f>
        <v>0</v>
      </c>
      <c r="AC278" s="45">
        <f>SUMIFS('IEA production stats by year'!AL:AL,'IEA production stats by year'!$E:$E,$D278,'IEA production stats by year'!$B:$B,$B278)</f>
        <v>0</v>
      </c>
      <c r="AD278" s="45"/>
      <c r="AE278" s="45"/>
      <c r="AF278" s="45"/>
      <c r="AG278" s="45"/>
      <c r="AH278" s="45"/>
      <c r="AI278" s="45"/>
      <c r="AJ278" s="45"/>
      <c r="AK278" s="45"/>
      <c r="AL278" s="45"/>
      <c r="AM278" s="45"/>
      <c r="AN278" s="45"/>
      <c r="AO278" s="45"/>
      <c r="AP278" s="45"/>
      <c r="AQ278" s="45"/>
      <c r="AR278" s="45"/>
      <c r="AS278" s="45"/>
      <c r="AT278" s="45"/>
      <c r="AU278" s="45"/>
      <c r="AV278" s="45"/>
      <c r="AW278" s="45"/>
      <c r="AX278" s="45"/>
      <c r="AY278" s="45"/>
      <c r="AZ278" s="45"/>
      <c r="BA278" s="45"/>
      <c r="BB278" s="45"/>
      <c r="BC278" s="45"/>
      <c r="BD278" s="45"/>
      <c r="BE278" s="45"/>
      <c r="BF278" s="45"/>
      <c r="BG278" s="45"/>
      <c r="BH278" s="45"/>
      <c r="BI278" s="45"/>
      <c r="BJ278" s="45"/>
      <c r="BK278" s="45"/>
      <c r="BL278" s="45"/>
      <c r="BM278" s="45"/>
      <c r="BN278" s="45"/>
      <c r="BO278" s="45"/>
      <c r="BP278" s="45"/>
      <c r="BQ278" s="45"/>
      <c r="BR278" s="45"/>
      <c r="BS278" s="45"/>
      <c r="BT278" s="45"/>
      <c r="BU278" s="45"/>
      <c r="BV278" s="45"/>
      <c r="BW278" s="45"/>
      <c r="BX278" s="45"/>
      <c r="BY278" s="45"/>
      <c r="BZ278" s="45"/>
      <c r="CA278" s="45"/>
      <c r="CB278" s="45"/>
      <c r="CC278" s="45"/>
      <c r="CD278" s="45"/>
      <c r="CE278" s="45"/>
      <c r="CF278" s="45"/>
      <c r="CG278" s="45"/>
      <c r="CH278" s="45"/>
      <c r="CI278" s="45"/>
      <c r="CJ278" s="45"/>
      <c r="CK278" s="45"/>
      <c r="CL278" s="45"/>
      <c r="CM278" s="45"/>
      <c r="CN278" s="45"/>
      <c r="CO278" s="45"/>
      <c r="CP278" s="45"/>
      <c r="CQ278" s="45"/>
    </row>
    <row r="279" spans="1:95" hidden="1" x14ac:dyDescent="0.25">
      <c r="A279" s="5" t="str">
        <f>B279&amp;D279</f>
        <v>DZATIDE</v>
      </c>
      <c r="B279" t="s">
        <v>148</v>
      </c>
      <c r="C279" t="str">
        <f>VLOOKUP($B279,'Lookup codes'!$A:$C,2,FALSE)</f>
        <v>Algeria</v>
      </c>
      <c r="D279" t="s">
        <v>616</v>
      </c>
      <c r="E279" t="str">
        <f>VLOOKUP(D279,'Lookup codes'!R:S,2,FALSE)</f>
        <v>Tide, Wave and Ocean</v>
      </c>
      <c r="F279" t="s">
        <v>794</v>
      </c>
      <c r="G279" t="s">
        <v>528</v>
      </c>
      <c r="H279" s="45">
        <f>SUMIFS('IEA production stats by year'!Q:Q,'IEA production stats by year'!$E:$E,$D279,'IEA production stats by year'!$B:$B,$B279)</f>
        <v>0</v>
      </c>
      <c r="I279" s="45">
        <f>SUMIFS('IEA production stats by year'!R:R,'IEA production stats by year'!$E:$E,$D279,'IEA production stats by year'!$B:$B,$B279)</f>
        <v>0</v>
      </c>
      <c r="J279" s="45">
        <f>SUMIFS('IEA production stats by year'!S:S,'IEA production stats by year'!$E:$E,$D279,'IEA production stats by year'!$B:$B,$B279)</f>
        <v>0</v>
      </c>
      <c r="K279" s="45">
        <f>SUMIFS('IEA production stats by year'!T:T,'IEA production stats by year'!$E:$E,$D279,'IEA production stats by year'!$B:$B,$B279)</f>
        <v>0</v>
      </c>
      <c r="L279" s="45">
        <f>SUMIFS('IEA production stats by year'!U:U,'IEA production stats by year'!$E:$E,$D279,'IEA production stats by year'!$B:$B,$B279)</f>
        <v>0</v>
      </c>
      <c r="M279" s="45">
        <f>SUMIFS('IEA production stats by year'!V:V,'IEA production stats by year'!$E:$E,$D279,'IEA production stats by year'!$B:$B,$B279)</f>
        <v>0</v>
      </c>
      <c r="N279" s="45">
        <f>SUMIFS('IEA production stats by year'!W:W,'IEA production stats by year'!$E:$E,$D279,'IEA production stats by year'!$B:$B,$B279)</f>
        <v>0</v>
      </c>
      <c r="O279" s="45">
        <f>SUMIFS('IEA production stats by year'!X:X,'IEA production stats by year'!$E:$E,$D279,'IEA production stats by year'!$B:$B,$B279)</f>
        <v>0</v>
      </c>
      <c r="P279" s="45">
        <f>SUMIFS('IEA production stats by year'!Y:Y,'IEA production stats by year'!$E:$E,$D279,'IEA production stats by year'!$B:$B,$B279)</f>
        <v>0</v>
      </c>
      <c r="Q279" s="45">
        <f>SUMIFS('IEA production stats by year'!Z:Z,'IEA production stats by year'!$E:$E,$D279,'IEA production stats by year'!$B:$B,$B279)</f>
        <v>0</v>
      </c>
      <c r="R279" s="45">
        <f>SUMIFS('IEA production stats by year'!AA:AA,'IEA production stats by year'!$E:$E,$D279,'IEA production stats by year'!$B:$B,$B279)</f>
        <v>0</v>
      </c>
      <c r="S279" s="45">
        <f>SUMIFS('IEA production stats by year'!AB:AB,'IEA production stats by year'!$E:$E,$D279,'IEA production stats by year'!$B:$B,$B279)</f>
        <v>0</v>
      </c>
      <c r="T279" s="45">
        <f>SUMIFS('IEA production stats by year'!AC:AC,'IEA production stats by year'!$E:$E,$D279,'IEA production stats by year'!$B:$B,$B279)</f>
        <v>0</v>
      </c>
      <c r="U279" s="45">
        <f>SUMIFS('IEA production stats by year'!AD:AD,'IEA production stats by year'!$E:$E,$D279,'IEA production stats by year'!$B:$B,$B279)</f>
        <v>0</v>
      </c>
      <c r="V279" s="45">
        <f>SUMIFS('IEA production stats by year'!AE:AE,'IEA production stats by year'!$E:$E,$D279,'IEA production stats by year'!$B:$B,$B279)</f>
        <v>0</v>
      </c>
      <c r="W279" s="45">
        <f>SUMIFS('IEA production stats by year'!AF:AF,'IEA production stats by year'!$E:$E,$D279,'IEA production stats by year'!$B:$B,$B279)</f>
        <v>0</v>
      </c>
      <c r="X279" s="45">
        <f>SUMIFS('IEA production stats by year'!AG:AG,'IEA production stats by year'!$E:$E,$D279,'IEA production stats by year'!$B:$B,$B279)</f>
        <v>0</v>
      </c>
      <c r="Y279" s="45">
        <f>SUMIFS('IEA production stats by year'!AH:AH,'IEA production stats by year'!$E:$E,$D279,'IEA production stats by year'!$B:$B,$B279)</f>
        <v>0</v>
      </c>
      <c r="Z279" s="45">
        <f>SUMIFS('IEA production stats by year'!AI:AI,'IEA production stats by year'!$E:$E,$D279,'IEA production stats by year'!$B:$B,$B279)</f>
        <v>0</v>
      </c>
      <c r="AA279" s="45">
        <f>SUMIFS('IEA production stats by year'!AJ:AJ,'IEA production stats by year'!$E:$E,$D279,'IEA production stats by year'!$B:$B,$B279)</f>
        <v>0</v>
      </c>
      <c r="AB279" s="45">
        <f>SUMIFS('IEA production stats by year'!AK:AK,'IEA production stats by year'!$E:$E,$D279,'IEA production stats by year'!$B:$B,$B279)</f>
        <v>0</v>
      </c>
      <c r="AC279" s="45">
        <f>SUMIFS('IEA production stats by year'!AL:AL,'IEA production stats by year'!$E:$E,$D279,'IEA production stats by year'!$B:$B,$B279)</f>
        <v>0</v>
      </c>
      <c r="AD279" s="45"/>
      <c r="AE279" s="45"/>
      <c r="AF279" s="45"/>
      <c r="AG279" s="45"/>
      <c r="AH279" s="45"/>
      <c r="AI279" s="45"/>
      <c r="AJ279" s="45"/>
      <c r="AK279" s="45"/>
      <c r="AL279" s="45"/>
      <c r="AM279" s="45"/>
      <c r="AN279" s="45"/>
      <c r="AO279" s="45"/>
      <c r="AP279" s="45"/>
      <c r="AQ279" s="45"/>
      <c r="AR279" s="45"/>
      <c r="AS279" s="45"/>
      <c r="AT279" s="45"/>
      <c r="AU279" s="45"/>
      <c r="AV279" s="45"/>
      <c r="AW279" s="45"/>
      <c r="AX279" s="45"/>
      <c r="AY279" s="45"/>
      <c r="AZ279" s="45"/>
      <c r="BA279" s="45"/>
      <c r="BB279" s="45"/>
      <c r="BC279" s="45"/>
      <c r="BD279" s="45"/>
      <c r="BE279" s="45"/>
      <c r="BF279" s="45"/>
      <c r="BG279" s="45"/>
      <c r="BH279" s="45"/>
      <c r="BI279" s="45"/>
      <c r="BJ279" s="45"/>
      <c r="BK279" s="45"/>
      <c r="BL279" s="45"/>
      <c r="BM279" s="45"/>
      <c r="BN279" s="45"/>
      <c r="BO279" s="45"/>
      <c r="BP279" s="45"/>
      <c r="BQ279" s="45"/>
      <c r="BR279" s="45"/>
      <c r="BS279" s="45"/>
      <c r="BT279" s="45"/>
      <c r="BU279" s="45"/>
      <c r="BV279" s="45"/>
      <c r="BW279" s="45"/>
      <c r="BX279" s="45"/>
      <c r="BY279" s="45"/>
      <c r="BZ279" s="45"/>
      <c r="CA279" s="45"/>
      <c r="CB279" s="45"/>
      <c r="CC279" s="45"/>
      <c r="CD279" s="45"/>
      <c r="CE279" s="45"/>
      <c r="CF279" s="45"/>
      <c r="CG279" s="45"/>
      <c r="CH279" s="45"/>
      <c r="CI279" s="45"/>
      <c r="CJ279" s="45"/>
      <c r="CK279" s="45"/>
      <c r="CL279" s="45"/>
      <c r="CM279" s="45"/>
      <c r="CN279" s="45"/>
      <c r="CO279" s="45"/>
      <c r="CP279" s="45"/>
      <c r="CQ279" s="45"/>
    </row>
    <row r="280" spans="1:95" hidden="1" x14ac:dyDescent="0.25">
      <c r="A280" s="5" t="str">
        <f>B280&amp;D280</f>
        <v>DZAWIND</v>
      </c>
      <c r="B280" t="s">
        <v>148</v>
      </c>
      <c r="C280" t="str">
        <f>VLOOKUP($B280,'Lookup codes'!$A:$C,2,FALSE)</f>
        <v>Algeria</v>
      </c>
      <c r="D280" t="s">
        <v>618</v>
      </c>
      <c r="E280" t="str">
        <f>VLOOKUP(D280,'Lookup codes'!R:S,2,FALSE)</f>
        <v>Wind</v>
      </c>
      <c r="F280" t="s">
        <v>794</v>
      </c>
      <c r="G280" t="s">
        <v>528</v>
      </c>
      <c r="H280" s="45">
        <f>SUMIFS('IEA production stats by year'!Q:Q,'IEA production stats by year'!$E:$E,$D280,'IEA production stats by year'!$B:$B,$B280)</f>
        <v>0</v>
      </c>
      <c r="I280" s="45">
        <f>SUMIFS('IEA production stats by year'!R:R,'IEA production stats by year'!$E:$E,$D280,'IEA production stats by year'!$B:$B,$B280)</f>
        <v>0</v>
      </c>
      <c r="J280" s="45">
        <f>SUMIFS('IEA production stats by year'!S:S,'IEA production stats by year'!$E:$E,$D280,'IEA production stats by year'!$B:$B,$B280)</f>
        <v>0</v>
      </c>
      <c r="K280" s="45">
        <f>SUMIFS('IEA production stats by year'!T:T,'IEA production stats by year'!$E:$E,$D280,'IEA production stats by year'!$B:$B,$B280)</f>
        <v>0</v>
      </c>
      <c r="L280" s="45">
        <f>SUMIFS('IEA production stats by year'!U:U,'IEA production stats by year'!$E:$E,$D280,'IEA production stats by year'!$B:$B,$B280)</f>
        <v>0</v>
      </c>
      <c r="M280" s="45">
        <f>SUMIFS('IEA production stats by year'!V:V,'IEA production stats by year'!$E:$E,$D280,'IEA production stats by year'!$B:$B,$B280)</f>
        <v>0</v>
      </c>
      <c r="N280" s="45">
        <f>SUMIFS('IEA production stats by year'!W:W,'IEA production stats by year'!$E:$E,$D280,'IEA production stats by year'!$B:$B,$B280)</f>
        <v>0</v>
      </c>
      <c r="O280" s="45">
        <f>SUMIFS('IEA production stats by year'!X:X,'IEA production stats by year'!$E:$E,$D280,'IEA production stats by year'!$B:$B,$B280)</f>
        <v>0</v>
      </c>
      <c r="P280" s="45">
        <f>SUMIFS('IEA production stats by year'!Y:Y,'IEA production stats by year'!$E:$E,$D280,'IEA production stats by year'!$B:$B,$B280)</f>
        <v>0</v>
      </c>
      <c r="Q280" s="45">
        <f>SUMIFS('IEA production stats by year'!Z:Z,'IEA production stats by year'!$E:$E,$D280,'IEA production stats by year'!$B:$B,$B280)</f>
        <v>0</v>
      </c>
      <c r="R280" s="45">
        <f>SUMIFS('IEA production stats by year'!AA:AA,'IEA production stats by year'!$E:$E,$D280,'IEA production stats by year'!$B:$B,$B280)</f>
        <v>0</v>
      </c>
      <c r="S280" s="45">
        <f>SUMIFS('IEA production stats by year'!AB:AB,'IEA production stats by year'!$E:$E,$D280,'IEA production stats by year'!$B:$B,$B280)</f>
        <v>0</v>
      </c>
      <c r="T280" s="45">
        <f>SUMIFS('IEA production stats by year'!AC:AC,'IEA production stats by year'!$E:$E,$D280,'IEA production stats by year'!$B:$B,$B280)</f>
        <v>0</v>
      </c>
      <c r="U280" s="45">
        <f>SUMIFS('IEA production stats by year'!AD:AD,'IEA production stats by year'!$E:$E,$D280,'IEA production stats by year'!$B:$B,$B280)</f>
        <v>0</v>
      </c>
      <c r="V280" s="45">
        <f>SUMIFS('IEA production stats by year'!AE:AE,'IEA production stats by year'!$E:$E,$D280,'IEA production stats by year'!$B:$B,$B280)</f>
        <v>0</v>
      </c>
      <c r="W280" s="45">
        <f>SUMIFS('IEA production stats by year'!AF:AF,'IEA production stats by year'!$E:$E,$D280,'IEA production stats by year'!$B:$B,$B280)</f>
        <v>68.399799999999999</v>
      </c>
      <c r="X280" s="45">
        <f>SUMIFS('IEA production stats by year'!AG:AG,'IEA production stats by year'!$E:$E,$D280,'IEA production stats by year'!$B:$B,$B280)</f>
        <v>104.402</v>
      </c>
      <c r="Y280" s="45">
        <f>SUMIFS('IEA production stats by year'!AH:AH,'IEA production stats by year'!$E:$E,$D280,'IEA production stats by year'!$B:$B,$B280)</f>
        <v>27.000699999999998</v>
      </c>
      <c r="Z280" s="45">
        <f>SUMIFS('IEA production stats by year'!AI:AI,'IEA production stats by year'!$E:$E,$D280,'IEA production stats by year'!$B:$B,$B280)</f>
        <v>37.923999999999999</v>
      </c>
      <c r="AA280" s="45">
        <f>SUMIFS('IEA production stats by year'!AJ:AJ,'IEA production stats by year'!$E:$E,$D280,'IEA production stats by year'!$B:$B,$B280)</f>
        <v>37.681199999999997</v>
      </c>
      <c r="AB280" s="45">
        <f>SUMIFS('IEA production stats by year'!AK:AK,'IEA production stats by year'!$E:$E,$D280,'IEA production stats by year'!$B:$B,$B280)</f>
        <v>27.725000000000001</v>
      </c>
      <c r="AC280" s="45">
        <f>SUMIFS('IEA production stats by year'!AL:AL,'IEA production stats by year'!$E:$E,$D280,'IEA production stats by year'!$B:$B,$B280)</f>
        <v>0</v>
      </c>
      <c r="AD280" s="45"/>
      <c r="AE280" s="45"/>
      <c r="AF280" s="45"/>
      <c r="AG280" s="45"/>
      <c r="AH280" s="45"/>
      <c r="AI280" s="45"/>
      <c r="AJ280" s="45"/>
      <c r="AK280" s="45"/>
      <c r="AL280" s="45"/>
      <c r="AM280" s="45"/>
      <c r="AN280" s="45"/>
      <c r="AO280" s="45"/>
      <c r="AP280" s="45"/>
      <c r="AQ280" s="45"/>
      <c r="AR280" s="45"/>
      <c r="AS280" s="45"/>
      <c r="AT280" s="45"/>
      <c r="AU280" s="45"/>
      <c r="AV280" s="45"/>
      <c r="AW280" s="45"/>
      <c r="AX280" s="45"/>
      <c r="AY280" s="45"/>
      <c r="AZ280" s="45"/>
      <c r="BA280" s="45"/>
      <c r="BB280" s="45"/>
      <c r="BC280" s="45"/>
      <c r="BD280" s="45"/>
      <c r="BE280" s="45"/>
      <c r="BF280" s="45"/>
      <c r="BG280" s="45"/>
      <c r="BH280" s="45"/>
      <c r="BI280" s="45"/>
      <c r="BJ280" s="45"/>
      <c r="BK280" s="45"/>
      <c r="BL280" s="45"/>
      <c r="BM280" s="45"/>
      <c r="BN280" s="45"/>
      <c r="BO280" s="45"/>
      <c r="BP280" s="45"/>
      <c r="BQ280" s="45"/>
      <c r="BR280" s="45"/>
      <c r="BS280" s="45"/>
      <c r="BT280" s="45"/>
      <c r="BU280" s="45"/>
      <c r="BV280" s="45"/>
      <c r="BW280" s="45"/>
      <c r="BX280" s="45"/>
      <c r="BY280" s="45"/>
      <c r="BZ280" s="45"/>
      <c r="CA280" s="45"/>
      <c r="CB280" s="45"/>
      <c r="CC280" s="45"/>
      <c r="CD280" s="45"/>
      <c r="CE280" s="45"/>
      <c r="CF280" s="45"/>
      <c r="CG280" s="45"/>
      <c r="CH280" s="45"/>
      <c r="CI280" s="45"/>
      <c r="CJ280" s="45"/>
      <c r="CK280" s="45"/>
      <c r="CL280" s="45"/>
      <c r="CM280" s="45"/>
      <c r="CN280" s="45"/>
      <c r="CO280" s="45"/>
      <c r="CP280" s="45"/>
      <c r="CQ280" s="45"/>
    </row>
    <row r="281" spans="1:95" hidden="1" x14ac:dyDescent="0.25">
      <c r="A281" s="5" t="str">
        <f>B281&amp;D281</f>
        <v>DZAMUNWASTER</v>
      </c>
      <c r="B281" t="s">
        <v>148</v>
      </c>
      <c r="C281" t="str">
        <f>VLOOKUP($B281,'Lookup codes'!$A:$C,2,FALSE)</f>
        <v>Algeria</v>
      </c>
      <c r="D281" t="s">
        <v>622</v>
      </c>
      <c r="E281" t="str">
        <f>VLOOKUP(D281,'Lookup codes'!R:S,2,FALSE)</f>
        <v>Renewable Municipal Waste</v>
      </c>
      <c r="F281" t="s">
        <v>794</v>
      </c>
      <c r="G281" t="s">
        <v>528</v>
      </c>
      <c r="H281" s="45">
        <f>SUMIFS('IEA production stats by year'!Q:Q,'IEA production stats by year'!$E:$E,$D281,'IEA production stats by year'!$B:$B,$B281)</f>
        <v>0</v>
      </c>
      <c r="I281" s="45">
        <f>SUMIFS('IEA production stats by year'!R:R,'IEA production stats by year'!$E:$E,$D281,'IEA production stats by year'!$B:$B,$B281)</f>
        <v>0</v>
      </c>
      <c r="J281" s="45">
        <f>SUMIFS('IEA production stats by year'!S:S,'IEA production stats by year'!$E:$E,$D281,'IEA production stats by year'!$B:$B,$B281)</f>
        <v>0</v>
      </c>
      <c r="K281" s="45">
        <f>SUMIFS('IEA production stats by year'!T:T,'IEA production stats by year'!$E:$E,$D281,'IEA production stats by year'!$B:$B,$B281)</f>
        <v>0</v>
      </c>
      <c r="L281" s="45">
        <f>SUMIFS('IEA production stats by year'!U:U,'IEA production stats by year'!$E:$E,$D281,'IEA production stats by year'!$B:$B,$B281)</f>
        <v>0</v>
      </c>
      <c r="M281" s="45">
        <f>SUMIFS('IEA production stats by year'!V:V,'IEA production stats by year'!$E:$E,$D281,'IEA production stats by year'!$B:$B,$B281)</f>
        <v>0</v>
      </c>
      <c r="N281" s="45">
        <f>SUMIFS('IEA production stats by year'!W:W,'IEA production stats by year'!$E:$E,$D281,'IEA production stats by year'!$B:$B,$B281)</f>
        <v>0</v>
      </c>
      <c r="O281" s="45">
        <f>SUMIFS('IEA production stats by year'!X:X,'IEA production stats by year'!$E:$E,$D281,'IEA production stats by year'!$B:$B,$B281)</f>
        <v>0</v>
      </c>
      <c r="P281" s="45">
        <f>SUMIFS('IEA production stats by year'!Y:Y,'IEA production stats by year'!$E:$E,$D281,'IEA production stats by year'!$B:$B,$B281)</f>
        <v>0</v>
      </c>
      <c r="Q281" s="45">
        <f>SUMIFS('IEA production stats by year'!Z:Z,'IEA production stats by year'!$E:$E,$D281,'IEA production stats by year'!$B:$B,$B281)</f>
        <v>0</v>
      </c>
      <c r="R281" s="45">
        <f>SUMIFS('IEA production stats by year'!AA:AA,'IEA production stats by year'!$E:$E,$D281,'IEA production stats by year'!$B:$B,$B281)</f>
        <v>0</v>
      </c>
      <c r="S281" s="45">
        <f>SUMIFS('IEA production stats by year'!AB:AB,'IEA production stats by year'!$E:$E,$D281,'IEA production stats by year'!$B:$B,$B281)</f>
        <v>0</v>
      </c>
      <c r="T281" s="45">
        <f>SUMIFS('IEA production stats by year'!AC:AC,'IEA production stats by year'!$E:$E,$D281,'IEA production stats by year'!$B:$B,$B281)</f>
        <v>0</v>
      </c>
      <c r="U281" s="45">
        <f>SUMIFS('IEA production stats by year'!AD:AD,'IEA production stats by year'!$E:$E,$D281,'IEA production stats by year'!$B:$B,$B281)</f>
        <v>0</v>
      </c>
      <c r="V281" s="45">
        <f>SUMIFS('IEA production stats by year'!AE:AE,'IEA production stats by year'!$E:$E,$D281,'IEA production stats by year'!$B:$B,$B281)</f>
        <v>0</v>
      </c>
      <c r="W281" s="45">
        <f>SUMIFS('IEA production stats by year'!AF:AF,'IEA production stats by year'!$E:$E,$D281,'IEA production stats by year'!$B:$B,$B281)</f>
        <v>0</v>
      </c>
      <c r="X281" s="45">
        <f>SUMIFS('IEA production stats by year'!AG:AG,'IEA production stats by year'!$E:$E,$D281,'IEA production stats by year'!$B:$B,$B281)</f>
        <v>0</v>
      </c>
      <c r="Y281" s="45">
        <f>SUMIFS('IEA production stats by year'!AH:AH,'IEA production stats by year'!$E:$E,$D281,'IEA production stats by year'!$B:$B,$B281)</f>
        <v>0</v>
      </c>
      <c r="Z281" s="45">
        <f>SUMIFS('IEA production stats by year'!AI:AI,'IEA production stats by year'!$E:$E,$D281,'IEA production stats by year'!$B:$B,$B281)</f>
        <v>0</v>
      </c>
      <c r="AA281" s="45">
        <f>SUMIFS('IEA production stats by year'!AJ:AJ,'IEA production stats by year'!$E:$E,$D281,'IEA production stats by year'!$B:$B,$B281)</f>
        <v>0</v>
      </c>
      <c r="AB281" s="45">
        <f>SUMIFS('IEA production stats by year'!AK:AK,'IEA production stats by year'!$E:$E,$D281,'IEA production stats by year'!$B:$B,$B281)</f>
        <v>0</v>
      </c>
      <c r="AC281" s="45">
        <f>SUMIFS('IEA production stats by year'!AL:AL,'IEA production stats by year'!$E:$E,$D281,'IEA production stats by year'!$B:$B,$B281)</f>
        <v>0</v>
      </c>
      <c r="AD281" s="45"/>
      <c r="AE281" s="45"/>
      <c r="AF281" s="45"/>
      <c r="AG281" s="45"/>
      <c r="AH281" s="45"/>
      <c r="AI281" s="45"/>
      <c r="AJ281" s="45"/>
      <c r="AK281" s="45"/>
      <c r="AL281" s="45"/>
      <c r="AM281" s="45"/>
      <c r="AN281" s="45"/>
      <c r="AO281" s="45"/>
      <c r="AP281" s="45"/>
      <c r="AQ281" s="45"/>
      <c r="AR281" s="45"/>
      <c r="AS281" s="45"/>
      <c r="AT281" s="45"/>
      <c r="AU281" s="45"/>
      <c r="AV281" s="45"/>
      <c r="AW281" s="45"/>
      <c r="AX281" s="45"/>
      <c r="AY281" s="45"/>
      <c r="AZ281" s="45"/>
      <c r="BA281" s="45"/>
      <c r="BB281" s="45"/>
      <c r="BC281" s="45"/>
      <c r="BD281" s="45"/>
      <c r="BE281" s="45"/>
      <c r="BF281" s="45"/>
      <c r="BG281" s="45"/>
      <c r="BH281" s="45"/>
      <c r="BI281" s="45"/>
      <c r="BJ281" s="45"/>
      <c r="BK281" s="45"/>
      <c r="BL281" s="45"/>
      <c r="BM281" s="45"/>
      <c r="BN281" s="45"/>
      <c r="BO281" s="45"/>
      <c r="BP281" s="45"/>
      <c r="BQ281" s="45"/>
      <c r="BR281" s="45"/>
      <c r="BS281" s="45"/>
      <c r="BT281" s="45"/>
      <c r="BU281" s="45"/>
      <c r="BV281" s="45"/>
      <c r="BW281" s="45"/>
      <c r="BX281" s="45"/>
      <c r="BY281" s="45"/>
      <c r="BZ281" s="45"/>
      <c r="CA281" s="45"/>
      <c r="CB281" s="45"/>
      <c r="CC281" s="45"/>
      <c r="CD281" s="45"/>
      <c r="CE281" s="45"/>
      <c r="CF281" s="45"/>
      <c r="CG281" s="45"/>
      <c r="CH281" s="45"/>
      <c r="CI281" s="45"/>
      <c r="CJ281" s="45"/>
      <c r="CK281" s="45"/>
      <c r="CL281" s="45"/>
      <c r="CM281" s="45"/>
      <c r="CN281" s="45"/>
      <c r="CO281" s="45"/>
      <c r="CP281" s="45"/>
      <c r="CQ281" s="45"/>
    </row>
    <row r="282" spans="1:95" hidden="1" x14ac:dyDescent="0.25">
      <c r="A282" s="5" t="str">
        <f>B282&amp;D282</f>
        <v>DZACHARCOAL</v>
      </c>
      <c r="B282" t="s">
        <v>148</v>
      </c>
      <c r="C282" t="str">
        <f>VLOOKUP($B282,'Lookup codes'!$A:$C,2,FALSE)</f>
        <v>Algeria</v>
      </c>
      <c r="D282" t="s">
        <v>626</v>
      </c>
      <c r="E282" t="str">
        <f>VLOOKUP(D282,'Lookup codes'!R:S,2,FALSE)</f>
        <v>Charcoal</v>
      </c>
      <c r="F282" t="s">
        <v>794</v>
      </c>
      <c r="G282" t="s">
        <v>528</v>
      </c>
      <c r="H282" s="45">
        <f>SUMIFS('IEA production stats by year'!Q:Q,'IEA production stats by year'!$E:$E,$D282,'IEA production stats by year'!$B:$B,$B282)</f>
        <v>0</v>
      </c>
      <c r="I282" s="45">
        <f>SUMIFS('IEA production stats by year'!R:R,'IEA production stats by year'!$E:$E,$D282,'IEA production stats by year'!$B:$B,$B282)</f>
        <v>0</v>
      </c>
      <c r="J282" s="45">
        <f>SUMIFS('IEA production stats by year'!S:S,'IEA production stats by year'!$E:$E,$D282,'IEA production stats by year'!$B:$B,$B282)</f>
        <v>0</v>
      </c>
      <c r="K282" s="45">
        <f>SUMIFS('IEA production stats by year'!T:T,'IEA production stats by year'!$E:$E,$D282,'IEA production stats by year'!$B:$B,$B282)</f>
        <v>0</v>
      </c>
      <c r="L282" s="45">
        <f>SUMIFS('IEA production stats by year'!U:U,'IEA production stats by year'!$E:$E,$D282,'IEA production stats by year'!$B:$B,$B282)</f>
        <v>0</v>
      </c>
      <c r="M282" s="45">
        <f>SUMIFS('IEA production stats by year'!V:V,'IEA production stats by year'!$E:$E,$D282,'IEA production stats by year'!$B:$B,$B282)</f>
        <v>0</v>
      </c>
      <c r="N282" s="45">
        <f>SUMIFS('IEA production stats by year'!W:W,'IEA production stats by year'!$E:$E,$D282,'IEA production stats by year'!$B:$B,$B282)</f>
        <v>0</v>
      </c>
      <c r="O282" s="45">
        <f>SUMIFS('IEA production stats by year'!X:X,'IEA production stats by year'!$E:$E,$D282,'IEA production stats by year'!$B:$B,$B282)</f>
        <v>0</v>
      </c>
      <c r="P282" s="45">
        <f>SUMIFS('IEA production stats by year'!Y:Y,'IEA production stats by year'!$E:$E,$D282,'IEA production stats by year'!$B:$B,$B282)</f>
        <v>0</v>
      </c>
      <c r="Q282" s="45">
        <f>SUMIFS('IEA production stats by year'!Z:Z,'IEA production stats by year'!$E:$E,$D282,'IEA production stats by year'!$B:$B,$B282)</f>
        <v>0</v>
      </c>
      <c r="R282" s="45">
        <f>SUMIFS('IEA production stats by year'!AA:AA,'IEA production stats by year'!$E:$E,$D282,'IEA production stats by year'!$B:$B,$B282)</f>
        <v>0</v>
      </c>
      <c r="S282" s="45">
        <f>SUMIFS('IEA production stats by year'!AB:AB,'IEA production stats by year'!$E:$E,$D282,'IEA production stats by year'!$B:$B,$B282)</f>
        <v>0</v>
      </c>
      <c r="T282" s="45">
        <f>SUMIFS('IEA production stats by year'!AC:AC,'IEA production stats by year'!$E:$E,$D282,'IEA production stats by year'!$B:$B,$B282)</f>
        <v>0</v>
      </c>
      <c r="U282" s="45">
        <f>SUMIFS('IEA production stats by year'!AD:AD,'IEA production stats by year'!$E:$E,$D282,'IEA production stats by year'!$B:$B,$B282)</f>
        <v>0</v>
      </c>
      <c r="V282" s="45">
        <f>SUMIFS('IEA production stats by year'!AE:AE,'IEA production stats by year'!$E:$E,$D282,'IEA production stats by year'!$B:$B,$B282)</f>
        <v>0</v>
      </c>
      <c r="W282" s="45">
        <f>SUMIFS('IEA production stats by year'!AF:AF,'IEA production stats by year'!$E:$E,$D282,'IEA production stats by year'!$B:$B,$B282)</f>
        <v>0</v>
      </c>
      <c r="X282" s="45">
        <f>SUMIFS('IEA production stats by year'!AG:AG,'IEA production stats by year'!$E:$E,$D282,'IEA production stats by year'!$B:$B,$B282)</f>
        <v>0</v>
      </c>
      <c r="Y282" s="45">
        <f>SUMIFS('IEA production stats by year'!AH:AH,'IEA production stats by year'!$E:$E,$D282,'IEA production stats by year'!$B:$B,$B282)</f>
        <v>0</v>
      </c>
      <c r="Z282" s="45">
        <f>SUMIFS('IEA production stats by year'!AI:AI,'IEA production stats by year'!$E:$E,$D282,'IEA production stats by year'!$B:$B,$B282)</f>
        <v>0</v>
      </c>
      <c r="AA282" s="45">
        <f>SUMIFS('IEA production stats by year'!AJ:AJ,'IEA production stats by year'!$E:$E,$D282,'IEA production stats by year'!$B:$B,$B282)</f>
        <v>0</v>
      </c>
      <c r="AB282" s="45">
        <f>SUMIFS('IEA production stats by year'!AK:AK,'IEA production stats by year'!$E:$E,$D282,'IEA production stats by year'!$B:$B,$B282)</f>
        <v>0</v>
      </c>
      <c r="AC282" s="45">
        <f>SUMIFS('IEA production stats by year'!AL:AL,'IEA production stats by year'!$E:$E,$D282,'IEA production stats by year'!$B:$B,$B282)</f>
        <v>0</v>
      </c>
      <c r="AD282" s="45"/>
      <c r="AE282" s="45"/>
      <c r="AF282" s="45"/>
      <c r="AG282" s="45"/>
      <c r="AH282" s="45"/>
      <c r="AI282" s="45"/>
      <c r="AJ282" s="45"/>
      <c r="AK282" s="45"/>
      <c r="AL282" s="45"/>
      <c r="AM282" s="45"/>
      <c r="AN282" s="45"/>
      <c r="AO282" s="45"/>
      <c r="AP282" s="45"/>
      <c r="AQ282" s="45"/>
      <c r="AR282" s="45"/>
      <c r="AS282" s="45"/>
      <c r="AT282" s="45"/>
      <c r="AU282" s="45"/>
      <c r="AV282" s="45"/>
      <c r="AW282" s="45"/>
      <c r="AX282" s="45"/>
      <c r="AY282" s="45"/>
      <c r="AZ282" s="45"/>
      <c r="BA282" s="45"/>
      <c r="BB282" s="45"/>
      <c r="BC282" s="45"/>
      <c r="BD282" s="45"/>
      <c r="BE282" s="45"/>
      <c r="BF282" s="45"/>
      <c r="BG282" s="45"/>
      <c r="BH282" s="45"/>
      <c r="BI282" s="45"/>
      <c r="BJ282" s="45"/>
      <c r="BK282" s="45"/>
      <c r="BL282" s="45"/>
      <c r="BM282" s="45"/>
      <c r="BN282" s="45"/>
      <c r="BO282" s="45"/>
      <c r="BP282" s="45"/>
      <c r="BQ282" s="45"/>
      <c r="BR282" s="45"/>
      <c r="BS282" s="45"/>
      <c r="BT282" s="45"/>
      <c r="BU282" s="45"/>
      <c r="BV282" s="45"/>
      <c r="BW282" s="45"/>
      <c r="BX282" s="45"/>
      <c r="BY282" s="45"/>
      <c r="BZ282" s="45"/>
      <c r="CA282" s="45"/>
      <c r="CB282" s="45"/>
      <c r="CC282" s="45"/>
      <c r="CD282" s="45"/>
      <c r="CE282" s="45"/>
      <c r="CF282" s="45"/>
      <c r="CG282" s="45"/>
      <c r="CH282" s="45"/>
      <c r="CI282" s="45"/>
      <c r="CJ282" s="45"/>
      <c r="CK282" s="45"/>
      <c r="CL282" s="45"/>
      <c r="CM282" s="45"/>
      <c r="CN282" s="45"/>
      <c r="CO282" s="45"/>
      <c r="CP282" s="45"/>
      <c r="CQ282" s="45"/>
    </row>
    <row r="283" spans="1:95" hidden="1" x14ac:dyDescent="0.25">
      <c r="A283" s="5" t="str">
        <f>B283&amp;D283</f>
        <v>DZABIOGASOL</v>
      </c>
      <c r="B283" t="s">
        <v>148</v>
      </c>
      <c r="C283" t="str">
        <f>VLOOKUP($B283,'Lookup codes'!$A:$C,2,FALSE)</f>
        <v>Algeria</v>
      </c>
      <c r="D283" t="s">
        <v>628</v>
      </c>
      <c r="E283" t="str">
        <f>VLOOKUP(D283,'Lookup codes'!R:S,2,FALSE)</f>
        <v>Biogasoline</v>
      </c>
      <c r="F283" t="s">
        <v>794</v>
      </c>
      <c r="G283" t="s">
        <v>528</v>
      </c>
      <c r="H283" s="45">
        <f>SUMIFS('IEA production stats by year'!Q:Q,'IEA production stats by year'!$E:$E,$D283,'IEA production stats by year'!$B:$B,$B283)</f>
        <v>0</v>
      </c>
      <c r="I283" s="45">
        <f>SUMIFS('IEA production stats by year'!R:R,'IEA production stats by year'!$E:$E,$D283,'IEA production stats by year'!$B:$B,$B283)</f>
        <v>0</v>
      </c>
      <c r="J283" s="45">
        <f>SUMIFS('IEA production stats by year'!S:S,'IEA production stats by year'!$E:$E,$D283,'IEA production stats by year'!$B:$B,$B283)</f>
        <v>0</v>
      </c>
      <c r="K283" s="45">
        <f>SUMIFS('IEA production stats by year'!T:T,'IEA production stats by year'!$E:$E,$D283,'IEA production stats by year'!$B:$B,$B283)</f>
        <v>0</v>
      </c>
      <c r="L283" s="45">
        <f>SUMIFS('IEA production stats by year'!U:U,'IEA production stats by year'!$E:$E,$D283,'IEA production stats by year'!$B:$B,$B283)</f>
        <v>0</v>
      </c>
      <c r="M283" s="45">
        <f>SUMIFS('IEA production stats by year'!V:V,'IEA production stats by year'!$E:$E,$D283,'IEA production stats by year'!$B:$B,$B283)</f>
        <v>0</v>
      </c>
      <c r="N283" s="45">
        <f>SUMIFS('IEA production stats by year'!W:W,'IEA production stats by year'!$E:$E,$D283,'IEA production stats by year'!$B:$B,$B283)</f>
        <v>0</v>
      </c>
      <c r="O283" s="45">
        <f>SUMIFS('IEA production stats by year'!X:X,'IEA production stats by year'!$E:$E,$D283,'IEA production stats by year'!$B:$B,$B283)</f>
        <v>0</v>
      </c>
      <c r="P283" s="45">
        <f>SUMIFS('IEA production stats by year'!Y:Y,'IEA production stats by year'!$E:$E,$D283,'IEA production stats by year'!$B:$B,$B283)</f>
        <v>0</v>
      </c>
      <c r="Q283" s="45">
        <f>SUMIFS('IEA production stats by year'!Z:Z,'IEA production stats by year'!$E:$E,$D283,'IEA production stats by year'!$B:$B,$B283)</f>
        <v>0</v>
      </c>
      <c r="R283" s="45">
        <f>SUMIFS('IEA production stats by year'!AA:AA,'IEA production stats by year'!$E:$E,$D283,'IEA production stats by year'!$B:$B,$B283)</f>
        <v>0</v>
      </c>
      <c r="S283" s="45">
        <f>SUMIFS('IEA production stats by year'!AB:AB,'IEA production stats by year'!$E:$E,$D283,'IEA production stats by year'!$B:$B,$B283)</f>
        <v>0</v>
      </c>
      <c r="T283" s="45">
        <f>SUMIFS('IEA production stats by year'!AC:AC,'IEA production stats by year'!$E:$E,$D283,'IEA production stats by year'!$B:$B,$B283)</f>
        <v>0</v>
      </c>
      <c r="U283" s="45">
        <f>SUMIFS('IEA production stats by year'!AD:AD,'IEA production stats by year'!$E:$E,$D283,'IEA production stats by year'!$B:$B,$B283)</f>
        <v>0</v>
      </c>
      <c r="V283" s="45">
        <f>SUMIFS('IEA production stats by year'!AE:AE,'IEA production stats by year'!$E:$E,$D283,'IEA production stats by year'!$B:$B,$B283)</f>
        <v>0</v>
      </c>
      <c r="W283" s="45">
        <f>SUMIFS('IEA production stats by year'!AF:AF,'IEA production stats by year'!$E:$E,$D283,'IEA production stats by year'!$B:$B,$B283)</f>
        <v>0</v>
      </c>
      <c r="X283" s="45">
        <f>SUMIFS('IEA production stats by year'!AG:AG,'IEA production stats by year'!$E:$E,$D283,'IEA production stats by year'!$B:$B,$B283)</f>
        <v>0</v>
      </c>
      <c r="Y283" s="45">
        <f>SUMIFS('IEA production stats by year'!AH:AH,'IEA production stats by year'!$E:$E,$D283,'IEA production stats by year'!$B:$B,$B283)</f>
        <v>0</v>
      </c>
      <c r="Z283" s="45">
        <f>SUMIFS('IEA production stats by year'!AI:AI,'IEA production stats by year'!$E:$E,$D283,'IEA production stats by year'!$B:$B,$B283)</f>
        <v>0</v>
      </c>
      <c r="AA283" s="45">
        <f>SUMIFS('IEA production stats by year'!AJ:AJ,'IEA production stats by year'!$E:$E,$D283,'IEA production stats by year'!$B:$B,$B283)</f>
        <v>0</v>
      </c>
      <c r="AB283" s="45">
        <f>SUMIFS('IEA production stats by year'!AK:AK,'IEA production stats by year'!$E:$E,$D283,'IEA production stats by year'!$B:$B,$B283)</f>
        <v>0</v>
      </c>
      <c r="AC283" s="45">
        <f>SUMIFS('IEA production stats by year'!AL:AL,'IEA production stats by year'!$E:$E,$D283,'IEA production stats by year'!$B:$B,$B283)</f>
        <v>0</v>
      </c>
      <c r="AD283" s="45"/>
      <c r="AE283" s="45"/>
      <c r="AF283" s="45"/>
      <c r="AG283" s="45"/>
      <c r="AH283" s="45"/>
      <c r="AI283" s="45"/>
      <c r="AJ283" s="45"/>
      <c r="AK283" s="45"/>
      <c r="AL283" s="45"/>
      <c r="AM283" s="45"/>
      <c r="AN283" s="45"/>
      <c r="AO283" s="45"/>
      <c r="AP283" s="45"/>
      <c r="AQ283" s="45"/>
      <c r="AR283" s="45"/>
      <c r="AS283" s="45"/>
      <c r="AT283" s="45"/>
      <c r="AU283" s="45"/>
      <c r="AV283" s="45"/>
      <c r="AW283" s="45"/>
      <c r="AX283" s="45"/>
      <c r="AY283" s="45"/>
      <c r="AZ283" s="45"/>
      <c r="BA283" s="45"/>
      <c r="BB283" s="45"/>
      <c r="BC283" s="45"/>
      <c r="BD283" s="45"/>
      <c r="BE283" s="45"/>
      <c r="BF283" s="45"/>
      <c r="BG283" s="45"/>
      <c r="BH283" s="45"/>
      <c r="BI283" s="45"/>
      <c r="BJ283" s="45"/>
      <c r="BK283" s="45"/>
      <c r="BL283" s="45"/>
      <c r="BM283" s="45"/>
      <c r="BN283" s="45"/>
      <c r="BO283" s="45"/>
      <c r="BP283" s="45"/>
      <c r="BQ283" s="45"/>
      <c r="BR283" s="45"/>
      <c r="BS283" s="45"/>
      <c r="BT283" s="45"/>
      <c r="BU283" s="45"/>
      <c r="BV283" s="45"/>
      <c r="BW283" s="45"/>
      <c r="BX283" s="45"/>
      <c r="BY283" s="45"/>
      <c r="BZ283" s="45"/>
      <c r="CA283" s="45"/>
      <c r="CB283" s="45"/>
      <c r="CC283" s="45"/>
      <c r="CD283" s="45"/>
      <c r="CE283" s="45"/>
      <c r="CF283" s="45"/>
      <c r="CG283" s="45"/>
      <c r="CH283" s="45"/>
      <c r="CI283" s="45"/>
      <c r="CJ283" s="45"/>
      <c r="CK283" s="45"/>
      <c r="CL283" s="45"/>
      <c r="CM283" s="45"/>
      <c r="CN283" s="45"/>
      <c r="CO283" s="45"/>
      <c r="CP283" s="45"/>
      <c r="CQ283" s="45"/>
    </row>
    <row r="284" spans="1:95" hidden="1" x14ac:dyDescent="0.25">
      <c r="A284" s="5" t="str">
        <f>B284&amp;D284</f>
        <v>DZABIODIESEL</v>
      </c>
      <c r="B284" t="s">
        <v>148</v>
      </c>
      <c r="C284" t="str">
        <f>VLOOKUP($B284,'Lookup codes'!$A:$C,2,FALSE)</f>
        <v>Algeria</v>
      </c>
      <c r="D284" t="s">
        <v>630</v>
      </c>
      <c r="E284" t="str">
        <f>VLOOKUP(D284,'Lookup codes'!R:S,2,FALSE)</f>
        <v>Biodiesel</v>
      </c>
      <c r="F284" t="s">
        <v>794</v>
      </c>
      <c r="G284" t="s">
        <v>528</v>
      </c>
      <c r="H284" s="45">
        <f>SUMIFS('IEA production stats by year'!Q:Q,'IEA production stats by year'!$E:$E,$D284,'IEA production stats by year'!$B:$B,$B284)</f>
        <v>0</v>
      </c>
      <c r="I284" s="45">
        <f>SUMIFS('IEA production stats by year'!R:R,'IEA production stats by year'!$E:$E,$D284,'IEA production stats by year'!$B:$B,$B284)</f>
        <v>0</v>
      </c>
      <c r="J284" s="45">
        <f>SUMIFS('IEA production stats by year'!S:S,'IEA production stats by year'!$E:$E,$D284,'IEA production stats by year'!$B:$B,$B284)</f>
        <v>0</v>
      </c>
      <c r="K284" s="45">
        <f>SUMIFS('IEA production stats by year'!T:T,'IEA production stats by year'!$E:$E,$D284,'IEA production stats by year'!$B:$B,$B284)</f>
        <v>0</v>
      </c>
      <c r="L284" s="45">
        <f>SUMIFS('IEA production stats by year'!U:U,'IEA production stats by year'!$E:$E,$D284,'IEA production stats by year'!$B:$B,$B284)</f>
        <v>0</v>
      </c>
      <c r="M284" s="45">
        <f>SUMIFS('IEA production stats by year'!V:V,'IEA production stats by year'!$E:$E,$D284,'IEA production stats by year'!$B:$B,$B284)</f>
        <v>0</v>
      </c>
      <c r="N284" s="45">
        <f>SUMIFS('IEA production stats by year'!W:W,'IEA production stats by year'!$E:$E,$D284,'IEA production stats by year'!$B:$B,$B284)</f>
        <v>0</v>
      </c>
      <c r="O284" s="45">
        <f>SUMIFS('IEA production stats by year'!X:X,'IEA production stats by year'!$E:$E,$D284,'IEA production stats by year'!$B:$B,$B284)</f>
        <v>0</v>
      </c>
      <c r="P284" s="45">
        <f>SUMIFS('IEA production stats by year'!Y:Y,'IEA production stats by year'!$E:$E,$D284,'IEA production stats by year'!$B:$B,$B284)</f>
        <v>0</v>
      </c>
      <c r="Q284" s="45">
        <f>SUMIFS('IEA production stats by year'!Z:Z,'IEA production stats by year'!$E:$E,$D284,'IEA production stats by year'!$B:$B,$B284)</f>
        <v>0</v>
      </c>
      <c r="R284" s="45">
        <f>SUMIFS('IEA production stats by year'!AA:AA,'IEA production stats by year'!$E:$E,$D284,'IEA production stats by year'!$B:$B,$B284)</f>
        <v>0</v>
      </c>
      <c r="S284" s="45">
        <f>SUMIFS('IEA production stats by year'!AB:AB,'IEA production stats by year'!$E:$E,$D284,'IEA production stats by year'!$B:$B,$B284)</f>
        <v>0</v>
      </c>
      <c r="T284" s="45">
        <f>SUMIFS('IEA production stats by year'!AC:AC,'IEA production stats by year'!$E:$E,$D284,'IEA production stats by year'!$B:$B,$B284)</f>
        <v>0</v>
      </c>
      <c r="U284" s="45">
        <f>SUMIFS('IEA production stats by year'!AD:AD,'IEA production stats by year'!$E:$E,$D284,'IEA production stats by year'!$B:$B,$B284)</f>
        <v>0</v>
      </c>
      <c r="V284" s="45">
        <f>SUMIFS('IEA production stats by year'!AE:AE,'IEA production stats by year'!$E:$E,$D284,'IEA production stats by year'!$B:$B,$B284)</f>
        <v>0</v>
      </c>
      <c r="W284" s="45">
        <f>SUMIFS('IEA production stats by year'!AF:AF,'IEA production stats by year'!$E:$E,$D284,'IEA production stats by year'!$B:$B,$B284)</f>
        <v>0</v>
      </c>
      <c r="X284" s="45">
        <f>SUMIFS('IEA production stats by year'!AG:AG,'IEA production stats by year'!$E:$E,$D284,'IEA production stats by year'!$B:$B,$B284)</f>
        <v>0</v>
      </c>
      <c r="Y284" s="45">
        <f>SUMIFS('IEA production stats by year'!AH:AH,'IEA production stats by year'!$E:$E,$D284,'IEA production stats by year'!$B:$B,$B284)</f>
        <v>0</v>
      </c>
      <c r="Z284" s="45">
        <f>SUMIFS('IEA production stats by year'!AI:AI,'IEA production stats by year'!$E:$E,$D284,'IEA production stats by year'!$B:$B,$B284)</f>
        <v>0</v>
      </c>
      <c r="AA284" s="45">
        <f>SUMIFS('IEA production stats by year'!AJ:AJ,'IEA production stats by year'!$E:$E,$D284,'IEA production stats by year'!$B:$B,$B284)</f>
        <v>0</v>
      </c>
      <c r="AB284" s="45">
        <f>SUMIFS('IEA production stats by year'!AK:AK,'IEA production stats by year'!$E:$E,$D284,'IEA production stats by year'!$B:$B,$B284)</f>
        <v>0</v>
      </c>
      <c r="AC284" s="45">
        <f>SUMIFS('IEA production stats by year'!AL:AL,'IEA production stats by year'!$E:$E,$D284,'IEA production stats by year'!$B:$B,$B284)</f>
        <v>0</v>
      </c>
      <c r="AD284" s="45"/>
      <c r="AE284" s="45"/>
      <c r="AF284" s="45"/>
      <c r="AG284" s="45"/>
      <c r="AH284" s="45"/>
      <c r="AI284" s="45"/>
      <c r="AJ284" s="45"/>
      <c r="AK284" s="45"/>
      <c r="AL284" s="45"/>
      <c r="AM284" s="45"/>
      <c r="AN284" s="45"/>
      <c r="AO284" s="45"/>
      <c r="AP284" s="45"/>
      <c r="AQ284" s="45"/>
      <c r="AR284" s="45"/>
      <c r="AS284" s="45"/>
      <c r="AT284" s="45"/>
      <c r="AU284" s="45"/>
      <c r="AV284" s="45"/>
      <c r="AW284" s="45"/>
      <c r="AX284" s="45"/>
      <c r="AY284" s="45"/>
      <c r="AZ284" s="45"/>
      <c r="BA284" s="45"/>
      <c r="BB284" s="45"/>
      <c r="BC284" s="45"/>
      <c r="BD284" s="45"/>
      <c r="BE284" s="45"/>
      <c r="BF284" s="45"/>
      <c r="BG284" s="45"/>
      <c r="BH284" s="45"/>
      <c r="BI284" s="45"/>
      <c r="BJ284" s="45"/>
      <c r="BK284" s="45"/>
      <c r="BL284" s="45"/>
      <c r="BM284" s="45"/>
      <c r="BN284" s="45"/>
      <c r="BO284" s="45"/>
      <c r="BP284" s="45"/>
      <c r="BQ284" s="45"/>
      <c r="BR284" s="45"/>
      <c r="BS284" s="45"/>
      <c r="BT284" s="45"/>
      <c r="BU284" s="45"/>
      <c r="BV284" s="45"/>
      <c r="BW284" s="45"/>
      <c r="BX284" s="45"/>
      <c r="BY284" s="45"/>
      <c r="BZ284" s="45"/>
      <c r="CA284" s="45"/>
      <c r="CB284" s="45"/>
      <c r="CC284" s="45"/>
      <c r="CD284" s="45"/>
      <c r="CE284" s="45"/>
      <c r="CF284" s="45"/>
      <c r="CG284" s="45"/>
      <c r="CH284" s="45"/>
      <c r="CI284" s="45"/>
      <c r="CJ284" s="45"/>
      <c r="CK284" s="45"/>
      <c r="CL284" s="45"/>
      <c r="CM284" s="45"/>
      <c r="CN284" s="45"/>
      <c r="CO284" s="45"/>
      <c r="CP284" s="45"/>
      <c r="CQ284" s="45"/>
    </row>
    <row r="285" spans="1:95" hidden="1" x14ac:dyDescent="0.25">
      <c r="A285" s="5" t="str">
        <f>B285&amp;D285</f>
        <v>DZAOBIOLIQ</v>
      </c>
      <c r="B285" t="s">
        <v>148</v>
      </c>
      <c r="C285" t="str">
        <f>VLOOKUP($B285,'Lookup codes'!$A:$C,2,FALSE)</f>
        <v>Algeria</v>
      </c>
      <c r="D285" t="s">
        <v>632</v>
      </c>
      <c r="E285" t="str">
        <f>VLOOKUP(D285,'Lookup codes'!R:S,2,FALSE)</f>
        <v>Other Liquid Biofuels</v>
      </c>
      <c r="F285" t="s">
        <v>794</v>
      </c>
      <c r="G285" t="s">
        <v>528</v>
      </c>
      <c r="H285" s="45">
        <f>SUMIFS('IEA production stats by year'!Q:Q,'IEA production stats by year'!$E:$E,$D285,'IEA production stats by year'!$B:$B,$B285)</f>
        <v>0</v>
      </c>
      <c r="I285" s="45">
        <f>SUMIFS('IEA production stats by year'!R:R,'IEA production stats by year'!$E:$E,$D285,'IEA production stats by year'!$B:$B,$B285)</f>
        <v>0</v>
      </c>
      <c r="J285" s="45">
        <f>SUMIFS('IEA production stats by year'!S:S,'IEA production stats by year'!$E:$E,$D285,'IEA production stats by year'!$B:$B,$B285)</f>
        <v>0</v>
      </c>
      <c r="K285" s="45">
        <f>SUMIFS('IEA production stats by year'!T:T,'IEA production stats by year'!$E:$E,$D285,'IEA production stats by year'!$B:$B,$B285)</f>
        <v>0</v>
      </c>
      <c r="L285" s="45">
        <f>SUMIFS('IEA production stats by year'!U:U,'IEA production stats by year'!$E:$E,$D285,'IEA production stats by year'!$B:$B,$B285)</f>
        <v>0</v>
      </c>
      <c r="M285" s="45">
        <f>SUMIFS('IEA production stats by year'!V:V,'IEA production stats by year'!$E:$E,$D285,'IEA production stats by year'!$B:$B,$B285)</f>
        <v>0</v>
      </c>
      <c r="N285" s="45">
        <f>SUMIFS('IEA production stats by year'!W:W,'IEA production stats by year'!$E:$E,$D285,'IEA production stats by year'!$B:$B,$B285)</f>
        <v>0</v>
      </c>
      <c r="O285" s="45">
        <f>SUMIFS('IEA production stats by year'!X:X,'IEA production stats by year'!$E:$E,$D285,'IEA production stats by year'!$B:$B,$B285)</f>
        <v>0</v>
      </c>
      <c r="P285" s="45">
        <f>SUMIFS('IEA production stats by year'!Y:Y,'IEA production stats by year'!$E:$E,$D285,'IEA production stats by year'!$B:$B,$B285)</f>
        <v>0</v>
      </c>
      <c r="Q285" s="45">
        <f>SUMIFS('IEA production stats by year'!Z:Z,'IEA production stats by year'!$E:$E,$D285,'IEA production stats by year'!$B:$B,$B285)</f>
        <v>0</v>
      </c>
      <c r="R285" s="45">
        <f>SUMIFS('IEA production stats by year'!AA:AA,'IEA production stats by year'!$E:$E,$D285,'IEA production stats by year'!$B:$B,$B285)</f>
        <v>0</v>
      </c>
      <c r="S285" s="45">
        <f>SUMIFS('IEA production stats by year'!AB:AB,'IEA production stats by year'!$E:$E,$D285,'IEA production stats by year'!$B:$B,$B285)</f>
        <v>0</v>
      </c>
      <c r="T285" s="45">
        <f>SUMIFS('IEA production stats by year'!AC:AC,'IEA production stats by year'!$E:$E,$D285,'IEA production stats by year'!$B:$B,$B285)</f>
        <v>0</v>
      </c>
      <c r="U285" s="45">
        <f>SUMIFS('IEA production stats by year'!AD:AD,'IEA production stats by year'!$E:$E,$D285,'IEA production stats by year'!$B:$B,$B285)</f>
        <v>0</v>
      </c>
      <c r="V285" s="45">
        <f>SUMIFS('IEA production stats by year'!AE:AE,'IEA production stats by year'!$E:$E,$D285,'IEA production stats by year'!$B:$B,$B285)</f>
        <v>0</v>
      </c>
      <c r="W285" s="45">
        <f>SUMIFS('IEA production stats by year'!AF:AF,'IEA production stats by year'!$E:$E,$D285,'IEA production stats by year'!$B:$B,$B285)</f>
        <v>0</v>
      </c>
      <c r="X285" s="45">
        <f>SUMIFS('IEA production stats by year'!AG:AG,'IEA production stats by year'!$E:$E,$D285,'IEA production stats by year'!$B:$B,$B285)</f>
        <v>0</v>
      </c>
      <c r="Y285" s="45">
        <f>SUMIFS('IEA production stats by year'!AH:AH,'IEA production stats by year'!$E:$E,$D285,'IEA production stats by year'!$B:$B,$B285)</f>
        <v>0</v>
      </c>
      <c r="Z285" s="45">
        <f>SUMIFS('IEA production stats by year'!AI:AI,'IEA production stats by year'!$E:$E,$D285,'IEA production stats by year'!$B:$B,$B285)</f>
        <v>0</v>
      </c>
      <c r="AA285" s="45">
        <f>SUMIFS('IEA production stats by year'!AJ:AJ,'IEA production stats by year'!$E:$E,$D285,'IEA production stats by year'!$B:$B,$B285)</f>
        <v>0</v>
      </c>
      <c r="AB285" s="45">
        <f>SUMIFS('IEA production stats by year'!AK:AK,'IEA production stats by year'!$E:$E,$D285,'IEA production stats by year'!$B:$B,$B285)</f>
        <v>0</v>
      </c>
      <c r="AC285" s="45">
        <f>SUMIFS('IEA production stats by year'!AL:AL,'IEA production stats by year'!$E:$E,$D285,'IEA production stats by year'!$B:$B,$B285)</f>
        <v>0</v>
      </c>
      <c r="AD285" s="45"/>
      <c r="AE285" s="45"/>
      <c r="AF285" s="45"/>
      <c r="AG285" s="45"/>
      <c r="AH285" s="45"/>
      <c r="AI285" s="45"/>
      <c r="AJ285" s="45"/>
      <c r="AK285" s="45"/>
      <c r="AL285" s="45"/>
      <c r="AM285" s="45"/>
      <c r="AN285" s="45"/>
      <c r="AO285" s="45"/>
      <c r="AP285" s="45"/>
      <c r="AQ285" s="45"/>
      <c r="AR285" s="45"/>
      <c r="AS285" s="45"/>
      <c r="AT285" s="45"/>
      <c r="AU285" s="45"/>
      <c r="AV285" s="45"/>
      <c r="AW285" s="45"/>
      <c r="AX285" s="45"/>
      <c r="AY285" s="45"/>
      <c r="AZ285" s="45"/>
      <c r="BA285" s="45"/>
      <c r="BB285" s="45"/>
      <c r="BC285" s="45"/>
      <c r="BD285" s="45"/>
      <c r="BE285" s="45"/>
      <c r="BF285" s="45"/>
      <c r="BG285" s="45"/>
      <c r="BH285" s="45"/>
      <c r="BI285" s="45"/>
      <c r="BJ285" s="45"/>
      <c r="BK285" s="45"/>
      <c r="BL285" s="45"/>
      <c r="BM285" s="45"/>
      <c r="BN285" s="45"/>
      <c r="BO285" s="45"/>
      <c r="BP285" s="45"/>
      <c r="BQ285" s="45"/>
      <c r="BR285" s="45"/>
      <c r="BS285" s="45"/>
      <c r="BT285" s="45"/>
      <c r="BU285" s="45"/>
      <c r="BV285" s="45"/>
      <c r="BW285" s="45"/>
      <c r="BX285" s="45"/>
      <c r="BY285" s="45"/>
      <c r="BZ285" s="45"/>
      <c r="CA285" s="45"/>
      <c r="CB285" s="45"/>
      <c r="CC285" s="45"/>
      <c r="CD285" s="45"/>
      <c r="CE285" s="45"/>
      <c r="CF285" s="45"/>
      <c r="CG285" s="45"/>
      <c r="CH285" s="45"/>
      <c r="CI285" s="45"/>
      <c r="CJ285" s="45"/>
      <c r="CK285" s="45"/>
      <c r="CL285" s="45"/>
      <c r="CM285" s="45"/>
      <c r="CN285" s="45"/>
      <c r="CO285" s="45"/>
      <c r="CP285" s="45"/>
      <c r="CQ285" s="45"/>
    </row>
    <row r="286" spans="1:95" hidden="1" x14ac:dyDescent="0.25">
      <c r="A286" s="5" t="str">
        <f>B286&amp;D286</f>
        <v>DZAPRIMSBIO</v>
      </c>
      <c r="B286" t="s">
        <v>148</v>
      </c>
      <c r="C286" t="str">
        <f>VLOOKUP($B286,'Lookup codes'!$A:$C,2,FALSE)</f>
        <v>Algeria</v>
      </c>
      <c r="D286" t="s">
        <v>634</v>
      </c>
      <c r="E286" t="str">
        <f>VLOOKUP(D286,'Lookup codes'!R:S,2,FALSE)</f>
        <v>Solid Biofuel excluding charcoal</v>
      </c>
      <c r="F286" t="s">
        <v>794</v>
      </c>
      <c r="G286" t="s">
        <v>528</v>
      </c>
      <c r="H286" s="45">
        <f>SUMIFS('IEA production stats by year'!Q:Q,'IEA production stats by year'!$E:$E,$D286,'IEA production stats by year'!$B:$B,$B286)</f>
        <v>2242.0021000000002</v>
      </c>
      <c r="I286" s="45">
        <f>SUMIFS('IEA production stats by year'!R:R,'IEA production stats by year'!$E:$E,$D286,'IEA production stats by year'!$B:$B,$B286)</f>
        <v>2242.0021000000002</v>
      </c>
      <c r="J286" s="45">
        <f>SUMIFS('IEA production stats by year'!S:S,'IEA production stats by year'!$E:$E,$D286,'IEA production stats by year'!$B:$B,$B286)</f>
        <v>3019.0010000000002</v>
      </c>
      <c r="K286" s="45">
        <f>SUMIFS('IEA production stats by year'!T:T,'IEA production stats by year'!$E:$E,$D286,'IEA production stats by year'!$B:$B,$B286)</f>
        <v>2462.0016999999998</v>
      </c>
      <c r="L286" s="45">
        <f>SUMIFS('IEA production stats by year'!U:U,'IEA production stats by year'!$E:$E,$D286,'IEA production stats by year'!$B:$B,$B286)</f>
        <v>2462.0016999999998</v>
      </c>
      <c r="M286" s="45">
        <f>SUMIFS('IEA production stats by year'!V:V,'IEA production stats by year'!$E:$E,$D286,'IEA production stats by year'!$B:$B,$B286)</f>
        <v>2988.9983999999999</v>
      </c>
      <c r="N286" s="45">
        <f>SUMIFS('IEA production stats by year'!W:W,'IEA production stats by year'!$E:$E,$D286,'IEA production stats by year'!$B:$B,$B286)</f>
        <v>2698.9996999999998</v>
      </c>
      <c r="O286" s="45">
        <f>SUMIFS('IEA production stats by year'!X:X,'IEA production stats by year'!$E:$E,$D286,'IEA production stats by year'!$B:$B,$B286)</f>
        <v>2988.9983999999999</v>
      </c>
      <c r="P286" s="45">
        <f>SUMIFS('IEA production stats by year'!Y:Y,'IEA production stats by year'!$E:$E,$D286,'IEA production stats by year'!$B:$B,$B286)</f>
        <v>1949.0015000000001</v>
      </c>
      <c r="Q286" s="45">
        <f>SUMIFS('IEA production stats by year'!Z:Z,'IEA production stats by year'!$E:$E,$D286,'IEA production stats by year'!$B:$B,$B286)</f>
        <v>2246.0005000000001</v>
      </c>
      <c r="R286" s="45">
        <f>SUMIFS('IEA production stats by year'!AA:AA,'IEA production stats by year'!$E:$E,$D286,'IEA production stats by year'!$B:$B,$B286)</f>
        <v>2169.0010000000002</v>
      </c>
      <c r="S286" s="45">
        <f>SUMIFS('IEA production stats by year'!AB:AB,'IEA production stats by year'!$E:$E,$D286,'IEA production stats by year'!$B:$B,$B286)</f>
        <v>673.99940000000004</v>
      </c>
      <c r="T286" s="45">
        <f>SUMIFS('IEA production stats by year'!AC:AC,'IEA production stats by year'!$E:$E,$D286,'IEA production stats by year'!$B:$B,$B286)</f>
        <v>652.00199999999995</v>
      </c>
      <c r="U286" s="45">
        <f>SUMIFS('IEA production stats by year'!AD:AD,'IEA production stats by year'!$E:$E,$D286,'IEA production stats by year'!$B:$B,$B286)</f>
        <v>918.00199999999995</v>
      </c>
      <c r="V286" s="45">
        <f>SUMIFS('IEA production stats by year'!AE:AE,'IEA production stats by year'!$E:$E,$D286,'IEA production stats by year'!$B:$B,$B286)</f>
        <v>250.99870000000001</v>
      </c>
      <c r="W286" s="45">
        <f>SUMIFS('IEA production stats by year'!AF:AF,'IEA production stats by year'!$E:$E,$D286,'IEA production stats by year'!$B:$B,$B286)</f>
        <v>250.99870000000001</v>
      </c>
      <c r="X286" s="45">
        <f>SUMIFS('IEA production stats by year'!AG:AG,'IEA production stats by year'!$E:$E,$D286,'IEA production stats by year'!$B:$B,$B286)</f>
        <v>250.99870000000001</v>
      </c>
      <c r="Y286" s="45">
        <f>SUMIFS('IEA production stats by year'!AH:AH,'IEA production stats by year'!$E:$E,$D286,'IEA production stats by year'!$B:$B,$B286)</f>
        <v>418.68</v>
      </c>
      <c r="Z286" s="45">
        <f>SUMIFS('IEA production stats by year'!AI:AI,'IEA production stats by year'!$E:$E,$D286,'IEA production stats by year'!$B:$B,$B286)</f>
        <v>921.096</v>
      </c>
      <c r="AA286" s="45">
        <f>SUMIFS('IEA production stats by year'!AJ:AJ,'IEA production stats by year'!$E:$E,$D286,'IEA production stats by year'!$B:$B,$B286)</f>
        <v>418.68</v>
      </c>
      <c r="AB286" s="45">
        <f>SUMIFS('IEA production stats by year'!AK:AK,'IEA production stats by year'!$E:$E,$D286,'IEA production stats by year'!$B:$B,$B286)</f>
        <v>424.62110000000001</v>
      </c>
      <c r="AC286" s="45">
        <f>SUMIFS('IEA production stats by year'!AL:AL,'IEA production stats by year'!$E:$E,$D286,'IEA production stats by year'!$B:$B,$B286)</f>
        <v>0</v>
      </c>
      <c r="AD286" s="45"/>
      <c r="AE286" s="45"/>
      <c r="AF286" s="45"/>
      <c r="AG286" s="45"/>
      <c r="AH286" s="45"/>
      <c r="AI286" s="45"/>
      <c r="AJ286" s="45"/>
      <c r="AK286" s="45"/>
      <c r="AL286" s="45"/>
      <c r="AM286" s="45"/>
      <c r="AN286" s="45"/>
      <c r="AO286" s="45"/>
      <c r="AP286" s="45"/>
      <c r="AQ286" s="45"/>
      <c r="AR286" s="45"/>
      <c r="AS286" s="45"/>
      <c r="AT286" s="45"/>
      <c r="AU286" s="45"/>
      <c r="AV286" s="45"/>
      <c r="AW286" s="45"/>
      <c r="AX286" s="45"/>
      <c r="AY286" s="45"/>
      <c r="AZ286" s="45"/>
      <c r="BA286" s="45"/>
      <c r="BB286" s="45"/>
      <c r="BC286" s="45"/>
      <c r="BD286" s="45"/>
      <c r="BE286" s="45"/>
      <c r="BF286" s="45"/>
      <c r="BG286" s="45"/>
      <c r="BH286" s="45"/>
      <c r="BI286" s="45"/>
      <c r="BJ286" s="45"/>
      <c r="BK286" s="45"/>
      <c r="BL286" s="45"/>
      <c r="BM286" s="45"/>
      <c r="BN286" s="45"/>
      <c r="BO286" s="45"/>
      <c r="BP286" s="45"/>
      <c r="BQ286" s="45"/>
      <c r="BR286" s="45"/>
      <c r="BS286" s="45"/>
      <c r="BT286" s="45"/>
      <c r="BU286" s="45"/>
      <c r="BV286" s="45"/>
      <c r="BW286" s="45"/>
      <c r="BX286" s="45"/>
      <c r="BY286" s="45"/>
      <c r="BZ286" s="45"/>
      <c r="CA286" s="45"/>
      <c r="CB286" s="45"/>
      <c r="CC286" s="45"/>
      <c r="CD286" s="45"/>
      <c r="CE286" s="45"/>
      <c r="CF286" s="45"/>
      <c r="CG286" s="45"/>
      <c r="CH286" s="45"/>
      <c r="CI286" s="45"/>
      <c r="CJ286" s="45"/>
      <c r="CK286" s="45"/>
      <c r="CL286" s="45"/>
      <c r="CM286" s="45"/>
      <c r="CN286" s="45"/>
      <c r="CO286" s="45"/>
      <c r="CP286" s="45"/>
      <c r="CQ286" s="45"/>
    </row>
    <row r="287" spans="1:95" hidden="1" x14ac:dyDescent="0.25">
      <c r="A287" s="5" t="str">
        <f>B287&amp;D287</f>
        <v>DZABIOGASES</v>
      </c>
      <c r="B287" t="s">
        <v>148</v>
      </c>
      <c r="C287" t="str">
        <f>VLOOKUP($B287,'Lookup codes'!$A:$C,2,FALSE)</f>
        <v>Algeria</v>
      </c>
      <c r="D287" t="s">
        <v>636</v>
      </c>
      <c r="E287" t="str">
        <f>VLOOKUP(D287,'Lookup codes'!R:S,2,FALSE)</f>
        <v>Biogases</v>
      </c>
      <c r="F287" t="s">
        <v>794</v>
      </c>
      <c r="G287" t="s">
        <v>528</v>
      </c>
      <c r="H287" s="45">
        <f>SUMIFS('IEA production stats by year'!Q:Q,'IEA production stats by year'!$E:$E,$D287,'IEA production stats by year'!$B:$B,$B287)</f>
        <v>0</v>
      </c>
      <c r="I287" s="45">
        <f>SUMIFS('IEA production stats by year'!R:R,'IEA production stats by year'!$E:$E,$D287,'IEA production stats by year'!$B:$B,$B287)</f>
        <v>0</v>
      </c>
      <c r="J287" s="45">
        <f>SUMIFS('IEA production stats by year'!S:S,'IEA production stats by year'!$E:$E,$D287,'IEA production stats by year'!$B:$B,$B287)</f>
        <v>0</v>
      </c>
      <c r="K287" s="45">
        <f>SUMIFS('IEA production stats by year'!T:T,'IEA production stats by year'!$E:$E,$D287,'IEA production stats by year'!$B:$B,$B287)</f>
        <v>0</v>
      </c>
      <c r="L287" s="45">
        <f>SUMIFS('IEA production stats by year'!U:U,'IEA production stats by year'!$E:$E,$D287,'IEA production stats by year'!$B:$B,$B287)</f>
        <v>0</v>
      </c>
      <c r="M287" s="45">
        <f>SUMIFS('IEA production stats by year'!V:V,'IEA production stats by year'!$E:$E,$D287,'IEA production stats by year'!$B:$B,$B287)</f>
        <v>0</v>
      </c>
      <c r="N287" s="45">
        <f>SUMIFS('IEA production stats by year'!W:W,'IEA production stats by year'!$E:$E,$D287,'IEA production stats by year'!$B:$B,$B287)</f>
        <v>0</v>
      </c>
      <c r="O287" s="45">
        <f>SUMIFS('IEA production stats by year'!X:X,'IEA production stats by year'!$E:$E,$D287,'IEA production stats by year'!$B:$B,$B287)</f>
        <v>0</v>
      </c>
      <c r="P287" s="45">
        <f>SUMIFS('IEA production stats by year'!Y:Y,'IEA production stats by year'!$E:$E,$D287,'IEA production stats by year'!$B:$B,$B287)</f>
        <v>0</v>
      </c>
      <c r="Q287" s="45">
        <f>SUMIFS('IEA production stats by year'!Z:Z,'IEA production stats by year'!$E:$E,$D287,'IEA production stats by year'!$B:$B,$B287)</f>
        <v>0</v>
      </c>
      <c r="R287" s="45">
        <f>SUMIFS('IEA production stats by year'!AA:AA,'IEA production stats by year'!$E:$E,$D287,'IEA production stats by year'!$B:$B,$B287)</f>
        <v>0</v>
      </c>
      <c r="S287" s="45">
        <f>SUMIFS('IEA production stats by year'!AB:AB,'IEA production stats by year'!$E:$E,$D287,'IEA production stats by year'!$B:$B,$B287)</f>
        <v>0</v>
      </c>
      <c r="T287" s="45">
        <f>SUMIFS('IEA production stats by year'!AC:AC,'IEA production stats by year'!$E:$E,$D287,'IEA production stats by year'!$B:$B,$B287)</f>
        <v>0</v>
      </c>
      <c r="U287" s="45">
        <f>SUMIFS('IEA production stats by year'!AD:AD,'IEA production stats by year'!$E:$E,$D287,'IEA production stats by year'!$B:$B,$B287)</f>
        <v>0</v>
      </c>
      <c r="V287" s="45">
        <f>SUMIFS('IEA production stats by year'!AE:AE,'IEA production stats by year'!$E:$E,$D287,'IEA production stats by year'!$B:$B,$B287)</f>
        <v>0</v>
      </c>
      <c r="W287" s="45">
        <f>SUMIFS('IEA production stats by year'!AF:AF,'IEA production stats by year'!$E:$E,$D287,'IEA production stats by year'!$B:$B,$B287)</f>
        <v>0</v>
      </c>
      <c r="X287" s="45">
        <f>SUMIFS('IEA production stats by year'!AG:AG,'IEA production stats by year'!$E:$E,$D287,'IEA production stats by year'!$B:$B,$B287)</f>
        <v>0</v>
      </c>
      <c r="Y287" s="45">
        <f>SUMIFS('IEA production stats by year'!AH:AH,'IEA production stats by year'!$E:$E,$D287,'IEA production stats by year'!$B:$B,$B287)</f>
        <v>0</v>
      </c>
      <c r="Z287" s="45">
        <f>SUMIFS('IEA production stats by year'!AI:AI,'IEA production stats by year'!$E:$E,$D287,'IEA production stats by year'!$B:$B,$B287)</f>
        <v>0</v>
      </c>
      <c r="AA287" s="45">
        <f>SUMIFS('IEA production stats by year'!AJ:AJ,'IEA production stats by year'!$E:$E,$D287,'IEA production stats by year'!$B:$B,$B287)</f>
        <v>0</v>
      </c>
      <c r="AB287" s="45">
        <f>SUMIFS('IEA production stats by year'!AK:AK,'IEA production stats by year'!$E:$E,$D287,'IEA production stats by year'!$B:$B,$B287)</f>
        <v>0</v>
      </c>
      <c r="AC287" s="45">
        <f>SUMIFS('IEA production stats by year'!AL:AL,'IEA production stats by year'!$E:$E,$D287,'IEA production stats by year'!$B:$B,$B287)</f>
        <v>0</v>
      </c>
      <c r="AD287" s="45"/>
      <c r="AE287" s="45"/>
      <c r="AF287" s="45"/>
      <c r="AG287" s="45"/>
      <c r="AH287" s="45"/>
      <c r="AI287" s="45"/>
      <c r="AJ287" s="45"/>
      <c r="AK287" s="45"/>
      <c r="AL287" s="45"/>
      <c r="AM287" s="45"/>
      <c r="AN287" s="45"/>
      <c r="AO287" s="45"/>
      <c r="AP287" s="45"/>
      <c r="AQ287" s="45"/>
      <c r="AR287" s="45"/>
      <c r="AS287" s="45"/>
      <c r="AT287" s="45"/>
      <c r="AU287" s="45"/>
      <c r="AV287" s="45"/>
      <c r="AW287" s="45"/>
      <c r="AX287" s="45"/>
      <c r="AY287" s="45"/>
      <c r="AZ287" s="45"/>
      <c r="BA287" s="45"/>
      <c r="BB287" s="45"/>
      <c r="BC287" s="45"/>
      <c r="BD287" s="45"/>
      <c r="BE287" s="45"/>
      <c r="BF287" s="45"/>
      <c r="BG287" s="45"/>
      <c r="BH287" s="45"/>
      <c r="BI287" s="45"/>
      <c r="BJ287" s="45"/>
      <c r="BK287" s="45"/>
      <c r="BL287" s="45"/>
      <c r="BM287" s="45"/>
      <c r="BN287" s="45"/>
      <c r="BO287" s="45"/>
      <c r="BP287" s="45"/>
      <c r="BQ287" s="45"/>
      <c r="BR287" s="45"/>
      <c r="BS287" s="45"/>
      <c r="BT287" s="45"/>
      <c r="BU287" s="45"/>
      <c r="BV287" s="45"/>
      <c r="BW287" s="45"/>
      <c r="BX287" s="45"/>
      <c r="BY287" s="45"/>
      <c r="BZ287" s="45"/>
      <c r="CA287" s="45"/>
      <c r="CB287" s="45"/>
      <c r="CC287" s="45"/>
      <c r="CD287" s="45"/>
      <c r="CE287" s="45"/>
      <c r="CF287" s="45"/>
      <c r="CG287" s="45"/>
      <c r="CH287" s="45"/>
      <c r="CI287" s="45"/>
      <c r="CJ287" s="45"/>
      <c r="CK287" s="45"/>
      <c r="CL287" s="45"/>
      <c r="CM287" s="45"/>
      <c r="CN287" s="45"/>
      <c r="CO287" s="45"/>
      <c r="CP287" s="45"/>
      <c r="CQ287" s="45"/>
    </row>
    <row r="288" spans="1:95" hidden="1" x14ac:dyDescent="0.25">
      <c r="A288" s="5" t="str">
        <f>B288&amp;D288</f>
        <v>DZABIOJETKERO</v>
      </c>
      <c r="B288" t="s">
        <v>148</v>
      </c>
      <c r="C288" t="str">
        <f>VLOOKUP($B288,'Lookup codes'!$A:$C,2,FALSE)</f>
        <v>Algeria</v>
      </c>
      <c r="D288" t="s">
        <v>638</v>
      </c>
      <c r="E288" t="str">
        <f>VLOOKUP(D288,'Lookup codes'!R:S,2,FALSE)</f>
        <v>Bio Jet Kerosene</v>
      </c>
      <c r="F288" t="s">
        <v>794</v>
      </c>
      <c r="G288" t="s">
        <v>528</v>
      </c>
      <c r="H288" s="45">
        <f>SUMIFS('IEA production stats by year'!Q:Q,'IEA production stats by year'!$E:$E,$D288,'IEA production stats by year'!$B:$B,$B288)</f>
        <v>0</v>
      </c>
      <c r="I288" s="45">
        <f>SUMIFS('IEA production stats by year'!R:R,'IEA production stats by year'!$E:$E,$D288,'IEA production stats by year'!$B:$B,$B288)</f>
        <v>0</v>
      </c>
      <c r="J288" s="45">
        <f>SUMIFS('IEA production stats by year'!S:S,'IEA production stats by year'!$E:$E,$D288,'IEA production stats by year'!$B:$B,$B288)</f>
        <v>0</v>
      </c>
      <c r="K288" s="45">
        <f>SUMIFS('IEA production stats by year'!T:T,'IEA production stats by year'!$E:$E,$D288,'IEA production stats by year'!$B:$B,$B288)</f>
        <v>0</v>
      </c>
      <c r="L288" s="45">
        <f>SUMIFS('IEA production stats by year'!U:U,'IEA production stats by year'!$E:$E,$D288,'IEA production stats by year'!$B:$B,$B288)</f>
        <v>0</v>
      </c>
      <c r="M288" s="45">
        <f>SUMIFS('IEA production stats by year'!V:V,'IEA production stats by year'!$E:$E,$D288,'IEA production stats by year'!$B:$B,$B288)</f>
        <v>0</v>
      </c>
      <c r="N288" s="45">
        <f>SUMIFS('IEA production stats by year'!W:W,'IEA production stats by year'!$E:$E,$D288,'IEA production stats by year'!$B:$B,$B288)</f>
        <v>0</v>
      </c>
      <c r="O288" s="45">
        <f>SUMIFS('IEA production stats by year'!X:X,'IEA production stats by year'!$E:$E,$D288,'IEA production stats by year'!$B:$B,$B288)</f>
        <v>0</v>
      </c>
      <c r="P288" s="45">
        <f>SUMIFS('IEA production stats by year'!Y:Y,'IEA production stats by year'!$E:$E,$D288,'IEA production stats by year'!$B:$B,$B288)</f>
        <v>0</v>
      </c>
      <c r="Q288" s="45">
        <f>SUMIFS('IEA production stats by year'!Z:Z,'IEA production stats by year'!$E:$E,$D288,'IEA production stats by year'!$B:$B,$B288)</f>
        <v>0</v>
      </c>
      <c r="R288" s="45">
        <f>SUMIFS('IEA production stats by year'!AA:AA,'IEA production stats by year'!$E:$E,$D288,'IEA production stats by year'!$B:$B,$B288)</f>
        <v>0</v>
      </c>
      <c r="S288" s="45">
        <f>SUMIFS('IEA production stats by year'!AB:AB,'IEA production stats by year'!$E:$E,$D288,'IEA production stats by year'!$B:$B,$B288)</f>
        <v>0</v>
      </c>
      <c r="T288" s="45">
        <f>SUMIFS('IEA production stats by year'!AC:AC,'IEA production stats by year'!$E:$E,$D288,'IEA production stats by year'!$B:$B,$B288)</f>
        <v>0</v>
      </c>
      <c r="U288" s="45">
        <f>SUMIFS('IEA production stats by year'!AD:AD,'IEA production stats by year'!$E:$E,$D288,'IEA production stats by year'!$B:$B,$B288)</f>
        <v>0</v>
      </c>
      <c r="V288" s="45">
        <f>SUMIFS('IEA production stats by year'!AE:AE,'IEA production stats by year'!$E:$E,$D288,'IEA production stats by year'!$B:$B,$B288)</f>
        <v>0</v>
      </c>
      <c r="W288" s="45">
        <f>SUMIFS('IEA production stats by year'!AF:AF,'IEA production stats by year'!$E:$E,$D288,'IEA production stats by year'!$B:$B,$B288)</f>
        <v>0</v>
      </c>
      <c r="X288" s="45">
        <f>SUMIFS('IEA production stats by year'!AG:AG,'IEA production stats by year'!$E:$E,$D288,'IEA production stats by year'!$B:$B,$B288)</f>
        <v>0</v>
      </c>
      <c r="Y288" s="45">
        <f>SUMIFS('IEA production stats by year'!AH:AH,'IEA production stats by year'!$E:$E,$D288,'IEA production stats by year'!$B:$B,$B288)</f>
        <v>0</v>
      </c>
      <c r="Z288" s="45">
        <f>SUMIFS('IEA production stats by year'!AI:AI,'IEA production stats by year'!$E:$E,$D288,'IEA production stats by year'!$B:$B,$B288)</f>
        <v>0</v>
      </c>
      <c r="AA288" s="45">
        <f>SUMIFS('IEA production stats by year'!AJ:AJ,'IEA production stats by year'!$E:$E,$D288,'IEA production stats by year'!$B:$B,$B288)</f>
        <v>0</v>
      </c>
      <c r="AB288" s="45">
        <f>SUMIFS('IEA production stats by year'!AK:AK,'IEA production stats by year'!$E:$E,$D288,'IEA production stats by year'!$B:$B,$B288)</f>
        <v>0</v>
      </c>
      <c r="AC288" s="45">
        <f>SUMIFS('IEA production stats by year'!AL:AL,'IEA production stats by year'!$E:$E,$D288,'IEA production stats by year'!$B:$B,$B288)</f>
        <v>0</v>
      </c>
      <c r="AD288" s="45"/>
      <c r="AE288" s="45"/>
      <c r="AF288" s="45"/>
      <c r="AG288" s="45"/>
      <c r="AH288" s="45"/>
      <c r="AI288" s="45"/>
      <c r="AJ288" s="45"/>
      <c r="AK288" s="45"/>
      <c r="AL288" s="45"/>
      <c r="AM288" s="45"/>
      <c r="AN288" s="45"/>
      <c r="AO288" s="45"/>
      <c r="AP288" s="45"/>
      <c r="AQ288" s="45"/>
      <c r="AR288" s="45"/>
      <c r="AS288" s="45"/>
      <c r="AT288" s="45"/>
      <c r="AU288" s="45"/>
      <c r="AV288" s="45"/>
      <c r="AW288" s="45"/>
      <c r="AX288" s="45"/>
      <c r="AY288" s="45"/>
      <c r="AZ288" s="45"/>
      <c r="BA288" s="45"/>
      <c r="BB288" s="45"/>
      <c r="BC288" s="45"/>
      <c r="BD288" s="45"/>
      <c r="BE288" s="45"/>
      <c r="BF288" s="45"/>
      <c r="BG288" s="45"/>
      <c r="BH288" s="45"/>
      <c r="BI288" s="45"/>
      <c r="BJ288" s="45"/>
      <c r="BK288" s="45"/>
      <c r="BL288" s="45"/>
      <c r="BM288" s="45"/>
      <c r="BN288" s="45"/>
      <c r="BO288" s="45"/>
      <c r="BP288" s="45"/>
      <c r="BQ288" s="45"/>
      <c r="BR288" s="45"/>
      <c r="BS288" s="45"/>
      <c r="BT288" s="45"/>
      <c r="BU288" s="45"/>
      <c r="BV288" s="45"/>
      <c r="BW288" s="45"/>
      <c r="BX288" s="45"/>
      <c r="BY288" s="45"/>
      <c r="BZ288" s="45"/>
      <c r="CA288" s="45"/>
      <c r="CB288" s="45"/>
      <c r="CC288" s="45"/>
      <c r="CD288" s="45"/>
      <c r="CE288" s="45"/>
      <c r="CF288" s="45"/>
      <c r="CG288" s="45"/>
      <c r="CH288" s="45"/>
      <c r="CI288" s="45"/>
      <c r="CJ288" s="45"/>
      <c r="CK288" s="45"/>
      <c r="CL288" s="45"/>
      <c r="CM288" s="45"/>
      <c r="CN288" s="45"/>
      <c r="CO288" s="45"/>
      <c r="CP288" s="45"/>
      <c r="CQ288" s="45"/>
    </row>
    <row r="289" spans="1:95" hidden="1" x14ac:dyDescent="0.25">
      <c r="A289" s="5" t="str">
        <f>B289&amp;D289</f>
        <v>DZAMRENEW</v>
      </c>
      <c r="B289" t="s">
        <v>148</v>
      </c>
      <c r="C289" t="str">
        <f>VLOOKUP($B289,'Lookup codes'!$A:$C,2,FALSE)</f>
        <v>Algeria</v>
      </c>
      <c r="D289" t="s">
        <v>640</v>
      </c>
      <c r="E289" t="str">
        <f>VLOOKUP(D289,'Lookup codes'!R:S,2,FALSE)</f>
        <v>Total of Renewable Energy Sources</v>
      </c>
      <c r="F289" t="s">
        <v>794</v>
      </c>
      <c r="G289" t="s">
        <v>528</v>
      </c>
      <c r="H289" s="45">
        <f>SUMIFS('IEA production stats by year'!Q:Q,'IEA production stats by year'!$E:$E,$D289,'IEA production stats by year'!$B:$B,$B289)</f>
        <v>2436.4036000000001</v>
      </c>
      <c r="I289" s="45">
        <f>SUMIFS('IEA production stats by year'!R:R,'IEA production stats by year'!$E:$E,$D289,'IEA production stats by year'!$B:$B,$B289)</f>
        <v>2490.4007000000001</v>
      </c>
      <c r="J289" s="45">
        <f>SUMIFS('IEA production stats by year'!S:S,'IEA production stats by year'!$E:$E,$D289,'IEA production stats by year'!$B:$B,$B289)</f>
        <v>3224.2003</v>
      </c>
      <c r="K289" s="45">
        <f>SUMIFS('IEA production stats by year'!T:T,'IEA production stats by year'!$E:$E,$D289,'IEA production stats by year'!$B:$B,$B289)</f>
        <v>3416.0016999999998</v>
      </c>
      <c r="L289" s="45">
        <f>SUMIFS('IEA production stats by year'!U:U,'IEA production stats by year'!$E:$E,$D289,'IEA production stats by year'!$B:$B,$B289)</f>
        <v>3365.6010000000001</v>
      </c>
      <c r="M289" s="45">
        <f>SUMIFS('IEA production stats by year'!V:V,'IEA production stats by year'!$E:$E,$D289,'IEA production stats by year'!$B:$B,$B289)</f>
        <v>4986.9979999999996</v>
      </c>
      <c r="N289" s="45">
        <f>SUMIFS('IEA production stats by year'!W:W,'IEA production stats by year'!$E:$E,$D289,'IEA production stats by year'!$B:$B,$B289)</f>
        <v>3483.7986000000001</v>
      </c>
      <c r="O289" s="45">
        <f>SUMIFS('IEA production stats by year'!X:X,'IEA production stats by year'!$E:$E,$D289,'IEA production stats by year'!$B:$B,$B289)</f>
        <v>3802.5983000000001</v>
      </c>
      <c r="P289" s="45">
        <f>SUMIFS('IEA production stats by year'!Y:Y,'IEA production stats by year'!$E:$E,$D289,'IEA production stats by year'!$B:$B,$B289)</f>
        <v>2967.8006</v>
      </c>
      <c r="Q289" s="45">
        <f>SUMIFS('IEA production stats by year'!Z:Z,'IEA production stats by year'!$E:$E,$D289,'IEA production stats by year'!$B:$B,$B289)</f>
        <v>3347.6019999999999</v>
      </c>
      <c r="R289" s="45">
        <f>SUMIFS('IEA production stats by year'!AA:AA,'IEA production stats by year'!$E:$E,$D289,'IEA production stats by year'!$B:$B,$B289)</f>
        <v>2795.4007999999999</v>
      </c>
      <c r="S289" s="45">
        <f>SUMIFS('IEA production stats by year'!AB:AB,'IEA production stats by year'!$E:$E,$D289,'IEA production stats by year'!$B:$B,$B289)</f>
        <v>2481.1981999999998</v>
      </c>
      <c r="T289" s="45">
        <f>SUMIFS('IEA production stats by year'!AC:AC,'IEA production stats by year'!$E:$E,$D289,'IEA production stats by year'!$B:$B,$B289)</f>
        <v>2891.2031000000002</v>
      </c>
      <c r="U289" s="45">
        <f>SUMIFS('IEA production stats by year'!AD:AD,'IEA production stats by year'!$E:$E,$D289,'IEA production stats by year'!$B:$B,$B289)</f>
        <v>2106.0023000000001</v>
      </c>
      <c r="V289" s="45">
        <f>SUMIFS('IEA production stats by year'!AE:AE,'IEA production stats by year'!$E:$E,$D289,'IEA production stats by year'!$B:$B,$B289)</f>
        <v>1165.4000000000001</v>
      </c>
      <c r="W289" s="45">
        <f>SUMIFS('IEA production stats by year'!AF:AF,'IEA production stats by year'!$E:$E,$D289,'IEA production stats by year'!$B:$B,$B289)</f>
        <v>1050.2002</v>
      </c>
      <c r="X289" s="45">
        <f>SUMIFS('IEA production stats by year'!AG:AG,'IEA production stats by year'!$E:$E,$D289,'IEA production stats by year'!$B:$B,$B289)</f>
        <v>1453.4015999999999</v>
      </c>
      <c r="Y289" s="45">
        <f>SUMIFS('IEA production stats by year'!AH:AH,'IEA production stats by year'!$E:$E,$D289,'IEA production stats by year'!$B:$B,$B289)</f>
        <v>2704.6812</v>
      </c>
      <c r="Z289" s="45">
        <f>SUMIFS('IEA production stats by year'!AI:AI,'IEA production stats by year'!$E:$E,$D289,'IEA production stats by year'!$B:$B,$B289)</f>
        <v>3739.8968</v>
      </c>
      <c r="AA289" s="45">
        <f>SUMIFS('IEA production stats by year'!AJ:AJ,'IEA production stats by year'!$E:$E,$D289,'IEA production stats by year'!$B:$B,$B289)</f>
        <v>3431.9032000000002</v>
      </c>
      <c r="AB289" s="45">
        <f>SUMIFS('IEA production stats by year'!AK:AK,'IEA production stats by year'!$E:$E,$D289,'IEA production stats by year'!$B:$B,$B289)</f>
        <v>3025.7292000000002</v>
      </c>
      <c r="AC289" s="45">
        <f>SUMIFS('IEA production stats by year'!AL:AL,'IEA production stats by year'!$E:$E,$D289,'IEA production stats by year'!$B:$B,$B289)</f>
        <v>0</v>
      </c>
      <c r="AD289" s="45"/>
      <c r="AE289" s="45"/>
      <c r="AF289" s="45"/>
      <c r="AG289" s="45"/>
      <c r="AH289" s="45"/>
      <c r="AI289" s="45"/>
      <c r="AJ289" s="45"/>
      <c r="AK289" s="45"/>
      <c r="AL289" s="45"/>
      <c r="AM289" s="45"/>
      <c r="AN289" s="45"/>
      <c r="AO289" s="45"/>
      <c r="AP289" s="45"/>
      <c r="AQ289" s="45"/>
      <c r="AR289" s="45"/>
      <c r="AS289" s="45"/>
      <c r="AT289" s="45"/>
      <c r="AU289" s="45"/>
      <c r="AV289" s="45"/>
      <c r="AW289" s="45"/>
      <c r="AX289" s="45"/>
      <c r="AY289" s="45"/>
      <c r="AZ289" s="45"/>
      <c r="BA289" s="45"/>
      <c r="BB289" s="45"/>
      <c r="BC289" s="45"/>
      <c r="BD289" s="45"/>
      <c r="BE289" s="45"/>
      <c r="BF289" s="45"/>
      <c r="BG289" s="45"/>
      <c r="BH289" s="45"/>
      <c r="BI289" s="45"/>
      <c r="BJ289" s="45"/>
      <c r="BK289" s="45"/>
      <c r="BL289" s="45"/>
      <c r="BM289" s="45"/>
      <c r="BN289" s="45"/>
      <c r="BO289" s="45"/>
      <c r="BP289" s="45"/>
      <c r="BQ289" s="45"/>
      <c r="BR289" s="45"/>
      <c r="BS289" s="45"/>
      <c r="BT289" s="45"/>
      <c r="BU289" s="45"/>
      <c r="BV289" s="45"/>
      <c r="BW289" s="45"/>
      <c r="BX289" s="45"/>
      <c r="BY289" s="45"/>
      <c r="BZ289" s="45"/>
      <c r="CA289" s="45"/>
      <c r="CB289" s="45"/>
      <c r="CC289" s="45"/>
      <c r="CD289" s="45"/>
      <c r="CE289" s="45"/>
      <c r="CF289" s="45"/>
      <c r="CG289" s="45"/>
      <c r="CH289" s="45"/>
      <c r="CI289" s="45"/>
      <c r="CJ289" s="45"/>
      <c r="CK289" s="45"/>
      <c r="CL289" s="45"/>
      <c r="CM289" s="45"/>
      <c r="CN289" s="45"/>
      <c r="CO289" s="45"/>
      <c r="CP289" s="45"/>
      <c r="CQ289" s="45"/>
    </row>
    <row r="290" spans="1:95" x14ac:dyDescent="0.25">
      <c r="A290" s="5" t="str">
        <f>B290&amp;D290</f>
        <v>DZATOTAL</v>
      </c>
      <c r="B290" t="s">
        <v>148</v>
      </c>
      <c r="C290" t="str">
        <f>VLOOKUP($B290,'Lookup codes'!$A:$C,2,FALSE)</f>
        <v>Algeria</v>
      </c>
      <c r="D290" t="s">
        <v>642</v>
      </c>
      <c r="E290" t="str">
        <f>VLOOKUP(D290,'Lookup codes'!R:S,2,FALSE)</f>
        <v>Total of All Energy Sources</v>
      </c>
      <c r="F290" t="s">
        <v>794</v>
      </c>
      <c r="G290" t="s">
        <v>528</v>
      </c>
      <c r="H290" s="45">
        <f>SUMIFS('IEA production stats by year'!Q:Q,'IEA production stats by year'!$E:$E,$D290,'IEA production stats by year'!$B:$B,$B290)</f>
        <v>5954827.6443999996</v>
      </c>
      <c r="I290" s="45">
        <f>SUMIFS('IEA production stats by year'!R:R,'IEA production stats by year'!$E:$E,$D290,'IEA production stats by year'!$B:$B,$B290)</f>
        <v>5726848.9989</v>
      </c>
      <c r="J290" s="45">
        <f>SUMIFS('IEA production stats by year'!S:S,'IEA production stats by year'!$E:$E,$D290,'IEA production stats by year'!$B:$B,$B290)</f>
        <v>5993174.1562999999</v>
      </c>
      <c r="K290" s="45">
        <f>SUMIFS('IEA production stats by year'!T:T,'IEA production stats by year'!$E:$E,$D290,'IEA production stats by year'!$B:$B,$B290)</f>
        <v>6502888.6613999996</v>
      </c>
      <c r="L290" s="45">
        <f>SUMIFS('IEA production stats by year'!U:U,'IEA production stats by year'!$E:$E,$D290,'IEA production stats by year'!$B:$B,$B290)</f>
        <v>6610699.8458000002</v>
      </c>
      <c r="M290" s="45">
        <f>SUMIFS('IEA production stats by year'!V:V,'IEA production stats by year'!$E:$E,$D290,'IEA production stats by year'!$B:$B,$B290)</f>
        <v>6978116.8465999998</v>
      </c>
      <c r="N290" s="45">
        <f>SUMIFS('IEA production stats by year'!W:W,'IEA production stats by year'!$E:$E,$D290,'IEA production stats by year'!$B:$B,$B290)</f>
        <v>6905876.7569000004</v>
      </c>
      <c r="O290" s="45">
        <f>SUMIFS('IEA production stats by year'!X:X,'IEA production stats by year'!$E:$E,$D290,'IEA production stats by year'!$B:$B,$B290)</f>
        <v>6878883.9926000005</v>
      </c>
      <c r="P290" s="45">
        <f>SUMIFS('IEA production stats by year'!Y:Y,'IEA production stats by year'!$E:$E,$D290,'IEA production stats by year'!$B:$B,$B290)</f>
        <v>6784628.3184000002</v>
      </c>
      <c r="Q290" s="45">
        <f>SUMIFS('IEA production stats by year'!Z:Z,'IEA production stats by year'!$E:$E,$D290,'IEA production stats by year'!$B:$B,$B290)</f>
        <v>6408172.8831000002</v>
      </c>
      <c r="R290" s="45">
        <f>SUMIFS('IEA production stats by year'!AA:AA,'IEA production stats by year'!$E:$E,$D290,'IEA production stats by year'!$B:$B,$B290)</f>
        <v>6463294.0729</v>
      </c>
      <c r="S290" s="45">
        <f>SUMIFS('IEA production stats by year'!AB:AB,'IEA production stats by year'!$E:$E,$D290,'IEA production stats by year'!$B:$B,$B290)</f>
        <v>6264054.3844999997</v>
      </c>
      <c r="T290" s="45">
        <f>SUMIFS('IEA production stats by year'!AC:AC,'IEA production stats by year'!$E:$E,$D290,'IEA production stats by year'!$B:$B,$B290)</f>
        <v>6167433.4950000001</v>
      </c>
      <c r="U290" s="45">
        <f>SUMIFS('IEA production stats by year'!AD:AD,'IEA production stats by year'!$E:$E,$D290,'IEA production stats by year'!$B:$B,$B290)</f>
        <v>5907938.7208000002</v>
      </c>
      <c r="V290" s="45">
        <f>SUMIFS('IEA production stats by year'!AE:AE,'IEA production stats by year'!$E:$E,$D290,'IEA production stats by year'!$B:$B,$B290)</f>
        <v>6142947.6524999999</v>
      </c>
      <c r="W290" s="45">
        <f>SUMIFS('IEA production stats by year'!AF:AF,'IEA production stats by year'!$E:$E,$D290,'IEA production stats by year'!$B:$B,$B290)</f>
        <v>6119889.0691999998</v>
      </c>
      <c r="X290" s="45">
        <f>SUMIFS('IEA production stats by year'!AG:AG,'IEA production stats by year'!$E:$E,$D290,'IEA production stats by year'!$B:$B,$B290)</f>
        <v>6564511.6041000001</v>
      </c>
      <c r="Y290" s="45">
        <f>SUMIFS('IEA production stats by year'!AH:AH,'IEA production stats by year'!$E:$E,$D290,'IEA production stats by year'!$B:$B,$B290)</f>
        <v>6542446.0963000003</v>
      </c>
      <c r="Z290" s="45">
        <f>SUMIFS('IEA production stats by year'!AI:AI,'IEA production stats by year'!$E:$E,$D290,'IEA production stats by year'!$B:$B,$B290)</f>
        <v>6511668.8373999996</v>
      </c>
      <c r="AA290" s="45">
        <f>SUMIFS('IEA production stats by year'!AJ:AJ,'IEA production stats by year'!$E:$E,$D290,'IEA production stats by year'!$B:$B,$B290)</f>
        <v>6213472.7368000001</v>
      </c>
      <c r="AB290" s="45">
        <f>SUMIFS('IEA production stats by year'!AK:AK,'IEA production stats by year'!$E:$E,$D290,'IEA production stats by year'!$B:$B,$B290)</f>
        <v>5710423.3493999997</v>
      </c>
      <c r="AC290" s="45">
        <f>SUMIFS('IEA production stats by year'!AL:AL,'IEA production stats by year'!$E:$E,$D290,'IEA production stats by year'!$B:$B,$B290)</f>
        <v>0</v>
      </c>
      <c r="AD290" s="45"/>
      <c r="AE290" s="45"/>
      <c r="AF290" s="45"/>
      <c r="AG290" s="45"/>
      <c r="AH290" s="45"/>
      <c r="AI290" s="45"/>
      <c r="AJ290" s="45"/>
      <c r="AK290" s="45"/>
      <c r="AL290" s="45"/>
      <c r="AM290" s="45"/>
      <c r="AN290" s="45"/>
      <c r="AO290" s="45"/>
      <c r="AP290" s="45"/>
      <c r="AQ290" s="45"/>
      <c r="AR290" s="45"/>
      <c r="AS290" s="45"/>
      <c r="AT290" s="45"/>
      <c r="AU290" s="45"/>
      <c r="AV290" s="45"/>
      <c r="AW290" s="45"/>
      <c r="AX290" s="45"/>
      <c r="AY290" s="45"/>
      <c r="AZ290" s="45"/>
      <c r="BA290" s="45"/>
      <c r="BB290" s="45"/>
      <c r="BC290" s="45"/>
      <c r="BD290" s="45"/>
      <c r="BE290" s="45"/>
      <c r="BF290" s="45"/>
      <c r="BG290" s="45"/>
      <c r="BH290" s="45"/>
      <c r="BI290" s="45"/>
      <c r="BJ290" s="45"/>
      <c r="BK290" s="45"/>
      <c r="BL290" s="45"/>
      <c r="BM290" s="45"/>
      <c r="BN290" s="45"/>
      <c r="BO290" s="45"/>
      <c r="BP290" s="45"/>
      <c r="BQ290" s="45"/>
      <c r="BR290" s="45"/>
      <c r="BS290" s="45"/>
      <c r="BT290" s="45"/>
      <c r="BU290" s="45"/>
      <c r="BV290" s="45"/>
      <c r="BW290" s="45"/>
      <c r="BX290" s="45"/>
      <c r="BY290" s="45"/>
      <c r="BZ290" s="45"/>
      <c r="CA290" s="45"/>
      <c r="CB290" s="45"/>
      <c r="CC290" s="45"/>
      <c r="CD290" s="45"/>
      <c r="CE290" s="45"/>
      <c r="CF290" s="45"/>
      <c r="CG290" s="45"/>
      <c r="CH290" s="45"/>
      <c r="CI290" s="45"/>
      <c r="CJ290" s="45"/>
      <c r="CK290" s="45"/>
      <c r="CL290" s="45"/>
      <c r="CM290" s="45"/>
      <c r="CN290" s="45"/>
      <c r="CO290" s="45"/>
      <c r="CP290" s="45"/>
      <c r="CQ290" s="45"/>
    </row>
    <row r="291" spans="1:95" hidden="1" x14ac:dyDescent="0.25">
      <c r="A291" s="5" t="str">
        <f>B291&amp;D291</f>
        <v>EGYHYDRO</v>
      </c>
      <c r="B291" t="s">
        <v>150</v>
      </c>
      <c r="C291" t="str">
        <f>VLOOKUP($B291,'Lookup codes'!$A:$C,2,FALSE)</f>
        <v>Egypt</v>
      </c>
      <c r="D291" t="s">
        <v>539</v>
      </c>
      <c r="E291" t="str">
        <f>VLOOKUP(D291,'Lookup codes'!R:S,2,FALSE)</f>
        <v>Hydro</v>
      </c>
      <c r="F291" t="s">
        <v>794</v>
      </c>
      <c r="G291" t="s">
        <v>528</v>
      </c>
      <c r="H291" s="45">
        <f>SUMIFS('IEA production stats by year'!Q:Q,'IEA production stats by year'!$E:$E,$D291,'IEA production stats by year'!$B:$B,$B291)</f>
        <v>49309.1996</v>
      </c>
      <c r="I291" s="45">
        <f>SUMIFS('IEA production stats by year'!R:R,'IEA production stats by year'!$E:$E,$D291,'IEA production stats by year'!$B:$B,$B291)</f>
        <v>54467.998800000001</v>
      </c>
      <c r="J291" s="45">
        <f>SUMIFS('IEA production stats by year'!S:S,'IEA production stats by year'!$E:$E,$D291,'IEA production stats by year'!$B:$B,$B291)</f>
        <v>46292.400900000001</v>
      </c>
      <c r="K291" s="45">
        <f>SUMIFS('IEA production stats by year'!T:T,'IEA production stats by year'!$E:$E,$D291,'IEA production stats by year'!$B:$B,$B291)</f>
        <v>46868.399899999997</v>
      </c>
      <c r="L291" s="45">
        <f>SUMIFS('IEA production stats by year'!U:U,'IEA production stats by year'!$E:$E,$D291,'IEA production stats by year'!$B:$B,$B291)</f>
        <v>45518.399700000002</v>
      </c>
      <c r="M291" s="45">
        <f>SUMIFS('IEA production stats by year'!V:V,'IEA production stats by year'!$E:$E,$D291,'IEA production stats by year'!$B:$B,$B291)</f>
        <v>45518.399700000002</v>
      </c>
      <c r="N291" s="45">
        <f>SUMIFS('IEA production stats by year'!W:W,'IEA production stats by year'!$E:$E,$D291,'IEA production stats by year'!$B:$B,$B291)</f>
        <v>46530.001799999998</v>
      </c>
      <c r="O291" s="45">
        <f>SUMIFS('IEA production stats by year'!X:X,'IEA production stats by year'!$E:$E,$D291,'IEA production stats by year'!$B:$B,$B291)</f>
        <v>55835.998</v>
      </c>
      <c r="P291" s="45">
        <f>SUMIFS('IEA production stats by year'!Y:Y,'IEA production stats by year'!$E:$E,$D291,'IEA production stats by year'!$B:$B,$B291)</f>
        <v>52855.201500000003</v>
      </c>
      <c r="Q291" s="45">
        <f>SUMIFS('IEA production stats by year'!Z:Z,'IEA production stats by year'!$E:$E,$D291,'IEA production stats by year'!$B:$B,$B291)</f>
        <v>46306.799299999999</v>
      </c>
      <c r="R291" s="45">
        <f>SUMIFS('IEA production stats by year'!AA:AA,'IEA production stats by year'!$E:$E,$D291,'IEA production stats by year'!$B:$B,$B291)</f>
        <v>46965.600700000003</v>
      </c>
      <c r="S291" s="45">
        <f>SUMIFS('IEA production stats by year'!AB:AB,'IEA production stats by year'!$E:$E,$D291,'IEA production stats by year'!$B:$B,$B291)</f>
        <v>46562.399299999997</v>
      </c>
      <c r="T291" s="45">
        <f>SUMIFS('IEA production stats by year'!AC:AC,'IEA production stats by year'!$E:$E,$D291,'IEA production stats by year'!$B:$B,$B291)</f>
        <v>47235.599000000002</v>
      </c>
      <c r="U291" s="45">
        <f>SUMIFS('IEA production stats by year'!AD:AD,'IEA production stats by year'!$E:$E,$D291,'IEA production stats by year'!$B:$B,$B291)</f>
        <v>48067.197999999997</v>
      </c>
      <c r="V291" s="45">
        <f>SUMIFS('IEA production stats by year'!AE:AE,'IEA production stats by year'!$E:$E,$D291,'IEA production stats by year'!$B:$B,$B291)</f>
        <v>49759.201099999998</v>
      </c>
      <c r="W291" s="45">
        <f>SUMIFS('IEA production stats by year'!AF:AF,'IEA production stats by year'!$E:$E,$D291,'IEA production stats by year'!$B:$B,$B291)</f>
        <v>48762.001600000003</v>
      </c>
      <c r="X291" s="45">
        <f>SUMIFS('IEA production stats by year'!AG:AG,'IEA production stats by year'!$E:$E,$D291,'IEA production stats by year'!$B:$B,$B291)</f>
        <v>46259.999300000003</v>
      </c>
      <c r="Y291" s="45">
        <f>SUMIFS('IEA production stats by year'!AH:AH,'IEA production stats by year'!$E:$E,$D291,'IEA production stats by year'!$B:$B,$B291)</f>
        <v>45813.5985</v>
      </c>
      <c r="Z291" s="45">
        <f>SUMIFS('IEA production stats by year'!AI:AI,'IEA production stats by year'!$E:$E,$D291,'IEA production stats by year'!$B:$B,$B291)</f>
        <v>47235.599000000002</v>
      </c>
      <c r="AA291" s="45">
        <f>SUMIFS('IEA production stats by year'!AJ:AJ,'IEA production stats by year'!$E:$E,$D291,'IEA production stats by year'!$B:$B,$B291)</f>
        <v>54136.801899999999</v>
      </c>
      <c r="AB291" s="45">
        <f>SUMIFS('IEA production stats by year'!AK:AK,'IEA production stats by year'!$E:$E,$D291,'IEA production stats by year'!$B:$B,$B291)</f>
        <v>54136.801899999999</v>
      </c>
      <c r="AC291" s="45">
        <f>SUMIFS('IEA production stats by year'!AL:AL,'IEA production stats by year'!$E:$E,$D291,'IEA production stats by year'!$B:$B,$B291)</f>
        <v>0</v>
      </c>
      <c r="AD291" s="45"/>
      <c r="AE291" s="45"/>
      <c r="AF291" s="45"/>
      <c r="AG291" s="45"/>
      <c r="AH291" s="45"/>
      <c r="AI291" s="45"/>
      <c r="AJ291" s="45"/>
      <c r="AK291" s="45"/>
      <c r="AL291" s="45"/>
      <c r="AM291" s="45"/>
      <c r="AN291" s="45"/>
      <c r="AO291" s="45"/>
      <c r="AP291" s="45"/>
      <c r="AQ291" s="45"/>
      <c r="AR291" s="45"/>
      <c r="AS291" s="45"/>
      <c r="AT291" s="45"/>
      <c r="AU291" s="45"/>
      <c r="AV291" s="45"/>
      <c r="AW291" s="45"/>
      <c r="AX291" s="45"/>
      <c r="AY291" s="45"/>
      <c r="AZ291" s="45"/>
      <c r="BA291" s="45"/>
      <c r="BB291" s="45"/>
      <c r="BC291" s="45"/>
      <c r="BD291" s="45"/>
      <c r="BE291" s="45"/>
      <c r="BF291" s="45"/>
      <c r="BG291" s="45"/>
      <c r="BH291" s="45"/>
      <c r="BI291" s="45"/>
      <c r="BJ291" s="45"/>
      <c r="BK291" s="45"/>
      <c r="BL291" s="45"/>
      <c r="BM291" s="45"/>
      <c r="BN291" s="45"/>
      <c r="BO291" s="45"/>
      <c r="BP291" s="45"/>
      <c r="BQ291" s="45"/>
      <c r="BR291" s="45"/>
      <c r="BS291" s="45"/>
      <c r="BT291" s="45"/>
      <c r="BU291" s="45"/>
      <c r="BV291" s="45"/>
      <c r="BW291" s="45"/>
      <c r="BX291" s="45"/>
      <c r="BY291" s="45"/>
      <c r="BZ291" s="45"/>
      <c r="CA291" s="45"/>
      <c r="CB291" s="45"/>
      <c r="CC291" s="45"/>
      <c r="CD291" s="45"/>
      <c r="CE291" s="45"/>
      <c r="CF291" s="45"/>
      <c r="CG291" s="45"/>
      <c r="CH291" s="45"/>
      <c r="CI291" s="45"/>
      <c r="CJ291" s="45"/>
      <c r="CK291" s="45"/>
      <c r="CL291" s="45"/>
      <c r="CM291" s="45"/>
      <c r="CN291" s="45"/>
      <c r="CO291" s="45"/>
      <c r="CP291" s="45"/>
      <c r="CQ291" s="45"/>
    </row>
    <row r="292" spans="1:95" hidden="1" x14ac:dyDescent="0.25">
      <c r="A292" s="5" t="str">
        <f>B292&amp;D292</f>
        <v>EGYGEOTHERM</v>
      </c>
      <c r="B292" t="s">
        <v>150</v>
      </c>
      <c r="C292" t="str">
        <f>VLOOKUP($B292,'Lookup codes'!$A:$C,2,FALSE)</f>
        <v>Egypt</v>
      </c>
      <c r="D292" t="s">
        <v>610</v>
      </c>
      <c r="E292" t="str">
        <f>VLOOKUP(D292,'Lookup codes'!R:S,2,FALSE)</f>
        <v>Geothermal</v>
      </c>
      <c r="F292" t="s">
        <v>794</v>
      </c>
      <c r="G292" t="s">
        <v>528</v>
      </c>
      <c r="H292" s="45">
        <f>SUMIFS('IEA production stats by year'!Q:Q,'IEA production stats by year'!$E:$E,$D292,'IEA production stats by year'!$B:$B,$B292)</f>
        <v>0</v>
      </c>
      <c r="I292" s="45">
        <f>SUMIFS('IEA production stats by year'!R:R,'IEA production stats by year'!$E:$E,$D292,'IEA production stats by year'!$B:$B,$B292)</f>
        <v>0</v>
      </c>
      <c r="J292" s="45">
        <f>SUMIFS('IEA production stats by year'!S:S,'IEA production stats by year'!$E:$E,$D292,'IEA production stats by year'!$B:$B,$B292)</f>
        <v>0</v>
      </c>
      <c r="K292" s="45">
        <f>SUMIFS('IEA production stats by year'!T:T,'IEA production stats by year'!$E:$E,$D292,'IEA production stats by year'!$B:$B,$B292)</f>
        <v>0</v>
      </c>
      <c r="L292" s="45">
        <f>SUMIFS('IEA production stats by year'!U:U,'IEA production stats by year'!$E:$E,$D292,'IEA production stats by year'!$B:$B,$B292)</f>
        <v>0</v>
      </c>
      <c r="M292" s="45">
        <f>SUMIFS('IEA production stats by year'!V:V,'IEA production stats by year'!$E:$E,$D292,'IEA production stats by year'!$B:$B,$B292)</f>
        <v>0</v>
      </c>
      <c r="N292" s="45">
        <f>SUMIFS('IEA production stats by year'!W:W,'IEA production stats by year'!$E:$E,$D292,'IEA production stats by year'!$B:$B,$B292)</f>
        <v>0</v>
      </c>
      <c r="O292" s="45">
        <f>SUMIFS('IEA production stats by year'!X:X,'IEA production stats by year'!$E:$E,$D292,'IEA production stats by year'!$B:$B,$B292)</f>
        <v>0</v>
      </c>
      <c r="P292" s="45">
        <f>SUMIFS('IEA production stats by year'!Y:Y,'IEA production stats by year'!$E:$E,$D292,'IEA production stats by year'!$B:$B,$B292)</f>
        <v>0</v>
      </c>
      <c r="Q292" s="45">
        <f>SUMIFS('IEA production stats by year'!Z:Z,'IEA production stats by year'!$E:$E,$D292,'IEA production stats by year'!$B:$B,$B292)</f>
        <v>0</v>
      </c>
      <c r="R292" s="45">
        <f>SUMIFS('IEA production stats by year'!AA:AA,'IEA production stats by year'!$E:$E,$D292,'IEA production stats by year'!$B:$B,$B292)</f>
        <v>0</v>
      </c>
      <c r="S292" s="45">
        <f>SUMIFS('IEA production stats by year'!AB:AB,'IEA production stats by year'!$E:$E,$D292,'IEA production stats by year'!$B:$B,$B292)</f>
        <v>0</v>
      </c>
      <c r="T292" s="45">
        <f>SUMIFS('IEA production stats by year'!AC:AC,'IEA production stats by year'!$E:$E,$D292,'IEA production stats by year'!$B:$B,$B292)</f>
        <v>0</v>
      </c>
      <c r="U292" s="45">
        <f>SUMIFS('IEA production stats by year'!AD:AD,'IEA production stats by year'!$E:$E,$D292,'IEA production stats by year'!$B:$B,$B292)</f>
        <v>0</v>
      </c>
      <c r="V292" s="45">
        <f>SUMIFS('IEA production stats by year'!AE:AE,'IEA production stats by year'!$E:$E,$D292,'IEA production stats by year'!$B:$B,$B292)</f>
        <v>0</v>
      </c>
      <c r="W292" s="45">
        <f>SUMIFS('IEA production stats by year'!AF:AF,'IEA production stats by year'!$E:$E,$D292,'IEA production stats by year'!$B:$B,$B292)</f>
        <v>0</v>
      </c>
      <c r="X292" s="45">
        <f>SUMIFS('IEA production stats by year'!AG:AG,'IEA production stats by year'!$E:$E,$D292,'IEA production stats by year'!$B:$B,$B292)</f>
        <v>0</v>
      </c>
      <c r="Y292" s="45">
        <f>SUMIFS('IEA production stats by year'!AH:AH,'IEA production stats by year'!$E:$E,$D292,'IEA production stats by year'!$B:$B,$B292)</f>
        <v>0</v>
      </c>
      <c r="Z292" s="45">
        <f>SUMIFS('IEA production stats by year'!AI:AI,'IEA production stats by year'!$E:$E,$D292,'IEA production stats by year'!$B:$B,$B292)</f>
        <v>0</v>
      </c>
      <c r="AA292" s="45">
        <f>SUMIFS('IEA production stats by year'!AJ:AJ,'IEA production stats by year'!$E:$E,$D292,'IEA production stats by year'!$B:$B,$B292)</f>
        <v>0</v>
      </c>
      <c r="AB292" s="45">
        <f>SUMIFS('IEA production stats by year'!AK:AK,'IEA production stats by year'!$E:$E,$D292,'IEA production stats by year'!$B:$B,$B292)</f>
        <v>0</v>
      </c>
      <c r="AC292" s="45">
        <f>SUMIFS('IEA production stats by year'!AL:AL,'IEA production stats by year'!$E:$E,$D292,'IEA production stats by year'!$B:$B,$B292)</f>
        <v>0</v>
      </c>
      <c r="AD292" s="45"/>
      <c r="AE292" s="45"/>
      <c r="AF292" s="45"/>
      <c r="AG292" s="45"/>
      <c r="AH292" s="45"/>
      <c r="AI292" s="45"/>
      <c r="AJ292" s="45"/>
      <c r="AK292" s="45"/>
      <c r="AL292" s="45"/>
      <c r="AM292" s="45"/>
      <c r="AN292" s="45"/>
      <c r="AO292" s="45"/>
      <c r="AP292" s="45"/>
      <c r="AQ292" s="45"/>
      <c r="AR292" s="45"/>
      <c r="AS292" s="45"/>
      <c r="AT292" s="45"/>
      <c r="AU292" s="45"/>
      <c r="AV292" s="45"/>
      <c r="AW292" s="45"/>
      <c r="AX292" s="45"/>
      <c r="AY292" s="45"/>
      <c r="AZ292" s="45"/>
      <c r="BA292" s="45"/>
      <c r="BB292" s="45"/>
      <c r="BC292" s="45"/>
      <c r="BD292" s="45"/>
      <c r="BE292" s="45"/>
      <c r="BF292" s="45"/>
      <c r="BG292" s="45"/>
      <c r="BH292" s="45"/>
      <c r="BI292" s="45"/>
      <c r="BJ292" s="45"/>
      <c r="BK292" s="45"/>
      <c r="BL292" s="45"/>
      <c r="BM292" s="45"/>
      <c r="BN292" s="45"/>
      <c r="BO292" s="45"/>
      <c r="BP292" s="45"/>
      <c r="BQ292" s="45"/>
      <c r="BR292" s="45"/>
      <c r="BS292" s="45"/>
      <c r="BT292" s="45"/>
      <c r="BU292" s="45"/>
      <c r="BV292" s="45"/>
      <c r="BW292" s="45"/>
      <c r="BX292" s="45"/>
      <c r="BY292" s="45"/>
      <c r="BZ292" s="45"/>
      <c r="CA292" s="45"/>
      <c r="CB292" s="45"/>
      <c r="CC292" s="45"/>
      <c r="CD292" s="45"/>
      <c r="CE292" s="45"/>
      <c r="CF292" s="45"/>
      <c r="CG292" s="45"/>
      <c r="CH292" s="45"/>
      <c r="CI292" s="45"/>
      <c r="CJ292" s="45"/>
      <c r="CK292" s="45"/>
      <c r="CL292" s="45"/>
      <c r="CM292" s="45"/>
      <c r="CN292" s="45"/>
      <c r="CO292" s="45"/>
      <c r="CP292" s="45"/>
      <c r="CQ292" s="45"/>
    </row>
    <row r="293" spans="1:95" hidden="1" x14ac:dyDescent="0.25">
      <c r="A293" s="5" t="str">
        <f>B293&amp;D293</f>
        <v>EGYSOLARPV</v>
      </c>
      <c r="B293" t="s">
        <v>150</v>
      </c>
      <c r="C293" t="str">
        <f>VLOOKUP($B293,'Lookup codes'!$A:$C,2,FALSE)</f>
        <v>Egypt</v>
      </c>
      <c r="D293" t="s">
        <v>612</v>
      </c>
      <c r="E293" t="str">
        <f>VLOOKUP(D293,'Lookup codes'!R:S,2,FALSE)</f>
        <v>Solar Photovoltaics</v>
      </c>
      <c r="F293" t="s">
        <v>794</v>
      </c>
      <c r="G293" t="s">
        <v>528</v>
      </c>
      <c r="H293" s="45">
        <f>SUMIFS('IEA production stats by year'!Q:Q,'IEA production stats by year'!$E:$E,$D293,'IEA production stats by year'!$B:$B,$B293)</f>
        <v>0</v>
      </c>
      <c r="I293" s="45">
        <f>SUMIFS('IEA production stats by year'!R:R,'IEA production stats by year'!$E:$E,$D293,'IEA production stats by year'!$B:$B,$B293)</f>
        <v>0</v>
      </c>
      <c r="J293" s="45">
        <f>SUMIFS('IEA production stats by year'!S:S,'IEA production stats by year'!$E:$E,$D293,'IEA production stats by year'!$B:$B,$B293)</f>
        <v>0</v>
      </c>
      <c r="K293" s="45">
        <f>SUMIFS('IEA production stats by year'!T:T,'IEA production stats by year'!$E:$E,$D293,'IEA production stats by year'!$B:$B,$B293)</f>
        <v>0</v>
      </c>
      <c r="L293" s="45">
        <f>SUMIFS('IEA production stats by year'!U:U,'IEA production stats by year'!$E:$E,$D293,'IEA production stats by year'!$B:$B,$B293)</f>
        <v>0</v>
      </c>
      <c r="M293" s="45">
        <f>SUMIFS('IEA production stats by year'!V:V,'IEA production stats by year'!$E:$E,$D293,'IEA production stats by year'!$B:$B,$B293)</f>
        <v>0</v>
      </c>
      <c r="N293" s="45">
        <f>SUMIFS('IEA production stats by year'!W:W,'IEA production stats by year'!$E:$E,$D293,'IEA production stats by year'!$B:$B,$B293)</f>
        <v>0</v>
      </c>
      <c r="O293" s="45">
        <f>SUMIFS('IEA production stats by year'!X:X,'IEA production stats by year'!$E:$E,$D293,'IEA production stats by year'!$B:$B,$B293)</f>
        <v>0</v>
      </c>
      <c r="P293" s="45">
        <f>SUMIFS('IEA production stats by year'!Y:Y,'IEA production stats by year'!$E:$E,$D293,'IEA production stats by year'!$B:$B,$B293)</f>
        <v>0</v>
      </c>
      <c r="Q293" s="45">
        <f>SUMIFS('IEA production stats by year'!Z:Z,'IEA production stats by year'!$E:$E,$D293,'IEA production stats by year'!$B:$B,$B293)</f>
        <v>0</v>
      </c>
      <c r="R293" s="45">
        <f>SUMIFS('IEA production stats by year'!AA:AA,'IEA production stats by year'!$E:$E,$D293,'IEA production stats by year'!$B:$B,$B293)</f>
        <v>741.59950000000003</v>
      </c>
      <c r="S293" s="45">
        <f>SUMIFS('IEA production stats by year'!AB:AB,'IEA production stats by year'!$E:$E,$D293,'IEA production stats by year'!$B:$B,$B293)</f>
        <v>802.798</v>
      </c>
      <c r="T293" s="45">
        <f>SUMIFS('IEA production stats by year'!AC:AC,'IEA production stats by year'!$E:$E,$D293,'IEA production stats by year'!$B:$B,$B293)</f>
        <v>853.19870000000003</v>
      </c>
      <c r="U293" s="45">
        <f>SUMIFS('IEA production stats by year'!AD:AD,'IEA production stats by year'!$E:$E,$D293,'IEA production stats by year'!$B:$B,$B293)</f>
        <v>410.39850000000001</v>
      </c>
      <c r="V293" s="45">
        <f>SUMIFS('IEA production stats by year'!AE:AE,'IEA production stats by year'!$E:$E,$D293,'IEA production stats by year'!$B:$B,$B293)</f>
        <v>878.399</v>
      </c>
      <c r="W293" s="45">
        <f>SUMIFS('IEA production stats by year'!AF:AF,'IEA production stats by year'!$E:$E,$D293,'IEA production stats by year'!$B:$B,$B293)</f>
        <v>604.79999999999995</v>
      </c>
      <c r="X293" s="45">
        <f>SUMIFS('IEA production stats by year'!AG:AG,'IEA production stats by year'!$E:$E,$D293,'IEA production stats by year'!$B:$B,$B293)</f>
        <v>2087.9989999999998</v>
      </c>
      <c r="Y293" s="45">
        <f>SUMIFS('IEA production stats by year'!AH:AH,'IEA production stats by year'!$E:$E,$D293,'IEA production stats by year'!$B:$B,$B293)</f>
        <v>1933.2004999999999</v>
      </c>
      <c r="Z293" s="45">
        <f>SUMIFS('IEA production stats by year'!AI:AI,'IEA production stats by year'!$E:$E,$D293,'IEA production stats by year'!$B:$B,$B293)</f>
        <v>5490.0001000000002</v>
      </c>
      <c r="AA293" s="45">
        <f>SUMIFS('IEA production stats by year'!AJ:AJ,'IEA production stats by year'!$E:$E,$D293,'IEA production stats by year'!$B:$B,$B293)</f>
        <v>15947.9985</v>
      </c>
      <c r="AB293" s="45">
        <f>SUMIFS('IEA production stats by year'!AK:AK,'IEA production stats by year'!$E:$E,$D293,'IEA production stats by year'!$B:$B,$B293)</f>
        <v>16220.936</v>
      </c>
      <c r="AC293" s="45">
        <f>SUMIFS('IEA production stats by year'!AL:AL,'IEA production stats by year'!$E:$E,$D293,'IEA production stats by year'!$B:$B,$B293)</f>
        <v>0</v>
      </c>
      <c r="AD293" s="45"/>
      <c r="AE293" s="45"/>
      <c r="AF293" s="45"/>
      <c r="AG293" s="45"/>
      <c r="AH293" s="45"/>
      <c r="AI293" s="45"/>
      <c r="AJ293" s="45"/>
      <c r="AK293" s="45"/>
      <c r="AL293" s="45"/>
      <c r="AM293" s="45"/>
      <c r="AN293" s="45"/>
      <c r="AO293" s="45"/>
      <c r="AP293" s="45"/>
      <c r="AQ293" s="45"/>
      <c r="AR293" s="45"/>
      <c r="AS293" s="45"/>
      <c r="AT293" s="45"/>
      <c r="AU293" s="45"/>
      <c r="AV293" s="45"/>
      <c r="AW293" s="45"/>
      <c r="AX293" s="45"/>
      <c r="AY293" s="45"/>
      <c r="AZ293" s="45"/>
      <c r="BA293" s="45"/>
      <c r="BB293" s="45"/>
      <c r="BC293" s="45"/>
      <c r="BD293" s="45"/>
      <c r="BE293" s="45"/>
      <c r="BF293" s="45"/>
      <c r="BG293" s="45"/>
      <c r="BH293" s="45"/>
      <c r="BI293" s="45"/>
      <c r="BJ293" s="45"/>
      <c r="BK293" s="45"/>
      <c r="BL293" s="45"/>
      <c r="BM293" s="45"/>
      <c r="BN293" s="45"/>
      <c r="BO293" s="45"/>
      <c r="BP293" s="45"/>
      <c r="BQ293" s="45"/>
      <c r="BR293" s="45"/>
      <c r="BS293" s="45"/>
      <c r="BT293" s="45"/>
      <c r="BU293" s="45"/>
      <c r="BV293" s="45"/>
      <c r="BW293" s="45"/>
      <c r="BX293" s="45"/>
      <c r="BY293" s="45"/>
      <c r="BZ293" s="45"/>
      <c r="CA293" s="45"/>
      <c r="CB293" s="45"/>
      <c r="CC293" s="45"/>
      <c r="CD293" s="45"/>
      <c r="CE293" s="45"/>
      <c r="CF293" s="45"/>
      <c r="CG293" s="45"/>
      <c r="CH293" s="45"/>
      <c r="CI293" s="45"/>
      <c r="CJ293" s="45"/>
      <c r="CK293" s="45"/>
      <c r="CL293" s="45"/>
      <c r="CM293" s="45"/>
      <c r="CN293" s="45"/>
      <c r="CO293" s="45"/>
      <c r="CP293" s="45"/>
      <c r="CQ293" s="45"/>
    </row>
    <row r="294" spans="1:95" hidden="1" x14ac:dyDescent="0.25">
      <c r="A294" s="5" t="str">
        <f>B294&amp;D294</f>
        <v>EGYSOLARTH</v>
      </c>
      <c r="B294" t="s">
        <v>150</v>
      </c>
      <c r="C294" t="str">
        <f>VLOOKUP($B294,'Lookup codes'!$A:$C,2,FALSE)</f>
        <v>Egypt</v>
      </c>
      <c r="D294" t="s">
        <v>614</v>
      </c>
      <c r="E294" t="str">
        <f>VLOOKUP(D294,'Lookup codes'!R:S,2,FALSE)</f>
        <v>Solar Thermal</v>
      </c>
      <c r="F294" t="s">
        <v>794</v>
      </c>
      <c r="G294" t="s">
        <v>528</v>
      </c>
      <c r="H294" s="45">
        <f>SUMIFS('IEA production stats by year'!Q:Q,'IEA production stats by year'!$E:$E,$D294,'IEA production stats by year'!$B:$B,$B294)</f>
        <v>0</v>
      </c>
      <c r="I294" s="45">
        <f>SUMIFS('IEA production stats by year'!R:R,'IEA production stats by year'!$E:$E,$D294,'IEA production stats by year'!$B:$B,$B294)</f>
        <v>0</v>
      </c>
      <c r="J294" s="45">
        <f>SUMIFS('IEA production stats by year'!S:S,'IEA production stats by year'!$E:$E,$D294,'IEA production stats by year'!$B:$B,$B294)</f>
        <v>0</v>
      </c>
      <c r="K294" s="45">
        <f>SUMIFS('IEA production stats by year'!T:T,'IEA production stats by year'!$E:$E,$D294,'IEA production stats by year'!$B:$B,$B294)</f>
        <v>0</v>
      </c>
      <c r="L294" s="45">
        <f>SUMIFS('IEA production stats by year'!U:U,'IEA production stats by year'!$E:$E,$D294,'IEA production stats by year'!$B:$B,$B294)</f>
        <v>0</v>
      </c>
      <c r="M294" s="45">
        <f>SUMIFS('IEA production stats by year'!V:V,'IEA production stats by year'!$E:$E,$D294,'IEA production stats by year'!$B:$B,$B294)</f>
        <v>0</v>
      </c>
      <c r="N294" s="45">
        <f>SUMIFS('IEA production stats by year'!W:W,'IEA production stats by year'!$E:$E,$D294,'IEA production stats by year'!$B:$B,$B294)</f>
        <v>0</v>
      </c>
      <c r="O294" s="45">
        <f>SUMIFS('IEA production stats by year'!X:X,'IEA production stats by year'!$E:$E,$D294,'IEA production stats by year'!$B:$B,$B294)</f>
        <v>0</v>
      </c>
      <c r="P294" s="45">
        <f>SUMIFS('IEA production stats by year'!Y:Y,'IEA production stats by year'!$E:$E,$D294,'IEA production stats by year'!$B:$B,$B294)</f>
        <v>0</v>
      </c>
      <c r="Q294" s="45">
        <f>SUMIFS('IEA production stats by year'!Z:Z,'IEA production stats by year'!$E:$E,$D294,'IEA production stats by year'!$B:$B,$B294)</f>
        <v>0</v>
      </c>
      <c r="R294" s="45">
        <f>SUMIFS('IEA production stats by year'!AA:AA,'IEA production stats by year'!$E:$E,$D294,'IEA production stats by year'!$B:$B,$B294)</f>
        <v>0</v>
      </c>
      <c r="S294" s="45">
        <f>SUMIFS('IEA production stats by year'!AB:AB,'IEA production stats by year'!$E:$E,$D294,'IEA production stats by year'!$B:$B,$B294)</f>
        <v>0</v>
      </c>
      <c r="T294" s="45">
        <f>SUMIFS('IEA production stats by year'!AC:AC,'IEA production stats by year'!$E:$E,$D294,'IEA production stats by year'!$B:$B,$B294)</f>
        <v>0</v>
      </c>
      <c r="U294" s="45">
        <f>SUMIFS('IEA production stats by year'!AD:AD,'IEA production stats by year'!$E:$E,$D294,'IEA production stats by year'!$B:$B,$B294)</f>
        <v>0</v>
      </c>
      <c r="V294" s="45">
        <f>SUMIFS('IEA production stats by year'!AE:AE,'IEA production stats by year'!$E:$E,$D294,'IEA production stats by year'!$B:$B,$B294)</f>
        <v>0</v>
      </c>
      <c r="W294" s="45">
        <f>SUMIFS('IEA production stats by year'!AF:AF,'IEA production stats by year'!$E:$E,$D294,'IEA production stats by year'!$B:$B,$B294)</f>
        <v>0</v>
      </c>
      <c r="X294" s="45">
        <f>SUMIFS('IEA production stats by year'!AG:AG,'IEA production stats by year'!$E:$E,$D294,'IEA production stats by year'!$B:$B,$B294)</f>
        <v>0</v>
      </c>
      <c r="Y294" s="45">
        <f>SUMIFS('IEA production stats by year'!AH:AH,'IEA production stats by year'!$E:$E,$D294,'IEA production stats by year'!$B:$B,$B294)</f>
        <v>0</v>
      </c>
      <c r="Z294" s="45">
        <f>SUMIFS('IEA production stats by year'!AI:AI,'IEA production stats by year'!$E:$E,$D294,'IEA production stats by year'!$B:$B,$B294)</f>
        <v>0</v>
      </c>
      <c r="AA294" s="45">
        <f>SUMIFS('IEA production stats by year'!AJ:AJ,'IEA production stats by year'!$E:$E,$D294,'IEA production stats by year'!$B:$B,$B294)</f>
        <v>0</v>
      </c>
      <c r="AB294" s="45">
        <f>SUMIFS('IEA production stats by year'!AK:AK,'IEA production stats by year'!$E:$E,$D294,'IEA production stats by year'!$B:$B,$B294)</f>
        <v>0</v>
      </c>
      <c r="AC294" s="45">
        <f>SUMIFS('IEA production stats by year'!AL:AL,'IEA production stats by year'!$E:$E,$D294,'IEA production stats by year'!$B:$B,$B294)</f>
        <v>0</v>
      </c>
      <c r="AD294" s="45"/>
      <c r="AE294" s="45"/>
      <c r="AF294" s="45"/>
      <c r="AG294" s="45"/>
      <c r="AH294" s="45"/>
      <c r="AI294" s="45"/>
      <c r="AJ294" s="45"/>
      <c r="AK294" s="45"/>
      <c r="AL294" s="45"/>
      <c r="AM294" s="45"/>
      <c r="AN294" s="45"/>
      <c r="AO294" s="45"/>
      <c r="AP294" s="45"/>
      <c r="AQ294" s="45"/>
      <c r="AR294" s="45"/>
      <c r="AS294" s="45"/>
      <c r="AT294" s="45"/>
      <c r="AU294" s="45"/>
      <c r="AV294" s="45"/>
      <c r="AW294" s="45"/>
      <c r="AX294" s="45"/>
      <c r="AY294" s="45"/>
      <c r="AZ294" s="45"/>
      <c r="BA294" s="45"/>
      <c r="BB294" s="45"/>
      <c r="BC294" s="45"/>
      <c r="BD294" s="45"/>
      <c r="BE294" s="45"/>
      <c r="BF294" s="45"/>
      <c r="BG294" s="45"/>
      <c r="BH294" s="45"/>
      <c r="BI294" s="45"/>
      <c r="BJ294" s="45"/>
      <c r="BK294" s="45"/>
      <c r="BL294" s="45"/>
      <c r="BM294" s="45"/>
      <c r="BN294" s="45"/>
      <c r="BO294" s="45"/>
      <c r="BP294" s="45"/>
      <c r="BQ294" s="45"/>
      <c r="BR294" s="45"/>
      <c r="BS294" s="45"/>
      <c r="BT294" s="45"/>
      <c r="BU294" s="45"/>
      <c r="BV294" s="45"/>
      <c r="BW294" s="45"/>
      <c r="BX294" s="45"/>
      <c r="BY294" s="45"/>
      <c r="BZ294" s="45"/>
      <c r="CA294" s="45"/>
      <c r="CB294" s="45"/>
      <c r="CC294" s="45"/>
      <c r="CD294" s="45"/>
      <c r="CE294" s="45"/>
      <c r="CF294" s="45"/>
      <c r="CG294" s="45"/>
      <c r="CH294" s="45"/>
      <c r="CI294" s="45"/>
      <c r="CJ294" s="45"/>
      <c r="CK294" s="45"/>
      <c r="CL294" s="45"/>
      <c r="CM294" s="45"/>
      <c r="CN294" s="45"/>
      <c r="CO294" s="45"/>
      <c r="CP294" s="45"/>
      <c r="CQ294" s="45"/>
    </row>
    <row r="295" spans="1:95" hidden="1" x14ac:dyDescent="0.25">
      <c r="A295" s="5" t="str">
        <f>B295&amp;D295</f>
        <v>EGYTIDE</v>
      </c>
      <c r="B295" t="s">
        <v>150</v>
      </c>
      <c r="C295" t="str">
        <f>VLOOKUP($B295,'Lookup codes'!$A:$C,2,FALSE)</f>
        <v>Egypt</v>
      </c>
      <c r="D295" t="s">
        <v>616</v>
      </c>
      <c r="E295" t="str">
        <f>VLOOKUP(D295,'Lookup codes'!R:S,2,FALSE)</f>
        <v>Tide, Wave and Ocean</v>
      </c>
      <c r="F295" t="s">
        <v>794</v>
      </c>
      <c r="G295" t="s">
        <v>528</v>
      </c>
      <c r="H295" s="45">
        <f>SUMIFS('IEA production stats by year'!Q:Q,'IEA production stats by year'!$E:$E,$D295,'IEA production stats by year'!$B:$B,$B295)</f>
        <v>0</v>
      </c>
      <c r="I295" s="45">
        <f>SUMIFS('IEA production stats by year'!R:R,'IEA production stats by year'!$E:$E,$D295,'IEA production stats by year'!$B:$B,$B295)</f>
        <v>0</v>
      </c>
      <c r="J295" s="45">
        <f>SUMIFS('IEA production stats by year'!S:S,'IEA production stats by year'!$E:$E,$D295,'IEA production stats by year'!$B:$B,$B295)</f>
        <v>0</v>
      </c>
      <c r="K295" s="45">
        <f>SUMIFS('IEA production stats by year'!T:T,'IEA production stats by year'!$E:$E,$D295,'IEA production stats by year'!$B:$B,$B295)</f>
        <v>0</v>
      </c>
      <c r="L295" s="45">
        <f>SUMIFS('IEA production stats by year'!U:U,'IEA production stats by year'!$E:$E,$D295,'IEA production stats by year'!$B:$B,$B295)</f>
        <v>0</v>
      </c>
      <c r="M295" s="45">
        <f>SUMIFS('IEA production stats by year'!V:V,'IEA production stats by year'!$E:$E,$D295,'IEA production stats by year'!$B:$B,$B295)</f>
        <v>0</v>
      </c>
      <c r="N295" s="45">
        <f>SUMIFS('IEA production stats by year'!W:W,'IEA production stats by year'!$E:$E,$D295,'IEA production stats by year'!$B:$B,$B295)</f>
        <v>0</v>
      </c>
      <c r="O295" s="45">
        <f>SUMIFS('IEA production stats by year'!X:X,'IEA production stats by year'!$E:$E,$D295,'IEA production stats by year'!$B:$B,$B295)</f>
        <v>0</v>
      </c>
      <c r="P295" s="45">
        <f>SUMIFS('IEA production stats by year'!Y:Y,'IEA production stats by year'!$E:$E,$D295,'IEA production stats by year'!$B:$B,$B295)</f>
        <v>0</v>
      </c>
      <c r="Q295" s="45">
        <f>SUMIFS('IEA production stats by year'!Z:Z,'IEA production stats by year'!$E:$E,$D295,'IEA production stats by year'!$B:$B,$B295)</f>
        <v>0</v>
      </c>
      <c r="R295" s="45">
        <f>SUMIFS('IEA production stats by year'!AA:AA,'IEA production stats by year'!$E:$E,$D295,'IEA production stats by year'!$B:$B,$B295)</f>
        <v>0</v>
      </c>
      <c r="S295" s="45">
        <f>SUMIFS('IEA production stats by year'!AB:AB,'IEA production stats by year'!$E:$E,$D295,'IEA production stats by year'!$B:$B,$B295)</f>
        <v>0</v>
      </c>
      <c r="T295" s="45">
        <f>SUMIFS('IEA production stats by year'!AC:AC,'IEA production stats by year'!$E:$E,$D295,'IEA production stats by year'!$B:$B,$B295)</f>
        <v>0</v>
      </c>
      <c r="U295" s="45">
        <f>SUMIFS('IEA production stats by year'!AD:AD,'IEA production stats by year'!$E:$E,$D295,'IEA production stats by year'!$B:$B,$B295)</f>
        <v>0</v>
      </c>
      <c r="V295" s="45">
        <f>SUMIFS('IEA production stats by year'!AE:AE,'IEA production stats by year'!$E:$E,$D295,'IEA production stats by year'!$B:$B,$B295)</f>
        <v>0</v>
      </c>
      <c r="W295" s="45">
        <f>SUMIFS('IEA production stats by year'!AF:AF,'IEA production stats by year'!$E:$E,$D295,'IEA production stats by year'!$B:$B,$B295)</f>
        <v>0</v>
      </c>
      <c r="X295" s="45">
        <f>SUMIFS('IEA production stats by year'!AG:AG,'IEA production stats by year'!$E:$E,$D295,'IEA production stats by year'!$B:$B,$B295)</f>
        <v>0</v>
      </c>
      <c r="Y295" s="45">
        <f>SUMIFS('IEA production stats by year'!AH:AH,'IEA production stats by year'!$E:$E,$D295,'IEA production stats by year'!$B:$B,$B295)</f>
        <v>0</v>
      </c>
      <c r="Z295" s="45">
        <f>SUMIFS('IEA production stats by year'!AI:AI,'IEA production stats by year'!$E:$E,$D295,'IEA production stats by year'!$B:$B,$B295)</f>
        <v>0</v>
      </c>
      <c r="AA295" s="45">
        <f>SUMIFS('IEA production stats by year'!AJ:AJ,'IEA production stats by year'!$E:$E,$D295,'IEA production stats by year'!$B:$B,$B295)</f>
        <v>0</v>
      </c>
      <c r="AB295" s="45">
        <f>SUMIFS('IEA production stats by year'!AK:AK,'IEA production stats by year'!$E:$E,$D295,'IEA production stats by year'!$B:$B,$B295)</f>
        <v>0</v>
      </c>
      <c r="AC295" s="45">
        <f>SUMIFS('IEA production stats by year'!AL:AL,'IEA production stats by year'!$E:$E,$D295,'IEA production stats by year'!$B:$B,$B295)</f>
        <v>0</v>
      </c>
      <c r="AD295" s="45"/>
      <c r="AE295" s="45"/>
      <c r="AF295" s="45"/>
      <c r="AG295" s="45"/>
      <c r="AH295" s="45"/>
      <c r="AI295" s="45"/>
      <c r="AJ295" s="45"/>
      <c r="AK295" s="45"/>
      <c r="AL295" s="45"/>
      <c r="AM295" s="45"/>
      <c r="AN295" s="45"/>
      <c r="AO295" s="45"/>
      <c r="AP295" s="45"/>
      <c r="AQ295" s="45"/>
      <c r="AR295" s="45"/>
      <c r="AS295" s="45"/>
      <c r="AT295" s="45"/>
      <c r="AU295" s="45"/>
      <c r="AV295" s="45"/>
      <c r="AW295" s="45"/>
      <c r="AX295" s="45"/>
      <c r="AY295" s="45"/>
      <c r="AZ295" s="45"/>
      <c r="BA295" s="45"/>
      <c r="BB295" s="45"/>
      <c r="BC295" s="45"/>
      <c r="BD295" s="45"/>
      <c r="BE295" s="45"/>
      <c r="BF295" s="45"/>
      <c r="BG295" s="45"/>
      <c r="BH295" s="45"/>
      <c r="BI295" s="45"/>
      <c r="BJ295" s="45"/>
      <c r="BK295" s="45"/>
      <c r="BL295" s="45"/>
      <c r="BM295" s="45"/>
      <c r="BN295" s="45"/>
      <c r="BO295" s="45"/>
      <c r="BP295" s="45"/>
      <c r="BQ295" s="45"/>
      <c r="BR295" s="45"/>
      <c r="BS295" s="45"/>
      <c r="BT295" s="45"/>
      <c r="BU295" s="45"/>
      <c r="BV295" s="45"/>
      <c r="BW295" s="45"/>
      <c r="BX295" s="45"/>
      <c r="BY295" s="45"/>
      <c r="BZ295" s="45"/>
      <c r="CA295" s="45"/>
      <c r="CB295" s="45"/>
      <c r="CC295" s="45"/>
      <c r="CD295" s="45"/>
      <c r="CE295" s="45"/>
      <c r="CF295" s="45"/>
      <c r="CG295" s="45"/>
      <c r="CH295" s="45"/>
      <c r="CI295" s="45"/>
      <c r="CJ295" s="45"/>
      <c r="CK295" s="45"/>
      <c r="CL295" s="45"/>
      <c r="CM295" s="45"/>
      <c r="CN295" s="45"/>
      <c r="CO295" s="45"/>
      <c r="CP295" s="45"/>
      <c r="CQ295" s="45"/>
    </row>
    <row r="296" spans="1:95" hidden="1" x14ac:dyDescent="0.25">
      <c r="A296" s="5" t="str">
        <f>B296&amp;D296</f>
        <v>EGYWIND</v>
      </c>
      <c r="B296" t="s">
        <v>150</v>
      </c>
      <c r="C296" t="str">
        <f>VLOOKUP($B296,'Lookup codes'!$A:$C,2,FALSE)</f>
        <v>Egypt</v>
      </c>
      <c r="D296" t="s">
        <v>618</v>
      </c>
      <c r="E296" t="str">
        <f>VLOOKUP(D296,'Lookup codes'!R:S,2,FALSE)</f>
        <v>Wind</v>
      </c>
      <c r="F296" t="s">
        <v>794</v>
      </c>
      <c r="G296" t="s">
        <v>528</v>
      </c>
      <c r="H296" s="45">
        <f>SUMIFS('IEA production stats by year'!Q:Q,'IEA production stats by year'!$E:$E,$D296,'IEA production stats by year'!$B:$B,$B296)</f>
        <v>493.20089999999999</v>
      </c>
      <c r="I296" s="45">
        <f>SUMIFS('IEA production stats by year'!R:R,'IEA production stats by year'!$E:$E,$D296,'IEA production stats by year'!$B:$B,$B296)</f>
        <v>795.60090000000002</v>
      </c>
      <c r="J296" s="45">
        <f>SUMIFS('IEA production stats by year'!S:S,'IEA production stats by year'!$E:$E,$D296,'IEA production stats by year'!$B:$B,$B296)</f>
        <v>734.39819999999997</v>
      </c>
      <c r="K296" s="45">
        <f>SUMIFS('IEA production stats by year'!T:T,'IEA production stats by year'!$E:$E,$D296,'IEA production stats by year'!$B:$B,$B296)</f>
        <v>1324.7998</v>
      </c>
      <c r="L296" s="45">
        <f>SUMIFS('IEA production stats by year'!U:U,'IEA production stats by year'!$E:$E,$D296,'IEA production stats by year'!$B:$B,$B296)</f>
        <v>1882.7998</v>
      </c>
      <c r="M296" s="45">
        <f>SUMIFS('IEA production stats by year'!V:V,'IEA production stats by year'!$E:$E,$D296,'IEA production stats by year'!$B:$B,$B296)</f>
        <v>1987.2018</v>
      </c>
      <c r="N296" s="45">
        <f>SUMIFS('IEA production stats by year'!W:W,'IEA production stats by year'!$E:$E,$D296,'IEA production stats by year'!$B:$B,$B296)</f>
        <v>2217.6014</v>
      </c>
      <c r="O296" s="45">
        <f>SUMIFS('IEA production stats by year'!X:X,'IEA production stats by year'!$E:$E,$D296,'IEA production stats by year'!$B:$B,$B296)</f>
        <v>2991.5983999999999</v>
      </c>
      <c r="P296" s="45">
        <f>SUMIFS('IEA production stats by year'!Y:Y,'IEA production stats by year'!$E:$E,$D296,'IEA production stats by year'!$B:$B,$B296)</f>
        <v>3286.8013000000001</v>
      </c>
      <c r="Q296" s="45">
        <f>SUMIFS('IEA production stats by year'!Z:Z,'IEA production stats by year'!$E:$E,$D296,'IEA production stats by year'!$B:$B,$B296)</f>
        <v>4078.8015</v>
      </c>
      <c r="R296" s="45">
        <f>SUMIFS('IEA production stats by year'!AA:AA,'IEA production stats by year'!$E:$E,$D296,'IEA production stats by year'!$B:$B,$B296)</f>
        <v>5392.7993999999999</v>
      </c>
      <c r="S296" s="45">
        <f>SUMIFS('IEA production stats by year'!AB:AB,'IEA production stats by year'!$E:$E,$D296,'IEA production stats by year'!$B:$B,$B296)</f>
        <v>5490.0001000000002</v>
      </c>
      <c r="T296" s="45">
        <f>SUMIFS('IEA production stats by year'!AC:AC,'IEA production stats by year'!$E:$E,$D296,'IEA production stats by year'!$B:$B,$B296)</f>
        <v>4042.7991999999999</v>
      </c>
      <c r="U296" s="45">
        <f>SUMIFS('IEA production stats by year'!AD:AD,'IEA production stats by year'!$E:$E,$D296,'IEA production stats by year'!$B:$B,$B296)</f>
        <v>4795.2007000000003</v>
      </c>
      <c r="V296" s="45">
        <f>SUMIFS('IEA production stats by year'!AE:AE,'IEA production stats by year'!$E:$E,$D296,'IEA production stats by year'!$B:$B,$B296)</f>
        <v>5198.4021000000002</v>
      </c>
      <c r="W296" s="45">
        <f>SUMIFS('IEA production stats by year'!AF:AF,'IEA production stats by year'!$E:$E,$D296,'IEA production stats by year'!$B:$B,$B296)</f>
        <v>7408.7979999999998</v>
      </c>
      <c r="X296" s="45">
        <f>SUMIFS('IEA production stats by year'!AG:AG,'IEA production stats by year'!$E:$E,$D296,'IEA production stats by year'!$B:$B,$B296)</f>
        <v>7920.0020999999997</v>
      </c>
      <c r="Y296" s="45">
        <f>SUMIFS('IEA production stats by year'!AH:AH,'IEA production stats by year'!$E:$E,$D296,'IEA production stats by year'!$B:$B,$B296)</f>
        <v>8402.4009999999998</v>
      </c>
      <c r="Z296" s="45">
        <f>SUMIFS('IEA production stats by year'!AI:AI,'IEA production stats by year'!$E:$E,$D296,'IEA production stats by year'!$B:$B,$B296)</f>
        <v>10864.8004</v>
      </c>
      <c r="AA296" s="45">
        <f>SUMIFS('IEA production stats by year'!AJ:AJ,'IEA production stats by year'!$E:$E,$D296,'IEA production stats by year'!$B:$B,$B296)</f>
        <v>15238.8006</v>
      </c>
      <c r="AB296" s="45">
        <f>SUMIFS('IEA production stats by year'!AK:AK,'IEA production stats by year'!$E:$E,$D296,'IEA production stats by year'!$B:$B,$B296)</f>
        <v>15238.8006</v>
      </c>
      <c r="AC296" s="45">
        <f>SUMIFS('IEA production stats by year'!AL:AL,'IEA production stats by year'!$E:$E,$D296,'IEA production stats by year'!$B:$B,$B296)</f>
        <v>0</v>
      </c>
      <c r="AD296" s="45"/>
      <c r="AE296" s="45"/>
      <c r="AF296" s="45"/>
      <c r="AG296" s="45"/>
      <c r="AH296" s="45"/>
      <c r="AI296" s="45"/>
      <c r="AJ296" s="45"/>
      <c r="AK296" s="45"/>
      <c r="AL296" s="45"/>
      <c r="AM296" s="45"/>
      <c r="AN296" s="45"/>
      <c r="AO296" s="45"/>
      <c r="AP296" s="45"/>
      <c r="AQ296" s="45"/>
      <c r="AR296" s="45"/>
      <c r="AS296" s="45"/>
      <c r="AT296" s="45"/>
      <c r="AU296" s="45"/>
      <c r="AV296" s="45"/>
      <c r="AW296" s="45"/>
      <c r="AX296" s="45"/>
      <c r="AY296" s="45"/>
      <c r="AZ296" s="45"/>
      <c r="BA296" s="45"/>
      <c r="BB296" s="45"/>
      <c r="BC296" s="45"/>
      <c r="BD296" s="45"/>
      <c r="BE296" s="45"/>
      <c r="BF296" s="45"/>
      <c r="BG296" s="45"/>
      <c r="BH296" s="45"/>
      <c r="BI296" s="45"/>
      <c r="BJ296" s="45"/>
      <c r="BK296" s="45"/>
      <c r="BL296" s="45"/>
      <c r="BM296" s="45"/>
      <c r="BN296" s="45"/>
      <c r="BO296" s="45"/>
      <c r="BP296" s="45"/>
      <c r="BQ296" s="45"/>
      <c r="BR296" s="45"/>
      <c r="BS296" s="45"/>
      <c r="BT296" s="45"/>
      <c r="BU296" s="45"/>
      <c r="BV296" s="45"/>
      <c r="BW296" s="45"/>
      <c r="BX296" s="45"/>
      <c r="BY296" s="45"/>
      <c r="BZ296" s="45"/>
      <c r="CA296" s="45"/>
      <c r="CB296" s="45"/>
      <c r="CC296" s="45"/>
      <c r="CD296" s="45"/>
      <c r="CE296" s="45"/>
      <c r="CF296" s="45"/>
      <c r="CG296" s="45"/>
      <c r="CH296" s="45"/>
      <c r="CI296" s="45"/>
      <c r="CJ296" s="45"/>
      <c r="CK296" s="45"/>
      <c r="CL296" s="45"/>
      <c r="CM296" s="45"/>
      <c r="CN296" s="45"/>
      <c r="CO296" s="45"/>
      <c r="CP296" s="45"/>
      <c r="CQ296" s="45"/>
    </row>
    <row r="297" spans="1:95" hidden="1" x14ac:dyDescent="0.25">
      <c r="A297" s="5" t="str">
        <f>B297&amp;D297</f>
        <v>EGYMUNWASTER</v>
      </c>
      <c r="B297" t="s">
        <v>150</v>
      </c>
      <c r="C297" t="str">
        <f>VLOOKUP($B297,'Lookup codes'!$A:$C,2,FALSE)</f>
        <v>Egypt</v>
      </c>
      <c r="D297" t="s">
        <v>622</v>
      </c>
      <c r="E297" t="str">
        <f>VLOOKUP(D297,'Lookup codes'!R:S,2,FALSE)</f>
        <v>Renewable Municipal Waste</v>
      </c>
      <c r="F297" t="s">
        <v>794</v>
      </c>
      <c r="G297" t="s">
        <v>528</v>
      </c>
      <c r="H297" s="45">
        <f>SUMIFS('IEA production stats by year'!Q:Q,'IEA production stats by year'!$E:$E,$D297,'IEA production stats by year'!$B:$B,$B297)</f>
        <v>0</v>
      </c>
      <c r="I297" s="45">
        <f>SUMIFS('IEA production stats by year'!R:R,'IEA production stats by year'!$E:$E,$D297,'IEA production stats by year'!$B:$B,$B297)</f>
        <v>0</v>
      </c>
      <c r="J297" s="45">
        <f>SUMIFS('IEA production stats by year'!S:S,'IEA production stats by year'!$E:$E,$D297,'IEA production stats by year'!$B:$B,$B297)</f>
        <v>0</v>
      </c>
      <c r="K297" s="45">
        <f>SUMIFS('IEA production stats by year'!T:T,'IEA production stats by year'!$E:$E,$D297,'IEA production stats by year'!$B:$B,$B297)</f>
        <v>0</v>
      </c>
      <c r="L297" s="45">
        <f>SUMIFS('IEA production stats by year'!U:U,'IEA production stats by year'!$E:$E,$D297,'IEA production stats by year'!$B:$B,$B297)</f>
        <v>0</v>
      </c>
      <c r="M297" s="45">
        <f>SUMIFS('IEA production stats by year'!V:V,'IEA production stats by year'!$E:$E,$D297,'IEA production stats by year'!$B:$B,$B297)</f>
        <v>0</v>
      </c>
      <c r="N297" s="45">
        <f>SUMIFS('IEA production stats by year'!W:W,'IEA production stats by year'!$E:$E,$D297,'IEA production stats by year'!$B:$B,$B297)</f>
        <v>0</v>
      </c>
      <c r="O297" s="45">
        <f>SUMIFS('IEA production stats by year'!X:X,'IEA production stats by year'!$E:$E,$D297,'IEA production stats by year'!$B:$B,$B297)</f>
        <v>0</v>
      </c>
      <c r="P297" s="45">
        <f>SUMIFS('IEA production stats by year'!Y:Y,'IEA production stats by year'!$E:$E,$D297,'IEA production stats by year'!$B:$B,$B297)</f>
        <v>0</v>
      </c>
      <c r="Q297" s="45">
        <f>SUMIFS('IEA production stats by year'!Z:Z,'IEA production stats by year'!$E:$E,$D297,'IEA production stats by year'!$B:$B,$B297)</f>
        <v>0</v>
      </c>
      <c r="R297" s="45">
        <f>SUMIFS('IEA production stats by year'!AA:AA,'IEA production stats by year'!$E:$E,$D297,'IEA production stats by year'!$B:$B,$B297)</f>
        <v>0</v>
      </c>
      <c r="S297" s="45">
        <f>SUMIFS('IEA production stats by year'!AB:AB,'IEA production stats by year'!$E:$E,$D297,'IEA production stats by year'!$B:$B,$B297)</f>
        <v>0</v>
      </c>
      <c r="T297" s="45">
        <f>SUMIFS('IEA production stats by year'!AC:AC,'IEA production stats by year'!$E:$E,$D297,'IEA production stats by year'!$B:$B,$B297)</f>
        <v>0</v>
      </c>
      <c r="U297" s="45">
        <f>SUMIFS('IEA production stats by year'!AD:AD,'IEA production stats by year'!$E:$E,$D297,'IEA production stats by year'!$B:$B,$B297)</f>
        <v>0</v>
      </c>
      <c r="V297" s="45">
        <f>SUMIFS('IEA production stats by year'!AE:AE,'IEA production stats by year'!$E:$E,$D297,'IEA production stats by year'!$B:$B,$B297)</f>
        <v>0</v>
      </c>
      <c r="W297" s="45">
        <f>SUMIFS('IEA production stats by year'!AF:AF,'IEA production stats by year'!$E:$E,$D297,'IEA production stats by year'!$B:$B,$B297)</f>
        <v>0</v>
      </c>
      <c r="X297" s="45">
        <f>SUMIFS('IEA production stats by year'!AG:AG,'IEA production stats by year'!$E:$E,$D297,'IEA production stats by year'!$B:$B,$B297)</f>
        <v>0</v>
      </c>
      <c r="Y297" s="45">
        <f>SUMIFS('IEA production stats by year'!AH:AH,'IEA production stats by year'!$E:$E,$D297,'IEA production stats by year'!$B:$B,$B297)</f>
        <v>0</v>
      </c>
      <c r="Z297" s="45">
        <f>SUMIFS('IEA production stats by year'!AI:AI,'IEA production stats by year'!$E:$E,$D297,'IEA production stats by year'!$B:$B,$B297)</f>
        <v>0</v>
      </c>
      <c r="AA297" s="45">
        <f>SUMIFS('IEA production stats by year'!AJ:AJ,'IEA production stats by year'!$E:$E,$D297,'IEA production stats by year'!$B:$B,$B297)</f>
        <v>0</v>
      </c>
      <c r="AB297" s="45">
        <f>SUMIFS('IEA production stats by year'!AK:AK,'IEA production stats by year'!$E:$E,$D297,'IEA production stats by year'!$B:$B,$B297)</f>
        <v>0</v>
      </c>
      <c r="AC297" s="45">
        <f>SUMIFS('IEA production stats by year'!AL:AL,'IEA production stats by year'!$E:$E,$D297,'IEA production stats by year'!$B:$B,$B297)</f>
        <v>0</v>
      </c>
      <c r="AD297" s="45"/>
      <c r="AE297" s="45"/>
      <c r="AF297" s="45"/>
      <c r="AG297" s="45"/>
      <c r="AH297" s="45"/>
      <c r="AI297" s="45"/>
      <c r="AJ297" s="45"/>
      <c r="AK297" s="45"/>
      <c r="AL297" s="45"/>
      <c r="AM297" s="45"/>
      <c r="AN297" s="45"/>
      <c r="AO297" s="45"/>
      <c r="AP297" s="45"/>
      <c r="AQ297" s="45"/>
      <c r="AR297" s="45"/>
      <c r="AS297" s="45"/>
      <c r="AT297" s="45"/>
      <c r="AU297" s="45"/>
      <c r="AV297" s="45"/>
      <c r="AW297" s="45"/>
      <c r="AX297" s="45"/>
      <c r="AY297" s="45"/>
      <c r="AZ297" s="45"/>
      <c r="BA297" s="45"/>
      <c r="BB297" s="45"/>
      <c r="BC297" s="45"/>
      <c r="BD297" s="45"/>
      <c r="BE297" s="45"/>
      <c r="BF297" s="45"/>
      <c r="BG297" s="45"/>
      <c r="BH297" s="45"/>
      <c r="BI297" s="45"/>
      <c r="BJ297" s="45"/>
      <c r="BK297" s="45"/>
      <c r="BL297" s="45"/>
      <c r="BM297" s="45"/>
      <c r="BN297" s="45"/>
      <c r="BO297" s="45"/>
      <c r="BP297" s="45"/>
      <c r="BQ297" s="45"/>
      <c r="BR297" s="45"/>
      <c r="BS297" s="45"/>
      <c r="BT297" s="45"/>
      <c r="BU297" s="45"/>
      <c r="BV297" s="45"/>
      <c r="BW297" s="45"/>
      <c r="BX297" s="45"/>
      <c r="BY297" s="45"/>
      <c r="BZ297" s="45"/>
      <c r="CA297" s="45"/>
      <c r="CB297" s="45"/>
      <c r="CC297" s="45"/>
      <c r="CD297" s="45"/>
      <c r="CE297" s="45"/>
      <c r="CF297" s="45"/>
      <c r="CG297" s="45"/>
      <c r="CH297" s="45"/>
      <c r="CI297" s="45"/>
      <c r="CJ297" s="45"/>
      <c r="CK297" s="45"/>
      <c r="CL297" s="45"/>
      <c r="CM297" s="45"/>
      <c r="CN297" s="45"/>
      <c r="CO297" s="45"/>
      <c r="CP297" s="45"/>
      <c r="CQ297" s="45"/>
    </row>
    <row r="298" spans="1:95" hidden="1" x14ac:dyDescent="0.25">
      <c r="A298" s="5" t="str">
        <f>B298&amp;D298</f>
        <v>EGYCHARCOAL</v>
      </c>
      <c r="B298" t="s">
        <v>150</v>
      </c>
      <c r="C298" t="str">
        <f>VLOOKUP($B298,'Lookup codes'!$A:$C,2,FALSE)</f>
        <v>Egypt</v>
      </c>
      <c r="D298" t="s">
        <v>626</v>
      </c>
      <c r="E298" t="str">
        <f>VLOOKUP(D298,'Lookup codes'!R:S,2,FALSE)</f>
        <v>Charcoal</v>
      </c>
      <c r="F298" t="s">
        <v>794</v>
      </c>
      <c r="G298" t="s">
        <v>528</v>
      </c>
      <c r="H298" s="45">
        <f>SUMIFS('IEA production stats by year'!Q:Q,'IEA production stats by year'!$E:$E,$D298,'IEA production stats by year'!$B:$B,$B298)</f>
        <v>0</v>
      </c>
      <c r="I298" s="45">
        <f>SUMIFS('IEA production stats by year'!R:R,'IEA production stats by year'!$E:$E,$D298,'IEA production stats by year'!$B:$B,$B298)</f>
        <v>0</v>
      </c>
      <c r="J298" s="45">
        <f>SUMIFS('IEA production stats by year'!S:S,'IEA production stats by year'!$E:$E,$D298,'IEA production stats by year'!$B:$B,$B298)</f>
        <v>0</v>
      </c>
      <c r="K298" s="45">
        <f>SUMIFS('IEA production stats by year'!T:T,'IEA production stats by year'!$E:$E,$D298,'IEA production stats by year'!$B:$B,$B298)</f>
        <v>0</v>
      </c>
      <c r="L298" s="45">
        <f>SUMIFS('IEA production stats by year'!U:U,'IEA production stats by year'!$E:$E,$D298,'IEA production stats by year'!$B:$B,$B298)</f>
        <v>0</v>
      </c>
      <c r="M298" s="45">
        <f>SUMIFS('IEA production stats by year'!V:V,'IEA production stats by year'!$E:$E,$D298,'IEA production stats by year'!$B:$B,$B298)</f>
        <v>0</v>
      </c>
      <c r="N298" s="45">
        <f>SUMIFS('IEA production stats by year'!W:W,'IEA production stats by year'!$E:$E,$D298,'IEA production stats by year'!$B:$B,$B298)</f>
        <v>0</v>
      </c>
      <c r="O298" s="45">
        <f>SUMIFS('IEA production stats by year'!X:X,'IEA production stats by year'!$E:$E,$D298,'IEA production stats by year'!$B:$B,$B298)</f>
        <v>0</v>
      </c>
      <c r="P298" s="45">
        <f>SUMIFS('IEA production stats by year'!Y:Y,'IEA production stats by year'!$E:$E,$D298,'IEA production stats by year'!$B:$B,$B298)</f>
        <v>0</v>
      </c>
      <c r="Q298" s="45">
        <f>SUMIFS('IEA production stats by year'!Z:Z,'IEA production stats by year'!$E:$E,$D298,'IEA production stats by year'!$B:$B,$B298)</f>
        <v>0</v>
      </c>
      <c r="R298" s="45">
        <f>SUMIFS('IEA production stats by year'!AA:AA,'IEA production stats by year'!$E:$E,$D298,'IEA production stats by year'!$B:$B,$B298)</f>
        <v>0</v>
      </c>
      <c r="S298" s="45">
        <f>SUMIFS('IEA production stats by year'!AB:AB,'IEA production stats by year'!$E:$E,$D298,'IEA production stats by year'!$B:$B,$B298)</f>
        <v>0</v>
      </c>
      <c r="T298" s="45">
        <f>SUMIFS('IEA production stats by year'!AC:AC,'IEA production stats by year'!$E:$E,$D298,'IEA production stats by year'!$B:$B,$B298)</f>
        <v>0</v>
      </c>
      <c r="U298" s="45">
        <f>SUMIFS('IEA production stats by year'!AD:AD,'IEA production stats by year'!$E:$E,$D298,'IEA production stats by year'!$B:$B,$B298)</f>
        <v>0</v>
      </c>
      <c r="V298" s="45">
        <f>SUMIFS('IEA production stats by year'!AE:AE,'IEA production stats by year'!$E:$E,$D298,'IEA production stats by year'!$B:$B,$B298)</f>
        <v>0</v>
      </c>
      <c r="W298" s="45">
        <f>SUMIFS('IEA production stats by year'!AF:AF,'IEA production stats by year'!$E:$E,$D298,'IEA production stats by year'!$B:$B,$B298)</f>
        <v>0</v>
      </c>
      <c r="X298" s="45">
        <f>SUMIFS('IEA production stats by year'!AG:AG,'IEA production stats by year'!$E:$E,$D298,'IEA production stats by year'!$B:$B,$B298)</f>
        <v>0</v>
      </c>
      <c r="Y298" s="45">
        <f>SUMIFS('IEA production stats by year'!AH:AH,'IEA production stats by year'!$E:$E,$D298,'IEA production stats by year'!$B:$B,$B298)</f>
        <v>0</v>
      </c>
      <c r="Z298" s="45">
        <f>SUMIFS('IEA production stats by year'!AI:AI,'IEA production stats by year'!$E:$E,$D298,'IEA production stats by year'!$B:$B,$B298)</f>
        <v>0</v>
      </c>
      <c r="AA298" s="45">
        <f>SUMIFS('IEA production stats by year'!AJ:AJ,'IEA production stats by year'!$E:$E,$D298,'IEA production stats by year'!$B:$B,$B298)</f>
        <v>0</v>
      </c>
      <c r="AB298" s="45">
        <f>SUMIFS('IEA production stats by year'!AK:AK,'IEA production stats by year'!$E:$E,$D298,'IEA production stats by year'!$B:$B,$B298)</f>
        <v>0</v>
      </c>
      <c r="AC298" s="45">
        <f>SUMIFS('IEA production stats by year'!AL:AL,'IEA production stats by year'!$E:$E,$D298,'IEA production stats by year'!$B:$B,$B298)</f>
        <v>0</v>
      </c>
      <c r="AD298" s="45"/>
      <c r="AE298" s="45"/>
      <c r="AF298" s="45"/>
      <c r="AG298" s="45"/>
      <c r="AH298" s="45"/>
      <c r="AI298" s="45"/>
      <c r="AJ298" s="45"/>
      <c r="AK298" s="45"/>
      <c r="AL298" s="45"/>
      <c r="AM298" s="45"/>
      <c r="AN298" s="45"/>
      <c r="AO298" s="45"/>
      <c r="AP298" s="45"/>
      <c r="AQ298" s="45"/>
      <c r="AR298" s="45"/>
      <c r="AS298" s="45"/>
      <c r="AT298" s="45"/>
      <c r="AU298" s="45"/>
      <c r="AV298" s="45"/>
      <c r="AW298" s="45"/>
      <c r="AX298" s="45"/>
      <c r="AY298" s="45"/>
      <c r="AZ298" s="45"/>
      <c r="BA298" s="45"/>
      <c r="BB298" s="45"/>
      <c r="BC298" s="45"/>
      <c r="BD298" s="45"/>
      <c r="BE298" s="45"/>
      <c r="BF298" s="45"/>
      <c r="BG298" s="45"/>
      <c r="BH298" s="45"/>
      <c r="BI298" s="45"/>
      <c r="BJ298" s="45"/>
      <c r="BK298" s="45"/>
      <c r="BL298" s="45"/>
      <c r="BM298" s="45"/>
      <c r="BN298" s="45"/>
      <c r="BO298" s="45"/>
      <c r="BP298" s="45"/>
      <c r="BQ298" s="45"/>
      <c r="BR298" s="45"/>
      <c r="BS298" s="45"/>
      <c r="BT298" s="45"/>
      <c r="BU298" s="45"/>
      <c r="BV298" s="45"/>
      <c r="BW298" s="45"/>
      <c r="BX298" s="45"/>
      <c r="BY298" s="45"/>
      <c r="BZ298" s="45"/>
      <c r="CA298" s="45"/>
      <c r="CB298" s="45"/>
      <c r="CC298" s="45"/>
      <c r="CD298" s="45"/>
      <c r="CE298" s="45"/>
      <c r="CF298" s="45"/>
      <c r="CG298" s="45"/>
      <c r="CH298" s="45"/>
      <c r="CI298" s="45"/>
      <c r="CJ298" s="45"/>
      <c r="CK298" s="45"/>
      <c r="CL298" s="45"/>
      <c r="CM298" s="45"/>
      <c r="CN298" s="45"/>
      <c r="CO298" s="45"/>
      <c r="CP298" s="45"/>
      <c r="CQ298" s="45"/>
    </row>
    <row r="299" spans="1:95" hidden="1" x14ac:dyDescent="0.25">
      <c r="A299" s="5" t="str">
        <f>B299&amp;D299</f>
        <v>EGYBIOGASOL</v>
      </c>
      <c r="B299" t="s">
        <v>150</v>
      </c>
      <c r="C299" t="str">
        <f>VLOOKUP($B299,'Lookup codes'!$A:$C,2,FALSE)</f>
        <v>Egypt</v>
      </c>
      <c r="D299" t="s">
        <v>628</v>
      </c>
      <c r="E299" t="str">
        <f>VLOOKUP(D299,'Lookup codes'!R:S,2,FALSE)</f>
        <v>Biogasoline</v>
      </c>
      <c r="F299" t="s">
        <v>794</v>
      </c>
      <c r="G299" t="s">
        <v>528</v>
      </c>
      <c r="H299" s="45">
        <f>SUMIFS('IEA production stats by year'!Q:Q,'IEA production stats by year'!$E:$E,$D299,'IEA production stats by year'!$B:$B,$B299)</f>
        <v>0</v>
      </c>
      <c r="I299" s="45">
        <f>SUMIFS('IEA production stats by year'!R:R,'IEA production stats by year'!$E:$E,$D299,'IEA production stats by year'!$B:$B,$B299)</f>
        <v>0</v>
      </c>
      <c r="J299" s="45">
        <f>SUMIFS('IEA production stats by year'!S:S,'IEA production stats by year'!$E:$E,$D299,'IEA production stats by year'!$B:$B,$B299)</f>
        <v>0</v>
      </c>
      <c r="K299" s="45">
        <f>SUMIFS('IEA production stats by year'!T:T,'IEA production stats by year'!$E:$E,$D299,'IEA production stats by year'!$B:$B,$B299)</f>
        <v>0</v>
      </c>
      <c r="L299" s="45">
        <f>SUMIFS('IEA production stats by year'!U:U,'IEA production stats by year'!$E:$E,$D299,'IEA production stats by year'!$B:$B,$B299)</f>
        <v>0</v>
      </c>
      <c r="M299" s="45">
        <f>SUMIFS('IEA production stats by year'!V:V,'IEA production stats by year'!$E:$E,$D299,'IEA production stats by year'!$B:$B,$B299)</f>
        <v>0</v>
      </c>
      <c r="N299" s="45">
        <f>SUMIFS('IEA production stats by year'!W:W,'IEA production stats by year'!$E:$E,$D299,'IEA production stats by year'!$B:$B,$B299)</f>
        <v>0</v>
      </c>
      <c r="O299" s="45">
        <f>SUMIFS('IEA production stats by year'!X:X,'IEA production stats by year'!$E:$E,$D299,'IEA production stats by year'!$B:$B,$B299)</f>
        <v>0</v>
      </c>
      <c r="P299" s="45">
        <f>SUMIFS('IEA production stats by year'!Y:Y,'IEA production stats by year'!$E:$E,$D299,'IEA production stats by year'!$B:$B,$B299)</f>
        <v>0</v>
      </c>
      <c r="Q299" s="45">
        <f>SUMIFS('IEA production stats by year'!Z:Z,'IEA production stats by year'!$E:$E,$D299,'IEA production stats by year'!$B:$B,$B299)</f>
        <v>0</v>
      </c>
      <c r="R299" s="45">
        <f>SUMIFS('IEA production stats by year'!AA:AA,'IEA production stats by year'!$E:$E,$D299,'IEA production stats by year'!$B:$B,$B299)</f>
        <v>0</v>
      </c>
      <c r="S299" s="45">
        <f>SUMIFS('IEA production stats by year'!AB:AB,'IEA production stats by year'!$E:$E,$D299,'IEA production stats by year'!$B:$B,$B299)</f>
        <v>0</v>
      </c>
      <c r="T299" s="45">
        <f>SUMIFS('IEA production stats by year'!AC:AC,'IEA production stats by year'!$E:$E,$D299,'IEA production stats by year'!$B:$B,$B299)</f>
        <v>0</v>
      </c>
      <c r="U299" s="45">
        <f>SUMIFS('IEA production stats by year'!AD:AD,'IEA production stats by year'!$E:$E,$D299,'IEA production stats by year'!$B:$B,$B299)</f>
        <v>0</v>
      </c>
      <c r="V299" s="45">
        <f>SUMIFS('IEA production stats by year'!AE:AE,'IEA production stats by year'!$E:$E,$D299,'IEA production stats by year'!$B:$B,$B299)</f>
        <v>0</v>
      </c>
      <c r="W299" s="45">
        <f>SUMIFS('IEA production stats by year'!AF:AF,'IEA production stats by year'!$E:$E,$D299,'IEA production stats by year'!$B:$B,$B299)</f>
        <v>0</v>
      </c>
      <c r="X299" s="45">
        <f>SUMIFS('IEA production stats by year'!AG:AG,'IEA production stats by year'!$E:$E,$D299,'IEA production stats by year'!$B:$B,$B299)</f>
        <v>0</v>
      </c>
      <c r="Y299" s="45">
        <f>SUMIFS('IEA production stats by year'!AH:AH,'IEA production stats by year'!$E:$E,$D299,'IEA production stats by year'!$B:$B,$B299)</f>
        <v>0</v>
      </c>
      <c r="Z299" s="45">
        <f>SUMIFS('IEA production stats by year'!AI:AI,'IEA production stats by year'!$E:$E,$D299,'IEA production stats by year'!$B:$B,$B299)</f>
        <v>0</v>
      </c>
      <c r="AA299" s="45">
        <f>SUMIFS('IEA production stats by year'!AJ:AJ,'IEA production stats by year'!$E:$E,$D299,'IEA production stats by year'!$B:$B,$B299)</f>
        <v>0</v>
      </c>
      <c r="AB299" s="45">
        <f>SUMIFS('IEA production stats by year'!AK:AK,'IEA production stats by year'!$E:$E,$D299,'IEA production stats by year'!$B:$B,$B299)</f>
        <v>0</v>
      </c>
      <c r="AC299" s="45">
        <f>SUMIFS('IEA production stats by year'!AL:AL,'IEA production stats by year'!$E:$E,$D299,'IEA production stats by year'!$B:$B,$B299)</f>
        <v>0</v>
      </c>
      <c r="AD299" s="45"/>
      <c r="AE299" s="45"/>
      <c r="AF299" s="45"/>
      <c r="AG299" s="45"/>
      <c r="AH299" s="45"/>
      <c r="AI299" s="45"/>
      <c r="AJ299" s="45"/>
      <c r="AK299" s="45"/>
      <c r="AL299" s="45"/>
      <c r="AM299" s="45"/>
      <c r="AN299" s="45"/>
      <c r="AO299" s="45"/>
      <c r="AP299" s="45"/>
      <c r="AQ299" s="45"/>
      <c r="AR299" s="45"/>
      <c r="AS299" s="45"/>
      <c r="AT299" s="45"/>
      <c r="AU299" s="45"/>
      <c r="AV299" s="45"/>
      <c r="AW299" s="45"/>
      <c r="AX299" s="45"/>
      <c r="AY299" s="45"/>
      <c r="AZ299" s="45"/>
      <c r="BA299" s="45"/>
      <c r="BB299" s="45"/>
      <c r="BC299" s="45"/>
      <c r="BD299" s="45"/>
      <c r="BE299" s="45"/>
      <c r="BF299" s="45"/>
      <c r="BG299" s="45"/>
      <c r="BH299" s="45"/>
      <c r="BI299" s="45"/>
      <c r="BJ299" s="45"/>
      <c r="BK299" s="45"/>
      <c r="BL299" s="45"/>
      <c r="BM299" s="45"/>
      <c r="BN299" s="45"/>
      <c r="BO299" s="45"/>
      <c r="BP299" s="45"/>
      <c r="BQ299" s="45"/>
      <c r="BR299" s="45"/>
      <c r="BS299" s="45"/>
      <c r="BT299" s="45"/>
      <c r="BU299" s="45"/>
      <c r="BV299" s="45"/>
      <c r="BW299" s="45"/>
      <c r="BX299" s="45"/>
      <c r="BY299" s="45"/>
      <c r="BZ299" s="45"/>
      <c r="CA299" s="45"/>
      <c r="CB299" s="45"/>
      <c r="CC299" s="45"/>
      <c r="CD299" s="45"/>
      <c r="CE299" s="45"/>
      <c r="CF299" s="45"/>
      <c r="CG299" s="45"/>
      <c r="CH299" s="45"/>
      <c r="CI299" s="45"/>
      <c r="CJ299" s="45"/>
      <c r="CK299" s="45"/>
      <c r="CL299" s="45"/>
      <c r="CM299" s="45"/>
      <c r="CN299" s="45"/>
      <c r="CO299" s="45"/>
      <c r="CP299" s="45"/>
      <c r="CQ299" s="45"/>
    </row>
    <row r="300" spans="1:95" hidden="1" x14ac:dyDescent="0.25">
      <c r="A300" s="5" t="str">
        <f>B300&amp;D300</f>
        <v>EGYBIODIESEL</v>
      </c>
      <c r="B300" t="s">
        <v>150</v>
      </c>
      <c r="C300" t="str">
        <f>VLOOKUP($B300,'Lookup codes'!$A:$C,2,FALSE)</f>
        <v>Egypt</v>
      </c>
      <c r="D300" t="s">
        <v>630</v>
      </c>
      <c r="E300" t="str">
        <f>VLOOKUP(D300,'Lookup codes'!R:S,2,FALSE)</f>
        <v>Biodiesel</v>
      </c>
      <c r="F300" t="s">
        <v>794</v>
      </c>
      <c r="G300" t="s">
        <v>528</v>
      </c>
      <c r="H300" s="45">
        <f>SUMIFS('IEA production stats by year'!Q:Q,'IEA production stats by year'!$E:$E,$D300,'IEA production stats by year'!$B:$B,$B300)</f>
        <v>0</v>
      </c>
      <c r="I300" s="45">
        <f>SUMIFS('IEA production stats by year'!R:R,'IEA production stats by year'!$E:$E,$D300,'IEA production stats by year'!$B:$B,$B300)</f>
        <v>0</v>
      </c>
      <c r="J300" s="45">
        <f>SUMIFS('IEA production stats by year'!S:S,'IEA production stats by year'!$E:$E,$D300,'IEA production stats by year'!$B:$B,$B300)</f>
        <v>0</v>
      </c>
      <c r="K300" s="45">
        <f>SUMIFS('IEA production stats by year'!T:T,'IEA production stats by year'!$E:$E,$D300,'IEA production stats by year'!$B:$B,$B300)</f>
        <v>0</v>
      </c>
      <c r="L300" s="45">
        <f>SUMIFS('IEA production stats by year'!U:U,'IEA production stats by year'!$E:$E,$D300,'IEA production stats by year'!$B:$B,$B300)</f>
        <v>0</v>
      </c>
      <c r="M300" s="45">
        <f>SUMIFS('IEA production stats by year'!V:V,'IEA production stats by year'!$E:$E,$D300,'IEA production stats by year'!$B:$B,$B300)</f>
        <v>0</v>
      </c>
      <c r="N300" s="45">
        <f>SUMIFS('IEA production stats by year'!W:W,'IEA production stats by year'!$E:$E,$D300,'IEA production stats by year'!$B:$B,$B300)</f>
        <v>0</v>
      </c>
      <c r="O300" s="45">
        <f>SUMIFS('IEA production stats by year'!X:X,'IEA production stats by year'!$E:$E,$D300,'IEA production stats by year'!$B:$B,$B300)</f>
        <v>0</v>
      </c>
      <c r="P300" s="45">
        <f>SUMIFS('IEA production stats by year'!Y:Y,'IEA production stats by year'!$E:$E,$D300,'IEA production stats by year'!$B:$B,$B300)</f>
        <v>0</v>
      </c>
      <c r="Q300" s="45">
        <f>SUMIFS('IEA production stats by year'!Z:Z,'IEA production stats by year'!$E:$E,$D300,'IEA production stats by year'!$B:$B,$B300)</f>
        <v>0</v>
      </c>
      <c r="R300" s="45">
        <f>SUMIFS('IEA production stats by year'!AA:AA,'IEA production stats by year'!$E:$E,$D300,'IEA production stats by year'!$B:$B,$B300)</f>
        <v>0</v>
      </c>
      <c r="S300" s="45">
        <f>SUMIFS('IEA production stats by year'!AB:AB,'IEA production stats by year'!$E:$E,$D300,'IEA production stats by year'!$B:$B,$B300)</f>
        <v>0</v>
      </c>
      <c r="T300" s="45">
        <f>SUMIFS('IEA production stats by year'!AC:AC,'IEA production stats by year'!$E:$E,$D300,'IEA production stats by year'!$B:$B,$B300)</f>
        <v>0</v>
      </c>
      <c r="U300" s="45">
        <f>SUMIFS('IEA production stats by year'!AD:AD,'IEA production stats by year'!$E:$E,$D300,'IEA production stats by year'!$B:$B,$B300)</f>
        <v>0</v>
      </c>
      <c r="V300" s="45">
        <f>SUMIFS('IEA production stats by year'!AE:AE,'IEA production stats by year'!$E:$E,$D300,'IEA production stats by year'!$B:$B,$B300)</f>
        <v>0</v>
      </c>
      <c r="W300" s="45">
        <f>SUMIFS('IEA production stats by year'!AF:AF,'IEA production stats by year'!$E:$E,$D300,'IEA production stats by year'!$B:$B,$B300)</f>
        <v>0</v>
      </c>
      <c r="X300" s="45">
        <f>SUMIFS('IEA production stats by year'!AG:AG,'IEA production stats by year'!$E:$E,$D300,'IEA production stats by year'!$B:$B,$B300)</f>
        <v>0</v>
      </c>
      <c r="Y300" s="45">
        <f>SUMIFS('IEA production stats by year'!AH:AH,'IEA production stats by year'!$E:$E,$D300,'IEA production stats by year'!$B:$B,$B300)</f>
        <v>0</v>
      </c>
      <c r="Z300" s="45">
        <f>SUMIFS('IEA production stats by year'!AI:AI,'IEA production stats by year'!$E:$E,$D300,'IEA production stats by year'!$B:$B,$B300)</f>
        <v>0</v>
      </c>
      <c r="AA300" s="45">
        <f>SUMIFS('IEA production stats by year'!AJ:AJ,'IEA production stats by year'!$E:$E,$D300,'IEA production stats by year'!$B:$B,$B300)</f>
        <v>0</v>
      </c>
      <c r="AB300" s="45">
        <f>SUMIFS('IEA production stats by year'!AK:AK,'IEA production stats by year'!$E:$E,$D300,'IEA production stats by year'!$B:$B,$B300)</f>
        <v>0</v>
      </c>
      <c r="AC300" s="45">
        <f>SUMIFS('IEA production stats by year'!AL:AL,'IEA production stats by year'!$E:$E,$D300,'IEA production stats by year'!$B:$B,$B300)</f>
        <v>0</v>
      </c>
      <c r="AD300" s="45"/>
      <c r="AE300" s="45"/>
      <c r="AF300" s="45"/>
      <c r="AG300" s="45"/>
      <c r="AH300" s="45"/>
      <c r="AI300" s="45"/>
      <c r="AJ300" s="45"/>
      <c r="AK300" s="45"/>
      <c r="AL300" s="45"/>
      <c r="AM300" s="45"/>
      <c r="AN300" s="45"/>
      <c r="AO300" s="45"/>
      <c r="AP300" s="45"/>
      <c r="AQ300" s="45"/>
      <c r="AR300" s="45"/>
      <c r="AS300" s="45"/>
      <c r="AT300" s="45"/>
      <c r="AU300" s="45"/>
      <c r="AV300" s="45"/>
      <c r="AW300" s="45"/>
      <c r="AX300" s="45"/>
      <c r="AY300" s="45"/>
      <c r="AZ300" s="45"/>
      <c r="BA300" s="45"/>
      <c r="BB300" s="45"/>
      <c r="BC300" s="45"/>
      <c r="BD300" s="45"/>
      <c r="BE300" s="45"/>
      <c r="BF300" s="45"/>
      <c r="BG300" s="45"/>
      <c r="BH300" s="45"/>
      <c r="BI300" s="45"/>
      <c r="BJ300" s="45"/>
      <c r="BK300" s="45"/>
      <c r="BL300" s="45"/>
      <c r="BM300" s="45"/>
      <c r="BN300" s="45"/>
      <c r="BO300" s="45"/>
      <c r="BP300" s="45"/>
      <c r="BQ300" s="45"/>
      <c r="BR300" s="45"/>
      <c r="BS300" s="45"/>
      <c r="BT300" s="45"/>
      <c r="BU300" s="45"/>
      <c r="BV300" s="45"/>
      <c r="BW300" s="45"/>
      <c r="BX300" s="45"/>
      <c r="BY300" s="45"/>
      <c r="BZ300" s="45"/>
      <c r="CA300" s="45"/>
      <c r="CB300" s="45"/>
      <c r="CC300" s="45"/>
      <c r="CD300" s="45"/>
      <c r="CE300" s="45"/>
      <c r="CF300" s="45"/>
      <c r="CG300" s="45"/>
      <c r="CH300" s="45"/>
      <c r="CI300" s="45"/>
      <c r="CJ300" s="45"/>
      <c r="CK300" s="45"/>
      <c r="CL300" s="45"/>
      <c r="CM300" s="45"/>
      <c r="CN300" s="45"/>
      <c r="CO300" s="45"/>
      <c r="CP300" s="45"/>
      <c r="CQ300" s="45"/>
    </row>
    <row r="301" spans="1:95" hidden="1" x14ac:dyDescent="0.25">
      <c r="A301" s="5" t="str">
        <f>B301&amp;D301</f>
        <v>EGYOBIOLIQ</v>
      </c>
      <c r="B301" t="s">
        <v>150</v>
      </c>
      <c r="C301" t="str">
        <f>VLOOKUP($B301,'Lookup codes'!$A:$C,2,FALSE)</f>
        <v>Egypt</v>
      </c>
      <c r="D301" t="s">
        <v>632</v>
      </c>
      <c r="E301" t="str">
        <f>VLOOKUP(D301,'Lookup codes'!R:S,2,FALSE)</f>
        <v>Other Liquid Biofuels</v>
      </c>
      <c r="F301" t="s">
        <v>794</v>
      </c>
      <c r="G301" t="s">
        <v>528</v>
      </c>
      <c r="H301" s="45">
        <f>SUMIFS('IEA production stats by year'!Q:Q,'IEA production stats by year'!$E:$E,$D301,'IEA production stats by year'!$B:$B,$B301)</f>
        <v>0</v>
      </c>
      <c r="I301" s="45">
        <f>SUMIFS('IEA production stats by year'!R:R,'IEA production stats by year'!$E:$E,$D301,'IEA production stats by year'!$B:$B,$B301)</f>
        <v>0</v>
      </c>
      <c r="J301" s="45">
        <f>SUMIFS('IEA production stats by year'!S:S,'IEA production stats by year'!$E:$E,$D301,'IEA production stats by year'!$B:$B,$B301)</f>
        <v>0</v>
      </c>
      <c r="K301" s="45">
        <f>SUMIFS('IEA production stats by year'!T:T,'IEA production stats by year'!$E:$E,$D301,'IEA production stats by year'!$B:$B,$B301)</f>
        <v>0</v>
      </c>
      <c r="L301" s="45">
        <f>SUMIFS('IEA production stats by year'!U:U,'IEA production stats by year'!$E:$E,$D301,'IEA production stats by year'!$B:$B,$B301)</f>
        <v>0</v>
      </c>
      <c r="M301" s="45">
        <f>SUMIFS('IEA production stats by year'!V:V,'IEA production stats by year'!$E:$E,$D301,'IEA production stats by year'!$B:$B,$B301)</f>
        <v>0</v>
      </c>
      <c r="N301" s="45">
        <f>SUMIFS('IEA production stats by year'!W:W,'IEA production stats by year'!$E:$E,$D301,'IEA production stats by year'!$B:$B,$B301)</f>
        <v>0</v>
      </c>
      <c r="O301" s="45">
        <f>SUMIFS('IEA production stats by year'!X:X,'IEA production stats by year'!$E:$E,$D301,'IEA production stats by year'!$B:$B,$B301)</f>
        <v>0</v>
      </c>
      <c r="P301" s="45">
        <f>SUMIFS('IEA production stats by year'!Y:Y,'IEA production stats by year'!$E:$E,$D301,'IEA production stats by year'!$B:$B,$B301)</f>
        <v>0</v>
      </c>
      <c r="Q301" s="45">
        <f>SUMIFS('IEA production stats by year'!Z:Z,'IEA production stats by year'!$E:$E,$D301,'IEA production stats by year'!$B:$B,$B301)</f>
        <v>0</v>
      </c>
      <c r="R301" s="45">
        <f>SUMIFS('IEA production stats by year'!AA:AA,'IEA production stats by year'!$E:$E,$D301,'IEA production stats by year'!$B:$B,$B301)</f>
        <v>0</v>
      </c>
      <c r="S301" s="45">
        <f>SUMIFS('IEA production stats by year'!AB:AB,'IEA production stats by year'!$E:$E,$D301,'IEA production stats by year'!$B:$B,$B301)</f>
        <v>0</v>
      </c>
      <c r="T301" s="45">
        <f>SUMIFS('IEA production stats by year'!AC:AC,'IEA production stats by year'!$E:$E,$D301,'IEA production stats by year'!$B:$B,$B301)</f>
        <v>0</v>
      </c>
      <c r="U301" s="45">
        <f>SUMIFS('IEA production stats by year'!AD:AD,'IEA production stats by year'!$E:$E,$D301,'IEA production stats by year'!$B:$B,$B301)</f>
        <v>0</v>
      </c>
      <c r="V301" s="45">
        <f>SUMIFS('IEA production stats by year'!AE:AE,'IEA production stats by year'!$E:$E,$D301,'IEA production stats by year'!$B:$B,$B301)</f>
        <v>0</v>
      </c>
      <c r="W301" s="45">
        <f>SUMIFS('IEA production stats by year'!AF:AF,'IEA production stats by year'!$E:$E,$D301,'IEA production stats by year'!$B:$B,$B301)</f>
        <v>0</v>
      </c>
      <c r="X301" s="45">
        <f>SUMIFS('IEA production stats by year'!AG:AG,'IEA production stats by year'!$E:$E,$D301,'IEA production stats by year'!$B:$B,$B301)</f>
        <v>0</v>
      </c>
      <c r="Y301" s="45">
        <f>SUMIFS('IEA production stats by year'!AH:AH,'IEA production stats by year'!$E:$E,$D301,'IEA production stats by year'!$B:$B,$B301)</f>
        <v>0</v>
      </c>
      <c r="Z301" s="45">
        <f>SUMIFS('IEA production stats by year'!AI:AI,'IEA production stats by year'!$E:$E,$D301,'IEA production stats by year'!$B:$B,$B301)</f>
        <v>0</v>
      </c>
      <c r="AA301" s="45">
        <f>SUMIFS('IEA production stats by year'!AJ:AJ,'IEA production stats by year'!$E:$E,$D301,'IEA production stats by year'!$B:$B,$B301)</f>
        <v>0</v>
      </c>
      <c r="AB301" s="45">
        <f>SUMIFS('IEA production stats by year'!AK:AK,'IEA production stats by year'!$E:$E,$D301,'IEA production stats by year'!$B:$B,$B301)</f>
        <v>0</v>
      </c>
      <c r="AC301" s="45">
        <f>SUMIFS('IEA production stats by year'!AL:AL,'IEA production stats by year'!$E:$E,$D301,'IEA production stats by year'!$B:$B,$B301)</f>
        <v>0</v>
      </c>
      <c r="AD301" s="45"/>
      <c r="AE301" s="45"/>
      <c r="AF301" s="45"/>
      <c r="AG301" s="45"/>
      <c r="AH301" s="45"/>
      <c r="AI301" s="45"/>
      <c r="AJ301" s="45"/>
      <c r="AK301" s="45"/>
      <c r="AL301" s="45"/>
      <c r="AM301" s="45"/>
      <c r="AN301" s="45"/>
      <c r="AO301" s="45"/>
      <c r="AP301" s="45"/>
      <c r="AQ301" s="45"/>
      <c r="AR301" s="45"/>
      <c r="AS301" s="45"/>
      <c r="AT301" s="45"/>
      <c r="AU301" s="45"/>
      <c r="AV301" s="45"/>
      <c r="AW301" s="45"/>
      <c r="AX301" s="45"/>
      <c r="AY301" s="45"/>
      <c r="AZ301" s="45"/>
      <c r="BA301" s="45"/>
      <c r="BB301" s="45"/>
      <c r="BC301" s="45"/>
      <c r="BD301" s="45"/>
      <c r="BE301" s="45"/>
      <c r="BF301" s="45"/>
      <c r="BG301" s="45"/>
      <c r="BH301" s="45"/>
      <c r="BI301" s="45"/>
      <c r="BJ301" s="45"/>
      <c r="BK301" s="45"/>
      <c r="BL301" s="45"/>
      <c r="BM301" s="45"/>
      <c r="BN301" s="45"/>
      <c r="BO301" s="45"/>
      <c r="BP301" s="45"/>
      <c r="BQ301" s="45"/>
      <c r="BR301" s="45"/>
      <c r="BS301" s="45"/>
      <c r="BT301" s="45"/>
      <c r="BU301" s="45"/>
      <c r="BV301" s="45"/>
      <c r="BW301" s="45"/>
      <c r="BX301" s="45"/>
      <c r="BY301" s="45"/>
      <c r="BZ301" s="45"/>
      <c r="CA301" s="45"/>
      <c r="CB301" s="45"/>
      <c r="CC301" s="45"/>
      <c r="CD301" s="45"/>
      <c r="CE301" s="45"/>
      <c r="CF301" s="45"/>
      <c r="CG301" s="45"/>
      <c r="CH301" s="45"/>
      <c r="CI301" s="45"/>
      <c r="CJ301" s="45"/>
      <c r="CK301" s="45"/>
      <c r="CL301" s="45"/>
      <c r="CM301" s="45"/>
      <c r="CN301" s="45"/>
      <c r="CO301" s="45"/>
      <c r="CP301" s="45"/>
      <c r="CQ301" s="45"/>
    </row>
    <row r="302" spans="1:95" hidden="1" x14ac:dyDescent="0.25">
      <c r="A302" s="5" t="str">
        <f>B302&amp;D302</f>
        <v>EGYPRIMSBIO</v>
      </c>
      <c r="B302" t="s">
        <v>150</v>
      </c>
      <c r="C302" t="str">
        <f>VLOOKUP($B302,'Lookup codes'!$A:$C,2,FALSE)</f>
        <v>Egypt</v>
      </c>
      <c r="D302" t="s">
        <v>634</v>
      </c>
      <c r="E302" t="str">
        <f>VLOOKUP(D302,'Lookup codes'!R:S,2,FALSE)</f>
        <v>Solid Biofuel excluding charcoal</v>
      </c>
      <c r="F302" t="s">
        <v>794</v>
      </c>
      <c r="G302" t="s">
        <v>528</v>
      </c>
      <c r="H302" s="45">
        <f>SUMIFS('IEA production stats by year'!Q:Q,'IEA production stats by year'!$E:$E,$D302,'IEA production stats by year'!$B:$B,$B302)</f>
        <v>118682.0012</v>
      </c>
      <c r="I302" s="45">
        <f>SUMIFS('IEA production stats by year'!R:R,'IEA production stats by year'!$E:$E,$D302,'IEA production stats by year'!$B:$B,$B302)</f>
        <v>120100.9999</v>
      </c>
      <c r="J302" s="45">
        <f>SUMIFS('IEA production stats by year'!S:S,'IEA production stats by year'!$E:$E,$D302,'IEA production stats by year'!$B:$B,$B302)</f>
        <v>121603.0018</v>
      </c>
      <c r="K302" s="45">
        <f>SUMIFS('IEA production stats by year'!T:T,'IEA production stats by year'!$E:$E,$D302,'IEA production stats by year'!$B:$B,$B302)</f>
        <v>123190</v>
      </c>
      <c r="L302" s="45">
        <f>SUMIFS('IEA production stats by year'!U:U,'IEA production stats by year'!$E:$E,$D302,'IEA production stats by year'!$B:$B,$B302)</f>
        <v>124696.0003</v>
      </c>
      <c r="M302" s="45">
        <f>SUMIFS('IEA production stats by year'!V:V,'IEA production stats by year'!$E:$E,$D302,'IEA production stats by year'!$B:$B,$B302)</f>
        <v>126286.0004</v>
      </c>
      <c r="N302" s="45">
        <f>SUMIFS('IEA production stats by year'!W:W,'IEA production stats by year'!$E:$E,$D302,'IEA production stats by year'!$B:$B,$B302)</f>
        <v>127655.0003</v>
      </c>
      <c r="O302" s="45">
        <f>SUMIFS('IEA production stats by year'!X:X,'IEA production stats by year'!$E:$E,$D302,'IEA production stats by year'!$B:$B,$B302)</f>
        <v>129025.00079999999</v>
      </c>
      <c r="P302" s="45">
        <f>SUMIFS('IEA production stats by year'!Y:Y,'IEA production stats by year'!$E:$E,$D302,'IEA production stats by year'!$B:$B,$B302)</f>
        <v>130479.00109999999</v>
      </c>
      <c r="Q302" s="45">
        <f>SUMIFS('IEA production stats by year'!Z:Z,'IEA production stats by year'!$E:$E,$D302,'IEA production stats by year'!$B:$B,$B302)</f>
        <v>131934.00200000001</v>
      </c>
      <c r="R302" s="45">
        <f>SUMIFS('IEA production stats by year'!AA:AA,'IEA production stats by year'!$E:$E,$D302,'IEA production stats by year'!$B:$B,$B302)</f>
        <v>133387.00159999999</v>
      </c>
      <c r="S302" s="45">
        <f>SUMIFS('IEA production stats by year'!AB:AB,'IEA production stats by year'!$E:$E,$D302,'IEA production stats by year'!$B:$B,$B302)</f>
        <v>134440.99919999999</v>
      </c>
      <c r="T302" s="45">
        <f>SUMIFS('IEA production stats by year'!AC:AC,'IEA production stats by year'!$E:$E,$D302,'IEA production stats by year'!$B:$B,$B302)</f>
        <v>135574.00169999999</v>
      </c>
      <c r="U302" s="45">
        <f>SUMIFS('IEA production stats by year'!AD:AD,'IEA production stats by year'!$E:$E,$D302,'IEA production stats by year'!$B:$B,$B302)</f>
        <v>136606.0019</v>
      </c>
      <c r="V302" s="45">
        <f>SUMIFS('IEA production stats by year'!AE:AE,'IEA production stats by year'!$E:$E,$D302,'IEA production stats by year'!$B:$B,$B302)</f>
        <v>137736.99890000001</v>
      </c>
      <c r="W302" s="45">
        <f>SUMIFS('IEA production stats by year'!AF:AF,'IEA production stats by year'!$E:$E,$D302,'IEA production stats by year'!$B:$B,$B302)</f>
        <v>138872.99919999999</v>
      </c>
      <c r="X302" s="45">
        <f>SUMIFS('IEA production stats by year'!AG:AG,'IEA production stats by year'!$E:$E,$D302,'IEA production stats by year'!$B:$B,$B302)</f>
        <v>139811.99789999999</v>
      </c>
      <c r="Y302" s="45">
        <f>SUMIFS('IEA production stats by year'!AH:AH,'IEA production stats by year'!$E:$E,$D302,'IEA production stats by year'!$B:$B,$B302)</f>
        <v>140736.1586</v>
      </c>
      <c r="Z302" s="45">
        <f>SUMIFS('IEA production stats by year'!AI:AI,'IEA production stats by year'!$E:$E,$D302,'IEA production stats by year'!$B:$B,$B302)</f>
        <v>141671.60279999999</v>
      </c>
      <c r="AA302" s="45">
        <f>SUMIFS('IEA production stats by year'!AJ:AJ,'IEA production stats by year'!$E:$E,$D302,'IEA production stats by year'!$B:$B,$B302)</f>
        <v>142632.32689999999</v>
      </c>
      <c r="AB302" s="45">
        <f>SUMIFS('IEA production stats by year'!AK:AK,'IEA production stats by year'!$E:$E,$D302,'IEA production stats by year'!$B:$B,$B302)</f>
        <v>143591.84510000001</v>
      </c>
      <c r="AC302" s="45">
        <f>SUMIFS('IEA production stats by year'!AL:AL,'IEA production stats by year'!$E:$E,$D302,'IEA production stats by year'!$B:$B,$B302)</f>
        <v>0</v>
      </c>
      <c r="AD302" s="45"/>
      <c r="AE302" s="45"/>
      <c r="AF302" s="45"/>
      <c r="AG302" s="45"/>
      <c r="AH302" s="45"/>
      <c r="AI302" s="45"/>
      <c r="AJ302" s="45"/>
      <c r="AK302" s="45"/>
      <c r="AL302" s="45"/>
      <c r="AM302" s="45"/>
      <c r="AN302" s="45"/>
      <c r="AO302" s="45"/>
      <c r="AP302" s="45"/>
      <c r="AQ302" s="45"/>
      <c r="AR302" s="45"/>
      <c r="AS302" s="45"/>
      <c r="AT302" s="45"/>
      <c r="AU302" s="45"/>
      <c r="AV302" s="45"/>
      <c r="AW302" s="45"/>
      <c r="AX302" s="45"/>
      <c r="AY302" s="45"/>
      <c r="AZ302" s="45"/>
      <c r="BA302" s="45"/>
      <c r="BB302" s="45"/>
      <c r="BC302" s="45"/>
      <c r="BD302" s="45"/>
      <c r="BE302" s="45"/>
      <c r="BF302" s="45"/>
      <c r="BG302" s="45"/>
      <c r="BH302" s="45"/>
      <c r="BI302" s="45"/>
      <c r="BJ302" s="45"/>
      <c r="BK302" s="45"/>
      <c r="BL302" s="45"/>
      <c r="BM302" s="45"/>
      <c r="BN302" s="45"/>
      <c r="BO302" s="45"/>
      <c r="BP302" s="45"/>
      <c r="BQ302" s="45"/>
      <c r="BR302" s="45"/>
      <c r="BS302" s="45"/>
      <c r="BT302" s="45"/>
      <c r="BU302" s="45"/>
      <c r="BV302" s="45"/>
      <c r="BW302" s="45"/>
      <c r="BX302" s="45"/>
      <c r="BY302" s="45"/>
      <c r="BZ302" s="45"/>
      <c r="CA302" s="45"/>
      <c r="CB302" s="45"/>
      <c r="CC302" s="45"/>
      <c r="CD302" s="45"/>
      <c r="CE302" s="45"/>
      <c r="CF302" s="45"/>
      <c r="CG302" s="45"/>
      <c r="CH302" s="45"/>
      <c r="CI302" s="45"/>
      <c r="CJ302" s="45"/>
      <c r="CK302" s="45"/>
      <c r="CL302" s="45"/>
      <c r="CM302" s="45"/>
      <c r="CN302" s="45"/>
      <c r="CO302" s="45"/>
      <c r="CP302" s="45"/>
      <c r="CQ302" s="45"/>
    </row>
    <row r="303" spans="1:95" hidden="1" x14ac:dyDescent="0.25">
      <c r="A303" s="5" t="str">
        <f>B303&amp;D303</f>
        <v>EGYBIOGASES</v>
      </c>
      <c r="B303" t="s">
        <v>150</v>
      </c>
      <c r="C303" t="str">
        <f>VLOOKUP($B303,'Lookup codes'!$A:$C,2,FALSE)</f>
        <v>Egypt</v>
      </c>
      <c r="D303" t="s">
        <v>636</v>
      </c>
      <c r="E303" t="str">
        <f>VLOOKUP(D303,'Lookup codes'!R:S,2,FALSE)</f>
        <v>Biogases</v>
      </c>
      <c r="F303" t="s">
        <v>794</v>
      </c>
      <c r="G303" t="s">
        <v>528</v>
      </c>
      <c r="H303" s="45">
        <f>SUMIFS('IEA production stats by year'!Q:Q,'IEA production stats by year'!$E:$E,$D303,'IEA production stats by year'!$B:$B,$B303)</f>
        <v>0</v>
      </c>
      <c r="I303" s="45">
        <f>SUMIFS('IEA production stats by year'!R:R,'IEA production stats by year'!$E:$E,$D303,'IEA production stats by year'!$B:$B,$B303)</f>
        <v>0</v>
      </c>
      <c r="J303" s="45">
        <f>SUMIFS('IEA production stats by year'!S:S,'IEA production stats by year'!$E:$E,$D303,'IEA production stats by year'!$B:$B,$B303)</f>
        <v>0</v>
      </c>
      <c r="K303" s="45">
        <f>SUMIFS('IEA production stats by year'!T:T,'IEA production stats by year'!$E:$E,$D303,'IEA production stats by year'!$B:$B,$B303)</f>
        <v>0</v>
      </c>
      <c r="L303" s="45">
        <f>SUMIFS('IEA production stats by year'!U:U,'IEA production stats by year'!$E:$E,$D303,'IEA production stats by year'!$B:$B,$B303)</f>
        <v>0</v>
      </c>
      <c r="M303" s="45">
        <f>SUMIFS('IEA production stats by year'!V:V,'IEA production stats by year'!$E:$E,$D303,'IEA production stats by year'!$B:$B,$B303)</f>
        <v>0</v>
      </c>
      <c r="N303" s="45">
        <f>SUMIFS('IEA production stats by year'!W:W,'IEA production stats by year'!$E:$E,$D303,'IEA production stats by year'!$B:$B,$B303)</f>
        <v>0</v>
      </c>
      <c r="O303" s="45">
        <f>SUMIFS('IEA production stats by year'!X:X,'IEA production stats by year'!$E:$E,$D303,'IEA production stats by year'!$B:$B,$B303)</f>
        <v>0</v>
      </c>
      <c r="P303" s="45">
        <f>SUMIFS('IEA production stats by year'!Y:Y,'IEA production stats by year'!$E:$E,$D303,'IEA production stats by year'!$B:$B,$B303)</f>
        <v>0</v>
      </c>
      <c r="Q303" s="45">
        <f>SUMIFS('IEA production stats by year'!Z:Z,'IEA production stats by year'!$E:$E,$D303,'IEA production stats by year'!$B:$B,$B303)</f>
        <v>0</v>
      </c>
      <c r="R303" s="45">
        <f>SUMIFS('IEA production stats by year'!AA:AA,'IEA production stats by year'!$E:$E,$D303,'IEA production stats by year'!$B:$B,$B303)</f>
        <v>0</v>
      </c>
      <c r="S303" s="45">
        <f>SUMIFS('IEA production stats by year'!AB:AB,'IEA production stats by year'!$E:$E,$D303,'IEA production stats by year'!$B:$B,$B303)</f>
        <v>0</v>
      </c>
      <c r="T303" s="45">
        <f>SUMIFS('IEA production stats by year'!AC:AC,'IEA production stats by year'!$E:$E,$D303,'IEA production stats by year'!$B:$B,$B303)</f>
        <v>0</v>
      </c>
      <c r="U303" s="45">
        <f>SUMIFS('IEA production stats by year'!AD:AD,'IEA production stats by year'!$E:$E,$D303,'IEA production stats by year'!$B:$B,$B303)</f>
        <v>0</v>
      </c>
      <c r="V303" s="45">
        <f>SUMIFS('IEA production stats by year'!AE:AE,'IEA production stats by year'!$E:$E,$D303,'IEA production stats by year'!$B:$B,$B303)</f>
        <v>0</v>
      </c>
      <c r="W303" s="45">
        <f>SUMIFS('IEA production stats by year'!AF:AF,'IEA production stats by year'!$E:$E,$D303,'IEA production stats by year'!$B:$B,$B303)</f>
        <v>0</v>
      </c>
      <c r="X303" s="45">
        <f>SUMIFS('IEA production stats by year'!AG:AG,'IEA production stats by year'!$E:$E,$D303,'IEA production stats by year'!$B:$B,$B303)</f>
        <v>0</v>
      </c>
      <c r="Y303" s="45">
        <f>SUMIFS('IEA production stats by year'!AH:AH,'IEA production stats by year'!$E:$E,$D303,'IEA production stats by year'!$B:$B,$B303)</f>
        <v>0</v>
      </c>
      <c r="Z303" s="45">
        <f>SUMIFS('IEA production stats by year'!AI:AI,'IEA production stats by year'!$E:$E,$D303,'IEA production stats by year'!$B:$B,$B303)</f>
        <v>0</v>
      </c>
      <c r="AA303" s="45">
        <f>SUMIFS('IEA production stats by year'!AJ:AJ,'IEA production stats by year'!$E:$E,$D303,'IEA production stats by year'!$B:$B,$B303)</f>
        <v>0</v>
      </c>
      <c r="AB303" s="45">
        <f>SUMIFS('IEA production stats by year'!AK:AK,'IEA production stats by year'!$E:$E,$D303,'IEA production stats by year'!$B:$B,$B303)</f>
        <v>0</v>
      </c>
      <c r="AC303" s="45">
        <f>SUMIFS('IEA production stats by year'!AL:AL,'IEA production stats by year'!$E:$E,$D303,'IEA production stats by year'!$B:$B,$B303)</f>
        <v>0</v>
      </c>
      <c r="AD303" s="45"/>
      <c r="AE303" s="45"/>
      <c r="AF303" s="45"/>
      <c r="AG303" s="45"/>
      <c r="AH303" s="45"/>
      <c r="AI303" s="45"/>
      <c r="AJ303" s="45"/>
      <c r="AK303" s="45"/>
      <c r="AL303" s="45"/>
      <c r="AM303" s="45"/>
      <c r="AN303" s="45"/>
      <c r="AO303" s="45"/>
      <c r="AP303" s="45"/>
      <c r="AQ303" s="45"/>
      <c r="AR303" s="45"/>
      <c r="AS303" s="45"/>
      <c r="AT303" s="45"/>
      <c r="AU303" s="45"/>
      <c r="AV303" s="45"/>
      <c r="AW303" s="45"/>
      <c r="AX303" s="45"/>
      <c r="AY303" s="45"/>
      <c r="AZ303" s="45"/>
      <c r="BA303" s="45"/>
      <c r="BB303" s="45"/>
      <c r="BC303" s="45"/>
      <c r="BD303" s="45"/>
      <c r="BE303" s="45"/>
      <c r="BF303" s="45"/>
      <c r="BG303" s="45"/>
      <c r="BH303" s="45"/>
      <c r="BI303" s="45"/>
      <c r="BJ303" s="45"/>
      <c r="BK303" s="45"/>
      <c r="BL303" s="45"/>
      <c r="BM303" s="45"/>
      <c r="BN303" s="45"/>
      <c r="BO303" s="45"/>
      <c r="BP303" s="45"/>
      <c r="BQ303" s="45"/>
      <c r="BR303" s="45"/>
      <c r="BS303" s="45"/>
      <c r="BT303" s="45"/>
      <c r="BU303" s="45"/>
      <c r="BV303" s="45"/>
      <c r="BW303" s="45"/>
      <c r="BX303" s="45"/>
      <c r="BY303" s="45"/>
      <c r="BZ303" s="45"/>
      <c r="CA303" s="45"/>
      <c r="CB303" s="45"/>
      <c r="CC303" s="45"/>
      <c r="CD303" s="45"/>
      <c r="CE303" s="45"/>
      <c r="CF303" s="45"/>
      <c r="CG303" s="45"/>
      <c r="CH303" s="45"/>
      <c r="CI303" s="45"/>
      <c r="CJ303" s="45"/>
      <c r="CK303" s="45"/>
      <c r="CL303" s="45"/>
      <c r="CM303" s="45"/>
      <c r="CN303" s="45"/>
      <c r="CO303" s="45"/>
      <c r="CP303" s="45"/>
      <c r="CQ303" s="45"/>
    </row>
    <row r="304" spans="1:95" hidden="1" x14ac:dyDescent="0.25">
      <c r="A304" s="5" t="str">
        <f>B304&amp;D304</f>
        <v>EGYBIOJETKERO</v>
      </c>
      <c r="B304" t="s">
        <v>150</v>
      </c>
      <c r="C304" t="str">
        <f>VLOOKUP($B304,'Lookup codes'!$A:$C,2,FALSE)</f>
        <v>Egypt</v>
      </c>
      <c r="D304" t="s">
        <v>638</v>
      </c>
      <c r="E304" t="str">
        <f>VLOOKUP(D304,'Lookup codes'!R:S,2,FALSE)</f>
        <v>Bio Jet Kerosene</v>
      </c>
      <c r="F304" t="s">
        <v>794</v>
      </c>
      <c r="G304" t="s">
        <v>528</v>
      </c>
      <c r="H304" s="45">
        <f>SUMIFS('IEA production stats by year'!Q:Q,'IEA production stats by year'!$E:$E,$D304,'IEA production stats by year'!$B:$B,$B304)</f>
        <v>0</v>
      </c>
      <c r="I304" s="45">
        <f>SUMIFS('IEA production stats by year'!R:R,'IEA production stats by year'!$E:$E,$D304,'IEA production stats by year'!$B:$B,$B304)</f>
        <v>0</v>
      </c>
      <c r="J304" s="45">
        <f>SUMIFS('IEA production stats by year'!S:S,'IEA production stats by year'!$E:$E,$D304,'IEA production stats by year'!$B:$B,$B304)</f>
        <v>0</v>
      </c>
      <c r="K304" s="45">
        <f>SUMIFS('IEA production stats by year'!T:T,'IEA production stats by year'!$E:$E,$D304,'IEA production stats by year'!$B:$B,$B304)</f>
        <v>0</v>
      </c>
      <c r="L304" s="45">
        <f>SUMIFS('IEA production stats by year'!U:U,'IEA production stats by year'!$E:$E,$D304,'IEA production stats by year'!$B:$B,$B304)</f>
        <v>0</v>
      </c>
      <c r="M304" s="45">
        <f>SUMIFS('IEA production stats by year'!V:V,'IEA production stats by year'!$E:$E,$D304,'IEA production stats by year'!$B:$B,$B304)</f>
        <v>0</v>
      </c>
      <c r="N304" s="45">
        <f>SUMIFS('IEA production stats by year'!W:W,'IEA production stats by year'!$E:$E,$D304,'IEA production stats by year'!$B:$B,$B304)</f>
        <v>0</v>
      </c>
      <c r="O304" s="45">
        <f>SUMIFS('IEA production stats by year'!X:X,'IEA production stats by year'!$E:$E,$D304,'IEA production stats by year'!$B:$B,$B304)</f>
        <v>0</v>
      </c>
      <c r="P304" s="45">
        <f>SUMIFS('IEA production stats by year'!Y:Y,'IEA production stats by year'!$E:$E,$D304,'IEA production stats by year'!$B:$B,$B304)</f>
        <v>0</v>
      </c>
      <c r="Q304" s="45">
        <f>SUMIFS('IEA production stats by year'!Z:Z,'IEA production stats by year'!$E:$E,$D304,'IEA production stats by year'!$B:$B,$B304)</f>
        <v>0</v>
      </c>
      <c r="R304" s="45">
        <f>SUMIFS('IEA production stats by year'!AA:AA,'IEA production stats by year'!$E:$E,$D304,'IEA production stats by year'!$B:$B,$B304)</f>
        <v>0</v>
      </c>
      <c r="S304" s="45">
        <f>SUMIFS('IEA production stats by year'!AB:AB,'IEA production stats by year'!$E:$E,$D304,'IEA production stats by year'!$B:$B,$B304)</f>
        <v>0</v>
      </c>
      <c r="T304" s="45">
        <f>SUMIFS('IEA production stats by year'!AC:AC,'IEA production stats by year'!$E:$E,$D304,'IEA production stats by year'!$B:$B,$B304)</f>
        <v>0</v>
      </c>
      <c r="U304" s="45">
        <f>SUMIFS('IEA production stats by year'!AD:AD,'IEA production stats by year'!$E:$E,$D304,'IEA production stats by year'!$B:$B,$B304)</f>
        <v>0</v>
      </c>
      <c r="V304" s="45">
        <f>SUMIFS('IEA production stats by year'!AE:AE,'IEA production stats by year'!$E:$E,$D304,'IEA production stats by year'!$B:$B,$B304)</f>
        <v>0</v>
      </c>
      <c r="W304" s="45">
        <f>SUMIFS('IEA production stats by year'!AF:AF,'IEA production stats by year'!$E:$E,$D304,'IEA production stats by year'!$B:$B,$B304)</f>
        <v>0</v>
      </c>
      <c r="X304" s="45">
        <f>SUMIFS('IEA production stats by year'!AG:AG,'IEA production stats by year'!$E:$E,$D304,'IEA production stats by year'!$B:$B,$B304)</f>
        <v>0</v>
      </c>
      <c r="Y304" s="45">
        <f>SUMIFS('IEA production stats by year'!AH:AH,'IEA production stats by year'!$E:$E,$D304,'IEA production stats by year'!$B:$B,$B304)</f>
        <v>0</v>
      </c>
      <c r="Z304" s="45">
        <f>SUMIFS('IEA production stats by year'!AI:AI,'IEA production stats by year'!$E:$E,$D304,'IEA production stats by year'!$B:$B,$B304)</f>
        <v>0</v>
      </c>
      <c r="AA304" s="45">
        <f>SUMIFS('IEA production stats by year'!AJ:AJ,'IEA production stats by year'!$E:$E,$D304,'IEA production stats by year'!$B:$B,$B304)</f>
        <v>0</v>
      </c>
      <c r="AB304" s="45">
        <f>SUMIFS('IEA production stats by year'!AK:AK,'IEA production stats by year'!$E:$E,$D304,'IEA production stats by year'!$B:$B,$B304)</f>
        <v>0</v>
      </c>
      <c r="AC304" s="45">
        <f>SUMIFS('IEA production stats by year'!AL:AL,'IEA production stats by year'!$E:$E,$D304,'IEA production stats by year'!$B:$B,$B304)</f>
        <v>0</v>
      </c>
      <c r="AD304" s="45"/>
      <c r="AE304" s="45"/>
      <c r="AF304" s="45"/>
      <c r="AG304" s="45"/>
      <c r="AH304" s="45"/>
      <c r="AI304" s="45"/>
      <c r="AJ304" s="45"/>
      <c r="AK304" s="45"/>
      <c r="AL304" s="45"/>
      <c r="AM304" s="45"/>
      <c r="AN304" s="45"/>
      <c r="AO304" s="45"/>
      <c r="AP304" s="45"/>
      <c r="AQ304" s="45"/>
      <c r="AR304" s="45"/>
      <c r="AS304" s="45"/>
      <c r="AT304" s="45"/>
      <c r="AU304" s="45"/>
      <c r="AV304" s="45"/>
      <c r="AW304" s="45"/>
      <c r="AX304" s="45"/>
      <c r="AY304" s="45"/>
      <c r="AZ304" s="45"/>
      <c r="BA304" s="45"/>
      <c r="BB304" s="45"/>
      <c r="BC304" s="45"/>
      <c r="BD304" s="45"/>
      <c r="BE304" s="45"/>
      <c r="BF304" s="45"/>
      <c r="BG304" s="45"/>
      <c r="BH304" s="45"/>
      <c r="BI304" s="45"/>
      <c r="BJ304" s="45"/>
      <c r="BK304" s="45"/>
      <c r="BL304" s="45"/>
      <c r="BM304" s="45"/>
      <c r="BN304" s="45"/>
      <c r="BO304" s="45"/>
      <c r="BP304" s="45"/>
      <c r="BQ304" s="45"/>
      <c r="BR304" s="45"/>
      <c r="BS304" s="45"/>
      <c r="BT304" s="45"/>
      <c r="BU304" s="45"/>
      <c r="BV304" s="45"/>
      <c r="BW304" s="45"/>
      <c r="BX304" s="45"/>
      <c r="BY304" s="45"/>
      <c r="BZ304" s="45"/>
      <c r="CA304" s="45"/>
      <c r="CB304" s="45"/>
      <c r="CC304" s="45"/>
      <c r="CD304" s="45"/>
      <c r="CE304" s="45"/>
      <c r="CF304" s="45"/>
      <c r="CG304" s="45"/>
      <c r="CH304" s="45"/>
      <c r="CI304" s="45"/>
      <c r="CJ304" s="45"/>
      <c r="CK304" s="45"/>
      <c r="CL304" s="45"/>
      <c r="CM304" s="45"/>
      <c r="CN304" s="45"/>
      <c r="CO304" s="45"/>
      <c r="CP304" s="45"/>
      <c r="CQ304" s="45"/>
    </row>
    <row r="305" spans="1:95" hidden="1" x14ac:dyDescent="0.25">
      <c r="A305" s="5" t="str">
        <f>B305&amp;D305</f>
        <v>EGYMRENEW</v>
      </c>
      <c r="B305" t="s">
        <v>150</v>
      </c>
      <c r="C305" t="str">
        <f>VLOOKUP($B305,'Lookup codes'!$A:$C,2,FALSE)</f>
        <v>Egypt</v>
      </c>
      <c r="D305" t="s">
        <v>640</v>
      </c>
      <c r="E305" t="str">
        <f>VLOOKUP(D305,'Lookup codes'!R:S,2,FALSE)</f>
        <v>Total of Renewable Energy Sources</v>
      </c>
      <c r="F305" t="s">
        <v>794</v>
      </c>
      <c r="G305" t="s">
        <v>528</v>
      </c>
      <c r="H305" s="45">
        <f>SUMIFS('IEA production stats by year'!Q:Q,'IEA production stats by year'!$E:$E,$D305,'IEA production stats by year'!$B:$B,$B305)</f>
        <v>168484.40169999999</v>
      </c>
      <c r="I305" s="45">
        <f>SUMIFS('IEA production stats by year'!R:R,'IEA production stats by year'!$E:$E,$D305,'IEA production stats by year'!$B:$B,$B305)</f>
        <v>175364.59950000001</v>
      </c>
      <c r="J305" s="45">
        <f>SUMIFS('IEA production stats by year'!S:S,'IEA production stats by year'!$E:$E,$D305,'IEA production stats by year'!$B:$B,$B305)</f>
        <v>168629.8009</v>
      </c>
      <c r="K305" s="45">
        <f>SUMIFS('IEA production stats by year'!T:T,'IEA production stats by year'!$E:$E,$D305,'IEA production stats by year'!$B:$B,$B305)</f>
        <v>171383.1997</v>
      </c>
      <c r="L305" s="45">
        <f>SUMIFS('IEA production stats by year'!U:U,'IEA production stats by year'!$E:$E,$D305,'IEA production stats by year'!$B:$B,$B305)</f>
        <v>172097.1998</v>
      </c>
      <c r="M305" s="45">
        <f>SUMIFS('IEA production stats by year'!V:V,'IEA production stats by year'!$E:$E,$D305,'IEA production stats by year'!$B:$B,$B305)</f>
        <v>173791.60200000001</v>
      </c>
      <c r="N305" s="45">
        <f>SUMIFS('IEA production stats by year'!W:W,'IEA production stats by year'!$E:$E,$D305,'IEA production stats by year'!$B:$B,$B305)</f>
        <v>176402.6035</v>
      </c>
      <c r="O305" s="45">
        <f>SUMIFS('IEA production stats by year'!X:X,'IEA production stats by year'!$E:$E,$D305,'IEA production stats by year'!$B:$B,$B305)</f>
        <v>187852.59710000001</v>
      </c>
      <c r="P305" s="45">
        <f>SUMIFS('IEA production stats by year'!Y:Y,'IEA production stats by year'!$E:$E,$D305,'IEA production stats by year'!$B:$B,$B305)</f>
        <v>186621.00390000001</v>
      </c>
      <c r="Q305" s="45">
        <f>SUMIFS('IEA production stats by year'!Z:Z,'IEA production stats by year'!$E:$E,$D305,'IEA production stats by year'!$B:$B,$B305)</f>
        <v>182319.60279999999</v>
      </c>
      <c r="R305" s="45">
        <f>SUMIFS('IEA production stats by year'!AA:AA,'IEA production stats by year'!$E:$E,$D305,'IEA production stats by year'!$B:$B,$B305)</f>
        <v>186487.0012</v>
      </c>
      <c r="S305" s="45">
        <f>SUMIFS('IEA production stats by year'!AB:AB,'IEA production stats by year'!$E:$E,$D305,'IEA production stats by year'!$B:$B,$B305)</f>
        <v>187296.1966</v>
      </c>
      <c r="T305" s="45">
        <f>SUMIFS('IEA production stats by year'!AC:AC,'IEA production stats by year'!$E:$E,$D305,'IEA production stats by year'!$B:$B,$B305)</f>
        <v>187705.5986</v>
      </c>
      <c r="U305" s="45">
        <f>SUMIFS('IEA production stats by year'!AD:AD,'IEA production stats by year'!$E:$E,$D305,'IEA production stats by year'!$B:$B,$B305)</f>
        <v>189878.799</v>
      </c>
      <c r="V305" s="45">
        <f>SUMIFS('IEA production stats by year'!AE:AE,'IEA production stats by year'!$E:$E,$D305,'IEA production stats by year'!$B:$B,$B305)</f>
        <v>193573.00109999999</v>
      </c>
      <c r="W305" s="45">
        <f>SUMIFS('IEA production stats by year'!AF:AF,'IEA production stats by year'!$E:$E,$D305,'IEA production stats by year'!$B:$B,$B305)</f>
        <v>195648.59880000001</v>
      </c>
      <c r="X305" s="45">
        <f>SUMIFS('IEA production stats by year'!AG:AG,'IEA production stats by year'!$E:$E,$D305,'IEA production stats by year'!$B:$B,$B305)</f>
        <v>196079.99830000001</v>
      </c>
      <c r="Y305" s="45">
        <f>SUMIFS('IEA production stats by year'!AH:AH,'IEA production stats by year'!$E:$E,$D305,'IEA production stats by year'!$B:$B,$B305)</f>
        <v>196885.35860000001</v>
      </c>
      <c r="Z305" s="45">
        <f>SUMIFS('IEA production stats by year'!AI:AI,'IEA production stats by year'!$E:$E,$D305,'IEA production stats by year'!$B:$B,$B305)</f>
        <v>205262.0024</v>
      </c>
      <c r="AA305" s="45">
        <f>SUMIFS('IEA production stats by year'!AJ:AJ,'IEA production stats by year'!$E:$E,$D305,'IEA production stats by year'!$B:$B,$B305)</f>
        <v>227955.92790000001</v>
      </c>
      <c r="AB305" s="45">
        <f>SUMIFS('IEA production stats by year'!AK:AK,'IEA production stats by year'!$E:$E,$D305,'IEA production stats by year'!$B:$B,$B305)</f>
        <v>229188.38370000001</v>
      </c>
      <c r="AC305" s="45">
        <f>SUMIFS('IEA production stats by year'!AL:AL,'IEA production stats by year'!$E:$E,$D305,'IEA production stats by year'!$B:$B,$B305)</f>
        <v>0</v>
      </c>
      <c r="AD305" s="45"/>
      <c r="AE305" s="45"/>
      <c r="AF305" s="45"/>
      <c r="AG305" s="45"/>
      <c r="AH305" s="45"/>
      <c r="AI305" s="45"/>
      <c r="AJ305" s="45"/>
      <c r="AK305" s="45"/>
      <c r="AL305" s="45"/>
      <c r="AM305" s="45"/>
      <c r="AN305" s="45"/>
      <c r="AO305" s="45"/>
      <c r="AP305" s="45"/>
      <c r="AQ305" s="45"/>
      <c r="AR305" s="45"/>
      <c r="AS305" s="45"/>
      <c r="AT305" s="45"/>
      <c r="AU305" s="45"/>
      <c r="AV305" s="45"/>
      <c r="AW305" s="45"/>
      <c r="AX305" s="45"/>
      <c r="AY305" s="45"/>
      <c r="AZ305" s="45"/>
      <c r="BA305" s="45"/>
      <c r="BB305" s="45"/>
      <c r="BC305" s="45"/>
      <c r="BD305" s="45"/>
      <c r="BE305" s="45"/>
      <c r="BF305" s="45"/>
      <c r="BG305" s="45"/>
      <c r="BH305" s="45"/>
      <c r="BI305" s="45"/>
      <c r="BJ305" s="45"/>
      <c r="BK305" s="45"/>
      <c r="BL305" s="45"/>
      <c r="BM305" s="45"/>
      <c r="BN305" s="45"/>
      <c r="BO305" s="45"/>
      <c r="BP305" s="45"/>
      <c r="BQ305" s="45"/>
      <c r="BR305" s="45"/>
      <c r="BS305" s="45"/>
      <c r="BT305" s="45"/>
      <c r="BU305" s="45"/>
      <c r="BV305" s="45"/>
      <c r="BW305" s="45"/>
      <c r="BX305" s="45"/>
      <c r="BY305" s="45"/>
      <c r="BZ305" s="45"/>
      <c r="CA305" s="45"/>
      <c r="CB305" s="45"/>
      <c r="CC305" s="45"/>
      <c r="CD305" s="45"/>
      <c r="CE305" s="45"/>
      <c r="CF305" s="45"/>
      <c r="CG305" s="45"/>
      <c r="CH305" s="45"/>
      <c r="CI305" s="45"/>
      <c r="CJ305" s="45"/>
      <c r="CK305" s="45"/>
      <c r="CL305" s="45"/>
      <c r="CM305" s="45"/>
      <c r="CN305" s="45"/>
      <c r="CO305" s="45"/>
      <c r="CP305" s="45"/>
      <c r="CQ305" s="45"/>
    </row>
    <row r="306" spans="1:95" x14ac:dyDescent="0.25">
      <c r="A306" s="5" t="str">
        <f>B306&amp;D306</f>
        <v>EGYTOTAL</v>
      </c>
      <c r="B306" t="s">
        <v>150</v>
      </c>
      <c r="C306" t="str">
        <f>VLOOKUP($B306,'Lookup codes'!$A:$C,2,FALSE)</f>
        <v>Egypt</v>
      </c>
      <c r="D306" t="s">
        <v>642</v>
      </c>
      <c r="E306" t="str">
        <f>VLOOKUP(D306,'Lookup codes'!R:S,2,FALSE)</f>
        <v>Total of All Energy Sources</v>
      </c>
      <c r="F306" t="s">
        <v>794</v>
      </c>
      <c r="G306" t="s">
        <v>528</v>
      </c>
      <c r="H306" s="45">
        <f>SUMIFS('IEA production stats by year'!Q:Q,'IEA production stats by year'!$E:$E,$D306,'IEA production stats by year'!$B:$B,$B306)</f>
        <v>2286155.3859999999</v>
      </c>
      <c r="I306" s="45">
        <f>SUMIFS('IEA production stats by year'!R:R,'IEA production stats by year'!$E:$E,$D306,'IEA production stats by year'!$B:$B,$B306)</f>
        <v>2451105.0567000001</v>
      </c>
      <c r="J306" s="45">
        <f>SUMIFS('IEA production stats by year'!S:S,'IEA production stats by year'!$E:$E,$D306,'IEA production stats by year'!$B:$B,$B306)</f>
        <v>2534774.7042999999</v>
      </c>
      <c r="K306" s="45">
        <f>SUMIFS('IEA production stats by year'!T:T,'IEA production stats by year'!$E:$E,$D306,'IEA production stats by year'!$B:$B,$B306)</f>
        <v>2663257.4684000001</v>
      </c>
      <c r="L306" s="45">
        <f>SUMIFS('IEA production stats by year'!U:U,'IEA production stats by year'!$E:$E,$D306,'IEA production stats by year'!$B:$B,$B306)</f>
        <v>2674368.6913999999</v>
      </c>
      <c r="M306" s="45">
        <f>SUMIFS('IEA production stats by year'!V:V,'IEA production stats by year'!$E:$E,$D306,'IEA production stats by year'!$B:$B,$B306)</f>
        <v>3330840.5345999999</v>
      </c>
      <c r="N306" s="45">
        <f>SUMIFS('IEA production stats by year'!W:W,'IEA production stats by year'!$E:$E,$D306,'IEA production stats by year'!$B:$B,$B306)</f>
        <v>3456446.0543999998</v>
      </c>
      <c r="O306" s="45">
        <f>SUMIFS('IEA production stats by year'!X:X,'IEA production stats by year'!$E:$E,$D306,'IEA production stats by year'!$B:$B,$B306)</f>
        <v>3639905.7897999999</v>
      </c>
      <c r="P306" s="45">
        <f>SUMIFS('IEA production stats by year'!Y:Y,'IEA production stats by year'!$E:$E,$D306,'IEA production stats by year'!$B:$B,$B306)</f>
        <v>3799043.5205999999</v>
      </c>
      <c r="Q306" s="45">
        <f>SUMIFS('IEA production stats by year'!Z:Z,'IEA production stats by year'!$E:$E,$D306,'IEA production stats by year'!$B:$B,$B306)</f>
        <v>3751126.21</v>
      </c>
      <c r="R306" s="45">
        <f>SUMIFS('IEA production stats by year'!AA:AA,'IEA production stats by year'!$E:$E,$D306,'IEA production stats by year'!$B:$B,$B306)</f>
        <v>3604565.392</v>
      </c>
      <c r="S306" s="45">
        <f>SUMIFS('IEA production stats by year'!AB:AB,'IEA production stats by year'!$E:$E,$D306,'IEA production stats by year'!$B:$B,$B306)</f>
        <v>3569098.4062999999</v>
      </c>
      <c r="T306" s="45">
        <f>SUMIFS('IEA production stats by year'!AC:AC,'IEA production stats by year'!$E:$E,$D306,'IEA production stats by year'!$B:$B,$B306)</f>
        <v>3504742.4629000002</v>
      </c>
      <c r="U306" s="45">
        <f>SUMIFS('IEA production stats by year'!AD:AD,'IEA production stats by year'!$E:$E,$D306,'IEA production stats by year'!$B:$B,$B306)</f>
        <v>3301295.9449</v>
      </c>
      <c r="V306" s="45">
        <f>SUMIFS('IEA production stats by year'!AE:AE,'IEA production stats by year'!$E:$E,$D306,'IEA production stats by year'!$B:$B,$B306)</f>
        <v>3161466.0610000002</v>
      </c>
      <c r="W306" s="45">
        <f>SUMIFS('IEA production stats by year'!AF:AF,'IEA production stats by year'!$E:$E,$D306,'IEA production stats by year'!$B:$B,$B306)</f>
        <v>2975732.8177999998</v>
      </c>
      <c r="X306" s="45">
        <f>SUMIFS('IEA production stats by year'!AG:AG,'IEA production stats by year'!$E:$E,$D306,'IEA production stats by year'!$B:$B,$B306)</f>
        <v>3026396.0495000002</v>
      </c>
      <c r="Y306" s="45">
        <f>SUMIFS('IEA production stats by year'!AH:AH,'IEA production stats by year'!$E:$E,$D306,'IEA production stats by year'!$B:$B,$B306)</f>
        <v>3376159.8309999998</v>
      </c>
      <c r="Z306" s="45">
        <f>SUMIFS('IEA production stats by year'!AI:AI,'IEA production stats by year'!$E:$E,$D306,'IEA production stats by year'!$B:$B,$B306)</f>
        <v>3710629.4038</v>
      </c>
      <c r="AA306" s="45">
        <f>SUMIFS('IEA production stats by year'!AJ:AJ,'IEA production stats by year'!$E:$E,$D306,'IEA production stats by year'!$B:$B,$B306)</f>
        <v>3917808.5669999998</v>
      </c>
      <c r="AB306" s="45">
        <f>SUMIFS('IEA production stats by year'!AK:AK,'IEA production stats by year'!$E:$E,$D306,'IEA production stats by year'!$B:$B,$B306)</f>
        <v>3625184.1217999998</v>
      </c>
      <c r="AC306" s="45">
        <f>SUMIFS('IEA production stats by year'!AL:AL,'IEA production stats by year'!$E:$E,$D306,'IEA production stats by year'!$B:$B,$B306)</f>
        <v>0</v>
      </c>
      <c r="AD306" s="45"/>
      <c r="AE306" s="45"/>
      <c r="AF306" s="45"/>
      <c r="AG306" s="45"/>
      <c r="AH306" s="45"/>
      <c r="AI306" s="45"/>
      <c r="AJ306" s="45"/>
      <c r="AK306" s="45"/>
      <c r="AL306" s="45"/>
      <c r="AM306" s="45"/>
      <c r="AN306" s="45"/>
      <c r="AO306" s="45"/>
      <c r="AP306" s="45"/>
      <c r="AQ306" s="45"/>
      <c r="AR306" s="45"/>
      <c r="AS306" s="45"/>
      <c r="AT306" s="45"/>
      <c r="AU306" s="45"/>
      <c r="AV306" s="45"/>
      <c r="AW306" s="45"/>
      <c r="AX306" s="45"/>
      <c r="AY306" s="45"/>
      <c r="AZ306" s="45"/>
      <c r="BA306" s="45"/>
      <c r="BB306" s="45"/>
      <c r="BC306" s="45"/>
      <c r="BD306" s="45"/>
      <c r="BE306" s="45"/>
      <c r="BF306" s="45"/>
      <c r="BG306" s="45"/>
      <c r="BH306" s="45"/>
      <c r="BI306" s="45"/>
      <c r="BJ306" s="45"/>
      <c r="BK306" s="45"/>
      <c r="BL306" s="45"/>
      <c r="BM306" s="45"/>
      <c r="BN306" s="45"/>
      <c r="BO306" s="45"/>
      <c r="BP306" s="45"/>
      <c r="BQ306" s="45"/>
      <c r="BR306" s="45"/>
      <c r="BS306" s="45"/>
      <c r="BT306" s="45"/>
      <c r="BU306" s="45"/>
      <c r="BV306" s="45"/>
      <c r="BW306" s="45"/>
      <c r="BX306" s="45"/>
      <c r="BY306" s="45"/>
      <c r="BZ306" s="45"/>
      <c r="CA306" s="45"/>
      <c r="CB306" s="45"/>
      <c r="CC306" s="45"/>
      <c r="CD306" s="45"/>
      <c r="CE306" s="45"/>
      <c r="CF306" s="45"/>
      <c r="CG306" s="45"/>
      <c r="CH306" s="45"/>
      <c r="CI306" s="45"/>
      <c r="CJ306" s="45"/>
      <c r="CK306" s="45"/>
      <c r="CL306" s="45"/>
      <c r="CM306" s="45"/>
      <c r="CN306" s="45"/>
      <c r="CO306" s="45"/>
      <c r="CP306" s="45"/>
      <c r="CQ306" s="45"/>
    </row>
    <row r="307" spans="1:95" hidden="1" x14ac:dyDescent="0.25">
      <c r="A307" s="5" t="str">
        <f>B307&amp;D307</f>
        <v>ERIHYDRO</v>
      </c>
      <c r="B307" t="s">
        <v>152</v>
      </c>
      <c r="C307" t="str">
        <f>VLOOKUP($B307,'Lookup codes'!$A:$C,2,FALSE)</f>
        <v>Eritrea</v>
      </c>
      <c r="D307" t="s">
        <v>539</v>
      </c>
      <c r="E307" t="str">
        <f>VLOOKUP(D307,'Lookup codes'!R:S,2,FALSE)</f>
        <v>Hydro</v>
      </c>
      <c r="F307" t="s">
        <v>794</v>
      </c>
      <c r="G307" t="s">
        <v>528</v>
      </c>
      <c r="H307" s="45">
        <f>SUMIFS('IEA production stats by year'!Q:Q,'IEA production stats by year'!$E:$E,$D307,'IEA production stats by year'!$B:$B,$B307)</f>
        <v>0</v>
      </c>
      <c r="I307" s="45">
        <f>SUMIFS('IEA production stats by year'!R:R,'IEA production stats by year'!$E:$E,$D307,'IEA production stats by year'!$B:$B,$B307)</f>
        <v>0</v>
      </c>
      <c r="J307" s="45">
        <f>SUMIFS('IEA production stats by year'!S:S,'IEA production stats by year'!$E:$E,$D307,'IEA production stats by year'!$B:$B,$B307)</f>
        <v>0</v>
      </c>
      <c r="K307" s="45">
        <f>SUMIFS('IEA production stats by year'!T:T,'IEA production stats by year'!$E:$E,$D307,'IEA production stats by year'!$B:$B,$B307)</f>
        <v>0</v>
      </c>
      <c r="L307" s="45">
        <f>SUMIFS('IEA production stats by year'!U:U,'IEA production stats by year'!$E:$E,$D307,'IEA production stats by year'!$B:$B,$B307)</f>
        <v>0</v>
      </c>
      <c r="M307" s="45">
        <f>SUMIFS('IEA production stats by year'!V:V,'IEA production stats by year'!$E:$E,$D307,'IEA production stats by year'!$B:$B,$B307)</f>
        <v>0</v>
      </c>
      <c r="N307" s="45">
        <f>SUMIFS('IEA production stats by year'!W:W,'IEA production stats by year'!$E:$E,$D307,'IEA production stats by year'!$B:$B,$B307)</f>
        <v>0</v>
      </c>
      <c r="O307" s="45">
        <f>SUMIFS('IEA production stats by year'!X:X,'IEA production stats by year'!$E:$E,$D307,'IEA production stats by year'!$B:$B,$B307)</f>
        <v>0</v>
      </c>
      <c r="P307" s="45">
        <f>SUMIFS('IEA production stats by year'!Y:Y,'IEA production stats by year'!$E:$E,$D307,'IEA production stats by year'!$B:$B,$B307)</f>
        <v>0</v>
      </c>
      <c r="Q307" s="45">
        <f>SUMIFS('IEA production stats by year'!Z:Z,'IEA production stats by year'!$E:$E,$D307,'IEA production stats by year'!$B:$B,$B307)</f>
        <v>0</v>
      </c>
      <c r="R307" s="45">
        <f>SUMIFS('IEA production stats by year'!AA:AA,'IEA production stats by year'!$E:$E,$D307,'IEA production stats by year'!$B:$B,$B307)</f>
        <v>0</v>
      </c>
      <c r="S307" s="45">
        <f>SUMIFS('IEA production stats by year'!AB:AB,'IEA production stats by year'!$E:$E,$D307,'IEA production stats by year'!$B:$B,$B307)</f>
        <v>0</v>
      </c>
      <c r="T307" s="45">
        <f>SUMIFS('IEA production stats by year'!AC:AC,'IEA production stats by year'!$E:$E,$D307,'IEA production stats by year'!$B:$B,$B307)</f>
        <v>0</v>
      </c>
      <c r="U307" s="45">
        <f>SUMIFS('IEA production stats by year'!AD:AD,'IEA production stats by year'!$E:$E,$D307,'IEA production stats by year'!$B:$B,$B307)</f>
        <v>0</v>
      </c>
      <c r="V307" s="45">
        <f>SUMIFS('IEA production stats by year'!AE:AE,'IEA production stats by year'!$E:$E,$D307,'IEA production stats by year'!$B:$B,$B307)</f>
        <v>0</v>
      </c>
      <c r="W307" s="45">
        <f>SUMIFS('IEA production stats by year'!AF:AF,'IEA production stats by year'!$E:$E,$D307,'IEA production stats by year'!$B:$B,$B307)</f>
        <v>0</v>
      </c>
      <c r="X307" s="45">
        <f>SUMIFS('IEA production stats by year'!AG:AG,'IEA production stats by year'!$E:$E,$D307,'IEA production stats by year'!$B:$B,$B307)</f>
        <v>0</v>
      </c>
      <c r="Y307" s="45">
        <f>SUMIFS('IEA production stats by year'!AH:AH,'IEA production stats by year'!$E:$E,$D307,'IEA production stats by year'!$B:$B,$B307)</f>
        <v>0</v>
      </c>
      <c r="Z307" s="45">
        <f>SUMIFS('IEA production stats by year'!AI:AI,'IEA production stats by year'!$E:$E,$D307,'IEA production stats by year'!$B:$B,$B307)</f>
        <v>0</v>
      </c>
      <c r="AA307" s="45">
        <f>SUMIFS('IEA production stats by year'!AJ:AJ,'IEA production stats by year'!$E:$E,$D307,'IEA production stats by year'!$B:$B,$B307)</f>
        <v>0</v>
      </c>
      <c r="AB307" s="45">
        <f>SUMIFS('IEA production stats by year'!AK:AK,'IEA production stats by year'!$E:$E,$D307,'IEA production stats by year'!$B:$B,$B307)</f>
        <v>0</v>
      </c>
      <c r="AC307" s="45">
        <f>SUMIFS('IEA production stats by year'!AL:AL,'IEA production stats by year'!$E:$E,$D307,'IEA production stats by year'!$B:$B,$B307)</f>
        <v>0</v>
      </c>
      <c r="AD307" s="45"/>
      <c r="AE307" s="45"/>
      <c r="AF307" s="45"/>
      <c r="AG307" s="45"/>
      <c r="AH307" s="45"/>
      <c r="AI307" s="45"/>
      <c r="AJ307" s="45"/>
      <c r="AK307" s="45"/>
      <c r="AL307" s="45"/>
      <c r="AM307" s="45"/>
      <c r="AN307" s="45"/>
      <c r="AO307" s="45"/>
      <c r="AP307" s="45"/>
      <c r="AQ307" s="45"/>
      <c r="AR307" s="45"/>
      <c r="AS307" s="45"/>
      <c r="AT307" s="45"/>
      <c r="AU307" s="45"/>
      <c r="AV307" s="45"/>
      <c r="AW307" s="45"/>
      <c r="AX307" s="45"/>
      <c r="AY307" s="45"/>
      <c r="AZ307" s="45"/>
      <c r="BA307" s="45"/>
      <c r="BB307" s="45"/>
      <c r="BC307" s="45"/>
      <c r="BD307" s="45"/>
      <c r="BE307" s="45"/>
      <c r="BF307" s="45"/>
      <c r="BG307" s="45"/>
      <c r="BH307" s="45"/>
      <c r="BI307" s="45"/>
      <c r="BJ307" s="45"/>
      <c r="BK307" s="45"/>
      <c r="BL307" s="45"/>
      <c r="BM307" s="45"/>
      <c r="BN307" s="45"/>
      <c r="BO307" s="45"/>
      <c r="BP307" s="45"/>
      <c r="BQ307" s="45"/>
      <c r="BR307" s="45"/>
      <c r="BS307" s="45"/>
      <c r="BT307" s="45"/>
      <c r="BU307" s="45"/>
      <c r="BV307" s="45"/>
      <c r="BW307" s="45"/>
      <c r="BX307" s="45"/>
      <c r="BY307" s="45"/>
      <c r="BZ307" s="45"/>
      <c r="CA307" s="45"/>
      <c r="CB307" s="45"/>
      <c r="CC307" s="45"/>
      <c r="CD307" s="45"/>
      <c r="CE307" s="45"/>
      <c r="CF307" s="45"/>
      <c r="CG307" s="45"/>
      <c r="CH307" s="45"/>
      <c r="CI307" s="45"/>
      <c r="CJ307" s="45"/>
      <c r="CK307" s="45"/>
      <c r="CL307" s="45"/>
      <c r="CM307" s="45"/>
      <c r="CN307" s="45"/>
      <c r="CO307" s="45"/>
      <c r="CP307" s="45"/>
      <c r="CQ307" s="45"/>
    </row>
    <row r="308" spans="1:95" hidden="1" x14ac:dyDescent="0.25">
      <c r="A308" s="5" t="str">
        <f>B308&amp;D308</f>
        <v>ERIGEOTHERM</v>
      </c>
      <c r="B308" t="s">
        <v>152</v>
      </c>
      <c r="C308" t="str">
        <f>VLOOKUP($B308,'Lookup codes'!$A:$C,2,FALSE)</f>
        <v>Eritrea</v>
      </c>
      <c r="D308" t="s">
        <v>610</v>
      </c>
      <c r="E308" t="str">
        <f>VLOOKUP(D308,'Lookup codes'!R:S,2,FALSE)</f>
        <v>Geothermal</v>
      </c>
      <c r="F308" t="s">
        <v>794</v>
      </c>
      <c r="G308" t="s">
        <v>528</v>
      </c>
      <c r="H308" s="45">
        <f>SUMIFS('IEA production stats by year'!Q:Q,'IEA production stats by year'!$E:$E,$D308,'IEA production stats by year'!$B:$B,$B308)</f>
        <v>0</v>
      </c>
      <c r="I308" s="45">
        <f>SUMIFS('IEA production stats by year'!R:R,'IEA production stats by year'!$E:$E,$D308,'IEA production stats by year'!$B:$B,$B308)</f>
        <v>0</v>
      </c>
      <c r="J308" s="45">
        <f>SUMIFS('IEA production stats by year'!S:S,'IEA production stats by year'!$E:$E,$D308,'IEA production stats by year'!$B:$B,$B308)</f>
        <v>0</v>
      </c>
      <c r="K308" s="45">
        <f>SUMIFS('IEA production stats by year'!T:T,'IEA production stats by year'!$E:$E,$D308,'IEA production stats by year'!$B:$B,$B308)</f>
        <v>0</v>
      </c>
      <c r="L308" s="45">
        <f>SUMIFS('IEA production stats by year'!U:U,'IEA production stats by year'!$E:$E,$D308,'IEA production stats by year'!$B:$B,$B308)</f>
        <v>0</v>
      </c>
      <c r="M308" s="45">
        <f>SUMIFS('IEA production stats by year'!V:V,'IEA production stats by year'!$E:$E,$D308,'IEA production stats by year'!$B:$B,$B308)</f>
        <v>0</v>
      </c>
      <c r="N308" s="45">
        <f>SUMIFS('IEA production stats by year'!W:W,'IEA production stats by year'!$E:$E,$D308,'IEA production stats by year'!$B:$B,$B308)</f>
        <v>0</v>
      </c>
      <c r="O308" s="45">
        <f>SUMIFS('IEA production stats by year'!X:X,'IEA production stats by year'!$E:$E,$D308,'IEA production stats by year'!$B:$B,$B308)</f>
        <v>0</v>
      </c>
      <c r="P308" s="45">
        <f>SUMIFS('IEA production stats by year'!Y:Y,'IEA production stats by year'!$E:$E,$D308,'IEA production stats by year'!$B:$B,$B308)</f>
        <v>0</v>
      </c>
      <c r="Q308" s="45">
        <f>SUMIFS('IEA production stats by year'!Z:Z,'IEA production stats by year'!$E:$E,$D308,'IEA production stats by year'!$B:$B,$B308)</f>
        <v>0</v>
      </c>
      <c r="R308" s="45">
        <f>SUMIFS('IEA production stats by year'!AA:AA,'IEA production stats by year'!$E:$E,$D308,'IEA production stats by year'!$B:$B,$B308)</f>
        <v>0</v>
      </c>
      <c r="S308" s="45">
        <f>SUMIFS('IEA production stats by year'!AB:AB,'IEA production stats by year'!$E:$E,$D308,'IEA production stats by year'!$B:$B,$B308)</f>
        <v>0</v>
      </c>
      <c r="T308" s="45">
        <f>SUMIFS('IEA production stats by year'!AC:AC,'IEA production stats by year'!$E:$E,$D308,'IEA production stats by year'!$B:$B,$B308)</f>
        <v>0</v>
      </c>
      <c r="U308" s="45">
        <f>SUMIFS('IEA production stats by year'!AD:AD,'IEA production stats by year'!$E:$E,$D308,'IEA production stats by year'!$B:$B,$B308)</f>
        <v>0</v>
      </c>
      <c r="V308" s="45">
        <f>SUMIFS('IEA production stats by year'!AE:AE,'IEA production stats by year'!$E:$E,$D308,'IEA production stats by year'!$B:$B,$B308)</f>
        <v>0</v>
      </c>
      <c r="W308" s="45">
        <f>SUMIFS('IEA production stats by year'!AF:AF,'IEA production stats by year'!$E:$E,$D308,'IEA production stats by year'!$B:$B,$B308)</f>
        <v>0</v>
      </c>
      <c r="X308" s="45">
        <f>SUMIFS('IEA production stats by year'!AG:AG,'IEA production stats by year'!$E:$E,$D308,'IEA production stats by year'!$B:$B,$B308)</f>
        <v>0</v>
      </c>
      <c r="Y308" s="45">
        <f>SUMIFS('IEA production stats by year'!AH:AH,'IEA production stats by year'!$E:$E,$D308,'IEA production stats by year'!$B:$B,$B308)</f>
        <v>0</v>
      </c>
      <c r="Z308" s="45">
        <f>SUMIFS('IEA production stats by year'!AI:AI,'IEA production stats by year'!$E:$E,$D308,'IEA production stats by year'!$B:$B,$B308)</f>
        <v>0</v>
      </c>
      <c r="AA308" s="45">
        <f>SUMIFS('IEA production stats by year'!AJ:AJ,'IEA production stats by year'!$E:$E,$D308,'IEA production stats by year'!$B:$B,$B308)</f>
        <v>0</v>
      </c>
      <c r="AB308" s="45">
        <f>SUMIFS('IEA production stats by year'!AK:AK,'IEA production stats by year'!$E:$E,$D308,'IEA production stats by year'!$B:$B,$B308)</f>
        <v>0</v>
      </c>
      <c r="AC308" s="45">
        <f>SUMIFS('IEA production stats by year'!AL:AL,'IEA production stats by year'!$E:$E,$D308,'IEA production stats by year'!$B:$B,$B308)</f>
        <v>0</v>
      </c>
      <c r="AD308" s="45"/>
      <c r="AE308" s="45"/>
      <c r="AF308" s="45"/>
      <c r="AG308" s="45"/>
      <c r="AH308" s="45"/>
      <c r="AI308" s="45"/>
      <c r="AJ308" s="45"/>
      <c r="AK308" s="45"/>
      <c r="AL308" s="45"/>
      <c r="AM308" s="45"/>
      <c r="AN308" s="45"/>
      <c r="AO308" s="45"/>
      <c r="AP308" s="45"/>
      <c r="AQ308" s="45"/>
      <c r="AR308" s="45"/>
      <c r="AS308" s="45"/>
      <c r="AT308" s="45"/>
      <c r="AU308" s="45"/>
      <c r="AV308" s="45"/>
      <c r="AW308" s="45"/>
      <c r="AX308" s="45"/>
      <c r="AY308" s="45"/>
      <c r="AZ308" s="45"/>
      <c r="BA308" s="45"/>
      <c r="BB308" s="45"/>
      <c r="BC308" s="45"/>
      <c r="BD308" s="45"/>
      <c r="BE308" s="45"/>
      <c r="BF308" s="45"/>
      <c r="BG308" s="45"/>
      <c r="BH308" s="45"/>
      <c r="BI308" s="45"/>
      <c r="BJ308" s="45"/>
      <c r="BK308" s="45"/>
      <c r="BL308" s="45"/>
      <c r="BM308" s="45"/>
      <c r="BN308" s="45"/>
      <c r="BO308" s="45"/>
      <c r="BP308" s="45"/>
      <c r="BQ308" s="45"/>
      <c r="BR308" s="45"/>
      <c r="BS308" s="45"/>
      <c r="BT308" s="45"/>
      <c r="BU308" s="45"/>
      <c r="BV308" s="45"/>
      <c r="BW308" s="45"/>
      <c r="BX308" s="45"/>
      <c r="BY308" s="45"/>
      <c r="BZ308" s="45"/>
      <c r="CA308" s="45"/>
      <c r="CB308" s="45"/>
      <c r="CC308" s="45"/>
      <c r="CD308" s="45"/>
      <c r="CE308" s="45"/>
      <c r="CF308" s="45"/>
      <c r="CG308" s="45"/>
      <c r="CH308" s="45"/>
      <c r="CI308" s="45"/>
      <c r="CJ308" s="45"/>
      <c r="CK308" s="45"/>
      <c r="CL308" s="45"/>
      <c r="CM308" s="45"/>
      <c r="CN308" s="45"/>
      <c r="CO308" s="45"/>
      <c r="CP308" s="45"/>
      <c r="CQ308" s="45"/>
    </row>
    <row r="309" spans="1:95" hidden="1" x14ac:dyDescent="0.25">
      <c r="A309" s="5" t="str">
        <f>B309&amp;D309</f>
        <v>ERISOLARPV</v>
      </c>
      <c r="B309" t="s">
        <v>152</v>
      </c>
      <c r="C309" t="str">
        <f>VLOOKUP($B309,'Lookup codes'!$A:$C,2,FALSE)</f>
        <v>Eritrea</v>
      </c>
      <c r="D309" t="s">
        <v>612</v>
      </c>
      <c r="E309" t="str">
        <f>VLOOKUP(D309,'Lookup codes'!R:S,2,FALSE)</f>
        <v>Solar Photovoltaics</v>
      </c>
      <c r="F309" t="s">
        <v>794</v>
      </c>
      <c r="G309" t="s">
        <v>528</v>
      </c>
      <c r="H309" s="45">
        <f>SUMIFS('IEA production stats by year'!Q:Q,'IEA production stats by year'!$E:$E,$D309,'IEA production stats by year'!$B:$B,$B309)</f>
        <v>3.6006</v>
      </c>
      <c r="I309" s="45">
        <f>SUMIFS('IEA production stats by year'!R:R,'IEA production stats by year'!$E:$E,$D309,'IEA production stats by year'!$B:$B,$B309)</f>
        <v>3.6006</v>
      </c>
      <c r="J309" s="45">
        <f>SUMIFS('IEA production stats by year'!S:S,'IEA production stats by year'!$E:$E,$D309,'IEA production stats by year'!$B:$B,$B309)</f>
        <v>3.6006</v>
      </c>
      <c r="K309" s="45">
        <f>SUMIFS('IEA production stats by year'!T:T,'IEA production stats by year'!$E:$E,$D309,'IEA production stats by year'!$B:$B,$B309)</f>
        <v>3.6006</v>
      </c>
      <c r="L309" s="45">
        <f>SUMIFS('IEA production stats by year'!U:U,'IEA production stats by year'!$E:$E,$D309,'IEA production stats by year'!$B:$B,$B309)</f>
        <v>3.6006</v>
      </c>
      <c r="M309" s="45">
        <f>SUMIFS('IEA production stats by year'!V:V,'IEA production stats by year'!$E:$E,$D309,'IEA production stats by year'!$B:$B,$B309)</f>
        <v>3.6006</v>
      </c>
      <c r="N309" s="45">
        <f>SUMIFS('IEA production stats by year'!W:W,'IEA production stats by year'!$E:$E,$D309,'IEA production stats by year'!$B:$B,$B309)</f>
        <v>7.2012999999999998</v>
      </c>
      <c r="O309" s="45">
        <f>SUMIFS('IEA production stats by year'!X:X,'IEA production stats by year'!$E:$E,$D309,'IEA production stats by year'!$B:$B,$B309)</f>
        <v>7.2012999999999998</v>
      </c>
      <c r="P309" s="45">
        <f>SUMIFS('IEA production stats by year'!Y:Y,'IEA production stats by year'!$E:$E,$D309,'IEA production stats by year'!$B:$B,$B309)</f>
        <v>7.2012999999999998</v>
      </c>
      <c r="Q309" s="45">
        <f>SUMIFS('IEA production stats by year'!Z:Z,'IEA production stats by year'!$E:$E,$D309,'IEA production stats by year'!$B:$B,$B309)</f>
        <v>7.2012999999999998</v>
      </c>
      <c r="R309" s="45">
        <f>SUMIFS('IEA production stats by year'!AA:AA,'IEA production stats by year'!$E:$E,$D309,'IEA production stats by year'!$B:$B,$B309)</f>
        <v>7.2012999999999998</v>
      </c>
      <c r="S309" s="45">
        <f>SUMIFS('IEA production stats by year'!AB:AB,'IEA production stats by year'!$E:$E,$D309,'IEA production stats by year'!$B:$B,$B309)</f>
        <v>10.8019</v>
      </c>
      <c r="T309" s="45">
        <f>SUMIFS('IEA production stats by year'!AC:AC,'IEA production stats by year'!$E:$E,$D309,'IEA production stats by year'!$B:$B,$B309)</f>
        <v>10.8019</v>
      </c>
      <c r="U309" s="45">
        <f>SUMIFS('IEA production stats by year'!AD:AD,'IEA production stats by year'!$E:$E,$D309,'IEA production stats by year'!$B:$B,$B309)</f>
        <v>14.398400000000001</v>
      </c>
      <c r="V309" s="45">
        <f>SUMIFS('IEA production stats by year'!AE:AE,'IEA production stats by year'!$E:$E,$D309,'IEA production stats by year'!$B:$B,$B309)</f>
        <v>14.398400000000001</v>
      </c>
      <c r="W309" s="45">
        <f>SUMIFS('IEA production stats by year'!AF:AF,'IEA production stats by year'!$E:$E,$D309,'IEA production stats by year'!$B:$B,$B309)</f>
        <v>17.999099999999999</v>
      </c>
      <c r="X309" s="45">
        <f>SUMIFS('IEA production stats by year'!AG:AG,'IEA production stats by year'!$E:$E,$D309,'IEA production stats by year'!$B:$B,$B309)</f>
        <v>17.999099999999999</v>
      </c>
      <c r="Y309" s="45">
        <f>SUMIFS('IEA production stats by year'!AH:AH,'IEA production stats by year'!$E:$E,$D309,'IEA production stats by year'!$B:$B,$B309)</f>
        <v>20.917300000000001</v>
      </c>
      <c r="Z309" s="45">
        <f>SUMIFS('IEA production stats by year'!AI:AI,'IEA production stats by year'!$E:$E,$D309,'IEA production stats by year'!$B:$B,$B309)</f>
        <v>36.282800000000002</v>
      </c>
      <c r="AA309" s="45">
        <f>SUMIFS('IEA production stats by year'!AJ:AJ,'IEA production stats by year'!$E:$E,$D309,'IEA production stats by year'!$B:$B,$B309)</f>
        <v>40.888300000000001</v>
      </c>
      <c r="AB309" s="45">
        <f>SUMIFS('IEA production stats by year'!AK:AK,'IEA production stats by year'!$E:$E,$D309,'IEA production stats by year'!$B:$B,$B309)</f>
        <v>45.497999999999998</v>
      </c>
      <c r="AC309" s="45">
        <f>SUMIFS('IEA production stats by year'!AL:AL,'IEA production stats by year'!$E:$E,$D309,'IEA production stats by year'!$B:$B,$B309)</f>
        <v>0</v>
      </c>
      <c r="AD309" s="45"/>
      <c r="AE309" s="45"/>
      <c r="AF309" s="45"/>
      <c r="AG309" s="45"/>
      <c r="AH309" s="45"/>
      <c r="AI309" s="45"/>
      <c r="AJ309" s="45"/>
      <c r="AK309" s="45"/>
      <c r="AL309" s="45"/>
      <c r="AM309" s="45"/>
      <c r="AN309" s="45"/>
      <c r="AO309" s="45"/>
      <c r="AP309" s="45"/>
      <c r="AQ309" s="45"/>
      <c r="AR309" s="45"/>
      <c r="AS309" s="45"/>
      <c r="AT309" s="45"/>
      <c r="AU309" s="45"/>
      <c r="AV309" s="45"/>
      <c r="AW309" s="45"/>
      <c r="AX309" s="45"/>
      <c r="AY309" s="45"/>
      <c r="AZ309" s="45"/>
      <c r="BA309" s="45"/>
      <c r="BB309" s="45"/>
      <c r="BC309" s="45"/>
      <c r="BD309" s="45"/>
      <c r="BE309" s="45"/>
      <c r="BF309" s="45"/>
      <c r="BG309" s="45"/>
      <c r="BH309" s="45"/>
      <c r="BI309" s="45"/>
      <c r="BJ309" s="45"/>
      <c r="BK309" s="45"/>
      <c r="BL309" s="45"/>
      <c r="BM309" s="45"/>
      <c r="BN309" s="45"/>
      <c r="BO309" s="45"/>
      <c r="BP309" s="45"/>
      <c r="BQ309" s="45"/>
      <c r="BR309" s="45"/>
      <c r="BS309" s="45"/>
      <c r="BT309" s="45"/>
      <c r="BU309" s="45"/>
      <c r="BV309" s="45"/>
      <c r="BW309" s="45"/>
      <c r="BX309" s="45"/>
      <c r="BY309" s="45"/>
      <c r="BZ309" s="45"/>
      <c r="CA309" s="45"/>
      <c r="CB309" s="45"/>
      <c r="CC309" s="45"/>
      <c r="CD309" s="45"/>
      <c r="CE309" s="45"/>
      <c r="CF309" s="45"/>
      <c r="CG309" s="45"/>
      <c r="CH309" s="45"/>
      <c r="CI309" s="45"/>
      <c r="CJ309" s="45"/>
      <c r="CK309" s="45"/>
      <c r="CL309" s="45"/>
      <c r="CM309" s="45"/>
      <c r="CN309" s="45"/>
      <c r="CO309" s="45"/>
      <c r="CP309" s="45"/>
      <c r="CQ309" s="45"/>
    </row>
    <row r="310" spans="1:95" hidden="1" x14ac:dyDescent="0.25">
      <c r="A310" s="5" t="str">
        <f>B310&amp;D310</f>
        <v>ERISOLARTH</v>
      </c>
      <c r="B310" t="s">
        <v>152</v>
      </c>
      <c r="C310" t="str">
        <f>VLOOKUP($B310,'Lookup codes'!$A:$C,2,FALSE)</f>
        <v>Eritrea</v>
      </c>
      <c r="D310" t="s">
        <v>614</v>
      </c>
      <c r="E310" t="str">
        <f>VLOOKUP(D310,'Lookup codes'!R:S,2,FALSE)</f>
        <v>Solar Thermal</v>
      </c>
      <c r="F310" t="s">
        <v>794</v>
      </c>
      <c r="G310" t="s">
        <v>528</v>
      </c>
      <c r="H310" s="45">
        <f>SUMIFS('IEA production stats by year'!Q:Q,'IEA production stats by year'!$E:$E,$D310,'IEA production stats by year'!$B:$B,$B310)</f>
        <v>0</v>
      </c>
      <c r="I310" s="45">
        <f>SUMIFS('IEA production stats by year'!R:R,'IEA production stats by year'!$E:$E,$D310,'IEA production stats by year'!$B:$B,$B310)</f>
        <v>0</v>
      </c>
      <c r="J310" s="45">
        <f>SUMIFS('IEA production stats by year'!S:S,'IEA production stats by year'!$E:$E,$D310,'IEA production stats by year'!$B:$B,$B310)</f>
        <v>0</v>
      </c>
      <c r="K310" s="45">
        <f>SUMIFS('IEA production stats by year'!T:T,'IEA production stats by year'!$E:$E,$D310,'IEA production stats by year'!$B:$B,$B310)</f>
        <v>0</v>
      </c>
      <c r="L310" s="45">
        <f>SUMIFS('IEA production stats by year'!U:U,'IEA production stats by year'!$E:$E,$D310,'IEA production stats by year'!$B:$B,$B310)</f>
        <v>0</v>
      </c>
      <c r="M310" s="45">
        <f>SUMIFS('IEA production stats by year'!V:V,'IEA production stats by year'!$E:$E,$D310,'IEA production stats by year'!$B:$B,$B310)</f>
        <v>0</v>
      </c>
      <c r="N310" s="45">
        <f>SUMIFS('IEA production stats by year'!W:W,'IEA production stats by year'!$E:$E,$D310,'IEA production stats by year'!$B:$B,$B310)</f>
        <v>0</v>
      </c>
      <c r="O310" s="45">
        <f>SUMIFS('IEA production stats by year'!X:X,'IEA production stats by year'!$E:$E,$D310,'IEA production stats by year'!$B:$B,$B310)</f>
        <v>0</v>
      </c>
      <c r="P310" s="45">
        <f>SUMIFS('IEA production stats by year'!Y:Y,'IEA production stats by year'!$E:$E,$D310,'IEA production stats by year'!$B:$B,$B310)</f>
        <v>0</v>
      </c>
      <c r="Q310" s="45">
        <f>SUMIFS('IEA production stats by year'!Z:Z,'IEA production stats by year'!$E:$E,$D310,'IEA production stats by year'!$B:$B,$B310)</f>
        <v>0</v>
      </c>
      <c r="R310" s="45">
        <f>SUMIFS('IEA production stats by year'!AA:AA,'IEA production stats by year'!$E:$E,$D310,'IEA production stats by year'!$B:$B,$B310)</f>
        <v>0</v>
      </c>
      <c r="S310" s="45">
        <f>SUMIFS('IEA production stats by year'!AB:AB,'IEA production stats by year'!$E:$E,$D310,'IEA production stats by year'!$B:$B,$B310)</f>
        <v>0</v>
      </c>
      <c r="T310" s="45">
        <f>SUMIFS('IEA production stats by year'!AC:AC,'IEA production stats by year'!$E:$E,$D310,'IEA production stats by year'!$B:$B,$B310)</f>
        <v>0</v>
      </c>
      <c r="U310" s="45">
        <f>SUMIFS('IEA production stats by year'!AD:AD,'IEA production stats by year'!$E:$E,$D310,'IEA production stats by year'!$B:$B,$B310)</f>
        <v>0</v>
      </c>
      <c r="V310" s="45">
        <f>SUMIFS('IEA production stats by year'!AE:AE,'IEA production stats by year'!$E:$E,$D310,'IEA production stats by year'!$B:$B,$B310)</f>
        <v>0</v>
      </c>
      <c r="W310" s="45">
        <f>SUMIFS('IEA production stats by year'!AF:AF,'IEA production stats by year'!$E:$E,$D310,'IEA production stats by year'!$B:$B,$B310)</f>
        <v>0</v>
      </c>
      <c r="X310" s="45">
        <f>SUMIFS('IEA production stats by year'!AG:AG,'IEA production stats by year'!$E:$E,$D310,'IEA production stats by year'!$B:$B,$B310)</f>
        <v>0</v>
      </c>
      <c r="Y310" s="45">
        <f>SUMIFS('IEA production stats by year'!AH:AH,'IEA production stats by year'!$E:$E,$D310,'IEA production stats by year'!$B:$B,$B310)</f>
        <v>0</v>
      </c>
      <c r="Z310" s="45">
        <f>SUMIFS('IEA production stats by year'!AI:AI,'IEA production stats by year'!$E:$E,$D310,'IEA production stats by year'!$B:$B,$B310)</f>
        <v>0</v>
      </c>
      <c r="AA310" s="45">
        <f>SUMIFS('IEA production stats by year'!AJ:AJ,'IEA production stats by year'!$E:$E,$D310,'IEA production stats by year'!$B:$B,$B310)</f>
        <v>0</v>
      </c>
      <c r="AB310" s="45">
        <f>SUMIFS('IEA production stats by year'!AK:AK,'IEA production stats by year'!$E:$E,$D310,'IEA production stats by year'!$B:$B,$B310)</f>
        <v>0</v>
      </c>
      <c r="AC310" s="45">
        <f>SUMIFS('IEA production stats by year'!AL:AL,'IEA production stats by year'!$E:$E,$D310,'IEA production stats by year'!$B:$B,$B310)</f>
        <v>0</v>
      </c>
      <c r="AD310" s="45"/>
      <c r="AE310" s="45"/>
      <c r="AF310" s="45"/>
      <c r="AG310" s="45"/>
      <c r="AH310" s="45"/>
      <c r="AI310" s="45"/>
      <c r="AJ310" s="45"/>
      <c r="AK310" s="45"/>
      <c r="AL310" s="45"/>
      <c r="AM310" s="45"/>
      <c r="AN310" s="45"/>
      <c r="AO310" s="45"/>
      <c r="AP310" s="45"/>
      <c r="AQ310" s="45"/>
      <c r="AR310" s="45"/>
      <c r="AS310" s="45"/>
      <c r="AT310" s="45"/>
      <c r="AU310" s="45"/>
      <c r="AV310" s="45"/>
      <c r="AW310" s="45"/>
      <c r="AX310" s="45"/>
      <c r="AY310" s="45"/>
      <c r="AZ310" s="45"/>
      <c r="BA310" s="45"/>
      <c r="BB310" s="45"/>
      <c r="BC310" s="45"/>
      <c r="BD310" s="45"/>
      <c r="BE310" s="45"/>
      <c r="BF310" s="45"/>
      <c r="BG310" s="45"/>
      <c r="BH310" s="45"/>
      <c r="BI310" s="45"/>
      <c r="BJ310" s="45"/>
      <c r="BK310" s="45"/>
      <c r="BL310" s="45"/>
      <c r="BM310" s="45"/>
      <c r="BN310" s="45"/>
      <c r="BO310" s="45"/>
      <c r="BP310" s="45"/>
      <c r="BQ310" s="45"/>
      <c r="BR310" s="45"/>
      <c r="BS310" s="45"/>
      <c r="BT310" s="45"/>
      <c r="BU310" s="45"/>
      <c r="BV310" s="45"/>
      <c r="BW310" s="45"/>
      <c r="BX310" s="45"/>
      <c r="BY310" s="45"/>
      <c r="BZ310" s="45"/>
      <c r="CA310" s="45"/>
      <c r="CB310" s="45"/>
      <c r="CC310" s="45"/>
      <c r="CD310" s="45"/>
      <c r="CE310" s="45"/>
      <c r="CF310" s="45"/>
      <c r="CG310" s="45"/>
      <c r="CH310" s="45"/>
      <c r="CI310" s="45"/>
      <c r="CJ310" s="45"/>
      <c r="CK310" s="45"/>
      <c r="CL310" s="45"/>
      <c r="CM310" s="45"/>
      <c r="CN310" s="45"/>
      <c r="CO310" s="45"/>
      <c r="CP310" s="45"/>
      <c r="CQ310" s="45"/>
    </row>
    <row r="311" spans="1:95" hidden="1" x14ac:dyDescent="0.25">
      <c r="A311" s="5" t="str">
        <f>B311&amp;D311</f>
        <v>ERITIDE</v>
      </c>
      <c r="B311" t="s">
        <v>152</v>
      </c>
      <c r="C311" t="str">
        <f>VLOOKUP($B311,'Lookup codes'!$A:$C,2,FALSE)</f>
        <v>Eritrea</v>
      </c>
      <c r="D311" t="s">
        <v>616</v>
      </c>
      <c r="E311" t="str">
        <f>VLOOKUP(D311,'Lookup codes'!R:S,2,FALSE)</f>
        <v>Tide, Wave and Ocean</v>
      </c>
      <c r="F311" t="s">
        <v>794</v>
      </c>
      <c r="G311" t="s">
        <v>528</v>
      </c>
      <c r="H311" s="45">
        <f>SUMIFS('IEA production stats by year'!Q:Q,'IEA production stats by year'!$E:$E,$D311,'IEA production stats by year'!$B:$B,$B311)</f>
        <v>0</v>
      </c>
      <c r="I311" s="45">
        <f>SUMIFS('IEA production stats by year'!R:R,'IEA production stats by year'!$E:$E,$D311,'IEA production stats by year'!$B:$B,$B311)</f>
        <v>0</v>
      </c>
      <c r="J311" s="45">
        <f>SUMIFS('IEA production stats by year'!S:S,'IEA production stats by year'!$E:$E,$D311,'IEA production stats by year'!$B:$B,$B311)</f>
        <v>0</v>
      </c>
      <c r="K311" s="45">
        <f>SUMIFS('IEA production stats by year'!T:T,'IEA production stats by year'!$E:$E,$D311,'IEA production stats by year'!$B:$B,$B311)</f>
        <v>0</v>
      </c>
      <c r="L311" s="45">
        <f>SUMIFS('IEA production stats by year'!U:U,'IEA production stats by year'!$E:$E,$D311,'IEA production stats by year'!$B:$B,$B311)</f>
        <v>0</v>
      </c>
      <c r="M311" s="45">
        <f>SUMIFS('IEA production stats by year'!V:V,'IEA production stats by year'!$E:$E,$D311,'IEA production stats by year'!$B:$B,$B311)</f>
        <v>0</v>
      </c>
      <c r="N311" s="45">
        <f>SUMIFS('IEA production stats by year'!W:W,'IEA production stats by year'!$E:$E,$D311,'IEA production stats by year'!$B:$B,$B311)</f>
        <v>0</v>
      </c>
      <c r="O311" s="45">
        <f>SUMIFS('IEA production stats by year'!X:X,'IEA production stats by year'!$E:$E,$D311,'IEA production stats by year'!$B:$B,$B311)</f>
        <v>0</v>
      </c>
      <c r="P311" s="45">
        <f>SUMIFS('IEA production stats by year'!Y:Y,'IEA production stats by year'!$E:$E,$D311,'IEA production stats by year'!$B:$B,$B311)</f>
        <v>0</v>
      </c>
      <c r="Q311" s="45">
        <f>SUMIFS('IEA production stats by year'!Z:Z,'IEA production stats by year'!$E:$E,$D311,'IEA production stats by year'!$B:$B,$B311)</f>
        <v>0</v>
      </c>
      <c r="R311" s="45">
        <f>SUMIFS('IEA production stats by year'!AA:AA,'IEA production stats by year'!$E:$E,$D311,'IEA production stats by year'!$B:$B,$B311)</f>
        <v>0</v>
      </c>
      <c r="S311" s="45">
        <f>SUMIFS('IEA production stats by year'!AB:AB,'IEA production stats by year'!$E:$E,$D311,'IEA production stats by year'!$B:$B,$B311)</f>
        <v>0</v>
      </c>
      <c r="T311" s="45">
        <f>SUMIFS('IEA production stats by year'!AC:AC,'IEA production stats by year'!$E:$E,$D311,'IEA production stats by year'!$B:$B,$B311)</f>
        <v>0</v>
      </c>
      <c r="U311" s="45">
        <f>SUMIFS('IEA production stats by year'!AD:AD,'IEA production stats by year'!$E:$E,$D311,'IEA production stats by year'!$B:$B,$B311)</f>
        <v>0</v>
      </c>
      <c r="V311" s="45">
        <f>SUMIFS('IEA production stats by year'!AE:AE,'IEA production stats by year'!$E:$E,$D311,'IEA production stats by year'!$B:$B,$B311)</f>
        <v>0</v>
      </c>
      <c r="W311" s="45">
        <f>SUMIFS('IEA production stats by year'!AF:AF,'IEA production stats by year'!$E:$E,$D311,'IEA production stats by year'!$B:$B,$B311)</f>
        <v>0</v>
      </c>
      <c r="X311" s="45">
        <f>SUMIFS('IEA production stats by year'!AG:AG,'IEA production stats by year'!$E:$E,$D311,'IEA production stats by year'!$B:$B,$B311)</f>
        <v>0</v>
      </c>
      <c r="Y311" s="45">
        <f>SUMIFS('IEA production stats by year'!AH:AH,'IEA production stats by year'!$E:$E,$D311,'IEA production stats by year'!$B:$B,$B311)</f>
        <v>0</v>
      </c>
      <c r="Z311" s="45">
        <f>SUMIFS('IEA production stats by year'!AI:AI,'IEA production stats by year'!$E:$E,$D311,'IEA production stats by year'!$B:$B,$B311)</f>
        <v>0</v>
      </c>
      <c r="AA311" s="45">
        <f>SUMIFS('IEA production stats by year'!AJ:AJ,'IEA production stats by year'!$E:$E,$D311,'IEA production stats by year'!$B:$B,$B311)</f>
        <v>0</v>
      </c>
      <c r="AB311" s="45">
        <f>SUMIFS('IEA production stats by year'!AK:AK,'IEA production stats by year'!$E:$E,$D311,'IEA production stats by year'!$B:$B,$B311)</f>
        <v>0</v>
      </c>
      <c r="AC311" s="45">
        <f>SUMIFS('IEA production stats by year'!AL:AL,'IEA production stats by year'!$E:$E,$D311,'IEA production stats by year'!$B:$B,$B311)</f>
        <v>0</v>
      </c>
      <c r="AD311" s="45"/>
      <c r="AE311" s="45"/>
      <c r="AF311" s="45"/>
      <c r="AG311" s="45"/>
      <c r="AH311" s="45"/>
      <c r="AI311" s="45"/>
      <c r="AJ311" s="45"/>
      <c r="AK311" s="45"/>
      <c r="AL311" s="45"/>
      <c r="AM311" s="45"/>
      <c r="AN311" s="45"/>
      <c r="AO311" s="45"/>
      <c r="AP311" s="45"/>
      <c r="AQ311" s="45"/>
      <c r="AR311" s="45"/>
      <c r="AS311" s="45"/>
      <c r="AT311" s="45"/>
      <c r="AU311" s="45"/>
      <c r="AV311" s="45"/>
      <c r="AW311" s="45"/>
      <c r="AX311" s="45"/>
      <c r="AY311" s="45"/>
      <c r="AZ311" s="45"/>
      <c r="BA311" s="45"/>
      <c r="BB311" s="45"/>
      <c r="BC311" s="45"/>
      <c r="BD311" s="45"/>
      <c r="BE311" s="45"/>
      <c r="BF311" s="45"/>
      <c r="BG311" s="45"/>
      <c r="BH311" s="45"/>
      <c r="BI311" s="45"/>
      <c r="BJ311" s="45"/>
      <c r="BK311" s="45"/>
      <c r="BL311" s="45"/>
      <c r="BM311" s="45"/>
      <c r="BN311" s="45"/>
      <c r="BO311" s="45"/>
      <c r="BP311" s="45"/>
      <c r="BQ311" s="45"/>
      <c r="BR311" s="45"/>
      <c r="BS311" s="45"/>
      <c r="BT311" s="45"/>
      <c r="BU311" s="45"/>
      <c r="BV311" s="45"/>
      <c r="BW311" s="45"/>
      <c r="BX311" s="45"/>
      <c r="BY311" s="45"/>
      <c r="BZ311" s="45"/>
      <c r="CA311" s="45"/>
      <c r="CB311" s="45"/>
      <c r="CC311" s="45"/>
      <c r="CD311" s="45"/>
      <c r="CE311" s="45"/>
      <c r="CF311" s="45"/>
      <c r="CG311" s="45"/>
      <c r="CH311" s="45"/>
      <c r="CI311" s="45"/>
      <c r="CJ311" s="45"/>
      <c r="CK311" s="45"/>
      <c r="CL311" s="45"/>
      <c r="CM311" s="45"/>
      <c r="CN311" s="45"/>
      <c r="CO311" s="45"/>
      <c r="CP311" s="45"/>
      <c r="CQ311" s="45"/>
    </row>
    <row r="312" spans="1:95" hidden="1" x14ac:dyDescent="0.25">
      <c r="A312" s="5" t="str">
        <f>B312&amp;D312</f>
        <v>ERIWIND</v>
      </c>
      <c r="B312" t="s">
        <v>152</v>
      </c>
      <c r="C312" t="str">
        <f>VLOOKUP($B312,'Lookup codes'!$A:$C,2,FALSE)</f>
        <v>Eritrea</v>
      </c>
      <c r="D312" t="s">
        <v>618</v>
      </c>
      <c r="E312" t="str">
        <f>VLOOKUP(D312,'Lookup codes'!R:S,2,FALSE)</f>
        <v>Wind</v>
      </c>
      <c r="F312" t="s">
        <v>794</v>
      </c>
      <c r="G312" t="s">
        <v>528</v>
      </c>
      <c r="H312" s="45">
        <f>SUMIFS('IEA production stats by year'!Q:Q,'IEA production stats by year'!$E:$E,$D312,'IEA production stats by year'!$B:$B,$B312)</f>
        <v>0</v>
      </c>
      <c r="I312" s="45">
        <f>SUMIFS('IEA production stats by year'!R:R,'IEA production stats by year'!$E:$E,$D312,'IEA production stats by year'!$B:$B,$B312)</f>
        <v>0</v>
      </c>
      <c r="J312" s="45">
        <f>SUMIFS('IEA production stats by year'!S:S,'IEA production stats by year'!$E:$E,$D312,'IEA production stats by year'!$B:$B,$B312)</f>
        <v>0</v>
      </c>
      <c r="K312" s="45">
        <f>SUMIFS('IEA production stats by year'!T:T,'IEA production stats by year'!$E:$E,$D312,'IEA production stats by year'!$B:$B,$B312)</f>
        <v>0</v>
      </c>
      <c r="L312" s="45">
        <f>SUMIFS('IEA production stats by year'!U:U,'IEA production stats by year'!$E:$E,$D312,'IEA production stats by year'!$B:$B,$B312)</f>
        <v>0</v>
      </c>
      <c r="M312" s="45">
        <f>SUMIFS('IEA production stats by year'!V:V,'IEA production stats by year'!$E:$E,$D312,'IEA production stats by year'!$B:$B,$B312)</f>
        <v>0</v>
      </c>
      <c r="N312" s="45">
        <f>SUMIFS('IEA production stats by year'!W:W,'IEA production stats by year'!$E:$E,$D312,'IEA production stats by year'!$B:$B,$B312)</f>
        <v>0</v>
      </c>
      <c r="O312" s="45">
        <f>SUMIFS('IEA production stats by year'!X:X,'IEA production stats by year'!$E:$E,$D312,'IEA production stats by year'!$B:$B,$B312)</f>
        <v>0</v>
      </c>
      <c r="P312" s="45">
        <f>SUMIFS('IEA production stats by year'!Y:Y,'IEA production stats by year'!$E:$E,$D312,'IEA production stats by year'!$B:$B,$B312)</f>
        <v>7.2012999999999998</v>
      </c>
      <c r="Q312" s="45">
        <f>SUMIFS('IEA production stats by year'!Z:Z,'IEA production stats by year'!$E:$E,$D312,'IEA production stats by year'!$B:$B,$B312)</f>
        <v>7.2012999999999998</v>
      </c>
      <c r="R312" s="45">
        <f>SUMIFS('IEA production stats by year'!AA:AA,'IEA production stats by year'!$E:$E,$D312,'IEA production stats by year'!$B:$B,$B312)</f>
        <v>7.2012999999999998</v>
      </c>
      <c r="S312" s="45">
        <f>SUMIFS('IEA production stats by year'!AB:AB,'IEA production stats by year'!$E:$E,$D312,'IEA production stats by year'!$B:$B,$B312)</f>
        <v>7.2012999999999998</v>
      </c>
      <c r="T312" s="45">
        <f>SUMIFS('IEA production stats by year'!AC:AC,'IEA production stats by year'!$E:$E,$D312,'IEA production stats by year'!$B:$B,$B312)</f>
        <v>7.2012999999999998</v>
      </c>
      <c r="U312" s="45">
        <f>SUMIFS('IEA production stats by year'!AD:AD,'IEA production stats by year'!$E:$E,$D312,'IEA production stats by year'!$B:$B,$B312)</f>
        <v>7.2012999999999998</v>
      </c>
      <c r="V312" s="45">
        <f>SUMIFS('IEA production stats by year'!AE:AE,'IEA production stats by year'!$E:$E,$D312,'IEA production stats by year'!$B:$B,$B312)</f>
        <v>7.2012999999999998</v>
      </c>
      <c r="W312" s="45">
        <f>SUMIFS('IEA production stats by year'!AF:AF,'IEA production stats by year'!$E:$E,$D312,'IEA production stats by year'!$B:$B,$B312)</f>
        <v>7.2012999999999998</v>
      </c>
      <c r="X312" s="45">
        <f>SUMIFS('IEA production stats by year'!AG:AG,'IEA production stats by year'!$E:$E,$D312,'IEA production stats by year'!$B:$B,$B312)</f>
        <v>7.2012999999999998</v>
      </c>
      <c r="Y312" s="45">
        <f>SUMIFS('IEA production stats by year'!AH:AH,'IEA production stats by year'!$E:$E,$D312,'IEA production stats by year'!$B:$B,$B312)</f>
        <v>7.2012999999999998</v>
      </c>
      <c r="Z312" s="45">
        <f>SUMIFS('IEA production stats by year'!AI:AI,'IEA production stats by year'!$E:$E,$D312,'IEA production stats by year'!$B:$B,$B312)</f>
        <v>7.2012999999999998</v>
      </c>
      <c r="AA312" s="45">
        <f>SUMIFS('IEA production stats by year'!AJ:AJ,'IEA production stats by year'!$E:$E,$D312,'IEA production stats by year'!$B:$B,$B312)</f>
        <v>7.2012999999999998</v>
      </c>
      <c r="AB312" s="45">
        <f>SUMIFS('IEA production stats by year'!AK:AK,'IEA production stats by year'!$E:$E,$D312,'IEA production stats by year'!$B:$B,$B312)</f>
        <v>7.2012999999999998</v>
      </c>
      <c r="AC312" s="45">
        <f>SUMIFS('IEA production stats by year'!AL:AL,'IEA production stats by year'!$E:$E,$D312,'IEA production stats by year'!$B:$B,$B312)</f>
        <v>0</v>
      </c>
      <c r="AD312" s="45"/>
      <c r="AE312" s="45"/>
      <c r="AF312" s="45"/>
      <c r="AG312" s="45"/>
      <c r="AH312" s="45"/>
      <c r="AI312" s="45"/>
      <c r="AJ312" s="45"/>
      <c r="AK312" s="45"/>
      <c r="AL312" s="45"/>
      <c r="AM312" s="45"/>
      <c r="AN312" s="45"/>
      <c r="AO312" s="45"/>
      <c r="AP312" s="45"/>
      <c r="AQ312" s="45"/>
      <c r="AR312" s="45"/>
      <c r="AS312" s="45"/>
      <c r="AT312" s="45"/>
      <c r="AU312" s="45"/>
      <c r="AV312" s="45"/>
      <c r="AW312" s="45"/>
      <c r="AX312" s="45"/>
      <c r="AY312" s="45"/>
      <c r="AZ312" s="45"/>
      <c r="BA312" s="45"/>
      <c r="BB312" s="45"/>
      <c r="BC312" s="45"/>
      <c r="BD312" s="45"/>
      <c r="BE312" s="45"/>
      <c r="BF312" s="45"/>
      <c r="BG312" s="45"/>
      <c r="BH312" s="45"/>
      <c r="BI312" s="45"/>
      <c r="BJ312" s="45"/>
      <c r="BK312" s="45"/>
      <c r="BL312" s="45"/>
      <c r="BM312" s="45"/>
      <c r="BN312" s="45"/>
      <c r="BO312" s="45"/>
      <c r="BP312" s="45"/>
      <c r="BQ312" s="45"/>
      <c r="BR312" s="45"/>
      <c r="BS312" s="45"/>
      <c r="BT312" s="45"/>
      <c r="BU312" s="45"/>
      <c r="BV312" s="45"/>
      <c r="BW312" s="45"/>
      <c r="BX312" s="45"/>
      <c r="BY312" s="45"/>
      <c r="BZ312" s="45"/>
      <c r="CA312" s="45"/>
      <c r="CB312" s="45"/>
      <c r="CC312" s="45"/>
      <c r="CD312" s="45"/>
      <c r="CE312" s="45"/>
      <c r="CF312" s="45"/>
      <c r="CG312" s="45"/>
      <c r="CH312" s="45"/>
      <c r="CI312" s="45"/>
      <c r="CJ312" s="45"/>
      <c r="CK312" s="45"/>
      <c r="CL312" s="45"/>
      <c r="CM312" s="45"/>
      <c r="CN312" s="45"/>
      <c r="CO312" s="45"/>
      <c r="CP312" s="45"/>
      <c r="CQ312" s="45"/>
    </row>
    <row r="313" spans="1:95" hidden="1" x14ac:dyDescent="0.25">
      <c r="A313" s="5" t="str">
        <f>B313&amp;D313</f>
        <v>ERIMUNWASTER</v>
      </c>
      <c r="B313" t="s">
        <v>152</v>
      </c>
      <c r="C313" t="str">
        <f>VLOOKUP($B313,'Lookup codes'!$A:$C,2,FALSE)</f>
        <v>Eritrea</v>
      </c>
      <c r="D313" t="s">
        <v>622</v>
      </c>
      <c r="E313" t="str">
        <f>VLOOKUP(D313,'Lookup codes'!R:S,2,FALSE)</f>
        <v>Renewable Municipal Waste</v>
      </c>
      <c r="F313" t="s">
        <v>794</v>
      </c>
      <c r="G313" t="s">
        <v>528</v>
      </c>
      <c r="H313" s="45">
        <f>SUMIFS('IEA production stats by year'!Q:Q,'IEA production stats by year'!$E:$E,$D313,'IEA production stats by year'!$B:$B,$B313)</f>
        <v>0</v>
      </c>
      <c r="I313" s="45">
        <f>SUMIFS('IEA production stats by year'!R:R,'IEA production stats by year'!$E:$E,$D313,'IEA production stats by year'!$B:$B,$B313)</f>
        <v>0</v>
      </c>
      <c r="J313" s="45">
        <f>SUMIFS('IEA production stats by year'!S:S,'IEA production stats by year'!$E:$E,$D313,'IEA production stats by year'!$B:$B,$B313)</f>
        <v>0</v>
      </c>
      <c r="K313" s="45">
        <f>SUMIFS('IEA production stats by year'!T:T,'IEA production stats by year'!$E:$E,$D313,'IEA production stats by year'!$B:$B,$B313)</f>
        <v>0</v>
      </c>
      <c r="L313" s="45">
        <f>SUMIFS('IEA production stats by year'!U:U,'IEA production stats by year'!$E:$E,$D313,'IEA production stats by year'!$B:$B,$B313)</f>
        <v>0</v>
      </c>
      <c r="M313" s="45">
        <f>SUMIFS('IEA production stats by year'!V:V,'IEA production stats by year'!$E:$E,$D313,'IEA production stats by year'!$B:$B,$B313)</f>
        <v>0</v>
      </c>
      <c r="N313" s="45">
        <f>SUMIFS('IEA production stats by year'!W:W,'IEA production stats by year'!$E:$E,$D313,'IEA production stats by year'!$B:$B,$B313)</f>
        <v>0</v>
      </c>
      <c r="O313" s="45">
        <f>SUMIFS('IEA production stats by year'!X:X,'IEA production stats by year'!$E:$E,$D313,'IEA production stats by year'!$B:$B,$B313)</f>
        <v>0</v>
      </c>
      <c r="P313" s="45">
        <f>SUMIFS('IEA production stats by year'!Y:Y,'IEA production stats by year'!$E:$E,$D313,'IEA production stats by year'!$B:$B,$B313)</f>
        <v>0</v>
      </c>
      <c r="Q313" s="45">
        <f>SUMIFS('IEA production stats by year'!Z:Z,'IEA production stats by year'!$E:$E,$D313,'IEA production stats by year'!$B:$B,$B313)</f>
        <v>0</v>
      </c>
      <c r="R313" s="45">
        <f>SUMIFS('IEA production stats by year'!AA:AA,'IEA production stats by year'!$E:$E,$D313,'IEA production stats by year'!$B:$B,$B313)</f>
        <v>0</v>
      </c>
      <c r="S313" s="45">
        <f>SUMIFS('IEA production stats by year'!AB:AB,'IEA production stats by year'!$E:$E,$D313,'IEA production stats by year'!$B:$B,$B313)</f>
        <v>0</v>
      </c>
      <c r="T313" s="45">
        <f>SUMIFS('IEA production stats by year'!AC:AC,'IEA production stats by year'!$E:$E,$D313,'IEA production stats by year'!$B:$B,$B313)</f>
        <v>0</v>
      </c>
      <c r="U313" s="45">
        <f>SUMIFS('IEA production stats by year'!AD:AD,'IEA production stats by year'!$E:$E,$D313,'IEA production stats by year'!$B:$B,$B313)</f>
        <v>0</v>
      </c>
      <c r="V313" s="45">
        <f>SUMIFS('IEA production stats by year'!AE:AE,'IEA production stats by year'!$E:$E,$D313,'IEA production stats by year'!$B:$B,$B313)</f>
        <v>0</v>
      </c>
      <c r="W313" s="45">
        <f>SUMIFS('IEA production stats by year'!AF:AF,'IEA production stats by year'!$E:$E,$D313,'IEA production stats by year'!$B:$B,$B313)</f>
        <v>0</v>
      </c>
      <c r="X313" s="45">
        <f>SUMIFS('IEA production stats by year'!AG:AG,'IEA production stats by year'!$E:$E,$D313,'IEA production stats by year'!$B:$B,$B313)</f>
        <v>0</v>
      </c>
      <c r="Y313" s="45">
        <f>SUMIFS('IEA production stats by year'!AH:AH,'IEA production stats by year'!$E:$E,$D313,'IEA production stats by year'!$B:$B,$B313)</f>
        <v>0</v>
      </c>
      <c r="Z313" s="45">
        <f>SUMIFS('IEA production stats by year'!AI:AI,'IEA production stats by year'!$E:$E,$D313,'IEA production stats by year'!$B:$B,$B313)</f>
        <v>0</v>
      </c>
      <c r="AA313" s="45">
        <f>SUMIFS('IEA production stats by year'!AJ:AJ,'IEA production stats by year'!$E:$E,$D313,'IEA production stats by year'!$B:$B,$B313)</f>
        <v>0</v>
      </c>
      <c r="AB313" s="45">
        <f>SUMIFS('IEA production stats by year'!AK:AK,'IEA production stats by year'!$E:$E,$D313,'IEA production stats by year'!$B:$B,$B313)</f>
        <v>0</v>
      </c>
      <c r="AC313" s="45">
        <f>SUMIFS('IEA production stats by year'!AL:AL,'IEA production stats by year'!$E:$E,$D313,'IEA production stats by year'!$B:$B,$B313)</f>
        <v>0</v>
      </c>
      <c r="AD313" s="45"/>
      <c r="AE313" s="45"/>
      <c r="AF313" s="45"/>
      <c r="AG313" s="45"/>
      <c r="AH313" s="45"/>
      <c r="AI313" s="45"/>
      <c r="AJ313" s="45"/>
      <c r="AK313" s="45"/>
      <c r="AL313" s="45"/>
      <c r="AM313" s="45"/>
      <c r="AN313" s="45"/>
      <c r="AO313" s="45"/>
      <c r="AP313" s="45"/>
      <c r="AQ313" s="45"/>
      <c r="AR313" s="45"/>
      <c r="AS313" s="45"/>
      <c r="AT313" s="45"/>
      <c r="AU313" s="45"/>
      <c r="AV313" s="45"/>
      <c r="AW313" s="45"/>
      <c r="AX313" s="45"/>
      <c r="AY313" s="45"/>
      <c r="AZ313" s="45"/>
      <c r="BA313" s="45"/>
      <c r="BB313" s="45"/>
      <c r="BC313" s="45"/>
      <c r="BD313" s="45"/>
      <c r="BE313" s="45"/>
      <c r="BF313" s="45"/>
      <c r="BG313" s="45"/>
      <c r="BH313" s="45"/>
      <c r="BI313" s="45"/>
      <c r="BJ313" s="45"/>
      <c r="BK313" s="45"/>
      <c r="BL313" s="45"/>
      <c r="BM313" s="45"/>
      <c r="BN313" s="45"/>
      <c r="BO313" s="45"/>
      <c r="BP313" s="45"/>
      <c r="BQ313" s="45"/>
      <c r="BR313" s="45"/>
      <c r="BS313" s="45"/>
      <c r="BT313" s="45"/>
      <c r="BU313" s="45"/>
      <c r="BV313" s="45"/>
      <c r="BW313" s="45"/>
      <c r="BX313" s="45"/>
      <c r="BY313" s="45"/>
      <c r="BZ313" s="45"/>
      <c r="CA313" s="45"/>
      <c r="CB313" s="45"/>
      <c r="CC313" s="45"/>
      <c r="CD313" s="45"/>
      <c r="CE313" s="45"/>
      <c r="CF313" s="45"/>
      <c r="CG313" s="45"/>
      <c r="CH313" s="45"/>
      <c r="CI313" s="45"/>
      <c r="CJ313" s="45"/>
      <c r="CK313" s="45"/>
      <c r="CL313" s="45"/>
      <c r="CM313" s="45"/>
      <c r="CN313" s="45"/>
      <c r="CO313" s="45"/>
      <c r="CP313" s="45"/>
      <c r="CQ313" s="45"/>
    </row>
    <row r="314" spans="1:95" hidden="1" x14ac:dyDescent="0.25">
      <c r="A314" s="5" t="str">
        <f>B314&amp;D314</f>
        <v>ERICHARCOAL</v>
      </c>
      <c r="B314" t="s">
        <v>152</v>
      </c>
      <c r="C314" t="str">
        <f>VLOOKUP($B314,'Lookup codes'!$A:$C,2,FALSE)</f>
        <v>Eritrea</v>
      </c>
      <c r="D314" t="s">
        <v>626</v>
      </c>
      <c r="E314" t="str">
        <f>VLOOKUP(D314,'Lookup codes'!R:S,2,FALSE)</f>
        <v>Charcoal</v>
      </c>
      <c r="F314" t="s">
        <v>794</v>
      </c>
      <c r="G314" t="s">
        <v>528</v>
      </c>
      <c r="H314" s="45">
        <f>SUMIFS('IEA production stats by year'!Q:Q,'IEA production stats by year'!$E:$E,$D314,'IEA production stats by year'!$B:$B,$B314)</f>
        <v>0</v>
      </c>
      <c r="I314" s="45">
        <f>SUMIFS('IEA production stats by year'!R:R,'IEA production stats by year'!$E:$E,$D314,'IEA production stats by year'!$B:$B,$B314)</f>
        <v>0</v>
      </c>
      <c r="J314" s="45">
        <f>SUMIFS('IEA production stats by year'!S:S,'IEA production stats by year'!$E:$E,$D314,'IEA production stats by year'!$B:$B,$B314)</f>
        <v>0</v>
      </c>
      <c r="K314" s="45">
        <f>SUMIFS('IEA production stats by year'!T:T,'IEA production stats by year'!$E:$E,$D314,'IEA production stats by year'!$B:$B,$B314)</f>
        <v>0</v>
      </c>
      <c r="L314" s="45">
        <f>SUMIFS('IEA production stats by year'!U:U,'IEA production stats by year'!$E:$E,$D314,'IEA production stats by year'!$B:$B,$B314)</f>
        <v>0</v>
      </c>
      <c r="M314" s="45">
        <f>SUMIFS('IEA production stats by year'!V:V,'IEA production stats by year'!$E:$E,$D314,'IEA production stats by year'!$B:$B,$B314)</f>
        <v>0</v>
      </c>
      <c r="N314" s="45">
        <f>SUMIFS('IEA production stats by year'!W:W,'IEA production stats by year'!$E:$E,$D314,'IEA production stats by year'!$B:$B,$B314)</f>
        <v>0</v>
      </c>
      <c r="O314" s="45">
        <f>SUMIFS('IEA production stats by year'!X:X,'IEA production stats by year'!$E:$E,$D314,'IEA production stats by year'!$B:$B,$B314)</f>
        <v>0</v>
      </c>
      <c r="P314" s="45">
        <f>SUMIFS('IEA production stats by year'!Y:Y,'IEA production stats by year'!$E:$E,$D314,'IEA production stats by year'!$B:$B,$B314)</f>
        <v>0</v>
      </c>
      <c r="Q314" s="45">
        <f>SUMIFS('IEA production stats by year'!Z:Z,'IEA production stats by year'!$E:$E,$D314,'IEA production stats by year'!$B:$B,$B314)</f>
        <v>0</v>
      </c>
      <c r="R314" s="45">
        <f>SUMIFS('IEA production stats by year'!AA:AA,'IEA production stats by year'!$E:$E,$D314,'IEA production stats by year'!$B:$B,$B314)</f>
        <v>0</v>
      </c>
      <c r="S314" s="45">
        <f>SUMIFS('IEA production stats by year'!AB:AB,'IEA production stats by year'!$E:$E,$D314,'IEA production stats by year'!$B:$B,$B314)</f>
        <v>0</v>
      </c>
      <c r="T314" s="45">
        <f>SUMIFS('IEA production stats by year'!AC:AC,'IEA production stats by year'!$E:$E,$D314,'IEA production stats by year'!$B:$B,$B314)</f>
        <v>0</v>
      </c>
      <c r="U314" s="45">
        <f>SUMIFS('IEA production stats by year'!AD:AD,'IEA production stats by year'!$E:$E,$D314,'IEA production stats by year'!$B:$B,$B314)</f>
        <v>0</v>
      </c>
      <c r="V314" s="45">
        <f>SUMIFS('IEA production stats by year'!AE:AE,'IEA production stats by year'!$E:$E,$D314,'IEA production stats by year'!$B:$B,$B314)</f>
        <v>0</v>
      </c>
      <c r="W314" s="45">
        <f>SUMIFS('IEA production stats by year'!AF:AF,'IEA production stats by year'!$E:$E,$D314,'IEA production stats by year'!$B:$B,$B314)</f>
        <v>0</v>
      </c>
      <c r="X314" s="45">
        <f>SUMIFS('IEA production stats by year'!AG:AG,'IEA production stats by year'!$E:$E,$D314,'IEA production stats by year'!$B:$B,$B314)</f>
        <v>0</v>
      </c>
      <c r="Y314" s="45">
        <f>SUMIFS('IEA production stats by year'!AH:AH,'IEA production stats by year'!$E:$E,$D314,'IEA production stats by year'!$B:$B,$B314)</f>
        <v>0</v>
      </c>
      <c r="Z314" s="45">
        <f>SUMIFS('IEA production stats by year'!AI:AI,'IEA production stats by year'!$E:$E,$D314,'IEA production stats by year'!$B:$B,$B314)</f>
        <v>0</v>
      </c>
      <c r="AA314" s="45">
        <f>SUMIFS('IEA production stats by year'!AJ:AJ,'IEA production stats by year'!$E:$E,$D314,'IEA production stats by year'!$B:$B,$B314)</f>
        <v>0</v>
      </c>
      <c r="AB314" s="45">
        <f>SUMIFS('IEA production stats by year'!AK:AK,'IEA production stats by year'!$E:$E,$D314,'IEA production stats by year'!$B:$B,$B314)</f>
        <v>0</v>
      </c>
      <c r="AC314" s="45">
        <f>SUMIFS('IEA production stats by year'!AL:AL,'IEA production stats by year'!$E:$E,$D314,'IEA production stats by year'!$B:$B,$B314)</f>
        <v>0</v>
      </c>
      <c r="AD314" s="45"/>
      <c r="AE314" s="45"/>
      <c r="AF314" s="45"/>
      <c r="AG314" s="45"/>
      <c r="AH314" s="45"/>
      <c r="AI314" s="45"/>
      <c r="AJ314" s="45"/>
      <c r="AK314" s="45"/>
      <c r="AL314" s="45"/>
      <c r="AM314" s="45"/>
      <c r="AN314" s="45"/>
      <c r="AO314" s="45"/>
      <c r="AP314" s="45"/>
      <c r="AQ314" s="45"/>
      <c r="AR314" s="45"/>
      <c r="AS314" s="45"/>
      <c r="AT314" s="45"/>
      <c r="AU314" s="45"/>
      <c r="AV314" s="45"/>
      <c r="AW314" s="45"/>
      <c r="AX314" s="45"/>
      <c r="AY314" s="45"/>
      <c r="AZ314" s="45"/>
      <c r="BA314" s="45"/>
      <c r="BB314" s="45"/>
      <c r="BC314" s="45"/>
      <c r="BD314" s="45"/>
      <c r="BE314" s="45"/>
      <c r="BF314" s="45"/>
      <c r="BG314" s="45"/>
      <c r="BH314" s="45"/>
      <c r="BI314" s="45"/>
      <c r="BJ314" s="45"/>
      <c r="BK314" s="45"/>
      <c r="BL314" s="45"/>
      <c r="BM314" s="45"/>
      <c r="BN314" s="45"/>
      <c r="BO314" s="45"/>
      <c r="BP314" s="45"/>
      <c r="BQ314" s="45"/>
      <c r="BR314" s="45"/>
      <c r="BS314" s="45"/>
      <c r="BT314" s="45"/>
      <c r="BU314" s="45"/>
      <c r="BV314" s="45"/>
      <c r="BW314" s="45"/>
      <c r="BX314" s="45"/>
      <c r="BY314" s="45"/>
      <c r="BZ314" s="45"/>
      <c r="CA314" s="45"/>
      <c r="CB314" s="45"/>
      <c r="CC314" s="45"/>
      <c r="CD314" s="45"/>
      <c r="CE314" s="45"/>
      <c r="CF314" s="45"/>
      <c r="CG314" s="45"/>
      <c r="CH314" s="45"/>
      <c r="CI314" s="45"/>
      <c r="CJ314" s="45"/>
      <c r="CK314" s="45"/>
      <c r="CL314" s="45"/>
      <c r="CM314" s="45"/>
      <c r="CN314" s="45"/>
      <c r="CO314" s="45"/>
      <c r="CP314" s="45"/>
      <c r="CQ314" s="45"/>
    </row>
    <row r="315" spans="1:95" hidden="1" x14ac:dyDescent="0.25">
      <c r="A315" s="5" t="str">
        <f>B315&amp;D315</f>
        <v>ERIBIOGASOL</v>
      </c>
      <c r="B315" t="s">
        <v>152</v>
      </c>
      <c r="C315" t="str">
        <f>VLOOKUP($B315,'Lookup codes'!$A:$C,2,FALSE)</f>
        <v>Eritrea</v>
      </c>
      <c r="D315" t="s">
        <v>628</v>
      </c>
      <c r="E315" t="str">
        <f>VLOOKUP(D315,'Lookup codes'!R:S,2,FALSE)</f>
        <v>Biogasoline</v>
      </c>
      <c r="F315" t="s">
        <v>794</v>
      </c>
      <c r="G315" t="s">
        <v>528</v>
      </c>
      <c r="H315" s="45">
        <f>SUMIFS('IEA production stats by year'!Q:Q,'IEA production stats by year'!$E:$E,$D315,'IEA production stats by year'!$B:$B,$B315)</f>
        <v>0</v>
      </c>
      <c r="I315" s="45">
        <f>SUMIFS('IEA production stats by year'!R:R,'IEA production stats by year'!$E:$E,$D315,'IEA production stats by year'!$B:$B,$B315)</f>
        <v>0</v>
      </c>
      <c r="J315" s="45">
        <f>SUMIFS('IEA production stats by year'!S:S,'IEA production stats by year'!$E:$E,$D315,'IEA production stats by year'!$B:$B,$B315)</f>
        <v>0</v>
      </c>
      <c r="K315" s="45">
        <f>SUMIFS('IEA production stats by year'!T:T,'IEA production stats by year'!$E:$E,$D315,'IEA production stats by year'!$B:$B,$B315)</f>
        <v>0</v>
      </c>
      <c r="L315" s="45">
        <f>SUMIFS('IEA production stats by year'!U:U,'IEA production stats by year'!$E:$E,$D315,'IEA production stats by year'!$B:$B,$B315)</f>
        <v>0</v>
      </c>
      <c r="M315" s="45">
        <f>SUMIFS('IEA production stats by year'!V:V,'IEA production stats by year'!$E:$E,$D315,'IEA production stats by year'!$B:$B,$B315)</f>
        <v>0</v>
      </c>
      <c r="N315" s="45">
        <f>SUMIFS('IEA production stats by year'!W:W,'IEA production stats by year'!$E:$E,$D315,'IEA production stats by year'!$B:$B,$B315)</f>
        <v>0</v>
      </c>
      <c r="O315" s="45">
        <f>SUMIFS('IEA production stats by year'!X:X,'IEA production stats by year'!$E:$E,$D315,'IEA production stats by year'!$B:$B,$B315)</f>
        <v>0</v>
      </c>
      <c r="P315" s="45">
        <f>SUMIFS('IEA production stats by year'!Y:Y,'IEA production stats by year'!$E:$E,$D315,'IEA production stats by year'!$B:$B,$B315)</f>
        <v>0</v>
      </c>
      <c r="Q315" s="45">
        <f>SUMIFS('IEA production stats by year'!Z:Z,'IEA production stats by year'!$E:$E,$D315,'IEA production stats by year'!$B:$B,$B315)</f>
        <v>0</v>
      </c>
      <c r="R315" s="45">
        <f>SUMIFS('IEA production stats by year'!AA:AA,'IEA production stats by year'!$E:$E,$D315,'IEA production stats by year'!$B:$B,$B315)</f>
        <v>0</v>
      </c>
      <c r="S315" s="45">
        <f>SUMIFS('IEA production stats by year'!AB:AB,'IEA production stats by year'!$E:$E,$D315,'IEA production stats by year'!$B:$B,$B315)</f>
        <v>0</v>
      </c>
      <c r="T315" s="45">
        <f>SUMIFS('IEA production stats by year'!AC:AC,'IEA production stats by year'!$E:$E,$D315,'IEA production stats by year'!$B:$B,$B315)</f>
        <v>0</v>
      </c>
      <c r="U315" s="45">
        <f>SUMIFS('IEA production stats by year'!AD:AD,'IEA production stats by year'!$E:$E,$D315,'IEA production stats by year'!$B:$B,$B315)</f>
        <v>0</v>
      </c>
      <c r="V315" s="45">
        <f>SUMIFS('IEA production stats by year'!AE:AE,'IEA production stats by year'!$E:$E,$D315,'IEA production stats by year'!$B:$B,$B315)</f>
        <v>0</v>
      </c>
      <c r="W315" s="45">
        <f>SUMIFS('IEA production stats by year'!AF:AF,'IEA production stats by year'!$E:$E,$D315,'IEA production stats by year'!$B:$B,$B315)</f>
        <v>0</v>
      </c>
      <c r="X315" s="45">
        <f>SUMIFS('IEA production stats by year'!AG:AG,'IEA production stats by year'!$E:$E,$D315,'IEA production stats by year'!$B:$B,$B315)</f>
        <v>0</v>
      </c>
      <c r="Y315" s="45">
        <f>SUMIFS('IEA production stats by year'!AH:AH,'IEA production stats by year'!$E:$E,$D315,'IEA production stats by year'!$B:$B,$B315)</f>
        <v>0</v>
      </c>
      <c r="Z315" s="45">
        <f>SUMIFS('IEA production stats by year'!AI:AI,'IEA production stats by year'!$E:$E,$D315,'IEA production stats by year'!$B:$B,$B315)</f>
        <v>0</v>
      </c>
      <c r="AA315" s="45">
        <f>SUMIFS('IEA production stats by year'!AJ:AJ,'IEA production stats by year'!$E:$E,$D315,'IEA production stats by year'!$B:$B,$B315)</f>
        <v>0</v>
      </c>
      <c r="AB315" s="45">
        <f>SUMIFS('IEA production stats by year'!AK:AK,'IEA production stats by year'!$E:$E,$D315,'IEA production stats by year'!$B:$B,$B315)</f>
        <v>0</v>
      </c>
      <c r="AC315" s="45">
        <f>SUMIFS('IEA production stats by year'!AL:AL,'IEA production stats by year'!$E:$E,$D315,'IEA production stats by year'!$B:$B,$B315)</f>
        <v>0</v>
      </c>
      <c r="AD315" s="45"/>
      <c r="AE315" s="45"/>
      <c r="AF315" s="45"/>
      <c r="AG315" s="45"/>
      <c r="AH315" s="45"/>
      <c r="AI315" s="45"/>
      <c r="AJ315" s="45"/>
      <c r="AK315" s="45"/>
      <c r="AL315" s="45"/>
      <c r="AM315" s="45"/>
      <c r="AN315" s="45"/>
      <c r="AO315" s="45"/>
      <c r="AP315" s="45"/>
      <c r="AQ315" s="45"/>
      <c r="AR315" s="45"/>
      <c r="AS315" s="45"/>
      <c r="AT315" s="45"/>
      <c r="AU315" s="45"/>
      <c r="AV315" s="45"/>
      <c r="AW315" s="45"/>
      <c r="AX315" s="45"/>
      <c r="AY315" s="45"/>
      <c r="AZ315" s="45"/>
      <c r="BA315" s="45"/>
      <c r="BB315" s="45"/>
      <c r="BC315" s="45"/>
      <c r="BD315" s="45"/>
      <c r="BE315" s="45"/>
      <c r="BF315" s="45"/>
      <c r="BG315" s="45"/>
      <c r="BH315" s="45"/>
      <c r="BI315" s="45"/>
      <c r="BJ315" s="45"/>
      <c r="BK315" s="45"/>
      <c r="BL315" s="45"/>
      <c r="BM315" s="45"/>
      <c r="BN315" s="45"/>
      <c r="BO315" s="45"/>
      <c r="BP315" s="45"/>
      <c r="BQ315" s="45"/>
      <c r="BR315" s="45"/>
      <c r="BS315" s="45"/>
      <c r="BT315" s="45"/>
      <c r="BU315" s="45"/>
      <c r="BV315" s="45"/>
      <c r="BW315" s="45"/>
      <c r="BX315" s="45"/>
      <c r="BY315" s="45"/>
      <c r="BZ315" s="45"/>
      <c r="CA315" s="45"/>
      <c r="CB315" s="45"/>
      <c r="CC315" s="45"/>
      <c r="CD315" s="45"/>
      <c r="CE315" s="45"/>
      <c r="CF315" s="45"/>
      <c r="CG315" s="45"/>
      <c r="CH315" s="45"/>
      <c r="CI315" s="45"/>
      <c r="CJ315" s="45"/>
      <c r="CK315" s="45"/>
      <c r="CL315" s="45"/>
      <c r="CM315" s="45"/>
      <c r="CN315" s="45"/>
      <c r="CO315" s="45"/>
      <c r="CP315" s="45"/>
      <c r="CQ315" s="45"/>
    </row>
    <row r="316" spans="1:95" hidden="1" x14ac:dyDescent="0.25">
      <c r="A316" s="5" t="str">
        <f>B316&amp;D316</f>
        <v>ERIBIODIESEL</v>
      </c>
      <c r="B316" t="s">
        <v>152</v>
      </c>
      <c r="C316" t="str">
        <f>VLOOKUP($B316,'Lookup codes'!$A:$C,2,FALSE)</f>
        <v>Eritrea</v>
      </c>
      <c r="D316" t="s">
        <v>630</v>
      </c>
      <c r="E316" t="str">
        <f>VLOOKUP(D316,'Lookup codes'!R:S,2,FALSE)</f>
        <v>Biodiesel</v>
      </c>
      <c r="F316" t="s">
        <v>794</v>
      </c>
      <c r="G316" t="s">
        <v>528</v>
      </c>
      <c r="H316" s="45">
        <f>SUMIFS('IEA production stats by year'!Q:Q,'IEA production stats by year'!$E:$E,$D316,'IEA production stats by year'!$B:$B,$B316)</f>
        <v>0</v>
      </c>
      <c r="I316" s="45">
        <f>SUMIFS('IEA production stats by year'!R:R,'IEA production stats by year'!$E:$E,$D316,'IEA production stats by year'!$B:$B,$B316)</f>
        <v>0</v>
      </c>
      <c r="J316" s="45">
        <f>SUMIFS('IEA production stats by year'!S:S,'IEA production stats by year'!$E:$E,$D316,'IEA production stats by year'!$B:$B,$B316)</f>
        <v>0</v>
      </c>
      <c r="K316" s="45">
        <f>SUMIFS('IEA production stats by year'!T:T,'IEA production stats by year'!$E:$E,$D316,'IEA production stats by year'!$B:$B,$B316)</f>
        <v>0</v>
      </c>
      <c r="L316" s="45">
        <f>SUMIFS('IEA production stats by year'!U:U,'IEA production stats by year'!$E:$E,$D316,'IEA production stats by year'!$B:$B,$B316)</f>
        <v>0</v>
      </c>
      <c r="M316" s="45">
        <f>SUMIFS('IEA production stats by year'!V:V,'IEA production stats by year'!$E:$E,$D316,'IEA production stats by year'!$B:$B,$B316)</f>
        <v>0</v>
      </c>
      <c r="N316" s="45">
        <f>SUMIFS('IEA production stats by year'!W:W,'IEA production stats by year'!$E:$E,$D316,'IEA production stats by year'!$B:$B,$B316)</f>
        <v>0</v>
      </c>
      <c r="O316" s="45">
        <f>SUMIFS('IEA production stats by year'!X:X,'IEA production stats by year'!$E:$E,$D316,'IEA production stats by year'!$B:$B,$B316)</f>
        <v>0</v>
      </c>
      <c r="P316" s="45">
        <f>SUMIFS('IEA production stats by year'!Y:Y,'IEA production stats by year'!$E:$E,$D316,'IEA production stats by year'!$B:$B,$B316)</f>
        <v>0</v>
      </c>
      <c r="Q316" s="45">
        <f>SUMIFS('IEA production stats by year'!Z:Z,'IEA production stats by year'!$E:$E,$D316,'IEA production stats by year'!$B:$B,$B316)</f>
        <v>0</v>
      </c>
      <c r="R316" s="45">
        <f>SUMIFS('IEA production stats by year'!AA:AA,'IEA production stats by year'!$E:$E,$D316,'IEA production stats by year'!$B:$B,$B316)</f>
        <v>0</v>
      </c>
      <c r="S316" s="45">
        <f>SUMIFS('IEA production stats by year'!AB:AB,'IEA production stats by year'!$E:$E,$D316,'IEA production stats by year'!$B:$B,$B316)</f>
        <v>0</v>
      </c>
      <c r="T316" s="45">
        <f>SUMIFS('IEA production stats by year'!AC:AC,'IEA production stats by year'!$E:$E,$D316,'IEA production stats by year'!$B:$B,$B316)</f>
        <v>0</v>
      </c>
      <c r="U316" s="45">
        <f>SUMIFS('IEA production stats by year'!AD:AD,'IEA production stats by year'!$E:$E,$D316,'IEA production stats by year'!$B:$B,$B316)</f>
        <v>0</v>
      </c>
      <c r="V316" s="45">
        <f>SUMIFS('IEA production stats by year'!AE:AE,'IEA production stats by year'!$E:$E,$D316,'IEA production stats by year'!$B:$B,$B316)</f>
        <v>0</v>
      </c>
      <c r="W316" s="45">
        <f>SUMIFS('IEA production stats by year'!AF:AF,'IEA production stats by year'!$E:$E,$D316,'IEA production stats by year'!$B:$B,$B316)</f>
        <v>0</v>
      </c>
      <c r="X316" s="45">
        <f>SUMIFS('IEA production stats by year'!AG:AG,'IEA production stats by year'!$E:$E,$D316,'IEA production stats by year'!$B:$B,$B316)</f>
        <v>0</v>
      </c>
      <c r="Y316" s="45">
        <f>SUMIFS('IEA production stats by year'!AH:AH,'IEA production stats by year'!$E:$E,$D316,'IEA production stats by year'!$B:$B,$B316)</f>
        <v>0</v>
      </c>
      <c r="Z316" s="45">
        <f>SUMIFS('IEA production stats by year'!AI:AI,'IEA production stats by year'!$E:$E,$D316,'IEA production stats by year'!$B:$B,$B316)</f>
        <v>0</v>
      </c>
      <c r="AA316" s="45">
        <f>SUMIFS('IEA production stats by year'!AJ:AJ,'IEA production stats by year'!$E:$E,$D316,'IEA production stats by year'!$B:$B,$B316)</f>
        <v>0</v>
      </c>
      <c r="AB316" s="45">
        <f>SUMIFS('IEA production stats by year'!AK:AK,'IEA production stats by year'!$E:$E,$D316,'IEA production stats by year'!$B:$B,$B316)</f>
        <v>0</v>
      </c>
      <c r="AC316" s="45">
        <f>SUMIFS('IEA production stats by year'!AL:AL,'IEA production stats by year'!$E:$E,$D316,'IEA production stats by year'!$B:$B,$B316)</f>
        <v>0</v>
      </c>
      <c r="AD316" s="45"/>
      <c r="AE316" s="45"/>
      <c r="AF316" s="45"/>
      <c r="AG316" s="45"/>
      <c r="AH316" s="45"/>
      <c r="AI316" s="45"/>
      <c r="AJ316" s="45"/>
      <c r="AK316" s="45"/>
      <c r="AL316" s="45"/>
      <c r="AM316" s="45"/>
      <c r="AN316" s="45"/>
      <c r="AO316" s="45"/>
      <c r="AP316" s="45"/>
      <c r="AQ316" s="45"/>
      <c r="AR316" s="45"/>
      <c r="AS316" s="45"/>
      <c r="AT316" s="45"/>
      <c r="AU316" s="45"/>
      <c r="AV316" s="45"/>
      <c r="AW316" s="45"/>
      <c r="AX316" s="45"/>
      <c r="AY316" s="45"/>
      <c r="AZ316" s="45"/>
      <c r="BA316" s="45"/>
      <c r="BB316" s="45"/>
      <c r="BC316" s="45"/>
      <c r="BD316" s="45"/>
      <c r="BE316" s="45"/>
      <c r="BF316" s="45"/>
      <c r="BG316" s="45"/>
      <c r="BH316" s="45"/>
      <c r="BI316" s="45"/>
      <c r="BJ316" s="45"/>
      <c r="BK316" s="45"/>
      <c r="BL316" s="45"/>
      <c r="BM316" s="45"/>
      <c r="BN316" s="45"/>
      <c r="BO316" s="45"/>
      <c r="BP316" s="45"/>
      <c r="BQ316" s="45"/>
      <c r="BR316" s="45"/>
      <c r="BS316" s="45"/>
      <c r="BT316" s="45"/>
      <c r="BU316" s="45"/>
      <c r="BV316" s="45"/>
      <c r="BW316" s="45"/>
      <c r="BX316" s="45"/>
      <c r="BY316" s="45"/>
      <c r="BZ316" s="45"/>
      <c r="CA316" s="45"/>
      <c r="CB316" s="45"/>
      <c r="CC316" s="45"/>
      <c r="CD316" s="45"/>
      <c r="CE316" s="45"/>
      <c r="CF316" s="45"/>
      <c r="CG316" s="45"/>
      <c r="CH316" s="45"/>
      <c r="CI316" s="45"/>
      <c r="CJ316" s="45"/>
      <c r="CK316" s="45"/>
      <c r="CL316" s="45"/>
      <c r="CM316" s="45"/>
      <c r="CN316" s="45"/>
      <c r="CO316" s="45"/>
      <c r="CP316" s="45"/>
      <c r="CQ316" s="45"/>
    </row>
    <row r="317" spans="1:95" hidden="1" x14ac:dyDescent="0.25">
      <c r="A317" s="5" t="str">
        <f>B317&amp;D317</f>
        <v>ERIOBIOLIQ</v>
      </c>
      <c r="B317" t="s">
        <v>152</v>
      </c>
      <c r="C317" t="str">
        <f>VLOOKUP($B317,'Lookup codes'!$A:$C,2,FALSE)</f>
        <v>Eritrea</v>
      </c>
      <c r="D317" t="s">
        <v>632</v>
      </c>
      <c r="E317" t="str">
        <f>VLOOKUP(D317,'Lookup codes'!R:S,2,FALSE)</f>
        <v>Other Liquid Biofuels</v>
      </c>
      <c r="F317" t="s">
        <v>794</v>
      </c>
      <c r="G317" t="s">
        <v>528</v>
      </c>
      <c r="H317" s="45">
        <f>SUMIFS('IEA production stats by year'!Q:Q,'IEA production stats by year'!$E:$E,$D317,'IEA production stats by year'!$B:$B,$B317)</f>
        <v>0</v>
      </c>
      <c r="I317" s="45">
        <f>SUMIFS('IEA production stats by year'!R:R,'IEA production stats by year'!$E:$E,$D317,'IEA production stats by year'!$B:$B,$B317)</f>
        <v>0</v>
      </c>
      <c r="J317" s="45">
        <f>SUMIFS('IEA production stats by year'!S:S,'IEA production stats by year'!$E:$E,$D317,'IEA production stats by year'!$B:$B,$B317)</f>
        <v>0</v>
      </c>
      <c r="K317" s="45">
        <f>SUMIFS('IEA production stats by year'!T:T,'IEA production stats by year'!$E:$E,$D317,'IEA production stats by year'!$B:$B,$B317)</f>
        <v>0</v>
      </c>
      <c r="L317" s="45">
        <f>SUMIFS('IEA production stats by year'!U:U,'IEA production stats by year'!$E:$E,$D317,'IEA production stats by year'!$B:$B,$B317)</f>
        <v>0</v>
      </c>
      <c r="M317" s="45">
        <f>SUMIFS('IEA production stats by year'!V:V,'IEA production stats by year'!$E:$E,$D317,'IEA production stats by year'!$B:$B,$B317)</f>
        <v>0</v>
      </c>
      <c r="N317" s="45">
        <f>SUMIFS('IEA production stats by year'!W:W,'IEA production stats by year'!$E:$E,$D317,'IEA production stats by year'!$B:$B,$B317)</f>
        <v>0</v>
      </c>
      <c r="O317" s="45">
        <f>SUMIFS('IEA production stats by year'!X:X,'IEA production stats by year'!$E:$E,$D317,'IEA production stats by year'!$B:$B,$B317)</f>
        <v>0</v>
      </c>
      <c r="P317" s="45">
        <f>SUMIFS('IEA production stats by year'!Y:Y,'IEA production stats by year'!$E:$E,$D317,'IEA production stats by year'!$B:$B,$B317)</f>
        <v>0</v>
      </c>
      <c r="Q317" s="45">
        <f>SUMIFS('IEA production stats by year'!Z:Z,'IEA production stats by year'!$E:$E,$D317,'IEA production stats by year'!$B:$B,$B317)</f>
        <v>0</v>
      </c>
      <c r="R317" s="45">
        <f>SUMIFS('IEA production stats by year'!AA:AA,'IEA production stats by year'!$E:$E,$D317,'IEA production stats by year'!$B:$B,$B317)</f>
        <v>0</v>
      </c>
      <c r="S317" s="45">
        <f>SUMIFS('IEA production stats by year'!AB:AB,'IEA production stats by year'!$E:$E,$D317,'IEA production stats by year'!$B:$B,$B317)</f>
        <v>0</v>
      </c>
      <c r="T317" s="45">
        <f>SUMIFS('IEA production stats by year'!AC:AC,'IEA production stats by year'!$E:$E,$D317,'IEA production stats by year'!$B:$B,$B317)</f>
        <v>0</v>
      </c>
      <c r="U317" s="45">
        <f>SUMIFS('IEA production stats by year'!AD:AD,'IEA production stats by year'!$E:$E,$D317,'IEA production stats by year'!$B:$B,$B317)</f>
        <v>0</v>
      </c>
      <c r="V317" s="45">
        <f>SUMIFS('IEA production stats by year'!AE:AE,'IEA production stats by year'!$E:$E,$D317,'IEA production stats by year'!$B:$B,$B317)</f>
        <v>0</v>
      </c>
      <c r="W317" s="45">
        <f>SUMIFS('IEA production stats by year'!AF:AF,'IEA production stats by year'!$E:$E,$D317,'IEA production stats by year'!$B:$B,$B317)</f>
        <v>0</v>
      </c>
      <c r="X317" s="45">
        <f>SUMIFS('IEA production stats by year'!AG:AG,'IEA production stats by year'!$E:$E,$D317,'IEA production stats by year'!$B:$B,$B317)</f>
        <v>0</v>
      </c>
      <c r="Y317" s="45">
        <f>SUMIFS('IEA production stats by year'!AH:AH,'IEA production stats by year'!$E:$E,$D317,'IEA production stats by year'!$B:$B,$B317)</f>
        <v>0</v>
      </c>
      <c r="Z317" s="45">
        <f>SUMIFS('IEA production stats by year'!AI:AI,'IEA production stats by year'!$E:$E,$D317,'IEA production stats by year'!$B:$B,$B317)</f>
        <v>0</v>
      </c>
      <c r="AA317" s="45">
        <f>SUMIFS('IEA production stats by year'!AJ:AJ,'IEA production stats by year'!$E:$E,$D317,'IEA production stats by year'!$B:$B,$B317)</f>
        <v>0</v>
      </c>
      <c r="AB317" s="45">
        <f>SUMIFS('IEA production stats by year'!AK:AK,'IEA production stats by year'!$E:$E,$D317,'IEA production stats by year'!$B:$B,$B317)</f>
        <v>0</v>
      </c>
      <c r="AC317" s="45">
        <f>SUMIFS('IEA production stats by year'!AL:AL,'IEA production stats by year'!$E:$E,$D317,'IEA production stats by year'!$B:$B,$B317)</f>
        <v>0</v>
      </c>
      <c r="AD317" s="45"/>
      <c r="AE317" s="45"/>
      <c r="AF317" s="45"/>
      <c r="AG317" s="45"/>
      <c r="AH317" s="45"/>
      <c r="AI317" s="45"/>
      <c r="AJ317" s="45"/>
      <c r="AK317" s="45"/>
      <c r="AL317" s="45"/>
      <c r="AM317" s="45"/>
      <c r="AN317" s="45"/>
      <c r="AO317" s="45"/>
      <c r="AP317" s="45"/>
      <c r="AQ317" s="45"/>
      <c r="AR317" s="45"/>
      <c r="AS317" s="45"/>
      <c r="AT317" s="45"/>
      <c r="AU317" s="45"/>
      <c r="AV317" s="45"/>
      <c r="AW317" s="45"/>
      <c r="AX317" s="45"/>
      <c r="AY317" s="45"/>
      <c r="AZ317" s="45"/>
      <c r="BA317" s="45"/>
      <c r="BB317" s="45"/>
      <c r="BC317" s="45"/>
      <c r="BD317" s="45"/>
      <c r="BE317" s="45"/>
      <c r="BF317" s="45"/>
      <c r="BG317" s="45"/>
      <c r="BH317" s="45"/>
      <c r="BI317" s="45"/>
      <c r="BJ317" s="45"/>
      <c r="BK317" s="45"/>
      <c r="BL317" s="45"/>
      <c r="BM317" s="45"/>
      <c r="BN317" s="45"/>
      <c r="BO317" s="45"/>
      <c r="BP317" s="45"/>
      <c r="BQ317" s="45"/>
      <c r="BR317" s="45"/>
      <c r="BS317" s="45"/>
      <c r="BT317" s="45"/>
      <c r="BU317" s="45"/>
      <c r="BV317" s="45"/>
      <c r="BW317" s="45"/>
      <c r="BX317" s="45"/>
      <c r="BY317" s="45"/>
      <c r="BZ317" s="45"/>
      <c r="CA317" s="45"/>
      <c r="CB317" s="45"/>
      <c r="CC317" s="45"/>
      <c r="CD317" s="45"/>
      <c r="CE317" s="45"/>
      <c r="CF317" s="45"/>
      <c r="CG317" s="45"/>
      <c r="CH317" s="45"/>
      <c r="CI317" s="45"/>
      <c r="CJ317" s="45"/>
      <c r="CK317" s="45"/>
      <c r="CL317" s="45"/>
      <c r="CM317" s="45"/>
      <c r="CN317" s="45"/>
      <c r="CO317" s="45"/>
      <c r="CP317" s="45"/>
      <c r="CQ317" s="45"/>
    </row>
    <row r="318" spans="1:95" hidden="1" x14ac:dyDescent="0.25">
      <c r="A318" s="5" t="str">
        <f>B318&amp;D318</f>
        <v>ERIPRIMSBIO</v>
      </c>
      <c r="B318" t="s">
        <v>152</v>
      </c>
      <c r="C318" t="str">
        <f>VLOOKUP($B318,'Lookup codes'!$A:$C,2,FALSE)</f>
        <v>Eritrea</v>
      </c>
      <c r="D318" t="s">
        <v>634</v>
      </c>
      <c r="E318" t="str">
        <f>VLOOKUP(D318,'Lookup codes'!R:S,2,FALSE)</f>
        <v>Solid Biofuel excluding charcoal</v>
      </c>
      <c r="F318" t="s">
        <v>794</v>
      </c>
      <c r="G318" t="s">
        <v>528</v>
      </c>
      <c r="H318" s="45">
        <f>SUMIFS('IEA production stats by year'!Q:Q,'IEA production stats by year'!$E:$E,$D318,'IEA production stats by year'!$B:$B,$B318)</f>
        <v>21261.0016</v>
      </c>
      <c r="I318" s="45">
        <f>SUMIFS('IEA production stats by year'!R:R,'IEA production stats by year'!$E:$E,$D318,'IEA production stats by year'!$B:$B,$B318)</f>
        <v>22243.999500000002</v>
      </c>
      <c r="J318" s="45">
        <f>SUMIFS('IEA production stats by year'!S:S,'IEA production stats by year'!$E:$E,$D318,'IEA production stats by year'!$B:$B,$B318)</f>
        <v>22922.001499999998</v>
      </c>
      <c r="K318" s="45">
        <f>SUMIFS('IEA production stats by year'!T:T,'IEA production stats by year'!$E:$E,$D318,'IEA production stats by year'!$B:$B,$B318)</f>
        <v>23601</v>
      </c>
      <c r="L318" s="45">
        <f>SUMIFS('IEA production stats by year'!U:U,'IEA production stats by year'!$E:$E,$D318,'IEA production stats by year'!$B:$B,$B318)</f>
        <v>20167.999800000001</v>
      </c>
      <c r="M318" s="45">
        <f>SUMIFS('IEA production stats by year'!V:V,'IEA production stats by year'!$E:$E,$D318,'IEA production stats by year'!$B:$B,$B318)</f>
        <v>20924.9984</v>
      </c>
      <c r="N318" s="45">
        <f>SUMIFS('IEA production stats by year'!W:W,'IEA production stats by year'!$E:$E,$D318,'IEA production stats by year'!$B:$B,$B318)</f>
        <v>21544</v>
      </c>
      <c r="O318" s="45">
        <f>SUMIFS('IEA production stats by year'!X:X,'IEA production stats by year'!$E:$E,$D318,'IEA production stats by year'!$B:$B,$B318)</f>
        <v>22183.002</v>
      </c>
      <c r="P318" s="45">
        <f>SUMIFS('IEA production stats by year'!Y:Y,'IEA production stats by year'!$E:$E,$D318,'IEA production stats by year'!$B:$B,$B318)</f>
        <v>22839.998800000001</v>
      </c>
      <c r="Q318" s="45">
        <f>SUMIFS('IEA production stats by year'!Z:Z,'IEA production stats by year'!$E:$E,$D318,'IEA production stats by year'!$B:$B,$B318)</f>
        <v>23506.997899999998</v>
      </c>
      <c r="R318" s="45">
        <f>SUMIFS('IEA production stats by year'!AA:AA,'IEA production stats by year'!$E:$E,$D318,'IEA production stats by year'!$B:$B,$B318)</f>
        <v>24320.999800000001</v>
      </c>
      <c r="S318" s="45">
        <f>SUMIFS('IEA production stats by year'!AB:AB,'IEA production stats by year'!$E:$E,$D318,'IEA production stats by year'!$B:$B,$B318)</f>
        <v>25128.0013</v>
      </c>
      <c r="T318" s="45">
        <f>SUMIFS('IEA production stats by year'!AC:AC,'IEA production stats by year'!$E:$E,$D318,'IEA production stats by year'!$B:$B,$B318)</f>
        <v>25939.001199999999</v>
      </c>
      <c r="U318" s="45">
        <f>SUMIFS('IEA production stats by year'!AD:AD,'IEA production stats by year'!$E:$E,$D318,'IEA production stats by year'!$B:$B,$B318)</f>
        <v>26779.999500000002</v>
      </c>
      <c r="V318" s="45">
        <f>SUMIFS('IEA production stats by year'!AE:AE,'IEA production stats by year'!$E:$E,$D318,'IEA production stats by year'!$B:$B,$B318)</f>
        <v>27622.999199999998</v>
      </c>
      <c r="W318" s="45">
        <f>SUMIFS('IEA production stats by year'!AF:AF,'IEA production stats by year'!$E:$E,$D318,'IEA production stats by year'!$B:$B,$B318)</f>
        <v>28479.999400000001</v>
      </c>
      <c r="X318" s="45">
        <f>SUMIFS('IEA production stats by year'!AG:AG,'IEA production stats by year'!$E:$E,$D318,'IEA production stats by year'!$B:$B,$B318)</f>
        <v>29357.000100000001</v>
      </c>
      <c r="Y318" s="45">
        <f>SUMIFS('IEA production stats by year'!AH:AH,'IEA production stats by year'!$E:$E,$D318,'IEA production stats by year'!$B:$B,$B318)</f>
        <v>29675.012599999998</v>
      </c>
      <c r="Z318" s="45">
        <f>SUMIFS('IEA production stats by year'!AI:AI,'IEA production stats by year'!$E:$E,$D318,'IEA production stats by year'!$B:$B,$B318)</f>
        <v>30018.920600000001</v>
      </c>
      <c r="AA318" s="45">
        <f>SUMIFS('IEA production stats by year'!AJ:AJ,'IEA production stats by year'!$E:$E,$D318,'IEA production stats by year'!$B:$B,$B318)</f>
        <v>30411.026999999998</v>
      </c>
      <c r="AB318" s="45">
        <f>SUMIFS('IEA production stats by year'!AK:AK,'IEA production stats by year'!$E:$E,$D318,'IEA production stats by year'!$B:$B,$B318)</f>
        <v>30836.870599999998</v>
      </c>
      <c r="AC318" s="45">
        <f>SUMIFS('IEA production stats by year'!AL:AL,'IEA production stats by year'!$E:$E,$D318,'IEA production stats by year'!$B:$B,$B318)</f>
        <v>0</v>
      </c>
      <c r="AD318" s="45"/>
      <c r="AE318" s="45"/>
      <c r="AF318" s="45"/>
      <c r="AG318" s="45"/>
      <c r="AH318" s="45"/>
      <c r="AI318" s="45"/>
      <c r="AJ318" s="45"/>
      <c r="AK318" s="45"/>
      <c r="AL318" s="45"/>
      <c r="AM318" s="45"/>
      <c r="AN318" s="45"/>
      <c r="AO318" s="45"/>
      <c r="AP318" s="45"/>
      <c r="AQ318" s="45"/>
      <c r="AR318" s="45"/>
      <c r="AS318" s="45"/>
      <c r="AT318" s="45"/>
      <c r="AU318" s="45"/>
      <c r="AV318" s="45"/>
      <c r="AW318" s="45"/>
      <c r="AX318" s="45"/>
      <c r="AY318" s="45"/>
      <c r="AZ318" s="45"/>
      <c r="BA318" s="45"/>
      <c r="BB318" s="45"/>
      <c r="BC318" s="45"/>
      <c r="BD318" s="45"/>
      <c r="BE318" s="45"/>
      <c r="BF318" s="45"/>
      <c r="BG318" s="45"/>
      <c r="BH318" s="45"/>
      <c r="BI318" s="45"/>
      <c r="BJ318" s="45"/>
      <c r="BK318" s="45"/>
      <c r="BL318" s="45"/>
      <c r="BM318" s="45"/>
      <c r="BN318" s="45"/>
      <c r="BO318" s="45"/>
      <c r="BP318" s="45"/>
      <c r="BQ318" s="45"/>
      <c r="BR318" s="45"/>
      <c r="BS318" s="45"/>
      <c r="BT318" s="45"/>
      <c r="BU318" s="45"/>
      <c r="BV318" s="45"/>
      <c r="BW318" s="45"/>
      <c r="BX318" s="45"/>
      <c r="BY318" s="45"/>
      <c r="BZ318" s="45"/>
      <c r="CA318" s="45"/>
      <c r="CB318" s="45"/>
      <c r="CC318" s="45"/>
      <c r="CD318" s="45"/>
      <c r="CE318" s="45"/>
      <c r="CF318" s="45"/>
      <c r="CG318" s="45"/>
      <c r="CH318" s="45"/>
      <c r="CI318" s="45"/>
      <c r="CJ318" s="45"/>
      <c r="CK318" s="45"/>
      <c r="CL318" s="45"/>
      <c r="CM318" s="45"/>
      <c r="CN318" s="45"/>
      <c r="CO318" s="45"/>
      <c r="CP318" s="45"/>
      <c r="CQ318" s="45"/>
    </row>
    <row r="319" spans="1:95" hidden="1" x14ac:dyDescent="0.25">
      <c r="A319" s="5" t="str">
        <f>B319&amp;D319</f>
        <v>ERIBIOGASES</v>
      </c>
      <c r="B319" t="s">
        <v>152</v>
      </c>
      <c r="C319" t="str">
        <f>VLOOKUP($B319,'Lookup codes'!$A:$C,2,FALSE)</f>
        <v>Eritrea</v>
      </c>
      <c r="D319" t="s">
        <v>636</v>
      </c>
      <c r="E319" t="str">
        <f>VLOOKUP(D319,'Lookup codes'!R:S,2,FALSE)</f>
        <v>Biogases</v>
      </c>
      <c r="F319" t="s">
        <v>794</v>
      </c>
      <c r="G319" t="s">
        <v>528</v>
      </c>
      <c r="H319" s="45">
        <f>SUMIFS('IEA production stats by year'!Q:Q,'IEA production stats by year'!$E:$E,$D319,'IEA production stats by year'!$B:$B,$B319)</f>
        <v>0</v>
      </c>
      <c r="I319" s="45">
        <f>SUMIFS('IEA production stats by year'!R:R,'IEA production stats by year'!$E:$E,$D319,'IEA production stats by year'!$B:$B,$B319)</f>
        <v>0</v>
      </c>
      <c r="J319" s="45">
        <f>SUMIFS('IEA production stats by year'!S:S,'IEA production stats by year'!$E:$E,$D319,'IEA production stats by year'!$B:$B,$B319)</f>
        <v>0</v>
      </c>
      <c r="K319" s="45">
        <f>SUMIFS('IEA production stats by year'!T:T,'IEA production stats by year'!$E:$E,$D319,'IEA production stats by year'!$B:$B,$B319)</f>
        <v>0</v>
      </c>
      <c r="L319" s="45">
        <f>SUMIFS('IEA production stats by year'!U:U,'IEA production stats by year'!$E:$E,$D319,'IEA production stats by year'!$B:$B,$B319)</f>
        <v>0</v>
      </c>
      <c r="M319" s="45">
        <f>SUMIFS('IEA production stats by year'!V:V,'IEA production stats by year'!$E:$E,$D319,'IEA production stats by year'!$B:$B,$B319)</f>
        <v>0</v>
      </c>
      <c r="N319" s="45">
        <f>SUMIFS('IEA production stats by year'!W:W,'IEA production stats by year'!$E:$E,$D319,'IEA production stats by year'!$B:$B,$B319)</f>
        <v>0</v>
      </c>
      <c r="O319" s="45">
        <f>SUMIFS('IEA production stats by year'!X:X,'IEA production stats by year'!$E:$E,$D319,'IEA production stats by year'!$B:$B,$B319)</f>
        <v>0</v>
      </c>
      <c r="P319" s="45">
        <f>SUMIFS('IEA production stats by year'!Y:Y,'IEA production stats by year'!$E:$E,$D319,'IEA production stats by year'!$B:$B,$B319)</f>
        <v>0</v>
      </c>
      <c r="Q319" s="45">
        <f>SUMIFS('IEA production stats by year'!Z:Z,'IEA production stats by year'!$E:$E,$D319,'IEA production stats by year'!$B:$B,$B319)</f>
        <v>0</v>
      </c>
      <c r="R319" s="45">
        <f>SUMIFS('IEA production stats by year'!AA:AA,'IEA production stats by year'!$E:$E,$D319,'IEA production stats by year'!$B:$B,$B319)</f>
        <v>0</v>
      </c>
      <c r="S319" s="45">
        <f>SUMIFS('IEA production stats by year'!AB:AB,'IEA production stats by year'!$E:$E,$D319,'IEA production stats by year'!$B:$B,$B319)</f>
        <v>0</v>
      </c>
      <c r="T319" s="45">
        <f>SUMIFS('IEA production stats by year'!AC:AC,'IEA production stats by year'!$E:$E,$D319,'IEA production stats by year'!$B:$B,$B319)</f>
        <v>0</v>
      </c>
      <c r="U319" s="45">
        <f>SUMIFS('IEA production stats by year'!AD:AD,'IEA production stats by year'!$E:$E,$D319,'IEA production stats by year'!$B:$B,$B319)</f>
        <v>0</v>
      </c>
      <c r="V319" s="45">
        <f>SUMIFS('IEA production stats by year'!AE:AE,'IEA production stats by year'!$E:$E,$D319,'IEA production stats by year'!$B:$B,$B319)</f>
        <v>0</v>
      </c>
      <c r="W319" s="45">
        <f>SUMIFS('IEA production stats by year'!AF:AF,'IEA production stats by year'!$E:$E,$D319,'IEA production stats by year'!$B:$B,$B319)</f>
        <v>0</v>
      </c>
      <c r="X319" s="45">
        <f>SUMIFS('IEA production stats by year'!AG:AG,'IEA production stats by year'!$E:$E,$D319,'IEA production stats by year'!$B:$B,$B319)</f>
        <v>0</v>
      </c>
      <c r="Y319" s="45">
        <f>SUMIFS('IEA production stats by year'!AH:AH,'IEA production stats by year'!$E:$E,$D319,'IEA production stats by year'!$B:$B,$B319)</f>
        <v>0</v>
      </c>
      <c r="Z319" s="45">
        <f>SUMIFS('IEA production stats by year'!AI:AI,'IEA production stats by year'!$E:$E,$D319,'IEA production stats by year'!$B:$B,$B319)</f>
        <v>0</v>
      </c>
      <c r="AA319" s="45">
        <f>SUMIFS('IEA production stats by year'!AJ:AJ,'IEA production stats by year'!$E:$E,$D319,'IEA production stats by year'!$B:$B,$B319)</f>
        <v>0</v>
      </c>
      <c r="AB319" s="45">
        <f>SUMIFS('IEA production stats by year'!AK:AK,'IEA production stats by year'!$E:$E,$D319,'IEA production stats by year'!$B:$B,$B319)</f>
        <v>0</v>
      </c>
      <c r="AC319" s="45">
        <f>SUMIFS('IEA production stats by year'!AL:AL,'IEA production stats by year'!$E:$E,$D319,'IEA production stats by year'!$B:$B,$B319)</f>
        <v>0</v>
      </c>
      <c r="AD319" s="45"/>
      <c r="AE319" s="45"/>
      <c r="AF319" s="45"/>
      <c r="AG319" s="45"/>
      <c r="AH319" s="45"/>
      <c r="AI319" s="45"/>
      <c r="AJ319" s="45"/>
      <c r="AK319" s="45"/>
      <c r="AL319" s="45"/>
      <c r="AM319" s="45"/>
      <c r="AN319" s="45"/>
      <c r="AO319" s="45"/>
      <c r="AP319" s="45"/>
      <c r="AQ319" s="45"/>
      <c r="AR319" s="45"/>
      <c r="AS319" s="45"/>
      <c r="AT319" s="45"/>
      <c r="AU319" s="45"/>
      <c r="AV319" s="45"/>
      <c r="AW319" s="45"/>
      <c r="AX319" s="45"/>
      <c r="AY319" s="45"/>
      <c r="AZ319" s="45"/>
      <c r="BA319" s="45"/>
      <c r="BB319" s="45"/>
      <c r="BC319" s="45"/>
      <c r="BD319" s="45"/>
      <c r="BE319" s="45"/>
      <c r="BF319" s="45"/>
      <c r="BG319" s="45"/>
      <c r="BH319" s="45"/>
      <c r="BI319" s="45"/>
      <c r="BJ319" s="45"/>
      <c r="BK319" s="45"/>
      <c r="BL319" s="45"/>
      <c r="BM319" s="45"/>
      <c r="BN319" s="45"/>
      <c r="BO319" s="45"/>
      <c r="BP319" s="45"/>
      <c r="BQ319" s="45"/>
      <c r="BR319" s="45"/>
      <c r="BS319" s="45"/>
      <c r="BT319" s="45"/>
      <c r="BU319" s="45"/>
      <c r="BV319" s="45"/>
      <c r="BW319" s="45"/>
      <c r="BX319" s="45"/>
      <c r="BY319" s="45"/>
      <c r="BZ319" s="45"/>
      <c r="CA319" s="45"/>
      <c r="CB319" s="45"/>
      <c r="CC319" s="45"/>
      <c r="CD319" s="45"/>
      <c r="CE319" s="45"/>
      <c r="CF319" s="45"/>
      <c r="CG319" s="45"/>
      <c r="CH319" s="45"/>
      <c r="CI319" s="45"/>
      <c r="CJ319" s="45"/>
      <c r="CK319" s="45"/>
      <c r="CL319" s="45"/>
      <c r="CM319" s="45"/>
      <c r="CN319" s="45"/>
      <c r="CO319" s="45"/>
      <c r="CP319" s="45"/>
      <c r="CQ319" s="45"/>
    </row>
    <row r="320" spans="1:95" hidden="1" x14ac:dyDescent="0.25">
      <c r="A320" s="5" t="str">
        <f>B320&amp;D320</f>
        <v>ERIBIOJETKERO</v>
      </c>
      <c r="B320" t="s">
        <v>152</v>
      </c>
      <c r="C320" t="str">
        <f>VLOOKUP($B320,'Lookup codes'!$A:$C,2,FALSE)</f>
        <v>Eritrea</v>
      </c>
      <c r="D320" t="s">
        <v>638</v>
      </c>
      <c r="E320" t="str">
        <f>VLOOKUP(D320,'Lookup codes'!R:S,2,FALSE)</f>
        <v>Bio Jet Kerosene</v>
      </c>
      <c r="F320" t="s">
        <v>794</v>
      </c>
      <c r="G320" t="s">
        <v>528</v>
      </c>
      <c r="H320" s="45">
        <f>SUMIFS('IEA production stats by year'!Q:Q,'IEA production stats by year'!$E:$E,$D320,'IEA production stats by year'!$B:$B,$B320)</f>
        <v>0</v>
      </c>
      <c r="I320" s="45">
        <f>SUMIFS('IEA production stats by year'!R:R,'IEA production stats by year'!$E:$E,$D320,'IEA production stats by year'!$B:$B,$B320)</f>
        <v>0</v>
      </c>
      <c r="J320" s="45">
        <f>SUMIFS('IEA production stats by year'!S:S,'IEA production stats by year'!$E:$E,$D320,'IEA production stats by year'!$B:$B,$B320)</f>
        <v>0</v>
      </c>
      <c r="K320" s="45">
        <f>SUMIFS('IEA production stats by year'!T:T,'IEA production stats by year'!$E:$E,$D320,'IEA production stats by year'!$B:$B,$B320)</f>
        <v>0</v>
      </c>
      <c r="L320" s="45">
        <f>SUMIFS('IEA production stats by year'!U:U,'IEA production stats by year'!$E:$E,$D320,'IEA production stats by year'!$B:$B,$B320)</f>
        <v>0</v>
      </c>
      <c r="M320" s="45">
        <f>SUMIFS('IEA production stats by year'!V:V,'IEA production stats by year'!$E:$E,$D320,'IEA production stats by year'!$B:$B,$B320)</f>
        <v>0</v>
      </c>
      <c r="N320" s="45">
        <f>SUMIFS('IEA production stats by year'!W:W,'IEA production stats by year'!$E:$E,$D320,'IEA production stats by year'!$B:$B,$B320)</f>
        <v>0</v>
      </c>
      <c r="O320" s="45">
        <f>SUMIFS('IEA production stats by year'!X:X,'IEA production stats by year'!$E:$E,$D320,'IEA production stats by year'!$B:$B,$B320)</f>
        <v>0</v>
      </c>
      <c r="P320" s="45">
        <f>SUMIFS('IEA production stats by year'!Y:Y,'IEA production stats by year'!$E:$E,$D320,'IEA production stats by year'!$B:$B,$B320)</f>
        <v>0</v>
      </c>
      <c r="Q320" s="45">
        <f>SUMIFS('IEA production stats by year'!Z:Z,'IEA production stats by year'!$E:$E,$D320,'IEA production stats by year'!$B:$B,$B320)</f>
        <v>0</v>
      </c>
      <c r="R320" s="45">
        <f>SUMIFS('IEA production stats by year'!AA:AA,'IEA production stats by year'!$E:$E,$D320,'IEA production stats by year'!$B:$B,$B320)</f>
        <v>0</v>
      </c>
      <c r="S320" s="45">
        <f>SUMIFS('IEA production stats by year'!AB:AB,'IEA production stats by year'!$E:$E,$D320,'IEA production stats by year'!$B:$B,$B320)</f>
        <v>0</v>
      </c>
      <c r="T320" s="45">
        <f>SUMIFS('IEA production stats by year'!AC:AC,'IEA production stats by year'!$E:$E,$D320,'IEA production stats by year'!$B:$B,$B320)</f>
        <v>0</v>
      </c>
      <c r="U320" s="45">
        <f>SUMIFS('IEA production stats by year'!AD:AD,'IEA production stats by year'!$E:$E,$D320,'IEA production stats by year'!$B:$B,$B320)</f>
        <v>0</v>
      </c>
      <c r="V320" s="45">
        <f>SUMIFS('IEA production stats by year'!AE:AE,'IEA production stats by year'!$E:$E,$D320,'IEA production stats by year'!$B:$B,$B320)</f>
        <v>0</v>
      </c>
      <c r="W320" s="45">
        <f>SUMIFS('IEA production stats by year'!AF:AF,'IEA production stats by year'!$E:$E,$D320,'IEA production stats by year'!$B:$B,$B320)</f>
        <v>0</v>
      </c>
      <c r="X320" s="45">
        <f>SUMIFS('IEA production stats by year'!AG:AG,'IEA production stats by year'!$E:$E,$D320,'IEA production stats by year'!$B:$B,$B320)</f>
        <v>0</v>
      </c>
      <c r="Y320" s="45">
        <f>SUMIFS('IEA production stats by year'!AH:AH,'IEA production stats by year'!$E:$E,$D320,'IEA production stats by year'!$B:$B,$B320)</f>
        <v>0</v>
      </c>
      <c r="Z320" s="45">
        <f>SUMIFS('IEA production stats by year'!AI:AI,'IEA production stats by year'!$E:$E,$D320,'IEA production stats by year'!$B:$B,$B320)</f>
        <v>0</v>
      </c>
      <c r="AA320" s="45">
        <f>SUMIFS('IEA production stats by year'!AJ:AJ,'IEA production stats by year'!$E:$E,$D320,'IEA production stats by year'!$B:$B,$B320)</f>
        <v>0</v>
      </c>
      <c r="AB320" s="45">
        <f>SUMIFS('IEA production stats by year'!AK:AK,'IEA production stats by year'!$E:$E,$D320,'IEA production stats by year'!$B:$B,$B320)</f>
        <v>0</v>
      </c>
      <c r="AC320" s="45">
        <f>SUMIFS('IEA production stats by year'!AL:AL,'IEA production stats by year'!$E:$E,$D320,'IEA production stats by year'!$B:$B,$B320)</f>
        <v>0</v>
      </c>
      <c r="AD320" s="45"/>
      <c r="AE320" s="45"/>
      <c r="AF320" s="45"/>
      <c r="AG320" s="45"/>
      <c r="AH320" s="45"/>
      <c r="AI320" s="45"/>
      <c r="AJ320" s="45"/>
      <c r="AK320" s="45"/>
      <c r="AL320" s="45"/>
      <c r="AM320" s="45"/>
      <c r="AN320" s="45"/>
      <c r="AO320" s="45"/>
      <c r="AP320" s="45"/>
      <c r="AQ320" s="45"/>
      <c r="AR320" s="45"/>
      <c r="AS320" s="45"/>
      <c r="AT320" s="45"/>
      <c r="AU320" s="45"/>
      <c r="AV320" s="45"/>
      <c r="AW320" s="45"/>
      <c r="AX320" s="45"/>
      <c r="AY320" s="45"/>
      <c r="AZ320" s="45"/>
      <c r="BA320" s="45"/>
      <c r="BB320" s="45"/>
      <c r="BC320" s="45"/>
      <c r="BD320" s="45"/>
      <c r="BE320" s="45"/>
      <c r="BF320" s="45"/>
      <c r="BG320" s="45"/>
      <c r="BH320" s="45"/>
      <c r="BI320" s="45"/>
      <c r="BJ320" s="45"/>
      <c r="BK320" s="45"/>
      <c r="BL320" s="45"/>
      <c r="BM320" s="45"/>
      <c r="BN320" s="45"/>
      <c r="BO320" s="45"/>
      <c r="BP320" s="45"/>
      <c r="BQ320" s="45"/>
      <c r="BR320" s="45"/>
      <c r="BS320" s="45"/>
      <c r="BT320" s="45"/>
      <c r="BU320" s="45"/>
      <c r="BV320" s="45"/>
      <c r="BW320" s="45"/>
      <c r="BX320" s="45"/>
      <c r="BY320" s="45"/>
      <c r="BZ320" s="45"/>
      <c r="CA320" s="45"/>
      <c r="CB320" s="45"/>
      <c r="CC320" s="45"/>
      <c r="CD320" s="45"/>
      <c r="CE320" s="45"/>
      <c r="CF320" s="45"/>
      <c r="CG320" s="45"/>
      <c r="CH320" s="45"/>
      <c r="CI320" s="45"/>
      <c r="CJ320" s="45"/>
      <c r="CK320" s="45"/>
      <c r="CL320" s="45"/>
      <c r="CM320" s="45"/>
      <c r="CN320" s="45"/>
      <c r="CO320" s="45"/>
      <c r="CP320" s="45"/>
      <c r="CQ320" s="45"/>
    </row>
    <row r="321" spans="1:95" hidden="1" x14ac:dyDescent="0.25">
      <c r="A321" s="5" t="str">
        <f>B321&amp;D321</f>
        <v>ERIMRENEW</v>
      </c>
      <c r="B321" t="s">
        <v>152</v>
      </c>
      <c r="C321" t="str">
        <f>VLOOKUP($B321,'Lookup codes'!$A:$C,2,FALSE)</f>
        <v>Eritrea</v>
      </c>
      <c r="D321" t="s">
        <v>640</v>
      </c>
      <c r="E321" t="str">
        <f>VLOOKUP(D321,'Lookup codes'!R:S,2,FALSE)</f>
        <v>Total of Renewable Energy Sources</v>
      </c>
      <c r="F321" t="s">
        <v>794</v>
      </c>
      <c r="G321" t="s">
        <v>528</v>
      </c>
      <c r="H321" s="45">
        <f>SUMIFS('IEA production stats by year'!Q:Q,'IEA production stats by year'!$E:$E,$D321,'IEA production stats by year'!$B:$B,$B321)</f>
        <v>21264.602299999999</v>
      </c>
      <c r="I321" s="45">
        <f>SUMIFS('IEA production stats by year'!R:R,'IEA production stats by year'!$E:$E,$D321,'IEA production stats by year'!$B:$B,$B321)</f>
        <v>22247.6001</v>
      </c>
      <c r="J321" s="45">
        <f>SUMIFS('IEA production stats by year'!S:S,'IEA production stats by year'!$E:$E,$D321,'IEA production stats by year'!$B:$B,$B321)</f>
        <v>22925.6021</v>
      </c>
      <c r="K321" s="45">
        <f>SUMIFS('IEA production stats by year'!T:T,'IEA production stats by year'!$E:$E,$D321,'IEA production stats by year'!$B:$B,$B321)</f>
        <v>23604.600600000002</v>
      </c>
      <c r="L321" s="45">
        <f>SUMIFS('IEA production stats by year'!U:U,'IEA production stats by year'!$E:$E,$D321,'IEA production stats by year'!$B:$B,$B321)</f>
        <v>20171.6005</v>
      </c>
      <c r="M321" s="45">
        <f>SUMIFS('IEA production stats by year'!V:V,'IEA production stats by year'!$E:$E,$D321,'IEA production stats by year'!$B:$B,$B321)</f>
        <v>20928.598999999998</v>
      </c>
      <c r="N321" s="45">
        <f>SUMIFS('IEA production stats by year'!W:W,'IEA production stats by year'!$E:$E,$D321,'IEA production stats by year'!$B:$B,$B321)</f>
        <v>21551.201300000001</v>
      </c>
      <c r="O321" s="45">
        <f>SUMIFS('IEA production stats by year'!X:X,'IEA production stats by year'!$E:$E,$D321,'IEA production stats by year'!$B:$B,$B321)</f>
        <v>22190.203300000001</v>
      </c>
      <c r="P321" s="45">
        <f>SUMIFS('IEA production stats by year'!Y:Y,'IEA production stats by year'!$E:$E,$D321,'IEA production stats by year'!$B:$B,$B321)</f>
        <v>22854.401399999999</v>
      </c>
      <c r="Q321" s="45">
        <f>SUMIFS('IEA production stats by year'!Z:Z,'IEA production stats by year'!$E:$E,$D321,'IEA production stats by year'!$B:$B,$B321)</f>
        <v>23521.4005</v>
      </c>
      <c r="R321" s="45">
        <f>SUMIFS('IEA production stats by year'!AA:AA,'IEA production stats by year'!$E:$E,$D321,'IEA production stats by year'!$B:$B,$B321)</f>
        <v>24335.402399999999</v>
      </c>
      <c r="S321" s="45">
        <f>SUMIFS('IEA production stats by year'!AB:AB,'IEA production stats by year'!$E:$E,$D321,'IEA production stats by year'!$B:$B,$B321)</f>
        <v>25146.004499999999</v>
      </c>
      <c r="T321" s="45">
        <f>SUMIFS('IEA production stats by year'!AC:AC,'IEA production stats by year'!$E:$E,$D321,'IEA production stats by year'!$B:$B,$B321)</f>
        <v>25957.004400000002</v>
      </c>
      <c r="U321" s="45">
        <f>SUMIFS('IEA production stats by year'!AD:AD,'IEA production stats by year'!$E:$E,$D321,'IEA production stats by year'!$B:$B,$B321)</f>
        <v>26801.599200000001</v>
      </c>
      <c r="V321" s="45">
        <f>SUMIFS('IEA production stats by year'!AE:AE,'IEA production stats by year'!$E:$E,$D321,'IEA production stats by year'!$B:$B,$B321)</f>
        <v>27644.598900000001</v>
      </c>
      <c r="W321" s="45">
        <f>SUMIFS('IEA production stats by year'!AF:AF,'IEA production stats by year'!$E:$E,$D321,'IEA production stats by year'!$B:$B,$B321)</f>
        <v>28505.199799999999</v>
      </c>
      <c r="X321" s="45">
        <f>SUMIFS('IEA production stats by year'!AG:AG,'IEA production stats by year'!$E:$E,$D321,'IEA production stats by year'!$B:$B,$B321)</f>
        <v>29382.200400000002</v>
      </c>
      <c r="Y321" s="45">
        <f>SUMIFS('IEA production stats by year'!AH:AH,'IEA production stats by year'!$E:$E,$D321,'IEA production stats by year'!$B:$B,$B321)</f>
        <v>29703.1312</v>
      </c>
      <c r="Z321" s="45">
        <f>SUMIFS('IEA production stats by year'!AI:AI,'IEA production stats by year'!$E:$E,$D321,'IEA production stats by year'!$B:$B,$B321)</f>
        <v>30062.404699999999</v>
      </c>
      <c r="AA321" s="45">
        <f>SUMIFS('IEA production stats by year'!AJ:AJ,'IEA production stats by year'!$E:$E,$D321,'IEA production stats by year'!$B:$B,$B321)</f>
        <v>30459.1165</v>
      </c>
      <c r="AB321" s="45">
        <f>SUMIFS('IEA production stats by year'!AK:AK,'IEA production stats by year'!$E:$E,$D321,'IEA production stats by year'!$B:$B,$B321)</f>
        <v>30889.569800000001</v>
      </c>
      <c r="AC321" s="45">
        <f>SUMIFS('IEA production stats by year'!AL:AL,'IEA production stats by year'!$E:$E,$D321,'IEA production stats by year'!$B:$B,$B321)</f>
        <v>0</v>
      </c>
      <c r="AD321" s="45"/>
      <c r="AE321" s="45"/>
      <c r="AF321" s="45"/>
      <c r="AG321" s="45"/>
      <c r="AH321" s="45"/>
      <c r="AI321" s="45"/>
      <c r="AJ321" s="45"/>
      <c r="AK321" s="45"/>
      <c r="AL321" s="45"/>
      <c r="AM321" s="45"/>
      <c r="AN321" s="45"/>
      <c r="AO321" s="45"/>
      <c r="AP321" s="45"/>
      <c r="AQ321" s="45"/>
      <c r="AR321" s="45"/>
      <c r="AS321" s="45"/>
      <c r="AT321" s="45"/>
      <c r="AU321" s="45"/>
      <c r="AV321" s="45"/>
      <c r="AW321" s="45"/>
      <c r="AX321" s="45"/>
      <c r="AY321" s="45"/>
      <c r="AZ321" s="45"/>
      <c r="BA321" s="45"/>
      <c r="BB321" s="45"/>
      <c r="BC321" s="45"/>
      <c r="BD321" s="45"/>
      <c r="BE321" s="45"/>
      <c r="BF321" s="45"/>
      <c r="BG321" s="45"/>
      <c r="BH321" s="45"/>
      <c r="BI321" s="45"/>
      <c r="BJ321" s="45"/>
      <c r="BK321" s="45"/>
      <c r="BL321" s="45"/>
      <c r="BM321" s="45"/>
      <c r="BN321" s="45"/>
      <c r="BO321" s="45"/>
      <c r="BP321" s="45"/>
      <c r="BQ321" s="45"/>
      <c r="BR321" s="45"/>
      <c r="BS321" s="45"/>
      <c r="BT321" s="45"/>
      <c r="BU321" s="45"/>
      <c r="BV321" s="45"/>
      <c r="BW321" s="45"/>
      <c r="BX321" s="45"/>
      <c r="BY321" s="45"/>
      <c r="BZ321" s="45"/>
      <c r="CA321" s="45"/>
      <c r="CB321" s="45"/>
      <c r="CC321" s="45"/>
      <c r="CD321" s="45"/>
      <c r="CE321" s="45"/>
      <c r="CF321" s="45"/>
      <c r="CG321" s="45"/>
      <c r="CH321" s="45"/>
      <c r="CI321" s="45"/>
      <c r="CJ321" s="45"/>
      <c r="CK321" s="45"/>
      <c r="CL321" s="45"/>
      <c r="CM321" s="45"/>
      <c r="CN321" s="45"/>
      <c r="CO321" s="45"/>
      <c r="CP321" s="45"/>
      <c r="CQ321" s="45"/>
    </row>
    <row r="322" spans="1:95" x14ac:dyDescent="0.25">
      <c r="A322" s="5" t="str">
        <f>B322&amp;D322</f>
        <v>ERITOTAL</v>
      </c>
      <c r="B322" t="s">
        <v>152</v>
      </c>
      <c r="C322" t="str">
        <f>VLOOKUP($B322,'Lookup codes'!$A:$C,2,FALSE)</f>
        <v>Eritrea</v>
      </c>
      <c r="D322" t="s">
        <v>642</v>
      </c>
      <c r="E322" t="str">
        <f>VLOOKUP(D322,'Lookup codes'!R:S,2,FALSE)</f>
        <v>Total of All Energy Sources</v>
      </c>
      <c r="F322" t="s">
        <v>794</v>
      </c>
      <c r="G322" t="s">
        <v>528</v>
      </c>
      <c r="H322" s="45">
        <f>SUMIFS('IEA production stats by year'!Q:Q,'IEA production stats by year'!$E:$E,$D322,'IEA production stats by year'!$B:$B,$B322)</f>
        <v>21264.602299999999</v>
      </c>
      <c r="I322" s="45">
        <f>SUMIFS('IEA production stats by year'!R:R,'IEA production stats by year'!$E:$E,$D322,'IEA production stats by year'!$B:$B,$B322)</f>
        <v>22247.6001</v>
      </c>
      <c r="J322" s="45">
        <f>SUMIFS('IEA production stats by year'!S:S,'IEA production stats by year'!$E:$E,$D322,'IEA production stats by year'!$B:$B,$B322)</f>
        <v>22925.6021</v>
      </c>
      <c r="K322" s="45">
        <f>SUMIFS('IEA production stats by year'!T:T,'IEA production stats by year'!$E:$E,$D322,'IEA production stats by year'!$B:$B,$B322)</f>
        <v>23604.600600000002</v>
      </c>
      <c r="L322" s="45">
        <f>SUMIFS('IEA production stats by year'!U:U,'IEA production stats by year'!$E:$E,$D322,'IEA production stats by year'!$B:$B,$B322)</f>
        <v>20171.6005</v>
      </c>
      <c r="M322" s="45">
        <f>SUMIFS('IEA production stats by year'!V:V,'IEA production stats by year'!$E:$E,$D322,'IEA production stats by year'!$B:$B,$B322)</f>
        <v>20928.598999999998</v>
      </c>
      <c r="N322" s="45">
        <f>SUMIFS('IEA production stats by year'!W:W,'IEA production stats by year'!$E:$E,$D322,'IEA production stats by year'!$B:$B,$B322)</f>
        <v>21551.201300000001</v>
      </c>
      <c r="O322" s="45">
        <f>SUMIFS('IEA production stats by year'!X:X,'IEA production stats by year'!$E:$E,$D322,'IEA production stats by year'!$B:$B,$B322)</f>
        <v>22190.203300000001</v>
      </c>
      <c r="P322" s="45">
        <f>SUMIFS('IEA production stats by year'!Y:Y,'IEA production stats by year'!$E:$E,$D322,'IEA production stats by year'!$B:$B,$B322)</f>
        <v>22854.401399999999</v>
      </c>
      <c r="Q322" s="45">
        <f>SUMIFS('IEA production stats by year'!Z:Z,'IEA production stats by year'!$E:$E,$D322,'IEA production stats by year'!$B:$B,$B322)</f>
        <v>23521.4005</v>
      </c>
      <c r="R322" s="45">
        <f>SUMIFS('IEA production stats by year'!AA:AA,'IEA production stats by year'!$E:$E,$D322,'IEA production stats by year'!$B:$B,$B322)</f>
        <v>24335.402399999999</v>
      </c>
      <c r="S322" s="45">
        <f>SUMIFS('IEA production stats by year'!AB:AB,'IEA production stats by year'!$E:$E,$D322,'IEA production stats by year'!$B:$B,$B322)</f>
        <v>25146.004499999999</v>
      </c>
      <c r="T322" s="45">
        <f>SUMIFS('IEA production stats by year'!AC:AC,'IEA production stats by year'!$E:$E,$D322,'IEA production stats by year'!$B:$B,$B322)</f>
        <v>25957.004400000002</v>
      </c>
      <c r="U322" s="45">
        <f>SUMIFS('IEA production stats by year'!AD:AD,'IEA production stats by year'!$E:$E,$D322,'IEA production stats by year'!$B:$B,$B322)</f>
        <v>26801.599200000001</v>
      </c>
      <c r="V322" s="45">
        <f>SUMIFS('IEA production stats by year'!AE:AE,'IEA production stats by year'!$E:$E,$D322,'IEA production stats by year'!$B:$B,$B322)</f>
        <v>27644.598900000001</v>
      </c>
      <c r="W322" s="45">
        <f>SUMIFS('IEA production stats by year'!AF:AF,'IEA production stats by year'!$E:$E,$D322,'IEA production stats by year'!$B:$B,$B322)</f>
        <v>28505.199799999999</v>
      </c>
      <c r="X322" s="45">
        <f>SUMIFS('IEA production stats by year'!AG:AG,'IEA production stats by year'!$E:$E,$D322,'IEA production stats by year'!$B:$B,$B322)</f>
        <v>29382.200400000002</v>
      </c>
      <c r="Y322" s="45">
        <f>SUMIFS('IEA production stats by year'!AH:AH,'IEA production stats by year'!$E:$E,$D322,'IEA production stats by year'!$B:$B,$B322)</f>
        <v>29703.1312</v>
      </c>
      <c r="Z322" s="45">
        <f>SUMIFS('IEA production stats by year'!AI:AI,'IEA production stats by year'!$E:$E,$D322,'IEA production stats by year'!$B:$B,$B322)</f>
        <v>30062.404699999999</v>
      </c>
      <c r="AA322" s="45">
        <f>SUMIFS('IEA production stats by year'!AJ:AJ,'IEA production stats by year'!$E:$E,$D322,'IEA production stats by year'!$B:$B,$B322)</f>
        <v>30459.1165</v>
      </c>
      <c r="AB322" s="45">
        <f>SUMIFS('IEA production stats by year'!AK:AK,'IEA production stats by year'!$E:$E,$D322,'IEA production stats by year'!$B:$B,$B322)</f>
        <v>30889.569800000001</v>
      </c>
      <c r="AC322" s="45">
        <f>SUMIFS('IEA production stats by year'!AL:AL,'IEA production stats by year'!$E:$E,$D322,'IEA production stats by year'!$B:$B,$B322)</f>
        <v>0</v>
      </c>
      <c r="AD322" s="45"/>
      <c r="AE322" s="45"/>
      <c r="AF322" s="45"/>
      <c r="AG322" s="45"/>
      <c r="AH322" s="45"/>
      <c r="AI322" s="45"/>
      <c r="AJ322" s="45"/>
      <c r="AK322" s="45"/>
      <c r="AL322" s="45"/>
      <c r="AM322" s="45"/>
      <c r="AN322" s="45"/>
      <c r="AO322" s="45"/>
      <c r="AP322" s="45"/>
      <c r="AQ322" s="45"/>
      <c r="AR322" s="45"/>
      <c r="AS322" s="45"/>
      <c r="AT322" s="45"/>
      <c r="AU322" s="45"/>
      <c r="AV322" s="45"/>
      <c r="AW322" s="45"/>
      <c r="AX322" s="45"/>
      <c r="AY322" s="45"/>
      <c r="AZ322" s="45"/>
      <c r="BA322" s="45"/>
      <c r="BB322" s="45"/>
      <c r="BC322" s="45"/>
      <c r="BD322" s="45"/>
      <c r="BE322" s="45"/>
      <c r="BF322" s="45"/>
      <c r="BG322" s="45"/>
      <c r="BH322" s="45"/>
      <c r="BI322" s="45"/>
      <c r="BJ322" s="45"/>
      <c r="BK322" s="45"/>
      <c r="BL322" s="45"/>
      <c r="BM322" s="45"/>
      <c r="BN322" s="45"/>
      <c r="BO322" s="45"/>
      <c r="BP322" s="45"/>
      <c r="BQ322" s="45"/>
      <c r="BR322" s="45"/>
      <c r="BS322" s="45"/>
      <c r="BT322" s="45"/>
      <c r="BU322" s="45"/>
      <c r="BV322" s="45"/>
      <c r="BW322" s="45"/>
      <c r="BX322" s="45"/>
      <c r="BY322" s="45"/>
      <c r="BZ322" s="45"/>
      <c r="CA322" s="45"/>
      <c r="CB322" s="45"/>
      <c r="CC322" s="45"/>
      <c r="CD322" s="45"/>
      <c r="CE322" s="45"/>
      <c r="CF322" s="45"/>
      <c r="CG322" s="45"/>
      <c r="CH322" s="45"/>
      <c r="CI322" s="45"/>
      <c r="CJ322" s="45"/>
      <c r="CK322" s="45"/>
      <c r="CL322" s="45"/>
      <c r="CM322" s="45"/>
      <c r="CN322" s="45"/>
      <c r="CO322" s="45"/>
      <c r="CP322" s="45"/>
      <c r="CQ322" s="45"/>
    </row>
    <row r="323" spans="1:95" hidden="1" x14ac:dyDescent="0.25">
      <c r="A323" s="5" t="str">
        <f>B323&amp;D323</f>
        <v>ETHHYDRO</v>
      </c>
      <c r="B323" t="s">
        <v>158</v>
      </c>
      <c r="C323" t="str">
        <f>VLOOKUP($B323,'Lookup codes'!$A:$C,2,FALSE)</f>
        <v>Ethiopia</v>
      </c>
      <c r="D323" t="s">
        <v>539</v>
      </c>
      <c r="E323" t="str">
        <f>VLOOKUP(D323,'Lookup codes'!R:S,2,FALSE)</f>
        <v>Hydro</v>
      </c>
      <c r="F323" t="s">
        <v>794</v>
      </c>
      <c r="G323" t="s">
        <v>528</v>
      </c>
      <c r="H323" s="45">
        <f>SUMIFS('IEA production stats by year'!Q:Q,'IEA production stats by year'!$E:$E,$D323,'IEA production stats by year'!$B:$B,$B323)</f>
        <v>5925.5990000000002</v>
      </c>
      <c r="I323" s="45">
        <f>SUMIFS('IEA production stats by year'!R:R,'IEA production stats by year'!$E:$E,$D323,'IEA production stats by year'!$B:$B,$B323)</f>
        <v>7171.2012999999997</v>
      </c>
      <c r="J323" s="45">
        <f>SUMIFS('IEA production stats by year'!S:S,'IEA production stats by year'!$E:$E,$D323,'IEA production stats by year'!$B:$B,$B323)</f>
        <v>7282.8004000000001</v>
      </c>
      <c r="K323" s="45">
        <f>SUMIFS('IEA production stats by year'!T:T,'IEA production stats by year'!$E:$E,$D323,'IEA production stats by year'!$B:$B,$B323)</f>
        <v>8207.9994999999999</v>
      </c>
      <c r="L323" s="45">
        <f>SUMIFS('IEA production stats by year'!U:U,'IEA production stats by year'!$E:$E,$D323,'IEA production stats by year'!$B:$B,$B323)</f>
        <v>9075.6008000000002</v>
      </c>
      <c r="M323" s="45">
        <f>SUMIFS('IEA production stats by year'!V:V,'IEA production stats by year'!$E:$E,$D323,'IEA production stats by year'!$B:$B,$B323)</f>
        <v>10198.802</v>
      </c>
      <c r="N323" s="45">
        <f>SUMIFS('IEA production stats by year'!W:W,'IEA production stats by year'!$E:$E,$D323,'IEA production stats by year'!$B:$B,$B323)</f>
        <v>11732.4017</v>
      </c>
      <c r="O323" s="45">
        <f>SUMIFS('IEA production stats by year'!X:X,'IEA production stats by year'!$E:$E,$D323,'IEA production stats by year'!$B:$B,$B323)</f>
        <v>12185.999599999999</v>
      </c>
      <c r="P323" s="45">
        <f>SUMIFS('IEA production stats by year'!Y:Y,'IEA production stats by year'!$E:$E,$D323,'IEA production stats by year'!$B:$B,$B323)</f>
        <v>11865.6005</v>
      </c>
      <c r="Q323" s="45">
        <f>SUMIFS('IEA production stats by year'!Z:Z,'IEA production stats by year'!$E:$E,$D323,'IEA production stats by year'!$B:$B,$B323)</f>
        <v>12686.4017</v>
      </c>
      <c r="R323" s="45">
        <f>SUMIFS('IEA production stats by year'!AA:AA,'IEA production stats by year'!$E:$E,$D323,'IEA production stats by year'!$B:$B,$B323)</f>
        <v>17751.6008</v>
      </c>
      <c r="S323" s="45">
        <f>SUMIFS('IEA production stats by year'!AB:AB,'IEA production stats by year'!$E:$E,$D323,'IEA production stats by year'!$B:$B,$B323)</f>
        <v>22543.200799999999</v>
      </c>
      <c r="T323" s="45">
        <f>SUMIFS('IEA production stats by year'!AC:AC,'IEA production stats by year'!$E:$E,$D323,'IEA production stats by year'!$B:$B,$B323)</f>
        <v>26596.801899999999</v>
      </c>
      <c r="U323" s="45">
        <f>SUMIFS('IEA production stats by year'!AD:AD,'IEA production stats by year'!$E:$E,$D323,'IEA production stats by year'!$B:$B,$B323)</f>
        <v>30016.802100000001</v>
      </c>
      <c r="V323" s="45">
        <f>SUMIFS('IEA production stats by year'!AE:AE,'IEA production stats by year'!$E:$E,$D323,'IEA production stats by year'!$B:$B,$B323)</f>
        <v>32446.799800000001</v>
      </c>
      <c r="W323" s="45">
        <f>SUMIFS('IEA production stats by year'!AF:AF,'IEA production stats by year'!$E:$E,$D323,'IEA production stats by year'!$B:$B,$B323)</f>
        <v>34826.401100000003</v>
      </c>
      <c r="X323" s="45">
        <f>SUMIFS('IEA production stats by year'!AG:AG,'IEA production stats by year'!$E:$E,$D323,'IEA production stats by year'!$B:$B,$B323)</f>
        <v>42310.800199999998</v>
      </c>
      <c r="Y323" s="45">
        <f>SUMIFS('IEA production stats by year'!AH:AH,'IEA production stats by year'!$E:$E,$D323,'IEA production stats by year'!$B:$B,$B323)</f>
        <v>45651.598599999998</v>
      </c>
      <c r="Z323" s="45">
        <f>SUMIFS('IEA production stats by year'!AI:AI,'IEA production stats by year'!$E:$E,$D323,'IEA production stats by year'!$B:$B,$B323)</f>
        <v>49158.001700000001</v>
      </c>
      <c r="AA323" s="45">
        <f>SUMIFS('IEA production stats by year'!AJ:AJ,'IEA production stats by year'!$E:$E,$D323,'IEA production stats by year'!$B:$B,$B323)</f>
        <v>51854.401400000002</v>
      </c>
      <c r="AB323" s="45">
        <f>SUMIFS('IEA production stats by year'!AK:AK,'IEA production stats by year'!$E:$E,$D323,'IEA production stats by year'!$B:$B,$B323)</f>
        <v>53461.408300000003</v>
      </c>
      <c r="AC323" s="45">
        <f>SUMIFS('IEA production stats by year'!AL:AL,'IEA production stats by year'!$E:$E,$D323,'IEA production stats by year'!$B:$B,$B323)</f>
        <v>0</v>
      </c>
      <c r="AD323" s="45"/>
      <c r="AE323" s="45"/>
      <c r="AF323" s="45"/>
      <c r="AG323" s="45"/>
      <c r="AH323" s="45"/>
      <c r="AI323" s="45"/>
      <c r="AJ323" s="45"/>
      <c r="AK323" s="45"/>
      <c r="AL323" s="45"/>
      <c r="AM323" s="45"/>
      <c r="AN323" s="45"/>
      <c r="AO323" s="45"/>
      <c r="AP323" s="45"/>
      <c r="AQ323" s="45"/>
      <c r="AR323" s="45"/>
      <c r="AS323" s="45"/>
      <c r="AT323" s="45"/>
      <c r="AU323" s="45"/>
      <c r="AV323" s="45"/>
      <c r="AW323" s="45"/>
      <c r="AX323" s="45"/>
      <c r="AY323" s="45"/>
      <c r="AZ323" s="45"/>
      <c r="BA323" s="45"/>
      <c r="BB323" s="45"/>
      <c r="BC323" s="45"/>
      <c r="BD323" s="45"/>
      <c r="BE323" s="45"/>
      <c r="BF323" s="45"/>
      <c r="BG323" s="45"/>
      <c r="BH323" s="45"/>
      <c r="BI323" s="45"/>
      <c r="BJ323" s="45"/>
      <c r="BK323" s="45"/>
      <c r="BL323" s="45"/>
      <c r="BM323" s="45"/>
      <c r="BN323" s="45"/>
      <c r="BO323" s="45"/>
      <c r="BP323" s="45"/>
      <c r="BQ323" s="45"/>
      <c r="BR323" s="45"/>
      <c r="BS323" s="45"/>
      <c r="BT323" s="45"/>
      <c r="BU323" s="45"/>
      <c r="BV323" s="45"/>
      <c r="BW323" s="45"/>
      <c r="BX323" s="45"/>
      <c r="BY323" s="45"/>
      <c r="BZ323" s="45"/>
      <c r="CA323" s="45"/>
      <c r="CB323" s="45"/>
      <c r="CC323" s="45"/>
      <c r="CD323" s="45"/>
      <c r="CE323" s="45"/>
      <c r="CF323" s="45"/>
      <c r="CG323" s="45"/>
      <c r="CH323" s="45"/>
      <c r="CI323" s="45"/>
      <c r="CJ323" s="45"/>
      <c r="CK323" s="45"/>
      <c r="CL323" s="45"/>
      <c r="CM323" s="45"/>
      <c r="CN323" s="45"/>
      <c r="CO323" s="45"/>
      <c r="CP323" s="45"/>
      <c r="CQ323" s="45"/>
    </row>
    <row r="324" spans="1:95" hidden="1" x14ac:dyDescent="0.25">
      <c r="A324" s="5" t="str">
        <f>B324&amp;D324</f>
        <v>ETHGEOTHERM</v>
      </c>
      <c r="B324" t="s">
        <v>158</v>
      </c>
      <c r="C324" t="str">
        <f>VLOOKUP($B324,'Lookup codes'!$A:$C,2,FALSE)</f>
        <v>Ethiopia</v>
      </c>
      <c r="D324" t="s">
        <v>610</v>
      </c>
      <c r="E324" t="str">
        <f>VLOOKUP(D324,'Lookup codes'!R:S,2,FALSE)</f>
        <v>Geothermal</v>
      </c>
      <c r="F324" t="s">
        <v>794</v>
      </c>
      <c r="G324" t="s">
        <v>528</v>
      </c>
      <c r="H324" s="45">
        <f>SUMIFS('IEA production stats by year'!Q:Q,'IEA production stats by year'!$E:$E,$D324,'IEA production stats by year'!$B:$B,$B324)</f>
        <v>179.99889999999999</v>
      </c>
      <c r="I324" s="45">
        <f>SUMIFS('IEA production stats by year'!R:R,'IEA production stats by year'!$E:$E,$D324,'IEA production stats by year'!$B:$B,$B324)</f>
        <v>35.998100000000001</v>
      </c>
      <c r="J324" s="45">
        <f>SUMIFS('IEA production stats by year'!S:S,'IEA production stats by year'!$E:$E,$D324,'IEA production stats by year'!$B:$B,$B324)</f>
        <v>0</v>
      </c>
      <c r="K324" s="45">
        <f>SUMIFS('IEA production stats by year'!T:T,'IEA production stats by year'!$E:$E,$D324,'IEA production stats by year'!$B:$B,$B324)</f>
        <v>0</v>
      </c>
      <c r="L324" s="45">
        <f>SUMIFS('IEA production stats by year'!U:U,'IEA production stats by year'!$E:$E,$D324,'IEA production stats by year'!$B:$B,$B324)</f>
        <v>0</v>
      </c>
      <c r="M324" s="45">
        <f>SUMIFS('IEA production stats by year'!V:V,'IEA production stats by year'!$E:$E,$D324,'IEA production stats by year'!$B:$B,$B324)</f>
        <v>0</v>
      </c>
      <c r="N324" s="45">
        <f>SUMIFS('IEA production stats by year'!W:W,'IEA production stats by year'!$E:$E,$D324,'IEA production stats by year'!$B:$B,$B324)</f>
        <v>0</v>
      </c>
      <c r="O324" s="45">
        <f>SUMIFS('IEA production stats by year'!X:X,'IEA production stats by year'!$E:$E,$D324,'IEA production stats by year'!$B:$B,$B324)</f>
        <v>0</v>
      </c>
      <c r="P324" s="45">
        <f>SUMIFS('IEA production stats by year'!Y:Y,'IEA production stats by year'!$E:$E,$D324,'IEA production stats by year'!$B:$B,$B324)</f>
        <v>503.99860000000001</v>
      </c>
      <c r="Q324" s="45">
        <f>SUMIFS('IEA production stats by year'!Z:Z,'IEA production stats by year'!$E:$E,$D324,'IEA production stats by year'!$B:$B,$B324)</f>
        <v>864.00059999999996</v>
      </c>
      <c r="R324" s="45">
        <f>SUMIFS('IEA production stats by year'!AA:AA,'IEA production stats by year'!$E:$E,$D324,'IEA production stats by year'!$B:$B,$B324)</f>
        <v>647.99940000000004</v>
      </c>
      <c r="S324" s="45">
        <f>SUMIFS('IEA production stats by year'!AB:AB,'IEA production stats by year'!$E:$E,$D324,'IEA production stats by year'!$B:$B,$B324)</f>
        <v>288.0016</v>
      </c>
      <c r="T324" s="45">
        <f>SUMIFS('IEA production stats by year'!AC:AC,'IEA production stats by year'!$E:$E,$D324,'IEA production stats by year'!$B:$B,$B324)</f>
        <v>0</v>
      </c>
      <c r="U324" s="45">
        <f>SUMIFS('IEA production stats by year'!AD:AD,'IEA production stats by year'!$E:$E,$D324,'IEA production stats by year'!$B:$B,$B324)</f>
        <v>0</v>
      </c>
      <c r="V324" s="45">
        <f>SUMIFS('IEA production stats by year'!AE:AE,'IEA production stats by year'!$E:$E,$D324,'IEA production stats by year'!$B:$B,$B324)</f>
        <v>0</v>
      </c>
      <c r="W324" s="45">
        <f>SUMIFS('IEA production stats by year'!AF:AF,'IEA production stats by year'!$E:$E,$D324,'IEA production stats by year'!$B:$B,$B324)</f>
        <v>0</v>
      </c>
      <c r="X324" s="45">
        <f>SUMIFS('IEA production stats by year'!AG:AG,'IEA production stats by year'!$E:$E,$D324,'IEA production stats by year'!$B:$B,$B324)</f>
        <v>0</v>
      </c>
      <c r="Y324" s="45">
        <f>SUMIFS('IEA production stats by year'!AH:AH,'IEA production stats by year'!$E:$E,$D324,'IEA production stats by year'!$B:$B,$B324)</f>
        <v>0</v>
      </c>
      <c r="Z324" s="45">
        <f>SUMIFS('IEA production stats by year'!AI:AI,'IEA production stats by year'!$E:$E,$D324,'IEA production stats by year'!$B:$B,$B324)</f>
        <v>0</v>
      </c>
      <c r="AA324" s="45">
        <f>SUMIFS('IEA production stats by year'!AJ:AJ,'IEA production stats by year'!$E:$E,$D324,'IEA production stats by year'!$B:$B,$B324)</f>
        <v>0</v>
      </c>
      <c r="AB324" s="45">
        <f>SUMIFS('IEA production stats by year'!AK:AK,'IEA production stats by year'!$E:$E,$D324,'IEA production stats by year'!$B:$B,$B324)</f>
        <v>0</v>
      </c>
      <c r="AC324" s="45">
        <f>SUMIFS('IEA production stats by year'!AL:AL,'IEA production stats by year'!$E:$E,$D324,'IEA production stats by year'!$B:$B,$B324)</f>
        <v>0</v>
      </c>
      <c r="AD324" s="45"/>
      <c r="AE324" s="45"/>
      <c r="AF324" s="45"/>
      <c r="AG324" s="45"/>
      <c r="AH324" s="45"/>
      <c r="AI324" s="45"/>
      <c r="AJ324" s="45"/>
      <c r="AK324" s="45"/>
      <c r="AL324" s="45"/>
      <c r="AM324" s="45"/>
      <c r="AN324" s="45"/>
      <c r="AO324" s="45"/>
      <c r="AP324" s="45"/>
      <c r="AQ324" s="45"/>
      <c r="AR324" s="45"/>
      <c r="AS324" s="45"/>
      <c r="AT324" s="45"/>
      <c r="AU324" s="45"/>
      <c r="AV324" s="45"/>
      <c r="AW324" s="45"/>
      <c r="AX324" s="45"/>
      <c r="AY324" s="45"/>
      <c r="AZ324" s="45"/>
      <c r="BA324" s="45"/>
      <c r="BB324" s="45"/>
      <c r="BC324" s="45"/>
      <c r="BD324" s="45"/>
      <c r="BE324" s="45"/>
      <c r="BF324" s="45"/>
      <c r="BG324" s="45"/>
      <c r="BH324" s="45"/>
      <c r="BI324" s="45"/>
      <c r="BJ324" s="45"/>
      <c r="BK324" s="45"/>
      <c r="BL324" s="45"/>
      <c r="BM324" s="45"/>
      <c r="BN324" s="45"/>
      <c r="BO324" s="45"/>
      <c r="BP324" s="45"/>
      <c r="BQ324" s="45"/>
      <c r="BR324" s="45"/>
      <c r="BS324" s="45"/>
      <c r="BT324" s="45"/>
      <c r="BU324" s="45"/>
      <c r="BV324" s="45"/>
      <c r="BW324" s="45"/>
      <c r="BX324" s="45"/>
      <c r="BY324" s="45"/>
      <c r="BZ324" s="45"/>
      <c r="CA324" s="45"/>
      <c r="CB324" s="45"/>
      <c r="CC324" s="45"/>
      <c r="CD324" s="45"/>
      <c r="CE324" s="45"/>
      <c r="CF324" s="45"/>
      <c r="CG324" s="45"/>
      <c r="CH324" s="45"/>
      <c r="CI324" s="45"/>
      <c r="CJ324" s="45"/>
      <c r="CK324" s="45"/>
      <c r="CL324" s="45"/>
      <c r="CM324" s="45"/>
      <c r="CN324" s="45"/>
      <c r="CO324" s="45"/>
      <c r="CP324" s="45"/>
      <c r="CQ324" s="45"/>
    </row>
    <row r="325" spans="1:95" hidden="1" x14ac:dyDescent="0.25">
      <c r="A325" s="5" t="str">
        <f>B325&amp;D325</f>
        <v>ETHSOLARPV</v>
      </c>
      <c r="B325" t="s">
        <v>158</v>
      </c>
      <c r="C325" t="str">
        <f>VLOOKUP($B325,'Lookup codes'!$A:$C,2,FALSE)</f>
        <v>Ethiopia</v>
      </c>
      <c r="D325" t="s">
        <v>612</v>
      </c>
      <c r="E325" t="str">
        <f>VLOOKUP(D325,'Lookup codes'!R:S,2,FALSE)</f>
        <v>Solar Photovoltaics</v>
      </c>
      <c r="F325" t="s">
        <v>794</v>
      </c>
      <c r="G325" t="s">
        <v>528</v>
      </c>
      <c r="H325" s="45">
        <f>SUMIFS('IEA production stats by year'!Q:Q,'IEA production stats by year'!$E:$E,$D325,'IEA production stats by year'!$B:$B,$B325)</f>
        <v>0</v>
      </c>
      <c r="I325" s="45">
        <f>SUMIFS('IEA production stats by year'!R:R,'IEA production stats by year'!$E:$E,$D325,'IEA production stats by year'!$B:$B,$B325)</f>
        <v>0</v>
      </c>
      <c r="J325" s="45">
        <f>SUMIFS('IEA production stats by year'!S:S,'IEA production stats by year'!$E:$E,$D325,'IEA production stats by year'!$B:$B,$B325)</f>
        <v>0</v>
      </c>
      <c r="K325" s="45">
        <f>SUMIFS('IEA production stats by year'!T:T,'IEA production stats by year'!$E:$E,$D325,'IEA production stats by year'!$B:$B,$B325)</f>
        <v>0</v>
      </c>
      <c r="L325" s="45">
        <f>SUMIFS('IEA production stats by year'!U:U,'IEA production stats by year'!$E:$E,$D325,'IEA production stats by year'!$B:$B,$B325)</f>
        <v>0</v>
      </c>
      <c r="M325" s="45">
        <f>SUMIFS('IEA production stats by year'!V:V,'IEA production stats by year'!$E:$E,$D325,'IEA production stats by year'!$B:$B,$B325)</f>
        <v>0</v>
      </c>
      <c r="N325" s="45">
        <f>SUMIFS('IEA production stats by year'!W:W,'IEA production stats by year'!$E:$E,$D325,'IEA production stats by year'!$B:$B,$B325)</f>
        <v>0</v>
      </c>
      <c r="O325" s="45">
        <f>SUMIFS('IEA production stats by year'!X:X,'IEA production stats by year'!$E:$E,$D325,'IEA production stats by year'!$B:$B,$B325)</f>
        <v>0</v>
      </c>
      <c r="P325" s="45">
        <f>SUMIFS('IEA production stats by year'!Y:Y,'IEA production stats by year'!$E:$E,$D325,'IEA production stats by year'!$B:$B,$B325)</f>
        <v>0</v>
      </c>
      <c r="Q325" s="45">
        <f>SUMIFS('IEA production stats by year'!Z:Z,'IEA production stats by year'!$E:$E,$D325,'IEA production stats by year'!$B:$B,$B325)</f>
        <v>0</v>
      </c>
      <c r="R325" s="45">
        <f>SUMIFS('IEA production stats by year'!AA:AA,'IEA production stats by year'!$E:$E,$D325,'IEA production stats by year'!$B:$B,$B325)</f>
        <v>0</v>
      </c>
      <c r="S325" s="45">
        <f>SUMIFS('IEA production stats by year'!AB:AB,'IEA production stats by year'!$E:$E,$D325,'IEA production stats by year'!$B:$B,$B325)</f>
        <v>3.6006</v>
      </c>
      <c r="T325" s="45">
        <f>SUMIFS('IEA production stats by year'!AC:AC,'IEA production stats by year'!$E:$E,$D325,'IEA production stats by year'!$B:$B,$B325)</f>
        <v>7.2012999999999998</v>
      </c>
      <c r="U325" s="45">
        <f>SUMIFS('IEA production stats by year'!AD:AD,'IEA production stats by year'!$E:$E,$D325,'IEA production stats by year'!$B:$B,$B325)</f>
        <v>21.599699999999999</v>
      </c>
      <c r="V325" s="45">
        <f>SUMIFS('IEA production stats by year'!AE:AE,'IEA production stats by year'!$E:$E,$D325,'IEA production stats by year'!$B:$B,$B325)</f>
        <v>57.601999999999997</v>
      </c>
      <c r="W325" s="45">
        <f>SUMIFS('IEA production stats by year'!AF:AF,'IEA production stats by year'!$E:$E,$D325,'IEA production stats by year'!$B:$B,$B325)</f>
        <v>64.799099999999996</v>
      </c>
      <c r="X325" s="45">
        <f>SUMIFS('IEA production stats by year'!AG:AG,'IEA production stats by year'!$E:$E,$D325,'IEA production stats by year'!$B:$B,$B325)</f>
        <v>75.600999999999999</v>
      </c>
      <c r="Y325" s="45">
        <f>SUMIFS('IEA production stats by year'!AH:AH,'IEA production stats by year'!$E:$E,$D325,'IEA production stats by year'!$B:$B,$B325)</f>
        <v>80.5792</v>
      </c>
      <c r="Z325" s="45">
        <f>SUMIFS('IEA production stats by year'!AI:AI,'IEA production stats by year'!$E:$E,$D325,'IEA production stats by year'!$B:$B,$B325)</f>
        <v>71.112799999999993</v>
      </c>
      <c r="AA325" s="45">
        <f>SUMIFS('IEA production stats by year'!AJ:AJ,'IEA production stats by year'!$E:$E,$D325,'IEA production stats by year'!$B:$B,$B325)</f>
        <v>71.112799999999993</v>
      </c>
      <c r="AB325" s="45">
        <f>SUMIFS('IEA production stats by year'!AK:AK,'IEA production stats by year'!$E:$E,$D325,'IEA production stats by year'!$B:$B,$B325)</f>
        <v>116.2632</v>
      </c>
      <c r="AC325" s="45">
        <f>SUMIFS('IEA production stats by year'!AL:AL,'IEA production stats by year'!$E:$E,$D325,'IEA production stats by year'!$B:$B,$B325)</f>
        <v>0</v>
      </c>
      <c r="AD325" s="45"/>
      <c r="AE325" s="45"/>
      <c r="AF325" s="45"/>
      <c r="AG325" s="45"/>
      <c r="AH325" s="45"/>
      <c r="AI325" s="45"/>
      <c r="AJ325" s="45"/>
      <c r="AK325" s="45"/>
      <c r="AL325" s="45"/>
      <c r="AM325" s="45"/>
      <c r="AN325" s="45"/>
      <c r="AO325" s="45"/>
      <c r="AP325" s="45"/>
      <c r="AQ325" s="45"/>
      <c r="AR325" s="45"/>
      <c r="AS325" s="45"/>
      <c r="AT325" s="45"/>
      <c r="AU325" s="45"/>
      <c r="AV325" s="45"/>
      <c r="AW325" s="45"/>
      <c r="AX325" s="45"/>
      <c r="AY325" s="45"/>
      <c r="AZ325" s="45"/>
      <c r="BA325" s="45"/>
      <c r="BB325" s="45"/>
      <c r="BC325" s="45"/>
      <c r="BD325" s="45"/>
      <c r="BE325" s="45"/>
      <c r="BF325" s="45"/>
      <c r="BG325" s="45"/>
      <c r="BH325" s="45"/>
      <c r="BI325" s="45"/>
      <c r="BJ325" s="45"/>
      <c r="BK325" s="45"/>
      <c r="BL325" s="45"/>
      <c r="BM325" s="45"/>
      <c r="BN325" s="45"/>
      <c r="BO325" s="45"/>
      <c r="BP325" s="45"/>
      <c r="BQ325" s="45"/>
      <c r="BR325" s="45"/>
      <c r="BS325" s="45"/>
      <c r="BT325" s="45"/>
      <c r="BU325" s="45"/>
      <c r="BV325" s="45"/>
      <c r="BW325" s="45"/>
      <c r="BX325" s="45"/>
      <c r="BY325" s="45"/>
      <c r="BZ325" s="45"/>
      <c r="CA325" s="45"/>
      <c r="CB325" s="45"/>
      <c r="CC325" s="45"/>
      <c r="CD325" s="45"/>
      <c r="CE325" s="45"/>
      <c r="CF325" s="45"/>
      <c r="CG325" s="45"/>
      <c r="CH325" s="45"/>
      <c r="CI325" s="45"/>
      <c r="CJ325" s="45"/>
      <c r="CK325" s="45"/>
      <c r="CL325" s="45"/>
      <c r="CM325" s="45"/>
      <c r="CN325" s="45"/>
      <c r="CO325" s="45"/>
      <c r="CP325" s="45"/>
      <c r="CQ325" s="45"/>
    </row>
    <row r="326" spans="1:95" hidden="1" x14ac:dyDescent="0.25">
      <c r="A326" s="5" t="str">
        <f>B326&amp;D326</f>
        <v>ETHSOLARTH</v>
      </c>
      <c r="B326" t="s">
        <v>158</v>
      </c>
      <c r="C326" t="str">
        <f>VLOOKUP($B326,'Lookup codes'!$A:$C,2,FALSE)</f>
        <v>Ethiopia</v>
      </c>
      <c r="D326" t="s">
        <v>614</v>
      </c>
      <c r="E326" t="str">
        <f>VLOOKUP(D326,'Lookup codes'!R:S,2,FALSE)</f>
        <v>Solar Thermal</v>
      </c>
      <c r="F326" t="s">
        <v>794</v>
      </c>
      <c r="G326" t="s">
        <v>528</v>
      </c>
      <c r="H326" s="45">
        <f>SUMIFS('IEA production stats by year'!Q:Q,'IEA production stats by year'!$E:$E,$D326,'IEA production stats by year'!$B:$B,$B326)</f>
        <v>0</v>
      </c>
      <c r="I326" s="45">
        <f>SUMIFS('IEA production stats by year'!R:R,'IEA production stats by year'!$E:$E,$D326,'IEA production stats by year'!$B:$B,$B326)</f>
        <v>0</v>
      </c>
      <c r="J326" s="45">
        <f>SUMIFS('IEA production stats by year'!S:S,'IEA production stats by year'!$E:$E,$D326,'IEA production stats by year'!$B:$B,$B326)</f>
        <v>0</v>
      </c>
      <c r="K326" s="45">
        <f>SUMIFS('IEA production stats by year'!T:T,'IEA production stats by year'!$E:$E,$D326,'IEA production stats by year'!$B:$B,$B326)</f>
        <v>0</v>
      </c>
      <c r="L326" s="45">
        <f>SUMIFS('IEA production stats by year'!U:U,'IEA production stats by year'!$E:$E,$D326,'IEA production stats by year'!$B:$B,$B326)</f>
        <v>0</v>
      </c>
      <c r="M326" s="45">
        <f>SUMIFS('IEA production stats by year'!V:V,'IEA production stats by year'!$E:$E,$D326,'IEA production stats by year'!$B:$B,$B326)</f>
        <v>0</v>
      </c>
      <c r="N326" s="45">
        <f>SUMIFS('IEA production stats by year'!W:W,'IEA production stats by year'!$E:$E,$D326,'IEA production stats by year'!$B:$B,$B326)</f>
        <v>0</v>
      </c>
      <c r="O326" s="45">
        <f>SUMIFS('IEA production stats by year'!X:X,'IEA production stats by year'!$E:$E,$D326,'IEA production stats by year'!$B:$B,$B326)</f>
        <v>0</v>
      </c>
      <c r="P326" s="45">
        <f>SUMIFS('IEA production stats by year'!Y:Y,'IEA production stats by year'!$E:$E,$D326,'IEA production stats by year'!$B:$B,$B326)</f>
        <v>0</v>
      </c>
      <c r="Q326" s="45">
        <f>SUMIFS('IEA production stats by year'!Z:Z,'IEA production stats by year'!$E:$E,$D326,'IEA production stats by year'!$B:$B,$B326)</f>
        <v>0</v>
      </c>
      <c r="R326" s="45">
        <f>SUMIFS('IEA production stats by year'!AA:AA,'IEA production stats by year'!$E:$E,$D326,'IEA production stats by year'!$B:$B,$B326)</f>
        <v>0</v>
      </c>
      <c r="S326" s="45">
        <f>SUMIFS('IEA production stats by year'!AB:AB,'IEA production stats by year'!$E:$E,$D326,'IEA production stats by year'!$B:$B,$B326)</f>
        <v>0</v>
      </c>
      <c r="T326" s="45">
        <f>SUMIFS('IEA production stats by year'!AC:AC,'IEA production stats by year'!$E:$E,$D326,'IEA production stats by year'!$B:$B,$B326)</f>
        <v>0</v>
      </c>
      <c r="U326" s="45">
        <f>SUMIFS('IEA production stats by year'!AD:AD,'IEA production stats by year'!$E:$E,$D326,'IEA production stats by year'!$B:$B,$B326)</f>
        <v>0</v>
      </c>
      <c r="V326" s="45">
        <f>SUMIFS('IEA production stats by year'!AE:AE,'IEA production stats by year'!$E:$E,$D326,'IEA production stats by year'!$B:$B,$B326)</f>
        <v>0</v>
      </c>
      <c r="W326" s="45">
        <f>SUMIFS('IEA production stats by year'!AF:AF,'IEA production stats by year'!$E:$E,$D326,'IEA production stats by year'!$B:$B,$B326)</f>
        <v>0</v>
      </c>
      <c r="X326" s="45">
        <f>SUMIFS('IEA production stats by year'!AG:AG,'IEA production stats by year'!$E:$E,$D326,'IEA production stats by year'!$B:$B,$B326)</f>
        <v>0</v>
      </c>
      <c r="Y326" s="45">
        <f>SUMIFS('IEA production stats by year'!AH:AH,'IEA production stats by year'!$E:$E,$D326,'IEA production stats by year'!$B:$B,$B326)</f>
        <v>0</v>
      </c>
      <c r="Z326" s="45">
        <f>SUMIFS('IEA production stats by year'!AI:AI,'IEA production stats by year'!$E:$E,$D326,'IEA production stats by year'!$B:$B,$B326)</f>
        <v>0</v>
      </c>
      <c r="AA326" s="45">
        <f>SUMIFS('IEA production stats by year'!AJ:AJ,'IEA production stats by year'!$E:$E,$D326,'IEA production stats by year'!$B:$B,$B326)</f>
        <v>0</v>
      </c>
      <c r="AB326" s="45">
        <f>SUMIFS('IEA production stats by year'!AK:AK,'IEA production stats by year'!$E:$E,$D326,'IEA production stats by year'!$B:$B,$B326)</f>
        <v>0</v>
      </c>
      <c r="AC326" s="45">
        <f>SUMIFS('IEA production stats by year'!AL:AL,'IEA production stats by year'!$E:$E,$D326,'IEA production stats by year'!$B:$B,$B326)</f>
        <v>0</v>
      </c>
      <c r="AD326" s="45"/>
      <c r="AE326" s="45"/>
      <c r="AF326" s="45"/>
      <c r="AG326" s="45"/>
      <c r="AH326" s="45"/>
      <c r="AI326" s="45"/>
      <c r="AJ326" s="45"/>
      <c r="AK326" s="45"/>
      <c r="AL326" s="45"/>
      <c r="AM326" s="45"/>
      <c r="AN326" s="45"/>
      <c r="AO326" s="45"/>
      <c r="AP326" s="45"/>
      <c r="AQ326" s="45"/>
      <c r="AR326" s="45"/>
      <c r="AS326" s="45"/>
      <c r="AT326" s="45"/>
      <c r="AU326" s="45"/>
      <c r="AV326" s="45"/>
      <c r="AW326" s="45"/>
      <c r="AX326" s="45"/>
      <c r="AY326" s="45"/>
      <c r="AZ326" s="45"/>
      <c r="BA326" s="45"/>
      <c r="BB326" s="45"/>
      <c r="BC326" s="45"/>
      <c r="BD326" s="45"/>
      <c r="BE326" s="45"/>
      <c r="BF326" s="45"/>
      <c r="BG326" s="45"/>
      <c r="BH326" s="45"/>
      <c r="BI326" s="45"/>
      <c r="BJ326" s="45"/>
      <c r="BK326" s="45"/>
      <c r="BL326" s="45"/>
      <c r="BM326" s="45"/>
      <c r="BN326" s="45"/>
      <c r="BO326" s="45"/>
      <c r="BP326" s="45"/>
      <c r="BQ326" s="45"/>
      <c r="BR326" s="45"/>
      <c r="BS326" s="45"/>
      <c r="BT326" s="45"/>
      <c r="BU326" s="45"/>
      <c r="BV326" s="45"/>
      <c r="BW326" s="45"/>
      <c r="BX326" s="45"/>
      <c r="BY326" s="45"/>
      <c r="BZ326" s="45"/>
      <c r="CA326" s="45"/>
      <c r="CB326" s="45"/>
      <c r="CC326" s="45"/>
      <c r="CD326" s="45"/>
      <c r="CE326" s="45"/>
      <c r="CF326" s="45"/>
      <c r="CG326" s="45"/>
      <c r="CH326" s="45"/>
      <c r="CI326" s="45"/>
      <c r="CJ326" s="45"/>
      <c r="CK326" s="45"/>
      <c r="CL326" s="45"/>
      <c r="CM326" s="45"/>
      <c r="CN326" s="45"/>
      <c r="CO326" s="45"/>
      <c r="CP326" s="45"/>
      <c r="CQ326" s="45"/>
    </row>
    <row r="327" spans="1:95" hidden="1" x14ac:dyDescent="0.25">
      <c r="A327" s="5" t="str">
        <f>B327&amp;D327</f>
        <v>ETHTIDE</v>
      </c>
      <c r="B327" t="s">
        <v>158</v>
      </c>
      <c r="C327" t="str">
        <f>VLOOKUP($B327,'Lookup codes'!$A:$C,2,FALSE)</f>
        <v>Ethiopia</v>
      </c>
      <c r="D327" t="s">
        <v>616</v>
      </c>
      <c r="E327" t="str">
        <f>VLOOKUP(D327,'Lookup codes'!R:S,2,FALSE)</f>
        <v>Tide, Wave and Ocean</v>
      </c>
      <c r="F327" t="s">
        <v>794</v>
      </c>
      <c r="G327" t="s">
        <v>528</v>
      </c>
      <c r="H327" s="45">
        <f>SUMIFS('IEA production stats by year'!Q:Q,'IEA production stats by year'!$E:$E,$D327,'IEA production stats by year'!$B:$B,$B327)</f>
        <v>0</v>
      </c>
      <c r="I327" s="45">
        <f>SUMIFS('IEA production stats by year'!R:R,'IEA production stats by year'!$E:$E,$D327,'IEA production stats by year'!$B:$B,$B327)</f>
        <v>0</v>
      </c>
      <c r="J327" s="45">
        <f>SUMIFS('IEA production stats by year'!S:S,'IEA production stats by year'!$E:$E,$D327,'IEA production stats by year'!$B:$B,$B327)</f>
        <v>0</v>
      </c>
      <c r="K327" s="45">
        <f>SUMIFS('IEA production stats by year'!T:T,'IEA production stats by year'!$E:$E,$D327,'IEA production stats by year'!$B:$B,$B327)</f>
        <v>0</v>
      </c>
      <c r="L327" s="45">
        <f>SUMIFS('IEA production stats by year'!U:U,'IEA production stats by year'!$E:$E,$D327,'IEA production stats by year'!$B:$B,$B327)</f>
        <v>0</v>
      </c>
      <c r="M327" s="45">
        <f>SUMIFS('IEA production stats by year'!V:V,'IEA production stats by year'!$E:$E,$D327,'IEA production stats by year'!$B:$B,$B327)</f>
        <v>0</v>
      </c>
      <c r="N327" s="45">
        <f>SUMIFS('IEA production stats by year'!W:W,'IEA production stats by year'!$E:$E,$D327,'IEA production stats by year'!$B:$B,$B327)</f>
        <v>0</v>
      </c>
      <c r="O327" s="45">
        <f>SUMIFS('IEA production stats by year'!X:X,'IEA production stats by year'!$E:$E,$D327,'IEA production stats by year'!$B:$B,$B327)</f>
        <v>0</v>
      </c>
      <c r="P327" s="45">
        <f>SUMIFS('IEA production stats by year'!Y:Y,'IEA production stats by year'!$E:$E,$D327,'IEA production stats by year'!$B:$B,$B327)</f>
        <v>0</v>
      </c>
      <c r="Q327" s="45">
        <f>SUMIFS('IEA production stats by year'!Z:Z,'IEA production stats by year'!$E:$E,$D327,'IEA production stats by year'!$B:$B,$B327)</f>
        <v>0</v>
      </c>
      <c r="R327" s="45">
        <f>SUMIFS('IEA production stats by year'!AA:AA,'IEA production stats by year'!$E:$E,$D327,'IEA production stats by year'!$B:$B,$B327)</f>
        <v>0</v>
      </c>
      <c r="S327" s="45">
        <f>SUMIFS('IEA production stats by year'!AB:AB,'IEA production stats by year'!$E:$E,$D327,'IEA production stats by year'!$B:$B,$B327)</f>
        <v>0</v>
      </c>
      <c r="T327" s="45">
        <f>SUMIFS('IEA production stats by year'!AC:AC,'IEA production stats by year'!$E:$E,$D327,'IEA production stats by year'!$B:$B,$B327)</f>
        <v>0</v>
      </c>
      <c r="U327" s="45">
        <f>SUMIFS('IEA production stats by year'!AD:AD,'IEA production stats by year'!$E:$E,$D327,'IEA production stats by year'!$B:$B,$B327)</f>
        <v>0</v>
      </c>
      <c r="V327" s="45">
        <f>SUMIFS('IEA production stats by year'!AE:AE,'IEA production stats by year'!$E:$E,$D327,'IEA production stats by year'!$B:$B,$B327)</f>
        <v>0</v>
      </c>
      <c r="W327" s="45">
        <f>SUMIFS('IEA production stats by year'!AF:AF,'IEA production stats by year'!$E:$E,$D327,'IEA production stats by year'!$B:$B,$B327)</f>
        <v>0</v>
      </c>
      <c r="X327" s="45">
        <f>SUMIFS('IEA production stats by year'!AG:AG,'IEA production stats by year'!$E:$E,$D327,'IEA production stats by year'!$B:$B,$B327)</f>
        <v>0</v>
      </c>
      <c r="Y327" s="45">
        <f>SUMIFS('IEA production stats by year'!AH:AH,'IEA production stats by year'!$E:$E,$D327,'IEA production stats by year'!$B:$B,$B327)</f>
        <v>0</v>
      </c>
      <c r="Z327" s="45">
        <f>SUMIFS('IEA production stats by year'!AI:AI,'IEA production stats by year'!$E:$E,$D327,'IEA production stats by year'!$B:$B,$B327)</f>
        <v>0</v>
      </c>
      <c r="AA327" s="45">
        <f>SUMIFS('IEA production stats by year'!AJ:AJ,'IEA production stats by year'!$E:$E,$D327,'IEA production stats by year'!$B:$B,$B327)</f>
        <v>0</v>
      </c>
      <c r="AB327" s="45">
        <f>SUMIFS('IEA production stats by year'!AK:AK,'IEA production stats by year'!$E:$E,$D327,'IEA production stats by year'!$B:$B,$B327)</f>
        <v>0</v>
      </c>
      <c r="AC327" s="45">
        <f>SUMIFS('IEA production stats by year'!AL:AL,'IEA production stats by year'!$E:$E,$D327,'IEA production stats by year'!$B:$B,$B327)</f>
        <v>0</v>
      </c>
      <c r="AD327" s="45"/>
      <c r="AE327" s="45"/>
      <c r="AF327" s="45"/>
      <c r="AG327" s="45"/>
      <c r="AH327" s="45"/>
      <c r="AI327" s="45"/>
      <c r="AJ327" s="45"/>
      <c r="AK327" s="45"/>
      <c r="AL327" s="45"/>
      <c r="AM327" s="45"/>
      <c r="AN327" s="45"/>
      <c r="AO327" s="45"/>
      <c r="AP327" s="45"/>
      <c r="AQ327" s="45"/>
      <c r="AR327" s="45"/>
      <c r="AS327" s="45"/>
      <c r="AT327" s="45"/>
      <c r="AU327" s="45"/>
      <c r="AV327" s="45"/>
      <c r="AW327" s="45"/>
      <c r="AX327" s="45"/>
      <c r="AY327" s="45"/>
      <c r="AZ327" s="45"/>
      <c r="BA327" s="45"/>
      <c r="BB327" s="45"/>
      <c r="BC327" s="45"/>
      <c r="BD327" s="45"/>
      <c r="BE327" s="45"/>
      <c r="BF327" s="45"/>
      <c r="BG327" s="45"/>
      <c r="BH327" s="45"/>
      <c r="BI327" s="45"/>
      <c r="BJ327" s="45"/>
      <c r="BK327" s="45"/>
      <c r="BL327" s="45"/>
      <c r="BM327" s="45"/>
      <c r="BN327" s="45"/>
      <c r="BO327" s="45"/>
      <c r="BP327" s="45"/>
      <c r="BQ327" s="45"/>
      <c r="BR327" s="45"/>
      <c r="BS327" s="45"/>
      <c r="BT327" s="45"/>
      <c r="BU327" s="45"/>
      <c r="BV327" s="45"/>
      <c r="BW327" s="45"/>
      <c r="BX327" s="45"/>
      <c r="BY327" s="45"/>
      <c r="BZ327" s="45"/>
      <c r="CA327" s="45"/>
      <c r="CB327" s="45"/>
      <c r="CC327" s="45"/>
      <c r="CD327" s="45"/>
      <c r="CE327" s="45"/>
      <c r="CF327" s="45"/>
      <c r="CG327" s="45"/>
      <c r="CH327" s="45"/>
      <c r="CI327" s="45"/>
      <c r="CJ327" s="45"/>
      <c r="CK327" s="45"/>
      <c r="CL327" s="45"/>
      <c r="CM327" s="45"/>
      <c r="CN327" s="45"/>
      <c r="CO327" s="45"/>
      <c r="CP327" s="45"/>
      <c r="CQ327" s="45"/>
    </row>
    <row r="328" spans="1:95" hidden="1" x14ac:dyDescent="0.25">
      <c r="A328" s="5" t="str">
        <f>B328&amp;D328</f>
        <v>ETHWIND</v>
      </c>
      <c r="B328" t="s">
        <v>158</v>
      </c>
      <c r="C328" t="str">
        <f>VLOOKUP($B328,'Lookup codes'!$A:$C,2,FALSE)</f>
        <v>Ethiopia</v>
      </c>
      <c r="D328" t="s">
        <v>618</v>
      </c>
      <c r="E328" t="str">
        <f>VLOOKUP(D328,'Lookup codes'!R:S,2,FALSE)</f>
        <v>Wind</v>
      </c>
      <c r="F328" t="s">
        <v>794</v>
      </c>
      <c r="G328" t="s">
        <v>528</v>
      </c>
      <c r="H328" s="45">
        <f>SUMIFS('IEA production stats by year'!Q:Q,'IEA production stats by year'!$E:$E,$D328,'IEA production stats by year'!$B:$B,$B328)</f>
        <v>0</v>
      </c>
      <c r="I328" s="45">
        <f>SUMIFS('IEA production stats by year'!R:R,'IEA production stats by year'!$E:$E,$D328,'IEA production stats by year'!$B:$B,$B328)</f>
        <v>0</v>
      </c>
      <c r="J328" s="45">
        <f>SUMIFS('IEA production stats by year'!S:S,'IEA production stats by year'!$E:$E,$D328,'IEA production stats by year'!$B:$B,$B328)</f>
        <v>0</v>
      </c>
      <c r="K328" s="45">
        <f>SUMIFS('IEA production stats by year'!T:T,'IEA production stats by year'!$E:$E,$D328,'IEA production stats by year'!$B:$B,$B328)</f>
        <v>0</v>
      </c>
      <c r="L328" s="45">
        <f>SUMIFS('IEA production stats by year'!U:U,'IEA production stats by year'!$E:$E,$D328,'IEA production stats by year'!$B:$B,$B328)</f>
        <v>0</v>
      </c>
      <c r="M328" s="45">
        <f>SUMIFS('IEA production stats by year'!V:V,'IEA production stats by year'!$E:$E,$D328,'IEA production stats by year'!$B:$B,$B328)</f>
        <v>0</v>
      </c>
      <c r="N328" s="45">
        <f>SUMIFS('IEA production stats by year'!W:W,'IEA production stats by year'!$E:$E,$D328,'IEA production stats by year'!$B:$B,$B328)</f>
        <v>0</v>
      </c>
      <c r="O328" s="45">
        <f>SUMIFS('IEA production stats by year'!X:X,'IEA production stats by year'!$E:$E,$D328,'IEA production stats by year'!$B:$B,$B328)</f>
        <v>0</v>
      </c>
      <c r="P328" s="45">
        <f>SUMIFS('IEA production stats by year'!Y:Y,'IEA production stats by year'!$E:$E,$D328,'IEA production stats by year'!$B:$B,$B328)</f>
        <v>0</v>
      </c>
      <c r="Q328" s="45">
        <f>SUMIFS('IEA production stats by year'!Z:Z,'IEA production stats by year'!$E:$E,$D328,'IEA production stats by year'!$B:$B,$B328)</f>
        <v>0</v>
      </c>
      <c r="R328" s="45">
        <f>SUMIFS('IEA production stats by year'!AA:AA,'IEA production stats by year'!$E:$E,$D328,'IEA production stats by year'!$B:$B,$B328)</f>
        <v>0</v>
      </c>
      <c r="S328" s="45">
        <f>SUMIFS('IEA production stats by year'!AB:AB,'IEA production stats by year'!$E:$E,$D328,'IEA production stats by year'!$B:$B,$B328)</f>
        <v>104.402</v>
      </c>
      <c r="T328" s="45">
        <f>SUMIFS('IEA production stats by year'!AC:AC,'IEA production stats by year'!$E:$E,$D328,'IEA production stats by year'!$B:$B,$B328)</f>
        <v>691.19880000000001</v>
      </c>
      <c r="U328" s="45">
        <f>SUMIFS('IEA production stats by year'!AD:AD,'IEA production stats by year'!$E:$E,$D328,'IEA production stats by year'!$B:$B,$B328)</f>
        <v>1281.6004</v>
      </c>
      <c r="V328" s="45">
        <f>SUMIFS('IEA production stats by year'!AE:AE,'IEA production stats by year'!$E:$E,$D328,'IEA production stats by year'!$B:$B,$B328)</f>
        <v>1796.4010000000001</v>
      </c>
      <c r="W328" s="45">
        <f>SUMIFS('IEA production stats by year'!AF:AF,'IEA production stats by year'!$E:$E,$D328,'IEA production stats by year'!$B:$B,$B328)</f>
        <v>2732.402</v>
      </c>
      <c r="X328" s="45">
        <f>SUMIFS('IEA production stats by year'!AG:AG,'IEA production stats by year'!$E:$E,$D328,'IEA production stats by year'!$B:$B,$B328)</f>
        <v>2815.2001</v>
      </c>
      <c r="Y328" s="45">
        <f>SUMIFS('IEA production stats by year'!AH:AH,'IEA production stats by year'!$E:$E,$D328,'IEA production stats by year'!$B:$B,$B328)</f>
        <v>1918.8021000000001</v>
      </c>
      <c r="Z328" s="45">
        <f>SUMIFS('IEA production stats by year'!AI:AI,'IEA production stats by year'!$E:$E,$D328,'IEA production stats by year'!$B:$B,$B328)</f>
        <v>3049.2004000000002</v>
      </c>
      <c r="AA328" s="45">
        <f>SUMIFS('IEA production stats by year'!AJ:AJ,'IEA production stats by year'!$E:$E,$D328,'IEA production stats by year'!$B:$B,$B328)</f>
        <v>2192.4974000000002</v>
      </c>
      <c r="AB328" s="45">
        <f>SUMIFS('IEA production stats by year'!AK:AK,'IEA production stats by year'!$E:$E,$D328,'IEA production stats by year'!$B:$B,$B328)</f>
        <v>2189.4200999999998</v>
      </c>
      <c r="AC328" s="45">
        <f>SUMIFS('IEA production stats by year'!AL:AL,'IEA production stats by year'!$E:$E,$D328,'IEA production stats by year'!$B:$B,$B328)</f>
        <v>0</v>
      </c>
      <c r="AD328" s="45"/>
      <c r="AE328" s="45"/>
      <c r="AF328" s="45"/>
      <c r="AG328" s="45"/>
      <c r="AH328" s="45"/>
      <c r="AI328" s="45"/>
      <c r="AJ328" s="45"/>
      <c r="AK328" s="45"/>
      <c r="AL328" s="45"/>
      <c r="AM328" s="45"/>
      <c r="AN328" s="45"/>
      <c r="AO328" s="45"/>
      <c r="AP328" s="45"/>
      <c r="AQ328" s="45"/>
      <c r="AR328" s="45"/>
      <c r="AS328" s="45"/>
      <c r="AT328" s="45"/>
      <c r="AU328" s="45"/>
      <c r="AV328" s="45"/>
      <c r="AW328" s="45"/>
      <c r="AX328" s="45"/>
      <c r="AY328" s="45"/>
      <c r="AZ328" s="45"/>
      <c r="BA328" s="45"/>
      <c r="BB328" s="45"/>
      <c r="BC328" s="45"/>
      <c r="BD328" s="45"/>
      <c r="BE328" s="45"/>
      <c r="BF328" s="45"/>
      <c r="BG328" s="45"/>
      <c r="BH328" s="45"/>
      <c r="BI328" s="45"/>
      <c r="BJ328" s="45"/>
      <c r="BK328" s="45"/>
      <c r="BL328" s="45"/>
      <c r="BM328" s="45"/>
      <c r="BN328" s="45"/>
      <c r="BO328" s="45"/>
      <c r="BP328" s="45"/>
      <c r="BQ328" s="45"/>
      <c r="BR328" s="45"/>
      <c r="BS328" s="45"/>
      <c r="BT328" s="45"/>
      <c r="BU328" s="45"/>
      <c r="BV328" s="45"/>
      <c r="BW328" s="45"/>
      <c r="BX328" s="45"/>
      <c r="BY328" s="45"/>
      <c r="BZ328" s="45"/>
      <c r="CA328" s="45"/>
      <c r="CB328" s="45"/>
      <c r="CC328" s="45"/>
      <c r="CD328" s="45"/>
      <c r="CE328" s="45"/>
      <c r="CF328" s="45"/>
      <c r="CG328" s="45"/>
      <c r="CH328" s="45"/>
      <c r="CI328" s="45"/>
      <c r="CJ328" s="45"/>
      <c r="CK328" s="45"/>
      <c r="CL328" s="45"/>
      <c r="CM328" s="45"/>
      <c r="CN328" s="45"/>
      <c r="CO328" s="45"/>
      <c r="CP328" s="45"/>
      <c r="CQ328" s="45"/>
    </row>
    <row r="329" spans="1:95" hidden="1" x14ac:dyDescent="0.25">
      <c r="A329" s="5" t="str">
        <f>B329&amp;D329</f>
        <v>ETHMUNWASTER</v>
      </c>
      <c r="B329" t="s">
        <v>158</v>
      </c>
      <c r="C329" t="str">
        <f>VLOOKUP($B329,'Lookup codes'!$A:$C,2,FALSE)</f>
        <v>Ethiopia</v>
      </c>
      <c r="D329" t="s">
        <v>622</v>
      </c>
      <c r="E329" t="str">
        <f>VLOOKUP(D329,'Lookup codes'!R:S,2,FALSE)</f>
        <v>Renewable Municipal Waste</v>
      </c>
      <c r="F329" t="s">
        <v>794</v>
      </c>
      <c r="G329" t="s">
        <v>528</v>
      </c>
      <c r="H329" s="45">
        <f>SUMIFS('IEA production stats by year'!Q:Q,'IEA production stats by year'!$E:$E,$D329,'IEA production stats by year'!$B:$B,$B329)</f>
        <v>0</v>
      </c>
      <c r="I329" s="45">
        <f>SUMIFS('IEA production stats by year'!R:R,'IEA production stats by year'!$E:$E,$D329,'IEA production stats by year'!$B:$B,$B329)</f>
        <v>0</v>
      </c>
      <c r="J329" s="45">
        <f>SUMIFS('IEA production stats by year'!S:S,'IEA production stats by year'!$E:$E,$D329,'IEA production stats by year'!$B:$B,$B329)</f>
        <v>0</v>
      </c>
      <c r="K329" s="45">
        <f>SUMIFS('IEA production stats by year'!T:T,'IEA production stats by year'!$E:$E,$D329,'IEA production stats by year'!$B:$B,$B329)</f>
        <v>0</v>
      </c>
      <c r="L329" s="45">
        <f>SUMIFS('IEA production stats by year'!U:U,'IEA production stats by year'!$E:$E,$D329,'IEA production stats by year'!$B:$B,$B329)</f>
        <v>0</v>
      </c>
      <c r="M329" s="45">
        <f>SUMIFS('IEA production stats by year'!V:V,'IEA production stats by year'!$E:$E,$D329,'IEA production stats by year'!$B:$B,$B329)</f>
        <v>0</v>
      </c>
      <c r="N329" s="45">
        <f>SUMIFS('IEA production stats by year'!W:W,'IEA production stats by year'!$E:$E,$D329,'IEA production stats by year'!$B:$B,$B329)</f>
        <v>0</v>
      </c>
      <c r="O329" s="45">
        <f>SUMIFS('IEA production stats by year'!X:X,'IEA production stats by year'!$E:$E,$D329,'IEA production stats by year'!$B:$B,$B329)</f>
        <v>0</v>
      </c>
      <c r="P329" s="45">
        <f>SUMIFS('IEA production stats by year'!Y:Y,'IEA production stats by year'!$E:$E,$D329,'IEA production stats by year'!$B:$B,$B329)</f>
        <v>0</v>
      </c>
      <c r="Q329" s="45">
        <f>SUMIFS('IEA production stats by year'!Z:Z,'IEA production stats by year'!$E:$E,$D329,'IEA production stats by year'!$B:$B,$B329)</f>
        <v>0</v>
      </c>
      <c r="R329" s="45">
        <f>SUMIFS('IEA production stats by year'!AA:AA,'IEA production stats by year'!$E:$E,$D329,'IEA production stats by year'!$B:$B,$B329)</f>
        <v>0</v>
      </c>
      <c r="S329" s="45">
        <f>SUMIFS('IEA production stats by year'!AB:AB,'IEA production stats by year'!$E:$E,$D329,'IEA production stats by year'!$B:$B,$B329)</f>
        <v>0</v>
      </c>
      <c r="T329" s="45">
        <f>SUMIFS('IEA production stats by year'!AC:AC,'IEA production stats by year'!$E:$E,$D329,'IEA production stats by year'!$B:$B,$B329)</f>
        <v>0</v>
      </c>
      <c r="U329" s="45">
        <f>SUMIFS('IEA production stats by year'!AD:AD,'IEA production stats by year'!$E:$E,$D329,'IEA production stats by year'!$B:$B,$B329)</f>
        <v>0</v>
      </c>
      <c r="V329" s="45">
        <f>SUMIFS('IEA production stats by year'!AE:AE,'IEA production stats by year'!$E:$E,$D329,'IEA production stats by year'!$B:$B,$B329)</f>
        <v>0</v>
      </c>
      <c r="W329" s="45">
        <f>SUMIFS('IEA production stats by year'!AF:AF,'IEA production stats by year'!$E:$E,$D329,'IEA production stats by year'!$B:$B,$B329)</f>
        <v>0</v>
      </c>
      <c r="X329" s="45">
        <f>SUMIFS('IEA production stats by year'!AG:AG,'IEA production stats by year'!$E:$E,$D329,'IEA production stats by year'!$B:$B,$B329)</f>
        <v>0</v>
      </c>
      <c r="Y329" s="45">
        <f>SUMIFS('IEA production stats by year'!AH:AH,'IEA production stats by year'!$E:$E,$D329,'IEA production stats by year'!$B:$B,$B329)</f>
        <v>0</v>
      </c>
      <c r="Z329" s="45">
        <f>SUMIFS('IEA production stats by year'!AI:AI,'IEA production stats by year'!$E:$E,$D329,'IEA production stats by year'!$B:$B,$B329)</f>
        <v>0</v>
      </c>
      <c r="AA329" s="45">
        <f>SUMIFS('IEA production stats by year'!AJ:AJ,'IEA production stats by year'!$E:$E,$D329,'IEA production stats by year'!$B:$B,$B329)</f>
        <v>0</v>
      </c>
      <c r="AB329" s="45">
        <f>SUMIFS('IEA production stats by year'!AK:AK,'IEA production stats by year'!$E:$E,$D329,'IEA production stats by year'!$B:$B,$B329)</f>
        <v>0</v>
      </c>
      <c r="AC329" s="45">
        <f>SUMIFS('IEA production stats by year'!AL:AL,'IEA production stats by year'!$E:$E,$D329,'IEA production stats by year'!$B:$B,$B329)</f>
        <v>0</v>
      </c>
      <c r="AD329" s="45"/>
      <c r="AE329" s="45"/>
      <c r="AF329" s="45"/>
      <c r="AG329" s="45"/>
      <c r="AH329" s="45"/>
      <c r="AI329" s="45"/>
      <c r="AJ329" s="45"/>
      <c r="AK329" s="45"/>
      <c r="AL329" s="45"/>
      <c r="AM329" s="45"/>
      <c r="AN329" s="45"/>
      <c r="AO329" s="45"/>
      <c r="AP329" s="45"/>
      <c r="AQ329" s="45"/>
      <c r="AR329" s="45"/>
      <c r="AS329" s="45"/>
      <c r="AT329" s="45"/>
      <c r="AU329" s="45"/>
      <c r="AV329" s="45"/>
      <c r="AW329" s="45"/>
      <c r="AX329" s="45"/>
      <c r="AY329" s="45"/>
      <c r="AZ329" s="45"/>
      <c r="BA329" s="45"/>
      <c r="BB329" s="45"/>
      <c r="BC329" s="45"/>
      <c r="BD329" s="45"/>
      <c r="BE329" s="45"/>
      <c r="BF329" s="45"/>
      <c r="BG329" s="45"/>
      <c r="BH329" s="45"/>
      <c r="BI329" s="45"/>
      <c r="BJ329" s="45"/>
      <c r="BK329" s="45"/>
      <c r="BL329" s="45"/>
      <c r="BM329" s="45"/>
      <c r="BN329" s="45"/>
      <c r="BO329" s="45"/>
      <c r="BP329" s="45"/>
      <c r="BQ329" s="45"/>
      <c r="BR329" s="45"/>
      <c r="BS329" s="45"/>
      <c r="BT329" s="45"/>
      <c r="BU329" s="45"/>
      <c r="BV329" s="45"/>
      <c r="BW329" s="45"/>
      <c r="BX329" s="45"/>
      <c r="BY329" s="45"/>
      <c r="BZ329" s="45"/>
      <c r="CA329" s="45"/>
      <c r="CB329" s="45"/>
      <c r="CC329" s="45"/>
      <c r="CD329" s="45"/>
      <c r="CE329" s="45"/>
      <c r="CF329" s="45"/>
      <c r="CG329" s="45"/>
      <c r="CH329" s="45"/>
      <c r="CI329" s="45"/>
      <c r="CJ329" s="45"/>
      <c r="CK329" s="45"/>
      <c r="CL329" s="45"/>
      <c r="CM329" s="45"/>
      <c r="CN329" s="45"/>
      <c r="CO329" s="45"/>
      <c r="CP329" s="45"/>
      <c r="CQ329" s="45"/>
    </row>
    <row r="330" spans="1:95" hidden="1" x14ac:dyDescent="0.25">
      <c r="A330" s="5" t="str">
        <f>B330&amp;D330</f>
        <v>ETHCHARCOAL</v>
      </c>
      <c r="B330" t="s">
        <v>158</v>
      </c>
      <c r="C330" t="str">
        <f>VLOOKUP($B330,'Lookup codes'!$A:$C,2,FALSE)</f>
        <v>Ethiopia</v>
      </c>
      <c r="D330" t="s">
        <v>626</v>
      </c>
      <c r="E330" t="str">
        <f>VLOOKUP(D330,'Lookup codes'!R:S,2,FALSE)</f>
        <v>Charcoal</v>
      </c>
      <c r="F330" t="s">
        <v>794</v>
      </c>
      <c r="G330" t="s">
        <v>528</v>
      </c>
      <c r="H330" s="45">
        <f>SUMIFS('IEA production stats by year'!Q:Q,'IEA production stats by year'!$E:$E,$D330,'IEA production stats by year'!$B:$B,$B330)</f>
        <v>0</v>
      </c>
      <c r="I330" s="45">
        <f>SUMIFS('IEA production stats by year'!R:R,'IEA production stats by year'!$E:$E,$D330,'IEA production stats by year'!$B:$B,$B330)</f>
        <v>0</v>
      </c>
      <c r="J330" s="45">
        <f>SUMIFS('IEA production stats by year'!S:S,'IEA production stats by year'!$E:$E,$D330,'IEA production stats by year'!$B:$B,$B330)</f>
        <v>0</v>
      </c>
      <c r="K330" s="45">
        <f>SUMIFS('IEA production stats by year'!T:T,'IEA production stats by year'!$E:$E,$D330,'IEA production stats by year'!$B:$B,$B330)</f>
        <v>0</v>
      </c>
      <c r="L330" s="45">
        <f>SUMIFS('IEA production stats by year'!U:U,'IEA production stats by year'!$E:$E,$D330,'IEA production stats by year'!$B:$B,$B330)</f>
        <v>0</v>
      </c>
      <c r="M330" s="45">
        <f>SUMIFS('IEA production stats by year'!V:V,'IEA production stats by year'!$E:$E,$D330,'IEA production stats by year'!$B:$B,$B330)</f>
        <v>0</v>
      </c>
      <c r="N330" s="45">
        <f>SUMIFS('IEA production stats by year'!W:W,'IEA production stats by year'!$E:$E,$D330,'IEA production stats by year'!$B:$B,$B330)</f>
        <v>0</v>
      </c>
      <c r="O330" s="45">
        <f>SUMIFS('IEA production stats by year'!X:X,'IEA production stats by year'!$E:$E,$D330,'IEA production stats by year'!$B:$B,$B330)</f>
        <v>0</v>
      </c>
      <c r="P330" s="45">
        <f>SUMIFS('IEA production stats by year'!Y:Y,'IEA production stats by year'!$E:$E,$D330,'IEA production stats by year'!$B:$B,$B330)</f>
        <v>0</v>
      </c>
      <c r="Q330" s="45">
        <f>SUMIFS('IEA production stats by year'!Z:Z,'IEA production stats by year'!$E:$E,$D330,'IEA production stats by year'!$B:$B,$B330)</f>
        <v>0</v>
      </c>
      <c r="R330" s="45">
        <f>SUMIFS('IEA production stats by year'!AA:AA,'IEA production stats by year'!$E:$E,$D330,'IEA production stats by year'!$B:$B,$B330)</f>
        <v>0</v>
      </c>
      <c r="S330" s="45">
        <f>SUMIFS('IEA production stats by year'!AB:AB,'IEA production stats by year'!$E:$E,$D330,'IEA production stats by year'!$B:$B,$B330)</f>
        <v>0</v>
      </c>
      <c r="T330" s="45">
        <f>SUMIFS('IEA production stats by year'!AC:AC,'IEA production stats by year'!$E:$E,$D330,'IEA production stats by year'!$B:$B,$B330)</f>
        <v>0</v>
      </c>
      <c r="U330" s="45">
        <f>SUMIFS('IEA production stats by year'!AD:AD,'IEA production stats by year'!$E:$E,$D330,'IEA production stats by year'!$B:$B,$B330)</f>
        <v>0</v>
      </c>
      <c r="V330" s="45">
        <f>SUMIFS('IEA production stats by year'!AE:AE,'IEA production stats by year'!$E:$E,$D330,'IEA production stats by year'!$B:$B,$B330)</f>
        <v>0</v>
      </c>
      <c r="W330" s="45">
        <f>SUMIFS('IEA production stats by year'!AF:AF,'IEA production stats by year'!$E:$E,$D330,'IEA production stats by year'!$B:$B,$B330)</f>
        <v>0</v>
      </c>
      <c r="X330" s="45">
        <f>SUMIFS('IEA production stats by year'!AG:AG,'IEA production stats by year'!$E:$E,$D330,'IEA production stats by year'!$B:$B,$B330)</f>
        <v>0</v>
      </c>
      <c r="Y330" s="45">
        <f>SUMIFS('IEA production stats by year'!AH:AH,'IEA production stats by year'!$E:$E,$D330,'IEA production stats by year'!$B:$B,$B330)</f>
        <v>0</v>
      </c>
      <c r="Z330" s="45">
        <f>SUMIFS('IEA production stats by year'!AI:AI,'IEA production stats by year'!$E:$E,$D330,'IEA production stats by year'!$B:$B,$B330)</f>
        <v>0</v>
      </c>
      <c r="AA330" s="45">
        <f>SUMIFS('IEA production stats by year'!AJ:AJ,'IEA production stats by year'!$E:$E,$D330,'IEA production stats by year'!$B:$B,$B330)</f>
        <v>0</v>
      </c>
      <c r="AB330" s="45">
        <f>SUMIFS('IEA production stats by year'!AK:AK,'IEA production stats by year'!$E:$E,$D330,'IEA production stats by year'!$B:$B,$B330)</f>
        <v>0</v>
      </c>
      <c r="AC330" s="45">
        <f>SUMIFS('IEA production stats by year'!AL:AL,'IEA production stats by year'!$E:$E,$D330,'IEA production stats by year'!$B:$B,$B330)</f>
        <v>0</v>
      </c>
      <c r="AD330" s="45"/>
      <c r="AE330" s="45"/>
      <c r="AF330" s="45"/>
      <c r="AG330" s="45"/>
      <c r="AH330" s="45"/>
      <c r="AI330" s="45"/>
      <c r="AJ330" s="45"/>
      <c r="AK330" s="45"/>
      <c r="AL330" s="45"/>
      <c r="AM330" s="45"/>
      <c r="AN330" s="45"/>
      <c r="AO330" s="45"/>
      <c r="AP330" s="45"/>
      <c r="AQ330" s="45"/>
      <c r="AR330" s="45"/>
      <c r="AS330" s="45"/>
      <c r="AT330" s="45"/>
      <c r="AU330" s="45"/>
      <c r="AV330" s="45"/>
      <c r="AW330" s="45"/>
      <c r="AX330" s="45"/>
      <c r="AY330" s="45"/>
      <c r="AZ330" s="45"/>
      <c r="BA330" s="45"/>
      <c r="BB330" s="45"/>
      <c r="BC330" s="45"/>
      <c r="BD330" s="45"/>
      <c r="BE330" s="45"/>
      <c r="BF330" s="45"/>
      <c r="BG330" s="45"/>
      <c r="BH330" s="45"/>
      <c r="BI330" s="45"/>
      <c r="BJ330" s="45"/>
      <c r="BK330" s="45"/>
      <c r="BL330" s="45"/>
      <c r="BM330" s="45"/>
      <c r="BN330" s="45"/>
      <c r="BO330" s="45"/>
      <c r="BP330" s="45"/>
      <c r="BQ330" s="45"/>
      <c r="BR330" s="45"/>
      <c r="BS330" s="45"/>
      <c r="BT330" s="45"/>
      <c r="BU330" s="45"/>
      <c r="BV330" s="45"/>
      <c r="BW330" s="45"/>
      <c r="BX330" s="45"/>
      <c r="BY330" s="45"/>
      <c r="BZ330" s="45"/>
      <c r="CA330" s="45"/>
      <c r="CB330" s="45"/>
      <c r="CC330" s="45"/>
      <c r="CD330" s="45"/>
      <c r="CE330" s="45"/>
      <c r="CF330" s="45"/>
      <c r="CG330" s="45"/>
      <c r="CH330" s="45"/>
      <c r="CI330" s="45"/>
      <c r="CJ330" s="45"/>
      <c r="CK330" s="45"/>
      <c r="CL330" s="45"/>
      <c r="CM330" s="45"/>
      <c r="CN330" s="45"/>
      <c r="CO330" s="45"/>
      <c r="CP330" s="45"/>
      <c r="CQ330" s="45"/>
    </row>
    <row r="331" spans="1:95" hidden="1" x14ac:dyDescent="0.25">
      <c r="A331" s="5" t="str">
        <f>B331&amp;D331</f>
        <v>ETHBIOGASOL</v>
      </c>
      <c r="B331" t="s">
        <v>158</v>
      </c>
      <c r="C331" t="str">
        <f>VLOOKUP($B331,'Lookup codes'!$A:$C,2,FALSE)</f>
        <v>Ethiopia</v>
      </c>
      <c r="D331" t="s">
        <v>628</v>
      </c>
      <c r="E331" t="str">
        <f>VLOOKUP(D331,'Lookup codes'!R:S,2,FALSE)</f>
        <v>Biogasoline</v>
      </c>
      <c r="F331" t="s">
        <v>794</v>
      </c>
      <c r="G331" t="s">
        <v>528</v>
      </c>
      <c r="H331" s="45">
        <f>SUMIFS('IEA production stats by year'!Q:Q,'IEA production stats by year'!$E:$E,$D331,'IEA production stats by year'!$B:$B,$B331)</f>
        <v>0</v>
      </c>
      <c r="I331" s="45">
        <f>SUMIFS('IEA production stats by year'!R:R,'IEA production stats by year'!$E:$E,$D331,'IEA production stats by year'!$B:$B,$B331)</f>
        <v>0</v>
      </c>
      <c r="J331" s="45">
        <f>SUMIFS('IEA production stats by year'!S:S,'IEA production stats by year'!$E:$E,$D331,'IEA production stats by year'!$B:$B,$B331)</f>
        <v>0</v>
      </c>
      <c r="K331" s="45">
        <f>SUMIFS('IEA production stats by year'!T:T,'IEA production stats by year'!$E:$E,$D331,'IEA production stats by year'!$B:$B,$B331)</f>
        <v>0</v>
      </c>
      <c r="L331" s="45">
        <f>SUMIFS('IEA production stats by year'!U:U,'IEA production stats by year'!$E:$E,$D331,'IEA production stats by year'!$B:$B,$B331)</f>
        <v>0</v>
      </c>
      <c r="M331" s="45">
        <f>SUMIFS('IEA production stats by year'!V:V,'IEA production stats by year'!$E:$E,$D331,'IEA production stats by year'!$B:$B,$B331)</f>
        <v>0</v>
      </c>
      <c r="N331" s="45">
        <f>SUMIFS('IEA production stats by year'!W:W,'IEA production stats by year'!$E:$E,$D331,'IEA production stats by year'!$B:$B,$B331)</f>
        <v>0</v>
      </c>
      <c r="O331" s="45">
        <f>SUMIFS('IEA production stats by year'!X:X,'IEA production stats by year'!$E:$E,$D331,'IEA production stats by year'!$B:$B,$B331)</f>
        <v>0</v>
      </c>
      <c r="P331" s="45">
        <f>SUMIFS('IEA production stats by year'!Y:Y,'IEA production stats by year'!$E:$E,$D331,'IEA production stats by year'!$B:$B,$B331)</f>
        <v>107.19880000000001</v>
      </c>
      <c r="Q331" s="45">
        <f>SUMIFS('IEA production stats by year'!Z:Z,'IEA production stats by year'!$E:$E,$D331,'IEA production stats by year'!$B:$B,$B331)</f>
        <v>107.19880000000001</v>
      </c>
      <c r="R331" s="45">
        <f>SUMIFS('IEA production stats by year'!AA:AA,'IEA production stats by year'!$E:$E,$D331,'IEA production stats by year'!$B:$B,$B331)</f>
        <v>80.399100000000004</v>
      </c>
      <c r="S331" s="45">
        <f>SUMIFS('IEA production stats by year'!AB:AB,'IEA production stats by year'!$E:$E,$D331,'IEA production stats by year'!$B:$B,$B331)</f>
        <v>241.20150000000001</v>
      </c>
      <c r="T331" s="45">
        <f>SUMIFS('IEA production stats by year'!AC:AC,'IEA production stats by year'!$E:$E,$D331,'IEA production stats by year'!$B:$B,$B331)</f>
        <v>133.99850000000001</v>
      </c>
      <c r="U331" s="45">
        <f>SUMIFS('IEA production stats by year'!AD:AD,'IEA production stats by year'!$E:$E,$D331,'IEA production stats by year'!$B:$B,$B331)</f>
        <v>160.79820000000001</v>
      </c>
      <c r="V331" s="45">
        <f>SUMIFS('IEA production stats by year'!AE:AE,'IEA production stats by year'!$E:$E,$D331,'IEA production stats by year'!$B:$B,$B331)</f>
        <v>160.79820000000001</v>
      </c>
      <c r="W331" s="45">
        <f>SUMIFS('IEA production stats by year'!AF:AF,'IEA production stats by year'!$E:$E,$D331,'IEA production stats by year'!$B:$B,$B331)</f>
        <v>133.99850000000001</v>
      </c>
      <c r="X331" s="45">
        <f>SUMIFS('IEA production stats by year'!AG:AG,'IEA production stats by year'!$E:$E,$D331,'IEA production stats by year'!$B:$B,$B331)</f>
        <v>133.99850000000001</v>
      </c>
      <c r="Y331" s="45">
        <f>SUMIFS('IEA production stats by year'!AH:AH,'IEA production stats by year'!$E:$E,$D331,'IEA production stats by year'!$B:$B,$B331)</f>
        <v>187.59790000000001</v>
      </c>
      <c r="Z331" s="45">
        <f>SUMIFS('IEA production stats by year'!AI:AI,'IEA production stats by year'!$E:$E,$D331,'IEA production stats by year'!$B:$B,$B331)</f>
        <v>187.59790000000001</v>
      </c>
      <c r="AA331" s="45">
        <f>SUMIFS('IEA production stats by year'!AJ:AJ,'IEA production stats by year'!$E:$E,$D331,'IEA production stats by year'!$B:$B,$B331)</f>
        <v>204.56290000000001</v>
      </c>
      <c r="AB331" s="45">
        <f>SUMIFS('IEA production stats by year'!AK:AK,'IEA production stats by year'!$E:$E,$D331,'IEA production stats by year'!$B:$B,$B331)</f>
        <v>216.94739999999999</v>
      </c>
      <c r="AC331" s="45">
        <f>SUMIFS('IEA production stats by year'!AL:AL,'IEA production stats by year'!$E:$E,$D331,'IEA production stats by year'!$B:$B,$B331)</f>
        <v>0</v>
      </c>
      <c r="AD331" s="45"/>
      <c r="AE331" s="45"/>
      <c r="AF331" s="45"/>
      <c r="AG331" s="45"/>
      <c r="AH331" s="45"/>
      <c r="AI331" s="45"/>
      <c r="AJ331" s="45"/>
      <c r="AK331" s="45"/>
      <c r="AL331" s="45"/>
      <c r="AM331" s="45"/>
      <c r="AN331" s="45"/>
      <c r="AO331" s="45"/>
      <c r="AP331" s="45"/>
      <c r="AQ331" s="45"/>
      <c r="AR331" s="45"/>
      <c r="AS331" s="45"/>
      <c r="AT331" s="45"/>
      <c r="AU331" s="45"/>
      <c r="AV331" s="45"/>
      <c r="AW331" s="45"/>
      <c r="AX331" s="45"/>
      <c r="AY331" s="45"/>
      <c r="AZ331" s="45"/>
      <c r="BA331" s="45"/>
      <c r="BB331" s="45"/>
      <c r="BC331" s="45"/>
      <c r="BD331" s="45"/>
      <c r="BE331" s="45"/>
      <c r="BF331" s="45"/>
      <c r="BG331" s="45"/>
      <c r="BH331" s="45"/>
      <c r="BI331" s="45"/>
      <c r="BJ331" s="45"/>
      <c r="BK331" s="45"/>
      <c r="BL331" s="45"/>
      <c r="BM331" s="45"/>
      <c r="BN331" s="45"/>
      <c r="BO331" s="45"/>
      <c r="BP331" s="45"/>
      <c r="BQ331" s="45"/>
      <c r="BR331" s="45"/>
      <c r="BS331" s="45"/>
      <c r="BT331" s="45"/>
      <c r="BU331" s="45"/>
      <c r="BV331" s="45"/>
      <c r="BW331" s="45"/>
      <c r="BX331" s="45"/>
      <c r="BY331" s="45"/>
      <c r="BZ331" s="45"/>
      <c r="CA331" s="45"/>
      <c r="CB331" s="45"/>
      <c r="CC331" s="45"/>
      <c r="CD331" s="45"/>
      <c r="CE331" s="45"/>
      <c r="CF331" s="45"/>
      <c r="CG331" s="45"/>
      <c r="CH331" s="45"/>
      <c r="CI331" s="45"/>
      <c r="CJ331" s="45"/>
      <c r="CK331" s="45"/>
      <c r="CL331" s="45"/>
      <c r="CM331" s="45"/>
      <c r="CN331" s="45"/>
      <c r="CO331" s="45"/>
      <c r="CP331" s="45"/>
      <c r="CQ331" s="45"/>
    </row>
    <row r="332" spans="1:95" hidden="1" x14ac:dyDescent="0.25">
      <c r="A332" s="5" t="str">
        <f>B332&amp;D332</f>
        <v>ETHBIODIESEL</v>
      </c>
      <c r="B332" t="s">
        <v>158</v>
      </c>
      <c r="C332" t="str">
        <f>VLOOKUP($B332,'Lookup codes'!$A:$C,2,FALSE)</f>
        <v>Ethiopia</v>
      </c>
      <c r="D332" t="s">
        <v>630</v>
      </c>
      <c r="E332" t="str">
        <f>VLOOKUP(D332,'Lookup codes'!R:S,2,FALSE)</f>
        <v>Biodiesel</v>
      </c>
      <c r="F332" t="s">
        <v>794</v>
      </c>
      <c r="G332" t="s">
        <v>528</v>
      </c>
      <c r="H332" s="45">
        <f>SUMIFS('IEA production stats by year'!Q:Q,'IEA production stats by year'!$E:$E,$D332,'IEA production stats by year'!$B:$B,$B332)</f>
        <v>0</v>
      </c>
      <c r="I332" s="45">
        <f>SUMIFS('IEA production stats by year'!R:R,'IEA production stats by year'!$E:$E,$D332,'IEA production stats by year'!$B:$B,$B332)</f>
        <v>0</v>
      </c>
      <c r="J332" s="45">
        <f>SUMIFS('IEA production stats by year'!S:S,'IEA production stats by year'!$E:$E,$D332,'IEA production stats by year'!$B:$B,$B332)</f>
        <v>0</v>
      </c>
      <c r="K332" s="45">
        <f>SUMIFS('IEA production stats by year'!T:T,'IEA production stats by year'!$E:$E,$D332,'IEA production stats by year'!$B:$B,$B332)</f>
        <v>0</v>
      </c>
      <c r="L332" s="45">
        <f>SUMIFS('IEA production stats by year'!U:U,'IEA production stats by year'!$E:$E,$D332,'IEA production stats by year'!$B:$B,$B332)</f>
        <v>0</v>
      </c>
      <c r="M332" s="45">
        <f>SUMIFS('IEA production stats by year'!V:V,'IEA production stats by year'!$E:$E,$D332,'IEA production stats by year'!$B:$B,$B332)</f>
        <v>0</v>
      </c>
      <c r="N332" s="45">
        <f>SUMIFS('IEA production stats by year'!W:W,'IEA production stats by year'!$E:$E,$D332,'IEA production stats by year'!$B:$B,$B332)</f>
        <v>0</v>
      </c>
      <c r="O332" s="45">
        <f>SUMIFS('IEA production stats by year'!X:X,'IEA production stats by year'!$E:$E,$D332,'IEA production stats by year'!$B:$B,$B332)</f>
        <v>0</v>
      </c>
      <c r="P332" s="45">
        <f>SUMIFS('IEA production stats by year'!Y:Y,'IEA production stats by year'!$E:$E,$D332,'IEA production stats by year'!$B:$B,$B332)</f>
        <v>0</v>
      </c>
      <c r="Q332" s="45">
        <f>SUMIFS('IEA production stats by year'!Z:Z,'IEA production stats by year'!$E:$E,$D332,'IEA production stats by year'!$B:$B,$B332)</f>
        <v>0</v>
      </c>
      <c r="R332" s="45">
        <f>SUMIFS('IEA production stats by year'!AA:AA,'IEA production stats by year'!$E:$E,$D332,'IEA production stats by year'!$B:$B,$B332)</f>
        <v>0</v>
      </c>
      <c r="S332" s="45">
        <f>SUMIFS('IEA production stats by year'!AB:AB,'IEA production stats by year'!$E:$E,$D332,'IEA production stats by year'!$B:$B,$B332)</f>
        <v>0</v>
      </c>
      <c r="T332" s="45">
        <f>SUMIFS('IEA production stats by year'!AC:AC,'IEA production stats by year'!$E:$E,$D332,'IEA production stats by year'!$B:$B,$B332)</f>
        <v>0</v>
      </c>
      <c r="U332" s="45">
        <f>SUMIFS('IEA production stats by year'!AD:AD,'IEA production stats by year'!$E:$E,$D332,'IEA production stats by year'!$B:$B,$B332)</f>
        <v>0</v>
      </c>
      <c r="V332" s="45">
        <f>SUMIFS('IEA production stats by year'!AE:AE,'IEA production stats by year'!$E:$E,$D332,'IEA production stats by year'!$B:$B,$B332)</f>
        <v>0</v>
      </c>
      <c r="W332" s="45">
        <f>SUMIFS('IEA production stats by year'!AF:AF,'IEA production stats by year'!$E:$E,$D332,'IEA production stats by year'!$B:$B,$B332)</f>
        <v>0</v>
      </c>
      <c r="X332" s="45">
        <f>SUMIFS('IEA production stats by year'!AG:AG,'IEA production stats by year'!$E:$E,$D332,'IEA production stats by year'!$B:$B,$B332)</f>
        <v>0</v>
      </c>
      <c r="Y332" s="45">
        <f>SUMIFS('IEA production stats by year'!AH:AH,'IEA production stats by year'!$E:$E,$D332,'IEA production stats by year'!$B:$B,$B332)</f>
        <v>0</v>
      </c>
      <c r="Z332" s="45">
        <f>SUMIFS('IEA production stats by year'!AI:AI,'IEA production stats by year'!$E:$E,$D332,'IEA production stats by year'!$B:$B,$B332)</f>
        <v>0</v>
      </c>
      <c r="AA332" s="45">
        <f>SUMIFS('IEA production stats by year'!AJ:AJ,'IEA production stats by year'!$E:$E,$D332,'IEA production stats by year'!$B:$B,$B332)</f>
        <v>0</v>
      </c>
      <c r="AB332" s="45">
        <f>SUMIFS('IEA production stats by year'!AK:AK,'IEA production stats by year'!$E:$E,$D332,'IEA production stats by year'!$B:$B,$B332)</f>
        <v>0</v>
      </c>
      <c r="AC332" s="45">
        <f>SUMIFS('IEA production stats by year'!AL:AL,'IEA production stats by year'!$E:$E,$D332,'IEA production stats by year'!$B:$B,$B332)</f>
        <v>0</v>
      </c>
      <c r="AD332" s="45"/>
      <c r="AE332" s="45"/>
      <c r="AF332" s="45"/>
      <c r="AG332" s="45"/>
      <c r="AH332" s="45"/>
      <c r="AI332" s="45"/>
      <c r="AJ332" s="45"/>
      <c r="AK332" s="45"/>
      <c r="AL332" s="45"/>
      <c r="AM332" s="45"/>
      <c r="AN332" s="45"/>
      <c r="AO332" s="45"/>
      <c r="AP332" s="45"/>
      <c r="AQ332" s="45"/>
      <c r="AR332" s="45"/>
      <c r="AS332" s="45"/>
      <c r="AT332" s="45"/>
      <c r="AU332" s="45"/>
      <c r="AV332" s="45"/>
      <c r="AW332" s="45"/>
      <c r="AX332" s="45"/>
      <c r="AY332" s="45"/>
      <c r="AZ332" s="45"/>
      <c r="BA332" s="45"/>
      <c r="BB332" s="45"/>
      <c r="BC332" s="45"/>
      <c r="BD332" s="45"/>
      <c r="BE332" s="45"/>
      <c r="BF332" s="45"/>
      <c r="BG332" s="45"/>
      <c r="BH332" s="45"/>
      <c r="BI332" s="45"/>
      <c r="BJ332" s="45"/>
      <c r="BK332" s="45"/>
      <c r="BL332" s="45"/>
      <c r="BM332" s="45"/>
      <c r="BN332" s="45"/>
      <c r="BO332" s="45"/>
      <c r="BP332" s="45"/>
      <c r="BQ332" s="45"/>
      <c r="BR332" s="45"/>
      <c r="BS332" s="45"/>
      <c r="BT332" s="45"/>
      <c r="BU332" s="45"/>
      <c r="BV332" s="45"/>
      <c r="BW332" s="45"/>
      <c r="BX332" s="45"/>
      <c r="BY332" s="45"/>
      <c r="BZ332" s="45"/>
      <c r="CA332" s="45"/>
      <c r="CB332" s="45"/>
      <c r="CC332" s="45"/>
      <c r="CD332" s="45"/>
      <c r="CE332" s="45"/>
      <c r="CF332" s="45"/>
      <c r="CG332" s="45"/>
      <c r="CH332" s="45"/>
      <c r="CI332" s="45"/>
      <c r="CJ332" s="45"/>
      <c r="CK332" s="45"/>
      <c r="CL332" s="45"/>
      <c r="CM332" s="45"/>
      <c r="CN332" s="45"/>
      <c r="CO332" s="45"/>
      <c r="CP332" s="45"/>
      <c r="CQ332" s="45"/>
    </row>
    <row r="333" spans="1:95" hidden="1" x14ac:dyDescent="0.25">
      <c r="A333" s="5" t="str">
        <f>B333&amp;D333</f>
        <v>ETHOBIOLIQ</v>
      </c>
      <c r="B333" t="s">
        <v>158</v>
      </c>
      <c r="C333" t="str">
        <f>VLOOKUP($B333,'Lookup codes'!$A:$C,2,FALSE)</f>
        <v>Ethiopia</v>
      </c>
      <c r="D333" t="s">
        <v>632</v>
      </c>
      <c r="E333" t="str">
        <f>VLOOKUP(D333,'Lookup codes'!R:S,2,FALSE)</f>
        <v>Other Liquid Biofuels</v>
      </c>
      <c r="F333" t="s">
        <v>794</v>
      </c>
      <c r="G333" t="s">
        <v>528</v>
      </c>
      <c r="H333" s="45">
        <f>SUMIFS('IEA production stats by year'!Q:Q,'IEA production stats by year'!$E:$E,$D333,'IEA production stats by year'!$B:$B,$B333)</f>
        <v>0</v>
      </c>
      <c r="I333" s="45">
        <f>SUMIFS('IEA production stats by year'!R:R,'IEA production stats by year'!$E:$E,$D333,'IEA production stats by year'!$B:$B,$B333)</f>
        <v>0</v>
      </c>
      <c r="J333" s="45">
        <f>SUMIFS('IEA production stats by year'!S:S,'IEA production stats by year'!$E:$E,$D333,'IEA production stats by year'!$B:$B,$B333)</f>
        <v>0</v>
      </c>
      <c r="K333" s="45">
        <f>SUMIFS('IEA production stats by year'!T:T,'IEA production stats by year'!$E:$E,$D333,'IEA production stats by year'!$B:$B,$B333)</f>
        <v>0</v>
      </c>
      <c r="L333" s="45">
        <f>SUMIFS('IEA production stats by year'!U:U,'IEA production stats by year'!$E:$E,$D333,'IEA production stats by year'!$B:$B,$B333)</f>
        <v>0</v>
      </c>
      <c r="M333" s="45">
        <f>SUMIFS('IEA production stats by year'!V:V,'IEA production stats by year'!$E:$E,$D333,'IEA production stats by year'!$B:$B,$B333)</f>
        <v>0</v>
      </c>
      <c r="N333" s="45">
        <f>SUMIFS('IEA production stats by year'!W:W,'IEA production stats by year'!$E:$E,$D333,'IEA production stats by year'!$B:$B,$B333)</f>
        <v>0</v>
      </c>
      <c r="O333" s="45">
        <f>SUMIFS('IEA production stats by year'!X:X,'IEA production stats by year'!$E:$E,$D333,'IEA production stats by year'!$B:$B,$B333)</f>
        <v>0</v>
      </c>
      <c r="P333" s="45">
        <f>SUMIFS('IEA production stats by year'!Y:Y,'IEA production stats by year'!$E:$E,$D333,'IEA production stats by year'!$B:$B,$B333)</f>
        <v>0</v>
      </c>
      <c r="Q333" s="45">
        <f>SUMIFS('IEA production stats by year'!Z:Z,'IEA production stats by year'!$E:$E,$D333,'IEA production stats by year'!$B:$B,$B333)</f>
        <v>0</v>
      </c>
      <c r="R333" s="45">
        <f>SUMIFS('IEA production stats by year'!AA:AA,'IEA production stats by year'!$E:$E,$D333,'IEA production stats by year'!$B:$B,$B333)</f>
        <v>0</v>
      </c>
      <c r="S333" s="45">
        <f>SUMIFS('IEA production stats by year'!AB:AB,'IEA production stats by year'!$E:$E,$D333,'IEA production stats by year'!$B:$B,$B333)</f>
        <v>0</v>
      </c>
      <c r="T333" s="45">
        <f>SUMIFS('IEA production stats by year'!AC:AC,'IEA production stats by year'!$E:$E,$D333,'IEA production stats by year'!$B:$B,$B333)</f>
        <v>0</v>
      </c>
      <c r="U333" s="45">
        <f>SUMIFS('IEA production stats by year'!AD:AD,'IEA production stats by year'!$E:$E,$D333,'IEA production stats by year'!$B:$B,$B333)</f>
        <v>0</v>
      </c>
      <c r="V333" s="45">
        <f>SUMIFS('IEA production stats by year'!AE:AE,'IEA production stats by year'!$E:$E,$D333,'IEA production stats by year'!$B:$B,$B333)</f>
        <v>0</v>
      </c>
      <c r="W333" s="45">
        <f>SUMIFS('IEA production stats by year'!AF:AF,'IEA production stats by year'!$E:$E,$D333,'IEA production stats by year'!$B:$B,$B333)</f>
        <v>0</v>
      </c>
      <c r="X333" s="45">
        <f>SUMIFS('IEA production stats by year'!AG:AG,'IEA production stats by year'!$E:$E,$D333,'IEA production stats by year'!$B:$B,$B333)</f>
        <v>0</v>
      </c>
      <c r="Y333" s="45">
        <f>SUMIFS('IEA production stats by year'!AH:AH,'IEA production stats by year'!$E:$E,$D333,'IEA production stats by year'!$B:$B,$B333)</f>
        <v>0</v>
      </c>
      <c r="Z333" s="45">
        <f>SUMIFS('IEA production stats by year'!AI:AI,'IEA production stats by year'!$E:$E,$D333,'IEA production stats by year'!$B:$B,$B333)</f>
        <v>0</v>
      </c>
      <c r="AA333" s="45">
        <f>SUMIFS('IEA production stats by year'!AJ:AJ,'IEA production stats by year'!$E:$E,$D333,'IEA production stats by year'!$B:$B,$B333)</f>
        <v>0</v>
      </c>
      <c r="AB333" s="45">
        <f>SUMIFS('IEA production stats by year'!AK:AK,'IEA production stats by year'!$E:$E,$D333,'IEA production stats by year'!$B:$B,$B333)</f>
        <v>0</v>
      </c>
      <c r="AC333" s="45">
        <f>SUMIFS('IEA production stats by year'!AL:AL,'IEA production stats by year'!$E:$E,$D333,'IEA production stats by year'!$B:$B,$B333)</f>
        <v>0</v>
      </c>
      <c r="AD333" s="45"/>
      <c r="AE333" s="45"/>
      <c r="AF333" s="45"/>
      <c r="AG333" s="45"/>
      <c r="AH333" s="45"/>
      <c r="AI333" s="45"/>
      <c r="AJ333" s="45"/>
      <c r="AK333" s="45"/>
      <c r="AL333" s="45"/>
      <c r="AM333" s="45"/>
      <c r="AN333" s="45"/>
      <c r="AO333" s="45"/>
      <c r="AP333" s="45"/>
      <c r="AQ333" s="45"/>
      <c r="AR333" s="45"/>
      <c r="AS333" s="45"/>
      <c r="AT333" s="45"/>
      <c r="AU333" s="45"/>
      <c r="AV333" s="45"/>
      <c r="AW333" s="45"/>
      <c r="AX333" s="45"/>
      <c r="AY333" s="45"/>
      <c r="AZ333" s="45"/>
      <c r="BA333" s="45"/>
      <c r="BB333" s="45"/>
      <c r="BC333" s="45"/>
      <c r="BD333" s="45"/>
      <c r="BE333" s="45"/>
      <c r="BF333" s="45"/>
      <c r="BG333" s="45"/>
      <c r="BH333" s="45"/>
      <c r="BI333" s="45"/>
      <c r="BJ333" s="45"/>
      <c r="BK333" s="45"/>
      <c r="BL333" s="45"/>
      <c r="BM333" s="45"/>
      <c r="BN333" s="45"/>
      <c r="BO333" s="45"/>
      <c r="BP333" s="45"/>
      <c r="BQ333" s="45"/>
      <c r="BR333" s="45"/>
      <c r="BS333" s="45"/>
      <c r="BT333" s="45"/>
      <c r="BU333" s="45"/>
      <c r="BV333" s="45"/>
      <c r="BW333" s="45"/>
      <c r="BX333" s="45"/>
      <c r="BY333" s="45"/>
      <c r="BZ333" s="45"/>
      <c r="CA333" s="45"/>
      <c r="CB333" s="45"/>
      <c r="CC333" s="45"/>
      <c r="CD333" s="45"/>
      <c r="CE333" s="45"/>
      <c r="CF333" s="45"/>
      <c r="CG333" s="45"/>
      <c r="CH333" s="45"/>
      <c r="CI333" s="45"/>
      <c r="CJ333" s="45"/>
      <c r="CK333" s="45"/>
      <c r="CL333" s="45"/>
      <c r="CM333" s="45"/>
      <c r="CN333" s="45"/>
      <c r="CO333" s="45"/>
      <c r="CP333" s="45"/>
      <c r="CQ333" s="45"/>
    </row>
    <row r="334" spans="1:95" hidden="1" x14ac:dyDescent="0.25">
      <c r="A334" s="5" t="str">
        <f>B334&amp;D334</f>
        <v>ETHPRIMSBIO</v>
      </c>
      <c r="B334" t="s">
        <v>158</v>
      </c>
      <c r="C334" t="str">
        <f>VLOOKUP($B334,'Lookup codes'!$A:$C,2,FALSE)</f>
        <v>Ethiopia</v>
      </c>
      <c r="D334" t="s">
        <v>634</v>
      </c>
      <c r="E334" t="str">
        <f>VLOOKUP(D334,'Lookup codes'!R:S,2,FALSE)</f>
        <v>Solid Biofuel excluding charcoal</v>
      </c>
      <c r="F334" t="s">
        <v>794</v>
      </c>
      <c r="G334" t="s">
        <v>528</v>
      </c>
      <c r="H334" s="45">
        <f>SUMIFS('IEA production stats by year'!Q:Q,'IEA production stats by year'!$E:$E,$D334,'IEA production stats by year'!$B:$B,$B334)</f>
        <v>978660.99979999999</v>
      </c>
      <c r="I334" s="45">
        <f>SUMIFS('IEA production stats by year'!R:R,'IEA production stats by year'!$E:$E,$D334,'IEA production stats by year'!$B:$B,$B334)</f>
        <v>1007241.001</v>
      </c>
      <c r="J334" s="45">
        <f>SUMIFS('IEA production stats by year'!S:S,'IEA production stats by year'!$E:$E,$D334,'IEA production stats by year'!$B:$B,$B334)</f>
        <v>1036546.001</v>
      </c>
      <c r="K334" s="45">
        <f>SUMIFS('IEA production stats by year'!T:T,'IEA production stats by year'!$E:$E,$D334,'IEA production stats by year'!$B:$B,$B334)</f>
        <v>1066529.9994999999</v>
      </c>
      <c r="L334" s="45">
        <f>SUMIFS('IEA production stats by year'!U:U,'IEA production stats by year'!$E:$E,$D334,'IEA production stats by year'!$B:$B,$B334)</f>
        <v>1097104.9982</v>
      </c>
      <c r="M334" s="45">
        <f>SUMIFS('IEA production stats by year'!V:V,'IEA production stats by year'!$E:$E,$D334,'IEA production stats by year'!$B:$B,$B334)</f>
        <v>1128226.9983000001</v>
      </c>
      <c r="N334" s="45">
        <f>SUMIFS('IEA production stats by year'!W:W,'IEA production stats by year'!$E:$E,$D334,'IEA production stats by year'!$B:$B,$B334)</f>
        <v>1159895.9994999999</v>
      </c>
      <c r="O334" s="45">
        <f>SUMIFS('IEA production stats by year'!X:X,'IEA production stats by year'!$E:$E,$D334,'IEA production stats by year'!$B:$B,$B334)</f>
        <v>1192185.9994999999</v>
      </c>
      <c r="P334" s="45">
        <f>SUMIFS('IEA production stats by year'!Y:Y,'IEA production stats by year'!$E:$E,$D334,'IEA production stats by year'!$B:$B,$B334)</f>
        <v>1226368.0019</v>
      </c>
      <c r="Q334" s="45">
        <f>SUMIFS('IEA production stats by year'!Z:Z,'IEA production stats by year'!$E:$E,$D334,'IEA production stats by year'!$B:$B,$B334)</f>
        <v>1261570.0008</v>
      </c>
      <c r="R334" s="45">
        <f>SUMIFS('IEA production stats by year'!AA:AA,'IEA production stats by year'!$E:$E,$D334,'IEA production stats by year'!$B:$B,$B334)</f>
        <v>1297813.0015</v>
      </c>
      <c r="S334" s="45">
        <f>SUMIFS('IEA production stats by year'!AB:AB,'IEA production stats by year'!$E:$E,$D334,'IEA production stats by year'!$B:$B,$B334)</f>
        <v>1335125.0011</v>
      </c>
      <c r="T334" s="45">
        <f>SUMIFS('IEA production stats by year'!AC:AC,'IEA production stats by year'!$E:$E,$D334,'IEA production stats by year'!$B:$B,$B334)</f>
        <v>1371724.0012000001</v>
      </c>
      <c r="U334" s="45">
        <f>SUMIFS('IEA production stats by year'!AD:AD,'IEA production stats by year'!$E:$E,$D334,'IEA production stats by year'!$B:$B,$B334)</f>
        <v>1408500.9990000001</v>
      </c>
      <c r="V334" s="45">
        <f>SUMIFS('IEA production stats by year'!AE:AE,'IEA production stats by year'!$E:$E,$D334,'IEA production stats by year'!$B:$B,$B334)</f>
        <v>1448487.9994999999</v>
      </c>
      <c r="W334" s="45">
        <f>SUMIFS('IEA production stats by year'!AF:AF,'IEA production stats by year'!$E:$E,$D334,'IEA production stats by year'!$B:$B,$B334)</f>
        <v>1482321.9992</v>
      </c>
      <c r="X334" s="45">
        <f>SUMIFS('IEA production stats by year'!AG:AG,'IEA production stats by year'!$E:$E,$D334,'IEA production stats by year'!$B:$B,$B334)</f>
        <v>1519189.0005999999</v>
      </c>
      <c r="Y334" s="45">
        <f>SUMIFS('IEA production stats by year'!AH:AH,'IEA production stats by year'!$E:$E,$D334,'IEA production stats by year'!$B:$B,$B334)</f>
        <v>1555376.1410000001</v>
      </c>
      <c r="Z334" s="45">
        <f>SUMIFS('IEA production stats by year'!AI:AI,'IEA production stats by year'!$E:$E,$D334,'IEA production stats by year'!$B:$B,$B334)</f>
        <v>1591437.4849</v>
      </c>
      <c r="AA334" s="45">
        <f>SUMIFS('IEA production stats by year'!AJ:AJ,'IEA production stats by year'!$E:$E,$D334,'IEA production stats by year'!$B:$B,$B334)</f>
        <v>1628134.5774999999</v>
      </c>
      <c r="AB334" s="45">
        <f>SUMIFS('IEA production stats by year'!AK:AK,'IEA production stats by year'!$E:$E,$D334,'IEA production stats by year'!$B:$B,$B334)</f>
        <v>1661443.9376999999</v>
      </c>
      <c r="AC334" s="45">
        <f>SUMIFS('IEA production stats by year'!AL:AL,'IEA production stats by year'!$E:$E,$D334,'IEA production stats by year'!$B:$B,$B334)</f>
        <v>0</v>
      </c>
      <c r="AD334" s="45"/>
      <c r="AE334" s="45"/>
      <c r="AF334" s="45"/>
      <c r="AG334" s="45"/>
      <c r="AH334" s="45"/>
      <c r="AI334" s="45"/>
      <c r="AJ334" s="45"/>
      <c r="AK334" s="45"/>
      <c r="AL334" s="45"/>
      <c r="AM334" s="45"/>
      <c r="AN334" s="45"/>
      <c r="AO334" s="45"/>
      <c r="AP334" s="45"/>
      <c r="AQ334" s="45"/>
      <c r="AR334" s="45"/>
      <c r="AS334" s="45"/>
      <c r="AT334" s="45"/>
      <c r="AU334" s="45"/>
      <c r="AV334" s="45"/>
      <c r="AW334" s="45"/>
      <c r="AX334" s="45"/>
      <c r="AY334" s="45"/>
      <c r="AZ334" s="45"/>
      <c r="BA334" s="45"/>
      <c r="BB334" s="45"/>
      <c r="BC334" s="45"/>
      <c r="BD334" s="45"/>
      <c r="BE334" s="45"/>
      <c r="BF334" s="45"/>
      <c r="BG334" s="45"/>
      <c r="BH334" s="45"/>
      <c r="BI334" s="45"/>
      <c r="BJ334" s="45"/>
      <c r="BK334" s="45"/>
      <c r="BL334" s="45"/>
      <c r="BM334" s="45"/>
      <c r="BN334" s="45"/>
      <c r="BO334" s="45"/>
      <c r="BP334" s="45"/>
      <c r="BQ334" s="45"/>
      <c r="BR334" s="45"/>
      <c r="BS334" s="45"/>
      <c r="BT334" s="45"/>
      <c r="BU334" s="45"/>
      <c r="BV334" s="45"/>
      <c r="BW334" s="45"/>
      <c r="BX334" s="45"/>
      <c r="BY334" s="45"/>
      <c r="BZ334" s="45"/>
      <c r="CA334" s="45"/>
      <c r="CB334" s="45"/>
      <c r="CC334" s="45"/>
      <c r="CD334" s="45"/>
      <c r="CE334" s="45"/>
      <c r="CF334" s="45"/>
      <c r="CG334" s="45"/>
      <c r="CH334" s="45"/>
      <c r="CI334" s="45"/>
      <c r="CJ334" s="45"/>
      <c r="CK334" s="45"/>
      <c r="CL334" s="45"/>
      <c r="CM334" s="45"/>
      <c r="CN334" s="45"/>
      <c r="CO334" s="45"/>
      <c r="CP334" s="45"/>
      <c r="CQ334" s="45"/>
    </row>
    <row r="335" spans="1:95" hidden="1" x14ac:dyDescent="0.25">
      <c r="A335" s="5" t="str">
        <f>B335&amp;D335</f>
        <v>ETHBIOGASES</v>
      </c>
      <c r="B335" t="s">
        <v>158</v>
      </c>
      <c r="C335" t="str">
        <f>VLOOKUP($B335,'Lookup codes'!$A:$C,2,FALSE)</f>
        <v>Ethiopia</v>
      </c>
      <c r="D335" t="s">
        <v>636</v>
      </c>
      <c r="E335" t="str">
        <f>VLOOKUP(D335,'Lookup codes'!R:S,2,FALSE)</f>
        <v>Biogases</v>
      </c>
      <c r="F335" t="s">
        <v>794</v>
      </c>
      <c r="G335" t="s">
        <v>528</v>
      </c>
      <c r="H335" s="45">
        <f>SUMIFS('IEA production stats by year'!Q:Q,'IEA production stats by year'!$E:$E,$D335,'IEA production stats by year'!$B:$B,$B335)</f>
        <v>0</v>
      </c>
      <c r="I335" s="45">
        <f>SUMIFS('IEA production stats by year'!R:R,'IEA production stats by year'!$E:$E,$D335,'IEA production stats by year'!$B:$B,$B335)</f>
        <v>0</v>
      </c>
      <c r="J335" s="45">
        <f>SUMIFS('IEA production stats by year'!S:S,'IEA production stats by year'!$E:$E,$D335,'IEA production stats by year'!$B:$B,$B335)</f>
        <v>0</v>
      </c>
      <c r="K335" s="45">
        <f>SUMIFS('IEA production stats by year'!T:T,'IEA production stats by year'!$E:$E,$D335,'IEA production stats by year'!$B:$B,$B335)</f>
        <v>0</v>
      </c>
      <c r="L335" s="45">
        <f>SUMIFS('IEA production stats by year'!U:U,'IEA production stats by year'!$E:$E,$D335,'IEA production stats by year'!$B:$B,$B335)</f>
        <v>0</v>
      </c>
      <c r="M335" s="45">
        <f>SUMIFS('IEA production stats by year'!V:V,'IEA production stats by year'!$E:$E,$D335,'IEA production stats by year'!$B:$B,$B335)</f>
        <v>0</v>
      </c>
      <c r="N335" s="45">
        <f>SUMIFS('IEA production stats by year'!W:W,'IEA production stats by year'!$E:$E,$D335,'IEA production stats by year'!$B:$B,$B335)</f>
        <v>0</v>
      </c>
      <c r="O335" s="45">
        <f>SUMIFS('IEA production stats by year'!X:X,'IEA production stats by year'!$E:$E,$D335,'IEA production stats by year'!$B:$B,$B335)</f>
        <v>0</v>
      </c>
      <c r="P335" s="45">
        <f>SUMIFS('IEA production stats by year'!Y:Y,'IEA production stats by year'!$E:$E,$D335,'IEA production stats by year'!$B:$B,$B335)</f>
        <v>0</v>
      </c>
      <c r="Q335" s="45">
        <f>SUMIFS('IEA production stats by year'!Z:Z,'IEA production stats by year'!$E:$E,$D335,'IEA production stats by year'!$B:$B,$B335)</f>
        <v>0</v>
      </c>
      <c r="R335" s="45">
        <f>SUMIFS('IEA production stats by year'!AA:AA,'IEA production stats by year'!$E:$E,$D335,'IEA production stats by year'!$B:$B,$B335)</f>
        <v>0</v>
      </c>
      <c r="S335" s="45">
        <f>SUMIFS('IEA production stats by year'!AB:AB,'IEA production stats by year'!$E:$E,$D335,'IEA production stats by year'!$B:$B,$B335)</f>
        <v>0</v>
      </c>
      <c r="T335" s="45">
        <f>SUMIFS('IEA production stats by year'!AC:AC,'IEA production stats by year'!$E:$E,$D335,'IEA production stats by year'!$B:$B,$B335)</f>
        <v>0</v>
      </c>
      <c r="U335" s="45">
        <f>SUMIFS('IEA production stats by year'!AD:AD,'IEA production stats by year'!$E:$E,$D335,'IEA production stats by year'!$B:$B,$B335)</f>
        <v>0</v>
      </c>
      <c r="V335" s="45">
        <f>SUMIFS('IEA production stats by year'!AE:AE,'IEA production stats by year'!$E:$E,$D335,'IEA production stats by year'!$B:$B,$B335)</f>
        <v>0</v>
      </c>
      <c r="W335" s="45">
        <f>SUMIFS('IEA production stats by year'!AF:AF,'IEA production stats by year'!$E:$E,$D335,'IEA production stats by year'!$B:$B,$B335)</f>
        <v>0</v>
      </c>
      <c r="X335" s="45">
        <f>SUMIFS('IEA production stats by year'!AG:AG,'IEA production stats by year'!$E:$E,$D335,'IEA production stats by year'!$B:$B,$B335)</f>
        <v>0</v>
      </c>
      <c r="Y335" s="45">
        <f>SUMIFS('IEA production stats by year'!AH:AH,'IEA production stats by year'!$E:$E,$D335,'IEA production stats by year'!$B:$B,$B335)</f>
        <v>0</v>
      </c>
      <c r="Z335" s="45">
        <f>SUMIFS('IEA production stats by year'!AI:AI,'IEA production stats by year'!$E:$E,$D335,'IEA production stats by year'!$B:$B,$B335)</f>
        <v>0</v>
      </c>
      <c r="AA335" s="45">
        <f>SUMIFS('IEA production stats by year'!AJ:AJ,'IEA production stats by year'!$E:$E,$D335,'IEA production stats by year'!$B:$B,$B335)</f>
        <v>0</v>
      </c>
      <c r="AB335" s="45">
        <f>SUMIFS('IEA production stats by year'!AK:AK,'IEA production stats by year'!$E:$E,$D335,'IEA production stats by year'!$B:$B,$B335)</f>
        <v>0</v>
      </c>
      <c r="AC335" s="45">
        <f>SUMIFS('IEA production stats by year'!AL:AL,'IEA production stats by year'!$E:$E,$D335,'IEA production stats by year'!$B:$B,$B335)</f>
        <v>0</v>
      </c>
      <c r="AD335" s="45"/>
      <c r="AE335" s="45"/>
      <c r="AF335" s="45"/>
      <c r="AG335" s="45"/>
      <c r="AH335" s="45"/>
      <c r="AI335" s="45"/>
      <c r="AJ335" s="45"/>
      <c r="AK335" s="45"/>
      <c r="AL335" s="45"/>
      <c r="AM335" s="45"/>
      <c r="AN335" s="45"/>
      <c r="AO335" s="45"/>
      <c r="AP335" s="45"/>
      <c r="AQ335" s="45"/>
      <c r="AR335" s="45"/>
      <c r="AS335" s="45"/>
      <c r="AT335" s="45"/>
      <c r="AU335" s="45"/>
      <c r="AV335" s="45"/>
      <c r="AW335" s="45"/>
      <c r="AX335" s="45"/>
      <c r="AY335" s="45"/>
      <c r="AZ335" s="45"/>
      <c r="BA335" s="45"/>
      <c r="BB335" s="45"/>
      <c r="BC335" s="45"/>
      <c r="BD335" s="45"/>
      <c r="BE335" s="45"/>
      <c r="BF335" s="45"/>
      <c r="BG335" s="45"/>
      <c r="BH335" s="45"/>
      <c r="BI335" s="45"/>
      <c r="BJ335" s="45"/>
      <c r="BK335" s="45"/>
      <c r="BL335" s="45"/>
      <c r="BM335" s="45"/>
      <c r="BN335" s="45"/>
      <c r="BO335" s="45"/>
      <c r="BP335" s="45"/>
      <c r="BQ335" s="45"/>
      <c r="BR335" s="45"/>
      <c r="BS335" s="45"/>
      <c r="BT335" s="45"/>
      <c r="BU335" s="45"/>
      <c r="BV335" s="45"/>
      <c r="BW335" s="45"/>
      <c r="BX335" s="45"/>
      <c r="BY335" s="45"/>
      <c r="BZ335" s="45"/>
      <c r="CA335" s="45"/>
      <c r="CB335" s="45"/>
      <c r="CC335" s="45"/>
      <c r="CD335" s="45"/>
      <c r="CE335" s="45"/>
      <c r="CF335" s="45"/>
      <c r="CG335" s="45"/>
      <c r="CH335" s="45"/>
      <c r="CI335" s="45"/>
      <c r="CJ335" s="45"/>
      <c r="CK335" s="45"/>
      <c r="CL335" s="45"/>
      <c r="CM335" s="45"/>
      <c r="CN335" s="45"/>
      <c r="CO335" s="45"/>
      <c r="CP335" s="45"/>
      <c r="CQ335" s="45"/>
    </row>
    <row r="336" spans="1:95" hidden="1" x14ac:dyDescent="0.25">
      <c r="A336" s="5" t="str">
        <f>B336&amp;D336</f>
        <v>ETHBIOJETKERO</v>
      </c>
      <c r="B336" t="s">
        <v>158</v>
      </c>
      <c r="C336" t="str">
        <f>VLOOKUP($B336,'Lookup codes'!$A:$C,2,FALSE)</f>
        <v>Ethiopia</v>
      </c>
      <c r="D336" t="s">
        <v>638</v>
      </c>
      <c r="E336" t="str">
        <f>VLOOKUP(D336,'Lookup codes'!R:S,2,FALSE)</f>
        <v>Bio Jet Kerosene</v>
      </c>
      <c r="F336" t="s">
        <v>794</v>
      </c>
      <c r="G336" t="s">
        <v>528</v>
      </c>
      <c r="H336" s="45">
        <f>SUMIFS('IEA production stats by year'!Q:Q,'IEA production stats by year'!$E:$E,$D336,'IEA production stats by year'!$B:$B,$B336)</f>
        <v>0</v>
      </c>
      <c r="I336" s="45">
        <f>SUMIFS('IEA production stats by year'!R:R,'IEA production stats by year'!$E:$E,$D336,'IEA production stats by year'!$B:$B,$B336)</f>
        <v>0</v>
      </c>
      <c r="J336" s="45">
        <f>SUMIFS('IEA production stats by year'!S:S,'IEA production stats by year'!$E:$E,$D336,'IEA production stats by year'!$B:$B,$B336)</f>
        <v>0</v>
      </c>
      <c r="K336" s="45">
        <f>SUMIFS('IEA production stats by year'!T:T,'IEA production stats by year'!$E:$E,$D336,'IEA production stats by year'!$B:$B,$B336)</f>
        <v>0</v>
      </c>
      <c r="L336" s="45">
        <f>SUMIFS('IEA production stats by year'!U:U,'IEA production stats by year'!$E:$E,$D336,'IEA production stats by year'!$B:$B,$B336)</f>
        <v>0</v>
      </c>
      <c r="M336" s="45">
        <f>SUMIFS('IEA production stats by year'!V:V,'IEA production stats by year'!$E:$E,$D336,'IEA production stats by year'!$B:$B,$B336)</f>
        <v>0</v>
      </c>
      <c r="N336" s="45">
        <f>SUMIFS('IEA production stats by year'!W:W,'IEA production stats by year'!$E:$E,$D336,'IEA production stats by year'!$B:$B,$B336)</f>
        <v>0</v>
      </c>
      <c r="O336" s="45">
        <f>SUMIFS('IEA production stats by year'!X:X,'IEA production stats by year'!$E:$E,$D336,'IEA production stats by year'!$B:$B,$B336)</f>
        <v>0</v>
      </c>
      <c r="P336" s="45">
        <f>SUMIFS('IEA production stats by year'!Y:Y,'IEA production stats by year'!$E:$E,$D336,'IEA production stats by year'!$B:$B,$B336)</f>
        <v>0</v>
      </c>
      <c r="Q336" s="45">
        <f>SUMIFS('IEA production stats by year'!Z:Z,'IEA production stats by year'!$E:$E,$D336,'IEA production stats by year'!$B:$B,$B336)</f>
        <v>0</v>
      </c>
      <c r="R336" s="45">
        <f>SUMIFS('IEA production stats by year'!AA:AA,'IEA production stats by year'!$E:$E,$D336,'IEA production stats by year'!$B:$B,$B336)</f>
        <v>0</v>
      </c>
      <c r="S336" s="45">
        <f>SUMIFS('IEA production stats by year'!AB:AB,'IEA production stats by year'!$E:$E,$D336,'IEA production stats by year'!$B:$B,$B336)</f>
        <v>0</v>
      </c>
      <c r="T336" s="45">
        <f>SUMIFS('IEA production stats by year'!AC:AC,'IEA production stats by year'!$E:$E,$D336,'IEA production stats by year'!$B:$B,$B336)</f>
        <v>0</v>
      </c>
      <c r="U336" s="45">
        <f>SUMIFS('IEA production stats by year'!AD:AD,'IEA production stats by year'!$E:$E,$D336,'IEA production stats by year'!$B:$B,$B336)</f>
        <v>0</v>
      </c>
      <c r="V336" s="45">
        <f>SUMIFS('IEA production stats by year'!AE:AE,'IEA production stats by year'!$E:$E,$D336,'IEA production stats by year'!$B:$B,$B336)</f>
        <v>0</v>
      </c>
      <c r="W336" s="45">
        <f>SUMIFS('IEA production stats by year'!AF:AF,'IEA production stats by year'!$E:$E,$D336,'IEA production stats by year'!$B:$B,$B336)</f>
        <v>0</v>
      </c>
      <c r="X336" s="45">
        <f>SUMIFS('IEA production stats by year'!AG:AG,'IEA production stats by year'!$E:$E,$D336,'IEA production stats by year'!$B:$B,$B336)</f>
        <v>0</v>
      </c>
      <c r="Y336" s="45">
        <f>SUMIFS('IEA production stats by year'!AH:AH,'IEA production stats by year'!$E:$E,$D336,'IEA production stats by year'!$B:$B,$B336)</f>
        <v>0</v>
      </c>
      <c r="Z336" s="45">
        <f>SUMIFS('IEA production stats by year'!AI:AI,'IEA production stats by year'!$E:$E,$D336,'IEA production stats by year'!$B:$B,$B336)</f>
        <v>0</v>
      </c>
      <c r="AA336" s="45">
        <f>SUMIFS('IEA production stats by year'!AJ:AJ,'IEA production stats by year'!$E:$E,$D336,'IEA production stats by year'!$B:$B,$B336)</f>
        <v>0</v>
      </c>
      <c r="AB336" s="45">
        <f>SUMIFS('IEA production stats by year'!AK:AK,'IEA production stats by year'!$E:$E,$D336,'IEA production stats by year'!$B:$B,$B336)</f>
        <v>0</v>
      </c>
      <c r="AC336" s="45">
        <f>SUMIFS('IEA production stats by year'!AL:AL,'IEA production stats by year'!$E:$E,$D336,'IEA production stats by year'!$B:$B,$B336)</f>
        <v>0</v>
      </c>
      <c r="AD336" s="45"/>
      <c r="AE336" s="45"/>
      <c r="AF336" s="45"/>
      <c r="AG336" s="45"/>
      <c r="AH336" s="45"/>
      <c r="AI336" s="45"/>
      <c r="AJ336" s="45"/>
      <c r="AK336" s="45"/>
      <c r="AL336" s="45"/>
      <c r="AM336" s="45"/>
      <c r="AN336" s="45"/>
      <c r="AO336" s="45"/>
      <c r="AP336" s="45"/>
      <c r="AQ336" s="45"/>
      <c r="AR336" s="45"/>
      <c r="AS336" s="45"/>
      <c r="AT336" s="45"/>
      <c r="AU336" s="45"/>
      <c r="AV336" s="45"/>
      <c r="AW336" s="45"/>
      <c r="AX336" s="45"/>
      <c r="AY336" s="45"/>
      <c r="AZ336" s="45"/>
      <c r="BA336" s="45"/>
      <c r="BB336" s="45"/>
      <c r="BC336" s="45"/>
      <c r="BD336" s="45"/>
      <c r="BE336" s="45"/>
      <c r="BF336" s="45"/>
      <c r="BG336" s="45"/>
      <c r="BH336" s="45"/>
      <c r="BI336" s="45"/>
      <c r="BJ336" s="45"/>
      <c r="BK336" s="45"/>
      <c r="BL336" s="45"/>
      <c r="BM336" s="45"/>
      <c r="BN336" s="45"/>
      <c r="BO336" s="45"/>
      <c r="BP336" s="45"/>
      <c r="BQ336" s="45"/>
      <c r="BR336" s="45"/>
      <c r="BS336" s="45"/>
      <c r="BT336" s="45"/>
      <c r="BU336" s="45"/>
      <c r="BV336" s="45"/>
      <c r="BW336" s="45"/>
      <c r="BX336" s="45"/>
      <c r="BY336" s="45"/>
      <c r="BZ336" s="45"/>
      <c r="CA336" s="45"/>
      <c r="CB336" s="45"/>
      <c r="CC336" s="45"/>
      <c r="CD336" s="45"/>
      <c r="CE336" s="45"/>
      <c r="CF336" s="45"/>
      <c r="CG336" s="45"/>
      <c r="CH336" s="45"/>
      <c r="CI336" s="45"/>
      <c r="CJ336" s="45"/>
      <c r="CK336" s="45"/>
      <c r="CL336" s="45"/>
      <c r="CM336" s="45"/>
      <c r="CN336" s="45"/>
      <c r="CO336" s="45"/>
      <c r="CP336" s="45"/>
      <c r="CQ336" s="45"/>
    </row>
    <row r="337" spans="1:95" hidden="1" x14ac:dyDescent="0.25">
      <c r="A337" s="5" t="str">
        <f>B337&amp;D337</f>
        <v>ETHMRENEW</v>
      </c>
      <c r="B337" t="s">
        <v>158</v>
      </c>
      <c r="C337" t="str">
        <f>VLOOKUP($B337,'Lookup codes'!$A:$C,2,FALSE)</f>
        <v>Ethiopia</v>
      </c>
      <c r="D337" t="s">
        <v>640</v>
      </c>
      <c r="E337" t="str">
        <f>VLOOKUP(D337,'Lookup codes'!R:S,2,FALSE)</f>
        <v>Total of Renewable Energy Sources</v>
      </c>
      <c r="F337" t="s">
        <v>794</v>
      </c>
      <c r="G337" t="s">
        <v>528</v>
      </c>
      <c r="H337" s="45">
        <f>SUMIFS('IEA production stats by year'!Q:Q,'IEA production stats by year'!$E:$E,$D337,'IEA production stats by year'!$B:$B,$B337)</f>
        <v>984766.59770000004</v>
      </c>
      <c r="I337" s="45">
        <f>SUMIFS('IEA production stats by year'!R:R,'IEA production stats by year'!$E:$E,$D337,'IEA production stats by year'!$B:$B,$B337)</f>
        <v>1014448.2004</v>
      </c>
      <c r="J337" s="45">
        <f>SUMIFS('IEA production stats by year'!S:S,'IEA production stats by year'!$E:$E,$D337,'IEA production stats by year'!$B:$B,$B337)</f>
        <v>1043828.8014</v>
      </c>
      <c r="K337" s="45">
        <f>SUMIFS('IEA production stats by year'!T:T,'IEA production stats by year'!$E:$E,$D337,'IEA production stats by year'!$B:$B,$B337)</f>
        <v>1074737.9990000001</v>
      </c>
      <c r="L337" s="45">
        <f>SUMIFS('IEA production stats by year'!U:U,'IEA production stats by year'!$E:$E,$D337,'IEA production stats by year'!$B:$B,$B337)</f>
        <v>1106180.5989999999</v>
      </c>
      <c r="M337" s="45">
        <f>SUMIFS('IEA production stats by year'!V:V,'IEA production stats by year'!$E:$E,$D337,'IEA production stats by year'!$B:$B,$B337)</f>
        <v>1138425.8001999999</v>
      </c>
      <c r="N337" s="45">
        <f>SUMIFS('IEA production stats by year'!W:W,'IEA production stats by year'!$E:$E,$D337,'IEA production stats by year'!$B:$B,$B337)</f>
        <v>1171628.4012</v>
      </c>
      <c r="O337" s="45">
        <f>SUMIFS('IEA production stats by year'!X:X,'IEA production stats by year'!$E:$E,$D337,'IEA production stats by year'!$B:$B,$B337)</f>
        <v>1204371.9990999999</v>
      </c>
      <c r="P337" s="45">
        <f>SUMIFS('IEA production stats by year'!Y:Y,'IEA production stats by year'!$E:$E,$D337,'IEA production stats by year'!$B:$B,$B337)</f>
        <v>1238844.7997999999</v>
      </c>
      <c r="Q337" s="45">
        <f>SUMIFS('IEA production stats by year'!Z:Z,'IEA production stats by year'!$E:$E,$D337,'IEA production stats by year'!$B:$B,$B337)</f>
        <v>1275227.602</v>
      </c>
      <c r="R337" s="45">
        <f>SUMIFS('IEA production stats by year'!AA:AA,'IEA production stats by year'!$E:$E,$D337,'IEA production stats by year'!$B:$B,$B337)</f>
        <v>1316293.0008</v>
      </c>
      <c r="S337" s="45">
        <f>SUMIFS('IEA production stats by year'!AB:AB,'IEA production stats by year'!$E:$E,$D337,'IEA production stats by year'!$B:$B,$B337)</f>
        <v>1358305.4077000001</v>
      </c>
      <c r="T337" s="45">
        <f>SUMIFS('IEA production stats by year'!AC:AC,'IEA production stats by year'!$E:$E,$D337,'IEA production stats by year'!$B:$B,$B337)</f>
        <v>1399153.2017999999</v>
      </c>
      <c r="U337" s="45">
        <f>SUMIFS('IEA production stats by year'!AD:AD,'IEA production stats by year'!$E:$E,$D337,'IEA production stats by year'!$B:$B,$B337)</f>
        <v>1439981.7993999999</v>
      </c>
      <c r="V337" s="45">
        <f>SUMIFS('IEA production stats by year'!AE:AE,'IEA production stats by year'!$E:$E,$D337,'IEA production stats by year'!$B:$B,$B337)</f>
        <v>1482949.6006</v>
      </c>
      <c r="W337" s="45">
        <f>SUMIFS('IEA production stats by year'!AF:AF,'IEA production stats by year'!$E:$E,$D337,'IEA production stats by year'!$B:$B,$B337)</f>
        <v>1520079.6</v>
      </c>
      <c r="X337" s="45">
        <f>SUMIFS('IEA production stats by year'!AG:AG,'IEA production stats by year'!$E:$E,$D337,'IEA production stats by year'!$B:$B,$B337)</f>
        <v>1564524.6004999999</v>
      </c>
      <c r="Y337" s="45">
        <f>SUMIFS('IEA production stats by year'!AH:AH,'IEA production stats by year'!$E:$E,$D337,'IEA production stats by year'!$B:$B,$B337)</f>
        <v>1603214.7187999999</v>
      </c>
      <c r="Z337" s="45">
        <f>SUMIFS('IEA production stats by year'!AI:AI,'IEA production stats by year'!$E:$E,$D337,'IEA production stats by year'!$B:$B,$B337)</f>
        <v>1643903.3977000001</v>
      </c>
      <c r="AA337" s="45">
        <f>SUMIFS('IEA production stats by year'!AJ:AJ,'IEA production stats by year'!$E:$E,$D337,'IEA production stats by year'!$B:$B,$B337)</f>
        <v>1682457.152</v>
      </c>
      <c r="AB337" s="45">
        <f>SUMIFS('IEA production stats by year'!AK:AK,'IEA production stats by year'!$E:$E,$D337,'IEA production stats by year'!$B:$B,$B337)</f>
        <v>1717427.9768000001</v>
      </c>
      <c r="AC337" s="45">
        <f>SUMIFS('IEA production stats by year'!AL:AL,'IEA production stats by year'!$E:$E,$D337,'IEA production stats by year'!$B:$B,$B337)</f>
        <v>0</v>
      </c>
      <c r="AD337" s="45"/>
      <c r="AE337" s="45"/>
      <c r="AF337" s="45"/>
      <c r="AG337" s="45"/>
      <c r="AH337" s="45"/>
      <c r="AI337" s="45"/>
      <c r="AJ337" s="45"/>
      <c r="AK337" s="45"/>
      <c r="AL337" s="45"/>
      <c r="AM337" s="45"/>
      <c r="AN337" s="45"/>
      <c r="AO337" s="45"/>
      <c r="AP337" s="45"/>
      <c r="AQ337" s="45"/>
      <c r="AR337" s="45"/>
      <c r="AS337" s="45"/>
      <c r="AT337" s="45"/>
      <c r="AU337" s="45"/>
      <c r="AV337" s="45"/>
      <c r="AW337" s="45"/>
      <c r="AX337" s="45"/>
      <c r="AY337" s="45"/>
      <c r="AZ337" s="45"/>
      <c r="BA337" s="45"/>
      <c r="BB337" s="45"/>
      <c r="BC337" s="45"/>
      <c r="BD337" s="45"/>
      <c r="BE337" s="45"/>
      <c r="BF337" s="45"/>
      <c r="BG337" s="45"/>
      <c r="BH337" s="45"/>
      <c r="BI337" s="45"/>
      <c r="BJ337" s="45"/>
      <c r="BK337" s="45"/>
      <c r="BL337" s="45"/>
      <c r="BM337" s="45"/>
      <c r="BN337" s="45"/>
      <c r="BO337" s="45"/>
      <c r="BP337" s="45"/>
      <c r="BQ337" s="45"/>
      <c r="BR337" s="45"/>
      <c r="BS337" s="45"/>
      <c r="BT337" s="45"/>
      <c r="BU337" s="45"/>
      <c r="BV337" s="45"/>
      <c r="BW337" s="45"/>
      <c r="BX337" s="45"/>
      <c r="BY337" s="45"/>
      <c r="BZ337" s="45"/>
      <c r="CA337" s="45"/>
      <c r="CB337" s="45"/>
      <c r="CC337" s="45"/>
      <c r="CD337" s="45"/>
      <c r="CE337" s="45"/>
      <c r="CF337" s="45"/>
      <c r="CG337" s="45"/>
      <c r="CH337" s="45"/>
      <c r="CI337" s="45"/>
      <c r="CJ337" s="45"/>
      <c r="CK337" s="45"/>
      <c r="CL337" s="45"/>
      <c r="CM337" s="45"/>
      <c r="CN337" s="45"/>
      <c r="CO337" s="45"/>
      <c r="CP337" s="45"/>
      <c r="CQ337" s="45"/>
    </row>
    <row r="338" spans="1:95" x14ac:dyDescent="0.25">
      <c r="A338" s="5" t="str">
        <f>B338&amp;D338</f>
        <v>ETHTOTAL</v>
      </c>
      <c r="B338" t="s">
        <v>158</v>
      </c>
      <c r="C338" t="str">
        <f>VLOOKUP($B338,'Lookup codes'!$A:$C,2,FALSE)</f>
        <v>Ethiopia</v>
      </c>
      <c r="D338" t="s">
        <v>642</v>
      </c>
      <c r="E338" t="str">
        <f>VLOOKUP(D338,'Lookup codes'!R:S,2,FALSE)</f>
        <v>Total of All Energy Sources</v>
      </c>
      <c r="F338" t="s">
        <v>794</v>
      </c>
      <c r="G338" t="s">
        <v>528</v>
      </c>
      <c r="H338" s="45">
        <f>SUMIFS('IEA production stats by year'!Q:Q,'IEA production stats by year'!$E:$E,$D338,'IEA production stats by year'!$B:$B,$B338)</f>
        <v>984766.59770000004</v>
      </c>
      <c r="I338" s="45">
        <f>SUMIFS('IEA production stats by year'!R:R,'IEA production stats by year'!$E:$E,$D338,'IEA production stats by year'!$B:$B,$B338)</f>
        <v>1014448.2004</v>
      </c>
      <c r="J338" s="45">
        <f>SUMIFS('IEA production stats by year'!S:S,'IEA production stats by year'!$E:$E,$D338,'IEA production stats by year'!$B:$B,$B338)</f>
        <v>1043828.8014</v>
      </c>
      <c r="K338" s="45">
        <f>SUMIFS('IEA production stats by year'!T:T,'IEA production stats by year'!$E:$E,$D338,'IEA production stats by year'!$B:$B,$B338)</f>
        <v>1074737.9990000001</v>
      </c>
      <c r="L338" s="45">
        <f>SUMIFS('IEA production stats by year'!U:U,'IEA production stats by year'!$E:$E,$D338,'IEA production stats by year'!$B:$B,$B338)</f>
        <v>1106180.5989999999</v>
      </c>
      <c r="M338" s="45">
        <f>SUMIFS('IEA production stats by year'!V:V,'IEA production stats by year'!$E:$E,$D338,'IEA production stats by year'!$B:$B,$B338)</f>
        <v>1138425.8001999999</v>
      </c>
      <c r="N338" s="45">
        <f>SUMIFS('IEA production stats by year'!W:W,'IEA production stats by year'!$E:$E,$D338,'IEA production stats by year'!$B:$B,$B338)</f>
        <v>1171628.4012</v>
      </c>
      <c r="O338" s="45">
        <f>SUMIFS('IEA production stats by year'!X:X,'IEA production stats by year'!$E:$E,$D338,'IEA production stats by year'!$B:$B,$B338)</f>
        <v>1204371.9990999999</v>
      </c>
      <c r="P338" s="45">
        <f>SUMIFS('IEA production stats by year'!Y:Y,'IEA production stats by year'!$E:$E,$D338,'IEA production stats by year'!$B:$B,$B338)</f>
        <v>1238844.7997999999</v>
      </c>
      <c r="Q338" s="45">
        <f>SUMIFS('IEA production stats by year'!Z:Z,'IEA production stats by year'!$E:$E,$D338,'IEA production stats by year'!$B:$B,$B338)</f>
        <v>1275692.0018</v>
      </c>
      <c r="R338" s="45">
        <f>SUMIFS('IEA production stats by year'!AA:AA,'IEA production stats by year'!$E:$E,$D338,'IEA production stats by year'!$B:$B,$B338)</f>
        <v>1317221.8004999999</v>
      </c>
      <c r="S338" s="45">
        <f>SUMIFS('IEA production stats by year'!AB:AB,'IEA production stats by year'!$E:$E,$D338,'IEA production stats by year'!$B:$B,$B338)</f>
        <v>1358847.2047999999</v>
      </c>
      <c r="T338" s="45">
        <f>SUMIFS('IEA production stats by year'!AC:AC,'IEA production stats by year'!$E:$E,$D338,'IEA production stats by year'!$B:$B,$B338)</f>
        <v>1399153.2017999999</v>
      </c>
      <c r="U338" s="45">
        <f>SUMIFS('IEA production stats by year'!AD:AD,'IEA production stats by year'!$E:$E,$D338,'IEA production stats by year'!$B:$B,$B338)</f>
        <v>1439981.8036</v>
      </c>
      <c r="V338" s="45">
        <f>SUMIFS('IEA production stats by year'!AE:AE,'IEA production stats by year'!$E:$E,$D338,'IEA production stats by year'!$B:$B,$B338)</f>
        <v>1482949.6048000001</v>
      </c>
      <c r="W338" s="45">
        <f>SUMIFS('IEA production stats by year'!AF:AF,'IEA production stats by year'!$E:$E,$D338,'IEA production stats by year'!$B:$B,$B338)</f>
        <v>1520079.6041999999</v>
      </c>
      <c r="X338" s="45">
        <f>SUMIFS('IEA production stats by year'!AG:AG,'IEA production stats by year'!$E:$E,$D338,'IEA production stats by year'!$B:$B,$B338)</f>
        <v>1564602.0019</v>
      </c>
      <c r="Y338" s="45">
        <f>SUMIFS('IEA production stats by year'!AH:AH,'IEA production stats by year'!$E:$E,$D338,'IEA production stats by year'!$B:$B,$B338)</f>
        <v>1603298.4674</v>
      </c>
      <c r="Z338" s="45">
        <f>SUMIFS('IEA production stats by year'!AI:AI,'IEA production stats by year'!$E:$E,$D338,'IEA production stats by year'!$B:$B,$B338)</f>
        <v>1643987.1505</v>
      </c>
      <c r="AA338" s="45">
        <f>SUMIFS('IEA production stats by year'!AJ:AJ,'IEA production stats by year'!$E:$E,$D338,'IEA production stats by year'!$B:$B,$B338)</f>
        <v>1682548.4576999999</v>
      </c>
      <c r="AB338" s="45">
        <f>SUMIFS('IEA production stats by year'!AK:AK,'IEA production stats by year'!$E:$E,$D338,'IEA production stats by year'!$B:$B,$B338)</f>
        <v>1717524.8049000001</v>
      </c>
      <c r="AC338" s="45">
        <f>SUMIFS('IEA production stats by year'!AL:AL,'IEA production stats by year'!$E:$E,$D338,'IEA production stats by year'!$B:$B,$B338)</f>
        <v>0</v>
      </c>
      <c r="AD338" s="45"/>
      <c r="AE338" s="45"/>
      <c r="AF338" s="45"/>
      <c r="AG338" s="45"/>
      <c r="AH338" s="45"/>
      <c r="AI338" s="45"/>
      <c r="AJ338" s="45"/>
      <c r="AK338" s="45"/>
      <c r="AL338" s="45"/>
      <c r="AM338" s="45"/>
      <c r="AN338" s="45"/>
      <c r="AO338" s="45"/>
      <c r="AP338" s="45"/>
      <c r="AQ338" s="45"/>
      <c r="AR338" s="45"/>
      <c r="AS338" s="45"/>
      <c r="AT338" s="45"/>
      <c r="AU338" s="45"/>
      <c r="AV338" s="45"/>
      <c r="AW338" s="45"/>
      <c r="AX338" s="45"/>
      <c r="AY338" s="45"/>
      <c r="AZ338" s="45"/>
      <c r="BA338" s="45"/>
      <c r="BB338" s="45"/>
      <c r="BC338" s="45"/>
      <c r="BD338" s="45"/>
      <c r="BE338" s="45"/>
      <c r="BF338" s="45"/>
      <c r="BG338" s="45"/>
      <c r="BH338" s="45"/>
      <c r="BI338" s="45"/>
      <c r="BJ338" s="45"/>
      <c r="BK338" s="45"/>
      <c r="BL338" s="45"/>
      <c r="BM338" s="45"/>
      <c r="BN338" s="45"/>
      <c r="BO338" s="45"/>
      <c r="BP338" s="45"/>
      <c r="BQ338" s="45"/>
      <c r="BR338" s="45"/>
      <c r="BS338" s="45"/>
      <c r="BT338" s="45"/>
      <c r="BU338" s="45"/>
      <c r="BV338" s="45"/>
      <c r="BW338" s="45"/>
      <c r="BX338" s="45"/>
      <c r="BY338" s="45"/>
      <c r="BZ338" s="45"/>
      <c r="CA338" s="45"/>
      <c r="CB338" s="45"/>
      <c r="CC338" s="45"/>
      <c r="CD338" s="45"/>
      <c r="CE338" s="45"/>
      <c r="CF338" s="45"/>
      <c r="CG338" s="45"/>
      <c r="CH338" s="45"/>
      <c r="CI338" s="45"/>
      <c r="CJ338" s="45"/>
      <c r="CK338" s="45"/>
      <c r="CL338" s="45"/>
      <c r="CM338" s="45"/>
      <c r="CN338" s="45"/>
      <c r="CO338" s="45"/>
      <c r="CP338" s="45"/>
      <c r="CQ338" s="45"/>
    </row>
    <row r="339" spans="1:95" hidden="1" x14ac:dyDescent="0.25">
      <c r="A339" s="5" t="str">
        <f>B339&amp;D339</f>
        <v>GABHYDRO</v>
      </c>
      <c r="B339" t="s">
        <v>168</v>
      </c>
      <c r="C339" t="str">
        <f>VLOOKUP($B339,'Lookup codes'!$A:$C,2,FALSE)</f>
        <v>Gabon</v>
      </c>
      <c r="D339" t="s">
        <v>539</v>
      </c>
      <c r="E339" t="str">
        <f>VLOOKUP(D339,'Lookup codes'!R:S,2,FALSE)</f>
        <v>Hydro</v>
      </c>
      <c r="F339" t="s">
        <v>794</v>
      </c>
      <c r="G339" t="s">
        <v>528</v>
      </c>
      <c r="H339" s="45">
        <f>SUMIFS('IEA production stats by year'!Q:Q,'IEA production stats by year'!$E:$E,$D339,'IEA production stats by year'!$B:$B,$B339)</f>
        <v>2890.8011999999999</v>
      </c>
      <c r="I339" s="45">
        <f>SUMIFS('IEA production stats by year'!R:R,'IEA production stats by year'!$E:$E,$D339,'IEA production stats by year'!$B:$B,$B339)</f>
        <v>3160.7995000000001</v>
      </c>
      <c r="J339" s="45">
        <f>SUMIFS('IEA production stats by year'!S:S,'IEA production stats by year'!$E:$E,$D339,'IEA production stats by year'!$B:$B,$B339)</f>
        <v>3322.7993999999999</v>
      </c>
      <c r="K339" s="45">
        <f>SUMIFS('IEA production stats by year'!T:T,'IEA production stats by year'!$E:$E,$D339,'IEA production stats by year'!$B:$B,$B339)</f>
        <v>3240.0012000000002</v>
      </c>
      <c r="L339" s="45">
        <f>SUMIFS('IEA production stats by year'!U:U,'IEA production stats by year'!$E:$E,$D339,'IEA production stats by year'!$B:$B,$B339)</f>
        <v>3214.8009000000002</v>
      </c>
      <c r="M339" s="45">
        <f>SUMIFS('IEA production stats by year'!V:V,'IEA production stats by year'!$E:$E,$D339,'IEA production stats by year'!$B:$B,$B339)</f>
        <v>2923.1986000000002</v>
      </c>
      <c r="N339" s="45">
        <f>SUMIFS('IEA production stats by year'!W:W,'IEA production stats by year'!$E:$E,$D339,'IEA production stats by year'!$B:$B,$B339)</f>
        <v>3402.0011</v>
      </c>
      <c r="O339" s="45">
        <f>SUMIFS('IEA production stats by year'!X:X,'IEA production stats by year'!$E:$E,$D339,'IEA production stats by year'!$B:$B,$B339)</f>
        <v>2883.5999000000002</v>
      </c>
      <c r="P339" s="45">
        <f>SUMIFS('IEA production stats by year'!Y:Y,'IEA production stats by year'!$E:$E,$D339,'IEA production stats by year'!$B:$B,$B339)</f>
        <v>3218.4014999999999</v>
      </c>
      <c r="Q339" s="45">
        <f>SUMIFS('IEA production stats by year'!Z:Z,'IEA production stats by year'!$E:$E,$D339,'IEA production stats by year'!$B:$B,$B339)</f>
        <v>3398.4004</v>
      </c>
      <c r="R339" s="45">
        <f>SUMIFS('IEA production stats by year'!AA:AA,'IEA production stats by year'!$E:$E,$D339,'IEA production stats by year'!$B:$B,$B339)</f>
        <v>3265.2015999999999</v>
      </c>
      <c r="S339" s="45">
        <f>SUMIFS('IEA production stats by year'!AB:AB,'IEA production stats by year'!$E:$E,$D339,'IEA production stats by year'!$B:$B,$B339)</f>
        <v>3024</v>
      </c>
      <c r="T339" s="45">
        <f>SUMIFS('IEA production stats by year'!AC:AC,'IEA production stats by year'!$E:$E,$D339,'IEA production stats by year'!$B:$B,$B339)</f>
        <v>3268.7979999999998</v>
      </c>
      <c r="U339" s="45">
        <f>SUMIFS('IEA production stats by year'!AD:AD,'IEA production stats by year'!$E:$E,$D339,'IEA production stats by year'!$B:$B,$B339)</f>
        <v>3369.5994000000001</v>
      </c>
      <c r="V339" s="45">
        <f>SUMIFS('IEA production stats by year'!AE:AE,'IEA production stats by year'!$E:$E,$D339,'IEA production stats by year'!$B:$B,$B339)</f>
        <v>2858.3995</v>
      </c>
      <c r="W339" s="45">
        <f>SUMIFS('IEA production stats by year'!AF:AF,'IEA production stats by year'!$E:$E,$D339,'IEA production stats by year'!$B:$B,$B339)</f>
        <v>3304.8002999999999</v>
      </c>
      <c r="X339" s="45">
        <f>SUMIFS('IEA production stats by year'!AG:AG,'IEA production stats by year'!$E:$E,$D339,'IEA production stats by year'!$B:$B,$B339)</f>
        <v>2955.6003000000001</v>
      </c>
      <c r="Y339" s="45">
        <f>SUMIFS('IEA production stats by year'!AH:AH,'IEA production stats by year'!$E:$E,$D339,'IEA production stats by year'!$B:$B,$B339)</f>
        <v>3345.4207000000001</v>
      </c>
      <c r="Z339" s="45">
        <f>SUMIFS('IEA production stats by year'!AI:AI,'IEA production stats by year'!$E:$E,$D339,'IEA production stats by year'!$B:$B,$B339)</f>
        <v>3551.7545</v>
      </c>
      <c r="AA339" s="45">
        <f>SUMIFS('IEA production stats by year'!AJ:AJ,'IEA production stats by year'!$E:$E,$D339,'IEA production stats by year'!$B:$B,$B339)</f>
        <v>3551.7545</v>
      </c>
      <c r="AB339" s="45">
        <f>SUMIFS('IEA production stats by year'!AK:AK,'IEA production stats by year'!$E:$E,$D339,'IEA production stats by year'!$B:$B,$B339)</f>
        <v>3551.7545</v>
      </c>
      <c r="AC339" s="45">
        <f>SUMIFS('IEA production stats by year'!AL:AL,'IEA production stats by year'!$E:$E,$D339,'IEA production stats by year'!$B:$B,$B339)</f>
        <v>0</v>
      </c>
      <c r="AD339" s="45"/>
      <c r="AE339" s="45"/>
      <c r="AF339" s="45"/>
      <c r="AG339" s="45"/>
      <c r="AH339" s="45"/>
      <c r="AI339" s="45"/>
      <c r="AJ339" s="45"/>
      <c r="AK339" s="45"/>
      <c r="AL339" s="45"/>
      <c r="AM339" s="45"/>
      <c r="AN339" s="45"/>
      <c r="AO339" s="45"/>
      <c r="AP339" s="45"/>
      <c r="AQ339" s="45"/>
      <c r="AR339" s="45"/>
      <c r="AS339" s="45"/>
      <c r="AT339" s="45"/>
      <c r="AU339" s="45"/>
      <c r="AV339" s="45"/>
      <c r="AW339" s="45"/>
      <c r="AX339" s="45"/>
      <c r="AY339" s="45"/>
      <c r="AZ339" s="45"/>
      <c r="BA339" s="45"/>
      <c r="BB339" s="45"/>
      <c r="BC339" s="45"/>
      <c r="BD339" s="45"/>
      <c r="BE339" s="45"/>
      <c r="BF339" s="45"/>
      <c r="BG339" s="45"/>
      <c r="BH339" s="45"/>
      <c r="BI339" s="45"/>
      <c r="BJ339" s="45"/>
      <c r="BK339" s="45"/>
      <c r="BL339" s="45"/>
      <c r="BM339" s="45"/>
      <c r="BN339" s="45"/>
      <c r="BO339" s="45"/>
      <c r="BP339" s="45"/>
      <c r="BQ339" s="45"/>
      <c r="BR339" s="45"/>
      <c r="BS339" s="45"/>
      <c r="BT339" s="45"/>
      <c r="BU339" s="45"/>
      <c r="BV339" s="45"/>
      <c r="BW339" s="45"/>
      <c r="BX339" s="45"/>
      <c r="BY339" s="45"/>
      <c r="BZ339" s="45"/>
      <c r="CA339" s="45"/>
      <c r="CB339" s="45"/>
      <c r="CC339" s="45"/>
      <c r="CD339" s="45"/>
      <c r="CE339" s="45"/>
      <c r="CF339" s="45"/>
      <c r="CG339" s="45"/>
      <c r="CH339" s="45"/>
      <c r="CI339" s="45"/>
      <c r="CJ339" s="45"/>
      <c r="CK339" s="45"/>
      <c r="CL339" s="45"/>
      <c r="CM339" s="45"/>
      <c r="CN339" s="45"/>
      <c r="CO339" s="45"/>
      <c r="CP339" s="45"/>
      <c r="CQ339" s="45"/>
    </row>
    <row r="340" spans="1:95" hidden="1" x14ac:dyDescent="0.25">
      <c r="A340" s="5" t="str">
        <f>B340&amp;D340</f>
        <v>GABGEOTHERM</v>
      </c>
      <c r="B340" t="s">
        <v>168</v>
      </c>
      <c r="C340" t="str">
        <f>VLOOKUP($B340,'Lookup codes'!$A:$C,2,FALSE)</f>
        <v>Gabon</v>
      </c>
      <c r="D340" t="s">
        <v>610</v>
      </c>
      <c r="E340" t="str">
        <f>VLOOKUP(D340,'Lookup codes'!R:S,2,FALSE)</f>
        <v>Geothermal</v>
      </c>
      <c r="F340" t="s">
        <v>794</v>
      </c>
      <c r="G340" t="s">
        <v>528</v>
      </c>
      <c r="H340" s="45">
        <f>SUMIFS('IEA production stats by year'!Q:Q,'IEA production stats by year'!$E:$E,$D340,'IEA production stats by year'!$B:$B,$B340)</f>
        <v>0</v>
      </c>
      <c r="I340" s="45">
        <f>SUMIFS('IEA production stats by year'!R:R,'IEA production stats by year'!$E:$E,$D340,'IEA production stats by year'!$B:$B,$B340)</f>
        <v>0</v>
      </c>
      <c r="J340" s="45">
        <f>SUMIFS('IEA production stats by year'!S:S,'IEA production stats by year'!$E:$E,$D340,'IEA production stats by year'!$B:$B,$B340)</f>
        <v>0</v>
      </c>
      <c r="K340" s="45">
        <f>SUMIFS('IEA production stats by year'!T:T,'IEA production stats by year'!$E:$E,$D340,'IEA production stats by year'!$B:$B,$B340)</f>
        <v>0</v>
      </c>
      <c r="L340" s="45">
        <f>SUMIFS('IEA production stats by year'!U:U,'IEA production stats by year'!$E:$E,$D340,'IEA production stats by year'!$B:$B,$B340)</f>
        <v>0</v>
      </c>
      <c r="M340" s="45">
        <f>SUMIFS('IEA production stats by year'!V:V,'IEA production stats by year'!$E:$E,$D340,'IEA production stats by year'!$B:$B,$B340)</f>
        <v>0</v>
      </c>
      <c r="N340" s="45">
        <f>SUMIFS('IEA production stats by year'!W:W,'IEA production stats by year'!$E:$E,$D340,'IEA production stats by year'!$B:$B,$B340)</f>
        <v>0</v>
      </c>
      <c r="O340" s="45">
        <f>SUMIFS('IEA production stats by year'!X:X,'IEA production stats by year'!$E:$E,$D340,'IEA production stats by year'!$B:$B,$B340)</f>
        <v>0</v>
      </c>
      <c r="P340" s="45">
        <f>SUMIFS('IEA production stats by year'!Y:Y,'IEA production stats by year'!$E:$E,$D340,'IEA production stats by year'!$B:$B,$B340)</f>
        <v>0</v>
      </c>
      <c r="Q340" s="45">
        <f>SUMIFS('IEA production stats by year'!Z:Z,'IEA production stats by year'!$E:$E,$D340,'IEA production stats by year'!$B:$B,$B340)</f>
        <v>0</v>
      </c>
      <c r="R340" s="45">
        <f>SUMIFS('IEA production stats by year'!AA:AA,'IEA production stats by year'!$E:$E,$D340,'IEA production stats by year'!$B:$B,$B340)</f>
        <v>0</v>
      </c>
      <c r="S340" s="45">
        <f>SUMIFS('IEA production stats by year'!AB:AB,'IEA production stats by year'!$E:$E,$D340,'IEA production stats by year'!$B:$B,$B340)</f>
        <v>0</v>
      </c>
      <c r="T340" s="45">
        <f>SUMIFS('IEA production stats by year'!AC:AC,'IEA production stats by year'!$E:$E,$D340,'IEA production stats by year'!$B:$B,$B340)</f>
        <v>0</v>
      </c>
      <c r="U340" s="45">
        <f>SUMIFS('IEA production stats by year'!AD:AD,'IEA production stats by year'!$E:$E,$D340,'IEA production stats by year'!$B:$B,$B340)</f>
        <v>0</v>
      </c>
      <c r="V340" s="45">
        <f>SUMIFS('IEA production stats by year'!AE:AE,'IEA production stats by year'!$E:$E,$D340,'IEA production stats by year'!$B:$B,$B340)</f>
        <v>0</v>
      </c>
      <c r="W340" s="45">
        <f>SUMIFS('IEA production stats by year'!AF:AF,'IEA production stats by year'!$E:$E,$D340,'IEA production stats by year'!$B:$B,$B340)</f>
        <v>0</v>
      </c>
      <c r="X340" s="45">
        <f>SUMIFS('IEA production stats by year'!AG:AG,'IEA production stats by year'!$E:$E,$D340,'IEA production stats by year'!$B:$B,$B340)</f>
        <v>0</v>
      </c>
      <c r="Y340" s="45">
        <f>SUMIFS('IEA production stats by year'!AH:AH,'IEA production stats by year'!$E:$E,$D340,'IEA production stats by year'!$B:$B,$B340)</f>
        <v>0</v>
      </c>
      <c r="Z340" s="45">
        <f>SUMIFS('IEA production stats by year'!AI:AI,'IEA production stats by year'!$E:$E,$D340,'IEA production stats by year'!$B:$B,$B340)</f>
        <v>0</v>
      </c>
      <c r="AA340" s="45">
        <f>SUMIFS('IEA production stats by year'!AJ:AJ,'IEA production stats by year'!$E:$E,$D340,'IEA production stats by year'!$B:$B,$B340)</f>
        <v>0</v>
      </c>
      <c r="AB340" s="45">
        <f>SUMIFS('IEA production stats by year'!AK:AK,'IEA production stats by year'!$E:$E,$D340,'IEA production stats by year'!$B:$B,$B340)</f>
        <v>0</v>
      </c>
      <c r="AC340" s="45">
        <f>SUMIFS('IEA production stats by year'!AL:AL,'IEA production stats by year'!$E:$E,$D340,'IEA production stats by year'!$B:$B,$B340)</f>
        <v>0</v>
      </c>
      <c r="AD340" s="45"/>
      <c r="AE340" s="45"/>
      <c r="AF340" s="45"/>
      <c r="AG340" s="45"/>
      <c r="AH340" s="45"/>
      <c r="AI340" s="45"/>
      <c r="AJ340" s="45"/>
      <c r="AK340" s="45"/>
      <c r="AL340" s="45"/>
      <c r="AM340" s="45"/>
      <c r="AN340" s="45"/>
      <c r="AO340" s="45"/>
      <c r="AP340" s="45"/>
      <c r="AQ340" s="45"/>
      <c r="AR340" s="45"/>
      <c r="AS340" s="45"/>
      <c r="AT340" s="45"/>
      <c r="AU340" s="45"/>
      <c r="AV340" s="45"/>
      <c r="AW340" s="45"/>
      <c r="AX340" s="45"/>
      <c r="AY340" s="45"/>
      <c r="AZ340" s="45"/>
      <c r="BA340" s="45"/>
      <c r="BB340" s="45"/>
      <c r="BC340" s="45"/>
      <c r="BD340" s="45"/>
      <c r="BE340" s="45"/>
      <c r="BF340" s="45"/>
      <c r="BG340" s="45"/>
      <c r="BH340" s="45"/>
      <c r="BI340" s="45"/>
      <c r="BJ340" s="45"/>
      <c r="BK340" s="45"/>
      <c r="BL340" s="45"/>
      <c r="BM340" s="45"/>
      <c r="BN340" s="45"/>
      <c r="BO340" s="45"/>
      <c r="BP340" s="45"/>
      <c r="BQ340" s="45"/>
      <c r="BR340" s="45"/>
      <c r="BS340" s="45"/>
      <c r="BT340" s="45"/>
      <c r="BU340" s="45"/>
      <c r="BV340" s="45"/>
      <c r="BW340" s="45"/>
      <c r="BX340" s="45"/>
      <c r="BY340" s="45"/>
      <c r="BZ340" s="45"/>
      <c r="CA340" s="45"/>
      <c r="CB340" s="45"/>
      <c r="CC340" s="45"/>
      <c r="CD340" s="45"/>
      <c r="CE340" s="45"/>
      <c r="CF340" s="45"/>
      <c r="CG340" s="45"/>
      <c r="CH340" s="45"/>
      <c r="CI340" s="45"/>
      <c r="CJ340" s="45"/>
      <c r="CK340" s="45"/>
      <c r="CL340" s="45"/>
      <c r="CM340" s="45"/>
      <c r="CN340" s="45"/>
      <c r="CO340" s="45"/>
      <c r="CP340" s="45"/>
      <c r="CQ340" s="45"/>
    </row>
    <row r="341" spans="1:95" hidden="1" x14ac:dyDescent="0.25">
      <c r="A341" s="5" t="str">
        <f>B341&amp;D341</f>
        <v>GABSOLARPV</v>
      </c>
      <c r="B341" t="s">
        <v>168</v>
      </c>
      <c r="C341" t="str">
        <f>VLOOKUP($B341,'Lookup codes'!$A:$C,2,FALSE)</f>
        <v>Gabon</v>
      </c>
      <c r="D341" t="s">
        <v>612</v>
      </c>
      <c r="E341" t="str">
        <f>VLOOKUP(D341,'Lookup codes'!R:S,2,FALSE)</f>
        <v>Solar Photovoltaics</v>
      </c>
      <c r="F341" t="s">
        <v>794</v>
      </c>
      <c r="G341" t="s">
        <v>528</v>
      </c>
      <c r="H341" s="45">
        <f>SUMIFS('IEA production stats by year'!Q:Q,'IEA production stats by year'!$E:$E,$D341,'IEA production stats by year'!$B:$B,$B341)</f>
        <v>0</v>
      </c>
      <c r="I341" s="45">
        <f>SUMIFS('IEA production stats by year'!R:R,'IEA production stats by year'!$E:$E,$D341,'IEA production stats by year'!$B:$B,$B341)</f>
        <v>0</v>
      </c>
      <c r="J341" s="45">
        <f>SUMIFS('IEA production stats by year'!S:S,'IEA production stats by year'!$E:$E,$D341,'IEA production stats by year'!$B:$B,$B341)</f>
        <v>0</v>
      </c>
      <c r="K341" s="45">
        <f>SUMIFS('IEA production stats by year'!T:T,'IEA production stats by year'!$E:$E,$D341,'IEA production stats by year'!$B:$B,$B341)</f>
        <v>0</v>
      </c>
      <c r="L341" s="45">
        <f>SUMIFS('IEA production stats by year'!U:U,'IEA production stats by year'!$E:$E,$D341,'IEA production stats by year'!$B:$B,$B341)</f>
        <v>0</v>
      </c>
      <c r="M341" s="45">
        <f>SUMIFS('IEA production stats by year'!V:V,'IEA production stats by year'!$E:$E,$D341,'IEA production stats by year'!$B:$B,$B341)</f>
        <v>0</v>
      </c>
      <c r="N341" s="45">
        <f>SUMIFS('IEA production stats by year'!W:W,'IEA production stats by year'!$E:$E,$D341,'IEA production stats by year'!$B:$B,$B341)</f>
        <v>0</v>
      </c>
      <c r="O341" s="45">
        <f>SUMIFS('IEA production stats by year'!X:X,'IEA production stats by year'!$E:$E,$D341,'IEA production stats by year'!$B:$B,$B341)</f>
        <v>0</v>
      </c>
      <c r="P341" s="45">
        <f>SUMIFS('IEA production stats by year'!Y:Y,'IEA production stats by year'!$E:$E,$D341,'IEA production stats by year'!$B:$B,$B341)</f>
        <v>0</v>
      </c>
      <c r="Q341" s="45">
        <f>SUMIFS('IEA production stats by year'!Z:Z,'IEA production stats by year'!$E:$E,$D341,'IEA production stats by year'!$B:$B,$B341)</f>
        <v>0</v>
      </c>
      <c r="R341" s="45">
        <f>SUMIFS('IEA production stats by year'!AA:AA,'IEA production stats by year'!$E:$E,$D341,'IEA production stats by year'!$B:$B,$B341)</f>
        <v>0</v>
      </c>
      <c r="S341" s="45">
        <f>SUMIFS('IEA production stats by year'!AB:AB,'IEA production stats by year'!$E:$E,$D341,'IEA production stats by year'!$B:$B,$B341)</f>
        <v>0</v>
      </c>
      <c r="T341" s="45">
        <f>SUMIFS('IEA production stats by year'!AC:AC,'IEA production stats by year'!$E:$E,$D341,'IEA production stats by year'!$B:$B,$B341)</f>
        <v>10.8019</v>
      </c>
      <c r="U341" s="45">
        <f>SUMIFS('IEA production stats by year'!AD:AD,'IEA production stats by year'!$E:$E,$D341,'IEA production stats by year'!$B:$B,$B341)</f>
        <v>7.2012999999999998</v>
      </c>
      <c r="V341" s="45">
        <f>SUMIFS('IEA production stats by year'!AE:AE,'IEA production stats by year'!$E:$E,$D341,'IEA production stats by year'!$B:$B,$B341)</f>
        <v>7.2012999999999998</v>
      </c>
      <c r="W341" s="45">
        <f>SUMIFS('IEA production stats by year'!AF:AF,'IEA production stats by year'!$E:$E,$D341,'IEA production stats by year'!$B:$B,$B341)</f>
        <v>7.2012999999999998</v>
      </c>
      <c r="X341" s="45">
        <f>SUMIFS('IEA production stats by year'!AG:AG,'IEA production stats by year'!$E:$E,$D341,'IEA production stats by year'!$B:$B,$B341)</f>
        <v>7.2012999999999998</v>
      </c>
      <c r="Y341" s="45">
        <f>SUMIFS('IEA production stats by year'!AH:AH,'IEA production stats by year'!$E:$E,$D341,'IEA production stats by year'!$B:$B,$B341)</f>
        <v>6.9123999999999999</v>
      </c>
      <c r="Z341" s="45">
        <f>SUMIFS('IEA production stats by year'!AI:AI,'IEA production stats by year'!$E:$E,$D341,'IEA production stats by year'!$B:$B,$B341)</f>
        <v>6.9123999999999999</v>
      </c>
      <c r="AA341" s="45">
        <f>SUMIFS('IEA production stats by year'!AJ:AJ,'IEA production stats by year'!$E:$E,$D341,'IEA production stats by year'!$B:$B,$B341)</f>
        <v>6.9123999999999999</v>
      </c>
      <c r="AB341" s="45">
        <f>SUMIFS('IEA production stats by year'!AK:AK,'IEA production stats by year'!$E:$E,$D341,'IEA production stats by year'!$B:$B,$B341)</f>
        <v>6.9123999999999999</v>
      </c>
      <c r="AC341" s="45">
        <f>SUMIFS('IEA production stats by year'!AL:AL,'IEA production stats by year'!$E:$E,$D341,'IEA production stats by year'!$B:$B,$B341)</f>
        <v>0</v>
      </c>
      <c r="AD341" s="45"/>
      <c r="AE341" s="45"/>
      <c r="AF341" s="45"/>
      <c r="AG341" s="45"/>
      <c r="AH341" s="45"/>
      <c r="AI341" s="45"/>
      <c r="AJ341" s="45"/>
      <c r="AK341" s="45"/>
      <c r="AL341" s="45"/>
      <c r="AM341" s="45"/>
      <c r="AN341" s="45"/>
      <c r="AO341" s="45"/>
      <c r="AP341" s="45"/>
      <c r="AQ341" s="45"/>
      <c r="AR341" s="45"/>
      <c r="AS341" s="45"/>
      <c r="AT341" s="45"/>
      <c r="AU341" s="45"/>
      <c r="AV341" s="45"/>
      <c r="AW341" s="45"/>
      <c r="AX341" s="45"/>
      <c r="AY341" s="45"/>
      <c r="AZ341" s="45"/>
      <c r="BA341" s="45"/>
      <c r="BB341" s="45"/>
      <c r="BC341" s="45"/>
      <c r="BD341" s="45"/>
      <c r="BE341" s="45"/>
      <c r="BF341" s="45"/>
      <c r="BG341" s="45"/>
      <c r="BH341" s="45"/>
      <c r="BI341" s="45"/>
      <c r="BJ341" s="45"/>
      <c r="BK341" s="45"/>
      <c r="BL341" s="45"/>
      <c r="BM341" s="45"/>
      <c r="BN341" s="45"/>
      <c r="BO341" s="45"/>
      <c r="BP341" s="45"/>
      <c r="BQ341" s="45"/>
      <c r="BR341" s="45"/>
      <c r="BS341" s="45"/>
      <c r="BT341" s="45"/>
      <c r="BU341" s="45"/>
      <c r="BV341" s="45"/>
      <c r="BW341" s="45"/>
      <c r="BX341" s="45"/>
      <c r="BY341" s="45"/>
      <c r="BZ341" s="45"/>
      <c r="CA341" s="45"/>
      <c r="CB341" s="45"/>
      <c r="CC341" s="45"/>
      <c r="CD341" s="45"/>
      <c r="CE341" s="45"/>
      <c r="CF341" s="45"/>
      <c r="CG341" s="45"/>
      <c r="CH341" s="45"/>
      <c r="CI341" s="45"/>
      <c r="CJ341" s="45"/>
      <c r="CK341" s="45"/>
      <c r="CL341" s="45"/>
      <c r="CM341" s="45"/>
      <c r="CN341" s="45"/>
      <c r="CO341" s="45"/>
      <c r="CP341" s="45"/>
      <c r="CQ341" s="45"/>
    </row>
    <row r="342" spans="1:95" hidden="1" x14ac:dyDescent="0.25">
      <c r="A342" s="5" t="str">
        <f>B342&amp;D342</f>
        <v>GABSOLARTH</v>
      </c>
      <c r="B342" t="s">
        <v>168</v>
      </c>
      <c r="C342" t="str">
        <f>VLOOKUP($B342,'Lookup codes'!$A:$C,2,FALSE)</f>
        <v>Gabon</v>
      </c>
      <c r="D342" t="s">
        <v>614</v>
      </c>
      <c r="E342" t="str">
        <f>VLOOKUP(D342,'Lookup codes'!R:S,2,FALSE)</f>
        <v>Solar Thermal</v>
      </c>
      <c r="F342" t="s">
        <v>794</v>
      </c>
      <c r="G342" t="s">
        <v>528</v>
      </c>
      <c r="H342" s="45">
        <f>SUMIFS('IEA production stats by year'!Q:Q,'IEA production stats by year'!$E:$E,$D342,'IEA production stats by year'!$B:$B,$B342)</f>
        <v>0</v>
      </c>
      <c r="I342" s="45">
        <f>SUMIFS('IEA production stats by year'!R:R,'IEA production stats by year'!$E:$E,$D342,'IEA production stats by year'!$B:$B,$B342)</f>
        <v>0</v>
      </c>
      <c r="J342" s="45">
        <f>SUMIFS('IEA production stats by year'!S:S,'IEA production stats by year'!$E:$E,$D342,'IEA production stats by year'!$B:$B,$B342)</f>
        <v>0</v>
      </c>
      <c r="K342" s="45">
        <f>SUMIFS('IEA production stats by year'!T:T,'IEA production stats by year'!$E:$E,$D342,'IEA production stats by year'!$B:$B,$B342)</f>
        <v>0</v>
      </c>
      <c r="L342" s="45">
        <f>SUMIFS('IEA production stats by year'!U:U,'IEA production stats by year'!$E:$E,$D342,'IEA production stats by year'!$B:$B,$B342)</f>
        <v>0</v>
      </c>
      <c r="M342" s="45">
        <f>SUMIFS('IEA production stats by year'!V:V,'IEA production stats by year'!$E:$E,$D342,'IEA production stats by year'!$B:$B,$B342)</f>
        <v>0</v>
      </c>
      <c r="N342" s="45">
        <f>SUMIFS('IEA production stats by year'!W:W,'IEA production stats by year'!$E:$E,$D342,'IEA production stats by year'!$B:$B,$B342)</f>
        <v>0</v>
      </c>
      <c r="O342" s="45">
        <f>SUMIFS('IEA production stats by year'!X:X,'IEA production stats by year'!$E:$E,$D342,'IEA production stats by year'!$B:$B,$B342)</f>
        <v>0</v>
      </c>
      <c r="P342" s="45">
        <f>SUMIFS('IEA production stats by year'!Y:Y,'IEA production stats by year'!$E:$E,$D342,'IEA production stats by year'!$B:$B,$B342)</f>
        <v>0</v>
      </c>
      <c r="Q342" s="45">
        <f>SUMIFS('IEA production stats by year'!Z:Z,'IEA production stats by year'!$E:$E,$D342,'IEA production stats by year'!$B:$B,$B342)</f>
        <v>0</v>
      </c>
      <c r="R342" s="45">
        <f>SUMIFS('IEA production stats by year'!AA:AA,'IEA production stats by year'!$E:$E,$D342,'IEA production stats by year'!$B:$B,$B342)</f>
        <v>0</v>
      </c>
      <c r="S342" s="45">
        <f>SUMIFS('IEA production stats by year'!AB:AB,'IEA production stats by year'!$E:$E,$D342,'IEA production stats by year'!$B:$B,$B342)</f>
        <v>0</v>
      </c>
      <c r="T342" s="45">
        <f>SUMIFS('IEA production stats by year'!AC:AC,'IEA production stats by year'!$E:$E,$D342,'IEA production stats by year'!$B:$B,$B342)</f>
        <v>0</v>
      </c>
      <c r="U342" s="45">
        <f>SUMIFS('IEA production stats by year'!AD:AD,'IEA production stats by year'!$E:$E,$D342,'IEA production stats by year'!$B:$B,$B342)</f>
        <v>0</v>
      </c>
      <c r="V342" s="45">
        <f>SUMIFS('IEA production stats by year'!AE:AE,'IEA production stats by year'!$E:$E,$D342,'IEA production stats by year'!$B:$B,$B342)</f>
        <v>0</v>
      </c>
      <c r="W342" s="45">
        <f>SUMIFS('IEA production stats by year'!AF:AF,'IEA production stats by year'!$E:$E,$D342,'IEA production stats by year'!$B:$B,$B342)</f>
        <v>0</v>
      </c>
      <c r="X342" s="45">
        <f>SUMIFS('IEA production stats by year'!AG:AG,'IEA production stats by year'!$E:$E,$D342,'IEA production stats by year'!$B:$B,$B342)</f>
        <v>0</v>
      </c>
      <c r="Y342" s="45">
        <f>SUMIFS('IEA production stats by year'!AH:AH,'IEA production stats by year'!$E:$E,$D342,'IEA production stats by year'!$B:$B,$B342)</f>
        <v>0</v>
      </c>
      <c r="Z342" s="45">
        <f>SUMIFS('IEA production stats by year'!AI:AI,'IEA production stats by year'!$E:$E,$D342,'IEA production stats by year'!$B:$B,$B342)</f>
        <v>0</v>
      </c>
      <c r="AA342" s="45">
        <f>SUMIFS('IEA production stats by year'!AJ:AJ,'IEA production stats by year'!$E:$E,$D342,'IEA production stats by year'!$B:$B,$B342)</f>
        <v>0</v>
      </c>
      <c r="AB342" s="45">
        <f>SUMIFS('IEA production stats by year'!AK:AK,'IEA production stats by year'!$E:$E,$D342,'IEA production stats by year'!$B:$B,$B342)</f>
        <v>0</v>
      </c>
      <c r="AC342" s="45">
        <f>SUMIFS('IEA production stats by year'!AL:AL,'IEA production stats by year'!$E:$E,$D342,'IEA production stats by year'!$B:$B,$B342)</f>
        <v>0</v>
      </c>
      <c r="AD342" s="45"/>
      <c r="AE342" s="45"/>
      <c r="AF342" s="45"/>
      <c r="AG342" s="45"/>
      <c r="AH342" s="45"/>
      <c r="AI342" s="45"/>
      <c r="AJ342" s="45"/>
      <c r="AK342" s="45"/>
      <c r="AL342" s="45"/>
      <c r="AM342" s="45"/>
      <c r="AN342" s="45"/>
      <c r="AO342" s="45"/>
      <c r="AP342" s="45"/>
      <c r="AQ342" s="45"/>
      <c r="AR342" s="45"/>
      <c r="AS342" s="45"/>
      <c r="AT342" s="45"/>
      <c r="AU342" s="45"/>
      <c r="AV342" s="45"/>
      <c r="AW342" s="45"/>
      <c r="AX342" s="45"/>
      <c r="AY342" s="45"/>
      <c r="AZ342" s="45"/>
      <c r="BA342" s="45"/>
      <c r="BB342" s="45"/>
      <c r="BC342" s="45"/>
      <c r="BD342" s="45"/>
      <c r="BE342" s="45"/>
      <c r="BF342" s="45"/>
      <c r="BG342" s="45"/>
      <c r="BH342" s="45"/>
      <c r="BI342" s="45"/>
      <c r="BJ342" s="45"/>
      <c r="BK342" s="45"/>
      <c r="BL342" s="45"/>
      <c r="BM342" s="45"/>
      <c r="BN342" s="45"/>
      <c r="BO342" s="45"/>
      <c r="BP342" s="45"/>
      <c r="BQ342" s="45"/>
      <c r="BR342" s="45"/>
      <c r="BS342" s="45"/>
      <c r="BT342" s="45"/>
      <c r="BU342" s="45"/>
      <c r="BV342" s="45"/>
      <c r="BW342" s="45"/>
      <c r="BX342" s="45"/>
      <c r="BY342" s="45"/>
      <c r="BZ342" s="45"/>
      <c r="CA342" s="45"/>
      <c r="CB342" s="45"/>
      <c r="CC342" s="45"/>
      <c r="CD342" s="45"/>
      <c r="CE342" s="45"/>
      <c r="CF342" s="45"/>
      <c r="CG342" s="45"/>
      <c r="CH342" s="45"/>
      <c r="CI342" s="45"/>
      <c r="CJ342" s="45"/>
      <c r="CK342" s="45"/>
      <c r="CL342" s="45"/>
      <c r="CM342" s="45"/>
      <c r="CN342" s="45"/>
      <c r="CO342" s="45"/>
      <c r="CP342" s="45"/>
      <c r="CQ342" s="45"/>
    </row>
    <row r="343" spans="1:95" hidden="1" x14ac:dyDescent="0.25">
      <c r="A343" s="5" t="str">
        <f>B343&amp;D343</f>
        <v>GABTIDE</v>
      </c>
      <c r="B343" t="s">
        <v>168</v>
      </c>
      <c r="C343" t="str">
        <f>VLOOKUP($B343,'Lookup codes'!$A:$C,2,FALSE)</f>
        <v>Gabon</v>
      </c>
      <c r="D343" t="s">
        <v>616</v>
      </c>
      <c r="E343" t="str">
        <f>VLOOKUP(D343,'Lookup codes'!R:S,2,FALSE)</f>
        <v>Tide, Wave and Ocean</v>
      </c>
      <c r="F343" t="s">
        <v>794</v>
      </c>
      <c r="G343" t="s">
        <v>528</v>
      </c>
      <c r="H343" s="45">
        <f>SUMIFS('IEA production stats by year'!Q:Q,'IEA production stats by year'!$E:$E,$D343,'IEA production stats by year'!$B:$B,$B343)</f>
        <v>0</v>
      </c>
      <c r="I343" s="45">
        <f>SUMIFS('IEA production stats by year'!R:R,'IEA production stats by year'!$E:$E,$D343,'IEA production stats by year'!$B:$B,$B343)</f>
        <v>0</v>
      </c>
      <c r="J343" s="45">
        <f>SUMIFS('IEA production stats by year'!S:S,'IEA production stats by year'!$E:$E,$D343,'IEA production stats by year'!$B:$B,$B343)</f>
        <v>0</v>
      </c>
      <c r="K343" s="45">
        <f>SUMIFS('IEA production stats by year'!T:T,'IEA production stats by year'!$E:$E,$D343,'IEA production stats by year'!$B:$B,$B343)</f>
        <v>0</v>
      </c>
      <c r="L343" s="45">
        <f>SUMIFS('IEA production stats by year'!U:U,'IEA production stats by year'!$E:$E,$D343,'IEA production stats by year'!$B:$B,$B343)</f>
        <v>0</v>
      </c>
      <c r="M343" s="45">
        <f>SUMIFS('IEA production stats by year'!V:V,'IEA production stats by year'!$E:$E,$D343,'IEA production stats by year'!$B:$B,$B343)</f>
        <v>0</v>
      </c>
      <c r="N343" s="45">
        <f>SUMIFS('IEA production stats by year'!W:W,'IEA production stats by year'!$E:$E,$D343,'IEA production stats by year'!$B:$B,$B343)</f>
        <v>0</v>
      </c>
      <c r="O343" s="45">
        <f>SUMIFS('IEA production stats by year'!X:X,'IEA production stats by year'!$E:$E,$D343,'IEA production stats by year'!$B:$B,$B343)</f>
        <v>0</v>
      </c>
      <c r="P343" s="45">
        <f>SUMIFS('IEA production stats by year'!Y:Y,'IEA production stats by year'!$E:$E,$D343,'IEA production stats by year'!$B:$B,$B343)</f>
        <v>0</v>
      </c>
      <c r="Q343" s="45">
        <f>SUMIFS('IEA production stats by year'!Z:Z,'IEA production stats by year'!$E:$E,$D343,'IEA production stats by year'!$B:$B,$B343)</f>
        <v>0</v>
      </c>
      <c r="R343" s="45">
        <f>SUMIFS('IEA production stats by year'!AA:AA,'IEA production stats by year'!$E:$E,$D343,'IEA production stats by year'!$B:$B,$B343)</f>
        <v>0</v>
      </c>
      <c r="S343" s="45">
        <f>SUMIFS('IEA production stats by year'!AB:AB,'IEA production stats by year'!$E:$E,$D343,'IEA production stats by year'!$B:$B,$B343)</f>
        <v>0</v>
      </c>
      <c r="T343" s="45">
        <f>SUMIFS('IEA production stats by year'!AC:AC,'IEA production stats by year'!$E:$E,$D343,'IEA production stats by year'!$B:$B,$B343)</f>
        <v>0</v>
      </c>
      <c r="U343" s="45">
        <f>SUMIFS('IEA production stats by year'!AD:AD,'IEA production stats by year'!$E:$E,$D343,'IEA production stats by year'!$B:$B,$B343)</f>
        <v>0</v>
      </c>
      <c r="V343" s="45">
        <f>SUMIFS('IEA production stats by year'!AE:AE,'IEA production stats by year'!$E:$E,$D343,'IEA production stats by year'!$B:$B,$B343)</f>
        <v>0</v>
      </c>
      <c r="W343" s="45">
        <f>SUMIFS('IEA production stats by year'!AF:AF,'IEA production stats by year'!$E:$E,$D343,'IEA production stats by year'!$B:$B,$B343)</f>
        <v>0</v>
      </c>
      <c r="X343" s="45">
        <f>SUMIFS('IEA production stats by year'!AG:AG,'IEA production stats by year'!$E:$E,$D343,'IEA production stats by year'!$B:$B,$B343)</f>
        <v>0</v>
      </c>
      <c r="Y343" s="45">
        <f>SUMIFS('IEA production stats by year'!AH:AH,'IEA production stats by year'!$E:$E,$D343,'IEA production stats by year'!$B:$B,$B343)</f>
        <v>0</v>
      </c>
      <c r="Z343" s="45">
        <f>SUMIFS('IEA production stats by year'!AI:AI,'IEA production stats by year'!$E:$E,$D343,'IEA production stats by year'!$B:$B,$B343)</f>
        <v>0</v>
      </c>
      <c r="AA343" s="45">
        <f>SUMIFS('IEA production stats by year'!AJ:AJ,'IEA production stats by year'!$E:$E,$D343,'IEA production stats by year'!$B:$B,$B343)</f>
        <v>0</v>
      </c>
      <c r="AB343" s="45">
        <f>SUMIFS('IEA production stats by year'!AK:AK,'IEA production stats by year'!$E:$E,$D343,'IEA production stats by year'!$B:$B,$B343)</f>
        <v>0</v>
      </c>
      <c r="AC343" s="45">
        <f>SUMIFS('IEA production stats by year'!AL:AL,'IEA production stats by year'!$E:$E,$D343,'IEA production stats by year'!$B:$B,$B343)</f>
        <v>0</v>
      </c>
      <c r="AD343" s="45"/>
      <c r="AE343" s="45"/>
      <c r="AF343" s="45"/>
      <c r="AG343" s="45"/>
      <c r="AH343" s="45"/>
      <c r="AI343" s="45"/>
      <c r="AJ343" s="45"/>
      <c r="AK343" s="45"/>
      <c r="AL343" s="45"/>
      <c r="AM343" s="45"/>
      <c r="AN343" s="45"/>
      <c r="AO343" s="45"/>
      <c r="AP343" s="45"/>
      <c r="AQ343" s="45"/>
      <c r="AR343" s="45"/>
      <c r="AS343" s="45"/>
      <c r="AT343" s="45"/>
      <c r="AU343" s="45"/>
      <c r="AV343" s="45"/>
      <c r="AW343" s="45"/>
      <c r="AX343" s="45"/>
      <c r="AY343" s="45"/>
      <c r="AZ343" s="45"/>
      <c r="BA343" s="45"/>
      <c r="BB343" s="45"/>
      <c r="BC343" s="45"/>
      <c r="BD343" s="45"/>
      <c r="BE343" s="45"/>
      <c r="BF343" s="45"/>
      <c r="BG343" s="45"/>
      <c r="BH343" s="45"/>
      <c r="BI343" s="45"/>
      <c r="BJ343" s="45"/>
      <c r="BK343" s="45"/>
      <c r="BL343" s="45"/>
      <c r="BM343" s="45"/>
      <c r="BN343" s="45"/>
      <c r="BO343" s="45"/>
      <c r="BP343" s="45"/>
      <c r="BQ343" s="45"/>
      <c r="BR343" s="45"/>
      <c r="BS343" s="45"/>
      <c r="BT343" s="45"/>
      <c r="BU343" s="45"/>
      <c r="BV343" s="45"/>
      <c r="BW343" s="45"/>
      <c r="BX343" s="45"/>
      <c r="BY343" s="45"/>
      <c r="BZ343" s="45"/>
      <c r="CA343" s="45"/>
      <c r="CB343" s="45"/>
      <c r="CC343" s="45"/>
      <c r="CD343" s="45"/>
      <c r="CE343" s="45"/>
      <c r="CF343" s="45"/>
      <c r="CG343" s="45"/>
      <c r="CH343" s="45"/>
      <c r="CI343" s="45"/>
      <c r="CJ343" s="45"/>
      <c r="CK343" s="45"/>
      <c r="CL343" s="45"/>
      <c r="CM343" s="45"/>
      <c r="CN343" s="45"/>
      <c r="CO343" s="45"/>
      <c r="CP343" s="45"/>
      <c r="CQ343" s="45"/>
    </row>
    <row r="344" spans="1:95" hidden="1" x14ac:dyDescent="0.25">
      <c r="A344" s="5" t="str">
        <f>B344&amp;D344</f>
        <v>GABWIND</v>
      </c>
      <c r="B344" t="s">
        <v>168</v>
      </c>
      <c r="C344" t="str">
        <f>VLOOKUP($B344,'Lookup codes'!$A:$C,2,FALSE)</f>
        <v>Gabon</v>
      </c>
      <c r="D344" t="s">
        <v>618</v>
      </c>
      <c r="E344" t="str">
        <f>VLOOKUP(D344,'Lookup codes'!R:S,2,FALSE)</f>
        <v>Wind</v>
      </c>
      <c r="F344" t="s">
        <v>794</v>
      </c>
      <c r="G344" t="s">
        <v>528</v>
      </c>
      <c r="H344" s="45">
        <f>SUMIFS('IEA production stats by year'!Q:Q,'IEA production stats by year'!$E:$E,$D344,'IEA production stats by year'!$B:$B,$B344)</f>
        <v>0</v>
      </c>
      <c r="I344" s="45">
        <f>SUMIFS('IEA production stats by year'!R:R,'IEA production stats by year'!$E:$E,$D344,'IEA production stats by year'!$B:$B,$B344)</f>
        <v>0</v>
      </c>
      <c r="J344" s="45">
        <f>SUMIFS('IEA production stats by year'!S:S,'IEA production stats by year'!$E:$E,$D344,'IEA production stats by year'!$B:$B,$B344)</f>
        <v>0</v>
      </c>
      <c r="K344" s="45">
        <f>SUMIFS('IEA production stats by year'!T:T,'IEA production stats by year'!$E:$E,$D344,'IEA production stats by year'!$B:$B,$B344)</f>
        <v>0</v>
      </c>
      <c r="L344" s="45">
        <f>SUMIFS('IEA production stats by year'!U:U,'IEA production stats by year'!$E:$E,$D344,'IEA production stats by year'!$B:$B,$B344)</f>
        <v>0</v>
      </c>
      <c r="M344" s="45">
        <f>SUMIFS('IEA production stats by year'!V:V,'IEA production stats by year'!$E:$E,$D344,'IEA production stats by year'!$B:$B,$B344)</f>
        <v>0</v>
      </c>
      <c r="N344" s="45">
        <f>SUMIFS('IEA production stats by year'!W:W,'IEA production stats by year'!$E:$E,$D344,'IEA production stats by year'!$B:$B,$B344)</f>
        <v>0</v>
      </c>
      <c r="O344" s="45">
        <f>SUMIFS('IEA production stats by year'!X:X,'IEA production stats by year'!$E:$E,$D344,'IEA production stats by year'!$B:$B,$B344)</f>
        <v>0</v>
      </c>
      <c r="P344" s="45">
        <f>SUMIFS('IEA production stats by year'!Y:Y,'IEA production stats by year'!$E:$E,$D344,'IEA production stats by year'!$B:$B,$B344)</f>
        <v>0</v>
      </c>
      <c r="Q344" s="45">
        <f>SUMIFS('IEA production stats by year'!Z:Z,'IEA production stats by year'!$E:$E,$D344,'IEA production stats by year'!$B:$B,$B344)</f>
        <v>0</v>
      </c>
      <c r="R344" s="45">
        <f>SUMIFS('IEA production stats by year'!AA:AA,'IEA production stats by year'!$E:$E,$D344,'IEA production stats by year'!$B:$B,$B344)</f>
        <v>0</v>
      </c>
      <c r="S344" s="45">
        <f>SUMIFS('IEA production stats by year'!AB:AB,'IEA production stats by year'!$E:$E,$D344,'IEA production stats by year'!$B:$B,$B344)</f>
        <v>0</v>
      </c>
      <c r="T344" s="45">
        <f>SUMIFS('IEA production stats by year'!AC:AC,'IEA production stats by year'!$E:$E,$D344,'IEA production stats by year'!$B:$B,$B344)</f>
        <v>0</v>
      </c>
      <c r="U344" s="45">
        <f>SUMIFS('IEA production stats by year'!AD:AD,'IEA production stats by year'!$E:$E,$D344,'IEA production stats by year'!$B:$B,$B344)</f>
        <v>0</v>
      </c>
      <c r="V344" s="45">
        <f>SUMIFS('IEA production stats by year'!AE:AE,'IEA production stats by year'!$E:$E,$D344,'IEA production stats by year'!$B:$B,$B344)</f>
        <v>0</v>
      </c>
      <c r="W344" s="45">
        <f>SUMIFS('IEA production stats by year'!AF:AF,'IEA production stats by year'!$E:$E,$D344,'IEA production stats by year'!$B:$B,$B344)</f>
        <v>0</v>
      </c>
      <c r="X344" s="45">
        <f>SUMIFS('IEA production stats by year'!AG:AG,'IEA production stats by year'!$E:$E,$D344,'IEA production stats by year'!$B:$B,$B344)</f>
        <v>0</v>
      </c>
      <c r="Y344" s="45">
        <f>SUMIFS('IEA production stats by year'!AH:AH,'IEA production stats by year'!$E:$E,$D344,'IEA production stats by year'!$B:$B,$B344)</f>
        <v>0</v>
      </c>
      <c r="Z344" s="45">
        <f>SUMIFS('IEA production stats by year'!AI:AI,'IEA production stats by year'!$E:$E,$D344,'IEA production stats by year'!$B:$B,$B344)</f>
        <v>0</v>
      </c>
      <c r="AA344" s="45">
        <f>SUMIFS('IEA production stats by year'!AJ:AJ,'IEA production stats by year'!$E:$E,$D344,'IEA production stats by year'!$B:$B,$B344)</f>
        <v>0</v>
      </c>
      <c r="AB344" s="45">
        <f>SUMIFS('IEA production stats by year'!AK:AK,'IEA production stats by year'!$E:$E,$D344,'IEA production stats by year'!$B:$B,$B344)</f>
        <v>0</v>
      </c>
      <c r="AC344" s="45">
        <f>SUMIFS('IEA production stats by year'!AL:AL,'IEA production stats by year'!$E:$E,$D344,'IEA production stats by year'!$B:$B,$B344)</f>
        <v>0</v>
      </c>
      <c r="AD344" s="45"/>
      <c r="AE344" s="45"/>
      <c r="AF344" s="45"/>
      <c r="AG344" s="45"/>
      <c r="AH344" s="45"/>
      <c r="AI344" s="45"/>
      <c r="AJ344" s="45"/>
      <c r="AK344" s="45"/>
      <c r="AL344" s="45"/>
      <c r="AM344" s="45"/>
      <c r="AN344" s="45"/>
      <c r="AO344" s="45"/>
      <c r="AP344" s="45"/>
      <c r="AQ344" s="45"/>
      <c r="AR344" s="45"/>
      <c r="AS344" s="45"/>
      <c r="AT344" s="45"/>
      <c r="AU344" s="45"/>
      <c r="AV344" s="45"/>
      <c r="AW344" s="45"/>
      <c r="AX344" s="45"/>
      <c r="AY344" s="45"/>
      <c r="AZ344" s="45"/>
      <c r="BA344" s="45"/>
      <c r="BB344" s="45"/>
      <c r="BC344" s="45"/>
      <c r="BD344" s="45"/>
      <c r="BE344" s="45"/>
      <c r="BF344" s="45"/>
      <c r="BG344" s="45"/>
      <c r="BH344" s="45"/>
      <c r="BI344" s="45"/>
      <c r="BJ344" s="45"/>
      <c r="BK344" s="45"/>
      <c r="BL344" s="45"/>
      <c r="BM344" s="45"/>
      <c r="BN344" s="45"/>
      <c r="BO344" s="45"/>
      <c r="BP344" s="45"/>
      <c r="BQ344" s="45"/>
      <c r="BR344" s="45"/>
      <c r="BS344" s="45"/>
      <c r="BT344" s="45"/>
      <c r="BU344" s="45"/>
      <c r="BV344" s="45"/>
      <c r="BW344" s="45"/>
      <c r="BX344" s="45"/>
      <c r="BY344" s="45"/>
      <c r="BZ344" s="45"/>
      <c r="CA344" s="45"/>
      <c r="CB344" s="45"/>
      <c r="CC344" s="45"/>
      <c r="CD344" s="45"/>
      <c r="CE344" s="45"/>
      <c r="CF344" s="45"/>
      <c r="CG344" s="45"/>
      <c r="CH344" s="45"/>
      <c r="CI344" s="45"/>
      <c r="CJ344" s="45"/>
      <c r="CK344" s="45"/>
      <c r="CL344" s="45"/>
      <c r="CM344" s="45"/>
      <c r="CN344" s="45"/>
      <c r="CO344" s="45"/>
      <c r="CP344" s="45"/>
      <c r="CQ344" s="45"/>
    </row>
    <row r="345" spans="1:95" hidden="1" x14ac:dyDescent="0.25">
      <c r="A345" s="5" t="str">
        <f>B345&amp;D345</f>
        <v>GABMUNWASTER</v>
      </c>
      <c r="B345" t="s">
        <v>168</v>
      </c>
      <c r="C345" t="str">
        <f>VLOOKUP($B345,'Lookup codes'!$A:$C,2,FALSE)</f>
        <v>Gabon</v>
      </c>
      <c r="D345" t="s">
        <v>622</v>
      </c>
      <c r="E345" t="str">
        <f>VLOOKUP(D345,'Lookup codes'!R:S,2,FALSE)</f>
        <v>Renewable Municipal Waste</v>
      </c>
      <c r="F345" t="s">
        <v>794</v>
      </c>
      <c r="G345" t="s">
        <v>528</v>
      </c>
      <c r="H345" s="45">
        <f>SUMIFS('IEA production stats by year'!Q:Q,'IEA production stats by year'!$E:$E,$D345,'IEA production stats by year'!$B:$B,$B345)</f>
        <v>0</v>
      </c>
      <c r="I345" s="45">
        <f>SUMIFS('IEA production stats by year'!R:R,'IEA production stats by year'!$E:$E,$D345,'IEA production stats by year'!$B:$B,$B345)</f>
        <v>0</v>
      </c>
      <c r="J345" s="45">
        <f>SUMIFS('IEA production stats by year'!S:S,'IEA production stats by year'!$E:$E,$D345,'IEA production stats by year'!$B:$B,$B345)</f>
        <v>0</v>
      </c>
      <c r="K345" s="45">
        <f>SUMIFS('IEA production stats by year'!T:T,'IEA production stats by year'!$E:$E,$D345,'IEA production stats by year'!$B:$B,$B345)</f>
        <v>0</v>
      </c>
      <c r="L345" s="45">
        <f>SUMIFS('IEA production stats by year'!U:U,'IEA production stats by year'!$E:$E,$D345,'IEA production stats by year'!$B:$B,$B345)</f>
        <v>0</v>
      </c>
      <c r="M345" s="45">
        <f>SUMIFS('IEA production stats by year'!V:V,'IEA production stats by year'!$E:$E,$D345,'IEA production stats by year'!$B:$B,$B345)</f>
        <v>0</v>
      </c>
      <c r="N345" s="45">
        <f>SUMIFS('IEA production stats by year'!W:W,'IEA production stats by year'!$E:$E,$D345,'IEA production stats by year'!$B:$B,$B345)</f>
        <v>0</v>
      </c>
      <c r="O345" s="45">
        <f>SUMIFS('IEA production stats by year'!X:X,'IEA production stats by year'!$E:$E,$D345,'IEA production stats by year'!$B:$B,$B345)</f>
        <v>0</v>
      </c>
      <c r="P345" s="45">
        <f>SUMIFS('IEA production stats by year'!Y:Y,'IEA production stats by year'!$E:$E,$D345,'IEA production stats by year'!$B:$B,$B345)</f>
        <v>0</v>
      </c>
      <c r="Q345" s="45">
        <f>SUMIFS('IEA production stats by year'!Z:Z,'IEA production stats by year'!$E:$E,$D345,'IEA production stats by year'!$B:$B,$B345)</f>
        <v>0</v>
      </c>
      <c r="R345" s="45">
        <f>SUMIFS('IEA production stats by year'!AA:AA,'IEA production stats by year'!$E:$E,$D345,'IEA production stats by year'!$B:$B,$B345)</f>
        <v>0</v>
      </c>
      <c r="S345" s="45">
        <f>SUMIFS('IEA production stats by year'!AB:AB,'IEA production stats by year'!$E:$E,$D345,'IEA production stats by year'!$B:$B,$B345)</f>
        <v>0</v>
      </c>
      <c r="T345" s="45">
        <f>SUMIFS('IEA production stats by year'!AC:AC,'IEA production stats by year'!$E:$E,$D345,'IEA production stats by year'!$B:$B,$B345)</f>
        <v>0</v>
      </c>
      <c r="U345" s="45">
        <f>SUMIFS('IEA production stats by year'!AD:AD,'IEA production stats by year'!$E:$E,$D345,'IEA production stats by year'!$B:$B,$B345)</f>
        <v>0</v>
      </c>
      <c r="V345" s="45">
        <f>SUMIFS('IEA production stats by year'!AE:AE,'IEA production stats by year'!$E:$E,$D345,'IEA production stats by year'!$B:$B,$B345)</f>
        <v>0</v>
      </c>
      <c r="W345" s="45">
        <f>SUMIFS('IEA production stats by year'!AF:AF,'IEA production stats by year'!$E:$E,$D345,'IEA production stats by year'!$B:$B,$B345)</f>
        <v>0</v>
      </c>
      <c r="X345" s="45">
        <f>SUMIFS('IEA production stats by year'!AG:AG,'IEA production stats by year'!$E:$E,$D345,'IEA production stats by year'!$B:$B,$B345)</f>
        <v>0</v>
      </c>
      <c r="Y345" s="45">
        <f>SUMIFS('IEA production stats by year'!AH:AH,'IEA production stats by year'!$E:$E,$D345,'IEA production stats by year'!$B:$B,$B345)</f>
        <v>0</v>
      </c>
      <c r="Z345" s="45">
        <f>SUMIFS('IEA production stats by year'!AI:AI,'IEA production stats by year'!$E:$E,$D345,'IEA production stats by year'!$B:$B,$B345)</f>
        <v>0</v>
      </c>
      <c r="AA345" s="45">
        <f>SUMIFS('IEA production stats by year'!AJ:AJ,'IEA production stats by year'!$E:$E,$D345,'IEA production stats by year'!$B:$B,$B345)</f>
        <v>0</v>
      </c>
      <c r="AB345" s="45">
        <f>SUMIFS('IEA production stats by year'!AK:AK,'IEA production stats by year'!$E:$E,$D345,'IEA production stats by year'!$B:$B,$B345)</f>
        <v>0</v>
      </c>
      <c r="AC345" s="45">
        <f>SUMIFS('IEA production stats by year'!AL:AL,'IEA production stats by year'!$E:$E,$D345,'IEA production stats by year'!$B:$B,$B345)</f>
        <v>0</v>
      </c>
      <c r="AD345" s="45"/>
      <c r="AE345" s="45"/>
      <c r="AF345" s="45"/>
      <c r="AG345" s="45"/>
      <c r="AH345" s="45"/>
      <c r="AI345" s="45"/>
      <c r="AJ345" s="45"/>
      <c r="AK345" s="45"/>
      <c r="AL345" s="45"/>
      <c r="AM345" s="45"/>
      <c r="AN345" s="45"/>
      <c r="AO345" s="45"/>
      <c r="AP345" s="45"/>
      <c r="AQ345" s="45"/>
      <c r="AR345" s="45"/>
      <c r="AS345" s="45"/>
      <c r="AT345" s="45"/>
      <c r="AU345" s="45"/>
      <c r="AV345" s="45"/>
      <c r="AW345" s="45"/>
      <c r="AX345" s="45"/>
      <c r="AY345" s="45"/>
      <c r="AZ345" s="45"/>
      <c r="BA345" s="45"/>
      <c r="BB345" s="45"/>
      <c r="BC345" s="45"/>
      <c r="BD345" s="45"/>
      <c r="BE345" s="45"/>
      <c r="BF345" s="45"/>
      <c r="BG345" s="45"/>
      <c r="BH345" s="45"/>
      <c r="BI345" s="45"/>
      <c r="BJ345" s="45"/>
      <c r="BK345" s="45"/>
      <c r="BL345" s="45"/>
      <c r="BM345" s="45"/>
      <c r="BN345" s="45"/>
      <c r="BO345" s="45"/>
      <c r="BP345" s="45"/>
      <c r="BQ345" s="45"/>
      <c r="BR345" s="45"/>
      <c r="BS345" s="45"/>
      <c r="BT345" s="45"/>
      <c r="BU345" s="45"/>
      <c r="BV345" s="45"/>
      <c r="BW345" s="45"/>
      <c r="BX345" s="45"/>
      <c r="BY345" s="45"/>
      <c r="BZ345" s="45"/>
      <c r="CA345" s="45"/>
      <c r="CB345" s="45"/>
      <c r="CC345" s="45"/>
      <c r="CD345" s="45"/>
      <c r="CE345" s="45"/>
      <c r="CF345" s="45"/>
      <c r="CG345" s="45"/>
      <c r="CH345" s="45"/>
      <c r="CI345" s="45"/>
      <c r="CJ345" s="45"/>
      <c r="CK345" s="45"/>
      <c r="CL345" s="45"/>
      <c r="CM345" s="45"/>
      <c r="CN345" s="45"/>
      <c r="CO345" s="45"/>
      <c r="CP345" s="45"/>
      <c r="CQ345" s="45"/>
    </row>
    <row r="346" spans="1:95" hidden="1" x14ac:dyDescent="0.25">
      <c r="A346" s="5" t="str">
        <f>B346&amp;D346</f>
        <v>GABCHARCOAL</v>
      </c>
      <c r="B346" t="s">
        <v>168</v>
      </c>
      <c r="C346" t="str">
        <f>VLOOKUP($B346,'Lookup codes'!$A:$C,2,FALSE)</f>
        <v>Gabon</v>
      </c>
      <c r="D346" t="s">
        <v>626</v>
      </c>
      <c r="E346" t="str">
        <f>VLOOKUP(D346,'Lookup codes'!R:S,2,FALSE)</f>
        <v>Charcoal</v>
      </c>
      <c r="F346" t="s">
        <v>794</v>
      </c>
      <c r="G346" t="s">
        <v>528</v>
      </c>
      <c r="H346" s="45">
        <f>SUMIFS('IEA production stats by year'!Q:Q,'IEA production stats by year'!$E:$E,$D346,'IEA production stats by year'!$B:$B,$B346)</f>
        <v>0</v>
      </c>
      <c r="I346" s="45">
        <f>SUMIFS('IEA production stats by year'!R:R,'IEA production stats by year'!$E:$E,$D346,'IEA production stats by year'!$B:$B,$B346)</f>
        <v>0</v>
      </c>
      <c r="J346" s="45">
        <f>SUMIFS('IEA production stats by year'!S:S,'IEA production stats by year'!$E:$E,$D346,'IEA production stats by year'!$B:$B,$B346)</f>
        <v>0</v>
      </c>
      <c r="K346" s="45">
        <f>SUMIFS('IEA production stats by year'!T:T,'IEA production stats by year'!$E:$E,$D346,'IEA production stats by year'!$B:$B,$B346)</f>
        <v>0</v>
      </c>
      <c r="L346" s="45">
        <f>SUMIFS('IEA production stats by year'!U:U,'IEA production stats by year'!$E:$E,$D346,'IEA production stats by year'!$B:$B,$B346)</f>
        <v>0</v>
      </c>
      <c r="M346" s="45">
        <f>SUMIFS('IEA production stats by year'!V:V,'IEA production stats by year'!$E:$E,$D346,'IEA production stats by year'!$B:$B,$B346)</f>
        <v>0</v>
      </c>
      <c r="N346" s="45">
        <f>SUMIFS('IEA production stats by year'!W:W,'IEA production stats by year'!$E:$E,$D346,'IEA production stats by year'!$B:$B,$B346)</f>
        <v>0</v>
      </c>
      <c r="O346" s="45">
        <f>SUMIFS('IEA production stats by year'!X:X,'IEA production stats by year'!$E:$E,$D346,'IEA production stats by year'!$B:$B,$B346)</f>
        <v>0</v>
      </c>
      <c r="P346" s="45">
        <f>SUMIFS('IEA production stats by year'!Y:Y,'IEA production stats by year'!$E:$E,$D346,'IEA production stats by year'!$B:$B,$B346)</f>
        <v>0</v>
      </c>
      <c r="Q346" s="45">
        <f>SUMIFS('IEA production stats by year'!Z:Z,'IEA production stats by year'!$E:$E,$D346,'IEA production stats by year'!$B:$B,$B346)</f>
        <v>0</v>
      </c>
      <c r="R346" s="45">
        <f>SUMIFS('IEA production stats by year'!AA:AA,'IEA production stats by year'!$E:$E,$D346,'IEA production stats by year'!$B:$B,$B346)</f>
        <v>0</v>
      </c>
      <c r="S346" s="45">
        <f>SUMIFS('IEA production stats by year'!AB:AB,'IEA production stats by year'!$E:$E,$D346,'IEA production stats by year'!$B:$B,$B346)</f>
        <v>0</v>
      </c>
      <c r="T346" s="45">
        <f>SUMIFS('IEA production stats by year'!AC:AC,'IEA production stats by year'!$E:$E,$D346,'IEA production stats by year'!$B:$B,$B346)</f>
        <v>0</v>
      </c>
      <c r="U346" s="45">
        <f>SUMIFS('IEA production stats by year'!AD:AD,'IEA production stats by year'!$E:$E,$D346,'IEA production stats by year'!$B:$B,$B346)</f>
        <v>0</v>
      </c>
      <c r="V346" s="45">
        <f>SUMIFS('IEA production stats by year'!AE:AE,'IEA production stats by year'!$E:$E,$D346,'IEA production stats by year'!$B:$B,$B346)</f>
        <v>0</v>
      </c>
      <c r="W346" s="45">
        <f>SUMIFS('IEA production stats by year'!AF:AF,'IEA production stats by year'!$E:$E,$D346,'IEA production stats by year'!$B:$B,$B346)</f>
        <v>0</v>
      </c>
      <c r="X346" s="45">
        <f>SUMIFS('IEA production stats by year'!AG:AG,'IEA production stats by year'!$E:$E,$D346,'IEA production stats by year'!$B:$B,$B346)</f>
        <v>0</v>
      </c>
      <c r="Y346" s="45">
        <f>SUMIFS('IEA production stats by year'!AH:AH,'IEA production stats by year'!$E:$E,$D346,'IEA production stats by year'!$B:$B,$B346)</f>
        <v>0</v>
      </c>
      <c r="Z346" s="45">
        <f>SUMIFS('IEA production stats by year'!AI:AI,'IEA production stats by year'!$E:$E,$D346,'IEA production stats by year'!$B:$B,$B346)</f>
        <v>0</v>
      </c>
      <c r="AA346" s="45">
        <f>SUMIFS('IEA production stats by year'!AJ:AJ,'IEA production stats by year'!$E:$E,$D346,'IEA production stats by year'!$B:$B,$B346)</f>
        <v>0</v>
      </c>
      <c r="AB346" s="45">
        <f>SUMIFS('IEA production stats by year'!AK:AK,'IEA production stats by year'!$E:$E,$D346,'IEA production stats by year'!$B:$B,$B346)</f>
        <v>0</v>
      </c>
      <c r="AC346" s="45">
        <f>SUMIFS('IEA production stats by year'!AL:AL,'IEA production stats by year'!$E:$E,$D346,'IEA production stats by year'!$B:$B,$B346)</f>
        <v>0</v>
      </c>
      <c r="AD346" s="45"/>
      <c r="AE346" s="45"/>
      <c r="AF346" s="45"/>
      <c r="AG346" s="45"/>
      <c r="AH346" s="45"/>
      <c r="AI346" s="45"/>
      <c r="AJ346" s="45"/>
      <c r="AK346" s="45"/>
      <c r="AL346" s="45"/>
      <c r="AM346" s="45"/>
      <c r="AN346" s="45"/>
      <c r="AO346" s="45"/>
      <c r="AP346" s="45"/>
      <c r="AQ346" s="45"/>
      <c r="AR346" s="45"/>
      <c r="AS346" s="45"/>
      <c r="AT346" s="45"/>
      <c r="AU346" s="45"/>
      <c r="AV346" s="45"/>
      <c r="AW346" s="45"/>
      <c r="AX346" s="45"/>
      <c r="AY346" s="45"/>
      <c r="AZ346" s="45"/>
      <c r="BA346" s="45"/>
      <c r="BB346" s="45"/>
      <c r="BC346" s="45"/>
      <c r="BD346" s="45"/>
      <c r="BE346" s="45"/>
      <c r="BF346" s="45"/>
      <c r="BG346" s="45"/>
      <c r="BH346" s="45"/>
      <c r="BI346" s="45"/>
      <c r="BJ346" s="45"/>
      <c r="BK346" s="45"/>
      <c r="BL346" s="45"/>
      <c r="BM346" s="45"/>
      <c r="BN346" s="45"/>
      <c r="BO346" s="45"/>
      <c r="BP346" s="45"/>
      <c r="BQ346" s="45"/>
      <c r="BR346" s="45"/>
      <c r="BS346" s="45"/>
      <c r="BT346" s="45"/>
      <c r="BU346" s="45"/>
      <c r="BV346" s="45"/>
      <c r="BW346" s="45"/>
      <c r="BX346" s="45"/>
      <c r="BY346" s="45"/>
      <c r="BZ346" s="45"/>
      <c r="CA346" s="45"/>
      <c r="CB346" s="45"/>
      <c r="CC346" s="45"/>
      <c r="CD346" s="45"/>
      <c r="CE346" s="45"/>
      <c r="CF346" s="45"/>
      <c r="CG346" s="45"/>
      <c r="CH346" s="45"/>
      <c r="CI346" s="45"/>
      <c r="CJ346" s="45"/>
      <c r="CK346" s="45"/>
      <c r="CL346" s="45"/>
      <c r="CM346" s="45"/>
      <c r="CN346" s="45"/>
      <c r="CO346" s="45"/>
      <c r="CP346" s="45"/>
      <c r="CQ346" s="45"/>
    </row>
    <row r="347" spans="1:95" hidden="1" x14ac:dyDescent="0.25">
      <c r="A347" s="5" t="str">
        <f>B347&amp;D347</f>
        <v>GABBIOGASOL</v>
      </c>
      <c r="B347" t="s">
        <v>168</v>
      </c>
      <c r="C347" t="str">
        <f>VLOOKUP($B347,'Lookup codes'!$A:$C,2,FALSE)</f>
        <v>Gabon</v>
      </c>
      <c r="D347" t="s">
        <v>628</v>
      </c>
      <c r="E347" t="str">
        <f>VLOOKUP(D347,'Lookup codes'!R:S,2,FALSE)</f>
        <v>Biogasoline</v>
      </c>
      <c r="F347" t="s">
        <v>794</v>
      </c>
      <c r="G347" t="s">
        <v>528</v>
      </c>
      <c r="H347" s="45">
        <f>SUMIFS('IEA production stats by year'!Q:Q,'IEA production stats by year'!$E:$E,$D347,'IEA production stats by year'!$B:$B,$B347)</f>
        <v>0</v>
      </c>
      <c r="I347" s="45">
        <f>SUMIFS('IEA production stats by year'!R:R,'IEA production stats by year'!$E:$E,$D347,'IEA production stats by year'!$B:$B,$B347)</f>
        <v>0</v>
      </c>
      <c r="J347" s="45">
        <f>SUMIFS('IEA production stats by year'!S:S,'IEA production stats by year'!$E:$E,$D347,'IEA production stats by year'!$B:$B,$B347)</f>
        <v>0</v>
      </c>
      <c r="K347" s="45">
        <f>SUMIFS('IEA production stats by year'!T:T,'IEA production stats by year'!$E:$E,$D347,'IEA production stats by year'!$B:$B,$B347)</f>
        <v>0</v>
      </c>
      <c r="L347" s="45">
        <f>SUMIFS('IEA production stats by year'!U:U,'IEA production stats by year'!$E:$E,$D347,'IEA production stats by year'!$B:$B,$B347)</f>
        <v>0</v>
      </c>
      <c r="M347" s="45">
        <f>SUMIFS('IEA production stats by year'!V:V,'IEA production stats by year'!$E:$E,$D347,'IEA production stats by year'!$B:$B,$B347)</f>
        <v>0</v>
      </c>
      <c r="N347" s="45">
        <f>SUMIFS('IEA production stats by year'!W:W,'IEA production stats by year'!$E:$E,$D347,'IEA production stats by year'!$B:$B,$B347)</f>
        <v>0</v>
      </c>
      <c r="O347" s="45">
        <f>SUMIFS('IEA production stats by year'!X:X,'IEA production stats by year'!$E:$E,$D347,'IEA production stats by year'!$B:$B,$B347)</f>
        <v>0</v>
      </c>
      <c r="P347" s="45">
        <f>SUMIFS('IEA production stats by year'!Y:Y,'IEA production stats by year'!$E:$E,$D347,'IEA production stats by year'!$B:$B,$B347)</f>
        <v>0</v>
      </c>
      <c r="Q347" s="45">
        <f>SUMIFS('IEA production stats by year'!Z:Z,'IEA production stats by year'!$E:$E,$D347,'IEA production stats by year'!$B:$B,$B347)</f>
        <v>0</v>
      </c>
      <c r="R347" s="45">
        <f>SUMIFS('IEA production stats by year'!AA:AA,'IEA production stats by year'!$E:$E,$D347,'IEA production stats by year'!$B:$B,$B347)</f>
        <v>0</v>
      </c>
      <c r="S347" s="45">
        <f>SUMIFS('IEA production stats by year'!AB:AB,'IEA production stats by year'!$E:$E,$D347,'IEA production stats by year'!$B:$B,$B347)</f>
        <v>0</v>
      </c>
      <c r="T347" s="45">
        <f>SUMIFS('IEA production stats by year'!AC:AC,'IEA production stats by year'!$E:$E,$D347,'IEA production stats by year'!$B:$B,$B347)</f>
        <v>0</v>
      </c>
      <c r="U347" s="45">
        <f>SUMIFS('IEA production stats by year'!AD:AD,'IEA production stats by year'!$E:$E,$D347,'IEA production stats by year'!$B:$B,$B347)</f>
        <v>0</v>
      </c>
      <c r="V347" s="45">
        <f>SUMIFS('IEA production stats by year'!AE:AE,'IEA production stats by year'!$E:$E,$D347,'IEA production stats by year'!$B:$B,$B347)</f>
        <v>0</v>
      </c>
      <c r="W347" s="45">
        <f>SUMIFS('IEA production stats by year'!AF:AF,'IEA production stats by year'!$E:$E,$D347,'IEA production stats by year'!$B:$B,$B347)</f>
        <v>0</v>
      </c>
      <c r="X347" s="45">
        <f>SUMIFS('IEA production stats by year'!AG:AG,'IEA production stats by year'!$E:$E,$D347,'IEA production stats by year'!$B:$B,$B347)</f>
        <v>0</v>
      </c>
      <c r="Y347" s="45">
        <f>SUMIFS('IEA production stats by year'!AH:AH,'IEA production stats by year'!$E:$E,$D347,'IEA production stats by year'!$B:$B,$B347)</f>
        <v>0</v>
      </c>
      <c r="Z347" s="45">
        <f>SUMIFS('IEA production stats by year'!AI:AI,'IEA production stats by year'!$E:$E,$D347,'IEA production stats by year'!$B:$B,$B347)</f>
        <v>0</v>
      </c>
      <c r="AA347" s="45">
        <f>SUMIFS('IEA production stats by year'!AJ:AJ,'IEA production stats by year'!$E:$E,$D347,'IEA production stats by year'!$B:$B,$B347)</f>
        <v>0</v>
      </c>
      <c r="AB347" s="45">
        <f>SUMIFS('IEA production stats by year'!AK:AK,'IEA production stats by year'!$E:$E,$D347,'IEA production stats by year'!$B:$B,$B347)</f>
        <v>0</v>
      </c>
      <c r="AC347" s="45">
        <f>SUMIFS('IEA production stats by year'!AL:AL,'IEA production stats by year'!$E:$E,$D347,'IEA production stats by year'!$B:$B,$B347)</f>
        <v>0</v>
      </c>
      <c r="AD347" s="45"/>
      <c r="AE347" s="45"/>
      <c r="AF347" s="45"/>
      <c r="AG347" s="45"/>
      <c r="AH347" s="45"/>
      <c r="AI347" s="45"/>
      <c r="AJ347" s="45"/>
      <c r="AK347" s="45"/>
      <c r="AL347" s="45"/>
      <c r="AM347" s="45"/>
      <c r="AN347" s="45"/>
      <c r="AO347" s="45"/>
      <c r="AP347" s="45"/>
      <c r="AQ347" s="45"/>
      <c r="AR347" s="45"/>
      <c r="AS347" s="45"/>
      <c r="AT347" s="45"/>
      <c r="AU347" s="45"/>
      <c r="AV347" s="45"/>
      <c r="AW347" s="45"/>
      <c r="AX347" s="45"/>
      <c r="AY347" s="45"/>
      <c r="AZ347" s="45"/>
      <c r="BA347" s="45"/>
      <c r="BB347" s="45"/>
      <c r="BC347" s="45"/>
      <c r="BD347" s="45"/>
      <c r="BE347" s="45"/>
      <c r="BF347" s="45"/>
      <c r="BG347" s="45"/>
      <c r="BH347" s="45"/>
      <c r="BI347" s="45"/>
      <c r="BJ347" s="45"/>
      <c r="BK347" s="45"/>
      <c r="BL347" s="45"/>
      <c r="BM347" s="45"/>
      <c r="BN347" s="45"/>
      <c r="BO347" s="45"/>
      <c r="BP347" s="45"/>
      <c r="BQ347" s="45"/>
      <c r="BR347" s="45"/>
      <c r="BS347" s="45"/>
      <c r="BT347" s="45"/>
      <c r="BU347" s="45"/>
      <c r="BV347" s="45"/>
      <c r="BW347" s="45"/>
      <c r="BX347" s="45"/>
      <c r="BY347" s="45"/>
      <c r="BZ347" s="45"/>
      <c r="CA347" s="45"/>
      <c r="CB347" s="45"/>
      <c r="CC347" s="45"/>
      <c r="CD347" s="45"/>
      <c r="CE347" s="45"/>
      <c r="CF347" s="45"/>
      <c r="CG347" s="45"/>
      <c r="CH347" s="45"/>
      <c r="CI347" s="45"/>
      <c r="CJ347" s="45"/>
      <c r="CK347" s="45"/>
      <c r="CL347" s="45"/>
      <c r="CM347" s="45"/>
      <c r="CN347" s="45"/>
      <c r="CO347" s="45"/>
      <c r="CP347" s="45"/>
      <c r="CQ347" s="45"/>
    </row>
    <row r="348" spans="1:95" hidden="1" x14ac:dyDescent="0.25">
      <c r="A348" s="5" t="str">
        <f>B348&amp;D348</f>
        <v>GABBIODIESEL</v>
      </c>
      <c r="B348" t="s">
        <v>168</v>
      </c>
      <c r="C348" t="str">
        <f>VLOOKUP($B348,'Lookup codes'!$A:$C,2,FALSE)</f>
        <v>Gabon</v>
      </c>
      <c r="D348" t="s">
        <v>630</v>
      </c>
      <c r="E348" t="str">
        <f>VLOOKUP(D348,'Lookup codes'!R:S,2,FALSE)</f>
        <v>Biodiesel</v>
      </c>
      <c r="F348" t="s">
        <v>794</v>
      </c>
      <c r="G348" t="s">
        <v>528</v>
      </c>
      <c r="H348" s="45">
        <f>SUMIFS('IEA production stats by year'!Q:Q,'IEA production stats by year'!$E:$E,$D348,'IEA production stats by year'!$B:$B,$B348)</f>
        <v>0</v>
      </c>
      <c r="I348" s="45">
        <f>SUMIFS('IEA production stats by year'!R:R,'IEA production stats by year'!$E:$E,$D348,'IEA production stats by year'!$B:$B,$B348)</f>
        <v>0</v>
      </c>
      <c r="J348" s="45">
        <f>SUMIFS('IEA production stats by year'!S:S,'IEA production stats by year'!$E:$E,$D348,'IEA production stats by year'!$B:$B,$B348)</f>
        <v>0</v>
      </c>
      <c r="K348" s="45">
        <f>SUMIFS('IEA production stats by year'!T:T,'IEA production stats by year'!$E:$E,$D348,'IEA production stats by year'!$B:$B,$B348)</f>
        <v>0</v>
      </c>
      <c r="L348" s="45">
        <f>SUMIFS('IEA production stats by year'!U:U,'IEA production stats by year'!$E:$E,$D348,'IEA production stats by year'!$B:$B,$B348)</f>
        <v>0</v>
      </c>
      <c r="M348" s="45">
        <f>SUMIFS('IEA production stats by year'!V:V,'IEA production stats by year'!$E:$E,$D348,'IEA production stats by year'!$B:$B,$B348)</f>
        <v>0</v>
      </c>
      <c r="N348" s="45">
        <f>SUMIFS('IEA production stats by year'!W:W,'IEA production stats by year'!$E:$E,$D348,'IEA production stats by year'!$B:$B,$B348)</f>
        <v>0</v>
      </c>
      <c r="O348" s="45">
        <f>SUMIFS('IEA production stats by year'!X:X,'IEA production stats by year'!$E:$E,$D348,'IEA production stats by year'!$B:$B,$B348)</f>
        <v>0</v>
      </c>
      <c r="P348" s="45">
        <f>SUMIFS('IEA production stats by year'!Y:Y,'IEA production stats by year'!$E:$E,$D348,'IEA production stats by year'!$B:$B,$B348)</f>
        <v>0</v>
      </c>
      <c r="Q348" s="45">
        <f>SUMIFS('IEA production stats by year'!Z:Z,'IEA production stats by year'!$E:$E,$D348,'IEA production stats by year'!$B:$B,$B348)</f>
        <v>0</v>
      </c>
      <c r="R348" s="45">
        <f>SUMIFS('IEA production stats by year'!AA:AA,'IEA production stats by year'!$E:$E,$D348,'IEA production stats by year'!$B:$B,$B348)</f>
        <v>0</v>
      </c>
      <c r="S348" s="45">
        <f>SUMIFS('IEA production stats by year'!AB:AB,'IEA production stats by year'!$E:$E,$D348,'IEA production stats by year'!$B:$B,$B348)</f>
        <v>0</v>
      </c>
      <c r="T348" s="45">
        <f>SUMIFS('IEA production stats by year'!AC:AC,'IEA production stats by year'!$E:$E,$D348,'IEA production stats by year'!$B:$B,$B348)</f>
        <v>0</v>
      </c>
      <c r="U348" s="45">
        <f>SUMIFS('IEA production stats by year'!AD:AD,'IEA production stats by year'!$E:$E,$D348,'IEA production stats by year'!$B:$B,$B348)</f>
        <v>0</v>
      </c>
      <c r="V348" s="45">
        <f>SUMIFS('IEA production stats by year'!AE:AE,'IEA production stats by year'!$E:$E,$D348,'IEA production stats by year'!$B:$B,$B348)</f>
        <v>0</v>
      </c>
      <c r="W348" s="45">
        <f>SUMIFS('IEA production stats by year'!AF:AF,'IEA production stats by year'!$E:$E,$D348,'IEA production stats by year'!$B:$B,$B348)</f>
        <v>0</v>
      </c>
      <c r="X348" s="45">
        <f>SUMIFS('IEA production stats by year'!AG:AG,'IEA production stats by year'!$E:$E,$D348,'IEA production stats by year'!$B:$B,$B348)</f>
        <v>0</v>
      </c>
      <c r="Y348" s="45">
        <f>SUMIFS('IEA production stats by year'!AH:AH,'IEA production stats by year'!$E:$E,$D348,'IEA production stats by year'!$B:$B,$B348)</f>
        <v>0</v>
      </c>
      <c r="Z348" s="45">
        <f>SUMIFS('IEA production stats by year'!AI:AI,'IEA production stats by year'!$E:$E,$D348,'IEA production stats by year'!$B:$B,$B348)</f>
        <v>0</v>
      </c>
      <c r="AA348" s="45">
        <f>SUMIFS('IEA production stats by year'!AJ:AJ,'IEA production stats by year'!$E:$E,$D348,'IEA production stats by year'!$B:$B,$B348)</f>
        <v>0</v>
      </c>
      <c r="AB348" s="45">
        <f>SUMIFS('IEA production stats by year'!AK:AK,'IEA production stats by year'!$E:$E,$D348,'IEA production stats by year'!$B:$B,$B348)</f>
        <v>0</v>
      </c>
      <c r="AC348" s="45">
        <f>SUMIFS('IEA production stats by year'!AL:AL,'IEA production stats by year'!$E:$E,$D348,'IEA production stats by year'!$B:$B,$B348)</f>
        <v>0</v>
      </c>
      <c r="AD348" s="45"/>
      <c r="AE348" s="45"/>
      <c r="AF348" s="45"/>
      <c r="AG348" s="45"/>
      <c r="AH348" s="45"/>
      <c r="AI348" s="45"/>
      <c r="AJ348" s="45"/>
      <c r="AK348" s="45"/>
      <c r="AL348" s="45"/>
      <c r="AM348" s="45"/>
      <c r="AN348" s="45"/>
      <c r="AO348" s="45"/>
      <c r="AP348" s="45"/>
      <c r="AQ348" s="45"/>
      <c r="AR348" s="45"/>
      <c r="AS348" s="45"/>
      <c r="AT348" s="45"/>
      <c r="AU348" s="45"/>
      <c r="AV348" s="45"/>
      <c r="AW348" s="45"/>
      <c r="AX348" s="45"/>
      <c r="AY348" s="45"/>
      <c r="AZ348" s="45"/>
      <c r="BA348" s="45"/>
      <c r="BB348" s="45"/>
      <c r="BC348" s="45"/>
      <c r="BD348" s="45"/>
      <c r="BE348" s="45"/>
      <c r="BF348" s="45"/>
      <c r="BG348" s="45"/>
      <c r="BH348" s="45"/>
      <c r="BI348" s="45"/>
      <c r="BJ348" s="45"/>
      <c r="BK348" s="45"/>
      <c r="BL348" s="45"/>
      <c r="BM348" s="45"/>
      <c r="BN348" s="45"/>
      <c r="BO348" s="45"/>
      <c r="BP348" s="45"/>
      <c r="BQ348" s="45"/>
      <c r="BR348" s="45"/>
      <c r="BS348" s="45"/>
      <c r="BT348" s="45"/>
      <c r="BU348" s="45"/>
      <c r="BV348" s="45"/>
      <c r="BW348" s="45"/>
      <c r="BX348" s="45"/>
      <c r="BY348" s="45"/>
      <c r="BZ348" s="45"/>
      <c r="CA348" s="45"/>
      <c r="CB348" s="45"/>
      <c r="CC348" s="45"/>
      <c r="CD348" s="45"/>
      <c r="CE348" s="45"/>
      <c r="CF348" s="45"/>
      <c r="CG348" s="45"/>
      <c r="CH348" s="45"/>
      <c r="CI348" s="45"/>
      <c r="CJ348" s="45"/>
      <c r="CK348" s="45"/>
      <c r="CL348" s="45"/>
      <c r="CM348" s="45"/>
      <c r="CN348" s="45"/>
      <c r="CO348" s="45"/>
      <c r="CP348" s="45"/>
      <c r="CQ348" s="45"/>
    </row>
    <row r="349" spans="1:95" hidden="1" x14ac:dyDescent="0.25">
      <c r="A349" s="5" t="str">
        <f>B349&amp;D349</f>
        <v>GABOBIOLIQ</v>
      </c>
      <c r="B349" t="s">
        <v>168</v>
      </c>
      <c r="C349" t="str">
        <f>VLOOKUP($B349,'Lookup codes'!$A:$C,2,FALSE)</f>
        <v>Gabon</v>
      </c>
      <c r="D349" t="s">
        <v>632</v>
      </c>
      <c r="E349" t="str">
        <f>VLOOKUP(D349,'Lookup codes'!R:S,2,FALSE)</f>
        <v>Other Liquid Biofuels</v>
      </c>
      <c r="F349" t="s">
        <v>794</v>
      </c>
      <c r="G349" t="s">
        <v>528</v>
      </c>
      <c r="H349" s="45">
        <f>SUMIFS('IEA production stats by year'!Q:Q,'IEA production stats by year'!$E:$E,$D349,'IEA production stats by year'!$B:$B,$B349)</f>
        <v>0</v>
      </c>
      <c r="I349" s="45">
        <f>SUMIFS('IEA production stats by year'!R:R,'IEA production stats by year'!$E:$E,$D349,'IEA production stats by year'!$B:$B,$B349)</f>
        <v>0</v>
      </c>
      <c r="J349" s="45">
        <f>SUMIFS('IEA production stats by year'!S:S,'IEA production stats by year'!$E:$E,$D349,'IEA production stats by year'!$B:$B,$B349)</f>
        <v>0</v>
      </c>
      <c r="K349" s="45">
        <f>SUMIFS('IEA production stats by year'!T:T,'IEA production stats by year'!$E:$E,$D349,'IEA production stats by year'!$B:$B,$B349)</f>
        <v>0</v>
      </c>
      <c r="L349" s="45">
        <f>SUMIFS('IEA production stats by year'!U:U,'IEA production stats by year'!$E:$E,$D349,'IEA production stats by year'!$B:$B,$B349)</f>
        <v>0</v>
      </c>
      <c r="M349" s="45">
        <f>SUMIFS('IEA production stats by year'!V:V,'IEA production stats by year'!$E:$E,$D349,'IEA production stats by year'!$B:$B,$B349)</f>
        <v>0</v>
      </c>
      <c r="N349" s="45">
        <f>SUMIFS('IEA production stats by year'!W:W,'IEA production stats by year'!$E:$E,$D349,'IEA production stats by year'!$B:$B,$B349)</f>
        <v>0</v>
      </c>
      <c r="O349" s="45">
        <f>SUMIFS('IEA production stats by year'!X:X,'IEA production stats by year'!$E:$E,$D349,'IEA production stats by year'!$B:$B,$B349)</f>
        <v>0</v>
      </c>
      <c r="P349" s="45">
        <f>SUMIFS('IEA production stats by year'!Y:Y,'IEA production stats by year'!$E:$E,$D349,'IEA production stats by year'!$B:$B,$B349)</f>
        <v>0</v>
      </c>
      <c r="Q349" s="45">
        <f>SUMIFS('IEA production stats by year'!Z:Z,'IEA production stats by year'!$E:$E,$D349,'IEA production stats by year'!$B:$B,$B349)</f>
        <v>0</v>
      </c>
      <c r="R349" s="45">
        <f>SUMIFS('IEA production stats by year'!AA:AA,'IEA production stats by year'!$E:$E,$D349,'IEA production stats by year'!$B:$B,$B349)</f>
        <v>0</v>
      </c>
      <c r="S349" s="45">
        <f>SUMIFS('IEA production stats by year'!AB:AB,'IEA production stats by year'!$E:$E,$D349,'IEA production stats by year'!$B:$B,$B349)</f>
        <v>0</v>
      </c>
      <c r="T349" s="45">
        <f>SUMIFS('IEA production stats by year'!AC:AC,'IEA production stats by year'!$E:$E,$D349,'IEA production stats by year'!$B:$B,$B349)</f>
        <v>0</v>
      </c>
      <c r="U349" s="45">
        <f>SUMIFS('IEA production stats by year'!AD:AD,'IEA production stats by year'!$E:$E,$D349,'IEA production stats by year'!$B:$B,$B349)</f>
        <v>0</v>
      </c>
      <c r="V349" s="45">
        <f>SUMIFS('IEA production stats by year'!AE:AE,'IEA production stats by year'!$E:$E,$D349,'IEA production stats by year'!$B:$B,$B349)</f>
        <v>0</v>
      </c>
      <c r="W349" s="45">
        <f>SUMIFS('IEA production stats by year'!AF:AF,'IEA production stats by year'!$E:$E,$D349,'IEA production stats by year'!$B:$B,$B349)</f>
        <v>0</v>
      </c>
      <c r="X349" s="45">
        <f>SUMIFS('IEA production stats by year'!AG:AG,'IEA production stats by year'!$E:$E,$D349,'IEA production stats by year'!$B:$B,$B349)</f>
        <v>0</v>
      </c>
      <c r="Y349" s="45">
        <f>SUMIFS('IEA production stats by year'!AH:AH,'IEA production stats by year'!$E:$E,$D349,'IEA production stats by year'!$B:$B,$B349)</f>
        <v>0</v>
      </c>
      <c r="Z349" s="45">
        <f>SUMIFS('IEA production stats by year'!AI:AI,'IEA production stats by year'!$E:$E,$D349,'IEA production stats by year'!$B:$B,$B349)</f>
        <v>0</v>
      </c>
      <c r="AA349" s="45">
        <f>SUMIFS('IEA production stats by year'!AJ:AJ,'IEA production stats by year'!$E:$E,$D349,'IEA production stats by year'!$B:$B,$B349)</f>
        <v>0</v>
      </c>
      <c r="AB349" s="45">
        <f>SUMIFS('IEA production stats by year'!AK:AK,'IEA production stats by year'!$E:$E,$D349,'IEA production stats by year'!$B:$B,$B349)</f>
        <v>0</v>
      </c>
      <c r="AC349" s="45">
        <f>SUMIFS('IEA production stats by year'!AL:AL,'IEA production stats by year'!$E:$E,$D349,'IEA production stats by year'!$B:$B,$B349)</f>
        <v>0</v>
      </c>
      <c r="AD349" s="45"/>
      <c r="AE349" s="45"/>
      <c r="AF349" s="45"/>
      <c r="AG349" s="45"/>
      <c r="AH349" s="45"/>
      <c r="AI349" s="45"/>
      <c r="AJ349" s="45"/>
      <c r="AK349" s="45"/>
      <c r="AL349" s="45"/>
      <c r="AM349" s="45"/>
      <c r="AN349" s="45"/>
      <c r="AO349" s="45"/>
      <c r="AP349" s="45"/>
      <c r="AQ349" s="45"/>
      <c r="AR349" s="45"/>
      <c r="AS349" s="45"/>
      <c r="AT349" s="45"/>
      <c r="AU349" s="45"/>
      <c r="AV349" s="45"/>
      <c r="AW349" s="45"/>
      <c r="AX349" s="45"/>
      <c r="AY349" s="45"/>
      <c r="AZ349" s="45"/>
      <c r="BA349" s="45"/>
      <c r="BB349" s="45"/>
      <c r="BC349" s="45"/>
      <c r="BD349" s="45"/>
      <c r="BE349" s="45"/>
      <c r="BF349" s="45"/>
      <c r="BG349" s="45"/>
      <c r="BH349" s="45"/>
      <c r="BI349" s="45"/>
      <c r="BJ349" s="45"/>
      <c r="BK349" s="45"/>
      <c r="BL349" s="45"/>
      <c r="BM349" s="45"/>
      <c r="BN349" s="45"/>
      <c r="BO349" s="45"/>
      <c r="BP349" s="45"/>
      <c r="BQ349" s="45"/>
      <c r="BR349" s="45"/>
      <c r="BS349" s="45"/>
      <c r="BT349" s="45"/>
      <c r="BU349" s="45"/>
      <c r="BV349" s="45"/>
      <c r="BW349" s="45"/>
      <c r="BX349" s="45"/>
      <c r="BY349" s="45"/>
      <c r="BZ349" s="45"/>
      <c r="CA349" s="45"/>
      <c r="CB349" s="45"/>
      <c r="CC349" s="45"/>
      <c r="CD349" s="45"/>
      <c r="CE349" s="45"/>
      <c r="CF349" s="45"/>
      <c r="CG349" s="45"/>
      <c r="CH349" s="45"/>
      <c r="CI349" s="45"/>
      <c r="CJ349" s="45"/>
      <c r="CK349" s="45"/>
      <c r="CL349" s="45"/>
      <c r="CM349" s="45"/>
      <c r="CN349" s="45"/>
      <c r="CO349" s="45"/>
      <c r="CP349" s="45"/>
      <c r="CQ349" s="45"/>
    </row>
    <row r="350" spans="1:95" hidden="1" x14ac:dyDescent="0.25">
      <c r="A350" s="5" t="str">
        <f>B350&amp;D350</f>
        <v>GABPRIMSBIO</v>
      </c>
      <c r="B350" t="s">
        <v>168</v>
      </c>
      <c r="C350" t="str">
        <f>VLOOKUP($B350,'Lookup codes'!$A:$C,2,FALSE)</f>
        <v>Gabon</v>
      </c>
      <c r="D350" t="s">
        <v>634</v>
      </c>
      <c r="E350" t="str">
        <f>VLOOKUP(D350,'Lookup codes'!R:S,2,FALSE)</f>
        <v>Solid Biofuel excluding charcoal</v>
      </c>
      <c r="F350" t="s">
        <v>794</v>
      </c>
      <c r="G350" t="s">
        <v>528</v>
      </c>
      <c r="H350" s="45">
        <f>SUMIFS('IEA production stats by year'!Q:Q,'IEA production stats by year'!$E:$E,$D350,'IEA production stats by year'!$B:$B,$B350)</f>
        <v>38719.999499999998</v>
      </c>
      <c r="I350" s="45">
        <f>SUMIFS('IEA production stats by year'!R:R,'IEA production stats by year'!$E:$E,$D350,'IEA production stats by year'!$B:$B,$B350)</f>
        <v>39688.000200000002</v>
      </c>
      <c r="J350" s="45">
        <f>SUMIFS('IEA production stats by year'!S:S,'IEA production stats by year'!$E:$E,$D350,'IEA production stats by year'!$B:$B,$B350)</f>
        <v>54070.998</v>
      </c>
      <c r="K350" s="45">
        <f>SUMIFS('IEA production stats by year'!T:T,'IEA production stats by year'!$E:$E,$D350,'IEA production stats by year'!$B:$B,$B350)</f>
        <v>68457.998399999997</v>
      </c>
      <c r="L350" s="45">
        <f>SUMIFS('IEA production stats by year'!U:U,'IEA production stats by year'!$E:$E,$D350,'IEA production stats by year'!$B:$B,$B350)</f>
        <v>82848.000700000004</v>
      </c>
      <c r="M350" s="45">
        <f>SUMIFS('IEA production stats by year'!V:V,'IEA production stats by year'!$E:$E,$D350,'IEA production stats by year'!$B:$B,$B350)</f>
        <v>97243.998399999997</v>
      </c>
      <c r="N350" s="45">
        <f>SUMIFS('IEA production stats by year'!W:W,'IEA production stats by year'!$E:$E,$D350,'IEA production stats by year'!$B:$B,$B350)</f>
        <v>111642.9982</v>
      </c>
      <c r="O350" s="45">
        <f>SUMIFS('IEA production stats by year'!X:X,'IEA production stats by year'!$E:$E,$D350,'IEA production stats by year'!$B:$B,$B350)</f>
        <v>126048.9982</v>
      </c>
      <c r="P350" s="45">
        <f>SUMIFS('IEA production stats by year'!Y:Y,'IEA production stats by year'!$E:$E,$D350,'IEA production stats by year'!$B:$B,$B350)</f>
        <v>140460.99799999999</v>
      </c>
      <c r="Q350" s="45">
        <f>SUMIFS('IEA production stats by year'!Z:Z,'IEA production stats by year'!$E:$E,$D350,'IEA production stats by year'!$B:$B,$B350)</f>
        <v>154879.99799999999</v>
      </c>
      <c r="R350" s="45">
        <f>SUMIFS('IEA production stats by year'!AA:AA,'IEA production stats by year'!$E:$E,$D350,'IEA production stats by year'!$B:$B,$B350)</f>
        <v>169309.00039999999</v>
      </c>
      <c r="S350" s="45">
        <f>SUMIFS('IEA production stats by year'!AB:AB,'IEA production stats by year'!$E:$E,$D350,'IEA production stats by year'!$B:$B,$B350)</f>
        <v>123147.99800000001</v>
      </c>
      <c r="T350" s="45">
        <f>SUMIFS('IEA production stats by year'!AC:AC,'IEA production stats by year'!$E:$E,$D350,'IEA production stats by year'!$B:$B,$B350)</f>
        <v>101241.99890000001</v>
      </c>
      <c r="U350" s="45">
        <f>SUMIFS('IEA production stats by year'!AD:AD,'IEA production stats by year'!$E:$E,$D350,'IEA production stats by year'!$B:$B,$B350)</f>
        <v>167681.00090000001</v>
      </c>
      <c r="V350" s="45">
        <f>SUMIFS('IEA production stats by year'!AE:AE,'IEA production stats by year'!$E:$E,$D350,'IEA production stats by year'!$B:$B,$B350)</f>
        <v>156640.99960000001</v>
      </c>
      <c r="W350" s="45">
        <f>SUMIFS('IEA production stats by year'!AF:AF,'IEA production stats by year'!$E:$E,$D350,'IEA production stats by year'!$B:$B,$B350)</f>
        <v>159339.9993</v>
      </c>
      <c r="X350" s="45">
        <f>SUMIFS('IEA production stats by year'!AG:AG,'IEA production stats by year'!$E:$E,$D350,'IEA production stats by year'!$B:$B,$B350)</f>
        <v>158650.99859999999</v>
      </c>
      <c r="Y350" s="45">
        <f>SUMIFS('IEA production stats by year'!AH:AH,'IEA production stats by year'!$E:$E,$D350,'IEA production stats by year'!$B:$B,$B350)</f>
        <v>157013.4448</v>
      </c>
      <c r="Z350" s="45">
        <f>SUMIFS('IEA production stats by year'!AI:AI,'IEA production stats by year'!$E:$E,$D350,'IEA production stats by year'!$B:$B,$B350)</f>
        <v>155394.51809999999</v>
      </c>
      <c r="AA350" s="45">
        <f>SUMIFS('IEA production stats by year'!AJ:AJ,'IEA production stats by year'!$E:$E,$D350,'IEA production stats by year'!$B:$B,$B350)</f>
        <v>153743.16459999999</v>
      </c>
      <c r="AB350" s="45">
        <f>SUMIFS('IEA production stats by year'!AK:AK,'IEA production stats by year'!$E:$E,$D350,'IEA production stats by year'!$B:$B,$B350)</f>
        <v>152115.26980000001</v>
      </c>
      <c r="AC350" s="45">
        <f>SUMIFS('IEA production stats by year'!AL:AL,'IEA production stats by year'!$E:$E,$D350,'IEA production stats by year'!$B:$B,$B350)</f>
        <v>0</v>
      </c>
      <c r="AD350" s="45"/>
      <c r="AE350" s="45"/>
      <c r="AF350" s="45"/>
      <c r="AG350" s="45"/>
      <c r="AH350" s="45"/>
      <c r="AI350" s="45"/>
      <c r="AJ350" s="45"/>
      <c r="AK350" s="45"/>
      <c r="AL350" s="45"/>
      <c r="AM350" s="45"/>
      <c r="AN350" s="45"/>
      <c r="AO350" s="45"/>
      <c r="AP350" s="45"/>
      <c r="AQ350" s="45"/>
      <c r="AR350" s="45"/>
      <c r="AS350" s="45"/>
      <c r="AT350" s="45"/>
      <c r="AU350" s="45"/>
      <c r="AV350" s="45"/>
      <c r="AW350" s="45"/>
      <c r="AX350" s="45"/>
      <c r="AY350" s="45"/>
      <c r="AZ350" s="45"/>
      <c r="BA350" s="45"/>
      <c r="BB350" s="45"/>
      <c r="BC350" s="45"/>
      <c r="BD350" s="45"/>
      <c r="BE350" s="45"/>
      <c r="BF350" s="45"/>
      <c r="BG350" s="45"/>
      <c r="BH350" s="45"/>
      <c r="BI350" s="45"/>
      <c r="BJ350" s="45"/>
      <c r="BK350" s="45"/>
      <c r="BL350" s="45"/>
      <c r="BM350" s="45"/>
      <c r="BN350" s="45"/>
      <c r="BO350" s="45"/>
      <c r="BP350" s="45"/>
      <c r="BQ350" s="45"/>
      <c r="BR350" s="45"/>
      <c r="BS350" s="45"/>
      <c r="BT350" s="45"/>
      <c r="BU350" s="45"/>
      <c r="BV350" s="45"/>
      <c r="BW350" s="45"/>
      <c r="BX350" s="45"/>
      <c r="BY350" s="45"/>
      <c r="BZ350" s="45"/>
      <c r="CA350" s="45"/>
      <c r="CB350" s="45"/>
      <c r="CC350" s="45"/>
      <c r="CD350" s="45"/>
      <c r="CE350" s="45"/>
      <c r="CF350" s="45"/>
      <c r="CG350" s="45"/>
      <c r="CH350" s="45"/>
      <c r="CI350" s="45"/>
      <c r="CJ350" s="45"/>
      <c r="CK350" s="45"/>
      <c r="CL350" s="45"/>
      <c r="CM350" s="45"/>
      <c r="CN350" s="45"/>
      <c r="CO350" s="45"/>
      <c r="CP350" s="45"/>
      <c r="CQ350" s="45"/>
    </row>
    <row r="351" spans="1:95" hidden="1" x14ac:dyDescent="0.25">
      <c r="A351" s="5" t="str">
        <f>B351&amp;D351</f>
        <v>GABBIOGASES</v>
      </c>
      <c r="B351" t="s">
        <v>168</v>
      </c>
      <c r="C351" t="str">
        <f>VLOOKUP($B351,'Lookup codes'!$A:$C,2,FALSE)</f>
        <v>Gabon</v>
      </c>
      <c r="D351" t="s">
        <v>636</v>
      </c>
      <c r="E351" t="str">
        <f>VLOOKUP(D351,'Lookup codes'!R:S,2,FALSE)</f>
        <v>Biogases</v>
      </c>
      <c r="F351" t="s">
        <v>794</v>
      </c>
      <c r="G351" t="s">
        <v>528</v>
      </c>
      <c r="H351" s="45">
        <f>SUMIFS('IEA production stats by year'!Q:Q,'IEA production stats by year'!$E:$E,$D351,'IEA production stats by year'!$B:$B,$B351)</f>
        <v>0</v>
      </c>
      <c r="I351" s="45">
        <f>SUMIFS('IEA production stats by year'!R:R,'IEA production stats by year'!$E:$E,$D351,'IEA production stats by year'!$B:$B,$B351)</f>
        <v>0</v>
      </c>
      <c r="J351" s="45">
        <f>SUMIFS('IEA production stats by year'!S:S,'IEA production stats by year'!$E:$E,$D351,'IEA production stats by year'!$B:$B,$B351)</f>
        <v>0</v>
      </c>
      <c r="K351" s="45">
        <f>SUMIFS('IEA production stats by year'!T:T,'IEA production stats by year'!$E:$E,$D351,'IEA production stats by year'!$B:$B,$B351)</f>
        <v>0</v>
      </c>
      <c r="L351" s="45">
        <f>SUMIFS('IEA production stats by year'!U:U,'IEA production stats by year'!$E:$E,$D351,'IEA production stats by year'!$B:$B,$B351)</f>
        <v>0</v>
      </c>
      <c r="M351" s="45">
        <f>SUMIFS('IEA production stats by year'!V:V,'IEA production stats by year'!$E:$E,$D351,'IEA production stats by year'!$B:$B,$B351)</f>
        <v>0</v>
      </c>
      <c r="N351" s="45">
        <f>SUMIFS('IEA production stats by year'!W:W,'IEA production stats by year'!$E:$E,$D351,'IEA production stats by year'!$B:$B,$B351)</f>
        <v>0</v>
      </c>
      <c r="O351" s="45">
        <f>SUMIFS('IEA production stats by year'!X:X,'IEA production stats by year'!$E:$E,$D351,'IEA production stats by year'!$B:$B,$B351)</f>
        <v>0</v>
      </c>
      <c r="P351" s="45">
        <f>SUMIFS('IEA production stats by year'!Y:Y,'IEA production stats by year'!$E:$E,$D351,'IEA production stats by year'!$B:$B,$B351)</f>
        <v>0</v>
      </c>
      <c r="Q351" s="45">
        <f>SUMIFS('IEA production stats by year'!Z:Z,'IEA production stats by year'!$E:$E,$D351,'IEA production stats by year'!$B:$B,$B351)</f>
        <v>0</v>
      </c>
      <c r="R351" s="45">
        <f>SUMIFS('IEA production stats by year'!AA:AA,'IEA production stats by year'!$E:$E,$D351,'IEA production stats by year'!$B:$B,$B351)</f>
        <v>0</v>
      </c>
      <c r="S351" s="45">
        <f>SUMIFS('IEA production stats by year'!AB:AB,'IEA production stats by year'!$E:$E,$D351,'IEA production stats by year'!$B:$B,$B351)</f>
        <v>0</v>
      </c>
      <c r="T351" s="45">
        <f>SUMIFS('IEA production stats by year'!AC:AC,'IEA production stats by year'!$E:$E,$D351,'IEA production stats by year'!$B:$B,$B351)</f>
        <v>0</v>
      </c>
      <c r="U351" s="45">
        <f>SUMIFS('IEA production stats by year'!AD:AD,'IEA production stats by year'!$E:$E,$D351,'IEA production stats by year'!$B:$B,$B351)</f>
        <v>0</v>
      </c>
      <c r="V351" s="45">
        <f>SUMIFS('IEA production stats by year'!AE:AE,'IEA production stats by year'!$E:$E,$D351,'IEA production stats by year'!$B:$B,$B351)</f>
        <v>0</v>
      </c>
      <c r="W351" s="45">
        <f>SUMIFS('IEA production stats by year'!AF:AF,'IEA production stats by year'!$E:$E,$D351,'IEA production stats by year'!$B:$B,$B351)</f>
        <v>0</v>
      </c>
      <c r="X351" s="45">
        <f>SUMIFS('IEA production stats by year'!AG:AG,'IEA production stats by year'!$E:$E,$D351,'IEA production stats by year'!$B:$B,$B351)</f>
        <v>0</v>
      </c>
      <c r="Y351" s="45">
        <f>SUMIFS('IEA production stats by year'!AH:AH,'IEA production stats by year'!$E:$E,$D351,'IEA production stats by year'!$B:$B,$B351)</f>
        <v>0</v>
      </c>
      <c r="Z351" s="45">
        <f>SUMIFS('IEA production stats by year'!AI:AI,'IEA production stats by year'!$E:$E,$D351,'IEA production stats by year'!$B:$B,$B351)</f>
        <v>0</v>
      </c>
      <c r="AA351" s="45">
        <f>SUMIFS('IEA production stats by year'!AJ:AJ,'IEA production stats by year'!$E:$E,$D351,'IEA production stats by year'!$B:$B,$B351)</f>
        <v>0</v>
      </c>
      <c r="AB351" s="45">
        <f>SUMIFS('IEA production stats by year'!AK:AK,'IEA production stats by year'!$E:$E,$D351,'IEA production stats by year'!$B:$B,$B351)</f>
        <v>0</v>
      </c>
      <c r="AC351" s="45">
        <f>SUMIFS('IEA production stats by year'!AL:AL,'IEA production stats by year'!$E:$E,$D351,'IEA production stats by year'!$B:$B,$B351)</f>
        <v>0</v>
      </c>
      <c r="AD351" s="45"/>
      <c r="AE351" s="45"/>
      <c r="AF351" s="45"/>
      <c r="AG351" s="45"/>
      <c r="AH351" s="45"/>
      <c r="AI351" s="45"/>
      <c r="AJ351" s="45"/>
      <c r="AK351" s="45"/>
      <c r="AL351" s="45"/>
      <c r="AM351" s="45"/>
      <c r="AN351" s="45"/>
      <c r="AO351" s="45"/>
      <c r="AP351" s="45"/>
      <c r="AQ351" s="45"/>
      <c r="AR351" s="45"/>
      <c r="AS351" s="45"/>
      <c r="AT351" s="45"/>
      <c r="AU351" s="45"/>
      <c r="AV351" s="45"/>
      <c r="AW351" s="45"/>
      <c r="AX351" s="45"/>
      <c r="AY351" s="45"/>
      <c r="AZ351" s="45"/>
      <c r="BA351" s="45"/>
      <c r="BB351" s="45"/>
      <c r="BC351" s="45"/>
      <c r="BD351" s="45"/>
      <c r="BE351" s="45"/>
      <c r="BF351" s="45"/>
      <c r="BG351" s="45"/>
      <c r="BH351" s="45"/>
      <c r="BI351" s="45"/>
      <c r="BJ351" s="45"/>
      <c r="BK351" s="45"/>
      <c r="BL351" s="45"/>
      <c r="BM351" s="45"/>
      <c r="BN351" s="45"/>
      <c r="BO351" s="45"/>
      <c r="BP351" s="45"/>
      <c r="BQ351" s="45"/>
      <c r="BR351" s="45"/>
      <c r="BS351" s="45"/>
      <c r="BT351" s="45"/>
      <c r="BU351" s="45"/>
      <c r="BV351" s="45"/>
      <c r="BW351" s="45"/>
      <c r="BX351" s="45"/>
      <c r="BY351" s="45"/>
      <c r="BZ351" s="45"/>
      <c r="CA351" s="45"/>
      <c r="CB351" s="45"/>
      <c r="CC351" s="45"/>
      <c r="CD351" s="45"/>
      <c r="CE351" s="45"/>
      <c r="CF351" s="45"/>
      <c r="CG351" s="45"/>
      <c r="CH351" s="45"/>
      <c r="CI351" s="45"/>
      <c r="CJ351" s="45"/>
      <c r="CK351" s="45"/>
      <c r="CL351" s="45"/>
      <c r="CM351" s="45"/>
      <c r="CN351" s="45"/>
      <c r="CO351" s="45"/>
      <c r="CP351" s="45"/>
      <c r="CQ351" s="45"/>
    </row>
    <row r="352" spans="1:95" hidden="1" x14ac:dyDescent="0.25">
      <c r="A352" s="5" t="str">
        <f>B352&amp;D352</f>
        <v>GABBIOJETKERO</v>
      </c>
      <c r="B352" t="s">
        <v>168</v>
      </c>
      <c r="C352" t="str">
        <f>VLOOKUP($B352,'Lookup codes'!$A:$C,2,FALSE)</f>
        <v>Gabon</v>
      </c>
      <c r="D352" t="s">
        <v>638</v>
      </c>
      <c r="E352" t="str">
        <f>VLOOKUP(D352,'Lookup codes'!R:S,2,FALSE)</f>
        <v>Bio Jet Kerosene</v>
      </c>
      <c r="F352" t="s">
        <v>794</v>
      </c>
      <c r="G352" t="s">
        <v>528</v>
      </c>
      <c r="H352" s="45">
        <f>SUMIFS('IEA production stats by year'!Q:Q,'IEA production stats by year'!$E:$E,$D352,'IEA production stats by year'!$B:$B,$B352)</f>
        <v>0</v>
      </c>
      <c r="I352" s="45">
        <f>SUMIFS('IEA production stats by year'!R:R,'IEA production stats by year'!$E:$E,$D352,'IEA production stats by year'!$B:$B,$B352)</f>
        <v>0</v>
      </c>
      <c r="J352" s="45">
        <f>SUMIFS('IEA production stats by year'!S:S,'IEA production stats by year'!$E:$E,$D352,'IEA production stats by year'!$B:$B,$B352)</f>
        <v>0</v>
      </c>
      <c r="K352" s="45">
        <f>SUMIFS('IEA production stats by year'!T:T,'IEA production stats by year'!$E:$E,$D352,'IEA production stats by year'!$B:$B,$B352)</f>
        <v>0</v>
      </c>
      <c r="L352" s="45">
        <f>SUMIFS('IEA production stats by year'!U:U,'IEA production stats by year'!$E:$E,$D352,'IEA production stats by year'!$B:$B,$B352)</f>
        <v>0</v>
      </c>
      <c r="M352" s="45">
        <f>SUMIFS('IEA production stats by year'!V:V,'IEA production stats by year'!$E:$E,$D352,'IEA production stats by year'!$B:$B,$B352)</f>
        <v>0</v>
      </c>
      <c r="N352" s="45">
        <f>SUMIFS('IEA production stats by year'!W:W,'IEA production stats by year'!$E:$E,$D352,'IEA production stats by year'!$B:$B,$B352)</f>
        <v>0</v>
      </c>
      <c r="O352" s="45">
        <f>SUMIFS('IEA production stats by year'!X:X,'IEA production stats by year'!$E:$E,$D352,'IEA production stats by year'!$B:$B,$B352)</f>
        <v>0</v>
      </c>
      <c r="P352" s="45">
        <f>SUMIFS('IEA production stats by year'!Y:Y,'IEA production stats by year'!$E:$E,$D352,'IEA production stats by year'!$B:$B,$B352)</f>
        <v>0</v>
      </c>
      <c r="Q352" s="45">
        <f>SUMIFS('IEA production stats by year'!Z:Z,'IEA production stats by year'!$E:$E,$D352,'IEA production stats by year'!$B:$B,$B352)</f>
        <v>0</v>
      </c>
      <c r="R352" s="45">
        <f>SUMIFS('IEA production stats by year'!AA:AA,'IEA production stats by year'!$E:$E,$D352,'IEA production stats by year'!$B:$B,$B352)</f>
        <v>0</v>
      </c>
      <c r="S352" s="45">
        <f>SUMIFS('IEA production stats by year'!AB:AB,'IEA production stats by year'!$E:$E,$D352,'IEA production stats by year'!$B:$B,$B352)</f>
        <v>0</v>
      </c>
      <c r="T352" s="45">
        <f>SUMIFS('IEA production stats by year'!AC:AC,'IEA production stats by year'!$E:$E,$D352,'IEA production stats by year'!$B:$B,$B352)</f>
        <v>0</v>
      </c>
      <c r="U352" s="45">
        <f>SUMIFS('IEA production stats by year'!AD:AD,'IEA production stats by year'!$E:$E,$D352,'IEA production stats by year'!$B:$B,$B352)</f>
        <v>0</v>
      </c>
      <c r="V352" s="45">
        <f>SUMIFS('IEA production stats by year'!AE:AE,'IEA production stats by year'!$E:$E,$D352,'IEA production stats by year'!$B:$B,$B352)</f>
        <v>0</v>
      </c>
      <c r="W352" s="45">
        <f>SUMIFS('IEA production stats by year'!AF:AF,'IEA production stats by year'!$E:$E,$D352,'IEA production stats by year'!$B:$B,$B352)</f>
        <v>0</v>
      </c>
      <c r="X352" s="45">
        <f>SUMIFS('IEA production stats by year'!AG:AG,'IEA production stats by year'!$E:$E,$D352,'IEA production stats by year'!$B:$B,$B352)</f>
        <v>0</v>
      </c>
      <c r="Y352" s="45">
        <f>SUMIFS('IEA production stats by year'!AH:AH,'IEA production stats by year'!$E:$E,$D352,'IEA production stats by year'!$B:$B,$B352)</f>
        <v>0</v>
      </c>
      <c r="Z352" s="45">
        <f>SUMIFS('IEA production stats by year'!AI:AI,'IEA production stats by year'!$E:$E,$D352,'IEA production stats by year'!$B:$B,$B352)</f>
        <v>0</v>
      </c>
      <c r="AA352" s="45">
        <f>SUMIFS('IEA production stats by year'!AJ:AJ,'IEA production stats by year'!$E:$E,$D352,'IEA production stats by year'!$B:$B,$B352)</f>
        <v>0</v>
      </c>
      <c r="AB352" s="45">
        <f>SUMIFS('IEA production stats by year'!AK:AK,'IEA production stats by year'!$E:$E,$D352,'IEA production stats by year'!$B:$B,$B352)</f>
        <v>0</v>
      </c>
      <c r="AC352" s="45">
        <f>SUMIFS('IEA production stats by year'!AL:AL,'IEA production stats by year'!$E:$E,$D352,'IEA production stats by year'!$B:$B,$B352)</f>
        <v>0</v>
      </c>
      <c r="AD352" s="45"/>
      <c r="AE352" s="45"/>
      <c r="AF352" s="45"/>
      <c r="AG352" s="45"/>
      <c r="AH352" s="45"/>
      <c r="AI352" s="45"/>
      <c r="AJ352" s="45"/>
      <c r="AK352" s="45"/>
      <c r="AL352" s="45"/>
      <c r="AM352" s="45"/>
      <c r="AN352" s="45"/>
      <c r="AO352" s="45"/>
      <c r="AP352" s="45"/>
      <c r="AQ352" s="45"/>
      <c r="AR352" s="45"/>
      <c r="AS352" s="45"/>
      <c r="AT352" s="45"/>
      <c r="AU352" s="45"/>
      <c r="AV352" s="45"/>
      <c r="AW352" s="45"/>
      <c r="AX352" s="45"/>
      <c r="AY352" s="45"/>
      <c r="AZ352" s="45"/>
      <c r="BA352" s="45"/>
      <c r="BB352" s="45"/>
      <c r="BC352" s="45"/>
      <c r="BD352" s="45"/>
      <c r="BE352" s="45"/>
      <c r="BF352" s="45"/>
      <c r="BG352" s="45"/>
      <c r="BH352" s="45"/>
      <c r="BI352" s="45"/>
      <c r="BJ352" s="45"/>
      <c r="BK352" s="45"/>
      <c r="BL352" s="45"/>
      <c r="BM352" s="45"/>
      <c r="BN352" s="45"/>
      <c r="BO352" s="45"/>
      <c r="BP352" s="45"/>
      <c r="BQ352" s="45"/>
      <c r="BR352" s="45"/>
      <c r="BS352" s="45"/>
      <c r="BT352" s="45"/>
      <c r="BU352" s="45"/>
      <c r="BV352" s="45"/>
      <c r="BW352" s="45"/>
      <c r="BX352" s="45"/>
      <c r="BY352" s="45"/>
      <c r="BZ352" s="45"/>
      <c r="CA352" s="45"/>
      <c r="CB352" s="45"/>
      <c r="CC352" s="45"/>
      <c r="CD352" s="45"/>
      <c r="CE352" s="45"/>
      <c r="CF352" s="45"/>
      <c r="CG352" s="45"/>
      <c r="CH352" s="45"/>
      <c r="CI352" s="45"/>
      <c r="CJ352" s="45"/>
      <c r="CK352" s="45"/>
      <c r="CL352" s="45"/>
      <c r="CM352" s="45"/>
      <c r="CN352" s="45"/>
      <c r="CO352" s="45"/>
      <c r="CP352" s="45"/>
      <c r="CQ352" s="45"/>
    </row>
    <row r="353" spans="1:95" hidden="1" x14ac:dyDescent="0.25">
      <c r="A353" s="5" t="str">
        <f>B353&amp;D353</f>
        <v>GABMRENEW</v>
      </c>
      <c r="B353" t="s">
        <v>168</v>
      </c>
      <c r="C353" t="str">
        <f>VLOOKUP($B353,'Lookup codes'!$A:$C,2,FALSE)</f>
        <v>Gabon</v>
      </c>
      <c r="D353" t="s">
        <v>640</v>
      </c>
      <c r="E353" t="str">
        <f>VLOOKUP(D353,'Lookup codes'!R:S,2,FALSE)</f>
        <v>Total of Renewable Energy Sources</v>
      </c>
      <c r="F353" t="s">
        <v>794</v>
      </c>
      <c r="G353" t="s">
        <v>528</v>
      </c>
      <c r="H353" s="45">
        <f>SUMIFS('IEA production stats by year'!Q:Q,'IEA production stats by year'!$E:$E,$D353,'IEA production stats by year'!$B:$B,$B353)</f>
        <v>41610.8007</v>
      </c>
      <c r="I353" s="45">
        <f>SUMIFS('IEA production stats by year'!R:R,'IEA production stats by year'!$E:$E,$D353,'IEA production stats by year'!$B:$B,$B353)</f>
        <v>42848.799800000001</v>
      </c>
      <c r="J353" s="45">
        <f>SUMIFS('IEA production stats by year'!S:S,'IEA production stats by year'!$E:$E,$D353,'IEA production stats by year'!$B:$B,$B353)</f>
        <v>57393.797400000003</v>
      </c>
      <c r="K353" s="45">
        <f>SUMIFS('IEA production stats by year'!T:T,'IEA production stats by year'!$E:$E,$D353,'IEA production stats by year'!$B:$B,$B353)</f>
        <v>71697.999599999996</v>
      </c>
      <c r="L353" s="45">
        <f>SUMIFS('IEA production stats by year'!U:U,'IEA production stats by year'!$E:$E,$D353,'IEA production stats by year'!$B:$B,$B353)</f>
        <v>86062.801500000001</v>
      </c>
      <c r="M353" s="45">
        <f>SUMIFS('IEA production stats by year'!V:V,'IEA production stats by year'!$E:$E,$D353,'IEA production stats by year'!$B:$B,$B353)</f>
        <v>100167.1971</v>
      </c>
      <c r="N353" s="45">
        <f>SUMIFS('IEA production stats by year'!W:W,'IEA production stats by year'!$E:$E,$D353,'IEA production stats by year'!$B:$B,$B353)</f>
        <v>115044.9993</v>
      </c>
      <c r="O353" s="45">
        <f>SUMIFS('IEA production stats by year'!X:X,'IEA production stats by year'!$E:$E,$D353,'IEA production stats by year'!$B:$B,$B353)</f>
        <v>128932.5981</v>
      </c>
      <c r="P353" s="45">
        <f>SUMIFS('IEA production stats by year'!Y:Y,'IEA production stats by year'!$E:$E,$D353,'IEA production stats by year'!$B:$B,$B353)</f>
        <v>143679.3995</v>
      </c>
      <c r="Q353" s="45">
        <f>SUMIFS('IEA production stats by year'!Z:Z,'IEA production stats by year'!$E:$E,$D353,'IEA production stats by year'!$B:$B,$B353)</f>
        <v>158278.39850000001</v>
      </c>
      <c r="R353" s="45">
        <f>SUMIFS('IEA production stats by year'!AA:AA,'IEA production stats by year'!$E:$E,$D353,'IEA production stats by year'!$B:$B,$B353)</f>
        <v>172574.20199999999</v>
      </c>
      <c r="S353" s="45">
        <f>SUMIFS('IEA production stats by year'!AB:AB,'IEA production stats by year'!$E:$E,$D353,'IEA production stats by year'!$B:$B,$B353)</f>
        <v>126171.99800000001</v>
      </c>
      <c r="T353" s="45">
        <f>SUMIFS('IEA production stats by year'!AC:AC,'IEA production stats by year'!$E:$E,$D353,'IEA production stats by year'!$B:$B,$B353)</f>
        <v>104521.5989</v>
      </c>
      <c r="U353" s="45">
        <f>SUMIFS('IEA production stats by year'!AD:AD,'IEA production stats by year'!$E:$E,$D353,'IEA production stats by year'!$B:$B,$B353)</f>
        <v>171057.80160000001</v>
      </c>
      <c r="V353" s="45">
        <f>SUMIFS('IEA production stats by year'!AE:AE,'IEA production stats by year'!$E:$E,$D353,'IEA production stats by year'!$B:$B,$B353)</f>
        <v>159506.6004</v>
      </c>
      <c r="W353" s="45">
        <f>SUMIFS('IEA production stats by year'!AF:AF,'IEA production stats by year'!$E:$E,$D353,'IEA production stats by year'!$B:$B,$B353)</f>
        <v>162652.00090000001</v>
      </c>
      <c r="X353" s="45">
        <f>SUMIFS('IEA production stats by year'!AG:AG,'IEA production stats by year'!$E:$E,$D353,'IEA production stats by year'!$B:$B,$B353)</f>
        <v>161613.80009999999</v>
      </c>
      <c r="Y353" s="45">
        <f>SUMIFS('IEA production stats by year'!AH:AH,'IEA production stats by year'!$E:$E,$D353,'IEA production stats by year'!$B:$B,$B353)</f>
        <v>160365.77789999999</v>
      </c>
      <c r="Z353" s="45">
        <f>SUMIFS('IEA production stats by year'!AI:AI,'IEA production stats by year'!$E:$E,$D353,'IEA production stats by year'!$B:$B,$B353)</f>
        <v>158953.185</v>
      </c>
      <c r="AA353" s="45">
        <f>SUMIFS('IEA production stats by year'!AJ:AJ,'IEA production stats by year'!$E:$E,$D353,'IEA production stats by year'!$B:$B,$B353)</f>
        <v>157301.8316</v>
      </c>
      <c r="AB353" s="45">
        <f>SUMIFS('IEA production stats by year'!AK:AK,'IEA production stats by year'!$E:$E,$D353,'IEA production stats by year'!$B:$B,$B353)</f>
        <v>155673.93669999999</v>
      </c>
      <c r="AC353" s="45">
        <f>SUMIFS('IEA production stats by year'!AL:AL,'IEA production stats by year'!$E:$E,$D353,'IEA production stats by year'!$B:$B,$B353)</f>
        <v>0</v>
      </c>
      <c r="AD353" s="45"/>
      <c r="AE353" s="45"/>
      <c r="AF353" s="45"/>
      <c r="AG353" s="45"/>
      <c r="AH353" s="45"/>
      <c r="AI353" s="45"/>
      <c r="AJ353" s="45"/>
      <c r="AK353" s="45"/>
      <c r="AL353" s="45"/>
      <c r="AM353" s="45"/>
      <c r="AN353" s="45"/>
      <c r="AO353" s="45"/>
      <c r="AP353" s="45"/>
      <c r="AQ353" s="45"/>
      <c r="AR353" s="45"/>
      <c r="AS353" s="45"/>
      <c r="AT353" s="45"/>
      <c r="AU353" s="45"/>
      <c r="AV353" s="45"/>
      <c r="AW353" s="45"/>
      <c r="AX353" s="45"/>
      <c r="AY353" s="45"/>
      <c r="AZ353" s="45"/>
      <c r="BA353" s="45"/>
      <c r="BB353" s="45"/>
      <c r="BC353" s="45"/>
      <c r="BD353" s="45"/>
      <c r="BE353" s="45"/>
      <c r="BF353" s="45"/>
      <c r="BG353" s="45"/>
      <c r="BH353" s="45"/>
      <c r="BI353" s="45"/>
      <c r="BJ353" s="45"/>
      <c r="BK353" s="45"/>
      <c r="BL353" s="45"/>
      <c r="BM353" s="45"/>
      <c r="BN353" s="45"/>
      <c r="BO353" s="45"/>
      <c r="BP353" s="45"/>
      <c r="BQ353" s="45"/>
      <c r="BR353" s="45"/>
      <c r="BS353" s="45"/>
      <c r="BT353" s="45"/>
      <c r="BU353" s="45"/>
      <c r="BV353" s="45"/>
      <c r="BW353" s="45"/>
      <c r="BX353" s="45"/>
      <c r="BY353" s="45"/>
      <c r="BZ353" s="45"/>
      <c r="CA353" s="45"/>
      <c r="CB353" s="45"/>
      <c r="CC353" s="45"/>
      <c r="CD353" s="45"/>
      <c r="CE353" s="45"/>
      <c r="CF353" s="45"/>
      <c r="CG353" s="45"/>
      <c r="CH353" s="45"/>
      <c r="CI353" s="45"/>
      <c r="CJ353" s="45"/>
      <c r="CK353" s="45"/>
      <c r="CL353" s="45"/>
      <c r="CM353" s="45"/>
      <c r="CN353" s="45"/>
      <c r="CO353" s="45"/>
      <c r="CP353" s="45"/>
      <c r="CQ353" s="45"/>
    </row>
    <row r="354" spans="1:95" x14ac:dyDescent="0.25">
      <c r="A354" s="5" t="str">
        <f>B354&amp;D354</f>
        <v>GABTOTAL</v>
      </c>
      <c r="B354" t="s">
        <v>168</v>
      </c>
      <c r="C354" t="str">
        <f>VLOOKUP($B354,'Lookup codes'!$A:$C,2,FALSE)</f>
        <v>Gabon</v>
      </c>
      <c r="D354" t="s">
        <v>642</v>
      </c>
      <c r="E354" t="str">
        <f>VLOOKUP(D354,'Lookup codes'!R:S,2,FALSE)</f>
        <v>Total of All Energy Sources</v>
      </c>
      <c r="F354" t="s">
        <v>794</v>
      </c>
      <c r="G354" t="s">
        <v>528</v>
      </c>
      <c r="H354" s="45">
        <f>SUMIFS('IEA production stats by year'!Q:Q,'IEA production stats by year'!$E:$E,$D354,'IEA production stats by year'!$B:$B,$B354)</f>
        <v>612711.27560000005</v>
      </c>
      <c r="I354" s="45">
        <f>SUMIFS('IEA production stats by year'!R:R,'IEA production stats by year'!$E:$E,$D354,'IEA production stats by year'!$B:$B,$B354)</f>
        <v>604321.39729999995</v>
      </c>
      <c r="J354" s="45">
        <f>SUMIFS('IEA production stats by year'!S:S,'IEA production stats by year'!$E:$E,$D354,'IEA production stats by year'!$B:$B,$B354)</f>
        <v>596281.42669999995</v>
      </c>
      <c r="K354" s="45">
        <f>SUMIFS('IEA production stats by year'!T:T,'IEA production stats by year'!$E:$E,$D354,'IEA production stats by year'!$B:$B,$B354)</f>
        <v>651600.45530000003</v>
      </c>
      <c r="L354" s="45">
        <f>SUMIFS('IEA production stats by year'!U:U,'IEA production stats by year'!$E:$E,$D354,'IEA production stats by year'!$B:$B,$B354)</f>
        <v>665522.58689999999</v>
      </c>
      <c r="M354" s="45">
        <f>SUMIFS('IEA production stats by year'!V:V,'IEA production stats by year'!$E:$E,$D354,'IEA production stats by year'!$B:$B,$B354)</f>
        <v>671904.16610000003</v>
      </c>
      <c r="N354" s="45">
        <f>SUMIFS('IEA production stats by year'!W:W,'IEA production stats by year'!$E:$E,$D354,'IEA production stats by year'!$B:$B,$B354)</f>
        <v>628198.24879999994</v>
      </c>
      <c r="O354" s="45">
        <f>SUMIFS('IEA production stats by year'!X:X,'IEA production stats by year'!$E:$E,$D354,'IEA production stats by year'!$B:$B,$B354)</f>
        <v>651053.37040000001</v>
      </c>
      <c r="P354" s="45">
        <f>SUMIFS('IEA production stats by year'!Y:Y,'IEA production stats by year'!$E:$E,$D354,'IEA production stats by year'!$B:$B,$B354)</f>
        <v>654167.31539999996</v>
      </c>
      <c r="Q354" s="45">
        <f>SUMIFS('IEA production stats by year'!Z:Z,'IEA production stats by year'!$E:$E,$D354,'IEA production stats by year'!$B:$B,$B354)</f>
        <v>669843.40639999998</v>
      </c>
      <c r="R354" s="45">
        <f>SUMIFS('IEA production stats by year'!AA:AA,'IEA production stats by year'!$E:$E,$D354,'IEA production stats by year'!$B:$B,$B354)</f>
        <v>713102.39529999997</v>
      </c>
      <c r="S354" s="45">
        <f>SUMIFS('IEA production stats by year'!AB:AB,'IEA production stats by year'!$E:$E,$D354,'IEA production stats by year'!$B:$B,$B354)</f>
        <v>652387.47739999997</v>
      </c>
      <c r="T354" s="45">
        <f>SUMIFS('IEA production stats by year'!AC:AC,'IEA production stats by year'!$E:$E,$D354,'IEA production stats by year'!$B:$B,$B354)</f>
        <v>610079.03029999998</v>
      </c>
      <c r="U354" s="45">
        <f>SUMIFS('IEA production stats by year'!AD:AD,'IEA production stats by year'!$E:$E,$D354,'IEA production stats by year'!$B:$B,$B354)</f>
        <v>652921.06839999999</v>
      </c>
      <c r="V354" s="45">
        <f>SUMIFS('IEA production stats by year'!AE:AE,'IEA production stats by year'!$E:$E,$D354,'IEA production stats by year'!$B:$B,$B354)</f>
        <v>645518.33290000004</v>
      </c>
      <c r="W354" s="45">
        <f>SUMIFS('IEA production stats by year'!AF:AF,'IEA production stats by year'!$E:$E,$D354,'IEA production stats by year'!$B:$B,$B354)</f>
        <v>671594.36800000002</v>
      </c>
      <c r="X354" s="45">
        <f>SUMIFS('IEA production stats by year'!AG:AG,'IEA production stats by year'!$E:$E,$D354,'IEA production stats by year'!$B:$B,$B354)</f>
        <v>664751.15229999996</v>
      </c>
      <c r="Y354" s="45">
        <f>SUMIFS('IEA production stats by year'!AH:AH,'IEA production stats by year'!$E:$E,$D354,'IEA production stats by year'!$B:$B,$B354)</f>
        <v>624390.85250000004</v>
      </c>
      <c r="Z354" s="45">
        <f>SUMIFS('IEA production stats by year'!AI:AI,'IEA production stats by year'!$E:$E,$D354,'IEA production stats by year'!$B:$B,$B354)</f>
        <v>579393.49159999995</v>
      </c>
      <c r="AA354" s="45">
        <f>SUMIFS('IEA production stats by year'!AJ:AJ,'IEA production stats by year'!$E:$E,$D354,'IEA production stats by year'!$B:$B,$B354)</f>
        <v>637702.77890000003</v>
      </c>
      <c r="AB354" s="45">
        <f>SUMIFS('IEA production stats by year'!AK:AK,'IEA production stats by year'!$E:$E,$D354,'IEA production stats by year'!$B:$B,$B354)</f>
        <v>616002.98800000001</v>
      </c>
      <c r="AC354" s="45">
        <f>SUMIFS('IEA production stats by year'!AL:AL,'IEA production stats by year'!$E:$E,$D354,'IEA production stats by year'!$B:$B,$B354)</f>
        <v>0</v>
      </c>
      <c r="AD354" s="45"/>
      <c r="AE354" s="45"/>
      <c r="AF354" s="45"/>
      <c r="AG354" s="45"/>
      <c r="AH354" s="45"/>
      <c r="AI354" s="45"/>
      <c r="AJ354" s="45"/>
      <c r="AK354" s="45"/>
      <c r="AL354" s="45"/>
      <c r="AM354" s="45"/>
      <c r="AN354" s="45"/>
      <c r="AO354" s="45"/>
      <c r="AP354" s="45"/>
      <c r="AQ354" s="45"/>
      <c r="AR354" s="45"/>
      <c r="AS354" s="45"/>
      <c r="AT354" s="45"/>
      <c r="AU354" s="45"/>
      <c r="AV354" s="45"/>
      <c r="AW354" s="45"/>
      <c r="AX354" s="45"/>
      <c r="AY354" s="45"/>
      <c r="AZ354" s="45"/>
      <c r="BA354" s="45"/>
      <c r="BB354" s="45"/>
      <c r="BC354" s="45"/>
      <c r="BD354" s="45"/>
      <c r="BE354" s="45"/>
      <c r="BF354" s="45"/>
      <c r="BG354" s="45"/>
      <c r="BH354" s="45"/>
      <c r="BI354" s="45"/>
      <c r="BJ354" s="45"/>
      <c r="BK354" s="45"/>
      <c r="BL354" s="45"/>
      <c r="BM354" s="45"/>
      <c r="BN354" s="45"/>
      <c r="BO354" s="45"/>
      <c r="BP354" s="45"/>
      <c r="BQ354" s="45"/>
      <c r="BR354" s="45"/>
      <c r="BS354" s="45"/>
      <c r="BT354" s="45"/>
      <c r="BU354" s="45"/>
      <c r="BV354" s="45"/>
      <c r="BW354" s="45"/>
      <c r="BX354" s="45"/>
      <c r="BY354" s="45"/>
      <c r="BZ354" s="45"/>
      <c r="CA354" s="45"/>
      <c r="CB354" s="45"/>
      <c r="CC354" s="45"/>
      <c r="CD354" s="45"/>
      <c r="CE354" s="45"/>
      <c r="CF354" s="45"/>
      <c r="CG354" s="45"/>
      <c r="CH354" s="45"/>
      <c r="CI354" s="45"/>
      <c r="CJ354" s="45"/>
      <c r="CK354" s="45"/>
      <c r="CL354" s="45"/>
      <c r="CM354" s="45"/>
      <c r="CN354" s="45"/>
      <c r="CO354" s="45"/>
      <c r="CP354" s="45"/>
      <c r="CQ354" s="45"/>
    </row>
    <row r="355" spans="1:95" hidden="1" x14ac:dyDescent="0.25">
      <c r="A355" s="5" t="str">
        <f>B355&amp;D355</f>
        <v>GHAHYDRO</v>
      </c>
      <c r="B355" t="s">
        <v>173</v>
      </c>
      <c r="C355" t="str">
        <f>VLOOKUP($B355,'Lookup codes'!$A:$C,2,FALSE)</f>
        <v>Ghana</v>
      </c>
      <c r="D355" t="s">
        <v>539</v>
      </c>
      <c r="E355" t="str">
        <f>VLOOKUP(D355,'Lookup codes'!R:S,2,FALSE)</f>
        <v>Hydro</v>
      </c>
      <c r="F355" t="s">
        <v>794</v>
      </c>
      <c r="G355" t="s">
        <v>528</v>
      </c>
      <c r="H355" s="45">
        <f>SUMIFS('IEA production stats by year'!Q:Q,'IEA production stats by year'!$E:$E,$D355,'IEA production stats by year'!$B:$B,$B355)</f>
        <v>23792.3995</v>
      </c>
      <c r="I355" s="45">
        <f>SUMIFS('IEA production stats by year'!R:R,'IEA production stats by year'!$E:$E,$D355,'IEA production stats by year'!$B:$B,$B355)</f>
        <v>23792.3995</v>
      </c>
      <c r="J355" s="45">
        <f>SUMIFS('IEA production stats by year'!S:S,'IEA production stats by year'!$E:$E,$D355,'IEA production stats by year'!$B:$B,$B355)</f>
        <v>18129.6018</v>
      </c>
      <c r="K355" s="45">
        <f>SUMIFS('IEA production stats by year'!T:T,'IEA production stats by year'!$E:$E,$D355,'IEA production stats by year'!$B:$B,$B355)</f>
        <v>13989.6019</v>
      </c>
      <c r="L355" s="45">
        <f>SUMIFS('IEA production stats by year'!U:U,'IEA production stats by year'!$E:$E,$D355,'IEA production stats by year'!$B:$B,$B355)</f>
        <v>19011.601500000001</v>
      </c>
      <c r="M355" s="45">
        <f>SUMIFS('IEA production stats by year'!V:V,'IEA production stats by year'!$E:$E,$D355,'IEA production stats by year'!$B:$B,$B355)</f>
        <v>20264.400900000001</v>
      </c>
      <c r="N355" s="45">
        <f>SUMIFS('IEA production stats by year'!W:W,'IEA production stats by year'!$E:$E,$D355,'IEA production stats by year'!$B:$B,$B355)</f>
        <v>20228.3986</v>
      </c>
      <c r="O355" s="45">
        <f>SUMIFS('IEA production stats by year'!X:X,'IEA production stats by year'!$E:$E,$D355,'IEA production stats by year'!$B:$B,$B355)</f>
        <v>13417.1993</v>
      </c>
      <c r="P355" s="45">
        <f>SUMIFS('IEA production stats by year'!Y:Y,'IEA production stats by year'!$E:$E,$D355,'IEA production stats by year'!$B:$B,$B355)</f>
        <v>22301.999199999998</v>
      </c>
      <c r="Q355" s="45">
        <f>SUMIFS('IEA production stats by year'!Z:Z,'IEA production stats by year'!$E:$E,$D355,'IEA production stats by year'!$B:$B,$B355)</f>
        <v>24757.201499999999</v>
      </c>
      <c r="R355" s="45">
        <f>SUMIFS('IEA production stats by year'!AA:AA,'IEA production stats by year'!$E:$E,$D355,'IEA production stats by year'!$B:$B,$B355)</f>
        <v>25185.599099999999</v>
      </c>
      <c r="S355" s="45">
        <f>SUMIFS('IEA production stats by year'!AB:AB,'IEA production stats by year'!$E:$E,$D355,'IEA production stats by year'!$B:$B,$B355)</f>
        <v>27219.600999999999</v>
      </c>
      <c r="T355" s="45">
        <f>SUMIFS('IEA production stats by year'!AC:AC,'IEA production stats by year'!$E:$E,$D355,'IEA production stats by year'!$B:$B,$B355)</f>
        <v>29055.600699999999</v>
      </c>
      <c r="U355" s="45">
        <f>SUMIFS('IEA production stats by year'!AD:AD,'IEA production stats by year'!$E:$E,$D355,'IEA production stats by year'!$B:$B,$B355)</f>
        <v>29638.800999999999</v>
      </c>
      <c r="V355" s="45">
        <f>SUMIFS('IEA production stats by year'!AE:AE,'IEA production stats by year'!$E:$E,$D355,'IEA production stats by year'!$B:$B,$B355)</f>
        <v>30193.2003</v>
      </c>
      <c r="W355" s="45">
        <f>SUMIFS('IEA production stats by year'!AF:AF,'IEA production stats by year'!$E:$E,$D355,'IEA production stats by year'!$B:$B,$B355)</f>
        <v>21041.998500000002</v>
      </c>
      <c r="X355" s="45">
        <f>SUMIFS('IEA production stats by year'!AG:AG,'IEA production stats by year'!$E:$E,$D355,'IEA production stats by year'!$B:$B,$B355)</f>
        <v>20019.598699999999</v>
      </c>
      <c r="Y355" s="45">
        <f>SUMIFS('IEA production stats by year'!AH:AH,'IEA production stats by year'!$E:$E,$D355,'IEA production stats by year'!$B:$B,$B355)</f>
        <v>20217.6008</v>
      </c>
      <c r="Z355" s="45">
        <f>SUMIFS('IEA production stats by year'!AI:AI,'IEA production stats by year'!$E:$E,$D355,'IEA production stats by year'!$B:$B,$B355)</f>
        <v>21661.201099999998</v>
      </c>
      <c r="AA355" s="45">
        <f>SUMIFS('IEA production stats by year'!AJ:AJ,'IEA production stats by year'!$E:$E,$D355,'IEA production stats by year'!$B:$B,$B355)</f>
        <v>26105.761399999999</v>
      </c>
      <c r="AB355" s="45">
        <f>SUMIFS('IEA production stats by year'!AK:AK,'IEA production stats by year'!$E:$E,$D355,'IEA production stats by year'!$B:$B,$B355)</f>
        <v>26254.798999999999</v>
      </c>
      <c r="AC355" s="45">
        <f>SUMIFS('IEA production stats by year'!AL:AL,'IEA production stats by year'!$E:$E,$D355,'IEA production stats by year'!$B:$B,$B355)</f>
        <v>0</v>
      </c>
      <c r="AD355" s="45"/>
      <c r="AE355" s="45"/>
      <c r="AF355" s="45"/>
      <c r="AG355" s="45"/>
      <c r="AH355" s="45"/>
      <c r="AI355" s="45"/>
      <c r="AJ355" s="45"/>
      <c r="AK355" s="45"/>
      <c r="AL355" s="45"/>
      <c r="AM355" s="45"/>
      <c r="AN355" s="45"/>
      <c r="AO355" s="45"/>
      <c r="AP355" s="45"/>
      <c r="AQ355" s="45"/>
      <c r="AR355" s="45"/>
      <c r="AS355" s="45"/>
      <c r="AT355" s="45"/>
      <c r="AU355" s="45"/>
      <c r="AV355" s="45"/>
      <c r="AW355" s="45"/>
      <c r="AX355" s="45"/>
      <c r="AY355" s="45"/>
      <c r="AZ355" s="45"/>
      <c r="BA355" s="45"/>
      <c r="BB355" s="45"/>
      <c r="BC355" s="45"/>
      <c r="BD355" s="45"/>
      <c r="BE355" s="45"/>
      <c r="BF355" s="45"/>
      <c r="BG355" s="45"/>
      <c r="BH355" s="45"/>
      <c r="BI355" s="45"/>
      <c r="BJ355" s="45"/>
      <c r="BK355" s="45"/>
      <c r="BL355" s="45"/>
      <c r="BM355" s="45"/>
      <c r="BN355" s="45"/>
      <c r="BO355" s="45"/>
      <c r="BP355" s="45"/>
      <c r="BQ355" s="45"/>
      <c r="BR355" s="45"/>
      <c r="BS355" s="45"/>
      <c r="BT355" s="45"/>
      <c r="BU355" s="45"/>
      <c r="BV355" s="45"/>
      <c r="BW355" s="45"/>
      <c r="BX355" s="45"/>
      <c r="BY355" s="45"/>
      <c r="BZ355" s="45"/>
      <c r="CA355" s="45"/>
      <c r="CB355" s="45"/>
      <c r="CC355" s="45"/>
      <c r="CD355" s="45"/>
      <c r="CE355" s="45"/>
      <c r="CF355" s="45"/>
      <c r="CG355" s="45"/>
      <c r="CH355" s="45"/>
      <c r="CI355" s="45"/>
      <c r="CJ355" s="45"/>
      <c r="CK355" s="45"/>
      <c r="CL355" s="45"/>
      <c r="CM355" s="45"/>
      <c r="CN355" s="45"/>
      <c r="CO355" s="45"/>
      <c r="CP355" s="45"/>
      <c r="CQ355" s="45"/>
    </row>
    <row r="356" spans="1:95" hidden="1" x14ac:dyDescent="0.25">
      <c r="A356" s="5" t="str">
        <f>B356&amp;D356</f>
        <v>GHAGEOTHERM</v>
      </c>
      <c r="B356" t="s">
        <v>173</v>
      </c>
      <c r="C356" t="str">
        <f>VLOOKUP($B356,'Lookup codes'!$A:$C,2,FALSE)</f>
        <v>Ghana</v>
      </c>
      <c r="D356" t="s">
        <v>610</v>
      </c>
      <c r="E356" t="str">
        <f>VLOOKUP(D356,'Lookup codes'!R:S,2,FALSE)</f>
        <v>Geothermal</v>
      </c>
      <c r="F356" t="s">
        <v>794</v>
      </c>
      <c r="G356" t="s">
        <v>528</v>
      </c>
      <c r="H356" s="45">
        <f>SUMIFS('IEA production stats by year'!Q:Q,'IEA production stats by year'!$E:$E,$D356,'IEA production stats by year'!$B:$B,$B356)</f>
        <v>0</v>
      </c>
      <c r="I356" s="45">
        <f>SUMIFS('IEA production stats by year'!R:R,'IEA production stats by year'!$E:$E,$D356,'IEA production stats by year'!$B:$B,$B356)</f>
        <v>0</v>
      </c>
      <c r="J356" s="45">
        <f>SUMIFS('IEA production stats by year'!S:S,'IEA production stats by year'!$E:$E,$D356,'IEA production stats by year'!$B:$B,$B356)</f>
        <v>0</v>
      </c>
      <c r="K356" s="45">
        <f>SUMIFS('IEA production stats by year'!T:T,'IEA production stats by year'!$E:$E,$D356,'IEA production stats by year'!$B:$B,$B356)</f>
        <v>0</v>
      </c>
      <c r="L356" s="45">
        <f>SUMIFS('IEA production stats by year'!U:U,'IEA production stats by year'!$E:$E,$D356,'IEA production stats by year'!$B:$B,$B356)</f>
        <v>0</v>
      </c>
      <c r="M356" s="45">
        <f>SUMIFS('IEA production stats by year'!V:V,'IEA production stats by year'!$E:$E,$D356,'IEA production stats by year'!$B:$B,$B356)</f>
        <v>0</v>
      </c>
      <c r="N356" s="45">
        <f>SUMIFS('IEA production stats by year'!W:W,'IEA production stats by year'!$E:$E,$D356,'IEA production stats by year'!$B:$B,$B356)</f>
        <v>0</v>
      </c>
      <c r="O356" s="45">
        <f>SUMIFS('IEA production stats by year'!X:X,'IEA production stats by year'!$E:$E,$D356,'IEA production stats by year'!$B:$B,$B356)</f>
        <v>0</v>
      </c>
      <c r="P356" s="45">
        <f>SUMIFS('IEA production stats by year'!Y:Y,'IEA production stats by year'!$E:$E,$D356,'IEA production stats by year'!$B:$B,$B356)</f>
        <v>0</v>
      </c>
      <c r="Q356" s="45">
        <f>SUMIFS('IEA production stats by year'!Z:Z,'IEA production stats by year'!$E:$E,$D356,'IEA production stats by year'!$B:$B,$B356)</f>
        <v>0</v>
      </c>
      <c r="R356" s="45">
        <f>SUMIFS('IEA production stats by year'!AA:AA,'IEA production stats by year'!$E:$E,$D356,'IEA production stats by year'!$B:$B,$B356)</f>
        <v>0</v>
      </c>
      <c r="S356" s="45">
        <f>SUMIFS('IEA production stats by year'!AB:AB,'IEA production stats by year'!$E:$E,$D356,'IEA production stats by year'!$B:$B,$B356)</f>
        <v>0</v>
      </c>
      <c r="T356" s="45">
        <f>SUMIFS('IEA production stats by year'!AC:AC,'IEA production stats by year'!$E:$E,$D356,'IEA production stats by year'!$B:$B,$B356)</f>
        <v>0</v>
      </c>
      <c r="U356" s="45">
        <f>SUMIFS('IEA production stats by year'!AD:AD,'IEA production stats by year'!$E:$E,$D356,'IEA production stats by year'!$B:$B,$B356)</f>
        <v>0</v>
      </c>
      <c r="V356" s="45">
        <f>SUMIFS('IEA production stats by year'!AE:AE,'IEA production stats by year'!$E:$E,$D356,'IEA production stats by year'!$B:$B,$B356)</f>
        <v>0</v>
      </c>
      <c r="W356" s="45">
        <f>SUMIFS('IEA production stats by year'!AF:AF,'IEA production stats by year'!$E:$E,$D356,'IEA production stats by year'!$B:$B,$B356)</f>
        <v>0</v>
      </c>
      <c r="X356" s="45">
        <f>SUMIFS('IEA production stats by year'!AG:AG,'IEA production stats by year'!$E:$E,$D356,'IEA production stats by year'!$B:$B,$B356)</f>
        <v>0</v>
      </c>
      <c r="Y356" s="45">
        <f>SUMIFS('IEA production stats by year'!AH:AH,'IEA production stats by year'!$E:$E,$D356,'IEA production stats by year'!$B:$B,$B356)</f>
        <v>0</v>
      </c>
      <c r="Z356" s="45">
        <f>SUMIFS('IEA production stats by year'!AI:AI,'IEA production stats by year'!$E:$E,$D356,'IEA production stats by year'!$B:$B,$B356)</f>
        <v>0</v>
      </c>
      <c r="AA356" s="45">
        <f>SUMIFS('IEA production stats by year'!AJ:AJ,'IEA production stats by year'!$E:$E,$D356,'IEA production stats by year'!$B:$B,$B356)</f>
        <v>0</v>
      </c>
      <c r="AB356" s="45">
        <f>SUMIFS('IEA production stats by year'!AK:AK,'IEA production stats by year'!$E:$E,$D356,'IEA production stats by year'!$B:$B,$B356)</f>
        <v>0</v>
      </c>
      <c r="AC356" s="45">
        <f>SUMIFS('IEA production stats by year'!AL:AL,'IEA production stats by year'!$E:$E,$D356,'IEA production stats by year'!$B:$B,$B356)</f>
        <v>0</v>
      </c>
      <c r="AD356" s="45"/>
      <c r="AE356" s="45"/>
      <c r="AF356" s="45"/>
      <c r="AG356" s="45"/>
      <c r="AH356" s="45"/>
      <c r="AI356" s="45"/>
      <c r="AJ356" s="45"/>
      <c r="AK356" s="45"/>
      <c r="AL356" s="45"/>
      <c r="AM356" s="45"/>
      <c r="AN356" s="45"/>
      <c r="AO356" s="45"/>
      <c r="AP356" s="45"/>
      <c r="AQ356" s="45"/>
      <c r="AR356" s="45"/>
      <c r="AS356" s="45"/>
      <c r="AT356" s="45"/>
      <c r="AU356" s="45"/>
      <c r="AV356" s="45"/>
      <c r="AW356" s="45"/>
      <c r="AX356" s="45"/>
      <c r="AY356" s="45"/>
      <c r="AZ356" s="45"/>
      <c r="BA356" s="45"/>
      <c r="BB356" s="45"/>
      <c r="BC356" s="45"/>
      <c r="BD356" s="45"/>
      <c r="BE356" s="45"/>
      <c r="BF356" s="45"/>
      <c r="BG356" s="45"/>
      <c r="BH356" s="45"/>
      <c r="BI356" s="45"/>
      <c r="BJ356" s="45"/>
      <c r="BK356" s="45"/>
      <c r="BL356" s="45"/>
      <c r="BM356" s="45"/>
      <c r="BN356" s="45"/>
      <c r="BO356" s="45"/>
      <c r="BP356" s="45"/>
      <c r="BQ356" s="45"/>
      <c r="BR356" s="45"/>
      <c r="BS356" s="45"/>
      <c r="BT356" s="45"/>
      <c r="BU356" s="45"/>
      <c r="BV356" s="45"/>
      <c r="BW356" s="45"/>
      <c r="BX356" s="45"/>
      <c r="BY356" s="45"/>
      <c r="BZ356" s="45"/>
      <c r="CA356" s="45"/>
      <c r="CB356" s="45"/>
      <c r="CC356" s="45"/>
      <c r="CD356" s="45"/>
      <c r="CE356" s="45"/>
      <c r="CF356" s="45"/>
      <c r="CG356" s="45"/>
      <c r="CH356" s="45"/>
      <c r="CI356" s="45"/>
      <c r="CJ356" s="45"/>
      <c r="CK356" s="45"/>
      <c r="CL356" s="45"/>
      <c r="CM356" s="45"/>
      <c r="CN356" s="45"/>
      <c r="CO356" s="45"/>
      <c r="CP356" s="45"/>
      <c r="CQ356" s="45"/>
    </row>
    <row r="357" spans="1:95" hidden="1" x14ac:dyDescent="0.25">
      <c r="A357" s="5" t="str">
        <f>B357&amp;D357</f>
        <v>GHASOLARPV</v>
      </c>
      <c r="B357" t="s">
        <v>173</v>
      </c>
      <c r="C357" t="str">
        <f>VLOOKUP($B357,'Lookup codes'!$A:$C,2,FALSE)</f>
        <v>Ghana</v>
      </c>
      <c r="D357" t="s">
        <v>612</v>
      </c>
      <c r="E357" t="str">
        <f>VLOOKUP(D357,'Lookup codes'!R:S,2,FALSE)</f>
        <v>Solar Photovoltaics</v>
      </c>
      <c r="F357" t="s">
        <v>794</v>
      </c>
      <c r="G357" t="s">
        <v>528</v>
      </c>
      <c r="H357" s="45">
        <f>SUMIFS('IEA production stats by year'!Q:Q,'IEA production stats by year'!$E:$E,$D357,'IEA production stats by year'!$B:$B,$B357)</f>
        <v>0</v>
      </c>
      <c r="I357" s="45">
        <f>SUMIFS('IEA production stats by year'!R:R,'IEA production stats by year'!$E:$E,$D357,'IEA production stats by year'!$B:$B,$B357)</f>
        <v>0</v>
      </c>
      <c r="J357" s="45">
        <f>SUMIFS('IEA production stats by year'!S:S,'IEA production stats by year'!$E:$E,$D357,'IEA production stats by year'!$B:$B,$B357)</f>
        <v>0</v>
      </c>
      <c r="K357" s="45">
        <f>SUMIFS('IEA production stats by year'!T:T,'IEA production stats by year'!$E:$E,$D357,'IEA production stats by year'!$B:$B,$B357)</f>
        <v>0</v>
      </c>
      <c r="L357" s="45">
        <f>SUMIFS('IEA production stats by year'!U:U,'IEA production stats by year'!$E:$E,$D357,'IEA production stats by year'!$B:$B,$B357)</f>
        <v>0</v>
      </c>
      <c r="M357" s="45">
        <f>SUMIFS('IEA production stats by year'!V:V,'IEA production stats by year'!$E:$E,$D357,'IEA production stats by year'!$B:$B,$B357)</f>
        <v>0</v>
      </c>
      <c r="N357" s="45">
        <f>SUMIFS('IEA production stats by year'!W:W,'IEA production stats by year'!$E:$E,$D357,'IEA production stats by year'!$B:$B,$B357)</f>
        <v>0</v>
      </c>
      <c r="O357" s="45">
        <f>SUMIFS('IEA production stats by year'!X:X,'IEA production stats by year'!$E:$E,$D357,'IEA production stats by year'!$B:$B,$B357)</f>
        <v>0</v>
      </c>
      <c r="P357" s="45">
        <f>SUMIFS('IEA production stats by year'!Y:Y,'IEA production stats by year'!$E:$E,$D357,'IEA production stats by year'!$B:$B,$B357)</f>
        <v>0</v>
      </c>
      <c r="Q357" s="45">
        <f>SUMIFS('IEA production stats by year'!Z:Z,'IEA production stats by year'!$E:$E,$D357,'IEA production stats by year'!$B:$B,$B357)</f>
        <v>0</v>
      </c>
      <c r="R357" s="45">
        <f>SUMIFS('IEA production stats by year'!AA:AA,'IEA production stats by year'!$E:$E,$D357,'IEA production stats by year'!$B:$B,$B357)</f>
        <v>0</v>
      </c>
      <c r="S357" s="45">
        <f>SUMIFS('IEA production stats by year'!AB:AB,'IEA production stats by year'!$E:$E,$D357,'IEA production stats by year'!$B:$B,$B357)</f>
        <v>0</v>
      </c>
      <c r="T357" s="45">
        <f>SUMIFS('IEA production stats by year'!AC:AC,'IEA production stats by year'!$E:$E,$D357,'IEA production stats by year'!$B:$B,$B357)</f>
        <v>0</v>
      </c>
      <c r="U357" s="45">
        <f>SUMIFS('IEA production stats by year'!AD:AD,'IEA production stats by year'!$E:$E,$D357,'IEA production stats by year'!$B:$B,$B357)</f>
        <v>10.8019</v>
      </c>
      <c r="V357" s="45">
        <f>SUMIFS('IEA production stats by year'!AE:AE,'IEA production stats by year'!$E:$E,$D357,'IEA production stats by year'!$B:$B,$B357)</f>
        <v>14.398400000000001</v>
      </c>
      <c r="W357" s="45">
        <f>SUMIFS('IEA production stats by year'!AF:AF,'IEA production stats by year'!$E:$E,$D357,'IEA production stats by year'!$B:$B,$B357)</f>
        <v>10.8019</v>
      </c>
      <c r="X357" s="45">
        <f>SUMIFS('IEA production stats by year'!AG:AG,'IEA production stats by year'!$E:$E,$D357,'IEA production stats by year'!$B:$B,$B357)</f>
        <v>97.200699999999998</v>
      </c>
      <c r="Y357" s="45">
        <f>SUMIFS('IEA production stats by year'!AH:AH,'IEA production stats by year'!$E:$E,$D357,'IEA production stats by year'!$B:$B,$B357)</f>
        <v>100.8014</v>
      </c>
      <c r="Z357" s="45">
        <f>SUMIFS('IEA production stats by year'!AI:AI,'IEA production stats by year'!$E:$E,$D357,'IEA production stats by year'!$B:$B,$B357)</f>
        <v>118.08029999999999</v>
      </c>
      <c r="AA357" s="45">
        <f>SUMIFS('IEA production stats by year'!AJ:AJ,'IEA production stats by year'!$E:$E,$D357,'IEA production stats by year'!$B:$B,$B357)</f>
        <v>184.31970000000001</v>
      </c>
      <c r="AB357" s="45">
        <f>SUMIFS('IEA production stats by year'!AK:AK,'IEA production stats by year'!$E:$E,$D357,'IEA production stats by year'!$B:$B,$B357)</f>
        <v>204.7345</v>
      </c>
      <c r="AC357" s="45">
        <f>SUMIFS('IEA production stats by year'!AL:AL,'IEA production stats by year'!$E:$E,$D357,'IEA production stats by year'!$B:$B,$B357)</f>
        <v>0</v>
      </c>
      <c r="AD357" s="45"/>
      <c r="AE357" s="45"/>
      <c r="AF357" s="45"/>
      <c r="AG357" s="45"/>
      <c r="AH357" s="45"/>
      <c r="AI357" s="45"/>
      <c r="AJ357" s="45"/>
      <c r="AK357" s="45"/>
      <c r="AL357" s="45"/>
      <c r="AM357" s="45"/>
      <c r="AN357" s="45"/>
      <c r="AO357" s="45"/>
      <c r="AP357" s="45"/>
      <c r="AQ357" s="45"/>
      <c r="AR357" s="45"/>
      <c r="AS357" s="45"/>
      <c r="AT357" s="45"/>
      <c r="AU357" s="45"/>
      <c r="AV357" s="45"/>
      <c r="AW357" s="45"/>
      <c r="AX357" s="45"/>
      <c r="AY357" s="45"/>
      <c r="AZ357" s="45"/>
      <c r="BA357" s="45"/>
      <c r="BB357" s="45"/>
      <c r="BC357" s="45"/>
      <c r="BD357" s="45"/>
      <c r="BE357" s="45"/>
      <c r="BF357" s="45"/>
      <c r="BG357" s="45"/>
      <c r="BH357" s="45"/>
      <c r="BI357" s="45"/>
      <c r="BJ357" s="45"/>
      <c r="BK357" s="45"/>
      <c r="BL357" s="45"/>
      <c r="BM357" s="45"/>
      <c r="BN357" s="45"/>
      <c r="BO357" s="45"/>
      <c r="BP357" s="45"/>
      <c r="BQ357" s="45"/>
      <c r="BR357" s="45"/>
      <c r="BS357" s="45"/>
      <c r="BT357" s="45"/>
      <c r="BU357" s="45"/>
      <c r="BV357" s="45"/>
      <c r="BW357" s="45"/>
      <c r="BX357" s="45"/>
      <c r="BY357" s="45"/>
      <c r="BZ357" s="45"/>
      <c r="CA357" s="45"/>
      <c r="CB357" s="45"/>
      <c r="CC357" s="45"/>
      <c r="CD357" s="45"/>
      <c r="CE357" s="45"/>
      <c r="CF357" s="45"/>
      <c r="CG357" s="45"/>
      <c r="CH357" s="45"/>
      <c r="CI357" s="45"/>
      <c r="CJ357" s="45"/>
      <c r="CK357" s="45"/>
      <c r="CL357" s="45"/>
      <c r="CM357" s="45"/>
      <c r="CN357" s="45"/>
      <c r="CO357" s="45"/>
      <c r="CP357" s="45"/>
      <c r="CQ357" s="45"/>
    </row>
    <row r="358" spans="1:95" hidden="1" x14ac:dyDescent="0.25">
      <c r="A358" s="5" t="str">
        <f>B358&amp;D358</f>
        <v>GHASOLARTH</v>
      </c>
      <c r="B358" t="s">
        <v>173</v>
      </c>
      <c r="C358" t="str">
        <f>VLOOKUP($B358,'Lookup codes'!$A:$C,2,FALSE)</f>
        <v>Ghana</v>
      </c>
      <c r="D358" t="s">
        <v>614</v>
      </c>
      <c r="E358" t="str">
        <f>VLOOKUP(D358,'Lookup codes'!R:S,2,FALSE)</f>
        <v>Solar Thermal</v>
      </c>
      <c r="F358" t="s">
        <v>794</v>
      </c>
      <c r="G358" t="s">
        <v>528</v>
      </c>
      <c r="H358" s="45">
        <f>SUMIFS('IEA production stats by year'!Q:Q,'IEA production stats by year'!$E:$E,$D358,'IEA production stats by year'!$B:$B,$B358)</f>
        <v>0</v>
      </c>
      <c r="I358" s="45">
        <f>SUMIFS('IEA production stats by year'!R:R,'IEA production stats by year'!$E:$E,$D358,'IEA production stats by year'!$B:$B,$B358)</f>
        <v>0</v>
      </c>
      <c r="J358" s="45">
        <f>SUMIFS('IEA production stats by year'!S:S,'IEA production stats by year'!$E:$E,$D358,'IEA production stats by year'!$B:$B,$B358)</f>
        <v>0</v>
      </c>
      <c r="K358" s="45">
        <f>SUMIFS('IEA production stats by year'!T:T,'IEA production stats by year'!$E:$E,$D358,'IEA production stats by year'!$B:$B,$B358)</f>
        <v>0</v>
      </c>
      <c r="L358" s="45">
        <f>SUMIFS('IEA production stats by year'!U:U,'IEA production stats by year'!$E:$E,$D358,'IEA production stats by year'!$B:$B,$B358)</f>
        <v>0</v>
      </c>
      <c r="M358" s="45">
        <f>SUMIFS('IEA production stats by year'!V:V,'IEA production stats by year'!$E:$E,$D358,'IEA production stats by year'!$B:$B,$B358)</f>
        <v>0</v>
      </c>
      <c r="N358" s="45">
        <f>SUMIFS('IEA production stats by year'!W:W,'IEA production stats by year'!$E:$E,$D358,'IEA production stats by year'!$B:$B,$B358)</f>
        <v>0</v>
      </c>
      <c r="O358" s="45">
        <f>SUMIFS('IEA production stats by year'!X:X,'IEA production stats by year'!$E:$E,$D358,'IEA production stats by year'!$B:$B,$B358)</f>
        <v>0</v>
      </c>
      <c r="P358" s="45">
        <f>SUMIFS('IEA production stats by year'!Y:Y,'IEA production stats by year'!$E:$E,$D358,'IEA production stats by year'!$B:$B,$B358)</f>
        <v>0</v>
      </c>
      <c r="Q358" s="45">
        <f>SUMIFS('IEA production stats by year'!Z:Z,'IEA production stats by year'!$E:$E,$D358,'IEA production stats by year'!$B:$B,$B358)</f>
        <v>0</v>
      </c>
      <c r="R358" s="45">
        <f>SUMIFS('IEA production stats by year'!AA:AA,'IEA production stats by year'!$E:$E,$D358,'IEA production stats by year'!$B:$B,$B358)</f>
        <v>0</v>
      </c>
      <c r="S358" s="45">
        <f>SUMIFS('IEA production stats by year'!AB:AB,'IEA production stats by year'!$E:$E,$D358,'IEA production stats by year'!$B:$B,$B358)</f>
        <v>0</v>
      </c>
      <c r="T358" s="45">
        <f>SUMIFS('IEA production stats by year'!AC:AC,'IEA production stats by year'!$E:$E,$D358,'IEA production stats by year'!$B:$B,$B358)</f>
        <v>0</v>
      </c>
      <c r="U358" s="45">
        <f>SUMIFS('IEA production stats by year'!AD:AD,'IEA production stats by year'!$E:$E,$D358,'IEA production stats by year'!$B:$B,$B358)</f>
        <v>0</v>
      </c>
      <c r="V358" s="45">
        <f>SUMIFS('IEA production stats by year'!AE:AE,'IEA production stats by year'!$E:$E,$D358,'IEA production stats by year'!$B:$B,$B358)</f>
        <v>0</v>
      </c>
      <c r="W358" s="45">
        <f>SUMIFS('IEA production stats by year'!AF:AF,'IEA production stats by year'!$E:$E,$D358,'IEA production stats by year'!$B:$B,$B358)</f>
        <v>0</v>
      </c>
      <c r="X358" s="45">
        <f>SUMIFS('IEA production stats by year'!AG:AG,'IEA production stats by year'!$E:$E,$D358,'IEA production stats by year'!$B:$B,$B358)</f>
        <v>0</v>
      </c>
      <c r="Y358" s="45">
        <f>SUMIFS('IEA production stats by year'!AH:AH,'IEA production stats by year'!$E:$E,$D358,'IEA production stats by year'!$B:$B,$B358)</f>
        <v>0</v>
      </c>
      <c r="Z358" s="45">
        <f>SUMIFS('IEA production stats by year'!AI:AI,'IEA production stats by year'!$E:$E,$D358,'IEA production stats by year'!$B:$B,$B358)</f>
        <v>0</v>
      </c>
      <c r="AA358" s="45">
        <f>SUMIFS('IEA production stats by year'!AJ:AJ,'IEA production stats by year'!$E:$E,$D358,'IEA production stats by year'!$B:$B,$B358)</f>
        <v>0</v>
      </c>
      <c r="AB358" s="45">
        <f>SUMIFS('IEA production stats by year'!AK:AK,'IEA production stats by year'!$E:$E,$D358,'IEA production stats by year'!$B:$B,$B358)</f>
        <v>0</v>
      </c>
      <c r="AC358" s="45">
        <f>SUMIFS('IEA production stats by year'!AL:AL,'IEA production stats by year'!$E:$E,$D358,'IEA production stats by year'!$B:$B,$B358)</f>
        <v>0</v>
      </c>
      <c r="AD358" s="45"/>
      <c r="AE358" s="45"/>
      <c r="AF358" s="45"/>
      <c r="AG358" s="45"/>
      <c r="AH358" s="45"/>
      <c r="AI358" s="45"/>
      <c r="AJ358" s="45"/>
      <c r="AK358" s="45"/>
      <c r="AL358" s="45"/>
      <c r="AM358" s="45"/>
      <c r="AN358" s="45"/>
      <c r="AO358" s="45"/>
      <c r="AP358" s="45"/>
      <c r="AQ358" s="45"/>
      <c r="AR358" s="45"/>
      <c r="AS358" s="45"/>
      <c r="AT358" s="45"/>
      <c r="AU358" s="45"/>
      <c r="AV358" s="45"/>
      <c r="AW358" s="45"/>
      <c r="AX358" s="45"/>
      <c r="AY358" s="45"/>
      <c r="AZ358" s="45"/>
      <c r="BA358" s="45"/>
      <c r="BB358" s="45"/>
      <c r="BC358" s="45"/>
      <c r="BD358" s="45"/>
      <c r="BE358" s="45"/>
      <c r="BF358" s="45"/>
      <c r="BG358" s="45"/>
      <c r="BH358" s="45"/>
      <c r="BI358" s="45"/>
      <c r="BJ358" s="45"/>
      <c r="BK358" s="45"/>
      <c r="BL358" s="45"/>
      <c r="BM358" s="45"/>
      <c r="BN358" s="45"/>
      <c r="BO358" s="45"/>
      <c r="BP358" s="45"/>
      <c r="BQ358" s="45"/>
      <c r="BR358" s="45"/>
      <c r="BS358" s="45"/>
      <c r="BT358" s="45"/>
      <c r="BU358" s="45"/>
      <c r="BV358" s="45"/>
      <c r="BW358" s="45"/>
      <c r="BX358" s="45"/>
      <c r="BY358" s="45"/>
      <c r="BZ358" s="45"/>
      <c r="CA358" s="45"/>
      <c r="CB358" s="45"/>
      <c r="CC358" s="45"/>
      <c r="CD358" s="45"/>
      <c r="CE358" s="45"/>
      <c r="CF358" s="45"/>
      <c r="CG358" s="45"/>
      <c r="CH358" s="45"/>
      <c r="CI358" s="45"/>
      <c r="CJ358" s="45"/>
      <c r="CK358" s="45"/>
      <c r="CL358" s="45"/>
      <c r="CM358" s="45"/>
      <c r="CN358" s="45"/>
      <c r="CO358" s="45"/>
      <c r="CP358" s="45"/>
      <c r="CQ358" s="45"/>
    </row>
    <row r="359" spans="1:95" hidden="1" x14ac:dyDescent="0.25">
      <c r="A359" s="5" t="str">
        <f>B359&amp;D359</f>
        <v>GHATIDE</v>
      </c>
      <c r="B359" t="s">
        <v>173</v>
      </c>
      <c r="C359" t="str">
        <f>VLOOKUP($B359,'Lookup codes'!$A:$C,2,FALSE)</f>
        <v>Ghana</v>
      </c>
      <c r="D359" t="s">
        <v>616</v>
      </c>
      <c r="E359" t="str">
        <f>VLOOKUP(D359,'Lookup codes'!R:S,2,FALSE)</f>
        <v>Tide, Wave and Ocean</v>
      </c>
      <c r="F359" t="s">
        <v>794</v>
      </c>
      <c r="G359" t="s">
        <v>528</v>
      </c>
      <c r="H359" s="45">
        <f>SUMIFS('IEA production stats by year'!Q:Q,'IEA production stats by year'!$E:$E,$D359,'IEA production stats by year'!$B:$B,$B359)</f>
        <v>0</v>
      </c>
      <c r="I359" s="45">
        <f>SUMIFS('IEA production stats by year'!R:R,'IEA production stats by year'!$E:$E,$D359,'IEA production stats by year'!$B:$B,$B359)</f>
        <v>0</v>
      </c>
      <c r="J359" s="45">
        <f>SUMIFS('IEA production stats by year'!S:S,'IEA production stats by year'!$E:$E,$D359,'IEA production stats by year'!$B:$B,$B359)</f>
        <v>0</v>
      </c>
      <c r="K359" s="45">
        <f>SUMIFS('IEA production stats by year'!T:T,'IEA production stats by year'!$E:$E,$D359,'IEA production stats by year'!$B:$B,$B359)</f>
        <v>0</v>
      </c>
      <c r="L359" s="45">
        <f>SUMIFS('IEA production stats by year'!U:U,'IEA production stats by year'!$E:$E,$D359,'IEA production stats by year'!$B:$B,$B359)</f>
        <v>0</v>
      </c>
      <c r="M359" s="45">
        <f>SUMIFS('IEA production stats by year'!V:V,'IEA production stats by year'!$E:$E,$D359,'IEA production stats by year'!$B:$B,$B359)</f>
        <v>0</v>
      </c>
      <c r="N359" s="45">
        <f>SUMIFS('IEA production stats by year'!W:W,'IEA production stats by year'!$E:$E,$D359,'IEA production stats by year'!$B:$B,$B359)</f>
        <v>0</v>
      </c>
      <c r="O359" s="45">
        <f>SUMIFS('IEA production stats by year'!X:X,'IEA production stats by year'!$E:$E,$D359,'IEA production stats by year'!$B:$B,$B359)</f>
        <v>0</v>
      </c>
      <c r="P359" s="45">
        <f>SUMIFS('IEA production stats by year'!Y:Y,'IEA production stats by year'!$E:$E,$D359,'IEA production stats by year'!$B:$B,$B359)</f>
        <v>0</v>
      </c>
      <c r="Q359" s="45">
        <f>SUMIFS('IEA production stats by year'!Z:Z,'IEA production stats by year'!$E:$E,$D359,'IEA production stats by year'!$B:$B,$B359)</f>
        <v>0</v>
      </c>
      <c r="R359" s="45">
        <f>SUMIFS('IEA production stats by year'!AA:AA,'IEA production stats by year'!$E:$E,$D359,'IEA production stats by year'!$B:$B,$B359)</f>
        <v>0</v>
      </c>
      <c r="S359" s="45">
        <f>SUMIFS('IEA production stats by year'!AB:AB,'IEA production stats by year'!$E:$E,$D359,'IEA production stats by year'!$B:$B,$B359)</f>
        <v>0</v>
      </c>
      <c r="T359" s="45">
        <f>SUMIFS('IEA production stats by year'!AC:AC,'IEA production stats by year'!$E:$E,$D359,'IEA production stats by year'!$B:$B,$B359)</f>
        <v>0</v>
      </c>
      <c r="U359" s="45">
        <f>SUMIFS('IEA production stats by year'!AD:AD,'IEA production stats by year'!$E:$E,$D359,'IEA production stats by year'!$B:$B,$B359)</f>
        <v>0</v>
      </c>
      <c r="V359" s="45">
        <f>SUMIFS('IEA production stats by year'!AE:AE,'IEA production stats by year'!$E:$E,$D359,'IEA production stats by year'!$B:$B,$B359)</f>
        <v>0</v>
      </c>
      <c r="W359" s="45">
        <f>SUMIFS('IEA production stats by year'!AF:AF,'IEA production stats by year'!$E:$E,$D359,'IEA production stats by year'!$B:$B,$B359)</f>
        <v>0</v>
      </c>
      <c r="X359" s="45">
        <f>SUMIFS('IEA production stats by year'!AG:AG,'IEA production stats by year'!$E:$E,$D359,'IEA production stats by year'!$B:$B,$B359)</f>
        <v>0</v>
      </c>
      <c r="Y359" s="45">
        <f>SUMIFS('IEA production stats by year'!AH:AH,'IEA production stats by year'!$E:$E,$D359,'IEA production stats by year'!$B:$B,$B359)</f>
        <v>0</v>
      </c>
      <c r="Z359" s="45">
        <f>SUMIFS('IEA production stats by year'!AI:AI,'IEA production stats by year'!$E:$E,$D359,'IEA production stats by year'!$B:$B,$B359)</f>
        <v>0</v>
      </c>
      <c r="AA359" s="45">
        <f>SUMIFS('IEA production stats by year'!AJ:AJ,'IEA production stats by year'!$E:$E,$D359,'IEA production stats by year'!$B:$B,$B359)</f>
        <v>0</v>
      </c>
      <c r="AB359" s="45">
        <f>SUMIFS('IEA production stats by year'!AK:AK,'IEA production stats by year'!$E:$E,$D359,'IEA production stats by year'!$B:$B,$B359)</f>
        <v>0</v>
      </c>
      <c r="AC359" s="45">
        <f>SUMIFS('IEA production stats by year'!AL:AL,'IEA production stats by year'!$E:$E,$D359,'IEA production stats by year'!$B:$B,$B359)</f>
        <v>0</v>
      </c>
      <c r="AD359" s="45"/>
      <c r="AE359" s="45"/>
      <c r="AF359" s="45"/>
      <c r="AG359" s="45"/>
      <c r="AH359" s="45"/>
      <c r="AI359" s="45"/>
      <c r="AJ359" s="45"/>
      <c r="AK359" s="45"/>
      <c r="AL359" s="45"/>
      <c r="AM359" s="45"/>
      <c r="AN359" s="45"/>
      <c r="AO359" s="45"/>
      <c r="AP359" s="45"/>
      <c r="AQ359" s="45"/>
      <c r="AR359" s="45"/>
      <c r="AS359" s="45"/>
      <c r="AT359" s="45"/>
      <c r="AU359" s="45"/>
      <c r="AV359" s="45"/>
      <c r="AW359" s="45"/>
      <c r="AX359" s="45"/>
      <c r="AY359" s="45"/>
      <c r="AZ359" s="45"/>
      <c r="BA359" s="45"/>
      <c r="BB359" s="45"/>
      <c r="BC359" s="45"/>
      <c r="BD359" s="45"/>
      <c r="BE359" s="45"/>
      <c r="BF359" s="45"/>
      <c r="BG359" s="45"/>
      <c r="BH359" s="45"/>
      <c r="BI359" s="45"/>
      <c r="BJ359" s="45"/>
      <c r="BK359" s="45"/>
      <c r="BL359" s="45"/>
      <c r="BM359" s="45"/>
      <c r="BN359" s="45"/>
      <c r="BO359" s="45"/>
      <c r="BP359" s="45"/>
      <c r="BQ359" s="45"/>
      <c r="BR359" s="45"/>
      <c r="BS359" s="45"/>
      <c r="BT359" s="45"/>
      <c r="BU359" s="45"/>
      <c r="BV359" s="45"/>
      <c r="BW359" s="45"/>
      <c r="BX359" s="45"/>
      <c r="BY359" s="45"/>
      <c r="BZ359" s="45"/>
      <c r="CA359" s="45"/>
      <c r="CB359" s="45"/>
      <c r="CC359" s="45"/>
      <c r="CD359" s="45"/>
      <c r="CE359" s="45"/>
      <c r="CF359" s="45"/>
      <c r="CG359" s="45"/>
      <c r="CH359" s="45"/>
      <c r="CI359" s="45"/>
      <c r="CJ359" s="45"/>
      <c r="CK359" s="45"/>
      <c r="CL359" s="45"/>
      <c r="CM359" s="45"/>
      <c r="CN359" s="45"/>
      <c r="CO359" s="45"/>
      <c r="CP359" s="45"/>
      <c r="CQ359" s="45"/>
    </row>
    <row r="360" spans="1:95" hidden="1" x14ac:dyDescent="0.25">
      <c r="A360" s="5" t="str">
        <f>B360&amp;D360</f>
        <v>GHAWIND</v>
      </c>
      <c r="B360" t="s">
        <v>173</v>
      </c>
      <c r="C360" t="str">
        <f>VLOOKUP($B360,'Lookup codes'!$A:$C,2,FALSE)</f>
        <v>Ghana</v>
      </c>
      <c r="D360" t="s">
        <v>618</v>
      </c>
      <c r="E360" t="str">
        <f>VLOOKUP(D360,'Lookup codes'!R:S,2,FALSE)</f>
        <v>Wind</v>
      </c>
      <c r="F360" t="s">
        <v>794</v>
      </c>
      <c r="G360" t="s">
        <v>528</v>
      </c>
      <c r="H360" s="45">
        <f>SUMIFS('IEA production stats by year'!Q:Q,'IEA production stats by year'!$E:$E,$D360,'IEA production stats by year'!$B:$B,$B360)</f>
        <v>0</v>
      </c>
      <c r="I360" s="45">
        <f>SUMIFS('IEA production stats by year'!R:R,'IEA production stats by year'!$E:$E,$D360,'IEA production stats by year'!$B:$B,$B360)</f>
        <v>0</v>
      </c>
      <c r="J360" s="45">
        <f>SUMIFS('IEA production stats by year'!S:S,'IEA production stats by year'!$E:$E,$D360,'IEA production stats by year'!$B:$B,$B360)</f>
        <v>0</v>
      </c>
      <c r="K360" s="45">
        <f>SUMIFS('IEA production stats by year'!T:T,'IEA production stats by year'!$E:$E,$D360,'IEA production stats by year'!$B:$B,$B360)</f>
        <v>0</v>
      </c>
      <c r="L360" s="45">
        <f>SUMIFS('IEA production stats by year'!U:U,'IEA production stats by year'!$E:$E,$D360,'IEA production stats by year'!$B:$B,$B360)</f>
        <v>0</v>
      </c>
      <c r="M360" s="45">
        <f>SUMIFS('IEA production stats by year'!V:V,'IEA production stats by year'!$E:$E,$D360,'IEA production stats by year'!$B:$B,$B360)</f>
        <v>0</v>
      </c>
      <c r="N360" s="45">
        <f>SUMIFS('IEA production stats by year'!W:W,'IEA production stats by year'!$E:$E,$D360,'IEA production stats by year'!$B:$B,$B360)</f>
        <v>0</v>
      </c>
      <c r="O360" s="45">
        <f>SUMIFS('IEA production stats by year'!X:X,'IEA production stats by year'!$E:$E,$D360,'IEA production stats by year'!$B:$B,$B360)</f>
        <v>0</v>
      </c>
      <c r="P360" s="45">
        <f>SUMIFS('IEA production stats by year'!Y:Y,'IEA production stats by year'!$E:$E,$D360,'IEA production stats by year'!$B:$B,$B360)</f>
        <v>0</v>
      </c>
      <c r="Q360" s="45">
        <f>SUMIFS('IEA production stats by year'!Z:Z,'IEA production stats by year'!$E:$E,$D360,'IEA production stats by year'!$B:$B,$B360)</f>
        <v>0</v>
      </c>
      <c r="R360" s="45">
        <f>SUMIFS('IEA production stats by year'!AA:AA,'IEA production stats by year'!$E:$E,$D360,'IEA production stats by year'!$B:$B,$B360)</f>
        <v>0</v>
      </c>
      <c r="S360" s="45">
        <f>SUMIFS('IEA production stats by year'!AB:AB,'IEA production stats by year'!$E:$E,$D360,'IEA production stats by year'!$B:$B,$B360)</f>
        <v>0</v>
      </c>
      <c r="T360" s="45">
        <f>SUMIFS('IEA production stats by year'!AC:AC,'IEA production stats by year'!$E:$E,$D360,'IEA production stats by year'!$B:$B,$B360)</f>
        <v>0</v>
      </c>
      <c r="U360" s="45">
        <f>SUMIFS('IEA production stats by year'!AD:AD,'IEA production stats by year'!$E:$E,$D360,'IEA production stats by year'!$B:$B,$B360)</f>
        <v>0</v>
      </c>
      <c r="V360" s="45">
        <f>SUMIFS('IEA production stats by year'!AE:AE,'IEA production stats by year'!$E:$E,$D360,'IEA production stats by year'!$B:$B,$B360)</f>
        <v>0</v>
      </c>
      <c r="W360" s="45">
        <f>SUMIFS('IEA production stats by year'!AF:AF,'IEA production stats by year'!$E:$E,$D360,'IEA production stats by year'!$B:$B,$B360)</f>
        <v>0</v>
      </c>
      <c r="X360" s="45">
        <f>SUMIFS('IEA production stats by year'!AG:AG,'IEA production stats by year'!$E:$E,$D360,'IEA production stats by year'!$B:$B,$B360)</f>
        <v>0</v>
      </c>
      <c r="Y360" s="45">
        <f>SUMIFS('IEA production stats by year'!AH:AH,'IEA production stats by year'!$E:$E,$D360,'IEA production stats by year'!$B:$B,$B360)</f>
        <v>0</v>
      </c>
      <c r="Z360" s="45">
        <f>SUMIFS('IEA production stats by year'!AI:AI,'IEA production stats by year'!$E:$E,$D360,'IEA production stats by year'!$B:$B,$B360)</f>
        <v>0</v>
      </c>
      <c r="AA360" s="45">
        <f>SUMIFS('IEA production stats by year'!AJ:AJ,'IEA production stats by year'!$E:$E,$D360,'IEA production stats by year'!$B:$B,$B360)</f>
        <v>0</v>
      </c>
      <c r="AB360" s="45">
        <f>SUMIFS('IEA production stats by year'!AK:AK,'IEA production stats by year'!$E:$E,$D360,'IEA production stats by year'!$B:$B,$B360)</f>
        <v>0</v>
      </c>
      <c r="AC360" s="45">
        <f>SUMIFS('IEA production stats by year'!AL:AL,'IEA production stats by year'!$E:$E,$D360,'IEA production stats by year'!$B:$B,$B360)</f>
        <v>0</v>
      </c>
      <c r="AD360" s="45"/>
      <c r="AE360" s="45"/>
      <c r="AF360" s="45"/>
      <c r="AG360" s="45"/>
      <c r="AH360" s="45"/>
      <c r="AI360" s="45"/>
      <c r="AJ360" s="45"/>
      <c r="AK360" s="45"/>
      <c r="AL360" s="45"/>
      <c r="AM360" s="45"/>
      <c r="AN360" s="45"/>
      <c r="AO360" s="45"/>
      <c r="AP360" s="45"/>
      <c r="AQ360" s="45"/>
      <c r="AR360" s="45"/>
      <c r="AS360" s="45"/>
      <c r="AT360" s="45"/>
      <c r="AU360" s="45"/>
      <c r="AV360" s="45"/>
      <c r="AW360" s="45"/>
      <c r="AX360" s="45"/>
      <c r="AY360" s="45"/>
      <c r="AZ360" s="45"/>
      <c r="BA360" s="45"/>
      <c r="BB360" s="45"/>
      <c r="BC360" s="45"/>
      <c r="BD360" s="45"/>
      <c r="BE360" s="45"/>
      <c r="BF360" s="45"/>
      <c r="BG360" s="45"/>
      <c r="BH360" s="45"/>
      <c r="BI360" s="45"/>
      <c r="BJ360" s="45"/>
      <c r="BK360" s="45"/>
      <c r="BL360" s="45"/>
      <c r="BM360" s="45"/>
      <c r="BN360" s="45"/>
      <c r="BO360" s="45"/>
      <c r="BP360" s="45"/>
      <c r="BQ360" s="45"/>
      <c r="BR360" s="45"/>
      <c r="BS360" s="45"/>
      <c r="BT360" s="45"/>
      <c r="BU360" s="45"/>
      <c r="BV360" s="45"/>
      <c r="BW360" s="45"/>
      <c r="BX360" s="45"/>
      <c r="BY360" s="45"/>
      <c r="BZ360" s="45"/>
      <c r="CA360" s="45"/>
      <c r="CB360" s="45"/>
      <c r="CC360" s="45"/>
      <c r="CD360" s="45"/>
      <c r="CE360" s="45"/>
      <c r="CF360" s="45"/>
      <c r="CG360" s="45"/>
      <c r="CH360" s="45"/>
      <c r="CI360" s="45"/>
      <c r="CJ360" s="45"/>
      <c r="CK360" s="45"/>
      <c r="CL360" s="45"/>
      <c r="CM360" s="45"/>
      <c r="CN360" s="45"/>
      <c r="CO360" s="45"/>
      <c r="CP360" s="45"/>
      <c r="CQ360" s="45"/>
    </row>
    <row r="361" spans="1:95" hidden="1" x14ac:dyDescent="0.25">
      <c r="A361" s="5" t="str">
        <f>B361&amp;D361</f>
        <v>GHAMUNWASTER</v>
      </c>
      <c r="B361" t="s">
        <v>173</v>
      </c>
      <c r="C361" t="str">
        <f>VLOOKUP($B361,'Lookup codes'!$A:$C,2,FALSE)</f>
        <v>Ghana</v>
      </c>
      <c r="D361" t="s">
        <v>622</v>
      </c>
      <c r="E361" t="str">
        <f>VLOOKUP(D361,'Lookup codes'!R:S,2,FALSE)</f>
        <v>Renewable Municipal Waste</v>
      </c>
      <c r="F361" t="s">
        <v>794</v>
      </c>
      <c r="G361" t="s">
        <v>528</v>
      </c>
      <c r="H361" s="45">
        <f>SUMIFS('IEA production stats by year'!Q:Q,'IEA production stats by year'!$E:$E,$D361,'IEA production stats by year'!$B:$B,$B361)</f>
        <v>0</v>
      </c>
      <c r="I361" s="45">
        <f>SUMIFS('IEA production stats by year'!R:R,'IEA production stats by year'!$E:$E,$D361,'IEA production stats by year'!$B:$B,$B361)</f>
        <v>0</v>
      </c>
      <c r="J361" s="45">
        <f>SUMIFS('IEA production stats by year'!S:S,'IEA production stats by year'!$E:$E,$D361,'IEA production stats by year'!$B:$B,$B361)</f>
        <v>0</v>
      </c>
      <c r="K361" s="45">
        <f>SUMIFS('IEA production stats by year'!T:T,'IEA production stats by year'!$E:$E,$D361,'IEA production stats by year'!$B:$B,$B361)</f>
        <v>0</v>
      </c>
      <c r="L361" s="45">
        <f>SUMIFS('IEA production stats by year'!U:U,'IEA production stats by year'!$E:$E,$D361,'IEA production stats by year'!$B:$B,$B361)</f>
        <v>0</v>
      </c>
      <c r="M361" s="45">
        <f>SUMIFS('IEA production stats by year'!V:V,'IEA production stats by year'!$E:$E,$D361,'IEA production stats by year'!$B:$B,$B361)</f>
        <v>0</v>
      </c>
      <c r="N361" s="45">
        <f>SUMIFS('IEA production stats by year'!W:W,'IEA production stats by year'!$E:$E,$D361,'IEA production stats by year'!$B:$B,$B361)</f>
        <v>0</v>
      </c>
      <c r="O361" s="45">
        <f>SUMIFS('IEA production stats by year'!X:X,'IEA production stats by year'!$E:$E,$D361,'IEA production stats by year'!$B:$B,$B361)</f>
        <v>0</v>
      </c>
      <c r="P361" s="45">
        <f>SUMIFS('IEA production stats by year'!Y:Y,'IEA production stats by year'!$E:$E,$D361,'IEA production stats by year'!$B:$B,$B361)</f>
        <v>0</v>
      </c>
      <c r="Q361" s="45">
        <f>SUMIFS('IEA production stats by year'!Z:Z,'IEA production stats by year'!$E:$E,$D361,'IEA production stats by year'!$B:$B,$B361)</f>
        <v>0</v>
      </c>
      <c r="R361" s="45">
        <f>SUMIFS('IEA production stats by year'!AA:AA,'IEA production stats by year'!$E:$E,$D361,'IEA production stats by year'!$B:$B,$B361)</f>
        <v>0</v>
      </c>
      <c r="S361" s="45">
        <f>SUMIFS('IEA production stats by year'!AB:AB,'IEA production stats by year'!$E:$E,$D361,'IEA production stats by year'!$B:$B,$B361)</f>
        <v>0</v>
      </c>
      <c r="T361" s="45">
        <f>SUMIFS('IEA production stats by year'!AC:AC,'IEA production stats by year'!$E:$E,$D361,'IEA production stats by year'!$B:$B,$B361)</f>
        <v>0</v>
      </c>
      <c r="U361" s="45">
        <f>SUMIFS('IEA production stats by year'!AD:AD,'IEA production stats by year'!$E:$E,$D361,'IEA production stats by year'!$B:$B,$B361)</f>
        <v>0</v>
      </c>
      <c r="V361" s="45">
        <f>SUMIFS('IEA production stats by year'!AE:AE,'IEA production stats by year'!$E:$E,$D361,'IEA production stats by year'!$B:$B,$B361)</f>
        <v>0</v>
      </c>
      <c r="W361" s="45">
        <f>SUMIFS('IEA production stats by year'!AF:AF,'IEA production stats by year'!$E:$E,$D361,'IEA production stats by year'!$B:$B,$B361)</f>
        <v>0</v>
      </c>
      <c r="X361" s="45">
        <f>SUMIFS('IEA production stats by year'!AG:AG,'IEA production stats by year'!$E:$E,$D361,'IEA production stats by year'!$B:$B,$B361)</f>
        <v>0</v>
      </c>
      <c r="Y361" s="45">
        <f>SUMIFS('IEA production stats by year'!AH:AH,'IEA production stats by year'!$E:$E,$D361,'IEA production stats by year'!$B:$B,$B361)</f>
        <v>0</v>
      </c>
      <c r="Z361" s="45">
        <f>SUMIFS('IEA production stats by year'!AI:AI,'IEA production stats by year'!$E:$E,$D361,'IEA production stats by year'!$B:$B,$B361)</f>
        <v>0</v>
      </c>
      <c r="AA361" s="45">
        <f>SUMIFS('IEA production stats by year'!AJ:AJ,'IEA production stats by year'!$E:$E,$D361,'IEA production stats by year'!$B:$B,$B361)</f>
        <v>0</v>
      </c>
      <c r="AB361" s="45">
        <f>SUMIFS('IEA production stats by year'!AK:AK,'IEA production stats by year'!$E:$E,$D361,'IEA production stats by year'!$B:$B,$B361)</f>
        <v>0</v>
      </c>
      <c r="AC361" s="45">
        <f>SUMIFS('IEA production stats by year'!AL:AL,'IEA production stats by year'!$E:$E,$D361,'IEA production stats by year'!$B:$B,$B361)</f>
        <v>0</v>
      </c>
      <c r="AD361" s="45"/>
      <c r="AE361" s="45"/>
      <c r="AF361" s="45"/>
      <c r="AG361" s="45"/>
      <c r="AH361" s="45"/>
      <c r="AI361" s="45"/>
      <c r="AJ361" s="45"/>
      <c r="AK361" s="45"/>
      <c r="AL361" s="45"/>
      <c r="AM361" s="45"/>
      <c r="AN361" s="45"/>
      <c r="AO361" s="45"/>
      <c r="AP361" s="45"/>
      <c r="AQ361" s="45"/>
      <c r="AR361" s="45"/>
      <c r="AS361" s="45"/>
      <c r="AT361" s="45"/>
      <c r="AU361" s="45"/>
      <c r="AV361" s="45"/>
      <c r="AW361" s="45"/>
      <c r="AX361" s="45"/>
      <c r="AY361" s="45"/>
      <c r="AZ361" s="45"/>
      <c r="BA361" s="45"/>
      <c r="BB361" s="45"/>
      <c r="BC361" s="45"/>
      <c r="BD361" s="45"/>
      <c r="BE361" s="45"/>
      <c r="BF361" s="45"/>
      <c r="BG361" s="45"/>
      <c r="BH361" s="45"/>
      <c r="BI361" s="45"/>
      <c r="BJ361" s="45"/>
      <c r="BK361" s="45"/>
      <c r="BL361" s="45"/>
      <c r="BM361" s="45"/>
      <c r="BN361" s="45"/>
      <c r="BO361" s="45"/>
      <c r="BP361" s="45"/>
      <c r="BQ361" s="45"/>
      <c r="BR361" s="45"/>
      <c r="BS361" s="45"/>
      <c r="BT361" s="45"/>
      <c r="BU361" s="45"/>
      <c r="BV361" s="45"/>
      <c r="BW361" s="45"/>
      <c r="BX361" s="45"/>
      <c r="BY361" s="45"/>
      <c r="BZ361" s="45"/>
      <c r="CA361" s="45"/>
      <c r="CB361" s="45"/>
      <c r="CC361" s="45"/>
      <c r="CD361" s="45"/>
      <c r="CE361" s="45"/>
      <c r="CF361" s="45"/>
      <c r="CG361" s="45"/>
      <c r="CH361" s="45"/>
      <c r="CI361" s="45"/>
      <c r="CJ361" s="45"/>
      <c r="CK361" s="45"/>
      <c r="CL361" s="45"/>
      <c r="CM361" s="45"/>
      <c r="CN361" s="45"/>
      <c r="CO361" s="45"/>
      <c r="CP361" s="45"/>
      <c r="CQ361" s="45"/>
    </row>
    <row r="362" spans="1:95" hidden="1" x14ac:dyDescent="0.25">
      <c r="A362" s="5" t="str">
        <f>B362&amp;D362</f>
        <v>GHACHARCOAL</v>
      </c>
      <c r="B362" t="s">
        <v>173</v>
      </c>
      <c r="C362" t="str">
        <f>VLOOKUP($B362,'Lookup codes'!$A:$C,2,FALSE)</f>
        <v>Ghana</v>
      </c>
      <c r="D362" t="s">
        <v>626</v>
      </c>
      <c r="E362" t="str">
        <f>VLOOKUP(D362,'Lookup codes'!R:S,2,FALSE)</f>
        <v>Charcoal</v>
      </c>
      <c r="F362" t="s">
        <v>794</v>
      </c>
      <c r="G362" t="s">
        <v>528</v>
      </c>
      <c r="H362" s="45">
        <f>SUMIFS('IEA production stats by year'!Q:Q,'IEA production stats by year'!$E:$E,$D362,'IEA production stats by year'!$B:$B,$B362)</f>
        <v>0</v>
      </c>
      <c r="I362" s="45">
        <f>SUMIFS('IEA production stats by year'!R:R,'IEA production stats by year'!$E:$E,$D362,'IEA production stats by year'!$B:$B,$B362)</f>
        <v>0</v>
      </c>
      <c r="J362" s="45">
        <f>SUMIFS('IEA production stats by year'!S:S,'IEA production stats by year'!$E:$E,$D362,'IEA production stats by year'!$B:$B,$B362)</f>
        <v>0</v>
      </c>
      <c r="K362" s="45">
        <f>SUMIFS('IEA production stats by year'!T:T,'IEA production stats by year'!$E:$E,$D362,'IEA production stats by year'!$B:$B,$B362)</f>
        <v>0</v>
      </c>
      <c r="L362" s="45">
        <f>SUMIFS('IEA production stats by year'!U:U,'IEA production stats by year'!$E:$E,$D362,'IEA production stats by year'!$B:$B,$B362)</f>
        <v>0</v>
      </c>
      <c r="M362" s="45">
        <f>SUMIFS('IEA production stats by year'!V:V,'IEA production stats by year'!$E:$E,$D362,'IEA production stats by year'!$B:$B,$B362)</f>
        <v>0</v>
      </c>
      <c r="N362" s="45">
        <f>SUMIFS('IEA production stats by year'!W:W,'IEA production stats by year'!$E:$E,$D362,'IEA production stats by year'!$B:$B,$B362)</f>
        <v>0</v>
      </c>
      <c r="O362" s="45">
        <f>SUMIFS('IEA production stats by year'!X:X,'IEA production stats by year'!$E:$E,$D362,'IEA production stats by year'!$B:$B,$B362)</f>
        <v>0</v>
      </c>
      <c r="P362" s="45">
        <f>SUMIFS('IEA production stats by year'!Y:Y,'IEA production stats by year'!$E:$E,$D362,'IEA production stats by year'!$B:$B,$B362)</f>
        <v>0</v>
      </c>
      <c r="Q362" s="45">
        <f>SUMIFS('IEA production stats by year'!Z:Z,'IEA production stats by year'!$E:$E,$D362,'IEA production stats by year'!$B:$B,$B362)</f>
        <v>0</v>
      </c>
      <c r="R362" s="45">
        <f>SUMIFS('IEA production stats by year'!AA:AA,'IEA production stats by year'!$E:$E,$D362,'IEA production stats by year'!$B:$B,$B362)</f>
        <v>0</v>
      </c>
      <c r="S362" s="45">
        <f>SUMIFS('IEA production stats by year'!AB:AB,'IEA production stats by year'!$E:$E,$D362,'IEA production stats by year'!$B:$B,$B362)</f>
        <v>0</v>
      </c>
      <c r="T362" s="45">
        <f>SUMIFS('IEA production stats by year'!AC:AC,'IEA production stats by year'!$E:$E,$D362,'IEA production stats by year'!$B:$B,$B362)</f>
        <v>0</v>
      </c>
      <c r="U362" s="45">
        <f>SUMIFS('IEA production stats by year'!AD:AD,'IEA production stats by year'!$E:$E,$D362,'IEA production stats by year'!$B:$B,$B362)</f>
        <v>0</v>
      </c>
      <c r="V362" s="45">
        <f>SUMIFS('IEA production stats by year'!AE:AE,'IEA production stats by year'!$E:$E,$D362,'IEA production stats by year'!$B:$B,$B362)</f>
        <v>0</v>
      </c>
      <c r="W362" s="45">
        <f>SUMIFS('IEA production stats by year'!AF:AF,'IEA production stats by year'!$E:$E,$D362,'IEA production stats by year'!$B:$B,$B362)</f>
        <v>0</v>
      </c>
      <c r="X362" s="45">
        <f>SUMIFS('IEA production stats by year'!AG:AG,'IEA production stats by year'!$E:$E,$D362,'IEA production stats by year'!$B:$B,$B362)</f>
        <v>0</v>
      </c>
      <c r="Y362" s="45">
        <f>SUMIFS('IEA production stats by year'!AH:AH,'IEA production stats by year'!$E:$E,$D362,'IEA production stats by year'!$B:$B,$B362)</f>
        <v>0</v>
      </c>
      <c r="Z362" s="45">
        <f>SUMIFS('IEA production stats by year'!AI:AI,'IEA production stats by year'!$E:$E,$D362,'IEA production stats by year'!$B:$B,$B362)</f>
        <v>0</v>
      </c>
      <c r="AA362" s="45">
        <f>SUMIFS('IEA production stats by year'!AJ:AJ,'IEA production stats by year'!$E:$E,$D362,'IEA production stats by year'!$B:$B,$B362)</f>
        <v>0</v>
      </c>
      <c r="AB362" s="45">
        <f>SUMIFS('IEA production stats by year'!AK:AK,'IEA production stats by year'!$E:$E,$D362,'IEA production stats by year'!$B:$B,$B362)</f>
        <v>0</v>
      </c>
      <c r="AC362" s="45">
        <f>SUMIFS('IEA production stats by year'!AL:AL,'IEA production stats by year'!$E:$E,$D362,'IEA production stats by year'!$B:$B,$B362)</f>
        <v>0</v>
      </c>
      <c r="AD362" s="45"/>
      <c r="AE362" s="45"/>
      <c r="AF362" s="45"/>
      <c r="AG362" s="45"/>
      <c r="AH362" s="45"/>
      <c r="AI362" s="45"/>
      <c r="AJ362" s="45"/>
      <c r="AK362" s="45"/>
      <c r="AL362" s="45"/>
      <c r="AM362" s="45"/>
      <c r="AN362" s="45"/>
      <c r="AO362" s="45"/>
      <c r="AP362" s="45"/>
      <c r="AQ362" s="45"/>
      <c r="AR362" s="45"/>
      <c r="AS362" s="45"/>
      <c r="AT362" s="45"/>
      <c r="AU362" s="45"/>
      <c r="AV362" s="45"/>
      <c r="AW362" s="45"/>
      <c r="AX362" s="45"/>
      <c r="AY362" s="45"/>
      <c r="AZ362" s="45"/>
      <c r="BA362" s="45"/>
      <c r="BB362" s="45"/>
      <c r="BC362" s="45"/>
      <c r="BD362" s="45"/>
      <c r="BE362" s="45"/>
      <c r="BF362" s="45"/>
      <c r="BG362" s="45"/>
      <c r="BH362" s="45"/>
      <c r="BI362" s="45"/>
      <c r="BJ362" s="45"/>
      <c r="BK362" s="45"/>
      <c r="BL362" s="45"/>
      <c r="BM362" s="45"/>
      <c r="BN362" s="45"/>
      <c r="BO362" s="45"/>
      <c r="BP362" s="45"/>
      <c r="BQ362" s="45"/>
      <c r="BR362" s="45"/>
      <c r="BS362" s="45"/>
      <c r="BT362" s="45"/>
      <c r="BU362" s="45"/>
      <c r="BV362" s="45"/>
      <c r="BW362" s="45"/>
      <c r="BX362" s="45"/>
      <c r="BY362" s="45"/>
      <c r="BZ362" s="45"/>
      <c r="CA362" s="45"/>
      <c r="CB362" s="45"/>
      <c r="CC362" s="45"/>
      <c r="CD362" s="45"/>
      <c r="CE362" s="45"/>
      <c r="CF362" s="45"/>
      <c r="CG362" s="45"/>
      <c r="CH362" s="45"/>
      <c r="CI362" s="45"/>
      <c r="CJ362" s="45"/>
      <c r="CK362" s="45"/>
      <c r="CL362" s="45"/>
      <c r="CM362" s="45"/>
      <c r="CN362" s="45"/>
      <c r="CO362" s="45"/>
      <c r="CP362" s="45"/>
      <c r="CQ362" s="45"/>
    </row>
    <row r="363" spans="1:95" hidden="1" x14ac:dyDescent="0.25">
      <c r="A363" s="5" t="str">
        <f>B363&amp;D363</f>
        <v>GHABIOGASOL</v>
      </c>
      <c r="B363" t="s">
        <v>173</v>
      </c>
      <c r="C363" t="str">
        <f>VLOOKUP($B363,'Lookup codes'!$A:$C,2,FALSE)</f>
        <v>Ghana</v>
      </c>
      <c r="D363" t="s">
        <v>628</v>
      </c>
      <c r="E363" t="str">
        <f>VLOOKUP(D363,'Lookup codes'!R:S,2,FALSE)</f>
        <v>Biogasoline</v>
      </c>
      <c r="F363" t="s">
        <v>794</v>
      </c>
      <c r="G363" t="s">
        <v>528</v>
      </c>
      <c r="H363" s="45">
        <f>SUMIFS('IEA production stats by year'!Q:Q,'IEA production stats by year'!$E:$E,$D363,'IEA production stats by year'!$B:$B,$B363)</f>
        <v>0</v>
      </c>
      <c r="I363" s="45">
        <f>SUMIFS('IEA production stats by year'!R:R,'IEA production stats by year'!$E:$E,$D363,'IEA production stats by year'!$B:$B,$B363)</f>
        <v>0</v>
      </c>
      <c r="J363" s="45">
        <f>SUMIFS('IEA production stats by year'!S:S,'IEA production stats by year'!$E:$E,$D363,'IEA production stats by year'!$B:$B,$B363)</f>
        <v>0</v>
      </c>
      <c r="K363" s="45">
        <f>SUMIFS('IEA production stats by year'!T:T,'IEA production stats by year'!$E:$E,$D363,'IEA production stats by year'!$B:$B,$B363)</f>
        <v>0</v>
      </c>
      <c r="L363" s="45">
        <f>SUMIFS('IEA production stats by year'!U:U,'IEA production stats by year'!$E:$E,$D363,'IEA production stats by year'!$B:$B,$B363)</f>
        <v>0</v>
      </c>
      <c r="M363" s="45">
        <f>SUMIFS('IEA production stats by year'!V:V,'IEA production stats by year'!$E:$E,$D363,'IEA production stats by year'!$B:$B,$B363)</f>
        <v>0</v>
      </c>
      <c r="N363" s="45">
        <f>SUMIFS('IEA production stats by year'!W:W,'IEA production stats by year'!$E:$E,$D363,'IEA production stats by year'!$B:$B,$B363)</f>
        <v>0</v>
      </c>
      <c r="O363" s="45">
        <f>SUMIFS('IEA production stats by year'!X:X,'IEA production stats by year'!$E:$E,$D363,'IEA production stats by year'!$B:$B,$B363)</f>
        <v>0</v>
      </c>
      <c r="P363" s="45">
        <f>SUMIFS('IEA production stats by year'!Y:Y,'IEA production stats by year'!$E:$E,$D363,'IEA production stats by year'!$B:$B,$B363)</f>
        <v>0</v>
      </c>
      <c r="Q363" s="45">
        <f>SUMIFS('IEA production stats by year'!Z:Z,'IEA production stats by year'!$E:$E,$D363,'IEA production stats by year'!$B:$B,$B363)</f>
        <v>0</v>
      </c>
      <c r="R363" s="45">
        <f>SUMIFS('IEA production stats by year'!AA:AA,'IEA production stats by year'!$E:$E,$D363,'IEA production stats by year'!$B:$B,$B363)</f>
        <v>0</v>
      </c>
      <c r="S363" s="45">
        <f>SUMIFS('IEA production stats by year'!AB:AB,'IEA production stats by year'!$E:$E,$D363,'IEA production stats by year'!$B:$B,$B363)</f>
        <v>0</v>
      </c>
      <c r="T363" s="45">
        <f>SUMIFS('IEA production stats by year'!AC:AC,'IEA production stats by year'!$E:$E,$D363,'IEA production stats by year'!$B:$B,$B363)</f>
        <v>0</v>
      </c>
      <c r="U363" s="45">
        <f>SUMIFS('IEA production stats by year'!AD:AD,'IEA production stats by year'!$E:$E,$D363,'IEA production stats by year'!$B:$B,$B363)</f>
        <v>0</v>
      </c>
      <c r="V363" s="45">
        <f>SUMIFS('IEA production stats by year'!AE:AE,'IEA production stats by year'!$E:$E,$D363,'IEA production stats by year'!$B:$B,$B363)</f>
        <v>0</v>
      </c>
      <c r="W363" s="45">
        <f>SUMIFS('IEA production stats by year'!AF:AF,'IEA production stats by year'!$E:$E,$D363,'IEA production stats by year'!$B:$B,$B363)</f>
        <v>0</v>
      </c>
      <c r="X363" s="45">
        <f>SUMIFS('IEA production stats by year'!AG:AG,'IEA production stats by year'!$E:$E,$D363,'IEA production stats by year'!$B:$B,$B363)</f>
        <v>0</v>
      </c>
      <c r="Y363" s="45">
        <f>SUMIFS('IEA production stats by year'!AH:AH,'IEA production stats by year'!$E:$E,$D363,'IEA production stats by year'!$B:$B,$B363)</f>
        <v>0</v>
      </c>
      <c r="Z363" s="45">
        <f>SUMIFS('IEA production stats by year'!AI:AI,'IEA production stats by year'!$E:$E,$D363,'IEA production stats by year'!$B:$B,$B363)</f>
        <v>0</v>
      </c>
      <c r="AA363" s="45">
        <f>SUMIFS('IEA production stats by year'!AJ:AJ,'IEA production stats by year'!$E:$E,$D363,'IEA production stats by year'!$B:$B,$B363)</f>
        <v>0</v>
      </c>
      <c r="AB363" s="45">
        <f>SUMIFS('IEA production stats by year'!AK:AK,'IEA production stats by year'!$E:$E,$D363,'IEA production stats by year'!$B:$B,$B363)</f>
        <v>0</v>
      </c>
      <c r="AC363" s="45">
        <f>SUMIFS('IEA production stats by year'!AL:AL,'IEA production stats by year'!$E:$E,$D363,'IEA production stats by year'!$B:$B,$B363)</f>
        <v>0</v>
      </c>
      <c r="AD363" s="45"/>
      <c r="AE363" s="45"/>
      <c r="AF363" s="45"/>
      <c r="AG363" s="45"/>
      <c r="AH363" s="45"/>
      <c r="AI363" s="45"/>
      <c r="AJ363" s="45"/>
      <c r="AK363" s="45"/>
      <c r="AL363" s="45"/>
      <c r="AM363" s="45"/>
      <c r="AN363" s="45"/>
      <c r="AO363" s="45"/>
      <c r="AP363" s="45"/>
      <c r="AQ363" s="45"/>
      <c r="AR363" s="45"/>
      <c r="AS363" s="45"/>
      <c r="AT363" s="45"/>
      <c r="AU363" s="45"/>
      <c r="AV363" s="45"/>
      <c r="AW363" s="45"/>
      <c r="AX363" s="45"/>
      <c r="AY363" s="45"/>
      <c r="AZ363" s="45"/>
      <c r="BA363" s="45"/>
      <c r="BB363" s="45"/>
      <c r="BC363" s="45"/>
      <c r="BD363" s="45"/>
      <c r="BE363" s="45"/>
      <c r="BF363" s="45"/>
      <c r="BG363" s="45"/>
      <c r="BH363" s="45"/>
      <c r="BI363" s="45"/>
      <c r="BJ363" s="45"/>
      <c r="BK363" s="45"/>
      <c r="BL363" s="45"/>
      <c r="BM363" s="45"/>
      <c r="BN363" s="45"/>
      <c r="BO363" s="45"/>
      <c r="BP363" s="45"/>
      <c r="BQ363" s="45"/>
      <c r="BR363" s="45"/>
      <c r="BS363" s="45"/>
      <c r="BT363" s="45"/>
      <c r="BU363" s="45"/>
      <c r="BV363" s="45"/>
      <c r="BW363" s="45"/>
      <c r="BX363" s="45"/>
      <c r="BY363" s="45"/>
      <c r="BZ363" s="45"/>
      <c r="CA363" s="45"/>
      <c r="CB363" s="45"/>
      <c r="CC363" s="45"/>
      <c r="CD363" s="45"/>
      <c r="CE363" s="45"/>
      <c r="CF363" s="45"/>
      <c r="CG363" s="45"/>
      <c r="CH363" s="45"/>
      <c r="CI363" s="45"/>
      <c r="CJ363" s="45"/>
      <c r="CK363" s="45"/>
      <c r="CL363" s="45"/>
      <c r="CM363" s="45"/>
      <c r="CN363" s="45"/>
      <c r="CO363" s="45"/>
      <c r="CP363" s="45"/>
      <c r="CQ363" s="45"/>
    </row>
    <row r="364" spans="1:95" hidden="1" x14ac:dyDescent="0.25">
      <c r="A364" s="5" t="str">
        <f>B364&amp;D364</f>
        <v>GHABIODIESEL</v>
      </c>
      <c r="B364" t="s">
        <v>173</v>
      </c>
      <c r="C364" t="str">
        <f>VLOOKUP($B364,'Lookup codes'!$A:$C,2,FALSE)</f>
        <v>Ghana</v>
      </c>
      <c r="D364" t="s">
        <v>630</v>
      </c>
      <c r="E364" t="str">
        <f>VLOOKUP(D364,'Lookup codes'!R:S,2,FALSE)</f>
        <v>Biodiesel</v>
      </c>
      <c r="F364" t="s">
        <v>794</v>
      </c>
      <c r="G364" t="s">
        <v>528</v>
      </c>
      <c r="H364" s="45">
        <f>SUMIFS('IEA production stats by year'!Q:Q,'IEA production stats by year'!$E:$E,$D364,'IEA production stats by year'!$B:$B,$B364)</f>
        <v>0</v>
      </c>
      <c r="I364" s="45">
        <f>SUMIFS('IEA production stats by year'!R:R,'IEA production stats by year'!$E:$E,$D364,'IEA production stats by year'!$B:$B,$B364)</f>
        <v>0</v>
      </c>
      <c r="J364" s="45">
        <f>SUMIFS('IEA production stats by year'!S:S,'IEA production stats by year'!$E:$E,$D364,'IEA production stats by year'!$B:$B,$B364)</f>
        <v>0</v>
      </c>
      <c r="K364" s="45">
        <f>SUMIFS('IEA production stats by year'!T:T,'IEA production stats by year'!$E:$E,$D364,'IEA production stats by year'!$B:$B,$B364)</f>
        <v>0</v>
      </c>
      <c r="L364" s="45">
        <f>SUMIFS('IEA production stats by year'!U:U,'IEA production stats by year'!$E:$E,$D364,'IEA production stats by year'!$B:$B,$B364)</f>
        <v>0</v>
      </c>
      <c r="M364" s="45">
        <f>SUMIFS('IEA production stats by year'!V:V,'IEA production stats by year'!$E:$E,$D364,'IEA production stats by year'!$B:$B,$B364)</f>
        <v>0</v>
      </c>
      <c r="N364" s="45">
        <f>SUMIFS('IEA production stats by year'!W:W,'IEA production stats by year'!$E:$E,$D364,'IEA production stats by year'!$B:$B,$B364)</f>
        <v>0</v>
      </c>
      <c r="O364" s="45">
        <f>SUMIFS('IEA production stats by year'!X:X,'IEA production stats by year'!$E:$E,$D364,'IEA production stats by year'!$B:$B,$B364)</f>
        <v>0</v>
      </c>
      <c r="P364" s="45">
        <f>SUMIFS('IEA production stats by year'!Y:Y,'IEA production stats by year'!$E:$E,$D364,'IEA production stats by year'!$B:$B,$B364)</f>
        <v>0</v>
      </c>
      <c r="Q364" s="45">
        <f>SUMIFS('IEA production stats by year'!Z:Z,'IEA production stats by year'!$E:$E,$D364,'IEA production stats by year'!$B:$B,$B364)</f>
        <v>0</v>
      </c>
      <c r="R364" s="45">
        <f>SUMIFS('IEA production stats by year'!AA:AA,'IEA production stats by year'!$E:$E,$D364,'IEA production stats by year'!$B:$B,$B364)</f>
        <v>0</v>
      </c>
      <c r="S364" s="45">
        <f>SUMIFS('IEA production stats by year'!AB:AB,'IEA production stats by year'!$E:$E,$D364,'IEA production stats by year'!$B:$B,$B364)</f>
        <v>0</v>
      </c>
      <c r="T364" s="45">
        <f>SUMIFS('IEA production stats by year'!AC:AC,'IEA production stats by year'!$E:$E,$D364,'IEA production stats by year'!$B:$B,$B364)</f>
        <v>0</v>
      </c>
      <c r="U364" s="45">
        <f>SUMIFS('IEA production stats by year'!AD:AD,'IEA production stats by year'!$E:$E,$D364,'IEA production stats by year'!$B:$B,$B364)</f>
        <v>0</v>
      </c>
      <c r="V364" s="45">
        <f>SUMIFS('IEA production stats by year'!AE:AE,'IEA production stats by year'!$E:$E,$D364,'IEA production stats by year'!$B:$B,$B364)</f>
        <v>0</v>
      </c>
      <c r="W364" s="45">
        <f>SUMIFS('IEA production stats by year'!AF:AF,'IEA production stats by year'!$E:$E,$D364,'IEA production stats by year'!$B:$B,$B364)</f>
        <v>0</v>
      </c>
      <c r="X364" s="45">
        <f>SUMIFS('IEA production stats by year'!AG:AG,'IEA production stats by year'!$E:$E,$D364,'IEA production stats by year'!$B:$B,$B364)</f>
        <v>0</v>
      </c>
      <c r="Y364" s="45">
        <f>SUMIFS('IEA production stats by year'!AH:AH,'IEA production stats by year'!$E:$E,$D364,'IEA production stats by year'!$B:$B,$B364)</f>
        <v>0</v>
      </c>
      <c r="Z364" s="45">
        <f>SUMIFS('IEA production stats by year'!AI:AI,'IEA production stats by year'!$E:$E,$D364,'IEA production stats by year'!$B:$B,$B364)</f>
        <v>0</v>
      </c>
      <c r="AA364" s="45">
        <f>SUMIFS('IEA production stats by year'!AJ:AJ,'IEA production stats by year'!$E:$E,$D364,'IEA production stats by year'!$B:$B,$B364)</f>
        <v>0</v>
      </c>
      <c r="AB364" s="45">
        <f>SUMIFS('IEA production stats by year'!AK:AK,'IEA production stats by year'!$E:$E,$D364,'IEA production stats by year'!$B:$B,$B364)</f>
        <v>0</v>
      </c>
      <c r="AC364" s="45">
        <f>SUMIFS('IEA production stats by year'!AL:AL,'IEA production stats by year'!$E:$E,$D364,'IEA production stats by year'!$B:$B,$B364)</f>
        <v>0</v>
      </c>
      <c r="AD364" s="45"/>
      <c r="AE364" s="45"/>
      <c r="AF364" s="45"/>
      <c r="AG364" s="45"/>
      <c r="AH364" s="45"/>
      <c r="AI364" s="45"/>
      <c r="AJ364" s="45"/>
      <c r="AK364" s="45"/>
      <c r="AL364" s="45"/>
      <c r="AM364" s="45"/>
      <c r="AN364" s="45"/>
      <c r="AO364" s="45"/>
      <c r="AP364" s="45"/>
      <c r="AQ364" s="45"/>
      <c r="AR364" s="45"/>
      <c r="AS364" s="45"/>
      <c r="AT364" s="45"/>
      <c r="AU364" s="45"/>
      <c r="AV364" s="45"/>
      <c r="AW364" s="45"/>
      <c r="AX364" s="45"/>
      <c r="AY364" s="45"/>
      <c r="AZ364" s="45"/>
      <c r="BA364" s="45"/>
      <c r="BB364" s="45"/>
      <c r="BC364" s="45"/>
      <c r="BD364" s="45"/>
      <c r="BE364" s="45"/>
      <c r="BF364" s="45"/>
      <c r="BG364" s="45"/>
      <c r="BH364" s="45"/>
      <c r="BI364" s="45"/>
      <c r="BJ364" s="45"/>
      <c r="BK364" s="45"/>
      <c r="BL364" s="45"/>
      <c r="BM364" s="45"/>
      <c r="BN364" s="45"/>
      <c r="BO364" s="45"/>
      <c r="BP364" s="45"/>
      <c r="BQ364" s="45"/>
      <c r="BR364" s="45"/>
      <c r="BS364" s="45"/>
      <c r="BT364" s="45"/>
      <c r="BU364" s="45"/>
      <c r="BV364" s="45"/>
      <c r="BW364" s="45"/>
      <c r="BX364" s="45"/>
      <c r="BY364" s="45"/>
      <c r="BZ364" s="45"/>
      <c r="CA364" s="45"/>
      <c r="CB364" s="45"/>
      <c r="CC364" s="45"/>
      <c r="CD364" s="45"/>
      <c r="CE364" s="45"/>
      <c r="CF364" s="45"/>
      <c r="CG364" s="45"/>
      <c r="CH364" s="45"/>
      <c r="CI364" s="45"/>
      <c r="CJ364" s="45"/>
      <c r="CK364" s="45"/>
      <c r="CL364" s="45"/>
      <c r="CM364" s="45"/>
      <c r="CN364" s="45"/>
      <c r="CO364" s="45"/>
      <c r="CP364" s="45"/>
      <c r="CQ364" s="45"/>
    </row>
    <row r="365" spans="1:95" hidden="1" x14ac:dyDescent="0.25">
      <c r="A365" s="5" t="str">
        <f>B365&amp;D365</f>
        <v>GHAOBIOLIQ</v>
      </c>
      <c r="B365" t="s">
        <v>173</v>
      </c>
      <c r="C365" t="str">
        <f>VLOOKUP($B365,'Lookup codes'!$A:$C,2,FALSE)</f>
        <v>Ghana</v>
      </c>
      <c r="D365" t="s">
        <v>632</v>
      </c>
      <c r="E365" t="str">
        <f>VLOOKUP(D365,'Lookup codes'!R:S,2,FALSE)</f>
        <v>Other Liquid Biofuels</v>
      </c>
      <c r="F365" t="s">
        <v>794</v>
      </c>
      <c r="G365" t="s">
        <v>528</v>
      </c>
      <c r="H365" s="45">
        <f>SUMIFS('IEA production stats by year'!Q:Q,'IEA production stats by year'!$E:$E,$D365,'IEA production stats by year'!$B:$B,$B365)</f>
        <v>0</v>
      </c>
      <c r="I365" s="45">
        <f>SUMIFS('IEA production stats by year'!R:R,'IEA production stats by year'!$E:$E,$D365,'IEA production stats by year'!$B:$B,$B365)</f>
        <v>0</v>
      </c>
      <c r="J365" s="45">
        <f>SUMIFS('IEA production stats by year'!S:S,'IEA production stats by year'!$E:$E,$D365,'IEA production stats by year'!$B:$B,$B365)</f>
        <v>0</v>
      </c>
      <c r="K365" s="45">
        <f>SUMIFS('IEA production stats by year'!T:T,'IEA production stats by year'!$E:$E,$D365,'IEA production stats by year'!$B:$B,$B365)</f>
        <v>0</v>
      </c>
      <c r="L365" s="45">
        <f>SUMIFS('IEA production stats by year'!U:U,'IEA production stats by year'!$E:$E,$D365,'IEA production stats by year'!$B:$B,$B365)</f>
        <v>0</v>
      </c>
      <c r="M365" s="45">
        <f>SUMIFS('IEA production stats by year'!V:V,'IEA production stats by year'!$E:$E,$D365,'IEA production stats by year'!$B:$B,$B365)</f>
        <v>0</v>
      </c>
      <c r="N365" s="45">
        <f>SUMIFS('IEA production stats by year'!W:W,'IEA production stats by year'!$E:$E,$D365,'IEA production stats by year'!$B:$B,$B365)</f>
        <v>0</v>
      </c>
      <c r="O365" s="45">
        <f>SUMIFS('IEA production stats by year'!X:X,'IEA production stats by year'!$E:$E,$D365,'IEA production stats by year'!$B:$B,$B365)</f>
        <v>0</v>
      </c>
      <c r="P365" s="45">
        <f>SUMIFS('IEA production stats by year'!Y:Y,'IEA production stats by year'!$E:$E,$D365,'IEA production stats by year'!$B:$B,$B365)</f>
        <v>0</v>
      </c>
      <c r="Q365" s="45">
        <f>SUMIFS('IEA production stats by year'!Z:Z,'IEA production stats by year'!$E:$E,$D365,'IEA production stats by year'!$B:$B,$B365)</f>
        <v>0</v>
      </c>
      <c r="R365" s="45">
        <f>SUMIFS('IEA production stats by year'!AA:AA,'IEA production stats by year'!$E:$E,$D365,'IEA production stats by year'!$B:$B,$B365)</f>
        <v>0</v>
      </c>
      <c r="S365" s="45">
        <f>SUMIFS('IEA production stats by year'!AB:AB,'IEA production stats by year'!$E:$E,$D365,'IEA production stats by year'!$B:$B,$B365)</f>
        <v>0</v>
      </c>
      <c r="T365" s="45">
        <f>SUMIFS('IEA production stats by year'!AC:AC,'IEA production stats by year'!$E:$E,$D365,'IEA production stats by year'!$B:$B,$B365)</f>
        <v>0</v>
      </c>
      <c r="U365" s="45">
        <f>SUMIFS('IEA production stats by year'!AD:AD,'IEA production stats by year'!$E:$E,$D365,'IEA production stats by year'!$B:$B,$B365)</f>
        <v>0</v>
      </c>
      <c r="V365" s="45">
        <f>SUMIFS('IEA production stats by year'!AE:AE,'IEA production stats by year'!$E:$E,$D365,'IEA production stats by year'!$B:$B,$B365)</f>
        <v>0</v>
      </c>
      <c r="W365" s="45">
        <f>SUMIFS('IEA production stats by year'!AF:AF,'IEA production stats by year'!$E:$E,$D365,'IEA production stats by year'!$B:$B,$B365)</f>
        <v>0</v>
      </c>
      <c r="X365" s="45">
        <f>SUMIFS('IEA production stats by year'!AG:AG,'IEA production stats by year'!$E:$E,$D365,'IEA production stats by year'!$B:$B,$B365)</f>
        <v>0</v>
      </c>
      <c r="Y365" s="45">
        <f>SUMIFS('IEA production stats by year'!AH:AH,'IEA production stats by year'!$E:$E,$D365,'IEA production stats by year'!$B:$B,$B365)</f>
        <v>0</v>
      </c>
      <c r="Z365" s="45">
        <f>SUMIFS('IEA production stats by year'!AI:AI,'IEA production stats by year'!$E:$E,$D365,'IEA production stats by year'!$B:$B,$B365)</f>
        <v>0</v>
      </c>
      <c r="AA365" s="45">
        <f>SUMIFS('IEA production stats by year'!AJ:AJ,'IEA production stats by year'!$E:$E,$D365,'IEA production stats by year'!$B:$B,$B365)</f>
        <v>0</v>
      </c>
      <c r="AB365" s="45">
        <f>SUMIFS('IEA production stats by year'!AK:AK,'IEA production stats by year'!$E:$E,$D365,'IEA production stats by year'!$B:$B,$B365)</f>
        <v>0</v>
      </c>
      <c r="AC365" s="45">
        <f>SUMIFS('IEA production stats by year'!AL:AL,'IEA production stats by year'!$E:$E,$D365,'IEA production stats by year'!$B:$B,$B365)</f>
        <v>0</v>
      </c>
      <c r="AD365" s="45"/>
      <c r="AE365" s="45"/>
      <c r="AF365" s="45"/>
      <c r="AG365" s="45"/>
      <c r="AH365" s="45"/>
      <c r="AI365" s="45"/>
      <c r="AJ365" s="45"/>
      <c r="AK365" s="45"/>
      <c r="AL365" s="45"/>
      <c r="AM365" s="45"/>
      <c r="AN365" s="45"/>
      <c r="AO365" s="45"/>
      <c r="AP365" s="45"/>
      <c r="AQ365" s="45"/>
      <c r="AR365" s="45"/>
      <c r="AS365" s="45"/>
      <c r="AT365" s="45"/>
      <c r="AU365" s="45"/>
      <c r="AV365" s="45"/>
      <c r="AW365" s="45"/>
      <c r="AX365" s="45"/>
      <c r="AY365" s="45"/>
      <c r="AZ365" s="45"/>
      <c r="BA365" s="45"/>
      <c r="BB365" s="45"/>
      <c r="BC365" s="45"/>
      <c r="BD365" s="45"/>
      <c r="BE365" s="45"/>
      <c r="BF365" s="45"/>
      <c r="BG365" s="45"/>
      <c r="BH365" s="45"/>
      <c r="BI365" s="45"/>
      <c r="BJ365" s="45"/>
      <c r="BK365" s="45"/>
      <c r="BL365" s="45"/>
      <c r="BM365" s="45"/>
      <c r="BN365" s="45"/>
      <c r="BO365" s="45"/>
      <c r="BP365" s="45"/>
      <c r="BQ365" s="45"/>
      <c r="BR365" s="45"/>
      <c r="BS365" s="45"/>
      <c r="BT365" s="45"/>
      <c r="BU365" s="45"/>
      <c r="BV365" s="45"/>
      <c r="BW365" s="45"/>
      <c r="BX365" s="45"/>
      <c r="BY365" s="45"/>
      <c r="BZ365" s="45"/>
      <c r="CA365" s="45"/>
      <c r="CB365" s="45"/>
      <c r="CC365" s="45"/>
      <c r="CD365" s="45"/>
      <c r="CE365" s="45"/>
      <c r="CF365" s="45"/>
      <c r="CG365" s="45"/>
      <c r="CH365" s="45"/>
      <c r="CI365" s="45"/>
      <c r="CJ365" s="45"/>
      <c r="CK365" s="45"/>
      <c r="CL365" s="45"/>
      <c r="CM365" s="45"/>
      <c r="CN365" s="45"/>
      <c r="CO365" s="45"/>
      <c r="CP365" s="45"/>
      <c r="CQ365" s="45"/>
    </row>
    <row r="366" spans="1:95" hidden="1" x14ac:dyDescent="0.25">
      <c r="A366" s="5" t="str">
        <f>B366&amp;D366</f>
        <v>GHAPRIMSBIO</v>
      </c>
      <c r="B366" t="s">
        <v>173</v>
      </c>
      <c r="C366" t="str">
        <f>VLOOKUP($B366,'Lookup codes'!$A:$C,2,FALSE)</f>
        <v>Ghana</v>
      </c>
      <c r="D366" t="s">
        <v>634</v>
      </c>
      <c r="E366" t="str">
        <f>VLOOKUP(D366,'Lookup codes'!R:S,2,FALSE)</f>
        <v>Solid Biofuel excluding charcoal</v>
      </c>
      <c r="F366" t="s">
        <v>794</v>
      </c>
      <c r="G366" t="s">
        <v>528</v>
      </c>
      <c r="H366" s="45">
        <f>SUMIFS('IEA production stats by year'!Q:Q,'IEA production stats by year'!$E:$E,$D366,'IEA production stats by year'!$B:$B,$B366)</f>
        <v>162908.9993</v>
      </c>
      <c r="I366" s="45">
        <f>SUMIFS('IEA production stats by year'!R:R,'IEA production stats by year'!$E:$E,$D366,'IEA production stats by year'!$B:$B,$B366)</f>
        <v>155120.99859999999</v>
      </c>
      <c r="J366" s="45">
        <f>SUMIFS('IEA production stats by year'!S:S,'IEA production stats by year'!$E:$E,$D366,'IEA production stats by year'!$B:$B,$B366)</f>
        <v>148254.99830000001</v>
      </c>
      <c r="K366" s="45">
        <f>SUMIFS('IEA production stats by year'!T:T,'IEA production stats by year'!$E:$E,$D366,'IEA production stats by year'!$B:$B,$B366)</f>
        <v>142266.9993</v>
      </c>
      <c r="L366" s="45">
        <f>SUMIFS('IEA production stats by year'!U:U,'IEA production stats by year'!$E:$E,$D366,'IEA production stats by year'!$B:$B,$B366)</f>
        <v>137202.0012</v>
      </c>
      <c r="M366" s="45">
        <f>SUMIFS('IEA production stats by year'!V:V,'IEA production stats by year'!$E:$E,$D366,'IEA production stats by year'!$B:$B,$B366)</f>
        <v>133056.00159999999</v>
      </c>
      <c r="N366" s="45">
        <f>SUMIFS('IEA production stats by year'!W:W,'IEA production stats by year'!$E:$E,$D366,'IEA production stats by year'!$B:$B,$B366)</f>
        <v>129874.0001</v>
      </c>
      <c r="O366" s="45">
        <f>SUMIFS('IEA production stats by year'!X:X,'IEA production stats by year'!$E:$E,$D366,'IEA production stats by year'!$B:$B,$B366)</f>
        <v>128450.99890000001</v>
      </c>
      <c r="P366" s="45">
        <f>SUMIFS('IEA production stats by year'!Y:Y,'IEA production stats by year'!$E:$E,$D366,'IEA production stats by year'!$B:$B,$B366)</f>
        <v>128539.0012</v>
      </c>
      <c r="Q366" s="45">
        <f>SUMIFS('IEA production stats by year'!Z:Z,'IEA production stats by year'!$E:$E,$D366,'IEA production stats by year'!$B:$B,$B366)</f>
        <v>130908.99800000001</v>
      </c>
      <c r="R366" s="45">
        <f>SUMIFS('IEA production stats by year'!AA:AA,'IEA production stats by year'!$E:$E,$D366,'IEA production stats by year'!$B:$B,$B366)</f>
        <v>134283.0019</v>
      </c>
      <c r="S366" s="45">
        <f>SUMIFS('IEA production stats by year'!AB:AB,'IEA production stats by year'!$E:$E,$D366,'IEA production stats by year'!$B:$B,$B366)</f>
        <v>141141.0013</v>
      </c>
      <c r="T366" s="45">
        <f>SUMIFS('IEA production stats by year'!AC:AC,'IEA production stats by year'!$E:$E,$D366,'IEA production stats by year'!$B:$B,$B366)</f>
        <v>142719.99849999999</v>
      </c>
      <c r="U366" s="45">
        <f>SUMIFS('IEA production stats by year'!AD:AD,'IEA production stats by year'!$E:$E,$D366,'IEA production stats by year'!$B:$B,$B366)</f>
        <v>148806.99859999999</v>
      </c>
      <c r="V366" s="45">
        <f>SUMIFS('IEA production stats by year'!AE:AE,'IEA production stats by year'!$E:$E,$D366,'IEA production stats by year'!$B:$B,$B366)</f>
        <v>151939.0013</v>
      </c>
      <c r="W366" s="45">
        <f>SUMIFS('IEA production stats by year'!AF:AF,'IEA production stats by year'!$E:$E,$D366,'IEA production stats by year'!$B:$B,$B366)</f>
        <v>151478.00109999999</v>
      </c>
      <c r="X366" s="45">
        <f>SUMIFS('IEA production stats by year'!AG:AG,'IEA production stats by year'!$E:$E,$D366,'IEA production stats by year'!$B:$B,$B366)</f>
        <v>150824.99849999999</v>
      </c>
      <c r="Y366" s="45">
        <f>SUMIFS('IEA production stats by year'!AH:AH,'IEA production stats by year'!$E:$E,$D366,'IEA production stats by year'!$B:$B,$B366)</f>
        <v>163423.36439999999</v>
      </c>
      <c r="Z366" s="45">
        <f>SUMIFS('IEA production stats by year'!AI:AI,'IEA production stats by year'!$E:$E,$D366,'IEA production stats by year'!$B:$B,$B366)</f>
        <v>175519.02960000001</v>
      </c>
      <c r="AA366" s="45">
        <f>SUMIFS('IEA production stats by year'!AJ:AJ,'IEA production stats by year'!$E:$E,$D366,'IEA production stats by year'!$B:$B,$B366)</f>
        <v>176620.158</v>
      </c>
      <c r="AB366" s="45">
        <f>SUMIFS('IEA production stats by year'!AK:AK,'IEA production stats by year'!$E:$E,$D366,'IEA production stats by year'!$B:$B,$B366)</f>
        <v>178943.83199999999</v>
      </c>
      <c r="AC366" s="45">
        <f>SUMIFS('IEA production stats by year'!AL:AL,'IEA production stats by year'!$E:$E,$D366,'IEA production stats by year'!$B:$B,$B366)</f>
        <v>0</v>
      </c>
      <c r="AD366" s="45"/>
      <c r="AE366" s="45"/>
      <c r="AF366" s="45"/>
      <c r="AG366" s="45"/>
      <c r="AH366" s="45"/>
      <c r="AI366" s="45"/>
      <c r="AJ366" s="45"/>
      <c r="AK366" s="45"/>
      <c r="AL366" s="45"/>
      <c r="AM366" s="45"/>
      <c r="AN366" s="45"/>
      <c r="AO366" s="45"/>
      <c r="AP366" s="45"/>
      <c r="AQ366" s="45"/>
      <c r="AR366" s="45"/>
      <c r="AS366" s="45"/>
      <c r="AT366" s="45"/>
      <c r="AU366" s="45"/>
      <c r="AV366" s="45"/>
      <c r="AW366" s="45"/>
      <c r="AX366" s="45"/>
      <c r="AY366" s="45"/>
      <c r="AZ366" s="45"/>
      <c r="BA366" s="45"/>
      <c r="BB366" s="45"/>
      <c r="BC366" s="45"/>
      <c r="BD366" s="45"/>
      <c r="BE366" s="45"/>
      <c r="BF366" s="45"/>
      <c r="BG366" s="45"/>
      <c r="BH366" s="45"/>
      <c r="BI366" s="45"/>
      <c r="BJ366" s="45"/>
      <c r="BK366" s="45"/>
      <c r="BL366" s="45"/>
      <c r="BM366" s="45"/>
      <c r="BN366" s="45"/>
      <c r="BO366" s="45"/>
      <c r="BP366" s="45"/>
      <c r="BQ366" s="45"/>
      <c r="BR366" s="45"/>
      <c r="BS366" s="45"/>
      <c r="BT366" s="45"/>
      <c r="BU366" s="45"/>
      <c r="BV366" s="45"/>
      <c r="BW366" s="45"/>
      <c r="BX366" s="45"/>
      <c r="BY366" s="45"/>
      <c r="BZ366" s="45"/>
      <c r="CA366" s="45"/>
      <c r="CB366" s="45"/>
      <c r="CC366" s="45"/>
      <c r="CD366" s="45"/>
      <c r="CE366" s="45"/>
      <c r="CF366" s="45"/>
      <c r="CG366" s="45"/>
      <c r="CH366" s="45"/>
      <c r="CI366" s="45"/>
      <c r="CJ366" s="45"/>
      <c r="CK366" s="45"/>
      <c r="CL366" s="45"/>
      <c r="CM366" s="45"/>
      <c r="CN366" s="45"/>
      <c r="CO366" s="45"/>
      <c r="CP366" s="45"/>
      <c r="CQ366" s="45"/>
    </row>
    <row r="367" spans="1:95" hidden="1" x14ac:dyDescent="0.25">
      <c r="A367" s="5" t="str">
        <f>B367&amp;D367</f>
        <v>GHABIOGASES</v>
      </c>
      <c r="B367" t="s">
        <v>173</v>
      </c>
      <c r="C367" t="str">
        <f>VLOOKUP($B367,'Lookup codes'!$A:$C,2,FALSE)</f>
        <v>Ghana</v>
      </c>
      <c r="D367" t="s">
        <v>636</v>
      </c>
      <c r="E367" t="str">
        <f>VLOOKUP(D367,'Lookup codes'!R:S,2,FALSE)</f>
        <v>Biogases</v>
      </c>
      <c r="F367" t="s">
        <v>794</v>
      </c>
      <c r="G367" t="s">
        <v>528</v>
      </c>
      <c r="H367" s="45">
        <f>SUMIFS('IEA production stats by year'!Q:Q,'IEA production stats by year'!$E:$E,$D367,'IEA production stats by year'!$B:$B,$B367)</f>
        <v>0</v>
      </c>
      <c r="I367" s="45">
        <f>SUMIFS('IEA production stats by year'!R:R,'IEA production stats by year'!$E:$E,$D367,'IEA production stats by year'!$B:$B,$B367)</f>
        <v>0</v>
      </c>
      <c r="J367" s="45">
        <f>SUMIFS('IEA production stats by year'!S:S,'IEA production stats by year'!$E:$E,$D367,'IEA production stats by year'!$B:$B,$B367)</f>
        <v>0</v>
      </c>
      <c r="K367" s="45">
        <f>SUMIFS('IEA production stats by year'!T:T,'IEA production stats by year'!$E:$E,$D367,'IEA production stats by year'!$B:$B,$B367)</f>
        <v>0</v>
      </c>
      <c r="L367" s="45">
        <f>SUMIFS('IEA production stats by year'!U:U,'IEA production stats by year'!$E:$E,$D367,'IEA production stats by year'!$B:$B,$B367)</f>
        <v>0</v>
      </c>
      <c r="M367" s="45">
        <f>SUMIFS('IEA production stats by year'!V:V,'IEA production stats by year'!$E:$E,$D367,'IEA production stats by year'!$B:$B,$B367)</f>
        <v>0</v>
      </c>
      <c r="N367" s="45">
        <f>SUMIFS('IEA production stats by year'!W:W,'IEA production stats by year'!$E:$E,$D367,'IEA production stats by year'!$B:$B,$B367)</f>
        <v>0</v>
      </c>
      <c r="O367" s="45">
        <f>SUMIFS('IEA production stats by year'!X:X,'IEA production stats by year'!$E:$E,$D367,'IEA production stats by year'!$B:$B,$B367)</f>
        <v>0</v>
      </c>
      <c r="P367" s="45">
        <f>SUMIFS('IEA production stats by year'!Y:Y,'IEA production stats by year'!$E:$E,$D367,'IEA production stats by year'!$B:$B,$B367)</f>
        <v>0</v>
      </c>
      <c r="Q367" s="45">
        <f>SUMIFS('IEA production stats by year'!Z:Z,'IEA production stats by year'!$E:$E,$D367,'IEA production stats by year'!$B:$B,$B367)</f>
        <v>0</v>
      </c>
      <c r="R367" s="45">
        <f>SUMIFS('IEA production stats by year'!AA:AA,'IEA production stats by year'!$E:$E,$D367,'IEA production stats by year'!$B:$B,$B367)</f>
        <v>0</v>
      </c>
      <c r="S367" s="45">
        <f>SUMIFS('IEA production stats by year'!AB:AB,'IEA production stats by year'!$E:$E,$D367,'IEA production stats by year'!$B:$B,$B367)</f>
        <v>0</v>
      </c>
      <c r="T367" s="45">
        <f>SUMIFS('IEA production stats by year'!AC:AC,'IEA production stats by year'!$E:$E,$D367,'IEA production stats by year'!$B:$B,$B367)</f>
        <v>0</v>
      </c>
      <c r="U367" s="45">
        <f>SUMIFS('IEA production stats by year'!AD:AD,'IEA production stats by year'!$E:$E,$D367,'IEA production stats by year'!$B:$B,$B367)</f>
        <v>0</v>
      </c>
      <c r="V367" s="45">
        <f>SUMIFS('IEA production stats by year'!AE:AE,'IEA production stats by year'!$E:$E,$D367,'IEA production stats by year'!$B:$B,$B367)</f>
        <v>0</v>
      </c>
      <c r="W367" s="45">
        <f>SUMIFS('IEA production stats by year'!AF:AF,'IEA production stats by year'!$E:$E,$D367,'IEA production stats by year'!$B:$B,$B367)</f>
        <v>0</v>
      </c>
      <c r="X367" s="45">
        <f>SUMIFS('IEA production stats by year'!AG:AG,'IEA production stats by year'!$E:$E,$D367,'IEA production stats by year'!$B:$B,$B367)</f>
        <v>0</v>
      </c>
      <c r="Y367" s="45">
        <f>SUMIFS('IEA production stats by year'!AH:AH,'IEA production stats by year'!$E:$E,$D367,'IEA production stats by year'!$B:$B,$B367)</f>
        <v>0.95879999999999999</v>
      </c>
      <c r="Z367" s="45">
        <f>SUMIFS('IEA production stats by year'!AI:AI,'IEA production stats by year'!$E:$E,$D367,'IEA production stats by year'!$B:$B,$B367)</f>
        <v>3.8393000000000002</v>
      </c>
      <c r="AA367" s="45">
        <f>SUMIFS('IEA production stats by year'!AJ:AJ,'IEA production stats by year'!$E:$E,$D367,'IEA production stats by year'!$B:$B,$B367)</f>
        <v>3.6006</v>
      </c>
      <c r="AB367" s="45">
        <f>SUMIFS('IEA production stats by year'!AK:AK,'IEA production stats by year'!$E:$E,$D367,'IEA production stats by year'!$B:$B,$B367)</f>
        <v>3.6006</v>
      </c>
      <c r="AC367" s="45">
        <f>SUMIFS('IEA production stats by year'!AL:AL,'IEA production stats by year'!$E:$E,$D367,'IEA production stats by year'!$B:$B,$B367)</f>
        <v>0</v>
      </c>
      <c r="AD367" s="45"/>
      <c r="AE367" s="45"/>
      <c r="AF367" s="45"/>
      <c r="AG367" s="45"/>
      <c r="AH367" s="45"/>
      <c r="AI367" s="45"/>
      <c r="AJ367" s="45"/>
      <c r="AK367" s="45"/>
      <c r="AL367" s="45"/>
      <c r="AM367" s="45"/>
      <c r="AN367" s="45"/>
      <c r="AO367" s="45"/>
      <c r="AP367" s="45"/>
      <c r="AQ367" s="45"/>
      <c r="AR367" s="45"/>
      <c r="AS367" s="45"/>
      <c r="AT367" s="45"/>
      <c r="AU367" s="45"/>
      <c r="AV367" s="45"/>
      <c r="AW367" s="45"/>
      <c r="AX367" s="45"/>
      <c r="AY367" s="45"/>
      <c r="AZ367" s="45"/>
      <c r="BA367" s="45"/>
      <c r="BB367" s="45"/>
      <c r="BC367" s="45"/>
      <c r="BD367" s="45"/>
      <c r="BE367" s="45"/>
      <c r="BF367" s="45"/>
      <c r="BG367" s="45"/>
      <c r="BH367" s="45"/>
      <c r="BI367" s="45"/>
      <c r="BJ367" s="45"/>
      <c r="BK367" s="45"/>
      <c r="BL367" s="45"/>
      <c r="BM367" s="45"/>
      <c r="BN367" s="45"/>
      <c r="BO367" s="45"/>
      <c r="BP367" s="45"/>
      <c r="BQ367" s="45"/>
      <c r="BR367" s="45"/>
      <c r="BS367" s="45"/>
      <c r="BT367" s="45"/>
      <c r="BU367" s="45"/>
      <c r="BV367" s="45"/>
      <c r="BW367" s="45"/>
      <c r="BX367" s="45"/>
      <c r="BY367" s="45"/>
      <c r="BZ367" s="45"/>
      <c r="CA367" s="45"/>
      <c r="CB367" s="45"/>
      <c r="CC367" s="45"/>
      <c r="CD367" s="45"/>
      <c r="CE367" s="45"/>
      <c r="CF367" s="45"/>
      <c r="CG367" s="45"/>
      <c r="CH367" s="45"/>
      <c r="CI367" s="45"/>
      <c r="CJ367" s="45"/>
      <c r="CK367" s="45"/>
      <c r="CL367" s="45"/>
      <c r="CM367" s="45"/>
      <c r="CN367" s="45"/>
      <c r="CO367" s="45"/>
      <c r="CP367" s="45"/>
      <c r="CQ367" s="45"/>
    </row>
    <row r="368" spans="1:95" hidden="1" x14ac:dyDescent="0.25">
      <c r="A368" s="5" t="str">
        <f>B368&amp;D368</f>
        <v>GHABIOJETKERO</v>
      </c>
      <c r="B368" t="s">
        <v>173</v>
      </c>
      <c r="C368" t="str">
        <f>VLOOKUP($B368,'Lookup codes'!$A:$C,2,FALSE)</f>
        <v>Ghana</v>
      </c>
      <c r="D368" t="s">
        <v>638</v>
      </c>
      <c r="E368" t="str">
        <f>VLOOKUP(D368,'Lookup codes'!R:S,2,FALSE)</f>
        <v>Bio Jet Kerosene</v>
      </c>
      <c r="F368" t="s">
        <v>794</v>
      </c>
      <c r="G368" t="s">
        <v>528</v>
      </c>
      <c r="H368" s="45">
        <f>SUMIFS('IEA production stats by year'!Q:Q,'IEA production stats by year'!$E:$E,$D368,'IEA production stats by year'!$B:$B,$B368)</f>
        <v>0</v>
      </c>
      <c r="I368" s="45">
        <f>SUMIFS('IEA production stats by year'!R:R,'IEA production stats by year'!$E:$E,$D368,'IEA production stats by year'!$B:$B,$B368)</f>
        <v>0</v>
      </c>
      <c r="J368" s="45">
        <f>SUMIFS('IEA production stats by year'!S:S,'IEA production stats by year'!$E:$E,$D368,'IEA production stats by year'!$B:$B,$B368)</f>
        <v>0</v>
      </c>
      <c r="K368" s="45">
        <f>SUMIFS('IEA production stats by year'!T:T,'IEA production stats by year'!$E:$E,$D368,'IEA production stats by year'!$B:$B,$B368)</f>
        <v>0</v>
      </c>
      <c r="L368" s="45">
        <f>SUMIFS('IEA production stats by year'!U:U,'IEA production stats by year'!$E:$E,$D368,'IEA production stats by year'!$B:$B,$B368)</f>
        <v>0</v>
      </c>
      <c r="M368" s="45">
        <f>SUMIFS('IEA production stats by year'!V:V,'IEA production stats by year'!$E:$E,$D368,'IEA production stats by year'!$B:$B,$B368)</f>
        <v>0</v>
      </c>
      <c r="N368" s="45">
        <f>SUMIFS('IEA production stats by year'!W:W,'IEA production stats by year'!$E:$E,$D368,'IEA production stats by year'!$B:$B,$B368)</f>
        <v>0</v>
      </c>
      <c r="O368" s="45">
        <f>SUMIFS('IEA production stats by year'!X:X,'IEA production stats by year'!$E:$E,$D368,'IEA production stats by year'!$B:$B,$B368)</f>
        <v>0</v>
      </c>
      <c r="P368" s="45">
        <f>SUMIFS('IEA production stats by year'!Y:Y,'IEA production stats by year'!$E:$E,$D368,'IEA production stats by year'!$B:$B,$B368)</f>
        <v>0</v>
      </c>
      <c r="Q368" s="45">
        <f>SUMIFS('IEA production stats by year'!Z:Z,'IEA production stats by year'!$E:$E,$D368,'IEA production stats by year'!$B:$B,$B368)</f>
        <v>0</v>
      </c>
      <c r="R368" s="45">
        <f>SUMIFS('IEA production stats by year'!AA:AA,'IEA production stats by year'!$E:$E,$D368,'IEA production stats by year'!$B:$B,$B368)</f>
        <v>0</v>
      </c>
      <c r="S368" s="45">
        <f>SUMIFS('IEA production stats by year'!AB:AB,'IEA production stats by year'!$E:$E,$D368,'IEA production stats by year'!$B:$B,$B368)</f>
        <v>0</v>
      </c>
      <c r="T368" s="45">
        <f>SUMIFS('IEA production stats by year'!AC:AC,'IEA production stats by year'!$E:$E,$D368,'IEA production stats by year'!$B:$B,$B368)</f>
        <v>0</v>
      </c>
      <c r="U368" s="45">
        <f>SUMIFS('IEA production stats by year'!AD:AD,'IEA production stats by year'!$E:$E,$D368,'IEA production stats by year'!$B:$B,$B368)</f>
        <v>0</v>
      </c>
      <c r="V368" s="45">
        <f>SUMIFS('IEA production stats by year'!AE:AE,'IEA production stats by year'!$E:$E,$D368,'IEA production stats by year'!$B:$B,$B368)</f>
        <v>0</v>
      </c>
      <c r="W368" s="45">
        <f>SUMIFS('IEA production stats by year'!AF:AF,'IEA production stats by year'!$E:$E,$D368,'IEA production stats by year'!$B:$B,$B368)</f>
        <v>0</v>
      </c>
      <c r="X368" s="45">
        <f>SUMIFS('IEA production stats by year'!AG:AG,'IEA production stats by year'!$E:$E,$D368,'IEA production stats by year'!$B:$B,$B368)</f>
        <v>0</v>
      </c>
      <c r="Y368" s="45">
        <f>SUMIFS('IEA production stats by year'!AH:AH,'IEA production stats by year'!$E:$E,$D368,'IEA production stats by year'!$B:$B,$B368)</f>
        <v>0</v>
      </c>
      <c r="Z368" s="45">
        <f>SUMIFS('IEA production stats by year'!AI:AI,'IEA production stats by year'!$E:$E,$D368,'IEA production stats by year'!$B:$B,$B368)</f>
        <v>0</v>
      </c>
      <c r="AA368" s="45">
        <f>SUMIFS('IEA production stats by year'!AJ:AJ,'IEA production stats by year'!$E:$E,$D368,'IEA production stats by year'!$B:$B,$B368)</f>
        <v>0</v>
      </c>
      <c r="AB368" s="45">
        <f>SUMIFS('IEA production stats by year'!AK:AK,'IEA production stats by year'!$E:$E,$D368,'IEA production stats by year'!$B:$B,$B368)</f>
        <v>0</v>
      </c>
      <c r="AC368" s="45">
        <f>SUMIFS('IEA production stats by year'!AL:AL,'IEA production stats by year'!$E:$E,$D368,'IEA production stats by year'!$B:$B,$B368)</f>
        <v>0</v>
      </c>
      <c r="AD368" s="45"/>
      <c r="AE368" s="45"/>
      <c r="AF368" s="45"/>
      <c r="AG368" s="45"/>
      <c r="AH368" s="45"/>
      <c r="AI368" s="45"/>
      <c r="AJ368" s="45"/>
      <c r="AK368" s="45"/>
      <c r="AL368" s="45"/>
      <c r="AM368" s="45"/>
      <c r="AN368" s="45"/>
      <c r="AO368" s="45"/>
      <c r="AP368" s="45"/>
      <c r="AQ368" s="45"/>
      <c r="AR368" s="45"/>
      <c r="AS368" s="45"/>
      <c r="AT368" s="45"/>
      <c r="AU368" s="45"/>
      <c r="AV368" s="45"/>
      <c r="AW368" s="45"/>
      <c r="AX368" s="45"/>
      <c r="AY368" s="45"/>
      <c r="AZ368" s="45"/>
      <c r="BA368" s="45"/>
      <c r="BB368" s="45"/>
      <c r="BC368" s="45"/>
      <c r="BD368" s="45"/>
      <c r="BE368" s="45"/>
      <c r="BF368" s="45"/>
      <c r="BG368" s="45"/>
      <c r="BH368" s="45"/>
      <c r="BI368" s="45"/>
      <c r="BJ368" s="45"/>
      <c r="BK368" s="45"/>
      <c r="BL368" s="45"/>
      <c r="BM368" s="45"/>
      <c r="BN368" s="45"/>
      <c r="BO368" s="45"/>
      <c r="BP368" s="45"/>
      <c r="BQ368" s="45"/>
      <c r="BR368" s="45"/>
      <c r="BS368" s="45"/>
      <c r="BT368" s="45"/>
      <c r="BU368" s="45"/>
      <c r="BV368" s="45"/>
      <c r="BW368" s="45"/>
      <c r="BX368" s="45"/>
      <c r="BY368" s="45"/>
      <c r="BZ368" s="45"/>
      <c r="CA368" s="45"/>
      <c r="CB368" s="45"/>
      <c r="CC368" s="45"/>
      <c r="CD368" s="45"/>
      <c r="CE368" s="45"/>
      <c r="CF368" s="45"/>
      <c r="CG368" s="45"/>
      <c r="CH368" s="45"/>
      <c r="CI368" s="45"/>
      <c r="CJ368" s="45"/>
      <c r="CK368" s="45"/>
      <c r="CL368" s="45"/>
      <c r="CM368" s="45"/>
      <c r="CN368" s="45"/>
      <c r="CO368" s="45"/>
      <c r="CP368" s="45"/>
      <c r="CQ368" s="45"/>
    </row>
    <row r="369" spans="1:95" hidden="1" x14ac:dyDescent="0.25">
      <c r="A369" s="5" t="str">
        <f>B369&amp;D369</f>
        <v>GHAMRENEW</v>
      </c>
      <c r="B369" t="s">
        <v>173</v>
      </c>
      <c r="C369" t="str">
        <f>VLOOKUP($B369,'Lookup codes'!$A:$C,2,FALSE)</f>
        <v>Ghana</v>
      </c>
      <c r="D369" t="s">
        <v>640</v>
      </c>
      <c r="E369" t="str">
        <f>VLOOKUP(D369,'Lookup codes'!R:S,2,FALSE)</f>
        <v>Total of Renewable Energy Sources</v>
      </c>
      <c r="F369" t="s">
        <v>794</v>
      </c>
      <c r="G369" t="s">
        <v>528</v>
      </c>
      <c r="H369" s="45">
        <f>SUMIFS('IEA production stats by year'!Q:Q,'IEA production stats by year'!$E:$E,$D369,'IEA production stats by year'!$B:$B,$B369)</f>
        <v>186701.3988</v>
      </c>
      <c r="I369" s="45">
        <f>SUMIFS('IEA production stats by year'!R:R,'IEA production stats by year'!$E:$E,$D369,'IEA production stats by year'!$B:$B,$B369)</f>
        <v>178913.3982</v>
      </c>
      <c r="J369" s="45">
        <f>SUMIFS('IEA production stats by year'!S:S,'IEA production stats by year'!$E:$E,$D369,'IEA production stats by year'!$B:$B,$B369)</f>
        <v>166384.60010000001</v>
      </c>
      <c r="K369" s="45">
        <f>SUMIFS('IEA production stats by year'!T:T,'IEA production stats by year'!$E:$E,$D369,'IEA production stats by year'!$B:$B,$B369)</f>
        <v>156256.6011</v>
      </c>
      <c r="L369" s="45">
        <f>SUMIFS('IEA production stats by year'!U:U,'IEA production stats by year'!$E:$E,$D369,'IEA production stats by year'!$B:$B,$B369)</f>
        <v>156213.60269999999</v>
      </c>
      <c r="M369" s="45">
        <f>SUMIFS('IEA production stats by year'!V:V,'IEA production stats by year'!$E:$E,$D369,'IEA production stats by year'!$B:$B,$B369)</f>
        <v>153320.4025</v>
      </c>
      <c r="N369" s="45">
        <f>SUMIFS('IEA production stats by year'!W:W,'IEA production stats by year'!$E:$E,$D369,'IEA production stats by year'!$B:$B,$B369)</f>
        <v>150102.39869999999</v>
      </c>
      <c r="O369" s="45">
        <f>SUMIFS('IEA production stats by year'!X:X,'IEA production stats by year'!$E:$E,$D369,'IEA production stats by year'!$B:$B,$B369)</f>
        <v>141868.19820000001</v>
      </c>
      <c r="P369" s="45">
        <f>SUMIFS('IEA production stats by year'!Y:Y,'IEA production stats by year'!$E:$E,$D369,'IEA production stats by year'!$B:$B,$B369)</f>
        <v>150841.00039999999</v>
      </c>
      <c r="Q369" s="45">
        <f>SUMIFS('IEA production stats by year'!Z:Z,'IEA production stats by year'!$E:$E,$D369,'IEA production stats by year'!$B:$B,$B369)</f>
        <v>155666.19949999999</v>
      </c>
      <c r="R369" s="45">
        <f>SUMIFS('IEA production stats by year'!AA:AA,'IEA production stats by year'!$E:$E,$D369,'IEA production stats by year'!$B:$B,$B369)</f>
        <v>159468.601</v>
      </c>
      <c r="S369" s="45">
        <f>SUMIFS('IEA production stats by year'!AB:AB,'IEA production stats by year'!$E:$E,$D369,'IEA production stats by year'!$B:$B,$B369)</f>
        <v>168360.60219999999</v>
      </c>
      <c r="T369" s="45">
        <f>SUMIFS('IEA production stats by year'!AC:AC,'IEA production stats by year'!$E:$E,$D369,'IEA production stats by year'!$B:$B,$B369)</f>
        <v>171775.5992</v>
      </c>
      <c r="U369" s="45">
        <f>SUMIFS('IEA production stats by year'!AD:AD,'IEA production stats by year'!$E:$E,$D369,'IEA production stats by year'!$B:$B,$B369)</f>
        <v>178456.60149999999</v>
      </c>
      <c r="V369" s="45">
        <f>SUMIFS('IEA production stats by year'!AE:AE,'IEA production stats by year'!$E:$E,$D369,'IEA production stats by year'!$B:$B,$B369)</f>
        <v>182146.6</v>
      </c>
      <c r="W369" s="45">
        <f>SUMIFS('IEA production stats by year'!AF:AF,'IEA production stats by year'!$E:$E,$D369,'IEA production stats by year'!$B:$B,$B369)</f>
        <v>172530.80160000001</v>
      </c>
      <c r="X369" s="45">
        <f>SUMIFS('IEA production stats by year'!AG:AG,'IEA production stats by year'!$E:$E,$D369,'IEA production stats by year'!$B:$B,$B369)</f>
        <v>170941.79790000001</v>
      </c>
      <c r="Y369" s="45">
        <f>SUMIFS('IEA production stats by year'!AH:AH,'IEA production stats by year'!$E:$E,$D369,'IEA production stats by year'!$B:$B,$B369)</f>
        <v>183742.7254</v>
      </c>
      <c r="Z369" s="45">
        <f>SUMIFS('IEA production stats by year'!AI:AI,'IEA production stats by year'!$E:$E,$D369,'IEA production stats by year'!$B:$B,$B369)</f>
        <v>197302.15030000001</v>
      </c>
      <c r="AA369" s="45">
        <f>SUMIFS('IEA production stats by year'!AJ:AJ,'IEA production stats by year'!$E:$E,$D369,'IEA production stats by year'!$B:$B,$B369)</f>
        <v>202913.83979999999</v>
      </c>
      <c r="AB369" s="45">
        <f>SUMIFS('IEA production stats by year'!AK:AK,'IEA production stats by year'!$E:$E,$D369,'IEA production stats by year'!$B:$B,$B369)</f>
        <v>205406.96609999999</v>
      </c>
      <c r="AC369" s="45">
        <f>SUMIFS('IEA production stats by year'!AL:AL,'IEA production stats by year'!$E:$E,$D369,'IEA production stats by year'!$B:$B,$B369)</f>
        <v>0</v>
      </c>
      <c r="AD369" s="45"/>
      <c r="AE369" s="45"/>
      <c r="AF369" s="45"/>
      <c r="AG369" s="45"/>
      <c r="AH369" s="45"/>
      <c r="AI369" s="45"/>
      <c r="AJ369" s="45"/>
      <c r="AK369" s="45"/>
      <c r="AL369" s="45"/>
      <c r="AM369" s="45"/>
      <c r="AN369" s="45"/>
      <c r="AO369" s="45"/>
      <c r="AP369" s="45"/>
      <c r="AQ369" s="45"/>
      <c r="AR369" s="45"/>
      <c r="AS369" s="45"/>
      <c r="AT369" s="45"/>
      <c r="AU369" s="45"/>
      <c r="AV369" s="45"/>
      <c r="AW369" s="45"/>
      <c r="AX369" s="45"/>
      <c r="AY369" s="45"/>
      <c r="AZ369" s="45"/>
      <c r="BA369" s="45"/>
      <c r="BB369" s="45"/>
      <c r="BC369" s="45"/>
      <c r="BD369" s="45"/>
      <c r="BE369" s="45"/>
      <c r="BF369" s="45"/>
      <c r="BG369" s="45"/>
      <c r="BH369" s="45"/>
      <c r="BI369" s="45"/>
      <c r="BJ369" s="45"/>
      <c r="BK369" s="45"/>
      <c r="BL369" s="45"/>
      <c r="BM369" s="45"/>
      <c r="BN369" s="45"/>
      <c r="BO369" s="45"/>
      <c r="BP369" s="45"/>
      <c r="BQ369" s="45"/>
      <c r="BR369" s="45"/>
      <c r="BS369" s="45"/>
      <c r="BT369" s="45"/>
      <c r="BU369" s="45"/>
      <c r="BV369" s="45"/>
      <c r="BW369" s="45"/>
      <c r="BX369" s="45"/>
      <c r="BY369" s="45"/>
      <c r="BZ369" s="45"/>
      <c r="CA369" s="45"/>
      <c r="CB369" s="45"/>
      <c r="CC369" s="45"/>
      <c r="CD369" s="45"/>
      <c r="CE369" s="45"/>
      <c r="CF369" s="45"/>
      <c r="CG369" s="45"/>
      <c r="CH369" s="45"/>
      <c r="CI369" s="45"/>
      <c r="CJ369" s="45"/>
      <c r="CK369" s="45"/>
      <c r="CL369" s="45"/>
      <c r="CM369" s="45"/>
      <c r="CN369" s="45"/>
      <c r="CO369" s="45"/>
      <c r="CP369" s="45"/>
      <c r="CQ369" s="45"/>
    </row>
    <row r="370" spans="1:95" x14ac:dyDescent="0.25">
      <c r="A370" s="5" t="str">
        <f>B370&amp;D370</f>
        <v>GHATOTAL</v>
      </c>
      <c r="B370" t="s">
        <v>173</v>
      </c>
      <c r="C370" t="str">
        <f>VLOOKUP($B370,'Lookup codes'!$A:$C,2,FALSE)</f>
        <v>Ghana</v>
      </c>
      <c r="D370" t="s">
        <v>642</v>
      </c>
      <c r="E370" t="str">
        <f>VLOOKUP(D370,'Lookup codes'!R:S,2,FALSE)</f>
        <v>Total of All Energy Sources</v>
      </c>
      <c r="F370" t="s">
        <v>794</v>
      </c>
      <c r="G370" t="s">
        <v>528</v>
      </c>
      <c r="H370" s="45">
        <f>SUMIFS('IEA production stats by year'!Q:Q,'IEA production stats by year'!$E:$E,$D370,'IEA production stats by year'!$B:$B,$B370)</f>
        <v>186701.3988</v>
      </c>
      <c r="I370" s="45">
        <f>SUMIFS('IEA production stats by year'!R:R,'IEA production stats by year'!$E:$E,$D370,'IEA production stats by year'!$B:$B,$B370)</f>
        <v>178913.3982</v>
      </c>
      <c r="J370" s="45">
        <f>SUMIFS('IEA production stats by year'!S:S,'IEA production stats by year'!$E:$E,$D370,'IEA production stats by year'!$B:$B,$B370)</f>
        <v>166768.19889999999</v>
      </c>
      <c r="K370" s="45">
        <f>SUMIFS('IEA production stats by year'!T:T,'IEA production stats by year'!$E:$E,$D370,'IEA production stats by year'!$B:$B,$B370)</f>
        <v>156682.8216</v>
      </c>
      <c r="L370" s="45">
        <f>SUMIFS('IEA production stats by year'!U:U,'IEA production stats by year'!$E:$E,$D370,'IEA production stats by year'!$B:$B,$B370)</f>
        <v>157193.90839999999</v>
      </c>
      <c r="M370" s="45">
        <f>SUMIFS('IEA production stats by year'!V:V,'IEA production stats by year'!$E:$E,$D370,'IEA production stats by year'!$B:$B,$B370)</f>
        <v>153831.86610000001</v>
      </c>
      <c r="N370" s="45">
        <f>SUMIFS('IEA production stats by year'!W:W,'IEA production stats by year'!$E:$E,$D370,'IEA production stats by year'!$B:$B,$B370)</f>
        <v>151082.70439999999</v>
      </c>
      <c r="O370" s="45">
        <f>SUMIFS('IEA production stats by year'!X:X,'IEA production stats by year'!$E:$E,$D370,'IEA production stats by year'!$B:$B,$B370)</f>
        <v>143018.99040000001</v>
      </c>
      <c r="P370" s="45">
        <f>SUMIFS('IEA production stats by year'!Y:Y,'IEA production stats by year'!$E:$E,$D370,'IEA production stats by year'!$B:$B,$B370)</f>
        <v>154465.02340000001</v>
      </c>
      <c r="Q370" s="45">
        <f>SUMIFS('IEA production stats by year'!Z:Z,'IEA production stats by year'!$E:$E,$D370,'IEA production stats by year'!$B:$B,$B370)</f>
        <v>157317.90049999999</v>
      </c>
      <c r="R370" s="45">
        <f>SUMIFS('IEA production stats by year'!AA:AA,'IEA production stats by year'!$E:$E,$D370,'IEA production stats by year'!$B:$B,$B370)</f>
        <v>169119.6691</v>
      </c>
      <c r="S370" s="45">
        <f>SUMIFS('IEA production stats by year'!AB:AB,'IEA production stats by year'!$E:$E,$D370,'IEA production stats by year'!$B:$B,$B370)</f>
        <v>315372.57309999998</v>
      </c>
      <c r="T370" s="45">
        <f>SUMIFS('IEA production stats by year'!AC:AC,'IEA production stats by year'!$E:$E,$D370,'IEA production stats by year'!$B:$B,$B370)</f>
        <v>349105.38209999999</v>
      </c>
      <c r="U370" s="45">
        <f>SUMIFS('IEA production stats by year'!AD:AD,'IEA production stats by year'!$E:$E,$D370,'IEA production stats by year'!$B:$B,$B370)</f>
        <v>404035.24349999998</v>
      </c>
      <c r="V370" s="45">
        <f>SUMIFS('IEA production stats by year'!AE:AE,'IEA production stats by year'!$E:$E,$D370,'IEA production stats by year'!$B:$B,$B370)</f>
        <v>411299.01909999998</v>
      </c>
      <c r="W370" s="45">
        <f>SUMIFS('IEA production stats by year'!AF:AF,'IEA production stats by year'!$E:$E,$D370,'IEA production stats by year'!$B:$B,$B370)</f>
        <v>425744.46299999999</v>
      </c>
      <c r="X370" s="45">
        <f>SUMIFS('IEA production stats by year'!AG:AG,'IEA production stats by year'!$E:$E,$D370,'IEA production stats by year'!$B:$B,$B370)</f>
        <v>386818.71159999998</v>
      </c>
      <c r="Y370" s="45">
        <f>SUMIFS('IEA production stats by year'!AH:AH,'IEA production stats by year'!$E:$E,$D370,'IEA production stats by year'!$B:$B,$B370)</f>
        <v>578420.33270000003</v>
      </c>
      <c r="Z370" s="45">
        <f>SUMIFS('IEA production stats by year'!AI:AI,'IEA production stats by year'!$E:$E,$D370,'IEA production stats by year'!$B:$B,$B370)</f>
        <v>610983.62190000003</v>
      </c>
      <c r="AA370" s="45">
        <f>SUMIFS('IEA production stats by year'!AJ:AJ,'IEA production stats by year'!$E:$E,$D370,'IEA production stats by year'!$B:$B,$B370)</f>
        <v>701775.15870000003</v>
      </c>
      <c r="AB370" s="45">
        <f>SUMIFS('IEA production stats by year'!AK:AK,'IEA production stats by year'!$E:$E,$D370,'IEA production stats by year'!$B:$B,$B370)</f>
        <v>707659.65579999995</v>
      </c>
      <c r="AC370" s="45">
        <f>SUMIFS('IEA production stats by year'!AL:AL,'IEA production stats by year'!$E:$E,$D370,'IEA production stats by year'!$B:$B,$B370)</f>
        <v>0</v>
      </c>
      <c r="AD370" s="45"/>
      <c r="AE370" s="45"/>
      <c r="AF370" s="45"/>
      <c r="AG370" s="45"/>
      <c r="AH370" s="45"/>
      <c r="AI370" s="45"/>
      <c r="AJ370" s="45"/>
      <c r="AK370" s="45"/>
      <c r="AL370" s="45"/>
      <c r="AM370" s="45"/>
      <c r="AN370" s="45"/>
      <c r="AO370" s="45"/>
      <c r="AP370" s="45"/>
      <c r="AQ370" s="45"/>
      <c r="AR370" s="45"/>
      <c r="AS370" s="45"/>
      <c r="AT370" s="45"/>
      <c r="AU370" s="45"/>
      <c r="AV370" s="45"/>
      <c r="AW370" s="45"/>
      <c r="AX370" s="45"/>
      <c r="AY370" s="45"/>
      <c r="AZ370" s="45"/>
      <c r="BA370" s="45"/>
      <c r="BB370" s="45"/>
      <c r="BC370" s="45"/>
      <c r="BD370" s="45"/>
      <c r="BE370" s="45"/>
      <c r="BF370" s="45"/>
      <c r="BG370" s="45"/>
      <c r="BH370" s="45"/>
      <c r="BI370" s="45"/>
      <c r="BJ370" s="45"/>
      <c r="BK370" s="45"/>
      <c r="BL370" s="45"/>
      <c r="BM370" s="45"/>
      <c r="BN370" s="45"/>
      <c r="BO370" s="45"/>
      <c r="BP370" s="45"/>
      <c r="BQ370" s="45"/>
      <c r="BR370" s="45"/>
      <c r="BS370" s="45"/>
      <c r="BT370" s="45"/>
      <c r="BU370" s="45"/>
      <c r="BV370" s="45"/>
      <c r="BW370" s="45"/>
      <c r="BX370" s="45"/>
      <c r="BY370" s="45"/>
      <c r="BZ370" s="45"/>
      <c r="CA370" s="45"/>
      <c r="CB370" s="45"/>
      <c r="CC370" s="45"/>
      <c r="CD370" s="45"/>
      <c r="CE370" s="45"/>
      <c r="CF370" s="45"/>
      <c r="CG370" s="45"/>
      <c r="CH370" s="45"/>
      <c r="CI370" s="45"/>
      <c r="CJ370" s="45"/>
      <c r="CK370" s="45"/>
      <c r="CL370" s="45"/>
      <c r="CM370" s="45"/>
      <c r="CN370" s="45"/>
      <c r="CO370" s="45"/>
      <c r="CP370" s="45"/>
      <c r="CQ370" s="45"/>
    </row>
    <row r="371" spans="1:95" hidden="1" x14ac:dyDescent="0.25">
      <c r="A371" s="5" t="str">
        <f>B371&amp;D371</f>
        <v>GNQHYDRO</v>
      </c>
      <c r="B371" t="s">
        <v>181</v>
      </c>
      <c r="C371" t="str">
        <f>VLOOKUP($B371,'Lookup codes'!$A:$C,2,FALSE)</f>
        <v>Equatorial Guinea</v>
      </c>
      <c r="D371" t="s">
        <v>539</v>
      </c>
      <c r="E371" t="str">
        <f>VLOOKUP(D371,'Lookup codes'!R:S,2,FALSE)</f>
        <v>Hydro</v>
      </c>
      <c r="F371" t="s">
        <v>794</v>
      </c>
      <c r="G371" t="s">
        <v>528</v>
      </c>
      <c r="H371" s="45">
        <f>SUMIFS('IEA production stats by year'!Q:Q,'IEA production stats by year'!$E:$E,$D371,'IEA production stats by year'!$B:$B,$B371)</f>
        <v>25.200299999999999</v>
      </c>
      <c r="I371" s="45">
        <f>SUMIFS('IEA production stats by year'!R:R,'IEA production stats by year'!$E:$E,$D371,'IEA production stats by year'!$B:$B,$B371)</f>
        <v>140.40020000000001</v>
      </c>
      <c r="J371" s="45">
        <f>SUMIFS('IEA production stats by year'!S:S,'IEA production stats by year'!$E:$E,$D371,'IEA production stats by year'!$B:$B,$B371)</f>
        <v>140.40020000000001</v>
      </c>
      <c r="K371" s="45">
        <f>SUMIFS('IEA production stats by year'!T:T,'IEA production stats by year'!$E:$E,$D371,'IEA production stats by year'!$B:$B,$B371)</f>
        <v>140.40020000000001</v>
      </c>
      <c r="L371" s="45">
        <f>SUMIFS('IEA production stats by year'!U:U,'IEA production stats by year'!$E:$E,$D371,'IEA production stats by year'!$B:$B,$B371)</f>
        <v>140.40020000000001</v>
      </c>
      <c r="M371" s="45">
        <f>SUMIFS('IEA production stats by year'!V:V,'IEA production stats by year'!$E:$E,$D371,'IEA production stats by year'!$B:$B,$B371)</f>
        <v>140.40020000000001</v>
      </c>
      <c r="N371" s="45">
        <f>SUMIFS('IEA production stats by year'!W:W,'IEA production stats by year'!$E:$E,$D371,'IEA production stats by year'!$B:$B,$B371)</f>
        <v>140.40020000000001</v>
      </c>
      <c r="O371" s="45">
        <f>SUMIFS('IEA production stats by year'!X:X,'IEA production stats by year'!$E:$E,$D371,'IEA production stats by year'!$B:$B,$B371)</f>
        <v>140.40020000000001</v>
      </c>
      <c r="P371" s="45">
        <f>SUMIFS('IEA production stats by year'!Y:Y,'IEA production stats by year'!$E:$E,$D371,'IEA production stats by year'!$B:$B,$B371)</f>
        <v>50.400700000000001</v>
      </c>
      <c r="Q371" s="45">
        <f>SUMIFS('IEA production stats by year'!Z:Z,'IEA production stats by year'!$E:$E,$D371,'IEA production stats by year'!$B:$B,$B371)</f>
        <v>50.400700000000001</v>
      </c>
      <c r="R371" s="45">
        <f>SUMIFS('IEA production stats by year'!AA:AA,'IEA production stats by year'!$E:$E,$D371,'IEA production stats by year'!$B:$B,$B371)</f>
        <v>50.400700000000001</v>
      </c>
      <c r="S371" s="45">
        <f>SUMIFS('IEA production stats by year'!AB:AB,'IEA production stats by year'!$E:$E,$D371,'IEA production stats by year'!$B:$B,$B371)</f>
        <v>50.400700000000001</v>
      </c>
      <c r="T371" s="45">
        <f>SUMIFS('IEA production stats by year'!AC:AC,'IEA production stats by year'!$E:$E,$D371,'IEA production stats by year'!$B:$B,$B371)</f>
        <v>241.20150000000001</v>
      </c>
      <c r="U371" s="45">
        <f>SUMIFS('IEA production stats by year'!AD:AD,'IEA production stats by year'!$E:$E,$D371,'IEA production stats by year'!$B:$B,$B371)</f>
        <v>457.1986</v>
      </c>
      <c r="V371" s="45">
        <f>SUMIFS('IEA production stats by year'!AE:AE,'IEA production stats by year'!$E:$E,$D371,'IEA production stats by year'!$B:$B,$B371)</f>
        <v>1594.7982</v>
      </c>
      <c r="W371" s="45">
        <f>SUMIFS('IEA production stats by year'!AF:AF,'IEA production stats by year'!$E:$E,$D371,'IEA production stats by year'!$B:$B,$B371)</f>
        <v>1681.2012</v>
      </c>
      <c r="X371" s="45">
        <f>SUMIFS('IEA production stats by year'!AG:AG,'IEA production stats by year'!$E:$E,$D371,'IEA production stats by year'!$B:$B,$B371)</f>
        <v>1695.5996</v>
      </c>
      <c r="Y371" s="45">
        <f>SUMIFS('IEA production stats by year'!AH:AH,'IEA production stats by year'!$E:$E,$D371,'IEA production stats by year'!$B:$B,$B371)</f>
        <v>1576.7991</v>
      </c>
      <c r="Z371" s="45">
        <f>SUMIFS('IEA production stats by year'!AI:AI,'IEA production stats by year'!$E:$E,$D371,'IEA production stats by year'!$B:$B,$B371)</f>
        <v>1594.7982</v>
      </c>
      <c r="AA371" s="45">
        <f>SUMIFS('IEA production stats by year'!AJ:AJ,'IEA production stats by year'!$E:$E,$D371,'IEA production stats by year'!$B:$B,$B371)</f>
        <v>1612.8014000000001</v>
      </c>
      <c r="AB371" s="45">
        <f>SUMIFS('IEA production stats by year'!AK:AK,'IEA production stats by year'!$E:$E,$D371,'IEA production stats by year'!$B:$B,$B371)</f>
        <v>1760.6164000000001</v>
      </c>
      <c r="AC371" s="45">
        <f>SUMIFS('IEA production stats by year'!AL:AL,'IEA production stats by year'!$E:$E,$D371,'IEA production stats by year'!$B:$B,$B371)</f>
        <v>0</v>
      </c>
      <c r="AD371" s="45"/>
      <c r="AE371" s="45"/>
      <c r="AF371" s="45"/>
      <c r="AG371" s="45"/>
      <c r="AH371" s="45"/>
      <c r="AI371" s="45"/>
      <c r="AJ371" s="45"/>
      <c r="AK371" s="45"/>
      <c r="AL371" s="45"/>
      <c r="AM371" s="45"/>
      <c r="AN371" s="45"/>
      <c r="AO371" s="45"/>
      <c r="AP371" s="45"/>
      <c r="AQ371" s="45"/>
      <c r="AR371" s="45"/>
      <c r="AS371" s="45"/>
      <c r="AT371" s="45"/>
      <c r="AU371" s="45"/>
      <c r="AV371" s="45"/>
      <c r="AW371" s="45"/>
      <c r="AX371" s="45"/>
      <c r="AY371" s="45"/>
      <c r="AZ371" s="45"/>
      <c r="BA371" s="45"/>
      <c r="BB371" s="45"/>
      <c r="BC371" s="45"/>
      <c r="BD371" s="45"/>
      <c r="BE371" s="45"/>
      <c r="BF371" s="45"/>
      <c r="BG371" s="45"/>
      <c r="BH371" s="45"/>
      <c r="BI371" s="45"/>
      <c r="BJ371" s="45"/>
      <c r="BK371" s="45"/>
      <c r="BL371" s="45"/>
      <c r="BM371" s="45"/>
      <c r="BN371" s="45"/>
      <c r="BO371" s="45"/>
      <c r="BP371" s="45"/>
      <c r="BQ371" s="45"/>
      <c r="BR371" s="45"/>
      <c r="BS371" s="45"/>
      <c r="BT371" s="45"/>
      <c r="BU371" s="45"/>
      <c r="BV371" s="45"/>
      <c r="BW371" s="45"/>
      <c r="BX371" s="45"/>
      <c r="BY371" s="45"/>
      <c r="BZ371" s="45"/>
      <c r="CA371" s="45"/>
      <c r="CB371" s="45"/>
      <c r="CC371" s="45"/>
      <c r="CD371" s="45"/>
      <c r="CE371" s="45"/>
      <c r="CF371" s="45"/>
      <c r="CG371" s="45"/>
      <c r="CH371" s="45"/>
      <c r="CI371" s="45"/>
      <c r="CJ371" s="45"/>
      <c r="CK371" s="45"/>
      <c r="CL371" s="45"/>
      <c r="CM371" s="45"/>
      <c r="CN371" s="45"/>
      <c r="CO371" s="45"/>
      <c r="CP371" s="45"/>
      <c r="CQ371" s="45"/>
    </row>
    <row r="372" spans="1:95" hidden="1" x14ac:dyDescent="0.25">
      <c r="A372" s="5" t="str">
        <f>B372&amp;D372</f>
        <v>GNQGEOTHERM</v>
      </c>
      <c r="B372" t="s">
        <v>181</v>
      </c>
      <c r="C372" t="str">
        <f>VLOOKUP($B372,'Lookup codes'!$A:$C,2,FALSE)</f>
        <v>Equatorial Guinea</v>
      </c>
      <c r="D372" t="s">
        <v>610</v>
      </c>
      <c r="E372" t="str">
        <f>VLOOKUP(D372,'Lookup codes'!R:S,2,FALSE)</f>
        <v>Geothermal</v>
      </c>
      <c r="F372" t="s">
        <v>794</v>
      </c>
      <c r="G372" t="s">
        <v>528</v>
      </c>
      <c r="H372" s="45">
        <f>SUMIFS('IEA production stats by year'!Q:Q,'IEA production stats by year'!$E:$E,$D372,'IEA production stats by year'!$B:$B,$B372)</f>
        <v>0</v>
      </c>
      <c r="I372" s="45">
        <f>SUMIFS('IEA production stats by year'!R:R,'IEA production stats by year'!$E:$E,$D372,'IEA production stats by year'!$B:$B,$B372)</f>
        <v>0</v>
      </c>
      <c r="J372" s="45">
        <f>SUMIFS('IEA production stats by year'!S:S,'IEA production stats by year'!$E:$E,$D372,'IEA production stats by year'!$B:$B,$B372)</f>
        <v>0</v>
      </c>
      <c r="K372" s="45">
        <f>SUMIFS('IEA production stats by year'!T:T,'IEA production stats by year'!$E:$E,$D372,'IEA production stats by year'!$B:$B,$B372)</f>
        <v>0</v>
      </c>
      <c r="L372" s="45">
        <f>SUMIFS('IEA production stats by year'!U:U,'IEA production stats by year'!$E:$E,$D372,'IEA production stats by year'!$B:$B,$B372)</f>
        <v>0</v>
      </c>
      <c r="M372" s="45">
        <f>SUMIFS('IEA production stats by year'!V:V,'IEA production stats by year'!$E:$E,$D372,'IEA production stats by year'!$B:$B,$B372)</f>
        <v>0</v>
      </c>
      <c r="N372" s="45">
        <f>SUMIFS('IEA production stats by year'!W:W,'IEA production stats by year'!$E:$E,$D372,'IEA production stats by year'!$B:$B,$B372)</f>
        <v>0</v>
      </c>
      <c r="O372" s="45">
        <f>SUMIFS('IEA production stats by year'!X:X,'IEA production stats by year'!$E:$E,$D372,'IEA production stats by year'!$B:$B,$B372)</f>
        <v>0</v>
      </c>
      <c r="P372" s="45">
        <f>SUMIFS('IEA production stats by year'!Y:Y,'IEA production stats by year'!$E:$E,$D372,'IEA production stats by year'!$B:$B,$B372)</f>
        <v>0</v>
      </c>
      <c r="Q372" s="45">
        <f>SUMIFS('IEA production stats by year'!Z:Z,'IEA production stats by year'!$E:$E,$D372,'IEA production stats by year'!$B:$B,$B372)</f>
        <v>0</v>
      </c>
      <c r="R372" s="45">
        <f>SUMIFS('IEA production stats by year'!AA:AA,'IEA production stats by year'!$E:$E,$D372,'IEA production stats by year'!$B:$B,$B372)</f>
        <v>0</v>
      </c>
      <c r="S372" s="45">
        <f>SUMIFS('IEA production stats by year'!AB:AB,'IEA production stats by year'!$E:$E,$D372,'IEA production stats by year'!$B:$B,$B372)</f>
        <v>0</v>
      </c>
      <c r="T372" s="45">
        <f>SUMIFS('IEA production stats by year'!AC:AC,'IEA production stats by year'!$E:$E,$D372,'IEA production stats by year'!$B:$B,$B372)</f>
        <v>0</v>
      </c>
      <c r="U372" s="45">
        <f>SUMIFS('IEA production stats by year'!AD:AD,'IEA production stats by year'!$E:$E,$D372,'IEA production stats by year'!$B:$B,$B372)</f>
        <v>0</v>
      </c>
      <c r="V372" s="45">
        <f>SUMIFS('IEA production stats by year'!AE:AE,'IEA production stats by year'!$E:$E,$D372,'IEA production stats by year'!$B:$B,$B372)</f>
        <v>0</v>
      </c>
      <c r="W372" s="45">
        <f>SUMIFS('IEA production stats by year'!AF:AF,'IEA production stats by year'!$E:$E,$D372,'IEA production stats by year'!$B:$B,$B372)</f>
        <v>0</v>
      </c>
      <c r="X372" s="45">
        <f>SUMIFS('IEA production stats by year'!AG:AG,'IEA production stats by year'!$E:$E,$D372,'IEA production stats by year'!$B:$B,$B372)</f>
        <v>0</v>
      </c>
      <c r="Y372" s="45">
        <f>SUMIFS('IEA production stats by year'!AH:AH,'IEA production stats by year'!$E:$E,$D372,'IEA production stats by year'!$B:$B,$B372)</f>
        <v>0</v>
      </c>
      <c r="Z372" s="45">
        <f>SUMIFS('IEA production stats by year'!AI:AI,'IEA production stats by year'!$E:$E,$D372,'IEA production stats by year'!$B:$B,$B372)</f>
        <v>0</v>
      </c>
      <c r="AA372" s="45">
        <f>SUMIFS('IEA production stats by year'!AJ:AJ,'IEA production stats by year'!$E:$E,$D372,'IEA production stats by year'!$B:$B,$B372)</f>
        <v>0</v>
      </c>
      <c r="AB372" s="45">
        <f>SUMIFS('IEA production stats by year'!AK:AK,'IEA production stats by year'!$E:$E,$D372,'IEA production stats by year'!$B:$B,$B372)</f>
        <v>0</v>
      </c>
      <c r="AC372" s="45">
        <f>SUMIFS('IEA production stats by year'!AL:AL,'IEA production stats by year'!$E:$E,$D372,'IEA production stats by year'!$B:$B,$B372)</f>
        <v>0</v>
      </c>
      <c r="AD372" s="45"/>
      <c r="AE372" s="45"/>
      <c r="AF372" s="45"/>
      <c r="AG372" s="45"/>
      <c r="AH372" s="45"/>
      <c r="AI372" s="45"/>
      <c r="AJ372" s="45"/>
      <c r="AK372" s="45"/>
      <c r="AL372" s="45"/>
      <c r="AM372" s="45"/>
      <c r="AN372" s="45"/>
      <c r="AO372" s="45"/>
      <c r="AP372" s="45"/>
      <c r="AQ372" s="45"/>
      <c r="AR372" s="45"/>
      <c r="AS372" s="45"/>
      <c r="AT372" s="45"/>
      <c r="AU372" s="45"/>
      <c r="AV372" s="45"/>
      <c r="AW372" s="45"/>
      <c r="AX372" s="45"/>
      <c r="AY372" s="45"/>
      <c r="AZ372" s="45"/>
      <c r="BA372" s="45"/>
      <c r="BB372" s="45"/>
      <c r="BC372" s="45"/>
      <c r="BD372" s="45"/>
      <c r="BE372" s="45"/>
      <c r="BF372" s="45"/>
      <c r="BG372" s="45"/>
      <c r="BH372" s="45"/>
      <c r="BI372" s="45"/>
      <c r="BJ372" s="45"/>
      <c r="BK372" s="45"/>
      <c r="BL372" s="45"/>
      <c r="BM372" s="45"/>
      <c r="BN372" s="45"/>
      <c r="BO372" s="45"/>
      <c r="BP372" s="45"/>
      <c r="BQ372" s="45"/>
      <c r="BR372" s="45"/>
      <c r="BS372" s="45"/>
      <c r="BT372" s="45"/>
      <c r="BU372" s="45"/>
      <c r="BV372" s="45"/>
      <c r="BW372" s="45"/>
      <c r="BX372" s="45"/>
      <c r="BY372" s="45"/>
      <c r="BZ372" s="45"/>
      <c r="CA372" s="45"/>
      <c r="CB372" s="45"/>
      <c r="CC372" s="45"/>
      <c r="CD372" s="45"/>
      <c r="CE372" s="45"/>
      <c r="CF372" s="45"/>
      <c r="CG372" s="45"/>
      <c r="CH372" s="45"/>
      <c r="CI372" s="45"/>
      <c r="CJ372" s="45"/>
      <c r="CK372" s="45"/>
      <c r="CL372" s="45"/>
      <c r="CM372" s="45"/>
      <c r="CN372" s="45"/>
      <c r="CO372" s="45"/>
      <c r="CP372" s="45"/>
      <c r="CQ372" s="45"/>
    </row>
    <row r="373" spans="1:95" hidden="1" x14ac:dyDescent="0.25">
      <c r="A373" s="5" t="str">
        <f>B373&amp;D373</f>
        <v>GNQSOLARPV</v>
      </c>
      <c r="B373" t="s">
        <v>181</v>
      </c>
      <c r="C373" t="str">
        <f>VLOOKUP($B373,'Lookup codes'!$A:$C,2,FALSE)</f>
        <v>Equatorial Guinea</v>
      </c>
      <c r="D373" t="s">
        <v>612</v>
      </c>
      <c r="E373" t="str">
        <f>VLOOKUP(D373,'Lookup codes'!R:S,2,FALSE)</f>
        <v>Solar Photovoltaics</v>
      </c>
      <c r="F373" t="s">
        <v>794</v>
      </c>
      <c r="G373" t="s">
        <v>528</v>
      </c>
      <c r="H373" s="45">
        <f>SUMIFS('IEA production stats by year'!Q:Q,'IEA production stats by year'!$E:$E,$D373,'IEA production stats by year'!$B:$B,$B373)</f>
        <v>0</v>
      </c>
      <c r="I373" s="45">
        <f>SUMIFS('IEA production stats by year'!R:R,'IEA production stats by year'!$E:$E,$D373,'IEA production stats by year'!$B:$B,$B373)</f>
        <v>0</v>
      </c>
      <c r="J373" s="45">
        <f>SUMIFS('IEA production stats by year'!S:S,'IEA production stats by year'!$E:$E,$D373,'IEA production stats by year'!$B:$B,$B373)</f>
        <v>0</v>
      </c>
      <c r="K373" s="45">
        <f>SUMIFS('IEA production stats by year'!T:T,'IEA production stats by year'!$E:$E,$D373,'IEA production stats by year'!$B:$B,$B373)</f>
        <v>0</v>
      </c>
      <c r="L373" s="45">
        <f>SUMIFS('IEA production stats by year'!U:U,'IEA production stats by year'!$E:$E,$D373,'IEA production stats by year'!$B:$B,$B373)</f>
        <v>0</v>
      </c>
      <c r="M373" s="45">
        <f>SUMIFS('IEA production stats by year'!V:V,'IEA production stats by year'!$E:$E,$D373,'IEA production stats by year'!$B:$B,$B373)</f>
        <v>0</v>
      </c>
      <c r="N373" s="45">
        <f>SUMIFS('IEA production stats by year'!W:W,'IEA production stats by year'!$E:$E,$D373,'IEA production stats by year'!$B:$B,$B373)</f>
        <v>0</v>
      </c>
      <c r="O373" s="45">
        <f>SUMIFS('IEA production stats by year'!X:X,'IEA production stats by year'!$E:$E,$D373,'IEA production stats by year'!$B:$B,$B373)</f>
        <v>0</v>
      </c>
      <c r="P373" s="45">
        <f>SUMIFS('IEA production stats by year'!Y:Y,'IEA production stats by year'!$E:$E,$D373,'IEA production stats by year'!$B:$B,$B373)</f>
        <v>0</v>
      </c>
      <c r="Q373" s="45">
        <f>SUMIFS('IEA production stats by year'!Z:Z,'IEA production stats by year'!$E:$E,$D373,'IEA production stats by year'!$B:$B,$B373)</f>
        <v>0</v>
      </c>
      <c r="R373" s="45">
        <f>SUMIFS('IEA production stats by year'!AA:AA,'IEA production stats by year'!$E:$E,$D373,'IEA production stats by year'!$B:$B,$B373)</f>
        <v>0</v>
      </c>
      <c r="S373" s="45">
        <f>SUMIFS('IEA production stats by year'!AB:AB,'IEA production stats by year'!$E:$E,$D373,'IEA production stats by year'!$B:$B,$B373)</f>
        <v>0</v>
      </c>
      <c r="T373" s="45">
        <f>SUMIFS('IEA production stats by year'!AC:AC,'IEA production stats by year'!$E:$E,$D373,'IEA production stats by year'!$B:$B,$B373)</f>
        <v>0</v>
      </c>
      <c r="U373" s="45">
        <f>SUMIFS('IEA production stats by year'!AD:AD,'IEA production stats by year'!$E:$E,$D373,'IEA production stats by year'!$B:$B,$B373)</f>
        <v>0</v>
      </c>
      <c r="V373" s="45">
        <f>SUMIFS('IEA production stats by year'!AE:AE,'IEA production stats by year'!$E:$E,$D373,'IEA production stats by year'!$B:$B,$B373)</f>
        <v>0</v>
      </c>
      <c r="W373" s="45">
        <f>SUMIFS('IEA production stats by year'!AF:AF,'IEA production stats by year'!$E:$E,$D373,'IEA production stats by year'!$B:$B,$B373)</f>
        <v>0</v>
      </c>
      <c r="X373" s="45">
        <f>SUMIFS('IEA production stats by year'!AG:AG,'IEA production stats by year'!$E:$E,$D373,'IEA production stats by year'!$B:$B,$B373)</f>
        <v>0</v>
      </c>
      <c r="Y373" s="45">
        <f>SUMIFS('IEA production stats by year'!AH:AH,'IEA production stats by year'!$E:$E,$D373,'IEA production stats by year'!$B:$B,$B373)</f>
        <v>0</v>
      </c>
      <c r="Z373" s="45">
        <f>SUMIFS('IEA production stats by year'!AI:AI,'IEA production stats by year'!$E:$E,$D373,'IEA production stats by year'!$B:$B,$B373)</f>
        <v>0</v>
      </c>
      <c r="AA373" s="45">
        <f>SUMIFS('IEA production stats by year'!AJ:AJ,'IEA production stats by year'!$E:$E,$D373,'IEA production stats by year'!$B:$B,$B373)</f>
        <v>0</v>
      </c>
      <c r="AB373" s="45">
        <f>SUMIFS('IEA production stats by year'!AK:AK,'IEA production stats by year'!$E:$E,$D373,'IEA production stats by year'!$B:$B,$B373)</f>
        <v>0</v>
      </c>
      <c r="AC373" s="45">
        <f>SUMIFS('IEA production stats by year'!AL:AL,'IEA production stats by year'!$E:$E,$D373,'IEA production stats by year'!$B:$B,$B373)</f>
        <v>0</v>
      </c>
      <c r="AD373" s="45"/>
      <c r="AE373" s="45"/>
      <c r="AF373" s="45"/>
      <c r="AG373" s="45"/>
      <c r="AH373" s="45"/>
      <c r="AI373" s="45"/>
      <c r="AJ373" s="45"/>
      <c r="AK373" s="45"/>
      <c r="AL373" s="45"/>
      <c r="AM373" s="45"/>
      <c r="AN373" s="45"/>
      <c r="AO373" s="45"/>
      <c r="AP373" s="45"/>
      <c r="AQ373" s="45"/>
      <c r="AR373" s="45"/>
      <c r="AS373" s="45"/>
      <c r="AT373" s="45"/>
      <c r="AU373" s="45"/>
      <c r="AV373" s="45"/>
      <c r="AW373" s="45"/>
      <c r="AX373" s="45"/>
      <c r="AY373" s="45"/>
      <c r="AZ373" s="45"/>
      <c r="BA373" s="45"/>
      <c r="BB373" s="45"/>
      <c r="BC373" s="45"/>
      <c r="BD373" s="45"/>
      <c r="BE373" s="45"/>
      <c r="BF373" s="45"/>
      <c r="BG373" s="45"/>
      <c r="BH373" s="45"/>
      <c r="BI373" s="45"/>
      <c r="BJ373" s="45"/>
      <c r="BK373" s="45"/>
      <c r="BL373" s="45"/>
      <c r="BM373" s="45"/>
      <c r="BN373" s="45"/>
      <c r="BO373" s="45"/>
      <c r="BP373" s="45"/>
      <c r="BQ373" s="45"/>
      <c r="BR373" s="45"/>
      <c r="BS373" s="45"/>
      <c r="BT373" s="45"/>
      <c r="BU373" s="45"/>
      <c r="BV373" s="45"/>
      <c r="BW373" s="45"/>
      <c r="BX373" s="45"/>
      <c r="BY373" s="45"/>
      <c r="BZ373" s="45"/>
      <c r="CA373" s="45"/>
      <c r="CB373" s="45"/>
      <c r="CC373" s="45"/>
      <c r="CD373" s="45"/>
      <c r="CE373" s="45"/>
      <c r="CF373" s="45"/>
      <c r="CG373" s="45"/>
      <c r="CH373" s="45"/>
      <c r="CI373" s="45"/>
      <c r="CJ373" s="45"/>
      <c r="CK373" s="45"/>
      <c r="CL373" s="45"/>
      <c r="CM373" s="45"/>
      <c r="CN373" s="45"/>
      <c r="CO373" s="45"/>
      <c r="CP373" s="45"/>
      <c r="CQ373" s="45"/>
    </row>
    <row r="374" spans="1:95" hidden="1" x14ac:dyDescent="0.25">
      <c r="A374" s="5" t="str">
        <f>B374&amp;D374</f>
        <v>GNQSOLARTH</v>
      </c>
      <c r="B374" t="s">
        <v>181</v>
      </c>
      <c r="C374" t="str">
        <f>VLOOKUP($B374,'Lookup codes'!$A:$C,2,FALSE)</f>
        <v>Equatorial Guinea</v>
      </c>
      <c r="D374" t="s">
        <v>614</v>
      </c>
      <c r="E374" t="str">
        <f>VLOOKUP(D374,'Lookup codes'!R:S,2,FALSE)</f>
        <v>Solar Thermal</v>
      </c>
      <c r="F374" t="s">
        <v>794</v>
      </c>
      <c r="G374" t="s">
        <v>528</v>
      </c>
      <c r="H374" s="45">
        <f>SUMIFS('IEA production stats by year'!Q:Q,'IEA production stats by year'!$E:$E,$D374,'IEA production stats by year'!$B:$B,$B374)</f>
        <v>0</v>
      </c>
      <c r="I374" s="45">
        <f>SUMIFS('IEA production stats by year'!R:R,'IEA production stats by year'!$E:$E,$D374,'IEA production stats by year'!$B:$B,$B374)</f>
        <v>0</v>
      </c>
      <c r="J374" s="45">
        <f>SUMIFS('IEA production stats by year'!S:S,'IEA production stats by year'!$E:$E,$D374,'IEA production stats by year'!$B:$B,$B374)</f>
        <v>0</v>
      </c>
      <c r="K374" s="45">
        <f>SUMIFS('IEA production stats by year'!T:T,'IEA production stats by year'!$E:$E,$D374,'IEA production stats by year'!$B:$B,$B374)</f>
        <v>0</v>
      </c>
      <c r="L374" s="45">
        <f>SUMIFS('IEA production stats by year'!U:U,'IEA production stats by year'!$E:$E,$D374,'IEA production stats by year'!$B:$B,$B374)</f>
        <v>0</v>
      </c>
      <c r="M374" s="45">
        <f>SUMIFS('IEA production stats by year'!V:V,'IEA production stats by year'!$E:$E,$D374,'IEA production stats by year'!$B:$B,$B374)</f>
        <v>0</v>
      </c>
      <c r="N374" s="45">
        <f>SUMIFS('IEA production stats by year'!W:W,'IEA production stats by year'!$E:$E,$D374,'IEA production stats by year'!$B:$B,$B374)</f>
        <v>0</v>
      </c>
      <c r="O374" s="45">
        <f>SUMIFS('IEA production stats by year'!X:X,'IEA production stats by year'!$E:$E,$D374,'IEA production stats by year'!$B:$B,$B374)</f>
        <v>0</v>
      </c>
      <c r="P374" s="45">
        <f>SUMIFS('IEA production stats by year'!Y:Y,'IEA production stats by year'!$E:$E,$D374,'IEA production stats by year'!$B:$B,$B374)</f>
        <v>0</v>
      </c>
      <c r="Q374" s="45">
        <f>SUMIFS('IEA production stats by year'!Z:Z,'IEA production stats by year'!$E:$E,$D374,'IEA production stats by year'!$B:$B,$B374)</f>
        <v>0</v>
      </c>
      <c r="R374" s="45">
        <f>SUMIFS('IEA production stats by year'!AA:AA,'IEA production stats by year'!$E:$E,$D374,'IEA production stats by year'!$B:$B,$B374)</f>
        <v>0</v>
      </c>
      <c r="S374" s="45">
        <f>SUMIFS('IEA production stats by year'!AB:AB,'IEA production stats by year'!$E:$E,$D374,'IEA production stats by year'!$B:$B,$B374)</f>
        <v>0</v>
      </c>
      <c r="T374" s="45">
        <f>SUMIFS('IEA production stats by year'!AC:AC,'IEA production stats by year'!$E:$E,$D374,'IEA production stats by year'!$B:$B,$B374)</f>
        <v>0</v>
      </c>
      <c r="U374" s="45">
        <f>SUMIFS('IEA production stats by year'!AD:AD,'IEA production stats by year'!$E:$E,$D374,'IEA production stats by year'!$B:$B,$B374)</f>
        <v>0</v>
      </c>
      <c r="V374" s="45">
        <f>SUMIFS('IEA production stats by year'!AE:AE,'IEA production stats by year'!$E:$E,$D374,'IEA production stats by year'!$B:$B,$B374)</f>
        <v>0</v>
      </c>
      <c r="W374" s="45">
        <f>SUMIFS('IEA production stats by year'!AF:AF,'IEA production stats by year'!$E:$E,$D374,'IEA production stats by year'!$B:$B,$B374)</f>
        <v>0</v>
      </c>
      <c r="X374" s="45">
        <f>SUMIFS('IEA production stats by year'!AG:AG,'IEA production stats by year'!$E:$E,$D374,'IEA production stats by year'!$B:$B,$B374)</f>
        <v>0</v>
      </c>
      <c r="Y374" s="45">
        <f>SUMIFS('IEA production stats by year'!AH:AH,'IEA production stats by year'!$E:$E,$D374,'IEA production stats by year'!$B:$B,$B374)</f>
        <v>0</v>
      </c>
      <c r="Z374" s="45">
        <f>SUMIFS('IEA production stats by year'!AI:AI,'IEA production stats by year'!$E:$E,$D374,'IEA production stats by year'!$B:$B,$B374)</f>
        <v>0</v>
      </c>
      <c r="AA374" s="45">
        <f>SUMIFS('IEA production stats by year'!AJ:AJ,'IEA production stats by year'!$E:$E,$D374,'IEA production stats by year'!$B:$B,$B374)</f>
        <v>0</v>
      </c>
      <c r="AB374" s="45">
        <f>SUMIFS('IEA production stats by year'!AK:AK,'IEA production stats by year'!$E:$E,$D374,'IEA production stats by year'!$B:$B,$B374)</f>
        <v>0</v>
      </c>
      <c r="AC374" s="45">
        <f>SUMIFS('IEA production stats by year'!AL:AL,'IEA production stats by year'!$E:$E,$D374,'IEA production stats by year'!$B:$B,$B374)</f>
        <v>0</v>
      </c>
      <c r="AD374" s="45"/>
      <c r="AE374" s="45"/>
      <c r="AF374" s="45"/>
      <c r="AG374" s="45"/>
      <c r="AH374" s="45"/>
      <c r="AI374" s="45"/>
      <c r="AJ374" s="45"/>
      <c r="AK374" s="45"/>
      <c r="AL374" s="45"/>
      <c r="AM374" s="45"/>
      <c r="AN374" s="45"/>
      <c r="AO374" s="45"/>
      <c r="AP374" s="45"/>
      <c r="AQ374" s="45"/>
      <c r="AR374" s="45"/>
      <c r="AS374" s="45"/>
      <c r="AT374" s="45"/>
      <c r="AU374" s="45"/>
      <c r="AV374" s="45"/>
      <c r="AW374" s="45"/>
      <c r="AX374" s="45"/>
      <c r="AY374" s="45"/>
      <c r="AZ374" s="45"/>
      <c r="BA374" s="45"/>
      <c r="BB374" s="45"/>
      <c r="BC374" s="45"/>
      <c r="BD374" s="45"/>
      <c r="BE374" s="45"/>
      <c r="BF374" s="45"/>
      <c r="BG374" s="45"/>
      <c r="BH374" s="45"/>
      <c r="BI374" s="45"/>
      <c r="BJ374" s="45"/>
      <c r="BK374" s="45"/>
      <c r="BL374" s="45"/>
      <c r="BM374" s="45"/>
      <c r="BN374" s="45"/>
      <c r="BO374" s="45"/>
      <c r="BP374" s="45"/>
      <c r="BQ374" s="45"/>
      <c r="BR374" s="45"/>
      <c r="BS374" s="45"/>
      <c r="BT374" s="45"/>
      <c r="BU374" s="45"/>
      <c r="BV374" s="45"/>
      <c r="BW374" s="45"/>
      <c r="BX374" s="45"/>
      <c r="BY374" s="45"/>
      <c r="BZ374" s="45"/>
      <c r="CA374" s="45"/>
      <c r="CB374" s="45"/>
      <c r="CC374" s="45"/>
      <c r="CD374" s="45"/>
      <c r="CE374" s="45"/>
      <c r="CF374" s="45"/>
      <c r="CG374" s="45"/>
      <c r="CH374" s="45"/>
      <c r="CI374" s="45"/>
      <c r="CJ374" s="45"/>
      <c r="CK374" s="45"/>
      <c r="CL374" s="45"/>
      <c r="CM374" s="45"/>
      <c r="CN374" s="45"/>
      <c r="CO374" s="45"/>
      <c r="CP374" s="45"/>
      <c r="CQ374" s="45"/>
    </row>
    <row r="375" spans="1:95" hidden="1" x14ac:dyDescent="0.25">
      <c r="A375" s="5" t="str">
        <f>B375&amp;D375</f>
        <v>GNQTIDE</v>
      </c>
      <c r="B375" t="s">
        <v>181</v>
      </c>
      <c r="C375" t="str">
        <f>VLOOKUP($B375,'Lookup codes'!$A:$C,2,FALSE)</f>
        <v>Equatorial Guinea</v>
      </c>
      <c r="D375" t="s">
        <v>616</v>
      </c>
      <c r="E375" t="str">
        <f>VLOOKUP(D375,'Lookup codes'!R:S,2,FALSE)</f>
        <v>Tide, Wave and Ocean</v>
      </c>
      <c r="F375" t="s">
        <v>794</v>
      </c>
      <c r="G375" t="s">
        <v>528</v>
      </c>
      <c r="H375" s="45">
        <f>SUMIFS('IEA production stats by year'!Q:Q,'IEA production stats by year'!$E:$E,$D375,'IEA production stats by year'!$B:$B,$B375)</f>
        <v>0</v>
      </c>
      <c r="I375" s="45">
        <f>SUMIFS('IEA production stats by year'!R:R,'IEA production stats by year'!$E:$E,$D375,'IEA production stats by year'!$B:$B,$B375)</f>
        <v>0</v>
      </c>
      <c r="J375" s="45">
        <f>SUMIFS('IEA production stats by year'!S:S,'IEA production stats by year'!$E:$E,$D375,'IEA production stats by year'!$B:$B,$B375)</f>
        <v>0</v>
      </c>
      <c r="K375" s="45">
        <f>SUMIFS('IEA production stats by year'!T:T,'IEA production stats by year'!$E:$E,$D375,'IEA production stats by year'!$B:$B,$B375)</f>
        <v>0</v>
      </c>
      <c r="L375" s="45">
        <f>SUMIFS('IEA production stats by year'!U:U,'IEA production stats by year'!$E:$E,$D375,'IEA production stats by year'!$B:$B,$B375)</f>
        <v>0</v>
      </c>
      <c r="M375" s="45">
        <f>SUMIFS('IEA production stats by year'!V:V,'IEA production stats by year'!$E:$E,$D375,'IEA production stats by year'!$B:$B,$B375)</f>
        <v>0</v>
      </c>
      <c r="N375" s="45">
        <f>SUMIFS('IEA production stats by year'!W:W,'IEA production stats by year'!$E:$E,$D375,'IEA production stats by year'!$B:$B,$B375)</f>
        <v>0</v>
      </c>
      <c r="O375" s="45">
        <f>SUMIFS('IEA production stats by year'!X:X,'IEA production stats by year'!$E:$E,$D375,'IEA production stats by year'!$B:$B,$B375)</f>
        <v>0</v>
      </c>
      <c r="P375" s="45">
        <f>SUMIFS('IEA production stats by year'!Y:Y,'IEA production stats by year'!$E:$E,$D375,'IEA production stats by year'!$B:$B,$B375)</f>
        <v>0</v>
      </c>
      <c r="Q375" s="45">
        <f>SUMIFS('IEA production stats by year'!Z:Z,'IEA production stats by year'!$E:$E,$D375,'IEA production stats by year'!$B:$B,$B375)</f>
        <v>0</v>
      </c>
      <c r="R375" s="45">
        <f>SUMIFS('IEA production stats by year'!AA:AA,'IEA production stats by year'!$E:$E,$D375,'IEA production stats by year'!$B:$B,$B375)</f>
        <v>0</v>
      </c>
      <c r="S375" s="45">
        <f>SUMIFS('IEA production stats by year'!AB:AB,'IEA production stats by year'!$E:$E,$D375,'IEA production stats by year'!$B:$B,$B375)</f>
        <v>0</v>
      </c>
      <c r="T375" s="45">
        <f>SUMIFS('IEA production stats by year'!AC:AC,'IEA production stats by year'!$E:$E,$D375,'IEA production stats by year'!$B:$B,$B375)</f>
        <v>0</v>
      </c>
      <c r="U375" s="45">
        <f>SUMIFS('IEA production stats by year'!AD:AD,'IEA production stats by year'!$E:$E,$D375,'IEA production stats by year'!$B:$B,$B375)</f>
        <v>0</v>
      </c>
      <c r="V375" s="45">
        <f>SUMIFS('IEA production stats by year'!AE:AE,'IEA production stats by year'!$E:$E,$D375,'IEA production stats by year'!$B:$B,$B375)</f>
        <v>0</v>
      </c>
      <c r="W375" s="45">
        <f>SUMIFS('IEA production stats by year'!AF:AF,'IEA production stats by year'!$E:$E,$D375,'IEA production stats by year'!$B:$B,$B375)</f>
        <v>0</v>
      </c>
      <c r="X375" s="45">
        <f>SUMIFS('IEA production stats by year'!AG:AG,'IEA production stats by year'!$E:$E,$D375,'IEA production stats by year'!$B:$B,$B375)</f>
        <v>0</v>
      </c>
      <c r="Y375" s="45">
        <f>SUMIFS('IEA production stats by year'!AH:AH,'IEA production stats by year'!$E:$E,$D375,'IEA production stats by year'!$B:$B,$B375)</f>
        <v>0</v>
      </c>
      <c r="Z375" s="45">
        <f>SUMIFS('IEA production stats by year'!AI:AI,'IEA production stats by year'!$E:$E,$D375,'IEA production stats by year'!$B:$B,$B375)</f>
        <v>0</v>
      </c>
      <c r="AA375" s="45">
        <f>SUMIFS('IEA production stats by year'!AJ:AJ,'IEA production stats by year'!$E:$E,$D375,'IEA production stats by year'!$B:$B,$B375)</f>
        <v>0</v>
      </c>
      <c r="AB375" s="45">
        <f>SUMIFS('IEA production stats by year'!AK:AK,'IEA production stats by year'!$E:$E,$D375,'IEA production stats by year'!$B:$B,$B375)</f>
        <v>0</v>
      </c>
      <c r="AC375" s="45">
        <f>SUMIFS('IEA production stats by year'!AL:AL,'IEA production stats by year'!$E:$E,$D375,'IEA production stats by year'!$B:$B,$B375)</f>
        <v>0</v>
      </c>
      <c r="AD375" s="45"/>
      <c r="AE375" s="45"/>
      <c r="AF375" s="45"/>
      <c r="AG375" s="45"/>
      <c r="AH375" s="45"/>
      <c r="AI375" s="45"/>
      <c r="AJ375" s="45"/>
      <c r="AK375" s="45"/>
      <c r="AL375" s="45"/>
      <c r="AM375" s="45"/>
      <c r="AN375" s="45"/>
      <c r="AO375" s="45"/>
      <c r="AP375" s="45"/>
      <c r="AQ375" s="45"/>
      <c r="AR375" s="45"/>
      <c r="AS375" s="45"/>
      <c r="AT375" s="45"/>
      <c r="AU375" s="45"/>
      <c r="AV375" s="45"/>
      <c r="AW375" s="45"/>
      <c r="AX375" s="45"/>
      <c r="AY375" s="45"/>
      <c r="AZ375" s="45"/>
      <c r="BA375" s="45"/>
      <c r="BB375" s="45"/>
      <c r="BC375" s="45"/>
      <c r="BD375" s="45"/>
      <c r="BE375" s="45"/>
      <c r="BF375" s="45"/>
      <c r="BG375" s="45"/>
      <c r="BH375" s="45"/>
      <c r="BI375" s="45"/>
      <c r="BJ375" s="45"/>
      <c r="BK375" s="45"/>
      <c r="BL375" s="45"/>
      <c r="BM375" s="45"/>
      <c r="BN375" s="45"/>
      <c r="BO375" s="45"/>
      <c r="BP375" s="45"/>
      <c r="BQ375" s="45"/>
      <c r="BR375" s="45"/>
      <c r="BS375" s="45"/>
      <c r="BT375" s="45"/>
      <c r="BU375" s="45"/>
      <c r="BV375" s="45"/>
      <c r="BW375" s="45"/>
      <c r="BX375" s="45"/>
      <c r="BY375" s="45"/>
      <c r="BZ375" s="45"/>
      <c r="CA375" s="45"/>
      <c r="CB375" s="45"/>
      <c r="CC375" s="45"/>
      <c r="CD375" s="45"/>
      <c r="CE375" s="45"/>
      <c r="CF375" s="45"/>
      <c r="CG375" s="45"/>
      <c r="CH375" s="45"/>
      <c r="CI375" s="45"/>
      <c r="CJ375" s="45"/>
      <c r="CK375" s="45"/>
      <c r="CL375" s="45"/>
      <c r="CM375" s="45"/>
      <c r="CN375" s="45"/>
      <c r="CO375" s="45"/>
      <c r="CP375" s="45"/>
      <c r="CQ375" s="45"/>
    </row>
    <row r="376" spans="1:95" hidden="1" x14ac:dyDescent="0.25">
      <c r="A376" s="5" t="str">
        <f>B376&amp;D376</f>
        <v>GNQWIND</v>
      </c>
      <c r="B376" t="s">
        <v>181</v>
      </c>
      <c r="C376" t="str">
        <f>VLOOKUP($B376,'Lookup codes'!$A:$C,2,FALSE)</f>
        <v>Equatorial Guinea</v>
      </c>
      <c r="D376" t="s">
        <v>618</v>
      </c>
      <c r="E376" t="str">
        <f>VLOOKUP(D376,'Lookup codes'!R:S,2,FALSE)</f>
        <v>Wind</v>
      </c>
      <c r="F376" t="s">
        <v>794</v>
      </c>
      <c r="G376" t="s">
        <v>528</v>
      </c>
      <c r="H376" s="45">
        <f>SUMIFS('IEA production stats by year'!Q:Q,'IEA production stats by year'!$E:$E,$D376,'IEA production stats by year'!$B:$B,$B376)</f>
        <v>0</v>
      </c>
      <c r="I376" s="45">
        <f>SUMIFS('IEA production stats by year'!R:R,'IEA production stats by year'!$E:$E,$D376,'IEA production stats by year'!$B:$B,$B376)</f>
        <v>0</v>
      </c>
      <c r="J376" s="45">
        <f>SUMIFS('IEA production stats by year'!S:S,'IEA production stats by year'!$E:$E,$D376,'IEA production stats by year'!$B:$B,$B376)</f>
        <v>0</v>
      </c>
      <c r="K376" s="45">
        <f>SUMIFS('IEA production stats by year'!T:T,'IEA production stats by year'!$E:$E,$D376,'IEA production stats by year'!$B:$B,$B376)</f>
        <v>0</v>
      </c>
      <c r="L376" s="45">
        <f>SUMIFS('IEA production stats by year'!U:U,'IEA production stats by year'!$E:$E,$D376,'IEA production stats by year'!$B:$B,$B376)</f>
        <v>0</v>
      </c>
      <c r="M376" s="45">
        <f>SUMIFS('IEA production stats by year'!V:V,'IEA production stats by year'!$E:$E,$D376,'IEA production stats by year'!$B:$B,$B376)</f>
        <v>0</v>
      </c>
      <c r="N376" s="45">
        <f>SUMIFS('IEA production stats by year'!W:W,'IEA production stats by year'!$E:$E,$D376,'IEA production stats by year'!$B:$B,$B376)</f>
        <v>0</v>
      </c>
      <c r="O376" s="45">
        <f>SUMIFS('IEA production stats by year'!X:X,'IEA production stats by year'!$E:$E,$D376,'IEA production stats by year'!$B:$B,$B376)</f>
        <v>0</v>
      </c>
      <c r="P376" s="45">
        <f>SUMIFS('IEA production stats by year'!Y:Y,'IEA production stats by year'!$E:$E,$D376,'IEA production stats by year'!$B:$B,$B376)</f>
        <v>0</v>
      </c>
      <c r="Q376" s="45">
        <f>SUMIFS('IEA production stats by year'!Z:Z,'IEA production stats by year'!$E:$E,$D376,'IEA production stats by year'!$B:$B,$B376)</f>
        <v>0</v>
      </c>
      <c r="R376" s="45">
        <f>SUMIFS('IEA production stats by year'!AA:AA,'IEA production stats by year'!$E:$E,$D376,'IEA production stats by year'!$B:$B,$B376)</f>
        <v>0</v>
      </c>
      <c r="S376" s="45">
        <f>SUMIFS('IEA production stats by year'!AB:AB,'IEA production stats by year'!$E:$E,$D376,'IEA production stats by year'!$B:$B,$B376)</f>
        <v>0</v>
      </c>
      <c r="T376" s="45">
        <f>SUMIFS('IEA production stats by year'!AC:AC,'IEA production stats by year'!$E:$E,$D376,'IEA production stats by year'!$B:$B,$B376)</f>
        <v>0</v>
      </c>
      <c r="U376" s="45">
        <f>SUMIFS('IEA production stats by year'!AD:AD,'IEA production stats by year'!$E:$E,$D376,'IEA production stats by year'!$B:$B,$B376)</f>
        <v>0</v>
      </c>
      <c r="V376" s="45">
        <f>SUMIFS('IEA production stats by year'!AE:AE,'IEA production stats by year'!$E:$E,$D376,'IEA production stats by year'!$B:$B,$B376)</f>
        <v>0</v>
      </c>
      <c r="W376" s="45">
        <f>SUMIFS('IEA production stats by year'!AF:AF,'IEA production stats by year'!$E:$E,$D376,'IEA production stats by year'!$B:$B,$B376)</f>
        <v>0</v>
      </c>
      <c r="X376" s="45">
        <f>SUMIFS('IEA production stats by year'!AG:AG,'IEA production stats by year'!$E:$E,$D376,'IEA production stats by year'!$B:$B,$B376)</f>
        <v>0</v>
      </c>
      <c r="Y376" s="45">
        <f>SUMIFS('IEA production stats by year'!AH:AH,'IEA production stats by year'!$E:$E,$D376,'IEA production stats by year'!$B:$B,$B376)</f>
        <v>0</v>
      </c>
      <c r="Z376" s="45">
        <f>SUMIFS('IEA production stats by year'!AI:AI,'IEA production stats by year'!$E:$E,$D376,'IEA production stats by year'!$B:$B,$B376)</f>
        <v>0</v>
      </c>
      <c r="AA376" s="45">
        <f>SUMIFS('IEA production stats by year'!AJ:AJ,'IEA production stats by year'!$E:$E,$D376,'IEA production stats by year'!$B:$B,$B376)</f>
        <v>0</v>
      </c>
      <c r="AB376" s="45">
        <f>SUMIFS('IEA production stats by year'!AK:AK,'IEA production stats by year'!$E:$E,$D376,'IEA production stats by year'!$B:$B,$B376)</f>
        <v>0</v>
      </c>
      <c r="AC376" s="45">
        <f>SUMIFS('IEA production stats by year'!AL:AL,'IEA production stats by year'!$E:$E,$D376,'IEA production stats by year'!$B:$B,$B376)</f>
        <v>0</v>
      </c>
      <c r="AD376" s="45"/>
      <c r="AE376" s="45"/>
      <c r="AF376" s="45"/>
      <c r="AG376" s="45"/>
      <c r="AH376" s="45"/>
      <c r="AI376" s="45"/>
      <c r="AJ376" s="45"/>
      <c r="AK376" s="45"/>
      <c r="AL376" s="45"/>
      <c r="AM376" s="45"/>
      <c r="AN376" s="45"/>
      <c r="AO376" s="45"/>
      <c r="AP376" s="45"/>
      <c r="AQ376" s="45"/>
      <c r="AR376" s="45"/>
      <c r="AS376" s="45"/>
      <c r="AT376" s="45"/>
      <c r="AU376" s="45"/>
      <c r="AV376" s="45"/>
      <c r="AW376" s="45"/>
      <c r="AX376" s="45"/>
      <c r="AY376" s="45"/>
      <c r="AZ376" s="45"/>
      <c r="BA376" s="45"/>
      <c r="BB376" s="45"/>
      <c r="BC376" s="45"/>
      <c r="BD376" s="45"/>
      <c r="BE376" s="45"/>
      <c r="BF376" s="45"/>
      <c r="BG376" s="45"/>
      <c r="BH376" s="45"/>
      <c r="BI376" s="45"/>
      <c r="BJ376" s="45"/>
      <c r="BK376" s="45"/>
      <c r="BL376" s="45"/>
      <c r="BM376" s="45"/>
      <c r="BN376" s="45"/>
      <c r="BO376" s="45"/>
      <c r="BP376" s="45"/>
      <c r="BQ376" s="45"/>
      <c r="BR376" s="45"/>
      <c r="BS376" s="45"/>
      <c r="BT376" s="45"/>
      <c r="BU376" s="45"/>
      <c r="BV376" s="45"/>
      <c r="BW376" s="45"/>
      <c r="BX376" s="45"/>
      <c r="BY376" s="45"/>
      <c r="BZ376" s="45"/>
      <c r="CA376" s="45"/>
      <c r="CB376" s="45"/>
      <c r="CC376" s="45"/>
      <c r="CD376" s="45"/>
      <c r="CE376" s="45"/>
      <c r="CF376" s="45"/>
      <c r="CG376" s="45"/>
      <c r="CH376" s="45"/>
      <c r="CI376" s="45"/>
      <c r="CJ376" s="45"/>
      <c r="CK376" s="45"/>
      <c r="CL376" s="45"/>
      <c r="CM376" s="45"/>
      <c r="CN376" s="45"/>
      <c r="CO376" s="45"/>
      <c r="CP376" s="45"/>
      <c r="CQ376" s="45"/>
    </row>
    <row r="377" spans="1:95" hidden="1" x14ac:dyDescent="0.25">
      <c r="A377" s="5" t="str">
        <f>B377&amp;D377</f>
        <v>GNQMUNWASTER</v>
      </c>
      <c r="B377" t="s">
        <v>181</v>
      </c>
      <c r="C377" t="str">
        <f>VLOOKUP($B377,'Lookup codes'!$A:$C,2,FALSE)</f>
        <v>Equatorial Guinea</v>
      </c>
      <c r="D377" t="s">
        <v>622</v>
      </c>
      <c r="E377" t="str">
        <f>VLOOKUP(D377,'Lookup codes'!R:S,2,FALSE)</f>
        <v>Renewable Municipal Waste</v>
      </c>
      <c r="F377" t="s">
        <v>794</v>
      </c>
      <c r="G377" t="s">
        <v>528</v>
      </c>
      <c r="H377" s="45">
        <f>SUMIFS('IEA production stats by year'!Q:Q,'IEA production stats by year'!$E:$E,$D377,'IEA production stats by year'!$B:$B,$B377)</f>
        <v>0</v>
      </c>
      <c r="I377" s="45">
        <f>SUMIFS('IEA production stats by year'!R:R,'IEA production stats by year'!$E:$E,$D377,'IEA production stats by year'!$B:$B,$B377)</f>
        <v>0</v>
      </c>
      <c r="J377" s="45">
        <f>SUMIFS('IEA production stats by year'!S:S,'IEA production stats by year'!$E:$E,$D377,'IEA production stats by year'!$B:$B,$B377)</f>
        <v>0</v>
      </c>
      <c r="K377" s="45">
        <f>SUMIFS('IEA production stats by year'!T:T,'IEA production stats by year'!$E:$E,$D377,'IEA production stats by year'!$B:$B,$B377)</f>
        <v>0</v>
      </c>
      <c r="L377" s="45">
        <f>SUMIFS('IEA production stats by year'!U:U,'IEA production stats by year'!$E:$E,$D377,'IEA production stats by year'!$B:$B,$B377)</f>
        <v>0</v>
      </c>
      <c r="M377" s="45">
        <f>SUMIFS('IEA production stats by year'!V:V,'IEA production stats by year'!$E:$E,$D377,'IEA production stats by year'!$B:$B,$B377)</f>
        <v>0</v>
      </c>
      <c r="N377" s="45">
        <f>SUMIFS('IEA production stats by year'!W:W,'IEA production stats by year'!$E:$E,$D377,'IEA production stats by year'!$B:$B,$B377)</f>
        <v>0</v>
      </c>
      <c r="O377" s="45">
        <f>SUMIFS('IEA production stats by year'!X:X,'IEA production stats by year'!$E:$E,$D377,'IEA production stats by year'!$B:$B,$B377)</f>
        <v>0</v>
      </c>
      <c r="P377" s="45">
        <f>SUMIFS('IEA production stats by year'!Y:Y,'IEA production stats by year'!$E:$E,$D377,'IEA production stats by year'!$B:$B,$B377)</f>
        <v>0</v>
      </c>
      <c r="Q377" s="45">
        <f>SUMIFS('IEA production stats by year'!Z:Z,'IEA production stats by year'!$E:$E,$D377,'IEA production stats by year'!$B:$B,$B377)</f>
        <v>0</v>
      </c>
      <c r="R377" s="45">
        <f>SUMIFS('IEA production stats by year'!AA:AA,'IEA production stats by year'!$E:$E,$D377,'IEA production stats by year'!$B:$B,$B377)</f>
        <v>0</v>
      </c>
      <c r="S377" s="45">
        <f>SUMIFS('IEA production stats by year'!AB:AB,'IEA production stats by year'!$E:$E,$D377,'IEA production stats by year'!$B:$B,$B377)</f>
        <v>0</v>
      </c>
      <c r="T377" s="45">
        <f>SUMIFS('IEA production stats by year'!AC:AC,'IEA production stats by year'!$E:$E,$D377,'IEA production stats by year'!$B:$B,$B377)</f>
        <v>0</v>
      </c>
      <c r="U377" s="45">
        <f>SUMIFS('IEA production stats by year'!AD:AD,'IEA production stats by year'!$E:$E,$D377,'IEA production stats by year'!$B:$B,$B377)</f>
        <v>0</v>
      </c>
      <c r="V377" s="45">
        <f>SUMIFS('IEA production stats by year'!AE:AE,'IEA production stats by year'!$E:$E,$D377,'IEA production stats by year'!$B:$B,$B377)</f>
        <v>0</v>
      </c>
      <c r="W377" s="45">
        <f>SUMIFS('IEA production stats by year'!AF:AF,'IEA production stats by year'!$E:$E,$D377,'IEA production stats by year'!$B:$B,$B377)</f>
        <v>0</v>
      </c>
      <c r="X377" s="45">
        <f>SUMIFS('IEA production stats by year'!AG:AG,'IEA production stats by year'!$E:$E,$D377,'IEA production stats by year'!$B:$B,$B377)</f>
        <v>0</v>
      </c>
      <c r="Y377" s="45">
        <f>SUMIFS('IEA production stats by year'!AH:AH,'IEA production stats by year'!$E:$E,$D377,'IEA production stats by year'!$B:$B,$B377)</f>
        <v>0</v>
      </c>
      <c r="Z377" s="45">
        <f>SUMIFS('IEA production stats by year'!AI:AI,'IEA production stats by year'!$E:$E,$D377,'IEA production stats by year'!$B:$B,$B377)</f>
        <v>0</v>
      </c>
      <c r="AA377" s="45">
        <f>SUMIFS('IEA production stats by year'!AJ:AJ,'IEA production stats by year'!$E:$E,$D377,'IEA production stats by year'!$B:$B,$B377)</f>
        <v>0</v>
      </c>
      <c r="AB377" s="45">
        <f>SUMIFS('IEA production stats by year'!AK:AK,'IEA production stats by year'!$E:$E,$D377,'IEA production stats by year'!$B:$B,$B377)</f>
        <v>0</v>
      </c>
      <c r="AC377" s="45">
        <f>SUMIFS('IEA production stats by year'!AL:AL,'IEA production stats by year'!$E:$E,$D377,'IEA production stats by year'!$B:$B,$B377)</f>
        <v>0</v>
      </c>
      <c r="AD377" s="45"/>
      <c r="AE377" s="45"/>
      <c r="AF377" s="45"/>
      <c r="AG377" s="45"/>
      <c r="AH377" s="45"/>
      <c r="AI377" s="45"/>
      <c r="AJ377" s="45"/>
      <c r="AK377" s="45"/>
      <c r="AL377" s="45"/>
      <c r="AM377" s="45"/>
      <c r="AN377" s="45"/>
      <c r="AO377" s="45"/>
      <c r="AP377" s="45"/>
      <c r="AQ377" s="45"/>
      <c r="AR377" s="45"/>
      <c r="AS377" s="45"/>
      <c r="AT377" s="45"/>
      <c r="AU377" s="45"/>
      <c r="AV377" s="45"/>
      <c r="AW377" s="45"/>
      <c r="AX377" s="45"/>
      <c r="AY377" s="45"/>
      <c r="AZ377" s="45"/>
      <c r="BA377" s="45"/>
      <c r="BB377" s="45"/>
      <c r="BC377" s="45"/>
      <c r="BD377" s="45"/>
      <c r="BE377" s="45"/>
      <c r="BF377" s="45"/>
      <c r="BG377" s="45"/>
      <c r="BH377" s="45"/>
      <c r="BI377" s="45"/>
      <c r="BJ377" s="45"/>
      <c r="BK377" s="45"/>
      <c r="BL377" s="45"/>
      <c r="BM377" s="45"/>
      <c r="BN377" s="45"/>
      <c r="BO377" s="45"/>
      <c r="BP377" s="45"/>
      <c r="BQ377" s="45"/>
      <c r="BR377" s="45"/>
      <c r="BS377" s="45"/>
      <c r="BT377" s="45"/>
      <c r="BU377" s="45"/>
      <c r="BV377" s="45"/>
      <c r="BW377" s="45"/>
      <c r="BX377" s="45"/>
      <c r="BY377" s="45"/>
      <c r="BZ377" s="45"/>
      <c r="CA377" s="45"/>
      <c r="CB377" s="45"/>
      <c r="CC377" s="45"/>
      <c r="CD377" s="45"/>
      <c r="CE377" s="45"/>
      <c r="CF377" s="45"/>
      <c r="CG377" s="45"/>
      <c r="CH377" s="45"/>
      <c r="CI377" s="45"/>
      <c r="CJ377" s="45"/>
      <c r="CK377" s="45"/>
      <c r="CL377" s="45"/>
      <c r="CM377" s="45"/>
      <c r="CN377" s="45"/>
      <c r="CO377" s="45"/>
      <c r="CP377" s="45"/>
      <c r="CQ377" s="45"/>
    </row>
    <row r="378" spans="1:95" hidden="1" x14ac:dyDescent="0.25">
      <c r="A378" s="5" t="str">
        <f>B378&amp;D378</f>
        <v>GNQCHARCOAL</v>
      </c>
      <c r="B378" t="s">
        <v>181</v>
      </c>
      <c r="C378" t="str">
        <f>VLOOKUP($B378,'Lookup codes'!$A:$C,2,FALSE)</f>
        <v>Equatorial Guinea</v>
      </c>
      <c r="D378" t="s">
        <v>626</v>
      </c>
      <c r="E378" t="str">
        <f>VLOOKUP(D378,'Lookup codes'!R:S,2,FALSE)</f>
        <v>Charcoal</v>
      </c>
      <c r="F378" t="s">
        <v>794</v>
      </c>
      <c r="G378" t="s">
        <v>528</v>
      </c>
      <c r="H378" s="45">
        <f>SUMIFS('IEA production stats by year'!Q:Q,'IEA production stats by year'!$E:$E,$D378,'IEA production stats by year'!$B:$B,$B378)</f>
        <v>0</v>
      </c>
      <c r="I378" s="45">
        <f>SUMIFS('IEA production stats by year'!R:R,'IEA production stats by year'!$E:$E,$D378,'IEA production stats by year'!$B:$B,$B378)</f>
        <v>0</v>
      </c>
      <c r="J378" s="45">
        <f>SUMIFS('IEA production stats by year'!S:S,'IEA production stats by year'!$E:$E,$D378,'IEA production stats by year'!$B:$B,$B378)</f>
        <v>0</v>
      </c>
      <c r="K378" s="45">
        <f>SUMIFS('IEA production stats by year'!T:T,'IEA production stats by year'!$E:$E,$D378,'IEA production stats by year'!$B:$B,$B378)</f>
        <v>0</v>
      </c>
      <c r="L378" s="45">
        <f>SUMIFS('IEA production stats by year'!U:U,'IEA production stats by year'!$E:$E,$D378,'IEA production stats by year'!$B:$B,$B378)</f>
        <v>0</v>
      </c>
      <c r="M378" s="45">
        <f>SUMIFS('IEA production stats by year'!V:V,'IEA production stats by year'!$E:$E,$D378,'IEA production stats by year'!$B:$B,$B378)</f>
        <v>0</v>
      </c>
      <c r="N378" s="45">
        <f>SUMIFS('IEA production stats by year'!W:W,'IEA production stats by year'!$E:$E,$D378,'IEA production stats by year'!$B:$B,$B378)</f>
        <v>0</v>
      </c>
      <c r="O378" s="45">
        <f>SUMIFS('IEA production stats by year'!X:X,'IEA production stats by year'!$E:$E,$D378,'IEA production stats by year'!$B:$B,$B378)</f>
        <v>0</v>
      </c>
      <c r="P378" s="45">
        <f>SUMIFS('IEA production stats by year'!Y:Y,'IEA production stats by year'!$E:$E,$D378,'IEA production stats by year'!$B:$B,$B378)</f>
        <v>0</v>
      </c>
      <c r="Q378" s="45">
        <f>SUMIFS('IEA production stats by year'!Z:Z,'IEA production stats by year'!$E:$E,$D378,'IEA production stats by year'!$B:$B,$B378)</f>
        <v>0</v>
      </c>
      <c r="R378" s="45">
        <f>SUMIFS('IEA production stats by year'!AA:AA,'IEA production stats by year'!$E:$E,$D378,'IEA production stats by year'!$B:$B,$B378)</f>
        <v>0</v>
      </c>
      <c r="S378" s="45">
        <f>SUMIFS('IEA production stats by year'!AB:AB,'IEA production stats by year'!$E:$E,$D378,'IEA production stats by year'!$B:$B,$B378)</f>
        <v>0</v>
      </c>
      <c r="T378" s="45">
        <f>SUMIFS('IEA production stats by year'!AC:AC,'IEA production stats by year'!$E:$E,$D378,'IEA production stats by year'!$B:$B,$B378)</f>
        <v>0</v>
      </c>
      <c r="U378" s="45">
        <f>SUMIFS('IEA production stats by year'!AD:AD,'IEA production stats by year'!$E:$E,$D378,'IEA production stats by year'!$B:$B,$B378)</f>
        <v>0</v>
      </c>
      <c r="V378" s="45">
        <f>SUMIFS('IEA production stats by year'!AE:AE,'IEA production stats by year'!$E:$E,$D378,'IEA production stats by year'!$B:$B,$B378)</f>
        <v>0</v>
      </c>
      <c r="W378" s="45">
        <f>SUMIFS('IEA production stats by year'!AF:AF,'IEA production stats by year'!$E:$E,$D378,'IEA production stats by year'!$B:$B,$B378)</f>
        <v>0</v>
      </c>
      <c r="X378" s="45">
        <f>SUMIFS('IEA production stats by year'!AG:AG,'IEA production stats by year'!$E:$E,$D378,'IEA production stats by year'!$B:$B,$B378)</f>
        <v>0</v>
      </c>
      <c r="Y378" s="45">
        <f>SUMIFS('IEA production stats by year'!AH:AH,'IEA production stats by year'!$E:$E,$D378,'IEA production stats by year'!$B:$B,$B378)</f>
        <v>0</v>
      </c>
      <c r="Z378" s="45">
        <f>SUMIFS('IEA production stats by year'!AI:AI,'IEA production stats by year'!$E:$E,$D378,'IEA production stats by year'!$B:$B,$B378)</f>
        <v>0</v>
      </c>
      <c r="AA378" s="45">
        <f>SUMIFS('IEA production stats by year'!AJ:AJ,'IEA production stats by year'!$E:$E,$D378,'IEA production stats by year'!$B:$B,$B378)</f>
        <v>0</v>
      </c>
      <c r="AB378" s="45">
        <f>SUMIFS('IEA production stats by year'!AK:AK,'IEA production stats by year'!$E:$E,$D378,'IEA production stats by year'!$B:$B,$B378)</f>
        <v>0</v>
      </c>
      <c r="AC378" s="45">
        <f>SUMIFS('IEA production stats by year'!AL:AL,'IEA production stats by year'!$E:$E,$D378,'IEA production stats by year'!$B:$B,$B378)</f>
        <v>0</v>
      </c>
      <c r="AD378" s="45"/>
      <c r="AE378" s="45"/>
      <c r="AF378" s="45"/>
      <c r="AG378" s="45"/>
      <c r="AH378" s="45"/>
      <c r="AI378" s="45"/>
      <c r="AJ378" s="45"/>
      <c r="AK378" s="45"/>
      <c r="AL378" s="45"/>
      <c r="AM378" s="45"/>
      <c r="AN378" s="45"/>
      <c r="AO378" s="45"/>
      <c r="AP378" s="45"/>
      <c r="AQ378" s="45"/>
      <c r="AR378" s="45"/>
      <c r="AS378" s="45"/>
      <c r="AT378" s="45"/>
      <c r="AU378" s="45"/>
      <c r="AV378" s="45"/>
      <c r="AW378" s="45"/>
      <c r="AX378" s="45"/>
      <c r="AY378" s="45"/>
      <c r="AZ378" s="45"/>
      <c r="BA378" s="45"/>
      <c r="BB378" s="45"/>
      <c r="BC378" s="45"/>
      <c r="BD378" s="45"/>
      <c r="BE378" s="45"/>
      <c r="BF378" s="45"/>
      <c r="BG378" s="45"/>
      <c r="BH378" s="45"/>
      <c r="BI378" s="45"/>
      <c r="BJ378" s="45"/>
      <c r="BK378" s="45"/>
      <c r="BL378" s="45"/>
      <c r="BM378" s="45"/>
      <c r="BN378" s="45"/>
      <c r="BO378" s="45"/>
      <c r="BP378" s="45"/>
      <c r="BQ378" s="45"/>
      <c r="BR378" s="45"/>
      <c r="BS378" s="45"/>
      <c r="BT378" s="45"/>
      <c r="BU378" s="45"/>
      <c r="BV378" s="45"/>
      <c r="BW378" s="45"/>
      <c r="BX378" s="45"/>
      <c r="BY378" s="45"/>
      <c r="BZ378" s="45"/>
      <c r="CA378" s="45"/>
      <c r="CB378" s="45"/>
      <c r="CC378" s="45"/>
      <c r="CD378" s="45"/>
      <c r="CE378" s="45"/>
      <c r="CF378" s="45"/>
      <c r="CG378" s="45"/>
      <c r="CH378" s="45"/>
      <c r="CI378" s="45"/>
      <c r="CJ378" s="45"/>
      <c r="CK378" s="45"/>
      <c r="CL378" s="45"/>
      <c r="CM378" s="45"/>
      <c r="CN378" s="45"/>
      <c r="CO378" s="45"/>
      <c r="CP378" s="45"/>
      <c r="CQ378" s="45"/>
    </row>
    <row r="379" spans="1:95" hidden="1" x14ac:dyDescent="0.25">
      <c r="A379" s="5" t="str">
        <f>B379&amp;D379</f>
        <v>GNQBIOGASOL</v>
      </c>
      <c r="B379" t="s">
        <v>181</v>
      </c>
      <c r="C379" t="str">
        <f>VLOOKUP($B379,'Lookup codes'!$A:$C,2,FALSE)</f>
        <v>Equatorial Guinea</v>
      </c>
      <c r="D379" t="s">
        <v>628</v>
      </c>
      <c r="E379" t="str">
        <f>VLOOKUP(D379,'Lookup codes'!R:S,2,FALSE)</f>
        <v>Biogasoline</v>
      </c>
      <c r="F379" t="s">
        <v>794</v>
      </c>
      <c r="G379" t="s">
        <v>528</v>
      </c>
      <c r="H379" s="45">
        <f>SUMIFS('IEA production stats by year'!Q:Q,'IEA production stats by year'!$E:$E,$D379,'IEA production stats by year'!$B:$B,$B379)</f>
        <v>0</v>
      </c>
      <c r="I379" s="45">
        <f>SUMIFS('IEA production stats by year'!R:R,'IEA production stats by year'!$E:$E,$D379,'IEA production stats by year'!$B:$B,$B379)</f>
        <v>0</v>
      </c>
      <c r="J379" s="45">
        <f>SUMIFS('IEA production stats by year'!S:S,'IEA production stats by year'!$E:$E,$D379,'IEA production stats by year'!$B:$B,$B379)</f>
        <v>0</v>
      </c>
      <c r="K379" s="45">
        <f>SUMIFS('IEA production stats by year'!T:T,'IEA production stats by year'!$E:$E,$D379,'IEA production stats by year'!$B:$B,$B379)</f>
        <v>0</v>
      </c>
      <c r="L379" s="45">
        <f>SUMIFS('IEA production stats by year'!U:U,'IEA production stats by year'!$E:$E,$D379,'IEA production stats by year'!$B:$B,$B379)</f>
        <v>0</v>
      </c>
      <c r="M379" s="45">
        <f>SUMIFS('IEA production stats by year'!V:V,'IEA production stats by year'!$E:$E,$D379,'IEA production stats by year'!$B:$B,$B379)</f>
        <v>0</v>
      </c>
      <c r="N379" s="45">
        <f>SUMIFS('IEA production stats by year'!W:W,'IEA production stats by year'!$E:$E,$D379,'IEA production stats by year'!$B:$B,$B379)</f>
        <v>0</v>
      </c>
      <c r="O379" s="45">
        <f>SUMIFS('IEA production stats by year'!X:X,'IEA production stats by year'!$E:$E,$D379,'IEA production stats by year'!$B:$B,$B379)</f>
        <v>0</v>
      </c>
      <c r="P379" s="45">
        <f>SUMIFS('IEA production stats by year'!Y:Y,'IEA production stats by year'!$E:$E,$D379,'IEA production stats by year'!$B:$B,$B379)</f>
        <v>0</v>
      </c>
      <c r="Q379" s="45">
        <f>SUMIFS('IEA production stats by year'!Z:Z,'IEA production stats by year'!$E:$E,$D379,'IEA production stats by year'!$B:$B,$B379)</f>
        <v>0</v>
      </c>
      <c r="R379" s="45">
        <f>SUMIFS('IEA production stats by year'!AA:AA,'IEA production stats by year'!$E:$E,$D379,'IEA production stats by year'!$B:$B,$B379)</f>
        <v>0</v>
      </c>
      <c r="S379" s="45">
        <f>SUMIFS('IEA production stats by year'!AB:AB,'IEA production stats by year'!$E:$E,$D379,'IEA production stats by year'!$B:$B,$B379)</f>
        <v>0</v>
      </c>
      <c r="T379" s="45">
        <f>SUMIFS('IEA production stats by year'!AC:AC,'IEA production stats by year'!$E:$E,$D379,'IEA production stats by year'!$B:$B,$B379)</f>
        <v>0</v>
      </c>
      <c r="U379" s="45">
        <f>SUMIFS('IEA production stats by year'!AD:AD,'IEA production stats by year'!$E:$E,$D379,'IEA production stats by year'!$B:$B,$B379)</f>
        <v>0</v>
      </c>
      <c r="V379" s="45">
        <f>SUMIFS('IEA production stats by year'!AE:AE,'IEA production stats by year'!$E:$E,$D379,'IEA production stats by year'!$B:$B,$B379)</f>
        <v>0</v>
      </c>
      <c r="W379" s="45">
        <f>SUMIFS('IEA production stats by year'!AF:AF,'IEA production stats by year'!$E:$E,$D379,'IEA production stats by year'!$B:$B,$B379)</f>
        <v>0</v>
      </c>
      <c r="X379" s="45">
        <f>SUMIFS('IEA production stats by year'!AG:AG,'IEA production stats by year'!$E:$E,$D379,'IEA production stats by year'!$B:$B,$B379)</f>
        <v>0</v>
      </c>
      <c r="Y379" s="45">
        <f>SUMIFS('IEA production stats by year'!AH:AH,'IEA production stats by year'!$E:$E,$D379,'IEA production stats by year'!$B:$B,$B379)</f>
        <v>0</v>
      </c>
      <c r="Z379" s="45">
        <f>SUMIFS('IEA production stats by year'!AI:AI,'IEA production stats by year'!$E:$E,$D379,'IEA production stats by year'!$B:$B,$B379)</f>
        <v>0</v>
      </c>
      <c r="AA379" s="45">
        <f>SUMIFS('IEA production stats by year'!AJ:AJ,'IEA production stats by year'!$E:$E,$D379,'IEA production stats by year'!$B:$B,$B379)</f>
        <v>0</v>
      </c>
      <c r="AB379" s="45">
        <f>SUMIFS('IEA production stats by year'!AK:AK,'IEA production stats by year'!$E:$E,$D379,'IEA production stats by year'!$B:$B,$B379)</f>
        <v>0</v>
      </c>
      <c r="AC379" s="45">
        <f>SUMIFS('IEA production stats by year'!AL:AL,'IEA production stats by year'!$E:$E,$D379,'IEA production stats by year'!$B:$B,$B379)</f>
        <v>0</v>
      </c>
      <c r="AD379" s="45"/>
      <c r="AE379" s="45"/>
      <c r="AF379" s="45"/>
      <c r="AG379" s="45"/>
      <c r="AH379" s="45"/>
      <c r="AI379" s="45"/>
      <c r="AJ379" s="45"/>
      <c r="AK379" s="45"/>
      <c r="AL379" s="45"/>
      <c r="AM379" s="45"/>
      <c r="AN379" s="45"/>
      <c r="AO379" s="45"/>
      <c r="AP379" s="45"/>
      <c r="AQ379" s="45"/>
      <c r="AR379" s="45"/>
      <c r="AS379" s="45"/>
      <c r="AT379" s="45"/>
      <c r="AU379" s="45"/>
      <c r="AV379" s="45"/>
      <c r="AW379" s="45"/>
      <c r="AX379" s="45"/>
      <c r="AY379" s="45"/>
      <c r="AZ379" s="45"/>
      <c r="BA379" s="45"/>
      <c r="BB379" s="45"/>
      <c r="BC379" s="45"/>
      <c r="BD379" s="45"/>
      <c r="BE379" s="45"/>
      <c r="BF379" s="45"/>
      <c r="BG379" s="45"/>
      <c r="BH379" s="45"/>
      <c r="BI379" s="45"/>
      <c r="BJ379" s="45"/>
      <c r="BK379" s="45"/>
      <c r="BL379" s="45"/>
      <c r="BM379" s="45"/>
      <c r="BN379" s="45"/>
      <c r="BO379" s="45"/>
      <c r="BP379" s="45"/>
      <c r="BQ379" s="45"/>
      <c r="BR379" s="45"/>
      <c r="BS379" s="45"/>
      <c r="BT379" s="45"/>
      <c r="BU379" s="45"/>
      <c r="BV379" s="45"/>
      <c r="BW379" s="45"/>
      <c r="BX379" s="45"/>
      <c r="BY379" s="45"/>
      <c r="BZ379" s="45"/>
      <c r="CA379" s="45"/>
      <c r="CB379" s="45"/>
      <c r="CC379" s="45"/>
      <c r="CD379" s="45"/>
      <c r="CE379" s="45"/>
      <c r="CF379" s="45"/>
      <c r="CG379" s="45"/>
      <c r="CH379" s="45"/>
      <c r="CI379" s="45"/>
      <c r="CJ379" s="45"/>
      <c r="CK379" s="45"/>
      <c r="CL379" s="45"/>
      <c r="CM379" s="45"/>
      <c r="CN379" s="45"/>
      <c r="CO379" s="45"/>
      <c r="CP379" s="45"/>
      <c r="CQ379" s="45"/>
    </row>
    <row r="380" spans="1:95" hidden="1" x14ac:dyDescent="0.25">
      <c r="A380" s="5" t="str">
        <f>B380&amp;D380</f>
        <v>GNQBIODIESEL</v>
      </c>
      <c r="B380" t="s">
        <v>181</v>
      </c>
      <c r="C380" t="str">
        <f>VLOOKUP($B380,'Lookup codes'!$A:$C,2,FALSE)</f>
        <v>Equatorial Guinea</v>
      </c>
      <c r="D380" t="s">
        <v>630</v>
      </c>
      <c r="E380" t="str">
        <f>VLOOKUP(D380,'Lookup codes'!R:S,2,FALSE)</f>
        <v>Biodiesel</v>
      </c>
      <c r="F380" t="s">
        <v>794</v>
      </c>
      <c r="G380" t="s">
        <v>528</v>
      </c>
      <c r="H380" s="45">
        <f>SUMIFS('IEA production stats by year'!Q:Q,'IEA production stats by year'!$E:$E,$D380,'IEA production stats by year'!$B:$B,$B380)</f>
        <v>0</v>
      </c>
      <c r="I380" s="45">
        <f>SUMIFS('IEA production stats by year'!R:R,'IEA production stats by year'!$E:$E,$D380,'IEA production stats by year'!$B:$B,$B380)</f>
        <v>0</v>
      </c>
      <c r="J380" s="45">
        <f>SUMIFS('IEA production stats by year'!S:S,'IEA production stats by year'!$E:$E,$D380,'IEA production stats by year'!$B:$B,$B380)</f>
        <v>0</v>
      </c>
      <c r="K380" s="45">
        <f>SUMIFS('IEA production stats by year'!T:T,'IEA production stats by year'!$E:$E,$D380,'IEA production stats by year'!$B:$B,$B380)</f>
        <v>0</v>
      </c>
      <c r="L380" s="45">
        <f>SUMIFS('IEA production stats by year'!U:U,'IEA production stats by year'!$E:$E,$D380,'IEA production stats by year'!$B:$B,$B380)</f>
        <v>0</v>
      </c>
      <c r="M380" s="45">
        <f>SUMIFS('IEA production stats by year'!V:V,'IEA production stats by year'!$E:$E,$D380,'IEA production stats by year'!$B:$B,$B380)</f>
        <v>0</v>
      </c>
      <c r="N380" s="45">
        <f>SUMIFS('IEA production stats by year'!W:W,'IEA production stats by year'!$E:$E,$D380,'IEA production stats by year'!$B:$B,$B380)</f>
        <v>0</v>
      </c>
      <c r="O380" s="45">
        <f>SUMIFS('IEA production stats by year'!X:X,'IEA production stats by year'!$E:$E,$D380,'IEA production stats by year'!$B:$B,$B380)</f>
        <v>0</v>
      </c>
      <c r="P380" s="45">
        <f>SUMIFS('IEA production stats by year'!Y:Y,'IEA production stats by year'!$E:$E,$D380,'IEA production stats by year'!$B:$B,$B380)</f>
        <v>0</v>
      </c>
      <c r="Q380" s="45">
        <f>SUMIFS('IEA production stats by year'!Z:Z,'IEA production stats by year'!$E:$E,$D380,'IEA production stats by year'!$B:$B,$B380)</f>
        <v>0</v>
      </c>
      <c r="R380" s="45">
        <f>SUMIFS('IEA production stats by year'!AA:AA,'IEA production stats by year'!$E:$E,$D380,'IEA production stats by year'!$B:$B,$B380)</f>
        <v>0</v>
      </c>
      <c r="S380" s="45">
        <f>SUMIFS('IEA production stats by year'!AB:AB,'IEA production stats by year'!$E:$E,$D380,'IEA production stats by year'!$B:$B,$B380)</f>
        <v>0</v>
      </c>
      <c r="T380" s="45">
        <f>SUMIFS('IEA production stats by year'!AC:AC,'IEA production stats by year'!$E:$E,$D380,'IEA production stats by year'!$B:$B,$B380)</f>
        <v>0</v>
      </c>
      <c r="U380" s="45">
        <f>SUMIFS('IEA production stats by year'!AD:AD,'IEA production stats by year'!$E:$E,$D380,'IEA production stats by year'!$B:$B,$B380)</f>
        <v>0</v>
      </c>
      <c r="V380" s="45">
        <f>SUMIFS('IEA production stats by year'!AE:AE,'IEA production stats by year'!$E:$E,$D380,'IEA production stats by year'!$B:$B,$B380)</f>
        <v>0</v>
      </c>
      <c r="W380" s="45">
        <f>SUMIFS('IEA production stats by year'!AF:AF,'IEA production stats by year'!$E:$E,$D380,'IEA production stats by year'!$B:$B,$B380)</f>
        <v>0</v>
      </c>
      <c r="X380" s="45">
        <f>SUMIFS('IEA production stats by year'!AG:AG,'IEA production stats by year'!$E:$E,$D380,'IEA production stats by year'!$B:$B,$B380)</f>
        <v>0</v>
      </c>
      <c r="Y380" s="45">
        <f>SUMIFS('IEA production stats by year'!AH:AH,'IEA production stats by year'!$E:$E,$D380,'IEA production stats by year'!$B:$B,$B380)</f>
        <v>0</v>
      </c>
      <c r="Z380" s="45">
        <f>SUMIFS('IEA production stats by year'!AI:AI,'IEA production stats by year'!$E:$E,$D380,'IEA production stats by year'!$B:$B,$B380)</f>
        <v>0</v>
      </c>
      <c r="AA380" s="45">
        <f>SUMIFS('IEA production stats by year'!AJ:AJ,'IEA production stats by year'!$E:$E,$D380,'IEA production stats by year'!$B:$B,$B380)</f>
        <v>0</v>
      </c>
      <c r="AB380" s="45">
        <f>SUMIFS('IEA production stats by year'!AK:AK,'IEA production stats by year'!$E:$E,$D380,'IEA production stats by year'!$B:$B,$B380)</f>
        <v>0</v>
      </c>
      <c r="AC380" s="45">
        <f>SUMIFS('IEA production stats by year'!AL:AL,'IEA production stats by year'!$E:$E,$D380,'IEA production stats by year'!$B:$B,$B380)</f>
        <v>0</v>
      </c>
      <c r="AD380" s="45"/>
      <c r="AE380" s="45"/>
      <c r="AF380" s="45"/>
      <c r="AG380" s="45"/>
      <c r="AH380" s="45"/>
      <c r="AI380" s="45"/>
      <c r="AJ380" s="45"/>
      <c r="AK380" s="45"/>
      <c r="AL380" s="45"/>
      <c r="AM380" s="45"/>
      <c r="AN380" s="45"/>
      <c r="AO380" s="45"/>
      <c r="AP380" s="45"/>
      <c r="AQ380" s="45"/>
      <c r="AR380" s="45"/>
      <c r="AS380" s="45"/>
      <c r="AT380" s="45"/>
      <c r="AU380" s="45"/>
      <c r="AV380" s="45"/>
      <c r="AW380" s="45"/>
      <c r="AX380" s="45"/>
      <c r="AY380" s="45"/>
      <c r="AZ380" s="45"/>
      <c r="BA380" s="45"/>
      <c r="BB380" s="45"/>
      <c r="BC380" s="45"/>
      <c r="BD380" s="45"/>
      <c r="BE380" s="45"/>
      <c r="BF380" s="45"/>
      <c r="BG380" s="45"/>
      <c r="BH380" s="45"/>
      <c r="BI380" s="45"/>
      <c r="BJ380" s="45"/>
      <c r="BK380" s="45"/>
      <c r="BL380" s="45"/>
      <c r="BM380" s="45"/>
      <c r="BN380" s="45"/>
      <c r="BO380" s="45"/>
      <c r="BP380" s="45"/>
      <c r="BQ380" s="45"/>
      <c r="BR380" s="45"/>
      <c r="BS380" s="45"/>
      <c r="BT380" s="45"/>
      <c r="BU380" s="45"/>
      <c r="BV380" s="45"/>
      <c r="BW380" s="45"/>
      <c r="BX380" s="45"/>
      <c r="BY380" s="45"/>
      <c r="BZ380" s="45"/>
      <c r="CA380" s="45"/>
      <c r="CB380" s="45"/>
      <c r="CC380" s="45"/>
      <c r="CD380" s="45"/>
      <c r="CE380" s="45"/>
      <c r="CF380" s="45"/>
      <c r="CG380" s="45"/>
      <c r="CH380" s="45"/>
      <c r="CI380" s="45"/>
      <c r="CJ380" s="45"/>
      <c r="CK380" s="45"/>
      <c r="CL380" s="45"/>
      <c r="CM380" s="45"/>
      <c r="CN380" s="45"/>
      <c r="CO380" s="45"/>
      <c r="CP380" s="45"/>
      <c r="CQ380" s="45"/>
    </row>
    <row r="381" spans="1:95" hidden="1" x14ac:dyDescent="0.25">
      <c r="A381" s="5" t="str">
        <f>B381&amp;D381</f>
        <v>GNQOBIOLIQ</v>
      </c>
      <c r="B381" t="s">
        <v>181</v>
      </c>
      <c r="C381" t="str">
        <f>VLOOKUP($B381,'Lookup codes'!$A:$C,2,FALSE)</f>
        <v>Equatorial Guinea</v>
      </c>
      <c r="D381" t="s">
        <v>632</v>
      </c>
      <c r="E381" t="str">
        <f>VLOOKUP(D381,'Lookup codes'!R:S,2,FALSE)</f>
        <v>Other Liquid Biofuels</v>
      </c>
      <c r="F381" t="s">
        <v>794</v>
      </c>
      <c r="G381" t="s">
        <v>528</v>
      </c>
      <c r="H381" s="45">
        <f>SUMIFS('IEA production stats by year'!Q:Q,'IEA production stats by year'!$E:$E,$D381,'IEA production stats by year'!$B:$B,$B381)</f>
        <v>0</v>
      </c>
      <c r="I381" s="45">
        <f>SUMIFS('IEA production stats by year'!R:R,'IEA production stats by year'!$E:$E,$D381,'IEA production stats by year'!$B:$B,$B381)</f>
        <v>0</v>
      </c>
      <c r="J381" s="45">
        <f>SUMIFS('IEA production stats by year'!S:S,'IEA production stats by year'!$E:$E,$D381,'IEA production stats by year'!$B:$B,$B381)</f>
        <v>0</v>
      </c>
      <c r="K381" s="45">
        <f>SUMIFS('IEA production stats by year'!T:T,'IEA production stats by year'!$E:$E,$D381,'IEA production stats by year'!$B:$B,$B381)</f>
        <v>0</v>
      </c>
      <c r="L381" s="45">
        <f>SUMIFS('IEA production stats by year'!U:U,'IEA production stats by year'!$E:$E,$D381,'IEA production stats by year'!$B:$B,$B381)</f>
        <v>0</v>
      </c>
      <c r="M381" s="45">
        <f>SUMIFS('IEA production stats by year'!V:V,'IEA production stats by year'!$E:$E,$D381,'IEA production stats by year'!$B:$B,$B381)</f>
        <v>0</v>
      </c>
      <c r="N381" s="45">
        <f>SUMIFS('IEA production stats by year'!W:W,'IEA production stats by year'!$E:$E,$D381,'IEA production stats by year'!$B:$B,$B381)</f>
        <v>0</v>
      </c>
      <c r="O381" s="45">
        <f>SUMIFS('IEA production stats by year'!X:X,'IEA production stats by year'!$E:$E,$D381,'IEA production stats by year'!$B:$B,$B381)</f>
        <v>0</v>
      </c>
      <c r="P381" s="45">
        <f>SUMIFS('IEA production stats by year'!Y:Y,'IEA production stats by year'!$E:$E,$D381,'IEA production stats by year'!$B:$B,$B381)</f>
        <v>0</v>
      </c>
      <c r="Q381" s="45">
        <f>SUMIFS('IEA production stats by year'!Z:Z,'IEA production stats by year'!$E:$E,$D381,'IEA production stats by year'!$B:$B,$B381)</f>
        <v>0</v>
      </c>
      <c r="R381" s="45">
        <f>SUMIFS('IEA production stats by year'!AA:AA,'IEA production stats by year'!$E:$E,$D381,'IEA production stats by year'!$B:$B,$B381)</f>
        <v>0</v>
      </c>
      <c r="S381" s="45">
        <f>SUMIFS('IEA production stats by year'!AB:AB,'IEA production stats by year'!$E:$E,$D381,'IEA production stats by year'!$B:$B,$B381)</f>
        <v>0</v>
      </c>
      <c r="T381" s="45">
        <f>SUMIFS('IEA production stats by year'!AC:AC,'IEA production stats by year'!$E:$E,$D381,'IEA production stats by year'!$B:$B,$B381)</f>
        <v>0</v>
      </c>
      <c r="U381" s="45">
        <f>SUMIFS('IEA production stats by year'!AD:AD,'IEA production stats by year'!$E:$E,$D381,'IEA production stats by year'!$B:$B,$B381)</f>
        <v>0</v>
      </c>
      <c r="V381" s="45">
        <f>SUMIFS('IEA production stats by year'!AE:AE,'IEA production stats by year'!$E:$E,$D381,'IEA production stats by year'!$B:$B,$B381)</f>
        <v>0</v>
      </c>
      <c r="W381" s="45">
        <f>SUMIFS('IEA production stats by year'!AF:AF,'IEA production stats by year'!$E:$E,$D381,'IEA production stats by year'!$B:$B,$B381)</f>
        <v>0</v>
      </c>
      <c r="X381" s="45">
        <f>SUMIFS('IEA production stats by year'!AG:AG,'IEA production stats by year'!$E:$E,$D381,'IEA production stats by year'!$B:$B,$B381)</f>
        <v>0</v>
      </c>
      <c r="Y381" s="45">
        <f>SUMIFS('IEA production stats by year'!AH:AH,'IEA production stats by year'!$E:$E,$D381,'IEA production stats by year'!$B:$B,$B381)</f>
        <v>0</v>
      </c>
      <c r="Z381" s="45">
        <f>SUMIFS('IEA production stats by year'!AI:AI,'IEA production stats by year'!$E:$E,$D381,'IEA production stats by year'!$B:$B,$B381)</f>
        <v>0</v>
      </c>
      <c r="AA381" s="45">
        <f>SUMIFS('IEA production stats by year'!AJ:AJ,'IEA production stats by year'!$E:$E,$D381,'IEA production stats by year'!$B:$B,$B381)</f>
        <v>0</v>
      </c>
      <c r="AB381" s="45">
        <f>SUMIFS('IEA production stats by year'!AK:AK,'IEA production stats by year'!$E:$E,$D381,'IEA production stats by year'!$B:$B,$B381)</f>
        <v>0</v>
      </c>
      <c r="AC381" s="45">
        <f>SUMIFS('IEA production stats by year'!AL:AL,'IEA production stats by year'!$E:$E,$D381,'IEA production stats by year'!$B:$B,$B381)</f>
        <v>0</v>
      </c>
      <c r="AD381" s="45"/>
      <c r="AE381" s="45"/>
      <c r="AF381" s="45"/>
      <c r="AG381" s="45"/>
      <c r="AH381" s="45"/>
      <c r="AI381" s="45"/>
      <c r="AJ381" s="45"/>
      <c r="AK381" s="45"/>
      <c r="AL381" s="45"/>
      <c r="AM381" s="45"/>
      <c r="AN381" s="45"/>
      <c r="AO381" s="45"/>
      <c r="AP381" s="45"/>
      <c r="AQ381" s="45"/>
      <c r="AR381" s="45"/>
      <c r="AS381" s="45"/>
      <c r="AT381" s="45"/>
      <c r="AU381" s="45"/>
      <c r="AV381" s="45"/>
      <c r="AW381" s="45"/>
      <c r="AX381" s="45"/>
      <c r="AY381" s="45"/>
      <c r="AZ381" s="45"/>
      <c r="BA381" s="45"/>
      <c r="BB381" s="45"/>
      <c r="BC381" s="45"/>
      <c r="BD381" s="45"/>
      <c r="BE381" s="45"/>
      <c r="BF381" s="45"/>
      <c r="BG381" s="45"/>
      <c r="BH381" s="45"/>
      <c r="BI381" s="45"/>
      <c r="BJ381" s="45"/>
      <c r="BK381" s="45"/>
      <c r="BL381" s="45"/>
      <c r="BM381" s="45"/>
      <c r="BN381" s="45"/>
      <c r="BO381" s="45"/>
      <c r="BP381" s="45"/>
      <c r="BQ381" s="45"/>
      <c r="BR381" s="45"/>
      <c r="BS381" s="45"/>
      <c r="BT381" s="45"/>
      <c r="BU381" s="45"/>
      <c r="BV381" s="45"/>
      <c r="BW381" s="45"/>
      <c r="BX381" s="45"/>
      <c r="BY381" s="45"/>
      <c r="BZ381" s="45"/>
      <c r="CA381" s="45"/>
      <c r="CB381" s="45"/>
      <c r="CC381" s="45"/>
      <c r="CD381" s="45"/>
      <c r="CE381" s="45"/>
      <c r="CF381" s="45"/>
      <c r="CG381" s="45"/>
      <c r="CH381" s="45"/>
      <c r="CI381" s="45"/>
      <c r="CJ381" s="45"/>
      <c r="CK381" s="45"/>
      <c r="CL381" s="45"/>
      <c r="CM381" s="45"/>
      <c r="CN381" s="45"/>
      <c r="CO381" s="45"/>
      <c r="CP381" s="45"/>
      <c r="CQ381" s="45"/>
    </row>
    <row r="382" spans="1:95" hidden="1" x14ac:dyDescent="0.25">
      <c r="A382" s="5" t="str">
        <f>B382&amp;D382</f>
        <v>GNQPRIMSBIO</v>
      </c>
      <c r="B382" t="s">
        <v>181</v>
      </c>
      <c r="C382" t="str">
        <f>VLOOKUP($B382,'Lookup codes'!$A:$C,2,FALSE)</f>
        <v>Equatorial Guinea</v>
      </c>
      <c r="D382" t="s">
        <v>634</v>
      </c>
      <c r="E382" t="str">
        <f>VLOOKUP(D382,'Lookup codes'!R:S,2,FALSE)</f>
        <v>Solid Biofuel excluding charcoal</v>
      </c>
      <c r="F382" t="s">
        <v>794</v>
      </c>
      <c r="G382" t="s">
        <v>528</v>
      </c>
      <c r="H382" s="45">
        <f>SUMIFS('IEA production stats by year'!Q:Q,'IEA production stats by year'!$E:$E,$D382,'IEA production stats by year'!$B:$B,$B382)</f>
        <v>1022.9985</v>
      </c>
      <c r="I382" s="45">
        <f>SUMIFS('IEA production stats by year'!R:R,'IEA production stats by year'!$E:$E,$D382,'IEA production stats by year'!$B:$B,$B382)</f>
        <v>1022.0021</v>
      </c>
      <c r="J382" s="45">
        <f>SUMIFS('IEA production stats by year'!S:S,'IEA production stats by year'!$E:$E,$D382,'IEA production stats by year'!$B:$B,$B382)</f>
        <v>1020.0008</v>
      </c>
      <c r="K382" s="45">
        <f>SUMIFS('IEA production stats by year'!T:T,'IEA production stats by year'!$E:$E,$D382,'IEA production stats by year'!$B:$B,$B382)</f>
        <v>1019.0001</v>
      </c>
      <c r="L382" s="45">
        <f>SUMIFS('IEA production stats by year'!U:U,'IEA production stats by year'!$E:$E,$D382,'IEA production stats by year'!$B:$B,$B382)</f>
        <v>1105.0011999999999</v>
      </c>
      <c r="M382" s="45">
        <f>SUMIFS('IEA production stats by year'!V:V,'IEA production stats by year'!$E:$E,$D382,'IEA production stats by year'!$B:$B,$B382)</f>
        <v>1104.0005000000001</v>
      </c>
      <c r="N382" s="45">
        <f>SUMIFS('IEA production stats by year'!W:W,'IEA production stats by year'!$E:$E,$D382,'IEA production stats by year'!$B:$B,$B382)</f>
        <v>1102.9999</v>
      </c>
      <c r="O382" s="45">
        <f>SUMIFS('IEA production stats by year'!X:X,'IEA production stats by year'!$E:$E,$D382,'IEA production stats by year'!$B:$B,$B382)</f>
        <v>1100.9985999999999</v>
      </c>
      <c r="P382" s="45">
        <f>SUMIFS('IEA production stats by year'!Y:Y,'IEA production stats by year'!$E:$E,$D382,'IEA production stats by year'!$B:$B,$B382)</f>
        <v>1188.0002999999999</v>
      </c>
      <c r="Q382" s="45">
        <f>SUMIFS('IEA production stats by year'!Z:Z,'IEA production stats by year'!$E:$E,$D382,'IEA production stats by year'!$B:$B,$B382)</f>
        <v>1185.999</v>
      </c>
      <c r="R382" s="45">
        <f>SUMIFS('IEA production stats by year'!AA:AA,'IEA production stats by year'!$E:$E,$D382,'IEA production stats by year'!$B:$B,$B382)</f>
        <v>1184.9983999999999</v>
      </c>
      <c r="S382" s="45">
        <f>SUMIFS('IEA production stats by year'!AB:AB,'IEA production stats by year'!$E:$E,$D382,'IEA production stats by year'!$B:$B,$B382)</f>
        <v>1184.9983999999999</v>
      </c>
      <c r="T382" s="45">
        <f>SUMIFS('IEA production stats by year'!AC:AC,'IEA production stats by year'!$E:$E,$D382,'IEA production stats by year'!$B:$B,$B382)</f>
        <v>1269.9988000000001</v>
      </c>
      <c r="U382" s="45">
        <f>SUMIFS('IEA production stats by year'!AD:AD,'IEA production stats by year'!$E:$E,$D382,'IEA production stats by year'!$B:$B,$B382)</f>
        <v>1268.0017</v>
      </c>
      <c r="V382" s="45">
        <f>SUMIFS('IEA production stats by year'!AE:AE,'IEA production stats by year'!$E:$E,$D382,'IEA production stats by year'!$B:$B,$B382)</f>
        <v>1267.001</v>
      </c>
      <c r="W382" s="45">
        <f>SUMIFS('IEA production stats by year'!AF:AF,'IEA production stats by year'!$E:$E,$D382,'IEA production stats by year'!$B:$B,$B382)</f>
        <v>1264.9998000000001</v>
      </c>
      <c r="X382" s="45">
        <f>SUMIFS('IEA production stats by year'!AG:AG,'IEA production stats by year'!$E:$E,$D382,'IEA production stats by year'!$B:$B,$B382)</f>
        <v>1352.0015000000001</v>
      </c>
      <c r="Y382" s="45">
        <f>SUMIFS('IEA production stats by year'!AH:AH,'IEA production stats by year'!$E:$E,$D382,'IEA production stats by year'!$B:$B,$B382)</f>
        <v>1352.0015000000001</v>
      </c>
      <c r="Z382" s="45">
        <f>SUMIFS('IEA production stats by year'!AI:AI,'IEA production stats by year'!$E:$E,$D382,'IEA production stats by year'!$B:$B,$B382)</f>
        <v>1348.9994999999999</v>
      </c>
      <c r="AA382" s="45">
        <f>SUMIFS('IEA production stats by year'!AJ:AJ,'IEA production stats by year'!$E:$E,$D382,'IEA production stats by year'!$B:$B,$B382)</f>
        <v>1348.9994999999999</v>
      </c>
      <c r="AB382" s="45">
        <f>SUMIFS('IEA production stats by year'!AK:AK,'IEA production stats by year'!$E:$E,$D382,'IEA production stats by year'!$B:$B,$B382)</f>
        <v>1395.7326</v>
      </c>
      <c r="AC382" s="45">
        <f>SUMIFS('IEA production stats by year'!AL:AL,'IEA production stats by year'!$E:$E,$D382,'IEA production stats by year'!$B:$B,$B382)</f>
        <v>0</v>
      </c>
      <c r="AD382" s="45"/>
      <c r="AE382" s="45"/>
      <c r="AF382" s="45"/>
      <c r="AG382" s="45"/>
      <c r="AH382" s="45"/>
      <c r="AI382" s="45"/>
      <c r="AJ382" s="45"/>
      <c r="AK382" s="45"/>
      <c r="AL382" s="45"/>
      <c r="AM382" s="45"/>
      <c r="AN382" s="45"/>
      <c r="AO382" s="45"/>
      <c r="AP382" s="45"/>
      <c r="AQ382" s="45"/>
      <c r="AR382" s="45"/>
      <c r="AS382" s="45"/>
      <c r="AT382" s="45"/>
      <c r="AU382" s="45"/>
      <c r="AV382" s="45"/>
      <c r="AW382" s="45"/>
      <c r="AX382" s="45"/>
      <c r="AY382" s="45"/>
      <c r="AZ382" s="45"/>
      <c r="BA382" s="45"/>
      <c r="BB382" s="45"/>
      <c r="BC382" s="45"/>
      <c r="BD382" s="45"/>
      <c r="BE382" s="45"/>
      <c r="BF382" s="45"/>
      <c r="BG382" s="45"/>
      <c r="BH382" s="45"/>
      <c r="BI382" s="45"/>
      <c r="BJ382" s="45"/>
      <c r="BK382" s="45"/>
      <c r="BL382" s="45"/>
      <c r="BM382" s="45"/>
      <c r="BN382" s="45"/>
      <c r="BO382" s="45"/>
      <c r="BP382" s="45"/>
      <c r="BQ382" s="45"/>
      <c r="BR382" s="45"/>
      <c r="BS382" s="45"/>
      <c r="BT382" s="45"/>
      <c r="BU382" s="45"/>
      <c r="BV382" s="45"/>
      <c r="BW382" s="45"/>
      <c r="BX382" s="45"/>
      <c r="BY382" s="45"/>
      <c r="BZ382" s="45"/>
      <c r="CA382" s="45"/>
      <c r="CB382" s="45"/>
      <c r="CC382" s="45"/>
      <c r="CD382" s="45"/>
      <c r="CE382" s="45"/>
      <c r="CF382" s="45"/>
      <c r="CG382" s="45"/>
      <c r="CH382" s="45"/>
      <c r="CI382" s="45"/>
      <c r="CJ382" s="45"/>
      <c r="CK382" s="45"/>
      <c r="CL382" s="45"/>
      <c r="CM382" s="45"/>
      <c r="CN382" s="45"/>
      <c r="CO382" s="45"/>
      <c r="CP382" s="45"/>
      <c r="CQ382" s="45"/>
    </row>
    <row r="383" spans="1:95" hidden="1" x14ac:dyDescent="0.25">
      <c r="A383" s="5" t="str">
        <f>B383&amp;D383</f>
        <v>GNQBIOGASES</v>
      </c>
      <c r="B383" t="s">
        <v>181</v>
      </c>
      <c r="C383" t="str">
        <f>VLOOKUP($B383,'Lookup codes'!$A:$C,2,FALSE)</f>
        <v>Equatorial Guinea</v>
      </c>
      <c r="D383" t="s">
        <v>636</v>
      </c>
      <c r="E383" t="str">
        <f>VLOOKUP(D383,'Lookup codes'!R:S,2,FALSE)</f>
        <v>Biogases</v>
      </c>
      <c r="F383" t="s">
        <v>794</v>
      </c>
      <c r="G383" t="s">
        <v>528</v>
      </c>
      <c r="H383" s="45">
        <f>SUMIFS('IEA production stats by year'!Q:Q,'IEA production stats by year'!$E:$E,$D383,'IEA production stats by year'!$B:$B,$B383)</f>
        <v>0</v>
      </c>
      <c r="I383" s="45">
        <f>SUMIFS('IEA production stats by year'!R:R,'IEA production stats by year'!$E:$E,$D383,'IEA production stats by year'!$B:$B,$B383)</f>
        <v>0</v>
      </c>
      <c r="J383" s="45">
        <f>SUMIFS('IEA production stats by year'!S:S,'IEA production stats by year'!$E:$E,$D383,'IEA production stats by year'!$B:$B,$B383)</f>
        <v>0</v>
      </c>
      <c r="K383" s="45">
        <f>SUMIFS('IEA production stats by year'!T:T,'IEA production stats by year'!$E:$E,$D383,'IEA production stats by year'!$B:$B,$B383)</f>
        <v>0</v>
      </c>
      <c r="L383" s="45">
        <f>SUMIFS('IEA production stats by year'!U:U,'IEA production stats by year'!$E:$E,$D383,'IEA production stats by year'!$B:$B,$B383)</f>
        <v>0</v>
      </c>
      <c r="M383" s="45">
        <f>SUMIFS('IEA production stats by year'!V:V,'IEA production stats by year'!$E:$E,$D383,'IEA production stats by year'!$B:$B,$B383)</f>
        <v>0</v>
      </c>
      <c r="N383" s="45">
        <f>SUMIFS('IEA production stats by year'!W:W,'IEA production stats by year'!$E:$E,$D383,'IEA production stats by year'!$B:$B,$B383)</f>
        <v>0</v>
      </c>
      <c r="O383" s="45">
        <f>SUMIFS('IEA production stats by year'!X:X,'IEA production stats by year'!$E:$E,$D383,'IEA production stats by year'!$B:$B,$B383)</f>
        <v>0</v>
      </c>
      <c r="P383" s="45">
        <f>SUMIFS('IEA production stats by year'!Y:Y,'IEA production stats by year'!$E:$E,$D383,'IEA production stats by year'!$B:$B,$B383)</f>
        <v>0</v>
      </c>
      <c r="Q383" s="45">
        <f>SUMIFS('IEA production stats by year'!Z:Z,'IEA production stats by year'!$E:$E,$D383,'IEA production stats by year'!$B:$B,$B383)</f>
        <v>0</v>
      </c>
      <c r="R383" s="45">
        <f>SUMIFS('IEA production stats by year'!AA:AA,'IEA production stats by year'!$E:$E,$D383,'IEA production stats by year'!$B:$B,$B383)</f>
        <v>0</v>
      </c>
      <c r="S383" s="45">
        <f>SUMIFS('IEA production stats by year'!AB:AB,'IEA production stats by year'!$E:$E,$D383,'IEA production stats by year'!$B:$B,$B383)</f>
        <v>0</v>
      </c>
      <c r="T383" s="45">
        <f>SUMIFS('IEA production stats by year'!AC:AC,'IEA production stats by year'!$E:$E,$D383,'IEA production stats by year'!$B:$B,$B383)</f>
        <v>0</v>
      </c>
      <c r="U383" s="45">
        <f>SUMIFS('IEA production stats by year'!AD:AD,'IEA production stats by year'!$E:$E,$D383,'IEA production stats by year'!$B:$B,$B383)</f>
        <v>0</v>
      </c>
      <c r="V383" s="45">
        <f>SUMIFS('IEA production stats by year'!AE:AE,'IEA production stats by year'!$E:$E,$D383,'IEA production stats by year'!$B:$B,$B383)</f>
        <v>0</v>
      </c>
      <c r="W383" s="45">
        <f>SUMIFS('IEA production stats by year'!AF:AF,'IEA production stats by year'!$E:$E,$D383,'IEA production stats by year'!$B:$B,$B383)</f>
        <v>0</v>
      </c>
      <c r="X383" s="45">
        <f>SUMIFS('IEA production stats by year'!AG:AG,'IEA production stats by year'!$E:$E,$D383,'IEA production stats by year'!$B:$B,$B383)</f>
        <v>0</v>
      </c>
      <c r="Y383" s="45">
        <f>SUMIFS('IEA production stats by year'!AH:AH,'IEA production stats by year'!$E:$E,$D383,'IEA production stats by year'!$B:$B,$B383)</f>
        <v>0</v>
      </c>
      <c r="Z383" s="45">
        <f>SUMIFS('IEA production stats by year'!AI:AI,'IEA production stats by year'!$E:$E,$D383,'IEA production stats by year'!$B:$B,$B383)</f>
        <v>0</v>
      </c>
      <c r="AA383" s="45">
        <f>SUMIFS('IEA production stats by year'!AJ:AJ,'IEA production stats by year'!$E:$E,$D383,'IEA production stats by year'!$B:$B,$B383)</f>
        <v>0</v>
      </c>
      <c r="AB383" s="45">
        <f>SUMIFS('IEA production stats by year'!AK:AK,'IEA production stats by year'!$E:$E,$D383,'IEA production stats by year'!$B:$B,$B383)</f>
        <v>0</v>
      </c>
      <c r="AC383" s="45">
        <f>SUMIFS('IEA production stats by year'!AL:AL,'IEA production stats by year'!$E:$E,$D383,'IEA production stats by year'!$B:$B,$B383)</f>
        <v>0</v>
      </c>
      <c r="AD383" s="45"/>
      <c r="AE383" s="45"/>
      <c r="AF383" s="45"/>
      <c r="AG383" s="45"/>
      <c r="AH383" s="45"/>
      <c r="AI383" s="45"/>
      <c r="AJ383" s="45"/>
      <c r="AK383" s="45"/>
      <c r="AL383" s="45"/>
      <c r="AM383" s="45"/>
      <c r="AN383" s="45"/>
      <c r="AO383" s="45"/>
      <c r="AP383" s="45"/>
      <c r="AQ383" s="45"/>
      <c r="AR383" s="45"/>
      <c r="AS383" s="45"/>
      <c r="AT383" s="45"/>
      <c r="AU383" s="45"/>
      <c r="AV383" s="45"/>
      <c r="AW383" s="45"/>
      <c r="AX383" s="45"/>
      <c r="AY383" s="45"/>
      <c r="AZ383" s="45"/>
      <c r="BA383" s="45"/>
      <c r="BB383" s="45"/>
      <c r="BC383" s="45"/>
      <c r="BD383" s="45"/>
      <c r="BE383" s="45"/>
      <c r="BF383" s="45"/>
      <c r="BG383" s="45"/>
      <c r="BH383" s="45"/>
      <c r="BI383" s="45"/>
      <c r="BJ383" s="45"/>
      <c r="BK383" s="45"/>
      <c r="BL383" s="45"/>
      <c r="BM383" s="45"/>
      <c r="BN383" s="45"/>
      <c r="BO383" s="45"/>
      <c r="BP383" s="45"/>
      <c r="BQ383" s="45"/>
      <c r="BR383" s="45"/>
      <c r="BS383" s="45"/>
      <c r="BT383" s="45"/>
      <c r="BU383" s="45"/>
      <c r="BV383" s="45"/>
      <c r="BW383" s="45"/>
      <c r="BX383" s="45"/>
      <c r="BY383" s="45"/>
      <c r="BZ383" s="45"/>
      <c r="CA383" s="45"/>
      <c r="CB383" s="45"/>
      <c r="CC383" s="45"/>
      <c r="CD383" s="45"/>
      <c r="CE383" s="45"/>
      <c r="CF383" s="45"/>
      <c r="CG383" s="45"/>
      <c r="CH383" s="45"/>
      <c r="CI383" s="45"/>
      <c r="CJ383" s="45"/>
      <c r="CK383" s="45"/>
      <c r="CL383" s="45"/>
      <c r="CM383" s="45"/>
      <c r="CN383" s="45"/>
      <c r="CO383" s="45"/>
      <c r="CP383" s="45"/>
      <c r="CQ383" s="45"/>
    </row>
    <row r="384" spans="1:95" hidden="1" x14ac:dyDescent="0.25">
      <c r="A384" s="5" t="str">
        <f>B384&amp;D384</f>
        <v>GNQBIOJETKERO</v>
      </c>
      <c r="B384" t="s">
        <v>181</v>
      </c>
      <c r="C384" t="str">
        <f>VLOOKUP($B384,'Lookup codes'!$A:$C,2,FALSE)</f>
        <v>Equatorial Guinea</v>
      </c>
      <c r="D384" t="s">
        <v>638</v>
      </c>
      <c r="E384" t="str">
        <f>VLOOKUP(D384,'Lookup codes'!R:S,2,FALSE)</f>
        <v>Bio Jet Kerosene</v>
      </c>
      <c r="F384" t="s">
        <v>794</v>
      </c>
      <c r="G384" t="s">
        <v>528</v>
      </c>
      <c r="H384" s="45">
        <f>SUMIFS('IEA production stats by year'!Q:Q,'IEA production stats by year'!$E:$E,$D384,'IEA production stats by year'!$B:$B,$B384)</f>
        <v>0</v>
      </c>
      <c r="I384" s="45">
        <f>SUMIFS('IEA production stats by year'!R:R,'IEA production stats by year'!$E:$E,$D384,'IEA production stats by year'!$B:$B,$B384)</f>
        <v>0</v>
      </c>
      <c r="J384" s="45">
        <f>SUMIFS('IEA production stats by year'!S:S,'IEA production stats by year'!$E:$E,$D384,'IEA production stats by year'!$B:$B,$B384)</f>
        <v>0</v>
      </c>
      <c r="K384" s="45">
        <f>SUMIFS('IEA production stats by year'!T:T,'IEA production stats by year'!$E:$E,$D384,'IEA production stats by year'!$B:$B,$B384)</f>
        <v>0</v>
      </c>
      <c r="L384" s="45">
        <f>SUMIFS('IEA production stats by year'!U:U,'IEA production stats by year'!$E:$E,$D384,'IEA production stats by year'!$B:$B,$B384)</f>
        <v>0</v>
      </c>
      <c r="M384" s="45">
        <f>SUMIFS('IEA production stats by year'!V:V,'IEA production stats by year'!$E:$E,$D384,'IEA production stats by year'!$B:$B,$B384)</f>
        <v>0</v>
      </c>
      <c r="N384" s="45">
        <f>SUMIFS('IEA production stats by year'!W:W,'IEA production stats by year'!$E:$E,$D384,'IEA production stats by year'!$B:$B,$B384)</f>
        <v>0</v>
      </c>
      <c r="O384" s="45">
        <f>SUMIFS('IEA production stats by year'!X:X,'IEA production stats by year'!$E:$E,$D384,'IEA production stats by year'!$B:$B,$B384)</f>
        <v>0</v>
      </c>
      <c r="P384" s="45">
        <f>SUMIFS('IEA production stats by year'!Y:Y,'IEA production stats by year'!$E:$E,$D384,'IEA production stats by year'!$B:$B,$B384)</f>
        <v>0</v>
      </c>
      <c r="Q384" s="45">
        <f>SUMIFS('IEA production stats by year'!Z:Z,'IEA production stats by year'!$E:$E,$D384,'IEA production stats by year'!$B:$B,$B384)</f>
        <v>0</v>
      </c>
      <c r="R384" s="45">
        <f>SUMIFS('IEA production stats by year'!AA:AA,'IEA production stats by year'!$E:$E,$D384,'IEA production stats by year'!$B:$B,$B384)</f>
        <v>0</v>
      </c>
      <c r="S384" s="45">
        <f>SUMIFS('IEA production stats by year'!AB:AB,'IEA production stats by year'!$E:$E,$D384,'IEA production stats by year'!$B:$B,$B384)</f>
        <v>0</v>
      </c>
      <c r="T384" s="45">
        <f>SUMIFS('IEA production stats by year'!AC:AC,'IEA production stats by year'!$E:$E,$D384,'IEA production stats by year'!$B:$B,$B384)</f>
        <v>0</v>
      </c>
      <c r="U384" s="45">
        <f>SUMIFS('IEA production stats by year'!AD:AD,'IEA production stats by year'!$E:$E,$D384,'IEA production stats by year'!$B:$B,$B384)</f>
        <v>0</v>
      </c>
      <c r="V384" s="45">
        <f>SUMIFS('IEA production stats by year'!AE:AE,'IEA production stats by year'!$E:$E,$D384,'IEA production stats by year'!$B:$B,$B384)</f>
        <v>0</v>
      </c>
      <c r="W384" s="45">
        <f>SUMIFS('IEA production stats by year'!AF:AF,'IEA production stats by year'!$E:$E,$D384,'IEA production stats by year'!$B:$B,$B384)</f>
        <v>0</v>
      </c>
      <c r="X384" s="45">
        <f>SUMIFS('IEA production stats by year'!AG:AG,'IEA production stats by year'!$E:$E,$D384,'IEA production stats by year'!$B:$B,$B384)</f>
        <v>0</v>
      </c>
      <c r="Y384" s="45">
        <f>SUMIFS('IEA production stats by year'!AH:AH,'IEA production stats by year'!$E:$E,$D384,'IEA production stats by year'!$B:$B,$B384)</f>
        <v>0</v>
      </c>
      <c r="Z384" s="45">
        <f>SUMIFS('IEA production stats by year'!AI:AI,'IEA production stats by year'!$E:$E,$D384,'IEA production stats by year'!$B:$B,$B384)</f>
        <v>0</v>
      </c>
      <c r="AA384" s="45">
        <f>SUMIFS('IEA production stats by year'!AJ:AJ,'IEA production stats by year'!$E:$E,$D384,'IEA production stats by year'!$B:$B,$B384)</f>
        <v>0</v>
      </c>
      <c r="AB384" s="45">
        <f>SUMIFS('IEA production stats by year'!AK:AK,'IEA production stats by year'!$E:$E,$D384,'IEA production stats by year'!$B:$B,$B384)</f>
        <v>0</v>
      </c>
      <c r="AC384" s="45">
        <f>SUMIFS('IEA production stats by year'!AL:AL,'IEA production stats by year'!$E:$E,$D384,'IEA production stats by year'!$B:$B,$B384)</f>
        <v>0</v>
      </c>
      <c r="AD384" s="45"/>
      <c r="AE384" s="45"/>
      <c r="AF384" s="45"/>
      <c r="AG384" s="45"/>
      <c r="AH384" s="45"/>
      <c r="AI384" s="45"/>
      <c r="AJ384" s="45"/>
      <c r="AK384" s="45"/>
      <c r="AL384" s="45"/>
      <c r="AM384" s="45"/>
      <c r="AN384" s="45"/>
      <c r="AO384" s="45"/>
      <c r="AP384" s="45"/>
      <c r="AQ384" s="45"/>
      <c r="AR384" s="45"/>
      <c r="AS384" s="45"/>
      <c r="AT384" s="45"/>
      <c r="AU384" s="45"/>
      <c r="AV384" s="45"/>
      <c r="AW384" s="45"/>
      <c r="AX384" s="45"/>
      <c r="AY384" s="45"/>
      <c r="AZ384" s="45"/>
      <c r="BA384" s="45"/>
      <c r="BB384" s="45"/>
      <c r="BC384" s="45"/>
      <c r="BD384" s="45"/>
      <c r="BE384" s="45"/>
      <c r="BF384" s="45"/>
      <c r="BG384" s="45"/>
      <c r="BH384" s="45"/>
      <c r="BI384" s="45"/>
      <c r="BJ384" s="45"/>
      <c r="BK384" s="45"/>
      <c r="BL384" s="45"/>
      <c r="BM384" s="45"/>
      <c r="BN384" s="45"/>
      <c r="BO384" s="45"/>
      <c r="BP384" s="45"/>
      <c r="BQ384" s="45"/>
      <c r="BR384" s="45"/>
      <c r="BS384" s="45"/>
      <c r="BT384" s="45"/>
      <c r="BU384" s="45"/>
      <c r="BV384" s="45"/>
      <c r="BW384" s="45"/>
      <c r="BX384" s="45"/>
      <c r="BY384" s="45"/>
      <c r="BZ384" s="45"/>
      <c r="CA384" s="45"/>
      <c r="CB384" s="45"/>
      <c r="CC384" s="45"/>
      <c r="CD384" s="45"/>
      <c r="CE384" s="45"/>
      <c r="CF384" s="45"/>
      <c r="CG384" s="45"/>
      <c r="CH384" s="45"/>
      <c r="CI384" s="45"/>
      <c r="CJ384" s="45"/>
      <c r="CK384" s="45"/>
      <c r="CL384" s="45"/>
      <c r="CM384" s="45"/>
      <c r="CN384" s="45"/>
      <c r="CO384" s="45"/>
      <c r="CP384" s="45"/>
      <c r="CQ384" s="45"/>
    </row>
    <row r="385" spans="1:95" hidden="1" x14ac:dyDescent="0.25">
      <c r="A385" s="5" t="str">
        <f>B385&amp;D385</f>
        <v>GNQMRENEW</v>
      </c>
      <c r="B385" t="s">
        <v>181</v>
      </c>
      <c r="C385" t="str">
        <f>VLOOKUP($B385,'Lookup codes'!$A:$C,2,FALSE)</f>
        <v>Equatorial Guinea</v>
      </c>
      <c r="D385" t="s">
        <v>640</v>
      </c>
      <c r="E385" t="str">
        <f>VLOOKUP(D385,'Lookup codes'!R:S,2,FALSE)</f>
        <v>Total of Renewable Energy Sources</v>
      </c>
      <c r="F385" t="s">
        <v>794</v>
      </c>
      <c r="G385" t="s">
        <v>528</v>
      </c>
      <c r="H385" s="45">
        <f>SUMIFS('IEA production stats by year'!Q:Q,'IEA production stats by year'!$E:$E,$D385,'IEA production stats by year'!$B:$B,$B385)</f>
        <v>1048.1989000000001</v>
      </c>
      <c r="I385" s="45">
        <f>SUMIFS('IEA production stats by year'!R:R,'IEA production stats by year'!$E:$E,$D385,'IEA production stats by year'!$B:$B,$B385)</f>
        <v>1162.4022</v>
      </c>
      <c r="J385" s="45">
        <f>SUMIFS('IEA production stats by year'!S:S,'IEA production stats by year'!$E:$E,$D385,'IEA production stats by year'!$B:$B,$B385)</f>
        <v>1160.4009000000001</v>
      </c>
      <c r="K385" s="45">
        <f>SUMIFS('IEA production stats by year'!T:T,'IEA production stats by year'!$E:$E,$D385,'IEA production stats by year'!$B:$B,$B385)</f>
        <v>1159.4003</v>
      </c>
      <c r="L385" s="45">
        <f>SUMIFS('IEA production stats by year'!U:U,'IEA production stats by year'!$E:$E,$D385,'IEA production stats by year'!$B:$B,$B385)</f>
        <v>1245.4013</v>
      </c>
      <c r="M385" s="45">
        <f>SUMIFS('IEA production stats by year'!V:V,'IEA production stats by year'!$E:$E,$D385,'IEA production stats by year'!$B:$B,$B385)</f>
        <v>1244.4006999999999</v>
      </c>
      <c r="N385" s="45">
        <f>SUMIFS('IEA production stats by year'!W:W,'IEA production stats by year'!$E:$E,$D385,'IEA production stats by year'!$B:$B,$B385)</f>
        <v>1243.4001000000001</v>
      </c>
      <c r="O385" s="45">
        <f>SUMIFS('IEA production stats by year'!X:X,'IEA production stats by year'!$E:$E,$D385,'IEA production stats by year'!$B:$B,$B385)</f>
        <v>1241.3987999999999</v>
      </c>
      <c r="P385" s="45">
        <f>SUMIFS('IEA production stats by year'!Y:Y,'IEA production stats by year'!$E:$E,$D385,'IEA production stats by year'!$B:$B,$B385)</f>
        <v>1238.4010000000001</v>
      </c>
      <c r="Q385" s="45">
        <f>SUMIFS('IEA production stats by year'!Z:Z,'IEA production stats by year'!$E:$E,$D385,'IEA production stats by year'!$B:$B,$B385)</f>
        <v>1236.3996999999999</v>
      </c>
      <c r="R385" s="45">
        <f>SUMIFS('IEA production stats by year'!AA:AA,'IEA production stats by year'!$E:$E,$D385,'IEA production stats by year'!$B:$B,$B385)</f>
        <v>1235.3991000000001</v>
      </c>
      <c r="S385" s="45">
        <f>SUMIFS('IEA production stats by year'!AB:AB,'IEA production stats by year'!$E:$E,$D385,'IEA production stats by year'!$B:$B,$B385)</f>
        <v>1235.3991000000001</v>
      </c>
      <c r="T385" s="45">
        <f>SUMIFS('IEA production stats by year'!AC:AC,'IEA production stats by year'!$E:$E,$D385,'IEA production stats by year'!$B:$B,$B385)</f>
        <v>1511.2003</v>
      </c>
      <c r="U385" s="45">
        <f>SUMIFS('IEA production stats by year'!AD:AD,'IEA production stats by year'!$E:$E,$D385,'IEA production stats by year'!$B:$B,$B385)</f>
        <v>1725.2002</v>
      </c>
      <c r="V385" s="45">
        <f>SUMIFS('IEA production stats by year'!AE:AE,'IEA production stats by year'!$E:$E,$D385,'IEA production stats by year'!$B:$B,$B385)</f>
        <v>2861.7991999999999</v>
      </c>
      <c r="W385" s="45">
        <f>SUMIFS('IEA production stats by year'!AF:AF,'IEA production stats by year'!$E:$E,$D385,'IEA production stats by year'!$B:$B,$B385)</f>
        <v>2946.2008999999998</v>
      </c>
      <c r="X385" s="45">
        <f>SUMIFS('IEA production stats by year'!AG:AG,'IEA production stats by year'!$E:$E,$D385,'IEA production stats by year'!$B:$B,$B385)</f>
        <v>3047.6010000000001</v>
      </c>
      <c r="Y385" s="45">
        <f>SUMIFS('IEA production stats by year'!AH:AH,'IEA production stats by year'!$E:$E,$D385,'IEA production stats by year'!$B:$B,$B385)</f>
        <v>2928.8006</v>
      </c>
      <c r="Z385" s="45">
        <f>SUMIFS('IEA production stats by year'!AI:AI,'IEA production stats by year'!$E:$E,$D385,'IEA production stats by year'!$B:$B,$B385)</f>
        <v>2943.7977000000001</v>
      </c>
      <c r="AA385" s="45">
        <f>SUMIFS('IEA production stats by year'!AJ:AJ,'IEA production stats by year'!$E:$E,$D385,'IEA production stats by year'!$B:$B,$B385)</f>
        <v>2961.8009000000002</v>
      </c>
      <c r="AB385" s="45">
        <f>SUMIFS('IEA production stats by year'!AK:AK,'IEA production stats by year'!$E:$E,$D385,'IEA production stats by year'!$B:$B,$B385)</f>
        <v>3156.3490000000002</v>
      </c>
      <c r="AC385" s="45">
        <f>SUMIFS('IEA production stats by year'!AL:AL,'IEA production stats by year'!$E:$E,$D385,'IEA production stats by year'!$B:$B,$B385)</f>
        <v>0</v>
      </c>
      <c r="AD385" s="45"/>
      <c r="AE385" s="45"/>
      <c r="AF385" s="45"/>
      <c r="AG385" s="45"/>
      <c r="AH385" s="45"/>
      <c r="AI385" s="45"/>
      <c r="AJ385" s="45"/>
      <c r="AK385" s="45"/>
      <c r="AL385" s="45"/>
      <c r="AM385" s="45"/>
      <c r="AN385" s="45"/>
      <c r="AO385" s="45"/>
      <c r="AP385" s="45"/>
      <c r="AQ385" s="45"/>
      <c r="AR385" s="45"/>
      <c r="AS385" s="45"/>
      <c r="AT385" s="45"/>
      <c r="AU385" s="45"/>
      <c r="AV385" s="45"/>
      <c r="AW385" s="45"/>
      <c r="AX385" s="45"/>
      <c r="AY385" s="45"/>
      <c r="AZ385" s="45"/>
      <c r="BA385" s="45"/>
      <c r="BB385" s="45"/>
      <c r="BC385" s="45"/>
      <c r="BD385" s="45"/>
      <c r="BE385" s="45"/>
      <c r="BF385" s="45"/>
      <c r="BG385" s="45"/>
      <c r="BH385" s="45"/>
      <c r="BI385" s="45"/>
      <c r="BJ385" s="45"/>
      <c r="BK385" s="45"/>
      <c r="BL385" s="45"/>
      <c r="BM385" s="45"/>
      <c r="BN385" s="45"/>
      <c r="BO385" s="45"/>
      <c r="BP385" s="45"/>
      <c r="BQ385" s="45"/>
      <c r="BR385" s="45"/>
      <c r="BS385" s="45"/>
      <c r="BT385" s="45"/>
      <c r="BU385" s="45"/>
      <c r="BV385" s="45"/>
      <c r="BW385" s="45"/>
      <c r="BX385" s="45"/>
      <c r="BY385" s="45"/>
      <c r="BZ385" s="45"/>
      <c r="CA385" s="45"/>
      <c r="CB385" s="45"/>
      <c r="CC385" s="45"/>
      <c r="CD385" s="45"/>
      <c r="CE385" s="45"/>
      <c r="CF385" s="45"/>
      <c r="CG385" s="45"/>
      <c r="CH385" s="45"/>
      <c r="CI385" s="45"/>
      <c r="CJ385" s="45"/>
      <c r="CK385" s="45"/>
      <c r="CL385" s="45"/>
      <c r="CM385" s="45"/>
      <c r="CN385" s="45"/>
      <c r="CO385" s="45"/>
      <c r="CP385" s="45"/>
      <c r="CQ385" s="45"/>
    </row>
    <row r="386" spans="1:95" x14ac:dyDescent="0.25">
      <c r="A386" s="5" t="str">
        <f>B386&amp;D386</f>
        <v>GNQTOTAL</v>
      </c>
      <c r="B386" t="s">
        <v>181</v>
      </c>
      <c r="C386" t="str">
        <f>VLOOKUP($B386,'Lookup codes'!$A:$C,2,FALSE)</f>
        <v>Equatorial Guinea</v>
      </c>
      <c r="D386" t="s">
        <v>642</v>
      </c>
      <c r="E386" t="str">
        <f>VLOOKUP(D386,'Lookup codes'!R:S,2,FALSE)</f>
        <v>Total of All Energy Sources</v>
      </c>
      <c r="F386" t="s">
        <v>794</v>
      </c>
      <c r="G386" t="s">
        <v>528</v>
      </c>
      <c r="H386" s="45">
        <f>SUMIFS('IEA production stats by year'!Q:Q,'IEA production stats by year'!$E:$E,$D386,'IEA production stats by year'!$B:$B,$B386)</f>
        <v>245764.77900000001</v>
      </c>
      <c r="I386" s="45">
        <f>SUMIFS('IEA production stats by year'!R:R,'IEA production stats by year'!$E:$E,$D386,'IEA production stats by year'!$B:$B,$B386)</f>
        <v>373074.00819999998</v>
      </c>
      <c r="J386" s="45">
        <f>SUMIFS('IEA production stats by year'!S:S,'IEA production stats by year'!$E:$E,$D386,'IEA production stats by year'!$B:$B,$B386)</f>
        <v>442464.54509999999</v>
      </c>
      <c r="K386" s="45">
        <f>SUMIFS('IEA production stats by year'!T:T,'IEA production stats by year'!$E:$E,$D386,'IEA production stats by year'!$B:$B,$B386)</f>
        <v>492424.33159999998</v>
      </c>
      <c r="L386" s="45">
        <f>SUMIFS('IEA production stats by year'!U:U,'IEA production stats by year'!$E:$E,$D386,'IEA production stats by year'!$B:$B,$B386)</f>
        <v>725930.97660000005</v>
      </c>
      <c r="M386" s="45">
        <f>SUMIFS('IEA production stats by year'!V:V,'IEA production stats by year'!$E:$E,$D386,'IEA production stats by year'!$B:$B,$B386)</f>
        <v>704117.50580000004</v>
      </c>
      <c r="N386" s="45">
        <f>SUMIFS('IEA production stats by year'!W:W,'IEA production stats by year'!$E:$E,$D386,'IEA production stats by year'!$B:$B,$B386)</f>
        <v>797491.95900000003</v>
      </c>
      <c r="O386" s="45">
        <f>SUMIFS('IEA production stats by year'!X:X,'IEA production stats by year'!$E:$E,$D386,'IEA production stats by year'!$B:$B,$B386)</f>
        <v>871507.63289999997</v>
      </c>
      <c r="P386" s="45">
        <f>SUMIFS('IEA production stats by year'!Y:Y,'IEA production stats by year'!$E:$E,$D386,'IEA production stats by year'!$B:$B,$B386)</f>
        <v>968992.81200000003</v>
      </c>
      <c r="Q386" s="45">
        <f>SUMIFS('IEA production stats by year'!Z:Z,'IEA production stats by year'!$E:$E,$D386,'IEA production stats by year'!$B:$B,$B386)</f>
        <v>898257.25300000003</v>
      </c>
      <c r="R386" s="45">
        <f>SUMIFS('IEA production stats by year'!AA:AA,'IEA production stats by year'!$E:$E,$D386,'IEA production stats by year'!$B:$B,$B386)</f>
        <v>854954.11010000005</v>
      </c>
      <c r="S386" s="45">
        <f>SUMIFS('IEA production stats by year'!AB:AB,'IEA production stats by year'!$E:$E,$D386,'IEA production stats by year'!$B:$B,$B386)</f>
        <v>854289.04949999996</v>
      </c>
      <c r="T386" s="45">
        <f>SUMIFS('IEA production stats by year'!AC:AC,'IEA production stats by year'!$E:$E,$D386,'IEA production stats by year'!$B:$B,$B386)</f>
        <v>913687.58299999998</v>
      </c>
      <c r="U386" s="45">
        <f>SUMIFS('IEA production stats by year'!AD:AD,'IEA production stats by year'!$E:$E,$D386,'IEA production stats by year'!$B:$B,$B386)</f>
        <v>867945.05969999998</v>
      </c>
      <c r="V386" s="45">
        <f>SUMIFS('IEA production stats by year'!AE:AE,'IEA production stats by year'!$E:$E,$D386,'IEA production stats by year'!$B:$B,$B386)</f>
        <v>869343.49269999994</v>
      </c>
      <c r="W386" s="45">
        <f>SUMIFS('IEA production stats by year'!AF:AF,'IEA production stats by year'!$E:$E,$D386,'IEA production stats by year'!$B:$B,$B386)</f>
        <v>876101.35640000005</v>
      </c>
      <c r="X386" s="45">
        <f>SUMIFS('IEA production stats by year'!AG:AG,'IEA production stats by year'!$E:$E,$D386,'IEA production stats by year'!$B:$B,$B386)</f>
        <v>801674.4926</v>
      </c>
      <c r="Y386" s="45">
        <f>SUMIFS('IEA production stats by year'!AH:AH,'IEA production stats by year'!$E:$E,$D386,'IEA production stats by year'!$B:$B,$B386)</f>
        <v>741312.08660000004</v>
      </c>
      <c r="Z386" s="45">
        <f>SUMIFS('IEA production stats by year'!AI:AI,'IEA production stats by year'!$E:$E,$D386,'IEA production stats by year'!$B:$B,$B386)</f>
        <v>598974.1629</v>
      </c>
      <c r="AA386" s="45">
        <f>SUMIFS('IEA production stats by year'!AJ:AJ,'IEA production stats by year'!$E:$E,$D386,'IEA production stats by year'!$B:$B,$B386)</f>
        <v>515169.81339999998</v>
      </c>
      <c r="AB386" s="45">
        <f>SUMIFS('IEA production stats by year'!AK:AK,'IEA production stats by year'!$E:$E,$D386,'IEA production stats by year'!$B:$B,$B386)</f>
        <v>509646.44030000002</v>
      </c>
      <c r="AC386" s="45">
        <f>SUMIFS('IEA production stats by year'!AL:AL,'IEA production stats by year'!$E:$E,$D386,'IEA production stats by year'!$B:$B,$B386)</f>
        <v>0</v>
      </c>
      <c r="AD386" s="45"/>
      <c r="AE386" s="45"/>
      <c r="AF386" s="45"/>
      <c r="AG386" s="45"/>
      <c r="AH386" s="45"/>
      <c r="AI386" s="45"/>
      <c r="AJ386" s="45"/>
      <c r="AK386" s="45"/>
      <c r="AL386" s="45"/>
      <c r="AM386" s="45"/>
      <c r="AN386" s="45"/>
      <c r="AO386" s="45"/>
      <c r="AP386" s="45"/>
      <c r="AQ386" s="45"/>
      <c r="AR386" s="45"/>
      <c r="AS386" s="45"/>
      <c r="AT386" s="45"/>
      <c r="AU386" s="45"/>
      <c r="AV386" s="45"/>
      <c r="AW386" s="45"/>
      <c r="AX386" s="45"/>
      <c r="AY386" s="45"/>
      <c r="AZ386" s="45"/>
      <c r="BA386" s="45"/>
      <c r="BB386" s="45"/>
      <c r="BC386" s="45"/>
      <c r="BD386" s="45"/>
      <c r="BE386" s="45"/>
      <c r="BF386" s="45"/>
      <c r="BG386" s="45"/>
      <c r="BH386" s="45"/>
      <c r="BI386" s="45"/>
      <c r="BJ386" s="45"/>
      <c r="BK386" s="45"/>
      <c r="BL386" s="45"/>
      <c r="BM386" s="45"/>
      <c r="BN386" s="45"/>
      <c r="BO386" s="45"/>
      <c r="BP386" s="45"/>
      <c r="BQ386" s="45"/>
      <c r="BR386" s="45"/>
      <c r="BS386" s="45"/>
      <c r="BT386" s="45"/>
      <c r="BU386" s="45"/>
      <c r="BV386" s="45"/>
      <c r="BW386" s="45"/>
      <c r="BX386" s="45"/>
      <c r="BY386" s="45"/>
      <c r="BZ386" s="45"/>
      <c r="CA386" s="45"/>
      <c r="CB386" s="45"/>
      <c r="CC386" s="45"/>
      <c r="CD386" s="45"/>
      <c r="CE386" s="45"/>
      <c r="CF386" s="45"/>
      <c r="CG386" s="45"/>
      <c r="CH386" s="45"/>
      <c r="CI386" s="45"/>
      <c r="CJ386" s="45"/>
      <c r="CK386" s="45"/>
      <c r="CL386" s="45"/>
      <c r="CM386" s="45"/>
      <c r="CN386" s="45"/>
      <c r="CO386" s="45"/>
      <c r="CP386" s="45"/>
      <c r="CQ386" s="45"/>
    </row>
    <row r="387" spans="1:95" hidden="1" x14ac:dyDescent="0.25">
      <c r="A387" s="5" t="str">
        <f>B387&amp;D387</f>
        <v>KENHYDRO</v>
      </c>
      <c r="B387" t="s">
        <v>219</v>
      </c>
      <c r="C387" t="str">
        <f>VLOOKUP($B387,'Lookup codes'!$A:$C,2,FALSE)</f>
        <v>Kenya</v>
      </c>
      <c r="D387" t="s">
        <v>539</v>
      </c>
      <c r="E387" t="str">
        <f>VLOOKUP(D387,'Lookup codes'!R:S,2,FALSE)</f>
        <v>Hydro</v>
      </c>
      <c r="F387" t="s">
        <v>794</v>
      </c>
      <c r="G387" t="s">
        <v>528</v>
      </c>
      <c r="H387" s="45">
        <f>SUMIFS('IEA production stats by year'!Q:Q,'IEA production stats by year'!$E:$E,$D387,'IEA production stats by year'!$B:$B,$B387)</f>
        <v>4770.0002999999997</v>
      </c>
      <c r="I387" s="45">
        <f>SUMIFS('IEA production stats by year'!R:R,'IEA production stats by year'!$E:$E,$D387,'IEA production stats by year'!$B:$B,$B387)</f>
        <v>8650.7996999999996</v>
      </c>
      <c r="J387" s="45">
        <f>SUMIFS('IEA production stats by year'!S:S,'IEA production stats by year'!$E:$E,$D387,'IEA production stats by year'!$B:$B,$B387)</f>
        <v>11228.3989</v>
      </c>
      <c r="K387" s="45">
        <f>SUMIFS('IEA production stats by year'!T:T,'IEA production stats by year'!$E:$E,$D387,'IEA production stats by year'!$B:$B,$B387)</f>
        <v>12358.8014</v>
      </c>
      <c r="L387" s="45">
        <f>SUMIFS('IEA production stats by year'!U:U,'IEA production stats by year'!$E:$E,$D387,'IEA production stats by year'!$B:$B,$B387)</f>
        <v>11408.402</v>
      </c>
      <c r="M387" s="45">
        <f>SUMIFS('IEA production stats by year'!V:V,'IEA production stats by year'!$E:$E,$D387,'IEA production stats by year'!$B:$B,$B387)</f>
        <v>10940.4015</v>
      </c>
      <c r="N387" s="45">
        <f>SUMIFS('IEA production stats by year'!W:W,'IEA production stats by year'!$E:$E,$D387,'IEA production stats by year'!$B:$B,$B387)</f>
        <v>10890.0008</v>
      </c>
      <c r="O387" s="45">
        <f>SUMIFS('IEA production stats by year'!X:X,'IEA production stats by year'!$E:$E,$D387,'IEA production stats by year'!$B:$B,$B387)</f>
        <v>12931.1998</v>
      </c>
      <c r="P387" s="45">
        <f>SUMIFS('IEA production stats by year'!Y:Y,'IEA production stats by year'!$E:$E,$D387,'IEA production stats by year'!$B:$B,$B387)</f>
        <v>11761.1985</v>
      </c>
      <c r="Q387" s="45">
        <f>SUMIFS('IEA production stats by year'!Z:Z,'IEA production stats by year'!$E:$E,$D387,'IEA production stats by year'!$B:$B,$B387)</f>
        <v>7776.0012999999999</v>
      </c>
      <c r="R387" s="45">
        <f>SUMIFS('IEA production stats by year'!AA:AA,'IEA production stats by year'!$E:$E,$D387,'IEA production stats by year'!$B:$B,$B387)</f>
        <v>11606.3999</v>
      </c>
      <c r="S387" s="45">
        <f>SUMIFS('IEA production stats by year'!AB:AB,'IEA production stats by year'!$E:$E,$D387,'IEA production stats by year'!$B:$B,$B387)</f>
        <v>11458.798500000001</v>
      </c>
      <c r="T387" s="45">
        <f>SUMIFS('IEA production stats by year'!AC:AC,'IEA production stats by year'!$E:$E,$D387,'IEA production stats by year'!$B:$B,$B387)</f>
        <v>14317.198</v>
      </c>
      <c r="U387" s="45">
        <f>SUMIFS('IEA production stats by year'!AD:AD,'IEA production stats by year'!$E:$E,$D387,'IEA production stats by year'!$B:$B,$B387)</f>
        <v>15789.5993</v>
      </c>
      <c r="V387" s="45">
        <f>SUMIFS('IEA production stats by year'!AE:AE,'IEA production stats by year'!$E:$E,$D387,'IEA production stats by year'!$B:$B,$B387)</f>
        <v>12275.999</v>
      </c>
      <c r="W387" s="45">
        <f>SUMIFS('IEA production stats by year'!AF:AF,'IEA production stats by year'!$E:$E,$D387,'IEA production stats by year'!$B:$B,$B387)</f>
        <v>12466.7999</v>
      </c>
      <c r="X387" s="45">
        <f>SUMIFS('IEA production stats by year'!AG:AG,'IEA production stats by year'!$E:$E,$D387,'IEA production stats by year'!$B:$B,$B387)</f>
        <v>14255.999599999999</v>
      </c>
      <c r="Y387" s="45">
        <f>SUMIFS('IEA production stats by year'!AH:AH,'IEA production stats by year'!$E:$E,$D387,'IEA production stats by year'!$B:$B,$B387)</f>
        <v>9996.4789999999994</v>
      </c>
      <c r="Z387" s="45">
        <f>SUMIFS('IEA production stats by year'!AI:AI,'IEA production stats by year'!$E:$E,$D387,'IEA production stats by year'!$B:$B,$B387)</f>
        <v>14351.0399</v>
      </c>
      <c r="AA387" s="45">
        <f>SUMIFS('IEA production stats by year'!AJ:AJ,'IEA production stats by year'!$E:$E,$D387,'IEA production stats by year'!$B:$B,$B387)</f>
        <v>11539.080400000001</v>
      </c>
      <c r="AB387" s="45">
        <f>SUMIFS('IEA production stats by year'!AK:AK,'IEA production stats by year'!$E:$E,$D387,'IEA production stats by year'!$B:$B,$B387)</f>
        <v>15237.7204</v>
      </c>
      <c r="AC387" s="45">
        <f>SUMIFS('IEA production stats by year'!AL:AL,'IEA production stats by year'!$E:$E,$D387,'IEA production stats by year'!$B:$B,$B387)</f>
        <v>0</v>
      </c>
      <c r="AD387" s="45"/>
      <c r="AE387" s="45"/>
      <c r="AF387" s="45"/>
      <c r="AG387" s="45"/>
      <c r="AH387" s="45"/>
      <c r="AI387" s="45"/>
      <c r="AJ387" s="45"/>
      <c r="AK387" s="45"/>
      <c r="AL387" s="45"/>
      <c r="AM387" s="45"/>
      <c r="AN387" s="45"/>
      <c r="AO387" s="45"/>
      <c r="AP387" s="45"/>
      <c r="AQ387" s="45"/>
      <c r="AR387" s="45"/>
      <c r="AS387" s="45"/>
      <c r="AT387" s="45"/>
      <c r="AU387" s="45"/>
      <c r="AV387" s="45"/>
      <c r="AW387" s="45"/>
      <c r="AX387" s="45"/>
      <c r="AY387" s="45"/>
      <c r="AZ387" s="45"/>
      <c r="BA387" s="45"/>
      <c r="BB387" s="45"/>
      <c r="BC387" s="45"/>
      <c r="BD387" s="45"/>
      <c r="BE387" s="45"/>
      <c r="BF387" s="45"/>
      <c r="BG387" s="45"/>
      <c r="BH387" s="45"/>
      <c r="BI387" s="45"/>
      <c r="BJ387" s="45"/>
      <c r="BK387" s="45"/>
      <c r="BL387" s="45"/>
      <c r="BM387" s="45"/>
      <c r="BN387" s="45"/>
      <c r="BO387" s="45"/>
      <c r="BP387" s="45"/>
      <c r="BQ387" s="45"/>
      <c r="BR387" s="45"/>
      <c r="BS387" s="45"/>
      <c r="BT387" s="45"/>
      <c r="BU387" s="45"/>
      <c r="BV387" s="45"/>
      <c r="BW387" s="45"/>
      <c r="BX387" s="45"/>
      <c r="BY387" s="45"/>
      <c r="BZ387" s="45"/>
      <c r="CA387" s="45"/>
      <c r="CB387" s="45"/>
      <c r="CC387" s="45"/>
      <c r="CD387" s="45"/>
      <c r="CE387" s="45"/>
      <c r="CF387" s="45"/>
      <c r="CG387" s="45"/>
      <c r="CH387" s="45"/>
      <c r="CI387" s="45"/>
      <c r="CJ387" s="45"/>
      <c r="CK387" s="45"/>
      <c r="CL387" s="45"/>
      <c r="CM387" s="45"/>
      <c r="CN387" s="45"/>
      <c r="CO387" s="45"/>
      <c r="CP387" s="45"/>
      <c r="CQ387" s="45"/>
    </row>
    <row r="388" spans="1:95" hidden="1" x14ac:dyDescent="0.25">
      <c r="A388" s="5" t="str">
        <f>B388&amp;D388</f>
        <v>KENGEOTHERM</v>
      </c>
      <c r="B388" t="s">
        <v>219</v>
      </c>
      <c r="C388" t="str">
        <f>VLOOKUP($B388,'Lookup codes'!$A:$C,2,FALSE)</f>
        <v>Kenya</v>
      </c>
      <c r="D388" t="s">
        <v>610</v>
      </c>
      <c r="E388" t="str">
        <f>VLOOKUP(D388,'Lookup codes'!R:S,2,FALSE)</f>
        <v>Geothermal</v>
      </c>
      <c r="F388" t="s">
        <v>794</v>
      </c>
      <c r="G388" t="s">
        <v>528</v>
      </c>
      <c r="H388" s="45">
        <f>SUMIFS('IEA production stats by year'!Q:Q,'IEA production stats by year'!$E:$E,$D388,'IEA production stats by year'!$B:$B,$B388)</f>
        <v>15443.999900000001</v>
      </c>
      <c r="I388" s="45">
        <f>SUMIFS('IEA production stats by year'!R:R,'IEA production stats by year'!$E:$E,$D388,'IEA production stats by year'!$B:$B,$B388)</f>
        <v>17279.999599999999</v>
      </c>
      <c r="J388" s="45">
        <f>SUMIFS('IEA production stats by year'!S:S,'IEA production stats by year'!$E:$E,$D388,'IEA production stats by year'!$B:$B,$B388)</f>
        <v>13896.0018</v>
      </c>
      <c r="K388" s="45">
        <f>SUMIFS('IEA production stats by year'!T:T,'IEA production stats by year'!$E:$E,$D388,'IEA production stats by year'!$B:$B,$B388)</f>
        <v>17927.999</v>
      </c>
      <c r="L388" s="45">
        <f>SUMIFS('IEA production stats by year'!U:U,'IEA production stats by year'!$E:$E,$D388,'IEA production stats by year'!$B:$B,$B388)</f>
        <v>35531.998299999999</v>
      </c>
      <c r="M388" s="45">
        <f>SUMIFS('IEA production stats by year'!V:V,'IEA production stats by year'!$E:$E,$D388,'IEA production stats by year'!$B:$B,$B388)</f>
        <v>36071.999199999998</v>
      </c>
      <c r="N388" s="45">
        <f>SUMIFS('IEA production stats by year'!W:W,'IEA production stats by year'!$E:$E,$D388,'IEA production stats by year'!$B:$B,$B388)</f>
        <v>37655.9997</v>
      </c>
      <c r="O388" s="45">
        <f>SUMIFS('IEA production stats by year'!X:X,'IEA production stats by year'!$E:$E,$D388,'IEA production stats by year'!$B:$B,$B388)</f>
        <v>35603.998699999996</v>
      </c>
      <c r="P388" s="45">
        <f>SUMIFS('IEA production stats by year'!Y:Y,'IEA production stats by year'!$E:$E,$D388,'IEA production stats by year'!$B:$B,$B388)</f>
        <v>37404.0003</v>
      </c>
      <c r="Q388" s="45">
        <f>SUMIFS('IEA production stats by year'!Z:Z,'IEA production stats by year'!$E:$E,$D388,'IEA production stats by year'!$B:$B,$B388)</f>
        <v>46548.000899999999</v>
      </c>
      <c r="R388" s="45">
        <f>SUMIFS('IEA production stats by year'!AA:AA,'IEA production stats by year'!$E:$E,$D388,'IEA production stats by year'!$B:$B,$B388)</f>
        <v>38051.999799999998</v>
      </c>
      <c r="S388" s="45">
        <f>SUMIFS('IEA production stats by year'!AB:AB,'IEA production stats by year'!$E:$E,$D388,'IEA production stats by year'!$B:$B,$B388)</f>
        <v>51983.999600000003</v>
      </c>
      <c r="T388" s="45">
        <f>SUMIFS('IEA production stats by year'!AC:AC,'IEA production stats by year'!$E:$E,$D388,'IEA production stats by year'!$B:$B,$B388)</f>
        <v>54576.001400000001</v>
      </c>
      <c r="U388" s="45">
        <f>SUMIFS('IEA production stats by year'!AD:AD,'IEA production stats by year'!$E:$E,$D388,'IEA production stats by year'!$B:$B,$B388)</f>
        <v>64116.002099999998</v>
      </c>
      <c r="V388" s="45">
        <f>SUMIFS('IEA production stats by year'!AE:AE,'IEA production stats by year'!$E:$E,$D388,'IEA production stats by year'!$B:$B,$B388)</f>
        <v>105011.9988</v>
      </c>
      <c r="W388" s="45">
        <f>SUMIFS('IEA production stats by year'!AF:AF,'IEA production stats by year'!$E:$E,$D388,'IEA production stats by year'!$B:$B,$B388)</f>
        <v>162756.00099999999</v>
      </c>
      <c r="X388" s="45">
        <f>SUMIFS('IEA production stats by year'!AG:AG,'IEA production stats by year'!$E:$E,$D388,'IEA production stats by year'!$B:$B,$B388)</f>
        <v>161423.9999</v>
      </c>
      <c r="Y388" s="45">
        <f>SUMIFS('IEA production stats by year'!AH:AH,'IEA production stats by year'!$E:$E,$D388,'IEA production stats by year'!$B:$B,$B388)</f>
        <v>171226.80179999999</v>
      </c>
      <c r="Z388" s="45">
        <f>SUMIFS('IEA production stats by year'!AI:AI,'IEA production stats by year'!$E:$E,$D388,'IEA production stats by year'!$B:$B,$B388)</f>
        <v>184600.80170000001</v>
      </c>
      <c r="AA388" s="45">
        <f>SUMIFS('IEA production stats by year'!AJ:AJ,'IEA production stats by year'!$E:$E,$D388,'IEA production stats by year'!$B:$B,$B388)</f>
        <v>188449.19940000001</v>
      </c>
      <c r="AB388" s="45">
        <f>SUMIFS('IEA production stats by year'!AK:AK,'IEA production stats by year'!$E:$E,$D388,'IEA production stats by year'!$B:$B,$B388)</f>
        <v>182152.80069999999</v>
      </c>
      <c r="AC388" s="45">
        <f>SUMIFS('IEA production stats by year'!AL:AL,'IEA production stats by year'!$E:$E,$D388,'IEA production stats by year'!$B:$B,$B388)</f>
        <v>0</v>
      </c>
      <c r="AD388" s="45"/>
      <c r="AE388" s="45"/>
      <c r="AF388" s="45"/>
      <c r="AG388" s="45"/>
      <c r="AH388" s="45"/>
      <c r="AI388" s="45"/>
      <c r="AJ388" s="45"/>
      <c r="AK388" s="45"/>
      <c r="AL388" s="45"/>
      <c r="AM388" s="45"/>
      <c r="AN388" s="45"/>
      <c r="AO388" s="45"/>
      <c r="AP388" s="45"/>
      <c r="AQ388" s="45"/>
      <c r="AR388" s="45"/>
      <c r="AS388" s="45"/>
      <c r="AT388" s="45"/>
      <c r="AU388" s="45"/>
      <c r="AV388" s="45"/>
      <c r="AW388" s="45"/>
      <c r="AX388" s="45"/>
      <c r="AY388" s="45"/>
      <c r="AZ388" s="45"/>
      <c r="BA388" s="45"/>
      <c r="BB388" s="45"/>
      <c r="BC388" s="45"/>
      <c r="BD388" s="45"/>
      <c r="BE388" s="45"/>
      <c r="BF388" s="45"/>
      <c r="BG388" s="45"/>
      <c r="BH388" s="45"/>
      <c r="BI388" s="45"/>
      <c r="BJ388" s="45"/>
      <c r="BK388" s="45"/>
      <c r="BL388" s="45"/>
      <c r="BM388" s="45"/>
      <c r="BN388" s="45"/>
      <c r="BO388" s="45"/>
      <c r="BP388" s="45"/>
      <c r="BQ388" s="45"/>
      <c r="BR388" s="45"/>
      <c r="BS388" s="45"/>
      <c r="BT388" s="45"/>
      <c r="BU388" s="45"/>
      <c r="BV388" s="45"/>
      <c r="BW388" s="45"/>
      <c r="BX388" s="45"/>
      <c r="BY388" s="45"/>
      <c r="BZ388" s="45"/>
      <c r="CA388" s="45"/>
      <c r="CB388" s="45"/>
      <c r="CC388" s="45"/>
      <c r="CD388" s="45"/>
      <c r="CE388" s="45"/>
      <c r="CF388" s="45"/>
      <c r="CG388" s="45"/>
      <c r="CH388" s="45"/>
      <c r="CI388" s="45"/>
      <c r="CJ388" s="45"/>
      <c r="CK388" s="45"/>
      <c r="CL388" s="45"/>
      <c r="CM388" s="45"/>
      <c r="CN388" s="45"/>
      <c r="CO388" s="45"/>
      <c r="CP388" s="45"/>
      <c r="CQ388" s="45"/>
    </row>
    <row r="389" spans="1:95" hidden="1" x14ac:dyDescent="0.25">
      <c r="A389" s="5" t="str">
        <f>B389&amp;D389</f>
        <v>KENSOLARPV</v>
      </c>
      <c r="B389" t="s">
        <v>219</v>
      </c>
      <c r="C389" t="str">
        <f>VLOOKUP($B389,'Lookup codes'!$A:$C,2,FALSE)</f>
        <v>Kenya</v>
      </c>
      <c r="D389" t="s">
        <v>612</v>
      </c>
      <c r="E389" t="str">
        <f>VLOOKUP(D389,'Lookup codes'!R:S,2,FALSE)</f>
        <v>Solar Photovoltaics</v>
      </c>
      <c r="F389" t="s">
        <v>794</v>
      </c>
      <c r="G389" t="s">
        <v>528</v>
      </c>
      <c r="H389" s="45">
        <f>SUMIFS('IEA production stats by year'!Q:Q,'IEA production stats by year'!$E:$E,$D389,'IEA production stats by year'!$B:$B,$B389)</f>
        <v>0</v>
      </c>
      <c r="I389" s="45">
        <f>SUMIFS('IEA production stats by year'!R:R,'IEA production stats by year'!$E:$E,$D389,'IEA production stats by year'!$B:$B,$B389)</f>
        <v>0</v>
      </c>
      <c r="J389" s="45">
        <f>SUMIFS('IEA production stats by year'!S:S,'IEA production stats by year'!$E:$E,$D389,'IEA production stats by year'!$B:$B,$B389)</f>
        <v>0</v>
      </c>
      <c r="K389" s="45">
        <f>SUMIFS('IEA production stats by year'!T:T,'IEA production stats by year'!$E:$E,$D389,'IEA production stats by year'!$B:$B,$B389)</f>
        <v>0</v>
      </c>
      <c r="L389" s="45">
        <f>SUMIFS('IEA production stats by year'!U:U,'IEA production stats by year'!$E:$E,$D389,'IEA production stats by year'!$B:$B,$B389)</f>
        <v>0</v>
      </c>
      <c r="M389" s="45">
        <f>SUMIFS('IEA production stats by year'!V:V,'IEA production stats by year'!$E:$E,$D389,'IEA production stats by year'!$B:$B,$B389)</f>
        <v>0</v>
      </c>
      <c r="N389" s="45">
        <f>SUMIFS('IEA production stats by year'!W:W,'IEA production stats by year'!$E:$E,$D389,'IEA production stats by year'!$B:$B,$B389)</f>
        <v>0</v>
      </c>
      <c r="O389" s="45">
        <f>SUMIFS('IEA production stats by year'!X:X,'IEA production stats by year'!$E:$E,$D389,'IEA production stats by year'!$B:$B,$B389)</f>
        <v>0</v>
      </c>
      <c r="P389" s="45">
        <f>SUMIFS('IEA production stats by year'!Y:Y,'IEA production stats by year'!$E:$E,$D389,'IEA production stats by year'!$B:$B,$B389)</f>
        <v>0</v>
      </c>
      <c r="Q389" s="45">
        <f>SUMIFS('IEA production stats by year'!Z:Z,'IEA production stats by year'!$E:$E,$D389,'IEA production stats by year'!$B:$B,$B389)</f>
        <v>0</v>
      </c>
      <c r="R389" s="45">
        <f>SUMIFS('IEA production stats by year'!AA:AA,'IEA production stats by year'!$E:$E,$D389,'IEA production stats by year'!$B:$B,$B389)</f>
        <v>10.8019</v>
      </c>
      <c r="S389" s="45">
        <f>SUMIFS('IEA production stats by year'!AB:AB,'IEA production stats by year'!$E:$E,$D389,'IEA production stats by year'!$B:$B,$B389)</f>
        <v>21.599699999999999</v>
      </c>
      <c r="T389" s="45">
        <f>SUMIFS('IEA production stats by year'!AC:AC,'IEA production stats by year'!$E:$E,$D389,'IEA production stats by year'!$B:$B,$B389)</f>
        <v>43.199399999999997</v>
      </c>
      <c r="U389" s="45">
        <f>SUMIFS('IEA production stats by year'!AD:AD,'IEA production stats by year'!$E:$E,$D389,'IEA production stats by year'!$B:$B,$B389)</f>
        <v>97.200699999999998</v>
      </c>
      <c r="V389" s="45">
        <f>SUMIFS('IEA production stats by year'!AE:AE,'IEA production stats by year'!$E:$E,$D389,'IEA production stats by year'!$B:$B,$B389)</f>
        <v>176.39830000000001</v>
      </c>
      <c r="W389" s="45">
        <f>SUMIFS('IEA production stats by year'!AF:AF,'IEA production stats by year'!$E:$E,$D389,'IEA production stats by year'!$B:$B,$B389)</f>
        <v>179.99889999999999</v>
      </c>
      <c r="X389" s="45">
        <f>SUMIFS('IEA production stats by year'!AG:AG,'IEA production stats by year'!$E:$E,$D389,'IEA production stats by year'!$B:$B,$B389)</f>
        <v>216.00120000000001</v>
      </c>
      <c r="Y389" s="45">
        <f>SUMIFS('IEA production stats by year'!AH:AH,'IEA production stats by year'!$E:$E,$D389,'IEA production stats by year'!$B:$B,$B389)</f>
        <v>264.34620000000001</v>
      </c>
      <c r="Z389" s="45">
        <f>SUMIFS('IEA production stats by year'!AI:AI,'IEA production stats by year'!$E:$E,$D389,'IEA production stats by year'!$B:$B,$B389)</f>
        <v>323.50979999999998</v>
      </c>
      <c r="AA389" s="45">
        <f>SUMIFS('IEA production stats by year'!AJ:AJ,'IEA production stats by year'!$E:$E,$D389,'IEA production stats by year'!$B:$B,$B389)</f>
        <v>332.28120000000001</v>
      </c>
      <c r="AB389" s="45">
        <f>SUMIFS('IEA production stats by year'!AK:AK,'IEA production stats by year'!$E:$E,$D389,'IEA production stats by year'!$B:$B,$B389)</f>
        <v>318.23869999999999</v>
      </c>
      <c r="AC389" s="45">
        <f>SUMIFS('IEA production stats by year'!AL:AL,'IEA production stats by year'!$E:$E,$D389,'IEA production stats by year'!$B:$B,$B389)</f>
        <v>0</v>
      </c>
      <c r="AD389" s="45"/>
      <c r="AE389" s="45"/>
      <c r="AF389" s="45"/>
      <c r="AG389" s="45"/>
      <c r="AH389" s="45"/>
      <c r="AI389" s="45"/>
      <c r="AJ389" s="45"/>
      <c r="AK389" s="45"/>
      <c r="AL389" s="45"/>
      <c r="AM389" s="45"/>
      <c r="AN389" s="45"/>
      <c r="AO389" s="45"/>
      <c r="AP389" s="45"/>
      <c r="AQ389" s="45"/>
      <c r="AR389" s="45"/>
      <c r="AS389" s="45"/>
      <c r="AT389" s="45"/>
      <c r="AU389" s="45"/>
      <c r="AV389" s="45"/>
      <c r="AW389" s="45"/>
      <c r="AX389" s="45"/>
      <c r="AY389" s="45"/>
      <c r="AZ389" s="45"/>
      <c r="BA389" s="45"/>
      <c r="BB389" s="45"/>
      <c r="BC389" s="45"/>
      <c r="BD389" s="45"/>
      <c r="BE389" s="45"/>
      <c r="BF389" s="45"/>
      <c r="BG389" s="45"/>
      <c r="BH389" s="45"/>
      <c r="BI389" s="45"/>
      <c r="BJ389" s="45"/>
      <c r="BK389" s="45"/>
      <c r="BL389" s="45"/>
      <c r="BM389" s="45"/>
      <c r="BN389" s="45"/>
      <c r="BO389" s="45"/>
      <c r="BP389" s="45"/>
      <c r="BQ389" s="45"/>
      <c r="BR389" s="45"/>
      <c r="BS389" s="45"/>
      <c r="BT389" s="45"/>
      <c r="BU389" s="45"/>
      <c r="BV389" s="45"/>
      <c r="BW389" s="45"/>
      <c r="BX389" s="45"/>
      <c r="BY389" s="45"/>
      <c r="BZ389" s="45"/>
      <c r="CA389" s="45"/>
      <c r="CB389" s="45"/>
      <c r="CC389" s="45"/>
      <c r="CD389" s="45"/>
      <c r="CE389" s="45"/>
      <c r="CF389" s="45"/>
      <c r="CG389" s="45"/>
      <c r="CH389" s="45"/>
      <c r="CI389" s="45"/>
      <c r="CJ389" s="45"/>
      <c r="CK389" s="45"/>
      <c r="CL389" s="45"/>
      <c r="CM389" s="45"/>
      <c r="CN389" s="45"/>
      <c r="CO389" s="45"/>
      <c r="CP389" s="45"/>
      <c r="CQ389" s="45"/>
    </row>
    <row r="390" spans="1:95" hidden="1" x14ac:dyDescent="0.25">
      <c r="A390" s="5" t="str">
        <f>B390&amp;D390</f>
        <v>KENSOLARTH</v>
      </c>
      <c r="B390" t="s">
        <v>219</v>
      </c>
      <c r="C390" t="str">
        <f>VLOOKUP($B390,'Lookup codes'!$A:$C,2,FALSE)</f>
        <v>Kenya</v>
      </c>
      <c r="D390" t="s">
        <v>614</v>
      </c>
      <c r="E390" t="str">
        <f>VLOOKUP(D390,'Lookup codes'!R:S,2,FALSE)</f>
        <v>Solar Thermal</v>
      </c>
      <c r="F390" t="s">
        <v>794</v>
      </c>
      <c r="G390" t="s">
        <v>528</v>
      </c>
      <c r="H390" s="45">
        <f>SUMIFS('IEA production stats by year'!Q:Q,'IEA production stats by year'!$E:$E,$D390,'IEA production stats by year'!$B:$B,$B390)</f>
        <v>0</v>
      </c>
      <c r="I390" s="45">
        <f>SUMIFS('IEA production stats by year'!R:R,'IEA production stats by year'!$E:$E,$D390,'IEA production stats by year'!$B:$B,$B390)</f>
        <v>0</v>
      </c>
      <c r="J390" s="45">
        <f>SUMIFS('IEA production stats by year'!S:S,'IEA production stats by year'!$E:$E,$D390,'IEA production stats by year'!$B:$B,$B390)</f>
        <v>0</v>
      </c>
      <c r="K390" s="45">
        <f>SUMIFS('IEA production stats by year'!T:T,'IEA production stats by year'!$E:$E,$D390,'IEA production stats by year'!$B:$B,$B390)</f>
        <v>0</v>
      </c>
      <c r="L390" s="45">
        <f>SUMIFS('IEA production stats by year'!U:U,'IEA production stats by year'!$E:$E,$D390,'IEA production stats by year'!$B:$B,$B390)</f>
        <v>0</v>
      </c>
      <c r="M390" s="45">
        <f>SUMIFS('IEA production stats by year'!V:V,'IEA production stats by year'!$E:$E,$D390,'IEA production stats by year'!$B:$B,$B390)</f>
        <v>0</v>
      </c>
      <c r="N390" s="45">
        <f>SUMIFS('IEA production stats by year'!W:W,'IEA production stats by year'!$E:$E,$D390,'IEA production stats by year'!$B:$B,$B390)</f>
        <v>0</v>
      </c>
      <c r="O390" s="45">
        <f>SUMIFS('IEA production stats by year'!X:X,'IEA production stats by year'!$E:$E,$D390,'IEA production stats by year'!$B:$B,$B390)</f>
        <v>0</v>
      </c>
      <c r="P390" s="45">
        <f>SUMIFS('IEA production stats by year'!Y:Y,'IEA production stats by year'!$E:$E,$D390,'IEA production stats by year'!$B:$B,$B390)</f>
        <v>0</v>
      </c>
      <c r="Q390" s="45">
        <f>SUMIFS('IEA production stats by year'!Z:Z,'IEA production stats by year'!$E:$E,$D390,'IEA production stats by year'!$B:$B,$B390)</f>
        <v>0</v>
      </c>
      <c r="R390" s="45">
        <f>SUMIFS('IEA production stats by year'!AA:AA,'IEA production stats by year'!$E:$E,$D390,'IEA production stats by year'!$B:$B,$B390)</f>
        <v>0</v>
      </c>
      <c r="S390" s="45">
        <f>SUMIFS('IEA production stats by year'!AB:AB,'IEA production stats by year'!$E:$E,$D390,'IEA production stats by year'!$B:$B,$B390)</f>
        <v>0</v>
      </c>
      <c r="T390" s="45">
        <f>SUMIFS('IEA production stats by year'!AC:AC,'IEA production stats by year'!$E:$E,$D390,'IEA production stats by year'!$B:$B,$B390)</f>
        <v>0</v>
      </c>
      <c r="U390" s="45">
        <f>SUMIFS('IEA production stats by year'!AD:AD,'IEA production stats by year'!$E:$E,$D390,'IEA production stats by year'!$B:$B,$B390)</f>
        <v>0</v>
      </c>
      <c r="V390" s="45">
        <f>SUMIFS('IEA production stats by year'!AE:AE,'IEA production stats by year'!$E:$E,$D390,'IEA production stats by year'!$B:$B,$B390)</f>
        <v>0</v>
      </c>
      <c r="W390" s="45">
        <f>SUMIFS('IEA production stats by year'!AF:AF,'IEA production stats by year'!$E:$E,$D390,'IEA production stats by year'!$B:$B,$B390)</f>
        <v>0</v>
      </c>
      <c r="X390" s="45">
        <f>SUMIFS('IEA production stats by year'!AG:AG,'IEA production stats by year'!$E:$E,$D390,'IEA production stats by year'!$B:$B,$B390)</f>
        <v>0</v>
      </c>
      <c r="Y390" s="45">
        <f>SUMIFS('IEA production stats by year'!AH:AH,'IEA production stats by year'!$E:$E,$D390,'IEA production stats by year'!$B:$B,$B390)</f>
        <v>0</v>
      </c>
      <c r="Z390" s="45">
        <f>SUMIFS('IEA production stats by year'!AI:AI,'IEA production stats by year'!$E:$E,$D390,'IEA production stats by year'!$B:$B,$B390)</f>
        <v>0</v>
      </c>
      <c r="AA390" s="45">
        <f>SUMIFS('IEA production stats by year'!AJ:AJ,'IEA production stats by year'!$E:$E,$D390,'IEA production stats by year'!$B:$B,$B390)</f>
        <v>0</v>
      </c>
      <c r="AB390" s="45">
        <f>SUMIFS('IEA production stats by year'!AK:AK,'IEA production stats by year'!$E:$E,$D390,'IEA production stats by year'!$B:$B,$B390)</f>
        <v>0</v>
      </c>
      <c r="AC390" s="45">
        <f>SUMIFS('IEA production stats by year'!AL:AL,'IEA production stats by year'!$E:$E,$D390,'IEA production stats by year'!$B:$B,$B390)</f>
        <v>0</v>
      </c>
      <c r="AD390" s="45"/>
      <c r="AE390" s="45"/>
      <c r="AF390" s="45"/>
      <c r="AG390" s="45"/>
      <c r="AH390" s="45"/>
      <c r="AI390" s="45"/>
      <c r="AJ390" s="45"/>
      <c r="AK390" s="45"/>
      <c r="AL390" s="45"/>
      <c r="AM390" s="45"/>
      <c r="AN390" s="45"/>
      <c r="AO390" s="45"/>
      <c r="AP390" s="45"/>
      <c r="AQ390" s="45"/>
      <c r="AR390" s="45"/>
      <c r="AS390" s="45"/>
      <c r="AT390" s="45"/>
      <c r="AU390" s="45"/>
      <c r="AV390" s="45"/>
      <c r="AW390" s="45"/>
      <c r="AX390" s="45"/>
      <c r="AY390" s="45"/>
      <c r="AZ390" s="45"/>
      <c r="BA390" s="45"/>
      <c r="BB390" s="45"/>
      <c r="BC390" s="45"/>
      <c r="BD390" s="45"/>
      <c r="BE390" s="45"/>
      <c r="BF390" s="45"/>
      <c r="BG390" s="45"/>
      <c r="BH390" s="45"/>
      <c r="BI390" s="45"/>
      <c r="BJ390" s="45"/>
      <c r="BK390" s="45"/>
      <c r="BL390" s="45"/>
      <c r="BM390" s="45"/>
      <c r="BN390" s="45"/>
      <c r="BO390" s="45"/>
      <c r="BP390" s="45"/>
      <c r="BQ390" s="45"/>
      <c r="BR390" s="45"/>
      <c r="BS390" s="45"/>
      <c r="BT390" s="45"/>
      <c r="BU390" s="45"/>
      <c r="BV390" s="45"/>
      <c r="BW390" s="45"/>
      <c r="BX390" s="45"/>
      <c r="BY390" s="45"/>
      <c r="BZ390" s="45"/>
      <c r="CA390" s="45"/>
      <c r="CB390" s="45"/>
      <c r="CC390" s="45"/>
      <c r="CD390" s="45"/>
      <c r="CE390" s="45"/>
      <c r="CF390" s="45"/>
      <c r="CG390" s="45"/>
      <c r="CH390" s="45"/>
      <c r="CI390" s="45"/>
      <c r="CJ390" s="45"/>
      <c r="CK390" s="45"/>
      <c r="CL390" s="45"/>
      <c r="CM390" s="45"/>
      <c r="CN390" s="45"/>
      <c r="CO390" s="45"/>
      <c r="CP390" s="45"/>
      <c r="CQ390" s="45"/>
    </row>
    <row r="391" spans="1:95" hidden="1" x14ac:dyDescent="0.25">
      <c r="A391" s="5" t="str">
        <f>B391&amp;D391</f>
        <v>KENTIDE</v>
      </c>
      <c r="B391" t="s">
        <v>219</v>
      </c>
      <c r="C391" t="str">
        <f>VLOOKUP($B391,'Lookup codes'!$A:$C,2,FALSE)</f>
        <v>Kenya</v>
      </c>
      <c r="D391" t="s">
        <v>616</v>
      </c>
      <c r="E391" t="str">
        <f>VLOOKUP(D391,'Lookup codes'!R:S,2,FALSE)</f>
        <v>Tide, Wave and Ocean</v>
      </c>
      <c r="F391" t="s">
        <v>794</v>
      </c>
      <c r="G391" t="s">
        <v>528</v>
      </c>
      <c r="H391" s="45">
        <f>SUMIFS('IEA production stats by year'!Q:Q,'IEA production stats by year'!$E:$E,$D391,'IEA production stats by year'!$B:$B,$B391)</f>
        <v>0</v>
      </c>
      <c r="I391" s="45">
        <f>SUMIFS('IEA production stats by year'!R:R,'IEA production stats by year'!$E:$E,$D391,'IEA production stats by year'!$B:$B,$B391)</f>
        <v>0</v>
      </c>
      <c r="J391" s="45">
        <f>SUMIFS('IEA production stats by year'!S:S,'IEA production stats by year'!$E:$E,$D391,'IEA production stats by year'!$B:$B,$B391)</f>
        <v>0</v>
      </c>
      <c r="K391" s="45">
        <f>SUMIFS('IEA production stats by year'!T:T,'IEA production stats by year'!$E:$E,$D391,'IEA production stats by year'!$B:$B,$B391)</f>
        <v>0</v>
      </c>
      <c r="L391" s="45">
        <f>SUMIFS('IEA production stats by year'!U:U,'IEA production stats by year'!$E:$E,$D391,'IEA production stats by year'!$B:$B,$B391)</f>
        <v>0</v>
      </c>
      <c r="M391" s="45">
        <f>SUMIFS('IEA production stats by year'!V:V,'IEA production stats by year'!$E:$E,$D391,'IEA production stats by year'!$B:$B,$B391)</f>
        <v>0</v>
      </c>
      <c r="N391" s="45">
        <f>SUMIFS('IEA production stats by year'!W:W,'IEA production stats by year'!$E:$E,$D391,'IEA production stats by year'!$B:$B,$B391)</f>
        <v>0</v>
      </c>
      <c r="O391" s="45">
        <f>SUMIFS('IEA production stats by year'!X:X,'IEA production stats by year'!$E:$E,$D391,'IEA production stats by year'!$B:$B,$B391)</f>
        <v>0</v>
      </c>
      <c r="P391" s="45">
        <f>SUMIFS('IEA production stats by year'!Y:Y,'IEA production stats by year'!$E:$E,$D391,'IEA production stats by year'!$B:$B,$B391)</f>
        <v>0</v>
      </c>
      <c r="Q391" s="45">
        <f>SUMIFS('IEA production stats by year'!Z:Z,'IEA production stats by year'!$E:$E,$D391,'IEA production stats by year'!$B:$B,$B391)</f>
        <v>0</v>
      </c>
      <c r="R391" s="45">
        <f>SUMIFS('IEA production stats by year'!AA:AA,'IEA production stats by year'!$E:$E,$D391,'IEA production stats by year'!$B:$B,$B391)</f>
        <v>0</v>
      </c>
      <c r="S391" s="45">
        <f>SUMIFS('IEA production stats by year'!AB:AB,'IEA production stats by year'!$E:$E,$D391,'IEA production stats by year'!$B:$B,$B391)</f>
        <v>0</v>
      </c>
      <c r="T391" s="45">
        <f>SUMIFS('IEA production stats by year'!AC:AC,'IEA production stats by year'!$E:$E,$D391,'IEA production stats by year'!$B:$B,$B391)</f>
        <v>0</v>
      </c>
      <c r="U391" s="45">
        <f>SUMIFS('IEA production stats by year'!AD:AD,'IEA production stats by year'!$E:$E,$D391,'IEA production stats by year'!$B:$B,$B391)</f>
        <v>0</v>
      </c>
      <c r="V391" s="45">
        <f>SUMIFS('IEA production stats by year'!AE:AE,'IEA production stats by year'!$E:$E,$D391,'IEA production stats by year'!$B:$B,$B391)</f>
        <v>0</v>
      </c>
      <c r="W391" s="45">
        <f>SUMIFS('IEA production stats by year'!AF:AF,'IEA production stats by year'!$E:$E,$D391,'IEA production stats by year'!$B:$B,$B391)</f>
        <v>0</v>
      </c>
      <c r="X391" s="45">
        <f>SUMIFS('IEA production stats by year'!AG:AG,'IEA production stats by year'!$E:$E,$D391,'IEA production stats by year'!$B:$B,$B391)</f>
        <v>0</v>
      </c>
      <c r="Y391" s="45">
        <f>SUMIFS('IEA production stats by year'!AH:AH,'IEA production stats by year'!$E:$E,$D391,'IEA production stats by year'!$B:$B,$B391)</f>
        <v>0</v>
      </c>
      <c r="Z391" s="45">
        <f>SUMIFS('IEA production stats by year'!AI:AI,'IEA production stats by year'!$E:$E,$D391,'IEA production stats by year'!$B:$B,$B391)</f>
        <v>0</v>
      </c>
      <c r="AA391" s="45">
        <f>SUMIFS('IEA production stats by year'!AJ:AJ,'IEA production stats by year'!$E:$E,$D391,'IEA production stats by year'!$B:$B,$B391)</f>
        <v>0</v>
      </c>
      <c r="AB391" s="45">
        <f>SUMIFS('IEA production stats by year'!AK:AK,'IEA production stats by year'!$E:$E,$D391,'IEA production stats by year'!$B:$B,$B391)</f>
        <v>0</v>
      </c>
      <c r="AC391" s="45">
        <f>SUMIFS('IEA production stats by year'!AL:AL,'IEA production stats by year'!$E:$E,$D391,'IEA production stats by year'!$B:$B,$B391)</f>
        <v>0</v>
      </c>
      <c r="AD391" s="45"/>
      <c r="AE391" s="45"/>
      <c r="AF391" s="45"/>
      <c r="AG391" s="45"/>
      <c r="AH391" s="45"/>
      <c r="AI391" s="45"/>
      <c r="AJ391" s="45"/>
      <c r="AK391" s="45"/>
      <c r="AL391" s="45"/>
      <c r="AM391" s="45"/>
      <c r="AN391" s="45"/>
      <c r="AO391" s="45"/>
      <c r="AP391" s="45"/>
      <c r="AQ391" s="45"/>
      <c r="AR391" s="45"/>
      <c r="AS391" s="45"/>
      <c r="AT391" s="45"/>
      <c r="AU391" s="45"/>
      <c r="AV391" s="45"/>
      <c r="AW391" s="45"/>
      <c r="AX391" s="45"/>
      <c r="AY391" s="45"/>
      <c r="AZ391" s="45"/>
      <c r="BA391" s="45"/>
      <c r="BB391" s="45"/>
      <c r="BC391" s="45"/>
      <c r="BD391" s="45"/>
      <c r="BE391" s="45"/>
      <c r="BF391" s="45"/>
      <c r="BG391" s="45"/>
      <c r="BH391" s="45"/>
      <c r="BI391" s="45"/>
      <c r="BJ391" s="45"/>
      <c r="BK391" s="45"/>
      <c r="BL391" s="45"/>
      <c r="BM391" s="45"/>
      <c r="BN391" s="45"/>
      <c r="BO391" s="45"/>
      <c r="BP391" s="45"/>
      <c r="BQ391" s="45"/>
      <c r="BR391" s="45"/>
      <c r="BS391" s="45"/>
      <c r="BT391" s="45"/>
      <c r="BU391" s="45"/>
      <c r="BV391" s="45"/>
      <c r="BW391" s="45"/>
      <c r="BX391" s="45"/>
      <c r="BY391" s="45"/>
      <c r="BZ391" s="45"/>
      <c r="CA391" s="45"/>
      <c r="CB391" s="45"/>
      <c r="CC391" s="45"/>
      <c r="CD391" s="45"/>
      <c r="CE391" s="45"/>
      <c r="CF391" s="45"/>
      <c r="CG391" s="45"/>
      <c r="CH391" s="45"/>
      <c r="CI391" s="45"/>
      <c r="CJ391" s="45"/>
      <c r="CK391" s="45"/>
      <c r="CL391" s="45"/>
      <c r="CM391" s="45"/>
      <c r="CN391" s="45"/>
      <c r="CO391" s="45"/>
      <c r="CP391" s="45"/>
      <c r="CQ391" s="45"/>
    </row>
    <row r="392" spans="1:95" hidden="1" x14ac:dyDescent="0.25">
      <c r="A392" s="5" t="str">
        <f>B392&amp;D392</f>
        <v>KENWIND</v>
      </c>
      <c r="B392" t="s">
        <v>219</v>
      </c>
      <c r="C392" t="str">
        <f>VLOOKUP($B392,'Lookup codes'!$A:$C,2,FALSE)</f>
        <v>Kenya</v>
      </c>
      <c r="D392" t="s">
        <v>618</v>
      </c>
      <c r="E392" t="str">
        <f>VLOOKUP(D392,'Lookup codes'!R:S,2,FALSE)</f>
        <v>Wind</v>
      </c>
      <c r="F392" t="s">
        <v>794</v>
      </c>
      <c r="G392" t="s">
        <v>528</v>
      </c>
      <c r="H392" s="45">
        <f>SUMIFS('IEA production stats by year'!Q:Q,'IEA production stats by year'!$E:$E,$D392,'IEA production stats by year'!$B:$B,$B392)</f>
        <v>0</v>
      </c>
      <c r="I392" s="45">
        <f>SUMIFS('IEA production stats by year'!R:R,'IEA production stats by year'!$E:$E,$D392,'IEA production stats by year'!$B:$B,$B392)</f>
        <v>0</v>
      </c>
      <c r="J392" s="45">
        <f>SUMIFS('IEA production stats by year'!S:S,'IEA production stats by year'!$E:$E,$D392,'IEA production stats by year'!$B:$B,$B392)</f>
        <v>0</v>
      </c>
      <c r="K392" s="45">
        <f>SUMIFS('IEA production stats by year'!T:T,'IEA production stats by year'!$E:$E,$D392,'IEA production stats by year'!$B:$B,$B392)</f>
        <v>0</v>
      </c>
      <c r="L392" s="45">
        <f>SUMIFS('IEA production stats by year'!U:U,'IEA production stats by year'!$E:$E,$D392,'IEA production stats by year'!$B:$B,$B392)</f>
        <v>0</v>
      </c>
      <c r="M392" s="45">
        <f>SUMIFS('IEA production stats by year'!V:V,'IEA production stats by year'!$E:$E,$D392,'IEA production stats by year'!$B:$B,$B392)</f>
        <v>0</v>
      </c>
      <c r="N392" s="45">
        <f>SUMIFS('IEA production stats by year'!W:W,'IEA production stats by year'!$E:$E,$D392,'IEA production stats by year'!$B:$B,$B392)</f>
        <v>0</v>
      </c>
      <c r="O392" s="45">
        <f>SUMIFS('IEA production stats by year'!X:X,'IEA production stats by year'!$E:$E,$D392,'IEA production stats by year'!$B:$B,$B392)</f>
        <v>0</v>
      </c>
      <c r="P392" s="45">
        <f>SUMIFS('IEA production stats by year'!Y:Y,'IEA production stats by year'!$E:$E,$D392,'IEA production stats by year'!$B:$B,$B392)</f>
        <v>0</v>
      </c>
      <c r="Q392" s="45">
        <f>SUMIFS('IEA production stats by year'!Z:Z,'IEA production stats by year'!$E:$E,$D392,'IEA production stats by year'!$B:$B,$B392)</f>
        <v>25.200299999999999</v>
      </c>
      <c r="R392" s="45">
        <f>SUMIFS('IEA production stats by year'!AA:AA,'IEA production stats by year'!$E:$E,$D392,'IEA production stats by year'!$B:$B,$B392)</f>
        <v>61.198500000000003</v>
      </c>
      <c r="S392" s="45">
        <f>SUMIFS('IEA production stats by year'!AB:AB,'IEA production stats by year'!$E:$E,$D392,'IEA production stats by year'!$B:$B,$B392)</f>
        <v>64.799099999999996</v>
      </c>
      <c r="T392" s="45">
        <f>SUMIFS('IEA production stats by year'!AC:AC,'IEA production stats by year'!$E:$E,$D392,'IEA production stats by year'!$B:$B,$B392)</f>
        <v>50.400700000000001</v>
      </c>
      <c r="U392" s="45">
        <f>SUMIFS('IEA production stats by year'!AD:AD,'IEA production stats by year'!$E:$E,$D392,'IEA production stats by year'!$B:$B,$B392)</f>
        <v>54.001300000000001</v>
      </c>
      <c r="V392" s="45">
        <f>SUMIFS('IEA production stats by year'!AE:AE,'IEA production stats by year'!$E:$E,$D392,'IEA production stats by year'!$B:$B,$B392)</f>
        <v>61.198500000000003</v>
      </c>
      <c r="W392" s="45">
        <f>SUMIFS('IEA production stats by year'!AF:AF,'IEA production stats by year'!$E:$E,$D392,'IEA production stats by year'!$B:$B,$B392)</f>
        <v>216.00120000000001</v>
      </c>
      <c r="X392" s="45">
        <f>SUMIFS('IEA production stats by year'!AG:AG,'IEA production stats by year'!$E:$E,$D392,'IEA production stats by year'!$B:$B,$B392)</f>
        <v>201.5986</v>
      </c>
      <c r="Y392" s="45">
        <f>SUMIFS('IEA production stats by year'!AH:AH,'IEA production stats by year'!$E:$E,$D392,'IEA production stats by year'!$B:$B,$B392)</f>
        <v>220.68199999999999</v>
      </c>
      <c r="Z392" s="45">
        <f>SUMIFS('IEA production stats by year'!AI:AI,'IEA production stats by year'!$E:$E,$D392,'IEA production stats by year'!$B:$B,$B392)</f>
        <v>1348.5599</v>
      </c>
      <c r="AA392" s="45">
        <f>SUMIFS('IEA production stats by year'!AJ:AJ,'IEA production stats by year'!$E:$E,$D392,'IEA production stats by year'!$B:$B,$B392)</f>
        <v>5625.7194</v>
      </c>
      <c r="AB392" s="45">
        <f>SUMIFS('IEA production stats by year'!AK:AK,'IEA production stats by year'!$E:$E,$D392,'IEA production stats by year'!$B:$B,$B392)</f>
        <v>4793.0402999999997</v>
      </c>
      <c r="AC392" s="45">
        <f>SUMIFS('IEA production stats by year'!AL:AL,'IEA production stats by year'!$E:$E,$D392,'IEA production stats by year'!$B:$B,$B392)</f>
        <v>0</v>
      </c>
      <c r="AD392" s="45"/>
      <c r="AE392" s="45"/>
      <c r="AF392" s="45"/>
      <c r="AG392" s="45"/>
      <c r="AH392" s="45"/>
      <c r="AI392" s="45"/>
      <c r="AJ392" s="45"/>
      <c r="AK392" s="45"/>
      <c r="AL392" s="45"/>
      <c r="AM392" s="45"/>
      <c r="AN392" s="45"/>
      <c r="AO392" s="45"/>
      <c r="AP392" s="45"/>
      <c r="AQ392" s="45"/>
      <c r="AR392" s="45"/>
      <c r="AS392" s="45"/>
      <c r="AT392" s="45"/>
      <c r="AU392" s="45"/>
      <c r="AV392" s="45"/>
      <c r="AW392" s="45"/>
      <c r="AX392" s="45"/>
      <c r="AY392" s="45"/>
      <c r="AZ392" s="45"/>
      <c r="BA392" s="45"/>
      <c r="BB392" s="45"/>
      <c r="BC392" s="45"/>
      <c r="BD392" s="45"/>
      <c r="BE392" s="45"/>
      <c r="BF392" s="45"/>
      <c r="BG392" s="45"/>
      <c r="BH392" s="45"/>
      <c r="BI392" s="45"/>
      <c r="BJ392" s="45"/>
      <c r="BK392" s="45"/>
      <c r="BL392" s="45"/>
      <c r="BM392" s="45"/>
      <c r="BN392" s="45"/>
      <c r="BO392" s="45"/>
      <c r="BP392" s="45"/>
      <c r="BQ392" s="45"/>
      <c r="BR392" s="45"/>
      <c r="BS392" s="45"/>
      <c r="BT392" s="45"/>
      <c r="BU392" s="45"/>
      <c r="BV392" s="45"/>
      <c r="BW392" s="45"/>
      <c r="BX392" s="45"/>
      <c r="BY392" s="45"/>
      <c r="BZ392" s="45"/>
      <c r="CA392" s="45"/>
      <c r="CB392" s="45"/>
      <c r="CC392" s="45"/>
      <c r="CD392" s="45"/>
      <c r="CE392" s="45"/>
      <c r="CF392" s="45"/>
      <c r="CG392" s="45"/>
      <c r="CH392" s="45"/>
      <c r="CI392" s="45"/>
      <c r="CJ392" s="45"/>
      <c r="CK392" s="45"/>
      <c r="CL392" s="45"/>
      <c r="CM392" s="45"/>
      <c r="CN392" s="45"/>
      <c r="CO392" s="45"/>
      <c r="CP392" s="45"/>
      <c r="CQ392" s="45"/>
    </row>
    <row r="393" spans="1:95" hidden="1" x14ac:dyDescent="0.25">
      <c r="A393" s="5" t="str">
        <f>B393&amp;D393</f>
        <v>KENMUNWASTER</v>
      </c>
      <c r="B393" t="s">
        <v>219</v>
      </c>
      <c r="C393" t="str">
        <f>VLOOKUP($B393,'Lookup codes'!$A:$C,2,FALSE)</f>
        <v>Kenya</v>
      </c>
      <c r="D393" t="s">
        <v>622</v>
      </c>
      <c r="E393" t="str">
        <f>VLOOKUP(D393,'Lookup codes'!R:S,2,FALSE)</f>
        <v>Renewable Municipal Waste</v>
      </c>
      <c r="F393" t="s">
        <v>794</v>
      </c>
      <c r="G393" t="s">
        <v>528</v>
      </c>
      <c r="H393" s="45">
        <f>SUMIFS('IEA production stats by year'!Q:Q,'IEA production stats by year'!$E:$E,$D393,'IEA production stats by year'!$B:$B,$B393)</f>
        <v>0</v>
      </c>
      <c r="I393" s="45">
        <f>SUMIFS('IEA production stats by year'!R:R,'IEA production stats by year'!$E:$E,$D393,'IEA production stats by year'!$B:$B,$B393)</f>
        <v>0</v>
      </c>
      <c r="J393" s="45">
        <f>SUMIFS('IEA production stats by year'!S:S,'IEA production stats by year'!$E:$E,$D393,'IEA production stats by year'!$B:$B,$B393)</f>
        <v>0</v>
      </c>
      <c r="K393" s="45">
        <f>SUMIFS('IEA production stats by year'!T:T,'IEA production stats by year'!$E:$E,$D393,'IEA production stats by year'!$B:$B,$B393)</f>
        <v>0</v>
      </c>
      <c r="L393" s="45">
        <f>SUMIFS('IEA production stats by year'!U:U,'IEA production stats by year'!$E:$E,$D393,'IEA production stats by year'!$B:$B,$B393)</f>
        <v>0</v>
      </c>
      <c r="M393" s="45">
        <f>SUMIFS('IEA production stats by year'!V:V,'IEA production stats by year'!$E:$E,$D393,'IEA production stats by year'!$B:$B,$B393)</f>
        <v>0</v>
      </c>
      <c r="N393" s="45">
        <f>SUMIFS('IEA production stats by year'!W:W,'IEA production stats by year'!$E:$E,$D393,'IEA production stats by year'!$B:$B,$B393)</f>
        <v>0</v>
      </c>
      <c r="O393" s="45">
        <f>SUMIFS('IEA production stats by year'!X:X,'IEA production stats by year'!$E:$E,$D393,'IEA production stats by year'!$B:$B,$B393)</f>
        <v>0</v>
      </c>
      <c r="P393" s="45">
        <f>SUMIFS('IEA production stats by year'!Y:Y,'IEA production stats by year'!$E:$E,$D393,'IEA production stats by year'!$B:$B,$B393)</f>
        <v>0</v>
      </c>
      <c r="Q393" s="45">
        <f>SUMIFS('IEA production stats by year'!Z:Z,'IEA production stats by year'!$E:$E,$D393,'IEA production stats by year'!$B:$B,$B393)</f>
        <v>0</v>
      </c>
      <c r="R393" s="45">
        <f>SUMIFS('IEA production stats by year'!AA:AA,'IEA production stats by year'!$E:$E,$D393,'IEA production stats by year'!$B:$B,$B393)</f>
        <v>0</v>
      </c>
      <c r="S393" s="45">
        <f>SUMIFS('IEA production stats by year'!AB:AB,'IEA production stats by year'!$E:$E,$D393,'IEA production stats by year'!$B:$B,$B393)</f>
        <v>0</v>
      </c>
      <c r="T393" s="45">
        <f>SUMIFS('IEA production stats by year'!AC:AC,'IEA production stats by year'!$E:$E,$D393,'IEA production stats by year'!$B:$B,$B393)</f>
        <v>0</v>
      </c>
      <c r="U393" s="45">
        <f>SUMIFS('IEA production stats by year'!AD:AD,'IEA production stats by year'!$E:$E,$D393,'IEA production stats by year'!$B:$B,$B393)</f>
        <v>0</v>
      </c>
      <c r="V393" s="45">
        <f>SUMIFS('IEA production stats by year'!AE:AE,'IEA production stats by year'!$E:$E,$D393,'IEA production stats by year'!$B:$B,$B393)</f>
        <v>0</v>
      </c>
      <c r="W393" s="45">
        <f>SUMIFS('IEA production stats by year'!AF:AF,'IEA production stats by year'!$E:$E,$D393,'IEA production stats by year'!$B:$B,$B393)</f>
        <v>0</v>
      </c>
      <c r="X393" s="45">
        <f>SUMIFS('IEA production stats by year'!AG:AG,'IEA production stats by year'!$E:$E,$D393,'IEA production stats by year'!$B:$B,$B393)</f>
        <v>0</v>
      </c>
      <c r="Y393" s="45">
        <f>SUMIFS('IEA production stats by year'!AH:AH,'IEA production stats by year'!$E:$E,$D393,'IEA production stats by year'!$B:$B,$B393)</f>
        <v>0</v>
      </c>
      <c r="Z393" s="45">
        <f>SUMIFS('IEA production stats by year'!AI:AI,'IEA production stats by year'!$E:$E,$D393,'IEA production stats by year'!$B:$B,$B393)</f>
        <v>0</v>
      </c>
      <c r="AA393" s="45">
        <f>SUMIFS('IEA production stats by year'!AJ:AJ,'IEA production stats by year'!$E:$E,$D393,'IEA production stats by year'!$B:$B,$B393)</f>
        <v>0</v>
      </c>
      <c r="AB393" s="45">
        <f>SUMIFS('IEA production stats by year'!AK:AK,'IEA production stats by year'!$E:$E,$D393,'IEA production stats by year'!$B:$B,$B393)</f>
        <v>0</v>
      </c>
      <c r="AC393" s="45">
        <f>SUMIFS('IEA production stats by year'!AL:AL,'IEA production stats by year'!$E:$E,$D393,'IEA production stats by year'!$B:$B,$B393)</f>
        <v>0</v>
      </c>
      <c r="AD393" s="45"/>
      <c r="AE393" s="45"/>
      <c r="AF393" s="45"/>
      <c r="AG393" s="45"/>
      <c r="AH393" s="45"/>
      <c r="AI393" s="45"/>
      <c r="AJ393" s="45"/>
      <c r="AK393" s="45"/>
      <c r="AL393" s="45"/>
      <c r="AM393" s="45"/>
      <c r="AN393" s="45"/>
      <c r="AO393" s="45"/>
      <c r="AP393" s="45"/>
      <c r="AQ393" s="45"/>
      <c r="AR393" s="45"/>
      <c r="AS393" s="45"/>
      <c r="AT393" s="45"/>
      <c r="AU393" s="45"/>
      <c r="AV393" s="45"/>
      <c r="AW393" s="45"/>
      <c r="AX393" s="45"/>
      <c r="AY393" s="45"/>
      <c r="AZ393" s="45"/>
      <c r="BA393" s="45"/>
      <c r="BB393" s="45"/>
      <c r="BC393" s="45"/>
      <c r="BD393" s="45"/>
      <c r="BE393" s="45"/>
      <c r="BF393" s="45"/>
      <c r="BG393" s="45"/>
      <c r="BH393" s="45"/>
      <c r="BI393" s="45"/>
      <c r="BJ393" s="45"/>
      <c r="BK393" s="45"/>
      <c r="BL393" s="45"/>
      <c r="BM393" s="45"/>
      <c r="BN393" s="45"/>
      <c r="BO393" s="45"/>
      <c r="BP393" s="45"/>
      <c r="BQ393" s="45"/>
      <c r="BR393" s="45"/>
      <c r="BS393" s="45"/>
      <c r="BT393" s="45"/>
      <c r="BU393" s="45"/>
      <c r="BV393" s="45"/>
      <c r="BW393" s="45"/>
      <c r="BX393" s="45"/>
      <c r="BY393" s="45"/>
      <c r="BZ393" s="45"/>
      <c r="CA393" s="45"/>
      <c r="CB393" s="45"/>
      <c r="CC393" s="45"/>
      <c r="CD393" s="45"/>
      <c r="CE393" s="45"/>
      <c r="CF393" s="45"/>
      <c r="CG393" s="45"/>
      <c r="CH393" s="45"/>
      <c r="CI393" s="45"/>
      <c r="CJ393" s="45"/>
      <c r="CK393" s="45"/>
      <c r="CL393" s="45"/>
      <c r="CM393" s="45"/>
      <c r="CN393" s="45"/>
      <c r="CO393" s="45"/>
      <c r="CP393" s="45"/>
      <c r="CQ393" s="45"/>
    </row>
    <row r="394" spans="1:95" hidden="1" x14ac:dyDescent="0.25">
      <c r="A394" s="5" t="str">
        <f>B394&amp;D394</f>
        <v>KENCHARCOAL</v>
      </c>
      <c r="B394" t="s">
        <v>219</v>
      </c>
      <c r="C394" t="str">
        <f>VLOOKUP($B394,'Lookup codes'!$A:$C,2,FALSE)</f>
        <v>Kenya</v>
      </c>
      <c r="D394" t="s">
        <v>626</v>
      </c>
      <c r="E394" t="str">
        <f>VLOOKUP(D394,'Lookup codes'!R:S,2,FALSE)</f>
        <v>Charcoal</v>
      </c>
      <c r="F394" t="s">
        <v>794</v>
      </c>
      <c r="G394" t="s">
        <v>528</v>
      </c>
      <c r="H394" s="45">
        <f>SUMIFS('IEA production stats by year'!Q:Q,'IEA production stats by year'!$E:$E,$D394,'IEA production stats by year'!$B:$B,$B394)</f>
        <v>0</v>
      </c>
      <c r="I394" s="45">
        <f>SUMIFS('IEA production stats by year'!R:R,'IEA production stats by year'!$E:$E,$D394,'IEA production stats by year'!$B:$B,$B394)</f>
        <v>0</v>
      </c>
      <c r="J394" s="45">
        <f>SUMIFS('IEA production stats by year'!S:S,'IEA production stats by year'!$E:$E,$D394,'IEA production stats by year'!$B:$B,$B394)</f>
        <v>0</v>
      </c>
      <c r="K394" s="45">
        <f>SUMIFS('IEA production stats by year'!T:T,'IEA production stats by year'!$E:$E,$D394,'IEA production stats by year'!$B:$B,$B394)</f>
        <v>0</v>
      </c>
      <c r="L394" s="45">
        <f>SUMIFS('IEA production stats by year'!U:U,'IEA production stats by year'!$E:$E,$D394,'IEA production stats by year'!$B:$B,$B394)</f>
        <v>0</v>
      </c>
      <c r="M394" s="45">
        <f>SUMIFS('IEA production stats by year'!V:V,'IEA production stats by year'!$E:$E,$D394,'IEA production stats by year'!$B:$B,$B394)</f>
        <v>0</v>
      </c>
      <c r="N394" s="45">
        <f>SUMIFS('IEA production stats by year'!W:W,'IEA production stats by year'!$E:$E,$D394,'IEA production stats by year'!$B:$B,$B394)</f>
        <v>0</v>
      </c>
      <c r="O394" s="45">
        <f>SUMIFS('IEA production stats by year'!X:X,'IEA production stats by year'!$E:$E,$D394,'IEA production stats by year'!$B:$B,$B394)</f>
        <v>0</v>
      </c>
      <c r="P394" s="45">
        <f>SUMIFS('IEA production stats by year'!Y:Y,'IEA production stats by year'!$E:$E,$D394,'IEA production stats by year'!$B:$B,$B394)</f>
        <v>0</v>
      </c>
      <c r="Q394" s="45">
        <f>SUMIFS('IEA production stats by year'!Z:Z,'IEA production stats by year'!$E:$E,$D394,'IEA production stats by year'!$B:$B,$B394)</f>
        <v>0</v>
      </c>
      <c r="R394" s="45">
        <f>SUMIFS('IEA production stats by year'!AA:AA,'IEA production stats by year'!$E:$E,$D394,'IEA production stats by year'!$B:$B,$B394)</f>
        <v>0</v>
      </c>
      <c r="S394" s="45">
        <f>SUMIFS('IEA production stats by year'!AB:AB,'IEA production stats by year'!$E:$E,$D394,'IEA production stats by year'!$B:$B,$B394)</f>
        <v>0</v>
      </c>
      <c r="T394" s="45">
        <f>SUMIFS('IEA production stats by year'!AC:AC,'IEA production stats by year'!$E:$E,$D394,'IEA production stats by year'!$B:$B,$B394)</f>
        <v>0</v>
      </c>
      <c r="U394" s="45">
        <f>SUMIFS('IEA production stats by year'!AD:AD,'IEA production stats by year'!$E:$E,$D394,'IEA production stats by year'!$B:$B,$B394)</f>
        <v>0</v>
      </c>
      <c r="V394" s="45">
        <f>SUMIFS('IEA production stats by year'!AE:AE,'IEA production stats by year'!$E:$E,$D394,'IEA production stats by year'!$B:$B,$B394)</f>
        <v>0</v>
      </c>
      <c r="W394" s="45">
        <f>SUMIFS('IEA production stats by year'!AF:AF,'IEA production stats by year'!$E:$E,$D394,'IEA production stats by year'!$B:$B,$B394)</f>
        <v>0</v>
      </c>
      <c r="X394" s="45">
        <f>SUMIFS('IEA production stats by year'!AG:AG,'IEA production stats by year'!$E:$E,$D394,'IEA production stats by year'!$B:$B,$B394)</f>
        <v>0</v>
      </c>
      <c r="Y394" s="45">
        <f>SUMIFS('IEA production stats by year'!AH:AH,'IEA production stats by year'!$E:$E,$D394,'IEA production stats by year'!$B:$B,$B394)</f>
        <v>0</v>
      </c>
      <c r="Z394" s="45">
        <f>SUMIFS('IEA production stats by year'!AI:AI,'IEA production stats by year'!$E:$E,$D394,'IEA production stats by year'!$B:$B,$B394)</f>
        <v>0</v>
      </c>
      <c r="AA394" s="45">
        <f>SUMIFS('IEA production stats by year'!AJ:AJ,'IEA production stats by year'!$E:$E,$D394,'IEA production stats by year'!$B:$B,$B394)</f>
        <v>0</v>
      </c>
      <c r="AB394" s="45">
        <f>SUMIFS('IEA production stats by year'!AK:AK,'IEA production stats by year'!$E:$E,$D394,'IEA production stats by year'!$B:$B,$B394)</f>
        <v>0</v>
      </c>
      <c r="AC394" s="45">
        <f>SUMIFS('IEA production stats by year'!AL:AL,'IEA production stats by year'!$E:$E,$D394,'IEA production stats by year'!$B:$B,$B394)</f>
        <v>0</v>
      </c>
      <c r="AD394" s="45"/>
      <c r="AE394" s="45"/>
      <c r="AF394" s="45"/>
      <c r="AG394" s="45"/>
      <c r="AH394" s="45"/>
      <c r="AI394" s="45"/>
      <c r="AJ394" s="45"/>
      <c r="AK394" s="45"/>
      <c r="AL394" s="45"/>
      <c r="AM394" s="45"/>
      <c r="AN394" s="45"/>
      <c r="AO394" s="45"/>
      <c r="AP394" s="45"/>
      <c r="AQ394" s="45"/>
      <c r="AR394" s="45"/>
      <c r="AS394" s="45"/>
      <c r="AT394" s="45"/>
      <c r="AU394" s="45"/>
      <c r="AV394" s="45"/>
      <c r="AW394" s="45"/>
      <c r="AX394" s="45"/>
      <c r="AY394" s="45"/>
      <c r="AZ394" s="45"/>
      <c r="BA394" s="45"/>
      <c r="BB394" s="45"/>
      <c r="BC394" s="45"/>
      <c r="BD394" s="45"/>
      <c r="BE394" s="45"/>
      <c r="BF394" s="45"/>
      <c r="BG394" s="45"/>
      <c r="BH394" s="45"/>
      <c r="BI394" s="45"/>
      <c r="BJ394" s="45"/>
      <c r="BK394" s="45"/>
      <c r="BL394" s="45"/>
      <c r="BM394" s="45"/>
      <c r="BN394" s="45"/>
      <c r="BO394" s="45"/>
      <c r="BP394" s="45"/>
      <c r="BQ394" s="45"/>
      <c r="BR394" s="45"/>
      <c r="BS394" s="45"/>
      <c r="BT394" s="45"/>
      <c r="BU394" s="45"/>
      <c r="BV394" s="45"/>
      <c r="BW394" s="45"/>
      <c r="BX394" s="45"/>
      <c r="BY394" s="45"/>
      <c r="BZ394" s="45"/>
      <c r="CA394" s="45"/>
      <c r="CB394" s="45"/>
      <c r="CC394" s="45"/>
      <c r="CD394" s="45"/>
      <c r="CE394" s="45"/>
      <c r="CF394" s="45"/>
      <c r="CG394" s="45"/>
      <c r="CH394" s="45"/>
      <c r="CI394" s="45"/>
      <c r="CJ394" s="45"/>
      <c r="CK394" s="45"/>
      <c r="CL394" s="45"/>
      <c r="CM394" s="45"/>
      <c r="CN394" s="45"/>
      <c r="CO394" s="45"/>
      <c r="CP394" s="45"/>
      <c r="CQ394" s="45"/>
    </row>
    <row r="395" spans="1:95" hidden="1" x14ac:dyDescent="0.25">
      <c r="A395" s="5" t="str">
        <f>B395&amp;D395</f>
        <v>KENBIOGASOL</v>
      </c>
      <c r="B395" t="s">
        <v>219</v>
      </c>
      <c r="C395" t="str">
        <f>VLOOKUP($B395,'Lookup codes'!$A:$C,2,FALSE)</f>
        <v>Kenya</v>
      </c>
      <c r="D395" t="s">
        <v>628</v>
      </c>
      <c r="E395" t="str">
        <f>VLOOKUP(D395,'Lookup codes'!R:S,2,FALSE)</f>
        <v>Biogasoline</v>
      </c>
      <c r="F395" t="s">
        <v>794</v>
      </c>
      <c r="G395" t="s">
        <v>528</v>
      </c>
      <c r="H395" s="45">
        <f>SUMIFS('IEA production stats by year'!Q:Q,'IEA production stats by year'!$E:$E,$D395,'IEA production stats by year'!$B:$B,$B395)</f>
        <v>0</v>
      </c>
      <c r="I395" s="45">
        <f>SUMIFS('IEA production stats by year'!R:R,'IEA production stats by year'!$E:$E,$D395,'IEA production stats by year'!$B:$B,$B395)</f>
        <v>0</v>
      </c>
      <c r="J395" s="45">
        <f>SUMIFS('IEA production stats by year'!S:S,'IEA production stats by year'!$E:$E,$D395,'IEA production stats by year'!$B:$B,$B395)</f>
        <v>0</v>
      </c>
      <c r="K395" s="45">
        <f>SUMIFS('IEA production stats by year'!T:T,'IEA production stats by year'!$E:$E,$D395,'IEA production stats by year'!$B:$B,$B395)</f>
        <v>0</v>
      </c>
      <c r="L395" s="45">
        <f>SUMIFS('IEA production stats by year'!U:U,'IEA production stats by year'!$E:$E,$D395,'IEA production stats by year'!$B:$B,$B395)</f>
        <v>0</v>
      </c>
      <c r="M395" s="45">
        <f>SUMIFS('IEA production stats by year'!V:V,'IEA production stats by year'!$E:$E,$D395,'IEA production stats by year'!$B:$B,$B395)</f>
        <v>0</v>
      </c>
      <c r="N395" s="45">
        <f>SUMIFS('IEA production stats by year'!W:W,'IEA production stats by year'!$E:$E,$D395,'IEA production stats by year'!$B:$B,$B395)</f>
        <v>0</v>
      </c>
      <c r="O395" s="45">
        <f>SUMIFS('IEA production stats by year'!X:X,'IEA production stats by year'!$E:$E,$D395,'IEA production stats by year'!$B:$B,$B395)</f>
        <v>0</v>
      </c>
      <c r="P395" s="45">
        <f>SUMIFS('IEA production stats by year'!Y:Y,'IEA production stats by year'!$E:$E,$D395,'IEA production stats by year'!$B:$B,$B395)</f>
        <v>0</v>
      </c>
      <c r="Q395" s="45">
        <f>SUMIFS('IEA production stats by year'!Z:Z,'IEA production stats by year'!$E:$E,$D395,'IEA production stats by year'!$B:$B,$B395)</f>
        <v>0</v>
      </c>
      <c r="R395" s="45">
        <f>SUMIFS('IEA production stats by year'!AA:AA,'IEA production stats by year'!$E:$E,$D395,'IEA production stats by year'!$B:$B,$B395)</f>
        <v>0</v>
      </c>
      <c r="S395" s="45">
        <f>SUMIFS('IEA production stats by year'!AB:AB,'IEA production stats by year'!$E:$E,$D395,'IEA production stats by year'!$B:$B,$B395)</f>
        <v>0</v>
      </c>
      <c r="T395" s="45">
        <f>SUMIFS('IEA production stats by year'!AC:AC,'IEA production stats by year'!$E:$E,$D395,'IEA production stats by year'!$B:$B,$B395)</f>
        <v>0</v>
      </c>
      <c r="U395" s="45">
        <f>SUMIFS('IEA production stats by year'!AD:AD,'IEA production stats by year'!$E:$E,$D395,'IEA production stats by year'!$B:$B,$B395)</f>
        <v>0</v>
      </c>
      <c r="V395" s="45">
        <f>SUMIFS('IEA production stats by year'!AE:AE,'IEA production stats by year'!$E:$E,$D395,'IEA production stats by year'!$B:$B,$B395)</f>
        <v>0</v>
      </c>
      <c r="W395" s="45">
        <f>SUMIFS('IEA production stats by year'!AF:AF,'IEA production stats by year'!$E:$E,$D395,'IEA production stats by year'!$B:$B,$B395)</f>
        <v>0</v>
      </c>
      <c r="X395" s="45">
        <f>SUMIFS('IEA production stats by year'!AG:AG,'IEA production stats by year'!$E:$E,$D395,'IEA production stats by year'!$B:$B,$B395)</f>
        <v>0</v>
      </c>
      <c r="Y395" s="45">
        <f>SUMIFS('IEA production stats by year'!AH:AH,'IEA production stats by year'!$E:$E,$D395,'IEA production stats by year'!$B:$B,$B395)</f>
        <v>0</v>
      </c>
      <c r="Z395" s="45">
        <f>SUMIFS('IEA production stats by year'!AI:AI,'IEA production stats by year'!$E:$E,$D395,'IEA production stats by year'!$B:$B,$B395)</f>
        <v>0</v>
      </c>
      <c r="AA395" s="45">
        <f>SUMIFS('IEA production stats by year'!AJ:AJ,'IEA production stats by year'!$E:$E,$D395,'IEA production stats by year'!$B:$B,$B395)</f>
        <v>0</v>
      </c>
      <c r="AB395" s="45">
        <f>SUMIFS('IEA production stats by year'!AK:AK,'IEA production stats by year'!$E:$E,$D395,'IEA production stats by year'!$B:$B,$B395)</f>
        <v>0</v>
      </c>
      <c r="AC395" s="45">
        <f>SUMIFS('IEA production stats by year'!AL:AL,'IEA production stats by year'!$E:$E,$D395,'IEA production stats by year'!$B:$B,$B395)</f>
        <v>0</v>
      </c>
      <c r="AD395" s="45"/>
      <c r="AE395" s="45"/>
      <c r="AF395" s="45"/>
      <c r="AG395" s="45"/>
      <c r="AH395" s="45"/>
      <c r="AI395" s="45"/>
      <c r="AJ395" s="45"/>
      <c r="AK395" s="45"/>
      <c r="AL395" s="45"/>
      <c r="AM395" s="45"/>
      <c r="AN395" s="45"/>
      <c r="AO395" s="45"/>
      <c r="AP395" s="45"/>
      <c r="AQ395" s="45"/>
      <c r="AR395" s="45"/>
      <c r="AS395" s="45"/>
      <c r="AT395" s="45"/>
      <c r="AU395" s="45"/>
      <c r="AV395" s="45"/>
      <c r="AW395" s="45"/>
      <c r="AX395" s="45"/>
      <c r="AY395" s="45"/>
      <c r="AZ395" s="45"/>
      <c r="BA395" s="45"/>
      <c r="BB395" s="45"/>
      <c r="BC395" s="45"/>
      <c r="BD395" s="45"/>
      <c r="BE395" s="45"/>
      <c r="BF395" s="45"/>
      <c r="BG395" s="45"/>
      <c r="BH395" s="45"/>
      <c r="BI395" s="45"/>
      <c r="BJ395" s="45"/>
      <c r="BK395" s="45"/>
      <c r="BL395" s="45"/>
      <c r="BM395" s="45"/>
      <c r="BN395" s="45"/>
      <c r="BO395" s="45"/>
      <c r="BP395" s="45"/>
      <c r="BQ395" s="45"/>
      <c r="BR395" s="45"/>
      <c r="BS395" s="45"/>
      <c r="BT395" s="45"/>
      <c r="BU395" s="45"/>
      <c r="BV395" s="45"/>
      <c r="BW395" s="45"/>
      <c r="BX395" s="45"/>
      <c r="BY395" s="45"/>
      <c r="BZ395" s="45"/>
      <c r="CA395" s="45"/>
      <c r="CB395" s="45"/>
      <c r="CC395" s="45"/>
      <c r="CD395" s="45"/>
      <c r="CE395" s="45"/>
      <c r="CF395" s="45"/>
      <c r="CG395" s="45"/>
      <c r="CH395" s="45"/>
      <c r="CI395" s="45"/>
      <c r="CJ395" s="45"/>
      <c r="CK395" s="45"/>
      <c r="CL395" s="45"/>
      <c r="CM395" s="45"/>
      <c r="CN395" s="45"/>
      <c r="CO395" s="45"/>
      <c r="CP395" s="45"/>
      <c r="CQ395" s="45"/>
    </row>
    <row r="396" spans="1:95" hidden="1" x14ac:dyDescent="0.25">
      <c r="A396" s="5" t="str">
        <f>B396&amp;D396</f>
        <v>KENBIODIESEL</v>
      </c>
      <c r="B396" t="s">
        <v>219</v>
      </c>
      <c r="C396" t="str">
        <f>VLOOKUP($B396,'Lookup codes'!$A:$C,2,FALSE)</f>
        <v>Kenya</v>
      </c>
      <c r="D396" t="s">
        <v>630</v>
      </c>
      <c r="E396" t="str">
        <f>VLOOKUP(D396,'Lookup codes'!R:S,2,FALSE)</f>
        <v>Biodiesel</v>
      </c>
      <c r="F396" t="s">
        <v>794</v>
      </c>
      <c r="G396" t="s">
        <v>528</v>
      </c>
      <c r="H396" s="45">
        <f>SUMIFS('IEA production stats by year'!Q:Q,'IEA production stats by year'!$E:$E,$D396,'IEA production stats by year'!$B:$B,$B396)</f>
        <v>0</v>
      </c>
      <c r="I396" s="45">
        <f>SUMIFS('IEA production stats by year'!R:R,'IEA production stats by year'!$E:$E,$D396,'IEA production stats by year'!$B:$B,$B396)</f>
        <v>0</v>
      </c>
      <c r="J396" s="45">
        <f>SUMIFS('IEA production stats by year'!S:S,'IEA production stats by year'!$E:$E,$D396,'IEA production stats by year'!$B:$B,$B396)</f>
        <v>0</v>
      </c>
      <c r="K396" s="45">
        <f>SUMIFS('IEA production stats by year'!T:T,'IEA production stats by year'!$E:$E,$D396,'IEA production stats by year'!$B:$B,$B396)</f>
        <v>0</v>
      </c>
      <c r="L396" s="45">
        <f>SUMIFS('IEA production stats by year'!U:U,'IEA production stats by year'!$E:$E,$D396,'IEA production stats by year'!$B:$B,$B396)</f>
        <v>0</v>
      </c>
      <c r="M396" s="45">
        <f>SUMIFS('IEA production stats by year'!V:V,'IEA production stats by year'!$E:$E,$D396,'IEA production stats by year'!$B:$B,$B396)</f>
        <v>0</v>
      </c>
      <c r="N396" s="45">
        <f>SUMIFS('IEA production stats by year'!W:W,'IEA production stats by year'!$E:$E,$D396,'IEA production stats by year'!$B:$B,$B396)</f>
        <v>0</v>
      </c>
      <c r="O396" s="45">
        <f>SUMIFS('IEA production stats by year'!X:X,'IEA production stats by year'!$E:$E,$D396,'IEA production stats by year'!$B:$B,$B396)</f>
        <v>0</v>
      </c>
      <c r="P396" s="45">
        <f>SUMIFS('IEA production stats by year'!Y:Y,'IEA production stats by year'!$E:$E,$D396,'IEA production stats by year'!$B:$B,$B396)</f>
        <v>0</v>
      </c>
      <c r="Q396" s="45">
        <f>SUMIFS('IEA production stats by year'!Z:Z,'IEA production stats by year'!$E:$E,$D396,'IEA production stats by year'!$B:$B,$B396)</f>
        <v>0</v>
      </c>
      <c r="R396" s="45">
        <f>SUMIFS('IEA production stats by year'!AA:AA,'IEA production stats by year'!$E:$E,$D396,'IEA production stats by year'!$B:$B,$B396)</f>
        <v>0</v>
      </c>
      <c r="S396" s="45">
        <f>SUMIFS('IEA production stats by year'!AB:AB,'IEA production stats by year'!$E:$E,$D396,'IEA production stats by year'!$B:$B,$B396)</f>
        <v>0</v>
      </c>
      <c r="T396" s="45">
        <f>SUMIFS('IEA production stats by year'!AC:AC,'IEA production stats by year'!$E:$E,$D396,'IEA production stats by year'!$B:$B,$B396)</f>
        <v>0</v>
      </c>
      <c r="U396" s="45">
        <f>SUMIFS('IEA production stats by year'!AD:AD,'IEA production stats by year'!$E:$E,$D396,'IEA production stats by year'!$B:$B,$B396)</f>
        <v>0</v>
      </c>
      <c r="V396" s="45">
        <f>SUMIFS('IEA production stats by year'!AE:AE,'IEA production stats by year'!$E:$E,$D396,'IEA production stats by year'!$B:$B,$B396)</f>
        <v>0</v>
      </c>
      <c r="W396" s="45">
        <f>SUMIFS('IEA production stats by year'!AF:AF,'IEA production stats by year'!$E:$E,$D396,'IEA production stats by year'!$B:$B,$B396)</f>
        <v>0</v>
      </c>
      <c r="X396" s="45">
        <f>SUMIFS('IEA production stats by year'!AG:AG,'IEA production stats by year'!$E:$E,$D396,'IEA production stats by year'!$B:$B,$B396)</f>
        <v>0</v>
      </c>
      <c r="Y396" s="45">
        <f>SUMIFS('IEA production stats by year'!AH:AH,'IEA production stats by year'!$E:$E,$D396,'IEA production stats by year'!$B:$B,$B396)</f>
        <v>0</v>
      </c>
      <c r="Z396" s="45">
        <f>SUMIFS('IEA production stats by year'!AI:AI,'IEA production stats by year'!$E:$E,$D396,'IEA production stats by year'!$B:$B,$B396)</f>
        <v>0</v>
      </c>
      <c r="AA396" s="45">
        <f>SUMIFS('IEA production stats by year'!AJ:AJ,'IEA production stats by year'!$E:$E,$D396,'IEA production stats by year'!$B:$B,$B396)</f>
        <v>0</v>
      </c>
      <c r="AB396" s="45">
        <f>SUMIFS('IEA production stats by year'!AK:AK,'IEA production stats by year'!$E:$E,$D396,'IEA production stats by year'!$B:$B,$B396)</f>
        <v>0</v>
      </c>
      <c r="AC396" s="45">
        <f>SUMIFS('IEA production stats by year'!AL:AL,'IEA production stats by year'!$E:$E,$D396,'IEA production stats by year'!$B:$B,$B396)</f>
        <v>0</v>
      </c>
      <c r="AD396" s="45"/>
      <c r="AE396" s="45"/>
      <c r="AF396" s="45"/>
      <c r="AG396" s="45"/>
      <c r="AH396" s="45"/>
      <c r="AI396" s="45"/>
      <c r="AJ396" s="45"/>
      <c r="AK396" s="45"/>
      <c r="AL396" s="45"/>
      <c r="AM396" s="45"/>
      <c r="AN396" s="45"/>
      <c r="AO396" s="45"/>
      <c r="AP396" s="45"/>
      <c r="AQ396" s="45"/>
      <c r="AR396" s="45"/>
      <c r="AS396" s="45"/>
      <c r="AT396" s="45"/>
      <c r="AU396" s="45"/>
      <c r="AV396" s="45"/>
      <c r="AW396" s="45"/>
      <c r="AX396" s="45"/>
      <c r="AY396" s="45"/>
      <c r="AZ396" s="45"/>
      <c r="BA396" s="45"/>
      <c r="BB396" s="45"/>
      <c r="BC396" s="45"/>
      <c r="BD396" s="45"/>
      <c r="BE396" s="45"/>
      <c r="BF396" s="45"/>
      <c r="BG396" s="45"/>
      <c r="BH396" s="45"/>
      <c r="BI396" s="45"/>
      <c r="BJ396" s="45"/>
      <c r="BK396" s="45"/>
      <c r="BL396" s="45"/>
      <c r="BM396" s="45"/>
      <c r="BN396" s="45"/>
      <c r="BO396" s="45"/>
      <c r="BP396" s="45"/>
      <c r="BQ396" s="45"/>
      <c r="BR396" s="45"/>
      <c r="BS396" s="45"/>
      <c r="BT396" s="45"/>
      <c r="BU396" s="45"/>
      <c r="BV396" s="45"/>
      <c r="BW396" s="45"/>
      <c r="BX396" s="45"/>
      <c r="BY396" s="45"/>
      <c r="BZ396" s="45"/>
      <c r="CA396" s="45"/>
      <c r="CB396" s="45"/>
      <c r="CC396" s="45"/>
      <c r="CD396" s="45"/>
      <c r="CE396" s="45"/>
      <c r="CF396" s="45"/>
      <c r="CG396" s="45"/>
      <c r="CH396" s="45"/>
      <c r="CI396" s="45"/>
      <c r="CJ396" s="45"/>
      <c r="CK396" s="45"/>
      <c r="CL396" s="45"/>
      <c r="CM396" s="45"/>
      <c r="CN396" s="45"/>
      <c r="CO396" s="45"/>
      <c r="CP396" s="45"/>
      <c r="CQ396" s="45"/>
    </row>
    <row r="397" spans="1:95" hidden="1" x14ac:dyDescent="0.25">
      <c r="A397" s="5" t="str">
        <f>B397&amp;D397</f>
        <v>KENOBIOLIQ</v>
      </c>
      <c r="B397" t="s">
        <v>219</v>
      </c>
      <c r="C397" t="str">
        <f>VLOOKUP($B397,'Lookup codes'!$A:$C,2,FALSE)</f>
        <v>Kenya</v>
      </c>
      <c r="D397" t="s">
        <v>632</v>
      </c>
      <c r="E397" t="str">
        <f>VLOOKUP(D397,'Lookup codes'!R:S,2,FALSE)</f>
        <v>Other Liquid Biofuels</v>
      </c>
      <c r="F397" t="s">
        <v>794</v>
      </c>
      <c r="G397" t="s">
        <v>528</v>
      </c>
      <c r="H397" s="45">
        <f>SUMIFS('IEA production stats by year'!Q:Q,'IEA production stats by year'!$E:$E,$D397,'IEA production stats by year'!$B:$B,$B397)</f>
        <v>0</v>
      </c>
      <c r="I397" s="45">
        <f>SUMIFS('IEA production stats by year'!R:R,'IEA production stats by year'!$E:$E,$D397,'IEA production stats by year'!$B:$B,$B397)</f>
        <v>0</v>
      </c>
      <c r="J397" s="45">
        <f>SUMIFS('IEA production stats by year'!S:S,'IEA production stats by year'!$E:$E,$D397,'IEA production stats by year'!$B:$B,$B397)</f>
        <v>0</v>
      </c>
      <c r="K397" s="45">
        <f>SUMIFS('IEA production stats by year'!T:T,'IEA production stats by year'!$E:$E,$D397,'IEA production stats by year'!$B:$B,$B397)</f>
        <v>0</v>
      </c>
      <c r="L397" s="45">
        <f>SUMIFS('IEA production stats by year'!U:U,'IEA production stats by year'!$E:$E,$D397,'IEA production stats by year'!$B:$B,$B397)</f>
        <v>0</v>
      </c>
      <c r="M397" s="45">
        <f>SUMIFS('IEA production stats by year'!V:V,'IEA production stats by year'!$E:$E,$D397,'IEA production stats by year'!$B:$B,$B397)</f>
        <v>0</v>
      </c>
      <c r="N397" s="45">
        <f>SUMIFS('IEA production stats by year'!W:W,'IEA production stats by year'!$E:$E,$D397,'IEA production stats by year'!$B:$B,$B397)</f>
        <v>0</v>
      </c>
      <c r="O397" s="45">
        <f>SUMIFS('IEA production stats by year'!X:X,'IEA production stats by year'!$E:$E,$D397,'IEA production stats by year'!$B:$B,$B397)</f>
        <v>0</v>
      </c>
      <c r="P397" s="45">
        <f>SUMIFS('IEA production stats by year'!Y:Y,'IEA production stats by year'!$E:$E,$D397,'IEA production stats by year'!$B:$B,$B397)</f>
        <v>0</v>
      </c>
      <c r="Q397" s="45">
        <f>SUMIFS('IEA production stats by year'!Z:Z,'IEA production stats by year'!$E:$E,$D397,'IEA production stats by year'!$B:$B,$B397)</f>
        <v>0</v>
      </c>
      <c r="R397" s="45">
        <f>SUMIFS('IEA production stats by year'!AA:AA,'IEA production stats by year'!$E:$E,$D397,'IEA production stats by year'!$B:$B,$B397)</f>
        <v>0</v>
      </c>
      <c r="S397" s="45">
        <f>SUMIFS('IEA production stats by year'!AB:AB,'IEA production stats by year'!$E:$E,$D397,'IEA production stats by year'!$B:$B,$B397)</f>
        <v>0</v>
      </c>
      <c r="T397" s="45">
        <f>SUMIFS('IEA production stats by year'!AC:AC,'IEA production stats by year'!$E:$E,$D397,'IEA production stats by year'!$B:$B,$B397)</f>
        <v>0</v>
      </c>
      <c r="U397" s="45">
        <f>SUMIFS('IEA production stats by year'!AD:AD,'IEA production stats by year'!$E:$E,$D397,'IEA production stats by year'!$B:$B,$B397)</f>
        <v>0</v>
      </c>
      <c r="V397" s="45">
        <f>SUMIFS('IEA production stats by year'!AE:AE,'IEA production stats by year'!$E:$E,$D397,'IEA production stats by year'!$B:$B,$B397)</f>
        <v>0</v>
      </c>
      <c r="W397" s="45">
        <f>SUMIFS('IEA production stats by year'!AF:AF,'IEA production stats by year'!$E:$E,$D397,'IEA production stats by year'!$B:$B,$B397)</f>
        <v>0</v>
      </c>
      <c r="X397" s="45">
        <f>SUMIFS('IEA production stats by year'!AG:AG,'IEA production stats by year'!$E:$E,$D397,'IEA production stats by year'!$B:$B,$B397)</f>
        <v>0</v>
      </c>
      <c r="Y397" s="45">
        <f>SUMIFS('IEA production stats by year'!AH:AH,'IEA production stats by year'!$E:$E,$D397,'IEA production stats by year'!$B:$B,$B397)</f>
        <v>0</v>
      </c>
      <c r="Z397" s="45">
        <f>SUMIFS('IEA production stats by year'!AI:AI,'IEA production stats by year'!$E:$E,$D397,'IEA production stats by year'!$B:$B,$B397)</f>
        <v>0</v>
      </c>
      <c r="AA397" s="45">
        <f>SUMIFS('IEA production stats by year'!AJ:AJ,'IEA production stats by year'!$E:$E,$D397,'IEA production stats by year'!$B:$B,$B397)</f>
        <v>0</v>
      </c>
      <c r="AB397" s="45">
        <f>SUMIFS('IEA production stats by year'!AK:AK,'IEA production stats by year'!$E:$E,$D397,'IEA production stats by year'!$B:$B,$B397)</f>
        <v>0</v>
      </c>
      <c r="AC397" s="45">
        <f>SUMIFS('IEA production stats by year'!AL:AL,'IEA production stats by year'!$E:$E,$D397,'IEA production stats by year'!$B:$B,$B397)</f>
        <v>0</v>
      </c>
      <c r="AD397" s="45"/>
      <c r="AE397" s="45"/>
      <c r="AF397" s="45"/>
      <c r="AG397" s="45"/>
      <c r="AH397" s="45"/>
      <c r="AI397" s="45"/>
      <c r="AJ397" s="45"/>
      <c r="AK397" s="45"/>
      <c r="AL397" s="45"/>
      <c r="AM397" s="45"/>
      <c r="AN397" s="45"/>
      <c r="AO397" s="45"/>
      <c r="AP397" s="45"/>
      <c r="AQ397" s="45"/>
      <c r="AR397" s="45"/>
      <c r="AS397" s="45"/>
      <c r="AT397" s="45"/>
      <c r="AU397" s="45"/>
      <c r="AV397" s="45"/>
      <c r="AW397" s="45"/>
      <c r="AX397" s="45"/>
      <c r="AY397" s="45"/>
      <c r="AZ397" s="45"/>
      <c r="BA397" s="45"/>
      <c r="BB397" s="45"/>
      <c r="BC397" s="45"/>
      <c r="BD397" s="45"/>
      <c r="BE397" s="45"/>
      <c r="BF397" s="45"/>
      <c r="BG397" s="45"/>
      <c r="BH397" s="45"/>
      <c r="BI397" s="45"/>
      <c r="BJ397" s="45"/>
      <c r="BK397" s="45"/>
      <c r="BL397" s="45"/>
      <c r="BM397" s="45"/>
      <c r="BN397" s="45"/>
      <c r="BO397" s="45"/>
      <c r="BP397" s="45"/>
      <c r="BQ397" s="45"/>
      <c r="BR397" s="45"/>
      <c r="BS397" s="45"/>
      <c r="BT397" s="45"/>
      <c r="BU397" s="45"/>
      <c r="BV397" s="45"/>
      <c r="BW397" s="45"/>
      <c r="BX397" s="45"/>
      <c r="BY397" s="45"/>
      <c r="BZ397" s="45"/>
      <c r="CA397" s="45"/>
      <c r="CB397" s="45"/>
      <c r="CC397" s="45"/>
      <c r="CD397" s="45"/>
      <c r="CE397" s="45"/>
      <c r="CF397" s="45"/>
      <c r="CG397" s="45"/>
      <c r="CH397" s="45"/>
      <c r="CI397" s="45"/>
      <c r="CJ397" s="45"/>
      <c r="CK397" s="45"/>
      <c r="CL397" s="45"/>
      <c r="CM397" s="45"/>
      <c r="CN397" s="45"/>
      <c r="CO397" s="45"/>
      <c r="CP397" s="45"/>
      <c r="CQ397" s="45"/>
    </row>
    <row r="398" spans="1:95" hidden="1" x14ac:dyDescent="0.25">
      <c r="A398" s="5" t="str">
        <f>B398&amp;D398</f>
        <v>KENPRIMSBIO</v>
      </c>
      <c r="B398" t="s">
        <v>219</v>
      </c>
      <c r="C398" t="str">
        <f>VLOOKUP($B398,'Lookup codes'!$A:$C,2,FALSE)</f>
        <v>Kenya</v>
      </c>
      <c r="D398" t="s">
        <v>634</v>
      </c>
      <c r="E398" t="str">
        <f>VLOOKUP(D398,'Lookup codes'!R:S,2,FALSE)</f>
        <v>Solid Biofuel excluding charcoal</v>
      </c>
      <c r="F398" t="s">
        <v>794</v>
      </c>
      <c r="G398" t="s">
        <v>528</v>
      </c>
      <c r="H398" s="45">
        <f>SUMIFS('IEA production stats by year'!Q:Q,'IEA production stats by year'!$E:$E,$D398,'IEA production stats by year'!$B:$B,$B398)</f>
        <v>458482.99910000002</v>
      </c>
      <c r="I398" s="45">
        <f>SUMIFS('IEA production stats by year'!R:R,'IEA production stats by year'!$E:$E,$D398,'IEA production stats by year'!$B:$B,$B398)</f>
        <v>470902.99890000001</v>
      </c>
      <c r="J398" s="45">
        <f>SUMIFS('IEA production stats by year'!S:S,'IEA production stats by year'!$E:$E,$D398,'IEA production stats by year'!$B:$B,$B398)</f>
        <v>484170.00099999999</v>
      </c>
      <c r="K398" s="45">
        <f>SUMIFS('IEA production stats by year'!T:T,'IEA production stats by year'!$E:$E,$D398,'IEA production stats by year'!$B:$B,$B398)</f>
        <v>497299.99839999998</v>
      </c>
      <c r="L398" s="45">
        <f>SUMIFS('IEA production stats by year'!U:U,'IEA production stats by year'!$E:$E,$D398,'IEA production stats by year'!$B:$B,$B398)</f>
        <v>511145.00069999998</v>
      </c>
      <c r="M398" s="45">
        <f>SUMIFS('IEA production stats by year'!V:V,'IEA production stats by year'!$E:$E,$D398,'IEA production stats by year'!$B:$B,$B398)</f>
        <v>525451.99970000004</v>
      </c>
      <c r="N398" s="45">
        <f>SUMIFS('IEA production stats by year'!W:W,'IEA production stats by year'!$E:$E,$D398,'IEA production stats by year'!$B:$B,$B398)</f>
        <v>540075.99800000002</v>
      </c>
      <c r="O398" s="45">
        <f>SUMIFS('IEA production stats by year'!X:X,'IEA production stats by year'!$E:$E,$D398,'IEA production stats by year'!$B:$B,$B398)</f>
        <v>555351.99840000004</v>
      </c>
      <c r="P398" s="45">
        <f>SUMIFS('IEA production stats by year'!Y:Y,'IEA production stats by year'!$E:$E,$D398,'IEA production stats by year'!$B:$B,$B398)</f>
        <v>570778.99990000005</v>
      </c>
      <c r="Q398" s="45">
        <f>SUMIFS('IEA production stats by year'!Z:Z,'IEA production stats by year'!$E:$E,$D398,'IEA production stats by year'!$B:$B,$B398)</f>
        <v>587976.00040000002</v>
      </c>
      <c r="R398" s="45">
        <f>SUMIFS('IEA production stats by year'!AA:AA,'IEA production stats by year'!$E:$E,$D398,'IEA production stats by year'!$B:$B,$B398)</f>
        <v>604005.00089999998</v>
      </c>
      <c r="S398" s="45">
        <f>SUMIFS('IEA production stats by year'!AB:AB,'IEA production stats by year'!$E:$E,$D398,'IEA production stats by year'!$B:$B,$B398)</f>
        <v>620399.99890000001</v>
      </c>
      <c r="T398" s="45">
        <f>SUMIFS('IEA production stats by year'!AC:AC,'IEA production stats by year'!$E:$E,$D398,'IEA production stats by year'!$B:$B,$B398)</f>
        <v>636906.99800000002</v>
      </c>
      <c r="U398" s="45">
        <f>SUMIFS('IEA production stats by year'!AD:AD,'IEA production stats by year'!$E:$E,$D398,'IEA production stats by year'!$B:$B,$B398)</f>
        <v>653887.00080000004</v>
      </c>
      <c r="V398" s="45">
        <f>SUMIFS('IEA production stats by year'!AE:AE,'IEA production stats by year'!$E:$E,$D398,'IEA production stats by year'!$B:$B,$B398)</f>
        <v>670141</v>
      </c>
      <c r="W398" s="45">
        <f>SUMIFS('IEA production stats by year'!AF:AF,'IEA production stats by year'!$E:$E,$D398,'IEA production stats by year'!$B:$B,$B398)</f>
        <v>687099.00109999999</v>
      </c>
      <c r="X398" s="45">
        <f>SUMIFS('IEA production stats by year'!AG:AG,'IEA production stats by year'!$E:$E,$D398,'IEA production stats by year'!$B:$B,$B398)</f>
        <v>703855.00179999997</v>
      </c>
      <c r="Y398" s="45">
        <f>SUMIFS('IEA production stats by year'!AH:AH,'IEA production stats by year'!$E:$E,$D398,'IEA production stats by year'!$B:$B,$B398)</f>
        <v>719706.58669999999</v>
      </c>
      <c r="Z398" s="45">
        <f>SUMIFS('IEA production stats by year'!AI:AI,'IEA production stats by year'!$E:$E,$D398,'IEA production stats by year'!$B:$B,$B398)</f>
        <v>736607.12399999995</v>
      </c>
      <c r="AA398" s="45">
        <f>SUMIFS('IEA production stats by year'!AJ:AJ,'IEA production stats by year'!$E:$E,$D398,'IEA production stats by year'!$B:$B,$B398)</f>
        <v>753234.85369999998</v>
      </c>
      <c r="AB398" s="45">
        <f>SUMIFS('IEA production stats by year'!AK:AK,'IEA production stats by year'!$E:$E,$D398,'IEA production stats by year'!$B:$B,$B398)</f>
        <v>770338.41740000003</v>
      </c>
      <c r="AC398" s="45">
        <f>SUMIFS('IEA production stats by year'!AL:AL,'IEA production stats by year'!$E:$E,$D398,'IEA production stats by year'!$B:$B,$B398)</f>
        <v>0</v>
      </c>
      <c r="AD398" s="45"/>
      <c r="AE398" s="45"/>
      <c r="AF398" s="45"/>
      <c r="AG398" s="45"/>
      <c r="AH398" s="45"/>
      <c r="AI398" s="45"/>
      <c r="AJ398" s="45"/>
      <c r="AK398" s="45"/>
      <c r="AL398" s="45"/>
      <c r="AM398" s="45"/>
      <c r="AN398" s="45"/>
      <c r="AO398" s="45"/>
      <c r="AP398" s="45"/>
      <c r="AQ398" s="45"/>
      <c r="AR398" s="45"/>
      <c r="AS398" s="45"/>
      <c r="AT398" s="45"/>
      <c r="AU398" s="45"/>
      <c r="AV398" s="45"/>
      <c r="AW398" s="45"/>
      <c r="AX398" s="45"/>
      <c r="AY398" s="45"/>
      <c r="AZ398" s="45"/>
      <c r="BA398" s="45"/>
      <c r="BB398" s="45"/>
      <c r="BC398" s="45"/>
      <c r="BD398" s="45"/>
      <c r="BE398" s="45"/>
      <c r="BF398" s="45"/>
      <c r="BG398" s="45"/>
      <c r="BH398" s="45"/>
      <c r="BI398" s="45"/>
      <c r="BJ398" s="45"/>
      <c r="BK398" s="45"/>
      <c r="BL398" s="45"/>
      <c r="BM398" s="45"/>
      <c r="BN398" s="45"/>
      <c r="BO398" s="45"/>
      <c r="BP398" s="45"/>
      <c r="BQ398" s="45"/>
      <c r="BR398" s="45"/>
      <c r="BS398" s="45"/>
      <c r="BT398" s="45"/>
      <c r="BU398" s="45"/>
      <c r="BV398" s="45"/>
      <c r="BW398" s="45"/>
      <c r="BX398" s="45"/>
      <c r="BY398" s="45"/>
      <c r="BZ398" s="45"/>
      <c r="CA398" s="45"/>
      <c r="CB398" s="45"/>
      <c r="CC398" s="45"/>
      <c r="CD398" s="45"/>
      <c r="CE398" s="45"/>
      <c r="CF398" s="45"/>
      <c r="CG398" s="45"/>
      <c r="CH398" s="45"/>
      <c r="CI398" s="45"/>
      <c r="CJ398" s="45"/>
      <c r="CK398" s="45"/>
      <c r="CL398" s="45"/>
      <c r="CM398" s="45"/>
      <c r="CN398" s="45"/>
      <c r="CO398" s="45"/>
      <c r="CP398" s="45"/>
      <c r="CQ398" s="45"/>
    </row>
    <row r="399" spans="1:95" hidden="1" x14ac:dyDescent="0.25">
      <c r="A399" s="5" t="str">
        <f>B399&amp;D399</f>
        <v>KENBIOGASES</v>
      </c>
      <c r="B399" t="s">
        <v>219</v>
      </c>
      <c r="C399" t="str">
        <f>VLOOKUP($B399,'Lookup codes'!$A:$C,2,FALSE)</f>
        <v>Kenya</v>
      </c>
      <c r="D399" t="s">
        <v>636</v>
      </c>
      <c r="E399" t="str">
        <f>VLOOKUP(D399,'Lookup codes'!R:S,2,FALSE)</f>
        <v>Biogases</v>
      </c>
      <c r="F399" t="s">
        <v>794</v>
      </c>
      <c r="G399" t="s">
        <v>528</v>
      </c>
      <c r="H399" s="45">
        <f>SUMIFS('IEA production stats by year'!Q:Q,'IEA production stats by year'!$E:$E,$D399,'IEA production stats by year'!$B:$B,$B399)</f>
        <v>0</v>
      </c>
      <c r="I399" s="45">
        <f>SUMIFS('IEA production stats by year'!R:R,'IEA production stats by year'!$E:$E,$D399,'IEA production stats by year'!$B:$B,$B399)</f>
        <v>0</v>
      </c>
      <c r="J399" s="45">
        <f>SUMIFS('IEA production stats by year'!S:S,'IEA production stats by year'!$E:$E,$D399,'IEA production stats by year'!$B:$B,$B399)</f>
        <v>0</v>
      </c>
      <c r="K399" s="45">
        <f>SUMIFS('IEA production stats by year'!T:T,'IEA production stats by year'!$E:$E,$D399,'IEA production stats by year'!$B:$B,$B399)</f>
        <v>0</v>
      </c>
      <c r="L399" s="45">
        <f>SUMIFS('IEA production stats by year'!U:U,'IEA production stats by year'!$E:$E,$D399,'IEA production stats by year'!$B:$B,$B399)</f>
        <v>0</v>
      </c>
      <c r="M399" s="45">
        <f>SUMIFS('IEA production stats by year'!V:V,'IEA production stats by year'!$E:$E,$D399,'IEA production stats by year'!$B:$B,$B399)</f>
        <v>0</v>
      </c>
      <c r="N399" s="45">
        <f>SUMIFS('IEA production stats by year'!W:W,'IEA production stats by year'!$E:$E,$D399,'IEA production stats by year'!$B:$B,$B399)</f>
        <v>0</v>
      </c>
      <c r="O399" s="45">
        <f>SUMIFS('IEA production stats by year'!X:X,'IEA production stats by year'!$E:$E,$D399,'IEA production stats by year'!$B:$B,$B399)</f>
        <v>0</v>
      </c>
      <c r="P399" s="45">
        <f>SUMIFS('IEA production stats by year'!Y:Y,'IEA production stats by year'!$E:$E,$D399,'IEA production stats by year'!$B:$B,$B399)</f>
        <v>0</v>
      </c>
      <c r="Q399" s="45">
        <f>SUMIFS('IEA production stats by year'!Z:Z,'IEA production stats by year'!$E:$E,$D399,'IEA production stats by year'!$B:$B,$B399)</f>
        <v>0</v>
      </c>
      <c r="R399" s="45">
        <f>SUMIFS('IEA production stats by year'!AA:AA,'IEA production stats by year'!$E:$E,$D399,'IEA production stats by year'!$B:$B,$B399)</f>
        <v>0</v>
      </c>
      <c r="S399" s="45">
        <f>SUMIFS('IEA production stats by year'!AB:AB,'IEA production stats by year'!$E:$E,$D399,'IEA production stats by year'!$B:$B,$B399)</f>
        <v>0</v>
      </c>
      <c r="T399" s="45">
        <f>SUMIFS('IEA production stats by year'!AC:AC,'IEA production stats by year'!$E:$E,$D399,'IEA production stats by year'!$B:$B,$B399)</f>
        <v>0</v>
      </c>
      <c r="U399" s="45">
        <f>SUMIFS('IEA production stats by year'!AD:AD,'IEA production stats by year'!$E:$E,$D399,'IEA production stats by year'!$B:$B,$B399)</f>
        <v>0</v>
      </c>
      <c r="V399" s="45">
        <f>SUMIFS('IEA production stats by year'!AE:AE,'IEA production stats by year'!$E:$E,$D399,'IEA production stats by year'!$B:$B,$B399)</f>
        <v>0</v>
      </c>
      <c r="W399" s="45">
        <f>SUMIFS('IEA production stats by year'!AF:AF,'IEA production stats by year'!$E:$E,$D399,'IEA production stats by year'!$B:$B,$B399)</f>
        <v>3.9984000000000002</v>
      </c>
      <c r="X399" s="45">
        <f>SUMIFS('IEA production stats by year'!AG:AG,'IEA production stats by year'!$E:$E,$D399,'IEA production stats by year'!$B:$B,$B399)</f>
        <v>8.0009999999999994</v>
      </c>
      <c r="Y399" s="45">
        <f>SUMIFS('IEA production stats by year'!AH:AH,'IEA production stats by year'!$E:$E,$D399,'IEA production stats by year'!$B:$B,$B399)</f>
        <v>4.7980999999999998</v>
      </c>
      <c r="Z399" s="45">
        <f>SUMIFS('IEA production stats by year'!AI:AI,'IEA production stats by year'!$E:$E,$D399,'IEA production stats by year'!$B:$B,$B399)</f>
        <v>3.6006</v>
      </c>
      <c r="AA399" s="45">
        <f>SUMIFS('IEA production stats by year'!AJ:AJ,'IEA production stats by year'!$E:$E,$D399,'IEA production stats by year'!$B:$B,$B399)</f>
        <v>3.6006</v>
      </c>
      <c r="AB399" s="45">
        <f>SUMIFS('IEA production stats by year'!AK:AK,'IEA production stats by year'!$E:$E,$D399,'IEA production stats by year'!$B:$B,$B399)</f>
        <v>2.399</v>
      </c>
      <c r="AC399" s="45">
        <f>SUMIFS('IEA production stats by year'!AL:AL,'IEA production stats by year'!$E:$E,$D399,'IEA production stats by year'!$B:$B,$B399)</f>
        <v>0</v>
      </c>
      <c r="AD399" s="45"/>
      <c r="AE399" s="45"/>
      <c r="AF399" s="45"/>
      <c r="AG399" s="45"/>
      <c r="AH399" s="45"/>
      <c r="AI399" s="45"/>
      <c r="AJ399" s="45"/>
      <c r="AK399" s="45"/>
      <c r="AL399" s="45"/>
      <c r="AM399" s="45"/>
      <c r="AN399" s="45"/>
      <c r="AO399" s="45"/>
      <c r="AP399" s="45"/>
      <c r="AQ399" s="45"/>
      <c r="AR399" s="45"/>
      <c r="AS399" s="45"/>
      <c r="AT399" s="45"/>
      <c r="AU399" s="45"/>
      <c r="AV399" s="45"/>
      <c r="AW399" s="45"/>
      <c r="AX399" s="45"/>
      <c r="AY399" s="45"/>
      <c r="AZ399" s="45"/>
      <c r="BA399" s="45"/>
      <c r="BB399" s="45"/>
      <c r="BC399" s="45"/>
      <c r="BD399" s="45"/>
      <c r="BE399" s="45"/>
      <c r="BF399" s="45"/>
      <c r="BG399" s="45"/>
      <c r="BH399" s="45"/>
      <c r="BI399" s="45"/>
      <c r="BJ399" s="45"/>
      <c r="BK399" s="45"/>
      <c r="BL399" s="45"/>
      <c r="BM399" s="45"/>
      <c r="BN399" s="45"/>
      <c r="BO399" s="45"/>
      <c r="BP399" s="45"/>
      <c r="BQ399" s="45"/>
      <c r="BR399" s="45"/>
      <c r="BS399" s="45"/>
      <c r="BT399" s="45"/>
      <c r="BU399" s="45"/>
      <c r="BV399" s="45"/>
      <c r="BW399" s="45"/>
      <c r="BX399" s="45"/>
      <c r="BY399" s="45"/>
      <c r="BZ399" s="45"/>
      <c r="CA399" s="45"/>
      <c r="CB399" s="45"/>
      <c r="CC399" s="45"/>
      <c r="CD399" s="45"/>
      <c r="CE399" s="45"/>
      <c r="CF399" s="45"/>
      <c r="CG399" s="45"/>
      <c r="CH399" s="45"/>
      <c r="CI399" s="45"/>
      <c r="CJ399" s="45"/>
      <c r="CK399" s="45"/>
      <c r="CL399" s="45"/>
      <c r="CM399" s="45"/>
      <c r="CN399" s="45"/>
      <c r="CO399" s="45"/>
      <c r="CP399" s="45"/>
      <c r="CQ399" s="45"/>
    </row>
    <row r="400" spans="1:95" hidden="1" x14ac:dyDescent="0.25">
      <c r="A400" s="5" t="str">
        <f>B400&amp;D400</f>
        <v>KENBIOJETKERO</v>
      </c>
      <c r="B400" t="s">
        <v>219</v>
      </c>
      <c r="C400" t="str">
        <f>VLOOKUP($B400,'Lookup codes'!$A:$C,2,FALSE)</f>
        <v>Kenya</v>
      </c>
      <c r="D400" t="s">
        <v>638</v>
      </c>
      <c r="E400" t="str">
        <f>VLOOKUP(D400,'Lookup codes'!R:S,2,FALSE)</f>
        <v>Bio Jet Kerosene</v>
      </c>
      <c r="F400" t="s">
        <v>794</v>
      </c>
      <c r="G400" t="s">
        <v>528</v>
      </c>
      <c r="H400" s="45">
        <f>SUMIFS('IEA production stats by year'!Q:Q,'IEA production stats by year'!$E:$E,$D400,'IEA production stats by year'!$B:$B,$B400)</f>
        <v>0</v>
      </c>
      <c r="I400" s="45">
        <f>SUMIFS('IEA production stats by year'!R:R,'IEA production stats by year'!$E:$E,$D400,'IEA production stats by year'!$B:$B,$B400)</f>
        <v>0</v>
      </c>
      <c r="J400" s="45">
        <f>SUMIFS('IEA production stats by year'!S:S,'IEA production stats by year'!$E:$E,$D400,'IEA production stats by year'!$B:$B,$B400)</f>
        <v>0</v>
      </c>
      <c r="K400" s="45">
        <f>SUMIFS('IEA production stats by year'!T:T,'IEA production stats by year'!$E:$E,$D400,'IEA production stats by year'!$B:$B,$B400)</f>
        <v>0</v>
      </c>
      <c r="L400" s="45">
        <f>SUMIFS('IEA production stats by year'!U:U,'IEA production stats by year'!$E:$E,$D400,'IEA production stats by year'!$B:$B,$B400)</f>
        <v>0</v>
      </c>
      <c r="M400" s="45">
        <f>SUMIFS('IEA production stats by year'!V:V,'IEA production stats by year'!$E:$E,$D400,'IEA production stats by year'!$B:$B,$B400)</f>
        <v>0</v>
      </c>
      <c r="N400" s="45">
        <f>SUMIFS('IEA production stats by year'!W:W,'IEA production stats by year'!$E:$E,$D400,'IEA production stats by year'!$B:$B,$B400)</f>
        <v>0</v>
      </c>
      <c r="O400" s="45">
        <f>SUMIFS('IEA production stats by year'!X:X,'IEA production stats by year'!$E:$E,$D400,'IEA production stats by year'!$B:$B,$B400)</f>
        <v>0</v>
      </c>
      <c r="P400" s="45">
        <f>SUMIFS('IEA production stats by year'!Y:Y,'IEA production stats by year'!$E:$E,$D400,'IEA production stats by year'!$B:$B,$B400)</f>
        <v>0</v>
      </c>
      <c r="Q400" s="45">
        <f>SUMIFS('IEA production stats by year'!Z:Z,'IEA production stats by year'!$E:$E,$D400,'IEA production stats by year'!$B:$B,$B400)</f>
        <v>0</v>
      </c>
      <c r="R400" s="45">
        <f>SUMIFS('IEA production stats by year'!AA:AA,'IEA production stats by year'!$E:$E,$D400,'IEA production stats by year'!$B:$B,$B400)</f>
        <v>0</v>
      </c>
      <c r="S400" s="45">
        <f>SUMIFS('IEA production stats by year'!AB:AB,'IEA production stats by year'!$E:$E,$D400,'IEA production stats by year'!$B:$B,$B400)</f>
        <v>0</v>
      </c>
      <c r="T400" s="45">
        <f>SUMIFS('IEA production stats by year'!AC:AC,'IEA production stats by year'!$E:$E,$D400,'IEA production stats by year'!$B:$B,$B400)</f>
        <v>0</v>
      </c>
      <c r="U400" s="45">
        <f>SUMIFS('IEA production stats by year'!AD:AD,'IEA production stats by year'!$E:$E,$D400,'IEA production stats by year'!$B:$B,$B400)</f>
        <v>0</v>
      </c>
      <c r="V400" s="45">
        <f>SUMIFS('IEA production stats by year'!AE:AE,'IEA production stats by year'!$E:$E,$D400,'IEA production stats by year'!$B:$B,$B400)</f>
        <v>0</v>
      </c>
      <c r="W400" s="45">
        <f>SUMIFS('IEA production stats by year'!AF:AF,'IEA production stats by year'!$E:$E,$D400,'IEA production stats by year'!$B:$B,$B400)</f>
        <v>0</v>
      </c>
      <c r="X400" s="45">
        <f>SUMIFS('IEA production stats by year'!AG:AG,'IEA production stats by year'!$E:$E,$D400,'IEA production stats by year'!$B:$B,$B400)</f>
        <v>0</v>
      </c>
      <c r="Y400" s="45">
        <f>SUMIFS('IEA production stats by year'!AH:AH,'IEA production stats by year'!$E:$E,$D400,'IEA production stats by year'!$B:$B,$B400)</f>
        <v>0</v>
      </c>
      <c r="Z400" s="45">
        <f>SUMIFS('IEA production stats by year'!AI:AI,'IEA production stats by year'!$E:$E,$D400,'IEA production stats by year'!$B:$B,$B400)</f>
        <v>0</v>
      </c>
      <c r="AA400" s="45">
        <f>SUMIFS('IEA production stats by year'!AJ:AJ,'IEA production stats by year'!$E:$E,$D400,'IEA production stats by year'!$B:$B,$B400)</f>
        <v>0</v>
      </c>
      <c r="AB400" s="45">
        <f>SUMIFS('IEA production stats by year'!AK:AK,'IEA production stats by year'!$E:$E,$D400,'IEA production stats by year'!$B:$B,$B400)</f>
        <v>0</v>
      </c>
      <c r="AC400" s="45">
        <f>SUMIFS('IEA production stats by year'!AL:AL,'IEA production stats by year'!$E:$E,$D400,'IEA production stats by year'!$B:$B,$B400)</f>
        <v>0</v>
      </c>
      <c r="AD400" s="45"/>
      <c r="AE400" s="45"/>
      <c r="AF400" s="45"/>
      <c r="AG400" s="45"/>
      <c r="AH400" s="45"/>
      <c r="AI400" s="45"/>
      <c r="AJ400" s="45"/>
      <c r="AK400" s="45"/>
      <c r="AL400" s="45"/>
      <c r="AM400" s="45"/>
      <c r="AN400" s="45"/>
      <c r="AO400" s="45"/>
      <c r="AP400" s="45"/>
      <c r="AQ400" s="45"/>
      <c r="AR400" s="45"/>
      <c r="AS400" s="45"/>
      <c r="AT400" s="45"/>
      <c r="AU400" s="45"/>
      <c r="AV400" s="45"/>
      <c r="AW400" s="45"/>
      <c r="AX400" s="45"/>
      <c r="AY400" s="45"/>
      <c r="AZ400" s="45"/>
      <c r="BA400" s="45"/>
      <c r="BB400" s="45"/>
      <c r="BC400" s="45"/>
      <c r="BD400" s="45"/>
      <c r="BE400" s="45"/>
      <c r="BF400" s="45"/>
      <c r="BG400" s="45"/>
      <c r="BH400" s="45"/>
      <c r="BI400" s="45"/>
      <c r="BJ400" s="45"/>
      <c r="BK400" s="45"/>
      <c r="BL400" s="45"/>
      <c r="BM400" s="45"/>
      <c r="BN400" s="45"/>
      <c r="BO400" s="45"/>
      <c r="BP400" s="45"/>
      <c r="BQ400" s="45"/>
      <c r="BR400" s="45"/>
      <c r="BS400" s="45"/>
      <c r="BT400" s="45"/>
      <c r="BU400" s="45"/>
      <c r="BV400" s="45"/>
      <c r="BW400" s="45"/>
      <c r="BX400" s="45"/>
      <c r="BY400" s="45"/>
      <c r="BZ400" s="45"/>
      <c r="CA400" s="45"/>
      <c r="CB400" s="45"/>
      <c r="CC400" s="45"/>
      <c r="CD400" s="45"/>
      <c r="CE400" s="45"/>
      <c r="CF400" s="45"/>
      <c r="CG400" s="45"/>
      <c r="CH400" s="45"/>
      <c r="CI400" s="45"/>
      <c r="CJ400" s="45"/>
      <c r="CK400" s="45"/>
      <c r="CL400" s="45"/>
      <c r="CM400" s="45"/>
      <c r="CN400" s="45"/>
      <c r="CO400" s="45"/>
      <c r="CP400" s="45"/>
      <c r="CQ400" s="45"/>
    </row>
    <row r="401" spans="1:95" hidden="1" x14ac:dyDescent="0.25">
      <c r="A401" s="5" t="str">
        <f>B401&amp;D401</f>
        <v>KENMRENEW</v>
      </c>
      <c r="B401" t="s">
        <v>219</v>
      </c>
      <c r="C401" t="str">
        <f>VLOOKUP($B401,'Lookup codes'!$A:$C,2,FALSE)</f>
        <v>Kenya</v>
      </c>
      <c r="D401" t="s">
        <v>640</v>
      </c>
      <c r="E401" t="str">
        <f>VLOOKUP(D401,'Lookup codes'!R:S,2,FALSE)</f>
        <v>Total of Renewable Energy Sources</v>
      </c>
      <c r="F401" t="s">
        <v>794</v>
      </c>
      <c r="G401" t="s">
        <v>528</v>
      </c>
      <c r="H401" s="45">
        <f>SUMIFS('IEA production stats by year'!Q:Q,'IEA production stats by year'!$E:$E,$D401,'IEA production stats by year'!$B:$B,$B401)</f>
        <v>478696.99930000002</v>
      </c>
      <c r="I401" s="45">
        <f>SUMIFS('IEA production stats by year'!R:R,'IEA production stats by year'!$E:$E,$D401,'IEA production stats by year'!$B:$B,$B401)</f>
        <v>496833.79820000002</v>
      </c>
      <c r="J401" s="45">
        <f>SUMIFS('IEA production stats by year'!S:S,'IEA production stats by year'!$E:$E,$D401,'IEA production stats by year'!$B:$B,$B401)</f>
        <v>509294.40159999998</v>
      </c>
      <c r="K401" s="45">
        <f>SUMIFS('IEA production stats by year'!T:T,'IEA production stats by year'!$E:$E,$D401,'IEA production stats by year'!$B:$B,$B401)</f>
        <v>527586.79879999999</v>
      </c>
      <c r="L401" s="45">
        <f>SUMIFS('IEA production stats by year'!U:U,'IEA production stats by year'!$E:$E,$D401,'IEA production stats by year'!$B:$B,$B401)</f>
        <v>558085.40099999995</v>
      </c>
      <c r="M401" s="45">
        <f>SUMIFS('IEA production stats by year'!V:V,'IEA production stats by year'!$E:$E,$D401,'IEA production stats by year'!$B:$B,$B401)</f>
        <v>572464.40040000004</v>
      </c>
      <c r="N401" s="45">
        <f>SUMIFS('IEA production stats by year'!W:W,'IEA production stats by year'!$E:$E,$D401,'IEA production stats by year'!$B:$B,$B401)</f>
        <v>588621.99849999999</v>
      </c>
      <c r="O401" s="45">
        <f>SUMIFS('IEA production stats by year'!X:X,'IEA production stats by year'!$E:$E,$D401,'IEA production stats by year'!$B:$B,$B401)</f>
        <v>603887.19689999998</v>
      </c>
      <c r="P401" s="45">
        <f>SUMIFS('IEA production stats by year'!Y:Y,'IEA production stats by year'!$E:$E,$D401,'IEA production stats by year'!$B:$B,$B401)</f>
        <v>619944.19869999995</v>
      </c>
      <c r="Q401" s="45">
        <f>SUMIFS('IEA production stats by year'!Z:Z,'IEA production stats by year'!$E:$E,$D401,'IEA production stats by year'!$B:$B,$B401)</f>
        <v>642325.20279999997</v>
      </c>
      <c r="R401" s="45">
        <f>SUMIFS('IEA production stats by year'!AA:AA,'IEA production stats by year'!$E:$E,$D401,'IEA production stats by year'!$B:$B,$B401)</f>
        <v>653735.40099999995</v>
      </c>
      <c r="S401" s="45">
        <f>SUMIFS('IEA production stats by year'!AB:AB,'IEA production stats by year'!$E:$E,$D401,'IEA production stats by year'!$B:$B,$B401)</f>
        <v>683929.19579999999</v>
      </c>
      <c r="T401" s="45">
        <f>SUMIFS('IEA production stats by year'!AC:AC,'IEA production stats by year'!$E:$E,$D401,'IEA production stats by year'!$B:$B,$B401)</f>
        <v>705893.79760000005</v>
      </c>
      <c r="U401" s="45">
        <f>SUMIFS('IEA production stats by year'!AD:AD,'IEA production stats by year'!$E:$E,$D401,'IEA production stats by year'!$B:$B,$B401)</f>
        <v>733943.80420000001</v>
      </c>
      <c r="V401" s="45">
        <f>SUMIFS('IEA production stats by year'!AE:AE,'IEA production stats by year'!$E:$E,$D401,'IEA production stats by year'!$B:$B,$B401)</f>
        <v>787666.59450000001</v>
      </c>
      <c r="W401" s="45">
        <f>SUMIFS('IEA production stats by year'!AF:AF,'IEA production stats by year'!$E:$E,$D401,'IEA production stats by year'!$B:$B,$B401)</f>
        <v>862721.80059999996</v>
      </c>
      <c r="X401" s="45">
        <f>SUMIFS('IEA production stats by year'!AG:AG,'IEA production stats by year'!$E:$E,$D401,'IEA production stats by year'!$B:$B,$B401)</f>
        <v>879960.60210000002</v>
      </c>
      <c r="Y401" s="45">
        <f>SUMIFS('IEA production stats by year'!AH:AH,'IEA production stats by year'!$E:$E,$D401,'IEA production stats by year'!$B:$B,$B401)</f>
        <v>901419.69380000001</v>
      </c>
      <c r="Z401" s="45">
        <f>SUMIFS('IEA production stats by year'!AI:AI,'IEA production stats by year'!$E:$E,$D401,'IEA production stats by year'!$B:$B,$B401)</f>
        <v>937234.6361</v>
      </c>
      <c r="AA401" s="45">
        <f>SUMIFS('IEA production stats by year'!AJ:AJ,'IEA production stats by year'!$E:$E,$D401,'IEA production stats by year'!$B:$B,$B401)</f>
        <v>959184.73470000003</v>
      </c>
      <c r="AB401" s="45">
        <f>SUMIFS('IEA production stats by year'!AK:AK,'IEA production stats by year'!$E:$E,$D401,'IEA production stats by year'!$B:$B,$B401)</f>
        <v>972842.61640000006</v>
      </c>
      <c r="AC401" s="45">
        <f>SUMIFS('IEA production stats by year'!AL:AL,'IEA production stats by year'!$E:$E,$D401,'IEA production stats by year'!$B:$B,$B401)</f>
        <v>0</v>
      </c>
      <c r="AD401" s="45"/>
      <c r="AE401" s="45"/>
      <c r="AF401" s="45"/>
      <c r="AG401" s="45"/>
      <c r="AH401" s="45"/>
      <c r="AI401" s="45"/>
      <c r="AJ401" s="45"/>
      <c r="AK401" s="45"/>
      <c r="AL401" s="45"/>
      <c r="AM401" s="45"/>
      <c r="AN401" s="45"/>
      <c r="AO401" s="45"/>
      <c r="AP401" s="45"/>
      <c r="AQ401" s="45"/>
      <c r="AR401" s="45"/>
      <c r="AS401" s="45"/>
      <c r="AT401" s="45"/>
      <c r="AU401" s="45"/>
      <c r="AV401" s="45"/>
      <c r="AW401" s="45"/>
      <c r="AX401" s="45"/>
      <c r="AY401" s="45"/>
      <c r="AZ401" s="45"/>
      <c r="BA401" s="45"/>
      <c r="BB401" s="45"/>
      <c r="BC401" s="45"/>
      <c r="BD401" s="45"/>
      <c r="BE401" s="45"/>
      <c r="BF401" s="45"/>
      <c r="BG401" s="45"/>
      <c r="BH401" s="45"/>
      <c r="BI401" s="45"/>
      <c r="BJ401" s="45"/>
      <c r="BK401" s="45"/>
      <c r="BL401" s="45"/>
      <c r="BM401" s="45"/>
      <c r="BN401" s="45"/>
      <c r="BO401" s="45"/>
      <c r="BP401" s="45"/>
      <c r="BQ401" s="45"/>
      <c r="BR401" s="45"/>
      <c r="BS401" s="45"/>
      <c r="BT401" s="45"/>
      <c r="BU401" s="45"/>
      <c r="BV401" s="45"/>
      <c r="BW401" s="45"/>
      <c r="BX401" s="45"/>
      <c r="BY401" s="45"/>
      <c r="BZ401" s="45"/>
      <c r="CA401" s="45"/>
      <c r="CB401" s="45"/>
      <c r="CC401" s="45"/>
      <c r="CD401" s="45"/>
      <c r="CE401" s="45"/>
      <c r="CF401" s="45"/>
      <c r="CG401" s="45"/>
      <c r="CH401" s="45"/>
      <c r="CI401" s="45"/>
      <c r="CJ401" s="45"/>
      <c r="CK401" s="45"/>
      <c r="CL401" s="45"/>
      <c r="CM401" s="45"/>
      <c r="CN401" s="45"/>
      <c r="CO401" s="45"/>
      <c r="CP401" s="45"/>
      <c r="CQ401" s="45"/>
    </row>
    <row r="402" spans="1:95" x14ac:dyDescent="0.25">
      <c r="A402" s="5" t="str">
        <f>B402&amp;D402</f>
        <v>KENTOTAL</v>
      </c>
      <c r="B402" t="s">
        <v>219</v>
      </c>
      <c r="C402" t="str">
        <f>VLOOKUP($B402,'Lookup codes'!$A:$C,2,FALSE)</f>
        <v>Kenya</v>
      </c>
      <c r="D402" t="s">
        <v>642</v>
      </c>
      <c r="E402" t="str">
        <f>VLOOKUP(D402,'Lookup codes'!R:S,2,FALSE)</f>
        <v>Total of All Energy Sources</v>
      </c>
      <c r="F402" t="s">
        <v>794</v>
      </c>
      <c r="G402" t="s">
        <v>528</v>
      </c>
      <c r="H402" s="45">
        <f>SUMIFS('IEA production stats by year'!Q:Q,'IEA production stats by year'!$E:$E,$D402,'IEA production stats by year'!$B:$B,$B402)</f>
        <v>478696.99930000002</v>
      </c>
      <c r="I402" s="45">
        <f>SUMIFS('IEA production stats by year'!R:R,'IEA production stats by year'!$E:$E,$D402,'IEA production stats by year'!$B:$B,$B402)</f>
        <v>496833.79820000002</v>
      </c>
      <c r="J402" s="45">
        <f>SUMIFS('IEA production stats by year'!S:S,'IEA production stats by year'!$E:$E,$D402,'IEA production stats by year'!$B:$B,$B402)</f>
        <v>509294.40159999998</v>
      </c>
      <c r="K402" s="45">
        <f>SUMIFS('IEA production stats by year'!T:T,'IEA production stats by year'!$E:$E,$D402,'IEA production stats by year'!$B:$B,$B402)</f>
        <v>527586.79879999999</v>
      </c>
      <c r="L402" s="45">
        <f>SUMIFS('IEA production stats by year'!U:U,'IEA production stats by year'!$E:$E,$D402,'IEA production stats by year'!$B:$B,$B402)</f>
        <v>558085.40099999995</v>
      </c>
      <c r="M402" s="45">
        <f>SUMIFS('IEA production stats by year'!V:V,'IEA production stats by year'!$E:$E,$D402,'IEA production stats by year'!$B:$B,$B402)</f>
        <v>572464.40040000004</v>
      </c>
      <c r="N402" s="45">
        <f>SUMIFS('IEA production stats by year'!W:W,'IEA production stats by year'!$E:$E,$D402,'IEA production stats by year'!$B:$B,$B402)</f>
        <v>588621.99849999999</v>
      </c>
      <c r="O402" s="45">
        <f>SUMIFS('IEA production stats by year'!X:X,'IEA production stats by year'!$E:$E,$D402,'IEA production stats by year'!$B:$B,$B402)</f>
        <v>603887.19689999998</v>
      </c>
      <c r="P402" s="45">
        <f>SUMIFS('IEA production stats by year'!Y:Y,'IEA production stats by year'!$E:$E,$D402,'IEA production stats by year'!$B:$B,$B402)</f>
        <v>619944.19869999995</v>
      </c>
      <c r="Q402" s="45">
        <f>SUMIFS('IEA production stats by year'!Z:Z,'IEA production stats by year'!$E:$E,$D402,'IEA production stats by year'!$B:$B,$B402)</f>
        <v>642325.20279999997</v>
      </c>
      <c r="R402" s="45">
        <f>SUMIFS('IEA production stats by year'!AA:AA,'IEA production stats by year'!$E:$E,$D402,'IEA production stats by year'!$B:$B,$B402)</f>
        <v>653735.40099999995</v>
      </c>
      <c r="S402" s="45">
        <f>SUMIFS('IEA production stats by year'!AB:AB,'IEA production stats by year'!$E:$E,$D402,'IEA production stats by year'!$B:$B,$B402)</f>
        <v>683929.19579999999</v>
      </c>
      <c r="T402" s="45">
        <f>SUMIFS('IEA production stats by year'!AC:AC,'IEA production stats by year'!$E:$E,$D402,'IEA production stats by year'!$B:$B,$B402)</f>
        <v>705893.79760000005</v>
      </c>
      <c r="U402" s="45">
        <f>SUMIFS('IEA production stats by year'!AD:AD,'IEA production stats by year'!$E:$E,$D402,'IEA production stats by year'!$B:$B,$B402)</f>
        <v>733943.80420000001</v>
      </c>
      <c r="V402" s="45">
        <f>SUMIFS('IEA production stats by year'!AE:AE,'IEA production stats by year'!$E:$E,$D402,'IEA production stats by year'!$B:$B,$B402)</f>
        <v>787666.59450000001</v>
      </c>
      <c r="W402" s="45">
        <f>SUMIFS('IEA production stats by year'!AF:AF,'IEA production stats by year'!$E:$E,$D402,'IEA production stats by year'!$B:$B,$B402)</f>
        <v>862721.80059999996</v>
      </c>
      <c r="X402" s="45">
        <f>SUMIFS('IEA production stats by year'!AG:AG,'IEA production stats by year'!$E:$E,$D402,'IEA production stats by year'!$B:$B,$B402)</f>
        <v>879960.59790000005</v>
      </c>
      <c r="Y402" s="45">
        <f>SUMIFS('IEA production stats by year'!AH:AH,'IEA production stats by year'!$E:$E,$D402,'IEA production stats by year'!$B:$B,$B402)</f>
        <v>901419.69799999997</v>
      </c>
      <c r="Z402" s="45">
        <f>SUMIFS('IEA production stats by year'!AI:AI,'IEA production stats by year'!$E:$E,$D402,'IEA production stats by year'!$B:$B,$B402)</f>
        <v>937234.6361</v>
      </c>
      <c r="AA402" s="45">
        <f>SUMIFS('IEA production stats by year'!AJ:AJ,'IEA production stats by year'!$E:$E,$D402,'IEA production stats by year'!$B:$B,$B402)</f>
        <v>959184.73470000003</v>
      </c>
      <c r="AB402" s="45">
        <f>SUMIFS('IEA production stats by year'!AK:AK,'IEA production stats by year'!$E:$E,$D402,'IEA production stats by year'!$B:$B,$B402)</f>
        <v>972842.61640000006</v>
      </c>
      <c r="AC402" s="45">
        <f>SUMIFS('IEA production stats by year'!AL:AL,'IEA production stats by year'!$E:$E,$D402,'IEA production stats by year'!$B:$B,$B402)</f>
        <v>0</v>
      </c>
      <c r="AD402" s="45"/>
      <c r="AE402" s="45"/>
      <c r="AF402" s="45"/>
      <c r="AG402" s="45"/>
      <c r="AH402" s="45"/>
      <c r="AI402" s="45"/>
      <c r="AJ402" s="45"/>
      <c r="AK402" s="45"/>
      <c r="AL402" s="45"/>
      <c r="AM402" s="45"/>
      <c r="AN402" s="45"/>
      <c r="AO402" s="45"/>
      <c r="AP402" s="45"/>
      <c r="AQ402" s="45"/>
      <c r="AR402" s="45"/>
      <c r="AS402" s="45"/>
      <c r="AT402" s="45"/>
      <c r="AU402" s="45"/>
      <c r="AV402" s="45"/>
      <c r="AW402" s="45"/>
      <c r="AX402" s="45"/>
      <c r="AY402" s="45"/>
      <c r="AZ402" s="45"/>
      <c r="BA402" s="45"/>
      <c r="BB402" s="45"/>
      <c r="BC402" s="45"/>
      <c r="BD402" s="45"/>
      <c r="BE402" s="45"/>
      <c r="BF402" s="45"/>
      <c r="BG402" s="45"/>
      <c r="BH402" s="45"/>
      <c r="BI402" s="45"/>
      <c r="BJ402" s="45"/>
      <c r="BK402" s="45"/>
      <c r="BL402" s="45"/>
      <c r="BM402" s="45"/>
      <c r="BN402" s="45"/>
      <c r="BO402" s="45"/>
      <c r="BP402" s="45"/>
      <c r="BQ402" s="45"/>
      <c r="BR402" s="45"/>
      <c r="BS402" s="45"/>
      <c r="BT402" s="45"/>
      <c r="BU402" s="45"/>
      <c r="BV402" s="45"/>
      <c r="BW402" s="45"/>
      <c r="BX402" s="45"/>
      <c r="BY402" s="45"/>
      <c r="BZ402" s="45"/>
      <c r="CA402" s="45"/>
      <c r="CB402" s="45"/>
      <c r="CC402" s="45"/>
      <c r="CD402" s="45"/>
      <c r="CE402" s="45"/>
      <c r="CF402" s="45"/>
      <c r="CG402" s="45"/>
      <c r="CH402" s="45"/>
      <c r="CI402" s="45"/>
      <c r="CJ402" s="45"/>
      <c r="CK402" s="45"/>
      <c r="CL402" s="45"/>
      <c r="CM402" s="45"/>
      <c r="CN402" s="45"/>
      <c r="CO402" s="45"/>
      <c r="CP402" s="45"/>
      <c r="CQ402" s="45"/>
    </row>
    <row r="403" spans="1:95" hidden="1" x14ac:dyDescent="0.25">
      <c r="A403" s="5" t="str">
        <f>B403&amp;D403</f>
        <v>LBYHYDRO</v>
      </c>
      <c r="B403" t="s">
        <v>238</v>
      </c>
      <c r="C403" t="str">
        <f>VLOOKUP($B403,'Lookup codes'!$A:$C,2,FALSE)</f>
        <v>Libya</v>
      </c>
      <c r="D403" t="s">
        <v>539</v>
      </c>
      <c r="E403" t="str">
        <f>VLOOKUP(D403,'Lookup codes'!R:S,2,FALSE)</f>
        <v>Hydro</v>
      </c>
      <c r="F403" t="s">
        <v>794</v>
      </c>
      <c r="G403" t="s">
        <v>528</v>
      </c>
      <c r="H403" s="45">
        <f>SUMIFS('IEA production stats by year'!Q:Q,'IEA production stats by year'!$E:$E,$D403,'IEA production stats by year'!$B:$B,$B403)</f>
        <v>0</v>
      </c>
      <c r="I403" s="45">
        <f>SUMIFS('IEA production stats by year'!R:R,'IEA production stats by year'!$E:$E,$D403,'IEA production stats by year'!$B:$B,$B403)</f>
        <v>0</v>
      </c>
      <c r="J403" s="45">
        <f>SUMIFS('IEA production stats by year'!S:S,'IEA production stats by year'!$E:$E,$D403,'IEA production stats by year'!$B:$B,$B403)</f>
        <v>0</v>
      </c>
      <c r="K403" s="45">
        <f>SUMIFS('IEA production stats by year'!T:T,'IEA production stats by year'!$E:$E,$D403,'IEA production stats by year'!$B:$B,$B403)</f>
        <v>0</v>
      </c>
      <c r="L403" s="45">
        <f>SUMIFS('IEA production stats by year'!U:U,'IEA production stats by year'!$E:$E,$D403,'IEA production stats by year'!$B:$B,$B403)</f>
        <v>0</v>
      </c>
      <c r="M403" s="45">
        <f>SUMIFS('IEA production stats by year'!V:V,'IEA production stats by year'!$E:$E,$D403,'IEA production stats by year'!$B:$B,$B403)</f>
        <v>0</v>
      </c>
      <c r="N403" s="45">
        <f>SUMIFS('IEA production stats by year'!W:W,'IEA production stats by year'!$E:$E,$D403,'IEA production stats by year'!$B:$B,$B403)</f>
        <v>0</v>
      </c>
      <c r="O403" s="45">
        <f>SUMIFS('IEA production stats by year'!X:X,'IEA production stats by year'!$E:$E,$D403,'IEA production stats by year'!$B:$B,$B403)</f>
        <v>0</v>
      </c>
      <c r="P403" s="45">
        <f>SUMIFS('IEA production stats by year'!Y:Y,'IEA production stats by year'!$E:$E,$D403,'IEA production stats by year'!$B:$B,$B403)</f>
        <v>0</v>
      </c>
      <c r="Q403" s="45">
        <f>SUMIFS('IEA production stats by year'!Z:Z,'IEA production stats by year'!$E:$E,$D403,'IEA production stats by year'!$B:$B,$B403)</f>
        <v>0</v>
      </c>
      <c r="R403" s="45">
        <f>SUMIFS('IEA production stats by year'!AA:AA,'IEA production stats by year'!$E:$E,$D403,'IEA production stats by year'!$B:$B,$B403)</f>
        <v>0</v>
      </c>
      <c r="S403" s="45">
        <f>SUMIFS('IEA production stats by year'!AB:AB,'IEA production stats by year'!$E:$E,$D403,'IEA production stats by year'!$B:$B,$B403)</f>
        <v>0</v>
      </c>
      <c r="T403" s="45">
        <f>SUMIFS('IEA production stats by year'!AC:AC,'IEA production stats by year'!$E:$E,$D403,'IEA production stats by year'!$B:$B,$B403)</f>
        <v>0</v>
      </c>
      <c r="U403" s="45">
        <f>SUMIFS('IEA production stats by year'!AD:AD,'IEA production stats by year'!$E:$E,$D403,'IEA production stats by year'!$B:$B,$B403)</f>
        <v>0</v>
      </c>
      <c r="V403" s="45">
        <f>SUMIFS('IEA production stats by year'!AE:AE,'IEA production stats by year'!$E:$E,$D403,'IEA production stats by year'!$B:$B,$B403)</f>
        <v>0</v>
      </c>
      <c r="W403" s="45">
        <f>SUMIFS('IEA production stats by year'!AF:AF,'IEA production stats by year'!$E:$E,$D403,'IEA production stats by year'!$B:$B,$B403)</f>
        <v>0</v>
      </c>
      <c r="X403" s="45">
        <f>SUMIFS('IEA production stats by year'!AG:AG,'IEA production stats by year'!$E:$E,$D403,'IEA production stats by year'!$B:$B,$B403)</f>
        <v>0</v>
      </c>
      <c r="Y403" s="45">
        <f>SUMIFS('IEA production stats by year'!AH:AH,'IEA production stats by year'!$E:$E,$D403,'IEA production stats by year'!$B:$B,$B403)</f>
        <v>0</v>
      </c>
      <c r="Z403" s="45">
        <f>SUMIFS('IEA production stats by year'!AI:AI,'IEA production stats by year'!$E:$E,$D403,'IEA production stats by year'!$B:$B,$B403)</f>
        <v>0</v>
      </c>
      <c r="AA403" s="45">
        <f>SUMIFS('IEA production stats by year'!AJ:AJ,'IEA production stats by year'!$E:$E,$D403,'IEA production stats by year'!$B:$B,$B403)</f>
        <v>0</v>
      </c>
      <c r="AB403" s="45">
        <f>SUMIFS('IEA production stats by year'!AK:AK,'IEA production stats by year'!$E:$E,$D403,'IEA production stats by year'!$B:$B,$B403)</f>
        <v>0</v>
      </c>
      <c r="AC403" s="45">
        <f>SUMIFS('IEA production stats by year'!AL:AL,'IEA production stats by year'!$E:$E,$D403,'IEA production stats by year'!$B:$B,$B403)</f>
        <v>0</v>
      </c>
      <c r="AD403" s="45"/>
      <c r="AE403" s="45"/>
      <c r="AF403" s="45"/>
      <c r="AG403" s="45"/>
      <c r="AH403" s="45"/>
      <c r="AI403" s="45"/>
      <c r="AJ403" s="45"/>
      <c r="AK403" s="45"/>
      <c r="AL403" s="45"/>
      <c r="AM403" s="45"/>
      <c r="AN403" s="45"/>
      <c r="AO403" s="45"/>
      <c r="AP403" s="45"/>
      <c r="AQ403" s="45"/>
      <c r="AR403" s="45"/>
      <c r="AS403" s="45"/>
      <c r="AT403" s="45"/>
      <c r="AU403" s="45"/>
      <c r="AV403" s="45"/>
      <c r="AW403" s="45"/>
      <c r="AX403" s="45"/>
      <c r="AY403" s="45"/>
      <c r="AZ403" s="45"/>
      <c r="BA403" s="45"/>
      <c r="BB403" s="45"/>
      <c r="BC403" s="45"/>
      <c r="BD403" s="45"/>
      <c r="BE403" s="45"/>
      <c r="BF403" s="45"/>
      <c r="BG403" s="45"/>
      <c r="BH403" s="45"/>
      <c r="BI403" s="45"/>
      <c r="BJ403" s="45"/>
      <c r="BK403" s="45"/>
      <c r="BL403" s="45"/>
      <c r="BM403" s="45"/>
      <c r="BN403" s="45"/>
      <c r="BO403" s="45"/>
      <c r="BP403" s="45"/>
      <c r="BQ403" s="45"/>
      <c r="BR403" s="45"/>
      <c r="BS403" s="45"/>
      <c r="BT403" s="45"/>
      <c r="BU403" s="45"/>
      <c r="BV403" s="45"/>
      <c r="BW403" s="45"/>
      <c r="BX403" s="45"/>
      <c r="BY403" s="45"/>
      <c r="BZ403" s="45"/>
      <c r="CA403" s="45"/>
      <c r="CB403" s="45"/>
      <c r="CC403" s="45"/>
      <c r="CD403" s="45"/>
      <c r="CE403" s="45"/>
      <c r="CF403" s="45"/>
      <c r="CG403" s="45"/>
      <c r="CH403" s="45"/>
      <c r="CI403" s="45"/>
      <c r="CJ403" s="45"/>
      <c r="CK403" s="45"/>
      <c r="CL403" s="45"/>
      <c r="CM403" s="45"/>
      <c r="CN403" s="45"/>
      <c r="CO403" s="45"/>
      <c r="CP403" s="45"/>
      <c r="CQ403" s="45"/>
    </row>
    <row r="404" spans="1:95" hidden="1" x14ac:dyDescent="0.25">
      <c r="A404" s="5" t="str">
        <f>B404&amp;D404</f>
        <v>LBYGEOTHERM</v>
      </c>
      <c r="B404" t="s">
        <v>238</v>
      </c>
      <c r="C404" t="str">
        <f>VLOOKUP($B404,'Lookup codes'!$A:$C,2,FALSE)</f>
        <v>Libya</v>
      </c>
      <c r="D404" t="s">
        <v>610</v>
      </c>
      <c r="E404" t="str">
        <f>VLOOKUP(D404,'Lookup codes'!R:S,2,FALSE)</f>
        <v>Geothermal</v>
      </c>
      <c r="F404" t="s">
        <v>794</v>
      </c>
      <c r="G404" t="s">
        <v>528</v>
      </c>
      <c r="H404" s="45">
        <f>SUMIFS('IEA production stats by year'!Q:Q,'IEA production stats by year'!$E:$E,$D404,'IEA production stats by year'!$B:$B,$B404)</f>
        <v>0</v>
      </c>
      <c r="I404" s="45">
        <f>SUMIFS('IEA production stats by year'!R:R,'IEA production stats by year'!$E:$E,$D404,'IEA production stats by year'!$B:$B,$B404)</f>
        <v>0</v>
      </c>
      <c r="J404" s="45">
        <f>SUMIFS('IEA production stats by year'!S:S,'IEA production stats by year'!$E:$E,$D404,'IEA production stats by year'!$B:$B,$B404)</f>
        <v>0</v>
      </c>
      <c r="K404" s="45">
        <f>SUMIFS('IEA production stats by year'!T:T,'IEA production stats by year'!$E:$E,$D404,'IEA production stats by year'!$B:$B,$B404)</f>
        <v>0</v>
      </c>
      <c r="L404" s="45">
        <f>SUMIFS('IEA production stats by year'!U:U,'IEA production stats by year'!$E:$E,$D404,'IEA production stats by year'!$B:$B,$B404)</f>
        <v>0</v>
      </c>
      <c r="M404" s="45">
        <f>SUMIFS('IEA production stats by year'!V:V,'IEA production stats by year'!$E:$E,$D404,'IEA production stats by year'!$B:$B,$B404)</f>
        <v>0</v>
      </c>
      <c r="N404" s="45">
        <f>SUMIFS('IEA production stats by year'!W:W,'IEA production stats by year'!$E:$E,$D404,'IEA production stats by year'!$B:$B,$B404)</f>
        <v>0</v>
      </c>
      <c r="O404" s="45">
        <f>SUMIFS('IEA production stats by year'!X:X,'IEA production stats by year'!$E:$E,$D404,'IEA production stats by year'!$B:$B,$B404)</f>
        <v>0</v>
      </c>
      <c r="P404" s="45">
        <f>SUMIFS('IEA production stats by year'!Y:Y,'IEA production stats by year'!$E:$E,$D404,'IEA production stats by year'!$B:$B,$B404)</f>
        <v>0</v>
      </c>
      <c r="Q404" s="45">
        <f>SUMIFS('IEA production stats by year'!Z:Z,'IEA production stats by year'!$E:$E,$D404,'IEA production stats by year'!$B:$B,$B404)</f>
        <v>0</v>
      </c>
      <c r="R404" s="45">
        <f>SUMIFS('IEA production stats by year'!AA:AA,'IEA production stats by year'!$E:$E,$D404,'IEA production stats by year'!$B:$B,$B404)</f>
        <v>0</v>
      </c>
      <c r="S404" s="45">
        <f>SUMIFS('IEA production stats by year'!AB:AB,'IEA production stats by year'!$E:$E,$D404,'IEA production stats by year'!$B:$B,$B404)</f>
        <v>0</v>
      </c>
      <c r="T404" s="45">
        <f>SUMIFS('IEA production stats by year'!AC:AC,'IEA production stats by year'!$E:$E,$D404,'IEA production stats by year'!$B:$B,$B404)</f>
        <v>0</v>
      </c>
      <c r="U404" s="45">
        <f>SUMIFS('IEA production stats by year'!AD:AD,'IEA production stats by year'!$E:$E,$D404,'IEA production stats by year'!$B:$B,$B404)</f>
        <v>0</v>
      </c>
      <c r="V404" s="45">
        <f>SUMIFS('IEA production stats by year'!AE:AE,'IEA production stats by year'!$E:$E,$D404,'IEA production stats by year'!$B:$B,$B404)</f>
        <v>0</v>
      </c>
      <c r="W404" s="45">
        <f>SUMIFS('IEA production stats by year'!AF:AF,'IEA production stats by year'!$E:$E,$D404,'IEA production stats by year'!$B:$B,$B404)</f>
        <v>0</v>
      </c>
      <c r="X404" s="45">
        <f>SUMIFS('IEA production stats by year'!AG:AG,'IEA production stats by year'!$E:$E,$D404,'IEA production stats by year'!$B:$B,$B404)</f>
        <v>0</v>
      </c>
      <c r="Y404" s="45">
        <f>SUMIFS('IEA production stats by year'!AH:AH,'IEA production stats by year'!$E:$E,$D404,'IEA production stats by year'!$B:$B,$B404)</f>
        <v>0</v>
      </c>
      <c r="Z404" s="45">
        <f>SUMIFS('IEA production stats by year'!AI:AI,'IEA production stats by year'!$E:$E,$D404,'IEA production stats by year'!$B:$B,$B404)</f>
        <v>0</v>
      </c>
      <c r="AA404" s="45">
        <f>SUMIFS('IEA production stats by year'!AJ:AJ,'IEA production stats by year'!$E:$E,$D404,'IEA production stats by year'!$B:$B,$B404)</f>
        <v>0</v>
      </c>
      <c r="AB404" s="45">
        <f>SUMIFS('IEA production stats by year'!AK:AK,'IEA production stats by year'!$E:$E,$D404,'IEA production stats by year'!$B:$B,$B404)</f>
        <v>0</v>
      </c>
      <c r="AC404" s="45">
        <f>SUMIFS('IEA production stats by year'!AL:AL,'IEA production stats by year'!$E:$E,$D404,'IEA production stats by year'!$B:$B,$B404)</f>
        <v>0</v>
      </c>
      <c r="AD404" s="45"/>
      <c r="AE404" s="45"/>
      <c r="AF404" s="45"/>
      <c r="AG404" s="45"/>
      <c r="AH404" s="45"/>
      <c r="AI404" s="45"/>
      <c r="AJ404" s="45"/>
      <c r="AK404" s="45"/>
      <c r="AL404" s="45"/>
      <c r="AM404" s="45"/>
      <c r="AN404" s="45"/>
      <c r="AO404" s="45"/>
      <c r="AP404" s="45"/>
      <c r="AQ404" s="45"/>
      <c r="AR404" s="45"/>
      <c r="AS404" s="45"/>
      <c r="AT404" s="45"/>
      <c r="AU404" s="45"/>
      <c r="AV404" s="45"/>
      <c r="AW404" s="45"/>
      <c r="AX404" s="45"/>
      <c r="AY404" s="45"/>
      <c r="AZ404" s="45"/>
      <c r="BA404" s="45"/>
      <c r="BB404" s="45"/>
      <c r="BC404" s="45"/>
      <c r="BD404" s="45"/>
      <c r="BE404" s="45"/>
      <c r="BF404" s="45"/>
      <c r="BG404" s="45"/>
      <c r="BH404" s="45"/>
      <c r="BI404" s="45"/>
      <c r="BJ404" s="45"/>
      <c r="BK404" s="45"/>
      <c r="BL404" s="45"/>
      <c r="BM404" s="45"/>
      <c r="BN404" s="45"/>
      <c r="BO404" s="45"/>
      <c r="BP404" s="45"/>
      <c r="BQ404" s="45"/>
      <c r="BR404" s="45"/>
      <c r="BS404" s="45"/>
      <c r="BT404" s="45"/>
      <c r="BU404" s="45"/>
      <c r="BV404" s="45"/>
      <c r="BW404" s="45"/>
      <c r="BX404" s="45"/>
      <c r="BY404" s="45"/>
      <c r="BZ404" s="45"/>
      <c r="CA404" s="45"/>
      <c r="CB404" s="45"/>
      <c r="CC404" s="45"/>
      <c r="CD404" s="45"/>
      <c r="CE404" s="45"/>
      <c r="CF404" s="45"/>
      <c r="CG404" s="45"/>
      <c r="CH404" s="45"/>
      <c r="CI404" s="45"/>
      <c r="CJ404" s="45"/>
      <c r="CK404" s="45"/>
      <c r="CL404" s="45"/>
      <c r="CM404" s="45"/>
      <c r="CN404" s="45"/>
      <c r="CO404" s="45"/>
      <c r="CP404" s="45"/>
      <c r="CQ404" s="45"/>
    </row>
    <row r="405" spans="1:95" hidden="1" x14ac:dyDescent="0.25">
      <c r="A405" s="5" t="str">
        <f>B405&amp;D405</f>
        <v>LBYSOLARPV</v>
      </c>
      <c r="B405" t="s">
        <v>238</v>
      </c>
      <c r="C405" t="str">
        <f>VLOOKUP($B405,'Lookup codes'!$A:$C,2,FALSE)</f>
        <v>Libya</v>
      </c>
      <c r="D405" t="s">
        <v>612</v>
      </c>
      <c r="E405" t="str">
        <f>VLOOKUP(D405,'Lookup codes'!R:S,2,FALSE)</f>
        <v>Solar Photovoltaics</v>
      </c>
      <c r="F405" t="s">
        <v>794</v>
      </c>
      <c r="G405" t="s">
        <v>528</v>
      </c>
      <c r="H405" s="45">
        <f>SUMIFS('IEA production stats by year'!Q:Q,'IEA production stats by year'!$E:$E,$D405,'IEA production stats by year'!$B:$B,$B405)</f>
        <v>0</v>
      </c>
      <c r="I405" s="45">
        <f>SUMIFS('IEA production stats by year'!R:R,'IEA production stats by year'!$E:$E,$D405,'IEA production stats by year'!$B:$B,$B405)</f>
        <v>0</v>
      </c>
      <c r="J405" s="45">
        <f>SUMIFS('IEA production stats by year'!S:S,'IEA production stats by year'!$E:$E,$D405,'IEA production stats by year'!$B:$B,$B405)</f>
        <v>0</v>
      </c>
      <c r="K405" s="45">
        <f>SUMIFS('IEA production stats by year'!T:T,'IEA production stats by year'!$E:$E,$D405,'IEA production stats by year'!$B:$B,$B405)</f>
        <v>0</v>
      </c>
      <c r="L405" s="45">
        <f>SUMIFS('IEA production stats by year'!U:U,'IEA production stats by year'!$E:$E,$D405,'IEA production stats by year'!$B:$B,$B405)</f>
        <v>3.6006</v>
      </c>
      <c r="M405" s="45">
        <f>SUMIFS('IEA production stats by year'!V:V,'IEA production stats by year'!$E:$E,$D405,'IEA production stats by year'!$B:$B,$B405)</f>
        <v>7.2012999999999998</v>
      </c>
      <c r="N405" s="45">
        <f>SUMIFS('IEA production stats by year'!W:W,'IEA production stats by year'!$E:$E,$D405,'IEA production stats by year'!$B:$B,$B405)</f>
        <v>10.8019</v>
      </c>
      <c r="O405" s="45">
        <f>SUMIFS('IEA production stats by year'!X:X,'IEA production stats by year'!$E:$E,$D405,'IEA production stats by year'!$B:$B,$B405)</f>
        <v>10.8019</v>
      </c>
      <c r="P405" s="45">
        <f>SUMIFS('IEA production stats by year'!Y:Y,'IEA production stats by year'!$E:$E,$D405,'IEA production stats by year'!$B:$B,$B405)</f>
        <v>14.398400000000001</v>
      </c>
      <c r="Q405" s="45">
        <f>SUMIFS('IEA production stats by year'!Z:Z,'IEA production stats by year'!$E:$E,$D405,'IEA production stats by year'!$B:$B,$B405)</f>
        <v>17.999099999999999</v>
      </c>
      <c r="R405" s="45">
        <f>SUMIFS('IEA production stats by year'!AA:AA,'IEA production stats by year'!$E:$E,$D405,'IEA production stats by year'!$B:$B,$B405)</f>
        <v>21.599699999999999</v>
      </c>
      <c r="S405" s="45">
        <f>SUMIFS('IEA production stats by year'!AB:AB,'IEA production stats by year'!$E:$E,$D405,'IEA production stats by year'!$B:$B,$B405)</f>
        <v>25.200299999999999</v>
      </c>
      <c r="T405" s="45">
        <f>SUMIFS('IEA production stats by year'!AC:AC,'IEA production stats by year'!$E:$E,$D405,'IEA production stats by year'!$B:$B,$B405)</f>
        <v>28.800999999999998</v>
      </c>
      <c r="U405" s="45">
        <f>SUMIFS('IEA production stats by year'!AD:AD,'IEA production stats by year'!$E:$E,$D405,'IEA production stats by year'!$B:$B,$B405)</f>
        <v>28.800999999999998</v>
      </c>
      <c r="V405" s="45">
        <f>SUMIFS('IEA production stats by year'!AE:AE,'IEA production stats by year'!$E:$E,$D405,'IEA production stats by year'!$B:$B,$B405)</f>
        <v>28.800999999999998</v>
      </c>
      <c r="W405" s="45">
        <f>SUMIFS('IEA production stats by year'!AF:AF,'IEA production stats by year'!$E:$E,$D405,'IEA production stats by year'!$B:$B,$B405)</f>
        <v>28.800999999999998</v>
      </c>
      <c r="X405" s="45">
        <f>SUMIFS('IEA production stats by year'!AG:AG,'IEA production stats by year'!$E:$E,$D405,'IEA production stats by year'!$B:$B,$B405)</f>
        <v>28.800999999999998</v>
      </c>
      <c r="Y405" s="45">
        <f>SUMIFS('IEA production stats by year'!AH:AH,'IEA production stats by year'!$E:$E,$D405,'IEA production stats by year'!$B:$B,$B405)</f>
        <v>28.0474</v>
      </c>
      <c r="Z405" s="45">
        <f>SUMIFS('IEA production stats by year'!AI:AI,'IEA production stats by year'!$E:$E,$D405,'IEA production stats by year'!$B:$B,$B405)</f>
        <v>28.0474</v>
      </c>
      <c r="AA405" s="45">
        <f>SUMIFS('IEA production stats by year'!AJ:AJ,'IEA production stats by year'!$E:$E,$D405,'IEA production stats by year'!$B:$B,$B405)</f>
        <v>28.0474</v>
      </c>
      <c r="AB405" s="45">
        <f>SUMIFS('IEA production stats by year'!AK:AK,'IEA production stats by year'!$E:$E,$D405,'IEA production stats by year'!$B:$B,$B405)</f>
        <v>28.0474</v>
      </c>
      <c r="AC405" s="45">
        <f>SUMIFS('IEA production stats by year'!AL:AL,'IEA production stats by year'!$E:$E,$D405,'IEA production stats by year'!$B:$B,$B405)</f>
        <v>0</v>
      </c>
      <c r="AD405" s="45"/>
      <c r="AE405" s="45"/>
      <c r="AF405" s="45"/>
      <c r="AG405" s="45"/>
      <c r="AH405" s="45"/>
      <c r="AI405" s="45"/>
      <c r="AJ405" s="45"/>
      <c r="AK405" s="45"/>
      <c r="AL405" s="45"/>
      <c r="AM405" s="45"/>
      <c r="AN405" s="45"/>
      <c r="AO405" s="45"/>
      <c r="AP405" s="45"/>
      <c r="AQ405" s="45"/>
      <c r="AR405" s="45"/>
      <c r="AS405" s="45"/>
      <c r="AT405" s="45"/>
      <c r="AU405" s="45"/>
      <c r="AV405" s="45"/>
      <c r="AW405" s="45"/>
      <c r="AX405" s="45"/>
      <c r="AY405" s="45"/>
      <c r="AZ405" s="45"/>
      <c r="BA405" s="45"/>
      <c r="BB405" s="45"/>
      <c r="BC405" s="45"/>
      <c r="BD405" s="45"/>
      <c r="BE405" s="45"/>
      <c r="BF405" s="45"/>
      <c r="BG405" s="45"/>
      <c r="BH405" s="45"/>
      <c r="BI405" s="45"/>
      <c r="BJ405" s="45"/>
      <c r="BK405" s="45"/>
      <c r="BL405" s="45"/>
      <c r="BM405" s="45"/>
      <c r="BN405" s="45"/>
      <c r="BO405" s="45"/>
      <c r="BP405" s="45"/>
      <c r="BQ405" s="45"/>
      <c r="BR405" s="45"/>
      <c r="BS405" s="45"/>
      <c r="BT405" s="45"/>
      <c r="BU405" s="45"/>
      <c r="BV405" s="45"/>
      <c r="BW405" s="45"/>
      <c r="BX405" s="45"/>
      <c r="BY405" s="45"/>
      <c r="BZ405" s="45"/>
      <c r="CA405" s="45"/>
      <c r="CB405" s="45"/>
      <c r="CC405" s="45"/>
      <c r="CD405" s="45"/>
      <c r="CE405" s="45"/>
      <c r="CF405" s="45"/>
      <c r="CG405" s="45"/>
      <c r="CH405" s="45"/>
      <c r="CI405" s="45"/>
      <c r="CJ405" s="45"/>
      <c r="CK405" s="45"/>
      <c r="CL405" s="45"/>
      <c r="CM405" s="45"/>
      <c r="CN405" s="45"/>
      <c r="CO405" s="45"/>
      <c r="CP405" s="45"/>
      <c r="CQ405" s="45"/>
    </row>
    <row r="406" spans="1:95" hidden="1" x14ac:dyDescent="0.25">
      <c r="A406" s="5" t="str">
        <f>B406&amp;D406</f>
        <v>LBYSOLARTH</v>
      </c>
      <c r="B406" t="s">
        <v>238</v>
      </c>
      <c r="C406" t="str">
        <f>VLOOKUP($B406,'Lookup codes'!$A:$C,2,FALSE)</f>
        <v>Libya</v>
      </c>
      <c r="D406" t="s">
        <v>614</v>
      </c>
      <c r="E406" t="str">
        <f>VLOOKUP(D406,'Lookup codes'!R:S,2,FALSE)</f>
        <v>Solar Thermal</v>
      </c>
      <c r="F406" t="s">
        <v>794</v>
      </c>
      <c r="G406" t="s">
        <v>528</v>
      </c>
      <c r="H406" s="45">
        <f>SUMIFS('IEA production stats by year'!Q:Q,'IEA production stats by year'!$E:$E,$D406,'IEA production stats by year'!$B:$B,$B406)</f>
        <v>0</v>
      </c>
      <c r="I406" s="45">
        <f>SUMIFS('IEA production stats by year'!R:R,'IEA production stats by year'!$E:$E,$D406,'IEA production stats by year'!$B:$B,$B406)</f>
        <v>0</v>
      </c>
      <c r="J406" s="45">
        <f>SUMIFS('IEA production stats by year'!S:S,'IEA production stats by year'!$E:$E,$D406,'IEA production stats by year'!$B:$B,$B406)</f>
        <v>0</v>
      </c>
      <c r="K406" s="45">
        <f>SUMIFS('IEA production stats by year'!T:T,'IEA production stats by year'!$E:$E,$D406,'IEA production stats by year'!$B:$B,$B406)</f>
        <v>0</v>
      </c>
      <c r="L406" s="45">
        <f>SUMIFS('IEA production stats by year'!U:U,'IEA production stats by year'!$E:$E,$D406,'IEA production stats by year'!$B:$B,$B406)</f>
        <v>0</v>
      </c>
      <c r="M406" s="45">
        <f>SUMIFS('IEA production stats by year'!V:V,'IEA production stats by year'!$E:$E,$D406,'IEA production stats by year'!$B:$B,$B406)</f>
        <v>0</v>
      </c>
      <c r="N406" s="45">
        <f>SUMIFS('IEA production stats by year'!W:W,'IEA production stats by year'!$E:$E,$D406,'IEA production stats by year'!$B:$B,$B406)</f>
        <v>0</v>
      </c>
      <c r="O406" s="45">
        <f>SUMIFS('IEA production stats by year'!X:X,'IEA production stats by year'!$E:$E,$D406,'IEA production stats by year'!$B:$B,$B406)</f>
        <v>0</v>
      </c>
      <c r="P406" s="45">
        <f>SUMIFS('IEA production stats by year'!Y:Y,'IEA production stats by year'!$E:$E,$D406,'IEA production stats by year'!$B:$B,$B406)</f>
        <v>0</v>
      </c>
      <c r="Q406" s="45">
        <f>SUMIFS('IEA production stats by year'!Z:Z,'IEA production stats by year'!$E:$E,$D406,'IEA production stats by year'!$B:$B,$B406)</f>
        <v>0</v>
      </c>
      <c r="R406" s="45">
        <f>SUMIFS('IEA production stats by year'!AA:AA,'IEA production stats by year'!$E:$E,$D406,'IEA production stats by year'!$B:$B,$B406)</f>
        <v>0</v>
      </c>
      <c r="S406" s="45">
        <f>SUMIFS('IEA production stats by year'!AB:AB,'IEA production stats by year'!$E:$E,$D406,'IEA production stats by year'!$B:$B,$B406)</f>
        <v>0</v>
      </c>
      <c r="T406" s="45">
        <f>SUMIFS('IEA production stats by year'!AC:AC,'IEA production stats by year'!$E:$E,$D406,'IEA production stats by year'!$B:$B,$B406)</f>
        <v>0</v>
      </c>
      <c r="U406" s="45">
        <f>SUMIFS('IEA production stats by year'!AD:AD,'IEA production stats by year'!$E:$E,$D406,'IEA production stats by year'!$B:$B,$B406)</f>
        <v>0</v>
      </c>
      <c r="V406" s="45">
        <f>SUMIFS('IEA production stats by year'!AE:AE,'IEA production stats by year'!$E:$E,$D406,'IEA production stats by year'!$B:$B,$B406)</f>
        <v>0</v>
      </c>
      <c r="W406" s="45">
        <f>SUMIFS('IEA production stats by year'!AF:AF,'IEA production stats by year'!$E:$E,$D406,'IEA production stats by year'!$B:$B,$B406)</f>
        <v>0</v>
      </c>
      <c r="X406" s="45">
        <f>SUMIFS('IEA production stats by year'!AG:AG,'IEA production stats by year'!$E:$E,$D406,'IEA production stats by year'!$B:$B,$B406)</f>
        <v>0</v>
      </c>
      <c r="Y406" s="45">
        <f>SUMIFS('IEA production stats by year'!AH:AH,'IEA production stats by year'!$E:$E,$D406,'IEA production stats by year'!$B:$B,$B406)</f>
        <v>0</v>
      </c>
      <c r="Z406" s="45">
        <f>SUMIFS('IEA production stats by year'!AI:AI,'IEA production stats by year'!$E:$E,$D406,'IEA production stats by year'!$B:$B,$B406)</f>
        <v>0</v>
      </c>
      <c r="AA406" s="45">
        <f>SUMIFS('IEA production stats by year'!AJ:AJ,'IEA production stats by year'!$E:$E,$D406,'IEA production stats by year'!$B:$B,$B406)</f>
        <v>0</v>
      </c>
      <c r="AB406" s="45">
        <f>SUMIFS('IEA production stats by year'!AK:AK,'IEA production stats by year'!$E:$E,$D406,'IEA production stats by year'!$B:$B,$B406)</f>
        <v>0</v>
      </c>
      <c r="AC406" s="45">
        <f>SUMIFS('IEA production stats by year'!AL:AL,'IEA production stats by year'!$E:$E,$D406,'IEA production stats by year'!$B:$B,$B406)</f>
        <v>0</v>
      </c>
      <c r="AD406" s="45"/>
      <c r="AE406" s="45"/>
      <c r="AF406" s="45"/>
      <c r="AG406" s="45"/>
      <c r="AH406" s="45"/>
      <c r="AI406" s="45"/>
      <c r="AJ406" s="45"/>
      <c r="AK406" s="45"/>
      <c r="AL406" s="45"/>
      <c r="AM406" s="45"/>
      <c r="AN406" s="45"/>
      <c r="AO406" s="45"/>
      <c r="AP406" s="45"/>
      <c r="AQ406" s="45"/>
      <c r="AR406" s="45"/>
      <c r="AS406" s="45"/>
      <c r="AT406" s="45"/>
      <c r="AU406" s="45"/>
      <c r="AV406" s="45"/>
      <c r="AW406" s="45"/>
      <c r="AX406" s="45"/>
      <c r="AY406" s="45"/>
      <c r="AZ406" s="45"/>
      <c r="BA406" s="45"/>
      <c r="BB406" s="45"/>
      <c r="BC406" s="45"/>
      <c r="BD406" s="45"/>
      <c r="BE406" s="45"/>
      <c r="BF406" s="45"/>
      <c r="BG406" s="45"/>
      <c r="BH406" s="45"/>
      <c r="BI406" s="45"/>
      <c r="BJ406" s="45"/>
      <c r="BK406" s="45"/>
      <c r="BL406" s="45"/>
      <c r="BM406" s="45"/>
      <c r="BN406" s="45"/>
      <c r="BO406" s="45"/>
      <c r="BP406" s="45"/>
      <c r="BQ406" s="45"/>
      <c r="BR406" s="45"/>
      <c r="BS406" s="45"/>
      <c r="BT406" s="45"/>
      <c r="BU406" s="45"/>
      <c r="BV406" s="45"/>
      <c r="BW406" s="45"/>
      <c r="BX406" s="45"/>
      <c r="BY406" s="45"/>
      <c r="BZ406" s="45"/>
      <c r="CA406" s="45"/>
      <c r="CB406" s="45"/>
      <c r="CC406" s="45"/>
      <c r="CD406" s="45"/>
      <c r="CE406" s="45"/>
      <c r="CF406" s="45"/>
      <c r="CG406" s="45"/>
      <c r="CH406" s="45"/>
      <c r="CI406" s="45"/>
      <c r="CJ406" s="45"/>
      <c r="CK406" s="45"/>
      <c r="CL406" s="45"/>
      <c r="CM406" s="45"/>
      <c r="CN406" s="45"/>
      <c r="CO406" s="45"/>
      <c r="CP406" s="45"/>
      <c r="CQ406" s="45"/>
    </row>
    <row r="407" spans="1:95" hidden="1" x14ac:dyDescent="0.25">
      <c r="A407" s="5" t="str">
        <f>B407&amp;D407</f>
        <v>LBYTIDE</v>
      </c>
      <c r="B407" t="s">
        <v>238</v>
      </c>
      <c r="C407" t="str">
        <f>VLOOKUP($B407,'Lookup codes'!$A:$C,2,FALSE)</f>
        <v>Libya</v>
      </c>
      <c r="D407" t="s">
        <v>616</v>
      </c>
      <c r="E407" t="str">
        <f>VLOOKUP(D407,'Lookup codes'!R:S,2,FALSE)</f>
        <v>Tide, Wave and Ocean</v>
      </c>
      <c r="F407" t="s">
        <v>794</v>
      </c>
      <c r="G407" t="s">
        <v>528</v>
      </c>
      <c r="H407" s="45">
        <f>SUMIFS('IEA production stats by year'!Q:Q,'IEA production stats by year'!$E:$E,$D407,'IEA production stats by year'!$B:$B,$B407)</f>
        <v>0</v>
      </c>
      <c r="I407" s="45">
        <f>SUMIFS('IEA production stats by year'!R:R,'IEA production stats by year'!$E:$E,$D407,'IEA production stats by year'!$B:$B,$B407)</f>
        <v>0</v>
      </c>
      <c r="J407" s="45">
        <f>SUMIFS('IEA production stats by year'!S:S,'IEA production stats by year'!$E:$E,$D407,'IEA production stats by year'!$B:$B,$B407)</f>
        <v>0</v>
      </c>
      <c r="K407" s="45">
        <f>SUMIFS('IEA production stats by year'!T:T,'IEA production stats by year'!$E:$E,$D407,'IEA production stats by year'!$B:$B,$B407)</f>
        <v>0</v>
      </c>
      <c r="L407" s="45">
        <f>SUMIFS('IEA production stats by year'!U:U,'IEA production stats by year'!$E:$E,$D407,'IEA production stats by year'!$B:$B,$B407)</f>
        <v>0</v>
      </c>
      <c r="M407" s="45">
        <f>SUMIFS('IEA production stats by year'!V:V,'IEA production stats by year'!$E:$E,$D407,'IEA production stats by year'!$B:$B,$B407)</f>
        <v>0</v>
      </c>
      <c r="N407" s="45">
        <f>SUMIFS('IEA production stats by year'!W:W,'IEA production stats by year'!$E:$E,$D407,'IEA production stats by year'!$B:$B,$B407)</f>
        <v>0</v>
      </c>
      <c r="O407" s="45">
        <f>SUMIFS('IEA production stats by year'!X:X,'IEA production stats by year'!$E:$E,$D407,'IEA production stats by year'!$B:$B,$B407)</f>
        <v>0</v>
      </c>
      <c r="P407" s="45">
        <f>SUMIFS('IEA production stats by year'!Y:Y,'IEA production stats by year'!$E:$E,$D407,'IEA production stats by year'!$B:$B,$B407)</f>
        <v>0</v>
      </c>
      <c r="Q407" s="45">
        <f>SUMIFS('IEA production stats by year'!Z:Z,'IEA production stats by year'!$E:$E,$D407,'IEA production stats by year'!$B:$B,$B407)</f>
        <v>0</v>
      </c>
      <c r="R407" s="45">
        <f>SUMIFS('IEA production stats by year'!AA:AA,'IEA production stats by year'!$E:$E,$D407,'IEA production stats by year'!$B:$B,$B407)</f>
        <v>0</v>
      </c>
      <c r="S407" s="45">
        <f>SUMIFS('IEA production stats by year'!AB:AB,'IEA production stats by year'!$E:$E,$D407,'IEA production stats by year'!$B:$B,$B407)</f>
        <v>0</v>
      </c>
      <c r="T407" s="45">
        <f>SUMIFS('IEA production stats by year'!AC:AC,'IEA production stats by year'!$E:$E,$D407,'IEA production stats by year'!$B:$B,$B407)</f>
        <v>0</v>
      </c>
      <c r="U407" s="45">
        <f>SUMIFS('IEA production stats by year'!AD:AD,'IEA production stats by year'!$E:$E,$D407,'IEA production stats by year'!$B:$B,$B407)</f>
        <v>0</v>
      </c>
      <c r="V407" s="45">
        <f>SUMIFS('IEA production stats by year'!AE:AE,'IEA production stats by year'!$E:$E,$D407,'IEA production stats by year'!$B:$B,$B407)</f>
        <v>0</v>
      </c>
      <c r="W407" s="45">
        <f>SUMIFS('IEA production stats by year'!AF:AF,'IEA production stats by year'!$E:$E,$D407,'IEA production stats by year'!$B:$B,$B407)</f>
        <v>0</v>
      </c>
      <c r="X407" s="45">
        <f>SUMIFS('IEA production stats by year'!AG:AG,'IEA production stats by year'!$E:$E,$D407,'IEA production stats by year'!$B:$B,$B407)</f>
        <v>0</v>
      </c>
      <c r="Y407" s="45">
        <f>SUMIFS('IEA production stats by year'!AH:AH,'IEA production stats by year'!$E:$E,$D407,'IEA production stats by year'!$B:$B,$B407)</f>
        <v>0</v>
      </c>
      <c r="Z407" s="45">
        <f>SUMIFS('IEA production stats by year'!AI:AI,'IEA production stats by year'!$E:$E,$D407,'IEA production stats by year'!$B:$B,$B407)</f>
        <v>0</v>
      </c>
      <c r="AA407" s="45">
        <f>SUMIFS('IEA production stats by year'!AJ:AJ,'IEA production stats by year'!$E:$E,$D407,'IEA production stats by year'!$B:$B,$B407)</f>
        <v>0</v>
      </c>
      <c r="AB407" s="45">
        <f>SUMIFS('IEA production stats by year'!AK:AK,'IEA production stats by year'!$E:$E,$D407,'IEA production stats by year'!$B:$B,$B407)</f>
        <v>0</v>
      </c>
      <c r="AC407" s="45">
        <f>SUMIFS('IEA production stats by year'!AL:AL,'IEA production stats by year'!$E:$E,$D407,'IEA production stats by year'!$B:$B,$B407)</f>
        <v>0</v>
      </c>
      <c r="AD407" s="45"/>
      <c r="AE407" s="45"/>
      <c r="AF407" s="45"/>
      <c r="AG407" s="45"/>
      <c r="AH407" s="45"/>
      <c r="AI407" s="45"/>
      <c r="AJ407" s="45"/>
      <c r="AK407" s="45"/>
      <c r="AL407" s="45"/>
      <c r="AM407" s="45"/>
      <c r="AN407" s="45"/>
      <c r="AO407" s="45"/>
      <c r="AP407" s="45"/>
      <c r="AQ407" s="45"/>
      <c r="AR407" s="45"/>
      <c r="AS407" s="45"/>
      <c r="AT407" s="45"/>
      <c r="AU407" s="45"/>
      <c r="AV407" s="45"/>
      <c r="AW407" s="45"/>
      <c r="AX407" s="45"/>
      <c r="AY407" s="45"/>
      <c r="AZ407" s="45"/>
      <c r="BA407" s="45"/>
      <c r="BB407" s="45"/>
      <c r="BC407" s="45"/>
      <c r="BD407" s="45"/>
      <c r="BE407" s="45"/>
      <c r="BF407" s="45"/>
      <c r="BG407" s="45"/>
      <c r="BH407" s="45"/>
      <c r="BI407" s="45"/>
      <c r="BJ407" s="45"/>
      <c r="BK407" s="45"/>
      <c r="BL407" s="45"/>
      <c r="BM407" s="45"/>
      <c r="BN407" s="45"/>
      <c r="BO407" s="45"/>
      <c r="BP407" s="45"/>
      <c r="BQ407" s="45"/>
      <c r="BR407" s="45"/>
      <c r="BS407" s="45"/>
      <c r="BT407" s="45"/>
      <c r="BU407" s="45"/>
      <c r="BV407" s="45"/>
      <c r="BW407" s="45"/>
      <c r="BX407" s="45"/>
      <c r="BY407" s="45"/>
      <c r="BZ407" s="45"/>
      <c r="CA407" s="45"/>
      <c r="CB407" s="45"/>
      <c r="CC407" s="45"/>
      <c r="CD407" s="45"/>
      <c r="CE407" s="45"/>
      <c r="CF407" s="45"/>
      <c r="CG407" s="45"/>
      <c r="CH407" s="45"/>
      <c r="CI407" s="45"/>
      <c r="CJ407" s="45"/>
      <c r="CK407" s="45"/>
      <c r="CL407" s="45"/>
      <c r="CM407" s="45"/>
      <c r="CN407" s="45"/>
      <c r="CO407" s="45"/>
      <c r="CP407" s="45"/>
      <c r="CQ407" s="45"/>
    </row>
    <row r="408" spans="1:95" hidden="1" x14ac:dyDescent="0.25">
      <c r="A408" s="5" t="str">
        <f>B408&amp;D408</f>
        <v>LBYWIND</v>
      </c>
      <c r="B408" t="s">
        <v>238</v>
      </c>
      <c r="C408" t="str">
        <f>VLOOKUP($B408,'Lookup codes'!$A:$C,2,FALSE)</f>
        <v>Libya</v>
      </c>
      <c r="D408" t="s">
        <v>618</v>
      </c>
      <c r="E408" t="str">
        <f>VLOOKUP(D408,'Lookup codes'!R:S,2,FALSE)</f>
        <v>Wind</v>
      </c>
      <c r="F408" t="s">
        <v>794</v>
      </c>
      <c r="G408" t="s">
        <v>528</v>
      </c>
      <c r="H408" s="45">
        <f>SUMIFS('IEA production stats by year'!Q:Q,'IEA production stats by year'!$E:$E,$D408,'IEA production stats by year'!$B:$B,$B408)</f>
        <v>0</v>
      </c>
      <c r="I408" s="45">
        <f>SUMIFS('IEA production stats by year'!R:R,'IEA production stats by year'!$E:$E,$D408,'IEA production stats by year'!$B:$B,$B408)</f>
        <v>0</v>
      </c>
      <c r="J408" s="45">
        <f>SUMIFS('IEA production stats by year'!S:S,'IEA production stats by year'!$E:$E,$D408,'IEA production stats by year'!$B:$B,$B408)</f>
        <v>0</v>
      </c>
      <c r="K408" s="45">
        <f>SUMIFS('IEA production stats by year'!T:T,'IEA production stats by year'!$E:$E,$D408,'IEA production stats by year'!$B:$B,$B408)</f>
        <v>0</v>
      </c>
      <c r="L408" s="45">
        <f>SUMIFS('IEA production stats by year'!U:U,'IEA production stats by year'!$E:$E,$D408,'IEA production stats by year'!$B:$B,$B408)</f>
        <v>0</v>
      </c>
      <c r="M408" s="45">
        <f>SUMIFS('IEA production stats by year'!V:V,'IEA production stats by year'!$E:$E,$D408,'IEA production stats by year'!$B:$B,$B408)</f>
        <v>0</v>
      </c>
      <c r="N408" s="45">
        <f>SUMIFS('IEA production stats by year'!W:W,'IEA production stats by year'!$E:$E,$D408,'IEA production stats by year'!$B:$B,$B408)</f>
        <v>0</v>
      </c>
      <c r="O408" s="45">
        <f>SUMIFS('IEA production stats by year'!X:X,'IEA production stats by year'!$E:$E,$D408,'IEA production stats by year'!$B:$B,$B408)</f>
        <v>0</v>
      </c>
      <c r="P408" s="45">
        <f>SUMIFS('IEA production stats by year'!Y:Y,'IEA production stats by year'!$E:$E,$D408,'IEA production stats by year'!$B:$B,$B408)</f>
        <v>0</v>
      </c>
      <c r="Q408" s="45">
        <f>SUMIFS('IEA production stats by year'!Z:Z,'IEA production stats by year'!$E:$E,$D408,'IEA production stats by year'!$B:$B,$B408)</f>
        <v>0</v>
      </c>
      <c r="R408" s="45">
        <f>SUMIFS('IEA production stats by year'!AA:AA,'IEA production stats by year'!$E:$E,$D408,'IEA production stats by year'!$B:$B,$B408)</f>
        <v>0</v>
      </c>
      <c r="S408" s="45">
        <f>SUMIFS('IEA production stats by year'!AB:AB,'IEA production stats by year'!$E:$E,$D408,'IEA production stats by year'!$B:$B,$B408)</f>
        <v>0</v>
      </c>
      <c r="T408" s="45">
        <f>SUMIFS('IEA production stats by year'!AC:AC,'IEA production stats by year'!$E:$E,$D408,'IEA production stats by year'!$B:$B,$B408)</f>
        <v>0</v>
      </c>
      <c r="U408" s="45">
        <f>SUMIFS('IEA production stats by year'!AD:AD,'IEA production stats by year'!$E:$E,$D408,'IEA production stats by year'!$B:$B,$B408)</f>
        <v>0</v>
      </c>
      <c r="V408" s="45">
        <f>SUMIFS('IEA production stats by year'!AE:AE,'IEA production stats by year'!$E:$E,$D408,'IEA production stats by year'!$B:$B,$B408)</f>
        <v>0</v>
      </c>
      <c r="W408" s="45">
        <f>SUMIFS('IEA production stats by year'!AF:AF,'IEA production stats by year'!$E:$E,$D408,'IEA production stats by year'!$B:$B,$B408)</f>
        <v>0</v>
      </c>
      <c r="X408" s="45">
        <f>SUMIFS('IEA production stats by year'!AG:AG,'IEA production stats by year'!$E:$E,$D408,'IEA production stats by year'!$B:$B,$B408)</f>
        <v>0</v>
      </c>
      <c r="Y408" s="45">
        <f>SUMIFS('IEA production stats by year'!AH:AH,'IEA production stats by year'!$E:$E,$D408,'IEA production stats by year'!$B:$B,$B408)</f>
        <v>0</v>
      </c>
      <c r="Z408" s="45">
        <f>SUMIFS('IEA production stats by year'!AI:AI,'IEA production stats by year'!$E:$E,$D408,'IEA production stats by year'!$B:$B,$B408)</f>
        <v>0</v>
      </c>
      <c r="AA408" s="45">
        <f>SUMIFS('IEA production stats by year'!AJ:AJ,'IEA production stats by year'!$E:$E,$D408,'IEA production stats by year'!$B:$B,$B408)</f>
        <v>0</v>
      </c>
      <c r="AB408" s="45">
        <f>SUMIFS('IEA production stats by year'!AK:AK,'IEA production stats by year'!$E:$E,$D408,'IEA production stats by year'!$B:$B,$B408)</f>
        <v>0</v>
      </c>
      <c r="AC408" s="45">
        <f>SUMIFS('IEA production stats by year'!AL:AL,'IEA production stats by year'!$E:$E,$D408,'IEA production stats by year'!$B:$B,$B408)</f>
        <v>0</v>
      </c>
      <c r="AD408" s="45"/>
      <c r="AE408" s="45"/>
      <c r="AF408" s="45"/>
      <c r="AG408" s="45"/>
      <c r="AH408" s="45"/>
      <c r="AI408" s="45"/>
      <c r="AJ408" s="45"/>
      <c r="AK408" s="45"/>
      <c r="AL408" s="45"/>
      <c r="AM408" s="45"/>
      <c r="AN408" s="45"/>
      <c r="AO408" s="45"/>
      <c r="AP408" s="45"/>
      <c r="AQ408" s="45"/>
      <c r="AR408" s="45"/>
      <c r="AS408" s="45"/>
      <c r="AT408" s="45"/>
      <c r="AU408" s="45"/>
      <c r="AV408" s="45"/>
      <c r="AW408" s="45"/>
      <c r="AX408" s="45"/>
      <c r="AY408" s="45"/>
      <c r="AZ408" s="45"/>
      <c r="BA408" s="45"/>
      <c r="BB408" s="45"/>
      <c r="BC408" s="45"/>
      <c r="BD408" s="45"/>
      <c r="BE408" s="45"/>
      <c r="BF408" s="45"/>
      <c r="BG408" s="45"/>
      <c r="BH408" s="45"/>
      <c r="BI408" s="45"/>
      <c r="BJ408" s="45"/>
      <c r="BK408" s="45"/>
      <c r="BL408" s="45"/>
      <c r="BM408" s="45"/>
      <c r="BN408" s="45"/>
      <c r="BO408" s="45"/>
      <c r="BP408" s="45"/>
      <c r="BQ408" s="45"/>
      <c r="BR408" s="45"/>
      <c r="BS408" s="45"/>
      <c r="BT408" s="45"/>
      <c r="BU408" s="45"/>
      <c r="BV408" s="45"/>
      <c r="BW408" s="45"/>
      <c r="BX408" s="45"/>
      <c r="BY408" s="45"/>
      <c r="BZ408" s="45"/>
      <c r="CA408" s="45"/>
      <c r="CB408" s="45"/>
      <c r="CC408" s="45"/>
      <c r="CD408" s="45"/>
      <c r="CE408" s="45"/>
      <c r="CF408" s="45"/>
      <c r="CG408" s="45"/>
      <c r="CH408" s="45"/>
      <c r="CI408" s="45"/>
      <c r="CJ408" s="45"/>
      <c r="CK408" s="45"/>
      <c r="CL408" s="45"/>
      <c r="CM408" s="45"/>
      <c r="CN408" s="45"/>
      <c r="CO408" s="45"/>
      <c r="CP408" s="45"/>
      <c r="CQ408" s="45"/>
    </row>
    <row r="409" spans="1:95" hidden="1" x14ac:dyDescent="0.25">
      <c r="A409" s="5" t="str">
        <f>B409&amp;D409</f>
        <v>LBYMUNWASTER</v>
      </c>
      <c r="B409" t="s">
        <v>238</v>
      </c>
      <c r="C409" t="str">
        <f>VLOOKUP($B409,'Lookup codes'!$A:$C,2,FALSE)</f>
        <v>Libya</v>
      </c>
      <c r="D409" t="s">
        <v>622</v>
      </c>
      <c r="E409" t="str">
        <f>VLOOKUP(D409,'Lookup codes'!R:S,2,FALSE)</f>
        <v>Renewable Municipal Waste</v>
      </c>
      <c r="F409" t="s">
        <v>794</v>
      </c>
      <c r="G409" t="s">
        <v>528</v>
      </c>
      <c r="H409" s="45">
        <f>SUMIFS('IEA production stats by year'!Q:Q,'IEA production stats by year'!$E:$E,$D409,'IEA production stats by year'!$B:$B,$B409)</f>
        <v>0</v>
      </c>
      <c r="I409" s="45">
        <f>SUMIFS('IEA production stats by year'!R:R,'IEA production stats by year'!$E:$E,$D409,'IEA production stats by year'!$B:$B,$B409)</f>
        <v>0</v>
      </c>
      <c r="J409" s="45">
        <f>SUMIFS('IEA production stats by year'!S:S,'IEA production stats by year'!$E:$E,$D409,'IEA production stats by year'!$B:$B,$B409)</f>
        <v>0</v>
      </c>
      <c r="K409" s="45">
        <f>SUMIFS('IEA production stats by year'!T:T,'IEA production stats by year'!$E:$E,$D409,'IEA production stats by year'!$B:$B,$B409)</f>
        <v>0</v>
      </c>
      <c r="L409" s="45">
        <f>SUMIFS('IEA production stats by year'!U:U,'IEA production stats by year'!$E:$E,$D409,'IEA production stats by year'!$B:$B,$B409)</f>
        <v>0</v>
      </c>
      <c r="M409" s="45">
        <f>SUMIFS('IEA production stats by year'!V:V,'IEA production stats by year'!$E:$E,$D409,'IEA production stats by year'!$B:$B,$B409)</f>
        <v>0</v>
      </c>
      <c r="N409" s="45">
        <f>SUMIFS('IEA production stats by year'!W:W,'IEA production stats by year'!$E:$E,$D409,'IEA production stats by year'!$B:$B,$B409)</f>
        <v>0</v>
      </c>
      <c r="O409" s="45">
        <f>SUMIFS('IEA production stats by year'!X:X,'IEA production stats by year'!$E:$E,$D409,'IEA production stats by year'!$B:$B,$B409)</f>
        <v>0</v>
      </c>
      <c r="P409" s="45">
        <f>SUMIFS('IEA production stats by year'!Y:Y,'IEA production stats by year'!$E:$E,$D409,'IEA production stats by year'!$B:$B,$B409)</f>
        <v>0</v>
      </c>
      <c r="Q409" s="45">
        <f>SUMIFS('IEA production stats by year'!Z:Z,'IEA production stats by year'!$E:$E,$D409,'IEA production stats by year'!$B:$B,$B409)</f>
        <v>0</v>
      </c>
      <c r="R409" s="45">
        <f>SUMIFS('IEA production stats by year'!AA:AA,'IEA production stats by year'!$E:$E,$D409,'IEA production stats by year'!$B:$B,$B409)</f>
        <v>0</v>
      </c>
      <c r="S409" s="45">
        <f>SUMIFS('IEA production stats by year'!AB:AB,'IEA production stats by year'!$E:$E,$D409,'IEA production stats by year'!$B:$B,$B409)</f>
        <v>0</v>
      </c>
      <c r="T409" s="45">
        <f>SUMIFS('IEA production stats by year'!AC:AC,'IEA production stats by year'!$E:$E,$D409,'IEA production stats by year'!$B:$B,$B409)</f>
        <v>0</v>
      </c>
      <c r="U409" s="45">
        <f>SUMIFS('IEA production stats by year'!AD:AD,'IEA production stats by year'!$E:$E,$D409,'IEA production stats by year'!$B:$B,$B409)</f>
        <v>0</v>
      </c>
      <c r="V409" s="45">
        <f>SUMIFS('IEA production stats by year'!AE:AE,'IEA production stats by year'!$E:$E,$D409,'IEA production stats by year'!$B:$B,$B409)</f>
        <v>0</v>
      </c>
      <c r="W409" s="45">
        <f>SUMIFS('IEA production stats by year'!AF:AF,'IEA production stats by year'!$E:$E,$D409,'IEA production stats by year'!$B:$B,$B409)</f>
        <v>0</v>
      </c>
      <c r="X409" s="45">
        <f>SUMIFS('IEA production stats by year'!AG:AG,'IEA production stats by year'!$E:$E,$D409,'IEA production stats by year'!$B:$B,$B409)</f>
        <v>0</v>
      </c>
      <c r="Y409" s="45">
        <f>SUMIFS('IEA production stats by year'!AH:AH,'IEA production stats by year'!$E:$E,$D409,'IEA production stats by year'!$B:$B,$B409)</f>
        <v>0</v>
      </c>
      <c r="Z409" s="45">
        <f>SUMIFS('IEA production stats by year'!AI:AI,'IEA production stats by year'!$E:$E,$D409,'IEA production stats by year'!$B:$B,$B409)</f>
        <v>0</v>
      </c>
      <c r="AA409" s="45">
        <f>SUMIFS('IEA production stats by year'!AJ:AJ,'IEA production stats by year'!$E:$E,$D409,'IEA production stats by year'!$B:$B,$B409)</f>
        <v>0</v>
      </c>
      <c r="AB409" s="45">
        <f>SUMIFS('IEA production stats by year'!AK:AK,'IEA production stats by year'!$E:$E,$D409,'IEA production stats by year'!$B:$B,$B409)</f>
        <v>0</v>
      </c>
      <c r="AC409" s="45">
        <f>SUMIFS('IEA production stats by year'!AL:AL,'IEA production stats by year'!$E:$E,$D409,'IEA production stats by year'!$B:$B,$B409)</f>
        <v>0</v>
      </c>
      <c r="AD409" s="45"/>
      <c r="AE409" s="45"/>
      <c r="AF409" s="45"/>
      <c r="AG409" s="45"/>
      <c r="AH409" s="45"/>
      <c r="AI409" s="45"/>
      <c r="AJ409" s="45"/>
      <c r="AK409" s="45"/>
      <c r="AL409" s="45"/>
      <c r="AM409" s="45"/>
      <c r="AN409" s="45"/>
      <c r="AO409" s="45"/>
      <c r="AP409" s="45"/>
      <c r="AQ409" s="45"/>
      <c r="AR409" s="45"/>
      <c r="AS409" s="45"/>
      <c r="AT409" s="45"/>
      <c r="AU409" s="45"/>
      <c r="AV409" s="45"/>
      <c r="AW409" s="45"/>
      <c r="AX409" s="45"/>
      <c r="AY409" s="45"/>
      <c r="AZ409" s="45"/>
      <c r="BA409" s="45"/>
      <c r="BB409" s="45"/>
      <c r="BC409" s="45"/>
      <c r="BD409" s="45"/>
      <c r="BE409" s="45"/>
      <c r="BF409" s="45"/>
      <c r="BG409" s="45"/>
      <c r="BH409" s="45"/>
      <c r="BI409" s="45"/>
      <c r="BJ409" s="45"/>
      <c r="BK409" s="45"/>
      <c r="BL409" s="45"/>
      <c r="BM409" s="45"/>
      <c r="BN409" s="45"/>
      <c r="BO409" s="45"/>
      <c r="BP409" s="45"/>
      <c r="BQ409" s="45"/>
      <c r="BR409" s="45"/>
      <c r="BS409" s="45"/>
      <c r="BT409" s="45"/>
      <c r="BU409" s="45"/>
      <c r="BV409" s="45"/>
      <c r="BW409" s="45"/>
      <c r="BX409" s="45"/>
      <c r="BY409" s="45"/>
      <c r="BZ409" s="45"/>
      <c r="CA409" s="45"/>
      <c r="CB409" s="45"/>
      <c r="CC409" s="45"/>
      <c r="CD409" s="45"/>
      <c r="CE409" s="45"/>
      <c r="CF409" s="45"/>
      <c r="CG409" s="45"/>
      <c r="CH409" s="45"/>
      <c r="CI409" s="45"/>
      <c r="CJ409" s="45"/>
      <c r="CK409" s="45"/>
      <c r="CL409" s="45"/>
      <c r="CM409" s="45"/>
      <c r="CN409" s="45"/>
      <c r="CO409" s="45"/>
      <c r="CP409" s="45"/>
      <c r="CQ409" s="45"/>
    </row>
    <row r="410" spans="1:95" hidden="1" x14ac:dyDescent="0.25">
      <c r="A410" s="5" t="str">
        <f>B410&amp;D410</f>
        <v>LBYCHARCOAL</v>
      </c>
      <c r="B410" t="s">
        <v>238</v>
      </c>
      <c r="C410" t="str">
        <f>VLOOKUP($B410,'Lookup codes'!$A:$C,2,FALSE)</f>
        <v>Libya</v>
      </c>
      <c r="D410" t="s">
        <v>626</v>
      </c>
      <c r="E410" t="str">
        <f>VLOOKUP(D410,'Lookup codes'!R:S,2,FALSE)</f>
        <v>Charcoal</v>
      </c>
      <c r="F410" t="s">
        <v>794</v>
      </c>
      <c r="G410" t="s">
        <v>528</v>
      </c>
      <c r="H410" s="45">
        <f>SUMIFS('IEA production stats by year'!Q:Q,'IEA production stats by year'!$E:$E,$D410,'IEA production stats by year'!$B:$B,$B410)</f>
        <v>0</v>
      </c>
      <c r="I410" s="45">
        <f>SUMIFS('IEA production stats by year'!R:R,'IEA production stats by year'!$E:$E,$D410,'IEA production stats by year'!$B:$B,$B410)</f>
        <v>0</v>
      </c>
      <c r="J410" s="45">
        <f>SUMIFS('IEA production stats by year'!S:S,'IEA production stats by year'!$E:$E,$D410,'IEA production stats by year'!$B:$B,$B410)</f>
        <v>0</v>
      </c>
      <c r="K410" s="45">
        <f>SUMIFS('IEA production stats by year'!T:T,'IEA production stats by year'!$E:$E,$D410,'IEA production stats by year'!$B:$B,$B410)</f>
        <v>0</v>
      </c>
      <c r="L410" s="45">
        <f>SUMIFS('IEA production stats by year'!U:U,'IEA production stats by year'!$E:$E,$D410,'IEA production stats by year'!$B:$B,$B410)</f>
        <v>0</v>
      </c>
      <c r="M410" s="45">
        <f>SUMIFS('IEA production stats by year'!V:V,'IEA production stats by year'!$E:$E,$D410,'IEA production stats by year'!$B:$B,$B410)</f>
        <v>0</v>
      </c>
      <c r="N410" s="45">
        <f>SUMIFS('IEA production stats by year'!W:W,'IEA production stats by year'!$E:$E,$D410,'IEA production stats by year'!$B:$B,$B410)</f>
        <v>0</v>
      </c>
      <c r="O410" s="45">
        <f>SUMIFS('IEA production stats by year'!X:X,'IEA production stats by year'!$E:$E,$D410,'IEA production stats by year'!$B:$B,$B410)</f>
        <v>0</v>
      </c>
      <c r="P410" s="45">
        <f>SUMIFS('IEA production stats by year'!Y:Y,'IEA production stats by year'!$E:$E,$D410,'IEA production stats by year'!$B:$B,$B410)</f>
        <v>0</v>
      </c>
      <c r="Q410" s="45">
        <f>SUMIFS('IEA production stats by year'!Z:Z,'IEA production stats by year'!$E:$E,$D410,'IEA production stats by year'!$B:$B,$B410)</f>
        <v>0</v>
      </c>
      <c r="R410" s="45">
        <f>SUMIFS('IEA production stats by year'!AA:AA,'IEA production stats by year'!$E:$E,$D410,'IEA production stats by year'!$B:$B,$B410)</f>
        <v>0</v>
      </c>
      <c r="S410" s="45">
        <f>SUMIFS('IEA production stats by year'!AB:AB,'IEA production stats by year'!$E:$E,$D410,'IEA production stats by year'!$B:$B,$B410)</f>
        <v>0</v>
      </c>
      <c r="T410" s="45">
        <f>SUMIFS('IEA production stats by year'!AC:AC,'IEA production stats by year'!$E:$E,$D410,'IEA production stats by year'!$B:$B,$B410)</f>
        <v>0</v>
      </c>
      <c r="U410" s="45">
        <f>SUMIFS('IEA production stats by year'!AD:AD,'IEA production stats by year'!$E:$E,$D410,'IEA production stats by year'!$B:$B,$B410)</f>
        <v>0</v>
      </c>
      <c r="V410" s="45">
        <f>SUMIFS('IEA production stats by year'!AE:AE,'IEA production stats by year'!$E:$E,$D410,'IEA production stats by year'!$B:$B,$B410)</f>
        <v>0</v>
      </c>
      <c r="W410" s="45">
        <f>SUMIFS('IEA production stats by year'!AF:AF,'IEA production stats by year'!$E:$E,$D410,'IEA production stats by year'!$B:$B,$B410)</f>
        <v>0</v>
      </c>
      <c r="X410" s="45">
        <f>SUMIFS('IEA production stats by year'!AG:AG,'IEA production stats by year'!$E:$E,$D410,'IEA production stats by year'!$B:$B,$B410)</f>
        <v>0</v>
      </c>
      <c r="Y410" s="45">
        <f>SUMIFS('IEA production stats by year'!AH:AH,'IEA production stats by year'!$E:$E,$D410,'IEA production stats by year'!$B:$B,$B410)</f>
        <v>0</v>
      </c>
      <c r="Z410" s="45">
        <f>SUMIFS('IEA production stats by year'!AI:AI,'IEA production stats by year'!$E:$E,$D410,'IEA production stats by year'!$B:$B,$B410)</f>
        <v>0</v>
      </c>
      <c r="AA410" s="45">
        <f>SUMIFS('IEA production stats by year'!AJ:AJ,'IEA production stats by year'!$E:$E,$D410,'IEA production stats by year'!$B:$B,$B410)</f>
        <v>0</v>
      </c>
      <c r="AB410" s="45">
        <f>SUMIFS('IEA production stats by year'!AK:AK,'IEA production stats by year'!$E:$E,$D410,'IEA production stats by year'!$B:$B,$B410)</f>
        <v>0</v>
      </c>
      <c r="AC410" s="45">
        <f>SUMIFS('IEA production stats by year'!AL:AL,'IEA production stats by year'!$E:$E,$D410,'IEA production stats by year'!$B:$B,$B410)</f>
        <v>0</v>
      </c>
      <c r="AD410" s="45"/>
      <c r="AE410" s="45"/>
      <c r="AF410" s="45"/>
      <c r="AG410" s="45"/>
      <c r="AH410" s="45"/>
      <c r="AI410" s="45"/>
      <c r="AJ410" s="45"/>
      <c r="AK410" s="45"/>
      <c r="AL410" s="45"/>
      <c r="AM410" s="45"/>
      <c r="AN410" s="45"/>
      <c r="AO410" s="45"/>
      <c r="AP410" s="45"/>
      <c r="AQ410" s="45"/>
      <c r="AR410" s="45"/>
      <c r="AS410" s="45"/>
      <c r="AT410" s="45"/>
      <c r="AU410" s="45"/>
      <c r="AV410" s="45"/>
      <c r="AW410" s="45"/>
      <c r="AX410" s="45"/>
      <c r="AY410" s="45"/>
      <c r="AZ410" s="45"/>
      <c r="BA410" s="45"/>
      <c r="BB410" s="45"/>
      <c r="BC410" s="45"/>
      <c r="BD410" s="45"/>
      <c r="BE410" s="45"/>
      <c r="BF410" s="45"/>
      <c r="BG410" s="45"/>
      <c r="BH410" s="45"/>
      <c r="BI410" s="45"/>
      <c r="BJ410" s="45"/>
      <c r="BK410" s="45"/>
      <c r="BL410" s="45"/>
      <c r="BM410" s="45"/>
      <c r="BN410" s="45"/>
      <c r="BO410" s="45"/>
      <c r="BP410" s="45"/>
      <c r="BQ410" s="45"/>
      <c r="BR410" s="45"/>
      <c r="BS410" s="45"/>
      <c r="BT410" s="45"/>
      <c r="BU410" s="45"/>
      <c r="BV410" s="45"/>
      <c r="BW410" s="45"/>
      <c r="BX410" s="45"/>
      <c r="BY410" s="45"/>
      <c r="BZ410" s="45"/>
      <c r="CA410" s="45"/>
      <c r="CB410" s="45"/>
      <c r="CC410" s="45"/>
      <c r="CD410" s="45"/>
      <c r="CE410" s="45"/>
      <c r="CF410" s="45"/>
      <c r="CG410" s="45"/>
      <c r="CH410" s="45"/>
      <c r="CI410" s="45"/>
      <c r="CJ410" s="45"/>
      <c r="CK410" s="45"/>
      <c r="CL410" s="45"/>
      <c r="CM410" s="45"/>
      <c r="CN410" s="45"/>
      <c r="CO410" s="45"/>
      <c r="CP410" s="45"/>
      <c r="CQ410" s="45"/>
    </row>
    <row r="411" spans="1:95" hidden="1" x14ac:dyDescent="0.25">
      <c r="A411" s="5" t="str">
        <f>B411&amp;D411</f>
        <v>LBYBIOGASOL</v>
      </c>
      <c r="B411" t="s">
        <v>238</v>
      </c>
      <c r="C411" t="str">
        <f>VLOOKUP($B411,'Lookup codes'!$A:$C,2,FALSE)</f>
        <v>Libya</v>
      </c>
      <c r="D411" t="s">
        <v>628</v>
      </c>
      <c r="E411" t="str">
        <f>VLOOKUP(D411,'Lookup codes'!R:S,2,FALSE)</f>
        <v>Biogasoline</v>
      </c>
      <c r="F411" t="s">
        <v>794</v>
      </c>
      <c r="G411" t="s">
        <v>528</v>
      </c>
      <c r="H411" s="45">
        <f>SUMIFS('IEA production stats by year'!Q:Q,'IEA production stats by year'!$E:$E,$D411,'IEA production stats by year'!$B:$B,$B411)</f>
        <v>0</v>
      </c>
      <c r="I411" s="45">
        <f>SUMIFS('IEA production stats by year'!R:R,'IEA production stats by year'!$E:$E,$D411,'IEA production stats by year'!$B:$B,$B411)</f>
        <v>0</v>
      </c>
      <c r="J411" s="45">
        <f>SUMIFS('IEA production stats by year'!S:S,'IEA production stats by year'!$E:$E,$D411,'IEA production stats by year'!$B:$B,$B411)</f>
        <v>0</v>
      </c>
      <c r="K411" s="45">
        <f>SUMIFS('IEA production stats by year'!T:T,'IEA production stats by year'!$E:$E,$D411,'IEA production stats by year'!$B:$B,$B411)</f>
        <v>0</v>
      </c>
      <c r="L411" s="45">
        <f>SUMIFS('IEA production stats by year'!U:U,'IEA production stats by year'!$E:$E,$D411,'IEA production stats by year'!$B:$B,$B411)</f>
        <v>0</v>
      </c>
      <c r="M411" s="45">
        <f>SUMIFS('IEA production stats by year'!V:V,'IEA production stats by year'!$E:$E,$D411,'IEA production stats by year'!$B:$B,$B411)</f>
        <v>0</v>
      </c>
      <c r="N411" s="45">
        <f>SUMIFS('IEA production stats by year'!W:W,'IEA production stats by year'!$E:$E,$D411,'IEA production stats by year'!$B:$B,$B411)</f>
        <v>0</v>
      </c>
      <c r="O411" s="45">
        <f>SUMIFS('IEA production stats by year'!X:X,'IEA production stats by year'!$E:$E,$D411,'IEA production stats by year'!$B:$B,$B411)</f>
        <v>0</v>
      </c>
      <c r="P411" s="45">
        <f>SUMIFS('IEA production stats by year'!Y:Y,'IEA production stats by year'!$E:$E,$D411,'IEA production stats by year'!$B:$B,$B411)</f>
        <v>0</v>
      </c>
      <c r="Q411" s="45">
        <f>SUMIFS('IEA production stats by year'!Z:Z,'IEA production stats by year'!$E:$E,$D411,'IEA production stats by year'!$B:$B,$B411)</f>
        <v>0</v>
      </c>
      <c r="R411" s="45">
        <f>SUMIFS('IEA production stats by year'!AA:AA,'IEA production stats by year'!$E:$E,$D411,'IEA production stats by year'!$B:$B,$B411)</f>
        <v>0</v>
      </c>
      <c r="S411" s="45">
        <f>SUMIFS('IEA production stats by year'!AB:AB,'IEA production stats by year'!$E:$E,$D411,'IEA production stats by year'!$B:$B,$B411)</f>
        <v>0</v>
      </c>
      <c r="T411" s="45">
        <f>SUMIFS('IEA production stats by year'!AC:AC,'IEA production stats by year'!$E:$E,$D411,'IEA production stats by year'!$B:$B,$B411)</f>
        <v>0</v>
      </c>
      <c r="U411" s="45">
        <f>SUMIFS('IEA production stats by year'!AD:AD,'IEA production stats by year'!$E:$E,$D411,'IEA production stats by year'!$B:$B,$B411)</f>
        <v>0</v>
      </c>
      <c r="V411" s="45">
        <f>SUMIFS('IEA production stats by year'!AE:AE,'IEA production stats by year'!$E:$E,$D411,'IEA production stats by year'!$B:$B,$B411)</f>
        <v>0</v>
      </c>
      <c r="W411" s="45">
        <f>SUMIFS('IEA production stats by year'!AF:AF,'IEA production stats by year'!$E:$E,$D411,'IEA production stats by year'!$B:$B,$B411)</f>
        <v>0</v>
      </c>
      <c r="X411" s="45">
        <f>SUMIFS('IEA production stats by year'!AG:AG,'IEA production stats by year'!$E:$E,$D411,'IEA production stats by year'!$B:$B,$B411)</f>
        <v>0</v>
      </c>
      <c r="Y411" s="45">
        <f>SUMIFS('IEA production stats by year'!AH:AH,'IEA production stats by year'!$E:$E,$D411,'IEA production stats by year'!$B:$B,$B411)</f>
        <v>0</v>
      </c>
      <c r="Z411" s="45">
        <f>SUMIFS('IEA production stats by year'!AI:AI,'IEA production stats by year'!$E:$E,$D411,'IEA production stats by year'!$B:$B,$B411)</f>
        <v>0</v>
      </c>
      <c r="AA411" s="45">
        <f>SUMIFS('IEA production stats by year'!AJ:AJ,'IEA production stats by year'!$E:$E,$D411,'IEA production stats by year'!$B:$B,$B411)</f>
        <v>0</v>
      </c>
      <c r="AB411" s="45">
        <f>SUMIFS('IEA production stats by year'!AK:AK,'IEA production stats by year'!$E:$E,$D411,'IEA production stats by year'!$B:$B,$B411)</f>
        <v>0</v>
      </c>
      <c r="AC411" s="45">
        <f>SUMIFS('IEA production stats by year'!AL:AL,'IEA production stats by year'!$E:$E,$D411,'IEA production stats by year'!$B:$B,$B411)</f>
        <v>0</v>
      </c>
      <c r="AD411" s="45"/>
      <c r="AE411" s="45"/>
      <c r="AF411" s="45"/>
      <c r="AG411" s="45"/>
      <c r="AH411" s="45"/>
      <c r="AI411" s="45"/>
      <c r="AJ411" s="45"/>
      <c r="AK411" s="45"/>
      <c r="AL411" s="45"/>
      <c r="AM411" s="45"/>
      <c r="AN411" s="45"/>
      <c r="AO411" s="45"/>
      <c r="AP411" s="45"/>
      <c r="AQ411" s="45"/>
      <c r="AR411" s="45"/>
      <c r="AS411" s="45"/>
      <c r="AT411" s="45"/>
      <c r="AU411" s="45"/>
      <c r="AV411" s="45"/>
      <c r="AW411" s="45"/>
      <c r="AX411" s="45"/>
      <c r="AY411" s="45"/>
      <c r="AZ411" s="45"/>
      <c r="BA411" s="45"/>
      <c r="BB411" s="45"/>
      <c r="BC411" s="45"/>
      <c r="BD411" s="45"/>
      <c r="BE411" s="45"/>
      <c r="BF411" s="45"/>
      <c r="BG411" s="45"/>
      <c r="BH411" s="45"/>
      <c r="BI411" s="45"/>
      <c r="BJ411" s="45"/>
      <c r="BK411" s="45"/>
      <c r="BL411" s="45"/>
      <c r="BM411" s="45"/>
      <c r="BN411" s="45"/>
      <c r="BO411" s="45"/>
      <c r="BP411" s="45"/>
      <c r="BQ411" s="45"/>
      <c r="BR411" s="45"/>
      <c r="BS411" s="45"/>
      <c r="BT411" s="45"/>
      <c r="BU411" s="45"/>
      <c r="BV411" s="45"/>
      <c r="BW411" s="45"/>
      <c r="BX411" s="45"/>
      <c r="BY411" s="45"/>
      <c r="BZ411" s="45"/>
      <c r="CA411" s="45"/>
      <c r="CB411" s="45"/>
      <c r="CC411" s="45"/>
      <c r="CD411" s="45"/>
      <c r="CE411" s="45"/>
      <c r="CF411" s="45"/>
      <c r="CG411" s="45"/>
      <c r="CH411" s="45"/>
      <c r="CI411" s="45"/>
      <c r="CJ411" s="45"/>
      <c r="CK411" s="45"/>
      <c r="CL411" s="45"/>
      <c r="CM411" s="45"/>
      <c r="CN411" s="45"/>
      <c r="CO411" s="45"/>
      <c r="CP411" s="45"/>
      <c r="CQ411" s="45"/>
    </row>
    <row r="412" spans="1:95" hidden="1" x14ac:dyDescent="0.25">
      <c r="A412" s="5" t="str">
        <f>B412&amp;D412</f>
        <v>LBYBIODIESEL</v>
      </c>
      <c r="B412" t="s">
        <v>238</v>
      </c>
      <c r="C412" t="str">
        <f>VLOOKUP($B412,'Lookup codes'!$A:$C,2,FALSE)</f>
        <v>Libya</v>
      </c>
      <c r="D412" t="s">
        <v>630</v>
      </c>
      <c r="E412" t="str">
        <f>VLOOKUP(D412,'Lookup codes'!R:S,2,FALSE)</f>
        <v>Biodiesel</v>
      </c>
      <c r="F412" t="s">
        <v>794</v>
      </c>
      <c r="G412" t="s">
        <v>528</v>
      </c>
      <c r="H412" s="45">
        <f>SUMIFS('IEA production stats by year'!Q:Q,'IEA production stats by year'!$E:$E,$D412,'IEA production stats by year'!$B:$B,$B412)</f>
        <v>0</v>
      </c>
      <c r="I412" s="45">
        <f>SUMIFS('IEA production stats by year'!R:R,'IEA production stats by year'!$E:$E,$D412,'IEA production stats by year'!$B:$B,$B412)</f>
        <v>0</v>
      </c>
      <c r="J412" s="45">
        <f>SUMIFS('IEA production stats by year'!S:S,'IEA production stats by year'!$E:$E,$D412,'IEA production stats by year'!$B:$B,$B412)</f>
        <v>0</v>
      </c>
      <c r="K412" s="45">
        <f>SUMIFS('IEA production stats by year'!T:T,'IEA production stats by year'!$E:$E,$D412,'IEA production stats by year'!$B:$B,$B412)</f>
        <v>0</v>
      </c>
      <c r="L412" s="45">
        <f>SUMIFS('IEA production stats by year'!U:U,'IEA production stats by year'!$E:$E,$D412,'IEA production stats by year'!$B:$B,$B412)</f>
        <v>0</v>
      </c>
      <c r="M412" s="45">
        <f>SUMIFS('IEA production stats by year'!V:V,'IEA production stats by year'!$E:$E,$D412,'IEA production stats by year'!$B:$B,$B412)</f>
        <v>0</v>
      </c>
      <c r="N412" s="45">
        <f>SUMIFS('IEA production stats by year'!W:W,'IEA production stats by year'!$E:$E,$D412,'IEA production stats by year'!$B:$B,$B412)</f>
        <v>0</v>
      </c>
      <c r="O412" s="45">
        <f>SUMIFS('IEA production stats by year'!X:X,'IEA production stats by year'!$E:$E,$D412,'IEA production stats by year'!$B:$B,$B412)</f>
        <v>0</v>
      </c>
      <c r="P412" s="45">
        <f>SUMIFS('IEA production stats by year'!Y:Y,'IEA production stats by year'!$E:$E,$D412,'IEA production stats by year'!$B:$B,$B412)</f>
        <v>0</v>
      </c>
      <c r="Q412" s="45">
        <f>SUMIFS('IEA production stats by year'!Z:Z,'IEA production stats by year'!$E:$E,$D412,'IEA production stats by year'!$B:$B,$B412)</f>
        <v>0</v>
      </c>
      <c r="R412" s="45">
        <f>SUMIFS('IEA production stats by year'!AA:AA,'IEA production stats by year'!$E:$E,$D412,'IEA production stats by year'!$B:$B,$B412)</f>
        <v>0</v>
      </c>
      <c r="S412" s="45">
        <f>SUMIFS('IEA production stats by year'!AB:AB,'IEA production stats by year'!$E:$E,$D412,'IEA production stats by year'!$B:$B,$B412)</f>
        <v>0</v>
      </c>
      <c r="T412" s="45">
        <f>SUMIFS('IEA production stats by year'!AC:AC,'IEA production stats by year'!$E:$E,$D412,'IEA production stats by year'!$B:$B,$B412)</f>
        <v>0</v>
      </c>
      <c r="U412" s="45">
        <f>SUMIFS('IEA production stats by year'!AD:AD,'IEA production stats by year'!$E:$E,$D412,'IEA production stats by year'!$B:$B,$B412)</f>
        <v>0</v>
      </c>
      <c r="V412" s="45">
        <f>SUMIFS('IEA production stats by year'!AE:AE,'IEA production stats by year'!$E:$E,$D412,'IEA production stats by year'!$B:$B,$B412)</f>
        <v>0</v>
      </c>
      <c r="W412" s="45">
        <f>SUMIFS('IEA production stats by year'!AF:AF,'IEA production stats by year'!$E:$E,$D412,'IEA production stats by year'!$B:$B,$B412)</f>
        <v>0</v>
      </c>
      <c r="X412" s="45">
        <f>SUMIFS('IEA production stats by year'!AG:AG,'IEA production stats by year'!$E:$E,$D412,'IEA production stats by year'!$B:$B,$B412)</f>
        <v>0</v>
      </c>
      <c r="Y412" s="45">
        <f>SUMIFS('IEA production stats by year'!AH:AH,'IEA production stats by year'!$E:$E,$D412,'IEA production stats by year'!$B:$B,$B412)</f>
        <v>0</v>
      </c>
      <c r="Z412" s="45">
        <f>SUMIFS('IEA production stats by year'!AI:AI,'IEA production stats by year'!$E:$E,$D412,'IEA production stats by year'!$B:$B,$B412)</f>
        <v>0</v>
      </c>
      <c r="AA412" s="45">
        <f>SUMIFS('IEA production stats by year'!AJ:AJ,'IEA production stats by year'!$E:$E,$D412,'IEA production stats by year'!$B:$B,$B412)</f>
        <v>0</v>
      </c>
      <c r="AB412" s="45">
        <f>SUMIFS('IEA production stats by year'!AK:AK,'IEA production stats by year'!$E:$E,$D412,'IEA production stats by year'!$B:$B,$B412)</f>
        <v>0</v>
      </c>
      <c r="AC412" s="45">
        <f>SUMIFS('IEA production stats by year'!AL:AL,'IEA production stats by year'!$E:$E,$D412,'IEA production stats by year'!$B:$B,$B412)</f>
        <v>0</v>
      </c>
      <c r="AD412" s="45"/>
      <c r="AE412" s="45"/>
      <c r="AF412" s="45"/>
      <c r="AG412" s="45"/>
      <c r="AH412" s="45"/>
      <c r="AI412" s="45"/>
      <c r="AJ412" s="45"/>
      <c r="AK412" s="45"/>
      <c r="AL412" s="45"/>
      <c r="AM412" s="45"/>
      <c r="AN412" s="45"/>
      <c r="AO412" s="45"/>
      <c r="AP412" s="45"/>
      <c r="AQ412" s="45"/>
      <c r="AR412" s="45"/>
      <c r="AS412" s="45"/>
      <c r="AT412" s="45"/>
      <c r="AU412" s="45"/>
      <c r="AV412" s="45"/>
      <c r="AW412" s="45"/>
      <c r="AX412" s="45"/>
      <c r="AY412" s="45"/>
      <c r="AZ412" s="45"/>
      <c r="BA412" s="45"/>
      <c r="BB412" s="45"/>
      <c r="BC412" s="45"/>
      <c r="BD412" s="45"/>
      <c r="BE412" s="45"/>
      <c r="BF412" s="45"/>
      <c r="BG412" s="45"/>
      <c r="BH412" s="45"/>
      <c r="BI412" s="45"/>
      <c r="BJ412" s="45"/>
      <c r="BK412" s="45"/>
      <c r="BL412" s="45"/>
      <c r="BM412" s="45"/>
      <c r="BN412" s="45"/>
      <c r="BO412" s="45"/>
      <c r="BP412" s="45"/>
      <c r="BQ412" s="45"/>
      <c r="BR412" s="45"/>
      <c r="BS412" s="45"/>
      <c r="BT412" s="45"/>
      <c r="BU412" s="45"/>
      <c r="BV412" s="45"/>
      <c r="BW412" s="45"/>
      <c r="BX412" s="45"/>
      <c r="BY412" s="45"/>
      <c r="BZ412" s="45"/>
      <c r="CA412" s="45"/>
      <c r="CB412" s="45"/>
      <c r="CC412" s="45"/>
      <c r="CD412" s="45"/>
      <c r="CE412" s="45"/>
      <c r="CF412" s="45"/>
      <c r="CG412" s="45"/>
      <c r="CH412" s="45"/>
      <c r="CI412" s="45"/>
      <c r="CJ412" s="45"/>
      <c r="CK412" s="45"/>
      <c r="CL412" s="45"/>
      <c r="CM412" s="45"/>
      <c r="CN412" s="45"/>
      <c r="CO412" s="45"/>
      <c r="CP412" s="45"/>
      <c r="CQ412" s="45"/>
    </row>
    <row r="413" spans="1:95" hidden="1" x14ac:dyDescent="0.25">
      <c r="A413" s="5" t="str">
        <f>B413&amp;D413</f>
        <v>LBYOBIOLIQ</v>
      </c>
      <c r="B413" t="s">
        <v>238</v>
      </c>
      <c r="C413" t="str">
        <f>VLOOKUP($B413,'Lookup codes'!$A:$C,2,FALSE)</f>
        <v>Libya</v>
      </c>
      <c r="D413" t="s">
        <v>632</v>
      </c>
      <c r="E413" t="str">
        <f>VLOOKUP(D413,'Lookup codes'!R:S,2,FALSE)</f>
        <v>Other Liquid Biofuels</v>
      </c>
      <c r="F413" t="s">
        <v>794</v>
      </c>
      <c r="G413" t="s">
        <v>528</v>
      </c>
      <c r="H413" s="45">
        <f>SUMIFS('IEA production stats by year'!Q:Q,'IEA production stats by year'!$E:$E,$D413,'IEA production stats by year'!$B:$B,$B413)</f>
        <v>0</v>
      </c>
      <c r="I413" s="45">
        <f>SUMIFS('IEA production stats by year'!R:R,'IEA production stats by year'!$E:$E,$D413,'IEA production stats by year'!$B:$B,$B413)</f>
        <v>0</v>
      </c>
      <c r="J413" s="45">
        <f>SUMIFS('IEA production stats by year'!S:S,'IEA production stats by year'!$E:$E,$D413,'IEA production stats by year'!$B:$B,$B413)</f>
        <v>0</v>
      </c>
      <c r="K413" s="45">
        <f>SUMIFS('IEA production stats by year'!T:T,'IEA production stats by year'!$E:$E,$D413,'IEA production stats by year'!$B:$B,$B413)</f>
        <v>0</v>
      </c>
      <c r="L413" s="45">
        <f>SUMIFS('IEA production stats by year'!U:U,'IEA production stats by year'!$E:$E,$D413,'IEA production stats by year'!$B:$B,$B413)</f>
        <v>0</v>
      </c>
      <c r="M413" s="45">
        <f>SUMIFS('IEA production stats by year'!V:V,'IEA production stats by year'!$E:$E,$D413,'IEA production stats by year'!$B:$B,$B413)</f>
        <v>0</v>
      </c>
      <c r="N413" s="45">
        <f>SUMIFS('IEA production stats by year'!W:W,'IEA production stats by year'!$E:$E,$D413,'IEA production stats by year'!$B:$B,$B413)</f>
        <v>0</v>
      </c>
      <c r="O413" s="45">
        <f>SUMIFS('IEA production stats by year'!X:X,'IEA production stats by year'!$E:$E,$D413,'IEA production stats by year'!$B:$B,$B413)</f>
        <v>0</v>
      </c>
      <c r="P413" s="45">
        <f>SUMIFS('IEA production stats by year'!Y:Y,'IEA production stats by year'!$E:$E,$D413,'IEA production stats by year'!$B:$B,$B413)</f>
        <v>0</v>
      </c>
      <c r="Q413" s="45">
        <f>SUMIFS('IEA production stats by year'!Z:Z,'IEA production stats by year'!$E:$E,$D413,'IEA production stats by year'!$B:$B,$B413)</f>
        <v>0</v>
      </c>
      <c r="R413" s="45">
        <f>SUMIFS('IEA production stats by year'!AA:AA,'IEA production stats by year'!$E:$E,$D413,'IEA production stats by year'!$B:$B,$B413)</f>
        <v>0</v>
      </c>
      <c r="S413" s="45">
        <f>SUMIFS('IEA production stats by year'!AB:AB,'IEA production stats by year'!$E:$E,$D413,'IEA production stats by year'!$B:$B,$B413)</f>
        <v>0</v>
      </c>
      <c r="T413" s="45">
        <f>SUMIFS('IEA production stats by year'!AC:AC,'IEA production stats by year'!$E:$E,$D413,'IEA production stats by year'!$B:$B,$B413)</f>
        <v>0</v>
      </c>
      <c r="U413" s="45">
        <f>SUMIFS('IEA production stats by year'!AD:AD,'IEA production stats by year'!$E:$E,$D413,'IEA production stats by year'!$B:$B,$B413)</f>
        <v>0</v>
      </c>
      <c r="V413" s="45">
        <f>SUMIFS('IEA production stats by year'!AE:AE,'IEA production stats by year'!$E:$E,$D413,'IEA production stats by year'!$B:$B,$B413)</f>
        <v>0</v>
      </c>
      <c r="W413" s="45">
        <f>SUMIFS('IEA production stats by year'!AF:AF,'IEA production stats by year'!$E:$E,$D413,'IEA production stats by year'!$B:$B,$B413)</f>
        <v>0</v>
      </c>
      <c r="X413" s="45">
        <f>SUMIFS('IEA production stats by year'!AG:AG,'IEA production stats by year'!$E:$E,$D413,'IEA production stats by year'!$B:$B,$B413)</f>
        <v>0</v>
      </c>
      <c r="Y413" s="45">
        <f>SUMIFS('IEA production stats by year'!AH:AH,'IEA production stats by year'!$E:$E,$D413,'IEA production stats by year'!$B:$B,$B413)</f>
        <v>0</v>
      </c>
      <c r="Z413" s="45">
        <f>SUMIFS('IEA production stats by year'!AI:AI,'IEA production stats by year'!$E:$E,$D413,'IEA production stats by year'!$B:$B,$B413)</f>
        <v>0</v>
      </c>
      <c r="AA413" s="45">
        <f>SUMIFS('IEA production stats by year'!AJ:AJ,'IEA production stats by year'!$E:$E,$D413,'IEA production stats by year'!$B:$B,$B413)</f>
        <v>0</v>
      </c>
      <c r="AB413" s="45">
        <f>SUMIFS('IEA production stats by year'!AK:AK,'IEA production stats by year'!$E:$E,$D413,'IEA production stats by year'!$B:$B,$B413)</f>
        <v>0</v>
      </c>
      <c r="AC413" s="45">
        <f>SUMIFS('IEA production stats by year'!AL:AL,'IEA production stats by year'!$E:$E,$D413,'IEA production stats by year'!$B:$B,$B413)</f>
        <v>0</v>
      </c>
      <c r="AD413" s="45"/>
      <c r="AE413" s="45"/>
      <c r="AF413" s="45"/>
      <c r="AG413" s="45"/>
      <c r="AH413" s="45"/>
      <c r="AI413" s="45"/>
      <c r="AJ413" s="45"/>
      <c r="AK413" s="45"/>
      <c r="AL413" s="45"/>
      <c r="AM413" s="45"/>
      <c r="AN413" s="45"/>
      <c r="AO413" s="45"/>
      <c r="AP413" s="45"/>
      <c r="AQ413" s="45"/>
      <c r="AR413" s="45"/>
      <c r="AS413" s="45"/>
      <c r="AT413" s="45"/>
      <c r="AU413" s="45"/>
      <c r="AV413" s="45"/>
      <c r="AW413" s="45"/>
      <c r="AX413" s="45"/>
      <c r="AY413" s="45"/>
      <c r="AZ413" s="45"/>
      <c r="BA413" s="45"/>
      <c r="BB413" s="45"/>
      <c r="BC413" s="45"/>
      <c r="BD413" s="45"/>
      <c r="BE413" s="45"/>
      <c r="BF413" s="45"/>
      <c r="BG413" s="45"/>
      <c r="BH413" s="45"/>
      <c r="BI413" s="45"/>
      <c r="BJ413" s="45"/>
      <c r="BK413" s="45"/>
      <c r="BL413" s="45"/>
      <c r="BM413" s="45"/>
      <c r="BN413" s="45"/>
      <c r="BO413" s="45"/>
      <c r="BP413" s="45"/>
      <c r="BQ413" s="45"/>
      <c r="BR413" s="45"/>
      <c r="BS413" s="45"/>
      <c r="BT413" s="45"/>
      <c r="BU413" s="45"/>
      <c r="BV413" s="45"/>
      <c r="BW413" s="45"/>
      <c r="BX413" s="45"/>
      <c r="BY413" s="45"/>
      <c r="BZ413" s="45"/>
      <c r="CA413" s="45"/>
      <c r="CB413" s="45"/>
      <c r="CC413" s="45"/>
      <c r="CD413" s="45"/>
      <c r="CE413" s="45"/>
      <c r="CF413" s="45"/>
      <c r="CG413" s="45"/>
      <c r="CH413" s="45"/>
      <c r="CI413" s="45"/>
      <c r="CJ413" s="45"/>
      <c r="CK413" s="45"/>
      <c r="CL413" s="45"/>
      <c r="CM413" s="45"/>
      <c r="CN413" s="45"/>
      <c r="CO413" s="45"/>
      <c r="CP413" s="45"/>
      <c r="CQ413" s="45"/>
    </row>
    <row r="414" spans="1:95" hidden="1" x14ac:dyDescent="0.25">
      <c r="A414" s="5" t="str">
        <f>B414&amp;D414</f>
        <v>LBYPRIMSBIO</v>
      </c>
      <c r="B414" t="s">
        <v>238</v>
      </c>
      <c r="C414" t="str">
        <f>VLOOKUP($B414,'Lookup codes'!$A:$C,2,FALSE)</f>
        <v>Libya</v>
      </c>
      <c r="D414" t="s">
        <v>634</v>
      </c>
      <c r="E414" t="str">
        <f>VLOOKUP(D414,'Lookup codes'!R:S,2,FALSE)</f>
        <v>Solid Biofuel excluding charcoal</v>
      </c>
      <c r="F414" t="s">
        <v>794</v>
      </c>
      <c r="G414" t="s">
        <v>528</v>
      </c>
      <c r="H414" s="45">
        <f>SUMIFS('IEA production stats by year'!Q:Q,'IEA production stats by year'!$E:$E,$D414,'IEA production stats by year'!$B:$B,$B414)</f>
        <v>5843.9982</v>
      </c>
      <c r="I414" s="45">
        <f>SUMIFS('IEA production stats by year'!R:R,'IEA production stats by year'!$E:$E,$D414,'IEA production stats by year'!$B:$B,$B414)</f>
        <v>19796.999100000001</v>
      </c>
      <c r="J414" s="45">
        <f>SUMIFS('IEA production stats by year'!S:S,'IEA production stats by year'!$E:$E,$D414,'IEA production stats by year'!$B:$B,$B414)</f>
        <v>20201.000199999999</v>
      </c>
      <c r="K414" s="45">
        <f>SUMIFS('IEA production stats by year'!T:T,'IEA production stats by year'!$E:$E,$D414,'IEA production stats by year'!$B:$B,$B414)</f>
        <v>20606.9984</v>
      </c>
      <c r="L414" s="45">
        <f>SUMIFS('IEA production stats by year'!U:U,'IEA production stats by year'!$E:$E,$D414,'IEA production stats by year'!$B:$B,$B414)</f>
        <v>20858.001199999999</v>
      </c>
      <c r="M414" s="45">
        <f>SUMIFS('IEA production stats by year'!V:V,'IEA production stats by year'!$E:$E,$D414,'IEA production stats by year'!$B:$B,$B414)</f>
        <v>21262.9987</v>
      </c>
      <c r="N414" s="45">
        <f>SUMIFS('IEA production stats by year'!W:W,'IEA production stats by year'!$E:$E,$D414,'IEA production stats by year'!$B:$B,$B414)</f>
        <v>21513.000899999999</v>
      </c>
      <c r="O414" s="45">
        <f>SUMIFS('IEA production stats by year'!X:X,'IEA production stats by year'!$E:$E,$D414,'IEA production stats by year'!$B:$B,$B414)</f>
        <v>21917.002</v>
      </c>
      <c r="P414" s="45">
        <f>SUMIFS('IEA production stats by year'!Y:Y,'IEA production stats by year'!$E:$E,$D414,'IEA production stats by year'!$B:$B,$B414)</f>
        <v>22163.0016</v>
      </c>
      <c r="Q414" s="45">
        <f>SUMIFS('IEA production stats by year'!Z:Z,'IEA production stats by year'!$E:$E,$D414,'IEA production stats by year'!$B:$B,$B414)</f>
        <v>22553.002100000002</v>
      </c>
      <c r="R414" s="45">
        <f>SUMIFS('IEA production stats by year'!AA:AA,'IEA production stats by year'!$E:$E,$D414,'IEA production stats by year'!$B:$B,$B414)</f>
        <v>22777.000100000001</v>
      </c>
      <c r="S414" s="45">
        <f>SUMIFS('IEA production stats by year'!AB:AB,'IEA production stats by year'!$E:$E,$D414,'IEA production stats by year'!$B:$B,$B414)</f>
        <v>22983.999599999999</v>
      </c>
      <c r="T414" s="45">
        <f>SUMIFS('IEA production stats by year'!AC:AC,'IEA production stats by year'!$E:$E,$D414,'IEA production stats by year'!$B:$B,$B414)</f>
        <v>23335</v>
      </c>
      <c r="U414" s="45">
        <f>SUMIFS('IEA production stats by year'!AD:AD,'IEA production stats by year'!$E:$E,$D414,'IEA production stats by year'!$B:$B,$B414)</f>
        <v>23526.001799999998</v>
      </c>
      <c r="V414" s="45">
        <f>SUMIFS('IEA production stats by year'!AE:AE,'IEA production stats by year'!$E:$E,$D414,'IEA production stats by year'!$B:$B,$B414)</f>
        <v>23726.001100000001</v>
      </c>
      <c r="W414" s="45">
        <f>SUMIFS('IEA production stats by year'!AF:AF,'IEA production stats by year'!$E:$E,$D414,'IEA production stats by year'!$B:$B,$B414)</f>
        <v>24095.000499999998</v>
      </c>
      <c r="X414" s="45">
        <f>SUMIFS('IEA production stats by year'!AG:AG,'IEA production stats by year'!$E:$E,$D414,'IEA production stats by year'!$B:$B,$B414)</f>
        <v>24330.001400000001</v>
      </c>
      <c r="Y414" s="45">
        <f>SUMIFS('IEA production stats by year'!AH:AH,'IEA production stats by year'!$E:$E,$D414,'IEA production stats by year'!$B:$B,$B414)</f>
        <v>24602.0304</v>
      </c>
      <c r="Z414" s="45">
        <f>SUMIFS('IEA production stats by year'!AI:AI,'IEA production stats by year'!$E:$E,$D414,'IEA production stats by year'!$B:$B,$B414)</f>
        <v>24884.342100000002</v>
      </c>
      <c r="AA414" s="45">
        <f>SUMIFS('IEA production stats by year'!AJ:AJ,'IEA production stats by year'!$E:$E,$D414,'IEA production stats by year'!$B:$B,$B414)</f>
        <v>25168.504400000002</v>
      </c>
      <c r="AB414" s="45">
        <f>SUMIFS('IEA production stats by year'!AK:AK,'IEA production stats by year'!$E:$E,$D414,'IEA production stats by year'!$B:$B,$B414)</f>
        <v>25450.150399999999</v>
      </c>
      <c r="AC414" s="45">
        <f>SUMIFS('IEA production stats by year'!AL:AL,'IEA production stats by year'!$E:$E,$D414,'IEA production stats by year'!$B:$B,$B414)</f>
        <v>0</v>
      </c>
      <c r="AD414" s="45"/>
      <c r="AE414" s="45"/>
      <c r="AF414" s="45"/>
      <c r="AG414" s="45"/>
      <c r="AH414" s="45"/>
      <c r="AI414" s="45"/>
      <c r="AJ414" s="45"/>
      <c r="AK414" s="45"/>
      <c r="AL414" s="45"/>
      <c r="AM414" s="45"/>
      <c r="AN414" s="45"/>
      <c r="AO414" s="45"/>
      <c r="AP414" s="45"/>
      <c r="AQ414" s="45"/>
      <c r="AR414" s="45"/>
      <c r="AS414" s="45"/>
      <c r="AT414" s="45"/>
      <c r="AU414" s="45"/>
      <c r="AV414" s="45"/>
      <c r="AW414" s="45"/>
      <c r="AX414" s="45"/>
      <c r="AY414" s="45"/>
      <c r="AZ414" s="45"/>
      <c r="BA414" s="45"/>
      <c r="BB414" s="45"/>
      <c r="BC414" s="45"/>
      <c r="BD414" s="45"/>
      <c r="BE414" s="45"/>
      <c r="BF414" s="45"/>
      <c r="BG414" s="45"/>
      <c r="BH414" s="45"/>
      <c r="BI414" s="45"/>
      <c r="BJ414" s="45"/>
      <c r="BK414" s="45"/>
      <c r="BL414" s="45"/>
      <c r="BM414" s="45"/>
      <c r="BN414" s="45"/>
      <c r="BO414" s="45"/>
      <c r="BP414" s="45"/>
      <c r="BQ414" s="45"/>
      <c r="BR414" s="45"/>
      <c r="BS414" s="45"/>
      <c r="BT414" s="45"/>
      <c r="BU414" s="45"/>
      <c r="BV414" s="45"/>
      <c r="BW414" s="45"/>
      <c r="BX414" s="45"/>
      <c r="BY414" s="45"/>
      <c r="BZ414" s="45"/>
      <c r="CA414" s="45"/>
      <c r="CB414" s="45"/>
      <c r="CC414" s="45"/>
      <c r="CD414" s="45"/>
      <c r="CE414" s="45"/>
      <c r="CF414" s="45"/>
      <c r="CG414" s="45"/>
      <c r="CH414" s="45"/>
      <c r="CI414" s="45"/>
      <c r="CJ414" s="45"/>
      <c r="CK414" s="45"/>
      <c r="CL414" s="45"/>
      <c r="CM414" s="45"/>
      <c r="CN414" s="45"/>
      <c r="CO414" s="45"/>
      <c r="CP414" s="45"/>
      <c r="CQ414" s="45"/>
    </row>
    <row r="415" spans="1:95" hidden="1" x14ac:dyDescent="0.25">
      <c r="A415" s="5" t="str">
        <f>B415&amp;D415</f>
        <v>LBYBIOGASES</v>
      </c>
      <c r="B415" t="s">
        <v>238</v>
      </c>
      <c r="C415" t="str">
        <f>VLOOKUP($B415,'Lookup codes'!$A:$C,2,FALSE)</f>
        <v>Libya</v>
      </c>
      <c r="D415" t="s">
        <v>636</v>
      </c>
      <c r="E415" t="str">
        <f>VLOOKUP(D415,'Lookup codes'!R:S,2,FALSE)</f>
        <v>Biogases</v>
      </c>
      <c r="F415" t="s">
        <v>794</v>
      </c>
      <c r="G415" t="s">
        <v>528</v>
      </c>
      <c r="H415" s="45">
        <f>SUMIFS('IEA production stats by year'!Q:Q,'IEA production stats by year'!$E:$E,$D415,'IEA production stats by year'!$B:$B,$B415)</f>
        <v>0</v>
      </c>
      <c r="I415" s="45">
        <f>SUMIFS('IEA production stats by year'!R:R,'IEA production stats by year'!$E:$E,$D415,'IEA production stats by year'!$B:$B,$B415)</f>
        <v>0</v>
      </c>
      <c r="J415" s="45">
        <f>SUMIFS('IEA production stats by year'!S:S,'IEA production stats by year'!$E:$E,$D415,'IEA production stats by year'!$B:$B,$B415)</f>
        <v>0</v>
      </c>
      <c r="K415" s="45">
        <f>SUMIFS('IEA production stats by year'!T:T,'IEA production stats by year'!$E:$E,$D415,'IEA production stats by year'!$B:$B,$B415)</f>
        <v>0</v>
      </c>
      <c r="L415" s="45">
        <f>SUMIFS('IEA production stats by year'!U:U,'IEA production stats by year'!$E:$E,$D415,'IEA production stats by year'!$B:$B,$B415)</f>
        <v>0</v>
      </c>
      <c r="M415" s="45">
        <f>SUMIFS('IEA production stats by year'!V:V,'IEA production stats by year'!$E:$E,$D415,'IEA production stats by year'!$B:$B,$B415)</f>
        <v>0</v>
      </c>
      <c r="N415" s="45">
        <f>SUMIFS('IEA production stats by year'!W:W,'IEA production stats by year'!$E:$E,$D415,'IEA production stats by year'!$B:$B,$B415)</f>
        <v>0</v>
      </c>
      <c r="O415" s="45">
        <f>SUMIFS('IEA production stats by year'!X:X,'IEA production stats by year'!$E:$E,$D415,'IEA production stats by year'!$B:$B,$B415)</f>
        <v>0</v>
      </c>
      <c r="P415" s="45">
        <f>SUMIFS('IEA production stats by year'!Y:Y,'IEA production stats by year'!$E:$E,$D415,'IEA production stats by year'!$B:$B,$B415)</f>
        <v>0</v>
      </c>
      <c r="Q415" s="45">
        <f>SUMIFS('IEA production stats by year'!Z:Z,'IEA production stats by year'!$E:$E,$D415,'IEA production stats by year'!$B:$B,$B415)</f>
        <v>0</v>
      </c>
      <c r="R415" s="45">
        <f>SUMIFS('IEA production stats by year'!AA:AA,'IEA production stats by year'!$E:$E,$D415,'IEA production stats by year'!$B:$B,$B415)</f>
        <v>0</v>
      </c>
      <c r="S415" s="45">
        <f>SUMIFS('IEA production stats by year'!AB:AB,'IEA production stats by year'!$E:$E,$D415,'IEA production stats by year'!$B:$B,$B415)</f>
        <v>0</v>
      </c>
      <c r="T415" s="45">
        <f>SUMIFS('IEA production stats by year'!AC:AC,'IEA production stats by year'!$E:$E,$D415,'IEA production stats by year'!$B:$B,$B415)</f>
        <v>0</v>
      </c>
      <c r="U415" s="45">
        <f>SUMIFS('IEA production stats by year'!AD:AD,'IEA production stats by year'!$E:$E,$D415,'IEA production stats by year'!$B:$B,$B415)</f>
        <v>0</v>
      </c>
      <c r="V415" s="45">
        <f>SUMIFS('IEA production stats by year'!AE:AE,'IEA production stats by year'!$E:$E,$D415,'IEA production stats by year'!$B:$B,$B415)</f>
        <v>0</v>
      </c>
      <c r="W415" s="45">
        <f>SUMIFS('IEA production stats by year'!AF:AF,'IEA production stats by year'!$E:$E,$D415,'IEA production stats by year'!$B:$B,$B415)</f>
        <v>0</v>
      </c>
      <c r="X415" s="45">
        <f>SUMIFS('IEA production stats by year'!AG:AG,'IEA production stats by year'!$E:$E,$D415,'IEA production stats by year'!$B:$B,$B415)</f>
        <v>0</v>
      </c>
      <c r="Y415" s="45">
        <f>SUMIFS('IEA production stats by year'!AH:AH,'IEA production stats by year'!$E:$E,$D415,'IEA production stats by year'!$B:$B,$B415)</f>
        <v>0</v>
      </c>
      <c r="Z415" s="45">
        <f>SUMIFS('IEA production stats by year'!AI:AI,'IEA production stats by year'!$E:$E,$D415,'IEA production stats by year'!$B:$B,$B415)</f>
        <v>0</v>
      </c>
      <c r="AA415" s="45">
        <f>SUMIFS('IEA production stats by year'!AJ:AJ,'IEA production stats by year'!$E:$E,$D415,'IEA production stats by year'!$B:$B,$B415)</f>
        <v>0</v>
      </c>
      <c r="AB415" s="45">
        <f>SUMIFS('IEA production stats by year'!AK:AK,'IEA production stats by year'!$E:$E,$D415,'IEA production stats by year'!$B:$B,$B415)</f>
        <v>0</v>
      </c>
      <c r="AC415" s="45">
        <f>SUMIFS('IEA production stats by year'!AL:AL,'IEA production stats by year'!$E:$E,$D415,'IEA production stats by year'!$B:$B,$B415)</f>
        <v>0</v>
      </c>
      <c r="AD415" s="45"/>
      <c r="AE415" s="45"/>
      <c r="AF415" s="45"/>
      <c r="AG415" s="45"/>
      <c r="AH415" s="45"/>
      <c r="AI415" s="45"/>
      <c r="AJ415" s="45"/>
      <c r="AK415" s="45"/>
      <c r="AL415" s="45"/>
      <c r="AM415" s="45"/>
      <c r="AN415" s="45"/>
      <c r="AO415" s="45"/>
      <c r="AP415" s="45"/>
      <c r="AQ415" s="45"/>
      <c r="AR415" s="45"/>
      <c r="AS415" s="45"/>
      <c r="AT415" s="45"/>
      <c r="AU415" s="45"/>
      <c r="AV415" s="45"/>
      <c r="AW415" s="45"/>
      <c r="AX415" s="45"/>
      <c r="AY415" s="45"/>
      <c r="AZ415" s="45"/>
      <c r="BA415" s="45"/>
      <c r="BB415" s="45"/>
      <c r="BC415" s="45"/>
      <c r="BD415" s="45"/>
      <c r="BE415" s="45"/>
      <c r="BF415" s="45"/>
      <c r="BG415" s="45"/>
      <c r="BH415" s="45"/>
      <c r="BI415" s="45"/>
      <c r="BJ415" s="45"/>
      <c r="BK415" s="45"/>
      <c r="BL415" s="45"/>
      <c r="BM415" s="45"/>
      <c r="BN415" s="45"/>
      <c r="BO415" s="45"/>
      <c r="BP415" s="45"/>
      <c r="BQ415" s="45"/>
      <c r="BR415" s="45"/>
      <c r="BS415" s="45"/>
      <c r="BT415" s="45"/>
      <c r="BU415" s="45"/>
      <c r="BV415" s="45"/>
      <c r="BW415" s="45"/>
      <c r="BX415" s="45"/>
      <c r="BY415" s="45"/>
      <c r="BZ415" s="45"/>
      <c r="CA415" s="45"/>
      <c r="CB415" s="45"/>
      <c r="CC415" s="45"/>
      <c r="CD415" s="45"/>
      <c r="CE415" s="45"/>
      <c r="CF415" s="45"/>
      <c r="CG415" s="45"/>
      <c r="CH415" s="45"/>
      <c r="CI415" s="45"/>
      <c r="CJ415" s="45"/>
      <c r="CK415" s="45"/>
      <c r="CL415" s="45"/>
      <c r="CM415" s="45"/>
      <c r="CN415" s="45"/>
      <c r="CO415" s="45"/>
      <c r="CP415" s="45"/>
      <c r="CQ415" s="45"/>
    </row>
    <row r="416" spans="1:95" hidden="1" x14ac:dyDescent="0.25">
      <c r="A416" s="5" t="str">
        <f>B416&amp;D416</f>
        <v>LBYBIOJETKERO</v>
      </c>
      <c r="B416" t="s">
        <v>238</v>
      </c>
      <c r="C416" t="str">
        <f>VLOOKUP($B416,'Lookup codes'!$A:$C,2,FALSE)</f>
        <v>Libya</v>
      </c>
      <c r="D416" t="s">
        <v>638</v>
      </c>
      <c r="E416" t="str">
        <f>VLOOKUP(D416,'Lookup codes'!R:S,2,FALSE)</f>
        <v>Bio Jet Kerosene</v>
      </c>
      <c r="F416" t="s">
        <v>794</v>
      </c>
      <c r="G416" t="s">
        <v>528</v>
      </c>
      <c r="H416" s="45">
        <f>SUMIFS('IEA production stats by year'!Q:Q,'IEA production stats by year'!$E:$E,$D416,'IEA production stats by year'!$B:$B,$B416)</f>
        <v>0</v>
      </c>
      <c r="I416" s="45">
        <f>SUMIFS('IEA production stats by year'!R:R,'IEA production stats by year'!$E:$E,$D416,'IEA production stats by year'!$B:$B,$B416)</f>
        <v>0</v>
      </c>
      <c r="J416" s="45">
        <f>SUMIFS('IEA production stats by year'!S:S,'IEA production stats by year'!$E:$E,$D416,'IEA production stats by year'!$B:$B,$B416)</f>
        <v>0</v>
      </c>
      <c r="K416" s="45">
        <f>SUMIFS('IEA production stats by year'!T:T,'IEA production stats by year'!$E:$E,$D416,'IEA production stats by year'!$B:$B,$B416)</f>
        <v>0</v>
      </c>
      <c r="L416" s="45">
        <f>SUMIFS('IEA production stats by year'!U:U,'IEA production stats by year'!$E:$E,$D416,'IEA production stats by year'!$B:$B,$B416)</f>
        <v>0</v>
      </c>
      <c r="M416" s="45">
        <f>SUMIFS('IEA production stats by year'!V:V,'IEA production stats by year'!$E:$E,$D416,'IEA production stats by year'!$B:$B,$B416)</f>
        <v>0</v>
      </c>
      <c r="N416" s="45">
        <f>SUMIFS('IEA production stats by year'!W:W,'IEA production stats by year'!$E:$E,$D416,'IEA production stats by year'!$B:$B,$B416)</f>
        <v>0</v>
      </c>
      <c r="O416" s="45">
        <f>SUMIFS('IEA production stats by year'!X:X,'IEA production stats by year'!$E:$E,$D416,'IEA production stats by year'!$B:$B,$B416)</f>
        <v>0</v>
      </c>
      <c r="P416" s="45">
        <f>SUMIFS('IEA production stats by year'!Y:Y,'IEA production stats by year'!$E:$E,$D416,'IEA production stats by year'!$B:$B,$B416)</f>
        <v>0</v>
      </c>
      <c r="Q416" s="45">
        <f>SUMIFS('IEA production stats by year'!Z:Z,'IEA production stats by year'!$E:$E,$D416,'IEA production stats by year'!$B:$B,$B416)</f>
        <v>0</v>
      </c>
      <c r="R416" s="45">
        <f>SUMIFS('IEA production stats by year'!AA:AA,'IEA production stats by year'!$E:$E,$D416,'IEA production stats by year'!$B:$B,$B416)</f>
        <v>0</v>
      </c>
      <c r="S416" s="45">
        <f>SUMIFS('IEA production stats by year'!AB:AB,'IEA production stats by year'!$E:$E,$D416,'IEA production stats by year'!$B:$B,$B416)</f>
        <v>0</v>
      </c>
      <c r="T416" s="45">
        <f>SUMIFS('IEA production stats by year'!AC:AC,'IEA production stats by year'!$E:$E,$D416,'IEA production stats by year'!$B:$B,$B416)</f>
        <v>0</v>
      </c>
      <c r="U416" s="45">
        <f>SUMIFS('IEA production stats by year'!AD:AD,'IEA production stats by year'!$E:$E,$D416,'IEA production stats by year'!$B:$B,$B416)</f>
        <v>0</v>
      </c>
      <c r="V416" s="45">
        <f>SUMIFS('IEA production stats by year'!AE:AE,'IEA production stats by year'!$E:$E,$D416,'IEA production stats by year'!$B:$B,$B416)</f>
        <v>0</v>
      </c>
      <c r="W416" s="45">
        <f>SUMIFS('IEA production stats by year'!AF:AF,'IEA production stats by year'!$E:$E,$D416,'IEA production stats by year'!$B:$B,$B416)</f>
        <v>0</v>
      </c>
      <c r="X416" s="45">
        <f>SUMIFS('IEA production stats by year'!AG:AG,'IEA production stats by year'!$E:$E,$D416,'IEA production stats by year'!$B:$B,$B416)</f>
        <v>0</v>
      </c>
      <c r="Y416" s="45">
        <f>SUMIFS('IEA production stats by year'!AH:AH,'IEA production stats by year'!$E:$E,$D416,'IEA production stats by year'!$B:$B,$B416)</f>
        <v>0</v>
      </c>
      <c r="Z416" s="45">
        <f>SUMIFS('IEA production stats by year'!AI:AI,'IEA production stats by year'!$E:$E,$D416,'IEA production stats by year'!$B:$B,$B416)</f>
        <v>0</v>
      </c>
      <c r="AA416" s="45">
        <f>SUMIFS('IEA production stats by year'!AJ:AJ,'IEA production stats by year'!$E:$E,$D416,'IEA production stats by year'!$B:$B,$B416)</f>
        <v>0</v>
      </c>
      <c r="AB416" s="45">
        <f>SUMIFS('IEA production stats by year'!AK:AK,'IEA production stats by year'!$E:$E,$D416,'IEA production stats by year'!$B:$B,$B416)</f>
        <v>0</v>
      </c>
      <c r="AC416" s="45">
        <f>SUMIFS('IEA production stats by year'!AL:AL,'IEA production stats by year'!$E:$E,$D416,'IEA production stats by year'!$B:$B,$B416)</f>
        <v>0</v>
      </c>
      <c r="AD416" s="45"/>
      <c r="AE416" s="45"/>
      <c r="AF416" s="45"/>
      <c r="AG416" s="45"/>
      <c r="AH416" s="45"/>
      <c r="AI416" s="45"/>
      <c r="AJ416" s="45"/>
      <c r="AK416" s="45"/>
      <c r="AL416" s="45"/>
      <c r="AM416" s="45"/>
      <c r="AN416" s="45"/>
      <c r="AO416" s="45"/>
      <c r="AP416" s="45"/>
      <c r="AQ416" s="45"/>
      <c r="AR416" s="45"/>
      <c r="AS416" s="45"/>
      <c r="AT416" s="45"/>
      <c r="AU416" s="45"/>
      <c r="AV416" s="45"/>
      <c r="AW416" s="45"/>
      <c r="AX416" s="45"/>
      <c r="AY416" s="45"/>
      <c r="AZ416" s="45"/>
      <c r="BA416" s="45"/>
      <c r="BB416" s="45"/>
      <c r="BC416" s="45"/>
      <c r="BD416" s="45"/>
      <c r="BE416" s="45"/>
      <c r="BF416" s="45"/>
      <c r="BG416" s="45"/>
      <c r="BH416" s="45"/>
      <c r="BI416" s="45"/>
      <c r="BJ416" s="45"/>
      <c r="BK416" s="45"/>
      <c r="BL416" s="45"/>
      <c r="BM416" s="45"/>
      <c r="BN416" s="45"/>
      <c r="BO416" s="45"/>
      <c r="BP416" s="45"/>
      <c r="BQ416" s="45"/>
      <c r="BR416" s="45"/>
      <c r="BS416" s="45"/>
      <c r="BT416" s="45"/>
      <c r="BU416" s="45"/>
      <c r="BV416" s="45"/>
      <c r="BW416" s="45"/>
      <c r="BX416" s="45"/>
      <c r="BY416" s="45"/>
      <c r="BZ416" s="45"/>
      <c r="CA416" s="45"/>
      <c r="CB416" s="45"/>
      <c r="CC416" s="45"/>
      <c r="CD416" s="45"/>
      <c r="CE416" s="45"/>
      <c r="CF416" s="45"/>
      <c r="CG416" s="45"/>
      <c r="CH416" s="45"/>
      <c r="CI416" s="45"/>
      <c r="CJ416" s="45"/>
      <c r="CK416" s="45"/>
      <c r="CL416" s="45"/>
      <c r="CM416" s="45"/>
      <c r="CN416" s="45"/>
      <c r="CO416" s="45"/>
      <c r="CP416" s="45"/>
      <c r="CQ416" s="45"/>
    </row>
    <row r="417" spans="1:95" hidden="1" x14ac:dyDescent="0.25">
      <c r="A417" s="5" t="str">
        <f>B417&amp;D417</f>
        <v>LBYMRENEW</v>
      </c>
      <c r="B417" t="s">
        <v>238</v>
      </c>
      <c r="C417" t="str">
        <f>VLOOKUP($B417,'Lookup codes'!$A:$C,2,FALSE)</f>
        <v>Libya</v>
      </c>
      <c r="D417" t="s">
        <v>640</v>
      </c>
      <c r="E417" t="str">
        <f>VLOOKUP(D417,'Lookup codes'!R:S,2,FALSE)</f>
        <v>Total of Renewable Energy Sources</v>
      </c>
      <c r="F417" t="s">
        <v>794</v>
      </c>
      <c r="G417" t="s">
        <v>528</v>
      </c>
      <c r="H417" s="45">
        <f>SUMIFS('IEA production stats by year'!Q:Q,'IEA production stats by year'!$E:$E,$D417,'IEA production stats by year'!$B:$B,$B417)</f>
        <v>5843.9982</v>
      </c>
      <c r="I417" s="45">
        <f>SUMIFS('IEA production stats by year'!R:R,'IEA production stats by year'!$E:$E,$D417,'IEA production stats by year'!$B:$B,$B417)</f>
        <v>19796.999100000001</v>
      </c>
      <c r="J417" s="45">
        <f>SUMIFS('IEA production stats by year'!S:S,'IEA production stats by year'!$E:$E,$D417,'IEA production stats by year'!$B:$B,$B417)</f>
        <v>20201.000199999999</v>
      </c>
      <c r="K417" s="45">
        <f>SUMIFS('IEA production stats by year'!T:T,'IEA production stats by year'!$E:$E,$D417,'IEA production stats by year'!$B:$B,$B417)</f>
        <v>20606.9984</v>
      </c>
      <c r="L417" s="45">
        <f>SUMIFS('IEA production stats by year'!U:U,'IEA production stats by year'!$E:$E,$D417,'IEA production stats by year'!$B:$B,$B417)</f>
        <v>20861.601900000001</v>
      </c>
      <c r="M417" s="45">
        <f>SUMIFS('IEA production stats by year'!V:V,'IEA production stats by year'!$E:$E,$D417,'IEA production stats by year'!$B:$B,$B417)</f>
        <v>21270.2</v>
      </c>
      <c r="N417" s="45">
        <f>SUMIFS('IEA production stats by year'!W:W,'IEA production stats by year'!$E:$E,$D417,'IEA production stats by year'!$B:$B,$B417)</f>
        <v>21523.802899999999</v>
      </c>
      <c r="O417" s="45">
        <f>SUMIFS('IEA production stats by year'!X:X,'IEA production stats by year'!$E:$E,$D417,'IEA production stats by year'!$B:$B,$B417)</f>
        <v>21927.804</v>
      </c>
      <c r="P417" s="45">
        <f>SUMIFS('IEA production stats by year'!Y:Y,'IEA production stats by year'!$E:$E,$D417,'IEA production stats by year'!$B:$B,$B417)</f>
        <v>22177.400099999999</v>
      </c>
      <c r="Q417" s="45">
        <f>SUMIFS('IEA production stats by year'!Z:Z,'IEA production stats by year'!$E:$E,$D417,'IEA production stats by year'!$B:$B,$B417)</f>
        <v>22571.001100000001</v>
      </c>
      <c r="R417" s="45">
        <f>SUMIFS('IEA production stats by year'!AA:AA,'IEA production stats by year'!$E:$E,$D417,'IEA production stats by year'!$B:$B,$B417)</f>
        <v>22798.5998</v>
      </c>
      <c r="S417" s="45">
        <f>SUMIFS('IEA production stats by year'!AB:AB,'IEA production stats by year'!$E:$E,$D417,'IEA production stats by year'!$B:$B,$B417)</f>
        <v>23009.200000000001</v>
      </c>
      <c r="T417" s="45">
        <f>SUMIFS('IEA production stats by year'!AC:AC,'IEA production stats by year'!$E:$E,$D417,'IEA production stats by year'!$B:$B,$B417)</f>
        <v>23363.800999999999</v>
      </c>
      <c r="U417" s="45">
        <f>SUMIFS('IEA production stats by year'!AD:AD,'IEA production stats by year'!$E:$E,$D417,'IEA production stats by year'!$B:$B,$B417)</f>
        <v>23554.802800000001</v>
      </c>
      <c r="V417" s="45">
        <f>SUMIFS('IEA production stats by year'!AE:AE,'IEA production stats by year'!$E:$E,$D417,'IEA production stats by year'!$B:$B,$B417)</f>
        <v>23754.802100000001</v>
      </c>
      <c r="W417" s="45">
        <f>SUMIFS('IEA production stats by year'!AF:AF,'IEA production stats by year'!$E:$E,$D417,'IEA production stats by year'!$B:$B,$B417)</f>
        <v>24123.801500000001</v>
      </c>
      <c r="X417" s="45">
        <f>SUMIFS('IEA production stats by year'!AG:AG,'IEA production stats by year'!$E:$E,$D417,'IEA production stats by year'!$B:$B,$B417)</f>
        <v>24358.8024</v>
      </c>
      <c r="Y417" s="45">
        <f>SUMIFS('IEA production stats by year'!AH:AH,'IEA production stats by year'!$E:$E,$D417,'IEA production stats by year'!$B:$B,$B417)</f>
        <v>24630.077700000002</v>
      </c>
      <c r="Z417" s="45">
        <f>SUMIFS('IEA production stats by year'!AI:AI,'IEA production stats by year'!$E:$E,$D417,'IEA production stats by year'!$B:$B,$B417)</f>
        <v>24912.389500000001</v>
      </c>
      <c r="AA417" s="45">
        <f>SUMIFS('IEA production stats by year'!AJ:AJ,'IEA production stats by year'!$E:$E,$D417,'IEA production stats by year'!$B:$B,$B417)</f>
        <v>25196.551800000001</v>
      </c>
      <c r="AB417" s="45">
        <f>SUMIFS('IEA production stats by year'!AK:AK,'IEA production stats by year'!$E:$E,$D417,'IEA production stats by year'!$B:$B,$B417)</f>
        <v>25478.197800000002</v>
      </c>
      <c r="AC417" s="45">
        <f>SUMIFS('IEA production stats by year'!AL:AL,'IEA production stats by year'!$E:$E,$D417,'IEA production stats by year'!$B:$B,$B417)</f>
        <v>0</v>
      </c>
      <c r="AD417" s="45"/>
      <c r="AE417" s="45"/>
      <c r="AF417" s="45"/>
      <c r="AG417" s="45"/>
      <c r="AH417" s="45"/>
      <c r="AI417" s="45"/>
      <c r="AJ417" s="45"/>
      <c r="AK417" s="45"/>
      <c r="AL417" s="45"/>
      <c r="AM417" s="45"/>
      <c r="AN417" s="45"/>
      <c r="AO417" s="45"/>
      <c r="AP417" s="45"/>
      <c r="AQ417" s="45"/>
      <c r="AR417" s="45"/>
      <c r="AS417" s="45"/>
      <c r="AT417" s="45"/>
      <c r="AU417" s="45"/>
      <c r="AV417" s="45"/>
      <c r="AW417" s="45"/>
      <c r="AX417" s="45"/>
      <c r="AY417" s="45"/>
      <c r="AZ417" s="45"/>
      <c r="BA417" s="45"/>
      <c r="BB417" s="45"/>
      <c r="BC417" s="45"/>
      <c r="BD417" s="45"/>
      <c r="BE417" s="45"/>
      <c r="BF417" s="45"/>
      <c r="BG417" s="45"/>
      <c r="BH417" s="45"/>
      <c r="BI417" s="45"/>
      <c r="BJ417" s="45"/>
      <c r="BK417" s="45"/>
      <c r="BL417" s="45"/>
      <c r="BM417" s="45"/>
      <c r="BN417" s="45"/>
      <c r="BO417" s="45"/>
      <c r="BP417" s="45"/>
      <c r="BQ417" s="45"/>
      <c r="BR417" s="45"/>
      <c r="BS417" s="45"/>
      <c r="BT417" s="45"/>
      <c r="BU417" s="45"/>
      <c r="BV417" s="45"/>
      <c r="BW417" s="45"/>
      <c r="BX417" s="45"/>
      <c r="BY417" s="45"/>
      <c r="BZ417" s="45"/>
      <c r="CA417" s="45"/>
      <c r="CB417" s="45"/>
      <c r="CC417" s="45"/>
      <c r="CD417" s="45"/>
      <c r="CE417" s="45"/>
      <c r="CF417" s="45"/>
      <c r="CG417" s="45"/>
      <c r="CH417" s="45"/>
      <c r="CI417" s="45"/>
      <c r="CJ417" s="45"/>
      <c r="CK417" s="45"/>
      <c r="CL417" s="45"/>
      <c r="CM417" s="45"/>
      <c r="CN417" s="45"/>
      <c r="CO417" s="45"/>
      <c r="CP417" s="45"/>
      <c r="CQ417" s="45"/>
    </row>
    <row r="418" spans="1:95" x14ac:dyDescent="0.25">
      <c r="A418" s="5" t="str">
        <f>B418&amp;D418</f>
        <v>LBYTOTAL</v>
      </c>
      <c r="B418" t="s">
        <v>238</v>
      </c>
      <c r="C418" t="str">
        <f>VLOOKUP($B418,'Lookup codes'!$A:$C,2,FALSE)</f>
        <v>Libya</v>
      </c>
      <c r="D418" t="s">
        <v>642</v>
      </c>
      <c r="E418" t="str">
        <f>VLOOKUP(D418,'Lookup codes'!R:S,2,FALSE)</f>
        <v>Total of All Energy Sources</v>
      </c>
      <c r="F418" t="s">
        <v>794</v>
      </c>
      <c r="G418" t="s">
        <v>528</v>
      </c>
      <c r="H418" s="45">
        <f>SUMIFS('IEA production stats by year'!Q:Q,'IEA production stats by year'!$E:$E,$D418,'IEA production stats by year'!$B:$B,$B418)</f>
        <v>3193796.0658999998</v>
      </c>
      <c r="I418" s="45">
        <f>SUMIFS('IEA production stats by year'!R:R,'IEA production stats by year'!$E:$E,$D418,'IEA production stats by year'!$B:$B,$B418)</f>
        <v>3161552.6900999998</v>
      </c>
      <c r="J418" s="45">
        <f>SUMIFS('IEA production stats by year'!S:S,'IEA production stats by year'!$E:$E,$D418,'IEA production stats by year'!$B:$B,$B418)</f>
        <v>3137288.3963000001</v>
      </c>
      <c r="K418" s="45">
        <f>SUMIFS('IEA production stats by year'!T:T,'IEA production stats by year'!$E:$E,$D418,'IEA production stats by year'!$B:$B,$B418)</f>
        <v>3366050.1367000001</v>
      </c>
      <c r="L418" s="45">
        <f>SUMIFS('IEA production stats by year'!U:U,'IEA production stats by year'!$E:$E,$D418,'IEA production stats by year'!$B:$B,$B418)</f>
        <v>3827165.3769999999</v>
      </c>
      <c r="M418" s="45">
        <f>SUMIFS('IEA production stats by year'!V:V,'IEA production stats by year'!$E:$E,$D418,'IEA production stats by year'!$B:$B,$B418)</f>
        <v>4123400.3887</v>
      </c>
      <c r="N418" s="45">
        <f>SUMIFS('IEA production stats by year'!W:W,'IEA production stats by year'!$E:$E,$D418,'IEA production stats by year'!$B:$B,$B418)</f>
        <v>4368023.6325000003</v>
      </c>
      <c r="O418" s="45">
        <f>SUMIFS('IEA production stats by year'!X:X,'IEA production stats by year'!$E:$E,$D418,'IEA production stats by year'!$B:$B,$B418)</f>
        <v>4529902.4277999997</v>
      </c>
      <c r="P418" s="45">
        <f>SUMIFS('IEA production stats by year'!Y:Y,'IEA production stats by year'!$E:$E,$D418,'IEA production stats by year'!$B:$B,$B418)</f>
        <v>4489223.9144000001</v>
      </c>
      <c r="Q418" s="45">
        <f>SUMIFS('IEA production stats by year'!Z:Z,'IEA production stats by year'!$E:$E,$D418,'IEA production stats by year'!$B:$B,$B418)</f>
        <v>4228963.6382999998</v>
      </c>
      <c r="R418" s="45">
        <f>SUMIFS('IEA production stats by year'!AA:AA,'IEA production stats by year'!$E:$E,$D418,'IEA production stats by year'!$B:$B,$B418)</f>
        <v>4385738.4062000001</v>
      </c>
      <c r="S418" s="45">
        <f>SUMIFS('IEA production stats by year'!AB:AB,'IEA production stats by year'!$E:$E,$D418,'IEA production stats by year'!$B:$B,$B418)</f>
        <v>1369228.6517</v>
      </c>
      <c r="T418" s="45">
        <f>SUMIFS('IEA production stats by year'!AC:AC,'IEA production stats by year'!$E:$E,$D418,'IEA production stats by year'!$B:$B,$B418)</f>
        <v>3768526.1656999998</v>
      </c>
      <c r="U418" s="45">
        <f>SUMIFS('IEA production stats by year'!AD:AD,'IEA production stats by year'!$E:$E,$D418,'IEA production stats by year'!$B:$B,$B418)</f>
        <v>2791921.0647</v>
      </c>
      <c r="V418" s="45">
        <f>SUMIFS('IEA production stats by year'!AE:AE,'IEA production stats by year'!$E:$E,$D418,'IEA production stats by year'!$B:$B,$B418)</f>
        <v>1670855.5793999999</v>
      </c>
      <c r="W418" s="45">
        <f>SUMIFS('IEA production stats by year'!AF:AF,'IEA production stats by year'!$E:$E,$D418,'IEA production stats by year'!$B:$B,$B418)</f>
        <v>1463908.0759999999</v>
      </c>
      <c r="X418" s="45">
        <f>SUMIFS('IEA production stats by year'!AG:AG,'IEA production stats by year'!$E:$E,$D418,'IEA production stats by year'!$B:$B,$B418)</f>
        <v>1417903.9489</v>
      </c>
      <c r="Y418" s="45">
        <f>SUMIFS('IEA production stats by year'!AH:AH,'IEA production stats by year'!$E:$E,$D418,'IEA production stats by year'!$B:$B,$B418)</f>
        <v>2440211.9912</v>
      </c>
      <c r="Z418" s="45">
        <f>SUMIFS('IEA production stats by year'!AI:AI,'IEA production stats by year'!$E:$E,$D418,'IEA production stats by year'!$B:$B,$B418)</f>
        <v>2916409.048</v>
      </c>
      <c r="AA418" s="45">
        <f>SUMIFS('IEA production stats by year'!AJ:AJ,'IEA production stats by year'!$E:$E,$D418,'IEA production stats by year'!$B:$B,$B418)</f>
        <v>3226970.8287999998</v>
      </c>
      <c r="AB418" s="45">
        <f>SUMIFS('IEA production stats by year'!AK:AK,'IEA production stats by year'!$E:$E,$D418,'IEA production stats by year'!$B:$B,$B418)</f>
        <v>1345411.2318</v>
      </c>
      <c r="AC418" s="45">
        <f>SUMIFS('IEA production stats by year'!AL:AL,'IEA production stats by year'!$E:$E,$D418,'IEA production stats by year'!$B:$B,$B418)</f>
        <v>0</v>
      </c>
      <c r="AD418" s="45"/>
      <c r="AE418" s="45"/>
      <c r="AF418" s="45"/>
      <c r="AG418" s="45"/>
      <c r="AH418" s="45"/>
      <c r="AI418" s="45"/>
      <c r="AJ418" s="45"/>
      <c r="AK418" s="45"/>
      <c r="AL418" s="45"/>
      <c r="AM418" s="45"/>
      <c r="AN418" s="45"/>
      <c r="AO418" s="45"/>
      <c r="AP418" s="45"/>
      <c r="AQ418" s="45"/>
      <c r="AR418" s="45"/>
      <c r="AS418" s="45"/>
      <c r="AT418" s="45"/>
      <c r="AU418" s="45"/>
      <c r="AV418" s="45"/>
      <c r="AW418" s="45"/>
      <c r="AX418" s="45"/>
      <c r="AY418" s="45"/>
      <c r="AZ418" s="45"/>
      <c r="BA418" s="45"/>
      <c r="BB418" s="45"/>
      <c r="BC418" s="45"/>
      <c r="BD418" s="45"/>
      <c r="BE418" s="45"/>
      <c r="BF418" s="45"/>
      <c r="BG418" s="45"/>
      <c r="BH418" s="45"/>
      <c r="BI418" s="45"/>
      <c r="BJ418" s="45"/>
      <c r="BK418" s="45"/>
      <c r="BL418" s="45"/>
      <c r="BM418" s="45"/>
      <c r="BN418" s="45"/>
      <c r="BO418" s="45"/>
      <c r="BP418" s="45"/>
      <c r="BQ418" s="45"/>
      <c r="BR418" s="45"/>
      <c r="BS418" s="45"/>
      <c r="BT418" s="45"/>
      <c r="BU418" s="45"/>
      <c r="BV418" s="45"/>
      <c r="BW418" s="45"/>
      <c r="BX418" s="45"/>
      <c r="BY418" s="45"/>
      <c r="BZ418" s="45"/>
      <c r="CA418" s="45"/>
      <c r="CB418" s="45"/>
      <c r="CC418" s="45"/>
      <c r="CD418" s="45"/>
      <c r="CE418" s="45"/>
      <c r="CF418" s="45"/>
      <c r="CG418" s="45"/>
      <c r="CH418" s="45"/>
      <c r="CI418" s="45"/>
      <c r="CJ418" s="45"/>
      <c r="CK418" s="45"/>
      <c r="CL418" s="45"/>
      <c r="CM418" s="45"/>
      <c r="CN418" s="45"/>
      <c r="CO418" s="45"/>
      <c r="CP418" s="45"/>
      <c r="CQ418" s="45"/>
    </row>
    <row r="419" spans="1:95" hidden="1" x14ac:dyDescent="0.25">
      <c r="A419" s="5" t="str">
        <f>B419&amp;D419</f>
        <v>MARHYDRO</v>
      </c>
      <c r="B419" t="s">
        <v>251</v>
      </c>
      <c r="C419" t="str">
        <f>VLOOKUP($B419,'Lookup codes'!$A:$C,2,FALSE)</f>
        <v>Morocco</v>
      </c>
      <c r="D419" t="s">
        <v>539</v>
      </c>
      <c r="E419" t="str">
        <f>VLOOKUP(D419,'Lookup codes'!R:S,2,FALSE)</f>
        <v>Hydro</v>
      </c>
      <c r="F419" t="s">
        <v>794</v>
      </c>
      <c r="G419" t="s">
        <v>528</v>
      </c>
      <c r="H419" s="45">
        <f>SUMIFS('IEA production stats by year'!Q:Q,'IEA production stats by year'!$E:$E,$D419,'IEA production stats by year'!$B:$B,$B419)</f>
        <v>2584.8004999999998</v>
      </c>
      <c r="I419" s="45">
        <f>SUMIFS('IEA production stats by year'!R:R,'IEA production stats by year'!$E:$E,$D419,'IEA production stats by year'!$B:$B,$B419)</f>
        <v>3135.5992000000001</v>
      </c>
      <c r="J419" s="45">
        <f>SUMIFS('IEA production stats by year'!S:S,'IEA production stats by year'!$E:$E,$D419,'IEA production stats by year'!$B:$B,$B419)</f>
        <v>3059.9980999999998</v>
      </c>
      <c r="K419" s="45">
        <f>SUMIFS('IEA production stats by year'!T:T,'IEA production stats by year'!$E:$E,$D419,'IEA production stats by year'!$B:$B,$B419)</f>
        <v>5241.6014999999998</v>
      </c>
      <c r="L419" s="45">
        <f>SUMIFS('IEA production stats by year'!U:U,'IEA production stats by year'!$E:$E,$D419,'IEA production stats by year'!$B:$B,$B419)</f>
        <v>5788.7995000000001</v>
      </c>
      <c r="M419" s="45">
        <f>SUMIFS('IEA production stats by year'!V:V,'IEA production stats by year'!$E:$E,$D419,'IEA production stats by year'!$B:$B,$B419)</f>
        <v>3524.3980000000001</v>
      </c>
      <c r="N419" s="45">
        <f>SUMIFS('IEA production stats by year'!W:W,'IEA production stats by year'!$E:$E,$D419,'IEA production stats by year'!$B:$B,$B419)</f>
        <v>3592.8018999999999</v>
      </c>
      <c r="O419" s="45">
        <f>SUMIFS('IEA production stats by year'!X:X,'IEA production stats by year'!$E:$E,$D419,'IEA production stats by year'!$B:$B,$B419)</f>
        <v>3293.9983999999999</v>
      </c>
      <c r="P419" s="45">
        <f>SUMIFS('IEA production stats by year'!Y:Y,'IEA production stats by year'!$E:$E,$D419,'IEA production stats by year'!$B:$B,$B419)</f>
        <v>3344.3991000000001</v>
      </c>
      <c r="Q419" s="45">
        <f>SUMIFS('IEA production stats by year'!Z:Z,'IEA production stats by year'!$E:$E,$D419,'IEA production stats by year'!$B:$B,$B419)</f>
        <v>9244.8019000000004</v>
      </c>
      <c r="R419" s="45">
        <f>SUMIFS('IEA production stats by year'!AA:AA,'IEA production stats by year'!$E:$E,$D419,'IEA production stats by year'!$B:$B,$B419)</f>
        <v>12484.799000000001</v>
      </c>
      <c r="S419" s="45">
        <f>SUMIFS('IEA production stats by year'!AB:AB,'IEA production stats by year'!$E:$E,$D419,'IEA production stats by year'!$B:$B,$B419)</f>
        <v>7221.6019999999999</v>
      </c>
      <c r="T419" s="45">
        <f>SUMIFS('IEA production stats by year'!AC:AC,'IEA production stats by year'!$E:$E,$D419,'IEA production stats by year'!$B:$B,$B419)</f>
        <v>5871.6018000000004</v>
      </c>
      <c r="U419" s="45">
        <f>SUMIFS('IEA production stats by year'!AD:AD,'IEA production stats by year'!$E:$E,$D419,'IEA production stats by year'!$B:$B,$B419)</f>
        <v>10026.0002</v>
      </c>
      <c r="V419" s="45">
        <f>SUMIFS('IEA production stats by year'!AE:AE,'IEA production stats by year'!$E:$E,$D419,'IEA production stats by year'!$B:$B,$B419)</f>
        <v>5893.2015000000001</v>
      </c>
      <c r="W419" s="45">
        <f>SUMIFS('IEA production stats by year'!AF:AF,'IEA production stats by year'!$E:$E,$D419,'IEA production stats by year'!$B:$B,$B419)</f>
        <v>6785.9988999999996</v>
      </c>
      <c r="X419" s="45">
        <f>SUMIFS('IEA production stats by year'!AG:AG,'IEA production stats by year'!$E:$E,$D419,'IEA production stats by year'!$B:$B,$B419)</f>
        <v>4518.0010000000002</v>
      </c>
      <c r="Y419" s="45">
        <f>SUMIFS('IEA production stats by year'!AH:AH,'IEA production stats by year'!$E:$E,$D419,'IEA production stats by year'!$B:$B,$B419)</f>
        <v>4264.9215000000004</v>
      </c>
      <c r="Z419" s="45">
        <f>SUMIFS('IEA production stats by year'!AI:AI,'IEA production stats by year'!$E:$E,$D419,'IEA production stats by year'!$B:$B,$B419)</f>
        <v>6096.3953000000001</v>
      </c>
      <c r="AA419" s="45">
        <f>SUMIFS('IEA production stats by year'!AJ:AJ,'IEA production stats by year'!$E:$E,$D419,'IEA production stats by year'!$B:$B,$B419)</f>
        <v>4546.0106999999998</v>
      </c>
      <c r="AB419" s="45">
        <f>SUMIFS('IEA production stats by year'!AK:AK,'IEA production stats by year'!$E:$E,$D419,'IEA production stats by year'!$B:$B,$B419)</f>
        <v>3123.4951999999998</v>
      </c>
      <c r="AC419" s="45">
        <f>SUMIFS('IEA production stats by year'!AL:AL,'IEA production stats by year'!$E:$E,$D419,'IEA production stats by year'!$B:$B,$B419)</f>
        <v>2945.9036999999998</v>
      </c>
      <c r="AD419" s="45"/>
      <c r="AE419" s="45"/>
      <c r="AF419" s="45"/>
      <c r="AG419" s="45"/>
      <c r="AH419" s="45"/>
      <c r="AI419" s="45"/>
      <c r="AJ419" s="45"/>
      <c r="AK419" s="45"/>
      <c r="AL419" s="45"/>
      <c r="AM419" s="45"/>
      <c r="AN419" s="45"/>
      <c r="AO419" s="45"/>
      <c r="AP419" s="45"/>
      <c r="AQ419" s="45"/>
      <c r="AR419" s="45"/>
      <c r="AS419" s="45"/>
      <c r="AT419" s="45"/>
      <c r="AU419" s="45"/>
      <c r="AV419" s="45"/>
      <c r="AW419" s="45"/>
      <c r="AX419" s="45"/>
      <c r="AY419" s="45"/>
      <c r="AZ419" s="45"/>
      <c r="BA419" s="45"/>
      <c r="BB419" s="45"/>
      <c r="BC419" s="45"/>
      <c r="BD419" s="45"/>
      <c r="BE419" s="45"/>
      <c r="BF419" s="45"/>
      <c r="BG419" s="45"/>
      <c r="BH419" s="45"/>
      <c r="BI419" s="45"/>
      <c r="BJ419" s="45"/>
      <c r="BK419" s="45"/>
      <c r="BL419" s="45"/>
      <c r="BM419" s="45"/>
      <c r="BN419" s="45"/>
      <c r="BO419" s="45"/>
      <c r="BP419" s="45"/>
      <c r="BQ419" s="45"/>
      <c r="BR419" s="45"/>
      <c r="BS419" s="45"/>
      <c r="BT419" s="45"/>
      <c r="BU419" s="45"/>
      <c r="BV419" s="45"/>
      <c r="BW419" s="45"/>
      <c r="BX419" s="45"/>
      <c r="BY419" s="45"/>
      <c r="BZ419" s="45"/>
      <c r="CA419" s="45"/>
      <c r="CB419" s="45"/>
      <c r="CC419" s="45"/>
      <c r="CD419" s="45"/>
      <c r="CE419" s="45"/>
      <c r="CF419" s="45"/>
      <c r="CG419" s="45"/>
      <c r="CH419" s="45"/>
      <c r="CI419" s="45"/>
      <c r="CJ419" s="45"/>
      <c r="CK419" s="45"/>
      <c r="CL419" s="45"/>
      <c r="CM419" s="45"/>
      <c r="CN419" s="45"/>
      <c r="CO419" s="45"/>
      <c r="CP419" s="45"/>
      <c r="CQ419" s="45"/>
    </row>
    <row r="420" spans="1:95" hidden="1" x14ac:dyDescent="0.25">
      <c r="A420" s="5" t="str">
        <f>B420&amp;D420</f>
        <v>MARGEOTHERM</v>
      </c>
      <c r="B420" t="s">
        <v>251</v>
      </c>
      <c r="C420" t="str">
        <f>VLOOKUP($B420,'Lookup codes'!$A:$C,2,FALSE)</f>
        <v>Morocco</v>
      </c>
      <c r="D420" t="s">
        <v>610</v>
      </c>
      <c r="E420" t="str">
        <f>VLOOKUP(D420,'Lookup codes'!R:S,2,FALSE)</f>
        <v>Geothermal</v>
      </c>
      <c r="F420" t="s">
        <v>794</v>
      </c>
      <c r="G420" t="s">
        <v>528</v>
      </c>
      <c r="H420" s="45">
        <f>SUMIFS('IEA production stats by year'!Q:Q,'IEA production stats by year'!$E:$E,$D420,'IEA production stats by year'!$B:$B,$B420)</f>
        <v>0</v>
      </c>
      <c r="I420" s="45">
        <f>SUMIFS('IEA production stats by year'!R:R,'IEA production stats by year'!$E:$E,$D420,'IEA production stats by year'!$B:$B,$B420)</f>
        <v>0</v>
      </c>
      <c r="J420" s="45">
        <f>SUMIFS('IEA production stats by year'!S:S,'IEA production stats by year'!$E:$E,$D420,'IEA production stats by year'!$B:$B,$B420)</f>
        <v>0</v>
      </c>
      <c r="K420" s="45">
        <f>SUMIFS('IEA production stats by year'!T:T,'IEA production stats by year'!$E:$E,$D420,'IEA production stats by year'!$B:$B,$B420)</f>
        <v>0</v>
      </c>
      <c r="L420" s="45">
        <f>SUMIFS('IEA production stats by year'!U:U,'IEA production stats by year'!$E:$E,$D420,'IEA production stats by year'!$B:$B,$B420)</f>
        <v>0</v>
      </c>
      <c r="M420" s="45">
        <f>SUMIFS('IEA production stats by year'!V:V,'IEA production stats by year'!$E:$E,$D420,'IEA production stats by year'!$B:$B,$B420)</f>
        <v>0</v>
      </c>
      <c r="N420" s="45">
        <f>SUMIFS('IEA production stats by year'!W:W,'IEA production stats by year'!$E:$E,$D420,'IEA production stats by year'!$B:$B,$B420)</f>
        <v>0</v>
      </c>
      <c r="O420" s="45">
        <f>SUMIFS('IEA production stats by year'!X:X,'IEA production stats by year'!$E:$E,$D420,'IEA production stats by year'!$B:$B,$B420)</f>
        <v>0</v>
      </c>
      <c r="P420" s="45">
        <f>SUMIFS('IEA production stats by year'!Y:Y,'IEA production stats by year'!$E:$E,$D420,'IEA production stats by year'!$B:$B,$B420)</f>
        <v>0</v>
      </c>
      <c r="Q420" s="45">
        <f>SUMIFS('IEA production stats by year'!Z:Z,'IEA production stats by year'!$E:$E,$D420,'IEA production stats by year'!$B:$B,$B420)</f>
        <v>0</v>
      </c>
      <c r="R420" s="45">
        <f>SUMIFS('IEA production stats by year'!AA:AA,'IEA production stats by year'!$E:$E,$D420,'IEA production stats by year'!$B:$B,$B420)</f>
        <v>0</v>
      </c>
      <c r="S420" s="45">
        <f>SUMIFS('IEA production stats by year'!AB:AB,'IEA production stats by year'!$E:$E,$D420,'IEA production stats by year'!$B:$B,$B420)</f>
        <v>0</v>
      </c>
      <c r="T420" s="45">
        <f>SUMIFS('IEA production stats by year'!AC:AC,'IEA production stats by year'!$E:$E,$D420,'IEA production stats by year'!$B:$B,$B420)</f>
        <v>0</v>
      </c>
      <c r="U420" s="45">
        <f>SUMIFS('IEA production stats by year'!AD:AD,'IEA production stats by year'!$E:$E,$D420,'IEA production stats by year'!$B:$B,$B420)</f>
        <v>0</v>
      </c>
      <c r="V420" s="45">
        <f>SUMIFS('IEA production stats by year'!AE:AE,'IEA production stats by year'!$E:$E,$D420,'IEA production stats by year'!$B:$B,$B420)</f>
        <v>0</v>
      </c>
      <c r="W420" s="45">
        <f>SUMIFS('IEA production stats by year'!AF:AF,'IEA production stats by year'!$E:$E,$D420,'IEA production stats by year'!$B:$B,$B420)</f>
        <v>0</v>
      </c>
      <c r="X420" s="45">
        <f>SUMIFS('IEA production stats by year'!AG:AG,'IEA production stats by year'!$E:$E,$D420,'IEA production stats by year'!$B:$B,$B420)</f>
        <v>0</v>
      </c>
      <c r="Y420" s="45">
        <f>SUMIFS('IEA production stats by year'!AH:AH,'IEA production stats by year'!$E:$E,$D420,'IEA production stats by year'!$B:$B,$B420)</f>
        <v>0</v>
      </c>
      <c r="Z420" s="45">
        <f>SUMIFS('IEA production stats by year'!AI:AI,'IEA production stats by year'!$E:$E,$D420,'IEA production stats by year'!$B:$B,$B420)</f>
        <v>0</v>
      </c>
      <c r="AA420" s="45">
        <f>SUMIFS('IEA production stats by year'!AJ:AJ,'IEA production stats by year'!$E:$E,$D420,'IEA production stats by year'!$B:$B,$B420)</f>
        <v>0</v>
      </c>
      <c r="AB420" s="45">
        <f>SUMIFS('IEA production stats by year'!AK:AK,'IEA production stats by year'!$E:$E,$D420,'IEA production stats by year'!$B:$B,$B420)</f>
        <v>0</v>
      </c>
      <c r="AC420" s="45">
        <f>SUMIFS('IEA production stats by year'!AL:AL,'IEA production stats by year'!$E:$E,$D420,'IEA production stats by year'!$B:$B,$B420)</f>
        <v>0</v>
      </c>
      <c r="AD420" s="45"/>
      <c r="AE420" s="45"/>
      <c r="AF420" s="45"/>
      <c r="AG420" s="45"/>
      <c r="AH420" s="45"/>
      <c r="AI420" s="45"/>
      <c r="AJ420" s="45"/>
      <c r="AK420" s="45"/>
      <c r="AL420" s="45"/>
      <c r="AM420" s="45"/>
      <c r="AN420" s="45"/>
      <c r="AO420" s="45"/>
      <c r="AP420" s="45"/>
      <c r="AQ420" s="45"/>
      <c r="AR420" s="45"/>
      <c r="AS420" s="45"/>
      <c r="AT420" s="45"/>
      <c r="AU420" s="45"/>
      <c r="AV420" s="45"/>
      <c r="AW420" s="45"/>
      <c r="AX420" s="45"/>
      <c r="AY420" s="45"/>
      <c r="AZ420" s="45"/>
      <c r="BA420" s="45"/>
      <c r="BB420" s="45"/>
      <c r="BC420" s="45"/>
      <c r="BD420" s="45"/>
      <c r="BE420" s="45"/>
      <c r="BF420" s="45"/>
      <c r="BG420" s="45"/>
      <c r="BH420" s="45"/>
      <c r="BI420" s="45"/>
      <c r="BJ420" s="45"/>
      <c r="BK420" s="45"/>
      <c r="BL420" s="45"/>
      <c r="BM420" s="45"/>
      <c r="BN420" s="45"/>
      <c r="BO420" s="45"/>
      <c r="BP420" s="45"/>
      <c r="BQ420" s="45"/>
      <c r="BR420" s="45"/>
      <c r="BS420" s="45"/>
      <c r="BT420" s="45"/>
      <c r="BU420" s="45"/>
      <c r="BV420" s="45"/>
      <c r="BW420" s="45"/>
      <c r="BX420" s="45"/>
      <c r="BY420" s="45"/>
      <c r="BZ420" s="45"/>
      <c r="CA420" s="45"/>
      <c r="CB420" s="45"/>
      <c r="CC420" s="45"/>
      <c r="CD420" s="45"/>
      <c r="CE420" s="45"/>
      <c r="CF420" s="45"/>
      <c r="CG420" s="45"/>
      <c r="CH420" s="45"/>
      <c r="CI420" s="45"/>
      <c r="CJ420" s="45"/>
      <c r="CK420" s="45"/>
      <c r="CL420" s="45"/>
      <c r="CM420" s="45"/>
      <c r="CN420" s="45"/>
      <c r="CO420" s="45"/>
      <c r="CP420" s="45"/>
      <c r="CQ420" s="45"/>
    </row>
    <row r="421" spans="1:95" hidden="1" x14ac:dyDescent="0.25">
      <c r="A421" s="5" t="str">
        <f>B421&amp;D421</f>
        <v>MARSOLARPV</v>
      </c>
      <c r="B421" t="s">
        <v>251</v>
      </c>
      <c r="C421" t="str">
        <f>VLOOKUP($B421,'Lookup codes'!$A:$C,2,FALSE)</f>
        <v>Morocco</v>
      </c>
      <c r="D421" t="s">
        <v>612</v>
      </c>
      <c r="E421" t="str">
        <f>VLOOKUP(D421,'Lookup codes'!R:S,2,FALSE)</f>
        <v>Solar Photovoltaics</v>
      </c>
      <c r="F421" t="s">
        <v>794</v>
      </c>
      <c r="G421" t="s">
        <v>528</v>
      </c>
      <c r="H421" s="45">
        <f>SUMIFS('IEA production stats by year'!Q:Q,'IEA production stats by year'!$E:$E,$D421,'IEA production stats by year'!$B:$B,$B421)</f>
        <v>0</v>
      </c>
      <c r="I421" s="45">
        <f>SUMIFS('IEA production stats by year'!R:R,'IEA production stats by year'!$E:$E,$D421,'IEA production stats by year'!$B:$B,$B421)</f>
        <v>0</v>
      </c>
      <c r="J421" s="45">
        <f>SUMIFS('IEA production stats by year'!S:S,'IEA production stats by year'!$E:$E,$D421,'IEA production stats by year'!$B:$B,$B421)</f>
        <v>0</v>
      </c>
      <c r="K421" s="45">
        <f>SUMIFS('IEA production stats by year'!T:T,'IEA production stats by year'!$E:$E,$D421,'IEA production stats by year'!$B:$B,$B421)</f>
        <v>0</v>
      </c>
      <c r="L421" s="45">
        <f>SUMIFS('IEA production stats by year'!U:U,'IEA production stats by year'!$E:$E,$D421,'IEA production stats by year'!$B:$B,$B421)</f>
        <v>0</v>
      </c>
      <c r="M421" s="45">
        <f>SUMIFS('IEA production stats by year'!V:V,'IEA production stats by year'!$E:$E,$D421,'IEA production stats by year'!$B:$B,$B421)</f>
        <v>0</v>
      </c>
      <c r="N421" s="45">
        <f>SUMIFS('IEA production stats by year'!W:W,'IEA production stats by year'!$E:$E,$D421,'IEA production stats by year'!$B:$B,$B421)</f>
        <v>0</v>
      </c>
      <c r="O421" s="45">
        <f>SUMIFS('IEA production stats by year'!X:X,'IEA production stats by year'!$E:$E,$D421,'IEA production stats by year'!$B:$B,$B421)</f>
        <v>0</v>
      </c>
      <c r="P421" s="45">
        <f>SUMIFS('IEA production stats by year'!Y:Y,'IEA production stats by year'!$E:$E,$D421,'IEA production stats by year'!$B:$B,$B421)</f>
        <v>0</v>
      </c>
      <c r="Q421" s="45">
        <f>SUMIFS('IEA production stats by year'!Z:Z,'IEA production stats by year'!$E:$E,$D421,'IEA production stats by year'!$B:$B,$B421)</f>
        <v>0</v>
      </c>
      <c r="R421" s="45">
        <f>SUMIFS('IEA production stats by year'!AA:AA,'IEA production stats by year'!$E:$E,$D421,'IEA production stats by year'!$B:$B,$B421)</f>
        <v>0</v>
      </c>
      <c r="S421" s="45">
        <f>SUMIFS('IEA production stats by year'!AB:AB,'IEA production stats by year'!$E:$E,$D421,'IEA production stats by year'!$B:$B,$B421)</f>
        <v>0</v>
      </c>
      <c r="T421" s="45">
        <f>SUMIFS('IEA production stats by year'!AC:AC,'IEA production stats by year'!$E:$E,$D421,'IEA production stats by year'!$B:$B,$B421)</f>
        <v>0</v>
      </c>
      <c r="U421" s="45">
        <f>SUMIFS('IEA production stats by year'!AD:AD,'IEA production stats by year'!$E:$E,$D421,'IEA production stats by year'!$B:$B,$B421)</f>
        <v>0</v>
      </c>
      <c r="V421" s="45">
        <f>SUMIFS('IEA production stats by year'!AE:AE,'IEA production stats by year'!$E:$E,$D421,'IEA production stats by year'!$B:$B,$B421)</f>
        <v>0</v>
      </c>
      <c r="W421" s="45">
        <f>SUMIFS('IEA production stats by year'!AF:AF,'IEA production stats by year'!$E:$E,$D421,'IEA production stats by year'!$B:$B,$B421)</f>
        <v>3.6006</v>
      </c>
      <c r="X421" s="45">
        <f>SUMIFS('IEA production stats by year'!AG:AG,'IEA production stats by year'!$E:$E,$D421,'IEA production stats by year'!$B:$B,$B421)</f>
        <v>3.6006</v>
      </c>
      <c r="Y421" s="45">
        <f>SUMIFS('IEA production stats by year'!AH:AH,'IEA production stats by year'!$E:$E,$D421,'IEA production stats by year'!$B:$B,$B421)</f>
        <v>4.3208000000000002</v>
      </c>
      <c r="Z421" s="45">
        <f>SUMIFS('IEA production stats by year'!AI:AI,'IEA production stats by year'!$E:$E,$D421,'IEA production stats by year'!$B:$B,$B421)</f>
        <v>562.68920000000003</v>
      </c>
      <c r="AA421" s="45">
        <f>SUMIFS('IEA production stats by year'!AJ:AJ,'IEA production stats by year'!$E:$E,$D421,'IEA production stats by year'!$B:$B,$B421)</f>
        <v>1423.5287000000001</v>
      </c>
      <c r="AB421" s="45">
        <f>SUMIFS('IEA production stats by year'!AK:AK,'IEA production stats by year'!$E:$E,$D421,'IEA production stats by year'!$B:$B,$B421)</f>
        <v>1402.4984999999999</v>
      </c>
      <c r="AC421" s="45">
        <f>SUMIFS('IEA production stats by year'!AL:AL,'IEA production stats by year'!$E:$E,$D421,'IEA production stats by year'!$B:$B,$B421)</f>
        <v>1679.6813999999999</v>
      </c>
      <c r="AD421" s="45"/>
      <c r="AE421" s="45"/>
      <c r="AF421" s="45"/>
      <c r="AG421" s="45"/>
      <c r="AH421" s="45"/>
      <c r="AI421" s="45"/>
      <c r="AJ421" s="45"/>
      <c r="AK421" s="45"/>
      <c r="AL421" s="45"/>
      <c r="AM421" s="45"/>
      <c r="AN421" s="45"/>
      <c r="AO421" s="45"/>
      <c r="AP421" s="45"/>
      <c r="AQ421" s="45"/>
      <c r="AR421" s="45"/>
      <c r="AS421" s="45"/>
      <c r="AT421" s="45"/>
      <c r="AU421" s="45"/>
      <c r="AV421" s="45"/>
      <c r="AW421" s="45"/>
      <c r="AX421" s="45"/>
      <c r="AY421" s="45"/>
      <c r="AZ421" s="45"/>
      <c r="BA421" s="45"/>
      <c r="BB421" s="45"/>
      <c r="BC421" s="45"/>
      <c r="BD421" s="45"/>
      <c r="BE421" s="45"/>
      <c r="BF421" s="45"/>
      <c r="BG421" s="45"/>
      <c r="BH421" s="45"/>
      <c r="BI421" s="45"/>
      <c r="BJ421" s="45"/>
      <c r="BK421" s="45"/>
      <c r="BL421" s="45"/>
      <c r="BM421" s="45"/>
      <c r="BN421" s="45"/>
      <c r="BO421" s="45"/>
      <c r="BP421" s="45"/>
      <c r="BQ421" s="45"/>
      <c r="BR421" s="45"/>
      <c r="BS421" s="45"/>
      <c r="BT421" s="45"/>
      <c r="BU421" s="45"/>
      <c r="BV421" s="45"/>
      <c r="BW421" s="45"/>
      <c r="BX421" s="45"/>
      <c r="BY421" s="45"/>
      <c r="BZ421" s="45"/>
      <c r="CA421" s="45"/>
      <c r="CB421" s="45"/>
      <c r="CC421" s="45"/>
      <c r="CD421" s="45"/>
      <c r="CE421" s="45"/>
      <c r="CF421" s="45"/>
      <c r="CG421" s="45"/>
      <c r="CH421" s="45"/>
      <c r="CI421" s="45"/>
      <c r="CJ421" s="45"/>
      <c r="CK421" s="45"/>
      <c r="CL421" s="45"/>
      <c r="CM421" s="45"/>
      <c r="CN421" s="45"/>
      <c r="CO421" s="45"/>
      <c r="CP421" s="45"/>
      <c r="CQ421" s="45"/>
    </row>
    <row r="422" spans="1:95" hidden="1" x14ac:dyDescent="0.25">
      <c r="A422" s="5" t="str">
        <f>B422&amp;D422</f>
        <v>MARSOLARTH</v>
      </c>
      <c r="B422" t="s">
        <v>251</v>
      </c>
      <c r="C422" t="str">
        <f>VLOOKUP($B422,'Lookup codes'!$A:$C,2,FALSE)</f>
        <v>Morocco</v>
      </c>
      <c r="D422" t="s">
        <v>614</v>
      </c>
      <c r="E422" t="str">
        <f>VLOOKUP(D422,'Lookup codes'!R:S,2,FALSE)</f>
        <v>Solar Thermal</v>
      </c>
      <c r="F422" t="s">
        <v>794</v>
      </c>
      <c r="G422" t="s">
        <v>528</v>
      </c>
      <c r="H422" s="45">
        <f>SUMIFS('IEA production stats by year'!Q:Q,'IEA production stats by year'!$E:$E,$D422,'IEA production stats by year'!$B:$B,$B422)</f>
        <v>0</v>
      </c>
      <c r="I422" s="45">
        <f>SUMIFS('IEA production stats by year'!R:R,'IEA production stats by year'!$E:$E,$D422,'IEA production stats by year'!$B:$B,$B422)</f>
        <v>0</v>
      </c>
      <c r="J422" s="45">
        <f>SUMIFS('IEA production stats by year'!S:S,'IEA production stats by year'!$E:$E,$D422,'IEA production stats by year'!$B:$B,$B422)</f>
        <v>0</v>
      </c>
      <c r="K422" s="45">
        <f>SUMIFS('IEA production stats by year'!T:T,'IEA production stats by year'!$E:$E,$D422,'IEA production stats by year'!$B:$B,$B422)</f>
        <v>0</v>
      </c>
      <c r="L422" s="45">
        <f>SUMIFS('IEA production stats by year'!U:U,'IEA production stats by year'!$E:$E,$D422,'IEA production stats by year'!$B:$B,$B422)</f>
        <v>0</v>
      </c>
      <c r="M422" s="45">
        <f>SUMIFS('IEA production stats by year'!V:V,'IEA production stats by year'!$E:$E,$D422,'IEA production stats by year'!$B:$B,$B422)</f>
        <v>0</v>
      </c>
      <c r="N422" s="45">
        <f>SUMIFS('IEA production stats by year'!W:W,'IEA production stats by year'!$E:$E,$D422,'IEA production stats by year'!$B:$B,$B422)</f>
        <v>0</v>
      </c>
      <c r="O422" s="45">
        <f>SUMIFS('IEA production stats by year'!X:X,'IEA production stats by year'!$E:$E,$D422,'IEA production stats by year'!$B:$B,$B422)</f>
        <v>0</v>
      </c>
      <c r="P422" s="45">
        <f>SUMIFS('IEA production stats by year'!Y:Y,'IEA production stats by year'!$E:$E,$D422,'IEA production stats by year'!$B:$B,$B422)</f>
        <v>0</v>
      </c>
      <c r="Q422" s="45">
        <f>SUMIFS('IEA production stats by year'!Z:Z,'IEA production stats by year'!$E:$E,$D422,'IEA production stats by year'!$B:$B,$B422)</f>
        <v>0</v>
      </c>
      <c r="R422" s="45">
        <f>SUMIFS('IEA production stats by year'!AA:AA,'IEA production stats by year'!$E:$E,$D422,'IEA production stats by year'!$B:$B,$B422)</f>
        <v>0</v>
      </c>
      <c r="S422" s="45">
        <f>SUMIFS('IEA production stats by year'!AB:AB,'IEA production stats by year'!$E:$E,$D422,'IEA production stats by year'!$B:$B,$B422)</f>
        <v>0</v>
      </c>
      <c r="T422" s="45">
        <f>SUMIFS('IEA production stats by year'!AC:AC,'IEA production stats by year'!$E:$E,$D422,'IEA production stats by year'!$B:$B,$B422)</f>
        <v>0</v>
      </c>
      <c r="U422" s="45">
        <f>SUMIFS('IEA production stats by year'!AD:AD,'IEA production stats by year'!$E:$E,$D422,'IEA production stats by year'!$B:$B,$B422)</f>
        <v>0</v>
      </c>
      <c r="V422" s="45">
        <f>SUMIFS('IEA production stats by year'!AE:AE,'IEA production stats by year'!$E:$E,$D422,'IEA production stats by year'!$B:$B,$B422)</f>
        <v>0</v>
      </c>
      <c r="W422" s="45">
        <f>SUMIFS('IEA production stats by year'!AF:AF,'IEA production stats by year'!$E:$E,$D422,'IEA production stats by year'!$B:$B,$B422)</f>
        <v>47.000999999999998</v>
      </c>
      <c r="X422" s="45">
        <f>SUMIFS('IEA production stats by year'!AG:AG,'IEA production stats by year'!$E:$E,$D422,'IEA production stats by year'!$B:$B,$B422)</f>
        <v>4366.9998999999998</v>
      </c>
      <c r="Y422" s="45">
        <f>SUMIFS('IEA production stats by year'!AH:AH,'IEA production stats by year'!$E:$E,$D422,'IEA production stats by year'!$B:$B,$B422)</f>
        <v>4517.0003999999999</v>
      </c>
      <c r="Z422" s="45">
        <f>SUMIFS('IEA production stats by year'!AI:AI,'IEA production stats by year'!$E:$E,$D422,'IEA production stats by year'!$B:$B,$B422)</f>
        <v>8660.2157999999999</v>
      </c>
      <c r="AA422" s="45">
        <f>SUMIFS('IEA production stats by year'!AJ:AJ,'IEA production stats by year'!$E:$E,$D422,'IEA production stats by year'!$B:$B,$B422)</f>
        <v>12938.945299999999</v>
      </c>
      <c r="AB422" s="45">
        <f>SUMIFS('IEA production stats by year'!AK:AK,'IEA production stats by year'!$E:$E,$D422,'IEA production stats by year'!$B:$B,$B422)</f>
        <v>12330.0088</v>
      </c>
      <c r="AC422" s="45">
        <f>SUMIFS('IEA production stats by year'!AL:AL,'IEA production stats by year'!$E:$E,$D422,'IEA production stats by year'!$B:$B,$B422)</f>
        <v>12330.0088</v>
      </c>
      <c r="AD422" s="45"/>
      <c r="AE422" s="45"/>
      <c r="AF422" s="45"/>
      <c r="AG422" s="45"/>
      <c r="AH422" s="45"/>
      <c r="AI422" s="45"/>
      <c r="AJ422" s="45"/>
      <c r="AK422" s="45"/>
      <c r="AL422" s="45"/>
      <c r="AM422" s="45"/>
      <c r="AN422" s="45"/>
      <c r="AO422" s="45"/>
      <c r="AP422" s="45"/>
      <c r="AQ422" s="45"/>
      <c r="AR422" s="45"/>
      <c r="AS422" s="45"/>
      <c r="AT422" s="45"/>
      <c r="AU422" s="45"/>
      <c r="AV422" s="45"/>
      <c r="AW422" s="45"/>
      <c r="AX422" s="45"/>
      <c r="AY422" s="45"/>
      <c r="AZ422" s="45"/>
      <c r="BA422" s="45"/>
      <c r="BB422" s="45"/>
      <c r="BC422" s="45"/>
      <c r="BD422" s="45"/>
      <c r="BE422" s="45"/>
      <c r="BF422" s="45"/>
      <c r="BG422" s="45"/>
      <c r="BH422" s="45"/>
      <c r="BI422" s="45"/>
      <c r="BJ422" s="45"/>
      <c r="BK422" s="45"/>
      <c r="BL422" s="45"/>
      <c r="BM422" s="45"/>
      <c r="BN422" s="45"/>
      <c r="BO422" s="45"/>
      <c r="BP422" s="45"/>
      <c r="BQ422" s="45"/>
      <c r="BR422" s="45"/>
      <c r="BS422" s="45"/>
      <c r="BT422" s="45"/>
      <c r="BU422" s="45"/>
      <c r="BV422" s="45"/>
      <c r="BW422" s="45"/>
      <c r="BX422" s="45"/>
      <c r="BY422" s="45"/>
      <c r="BZ422" s="45"/>
      <c r="CA422" s="45"/>
      <c r="CB422" s="45"/>
      <c r="CC422" s="45"/>
      <c r="CD422" s="45"/>
      <c r="CE422" s="45"/>
      <c r="CF422" s="45"/>
      <c r="CG422" s="45"/>
      <c r="CH422" s="45"/>
      <c r="CI422" s="45"/>
      <c r="CJ422" s="45"/>
      <c r="CK422" s="45"/>
      <c r="CL422" s="45"/>
      <c r="CM422" s="45"/>
      <c r="CN422" s="45"/>
      <c r="CO422" s="45"/>
      <c r="CP422" s="45"/>
      <c r="CQ422" s="45"/>
    </row>
    <row r="423" spans="1:95" hidden="1" x14ac:dyDescent="0.25">
      <c r="A423" s="5" t="str">
        <f>B423&amp;D423</f>
        <v>MARTIDE</v>
      </c>
      <c r="B423" t="s">
        <v>251</v>
      </c>
      <c r="C423" t="str">
        <f>VLOOKUP($B423,'Lookup codes'!$A:$C,2,FALSE)</f>
        <v>Morocco</v>
      </c>
      <c r="D423" t="s">
        <v>616</v>
      </c>
      <c r="E423" t="str">
        <f>VLOOKUP(D423,'Lookup codes'!R:S,2,FALSE)</f>
        <v>Tide, Wave and Ocean</v>
      </c>
      <c r="F423" t="s">
        <v>794</v>
      </c>
      <c r="G423" t="s">
        <v>528</v>
      </c>
      <c r="H423" s="45">
        <f>SUMIFS('IEA production stats by year'!Q:Q,'IEA production stats by year'!$E:$E,$D423,'IEA production stats by year'!$B:$B,$B423)</f>
        <v>0</v>
      </c>
      <c r="I423" s="45">
        <f>SUMIFS('IEA production stats by year'!R:R,'IEA production stats by year'!$E:$E,$D423,'IEA production stats by year'!$B:$B,$B423)</f>
        <v>0</v>
      </c>
      <c r="J423" s="45">
        <f>SUMIFS('IEA production stats by year'!S:S,'IEA production stats by year'!$E:$E,$D423,'IEA production stats by year'!$B:$B,$B423)</f>
        <v>0</v>
      </c>
      <c r="K423" s="45">
        <f>SUMIFS('IEA production stats by year'!T:T,'IEA production stats by year'!$E:$E,$D423,'IEA production stats by year'!$B:$B,$B423)</f>
        <v>0</v>
      </c>
      <c r="L423" s="45">
        <f>SUMIFS('IEA production stats by year'!U:U,'IEA production stats by year'!$E:$E,$D423,'IEA production stats by year'!$B:$B,$B423)</f>
        <v>0</v>
      </c>
      <c r="M423" s="45">
        <f>SUMIFS('IEA production stats by year'!V:V,'IEA production stats by year'!$E:$E,$D423,'IEA production stats by year'!$B:$B,$B423)</f>
        <v>0</v>
      </c>
      <c r="N423" s="45">
        <f>SUMIFS('IEA production stats by year'!W:W,'IEA production stats by year'!$E:$E,$D423,'IEA production stats by year'!$B:$B,$B423)</f>
        <v>0</v>
      </c>
      <c r="O423" s="45">
        <f>SUMIFS('IEA production stats by year'!X:X,'IEA production stats by year'!$E:$E,$D423,'IEA production stats by year'!$B:$B,$B423)</f>
        <v>0</v>
      </c>
      <c r="P423" s="45">
        <f>SUMIFS('IEA production stats by year'!Y:Y,'IEA production stats by year'!$E:$E,$D423,'IEA production stats by year'!$B:$B,$B423)</f>
        <v>0</v>
      </c>
      <c r="Q423" s="45">
        <f>SUMIFS('IEA production stats by year'!Z:Z,'IEA production stats by year'!$E:$E,$D423,'IEA production stats by year'!$B:$B,$B423)</f>
        <v>0</v>
      </c>
      <c r="R423" s="45">
        <f>SUMIFS('IEA production stats by year'!AA:AA,'IEA production stats by year'!$E:$E,$D423,'IEA production stats by year'!$B:$B,$B423)</f>
        <v>0</v>
      </c>
      <c r="S423" s="45">
        <f>SUMIFS('IEA production stats by year'!AB:AB,'IEA production stats by year'!$E:$E,$D423,'IEA production stats by year'!$B:$B,$B423)</f>
        <v>0</v>
      </c>
      <c r="T423" s="45">
        <f>SUMIFS('IEA production stats by year'!AC:AC,'IEA production stats by year'!$E:$E,$D423,'IEA production stats by year'!$B:$B,$B423)</f>
        <v>0</v>
      </c>
      <c r="U423" s="45">
        <f>SUMIFS('IEA production stats by year'!AD:AD,'IEA production stats by year'!$E:$E,$D423,'IEA production stats by year'!$B:$B,$B423)</f>
        <v>0</v>
      </c>
      <c r="V423" s="45">
        <f>SUMIFS('IEA production stats by year'!AE:AE,'IEA production stats by year'!$E:$E,$D423,'IEA production stats by year'!$B:$B,$B423)</f>
        <v>0</v>
      </c>
      <c r="W423" s="45">
        <f>SUMIFS('IEA production stats by year'!AF:AF,'IEA production stats by year'!$E:$E,$D423,'IEA production stats by year'!$B:$B,$B423)</f>
        <v>0</v>
      </c>
      <c r="X423" s="45">
        <f>SUMIFS('IEA production stats by year'!AG:AG,'IEA production stats by year'!$E:$E,$D423,'IEA production stats by year'!$B:$B,$B423)</f>
        <v>0</v>
      </c>
      <c r="Y423" s="45">
        <f>SUMIFS('IEA production stats by year'!AH:AH,'IEA production stats by year'!$E:$E,$D423,'IEA production stats by year'!$B:$B,$B423)</f>
        <v>0</v>
      </c>
      <c r="Z423" s="45">
        <f>SUMIFS('IEA production stats by year'!AI:AI,'IEA production stats by year'!$E:$E,$D423,'IEA production stats by year'!$B:$B,$B423)</f>
        <v>0</v>
      </c>
      <c r="AA423" s="45">
        <f>SUMIFS('IEA production stats by year'!AJ:AJ,'IEA production stats by year'!$E:$E,$D423,'IEA production stats by year'!$B:$B,$B423)</f>
        <v>0</v>
      </c>
      <c r="AB423" s="45">
        <f>SUMIFS('IEA production stats by year'!AK:AK,'IEA production stats by year'!$E:$E,$D423,'IEA production stats by year'!$B:$B,$B423)</f>
        <v>0</v>
      </c>
      <c r="AC423" s="45">
        <f>SUMIFS('IEA production stats by year'!AL:AL,'IEA production stats by year'!$E:$E,$D423,'IEA production stats by year'!$B:$B,$B423)</f>
        <v>0</v>
      </c>
      <c r="AD423" s="45"/>
      <c r="AE423" s="45"/>
      <c r="AF423" s="45"/>
      <c r="AG423" s="45"/>
      <c r="AH423" s="45"/>
      <c r="AI423" s="45"/>
      <c r="AJ423" s="45"/>
      <c r="AK423" s="45"/>
      <c r="AL423" s="45"/>
      <c r="AM423" s="45"/>
      <c r="AN423" s="45"/>
      <c r="AO423" s="45"/>
      <c r="AP423" s="45"/>
      <c r="AQ423" s="45"/>
      <c r="AR423" s="45"/>
      <c r="AS423" s="45"/>
      <c r="AT423" s="45"/>
      <c r="AU423" s="45"/>
      <c r="AV423" s="45"/>
      <c r="AW423" s="45"/>
      <c r="AX423" s="45"/>
      <c r="AY423" s="45"/>
      <c r="AZ423" s="45"/>
      <c r="BA423" s="45"/>
      <c r="BB423" s="45"/>
      <c r="BC423" s="45"/>
      <c r="BD423" s="45"/>
      <c r="BE423" s="45"/>
      <c r="BF423" s="45"/>
      <c r="BG423" s="45"/>
      <c r="BH423" s="45"/>
      <c r="BI423" s="45"/>
      <c r="BJ423" s="45"/>
      <c r="BK423" s="45"/>
      <c r="BL423" s="45"/>
      <c r="BM423" s="45"/>
      <c r="BN423" s="45"/>
      <c r="BO423" s="45"/>
      <c r="BP423" s="45"/>
      <c r="BQ423" s="45"/>
      <c r="BR423" s="45"/>
      <c r="BS423" s="45"/>
      <c r="BT423" s="45"/>
      <c r="BU423" s="45"/>
      <c r="BV423" s="45"/>
      <c r="BW423" s="45"/>
      <c r="BX423" s="45"/>
      <c r="BY423" s="45"/>
      <c r="BZ423" s="45"/>
      <c r="CA423" s="45"/>
      <c r="CB423" s="45"/>
      <c r="CC423" s="45"/>
      <c r="CD423" s="45"/>
      <c r="CE423" s="45"/>
      <c r="CF423" s="45"/>
      <c r="CG423" s="45"/>
      <c r="CH423" s="45"/>
      <c r="CI423" s="45"/>
      <c r="CJ423" s="45"/>
      <c r="CK423" s="45"/>
      <c r="CL423" s="45"/>
      <c r="CM423" s="45"/>
      <c r="CN423" s="45"/>
      <c r="CO423" s="45"/>
      <c r="CP423" s="45"/>
      <c r="CQ423" s="45"/>
    </row>
    <row r="424" spans="1:95" hidden="1" x14ac:dyDescent="0.25">
      <c r="A424" s="5" t="str">
        <f>B424&amp;D424</f>
        <v>MARWIND</v>
      </c>
      <c r="B424" t="s">
        <v>251</v>
      </c>
      <c r="C424" t="str">
        <f>VLOOKUP($B424,'Lookup codes'!$A:$C,2,FALSE)</f>
        <v>Morocco</v>
      </c>
      <c r="D424" t="s">
        <v>618</v>
      </c>
      <c r="E424" t="str">
        <f>VLOOKUP(D424,'Lookup codes'!R:S,2,FALSE)</f>
        <v>Wind</v>
      </c>
      <c r="F424" t="s">
        <v>794</v>
      </c>
      <c r="G424" t="s">
        <v>528</v>
      </c>
      <c r="H424" s="45">
        <f>SUMIFS('IEA production stats by year'!Q:Q,'IEA production stats by year'!$E:$E,$D424,'IEA production stats by year'!$B:$B,$B424)</f>
        <v>230.39959999999999</v>
      </c>
      <c r="I424" s="45">
        <f>SUMIFS('IEA production stats by year'!R:R,'IEA production stats by year'!$E:$E,$D424,'IEA production stats by year'!$B:$B,$B424)</f>
        <v>741.59950000000003</v>
      </c>
      <c r="J424" s="45">
        <f>SUMIFS('IEA production stats by year'!S:S,'IEA production stats by year'!$E:$E,$D424,'IEA production stats by year'!$B:$B,$B424)</f>
        <v>698.40009999999995</v>
      </c>
      <c r="K424" s="45">
        <f>SUMIFS('IEA production stats by year'!T:T,'IEA production stats by year'!$E:$E,$D424,'IEA production stats by year'!$B:$B,$B424)</f>
        <v>730.80179999999996</v>
      </c>
      <c r="L424" s="45">
        <f>SUMIFS('IEA production stats by year'!U:U,'IEA production stats by year'!$E:$E,$D424,'IEA production stats by year'!$B:$B,$B424)</f>
        <v>716.39919999999995</v>
      </c>
      <c r="M424" s="45">
        <f>SUMIFS('IEA production stats by year'!V:V,'IEA production stats by year'!$E:$E,$D424,'IEA production stats by year'!$B:$B,$B424)</f>
        <v>741.59950000000003</v>
      </c>
      <c r="N424" s="45">
        <f>SUMIFS('IEA production stats by year'!W:W,'IEA production stats by year'!$E:$E,$D424,'IEA production stats by year'!$B:$B,$B424)</f>
        <v>658.80139999999994</v>
      </c>
      <c r="O424" s="45">
        <f>SUMIFS('IEA production stats by year'!X:X,'IEA production stats by year'!$E:$E,$D424,'IEA production stats by year'!$B:$B,$B424)</f>
        <v>1004.4008</v>
      </c>
      <c r="P424" s="45">
        <f>SUMIFS('IEA production stats by year'!Y:Y,'IEA production stats by year'!$E:$E,$D424,'IEA production stats by year'!$B:$B,$B424)</f>
        <v>1072.8005000000001</v>
      </c>
      <c r="Q424" s="45">
        <f>SUMIFS('IEA production stats by year'!Z:Z,'IEA production stats by year'!$E:$E,$D424,'IEA production stats by year'!$B:$B,$B424)</f>
        <v>1407.598</v>
      </c>
      <c r="R424" s="45">
        <f>SUMIFS('IEA production stats by year'!AA:AA,'IEA production stats by year'!$E:$E,$D424,'IEA production stats by year'!$B:$B,$B424)</f>
        <v>2372.4</v>
      </c>
      <c r="S424" s="45">
        <f>SUMIFS('IEA production stats by year'!AB:AB,'IEA production stats by year'!$E:$E,$D424,'IEA production stats by year'!$B:$B,$B424)</f>
        <v>2491.2004000000002</v>
      </c>
      <c r="T424" s="45">
        <f>SUMIFS('IEA production stats by year'!AC:AC,'IEA production stats by year'!$E:$E,$D424,'IEA production stats by year'!$B:$B,$B424)</f>
        <v>2620.7986000000001</v>
      </c>
      <c r="U424" s="45">
        <f>SUMIFS('IEA production stats by year'!AD:AD,'IEA production stats by year'!$E:$E,$D424,'IEA production stats by year'!$B:$B,$B424)</f>
        <v>4881.5995000000003</v>
      </c>
      <c r="V424" s="45">
        <f>SUMIFS('IEA production stats by year'!AE:AE,'IEA production stats by year'!$E:$E,$D424,'IEA production stats by year'!$B:$B,$B424)</f>
        <v>6926.3990999999996</v>
      </c>
      <c r="W424" s="45">
        <f>SUMIFS('IEA production stats by year'!AF:AF,'IEA production stats by year'!$E:$E,$D424,'IEA production stats by year'!$B:$B,$B424)</f>
        <v>9068.3994999999995</v>
      </c>
      <c r="X424" s="45">
        <f>SUMIFS('IEA production stats by year'!AG:AG,'IEA production stats by year'!$E:$E,$D424,'IEA production stats by year'!$B:$B,$B424)</f>
        <v>10800.0013</v>
      </c>
      <c r="Y424" s="45">
        <f>SUMIFS('IEA production stats by year'!AH:AH,'IEA production stats by year'!$E:$E,$D424,'IEA production stats by year'!$B:$B,$B424)</f>
        <v>10925.638800000001</v>
      </c>
      <c r="Z424" s="45">
        <f>SUMIFS('IEA production stats by year'!AI:AI,'IEA production stats by year'!$E:$E,$D424,'IEA production stats by year'!$B:$B,$B424)</f>
        <v>13908.3905</v>
      </c>
      <c r="AA424" s="45">
        <f>SUMIFS('IEA production stats by year'!AJ:AJ,'IEA production stats by year'!$E:$E,$D424,'IEA production stats by year'!$B:$B,$B424)</f>
        <v>17004.185799999999</v>
      </c>
      <c r="AB424" s="45">
        <f>SUMIFS('IEA production stats by year'!AK:AK,'IEA production stats by year'!$E:$E,$D424,'IEA production stats by year'!$B:$B,$B424)</f>
        <v>16530.809399999998</v>
      </c>
      <c r="AC424" s="45">
        <f>SUMIFS('IEA production stats by year'!AL:AL,'IEA production stats by year'!$E:$E,$D424,'IEA production stats by year'!$B:$B,$B424)</f>
        <v>18384.012699999999</v>
      </c>
      <c r="AD424" s="45"/>
      <c r="AE424" s="45"/>
      <c r="AF424" s="45"/>
      <c r="AG424" s="45"/>
      <c r="AH424" s="45"/>
      <c r="AI424" s="45"/>
      <c r="AJ424" s="45"/>
      <c r="AK424" s="45"/>
      <c r="AL424" s="45"/>
      <c r="AM424" s="45"/>
      <c r="AN424" s="45"/>
      <c r="AO424" s="45"/>
      <c r="AP424" s="45"/>
      <c r="AQ424" s="45"/>
      <c r="AR424" s="45"/>
      <c r="AS424" s="45"/>
      <c r="AT424" s="45"/>
      <c r="AU424" s="45"/>
      <c r="AV424" s="45"/>
      <c r="AW424" s="45"/>
      <c r="AX424" s="45"/>
      <c r="AY424" s="45"/>
      <c r="AZ424" s="45"/>
      <c r="BA424" s="45"/>
      <c r="BB424" s="45"/>
      <c r="BC424" s="45"/>
      <c r="BD424" s="45"/>
      <c r="BE424" s="45"/>
      <c r="BF424" s="45"/>
      <c r="BG424" s="45"/>
      <c r="BH424" s="45"/>
      <c r="BI424" s="45"/>
      <c r="BJ424" s="45"/>
      <c r="BK424" s="45"/>
      <c r="BL424" s="45"/>
      <c r="BM424" s="45"/>
      <c r="BN424" s="45"/>
      <c r="BO424" s="45"/>
      <c r="BP424" s="45"/>
      <c r="BQ424" s="45"/>
      <c r="BR424" s="45"/>
      <c r="BS424" s="45"/>
      <c r="BT424" s="45"/>
      <c r="BU424" s="45"/>
      <c r="BV424" s="45"/>
      <c r="BW424" s="45"/>
      <c r="BX424" s="45"/>
      <c r="BY424" s="45"/>
      <c r="BZ424" s="45"/>
      <c r="CA424" s="45"/>
      <c r="CB424" s="45"/>
      <c r="CC424" s="45"/>
      <c r="CD424" s="45"/>
      <c r="CE424" s="45"/>
      <c r="CF424" s="45"/>
      <c r="CG424" s="45"/>
      <c r="CH424" s="45"/>
      <c r="CI424" s="45"/>
      <c r="CJ424" s="45"/>
      <c r="CK424" s="45"/>
      <c r="CL424" s="45"/>
      <c r="CM424" s="45"/>
      <c r="CN424" s="45"/>
      <c r="CO424" s="45"/>
      <c r="CP424" s="45"/>
      <c r="CQ424" s="45"/>
    </row>
    <row r="425" spans="1:95" hidden="1" x14ac:dyDescent="0.25">
      <c r="A425" s="5" t="str">
        <f>B425&amp;D425</f>
        <v>MARMUNWASTER</v>
      </c>
      <c r="B425" t="s">
        <v>251</v>
      </c>
      <c r="C425" t="str">
        <f>VLOOKUP($B425,'Lookup codes'!$A:$C,2,FALSE)</f>
        <v>Morocco</v>
      </c>
      <c r="D425" t="s">
        <v>622</v>
      </c>
      <c r="E425" t="str">
        <f>VLOOKUP(D425,'Lookup codes'!R:S,2,FALSE)</f>
        <v>Renewable Municipal Waste</v>
      </c>
      <c r="F425" t="s">
        <v>794</v>
      </c>
      <c r="G425" t="s">
        <v>528</v>
      </c>
      <c r="H425" s="45">
        <f>SUMIFS('IEA production stats by year'!Q:Q,'IEA production stats by year'!$E:$E,$D425,'IEA production stats by year'!$B:$B,$B425)</f>
        <v>0</v>
      </c>
      <c r="I425" s="45">
        <f>SUMIFS('IEA production stats by year'!R:R,'IEA production stats by year'!$E:$E,$D425,'IEA production stats by year'!$B:$B,$B425)</f>
        <v>0</v>
      </c>
      <c r="J425" s="45">
        <f>SUMIFS('IEA production stats by year'!S:S,'IEA production stats by year'!$E:$E,$D425,'IEA production stats by year'!$B:$B,$B425)</f>
        <v>0</v>
      </c>
      <c r="K425" s="45">
        <f>SUMIFS('IEA production stats by year'!T:T,'IEA production stats by year'!$E:$E,$D425,'IEA production stats by year'!$B:$B,$B425)</f>
        <v>0</v>
      </c>
      <c r="L425" s="45">
        <f>SUMIFS('IEA production stats by year'!U:U,'IEA production stats by year'!$E:$E,$D425,'IEA production stats by year'!$B:$B,$B425)</f>
        <v>0</v>
      </c>
      <c r="M425" s="45">
        <f>SUMIFS('IEA production stats by year'!V:V,'IEA production stats by year'!$E:$E,$D425,'IEA production stats by year'!$B:$B,$B425)</f>
        <v>0</v>
      </c>
      <c r="N425" s="45">
        <f>SUMIFS('IEA production stats by year'!W:W,'IEA production stats by year'!$E:$E,$D425,'IEA production stats by year'!$B:$B,$B425)</f>
        <v>0</v>
      </c>
      <c r="O425" s="45">
        <f>SUMIFS('IEA production stats by year'!X:X,'IEA production stats by year'!$E:$E,$D425,'IEA production stats by year'!$B:$B,$B425)</f>
        <v>0</v>
      </c>
      <c r="P425" s="45">
        <f>SUMIFS('IEA production stats by year'!Y:Y,'IEA production stats by year'!$E:$E,$D425,'IEA production stats by year'!$B:$B,$B425)</f>
        <v>0</v>
      </c>
      <c r="Q425" s="45">
        <f>SUMIFS('IEA production stats by year'!Z:Z,'IEA production stats by year'!$E:$E,$D425,'IEA production stats by year'!$B:$B,$B425)</f>
        <v>0</v>
      </c>
      <c r="R425" s="45">
        <f>SUMIFS('IEA production stats by year'!AA:AA,'IEA production stats by year'!$E:$E,$D425,'IEA production stats by year'!$B:$B,$B425)</f>
        <v>0</v>
      </c>
      <c r="S425" s="45">
        <f>SUMIFS('IEA production stats by year'!AB:AB,'IEA production stats by year'!$E:$E,$D425,'IEA production stats by year'!$B:$B,$B425)</f>
        <v>0</v>
      </c>
      <c r="T425" s="45">
        <f>SUMIFS('IEA production stats by year'!AC:AC,'IEA production stats by year'!$E:$E,$D425,'IEA production stats by year'!$B:$B,$B425)</f>
        <v>0</v>
      </c>
      <c r="U425" s="45">
        <f>SUMIFS('IEA production stats by year'!AD:AD,'IEA production stats by year'!$E:$E,$D425,'IEA production stats by year'!$B:$B,$B425)</f>
        <v>0</v>
      </c>
      <c r="V425" s="45">
        <f>SUMIFS('IEA production stats by year'!AE:AE,'IEA production stats by year'!$E:$E,$D425,'IEA production stats by year'!$B:$B,$B425)</f>
        <v>0</v>
      </c>
      <c r="W425" s="45">
        <f>SUMIFS('IEA production stats by year'!AF:AF,'IEA production stats by year'!$E:$E,$D425,'IEA production stats by year'!$B:$B,$B425)</f>
        <v>0</v>
      </c>
      <c r="X425" s="45">
        <f>SUMIFS('IEA production stats by year'!AG:AG,'IEA production stats by year'!$E:$E,$D425,'IEA production stats by year'!$B:$B,$B425)</f>
        <v>0</v>
      </c>
      <c r="Y425" s="45">
        <f>SUMIFS('IEA production stats by year'!AH:AH,'IEA production stats by year'!$E:$E,$D425,'IEA production stats by year'!$B:$B,$B425)</f>
        <v>0</v>
      </c>
      <c r="Z425" s="45">
        <f>SUMIFS('IEA production stats by year'!AI:AI,'IEA production stats by year'!$E:$E,$D425,'IEA production stats by year'!$B:$B,$B425)</f>
        <v>0</v>
      </c>
      <c r="AA425" s="45">
        <f>SUMIFS('IEA production stats by year'!AJ:AJ,'IEA production stats by year'!$E:$E,$D425,'IEA production stats by year'!$B:$B,$B425)</f>
        <v>0</v>
      </c>
      <c r="AB425" s="45">
        <f>SUMIFS('IEA production stats by year'!AK:AK,'IEA production stats by year'!$E:$E,$D425,'IEA production stats by year'!$B:$B,$B425)</f>
        <v>0</v>
      </c>
      <c r="AC425" s="45">
        <f>SUMIFS('IEA production stats by year'!AL:AL,'IEA production stats by year'!$E:$E,$D425,'IEA production stats by year'!$B:$B,$B425)</f>
        <v>0</v>
      </c>
      <c r="AD425" s="45"/>
      <c r="AE425" s="45"/>
      <c r="AF425" s="45"/>
      <c r="AG425" s="45"/>
      <c r="AH425" s="45"/>
      <c r="AI425" s="45"/>
      <c r="AJ425" s="45"/>
      <c r="AK425" s="45"/>
      <c r="AL425" s="45"/>
      <c r="AM425" s="45"/>
      <c r="AN425" s="45"/>
      <c r="AO425" s="45"/>
      <c r="AP425" s="45"/>
      <c r="AQ425" s="45"/>
      <c r="AR425" s="45"/>
      <c r="AS425" s="45"/>
      <c r="AT425" s="45"/>
      <c r="AU425" s="45"/>
      <c r="AV425" s="45"/>
      <c r="AW425" s="45"/>
      <c r="AX425" s="45"/>
      <c r="AY425" s="45"/>
      <c r="AZ425" s="45"/>
      <c r="BA425" s="45"/>
      <c r="BB425" s="45"/>
      <c r="BC425" s="45"/>
      <c r="BD425" s="45"/>
      <c r="BE425" s="45"/>
      <c r="BF425" s="45"/>
      <c r="BG425" s="45"/>
      <c r="BH425" s="45"/>
      <c r="BI425" s="45"/>
      <c r="BJ425" s="45"/>
      <c r="BK425" s="45"/>
      <c r="BL425" s="45"/>
      <c r="BM425" s="45"/>
      <c r="BN425" s="45"/>
      <c r="BO425" s="45"/>
      <c r="BP425" s="45"/>
      <c r="BQ425" s="45"/>
      <c r="BR425" s="45"/>
      <c r="BS425" s="45"/>
      <c r="BT425" s="45"/>
      <c r="BU425" s="45"/>
      <c r="BV425" s="45"/>
      <c r="BW425" s="45"/>
      <c r="BX425" s="45"/>
      <c r="BY425" s="45"/>
      <c r="BZ425" s="45"/>
      <c r="CA425" s="45"/>
      <c r="CB425" s="45"/>
      <c r="CC425" s="45"/>
      <c r="CD425" s="45"/>
      <c r="CE425" s="45"/>
      <c r="CF425" s="45"/>
      <c r="CG425" s="45"/>
      <c r="CH425" s="45"/>
      <c r="CI425" s="45"/>
      <c r="CJ425" s="45"/>
      <c r="CK425" s="45"/>
      <c r="CL425" s="45"/>
      <c r="CM425" s="45"/>
      <c r="CN425" s="45"/>
      <c r="CO425" s="45"/>
      <c r="CP425" s="45"/>
      <c r="CQ425" s="45"/>
    </row>
    <row r="426" spans="1:95" hidden="1" x14ac:dyDescent="0.25">
      <c r="A426" s="5" t="str">
        <f>B426&amp;D426</f>
        <v>MARCHARCOAL</v>
      </c>
      <c r="B426" t="s">
        <v>251</v>
      </c>
      <c r="C426" t="str">
        <f>VLOOKUP($B426,'Lookup codes'!$A:$C,2,FALSE)</f>
        <v>Morocco</v>
      </c>
      <c r="D426" t="s">
        <v>626</v>
      </c>
      <c r="E426" t="str">
        <f>VLOOKUP(D426,'Lookup codes'!R:S,2,FALSE)</f>
        <v>Charcoal</v>
      </c>
      <c r="F426" t="s">
        <v>794</v>
      </c>
      <c r="G426" t="s">
        <v>528</v>
      </c>
      <c r="H426" s="45">
        <f>SUMIFS('IEA production stats by year'!Q:Q,'IEA production stats by year'!$E:$E,$D426,'IEA production stats by year'!$B:$B,$B426)</f>
        <v>0</v>
      </c>
      <c r="I426" s="45">
        <f>SUMIFS('IEA production stats by year'!R:R,'IEA production stats by year'!$E:$E,$D426,'IEA production stats by year'!$B:$B,$B426)</f>
        <v>0</v>
      </c>
      <c r="J426" s="45">
        <f>SUMIFS('IEA production stats by year'!S:S,'IEA production stats by year'!$E:$E,$D426,'IEA production stats by year'!$B:$B,$B426)</f>
        <v>0</v>
      </c>
      <c r="K426" s="45">
        <f>SUMIFS('IEA production stats by year'!T:T,'IEA production stats by year'!$E:$E,$D426,'IEA production stats by year'!$B:$B,$B426)</f>
        <v>0</v>
      </c>
      <c r="L426" s="45">
        <f>SUMIFS('IEA production stats by year'!U:U,'IEA production stats by year'!$E:$E,$D426,'IEA production stats by year'!$B:$B,$B426)</f>
        <v>0</v>
      </c>
      <c r="M426" s="45">
        <f>SUMIFS('IEA production stats by year'!V:V,'IEA production stats by year'!$E:$E,$D426,'IEA production stats by year'!$B:$B,$B426)</f>
        <v>0</v>
      </c>
      <c r="N426" s="45">
        <f>SUMIFS('IEA production stats by year'!W:W,'IEA production stats by year'!$E:$E,$D426,'IEA production stats by year'!$B:$B,$B426)</f>
        <v>0</v>
      </c>
      <c r="O426" s="45">
        <f>SUMIFS('IEA production stats by year'!X:X,'IEA production stats by year'!$E:$E,$D426,'IEA production stats by year'!$B:$B,$B426)</f>
        <v>0</v>
      </c>
      <c r="P426" s="45">
        <f>SUMIFS('IEA production stats by year'!Y:Y,'IEA production stats by year'!$E:$E,$D426,'IEA production stats by year'!$B:$B,$B426)</f>
        <v>0</v>
      </c>
      <c r="Q426" s="45">
        <f>SUMIFS('IEA production stats by year'!Z:Z,'IEA production stats by year'!$E:$E,$D426,'IEA production stats by year'!$B:$B,$B426)</f>
        <v>0</v>
      </c>
      <c r="R426" s="45">
        <f>SUMIFS('IEA production stats by year'!AA:AA,'IEA production stats by year'!$E:$E,$D426,'IEA production stats by year'!$B:$B,$B426)</f>
        <v>0</v>
      </c>
      <c r="S426" s="45">
        <f>SUMIFS('IEA production stats by year'!AB:AB,'IEA production stats by year'!$E:$E,$D426,'IEA production stats by year'!$B:$B,$B426)</f>
        <v>0</v>
      </c>
      <c r="T426" s="45">
        <f>SUMIFS('IEA production stats by year'!AC:AC,'IEA production stats by year'!$E:$E,$D426,'IEA production stats by year'!$B:$B,$B426)</f>
        <v>0</v>
      </c>
      <c r="U426" s="45">
        <f>SUMIFS('IEA production stats by year'!AD:AD,'IEA production stats by year'!$E:$E,$D426,'IEA production stats by year'!$B:$B,$B426)</f>
        <v>0</v>
      </c>
      <c r="V426" s="45">
        <f>SUMIFS('IEA production stats by year'!AE:AE,'IEA production stats by year'!$E:$E,$D426,'IEA production stats by year'!$B:$B,$B426)</f>
        <v>0</v>
      </c>
      <c r="W426" s="45">
        <f>SUMIFS('IEA production stats by year'!AF:AF,'IEA production stats by year'!$E:$E,$D426,'IEA production stats by year'!$B:$B,$B426)</f>
        <v>0</v>
      </c>
      <c r="X426" s="45">
        <f>SUMIFS('IEA production stats by year'!AG:AG,'IEA production stats by year'!$E:$E,$D426,'IEA production stats by year'!$B:$B,$B426)</f>
        <v>0</v>
      </c>
      <c r="Y426" s="45">
        <f>SUMIFS('IEA production stats by year'!AH:AH,'IEA production stats by year'!$E:$E,$D426,'IEA production stats by year'!$B:$B,$B426)</f>
        <v>0</v>
      </c>
      <c r="Z426" s="45">
        <f>SUMIFS('IEA production stats by year'!AI:AI,'IEA production stats by year'!$E:$E,$D426,'IEA production stats by year'!$B:$B,$B426)</f>
        <v>0</v>
      </c>
      <c r="AA426" s="45">
        <f>SUMIFS('IEA production stats by year'!AJ:AJ,'IEA production stats by year'!$E:$E,$D426,'IEA production stats by year'!$B:$B,$B426)</f>
        <v>0</v>
      </c>
      <c r="AB426" s="45">
        <f>SUMIFS('IEA production stats by year'!AK:AK,'IEA production stats by year'!$E:$E,$D426,'IEA production stats by year'!$B:$B,$B426)</f>
        <v>0</v>
      </c>
      <c r="AC426" s="45">
        <f>SUMIFS('IEA production stats by year'!AL:AL,'IEA production stats by year'!$E:$E,$D426,'IEA production stats by year'!$B:$B,$B426)</f>
        <v>0</v>
      </c>
      <c r="AD426" s="45"/>
      <c r="AE426" s="45"/>
      <c r="AF426" s="45"/>
      <c r="AG426" s="45"/>
      <c r="AH426" s="45"/>
      <c r="AI426" s="45"/>
      <c r="AJ426" s="45"/>
      <c r="AK426" s="45"/>
      <c r="AL426" s="45"/>
      <c r="AM426" s="45"/>
      <c r="AN426" s="45"/>
      <c r="AO426" s="45"/>
      <c r="AP426" s="45"/>
      <c r="AQ426" s="45"/>
      <c r="AR426" s="45"/>
      <c r="AS426" s="45"/>
      <c r="AT426" s="45"/>
      <c r="AU426" s="45"/>
      <c r="AV426" s="45"/>
      <c r="AW426" s="45"/>
      <c r="AX426" s="45"/>
      <c r="AY426" s="45"/>
      <c r="AZ426" s="45"/>
      <c r="BA426" s="45"/>
      <c r="BB426" s="45"/>
      <c r="BC426" s="45"/>
      <c r="BD426" s="45"/>
      <c r="BE426" s="45"/>
      <c r="BF426" s="45"/>
      <c r="BG426" s="45"/>
      <c r="BH426" s="45"/>
      <c r="BI426" s="45"/>
      <c r="BJ426" s="45"/>
      <c r="BK426" s="45"/>
      <c r="BL426" s="45"/>
      <c r="BM426" s="45"/>
      <c r="BN426" s="45"/>
      <c r="BO426" s="45"/>
      <c r="BP426" s="45"/>
      <c r="BQ426" s="45"/>
      <c r="BR426" s="45"/>
      <c r="BS426" s="45"/>
      <c r="BT426" s="45"/>
      <c r="BU426" s="45"/>
      <c r="BV426" s="45"/>
      <c r="BW426" s="45"/>
      <c r="BX426" s="45"/>
      <c r="BY426" s="45"/>
      <c r="BZ426" s="45"/>
      <c r="CA426" s="45"/>
      <c r="CB426" s="45"/>
      <c r="CC426" s="45"/>
      <c r="CD426" s="45"/>
      <c r="CE426" s="45"/>
      <c r="CF426" s="45"/>
      <c r="CG426" s="45"/>
      <c r="CH426" s="45"/>
      <c r="CI426" s="45"/>
      <c r="CJ426" s="45"/>
      <c r="CK426" s="45"/>
      <c r="CL426" s="45"/>
      <c r="CM426" s="45"/>
      <c r="CN426" s="45"/>
      <c r="CO426" s="45"/>
      <c r="CP426" s="45"/>
      <c r="CQ426" s="45"/>
    </row>
    <row r="427" spans="1:95" hidden="1" x14ac:dyDescent="0.25">
      <c r="A427" s="5" t="str">
        <f>B427&amp;D427</f>
        <v>MARBIOGASOL</v>
      </c>
      <c r="B427" t="s">
        <v>251</v>
      </c>
      <c r="C427" t="str">
        <f>VLOOKUP($B427,'Lookup codes'!$A:$C,2,FALSE)</f>
        <v>Morocco</v>
      </c>
      <c r="D427" t="s">
        <v>628</v>
      </c>
      <c r="E427" t="str">
        <f>VLOOKUP(D427,'Lookup codes'!R:S,2,FALSE)</f>
        <v>Biogasoline</v>
      </c>
      <c r="F427" t="s">
        <v>794</v>
      </c>
      <c r="G427" t="s">
        <v>528</v>
      </c>
      <c r="H427" s="45">
        <f>SUMIFS('IEA production stats by year'!Q:Q,'IEA production stats by year'!$E:$E,$D427,'IEA production stats by year'!$B:$B,$B427)</f>
        <v>0</v>
      </c>
      <c r="I427" s="45">
        <f>SUMIFS('IEA production stats by year'!R:R,'IEA production stats by year'!$E:$E,$D427,'IEA production stats by year'!$B:$B,$B427)</f>
        <v>0</v>
      </c>
      <c r="J427" s="45">
        <f>SUMIFS('IEA production stats by year'!S:S,'IEA production stats by year'!$E:$E,$D427,'IEA production stats by year'!$B:$B,$B427)</f>
        <v>0</v>
      </c>
      <c r="K427" s="45">
        <f>SUMIFS('IEA production stats by year'!T:T,'IEA production stats by year'!$E:$E,$D427,'IEA production stats by year'!$B:$B,$B427)</f>
        <v>0</v>
      </c>
      <c r="L427" s="45">
        <f>SUMIFS('IEA production stats by year'!U:U,'IEA production stats by year'!$E:$E,$D427,'IEA production stats by year'!$B:$B,$B427)</f>
        <v>0</v>
      </c>
      <c r="M427" s="45">
        <f>SUMIFS('IEA production stats by year'!V:V,'IEA production stats by year'!$E:$E,$D427,'IEA production stats by year'!$B:$B,$B427)</f>
        <v>0</v>
      </c>
      <c r="N427" s="45">
        <f>SUMIFS('IEA production stats by year'!W:W,'IEA production stats by year'!$E:$E,$D427,'IEA production stats by year'!$B:$B,$B427)</f>
        <v>0</v>
      </c>
      <c r="O427" s="45">
        <f>SUMIFS('IEA production stats by year'!X:X,'IEA production stats by year'!$E:$E,$D427,'IEA production stats by year'!$B:$B,$B427)</f>
        <v>0</v>
      </c>
      <c r="P427" s="45">
        <f>SUMIFS('IEA production stats by year'!Y:Y,'IEA production stats by year'!$E:$E,$D427,'IEA production stats by year'!$B:$B,$B427)</f>
        <v>0</v>
      </c>
      <c r="Q427" s="45">
        <f>SUMIFS('IEA production stats by year'!Z:Z,'IEA production stats by year'!$E:$E,$D427,'IEA production stats by year'!$B:$B,$B427)</f>
        <v>0</v>
      </c>
      <c r="R427" s="45">
        <f>SUMIFS('IEA production stats by year'!AA:AA,'IEA production stats by year'!$E:$E,$D427,'IEA production stats by year'!$B:$B,$B427)</f>
        <v>0</v>
      </c>
      <c r="S427" s="45">
        <f>SUMIFS('IEA production stats by year'!AB:AB,'IEA production stats by year'!$E:$E,$D427,'IEA production stats by year'!$B:$B,$B427)</f>
        <v>0</v>
      </c>
      <c r="T427" s="45">
        <f>SUMIFS('IEA production stats by year'!AC:AC,'IEA production stats by year'!$E:$E,$D427,'IEA production stats by year'!$B:$B,$B427)</f>
        <v>0</v>
      </c>
      <c r="U427" s="45">
        <f>SUMIFS('IEA production stats by year'!AD:AD,'IEA production stats by year'!$E:$E,$D427,'IEA production stats by year'!$B:$B,$B427)</f>
        <v>0</v>
      </c>
      <c r="V427" s="45">
        <f>SUMIFS('IEA production stats by year'!AE:AE,'IEA production stats by year'!$E:$E,$D427,'IEA production stats by year'!$B:$B,$B427)</f>
        <v>0</v>
      </c>
      <c r="W427" s="45">
        <f>SUMIFS('IEA production stats by year'!AF:AF,'IEA production stats by year'!$E:$E,$D427,'IEA production stats by year'!$B:$B,$B427)</f>
        <v>0</v>
      </c>
      <c r="X427" s="45">
        <f>SUMIFS('IEA production stats by year'!AG:AG,'IEA production stats by year'!$E:$E,$D427,'IEA production stats by year'!$B:$B,$B427)</f>
        <v>0</v>
      </c>
      <c r="Y427" s="45">
        <f>SUMIFS('IEA production stats by year'!AH:AH,'IEA production stats by year'!$E:$E,$D427,'IEA production stats by year'!$B:$B,$B427)</f>
        <v>0</v>
      </c>
      <c r="Z427" s="45">
        <f>SUMIFS('IEA production stats by year'!AI:AI,'IEA production stats by year'!$E:$E,$D427,'IEA production stats by year'!$B:$B,$B427)</f>
        <v>0</v>
      </c>
      <c r="AA427" s="45">
        <f>SUMIFS('IEA production stats by year'!AJ:AJ,'IEA production stats by year'!$E:$E,$D427,'IEA production stats by year'!$B:$B,$B427)</f>
        <v>0</v>
      </c>
      <c r="AB427" s="45">
        <f>SUMIFS('IEA production stats by year'!AK:AK,'IEA production stats by year'!$E:$E,$D427,'IEA production stats by year'!$B:$B,$B427)</f>
        <v>0</v>
      </c>
      <c r="AC427" s="45">
        <f>SUMIFS('IEA production stats by year'!AL:AL,'IEA production stats by year'!$E:$E,$D427,'IEA production stats by year'!$B:$B,$B427)</f>
        <v>0</v>
      </c>
      <c r="AD427" s="45"/>
      <c r="AE427" s="45"/>
      <c r="AF427" s="45"/>
      <c r="AG427" s="45"/>
      <c r="AH427" s="45"/>
      <c r="AI427" s="45"/>
      <c r="AJ427" s="45"/>
      <c r="AK427" s="45"/>
      <c r="AL427" s="45"/>
      <c r="AM427" s="45"/>
      <c r="AN427" s="45"/>
      <c r="AO427" s="45"/>
      <c r="AP427" s="45"/>
      <c r="AQ427" s="45"/>
      <c r="AR427" s="45"/>
      <c r="AS427" s="45"/>
      <c r="AT427" s="45"/>
      <c r="AU427" s="45"/>
      <c r="AV427" s="45"/>
      <c r="AW427" s="45"/>
      <c r="AX427" s="45"/>
      <c r="AY427" s="45"/>
      <c r="AZ427" s="45"/>
      <c r="BA427" s="45"/>
      <c r="BB427" s="45"/>
      <c r="BC427" s="45"/>
      <c r="BD427" s="45"/>
      <c r="BE427" s="45"/>
      <c r="BF427" s="45"/>
      <c r="BG427" s="45"/>
      <c r="BH427" s="45"/>
      <c r="BI427" s="45"/>
      <c r="BJ427" s="45"/>
      <c r="BK427" s="45"/>
      <c r="BL427" s="45"/>
      <c r="BM427" s="45"/>
      <c r="BN427" s="45"/>
      <c r="BO427" s="45"/>
      <c r="BP427" s="45"/>
      <c r="BQ427" s="45"/>
      <c r="BR427" s="45"/>
      <c r="BS427" s="45"/>
      <c r="BT427" s="45"/>
      <c r="BU427" s="45"/>
      <c r="BV427" s="45"/>
      <c r="BW427" s="45"/>
      <c r="BX427" s="45"/>
      <c r="BY427" s="45"/>
      <c r="BZ427" s="45"/>
      <c r="CA427" s="45"/>
      <c r="CB427" s="45"/>
      <c r="CC427" s="45"/>
      <c r="CD427" s="45"/>
      <c r="CE427" s="45"/>
      <c r="CF427" s="45"/>
      <c r="CG427" s="45"/>
      <c r="CH427" s="45"/>
      <c r="CI427" s="45"/>
      <c r="CJ427" s="45"/>
      <c r="CK427" s="45"/>
      <c r="CL427" s="45"/>
      <c r="CM427" s="45"/>
      <c r="CN427" s="45"/>
      <c r="CO427" s="45"/>
      <c r="CP427" s="45"/>
      <c r="CQ427" s="45"/>
    </row>
    <row r="428" spans="1:95" hidden="1" x14ac:dyDescent="0.25">
      <c r="A428" s="5" t="str">
        <f>B428&amp;D428</f>
        <v>MARBIODIESEL</v>
      </c>
      <c r="B428" t="s">
        <v>251</v>
      </c>
      <c r="C428" t="str">
        <f>VLOOKUP($B428,'Lookup codes'!$A:$C,2,FALSE)</f>
        <v>Morocco</v>
      </c>
      <c r="D428" t="s">
        <v>630</v>
      </c>
      <c r="E428" t="str">
        <f>VLOOKUP(D428,'Lookup codes'!R:S,2,FALSE)</f>
        <v>Biodiesel</v>
      </c>
      <c r="F428" t="s">
        <v>794</v>
      </c>
      <c r="G428" t="s">
        <v>528</v>
      </c>
      <c r="H428" s="45">
        <f>SUMIFS('IEA production stats by year'!Q:Q,'IEA production stats by year'!$E:$E,$D428,'IEA production stats by year'!$B:$B,$B428)</f>
        <v>0</v>
      </c>
      <c r="I428" s="45">
        <f>SUMIFS('IEA production stats by year'!R:R,'IEA production stats by year'!$E:$E,$D428,'IEA production stats by year'!$B:$B,$B428)</f>
        <v>0</v>
      </c>
      <c r="J428" s="45">
        <f>SUMIFS('IEA production stats by year'!S:S,'IEA production stats by year'!$E:$E,$D428,'IEA production stats by year'!$B:$B,$B428)</f>
        <v>0</v>
      </c>
      <c r="K428" s="45">
        <f>SUMIFS('IEA production stats by year'!T:T,'IEA production stats by year'!$E:$E,$D428,'IEA production stats by year'!$B:$B,$B428)</f>
        <v>0</v>
      </c>
      <c r="L428" s="45">
        <f>SUMIFS('IEA production stats by year'!U:U,'IEA production stats by year'!$E:$E,$D428,'IEA production stats by year'!$B:$B,$B428)</f>
        <v>0</v>
      </c>
      <c r="M428" s="45">
        <f>SUMIFS('IEA production stats by year'!V:V,'IEA production stats by year'!$E:$E,$D428,'IEA production stats by year'!$B:$B,$B428)</f>
        <v>0</v>
      </c>
      <c r="N428" s="45">
        <f>SUMIFS('IEA production stats by year'!W:W,'IEA production stats by year'!$E:$E,$D428,'IEA production stats by year'!$B:$B,$B428)</f>
        <v>0</v>
      </c>
      <c r="O428" s="45">
        <f>SUMIFS('IEA production stats by year'!X:X,'IEA production stats by year'!$E:$E,$D428,'IEA production stats by year'!$B:$B,$B428)</f>
        <v>0</v>
      </c>
      <c r="P428" s="45">
        <f>SUMIFS('IEA production stats by year'!Y:Y,'IEA production stats by year'!$E:$E,$D428,'IEA production stats by year'!$B:$B,$B428)</f>
        <v>0</v>
      </c>
      <c r="Q428" s="45">
        <f>SUMIFS('IEA production stats by year'!Z:Z,'IEA production stats by year'!$E:$E,$D428,'IEA production stats by year'!$B:$B,$B428)</f>
        <v>0</v>
      </c>
      <c r="R428" s="45">
        <f>SUMIFS('IEA production stats by year'!AA:AA,'IEA production stats by year'!$E:$E,$D428,'IEA production stats by year'!$B:$B,$B428)</f>
        <v>0</v>
      </c>
      <c r="S428" s="45">
        <f>SUMIFS('IEA production stats by year'!AB:AB,'IEA production stats by year'!$E:$E,$D428,'IEA production stats by year'!$B:$B,$B428)</f>
        <v>0</v>
      </c>
      <c r="T428" s="45">
        <f>SUMIFS('IEA production stats by year'!AC:AC,'IEA production stats by year'!$E:$E,$D428,'IEA production stats by year'!$B:$B,$B428)</f>
        <v>0</v>
      </c>
      <c r="U428" s="45">
        <f>SUMIFS('IEA production stats by year'!AD:AD,'IEA production stats by year'!$E:$E,$D428,'IEA production stats by year'!$B:$B,$B428)</f>
        <v>0</v>
      </c>
      <c r="V428" s="45">
        <f>SUMIFS('IEA production stats by year'!AE:AE,'IEA production stats by year'!$E:$E,$D428,'IEA production stats by year'!$B:$B,$B428)</f>
        <v>0</v>
      </c>
      <c r="W428" s="45">
        <f>SUMIFS('IEA production stats by year'!AF:AF,'IEA production stats by year'!$E:$E,$D428,'IEA production stats by year'!$B:$B,$B428)</f>
        <v>0</v>
      </c>
      <c r="X428" s="45">
        <f>SUMIFS('IEA production stats by year'!AG:AG,'IEA production stats by year'!$E:$E,$D428,'IEA production stats by year'!$B:$B,$B428)</f>
        <v>0</v>
      </c>
      <c r="Y428" s="45">
        <f>SUMIFS('IEA production stats by year'!AH:AH,'IEA production stats by year'!$E:$E,$D428,'IEA production stats by year'!$B:$B,$B428)</f>
        <v>0</v>
      </c>
      <c r="Z428" s="45">
        <f>SUMIFS('IEA production stats by year'!AI:AI,'IEA production stats by year'!$E:$E,$D428,'IEA production stats by year'!$B:$B,$B428)</f>
        <v>0</v>
      </c>
      <c r="AA428" s="45">
        <f>SUMIFS('IEA production stats by year'!AJ:AJ,'IEA production stats by year'!$E:$E,$D428,'IEA production stats by year'!$B:$B,$B428)</f>
        <v>0</v>
      </c>
      <c r="AB428" s="45">
        <f>SUMIFS('IEA production stats by year'!AK:AK,'IEA production stats by year'!$E:$E,$D428,'IEA production stats by year'!$B:$B,$B428)</f>
        <v>0</v>
      </c>
      <c r="AC428" s="45">
        <f>SUMIFS('IEA production stats by year'!AL:AL,'IEA production stats by year'!$E:$E,$D428,'IEA production stats by year'!$B:$B,$B428)</f>
        <v>0</v>
      </c>
      <c r="AD428" s="45"/>
      <c r="AE428" s="45"/>
      <c r="AF428" s="45"/>
      <c r="AG428" s="45"/>
      <c r="AH428" s="45"/>
      <c r="AI428" s="45"/>
      <c r="AJ428" s="45"/>
      <c r="AK428" s="45"/>
      <c r="AL428" s="45"/>
      <c r="AM428" s="45"/>
      <c r="AN428" s="45"/>
      <c r="AO428" s="45"/>
      <c r="AP428" s="45"/>
      <c r="AQ428" s="45"/>
      <c r="AR428" s="45"/>
      <c r="AS428" s="45"/>
      <c r="AT428" s="45"/>
      <c r="AU428" s="45"/>
      <c r="AV428" s="45"/>
      <c r="AW428" s="45"/>
      <c r="AX428" s="45"/>
      <c r="AY428" s="45"/>
      <c r="AZ428" s="45"/>
      <c r="BA428" s="45"/>
      <c r="BB428" s="45"/>
      <c r="BC428" s="45"/>
      <c r="BD428" s="45"/>
      <c r="BE428" s="45"/>
      <c r="BF428" s="45"/>
      <c r="BG428" s="45"/>
      <c r="BH428" s="45"/>
      <c r="BI428" s="45"/>
      <c r="BJ428" s="45"/>
      <c r="BK428" s="45"/>
      <c r="BL428" s="45"/>
      <c r="BM428" s="45"/>
      <c r="BN428" s="45"/>
      <c r="BO428" s="45"/>
      <c r="BP428" s="45"/>
      <c r="BQ428" s="45"/>
      <c r="BR428" s="45"/>
      <c r="BS428" s="45"/>
      <c r="BT428" s="45"/>
      <c r="BU428" s="45"/>
      <c r="BV428" s="45"/>
      <c r="BW428" s="45"/>
      <c r="BX428" s="45"/>
      <c r="BY428" s="45"/>
      <c r="BZ428" s="45"/>
      <c r="CA428" s="45"/>
      <c r="CB428" s="45"/>
      <c r="CC428" s="45"/>
      <c r="CD428" s="45"/>
      <c r="CE428" s="45"/>
      <c r="CF428" s="45"/>
      <c r="CG428" s="45"/>
      <c r="CH428" s="45"/>
      <c r="CI428" s="45"/>
      <c r="CJ428" s="45"/>
      <c r="CK428" s="45"/>
      <c r="CL428" s="45"/>
      <c r="CM428" s="45"/>
      <c r="CN428" s="45"/>
      <c r="CO428" s="45"/>
      <c r="CP428" s="45"/>
      <c r="CQ428" s="45"/>
    </row>
    <row r="429" spans="1:95" hidden="1" x14ac:dyDescent="0.25">
      <c r="A429" s="5" t="str">
        <f>B429&amp;D429</f>
        <v>MAROBIOLIQ</v>
      </c>
      <c r="B429" t="s">
        <v>251</v>
      </c>
      <c r="C429" t="str">
        <f>VLOOKUP($B429,'Lookup codes'!$A:$C,2,FALSE)</f>
        <v>Morocco</v>
      </c>
      <c r="D429" t="s">
        <v>632</v>
      </c>
      <c r="E429" t="str">
        <f>VLOOKUP(D429,'Lookup codes'!R:S,2,FALSE)</f>
        <v>Other Liquid Biofuels</v>
      </c>
      <c r="F429" t="s">
        <v>794</v>
      </c>
      <c r="G429" t="s">
        <v>528</v>
      </c>
      <c r="H429" s="45">
        <f>SUMIFS('IEA production stats by year'!Q:Q,'IEA production stats by year'!$E:$E,$D429,'IEA production stats by year'!$B:$B,$B429)</f>
        <v>0</v>
      </c>
      <c r="I429" s="45">
        <f>SUMIFS('IEA production stats by year'!R:R,'IEA production stats by year'!$E:$E,$D429,'IEA production stats by year'!$B:$B,$B429)</f>
        <v>0</v>
      </c>
      <c r="J429" s="45">
        <f>SUMIFS('IEA production stats by year'!S:S,'IEA production stats by year'!$E:$E,$D429,'IEA production stats by year'!$B:$B,$B429)</f>
        <v>0</v>
      </c>
      <c r="K429" s="45">
        <f>SUMIFS('IEA production stats by year'!T:T,'IEA production stats by year'!$E:$E,$D429,'IEA production stats by year'!$B:$B,$B429)</f>
        <v>0</v>
      </c>
      <c r="L429" s="45">
        <f>SUMIFS('IEA production stats by year'!U:U,'IEA production stats by year'!$E:$E,$D429,'IEA production stats by year'!$B:$B,$B429)</f>
        <v>0</v>
      </c>
      <c r="M429" s="45">
        <f>SUMIFS('IEA production stats by year'!V:V,'IEA production stats by year'!$E:$E,$D429,'IEA production stats by year'!$B:$B,$B429)</f>
        <v>0</v>
      </c>
      <c r="N429" s="45">
        <f>SUMIFS('IEA production stats by year'!W:W,'IEA production stats by year'!$E:$E,$D429,'IEA production stats by year'!$B:$B,$B429)</f>
        <v>0</v>
      </c>
      <c r="O429" s="45">
        <f>SUMIFS('IEA production stats by year'!X:X,'IEA production stats by year'!$E:$E,$D429,'IEA production stats by year'!$B:$B,$B429)</f>
        <v>0</v>
      </c>
      <c r="P429" s="45">
        <f>SUMIFS('IEA production stats by year'!Y:Y,'IEA production stats by year'!$E:$E,$D429,'IEA production stats by year'!$B:$B,$B429)</f>
        <v>0</v>
      </c>
      <c r="Q429" s="45">
        <f>SUMIFS('IEA production stats by year'!Z:Z,'IEA production stats by year'!$E:$E,$D429,'IEA production stats by year'!$B:$B,$B429)</f>
        <v>0</v>
      </c>
      <c r="R429" s="45">
        <f>SUMIFS('IEA production stats by year'!AA:AA,'IEA production stats by year'!$E:$E,$D429,'IEA production stats by year'!$B:$B,$B429)</f>
        <v>0</v>
      </c>
      <c r="S429" s="45">
        <f>SUMIFS('IEA production stats by year'!AB:AB,'IEA production stats by year'!$E:$E,$D429,'IEA production stats by year'!$B:$B,$B429)</f>
        <v>0</v>
      </c>
      <c r="T429" s="45">
        <f>SUMIFS('IEA production stats by year'!AC:AC,'IEA production stats by year'!$E:$E,$D429,'IEA production stats by year'!$B:$B,$B429)</f>
        <v>0</v>
      </c>
      <c r="U429" s="45">
        <f>SUMIFS('IEA production stats by year'!AD:AD,'IEA production stats by year'!$E:$E,$D429,'IEA production stats by year'!$B:$B,$B429)</f>
        <v>0</v>
      </c>
      <c r="V429" s="45">
        <f>SUMIFS('IEA production stats by year'!AE:AE,'IEA production stats by year'!$E:$E,$D429,'IEA production stats by year'!$B:$B,$B429)</f>
        <v>0</v>
      </c>
      <c r="W429" s="45">
        <f>SUMIFS('IEA production stats by year'!AF:AF,'IEA production stats by year'!$E:$E,$D429,'IEA production stats by year'!$B:$B,$B429)</f>
        <v>0</v>
      </c>
      <c r="X429" s="45">
        <f>SUMIFS('IEA production stats by year'!AG:AG,'IEA production stats by year'!$E:$E,$D429,'IEA production stats by year'!$B:$B,$B429)</f>
        <v>0</v>
      </c>
      <c r="Y429" s="45">
        <f>SUMIFS('IEA production stats by year'!AH:AH,'IEA production stats by year'!$E:$E,$D429,'IEA production stats by year'!$B:$B,$B429)</f>
        <v>0</v>
      </c>
      <c r="Z429" s="45">
        <f>SUMIFS('IEA production stats by year'!AI:AI,'IEA production stats by year'!$E:$E,$D429,'IEA production stats by year'!$B:$B,$B429)</f>
        <v>0</v>
      </c>
      <c r="AA429" s="45">
        <f>SUMIFS('IEA production stats by year'!AJ:AJ,'IEA production stats by year'!$E:$E,$D429,'IEA production stats by year'!$B:$B,$B429)</f>
        <v>0</v>
      </c>
      <c r="AB429" s="45">
        <f>SUMIFS('IEA production stats by year'!AK:AK,'IEA production stats by year'!$E:$E,$D429,'IEA production stats by year'!$B:$B,$B429)</f>
        <v>0</v>
      </c>
      <c r="AC429" s="45">
        <f>SUMIFS('IEA production stats by year'!AL:AL,'IEA production stats by year'!$E:$E,$D429,'IEA production stats by year'!$B:$B,$B429)</f>
        <v>0</v>
      </c>
      <c r="AD429" s="45"/>
      <c r="AE429" s="45"/>
      <c r="AF429" s="45"/>
      <c r="AG429" s="45"/>
      <c r="AH429" s="45"/>
      <c r="AI429" s="45"/>
      <c r="AJ429" s="45"/>
      <c r="AK429" s="45"/>
      <c r="AL429" s="45"/>
      <c r="AM429" s="45"/>
      <c r="AN429" s="45"/>
      <c r="AO429" s="45"/>
      <c r="AP429" s="45"/>
      <c r="AQ429" s="45"/>
      <c r="AR429" s="45"/>
      <c r="AS429" s="45"/>
      <c r="AT429" s="45"/>
      <c r="AU429" s="45"/>
      <c r="AV429" s="45"/>
      <c r="AW429" s="45"/>
      <c r="AX429" s="45"/>
      <c r="AY429" s="45"/>
      <c r="AZ429" s="45"/>
      <c r="BA429" s="45"/>
      <c r="BB429" s="45"/>
      <c r="BC429" s="45"/>
      <c r="BD429" s="45"/>
      <c r="BE429" s="45"/>
      <c r="BF429" s="45"/>
      <c r="BG429" s="45"/>
      <c r="BH429" s="45"/>
      <c r="BI429" s="45"/>
      <c r="BJ429" s="45"/>
      <c r="BK429" s="45"/>
      <c r="BL429" s="45"/>
      <c r="BM429" s="45"/>
      <c r="BN429" s="45"/>
      <c r="BO429" s="45"/>
      <c r="BP429" s="45"/>
      <c r="BQ429" s="45"/>
      <c r="BR429" s="45"/>
      <c r="BS429" s="45"/>
      <c r="BT429" s="45"/>
      <c r="BU429" s="45"/>
      <c r="BV429" s="45"/>
      <c r="BW429" s="45"/>
      <c r="BX429" s="45"/>
      <c r="BY429" s="45"/>
      <c r="BZ429" s="45"/>
      <c r="CA429" s="45"/>
      <c r="CB429" s="45"/>
      <c r="CC429" s="45"/>
      <c r="CD429" s="45"/>
      <c r="CE429" s="45"/>
      <c r="CF429" s="45"/>
      <c r="CG429" s="45"/>
      <c r="CH429" s="45"/>
      <c r="CI429" s="45"/>
      <c r="CJ429" s="45"/>
      <c r="CK429" s="45"/>
      <c r="CL429" s="45"/>
      <c r="CM429" s="45"/>
      <c r="CN429" s="45"/>
      <c r="CO429" s="45"/>
      <c r="CP429" s="45"/>
      <c r="CQ429" s="45"/>
    </row>
    <row r="430" spans="1:95" hidden="1" x14ac:dyDescent="0.25">
      <c r="A430" s="5" t="str">
        <f>B430&amp;D430</f>
        <v>MARPRIMSBIO</v>
      </c>
      <c r="B430" t="s">
        <v>251</v>
      </c>
      <c r="C430" t="str">
        <f>VLOOKUP($B430,'Lookup codes'!$A:$C,2,FALSE)</f>
        <v>Morocco</v>
      </c>
      <c r="D430" t="s">
        <v>634</v>
      </c>
      <c r="E430" t="str">
        <f>VLOOKUP(D430,'Lookup codes'!R:S,2,FALSE)</f>
        <v>Solid Biofuel excluding charcoal</v>
      </c>
      <c r="F430" t="s">
        <v>794</v>
      </c>
      <c r="G430" t="s">
        <v>528</v>
      </c>
      <c r="H430" s="45">
        <f>SUMIFS('IEA production stats by year'!Q:Q,'IEA production stats by year'!$E:$E,$D430,'IEA production stats by year'!$B:$B,$B430)</f>
        <v>50954.000800000002</v>
      </c>
      <c r="I430" s="45">
        <f>SUMIFS('IEA production stats by year'!R:R,'IEA production stats by year'!$E:$E,$D430,'IEA production stats by year'!$B:$B,$B430)</f>
        <v>51482.998800000001</v>
      </c>
      <c r="J430" s="45">
        <f>SUMIFS('IEA production stats by year'!S:S,'IEA production stats by year'!$E:$E,$D430,'IEA production stats by year'!$B:$B,$B430)</f>
        <v>51970.999600000003</v>
      </c>
      <c r="K430" s="45">
        <f>SUMIFS('IEA production stats by year'!T:T,'IEA production stats by year'!$E:$E,$D430,'IEA production stats by year'!$B:$B,$B430)</f>
        <v>52545.001499999998</v>
      </c>
      <c r="L430" s="45">
        <f>SUMIFS('IEA production stats by year'!U:U,'IEA production stats by year'!$E:$E,$D430,'IEA production stats by year'!$B:$B,$B430)</f>
        <v>93771.001799999998</v>
      </c>
      <c r="M430" s="45">
        <f>SUMIFS('IEA production stats by year'!V:V,'IEA production stats by year'!$E:$E,$D430,'IEA production stats by year'!$B:$B,$B430)</f>
        <v>87926.999400000001</v>
      </c>
      <c r="N430" s="45">
        <f>SUMIFS('IEA production stats by year'!W:W,'IEA production stats by year'!$E:$E,$D430,'IEA production stats by year'!$B:$B,$B430)</f>
        <v>81435.001699999993</v>
      </c>
      <c r="O430" s="45">
        <f>SUMIFS('IEA production stats by year'!X:X,'IEA production stats by year'!$E:$E,$D430,'IEA production stats by year'!$B:$B,$B430)</f>
        <v>75674.998999999996</v>
      </c>
      <c r="P430" s="45">
        <f>SUMIFS('IEA production stats by year'!Y:Y,'IEA production stats by year'!$E:$E,$D430,'IEA production stats by year'!$B:$B,$B430)</f>
        <v>69469.001699999993</v>
      </c>
      <c r="Q430" s="45">
        <f>SUMIFS('IEA production stats by year'!Z:Z,'IEA production stats by year'!$E:$E,$D430,'IEA production stats by year'!$B:$B,$B430)</f>
        <v>62578.002</v>
      </c>
      <c r="R430" s="45">
        <f>SUMIFS('IEA production stats by year'!AA:AA,'IEA production stats by year'!$E:$E,$D430,'IEA production stats by year'!$B:$B,$B430)</f>
        <v>60157.998099999997</v>
      </c>
      <c r="S430" s="45">
        <f>SUMIFS('IEA production stats by year'!AB:AB,'IEA production stats by year'!$E:$E,$D430,'IEA production stats by year'!$B:$B,$B430)</f>
        <v>58024.999400000001</v>
      </c>
      <c r="T430" s="45">
        <f>SUMIFS('IEA production stats by year'!AC:AC,'IEA production stats by year'!$E:$E,$D430,'IEA production stats by year'!$B:$B,$B430)</f>
        <v>56080.000500000002</v>
      </c>
      <c r="U430" s="45">
        <f>SUMIFS('IEA production stats by year'!AD:AD,'IEA production stats by year'!$E:$E,$D430,'IEA production stats by year'!$B:$B,$B430)</f>
        <v>54780.9997</v>
      </c>
      <c r="V430" s="45">
        <f>SUMIFS('IEA production stats by year'!AE:AE,'IEA production stats by year'!$E:$E,$D430,'IEA production stats by year'!$B:$B,$B430)</f>
        <v>54215.999400000001</v>
      </c>
      <c r="W430" s="45">
        <f>SUMIFS('IEA production stats by year'!AF:AF,'IEA production stats by year'!$E:$E,$D430,'IEA production stats by year'!$B:$B,$B430)</f>
        <v>54257.000800000002</v>
      </c>
      <c r="X430" s="45">
        <f>SUMIFS('IEA production stats by year'!AG:AG,'IEA production stats by year'!$E:$E,$D430,'IEA production stats by year'!$B:$B,$B430)</f>
        <v>53551.998099999997</v>
      </c>
      <c r="Y430" s="45">
        <f>SUMIFS('IEA production stats by year'!AH:AH,'IEA production stats by year'!$E:$E,$D430,'IEA production stats by year'!$B:$B,$B430)</f>
        <v>52938.615100000003</v>
      </c>
      <c r="Z430" s="45">
        <f>SUMIFS('IEA production stats by year'!AI:AI,'IEA production stats by year'!$E:$E,$D430,'IEA production stats by year'!$B:$B,$B430)</f>
        <v>51515.5553</v>
      </c>
      <c r="AA430" s="45">
        <f>SUMIFS('IEA production stats by year'!AJ:AJ,'IEA production stats by year'!$E:$E,$D430,'IEA production stats by year'!$B:$B,$B430)</f>
        <v>50876.850599999998</v>
      </c>
      <c r="AB430" s="45">
        <f>SUMIFS('IEA production stats by year'!AK:AK,'IEA production stats by year'!$E:$E,$D430,'IEA production stats by year'!$B:$B,$B430)</f>
        <v>49632.784899999999</v>
      </c>
      <c r="AC430" s="45">
        <f>SUMIFS('IEA production stats by year'!AL:AL,'IEA production stats by year'!$E:$E,$D430,'IEA production stats by year'!$B:$B,$B430)</f>
        <v>50329.405599999998</v>
      </c>
      <c r="AD430" s="45"/>
      <c r="AE430" s="45"/>
      <c r="AF430" s="45"/>
      <c r="AG430" s="45"/>
      <c r="AH430" s="45"/>
      <c r="AI430" s="45"/>
      <c r="AJ430" s="45"/>
      <c r="AK430" s="45"/>
      <c r="AL430" s="45"/>
      <c r="AM430" s="45"/>
      <c r="AN430" s="45"/>
      <c r="AO430" s="45"/>
      <c r="AP430" s="45"/>
      <c r="AQ430" s="45"/>
      <c r="AR430" s="45"/>
      <c r="AS430" s="45"/>
      <c r="AT430" s="45"/>
      <c r="AU430" s="45"/>
      <c r="AV430" s="45"/>
      <c r="AW430" s="45"/>
      <c r="AX430" s="45"/>
      <c r="AY430" s="45"/>
      <c r="AZ430" s="45"/>
      <c r="BA430" s="45"/>
      <c r="BB430" s="45"/>
      <c r="BC430" s="45"/>
      <c r="BD430" s="45"/>
      <c r="BE430" s="45"/>
      <c r="BF430" s="45"/>
      <c r="BG430" s="45"/>
      <c r="BH430" s="45"/>
      <c r="BI430" s="45"/>
      <c r="BJ430" s="45"/>
      <c r="BK430" s="45"/>
      <c r="BL430" s="45"/>
      <c r="BM430" s="45"/>
      <c r="BN430" s="45"/>
      <c r="BO430" s="45"/>
      <c r="BP430" s="45"/>
      <c r="BQ430" s="45"/>
      <c r="BR430" s="45"/>
      <c r="BS430" s="45"/>
      <c r="BT430" s="45"/>
      <c r="BU430" s="45"/>
      <c r="BV430" s="45"/>
      <c r="BW430" s="45"/>
      <c r="BX430" s="45"/>
      <c r="BY430" s="45"/>
      <c r="BZ430" s="45"/>
      <c r="CA430" s="45"/>
      <c r="CB430" s="45"/>
      <c r="CC430" s="45"/>
      <c r="CD430" s="45"/>
      <c r="CE430" s="45"/>
      <c r="CF430" s="45"/>
      <c r="CG430" s="45"/>
      <c r="CH430" s="45"/>
      <c r="CI430" s="45"/>
      <c r="CJ430" s="45"/>
      <c r="CK430" s="45"/>
      <c r="CL430" s="45"/>
      <c r="CM430" s="45"/>
      <c r="CN430" s="45"/>
      <c r="CO430" s="45"/>
      <c r="CP430" s="45"/>
      <c r="CQ430" s="45"/>
    </row>
    <row r="431" spans="1:95" hidden="1" x14ac:dyDescent="0.25">
      <c r="A431" s="5" t="str">
        <f>B431&amp;D431</f>
        <v>MARBIOGASES</v>
      </c>
      <c r="B431" t="s">
        <v>251</v>
      </c>
      <c r="C431" t="str">
        <f>VLOOKUP($B431,'Lookup codes'!$A:$C,2,FALSE)</f>
        <v>Morocco</v>
      </c>
      <c r="D431" t="s">
        <v>636</v>
      </c>
      <c r="E431" t="str">
        <f>VLOOKUP(D431,'Lookup codes'!R:S,2,FALSE)</f>
        <v>Biogases</v>
      </c>
      <c r="F431" t="s">
        <v>794</v>
      </c>
      <c r="G431" t="s">
        <v>528</v>
      </c>
      <c r="H431" s="45">
        <f>SUMIFS('IEA production stats by year'!Q:Q,'IEA production stats by year'!$E:$E,$D431,'IEA production stats by year'!$B:$B,$B431)</f>
        <v>0</v>
      </c>
      <c r="I431" s="45">
        <f>SUMIFS('IEA production stats by year'!R:R,'IEA production stats by year'!$E:$E,$D431,'IEA production stats by year'!$B:$B,$B431)</f>
        <v>0</v>
      </c>
      <c r="J431" s="45">
        <f>SUMIFS('IEA production stats by year'!S:S,'IEA production stats by year'!$E:$E,$D431,'IEA production stats by year'!$B:$B,$B431)</f>
        <v>0</v>
      </c>
      <c r="K431" s="45">
        <f>SUMIFS('IEA production stats by year'!T:T,'IEA production stats by year'!$E:$E,$D431,'IEA production stats by year'!$B:$B,$B431)</f>
        <v>0</v>
      </c>
      <c r="L431" s="45">
        <f>SUMIFS('IEA production stats by year'!U:U,'IEA production stats by year'!$E:$E,$D431,'IEA production stats by year'!$B:$B,$B431)</f>
        <v>0</v>
      </c>
      <c r="M431" s="45">
        <f>SUMIFS('IEA production stats by year'!V:V,'IEA production stats by year'!$E:$E,$D431,'IEA production stats by year'!$B:$B,$B431)</f>
        <v>0</v>
      </c>
      <c r="N431" s="45">
        <f>SUMIFS('IEA production stats by year'!W:W,'IEA production stats by year'!$E:$E,$D431,'IEA production stats by year'!$B:$B,$B431)</f>
        <v>0</v>
      </c>
      <c r="O431" s="45">
        <f>SUMIFS('IEA production stats by year'!X:X,'IEA production stats by year'!$E:$E,$D431,'IEA production stats by year'!$B:$B,$B431)</f>
        <v>0</v>
      </c>
      <c r="P431" s="45">
        <f>SUMIFS('IEA production stats by year'!Y:Y,'IEA production stats by year'!$E:$E,$D431,'IEA production stats by year'!$B:$B,$B431)</f>
        <v>0</v>
      </c>
      <c r="Q431" s="45">
        <f>SUMIFS('IEA production stats by year'!Z:Z,'IEA production stats by year'!$E:$E,$D431,'IEA production stats by year'!$B:$B,$B431)</f>
        <v>0</v>
      </c>
      <c r="R431" s="45">
        <f>SUMIFS('IEA production stats by year'!AA:AA,'IEA production stats by year'!$E:$E,$D431,'IEA production stats by year'!$B:$B,$B431)</f>
        <v>0</v>
      </c>
      <c r="S431" s="45">
        <f>SUMIFS('IEA production stats by year'!AB:AB,'IEA production stats by year'!$E:$E,$D431,'IEA production stats by year'!$B:$B,$B431)</f>
        <v>0</v>
      </c>
      <c r="T431" s="45">
        <f>SUMIFS('IEA production stats by year'!AC:AC,'IEA production stats by year'!$E:$E,$D431,'IEA production stats by year'!$B:$B,$B431)</f>
        <v>0</v>
      </c>
      <c r="U431" s="45">
        <f>SUMIFS('IEA production stats by year'!AD:AD,'IEA production stats by year'!$E:$E,$D431,'IEA production stats by year'!$B:$B,$B431)</f>
        <v>0</v>
      </c>
      <c r="V431" s="45">
        <f>SUMIFS('IEA production stats by year'!AE:AE,'IEA production stats by year'!$E:$E,$D431,'IEA production stats by year'!$B:$B,$B431)</f>
        <v>0</v>
      </c>
      <c r="W431" s="45">
        <f>SUMIFS('IEA production stats by year'!AF:AF,'IEA production stats by year'!$E:$E,$D431,'IEA production stats by year'!$B:$B,$B431)</f>
        <v>0</v>
      </c>
      <c r="X431" s="45">
        <f>SUMIFS('IEA production stats by year'!AG:AG,'IEA production stats by year'!$E:$E,$D431,'IEA production stats by year'!$B:$B,$B431)</f>
        <v>0</v>
      </c>
      <c r="Y431" s="45">
        <f>SUMIFS('IEA production stats by year'!AH:AH,'IEA production stats by year'!$E:$E,$D431,'IEA production stats by year'!$B:$B,$B431)</f>
        <v>0</v>
      </c>
      <c r="Z431" s="45">
        <f>SUMIFS('IEA production stats by year'!AI:AI,'IEA production stats by year'!$E:$E,$D431,'IEA production stats by year'!$B:$B,$B431)</f>
        <v>0</v>
      </c>
      <c r="AA431" s="45">
        <f>SUMIFS('IEA production stats by year'!AJ:AJ,'IEA production stats by year'!$E:$E,$D431,'IEA production stats by year'!$B:$B,$B431)</f>
        <v>0</v>
      </c>
      <c r="AB431" s="45">
        <f>SUMIFS('IEA production stats by year'!AK:AK,'IEA production stats by year'!$E:$E,$D431,'IEA production stats by year'!$B:$B,$B431)</f>
        <v>0</v>
      </c>
      <c r="AC431" s="45">
        <f>SUMIFS('IEA production stats by year'!AL:AL,'IEA production stats by year'!$E:$E,$D431,'IEA production stats by year'!$B:$B,$B431)</f>
        <v>0</v>
      </c>
      <c r="AD431" s="45"/>
      <c r="AE431" s="45"/>
      <c r="AF431" s="45"/>
      <c r="AG431" s="45"/>
      <c r="AH431" s="45"/>
      <c r="AI431" s="45"/>
      <c r="AJ431" s="45"/>
      <c r="AK431" s="45"/>
      <c r="AL431" s="45"/>
      <c r="AM431" s="45"/>
      <c r="AN431" s="45"/>
      <c r="AO431" s="45"/>
      <c r="AP431" s="45"/>
      <c r="AQ431" s="45"/>
      <c r="AR431" s="45"/>
      <c r="AS431" s="45"/>
      <c r="AT431" s="45"/>
      <c r="AU431" s="45"/>
      <c r="AV431" s="45"/>
      <c r="AW431" s="45"/>
      <c r="AX431" s="45"/>
      <c r="AY431" s="45"/>
      <c r="AZ431" s="45"/>
      <c r="BA431" s="45"/>
      <c r="BB431" s="45"/>
      <c r="BC431" s="45"/>
      <c r="BD431" s="45"/>
      <c r="BE431" s="45"/>
      <c r="BF431" s="45"/>
      <c r="BG431" s="45"/>
      <c r="BH431" s="45"/>
      <c r="BI431" s="45"/>
      <c r="BJ431" s="45"/>
      <c r="BK431" s="45"/>
      <c r="BL431" s="45"/>
      <c r="BM431" s="45"/>
      <c r="BN431" s="45"/>
      <c r="BO431" s="45"/>
      <c r="BP431" s="45"/>
      <c r="BQ431" s="45"/>
      <c r="BR431" s="45"/>
      <c r="BS431" s="45"/>
      <c r="BT431" s="45"/>
      <c r="BU431" s="45"/>
      <c r="BV431" s="45"/>
      <c r="BW431" s="45"/>
      <c r="BX431" s="45"/>
      <c r="BY431" s="45"/>
      <c r="BZ431" s="45"/>
      <c r="CA431" s="45"/>
      <c r="CB431" s="45"/>
      <c r="CC431" s="45"/>
      <c r="CD431" s="45"/>
      <c r="CE431" s="45"/>
      <c r="CF431" s="45"/>
      <c r="CG431" s="45"/>
      <c r="CH431" s="45"/>
      <c r="CI431" s="45"/>
      <c r="CJ431" s="45"/>
      <c r="CK431" s="45"/>
      <c r="CL431" s="45"/>
      <c r="CM431" s="45"/>
      <c r="CN431" s="45"/>
      <c r="CO431" s="45"/>
      <c r="CP431" s="45"/>
      <c r="CQ431" s="45"/>
    </row>
    <row r="432" spans="1:95" hidden="1" x14ac:dyDescent="0.25">
      <c r="A432" s="5" t="str">
        <f>B432&amp;D432</f>
        <v>MARBIOJETKERO</v>
      </c>
      <c r="B432" t="s">
        <v>251</v>
      </c>
      <c r="C432" t="str">
        <f>VLOOKUP($B432,'Lookup codes'!$A:$C,2,FALSE)</f>
        <v>Morocco</v>
      </c>
      <c r="D432" t="s">
        <v>638</v>
      </c>
      <c r="E432" t="str">
        <f>VLOOKUP(D432,'Lookup codes'!R:S,2,FALSE)</f>
        <v>Bio Jet Kerosene</v>
      </c>
      <c r="F432" t="s">
        <v>794</v>
      </c>
      <c r="G432" t="s">
        <v>528</v>
      </c>
      <c r="H432" s="45">
        <f>SUMIFS('IEA production stats by year'!Q:Q,'IEA production stats by year'!$E:$E,$D432,'IEA production stats by year'!$B:$B,$B432)</f>
        <v>0</v>
      </c>
      <c r="I432" s="45">
        <f>SUMIFS('IEA production stats by year'!R:R,'IEA production stats by year'!$E:$E,$D432,'IEA production stats by year'!$B:$B,$B432)</f>
        <v>0</v>
      </c>
      <c r="J432" s="45">
        <f>SUMIFS('IEA production stats by year'!S:S,'IEA production stats by year'!$E:$E,$D432,'IEA production stats by year'!$B:$B,$B432)</f>
        <v>0</v>
      </c>
      <c r="K432" s="45">
        <f>SUMIFS('IEA production stats by year'!T:T,'IEA production stats by year'!$E:$E,$D432,'IEA production stats by year'!$B:$B,$B432)</f>
        <v>0</v>
      </c>
      <c r="L432" s="45">
        <f>SUMIFS('IEA production stats by year'!U:U,'IEA production stats by year'!$E:$E,$D432,'IEA production stats by year'!$B:$B,$B432)</f>
        <v>0</v>
      </c>
      <c r="M432" s="45">
        <f>SUMIFS('IEA production stats by year'!V:V,'IEA production stats by year'!$E:$E,$D432,'IEA production stats by year'!$B:$B,$B432)</f>
        <v>0</v>
      </c>
      <c r="N432" s="45">
        <f>SUMIFS('IEA production stats by year'!W:W,'IEA production stats by year'!$E:$E,$D432,'IEA production stats by year'!$B:$B,$B432)</f>
        <v>0</v>
      </c>
      <c r="O432" s="45">
        <f>SUMIFS('IEA production stats by year'!X:X,'IEA production stats by year'!$E:$E,$D432,'IEA production stats by year'!$B:$B,$B432)</f>
        <v>0</v>
      </c>
      <c r="P432" s="45">
        <f>SUMIFS('IEA production stats by year'!Y:Y,'IEA production stats by year'!$E:$E,$D432,'IEA production stats by year'!$B:$B,$B432)</f>
        <v>0</v>
      </c>
      <c r="Q432" s="45">
        <f>SUMIFS('IEA production stats by year'!Z:Z,'IEA production stats by year'!$E:$E,$D432,'IEA production stats by year'!$B:$B,$B432)</f>
        <v>0</v>
      </c>
      <c r="R432" s="45">
        <f>SUMIFS('IEA production stats by year'!AA:AA,'IEA production stats by year'!$E:$E,$D432,'IEA production stats by year'!$B:$B,$B432)</f>
        <v>0</v>
      </c>
      <c r="S432" s="45">
        <f>SUMIFS('IEA production stats by year'!AB:AB,'IEA production stats by year'!$E:$E,$D432,'IEA production stats by year'!$B:$B,$B432)</f>
        <v>0</v>
      </c>
      <c r="T432" s="45">
        <f>SUMIFS('IEA production stats by year'!AC:AC,'IEA production stats by year'!$E:$E,$D432,'IEA production stats by year'!$B:$B,$B432)</f>
        <v>0</v>
      </c>
      <c r="U432" s="45">
        <f>SUMIFS('IEA production stats by year'!AD:AD,'IEA production stats by year'!$E:$E,$D432,'IEA production stats by year'!$B:$B,$B432)</f>
        <v>0</v>
      </c>
      <c r="V432" s="45">
        <f>SUMIFS('IEA production stats by year'!AE:AE,'IEA production stats by year'!$E:$E,$D432,'IEA production stats by year'!$B:$B,$B432)</f>
        <v>0</v>
      </c>
      <c r="W432" s="45">
        <f>SUMIFS('IEA production stats by year'!AF:AF,'IEA production stats by year'!$E:$E,$D432,'IEA production stats by year'!$B:$B,$B432)</f>
        <v>0</v>
      </c>
      <c r="X432" s="45">
        <f>SUMIFS('IEA production stats by year'!AG:AG,'IEA production stats by year'!$E:$E,$D432,'IEA production stats by year'!$B:$B,$B432)</f>
        <v>0</v>
      </c>
      <c r="Y432" s="45">
        <f>SUMIFS('IEA production stats by year'!AH:AH,'IEA production stats by year'!$E:$E,$D432,'IEA production stats by year'!$B:$B,$B432)</f>
        <v>0</v>
      </c>
      <c r="Z432" s="45">
        <f>SUMIFS('IEA production stats by year'!AI:AI,'IEA production stats by year'!$E:$E,$D432,'IEA production stats by year'!$B:$B,$B432)</f>
        <v>0</v>
      </c>
      <c r="AA432" s="45">
        <f>SUMIFS('IEA production stats by year'!AJ:AJ,'IEA production stats by year'!$E:$E,$D432,'IEA production stats by year'!$B:$B,$B432)</f>
        <v>0</v>
      </c>
      <c r="AB432" s="45">
        <f>SUMIFS('IEA production stats by year'!AK:AK,'IEA production stats by year'!$E:$E,$D432,'IEA production stats by year'!$B:$B,$B432)</f>
        <v>0</v>
      </c>
      <c r="AC432" s="45">
        <f>SUMIFS('IEA production stats by year'!AL:AL,'IEA production stats by year'!$E:$E,$D432,'IEA production stats by year'!$B:$B,$B432)</f>
        <v>0</v>
      </c>
      <c r="AD432" s="45"/>
      <c r="AE432" s="45"/>
      <c r="AF432" s="45"/>
      <c r="AG432" s="45"/>
      <c r="AH432" s="45"/>
      <c r="AI432" s="45"/>
      <c r="AJ432" s="45"/>
      <c r="AK432" s="45"/>
      <c r="AL432" s="45"/>
      <c r="AM432" s="45"/>
      <c r="AN432" s="45"/>
      <c r="AO432" s="45"/>
      <c r="AP432" s="45"/>
      <c r="AQ432" s="45"/>
      <c r="AR432" s="45"/>
      <c r="AS432" s="45"/>
      <c r="AT432" s="45"/>
      <c r="AU432" s="45"/>
      <c r="AV432" s="45"/>
      <c r="AW432" s="45"/>
      <c r="AX432" s="45"/>
      <c r="AY432" s="45"/>
      <c r="AZ432" s="45"/>
      <c r="BA432" s="45"/>
      <c r="BB432" s="45"/>
      <c r="BC432" s="45"/>
      <c r="BD432" s="45"/>
      <c r="BE432" s="45"/>
      <c r="BF432" s="45"/>
      <c r="BG432" s="45"/>
      <c r="BH432" s="45"/>
      <c r="BI432" s="45"/>
      <c r="BJ432" s="45"/>
      <c r="BK432" s="45"/>
      <c r="BL432" s="45"/>
      <c r="BM432" s="45"/>
      <c r="BN432" s="45"/>
      <c r="BO432" s="45"/>
      <c r="BP432" s="45"/>
      <c r="BQ432" s="45"/>
      <c r="BR432" s="45"/>
      <c r="BS432" s="45"/>
      <c r="BT432" s="45"/>
      <c r="BU432" s="45"/>
      <c r="BV432" s="45"/>
      <c r="BW432" s="45"/>
      <c r="BX432" s="45"/>
      <c r="BY432" s="45"/>
      <c r="BZ432" s="45"/>
      <c r="CA432" s="45"/>
      <c r="CB432" s="45"/>
      <c r="CC432" s="45"/>
      <c r="CD432" s="45"/>
      <c r="CE432" s="45"/>
      <c r="CF432" s="45"/>
      <c r="CG432" s="45"/>
      <c r="CH432" s="45"/>
      <c r="CI432" s="45"/>
      <c r="CJ432" s="45"/>
      <c r="CK432" s="45"/>
      <c r="CL432" s="45"/>
      <c r="CM432" s="45"/>
      <c r="CN432" s="45"/>
      <c r="CO432" s="45"/>
      <c r="CP432" s="45"/>
      <c r="CQ432" s="45"/>
    </row>
    <row r="433" spans="1:95" hidden="1" x14ac:dyDescent="0.25">
      <c r="A433" s="5" t="str">
        <f>B433&amp;D433</f>
        <v>MARMRENEW</v>
      </c>
      <c r="B433" t="s">
        <v>251</v>
      </c>
      <c r="C433" t="str">
        <f>VLOOKUP($B433,'Lookup codes'!$A:$C,2,FALSE)</f>
        <v>Morocco</v>
      </c>
      <c r="D433" t="s">
        <v>640</v>
      </c>
      <c r="E433" t="str">
        <f>VLOOKUP(D433,'Lookup codes'!R:S,2,FALSE)</f>
        <v>Total of Renewable Energy Sources</v>
      </c>
      <c r="F433" t="s">
        <v>794</v>
      </c>
      <c r="G433" t="s">
        <v>528</v>
      </c>
      <c r="H433" s="45">
        <f>SUMIFS('IEA production stats by year'!Q:Q,'IEA production stats by year'!$E:$E,$D433,'IEA production stats by year'!$B:$B,$B433)</f>
        <v>53769.200900000003</v>
      </c>
      <c r="I433" s="45">
        <f>SUMIFS('IEA production stats by year'!R:R,'IEA production stats by year'!$E:$E,$D433,'IEA production stats by year'!$B:$B,$B433)</f>
        <v>55360.197500000002</v>
      </c>
      <c r="J433" s="45">
        <f>SUMIFS('IEA production stats by year'!S:S,'IEA production stats by year'!$E:$E,$D433,'IEA production stats by year'!$B:$B,$B433)</f>
        <v>55729.397900000004</v>
      </c>
      <c r="K433" s="45">
        <f>SUMIFS('IEA production stats by year'!T:T,'IEA production stats by year'!$E:$E,$D433,'IEA production stats by year'!$B:$B,$B433)</f>
        <v>58517.404699999999</v>
      </c>
      <c r="L433" s="45">
        <f>SUMIFS('IEA production stats by year'!U:U,'IEA production stats by year'!$E:$E,$D433,'IEA production stats by year'!$B:$B,$B433)</f>
        <v>100276.2004</v>
      </c>
      <c r="M433" s="45">
        <f>SUMIFS('IEA production stats by year'!V:V,'IEA production stats by year'!$E:$E,$D433,'IEA production stats by year'!$B:$B,$B433)</f>
        <v>92192.996899999998</v>
      </c>
      <c r="N433" s="45">
        <f>SUMIFS('IEA production stats by year'!W:W,'IEA production stats by year'!$E:$E,$D433,'IEA production stats by year'!$B:$B,$B433)</f>
        <v>85686.604999999996</v>
      </c>
      <c r="O433" s="45">
        <f>SUMIFS('IEA production stats by year'!X:X,'IEA production stats by year'!$E:$E,$D433,'IEA production stats by year'!$B:$B,$B433)</f>
        <v>79973.398199999996</v>
      </c>
      <c r="P433" s="45">
        <f>SUMIFS('IEA production stats by year'!Y:Y,'IEA production stats by year'!$E:$E,$D433,'IEA production stats by year'!$B:$B,$B433)</f>
        <v>73886.201300000001</v>
      </c>
      <c r="Q433" s="45">
        <f>SUMIFS('IEA production stats by year'!Z:Z,'IEA production stats by year'!$E:$E,$D433,'IEA production stats by year'!$B:$B,$B433)</f>
        <v>73230.401899999997</v>
      </c>
      <c r="R433" s="45">
        <f>SUMIFS('IEA production stats by year'!AA:AA,'IEA production stats by year'!$E:$E,$D433,'IEA production stats by year'!$B:$B,$B433)</f>
        <v>75015.197</v>
      </c>
      <c r="S433" s="45">
        <f>SUMIFS('IEA production stats by year'!AB:AB,'IEA production stats by year'!$E:$E,$D433,'IEA production stats by year'!$B:$B,$B433)</f>
        <v>67737.801800000001</v>
      </c>
      <c r="T433" s="45">
        <f>SUMIFS('IEA production stats by year'!AC:AC,'IEA production stats by year'!$E:$E,$D433,'IEA production stats by year'!$B:$B,$B433)</f>
        <v>64572.400900000001</v>
      </c>
      <c r="U433" s="45">
        <f>SUMIFS('IEA production stats by year'!AD:AD,'IEA production stats by year'!$E:$E,$D433,'IEA production stats by year'!$B:$B,$B433)</f>
        <v>69688.599400000006</v>
      </c>
      <c r="V433" s="45">
        <f>SUMIFS('IEA production stats by year'!AE:AE,'IEA production stats by year'!$E:$E,$D433,'IEA production stats by year'!$B:$B,$B433)</f>
        <v>67035.600099999996</v>
      </c>
      <c r="W433" s="45">
        <f>SUMIFS('IEA production stats by year'!AF:AF,'IEA production stats by year'!$E:$E,$D433,'IEA production stats by year'!$B:$B,$B433)</f>
        <v>70162.000799999994</v>
      </c>
      <c r="X433" s="45">
        <f>SUMIFS('IEA production stats by year'!AG:AG,'IEA production stats by year'!$E:$E,$D433,'IEA production stats by year'!$B:$B,$B433)</f>
        <v>73240.600900000005</v>
      </c>
      <c r="Y433" s="45">
        <f>SUMIFS('IEA production stats by year'!AH:AH,'IEA production stats by year'!$E:$E,$D433,'IEA production stats by year'!$B:$B,$B433)</f>
        <v>72650.496599999999</v>
      </c>
      <c r="Z433" s="45">
        <f>SUMIFS('IEA production stats by year'!AI:AI,'IEA production stats by year'!$E:$E,$D433,'IEA production stats by year'!$B:$B,$B433)</f>
        <v>80743.246100000004</v>
      </c>
      <c r="AA433" s="45">
        <f>SUMIFS('IEA production stats by year'!AJ:AJ,'IEA production stats by year'!$E:$E,$D433,'IEA production stats by year'!$B:$B,$B433)</f>
        <v>86789.521200000003</v>
      </c>
      <c r="AB433" s="45">
        <f>SUMIFS('IEA production stats by year'!AK:AK,'IEA production stats by year'!$E:$E,$D433,'IEA production stats by year'!$B:$B,$B433)</f>
        <v>83019.596699999995</v>
      </c>
      <c r="AC433" s="45">
        <f>SUMIFS('IEA production stats by year'!AL:AL,'IEA production stats by year'!$E:$E,$D433,'IEA production stats by year'!$B:$B,$B433)</f>
        <v>85669.012100000007</v>
      </c>
      <c r="AD433" s="45"/>
      <c r="AE433" s="45"/>
      <c r="AF433" s="45"/>
      <c r="AG433" s="45"/>
      <c r="AH433" s="45"/>
      <c r="AI433" s="45"/>
      <c r="AJ433" s="45"/>
      <c r="AK433" s="45"/>
      <c r="AL433" s="45"/>
      <c r="AM433" s="45"/>
      <c r="AN433" s="45"/>
      <c r="AO433" s="45"/>
      <c r="AP433" s="45"/>
      <c r="AQ433" s="45"/>
      <c r="AR433" s="45"/>
      <c r="AS433" s="45"/>
      <c r="AT433" s="45"/>
      <c r="AU433" s="45"/>
      <c r="AV433" s="45"/>
      <c r="AW433" s="45"/>
      <c r="AX433" s="45"/>
      <c r="AY433" s="45"/>
      <c r="AZ433" s="45"/>
      <c r="BA433" s="45"/>
      <c r="BB433" s="45"/>
      <c r="BC433" s="45"/>
      <c r="BD433" s="45"/>
      <c r="BE433" s="45"/>
      <c r="BF433" s="45"/>
      <c r="BG433" s="45"/>
      <c r="BH433" s="45"/>
      <c r="BI433" s="45"/>
      <c r="BJ433" s="45"/>
      <c r="BK433" s="45"/>
      <c r="BL433" s="45"/>
      <c r="BM433" s="45"/>
      <c r="BN433" s="45"/>
      <c r="BO433" s="45"/>
      <c r="BP433" s="45"/>
      <c r="BQ433" s="45"/>
      <c r="BR433" s="45"/>
      <c r="BS433" s="45"/>
      <c r="BT433" s="45"/>
      <c r="BU433" s="45"/>
      <c r="BV433" s="45"/>
      <c r="BW433" s="45"/>
      <c r="BX433" s="45"/>
      <c r="BY433" s="45"/>
      <c r="BZ433" s="45"/>
      <c r="CA433" s="45"/>
      <c r="CB433" s="45"/>
      <c r="CC433" s="45"/>
      <c r="CD433" s="45"/>
      <c r="CE433" s="45"/>
      <c r="CF433" s="45"/>
      <c r="CG433" s="45"/>
      <c r="CH433" s="45"/>
      <c r="CI433" s="45"/>
      <c r="CJ433" s="45"/>
      <c r="CK433" s="45"/>
      <c r="CL433" s="45"/>
      <c r="CM433" s="45"/>
      <c r="CN433" s="45"/>
      <c r="CO433" s="45"/>
      <c r="CP433" s="45"/>
      <c r="CQ433" s="45"/>
    </row>
    <row r="434" spans="1:95" x14ac:dyDescent="0.25">
      <c r="A434" s="5" t="str">
        <f>B434&amp;D434</f>
        <v>MARTOTAL</v>
      </c>
      <c r="B434" t="s">
        <v>251</v>
      </c>
      <c r="C434" t="str">
        <f>VLOOKUP($B434,'Lookup codes'!$A:$C,2,FALSE)</f>
        <v>Morocco</v>
      </c>
      <c r="D434" t="s">
        <v>642</v>
      </c>
      <c r="E434" t="str">
        <f>VLOOKUP(D434,'Lookup codes'!R:S,2,FALSE)</f>
        <v>Total of All Energy Sources</v>
      </c>
      <c r="F434" t="s">
        <v>794</v>
      </c>
      <c r="G434" t="s">
        <v>528</v>
      </c>
      <c r="H434" s="45">
        <f>SUMIFS('IEA production stats by year'!Q:Q,'IEA production stats by year'!$E:$E,$D434,'IEA production stats by year'!$B:$B,$B434)</f>
        <v>56593.406799999997</v>
      </c>
      <c r="I434" s="45">
        <f>SUMIFS('IEA production stats by year'!R:R,'IEA production stats by year'!$E:$E,$D434,'IEA production stats by year'!$B:$B,$B434)</f>
        <v>57370.556499999999</v>
      </c>
      <c r="J434" s="45">
        <f>SUMIFS('IEA production stats by year'!S:S,'IEA production stats by year'!$E:$E,$D434,'IEA production stats by year'!$B:$B,$B434)</f>
        <v>57759.275699999998</v>
      </c>
      <c r="K434" s="45">
        <f>SUMIFS('IEA production stats by year'!T:T,'IEA production stats by year'!$E:$E,$D434,'IEA production stats by year'!$B:$B,$B434)</f>
        <v>60376.473700000002</v>
      </c>
      <c r="L434" s="45">
        <f>SUMIFS('IEA production stats by year'!U:U,'IEA production stats by year'!$E:$E,$D434,'IEA production stats by year'!$B:$B,$B434)</f>
        <v>105488.9088</v>
      </c>
      <c r="M434" s="45">
        <f>SUMIFS('IEA production stats by year'!V:V,'IEA production stats by year'!$E:$E,$D434,'IEA production stats by year'!$B:$B,$B434)</f>
        <v>96343.911800000002</v>
      </c>
      <c r="N434" s="45">
        <f>SUMIFS('IEA production stats by year'!W:W,'IEA production stats by year'!$E:$E,$D434,'IEA production stats by year'!$B:$B,$B434)</f>
        <v>90631.354000000007</v>
      </c>
      <c r="O434" s="45">
        <f>SUMIFS('IEA production stats by year'!X:X,'IEA production stats by year'!$E:$E,$D434,'IEA production stats by year'!$B:$B,$B434)</f>
        <v>85285.404899999994</v>
      </c>
      <c r="P434" s="45">
        <f>SUMIFS('IEA production stats by year'!Y:Y,'IEA production stats by year'!$E:$E,$D434,'IEA production stats by year'!$B:$B,$B434)</f>
        <v>79013.733399999997</v>
      </c>
      <c r="Q434" s="45">
        <f>SUMIFS('IEA production stats by year'!Z:Z,'IEA production stats by year'!$E:$E,$D434,'IEA production stats by year'!$B:$B,$B434)</f>
        <v>78071.699200000003</v>
      </c>
      <c r="R434" s="45">
        <f>SUMIFS('IEA production stats by year'!AA:AA,'IEA production stats by year'!$E:$E,$D434,'IEA production stats by year'!$B:$B,$B434)</f>
        <v>80316.565100000007</v>
      </c>
      <c r="S434" s="45">
        <f>SUMIFS('IEA production stats by year'!AB:AB,'IEA production stats by year'!$E:$E,$D434,'IEA production stats by year'!$B:$B,$B434)</f>
        <v>73568.871199999994</v>
      </c>
      <c r="T434" s="45">
        <f>SUMIFS('IEA production stats by year'!AC:AC,'IEA production stats by year'!$E:$E,$D434,'IEA production stats by year'!$B:$B,$B434)</f>
        <v>70962.964999999997</v>
      </c>
      <c r="U434" s="45">
        <f>SUMIFS('IEA production stats by year'!AD:AD,'IEA production stats by year'!$E:$E,$D434,'IEA production stats by year'!$B:$B,$B434)</f>
        <v>76595.898300000001</v>
      </c>
      <c r="V434" s="45">
        <f>SUMIFS('IEA production stats by year'!AE:AE,'IEA production stats by year'!$E:$E,$D434,'IEA production stats by year'!$B:$B,$B434)</f>
        <v>73769.787299999996</v>
      </c>
      <c r="W434" s="45">
        <f>SUMIFS('IEA production stats by year'!AF:AF,'IEA production stats by year'!$E:$E,$D434,'IEA production stats by year'!$B:$B,$B434)</f>
        <v>76174.986699999994</v>
      </c>
      <c r="X434" s="45">
        <f>SUMIFS('IEA production stats by year'!AG:AG,'IEA production stats by year'!$E:$E,$D434,'IEA production stats by year'!$B:$B,$B434)</f>
        <v>78996.688899999994</v>
      </c>
      <c r="Y434" s="45">
        <f>SUMIFS('IEA production stats by year'!AH:AH,'IEA production stats by year'!$E:$E,$D434,'IEA production stats by year'!$B:$B,$B434)</f>
        <v>78422.804300000003</v>
      </c>
      <c r="Z434" s="45">
        <f>SUMIFS('IEA production stats by year'!AI:AI,'IEA production stats by year'!$E:$E,$D434,'IEA production stats by year'!$B:$B,$B434)</f>
        <v>86701.845400000006</v>
      </c>
      <c r="AA434" s="45">
        <f>SUMIFS('IEA production stats by year'!AJ:AJ,'IEA production stats by year'!$E:$E,$D434,'IEA production stats by year'!$B:$B,$B434)</f>
        <v>93085.785900000003</v>
      </c>
      <c r="AB434" s="45">
        <f>SUMIFS('IEA production stats by year'!AK:AK,'IEA production stats by year'!$E:$E,$D434,'IEA production stats by year'!$B:$B,$B434)</f>
        <v>89087.3459</v>
      </c>
      <c r="AC434" s="45">
        <f>SUMIFS('IEA production stats by year'!AL:AL,'IEA production stats by year'!$E:$E,$D434,'IEA production stats by year'!$B:$B,$B434)</f>
        <v>92335.540699999998</v>
      </c>
      <c r="AD434" s="45"/>
      <c r="AE434" s="45"/>
      <c r="AF434" s="45"/>
      <c r="AG434" s="45"/>
      <c r="AH434" s="45"/>
      <c r="AI434" s="45"/>
      <c r="AJ434" s="45"/>
      <c r="AK434" s="45"/>
      <c r="AL434" s="45"/>
      <c r="AM434" s="45"/>
      <c r="AN434" s="45"/>
      <c r="AO434" s="45"/>
      <c r="AP434" s="45"/>
      <c r="AQ434" s="45"/>
      <c r="AR434" s="45"/>
      <c r="AS434" s="45"/>
      <c r="AT434" s="45"/>
      <c r="AU434" s="45"/>
      <c r="AV434" s="45"/>
      <c r="AW434" s="45"/>
      <c r="AX434" s="45"/>
      <c r="AY434" s="45"/>
      <c r="AZ434" s="45"/>
      <c r="BA434" s="45"/>
      <c r="BB434" s="45"/>
      <c r="BC434" s="45"/>
      <c r="BD434" s="45"/>
      <c r="BE434" s="45"/>
      <c r="BF434" s="45"/>
      <c r="BG434" s="45"/>
      <c r="BH434" s="45"/>
      <c r="BI434" s="45"/>
      <c r="BJ434" s="45"/>
      <c r="BK434" s="45"/>
      <c r="BL434" s="45"/>
      <c r="BM434" s="45"/>
      <c r="BN434" s="45"/>
      <c r="BO434" s="45"/>
      <c r="BP434" s="45"/>
      <c r="BQ434" s="45"/>
      <c r="BR434" s="45"/>
      <c r="BS434" s="45"/>
      <c r="BT434" s="45"/>
      <c r="BU434" s="45"/>
      <c r="BV434" s="45"/>
      <c r="BW434" s="45"/>
      <c r="BX434" s="45"/>
      <c r="BY434" s="45"/>
      <c r="BZ434" s="45"/>
      <c r="CA434" s="45"/>
      <c r="CB434" s="45"/>
      <c r="CC434" s="45"/>
      <c r="CD434" s="45"/>
      <c r="CE434" s="45"/>
      <c r="CF434" s="45"/>
      <c r="CG434" s="45"/>
      <c r="CH434" s="45"/>
      <c r="CI434" s="45"/>
      <c r="CJ434" s="45"/>
      <c r="CK434" s="45"/>
      <c r="CL434" s="45"/>
      <c r="CM434" s="45"/>
      <c r="CN434" s="45"/>
      <c r="CO434" s="45"/>
      <c r="CP434" s="45"/>
      <c r="CQ434" s="45"/>
    </row>
    <row r="435" spans="1:95" hidden="1" x14ac:dyDescent="0.25">
      <c r="A435" s="5" t="str">
        <f>B435&amp;D435</f>
        <v>MDGHYDRO</v>
      </c>
      <c r="B435" t="s">
        <v>255</v>
      </c>
      <c r="C435" t="str">
        <f>VLOOKUP($B435,'Lookup codes'!$A:$C,2,FALSE)</f>
        <v>Madagascar</v>
      </c>
      <c r="D435" t="s">
        <v>539</v>
      </c>
      <c r="E435" t="str">
        <f>VLOOKUP(D435,'Lookup codes'!R:S,2,FALSE)</f>
        <v>Hydro</v>
      </c>
      <c r="F435" t="s">
        <v>794</v>
      </c>
      <c r="G435" t="s">
        <v>528</v>
      </c>
      <c r="H435" s="45">
        <f>SUMIFS('IEA production stats by year'!Q:Q,'IEA production stats by year'!$E:$E,$D435,'IEA production stats by year'!$B:$B,$B435)</f>
        <v>1943.9982</v>
      </c>
      <c r="I435" s="45">
        <f>SUMIFS('IEA production stats by year'!R:R,'IEA production stats by year'!$E:$E,$D435,'IEA production stats by year'!$B:$B,$B435)</f>
        <v>2030.4012</v>
      </c>
      <c r="J435" s="45">
        <f>SUMIFS('IEA production stats by year'!S:S,'IEA production stats by year'!$E:$E,$D435,'IEA production stats by year'!$B:$B,$B435)</f>
        <v>1925.9992</v>
      </c>
      <c r="K435" s="45">
        <f>SUMIFS('IEA production stats by year'!T:T,'IEA production stats by year'!$E:$E,$D435,'IEA production stats by year'!$B:$B,$B435)</f>
        <v>2203.1988000000001</v>
      </c>
      <c r="L435" s="45">
        <f>SUMIFS('IEA production stats by year'!U:U,'IEA production stats by year'!$E:$E,$D435,'IEA production stats by year'!$B:$B,$B435)</f>
        <v>2293.1983</v>
      </c>
      <c r="M435" s="45">
        <f>SUMIFS('IEA production stats by year'!V:V,'IEA production stats by year'!$E:$E,$D435,'IEA production stats by year'!$B:$B,$B435)</f>
        <v>2332.8011999999999</v>
      </c>
      <c r="N435" s="45">
        <f>SUMIFS('IEA production stats by year'!W:W,'IEA production stats by year'!$E:$E,$D435,'IEA production stats by year'!$B:$B,$B435)</f>
        <v>2296.7988999999998</v>
      </c>
      <c r="O435" s="45">
        <f>SUMIFS('IEA production stats by year'!X:X,'IEA production stats by year'!$E:$E,$D435,'IEA production stats by year'!$B:$B,$B435)</f>
        <v>2588.4011999999998</v>
      </c>
      <c r="P435" s="45">
        <f>SUMIFS('IEA production stats by year'!Y:Y,'IEA production stats by year'!$E:$E,$D435,'IEA production stats by year'!$B:$B,$B435)</f>
        <v>2520.0014000000001</v>
      </c>
      <c r="Q435" s="45">
        <f>SUMIFS('IEA production stats by year'!Z:Z,'IEA production stats by year'!$E:$E,$D435,'IEA production stats by year'!$B:$B,$B435)</f>
        <v>2663.998</v>
      </c>
      <c r="R435" s="45">
        <f>SUMIFS('IEA production stats by year'!AA:AA,'IEA production stats by year'!$E:$E,$D435,'IEA production stats by year'!$B:$B,$B435)</f>
        <v>2559.6001999999999</v>
      </c>
      <c r="S435" s="45">
        <f>SUMIFS('IEA production stats by year'!AB:AB,'IEA production stats by year'!$E:$E,$D435,'IEA production stats by year'!$B:$B,$B435)</f>
        <v>2483.9991</v>
      </c>
      <c r="T435" s="45">
        <f>SUMIFS('IEA production stats by year'!AC:AC,'IEA production stats by year'!$E:$E,$D435,'IEA production stats by year'!$B:$B,$B435)</f>
        <v>2717.9994000000002</v>
      </c>
      <c r="U435" s="45">
        <f>SUMIFS('IEA production stats by year'!AD:AD,'IEA production stats by year'!$E:$E,$D435,'IEA production stats by year'!$B:$B,$B435)</f>
        <v>2912.4009000000001</v>
      </c>
      <c r="V435" s="45">
        <f>SUMIFS('IEA production stats by year'!AE:AE,'IEA production stats by year'!$E:$E,$D435,'IEA production stats by year'!$B:$B,$B435)</f>
        <v>3182.3991999999998</v>
      </c>
      <c r="W435" s="45">
        <f>SUMIFS('IEA production stats by year'!AF:AF,'IEA production stats by year'!$E:$E,$D435,'IEA production stats by year'!$B:$B,$B435)</f>
        <v>3369.5994000000001</v>
      </c>
      <c r="X435" s="45">
        <f>SUMIFS('IEA production stats by year'!AG:AG,'IEA production stats by year'!$E:$E,$D435,'IEA production stats by year'!$B:$B,$B435)</f>
        <v>2329.2006000000001</v>
      </c>
      <c r="Y435" s="45">
        <f>SUMIFS('IEA production stats by year'!AH:AH,'IEA production stats by year'!$E:$E,$D435,'IEA production stats by year'!$B:$B,$B435)</f>
        <v>2838.6797000000001</v>
      </c>
      <c r="Z435" s="45">
        <f>SUMIFS('IEA production stats by year'!AI:AI,'IEA production stats by year'!$E:$E,$D435,'IEA production stats by year'!$B:$B,$B435)</f>
        <v>3496.1455000000001</v>
      </c>
      <c r="AA435" s="45">
        <f>SUMIFS('IEA production stats by year'!AJ:AJ,'IEA production stats by year'!$E:$E,$D435,'IEA production stats by year'!$B:$B,$B435)</f>
        <v>3203.7728999999999</v>
      </c>
      <c r="AB435" s="45">
        <f>SUMIFS('IEA production stats by year'!AK:AK,'IEA production stats by year'!$E:$E,$D435,'IEA production stats by year'!$B:$B,$B435)</f>
        <v>2391.4331999999999</v>
      </c>
      <c r="AC435" s="45">
        <f>SUMIFS('IEA production stats by year'!AL:AL,'IEA production stats by year'!$E:$E,$D435,'IEA production stats by year'!$B:$B,$B435)</f>
        <v>0</v>
      </c>
      <c r="AD435" s="45"/>
      <c r="AE435" s="45"/>
      <c r="AF435" s="45"/>
      <c r="AG435" s="45"/>
      <c r="AH435" s="45"/>
      <c r="AI435" s="45"/>
      <c r="AJ435" s="45"/>
      <c r="AK435" s="45"/>
      <c r="AL435" s="45"/>
      <c r="AM435" s="45"/>
      <c r="AN435" s="45"/>
      <c r="AO435" s="45"/>
      <c r="AP435" s="45"/>
      <c r="AQ435" s="45"/>
      <c r="AR435" s="45"/>
      <c r="AS435" s="45"/>
      <c r="AT435" s="45"/>
      <c r="AU435" s="45"/>
      <c r="AV435" s="45"/>
      <c r="AW435" s="45"/>
      <c r="AX435" s="45"/>
      <c r="AY435" s="45"/>
      <c r="AZ435" s="45"/>
      <c r="BA435" s="45"/>
      <c r="BB435" s="45"/>
      <c r="BC435" s="45"/>
      <c r="BD435" s="45"/>
      <c r="BE435" s="45"/>
      <c r="BF435" s="45"/>
      <c r="BG435" s="45"/>
      <c r="BH435" s="45"/>
      <c r="BI435" s="45"/>
      <c r="BJ435" s="45"/>
      <c r="BK435" s="45"/>
      <c r="BL435" s="45"/>
      <c r="BM435" s="45"/>
      <c r="BN435" s="45"/>
      <c r="BO435" s="45"/>
      <c r="BP435" s="45"/>
      <c r="BQ435" s="45"/>
      <c r="BR435" s="45"/>
      <c r="BS435" s="45"/>
      <c r="BT435" s="45"/>
      <c r="BU435" s="45"/>
      <c r="BV435" s="45"/>
      <c r="BW435" s="45"/>
      <c r="BX435" s="45"/>
      <c r="BY435" s="45"/>
      <c r="BZ435" s="45"/>
      <c r="CA435" s="45"/>
      <c r="CB435" s="45"/>
      <c r="CC435" s="45"/>
      <c r="CD435" s="45"/>
      <c r="CE435" s="45"/>
      <c r="CF435" s="45"/>
      <c r="CG435" s="45"/>
      <c r="CH435" s="45"/>
      <c r="CI435" s="45"/>
      <c r="CJ435" s="45"/>
      <c r="CK435" s="45"/>
      <c r="CL435" s="45"/>
      <c r="CM435" s="45"/>
      <c r="CN435" s="45"/>
      <c r="CO435" s="45"/>
      <c r="CP435" s="45"/>
      <c r="CQ435" s="45"/>
    </row>
    <row r="436" spans="1:95" hidden="1" x14ac:dyDescent="0.25">
      <c r="A436" s="5" t="str">
        <f>B436&amp;D436</f>
        <v>MDGGEOTHERM</v>
      </c>
      <c r="B436" t="s">
        <v>255</v>
      </c>
      <c r="C436" t="str">
        <f>VLOOKUP($B436,'Lookup codes'!$A:$C,2,FALSE)</f>
        <v>Madagascar</v>
      </c>
      <c r="D436" t="s">
        <v>610</v>
      </c>
      <c r="E436" t="str">
        <f>VLOOKUP(D436,'Lookup codes'!R:S,2,FALSE)</f>
        <v>Geothermal</v>
      </c>
      <c r="F436" t="s">
        <v>794</v>
      </c>
      <c r="G436" t="s">
        <v>528</v>
      </c>
      <c r="H436" s="45">
        <f>SUMIFS('IEA production stats by year'!Q:Q,'IEA production stats by year'!$E:$E,$D436,'IEA production stats by year'!$B:$B,$B436)</f>
        <v>0</v>
      </c>
      <c r="I436" s="45">
        <f>SUMIFS('IEA production stats by year'!R:R,'IEA production stats by year'!$E:$E,$D436,'IEA production stats by year'!$B:$B,$B436)</f>
        <v>0</v>
      </c>
      <c r="J436" s="45">
        <f>SUMIFS('IEA production stats by year'!S:S,'IEA production stats by year'!$E:$E,$D436,'IEA production stats by year'!$B:$B,$B436)</f>
        <v>0</v>
      </c>
      <c r="K436" s="45">
        <f>SUMIFS('IEA production stats by year'!T:T,'IEA production stats by year'!$E:$E,$D436,'IEA production stats by year'!$B:$B,$B436)</f>
        <v>0</v>
      </c>
      <c r="L436" s="45">
        <f>SUMIFS('IEA production stats by year'!U:U,'IEA production stats by year'!$E:$E,$D436,'IEA production stats by year'!$B:$B,$B436)</f>
        <v>0</v>
      </c>
      <c r="M436" s="45">
        <f>SUMIFS('IEA production stats by year'!V:V,'IEA production stats by year'!$E:$E,$D436,'IEA production stats by year'!$B:$B,$B436)</f>
        <v>0</v>
      </c>
      <c r="N436" s="45">
        <f>SUMIFS('IEA production stats by year'!W:W,'IEA production stats by year'!$E:$E,$D436,'IEA production stats by year'!$B:$B,$B436)</f>
        <v>0</v>
      </c>
      <c r="O436" s="45">
        <f>SUMIFS('IEA production stats by year'!X:X,'IEA production stats by year'!$E:$E,$D436,'IEA production stats by year'!$B:$B,$B436)</f>
        <v>0</v>
      </c>
      <c r="P436" s="45">
        <f>SUMIFS('IEA production stats by year'!Y:Y,'IEA production stats by year'!$E:$E,$D436,'IEA production stats by year'!$B:$B,$B436)</f>
        <v>0</v>
      </c>
      <c r="Q436" s="45">
        <f>SUMIFS('IEA production stats by year'!Z:Z,'IEA production stats by year'!$E:$E,$D436,'IEA production stats by year'!$B:$B,$B436)</f>
        <v>0</v>
      </c>
      <c r="R436" s="45">
        <f>SUMIFS('IEA production stats by year'!AA:AA,'IEA production stats by year'!$E:$E,$D436,'IEA production stats by year'!$B:$B,$B436)</f>
        <v>0</v>
      </c>
      <c r="S436" s="45">
        <f>SUMIFS('IEA production stats by year'!AB:AB,'IEA production stats by year'!$E:$E,$D436,'IEA production stats by year'!$B:$B,$B436)</f>
        <v>0</v>
      </c>
      <c r="T436" s="45">
        <f>SUMIFS('IEA production stats by year'!AC:AC,'IEA production stats by year'!$E:$E,$D436,'IEA production stats by year'!$B:$B,$B436)</f>
        <v>0</v>
      </c>
      <c r="U436" s="45">
        <f>SUMIFS('IEA production stats by year'!AD:AD,'IEA production stats by year'!$E:$E,$D436,'IEA production stats by year'!$B:$B,$B436)</f>
        <v>0</v>
      </c>
      <c r="V436" s="45">
        <f>SUMIFS('IEA production stats by year'!AE:AE,'IEA production stats by year'!$E:$E,$D436,'IEA production stats by year'!$B:$B,$B436)</f>
        <v>0</v>
      </c>
      <c r="W436" s="45">
        <f>SUMIFS('IEA production stats by year'!AF:AF,'IEA production stats by year'!$E:$E,$D436,'IEA production stats by year'!$B:$B,$B436)</f>
        <v>0</v>
      </c>
      <c r="X436" s="45">
        <f>SUMIFS('IEA production stats by year'!AG:AG,'IEA production stats by year'!$E:$E,$D436,'IEA production stats by year'!$B:$B,$B436)</f>
        <v>0</v>
      </c>
      <c r="Y436" s="45">
        <f>SUMIFS('IEA production stats by year'!AH:AH,'IEA production stats by year'!$E:$E,$D436,'IEA production stats by year'!$B:$B,$B436)</f>
        <v>0</v>
      </c>
      <c r="Z436" s="45">
        <f>SUMIFS('IEA production stats by year'!AI:AI,'IEA production stats by year'!$E:$E,$D436,'IEA production stats by year'!$B:$B,$B436)</f>
        <v>0</v>
      </c>
      <c r="AA436" s="45">
        <f>SUMIFS('IEA production stats by year'!AJ:AJ,'IEA production stats by year'!$E:$E,$D436,'IEA production stats by year'!$B:$B,$B436)</f>
        <v>0</v>
      </c>
      <c r="AB436" s="45">
        <f>SUMIFS('IEA production stats by year'!AK:AK,'IEA production stats by year'!$E:$E,$D436,'IEA production stats by year'!$B:$B,$B436)</f>
        <v>0</v>
      </c>
      <c r="AC436" s="45">
        <f>SUMIFS('IEA production stats by year'!AL:AL,'IEA production stats by year'!$E:$E,$D436,'IEA production stats by year'!$B:$B,$B436)</f>
        <v>0</v>
      </c>
      <c r="AD436" s="45"/>
      <c r="AE436" s="45"/>
      <c r="AF436" s="45"/>
      <c r="AG436" s="45"/>
      <c r="AH436" s="45"/>
      <c r="AI436" s="45"/>
      <c r="AJ436" s="45"/>
      <c r="AK436" s="45"/>
      <c r="AL436" s="45"/>
      <c r="AM436" s="45"/>
      <c r="AN436" s="45"/>
      <c r="AO436" s="45"/>
      <c r="AP436" s="45"/>
      <c r="AQ436" s="45"/>
      <c r="AR436" s="45"/>
      <c r="AS436" s="45"/>
      <c r="AT436" s="45"/>
      <c r="AU436" s="45"/>
      <c r="AV436" s="45"/>
      <c r="AW436" s="45"/>
      <c r="AX436" s="45"/>
      <c r="AY436" s="45"/>
      <c r="AZ436" s="45"/>
      <c r="BA436" s="45"/>
      <c r="BB436" s="45"/>
      <c r="BC436" s="45"/>
      <c r="BD436" s="45"/>
      <c r="BE436" s="45"/>
      <c r="BF436" s="45"/>
      <c r="BG436" s="45"/>
      <c r="BH436" s="45"/>
      <c r="BI436" s="45"/>
      <c r="BJ436" s="45"/>
      <c r="BK436" s="45"/>
      <c r="BL436" s="45"/>
      <c r="BM436" s="45"/>
      <c r="BN436" s="45"/>
      <c r="BO436" s="45"/>
      <c r="BP436" s="45"/>
      <c r="BQ436" s="45"/>
      <c r="BR436" s="45"/>
      <c r="BS436" s="45"/>
      <c r="BT436" s="45"/>
      <c r="BU436" s="45"/>
      <c r="BV436" s="45"/>
      <c r="BW436" s="45"/>
      <c r="BX436" s="45"/>
      <c r="BY436" s="45"/>
      <c r="BZ436" s="45"/>
      <c r="CA436" s="45"/>
      <c r="CB436" s="45"/>
      <c r="CC436" s="45"/>
      <c r="CD436" s="45"/>
      <c r="CE436" s="45"/>
      <c r="CF436" s="45"/>
      <c r="CG436" s="45"/>
      <c r="CH436" s="45"/>
      <c r="CI436" s="45"/>
      <c r="CJ436" s="45"/>
      <c r="CK436" s="45"/>
      <c r="CL436" s="45"/>
      <c r="CM436" s="45"/>
      <c r="CN436" s="45"/>
      <c r="CO436" s="45"/>
      <c r="CP436" s="45"/>
      <c r="CQ436" s="45"/>
    </row>
    <row r="437" spans="1:95" hidden="1" x14ac:dyDescent="0.25">
      <c r="A437" s="5" t="str">
        <f>B437&amp;D437</f>
        <v>MDGSOLARPV</v>
      </c>
      <c r="B437" t="s">
        <v>255</v>
      </c>
      <c r="C437" t="str">
        <f>VLOOKUP($B437,'Lookup codes'!$A:$C,2,FALSE)</f>
        <v>Madagascar</v>
      </c>
      <c r="D437" t="s">
        <v>612</v>
      </c>
      <c r="E437" t="str">
        <f>VLOOKUP(D437,'Lookup codes'!R:S,2,FALSE)</f>
        <v>Solar Photovoltaics</v>
      </c>
      <c r="F437" t="s">
        <v>794</v>
      </c>
      <c r="G437" t="s">
        <v>528</v>
      </c>
      <c r="H437" s="45">
        <f>SUMIFS('IEA production stats by year'!Q:Q,'IEA production stats by year'!$E:$E,$D437,'IEA production stats by year'!$B:$B,$B437)</f>
        <v>0</v>
      </c>
      <c r="I437" s="45">
        <f>SUMIFS('IEA production stats by year'!R:R,'IEA production stats by year'!$E:$E,$D437,'IEA production stats by year'!$B:$B,$B437)</f>
        <v>0</v>
      </c>
      <c r="J437" s="45">
        <f>SUMIFS('IEA production stats by year'!S:S,'IEA production stats by year'!$E:$E,$D437,'IEA production stats by year'!$B:$B,$B437)</f>
        <v>0</v>
      </c>
      <c r="K437" s="45">
        <f>SUMIFS('IEA production stats by year'!T:T,'IEA production stats by year'!$E:$E,$D437,'IEA production stats by year'!$B:$B,$B437)</f>
        <v>0</v>
      </c>
      <c r="L437" s="45">
        <f>SUMIFS('IEA production stats by year'!U:U,'IEA production stats by year'!$E:$E,$D437,'IEA production stats by year'!$B:$B,$B437)</f>
        <v>0</v>
      </c>
      <c r="M437" s="45">
        <f>SUMIFS('IEA production stats by year'!V:V,'IEA production stats by year'!$E:$E,$D437,'IEA production stats by year'!$B:$B,$B437)</f>
        <v>0</v>
      </c>
      <c r="N437" s="45">
        <f>SUMIFS('IEA production stats by year'!W:W,'IEA production stats by year'!$E:$E,$D437,'IEA production stats by year'!$B:$B,$B437)</f>
        <v>0</v>
      </c>
      <c r="O437" s="45">
        <f>SUMIFS('IEA production stats by year'!X:X,'IEA production stats by year'!$E:$E,$D437,'IEA production stats by year'!$B:$B,$B437)</f>
        <v>0</v>
      </c>
      <c r="P437" s="45">
        <f>SUMIFS('IEA production stats by year'!Y:Y,'IEA production stats by year'!$E:$E,$D437,'IEA production stats by year'!$B:$B,$B437)</f>
        <v>0</v>
      </c>
      <c r="Q437" s="45">
        <f>SUMIFS('IEA production stats by year'!Z:Z,'IEA production stats by year'!$E:$E,$D437,'IEA production stats by year'!$B:$B,$B437)</f>
        <v>0</v>
      </c>
      <c r="R437" s="45">
        <f>SUMIFS('IEA production stats by year'!AA:AA,'IEA production stats by year'!$E:$E,$D437,'IEA production stats by year'!$B:$B,$B437)</f>
        <v>0</v>
      </c>
      <c r="S437" s="45">
        <f>SUMIFS('IEA production stats by year'!AB:AB,'IEA production stats by year'!$E:$E,$D437,'IEA production stats by year'!$B:$B,$B437)</f>
        <v>0</v>
      </c>
      <c r="T437" s="45">
        <f>SUMIFS('IEA production stats by year'!AC:AC,'IEA production stats by year'!$E:$E,$D437,'IEA production stats by year'!$B:$B,$B437)</f>
        <v>0</v>
      </c>
      <c r="U437" s="45">
        <f>SUMIFS('IEA production stats by year'!AD:AD,'IEA production stats by year'!$E:$E,$D437,'IEA production stats by year'!$B:$B,$B437)</f>
        <v>0</v>
      </c>
      <c r="V437" s="45">
        <f>SUMIFS('IEA production stats by year'!AE:AE,'IEA production stats by year'!$E:$E,$D437,'IEA production stats by year'!$B:$B,$B437)</f>
        <v>0</v>
      </c>
      <c r="W437" s="45">
        <f>SUMIFS('IEA production stats by year'!AF:AF,'IEA production stats by year'!$E:$E,$D437,'IEA production stats by year'!$B:$B,$B437)</f>
        <v>0</v>
      </c>
      <c r="X437" s="45">
        <f>SUMIFS('IEA production stats by year'!AG:AG,'IEA production stats by year'!$E:$E,$D437,'IEA production stats by year'!$B:$B,$B437)</f>
        <v>0</v>
      </c>
      <c r="Y437" s="45">
        <f>SUMIFS('IEA production stats by year'!AH:AH,'IEA production stats by year'!$E:$E,$D437,'IEA production stats by year'!$B:$B,$B437)</f>
        <v>0.35589999999999999</v>
      </c>
      <c r="Z437" s="45">
        <f>SUMIFS('IEA production stats by year'!AI:AI,'IEA production stats by year'!$E:$E,$D437,'IEA production stats by year'!$B:$B,$B437)</f>
        <v>54.926600000000001</v>
      </c>
      <c r="AA437" s="45">
        <f>SUMIFS('IEA production stats by year'!AJ:AJ,'IEA production stats by year'!$E:$E,$D437,'IEA production stats by year'!$B:$B,$B437)</f>
        <v>116.5689</v>
      </c>
      <c r="AB437" s="45">
        <f>SUMIFS('IEA production stats by year'!AK:AK,'IEA production stats by year'!$E:$E,$D437,'IEA production stats by year'!$B:$B,$B437)</f>
        <v>83.974599999999995</v>
      </c>
      <c r="AC437" s="45">
        <f>SUMIFS('IEA production stats by year'!AL:AL,'IEA production stats by year'!$E:$E,$D437,'IEA production stats by year'!$B:$B,$B437)</f>
        <v>0</v>
      </c>
      <c r="AD437" s="45"/>
      <c r="AE437" s="45"/>
      <c r="AF437" s="45"/>
      <c r="AG437" s="45"/>
      <c r="AH437" s="45"/>
      <c r="AI437" s="45"/>
      <c r="AJ437" s="45"/>
      <c r="AK437" s="45"/>
      <c r="AL437" s="45"/>
      <c r="AM437" s="45"/>
      <c r="AN437" s="45"/>
      <c r="AO437" s="45"/>
      <c r="AP437" s="45"/>
      <c r="AQ437" s="45"/>
      <c r="AR437" s="45"/>
      <c r="AS437" s="45"/>
      <c r="AT437" s="45"/>
      <c r="AU437" s="45"/>
      <c r="AV437" s="45"/>
      <c r="AW437" s="45"/>
      <c r="AX437" s="45"/>
      <c r="AY437" s="45"/>
      <c r="AZ437" s="45"/>
      <c r="BA437" s="45"/>
      <c r="BB437" s="45"/>
      <c r="BC437" s="45"/>
      <c r="BD437" s="45"/>
      <c r="BE437" s="45"/>
      <c r="BF437" s="45"/>
      <c r="BG437" s="45"/>
      <c r="BH437" s="45"/>
      <c r="BI437" s="45"/>
      <c r="BJ437" s="45"/>
      <c r="BK437" s="45"/>
      <c r="BL437" s="45"/>
      <c r="BM437" s="45"/>
      <c r="BN437" s="45"/>
      <c r="BO437" s="45"/>
      <c r="BP437" s="45"/>
      <c r="BQ437" s="45"/>
      <c r="BR437" s="45"/>
      <c r="BS437" s="45"/>
      <c r="BT437" s="45"/>
      <c r="BU437" s="45"/>
      <c r="BV437" s="45"/>
      <c r="BW437" s="45"/>
      <c r="BX437" s="45"/>
      <c r="BY437" s="45"/>
      <c r="BZ437" s="45"/>
      <c r="CA437" s="45"/>
      <c r="CB437" s="45"/>
      <c r="CC437" s="45"/>
      <c r="CD437" s="45"/>
      <c r="CE437" s="45"/>
      <c r="CF437" s="45"/>
      <c r="CG437" s="45"/>
      <c r="CH437" s="45"/>
      <c r="CI437" s="45"/>
      <c r="CJ437" s="45"/>
      <c r="CK437" s="45"/>
      <c r="CL437" s="45"/>
      <c r="CM437" s="45"/>
      <c r="CN437" s="45"/>
      <c r="CO437" s="45"/>
      <c r="CP437" s="45"/>
      <c r="CQ437" s="45"/>
    </row>
    <row r="438" spans="1:95" hidden="1" x14ac:dyDescent="0.25">
      <c r="A438" s="5" t="str">
        <f>B438&amp;D438</f>
        <v>MDGSOLARTH</v>
      </c>
      <c r="B438" t="s">
        <v>255</v>
      </c>
      <c r="C438" t="str">
        <f>VLOOKUP($B438,'Lookup codes'!$A:$C,2,FALSE)</f>
        <v>Madagascar</v>
      </c>
      <c r="D438" t="s">
        <v>614</v>
      </c>
      <c r="E438" t="str">
        <f>VLOOKUP(D438,'Lookup codes'!R:S,2,FALSE)</f>
        <v>Solar Thermal</v>
      </c>
      <c r="F438" t="s">
        <v>794</v>
      </c>
      <c r="G438" t="s">
        <v>528</v>
      </c>
      <c r="H438" s="45">
        <f>SUMIFS('IEA production stats by year'!Q:Q,'IEA production stats by year'!$E:$E,$D438,'IEA production stats by year'!$B:$B,$B438)</f>
        <v>0</v>
      </c>
      <c r="I438" s="45">
        <f>SUMIFS('IEA production stats by year'!R:R,'IEA production stats by year'!$E:$E,$D438,'IEA production stats by year'!$B:$B,$B438)</f>
        <v>0</v>
      </c>
      <c r="J438" s="45">
        <f>SUMIFS('IEA production stats by year'!S:S,'IEA production stats by year'!$E:$E,$D438,'IEA production stats by year'!$B:$B,$B438)</f>
        <v>0</v>
      </c>
      <c r="K438" s="45">
        <f>SUMIFS('IEA production stats by year'!T:T,'IEA production stats by year'!$E:$E,$D438,'IEA production stats by year'!$B:$B,$B438)</f>
        <v>0</v>
      </c>
      <c r="L438" s="45">
        <f>SUMIFS('IEA production stats by year'!U:U,'IEA production stats by year'!$E:$E,$D438,'IEA production stats by year'!$B:$B,$B438)</f>
        <v>0</v>
      </c>
      <c r="M438" s="45">
        <f>SUMIFS('IEA production stats by year'!V:V,'IEA production stats by year'!$E:$E,$D438,'IEA production stats by year'!$B:$B,$B438)</f>
        <v>0</v>
      </c>
      <c r="N438" s="45">
        <f>SUMIFS('IEA production stats by year'!W:W,'IEA production stats by year'!$E:$E,$D438,'IEA production stats by year'!$B:$B,$B438)</f>
        <v>0</v>
      </c>
      <c r="O438" s="45">
        <f>SUMIFS('IEA production stats by year'!X:X,'IEA production stats by year'!$E:$E,$D438,'IEA production stats by year'!$B:$B,$B438)</f>
        <v>0</v>
      </c>
      <c r="P438" s="45">
        <f>SUMIFS('IEA production stats by year'!Y:Y,'IEA production stats by year'!$E:$E,$D438,'IEA production stats by year'!$B:$B,$B438)</f>
        <v>0</v>
      </c>
      <c r="Q438" s="45">
        <f>SUMIFS('IEA production stats by year'!Z:Z,'IEA production stats by year'!$E:$E,$D438,'IEA production stats by year'!$B:$B,$B438)</f>
        <v>0</v>
      </c>
      <c r="R438" s="45">
        <f>SUMIFS('IEA production stats by year'!AA:AA,'IEA production stats by year'!$E:$E,$D438,'IEA production stats by year'!$B:$B,$B438)</f>
        <v>0</v>
      </c>
      <c r="S438" s="45">
        <f>SUMIFS('IEA production stats by year'!AB:AB,'IEA production stats by year'!$E:$E,$D438,'IEA production stats by year'!$B:$B,$B438)</f>
        <v>0</v>
      </c>
      <c r="T438" s="45">
        <f>SUMIFS('IEA production stats by year'!AC:AC,'IEA production stats by year'!$E:$E,$D438,'IEA production stats by year'!$B:$B,$B438)</f>
        <v>0</v>
      </c>
      <c r="U438" s="45">
        <f>SUMIFS('IEA production stats by year'!AD:AD,'IEA production stats by year'!$E:$E,$D438,'IEA production stats by year'!$B:$B,$B438)</f>
        <v>0</v>
      </c>
      <c r="V438" s="45">
        <f>SUMIFS('IEA production stats by year'!AE:AE,'IEA production stats by year'!$E:$E,$D438,'IEA production stats by year'!$B:$B,$B438)</f>
        <v>0</v>
      </c>
      <c r="W438" s="45">
        <f>SUMIFS('IEA production stats by year'!AF:AF,'IEA production stats by year'!$E:$E,$D438,'IEA production stats by year'!$B:$B,$B438)</f>
        <v>0</v>
      </c>
      <c r="X438" s="45">
        <f>SUMIFS('IEA production stats by year'!AG:AG,'IEA production stats by year'!$E:$E,$D438,'IEA production stats by year'!$B:$B,$B438)</f>
        <v>0</v>
      </c>
      <c r="Y438" s="45">
        <f>SUMIFS('IEA production stats by year'!AH:AH,'IEA production stats by year'!$E:$E,$D438,'IEA production stats by year'!$B:$B,$B438)</f>
        <v>0</v>
      </c>
      <c r="Z438" s="45">
        <f>SUMIFS('IEA production stats by year'!AI:AI,'IEA production stats by year'!$E:$E,$D438,'IEA production stats by year'!$B:$B,$B438)</f>
        <v>0</v>
      </c>
      <c r="AA438" s="45">
        <f>SUMIFS('IEA production stats by year'!AJ:AJ,'IEA production stats by year'!$E:$E,$D438,'IEA production stats by year'!$B:$B,$B438)</f>
        <v>0</v>
      </c>
      <c r="AB438" s="45">
        <f>SUMIFS('IEA production stats by year'!AK:AK,'IEA production stats by year'!$E:$E,$D438,'IEA production stats by year'!$B:$B,$B438)</f>
        <v>0</v>
      </c>
      <c r="AC438" s="45">
        <f>SUMIFS('IEA production stats by year'!AL:AL,'IEA production stats by year'!$E:$E,$D438,'IEA production stats by year'!$B:$B,$B438)</f>
        <v>0</v>
      </c>
      <c r="AD438" s="45"/>
      <c r="AE438" s="45"/>
      <c r="AF438" s="45"/>
      <c r="AG438" s="45"/>
      <c r="AH438" s="45"/>
      <c r="AI438" s="45"/>
      <c r="AJ438" s="45"/>
      <c r="AK438" s="45"/>
      <c r="AL438" s="45"/>
      <c r="AM438" s="45"/>
      <c r="AN438" s="45"/>
      <c r="AO438" s="45"/>
      <c r="AP438" s="45"/>
      <c r="AQ438" s="45"/>
      <c r="AR438" s="45"/>
      <c r="AS438" s="45"/>
      <c r="AT438" s="45"/>
      <c r="AU438" s="45"/>
      <c r="AV438" s="45"/>
      <c r="AW438" s="45"/>
      <c r="AX438" s="45"/>
      <c r="AY438" s="45"/>
      <c r="AZ438" s="45"/>
      <c r="BA438" s="45"/>
      <c r="BB438" s="45"/>
      <c r="BC438" s="45"/>
      <c r="BD438" s="45"/>
      <c r="BE438" s="45"/>
      <c r="BF438" s="45"/>
      <c r="BG438" s="45"/>
      <c r="BH438" s="45"/>
      <c r="BI438" s="45"/>
      <c r="BJ438" s="45"/>
      <c r="BK438" s="45"/>
      <c r="BL438" s="45"/>
      <c r="BM438" s="45"/>
      <c r="BN438" s="45"/>
      <c r="BO438" s="45"/>
      <c r="BP438" s="45"/>
      <c r="BQ438" s="45"/>
      <c r="BR438" s="45"/>
      <c r="BS438" s="45"/>
      <c r="BT438" s="45"/>
      <c r="BU438" s="45"/>
      <c r="BV438" s="45"/>
      <c r="BW438" s="45"/>
      <c r="BX438" s="45"/>
      <c r="BY438" s="45"/>
      <c r="BZ438" s="45"/>
      <c r="CA438" s="45"/>
      <c r="CB438" s="45"/>
      <c r="CC438" s="45"/>
      <c r="CD438" s="45"/>
      <c r="CE438" s="45"/>
      <c r="CF438" s="45"/>
      <c r="CG438" s="45"/>
      <c r="CH438" s="45"/>
      <c r="CI438" s="45"/>
      <c r="CJ438" s="45"/>
      <c r="CK438" s="45"/>
      <c r="CL438" s="45"/>
      <c r="CM438" s="45"/>
      <c r="CN438" s="45"/>
      <c r="CO438" s="45"/>
      <c r="CP438" s="45"/>
      <c r="CQ438" s="45"/>
    </row>
    <row r="439" spans="1:95" hidden="1" x14ac:dyDescent="0.25">
      <c r="A439" s="5" t="str">
        <f>B439&amp;D439</f>
        <v>MDGTIDE</v>
      </c>
      <c r="B439" t="s">
        <v>255</v>
      </c>
      <c r="C439" t="str">
        <f>VLOOKUP($B439,'Lookup codes'!$A:$C,2,FALSE)</f>
        <v>Madagascar</v>
      </c>
      <c r="D439" t="s">
        <v>616</v>
      </c>
      <c r="E439" t="str">
        <f>VLOOKUP(D439,'Lookup codes'!R:S,2,FALSE)</f>
        <v>Tide, Wave and Ocean</v>
      </c>
      <c r="F439" t="s">
        <v>794</v>
      </c>
      <c r="G439" t="s">
        <v>528</v>
      </c>
      <c r="H439" s="45">
        <f>SUMIFS('IEA production stats by year'!Q:Q,'IEA production stats by year'!$E:$E,$D439,'IEA production stats by year'!$B:$B,$B439)</f>
        <v>0</v>
      </c>
      <c r="I439" s="45">
        <f>SUMIFS('IEA production stats by year'!R:R,'IEA production stats by year'!$E:$E,$D439,'IEA production stats by year'!$B:$B,$B439)</f>
        <v>0</v>
      </c>
      <c r="J439" s="45">
        <f>SUMIFS('IEA production stats by year'!S:S,'IEA production stats by year'!$E:$E,$D439,'IEA production stats by year'!$B:$B,$B439)</f>
        <v>0</v>
      </c>
      <c r="K439" s="45">
        <f>SUMIFS('IEA production stats by year'!T:T,'IEA production stats by year'!$E:$E,$D439,'IEA production stats by year'!$B:$B,$B439)</f>
        <v>0</v>
      </c>
      <c r="L439" s="45">
        <f>SUMIFS('IEA production stats by year'!U:U,'IEA production stats by year'!$E:$E,$D439,'IEA production stats by year'!$B:$B,$B439)</f>
        <v>0</v>
      </c>
      <c r="M439" s="45">
        <f>SUMIFS('IEA production stats by year'!V:V,'IEA production stats by year'!$E:$E,$D439,'IEA production stats by year'!$B:$B,$B439)</f>
        <v>0</v>
      </c>
      <c r="N439" s="45">
        <f>SUMIFS('IEA production stats by year'!W:W,'IEA production stats by year'!$E:$E,$D439,'IEA production stats by year'!$B:$B,$B439)</f>
        <v>0</v>
      </c>
      <c r="O439" s="45">
        <f>SUMIFS('IEA production stats by year'!X:X,'IEA production stats by year'!$E:$E,$D439,'IEA production stats by year'!$B:$B,$B439)</f>
        <v>0</v>
      </c>
      <c r="P439" s="45">
        <f>SUMIFS('IEA production stats by year'!Y:Y,'IEA production stats by year'!$E:$E,$D439,'IEA production stats by year'!$B:$B,$B439)</f>
        <v>0</v>
      </c>
      <c r="Q439" s="45">
        <f>SUMIFS('IEA production stats by year'!Z:Z,'IEA production stats by year'!$E:$E,$D439,'IEA production stats by year'!$B:$B,$B439)</f>
        <v>0</v>
      </c>
      <c r="R439" s="45">
        <f>SUMIFS('IEA production stats by year'!AA:AA,'IEA production stats by year'!$E:$E,$D439,'IEA production stats by year'!$B:$B,$B439)</f>
        <v>0</v>
      </c>
      <c r="S439" s="45">
        <f>SUMIFS('IEA production stats by year'!AB:AB,'IEA production stats by year'!$E:$E,$D439,'IEA production stats by year'!$B:$B,$B439)</f>
        <v>0</v>
      </c>
      <c r="T439" s="45">
        <f>SUMIFS('IEA production stats by year'!AC:AC,'IEA production stats by year'!$E:$E,$D439,'IEA production stats by year'!$B:$B,$B439)</f>
        <v>0</v>
      </c>
      <c r="U439" s="45">
        <f>SUMIFS('IEA production stats by year'!AD:AD,'IEA production stats by year'!$E:$E,$D439,'IEA production stats by year'!$B:$B,$B439)</f>
        <v>0</v>
      </c>
      <c r="V439" s="45">
        <f>SUMIFS('IEA production stats by year'!AE:AE,'IEA production stats by year'!$E:$E,$D439,'IEA production stats by year'!$B:$B,$B439)</f>
        <v>0</v>
      </c>
      <c r="W439" s="45">
        <f>SUMIFS('IEA production stats by year'!AF:AF,'IEA production stats by year'!$E:$E,$D439,'IEA production stats by year'!$B:$B,$B439)</f>
        <v>0</v>
      </c>
      <c r="X439" s="45">
        <f>SUMIFS('IEA production stats by year'!AG:AG,'IEA production stats by year'!$E:$E,$D439,'IEA production stats by year'!$B:$B,$B439)</f>
        <v>0</v>
      </c>
      <c r="Y439" s="45">
        <f>SUMIFS('IEA production stats by year'!AH:AH,'IEA production stats by year'!$E:$E,$D439,'IEA production stats by year'!$B:$B,$B439)</f>
        <v>0</v>
      </c>
      <c r="Z439" s="45">
        <f>SUMIFS('IEA production stats by year'!AI:AI,'IEA production stats by year'!$E:$E,$D439,'IEA production stats by year'!$B:$B,$B439)</f>
        <v>0</v>
      </c>
      <c r="AA439" s="45">
        <f>SUMIFS('IEA production stats by year'!AJ:AJ,'IEA production stats by year'!$E:$E,$D439,'IEA production stats by year'!$B:$B,$B439)</f>
        <v>0</v>
      </c>
      <c r="AB439" s="45">
        <f>SUMIFS('IEA production stats by year'!AK:AK,'IEA production stats by year'!$E:$E,$D439,'IEA production stats by year'!$B:$B,$B439)</f>
        <v>0</v>
      </c>
      <c r="AC439" s="45">
        <f>SUMIFS('IEA production stats by year'!AL:AL,'IEA production stats by year'!$E:$E,$D439,'IEA production stats by year'!$B:$B,$B439)</f>
        <v>0</v>
      </c>
      <c r="AD439" s="45"/>
      <c r="AE439" s="45"/>
      <c r="AF439" s="45"/>
      <c r="AG439" s="45"/>
      <c r="AH439" s="45"/>
      <c r="AI439" s="45"/>
      <c r="AJ439" s="45"/>
      <c r="AK439" s="45"/>
      <c r="AL439" s="45"/>
      <c r="AM439" s="45"/>
      <c r="AN439" s="45"/>
      <c r="AO439" s="45"/>
      <c r="AP439" s="45"/>
      <c r="AQ439" s="45"/>
      <c r="AR439" s="45"/>
      <c r="AS439" s="45"/>
      <c r="AT439" s="45"/>
      <c r="AU439" s="45"/>
      <c r="AV439" s="45"/>
      <c r="AW439" s="45"/>
      <c r="AX439" s="45"/>
      <c r="AY439" s="45"/>
      <c r="AZ439" s="45"/>
      <c r="BA439" s="45"/>
      <c r="BB439" s="45"/>
      <c r="BC439" s="45"/>
      <c r="BD439" s="45"/>
      <c r="BE439" s="45"/>
      <c r="BF439" s="45"/>
      <c r="BG439" s="45"/>
      <c r="BH439" s="45"/>
      <c r="BI439" s="45"/>
      <c r="BJ439" s="45"/>
      <c r="BK439" s="45"/>
      <c r="BL439" s="45"/>
      <c r="BM439" s="45"/>
      <c r="BN439" s="45"/>
      <c r="BO439" s="45"/>
      <c r="BP439" s="45"/>
      <c r="BQ439" s="45"/>
      <c r="BR439" s="45"/>
      <c r="BS439" s="45"/>
      <c r="BT439" s="45"/>
      <c r="BU439" s="45"/>
      <c r="BV439" s="45"/>
      <c r="BW439" s="45"/>
      <c r="BX439" s="45"/>
      <c r="BY439" s="45"/>
      <c r="BZ439" s="45"/>
      <c r="CA439" s="45"/>
      <c r="CB439" s="45"/>
      <c r="CC439" s="45"/>
      <c r="CD439" s="45"/>
      <c r="CE439" s="45"/>
      <c r="CF439" s="45"/>
      <c r="CG439" s="45"/>
      <c r="CH439" s="45"/>
      <c r="CI439" s="45"/>
      <c r="CJ439" s="45"/>
      <c r="CK439" s="45"/>
      <c r="CL439" s="45"/>
      <c r="CM439" s="45"/>
      <c r="CN439" s="45"/>
      <c r="CO439" s="45"/>
      <c r="CP439" s="45"/>
      <c r="CQ439" s="45"/>
    </row>
    <row r="440" spans="1:95" hidden="1" x14ac:dyDescent="0.25">
      <c r="A440" s="5" t="str">
        <f>B440&amp;D440</f>
        <v>MDGWIND</v>
      </c>
      <c r="B440" t="s">
        <v>255</v>
      </c>
      <c r="C440" t="str">
        <f>VLOOKUP($B440,'Lookup codes'!$A:$C,2,FALSE)</f>
        <v>Madagascar</v>
      </c>
      <c r="D440" t="s">
        <v>618</v>
      </c>
      <c r="E440" t="str">
        <f>VLOOKUP(D440,'Lookup codes'!R:S,2,FALSE)</f>
        <v>Wind</v>
      </c>
      <c r="F440" t="s">
        <v>794</v>
      </c>
      <c r="G440" t="s">
        <v>528</v>
      </c>
      <c r="H440" s="45">
        <f>SUMIFS('IEA production stats by year'!Q:Q,'IEA production stats by year'!$E:$E,$D440,'IEA production stats by year'!$B:$B,$B440)</f>
        <v>0</v>
      </c>
      <c r="I440" s="45">
        <f>SUMIFS('IEA production stats by year'!R:R,'IEA production stats by year'!$E:$E,$D440,'IEA production stats by year'!$B:$B,$B440)</f>
        <v>0</v>
      </c>
      <c r="J440" s="45">
        <f>SUMIFS('IEA production stats by year'!S:S,'IEA production stats by year'!$E:$E,$D440,'IEA production stats by year'!$B:$B,$B440)</f>
        <v>0</v>
      </c>
      <c r="K440" s="45">
        <f>SUMIFS('IEA production stats by year'!T:T,'IEA production stats by year'!$E:$E,$D440,'IEA production stats by year'!$B:$B,$B440)</f>
        <v>0</v>
      </c>
      <c r="L440" s="45">
        <f>SUMIFS('IEA production stats by year'!U:U,'IEA production stats by year'!$E:$E,$D440,'IEA production stats by year'!$B:$B,$B440)</f>
        <v>0</v>
      </c>
      <c r="M440" s="45">
        <f>SUMIFS('IEA production stats by year'!V:V,'IEA production stats by year'!$E:$E,$D440,'IEA production stats by year'!$B:$B,$B440)</f>
        <v>0</v>
      </c>
      <c r="N440" s="45">
        <f>SUMIFS('IEA production stats by year'!W:W,'IEA production stats by year'!$E:$E,$D440,'IEA production stats by year'!$B:$B,$B440)</f>
        <v>0</v>
      </c>
      <c r="O440" s="45">
        <f>SUMIFS('IEA production stats by year'!X:X,'IEA production stats by year'!$E:$E,$D440,'IEA production stats by year'!$B:$B,$B440)</f>
        <v>0</v>
      </c>
      <c r="P440" s="45">
        <f>SUMIFS('IEA production stats by year'!Y:Y,'IEA production stats by year'!$E:$E,$D440,'IEA production stats by year'!$B:$B,$B440)</f>
        <v>0</v>
      </c>
      <c r="Q440" s="45">
        <f>SUMIFS('IEA production stats by year'!Z:Z,'IEA production stats by year'!$E:$E,$D440,'IEA production stats by year'!$B:$B,$B440)</f>
        <v>0</v>
      </c>
      <c r="R440" s="45">
        <f>SUMIFS('IEA production stats by year'!AA:AA,'IEA production stats by year'!$E:$E,$D440,'IEA production stats by year'!$B:$B,$B440)</f>
        <v>0</v>
      </c>
      <c r="S440" s="45">
        <f>SUMIFS('IEA production stats by year'!AB:AB,'IEA production stats by year'!$E:$E,$D440,'IEA production stats by year'!$B:$B,$B440)</f>
        <v>0</v>
      </c>
      <c r="T440" s="45">
        <f>SUMIFS('IEA production stats by year'!AC:AC,'IEA production stats by year'!$E:$E,$D440,'IEA production stats by year'!$B:$B,$B440)</f>
        <v>0</v>
      </c>
      <c r="U440" s="45">
        <f>SUMIFS('IEA production stats by year'!AD:AD,'IEA production stats by year'!$E:$E,$D440,'IEA production stats by year'!$B:$B,$B440)</f>
        <v>0</v>
      </c>
      <c r="V440" s="45">
        <f>SUMIFS('IEA production stats by year'!AE:AE,'IEA production stats by year'!$E:$E,$D440,'IEA production stats by year'!$B:$B,$B440)</f>
        <v>0</v>
      </c>
      <c r="W440" s="45">
        <f>SUMIFS('IEA production stats by year'!AF:AF,'IEA production stats by year'!$E:$E,$D440,'IEA production stats by year'!$B:$B,$B440)</f>
        <v>0</v>
      </c>
      <c r="X440" s="45">
        <f>SUMIFS('IEA production stats by year'!AG:AG,'IEA production stats by year'!$E:$E,$D440,'IEA production stats by year'!$B:$B,$B440)</f>
        <v>0</v>
      </c>
      <c r="Y440" s="45">
        <f>SUMIFS('IEA production stats by year'!AH:AH,'IEA production stats by year'!$E:$E,$D440,'IEA production stats by year'!$B:$B,$B440)</f>
        <v>0</v>
      </c>
      <c r="Z440" s="45">
        <f>SUMIFS('IEA production stats by year'!AI:AI,'IEA production stats by year'!$E:$E,$D440,'IEA production stats by year'!$B:$B,$B440)</f>
        <v>0</v>
      </c>
      <c r="AA440" s="45">
        <f>SUMIFS('IEA production stats by year'!AJ:AJ,'IEA production stats by year'!$E:$E,$D440,'IEA production stats by year'!$B:$B,$B440)</f>
        <v>0</v>
      </c>
      <c r="AB440" s="45">
        <f>SUMIFS('IEA production stats by year'!AK:AK,'IEA production stats by year'!$E:$E,$D440,'IEA production stats by year'!$B:$B,$B440)</f>
        <v>0</v>
      </c>
      <c r="AC440" s="45">
        <f>SUMIFS('IEA production stats by year'!AL:AL,'IEA production stats by year'!$E:$E,$D440,'IEA production stats by year'!$B:$B,$B440)</f>
        <v>0</v>
      </c>
      <c r="AD440" s="45"/>
      <c r="AE440" s="45"/>
      <c r="AF440" s="45"/>
      <c r="AG440" s="45"/>
      <c r="AH440" s="45"/>
      <c r="AI440" s="45"/>
      <c r="AJ440" s="45"/>
      <c r="AK440" s="45"/>
      <c r="AL440" s="45"/>
      <c r="AM440" s="45"/>
      <c r="AN440" s="45"/>
      <c r="AO440" s="45"/>
      <c r="AP440" s="45"/>
      <c r="AQ440" s="45"/>
      <c r="AR440" s="45"/>
      <c r="AS440" s="45"/>
      <c r="AT440" s="45"/>
      <c r="AU440" s="45"/>
      <c r="AV440" s="45"/>
      <c r="AW440" s="45"/>
      <c r="AX440" s="45"/>
      <c r="AY440" s="45"/>
      <c r="AZ440" s="45"/>
      <c r="BA440" s="45"/>
      <c r="BB440" s="45"/>
      <c r="BC440" s="45"/>
      <c r="BD440" s="45"/>
      <c r="BE440" s="45"/>
      <c r="BF440" s="45"/>
      <c r="BG440" s="45"/>
      <c r="BH440" s="45"/>
      <c r="BI440" s="45"/>
      <c r="BJ440" s="45"/>
      <c r="BK440" s="45"/>
      <c r="BL440" s="45"/>
      <c r="BM440" s="45"/>
      <c r="BN440" s="45"/>
      <c r="BO440" s="45"/>
      <c r="BP440" s="45"/>
      <c r="BQ440" s="45"/>
      <c r="BR440" s="45"/>
      <c r="BS440" s="45"/>
      <c r="BT440" s="45"/>
      <c r="BU440" s="45"/>
      <c r="BV440" s="45"/>
      <c r="BW440" s="45"/>
      <c r="BX440" s="45"/>
      <c r="BY440" s="45"/>
      <c r="BZ440" s="45"/>
      <c r="CA440" s="45"/>
      <c r="CB440" s="45"/>
      <c r="CC440" s="45"/>
      <c r="CD440" s="45"/>
      <c r="CE440" s="45"/>
      <c r="CF440" s="45"/>
      <c r="CG440" s="45"/>
      <c r="CH440" s="45"/>
      <c r="CI440" s="45"/>
      <c r="CJ440" s="45"/>
      <c r="CK440" s="45"/>
      <c r="CL440" s="45"/>
      <c r="CM440" s="45"/>
      <c r="CN440" s="45"/>
      <c r="CO440" s="45"/>
      <c r="CP440" s="45"/>
      <c r="CQ440" s="45"/>
    </row>
    <row r="441" spans="1:95" hidden="1" x14ac:dyDescent="0.25">
      <c r="A441" s="5" t="str">
        <f>B441&amp;D441</f>
        <v>MDGMUNWASTER</v>
      </c>
      <c r="B441" t="s">
        <v>255</v>
      </c>
      <c r="C441" t="str">
        <f>VLOOKUP($B441,'Lookup codes'!$A:$C,2,FALSE)</f>
        <v>Madagascar</v>
      </c>
      <c r="D441" t="s">
        <v>622</v>
      </c>
      <c r="E441" t="str">
        <f>VLOOKUP(D441,'Lookup codes'!R:S,2,FALSE)</f>
        <v>Renewable Municipal Waste</v>
      </c>
      <c r="F441" t="s">
        <v>794</v>
      </c>
      <c r="G441" t="s">
        <v>528</v>
      </c>
      <c r="H441" s="45">
        <f>SUMIFS('IEA production stats by year'!Q:Q,'IEA production stats by year'!$E:$E,$D441,'IEA production stats by year'!$B:$B,$B441)</f>
        <v>0</v>
      </c>
      <c r="I441" s="45">
        <f>SUMIFS('IEA production stats by year'!R:R,'IEA production stats by year'!$E:$E,$D441,'IEA production stats by year'!$B:$B,$B441)</f>
        <v>0</v>
      </c>
      <c r="J441" s="45">
        <f>SUMIFS('IEA production stats by year'!S:S,'IEA production stats by year'!$E:$E,$D441,'IEA production stats by year'!$B:$B,$B441)</f>
        <v>0</v>
      </c>
      <c r="K441" s="45">
        <f>SUMIFS('IEA production stats by year'!T:T,'IEA production stats by year'!$E:$E,$D441,'IEA production stats by year'!$B:$B,$B441)</f>
        <v>0</v>
      </c>
      <c r="L441" s="45">
        <f>SUMIFS('IEA production stats by year'!U:U,'IEA production stats by year'!$E:$E,$D441,'IEA production stats by year'!$B:$B,$B441)</f>
        <v>0</v>
      </c>
      <c r="M441" s="45">
        <f>SUMIFS('IEA production stats by year'!V:V,'IEA production stats by year'!$E:$E,$D441,'IEA production stats by year'!$B:$B,$B441)</f>
        <v>0</v>
      </c>
      <c r="N441" s="45">
        <f>SUMIFS('IEA production stats by year'!W:W,'IEA production stats by year'!$E:$E,$D441,'IEA production stats by year'!$B:$B,$B441)</f>
        <v>0</v>
      </c>
      <c r="O441" s="45">
        <f>SUMIFS('IEA production stats by year'!X:X,'IEA production stats by year'!$E:$E,$D441,'IEA production stats by year'!$B:$B,$B441)</f>
        <v>0</v>
      </c>
      <c r="P441" s="45">
        <f>SUMIFS('IEA production stats by year'!Y:Y,'IEA production stats by year'!$E:$E,$D441,'IEA production stats by year'!$B:$B,$B441)</f>
        <v>0</v>
      </c>
      <c r="Q441" s="45">
        <f>SUMIFS('IEA production stats by year'!Z:Z,'IEA production stats by year'!$E:$E,$D441,'IEA production stats by year'!$B:$B,$B441)</f>
        <v>0</v>
      </c>
      <c r="R441" s="45">
        <f>SUMIFS('IEA production stats by year'!AA:AA,'IEA production stats by year'!$E:$E,$D441,'IEA production stats by year'!$B:$B,$B441)</f>
        <v>0</v>
      </c>
      <c r="S441" s="45">
        <f>SUMIFS('IEA production stats by year'!AB:AB,'IEA production stats by year'!$E:$E,$D441,'IEA production stats by year'!$B:$B,$B441)</f>
        <v>0</v>
      </c>
      <c r="T441" s="45">
        <f>SUMIFS('IEA production stats by year'!AC:AC,'IEA production stats by year'!$E:$E,$D441,'IEA production stats by year'!$B:$B,$B441)</f>
        <v>0</v>
      </c>
      <c r="U441" s="45">
        <f>SUMIFS('IEA production stats by year'!AD:AD,'IEA production stats by year'!$E:$E,$D441,'IEA production stats by year'!$B:$B,$B441)</f>
        <v>0</v>
      </c>
      <c r="V441" s="45">
        <f>SUMIFS('IEA production stats by year'!AE:AE,'IEA production stats by year'!$E:$E,$D441,'IEA production stats by year'!$B:$B,$B441)</f>
        <v>0</v>
      </c>
      <c r="W441" s="45">
        <f>SUMIFS('IEA production stats by year'!AF:AF,'IEA production stats by year'!$E:$E,$D441,'IEA production stats by year'!$B:$B,$B441)</f>
        <v>0</v>
      </c>
      <c r="X441" s="45">
        <f>SUMIFS('IEA production stats by year'!AG:AG,'IEA production stats by year'!$E:$E,$D441,'IEA production stats by year'!$B:$B,$B441)</f>
        <v>0</v>
      </c>
      <c r="Y441" s="45">
        <f>SUMIFS('IEA production stats by year'!AH:AH,'IEA production stats by year'!$E:$E,$D441,'IEA production stats by year'!$B:$B,$B441)</f>
        <v>0</v>
      </c>
      <c r="Z441" s="45">
        <f>SUMIFS('IEA production stats by year'!AI:AI,'IEA production stats by year'!$E:$E,$D441,'IEA production stats by year'!$B:$B,$B441)</f>
        <v>0</v>
      </c>
      <c r="AA441" s="45">
        <f>SUMIFS('IEA production stats by year'!AJ:AJ,'IEA production stats by year'!$E:$E,$D441,'IEA production stats by year'!$B:$B,$B441)</f>
        <v>0</v>
      </c>
      <c r="AB441" s="45">
        <f>SUMIFS('IEA production stats by year'!AK:AK,'IEA production stats by year'!$E:$E,$D441,'IEA production stats by year'!$B:$B,$B441)</f>
        <v>0</v>
      </c>
      <c r="AC441" s="45">
        <f>SUMIFS('IEA production stats by year'!AL:AL,'IEA production stats by year'!$E:$E,$D441,'IEA production stats by year'!$B:$B,$B441)</f>
        <v>0</v>
      </c>
      <c r="AD441" s="45"/>
      <c r="AE441" s="45"/>
      <c r="AF441" s="45"/>
      <c r="AG441" s="45"/>
      <c r="AH441" s="45"/>
      <c r="AI441" s="45"/>
      <c r="AJ441" s="45"/>
      <c r="AK441" s="45"/>
      <c r="AL441" s="45"/>
      <c r="AM441" s="45"/>
      <c r="AN441" s="45"/>
      <c r="AO441" s="45"/>
      <c r="AP441" s="45"/>
      <c r="AQ441" s="45"/>
      <c r="AR441" s="45"/>
      <c r="AS441" s="45"/>
      <c r="AT441" s="45"/>
      <c r="AU441" s="45"/>
      <c r="AV441" s="45"/>
      <c r="AW441" s="45"/>
      <c r="AX441" s="45"/>
      <c r="AY441" s="45"/>
      <c r="AZ441" s="45"/>
      <c r="BA441" s="45"/>
      <c r="BB441" s="45"/>
      <c r="BC441" s="45"/>
      <c r="BD441" s="45"/>
      <c r="BE441" s="45"/>
      <c r="BF441" s="45"/>
      <c r="BG441" s="45"/>
      <c r="BH441" s="45"/>
      <c r="BI441" s="45"/>
      <c r="BJ441" s="45"/>
      <c r="BK441" s="45"/>
      <c r="BL441" s="45"/>
      <c r="BM441" s="45"/>
      <c r="BN441" s="45"/>
      <c r="BO441" s="45"/>
      <c r="BP441" s="45"/>
      <c r="BQ441" s="45"/>
      <c r="BR441" s="45"/>
      <c r="BS441" s="45"/>
      <c r="BT441" s="45"/>
      <c r="BU441" s="45"/>
      <c r="BV441" s="45"/>
      <c r="BW441" s="45"/>
      <c r="BX441" s="45"/>
      <c r="BY441" s="45"/>
      <c r="BZ441" s="45"/>
      <c r="CA441" s="45"/>
      <c r="CB441" s="45"/>
      <c r="CC441" s="45"/>
      <c r="CD441" s="45"/>
      <c r="CE441" s="45"/>
      <c r="CF441" s="45"/>
      <c r="CG441" s="45"/>
      <c r="CH441" s="45"/>
      <c r="CI441" s="45"/>
      <c r="CJ441" s="45"/>
      <c r="CK441" s="45"/>
      <c r="CL441" s="45"/>
      <c r="CM441" s="45"/>
      <c r="CN441" s="45"/>
      <c r="CO441" s="45"/>
      <c r="CP441" s="45"/>
      <c r="CQ441" s="45"/>
    </row>
    <row r="442" spans="1:95" hidden="1" x14ac:dyDescent="0.25">
      <c r="A442" s="5" t="str">
        <f>B442&amp;D442</f>
        <v>MDGCHARCOAL</v>
      </c>
      <c r="B442" t="s">
        <v>255</v>
      </c>
      <c r="C442" t="str">
        <f>VLOOKUP($B442,'Lookup codes'!$A:$C,2,FALSE)</f>
        <v>Madagascar</v>
      </c>
      <c r="D442" t="s">
        <v>626</v>
      </c>
      <c r="E442" t="str">
        <f>VLOOKUP(D442,'Lookup codes'!R:S,2,FALSE)</f>
        <v>Charcoal</v>
      </c>
      <c r="F442" t="s">
        <v>794</v>
      </c>
      <c r="G442" t="s">
        <v>528</v>
      </c>
      <c r="H442" s="45">
        <f>SUMIFS('IEA production stats by year'!Q:Q,'IEA production stats by year'!$E:$E,$D442,'IEA production stats by year'!$B:$B,$B442)</f>
        <v>0</v>
      </c>
      <c r="I442" s="45">
        <f>SUMIFS('IEA production stats by year'!R:R,'IEA production stats by year'!$E:$E,$D442,'IEA production stats by year'!$B:$B,$B442)</f>
        <v>0</v>
      </c>
      <c r="J442" s="45">
        <f>SUMIFS('IEA production stats by year'!S:S,'IEA production stats by year'!$E:$E,$D442,'IEA production stats by year'!$B:$B,$B442)</f>
        <v>0</v>
      </c>
      <c r="K442" s="45">
        <f>SUMIFS('IEA production stats by year'!T:T,'IEA production stats by year'!$E:$E,$D442,'IEA production stats by year'!$B:$B,$B442)</f>
        <v>0</v>
      </c>
      <c r="L442" s="45">
        <f>SUMIFS('IEA production stats by year'!U:U,'IEA production stats by year'!$E:$E,$D442,'IEA production stats by year'!$B:$B,$B442)</f>
        <v>0</v>
      </c>
      <c r="M442" s="45">
        <f>SUMIFS('IEA production stats by year'!V:V,'IEA production stats by year'!$E:$E,$D442,'IEA production stats by year'!$B:$B,$B442)</f>
        <v>0</v>
      </c>
      <c r="N442" s="45">
        <f>SUMIFS('IEA production stats by year'!W:W,'IEA production stats by year'!$E:$E,$D442,'IEA production stats by year'!$B:$B,$B442)</f>
        <v>0</v>
      </c>
      <c r="O442" s="45">
        <f>SUMIFS('IEA production stats by year'!X:X,'IEA production stats by year'!$E:$E,$D442,'IEA production stats by year'!$B:$B,$B442)</f>
        <v>0</v>
      </c>
      <c r="P442" s="45">
        <f>SUMIFS('IEA production stats by year'!Y:Y,'IEA production stats by year'!$E:$E,$D442,'IEA production stats by year'!$B:$B,$B442)</f>
        <v>0</v>
      </c>
      <c r="Q442" s="45">
        <f>SUMIFS('IEA production stats by year'!Z:Z,'IEA production stats by year'!$E:$E,$D442,'IEA production stats by year'!$B:$B,$B442)</f>
        <v>0</v>
      </c>
      <c r="R442" s="45">
        <f>SUMIFS('IEA production stats by year'!AA:AA,'IEA production stats by year'!$E:$E,$D442,'IEA production stats by year'!$B:$B,$B442)</f>
        <v>0</v>
      </c>
      <c r="S442" s="45">
        <f>SUMIFS('IEA production stats by year'!AB:AB,'IEA production stats by year'!$E:$E,$D442,'IEA production stats by year'!$B:$B,$B442)</f>
        <v>0</v>
      </c>
      <c r="T442" s="45">
        <f>SUMIFS('IEA production stats by year'!AC:AC,'IEA production stats by year'!$E:$E,$D442,'IEA production stats by year'!$B:$B,$B442)</f>
        <v>0</v>
      </c>
      <c r="U442" s="45">
        <f>SUMIFS('IEA production stats by year'!AD:AD,'IEA production stats by year'!$E:$E,$D442,'IEA production stats by year'!$B:$B,$B442)</f>
        <v>0</v>
      </c>
      <c r="V442" s="45">
        <f>SUMIFS('IEA production stats by year'!AE:AE,'IEA production stats by year'!$E:$E,$D442,'IEA production stats by year'!$B:$B,$B442)</f>
        <v>0</v>
      </c>
      <c r="W442" s="45">
        <f>SUMIFS('IEA production stats by year'!AF:AF,'IEA production stats by year'!$E:$E,$D442,'IEA production stats by year'!$B:$B,$B442)</f>
        <v>0</v>
      </c>
      <c r="X442" s="45">
        <f>SUMIFS('IEA production stats by year'!AG:AG,'IEA production stats by year'!$E:$E,$D442,'IEA production stats by year'!$B:$B,$B442)</f>
        <v>0</v>
      </c>
      <c r="Y442" s="45">
        <f>SUMIFS('IEA production stats by year'!AH:AH,'IEA production stats by year'!$E:$E,$D442,'IEA production stats by year'!$B:$B,$B442)</f>
        <v>0</v>
      </c>
      <c r="Z442" s="45">
        <f>SUMIFS('IEA production stats by year'!AI:AI,'IEA production stats by year'!$E:$E,$D442,'IEA production stats by year'!$B:$B,$B442)</f>
        <v>0</v>
      </c>
      <c r="AA442" s="45">
        <f>SUMIFS('IEA production stats by year'!AJ:AJ,'IEA production stats by year'!$E:$E,$D442,'IEA production stats by year'!$B:$B,$B442)</f>
        <v>0</v>
      </c>
      <c r="AB442" s="45">
        <f>SUMIFS('IEA production stats by year'!AK:AK,'IEA production stats by year'!$E:$E,$D442,'IEA production stats by year'!$B:$B,$B442)</f>
        <v>0</v>
      </c>
      <c r="AC442" s="45">
        <f>SUMIFS('IEA production stats by year'!AL:AL,'IEA production stats by year'!$E:$E,$D442,'IEA production stats by year'!$B:$B,$B442)</f>
        <v>0</v>
      </c>
      <c r="AD442" s="45"/>
      <c r="AE442" s="45"/>
      <c r="AF442" s="45"/>
      <c r="AG442" s="45"/>
      <c r="AH442" s="45"/>
      <c r="AI442" s="45"/>
      <c r="AJ442" s="45"/>
      <c r="AK442" s="45"/>
      <c r="AL442" s="45"/>
      <c r="AM442" s="45"/>
      <c r="AN442" s="45"/>
      <c r="AO442" s="45"/>
      <c r="AP442" s="45"/>
      <c r="AQ442" s="45"/>
      <c r="AR442" s="45"/>
      <c r="AS442" s="45"/>
      <c r="AT442" s="45"/>
      <c r="AU442" s="45"/>
      <c r="AV442" s="45"/>
      <c r="AW442" s="45"/>
      <c r="AX442" s="45"/>
      <c r="AY442" s="45"/>
      <c r="AZ442" s="45"/>
      <c r="BA442" s="45"/>
      <c r="BB442" s="45"/>
      <c r="BC442" s="45"/>
      <c r="BD442" s="45"/>
      <c r="BE442" s="45"/>
      <c r="BF442" s="45"/>
      <c r="BG442" s="45"/>
      <c r="BH442" s="45"/>
      <c r="BI442" s="45"/>
      <c r="BJ442" s="45"/>
      <c r="BK442" s="45"/>
      <c r="BL442" s="45"/>
      <c r="BM442" s="45"/>
      <c r="BN442" s="45"/>
      <c r="BO442" s="45"/>
      <c r="BP442" s="45"/>
      <c r="BQ442" s="45"/>
      <c r="BR442" s="45"/>
      <c r="BS442" s="45"/>
      <c r="BT442" s="45"/>
      <c r="BU442" s="45"/>
      <c r="BV442" s="45"/>
      <c r="BW442" s="45"/>
      <c r="BX442" s="45"/>
      <c r="BY442" s="45"/>
      <c r="BZ442" s="45"/>
      <c r="CA442" s="45"/>
      <c r="CB442" s="45"/>
      <c r="CC442" s="45"/>
      <c r="CD442" s="45"/>
      <c r="CE442" s="45"/>
      <c r="CF442" s="45"/>
      <c r="CG442" s="45"/>
      <c r="CH442" s="45"/>
      <c r="CI442" s="45"/>
      <c r="CJ442" s="45"/>
      <c r="CK442" s="45"/>
      <c r="CL442" s="45"/>
      <c r="CM442" s="45"/>
      <c r="CN442" s="45"/>
      <c r="CO442" s="45"/>
      <c r="CP442" s="45"/>
      <c r="CQ442" s="45"/>
    </row>
    <row r="443" spans="1:95" hidden="1" x14ac:dyDescent="0.25">
      <c r="A443" s="5" t="str">
        <f>B443&amp;D443</f>
        <v>MDGBIOGASOL</v>
      </c>
      <c r="B443" t="s">
        <v>255</v>
      </c>
      <c r="C443" t="str">
        <f>VLOOKUP($B443,'Lookup codes'!$A:$C,2,FALSE)</f>
        <v>Madagascar</v>
      </c>
      <c r="D443" t="s">
        <v>628</v>
      </c>
      <c r="E443" t="str">
        <f>VLOOKUP(D443,'Lookup codes'!R:S,2,FALSE)</f>
        <v>Biogasoline</v>
      </c>
      <c r="F443" t="s">
        <v>794</v>
      </c>
      <c r="G443" t="s">
        <v>528</v>
      </c>
      <c r="H443" s="45">
        <f>SUMIFS('IEA production stats by year'!Q:Q,'IEA production stats by year'!$E:$E,$D443,'IEA production stats by year'!$B:$B,$B443)</f>
        <v>0</v>
      </c>
      <c r="I443" s="45">
        <f>SUMIFS('IEA production stats by year'!R:R,'IEA production stats by year'!$E:$E,$D443,'IEA production stats by year'!$B:$B,$B443)</f>
        <v>0</v>
      </c>
      <c r="J443" s="45">
        <f>SUMIFS('IEA production stats by year'!S:S,'IEA production stats by year'!$E:$E,$D443,'IEA production stats by year'!$B:$B,$B443)</f>
        <v>0</v>
      </c>
      <c r="K443" s="45">
        <f>SUMIFS('IEA production stats by year'!T:T,'IEA production stats by year'!$E:$E,$D443,'IEA production stats by year'!$B:$B,$B443)</f>
        <v>0</v>
      </c>
      <c r="L443" s="45">
        <f>SUMIFS('IEA production stats by year'!U:U,'IEA production stats by year'!$E:$E,$D443,'IEA production stats by year'!$B:$B,$B443)</f>
        <v>0</v>
      </c>
      <c r="M443" s="45">
        <f>SUMIFS('IEA production stats by year'!V:V,'IEA production stats by year'!$E:$E,$D443,'IEA production stats by year'!$B:$B,$B443)</f>
        <v>0</v>
      </c>
      <c r="N443" s="45">
        <f>SUMIFS('IEA production stats by year'!W:W,'IEA production stats by year'!$E:$E,$D443,'IEA production stats by year'!$B:$B,$B443)</f>
        <v>0</v>
      </c>
      <c r="O443" s="45">
        <f>SUMIFS('IEA production stats by year'!X:X,'IEA production stats by year'!$E:$E,$D443,'IEA production stats by year'!$B:$B,$B443)</f>
        <v>0</v>
      </c>
      <c r="P443" s="45">
        <f>SUMIFS('IEA production stats by year'!Y:Y,'IEA production stats by year'!$E:$E,$D443,'IEA production stats by year'!$B:$B,$B443)</f>
        <v>0</v>
      </c>
      <c r="Q443" s="45">
        <f>SUMIFS('IEA production stats by year'!Z:Z,'IEA production stats by year'!$E:$E,$D443,'IEA production stats by year'!$B:$B,$B443)</f>
        <v>0</v>
      </c>
      <c r="R443" s="45">
        <f>SUMIFS('IEA production stats by year'!AA:AA,'IEA production stats by year'!$E:$E,$D443,'IEA production stats by year'!$B:$B,$B443)</f>
        <v>0</v>
      </c>
      <c r="S443" s="45">
        <f>SUMIFS('IEA production stats by year'!AB:AB,'IEA production stats by year'!$E:$E,$D443,'IEA production stats by year'!$B:$B,$B443)</f>
        <v>0</v>
      </c>
      <c r="T443" s="45">
        <f>SUMIFS('IEA production stats by year'!AC:AC,'IEA production stats by year'!$E:$E,$D443,'IEA production stats by year'!$B:$B,$B443)</f>
        <v>0</v>
      </c>
      <c r="U443" s="45">
        <f>SUMIFS('IEA production stats by year'!AD:AD,'IEA production stats by year'!$E:$E,$D443,'IEA production stats by year'!$B:$B,$B443)</f>
        <v>0</v>
      </c>
      <c r="V443" s="45">
        <f>SUMIFS('IEA production stats by year'!AE:AE,'IEA production stats by year'!$E:$E,$D443,'IEA production stats by year'!$B:$B,$B443)</f>
        <v>0</v>
      </c>
      <c r="W443" s="45">
        <f>SUMIFS('IEA production stats by year'!AF:AF,'IEA production stats by year'!$E:$E,$D443,'IEA production stats by year'!$B:$B,$B443)</f>
        <v>0</v>
      </c>
      <c r="X443" s="45">
        <f>SUMIFS('IEA production stats by year'!AG:AG,'IEA production stats by year'!$E:$E,$D443,'IEA production stats by year'!$B:$B,$B443)</f>
        <v>0</v>
      </c>
      <c r="Y443" s="45">
        <f>SUMIFS('IEA production stats by year'!AH:AH,'IEA production stats by year'!$E:$E,$D443,'IEA production stats by year'!$B:$B,$B443)</f>
        <v>0</v>
      </c>
      <c r="Z443" s="45">
        <f>SUMIFS('IEA production stats by year'!AI:AI,'IEA production stats by year'!$E:$E,$D443,'IEA production stats by year'!$B:$B,$B443)</f>
        <v>0</v>
      </c>
      <c r="AA443" s="45">
        <f>SUMIFS('IEA production stats by year'!AJ:AJ,'IEA production stats by year'!$E:$E,$D443,'IEA production stats by year'!$B:$B,$B443)</f>
        <v>0</v>
      </c>
      <c r="AB443" s="45">
        <f>SUMIFS('IEA production stats by year'!AK:AK,'IEA production stats by year'!$E:$E,$D443,'IEA production stats by year'!$B:$B,$B443)</f>
        <v>0</v>
      </c>
      <c r="AC443" s="45">
        <f>SUMIFS('IEA production stats by year'!AL:AL,'IEA production stats by year'!$E:$E,$D443,'IEA production stats by year'!$B:$B,$B443)</f>
        <v>0</v>
      </c>
      <c r="AD443" s="45"/>
      <c r="AE443" s="45"/>
      <c r="AF443" s="45"/>
      <c r="AG443" s="45"/>
      <c r="AH443" s="45"/>
      <c r="AI443" s="45"/>
      <c r="AJ443" s="45"/>
      <c r="AK443" s="45"/>
      <c r="AL443" s="45"/>
      <c r="AM443" s="45"/>
      <c r="AN443" s="45"/>
      <c r="AO443" s="45"/>
      <c r="AP443" s="45"/>
      <c r="AQ443" s="45"/>
      <c r="AR443" s="45"/>
      <c r="AS443" s="45"/>
      <c r="AT443" s="45"/>
      <c r="AU443" s="45"/>
      <c r="AV443" s="45"/>
      <c r="AW443" s="45"/>
      <c r="AX443" s="45"/>
      <c r="AY443" s="45"/>
      <c r="AZ443" s="45"/>
      <c r="BA443" s="45"/>
      <c r="BB443" s="45"/>
      <c r="BC443" s="45"/>
      <c r="BD443" s="45"/>
      <c r="BE443" s="45"/>
      <c r="BF443" s="45"/>
      <c r="BG443" s="45"/>
      <c r="BH443" s="45"/>
      <c r="BI443" s="45"/>
      <c r="BJ443" s="45"/>
      <c r="BK443" s="45"/>
      <c r="BL443" s="45"/>
      <c r="BM443" s="45"/>
      <c r="BN443" s="45"/>
      <c r="BO443" s="45"/>
      <c r="BP443" s="45"/>
      <c r="BQ443" s="45"/>
      <c r="BR443" s="45"/>
      <c r="BS443" s="45"/>
      <c r="BT443" s="45"/>
      <c r="BU443" s="45"/>
      <c r="BV443" s="45"/>
      <c r="BW443" s="45"/>
      <c r="BX443" s="45"/>
      <c r="BY443" s="45"/>
      <c r="BZ443" s="45"/>
      <c r="CA443" s="45"/>
      <c r="CB443" s="45"/>
      <c r="CC443" s="45"/>
      <c r="CD443" s="45"/>
      <c r="CE443" s="45"/>
      <c r="CF443" s="45"/>
      <c r="CG443" s="45"/>
      <c r="CH443" s="45"/>
      <c r="CI443" s="45"/>
      <c r="CJ443" s="45"/>
      <c r="CK443" s="45"/>
      <c r="CL443" s="45"/>
      <c r="CM443" s="45"/>
      <c r="CN443" s="45"/>
      <c r="CO443" s="45"/>
      <c r="CP443" s="45"/>
      <c r="CQ443" s="45"/>
    </row>
    <row r="444" spans="1:95" hidden="1" x14ac:dyDescent="0.25">
      <c r="A444" s="5" t="str">
        <f>B444&amp;D444</f>
        <v>MDGBIODIESEL</v>
      </c>
      <c r="B444" t="s">
        <v>255</v>
      </c>
      <c r="C444" t="str">
        <f>VLOOKUP($B444,'Lookup codes'!$A:$C,2,FALSE)</f>
        <v>Madagascar</v>
      </c>
      <c r="D444" t="s">
        <v>630</v>
      </c>
      <c r="E444" t="str">
        <f>VLOOKUP(D444,'Lookup codes'!R:S,2,FALSE)</f>
        <v>Biodiesel</v>
      </c>
      <c r="F444" t="s">
        <v>794</v>
      </c>
      <c r="G444" t="s">
        <v>528</v>
      </c>
      <c r="H444" s="45">
        <f>SUMIFS('IEA production stats by year'!Q:Q,'IEA production stats by year'!$E:$E,$D444,'IEA production stats by year'!$B:$B,$B444)</f>
        <v>0</v>
      </c>
      <c r="I444" s="45">
        <f>SUMIFS('IEA production stats by year'!R:R,'IEA production stats by year'!$E:$E,$D444,'IEA production stats by year'!$B:$B,$B444)</f>
        <v>0</v>
      </c>
      <c r="J444" s="45">
        <f>SUMIFS('IEA production stats by year'!S:S,'IEA production stats by year'!$E:$E,$D444,'IEA production stats by year'!$B:$B,$B444)</f>
        <v>0</v>
      </c>
      <c r="K444" s="45">
        <f>SUMIFS('IEA production stats by year'!T:T,'IEA production stats by year'!$E:$E,$D444,'IEA production stats by year'!$B:$B,$B444)</f>
        <v>0</v>
      </c>
      <c r="L444" s="45">
        <f>SUMIFS('IEA production stats by year'!U:U,'IEA production stats by year'!$E:$E,$D444,'IEA production stats by year'!$B:$B,$B444)</f>
        <v>0</v>
      </c>
      <c r="M444" s="45">
        <f>SUMIFS('IEA production stats by year'!V:V,'IEA production stats by year'!$E:$E,$D444,'IEA production stats by year'!$B:$B,$B444)</f>
        <v>0</v>
      </c>
      <c r="N444" s="45">
        <f>SUMIFS('IEA production stats by year'!W:W,'IEA production stats by year'!$E:$E,$D444,'IEA production stats by year'!$B:$B,$B444)</f>
        <v>0</v>
      </c>
      <c r="O444" s="45">
        <f>SUMIFS('IEA production stats by year'!X:X,'IEA production stats by year'!$E:$E,$D444,'IEA production stats by year'!$B:$B,$B444)</f>
        <v>0</v>
      </c>
      <c r="P444" s="45">
        <f>SUMIFS('IEA production stats by year'!Y:Y,'IEA production stats by year'!$E:$E,$D444,'IEA production stats by year'!$B:$B,$B444)</f>
        <v>0</v>
      </c>
      <c r="Q444" s="45">
        <f>SUMIFS('IEA production stats by year'!Z:Z,'IEA production stats by year'!$E:$E,$D444,'IEA production stats by year'!$B:$B,$B444)</f>
        <v>0</v>
      </c>
      <c r="R444" s="45">
        <f>SUMIFS('IEA production stats by year'!AA:AA,'IEA production stats by year'!$E:$E,$D444,'IEA production stats by year'!$B:$B,$B444)</f>
        <v>0</v>
      </c>
      <c r="S444" s="45">
        <f>SUMIFS('IEA production stats by year'!AB:AB,'IEA production stats by year'!$E:$E,$D444,'IEA production stats by year'!$B:$B,$B444)</f>
        <v>0</v>
      </c>
      <c r="T444" s="45">
        <f>SUMIFS('IEA production stats by year'!AC:AC,'IEA production stats by year'!$E:$E,$D444,'IEA production stats by year'!$B:$B,$B444)</f>
        <v>0</v>
      </c>
      <c r="U444" s="45">
        <f>SUMIFS('IEA production stats by year'!AD:AD,'IEA production stats by year'!$E:$E,$D444,'IEA production stats by year'!$B:$B,$B444)</f>
        <v>0</v>
      </c>
      <c r="V444" s="45">
        <f>SUMIFS('IEA production stats by year'!AE:AE,'IEA production stats by year'!$E:$E,$D444,'IEA production stats by year'!$B:$B,$B444)</f>
        <v>0</v>
      </c>
      <c r="W444" s="45">
        <f>SUMIFS('IEA production stats by year'!AF:AF,'IEA production stats by year'!$E:$E,$D444,'IEA production stats by year'!$B:$B,$B444)</f>
        <v>0</v>
      </c>
      <c r="X444" s="45">
        <f>SUMIFS('IEA production stats by year'!AG:AG,'IEA production stats by year'!$E:$E,$D444,'IEA production stats by year'!$B:$B,$B444)</f>
        <v>0</v>
      </c>
      <c r="Y444" s="45">
        <f>SUMIFS('IEA production stats by year'!AH:AH,'IEA production stats by year'!$E:$E,$D444,'IEA production stats by year'!$B:$B,$B444)</f>
        <v>0</v>
      </c>
      <c r="Z444" s="45">
        <f>SUMIFS('IEA production stats by year'!AI:AI,'IEA production stats by year'!$E:$E,$D444,'IEA production stats by year'!$B:$B,$B444)</f>
        <v>0</v>
      </c>
      <c r="AA444" s="45">
        <f>SUMIFS('IEA production stats by year'!AJ:AJ,'IEA production stats by year'!$E:$E,$D444,'IEA production stats by year'!$B:$B,$B444)</f>
        <v>0</v>
      </c>
      <c r="AB444" s="45">
        <f>SUMIFS('IEA production stats by year'!AK:AK,'IEA production stats by year'!$E:$E,$D444,'IEA production stats by year'!$B:$B,$B444)</f>
        <v>0</v>
      </c>
      <c r="AC444" s="45">
        <f>SUMIFS('IEA production stats by year'!AL:AL,'IEA production stats by year'!$E:$E,$D444,'IEA production stats by year'!$B:$B,$B444)</f>
        <v>0</v>
      </c>
      <c r="AD444" s="45"/>
      <c r="AE444" s="45"/>
      <c r="AF444" s="45"/>
      <c r="AG444" s="45"/>
      <c r="AH444" s="45"/>
      <c r="AI444" s="45"/>
      <c r="AJ444" s="45"/>
      <c r="AK444" s="45"/>
      <c r="AL444" s="45"/>
      <c r="AM444" s="45"/>
      <c r="AN444" s="45"/>
      <c r="AO444" s="45"/>
      <c r="AP444" s="45"/>
      <c r="AQ444" s="45"/>
      <c r="AR444" s="45"/>
      <c r="AS444" s="45"/>
      <c r="AT444" s="45"/>
      <c r="AU444" s="45"/>
      <c r="AV444" s="45"/>
      <c r="AW444" s="45"/>
      <c r="AX444" s="45"/>
      <c r="AY444" s="45"/>
      <c r="AZ444" s="45"/>
      <c r="BA444" s="45"/>
      <c r="BB444" s="45"/>
      <c r="BC444" s="45"/>
      <c r="BD444" s="45"/>
      <c r="BE444" s="45"/>
      <c r="BF444" s="45"/>
      <c r="BG444" s="45"/>
      <c r="BH444" s="45"/>
      <c r="BI444" s="45"/>
      <c r="BJ444" s="45"/>
      <c r="BK444" s="45"/>
      <c r="BL444" s="45"/>
      <c r="BM444" s="45"/>
      <c r="BN444" s="45"/>
      <c r="BO444" s="45"/>
      <c r="BP444" s="45"/>
      <c r="BQ444" s="45"/>
      <c r="BR444" s="45"/>
      <c r="BS444" s="45"/>
      <c r="BT444" s="45"/>
      <c r="BU444" s="45"/>
      <c r="BV444" s="45"/>
      <c r="BW444" s="45"/>
      <c r="BX444" s="45"/>
      <c r="BY444" s="45"/>
      <c r="BZ444" s="45"/>
      <c r="CA444" s="45"/>
      <c r="CB444" s="45"/>
      <c r="CC444" s="45"/>
      <c r="CD444" s="45"/>
      <c r="CE444" s="45"/>
      <c r="CF444" s="45"/>
      <c r="CG444" s="45"/>
      <c r="CH444" s="45"/>
      <c r="CI444" s="45"/>
      <c r="CJ444" s="45"/>
      <c r="CK444" s="45"/>
      <c r="CL444" s="45"/>
      <c r="CM444" s="45"/>
      <c r="CN444" s="45"/>
      <c r="CO444" s="45"/>
      <c r="CP444" s="45"/>
      <c r="CQ444" s="45"/>
    </row>
    <row r="445" spans="1:95" hidden="1" x14ac:dyDescent="0.25">
      <c r="A445" s="5" t="str">
        <f>B445&amp;D445</f>
        <v>MDGOBIOLIQ</v>
      </c>
      <c r="B445" t="s">
        <v>255</v>
      </c>
      <c r="C445" t="str">
        <f>VLOOKUP($B445,'Lookup codes'!$A:$C,2,FALSE)</f>
        <v>Madagascar</v>
      </c>
      <c r="D445" t="s">
        <v>632</v>
      </c>
      <c r="E445" t="str">
        <f>VLOOKUP(D445,'Lookup codes'!R:S,2,FALSE)</f>
        <v>Other Liquid Biofuels</v>
      </c>
      <c r="F445" t="s">
        <v>794</v>
      </c>
      <c r="G445" t="s">
        <v>528</v>
      </c>
      <c r="H445" s="45">
        <f>SUMIFS('IEA production stats by year'!Q:Q,'IEA production stats by year'!$E:$E,$D445,'IEA production stats by year'!$B:$B,$B445)</f>
        <v>0</v>
      </c>
      <c r="I445" s="45">
        <f>SUMIFS('IEA production stats by year'!R:R,'IEA production stats by year'!$E:$E,$D445,'IEA production stats by year'!$B:$B,$B445)</f>
        <v>0</v>
      </c>
      <c r="J445" s="45">
        <f>SUMIFS('IEA production stats by year'!S:S,'IEA production stats by year'!$E:$E,$D445,'IEA production stats by year'!$B:$B,$B445)</f>
        <v>0</v>
      </c>
      <c r="K445" s="45">
        <f>SUMIFS('IEA production stats by year'!T:T,'IEA production stats by year'!$E:$E,$D445,'IEA production stats by year'!$B:$B,$B445)</f>
        <v>0</v>
      </c>
      <c r="L445" s="45">
        <f>SUMIFS('IEA production stats by year'!U:U,'IEA production stats by year'!$E:$E,$D445,'IEA production stats by year'!$B:$B,$B445)</f>
        <v>0</v>
      </c>
      <c r="M445" s="45">
        <f>SUMIFS('IEA production stats by year'!V:V,'IEA production stats by year'!$E:$E,$D445,'IEA production stats by year'!$B:$B,$B445)</f>
        <v>0</v>
      </c>
      <c r="N445" s="45">
        <f>SUMIFS('IEA production stats by year'!W:W,'IEA production stats by year'!$E:$E,$D445,'IEA production stats by year'!$B:$B,$B445)</f>
        <v>0</v>
      </c>
      <c r="O445" s="45">
        <f>SUMIFS('IEA production stats by year'!X:X,'IEA production stats by year'!$E:$E,$D445,'IEA production stats by year'!$B:$B,$B445)</f>
        <v>0</v>
      </c>
      <c r="P445" s="45">
        <f>SUMIFS('IEA production stats by year'!Y:Y,'IEA production stats by year'!$E:$E,$D445,'IEA production stats by year'!$B:$B,$B445)</f>
        <v>0</v>
      </c>
      <c r="Q445" s="45">
        <f>SUMIFS('IEA production stats by year'!Z:Z,'IEA production stats by year'!$E:$E,$D445,'IEA production stats by year'!$B:$B,$B445)</f>
        <v>0</v>
      </c>
      <c r="R445" s="45">
        <f>SUMIFS('IEA production stats by year'!AA:AA,'IEA production stats by year'!$E:$E,$D445,'IEA production stats by year'!$B:$B,$B445)</f>
        <v>0</v>
      </c>
      <c r="S445" s="45">
        <f>SUMIFS('IEA production stats by year'!AB:AB,'IEA production stats by year'!$E:$E,$D445,'IEA production stats by year'!$B:$B,$B445)</f>
        <v>0</v>
      </c>
      <c r="T445" s="45">
        <f>SUMIFS('IEA production stats by year'!AC:AC,'IEA production stats by year'!$E:$E,$D445,'IEA production stats by year'!$B:$B,$B445)</f>
        <v>0</v>
      </c>
      <c r="U445" s="45">
        <f>SUMIFS('IEA production stats by year'!AD:AD,'IEA production stats by year'!$E:$E,$D445,'IEA production stats by year'!$B:$B,$B445)</f>
        <v>0</v>
      </c>
      <c r="V445" s="45">
        <f>SUMIFS('IEA production stats by year'!AE:AE,'IEA production stats by year'!$E:$E,$D445,'IEA production stats by year'!$B:$B,$B445)</f>
        <v>0</v>
      </c>
      <c r="W445" s="45">
        <f>SUMIFS('IEA production stats by year'!AF:AF,'IEA production stats by year'!$E:$E,$D445,'IEA production stats by year'!$B:$B,$B445)</f>
        <v>0</v>
      </c>
      <c r="X445" s="45">
        <f>SUMIFS('IEA production stats by year'!AG:AG,'IEA production stats by year'!$E:$E,$D445,'IEA production stats by year'!$B:$B,$B445)</f>
        <v>0</v>
      </c>
      <c r="Y445" s="45">
        <f>SUMIFS('IEA production stats by year'!AH:AH,'IEA production stats by year'!$E:$E,$D445,'IEA production stats by year'!$B:$B,$B445)</f>
        <v>0</v>
      </c>
      <c r="Z445" s="45">
        <f>SUMIFS('IEA production stats by year'!AI:AI,'IEA production stats by year'!$E:$E,$D445,'IEA production stats by year'!$B:$B,$B445)</f>
        <v>0</v>
      </c>
      <c r="AA445" s="45">
        <f>SUMIFS('IEA production stats by year'!AJ:AJ,'IEA production stats by year'!$E:$E,$D445,'IEA production stats by year'!$B:$B,$B445)</f>
        <v>0</v>
      </c>
      <c r="AB445" s="45">
        <f>SUMIFS('IEA production stats by year'!AK:AK,'IEA production stats by year'!$E:$E,$D445,'IEA production stats by year'!$B:$B,$B445)</f>
        <v>0</v>
      </c>
      <c r="AC445" s="45">
        <f>SUMIFS('IEA production stats by year'!AL:AL,'IEA production stats by year'!$E:$E,$D445,'IEA production stats by year'!$B:$B,$B445)</f>
        <v>0</v>
      </c>
      <c r="AD445" s="45"/>
      <c r="AE445" s="45"/>
      <c r="AF445" s="45"/>
      <c r="AG445" s="45"/>
      <c r="AH445" s="45"/>
      <c r="AI445" s="45"/>
      <c r="AJ445" s="45"/>
      <c r="AK445" s="45"/>
      <c r="AL445" s="45"/>
      <c r="AM445" s="45"/>
      <c r="AN445" s="45"/>
      <c r="AO445" s="45"/>
      <c r="AP445" s="45"/>
      <c r="AQ445" s="45"/>
      <c r="AR445" s="45"/>
      <c r="AS445" s="45"/>
      <c r="AT445" s="45"/>
      <c r="AU445" s="45"/>
      <c r="AV445" s="45"/>
      <c r="AW445" s="45"/>
      <c r="AX445" s="45"/>
      <c r="AY445" s="45"/>
      <c r="AZ445" s="45"/>
      <c r="BA445" s="45"/>
      <c r="BB445" s="45"/>
      <c r="BC445" s="45"/>
      <c r="BD445" s="45"/>
      <c r="BE445" s="45"/>
      <c r="BF445" s="45"/>
      <c r="BG445" s="45"/>
      <c r="BH445" s="45"/>
      <c r="BI445" s="45"/>
      <c r="BJ445" s="45"/>
      <c r="BK445" s="45"/>
      <c r="BL445" s="45"/>
      <c r="BM445" s="45"/>
      <c r="BN445" s="45"/>
      <c r="BO445" s="45"/>
      <c r="BP445" s="45"/>
      <c r="BQ445" s="45"/>
      <c r="BR445" s="45"/>
      <c r="BS445" s="45"/>
      <c r="BT445" s="45"/>
      <c r="BU445" s="45"/>
      <c r="BV445" s="45"/>
      <c r="BW445" s="45"/>
      <c r="BX445" s="45"/>
      <c r="BY445" s="45"/>
      <c r="BZ445" s="45"/>
      <c r="CA445" s="45"/>
      <c r="CB445" s="45"/>
      <c r="CC445" s="45"/>
      <c r="CD445" s="45"/>
      <c r="CE445" s="45"/>
      <c r="CF445" s="45"/>
      <c r="CG445" s="45"/>
      <c r="CH445" s="45"/>
      <c r="CI445" s="45"/>
      <c r="CJ445" s="45"/>
      <c r="CK445" s="45"/>
      <c r="CL445" s="45"/>
      <c r="CM445" s="45"/>
      <c r="CN445" s="45"/>
      <c r="CO445" s="45"/>
      <c r="CP445" s="45"/>
      <c r="CQ445" s="45"/>
    </row>
    <row r="446" spans="1:95" hidden="1" x14ac:dyDescent="0.25">
      <c r="A446" s="5" t="str">
        <f>B446&amp;D446</f>
        <v>MDGPRIMSBIO</v>
      </c>
      <c r="B446" t="s">
        <v>255</v>
      </c>
      <c r="C446" t="str">
        <f>VLOOKUP($B446,'Lookup codes'!$A:$C,2,FALSE)</f>
        <v>Madagascar</v>
      </c>
      <c r="D446" t="s">
        <v>634</v>
      </c>
      <c r="E446" t="str">
        <f>VLOOKUP(D446,'Lookup codes'!R:S,2,FALSE)</f>
        <v>Solid Biofuel excluding charcoal</v>
      </c>
      <c r="F446" t="s">
        <v>794</v>
      </c>
      <c r="G446" t="s">
        <v>528</v>
      </c>
      <c r="H446" s="45">
        <f>SUMIFS('IEA production stats by year'!Q:Q,'IEA production stats by year'!$E:$E,$D446,'IEA production stats by year'!$B:$B,$B446)</f>
        <v>148570.0006</v>
      </c>
      <c r="I446" s="45">
        <f>SUMIFS('IEA production stats by year'!R:R,'IEA production stats by year'!$E:$E,$D446,'IEA production stats by year'!$B:$B,$B446)</f>
        <v>155050.99950000001</v>
      </c>
      <c r="J446" s="45">
        <f>SUMIFS('IEA production stats by year'!S:S,'IEA production stats by year'!$E:$E,$D446,'IEA production stats by year'!$B:$B,$B446)</f>
        <v>153866.00109999999</v>
      </c>
      <c r="K446" s="45">
        <f>SUMIFS('IEA production stats by year'!T:T,'IEA production stats by year'!$E:$E,$D446,'IEA production stats by year'!$B:$B,$B446)</f>
        <v>162106.00030000001</v>
      </c>
      <c r="L446" s="45">
        <f>SUMIFS('IEA production stats by year'!U:U,'IEA production stats by year'!$E:$E,$D446,'IEA production stats by year'!$B:$B,$B446)</f>
        <v>168693.0007</v>
      </c>
      <c r="M446" s="45">
        <f>SUMIFS('IEA production stats by year'!V:V,'IEA production stats by year'!$E:$E,$D446,'IEA production stats by year'!$B:$B,$B446)</f>
        <v>175699.99979999999</v>
      </c>
      <c r="N446" s="45">
        <f>SUMIFS('IEA production stats by year'!W:W,'IEA production stats by year'!$E:$E,$D446,'IEA production stats by year'!$B:$B,$B446)</f>
        <v>182977.99799999999</v>
      </c>
      <c r="O446" s="45">
        <f>SUMIFS('IEA production stats by year'!X:X,'IEA production stats by year'!$E:$E,$D446,'IEA production stats by year'!$B:$B,$B446)</f>
        <v>190862.00200000001</v>
      </c>
      <c r="P446" s="45">
        <f>SUMIFS('IEA production stats by year'!Y:Y,'IEA production stats by year'!$E:$E,$D446,'IEA production stats by year'!$B:$B,$B446)</f>
        <v>199960.99859999999</v>
      </c>
      <c r="Q446" s="45">
        <f>SUMIFS('IEA production stats by year'!Z:Z,'IEA production stats by year'!$E:$E,$D446,'IEA production stats by year'!$B:$B,$B446)</f>
        <v>202748.0006</v>
      </c>
      <c r="R446" s="45">
        <f>SUMIFS('IEA production stats by year'!AA:AA,'IEA production stats by year'!$E:$E,$D446,'IEA production stats by year'!$B:$B,$B446)</f>
        <v>209237.00049999999</v>
      </c>
      <c r="S446" s="45">
        <f>SUMIFS('IEA production stats by year'!AB:AB,'IEA production stats by year'!$E:$E,$D446,'IEA production stats by year'!$B:$B,$B446)</f>
        <v>215846.99900000001</v>
      </c>
      <c r="T446" s="45">
        <f>SUMIFS('IEA production stats by year'!AC:AC,'IEA production stats by year'!$E:$E,$D446,'IEA production stats by year'!$B:$B,$B446)</f>
        <v>223171.9981</v>
      </c>
      <c r="U446" s="45">
        <f>SUMIFS('IEA production stats by year'!AD:AD,'IEA production stats by year'!$E:$E,$D446,'IEA production stats by year'!$B:$B,$B446)</f>
        <v>230660.99849999999</v>
      </c>
      <c r="V446" s="45">
        <f>SUMIFS('IEA production stats by year'!AE:AE,'IEA production stats by year'!$E:$E,$D446,'IEA production stats by year'!$B:$B,$B446)</f>
        <v>239134.99789999999</v>
      </c>
      <c r="W446" s="45">
        <f>SUMIFS('IEA production stats by year'!AF:AF,'IEA production stats by year'!$E:$E,$D446,'IEA production stats by year'!$B:$B,$B446)</f>
        <v>246877.99890000001</v>
      </c>
      <c r="X446" s="45">
        <f>SUMIFS('IEA production stats by year'!AG:AG,'IEA production stats by year'!$E:$E,$D446,'IEA production stats by year'!$B:$B,$B446)</f>
        <v>277252.00199999998</v>
      </c>
      <c r="Y446" s="45">
        <f>SUMIFS('IEA production stats by year'!AH:AH,'IEA production stats by year'!$E:$E,$D446,'IEA production stats by year'!$B:$B,$B446)</f>
        <v>287898.39799999999</v>
      </c>
      <c r="Z446" s="45">
        <f>SUMIFS('IEA production stats by year'!AI:AI,'IEA production stats by year'!$E:$E,$D446,'IEA production stats by year'!$B:$B,$B446)</f>
        <v>291174.27169999998</v>
      </c>
      <c r="AA446" s="45">
        <f>SUMIFS('IEA production stats by year'!AJ:AJ,'IEA production stats by year'!$E:$E,$D446,'IEA production stats by year'!$B:$B,$B446)</f>
        <v>315095.94290000002</v>
      </c>
      <c r="AB446" s="45">
        <f>SUMIFS('IEA production stats by year'!AK:AK,'IEA production stats by year'!$E:$E,$D446,'IEA production stats by year'!$B:$B,$B446)</f>
        <v>321830.1176</v>
      </c>
      <c r="AC446" s="45">
        <f>SUMIFS('IEA production stats by year'!AL:AL,'IEA production stats by year'!$E:$E,$D446,'IEA production stats by year'!$B:$B,$B446)</f>
        <v>0</v>
      </c>
      <c r="AD446" s="45"/>
      <c r="AE446" s="45"/>
      <c r="AF446" s="45"/>
      <c r="AG446" s="45"/>
      <c r="AH446" s="45"/>
      <c r="AI446" s="45"/>
      <c r="AJ446" s="45"/>
      <c r="AK446" s="45"/>
      <c r="AL446" s="45"/>
      <c r="AM446" s="45"/>
      <c r="AN446" s="45"/>
      <c r="AO446" s="45"/>
      <c r="AP446" s="45"/>
      <c r="AQ446" s="45"/>
      <c r="AR446" s="45"/>
      <c r="AS446" s="45"/>
      <c r="AT446" s="45"/>
      <c r="AU446" s="45"/>
      <c r="AV446" s="45"/>
      <c r="AW446" s="45"/>
      <c r="AX446" s="45"/>
      <c r="AY446" s="45"/>
      <c r="AZ446" s="45"/>
      <c r="BA446" s="45"/>
      <c r="BB446" s="45"/>
      <c r="BC446" s="45"/>
      <c r="BD446" s="45"/>
      <c r="BE446" s="45"/>
      <c r="BF446" s="45"/>
      <c r="BG446" s="45"/>
      <c r="BH446" s="45"/>
      <c r="BI446" s="45"/>
      <c r="BJ446" s="45"/>
      <c r="BK446" s="45"/>
      <c r="BL446" s="45"/>
      <c r="BM446" s="45"/>
      <c r="BN446" s="45"/>
      <c r="BO446" s="45"/>
      <c r="BP446" s="45"/>
      <c r="BQ446" s="45"/>
      <c r="BR446" s="45"/>
      <c r="BS446" s="45"/>
      <c r="BT446" s="45"/>
      <c r="BU446" s="45"/>
      <c r="BV446" s="45"/>
      <c r="BW446" s="45"/>
      <c r="BX446" s="45"/>
      <c r="BY446" s="45"/>
      <c r="BZ446" s="45"/>
      <c r="CA446" s="45"/>
      <c r="CB446" s="45"/>
      <c r="CC446" s="45"/>
      <c r="CD446" s="45"/>
      <c r="CE446" s="45"/>
      <c r="CF446" s="45"/>
      <c r="CG446" s="45"/>
      <c r="CH446" s="45"/>
      <c r="CI446" s="45"/>
      <c r="CJ446" s="45"/>
      <c r="CK446" s="45"/>
      <c r="CL446" s="45"/>
      <c r="CM446" s="45"/>
      <c r="CN446" s="45"/>
      <c r="CO446" s="45"/>
      <c r="CP446" s="45"/>
      <c r="CQ446" s="45"/>
    </row>
    <row r="447" spans="1:95" hidden="1" x14ac:dyDescent="0.25">
      <c r="A447" s="5" t="str">
        <f>B447&amp;D447</f>
        <v>MDGBIOGASES</v>
      </c>
      <c r="B447" t="s">
        <v>255</v>
      </c>
      <c r="C447" t="str">
        <f>VLOOKUP($B447,'Lookup codes'!$A:$C,2,FALSE)</f>
        <v>Madagascar</v>
      </c>
      <c r="D447" t="s">
        <v>636</v>
      </c>
      <c r="E447" t="str">
        <f>VLOOKUP(D447,'Lookup codes'!R:S,2,FALSE)</f>
        <v>Biogases</v>
      </c>
      <c r="F447" t="s">
        <v>794</v>
      </c>
      <c r="G447" t="s">
        <v>528</v>
      </c>
      <c r="H447" s="45">
        <f>SUMIFS('IEA production stats by year'!Q:Q,'IEA production stats by year'!$E:$E,$D447,'IEA production stats by year'!$B:$B,$B447)</f>
        <v>0</v>
      </c>
      <c r="I447" s="45">
        <f>SUMIFS('IEA production stats by year'!R:R,'IEA production stats by year'!$E:$E,$D447,'IEA production stats by year'!$B:$B,$B447)</f>
        <v>0</v>
      </c>
      <c r="J447" s="45">
        <f>SUMIFS('IEA production stats by year'!S:S,'IEA production stats by year'!$E:$E,$D447,'IEA production stats by year'!$B:$B,$B447)</f>
        <v>0</v>
      </c>
      <c r="K447" s="45">
        <f>SUMIFS('IEA production stats by year'!T:T,'IEA production stats by year'!$E:$E,$D447,'IEA production stats by year'!$B:$B,$B447)</f>
        <v>0</v>
      </c>
      <c r="L447" s="45">
        <f>SUMIFS('IEA production stats by year'!U:U,'IEA production stats by year'!$E:$E,$D447,'IEA production stats by year'!$B:$B,$B447)</f>
        <v>0</v>
      </c>
      <c r="M447" s="45">
        <f>SUMIFS('IEA production stats by year'!V:V,'IEA production stats by year'!$E:$E,$D447,'IEA production stats by year'!$B:$B,$B447)</f>
        <v>0</v>
      </c>
      <c r="N447" s="45">
        <f>SUMIFS('IEA production stats by year'!W:W,'IEA production stats by year'!$E:$E,$D447,'IEA production stats by year'!$B:$B,$B447)</f>
        <v>0</v>
      </c>
      <c r="O447" s="45">
        <f>SUMIFS('IEA production stats by year'!X:X,'IEA production stats by year'!$E:$E,$D447,'IEA production stats by year'!$B:$B,$B447)</f>
        <v>0</v>
      </c>
      <c r="P447" s="45">
        <f>SUMIFS('IEA production stats by year'!Y:Y,'IEA production stats by year'!$E:$E,$D447,'IEA production stats by year'!$B:$B,$B447)</f>
        <v>0</v>
      </c>
      <c r="Q447" s="45">
        <f>SUMIFS('IEA production stats by year'!Z:Z,'IEA production stats by year'!$E:$E,$D447,'IEA production stats by year'!$B:$B,$B447)</f>
        <v>0</v>
      </c>
      <c r="R447" s="45">
        <f>SUMIFS('IEA production stats by year'!AA:AA,'IEA production stats by year'!$E:$E,$D447,'IEA production stats by year'!$B:$B,$B447)</f>
        <v>0</v>
      </c>
      <c r="S447" s="45">
        <f>SUMIFS('IEA production stats by year'!AB:AB,'IEA production stats by year'!$E:$E,$D447,'IEA production stats by year'!$B:$B,$B447)</f>
        <v>0</v>
      </c>
      <c r="T447" s="45">
        <f>SUMIFS('IEA production stats by year'!AC:AC,'IEA production stats by year'!$E:$E,$D447,'IEA production stats by year'!$B:$B,$B447)</f>
        <v>0</v>
      </c>
      <c r="U447" s="45">
        <f>SUMIFS('IEA production stats by year'!AD:AD,'IEA production stats by year'!$E:$E,$D447,'IEA production stats by year'!$B:$B,$B447)</f>
        <v>0</v>
      </c>
      <c r="V447" s="45">
        <f>SUMIFS('IEA production stats by year'!AE:AE,'IEA production stats by year'!$E:$E,$D447,'IEA production stats by year'!$B:$B,$B447)</f>
        <v>0</v>
      </c>
      <c r="W447" s="45">
        <f>SUMIFS('IEA production stats by year'!AF:AF,'IEA production stats by year'!$E:$E,$D447,'IEA production stats by year'!$B:$B,$B447)</f>
        <v>0</v>
      </c>
      <c r="X447" s="45">
        <f>SUMIFS('IEA production stats by year'!AG:AG,'IEA production stats by year'!$E:$E,$D447,'IEA production stats by year'!$B:$B,$B447)</f>
        <v>0</v>
      </c>
      <c r="Y447" s="45">
        <f>SUMIFS('IEA production stats by year'!AH:AH,'IEA production stats by year'!$E:$E,$D447,'IEA production stats by year'!$B:$B,$B447)</f>
        <v>0</v>
      </c>
      <c r="Z447" s="45">
        <f>SUMIFS('IEA production stats by year'!AI:AI,'IEA production stats by year'!$E:$E,$D447,'IEA production stats by year'!$B:$B,$B447)</f>
        <v>0</v>
      </c>
      <c r="AA447" s="45">
        <f>SUMIFS('IEA production stats by year'!AJ:AJ,'IEA production stats by year'!$E:$E,$D447,'IEA production stats by year'!$B:$B,$B447)</f>
        <v>0</v>
      </c>
      <c r="AB447" s="45">
        <f>SUMIFS('IEA production stats by year'!AK:AK,'IEA production stats by year'!$E:$E,$D447,'IEA production stats by year'!$B:$B,$B447)</f>
        <v>0</v>
      </c>
      <c r="AC447" s="45">
        <f>SUMIFS('IEA production stats by year'!AL:AL,'IEA production stats by year'!$E:$E,$D447,'IEA production stats by year'!$B:$B,$B447)</f>
        <v>0</v>
      </c>
      <c r="AD447" s="45"/>
      <c r="AE447" s="45"/>
      <c r="AF447" s="45"/>
      <c r="AG447" s="45"/>
      <c r="AH447" s="45"/>
      <c r="AI447" s="45"/>
      <c r="AJ447" s="45"/>
      <c r="AK447" s="45"/>
      <c r="AL447" s="45"/>
      <c r="AM447" s="45"/>
      <c r="AN447" s="45"/>
      <c r="AO447" s="45"/>
      <c r="AP447" s="45"/>
      <c r="AQ447" s="45"/>
      <c r="AR447" s="45"/>
      <c r="AS447" s="45"/>
      <c r="AT447" s="45"/>
      <c r="AU447" s="45"/>
      <c r="AV447" s="45"/>
      <c r="AW447" s="45"/>
      <c r="AX447" s="45"/>
      <c r="AY447" s="45"/>
      <c r="AZ447" s="45"/>
      <c r="BA447" s="45"/>
      <c r="BB447" s="45"/>
      <c r="BC447" s="45"/>
      <c r="BD447" s="45"/>
      <c r="BE447" s="45"/>
      <c r="BF447" s="45"/>
      <c r="BG447" s="45"/>
      <c r="BH447" s="45"/>
      <c r="BI447" s="45"/>
      <c r="BJ447" s="45"/>
      <c r="BK447" s="45"/>
      <c r="BL447" s="45"/>
      <c r="BM447" s="45"/>
      <c r="BN447" s="45"/>
      <c r="BO447" s="45"/>
      <c r="BP447" s="45"/>
      <c r="BQ447" s="45"/>
      <c r="BR447" s="45"/>
      <c r="BS447" s="45"/>
      <c r="BT447" s="45"/>
      <c r="BU447" s="45"/>
      <c r="BV447" s="45"/>
      <c r="BW447" s="45"/>
      <c r="BX447" s="45"/>
      <c r="BY447" s="45"/>
      <c r="BZ447" s="45"/>
      <c r="CA447" s="45"/>
      <c r="CB447" s="45"/>
      <c r="CC447" s="45"/>
      <c r="CD447" s="45"/>
      <c r="CE447" s="45"/>
      <c r="CF447" s="45"/>
      <c r="CG447" s="45"/>
      <c r="CH447" s="45"/>
      <c r="CI447" s="45"/>
      <c r="CJ447" s="45"/>
      <c r="CK447" s="45"/>
      <c r="CL447" s="45"/>
      <c r="CM447" s="45"/>
      <c r="CN447" s="45"/>
      <c r="CO447" s="45"/>
      <c r="CP447" s="45"/>
      <c r="CQ447" s="45"/>
    </row>
    <row r="448" spans="1:95" hidden="1" x14ac:dyDescent="0.25">
      <c r="A448" s="5" t="str">
        <f>B448&amp;D448</f>
        <v>MDGBIOJETKERO</v>
      </c>
      <c r="B448" t="s">
        <v>255</v>
      </c>
      <c r="C448" t="str">
        <f>VLOOKUP($B448,'Lookup codes'!$A:$C,2,FALSE)</f>
        <v>Madagascar</v>
      </c>
      <c r="D448" t="s">
        <v>638</v>
      </c>
      <c r="E448" t="str">
        <f>VLOOKUP(D448,'Lookup codes'!R:S,2,FALSE)</f>
        <v>Bio Jet Kerosene</v>
      </c>
      <c r="F448" t="s">
        <v>794</v>
      </c>
      <c r="G448" t="s">
        <v>528</v>
      </c>
      <c r="H448" s="45">
        <f>SUMIFS('IEA production stats by year'!Q:Q,'IEA production stats by year'!$E:$E,$D448,'IEA production stats by year'!$B:$B,$B448)</f>
        <v>0</v>
      </c>
      <c r="I448" s="45">
        <f>SUMIFS('IEA production stats by year'!R:R,'IEA production stats by year'!$E:$E,$D448,'IEA production stats by year'!$B:$B,$B448)</f>
        <v>0</v>
      </c>
      <c r="J448" s="45">
        <f>SUMIFS('IEA production stats by year'!S:S,'IEA production stats by year'!$E:$E,$D448,'IEA production stats by year'!$B:$B,$B448)</f>
        <v>0</v>
      </c>
      <c r="K448" s="45">
        <f>SUMIFS('IEA production stats by year'!T:T,'IEA production stats by year'!$E:$E,$D448,'IEA production stats by year'!$B:$B,$B448)</f>
        <v>0</v>
      </c>
      <c r="L448" s="45">
        <f>SUMIFS('IEA production stats by year'!U:U,'IEA production stats by year'!$E:$E,$D448,'IEA production stats by year'!$B:$B,$B448)</f>
        <v>0</v>
      </c>
      <c r="M448" s="45">
        <f>SUMIFS('IEA production stats by year'!V:V,'IEA production stats by year'!$E:$E,$D448,'IEA production stats by year'!$B:$B,$B448)</f>
        <v>0</v>
      </c>
      <c r="N448" s="45">
        <f>SUMIFS('IEA production stats by year'!W:W,'IEA production stats by year'!$E:$E,$D448,'IEA production stats by year'!$B:$B,$B448)</f>
        <v>0</v>
      </c>
      <c r="O448" s="45">
        <f>SUMIFS('IEA production stats by year'!X:X,'IEA production stats by year'!$E:$E,$D448,'IEA production stats by year'!$B:$B,$B448)</f>
        <v>0</v>
      </c>
      <c r="P448" s="45">
        <f>SUMIFS('IEA production stats by year'!Y:Y,'IEA production stats by year'!$E:$E,$D448,'IEA production stats by year'!$B:$B,$B448)</f>
        <v>0</v>
      </c>
      <c r="Q448" s="45">
        <f>SUMIFS('IEA production stats by year'!Z:Z,'IEA production stats by year'!$E:$E,$D448,'IEA production stats by year'!$B:$B,$B448)</f>
        <v>0</v>
      </c>
      <c r="R448" s="45">
        <f>SUMIFS('IEA production stats by year'!AA:AA,'IEA production stats by year'!$E:$E,$D448,'IEA production stats by year'!$B:$B,$B448)</f>
        <v>0</v>
      </c>
      <c r="S448" s="45">
        <f>SUMIFS('IEA production stats by year'!AB:AB,'IEA production stats by year'!$E:$E,$D448,'IEA production stats by year'!$B:$B,$B448)</f>
        <v>0</v>
      </c>
      <c r="T448" s="45">
        <f>SUMIFS('IEA production stats by year'!AC:AC,'IEA production stats by year'!$E:$E,$D448,'IEA production stats by year'!$B:$B,$B448)</f>
        <v>0</v>
      </c>
      <c r="U448" s="45">
        <f>SUMIFS('IEA production stats by year'!AD:AD,'IEA production stats by year'!$E:$E,$D448,'IEA production stats by year'!$B:$B,$B448)</f>
        <v>0</v>
      </c>
      <c r="V448" s="45">
        <f>SUMIFS('IEA production stats by year'!AE:AE,'IEA production stats by year'!$E:$E,$D448,'IEA production stats by year'!$B:$B,$B448)</f>
        <v>0</v>
      </c>
      <c r="W448" s="45">
        <f>SUMIFS('IEA production stats by year'!AF:AF,'IEA production stats by year'!$E:$E,$D448,'IEA production stats by year'!$B:$B,$B448)</f>
        <v>0</v>
      </c>
      <c r="X448" s="45">
        <f>SUMIFS('IEA production stats by year'!AG:AG,'IEA production stats by year'!$E:$E,$D448,'IEA production stats by year'!$B:$B,$B448)</f>
        <v>0</v>
      </c>
      <c r="Y448" s="45">
        <f>SUMIFS('IEA production stats by year'!AH:AH,'IEA production stats by year'!$E:$E,$D448,'IEA production stats by year'!$B:$B,$B448)</f>
        <v>0</v>
      </c>
      <c r="Z448" s="45">
        <f>SUMIFS('IEA production stats by year'!AI:AI,'IEA production stats by year'!$E:$E,$D448,'IEA production stats by year'!$B:$B,$B448)</f>
        <v>0</v>
      </c>
      <c r="AA448" s="45">
        <f>SUMIFS('IEA production stats by year'!AJ:AJ,'IEA production stats by year'!$E:$E,$D448,'IEA production stats by year'!$B:$B,$B448)</f>
        <v>0</v>
      </c>
      <c r="AB448" s="45">
        <f>SUMIFS('IEA production stats by year'!AK:AK,'IEA production stats by year'!$E:$E,$D448,'IEA production stats by year'!$B:$B,$B448)</f>
        <v>0</v>
      </c>
      <c r="AC448" s="45">
        <f>SUMIFS('IEA production stats by year'!AL:AL,'IEA production stats by year'!$E:$E,$D448,'IEA production stats by year'!$B:$B,$B448)</f>
        <v>0</v>
      </c>
      <c r="AD448" s="45"/>
      <c r="AE448" s="45"/>
      <c r="AF448" s="45"/>
      <c r="AG448" s="45"/>
      <c r="AH448" s="45"/>
      <c r="AI448" s="45"/>
      <c r="AJ448" s="45"/>
      <c r="AK448" s="45"/>
      <c r="AL448" s="45"/>
      <c r="AM448" s="45"/>
      <c r="AN448" s="45"/>
      <c r="AO448" s="45"/>
      <c r="AP448" s="45"/>
      <c r="AQ448" s="45"/>
      <c r="AR448" s="45"/>
      <c r="AS448" s="45"/>
      <c r="AT448" s="45"/>
      <c r="AU448" s="45"/>
      <c r="AV448" s="45"/>
      <c r="AW448" s="45"/>
      <c r="AX448" s="45"/>
      <c r="AY448" s="45"/>
      <c r="AZ448" s="45"/>
      <c r="BA448" s="45"/>
      <c r="BB448" s="45"/>
      <c r="BC448" s="45"/>
      <c r="BD448" s="45"/>
      <c r="BE448" s="45"/>
      <c r="BF448" s="45"/>
      <c r="BG448" s="45"/>
      <c r="BH448" s="45"/>
      <c r="BI448" s="45"/>
      <c r="BJ448" s="45"/>
      <c r="BK448" s="45"/>
      <c r="BL448" s="45"/>
      <c r="BM448" s="45"/>
      <c r="BN448" s="45"/>
      <c r="BO448" s="45"/>
      <c r="BP448" s="45"/>
      <c r="BQ448" s="45"/>
      <c r="BR448" s="45"/>
      <c r="BS448" s="45"/>
      <c r="BT448" s="45"/>
      <c r="BU448" s="45"/>
      <c r="BV448" s="45"/>
      <c r="BW448" s="45"/>
      <c r="BX448" s="45"/>
      <c r="BY448" s="45"/>
      <c r="BZ448" s="45"/>
      <c r="CA448" s="45"/>
      <c r="CB448" s="45"/>
      <c r="CC448" s="45"/>
      <c r="CD448" s="45"/>
      <c r="CE448" s="45"/>
      <c r="CF448" s="45"/>
      <c r="CG448" s="45"/>
      <c r="CH448" s="45"/>
      <c r="CI448" s="45"/>
      <c r="CJ448" s="45"/>
      <c r="CK448" s="45"/>
      <c r="CL448" s="45"/>
      <c r="CM448" s="45"/>
      <c r="CN448" s="45"/>
      <c r="CO448" s="45"/>
      <c r="CP448" s="45"/>
      <c r="CQ448" s="45"/>
    </row>
    <row r="449" spans="1:95" hidden="1" x14ac:dyDescent="0.25">
      <c r="A449" s="5" t="str">
        <f>B449&amp;D449</f>
        <v>MDGMRENEW</v>
      </c>
      <c r="B449" t="s">
        <v>255</v>
      </c>
      <c r="C449" t="str">
        <f>VLOOKUP($B449,'Lookup codes'!$A:$C,2,FALSE)</f>
        <v>Madagascar</v>
      </c>
      <c r="D449" t="s">
        <v>640</v>
      </c>
      <c r="E449" t="str">
        <f>VLOOKUP(D449,'Lookup codes'!R:S,2,FALSE)</f>
        <v>Total of Renewable Energy Sources</v>
      </c>
      <c r="F449" t="s">
        <v>794</v>
      </c>
      <c r="G449" t="s">
        <v>528</v>
      </c>
      <c r="H449" s="45">
        <f>SUMIFS('IEA production stats by year'!Q:Q,'IEA production stats by year'!$E:$E,$D449,'IEA production stats by year'!$B:$B,$B449)</f>
        <v>150513.9988</v>
      </c>
      <c r="I449" s="45">
        <f>SUMIFS('IEA production stats by year'!R:R,'IEA production stats by year'!$E:$E,$D449,'IEA production stats by year'!$B:$B,$B449)</f>
        <v>157081.4007</v>
      </c>
      <c r="J449" s="45">
        <f>SUMIFS('IEA production stats by year'!S:S,'IEA production stats by year'!$E:$E,$D449,'IEA production stats by year'!$B:$B,$B449)</f>
        <v>155792.00030000001</v>
      </c>
      <c r="K449" s="45">
        <f>SUMIFS('IEA production stats by year'!T:T,'IEA production stats by year'!$E:$E,$D449,'IEA production stats by year'!$B:$B,$B449)</f>
        <v>164309.1992</v>
      </c>
      <c r="L449" s="45">
        <f>SUMIFS('IEA production stats by year'!U:U,'IEA production stats by year'!$E:$E,$D449,'IEA production stats by year'!$B:$B,$B449)</f>
        <v>170986.19899999999</v>
      </c>
      <c r="M449" s="45">
        <f>SUMIFS('IEA production stats by year'!V:V,'IEA production stats by year'!$E:$E,$D449,'IEA production stats by year'!$B:$B,$B449)</f>
        <v>178032.80110000001</v>
      </c>
      <c r="N449" s="45">
        <f>SUMIFS('IEA production stats by year'!W:W,'IEA production stats by year'!$E:$E,$D449,'IEA production stats by year'!$B:$B,$B449)</f>
        <v>185274.79699999999</v>
      </c>
      <c r="O449" s="45">
        <f>SUMIFS('IEA production stats by year'!X:X,'IEA production stats by year'!$E:$E,$D449,'IEA production stats by year'!$B:$B,$B449)</f>
        <v>193450.4032</v>
      </c>
      <c r="P449" s="45">
        <f>SUMIFS('IEA production stats by year'!Y:Y,'IEA production stats by year'!$E:$E,$D449,'IEA production stats by year'!$B:$B,$B449)</f>
        <v>202481</v>
      </c>
      <c r="Q449" s="45">
        <f>SUMIFS('IEA production stats by year'!Z:Z,'IEA production stats by year'!$E:$E,$D449,'IEA production stats by year'!$B:$B,$B449)</f>
        <v>205411.9987</v>
      </c>
      <c r="R449" s="45">
        <f>SUMIFS('IEA production stats by year'!AA:AA,'IEA production stats by year'!$E:$E,$D449,'IEA production stats by year'!$B:$B,$B449)</f>
        <v>211796.60070000001</v>
      </c>
      <c r="S449" s="45">
        <f>SUMIFS('IEA production stats by year'!AB:AB,'IEA production stats by year'!$E:$E,$D449,'IEA production stats by year'!$B:$B,$B449)</f>
        <v>218330.9981</v>
      </c>
      <c r="T449" s="45">
        <f>SUMIFS('IEA production stats by year'!AC:AC,'IEA production stats by year'!$E:$E,$D449,'IEA production stats by year'!$B:$B,$B449)</f>
        <v>225889.9975</v>
      </c>
      <c r="U449" s="45">
        <f>SUMIFS('IEA production stats by year'!AD:AD,'IEA production stats by year'!$E:$E,$D449,'IEA production stats by year'!$B:$B,$B449)</f>
        <v>233573.39939999999</v>
      </c>
      <c r="V449" s="45">
        <f>SUMIFS('IEA production stats by year'!AE:AE,'IEA production stats by year'!$E:$E,$D449,'IEA production stats by year'!$B:$B,$B449)</f>
        <v>242317.39720000001</v>
      </c>
      <c r="W449" s="45">
        <f>SUMIFS('IEA production stats by year'!AF:AF,'IEA production stats by year'!$E:$E,$D449,'IEA production stats by year'!$B:$B,$B449)</f>
        <v>250247.59830000001</v>
      </c>
      <c r="X449" s="45">
        <f>SUMIFS('IEA production stats by year'!AG:AG,'IEA production stats by year'!$E:$E,$D449,'IEA production stats by year'!$B:$B,$B449)</f>
        <v>279581.20250000001</v>
      </c>
      <c r="Y449" s="45">
        <f>SUMIFS('IEA production stats by year'!AH:AH,'IEA production stats by year'!$E:$E,$D449,'IEA production stats by year'!$B:$B,$B449)</f>
        <v>290737.43359999999</v>
      </c>
      <c r="Z449" s="45">
        <f>SUMIFS('IEA production stats by year'!AI:AI,'IEA production stats by year'!$E:$E,$D449,'IEA production stats by year'!$B:$B,$B449)</f>
        <v>294725.34379999997</v>
      </c>
      <c r="AA449" s="45">
        <f>SUMIFS('IEA production stats by year'!AJ:AJ,'IEA production stats by year'!$E:$E,$D449,'IEA production stats by year'!$B:$B,$B449)</f>
        <v>318416.28460000001</v>
      </c>
      <c r="AB449" s="45">
        <f>SUMIFS('IEA production stats by year'!AK:AK,'IEA production stats by year'!$E:$E,$D449,'IEA production stats by year'!$B:$B,$B449)</f>
        <v>324305.52539999998</v>
      </c>
      <c r="AC449" s="45">
        <f>SUMIFS('IEA production stats by year'!AL:AL,'IEA production stats by year'!$E:$E,$D449,'IEA production stats by year'!$B:$B,$B449)</f>
        <v>0</v>
      </c>
      <c r="AD449" s="45"/>
      <c r="AE449" s="45"/>
      <c r="AF449" s="45"/>
      <c r="AG449" s="45"/>
      <c r="AH449" s="45"/>
      <c r="AI449" s="45"/>
      <c r="AJ449" s="45"/>
      <c r="AK449" s="45"/>
      <c r="AL449" s="45"/>
      <c r="AM449" s="45"/>
      <c r="AN449" s="45"/>
      <c r="AO449" s="45"/>
      <c r="AP449" s="45"/>
      <c r="AQ449" s="45"/>
      <c r="AR449" s="45"/>
      <c r="AS449" s="45"/>
      <c r="AT449" s="45"/>
      <c r="AU449" s="45"/>
      <c r="AV449" s="45"/>
      <c r="AW449" s="45"/>
      <c r="AX449" s="45"/>
      <c r="AY449" s="45"/>
      <c r="AZ449" s="45"/>
      <c r="BA449" s="45"/>
      <c r="BB449" s="45"/>
      <c r="BC449" s="45"/>
      <c r="BD449" s="45"/>
      <c r="BE449" s="45"/>
      <c r="BF449" s="45"/>
      <c r="BG449" s="45"/>
      <c r="BH449" s="45"/>
      <c r="BI449" s="45"/>
      <c r="BJ449" s="45"/>
      <c r="BK449" s="45"/>
      <c r="BL449" s="45"/>
      <c r="BM449" s="45"/>
      <c r="BN449" s="45"/>
      <c r="BO449" s="45"/>
      <c r="BP449" s="45"/>
      <c r="BQ449" s="45"/>
      <c r="BR449" s="45"/>
      <c r="BS449" s="45"/>
      <c r="BT449" s="45"/>
      <c r="BU449" s="45"/>
      <c r="BV449" s="45"/>
      <c r="BW449" s="45"/>
      <c r="BX449" s="45"/>
      <c r="BY449" s="45"/>
      <c r="BZ449" s="45"/>
      <c r="CA449" s="45"/>
      <c r="CB449" s="45"/>
      <c r="CC449" s="45"/>
      <c r="CD449" s="45"/>
      <c r="CE449" s="45"/>
      <c r="CF449" s="45"/>
      <c r="CG449" s="45"/>
      <c r="CH449" s="45"/>
      <c r="CI449" s="45"/>
      <c r="CJ449" s="45"/>
      <c r="CK449" s="45"/>
      <c r="CL449" s="45"/>
      <c r="CM449" s="45"/>
      <c r="CN449" s="45"/>
      <c r="CO449" s="45"/>
      <c r="CP449" s="45"/>
      <c r="CQ449" s="45"/>
    </row>
    <row r="450" spans="1:95" x14ac:dyDescent="0.25">
      <c r="A450" s="5" t="str">
        <f>B450&amp;D450</f>
        <v>MDGTOTAL</v>
      </c>
      <c r="B450" t="s">
        <v>255</v>
      </c>
      <c r="C450" t="str">
        <f>VLOOKUP($B450,'Lookup codes'!$A:$C,2,FALSE)</f>
        <v>Madagascar</v>
      </c>
      <c r="D450" t="s">
        <v>642</v>
      </c>
      <c r="E450" t="str">
        <f>VLOOKUP(D450,'Lookup codes'!R:S,2,FALSE)</f>
        <v>Total of All Energy Sources</v>
      </c>
      <c r="F450" t="s">
        <v>794</v>
      </c>
      <c r="G450" t="s">
        <v>528</v>
      </c>
      <c r="H450" s="45">
        <f>SUMIFS('IEA production stats by year'!Q:Q,'IEA production stats by year'!$E:$E,$D450,'IEA production stats by year'!$B:$B,$B450)</f>
        <v>150513.9988</v>
      </c>
      <c r="I450" s="45">
        <f>SUMIFS('IEA production stats by year'!R:R,'IEA production stats by year'!$E:$E,$D450,'IEA production stats by year'!$B:$B,$B450)</f>
        <v>157081.4007</v>
      </c>
      <c r="J450" s="45">
        <f>SUMIFS('IEA production stats by year'!S:S,'IEA production stats by year'!$E:$E,$D450,'IEA production stats by year'!$B:$B,$B450)</f>
        <v>155792.00030000001</v>
      </c>
      <c r="K450" s="45">
        <f>SUMIFS('IEA production stats by year'!T:T,'IEA production stats by year'!$E:$E,$D450,'IEA production stats by year'!$B:$B,$B450)</f>
        <v>164309.1992</v>
      </c>
      <c r="L450" s="45">
        <f>SUMIFS('IEA production stats by year'!U:U,'IEA production stats by year'!$E:$E,$D450,'IEA production stats by year'!$B:$B,$B450)</f>
        <v>170986.19899999999</v>
      </c>
      <c r="M450" s="45">
        <f>SUMIFS('IEA production stats by year'!V:V,'IEA production stats by year'!$E:$E,$D450,'IEA production stats by year'!$B:$B,$B450)</f>
        <v>178032.80110000001</v>
      </c>
      <c r="N450" s="45">
        <f>SUMIFS('IEA production stats by year'!W:W,'IEA production stats by year'!$E:$E,$D450,'IEA production stats by year'!$B:$B,$B450)</f>
        <v>185274.79699999999</v>
      </c>
      <c r="O450" s="45">
        <f>SUMIFS('IEA production stats by year'!X:X,'IEA production stats by year'!$E:$E,$D450,'IEA production stats by year'!$B:$B,$B450)</f>
        <v>193450.4032</v>
      </c>
      <c r="P450" s="45">
        <f>SUMIFS('IEA production stats by year'!Y:Y,'IEA production stats by year'!$E:$E,$D450,'IEA production stats by year'!$B:$B,$B450)</f>
        <v>202481</v>
      </c>
      <c r="Q450" s="45">
        <f>SUMIFS('IEA production stats by year'!Z:Z,'IEA production stats by year'!$E:$E,$D450,'IEA production stats by year'!$B:$B,$B450)</f>
        <v>205411.9987</v>
      </c>
      <c r="R450" s="45">
        <f>SUMIFS('IEA production stats by year'!AA:AA,'IEA production stats by year'!$E:$E,$D450,'IEA production stats by year'!$B:$B,$B450)</f>
        <v>211796.60070000001</v>
      </c>
      <c r="S450" s="45">
        <f>SUMIFS('IEA production stats by year'!AB:AB,'IEA production stats by year'!$E:$E,$D450,'IEA production stats by year'!$B:$B,$B450)</f>
        <v>218330.9981</v>
      </c>
      <c r="T450" s="45">
        <f>SUMIFS('IEA production stats by year'!AC:AC,'IEA production stats by year'!$E:$E,$D450,'IEA production stats by year'!$B:$B,$B450)</f>
        <v>225889.9975</v>
      </c>
      <c r="U450" s="45">
        <f>SUMIFS('IEA production stats by year'!AD:AD,'IEA production stats by year'!$E:$E,$D450,'IEA production stats by year'!$B:$B,$B450)</f>
        <v>233573.39939999999</v>
      </c>
      <c r="V450" s="45">
        <f>SUMIFS('IEA production stats by year'!AE:AE,'IEA production stats by year'!$E:$E,$D450,'IEA production stats by year'!$B:$B,$B450)</f>
        <v>242317.39720000001</v>
      </c>
      <c r="W450" s="45">
        <f>SUMIFS('IEA production stats by year'!AF:AF,'IEA production stats by year'!$E:$E,$D450,'IEA production stats by year'!$B:$B,$B450)</f>
        <v>250247.59830000001</v>
      </c>
      <c r="X450" s="45">
        <f>SUMIFS('IEA production stats by year'!AG:AG,'IEA production stats by year'!$E:$E,$D450,'IEA production stats by year'!$B:$B,$B450)</f>
        <v>279581.20250000001</v>
      </c>
      <c r="Y450" s="45">
        <f>SUMIFS('IEA production stats by year'!AH:AH,'IEA production stats by year'!$E:$E,$D450,'IEA production stats by year'!$B:$B,$B450)</f>
        <v>290737.43359999999</v>
      </c>
      <c r="Z450" s="45">
        <f>SUMIFS('IEA production stats by year'!AI:AI,'IEA production stats by year'!$E:$E,$D450,'IEA production stats by year'!$B:$B,$B450)</f>
        <v>294725.34379999997</v>
      </c>
      <c r="AA450" s="45">
        <f>SUMIFS('IEA production stats by year'!AJ:AJ,'IEA production stats by year'!$E:$E,$D450,'IEA production stats by year'!$B:$B,$B450)</f>
        <v>318416.28460000001</v>
      </c>
      <c r="AB450" s="45">
        <f>SUMIFS('IEA production stats by year'!AK:AK,'IEA production stats by year'!$E:$E,$D450,'IEA production stats by year'!$B:$B,$B450)</f>
        <v>324305.52539999998</v>
      </c>
      <c r="AC450" s="45">
        <f>SUMIFS('IEA production stats by year'!AL:AL,'IEA production stats by year'!$E:$E,$D450,'IEA production stats by year'!$B:$B,$B450)</f>
        <v>0</v>
      </c>
      <c r="AD450" s="45"/>
      <c r="AE450" s="45"/>
      <c r="AF450" s="45"/>
      <c r="AG450" s="45"/>
      <c r="AH450" s="45"/>
      <c r="AI450" s="45"/>
      <c r="AJ450" s="45"/>
      <c r="AK450" s="45"/>
      <c r="AL450" s="45"/>
      <c r="AM450" s="45"/>
      <c r="AN450" s="45"/>
      <c r="AO450" s="45"/>
      <c r="AP450" s="45"/>
      <c r="AQ450" s="45"/>
      <c r="AR450" s="45"/>
      <c r="AS450" s="45"/>
      <c r="AT450" s="45"/>
      <c r="AU450" s="45"/>
      <c r="AV450" s="45"/>
      <c r="AW450" s="45"/>
      <c r="AX450" s="45"/>
      <c r="AY450" s="45"/>
      <c r="AZ450" s="45"/>
      <c r="BA450" s="45"/>
      <c r="BB450" s="45"/>
      <c r="BC450" s="45"/>
      <c r="BD450" s="45"/>
      <c r="BE450" s="45"/>
      <c r="BF450" s="45"/>
      <c r="BG450" s="45"/>
      <c r="BH450" s="45"/>
      <c r="BI450" s="45"/>
      <c r="BJ450" s="45"/>
      <c r="BK450" s="45"/>
      <c r="BL450" s="45"/>
      <c r="BM450" s="45"/>
      <c r="BN450" s="45"/>
      <c r="BO450" s="45"/>
      <c r="BP450" s="45"/>
      <c r="BQ450" s="45"/>
      <c r="BR450" s="45"/>
      <c r="BS450" s="45"/>
      <c r="BT450" s="45"/>
      <c r="BU450" s="45"/>
      <c r="BV450" s="45"/>
      <c r="BW450" s="45"/>
      <c r="BX450" s="45"/>
      <c r="BY450" s="45"/>
      <c r="BZ450" s="45"/>
      <c r="CA450" s="45"/>
      <c r="CB450" s="45"/>
      <c r="CC450" s="45"/>
      <c r="CD450" s="45"/>
      <c r="CE450" s="45"/>
      <c r="CF450" s="45"/>
      <c r="CG450" s="45"/>
      <c r="CH450" s="45"/>
      <c r="CI450" s="45"/>
      <c r="CJ450" s="45"/>
      <c r="CK450" s="45"/>
      <c r="CL450" s="45"/>
      <c r="CM450" s="45"/>
      <c r="CN450" s="45"/>
      <c r="CO450" s="45"/>
      <c r="CP450" s="45"/>
      <c r="CQ450" s="45"/>
    </row>
    <row r="451" spans="1:95" hidden="1" x14ac:dyDescent="0.25">
      <c r="A451" s="5" t="str">
        <f>B451&amp;D451</f>
        <v>MOZHYDRO</v>
      </c>
      <c r="B451" t="s">
        <v>274</v>
      </c>
      <c r="C451" t="str">
        <f>VLOOKUP($B451,'Lookup codes'!$A:$C,2,FALSE)</f>
        <v>Mozambique</v>
      </c>
      <c r="D451" t="s">
        <v>539</v>
      </c>
      <c r="E451" t="str">
        <f>VLOOKUP(D451,'Lookup codes'!R:S,2,FALSE)</f>
        <v>Hydro</v>
      </c>
      <c r="F451" t="s">
        <v>794</v>
      </c>
      <c r="G451" t="s">
        <v>528</v>
      </c>
      <c r="H451" s="45">
        <f>SUMIFS('IEA production stats by year'!Q:Q,'IEA production stats by year'!$E:$E,$D451,'IEA production stats by year'!$B:$B,$B451)</f>
        <v>34747.199399999998</v>
      </c>
      <c r="I451" s="45">
        <f>SUMIFS('IEA production stats by year'!R:R,'IEA production stats by year'!$E:$E,$D451,'IEA production stats by year'!$B:$B,$B451)</f>
        <v>42627.598599999998</v>
      </c>
      <c r="J451" s="45">
        <f>SUMIFS('IEA production stats by year'!S:S,'IEA production stats by year'!$E:$E,$D451,'IEA production stats by year'!$B:$B,$B451)</f>
        <v>45626.398300000001</v>
      </c>
      <c r="K451" s="45">
        <f>SUMIFS('IEA production stats by year'!T:T,'IEA production stats by year'!$E:$E,$D451,'IEA production stats by year'!$B:$B,$B451)</f>
        <v>39132.001600000003</v>
      </c>
      <c r="L451" s="45">
        <f>SUMIFS('IEA production stats by year'!U:U,'IEA production stats by year'!$E:$E,$D451,'IEA production stats by year'!$B:$B,$B451)</f>
        <v>42004.799500000001</v>
      </c>
      <c r="M451" s="45">
        <f>SUMIFS('IEA production stats by year'!V:V,'IEA production stats by year'!$E:$E,$D451,'IEA production stats by year'!$B:$B,$B451)</f>
        <v>47750.399599999997</v>
      </c>
      <c r="N451" s="45">
        <f>SUMIFS('IEA production stats by year'!W:W,'IEA production stats by year'!$E:$E,$D451,'IEA production stats by year'!$B:$B,$B451)</f>
        <v>52981.199099999998</v>
      </c>
      <c r="O451" s="45">
        <f>SUMIFS('IEA production stats by year'!X:X,'IEA production stats by year'!$E:$E,$D451,'IEA production stats by year'!$B:$B,$B451)</f>
        <v>57826.8004</v>
      </c>
      <c r="P451" s="45">
        <f>SUMIFS('IEA production stats by year'!Y:Y,'IEA production stats by year'!$E:$E,$D451,'IEA production stats by year'!$B:$B,$B451)</f>
        <v>54410.400900000001</v>
      </c>
      <c r="Q451" s="45">
        <f>SUMIFS('IEA production stats by year'!Z:Z,'IEA production stats by year'!$E:$E,$D451,'IEA production stats by year'!$B:$B,$B451)</f>
        <v>61020.001600000003</v>
      </c>
      <c r="R451" s="45">
        <f>SUMIFS('IEA production stats by year'!AA:AA,'IEA production stats by year'!$E:$E,$D451,'IEA production stats by year'!$B:$B,$B451)</f>
        <v>59929.202100000002</v>
      </c>
      <c r="S451" s="45">
        <f>SUMIFS('IEA production stats by year'!AB:AB,'IEA production stats by year'!$E:$E,$D451,'IEA production stats by year'!$B:$B,$B451)</f>
        <v>59331.599199999997</v>
      </c>
      <c r="T451" s="45">
        <f>SUMIFS('IEA production stats by year'!AC:AC,'IEA production stats by year'!$E:$E,$D451,'IEA production stats by year'!$B:$B,$B451)</f>
        <v>53495.999600000003</v>
      </c>
      <c r="U451" s="45">
        <f>SUMIFS('IEA production stats by year'!AD:AD,'IEA production stats by year'!$E:$E,$D451,'IEA production stats by year'!$B:$B,$B451)</f>
        <v>52768.798499999997</v>
      </c>
      <c r="V451" s="45">
        <f>SUMIFS('IEA production stats by year'!AE:AE,'IEA production stats by year'!$E:$E,$D451,'IEA production stats by year'!$B:$B,$B451)</f>
        <v>58262.399299999997</v>
      </c>
      <c r="W451" s="45">
        <f>SUMIFS('IEA production stats by year'!AF:AF,'IEA production stats by year'!$E:$E,$D451,'IEA production stats by year'!$B:$B,$B451)</f>
        <v>61534.798000000003</v>
      </c>
      <c r="X451" s="45">
        <f>SUMIFS('IEA production stats by year'!AG:AG,'IEA production stats by year'!$E:$E,$D451,'IEA production stats by year'!$B:$B,$B451)</f>
        <v>56178.000899999999</v>
      </c>
      <c r="Y451" s="45">
        <f>SUMIFS('IEA production stats by year'!AH:AH,'IEA production stats by year'!$E:$E,$D451,'IEA production stats by year'!$B:$B,$B451)</f>
        <v>50609.406199999998</v>
      </c>
      <c r="Z451" s="45">
        <f>SUMIFS('IEA production stats by year'!AI:AI,'IEA production stats by year'!$E:$E,$D451,'IEA production stats by year'!$B:$B,$B451)</f>
        <v>50037.9499</v>
      </c>
      <c r="AA451" s="45">
        <f>SUMIFS('IEA production stats by year'!AJ:AJ,'IEA production stats by year'!$E:$E,$D451,'IEA production stats by year'!$B:$B,$B451)</f>
        <v>53746.6299</v>
      </c>
      <c r="AB451" s="45">
        <f>SUMIFS('IEA production stats by year'!AK:AK,'IEA production stats by year'!$E:$E,$D451,'IEA production stats by year'!$B:$B,$B451)</f>
        <v>56532.0242</v>
      </c>
      <c r="AC451" s="45">
        <f>SUMIFS('IEA production stats by year'!AL:AL,'IEA production stats by year'!$E:$E,$D451,'IEA production stats by year'!$B:$B,$B451)</f>
        <v>0</v>
      </c>
      <c r="AD451" s="45"/>
      <c r="AE451" s="45"/>
      <c r="AF451" s="45"/>
      <c r="AG451" s="45"/>
      <c r="AH451" s="45"/>
      <c r="AI451" s="45"/>
      <c r="AJ451" s="45"/>
      <c r="AK451" s="45"/>
      <c r="AL451" s="45"/>
      <c r="AM451" s="45"/>
      <c r="AN451" s="45"/>
      <c r="AO451" s="45"/>
      <c r="AP451" s="45"/>
      <c r="AQ451" s="45"/>
      <c r="AR451" s="45"/>
      <c r="AS451" s="45"/>
      <c r="AT451" s="45"/>
      <c r="AU451" s="45"/>
      <c r="AV451" s="45"/>
      <c r="AW451" s="45"/>
      <c r="AX451" s="45"/>
      <c r="AY451" s="45"/>
      <c r="AZ451" s="45"/>
      <c r="BA451" s="45"/>
      <c r="BB451" s="45"/>
      <c r="BC451" s="45"/>
      <c r="BD451" s="45"/>
      <c r="BE451" s="45"/>
      <c r="BF451" s="45"/>
      <c r="BG451" s="45"/>
      <c r="BH451" s="45"/>
      <c r="BI451" s="45"/>
      <c r="BJ451" s="45"/>
      <c r="BK451" s="45"/>
      <c r="BL451" s="45"/>
      <c r="BM451" s="45"/>
      <c r="BN451" s="45"/>
      <c r="BO451" s="45"/>
      <c r="BP451" s="45"/>
      <c r="BQ451" s="45"/>
      <c r="BR451" s="45"/>
      <c r="BS451" s="45"/>
      <c r="BT451" s="45"/>
      <c r="BU451" s="45"/>
      <c r="BV451" s="45"/>
      <c r="BW451" s="45"/>
      <c r="BX451" s="45"/>
      <c r="BY451" s="45"/>
      <c r="BZ451" s="45"/>
      <c r="CA451" s="45"/>
      <c r="CB451" s="45"/>
      <c r="CC451" s="45"/>
      <c r="CD451" s="45"/>
      <c r="CE451" s="45"/>
      <c r="CF451" s="45"/>
      <c r="CG451" s="45"/>
      <c r="CH451" s="45"/>
      <c r="CI451" s="45"/>
      <c r="CJ451" s="45"/>
      <c r="CK451" s="45"/>
      <c r="CL451" s="45"/>
      <c r="CM451" s="45"/>
      <c r="CN451" s="45"/>
      <c r="CO451" s="45"/>
      <c r="CP451" s="45"/>
      <c r="CQ451" s="45"/>
    </row>
    <row r="452" spans="1:95" hidden="1" x14ac:dyDescent="0.25">
      <c r="A452" s="5" t="str">
        <f>B452&amp;D452</f>
        <v>MOZGEOTHERM</v>
      </c>
      <c r="B452" t="s">
        <v>274</v>
      </c>
      <c r="C452" t="str">
        <f>VLOOKUP($B452,'Lookup codes'!$A:$C,2,FALSE)</f>
        <v>Mozambique</v>
      </c>
      <c r="D452" t="s">
        <v>610</v>
      </c>
      <c r="E452" t="str">
        <f>VLOOKUP(D452,'Lookup codes'!R:S,2,FALSE)</f>
        <v>Geothermal</v>
      </c>
      <c r="F452" t="s">
        <v>794</v>
      </c>
      <c r="G452" t="s">
        <v>528</v>
      </c>
      <c r="H452" s="45">
        <f>SUMIFS('IEA production stats by year'!Q:Q,'IEA production stats by year'!$E:$E,$D452,'IEA production stats by year'!$B:$B,$B452)</f>
        <v>0</v>
      </c>
      <c r="I452" s="45">
        <f>SUMIFS('IEA production stats by year'!R:R,'IEA production stats by year'!$E:$E,$D452,'IEA production stats by year'!$B:$B,$B452)</f>
        <v>0</v>
      </c>
      <c r="J452" s="45">
        <f>SUMIFS('IEA production stats by year'!S:S,'IEA production stats by year'!$E:$E,$D452,'IEA production stats by year'!$B:$B,$B452)</f>
        <v>0</v>
      </c>
      <c r="K452" s="45">
        <f>SUMIFS('IEA production stats by year'!T:T,'IEA production stats by year'!$E:$E,$D452,'IEA production stats by year'!$B:$B,$B452)</f>
        <v>0</v>
      </c>
      <c r="L452" s="45">
        <f>SUMIFS('IEA production stats by year'!U:U,'IEA production stats by year'!$E:$E,$D452,'IEA production stats by year'!$B:$B,$B452)</f>
        <v>0</v>
      </c>
      <c r="M452" s="45">
        <f>SUMIFS('IEA production stats by year'!V:V,'IEA production stats by year'!$E:$E,$D452,'IEA production stats by year'!$B:$B,$B452)</f>
        <v>0</v>
      </c>
      <c r="N452" s="45">
        <f>SUMIFS('IEA production stats by year'!W:W,'IEA production stats by year'!$E:$E,$D452,'IEA production stats by year'!$B:$B,$B452)</f>
        <v>0</v>
      </c>
      <c r="O452" s="45">
        <f>SUMIFS('IEA production stats by year'!X:X,'IEA production stats by year'!$E:$E,$D452,'IEA production stats by year'!$B:$B,$B452)</f>
        <v>0</v>
      </c>
      <c r="P452" s="45">
        <f>SUMIFS('IEA production stats by year'!Y:Y,'IEA production stats by year'!$E:$E,$D452,'IEA production stats by year'!$B:$B,$B452)</f>
        <v>0</v>
      </c>
      <c r="Q452" s="45">
        <f>SUMIFS('IEA production stats by year'!Z:Z,'IEA production stats by year'!$E:$E,$D452,'IEA production stats by year'!$B:$B,$B452)</f>
        <v>0</v>
      </c>
      <c r="R452" s="45">
        <f>SUMIFS('IEA production stats by year'!AA:AA,'IEA production stats by year'!$E:$E,$D452,'IEA production stats by year'!$B:$B,$B452)</f>
        <v>0</v>
      </c>
      <c r="S452" s="45">
        <f>SUMIFS('IEA production stats by year'!AB:AB,'IEA production stats by year'!$E:$E,$D452,'IEA production stats by year'!$B:$B,$B452)</f>
        <v>0</v>
      </c>
      <c r="T452" s="45">
        <f>SUMIFS('IEA production stats by year'!AC:AC,'IEA production stats by year'!$E:$E,$D452,'IEA production stats by year'!$B:$B,$B452)</f>
        <v>0</v>
      </c>
      <c r="U452" s="45">
        <f>SUMIFS('IEA production stats by year'!AD:AD,'IEA production stats by year'!$E:$E,$D452,'IEA production stats by year'!$B:$B,$B452)</f>
        <v>0</v>
      </c>
      <c r="V452" s="45">
        <f>SUMIFS('IEA production stats by year'!AE:AE,'IEA production stats by year'!$E:$E,$D452,'IEA production stats by year'!$B:$B,$B452)</f>
        <v>0</v>
      </c>
      <c r="W452" s="45">
        <f>SUMIFS('IEA production stats by year'!AF:AF,'IEA production stats by year'!$E:$E,$D452,'IEA production stats by year'!$B:$B,$B452)</f>
        <v>0</v>
      </c>
      <c r="X452" s="45">
        <f>SUMIFS('IEA production stats by year'!AG:AG,'IEA production stats by year'!$E:$E,$D452,'IEA production stats by year'!$B:$B,$B452)</f>
        <v>0</v>
      </c>
      <c r="Y452" s="45">
        <f>SUMIFS('IEA production stats by year'!AH:AH,'IEA production stats by year'!$E:$E,$D452,'IEA production stats by year'!$B:$B,$B452)</f>
        <v>0</v>
      </c>
      <c r="Z452" s="45">
        <f>SUMIFS('IEA production stats by year'!AI:AI,'IEA production stats by year'!$E:$E,$D452,'IEA production stats by year'!$B:$B,$B452)</f>
        <v>0</v>
      </c>
      <c r="AA452" s="45">
        <f>SUMIFS('IEA production stats by year'!AJ:AJ,'IEA production stats by year'!$E:$E,$D452,'IEA production stats by year'!$B:$B,$B452)</f>
        <v>0</v>
      </c>
      <c r="AB452" s="45">
        <f>SUMIFS('IEA production stats by year'!AK:AK,'IEA production stats by year'!$E:$E,$D452,'IEA production stats by year'!$B:$B,$B452)</f>
        <v>0</v>
      </c>
      <c r="AC452" s="45">
        <f>SUMIFS('IEA production stats by year'!AL:AL,'IEA production stats by year'!$E:$E,$D452,'IEA production stats by year'!$B:$B,$B452)</f>
        <v>0</v>
      </c>
      <c r="AD452" s="45"/>
      <c r="AE452" s="45"/>
      <c r="AF452" s="45"/>
      <c r="AG452" s="45"/>
      <c r="AH452" s="45"/>
      <c r="AI452" s="45"/>
      <c r="AJ452" s="45"/>
      <c r="AK452" s="45"/>
      <c r="AL452" s="45"/>
      <c r="AM452" s="45"/>
      <c r="AN452" s="45"/>
      <c r="AO452" s="45"/>
      <c r="AP452" s="45"/>
      <c r="AQ452" s="45"/>
      <c r="AR452" s="45"/>
      <c r="AS452" s="45"/>
      <c r="AT452" s="45"/>
      <c r="AU452" s="45"/>
      <c r="AV452" s="45"/>
      <c r="AW452" s="45"/>
      <c r="AX452" s="45"/>
      <c r="AY452" s="45"/>
      <c r="AZ452" s="45"/>
      <c r="BA452" s="45"/>
      <c r="BB452" s="45"/>
      <c r="BC452" s="45"/>
      <c r="BD452" s="45"/>
      <c r="BE452" s="45"/>
      <c r="BF452" s="45"/>
      <c r="BG452" s="45"/>
      <c r="BH452" s="45"/>
      <c r="BI452" s="45"/>
      <c r="BJ452" s="45"/>
      <c r="BK452" s="45"/>
      <c r="BL452" s="45"/>
      <c r="BM452" s="45"/>
      <c r="BN452" s="45"/>
      <c r="BO452" s="45"/>
      <c r="BP452" s="45"/>
      <c r="BQ452" s="45"/>
      <c r="BR452" s="45"/>
      <c r="BS452" s="45"/>
      <c r="BT452" s="45"/>
      <c r="BU452" s="45"/>
      <c r="BV452" s="45"/>
      <c r="BW452" s="45"/>
      <c r="BX452" s="45"/>
      <c r="BY452" s="45"/>
      <c r="BZ452" s="45"/>
      <c r="CA452" s="45"/>
      <c r="CB452" s="45"/>
      <c r="CC452" s="45"/>
      <c r="CD452" s="45"/>
      <c r="CE452" s="45"/>
      <c r="CF452" s="45"/>
      <c r="CG452" s="45"/>
      <c r="CH452" s="45"/>
      <c r="CI452" s="45"/>
      <c r="CJ452" s="45"/>
      <c r="CK452" s="45"/>
      <c r="CL452" s="45"/>
      <c r="CM452" s="45"/>
      <c r="CN452" s="45"/>
      <c r="CO452" s="45"/>
      <c r="CP452" s="45"/>
      <c r="CQ452" s="45"/>
    </row>
    <row r="453" spans="1:95" hidden="1" x14ac:dyDescent="0.25">
      <c r="A453" s="5" t="str">
        <f>B453&amp;D453</f>
        <v>MOZSOLARPV</v>
      </c>
      <c r="B453" t="s">
        <v>274</v>
      </c>
      <c r="C453" t="str">
        <f>VLOOKUP($B453,'Lookup codes'!$A:$C,2,FALSE)</f>
        <v>Mozambique</v>
      </c>
      <c r="D453" t="s">
        <v>612</v>
      </c>
      <c r="E453" t="str">
        <f>VLOOKUP(D453,'Lookup codes'!R:S,2,FALSE)</f>
        <v>Solar Photovoltaics</v>
      </c>
      <c r="F453" t="s">
        <v>794</v>
      </c>
      <c r="G453" t="s">
        <v>528</v>
      </c>
      <c r="H453" s="45">
        <f>SUMIFS('IEA production stats by year'!Q:Q,'IEA production stats by year'!$E:$E,$D453,'IEA production stats by year'!$B:$B,$B453)</f>
        <v>0</v>
      </c>
      <c r="I453" s="45">
        <f>SUMIFS('IEA production stats by year'!R:R,'IEA production stats by year'!$E:$E,$D453,'IEA production stats by year'!$B:$B,$B453)</f>
        <v>0</v>
      </c>
      <c r="J453" s="45">
        <f>SUMIFS('IEA production stats by year'!S:S,'IEA production stats by year'!$E:$E,$D453,'IEA production stats by year'!$B:$B,$B453)</f>
        <v>0</v>
      </c>
      <c r="K453" s="45">
        <f>SUMIFS('IEA production stats by year'!T:T,'IEA production stats by year'!$E:$E,$D453,'IEA production stats by year'!$B:$B,$B453)</f>
        <v>0</v>
      </c>
      <c r="L453" s="45">
        <f>SUMIFS('IEA production stats by year'!U:U,'IEA production stats by year'!$E:$E,$D453,'IEA production stats by year'!$B:$B,$B453)</f>
        <v>0</v>
      </c>
      <c r="M453" s="45">
        <f>SUMIFS('IEA production stats by year'!V:V,'IEA production stats by year'!$E:$E,$D453,'IEA production stats by year'!$B:$B,$B453)</f>
        <v>0</v>
      </c>
      <c r="N453" s="45">
        <f>SUMIFS('IEA production stats by year'!W:W,'IEA production stats by year'!$E:$E,$D453,'IEA production stats by year'!$B:$B,$B453)</f>
        <v>0</v>
      </c>
      <c r="O453" s="45">
        <f>SUMIFS('IEA production stats by year'!X:X,'IEA production stats by year'!$E:$E,$D453,'IEA production stats by year'!$B:$B,$B453)</f>
        <v>0</v>
      </c>
      <c r="P453" s="45">
        <f>SUMIFS('IEA production stats by year'!Y:Y,'IEA production stats by year'!$E:$E,$D453,'IEA production stats by year'!$B:$B,$B453)</f>
        <v>0</v>
      </c>
      <c r="Q453" s="45">
        <f>SUMIFS('IEA production stats by year'!Z:Z,'IEA production stats by year'!$E:$E,$D453,'IEA production stats by year'!$B:$B,$B453)</f>
        <v>0</v>
      </c>
      <c r="R453" s="45">
        <f>SUMIFS('IEA production stats by year'!AA:AA,'IEA production stats by year'!$E:$E,$D453,'IEA production stats by year'!$B:$B,$B453)</f>
        <v>0</v>
      </c>
      <c r="S453" s="45">
        <f>SUMIFS('IEA production stats by year'!AB:AB,'IEA production stats by year'!$E:$E,$D453,'IEA production stats by year'!$B:$B,$B453)</f>
        <v>0</v>
      </c>
      <c r="T453" s="45">
        <f>SUMIFS('IEA production stats by year'!AC:AC,'IEA production stats by year'!$E:$E,$D453,'IEA production stats by year'!$B:$B,$B453)</f>
        <v>0</v>
      </c>
      <c r="U453" s="45">
        <f>SUMIFS('IEA production stats by year'!AD:AD,'IEA production stats by year'!$E:$E,$D453,'IEA production stats by year'!$B:$B,$B453)</f>
        <v>0</v>
      </c>
      <c r="V453" s="45">
        <f>SUMIFS('IEA production stats by year'!AE:AE,'IEA production stats by year'!$E:$E,$D453,'IEA production stats by year'!$B:$B,$B453)</f>
        <v>3.6006</v>
      </c>
      <c r="W453" s="45">
        <f>SUMIFS('IEA production stats by year'!AF:AF,'IEA production stats by year'!$E:$E,$D453,'IEA production stats by year'!$B:$B,$B453)</f>
        <v>3.6006</v>
      </c>
      <c r="X453" s="45">
        <f>SUMIFS('IEA production stats by year'!AG:AG,'IEA production stats by year'!$E:$E,$D453,'IEA production stats by year'!$B:$B,$B453)</f>
        <v>7.2012999999999998</v>
      </c>
      <c r="Y453" s="45">
        <f>SUMIFS('IEA production stats by year'!AH:AH,'IEA production stats by year'!$E:$E,$D453,'IEA production stats by year'!$B:$B,$B453)</f>
        <v>5.5391000000000004</v>
      </c>
      <c r="Z453" s="45">
        <f>SUMIFS('IEA production stats by year'!AI:AI,'IEA production stats by year'!$E:$E,$D453,'IEA production stats by year'!$B:$B,$B453)</f>
        <v>4.1616999999999997</v>
      </c>
      <c r="AA453" s="45">
        <f>SUMIFS('IEA production stats by year'!AJ:AJ,'IEA production stats by year'!$E:$E,$D453,'IEA production stats by year'!$B:$B,$B453)</f>
        <v>110.1045</v>
      </c>
      <c r="AB453" s="45">
        <f>SUMIFS('IEA production stats by year'!AK:AK,'IEA production stats by year'!$E:$E,$D453,'IEA production stats by year'!$B:$B,$B453)</f>
        <v>252.51429999999999</v>
      </c>
      <c r="AC453" s="45">
        <f>SUMIFS('IEA production stats by year'!AL:AL,'IEA production stats by year'!$E:$E,$D453,'IEA production stats by year'!$B:$B,$B453)</f>
        <v>0</v>
      </c>
      <c r="AD453" s="45"/>
      <c r="AE453" s="45"/>
      <c r="AF453" s="45"/>
      <c r="AG453" s="45"/>
      <c r="AH453" s="45"/>
      <c r="AI453" s="45"/>
      <c r="AJ453" s="45"/>
      <c r="AK453" s="45"/>
      <c r="AL453" s="45"/>
      <c r="AM453" s="45"/>
      <c r="AN453" s="45"/>
      <c r="AO453" s="45"/>
      <c r="AP453" s="45"/>
      <c r="AQ453" s="45"/>
      <c r="AR453" s="45"/>
      <c r="AS453" s="45"/>
      <c r="AT453" s="45"/>
      <c r="AU453" s="45"/>
      <c r="AV453" s="45"/>
      <c r="AW453" s="45"/>
      <c r="AX453" s="45"/>
      <c r="AY453" s="45"/>
      <c r="AZ453" s="45"/>
      <c r="BA453" s="45"/>
      <c r="BB453" s="45"/>
      <c r="BC453" s="45"/>
      <c r="BD453" s="45"/>
      <c r="BE453" s="45"/>
      <c r="BF453" s="45"/>
      <c r="BG453" s="45"/>
      <c r="BH453" s="45"/>
      <c r="BI453" s="45"/>
      <c r="BJ453" s="45"/>
      <c r="BK453" s="45"/>
      <c r="BL453" s="45"/>
      <c r="BM453" s="45"/>
      <c r="BN453" s="45"/>
      <c r="BO453" s="45"/>
      <c r="BP453" s="45"/>
      <c r="BQ453" s="45"/>
      <c r="BR453" s="45"/>
      <c r="BS453" s="45"/>
      <c r="BT453" s="45"/>
      <c r="BU453" s="45"/>
      <c r="BV453" s="45"/>
      <c r="BW453" s="45"/>
      <c r="BX453" s="45"/>
      <c r="BY453" s="45"/>
      <c r="BZ453" s="45"/>
      <c r="CA453" s="45"/>
      <c r="CB453" s="45"/>
      <c r="CC453" s="45"/>
      <c r="CD453" s="45"/>
      <c r="CE453" s="45"/>
      <c r="CF453" s="45"/>
      <c r="CG453" s="45"/>
      <c r="CH453" s="45"/>
      <c r="CI453" s="45"/>
      <c r="CJ453" s="45"/>
      <c r="CK453" s="45"/>
      <c r="CL453" s="45"/>
      <c r="CM453" s="45"/>
      <c r="CN453" s="45"/>
      <c r="CO453" s="45"/>
      <c r="CP453" s="45"/>
      <c r="CQ453" s="45"/>
    </row>
    <row r="454" spans="1:95" hidden="1" x14ac:dyDescent="0.25">
      <c r="A454" s="5" t="str">
        <f>B454&amp;D454</f>
        <v>MOZSOLARTH</v>
      </c>
      <c r="B454" t="s">
        <v>274</v>
      </c>
      <c r="C454" t="str">
        <f>VLOOKUP($B454,'Lookup codes'!$A:$C,2,FALSE)</f>
        <v>Mozambique</v>
      </c>
      <c r="D454" t="s">
        <v>614</v>
      </c>
      <c r="E454" t="str">
        <f>VLOOKUP(D454,'Lookup codes'!R:S,2,FALSE)</f>
        <v>Solar Thermal</v>
      </c>
      <c r="F454" t="s">
        <v>794</v>
      </c>
      <c r="G454" t="s">
        <v>528</v>
      </c>
      <c r="H454" s="45">
        <f>SUMIFS('IEA production stats by year'!Q:Q,'IEA production stats by year'!$E:$E,$D454,'IEA production stats by year'!$B:$B,$B454)</f>
        <v>0</v>
      </c>
      <c r="I454" s="45">
        <f>SUMIFS('IEA production stats by year'!R:R,'IEA production stats by year'!$E:$E,$D454,'IEA production stats by year'!$B:$B,$B454)</f>
        <v>0</v>
      </c>
      <c r="J454" s="45">
        <f>SUMIFS('IEA production stats by year'!S:S,'IEA production stats by year'!$E:$E,$D454,'IEA production stats by year'!$B:$B,$B454)</f>
        <v>0</v>
      </c>
      <c r="K454" s="45">
        <f>SUMIFS('IEA production stats by year'!T:T,'IEA production stats by year'!$E:$E,$D454,'IEA production stats by year'!$B:$B,$B454)</f>
        <v>0</v>
      </c>
      <c r="L454" s="45">
        <f>SUMIFS('IEA production stats by year'!U:U,'IEA production stats by year'!$E:$E,$D454,'IEA production stats by year'!$B:$B,$B454)</f>
        <v>0</v>
      </c>
      <c r="M454" s="45">
        <f>SUMIFS('IEA production stats by year'!V:V,'IEA production stats by year'!$E:$E,$D454,'IEA production stats by year'!$B:$B,$B454)</f>
        <v>0</v>
      </c>
      <c r="N454" s="45">
        <f>SUMIFS('IEA production stats by year'!W:W,'IEA production stats by year'!$E:$E,$D454,'IEA production stats by year'!$B:$B,$B454)</f>
        <v>0</v>
      </c>
      <c r="O454" s="45">
        <f>SUMIFS('IEA production stats by year'!X:X,'IEA production stats by year'!$E:$E,$D454,'IEA production stats by year'!$B:$B,$B454)</f>
        <v>0</v>
      </c>
      <c r="P454" s="45">
        <f>SUMIFS('IEA production stats by year'!Y:Y,'IEA production stats by year'!$E:$E,$D454,'IEA production stats by year'!$B:$B,$B454)</f>
        <v>0</v>
      </c>
      <c r="Q454" s="45">
        <f>SUMIFS('IEA production stats by year'!Z:Z,'IEA production stats by year'!$E:$E,$D454,'IEA production stats by year'!$B:$B,$B454)</f>
        <v>0</v>
      </c>
      <c r="R454" s="45">
        <f>SUMIFS('IEA production stats by year'!AA:AA,'IEA production stats by year'!$E:$E,$D454,'IEA production stats by year'!$B:$B,$B454)</f>
        <v>0</v>
      </c>
      <c r="S454" s="45">
        <f>SUMIFS('IEA production stats by year'!AB:AB,'IEA production stats by year'!$E:$E,$D454,'IEA production stats by year'!$B:$B,$B454)</f>
        <v>0</v>
      </c>
      <c r="T454" s="45">
        <f>SUMIFS('IEA production stats by year'!AC:AC,'IEA production stats by year'!$E:$E,$D454,'IEA production stats by year'!$B:$B,$B454)</f>
        <v>0</v>
      </c>
      <c r="U454" s="45">
        <f>SUMIFS('IEA production stats by year'!AD:AD,'IEA production stats by year'!$E:$E,$D454,'IEA production stats by year'!$B:$B,$B454)</f>
        <v>0</v>
      </c>
      <c r="V454" s="45">
        <f>SUMIFS('IEA production stats by year'!AE:AE,'IEA production stats by year'!$E:$E,$D454,'IEA production stats by year'!$B:$B,$B454)</f>
        <v>0</v>
      </c>
      <c r="W454" s="45">
        <f>SUMIFS('IEA production stats by year'!AF:AF,'IEA production stats by year'!$E:$E,$D454,'IEA production stats by year'!$B:$B,$B454)</f>
        <v>0</v>
      </c>
      <c r="X454" s="45">
        <f>SUMIFS('IEA production stats by year'!AG:AG,'IEA production stats by year'!$E:$E,$D454,'IEA production stats by year'!$B:$B,$B454)</f>
        <v>0</v>
      </c>
      <c r="Y454" s="45">
        <f>SUMIFS('IEA production stats by year'!AH:AH,'IEA production stats by year'!$E:$E,$D454,'IEA production stats by year'!$B:$B,$B454)</f>
        <v>0</v>
      </c>
      <c r="Z454" s="45">
        <f>SUMIFS('IEA production stats by year'!AI:AI,'IEA production stats by year'!$E:$E,$D454,'IEA production stats by year'!$B:$B,$B454)</f>
        <v>0</v>
      </c>
      <c r="AA454" s="45">
        <f>SUMIFS('IEA production stats by year'!AJ:AJ,'IEA production stats by year'!$E:$E,$D454,'IEA production stats by year'!$B:$B,$B454)</f>
        <v>0</v>
      </c>
      <c r="AB454" s="45">
        <f>SUMIFS('IEA production stats by year'!AK:AK,'IEA production stats by year'!$E:$E,$D454,'IEA production stats by year'!$B:$B,$B454)</f>
        <v>0</v>
      </c>
      <c r="AC454" s="45">
        <f>SUMIFS('IEA production stats by year'!AL:AL,'IEA production stats by year'!$E:$E,$D454,'IEA production stats by year'!$B:$B,$B454)</f>
        <v>0</v>
      </c>
      <c r="AD454" s="45"/>
      <c r="AE454" s="45"/>
      <c r="AF454" s="45"/>
      <c r="AG454" s="45"/>
      <c r="AH454" s="45"/>
      <c r="AI454" s="45"/>
      <c r="AJ454" s="45"/>
      <c r="AK454" s="45"/>
      <c r="AL454" s="45"/>
      <c r="AM454" s="45"/>
      <c r="AN454" s="45"/>
      <c r="AO454" s="45"/>
      <c r="AP454" s="45"/>
      <c r="AQ454" s="45"/>
      <c r="AR454" s="45"/>
      <c r="AS454" s="45"/>
      <c r="AT454" s="45"/>
      <c r="AU454" s="45"/>
      <c r="AV454" s="45"/>
      <c r="AW454" s="45"/>
      <c r="AX454" s="45"/>
      <c r="AY454" s="45"/>
      <c r="AZ454" s="45"/>
      <c r="BA454" s="45"/>
      <c r="BB454" s="45"/>
      <c r="BC454" s="45"/>
      <c r="BD454" s="45"/>
      <c r="BE454" s="45"/>
      <c r="BF454" s="45"/>
      <c r="BG454" s="45"/>
      <c r="BH454" s="45"/>
      <c r="BI454" s="45"/>
      <c r="BJ454" s="45"/>
      <c r="BK454" s="45"/>
      <c r="BL454" s="45"/>
      <c r="BM454" s="45"/>
      <c r="BN454" s="45"/>
      <c r="BO454" s="45"/>
      <c r="BP454" s="45"/>
      <c r="BQ454" s="45"/>
      <c r="BR454" s="45"/>
      <c r="BS454" s="45"/>
      <c r="BT454" s="45"/>
      <c r="BU454" s="45"/>
      <c r="BV454" s="45"/>
      <c r="BW454" s="45"/>
      <c r="BX454" s="45"/>
      <c r="BY454" s="45"/>
      <c r="BZ454" s="45"/>
      <c r="CA454" s="45"/>
      <c r="CB454" s="45"/>
      <c r="CC454" s="45"/>
      <c r="CD454" s="45"/>
      <c r="CE454" s="45"/>
      <c r="CF454" s="45"/>
      <c r="CG454" s="45"/>
      <c r="CH454" s="45"/>
      <c r="CI454" s="45"/>
      <c r="CJ454" s="45"/>
      <c r="CK454" s="45"/>
      <c r="CL454" s="45"/>
      <c r="CM454" s="45"/>
      <c r="CN454" s="45"/>
      <c r="CO454" s="45"/>
      <c r="CP454" s="45"/>
      <c r="CQ454" s="45"/>
    </row>
    <row r="455" spans="1:95" hidden="1" x14ac:dyDescent="0.25">
      <c r="A455" s="5" t="str">
        <f>B455&amp;D455</f>
        <v>MOZTIDE</v>
      </c>
      <c r="B455" t="s">
        <v>274</v>
      </c>
      <c r="C455" t="str">
        <f>VLOOKUP($B455,'Lookup codes'!$A:$C,2,FALSE)</f>
        <v>Mozambique</v>
      </c>
      <c r="D455" t="s">
        <v>616</v>
      </c>
      <c r="E455" t="str">
        <f>VLOOKUP(D455,'Lookup codes'!R:S,2,FALSE)</f>
        <v>Tide, Wave and Ocean</v>
      </c>
      <c r="F455" t="s">
        <v>794</v>
      </c>
      <c r="G455" t="s">
        <v>528</v>
      </c>
      <c r="H455" s="45">
        <f>SUMIFS('IEA production stats by year'!Q:Q,'IEA production stats by year'!$E:$E,$D455,'IEA production stats by year'!$B:$B,$B455)</f>
        <v>0</v>
      </c>
      <c r="I455" s="45">
        <f>SUMIFS('IEA production stats by year'!R:R,'IEA production stats by year'!$E:$E,$D455,'IEA production stats by year'!$B:$B,$B455)</f>
        <v>0</v>
      </c>
      <c r="J455" s="45">
        <f>SUMIFS('IEA production stats by year'!S:S,'IEA production stats by year'!$E:$E,$D455,'IEA production stats by year'!$B:$B,$B455)</f>
        <v>0</v>
      </c>
      <c r="K455" s="45">
        <f>SUMIFS('IEA production stats by year'!T:T,'IEA production stats by year'!$E:$E,$D455,'IEA production stats by year'!$B:$B,$B455)</f>
        <v>0</v>
      </c>
      <c r="L455" s="45">
        <f>SUMIFS('IEA production stats by year'!U:U,'IEA production stats by year'!$E:$E,$D455,'IEA production stats by year'!$B:$B,$B455)</f>
        <v>0</v>
      </c>
      <c r="M455" s="45">
        <f>SUMIFS('IEA production stats by year'!V:V,'IEA production stats by year'!$E:$E,$D455,'IEA production stats by year'!$B:$B,$B455)</f>
        <v>0</v>
      </c>
      <c r="N455" s="45">
        <f>SUMIFS('IEA production stats by year'!W:W,'IEA production stats by year'!$E:$E,$D455,'IEA production stats by year'!$B:$B,$B455)</f>
        <v>0</v>
      </c>
      <c r="O455" s="45">
        <f>SUMIFS('IEA production stats by year'!X:X,'IEA production stats by year'!$E:$E,$D455,'IEA production stats by year'!$B:$B,$B455)</f>
        <v>0</v>
      </c>
      <c r="P455" s="45">
        <f>SUMIFS('IEA production stats by year'!Y:Y,'IEA production stats by year'!$E:$E,$D455,'IEA production stats by year'!$B:$B,$B455)</f>
        <v>0</v>
      </c>
      <c r="Q455" s="45">
        <f>SUMIFS('IEA production stats by year'!Z:Z,'IEA production stats by year'!$E:$E,$D455,'IEA production stats by year'!$B:$B,$B455)</f>
        <v>0</v>
      </c>
      <c r="R455" s="45">
        <f>SUMIFS('IEA production stats by year'!AA:AA,'IEA production stats by year'!$E:$E,$D455,'IEA production stats by year'!$B:$B,$B455)</f>
        <v>0</v>
      </c>
      <c r="S455" s="45">
        <f>SUMIFS('IEA production stats by year'!AB:AB,'IEA production stats by year'!$E:$E,$D455,'IEA production stats by year'!$B:$B,$B455)</f>
        <v>0</v>
      </c>
      <c r="T455" s="45">
        <f>SUMIFS('IEA production stats by year'!AC:AC,'IEA production stats by year'!$E:$E,$D455,'IEA production stats by year'!$B:$B,$B455)</f>
        <v>0</v>
      </c>
      <c r="U455" s="45">
        <f>SUMIFS('IEA production stats by year'!AD:AD,'IEA production stats by year'!$E:$E,$D455,'IEA production stats by year'!$B:$B,$B455)</f>
        <v>0</v>
      </c>
      <c r="V455" s="45">
        <f>SUMIFS('IEA production stats by year'!AE:AE,'IEA production stats by year'!$E:$E,$D455,'IEA production stats by year'!$B:$B,$B455)</f>
        <v>0</v>
      </c>
      <c r="W455" s="45">
        <f>SUMIFS('IEA production stats by year'!AF:AF,'IEA production stats by year'!$E:$E,$D455,'IEA production stats by year'!$B:$B,$B455)</f>
        <v>0</v>
      </c>
      <c r="X455" s="45">
        <f>SUMIFS('IEA production stats by year'!AG:AG,'IEA production stats by year'!$E:$E,$D455,'IEA production stats by year'!$B:$B,$B455)</f>
        <v>0</v>
      </c>
      <c r="Y455" s="45">
        <f>SUMIFS('IEA production stats by year'!AH:AH,'IEA production stats by year'!$E:$E,$D455,'IEA production stats by year'!$B:$B,$B455)</f>
        <v>0</v>
      </c>
      <c r="Z455" s="45">
        <f>SUMIFS('IEA production stats by year'!AI:AI,'IEA production stats by year'!$E:$E,$D455,'IEA production stats by year'!$B:$B,$B455)</f>
        <v>0</v>
      </c>
      <c r="AA455" s="45">
        <f>SUMIFS('IEA production stats by year'!AJ:AJ,'IEA production stats by year'!$E:$E,$D455,'IEA production stats by year'!$B:$B,$B455)</f>
        <v>0</v>
      </c>
      <c r="AB455" s="45">
        <f>SUMIFS('IEA production stats by year'!AK:AK,'IEA production stats by year'!$E:$E,$D455,'IEA production stats by year'!$B:$B,$B455)</f>
        <v>0</v>
      </c>
      <c r="AC455" s="45">
        <f>SUMIFS('IEA production stats by year'!AL:AL,'IEA production stats by year'!$E:$E,$D455,'IEA production stats by year'!$B:$B,$B455)</f>
        <v>0</v>
      </c>
      <c r="AD455" s="45"/>
      <c r="AE455" s="45"/>
      <c r="AF455" s="45"/>
      <c r="AG455" s="45"/>
      <c r="AH455" s="45"/>
      <c r="AI455" s="45"/>
      <c r="AJ455" s="45"/>
      <c r="AK455" s="45"/>
      <c r="AL455" s="45"/>
      <c r="AM455" s="45"/>
      <c r="AN455" s="45"/>
      <c r="AO455" s="45"/>
      <c r="AP455" s="45"/>
      <c r="AQ455" s="45"/>
      <c r="AR455" s="45"/>
      <c r="AS455" s="45"/>
      <c r="AT455" s="45"/>
      <c r="AU455" s="45"/>
      <c r="AV455" s="45"/>
      <c r="AW455" s="45"/>
      <c r="AX455" s="45"/>
      <c r="AY455" s="45"/>
      <c r="AZ455" s="45"/>
      <c r="BA455" s="45"/>
      <c r="BB455" s="45"/>
      <c r="BC455" s="45"/>
      <c r="BD455" s="45"/>
      <c r="BE455" s="45"/>
      <c r="BF455" s="45"/>
      <c r="BG455" s="45"/>
      <c r="BH455" s="45"/>
      <c r="BI455" s="45"/>
      <c r="BJ455" s="45"/>
      <c r="BK455" s="45"/>
      <c r="BL455" s="45"/>
      <c r="BM455" s="45"/>
      <c r="BN455" s="45"/>
      <c r="BO455" s="45"/>
      <c r="BP455" s="45"/>
      <c r="BQ455" s="45"/>
      <c r="BR455" s="45"/>
      <c r="BS455" s="45"/>
      <c r="BT455" s="45"/>
      <c r="BU455" s="45"/>
      <c r="BV455" s="45"/>
      <c r="BW455" s="45"/>
      <c r="BX455" s="45"/>
      <c r="BY455" s="45"/>
      <c r="BZ455" s="45"/>
      <c r="CA455" s="45"/>
      <c r="CB455" s="45"/>
      <c r="CC455" s="45"/>
      <c r="CD455" s="45"/>
      <c r="CE455" s="45"/>
      <c r="CF455" s="45"/>
      <c r="CG455" s="45"/>
      <c r="CH455" s="45"/>
      <c r="CI455" s="45"/>
      <c r="CJ455" s="45"/>
      <c r="CK455" s="45"/>
      <c r="CL455" s="45"/>
      <c r="CM455" s="45"/>
      <c r="CN455" s="45"/>
      <c r="CO455" s="45"/>
      <c r="CP455" s="45"/>
      <c r="CQ455" s="45"/>
    </row>
    <row r="456" spans="1:95" hidden="1" x14ac:dyDescent="0.25">
      <c r="A456" s="5" t="str">
        <f>B456&amp;D456</f>
        <v>MOZWIND</v>
      </c>
      <c r="B456" t="s">
        <v>274</v>
      </c>
      <c r="C456" t="str">
        <f>VLOOKUP($B456,'Lookup codes'!$A:$C,2,FALSE)</f>
        <v>Mozambique</v>
      </c>
      <c r="D456" t="s">
        <v>618</v>
      </c>
      <c r="E456" t="str">
        <f>VLOOKUP(D456,'Lookup codes'!R:S,2,FALSE)</f>
        <v>Wind</v>
      </c>
      <c r="F456" t="s">
        <v>794</v>
      </c>
      <c r="G456" t="s">
        <v>528</v>
      </c>
      <c r="H456" s="45">
        <f>SUMIFS('IEA production stats by year'!Q:Q,'IEA production stats by year'!$E:$E,$D456,'IEA production stats by year'!$B:$B,$B456)</f>
        <v>0</v>
      </c>
      <c r="I456" s="45">
        <f>SUMIFS('IEA production stats by year'!R:R,'IEA production stats by year'!$E:$E,$D456,'IEA production stats by year'!$B:$B,$B456)</f>
        <v>0</v>
      </c>
      <c r="J456" s="45">
        <f>SUMIFS('IEA production stats by year'!S:S,'IEA production stats by year'!$E:$E,$D456,'IEA production stats by year'!$B:$B,$B456)</f>
        <v>0</v>
      </c>
      <c r="K456" s="45">
        <f>SUMIFS('IEA production stats by year'!T:T,'IEA production stats by year'!$E:$E,$D456,'IEA production stats by year'!$B:$B,$B456)</f>
        <v>0</v>
      </c>
      <c r="L456" s="45">
        <f>SUMIFS('IEA production stats by year'!U:U,'IEA production stats by year'!$E:$E,$D456,'IEA production stats by year'!$B:$B,$B456)</f>
        <v>0</v>
      </c>
      <c r="M456" s="45">
        <f>SUMIFS('IEA production stats by year'!V:V,'IEA production stats by year'!$E:$E,$D456,'IEA production stats by year'!$B:$B,$B456)</f>
        <v>0</v>
      </c>
      <c r="N456" s="45">
        <f>SUMIFS('IEA production stats by year'!W:W,'IEA production stats by year'!$E:$E,$D456,'IEA production stats by year'!$B:$B,$B456)</f>
        <v>0</v>
      </c>
      <c r="O456" s="45">
        <f>SUMIFS('IEA production stats by year'!X:X,'IEA production stats by year'!$E:$E,$D456,'IEA production stats by year'!$B:$B,$B456)</f>
        <v>0</v>
      </c>
      <c r="P456" s="45">
        <f>SUMIFS('IEA production stats by year'!Y:Y,'IEA production stats by year'!$E:$E,$D456,'IEA production stats by year'!$B:$B,$B456)</f>
        <v>0</v>
      </c>
      <c r="Q456" s="45">
        <f>SUMIFS('IEA production stats by year'!Z:Z,'IEA production stats by year'!$E:$E,$D456,'IEA production stats by year'!$B:$B,$B456)</f>
        <v>0</v>
      </c>
      <c r="R456" s="45">
        <f>SUMIFS('IEA production stats by year'!AA:AA,'IEA production stats by year'!$E:$E,$D456,'IEA production stats by year'!$B:$B,$B456)</f>
        <v>0</v>
      </c>
      <c r="S456" s="45">
        <f>SUMIFS('IEA production stats by year'!AB:AB,'IEA production stats by year'!$E:$E,$D456,'IEA production stats by year'!$B:$B,$B456)</f>
        <v>0</v>
      </c>
      <c r="T456" s="45">
        <f>SUMIFS('IEA production stats by year'!AC:AC,'IEA production stats by year'!$E:$E,$D456,'IEA production stats by year'!$B:$B,$B456)</f>
        <v>0</v>
      </c>
      <c r="U456" s="45">
        <f>SUMIFS('IEA production stats by year'!AD:AD,'IEA production stats by year'!$E:$E,$D456,'IEA production stats by year'!$B:$B,$B456)</f>
        <v>0</v>
      </c>
      <c r="V456" s="45">
        <f>SUMIFS('IEA production stats by year'!AE:AE,'IEA production stats by year'!$E:$E,$D456,'IEA production stats by year'!$B:$B,$B456)</f>
        <v>0</v>
      </c>
      <c r="W456" s="45">
        <f>SUMIFS('IEA production stats by year'!AF:AF,'IEA production stats by year'!$E:$E,$D456,'IEA production stats by year'!$B:$B,$B456)</f>
        <v>0</v>
      </c>
      <c r="X456" s="45">
        <f>SUMIFS('IEA production stats by year'!AG:AG,'IEA production stats by year'!$E:$E,$D456,'IEA production stats by year'!$B:$B,$B456)</f>
        <v>0</v>
      </c>
      <c r="Y456" s="45">
        <f>SUMIFS('IEA production stats by year'!AH:AH,'IEA production stats by year'!$E:$E,$D456,'IEA production stats by year'!$B:$B,$B456)</f>
        <v>0</v>
      </c>
      <c r="Z456" s="45">
        <f>SUMIFS('IEA production stats by year'!AI:AI,'IEA production stats by year'!$E:$E,$D456,'IEA production stats by year'!$B:$B,$B456)</f>
        <v>0</v>
      </c>
      <c r="AA456" s="45">
        <f>SUMIFS('IEA production stats by year'!AJ:AJ,'IEA production stats by year'!$E:$E,$D456,'IEA production stats by year'!$B:$B,$B456)</f>
        <v>0</v>
      </c>
      <c r="AB456" s="45">
        <f>SUMIFS('IEA production stats by year'!AK:AK,'IEA production stats by year'!$E:$E,$D456,'IEA production stats by year'!$B:$B,$B456)</f>
        <v>0</v>
      </c>
      <c r="AC456" s="45">
        <f>SUMIFS('IEA production stats by year'!AL:AL,'IEA production stats by year'!$E:$E,$D456,'IEA production stats by year'!$B:$B,$B456)</f>
        <v>0</v>
      </c>
      <c r="AD456" s="45"/>
      <c r="AE456" s="45"/>
      <c r="AF456" s="45"/>
      <c r="AG456" s="45"/>
      <c r="AH456" s="45"/>
      <c r="AI456" s="45"/>
      <c r="AJ456" s="45"/>
      <c r="AK456" s="45"/>
      <c r="AL456" s="45"/>
      <c r="AM456" s="45"/>
      <c r="AN456" s="45"/>
      <c r="AO456" s="45"/>
      <c r="AP456" s="45"/>
      <c r="AQ456" s="45"/>
      <c r="AR456" s="45"/>
      <c r="AS456" s="45"/>
      <c r="AT456" s="45"/>
      <c r="AU456" s="45"/>
      <c r="AV456" s="45"/>
      <c r="AW456" s="45"/>
      <c r="AX456" s="45"/>
      <c r="AY456" s="45"/>
      <c r="AZ456" s="45"/>
      <c r="BA456" s="45"/>
      <c r="BB456" s="45"/>
      <c r="BC456" s="45"/>
      <c r="BD456" s="45"/>
      <c r="BE456" s="45"/>
      <c r="BF456" s="45"/>
      <c r="BG456" s="45"/>
      <c r="BH456" s="45"/>
      <c r="BI456" s="45"/>
      <c r="BJ456" s="45"/>
      <c r="BK456" s="45"/>
      <c r="BL456" s="45"/>
      <c r="BM456" s="45"/>
      <c r="BN456" s="45"/>
      <c r="BO456" s="45"/>
      <c r="BP456" s="45"/>
      <c r="BQ456" s="45"/>
      <c r="BR456" s="45"/>
      <c r="BS456" s="45"/>
      <c r="BT456" s="45"/>
      <c r="BU456" s="45"/>
      <c r="BV456" s="45"/>
      <c r="BW456" s="45"/>
      <c r="BX456" s="45"/>
      <c r="BY456" s="45"/>
      <c r="BZ456" s="45"/>
      <c r="CA456" s="45"/>
      <c r="CB456" s="45"/>
      <c r="CC456" s="45"/>
      <c r="CD456" s="45"/>
      <c r="CE456" s="45"/>
      <c r="CF456" s="45"/>
      <c r="CG456" s="45"/>
      <c r="CH456" s="45"/>
      <c r="CI456" s="45"/>
      <c r="CJ456" s="45"/>
      <c r="CK456" s="45"/>
      <c r="CL456" s="45"/>
      <c r="CM456" s="45"/>
      <c r="CN456" s="45"/>
      <c r="CO456" s="45"/>
      <c r="CP456" s="45"/>
      <c r="CQ456" s="45"/>
    </row>
    <row r="457" spans="1:95" hidden="1" x14ac:dyDescent="0.25">
      <c r="A457" s="5" t="str">
        <f>B457&amp;D457</f>
        <v>MOZMUNWASTER</v>
      </c>
      <c r="B457" t="s">
        <v>274</v>
      </c>
      <c r="C457" t="str">
        <f>VLOOKUP($B457,'Lookup codes'!$A:$C,2,FALSE)</f>
        <v>Mozambique</v>
      </c>
      <c r="D457" t="s">
        <v>622</v>
      </c>
      <c r="E457" t="str">
        <f>VLOOKUP(D457,'Lookup codes'!R:S,2,FALSE)</f>
        <v>Renewable Municipal Waste</v>
      </c>
      <c r="F457" t="s">
        <v>794</v>
      </c>
      <c r="G457" t="s">
        <v>528</v>
      </c>
      <c r="H457" s="45">
        <f>SUMIFS('IEA production stats by year'!Q:Q,'IEA production stats by year'!$E:$E,$D457,'IEA production stats by year'!$B:$B,$B457)</f>
        <v>0</v>
      </c>
      <c r="I457" s="45">
        <f>SUMIFS('IEA production stats by year'!R:R,'IEA production stats by year'!$E:$E,$D457,'IEA production stats by year'!$B:$B,$B457)</f>
        <v>0</v>
      </c>
      <c r="J457" s="45">
        <f>SUMIFS('IEA production stats by year'!S:S,'IEA production stats by year'!$E:$E,$D457,'IEA production stats by year'!$B:$B,$B457)</f>
        <v>0</v>
      </c>
      <c r="K457" s="45">
        <f>SUMIFS('IEA production stats by year'!T:T,'IEA production stats by year'!$E:$E,$D457,'IEA production stats by year'!$B:$B,$B457)</f>
        <v>0</v>
      </c>
      <c r="L457" s="45">
        <f>SUMIFS('IEA production stats by year'!U:U,'IEA production stats by year'!$E:$E,$D457,'IEA production stats by year'!$B:$B,$B457)</f>
        <v>0</v>
      </c>
      <c r="M457" s="45">
        <f>SUMIFS('IEA production stats by year'!V:V,'IEA production stats by year'!$E:$E,$D457,'IEA production stats by year'!$B:$B,$B457)</f>
        <v>0</v>
      </c>
      <c r="N457" s="45">
        <f>SUMIFS('IEA production stats by year'!W:W,'IEA production stats by year'!$E:$E,$D457,'IEA production stats by year'!$B:$B,$B457)</f>
        <v>0</v>
      </c>
      <c r="O457" s="45">
        <f>SUMIFS('IEA production stats by year'!X:X,'IEA production stats by year'!$E:$E,$D457,'IEA production stats by year'!$B:$B,$B457)</f>
        <v>0</v>
      </c>
      <c r="P457" s="45">
        <f>SUMIFS('IEA production stats by year'!Y:Y,'IEA production stats by year'!$E:$E,$D457,'IEA production stats by year'!$B:$B,$B457)</f>
        <v>0</v>
      </c>
      <c r="Q457" s="45">
        <f>SUMIFS('IEA production stats by year'!Z:Z,'IEA production stats by year'!$E:$E,$D457,'IEA production stats by year'!$B:$B,$B457)</f>
        <v>0</v>
      </c>
      <c r="R457" s="45">
        <f>SUMIFS('IEA production stats by year'!AA:AA,'IEA production stats by year'!$E:$E,$D457,'IEA production stats by year'!$B:$B,$B457)</f>
        <v>0</v>
      </c>
      <c r="S457" s="45">
        <f>SUMIFS('IEA production stats by year'!AB:AB,'IEA production stats by year'!$E:$E,$D457,'IEA production stats by year'!$B:$B,$B457)</f>
        <v>0</v>
      </c>
      <c r="T457" s="45">
        <f>SUMIFS('IEA production stats by year'!AC:AC,'IEA production stats by year'!$E:$E,$D457,'IEA production stats by year'!$B:$B,$B457)</f>
        <v>0</v>
      </c>
      <c r="U457" s="45">
        <f>SUMIFS('IEA production stats by year'!AD:AD,'IEA production stats by year'!$E:$E,$D457,'IEA production stats by year'!$B:$B,$B457)</f>
        <v>0</v>
      </c>
      <c r="V457" s="45">
        <f>SUMIFS('IEA production stats by year'!AE:AE,'IEA production stats by year'!$E:$E,$D457,'IEA production stats by year'!$B:$B,$B457)</f>
        <v>0</v>
      </c>
      <c r="W457" s="45">
        <f>SUMIFS('IEA production stats by year'!AF:AF,'IEA production stats by year'!$E:$E,$D457,'IEA production stats by year'!$B:$B,$B457)</f>
        <v>0</v>
      </c>
      <c r="X457" s="45">
        <f>SUMIFS('IEA production stats by year'!AG:AG,'IEA production stats by year'!$E:$E,$D457,'IEA production stats by year'!$B:$B,$B457)</f>
        <v>0</v>
      </c>
      <c r="Y457" s="45">
        <f>SUMIFS('IEA production stats by year'!AH:AH,'IEA production stats by year'!$E:$E,$D457,'IEA production stats by year'!$B:$B,$B457)</f>
        <v>0</v>
      </c>
      <c r="Z457" s="45">
        <f>SUMIFS('IEA production stats by year'!AI:AI,'IEA production stats by year'!$E:$E,$D457,'IEA production stats by year'!$B:$B,$B457)</f>
        <v>0</v>
      </c>
      <c r="AA457" s="45">
        <f>SUMIFS('IEA production stats by year'!AJ:AJ,'IEA production stats by year'!$E:$E,$D457,'IEA production stats by year'!$B:$B,$B457)</f>
        <v>0</v>
      </c>
      <c r="AB457" s="45">
        <f>SUMIFS('IEA production stats by year'!AK:AK,'IEA production stats by year'!$E:$E,$D457,'IEA production stats by year'!$B:$B,$B457)</f>
        <v>0</v>
      </c>
      <c r="AC457" s="45">
        <f>SUMIFS('IEA production stats by year'!AL:AL,'IEA production stats by year'!$E:$E,$D457,'IEA production stats by year'!$B:$B,$B457)</f>
        <v>0</v>
      </c>
      <c r="AD457" s="45"/>
      <c r="AE457" s="45"/>
      <c r="AF457" s="45"/>
      <c r="AG457" s="45"/>
      <c r="AH457" s="45"/>
      <c r="AI457" s="45"/>
      <c r="AJ457" s="45"/>
      <c r="AK457" s="45"/>
      <c r="AL457" s="45"/>
      <c r="AM457" s="45"/>
      <c r="AN457" s="45"/>
      <c r="AO457" s="45"/>
      <c r="AP457" s="45"/>
      <c r="AQ457" s="45"/>
      <c r="AR457" s="45"/>
      <c r="AS457" s="45"/>
      <c r="AT457" s="45"/>
      <c r="AU457" s="45"/>
      <c r="AV457" s="45"/>
      <c r="AW457" s="45"/>
      <c r="AX457" s="45"/>
      <c r="AY457" s="45"/>
      <c r="AZ457" s="45"/>
      <c r="BA457" s="45"/>
      <c r="BB457" s="45"/>
      <c r="BC457" s="45"/>
      <c r="BD457" s="45"/>
      <c r="BE457" s="45"/>
      <c r="BF457" s="45"/>
      <c r="BG457" s="45"/>
      <c r="BH457" s="45"/>
      <c r="BI457" s="45"/>
      <c r="BJ457" s="45"/>
      <c r="BK457" s="45"/>
      <c r="BL457" s="45"/>
      <c r="BM457" s="45"/>
      <c r="BN457" s="45"/>
      <c r="BO457" s="45"/>
      <c r="BP457" s="45"/>
      <c r="BQ457" s="45"/>
      <c r="BR457" s="45"/>
      <c r="BS457" s="45"/>
      <c r="BT457" s="45"/>
      <c r="BU457" s="45"/>
      <c r="BV457" s="45"/>
      <c r="BW457" s="45"/>
      <c r="BX457" s="45"/>
      <c r="BY457" s="45"/>
      <c r="BZ457" s="45"/>
      <c r="CA457" s="45"/>
      <c r="CB457" s="45"/>
      <c r="CC457" s="45"/>
      <c r="CD457" s="45"/>
      <c r="CE457" s="45"/>
      <c r="CF457" s="45"/>
      <c r="CG457" s="45"/>
      <c r="CH457" s="45"/>
      <c r="CI457" s="45"/>
      <c r="CJ457" s="45"/>
      <c r="CK457" s="45"/>
      <c r="CL457" s="45"/>
      <c r="CM457" s="45"/>
      <c r="CN457" s="45"/>
      <c r="CO457" s="45"/>
      <c r="CP457" s="45"/>
      <c r="CQ457" s="45"/>
    </row>
    <row r="458" spans="1:95" hidden="1" x14ac:dyDescent="0.25">
      <c r="A458" s="5" t="str">
        <f>B458&amp;D458</f>
        <v>MOZCHARCOAL</v>
      </c>
      <c r="B458" t="s">
        <v>274</v>
      </c>
      <c r="C458" t="str">
        <f>VLOOKUP($B458,'Lookup codes'!$A:$C,2,FALSE)</f>
        <v>Mozambique</v>
      </c>
      <c r="D458" t="s">
        <v>626</v>
      </c>
      <c r="E458" t="str">
        <f>VLOOKUP(D458,'Lookup codes'!R:S,2,FALSE)</f>
        <v>Charcoal</v>
      </c>
      <c r="F458" t="s">
        <v>794</v>
      </c>
      <c r="G458" t="s">
        <v>528</v>
      </c>
      <c r="H458" s="45">
        <f>SUMIFS('IEA production stats by year'!Q:Q,'IEA production stats by year'!$E:$E,$D458,'IEA production stats by year'!$B:$B,$B458)</f>
        <v>0</v>
      </c>
      <c r="I458" s="45">
        <f>SUMIFS('IEA production stats by year'!R:R,'IEA production stats by year'!$E:$E,$D458,'IEA production stats by year'!$B:$B,$B458)</f>
        <v>0</v>
      </c>
      <c r="J458" s="45">
        <f>SUMIFS('IEA production stats by year'!S:S,'IEA production stats by year'!$E:$E,$D458,'IEA production stats by year'!$B:$B,$B458)</f>
        <v>0</v>
      </c>
      <c r="K458" s="45">
        <f>SUMIFS('IEA production stats by year'!T:T,'IEA production stats by year'!$E:$E,$D458,'IEA production stats by year'!$B:$B,$B458)</f>
        <v>0</v>
      </c>
      <c r="L458" s="45">
        <f>SUMIFS('IEA production stats by year'!U:U,'IEA production stats by year'!$E:$E,$D458,'IEA production stats by year'!$B:$B,$B458)</f>
        <v>0</v>
      </c>
      <c r="M458" s="45">
        <f>SUMIFS('IEA production stats by year'!V:V,'IEA production stats by year'!$E:$E,$D458,'IEA production stats by year'!$B:$B,$B458)</f>
        <v>0</v>
      </c>
      <c r="N458" s="45">
        <f>SUMIFS('IEA production stats by year'!W:W,'IEA production stats by year'!$E:$E,$D458,'IEA production stats by year'!$B:$B,$B458)</f>
        <v>0</v>
      </c>
      <c r="O458" s="45">
        <f>SUMIFS('IEA production stats by year'!X:X,'IEA production stats by year'!$E:$E,$D458,'IEA production stats by year'!$B:$B,$B458)</f>
        <v>0</v>
      </c>
      <c r="P458" s="45">
        <f>SUMIFS('IEA production stats by year'!Y:Y,'IEA production stats by year'!$E:$E,$D458,'IEA production stats by year'!$B:$B,$B458)</f>
        <v>0</v>
      </c>
      <c r="Q458" s="45">
        <f>SUMIFS('IEA production stats by year'!Z:Z,'IEA production stats by year'!$E:$E,$D458,'IEA production stats by year'!$B:$B,$B458)</f>
        <v>0</v>
      </c>
      <c r="R458" s="45">
        <f>SUMIFS('IEA production stats by year'!AA:AA,'IEA production stats by year'!$E:$E,$D458,'IEA production stats by year'!$B:$B,$B458)</f>
        <v>0</v>
      </c>
      <c r="S458" s="45">
        <f>SUMIFS('IEA production stats by year'!AB:AB,'IEA production stats by year'!$E:$E,$D458,'IEA production stats by year'!$B:$B,$B458)</f>
        <v>0</v>
      </c>
      <c r="T458" s="45">
        <f>SUMIFS('IEA production stats by year'!AC:AC,'IEA production stats by year'!$E:$E,$D458,'IEA production stats by year'!$B:$B,$B458)</f>
        <v>0</v>
      </c>
      <c r="U458" s="45">
        <f>SUMIFS('IEA production stats by year'!AD:AD,'IEA production stats by year'!$E:$E,$D458,'IEA production stats by year'!$B:$B,$B458)</f>
        <v>0</v>
      </c>
      <c r="V458" s="45">
        <f>SUMIFS('IEA production stats by year'!AE:AE,'IEA production stats by year'!$E:$E,$D458,'IEA production stats by year'!$B:$B,$B458)</f>
        <v>0</v>
      </c>
      <c r="W458" s="45">
        <f>SUMIFS('IEA production stats by year'!AF:AF,'IEA production stats by year'!$E:$E,$D458,'IEA production stats by year'!$B:$B,$B458)</f>
        <v>0</v>
      </c>
      <c r="X458" s="45">
        <f>SUMIFS('IEA production stats by year'!AG:AG,'IEA production stats by year'!$E:$E,$D458,'IEA production stats by year'!$B:$B,$B458)</f>
        <v>0</v>
      </c>
      <c r="Y458" s="45">
        <f>SUMIFS('IEA production stats by year'!AH:AH,'IEA production stats by year'!$E:$E,$D458,'IEA production stats by year'!$B:$B,$B458)</f>
        <v>0</v>
      </c>
      <c r="Z458" s="45">
        <f>SUMIFS('IEA production stats by year'!AI:AI,'IEA production stats by year'!$E:$E,$D458,'IEA production stats by year'!$B:$B,$B458)</f>
        <v>0</v>
      </c>
      <c r="AA458" s="45">
        <f>SUMIFS('IEA production stats by year'!AJ:AJ,'IEA production stats by year'!$E:$E,$D458,'IEA production stats by year'!$B:$B,$B458)</f>
        <v>0</v>
      </c>
      <c r="AB458" s="45">
        <f>SUMIFS('IEA production stats by year'!AK:AK,'IEA production stats by year'!$E:$E,$D458,'IEA production stats by year'!$B:$B,$B458)</f>
        <v>0</v>
      </c>
      <c r="AC458" s="45">
        <f>SUMIFS('IEA production stats by year'!AL:AL,'IEA production stats by year'!$E:$E,$D458,'IEA production stats by year'!$B:$B,$B458)</f>
        <v>0</v>
      </c>
      <c r="AD458" s="45"/>
      <c r="AE458" s="45"/>
      <c r="AF458" s="45"/>
      <c r="AG458" s="45"/>
      <c r="AH458" s="45"/>
      <c r="AI458" s="45"/>
      <c r="AJ458" s="45"/>
      <c r="AK458" s="45"/>
      <c r="AL458" s="45"/>
      <c r="AM458" s="45"/>
      <c r="AN458" s="45"/>
      <c r="AO458" s="45"/>
      <c r="AP458" s="45"/>
      <c r="AQ458" s="45"/>
      <c r="AR458" s="45"/>
      <c r="AS458" s="45"/>
      <c r="AT458" s="45"/>
      <c r="AU458" s="45"/>
      <c r="AV458" s="45"/>
      <c r="AW458" s="45"/>
      <c r="AX458" s="45"/>
      <c r="AY458" s="45"/>
      <c r="AZ458" s="45"/>
      <c r="BA458" s="45"/>
      <c r="BB458" s="45"/>
      <c r="BC458" s="45"/>
      <c r="BD458" s="45"/>
      <c r="BE458" s="45"/>
      <c r="BF458" s="45"/>
      <c r="BG458" s="45"/>
      <c r="BH458" s="45"/>
      <c r="BI458" s="45"/>
      <c r="BJ458" s="45"/>
      <c r="BK458" s="45"/>
      <c r="BL458" s="45"/>
      <c r="BM458" s="45"/>
      <c r="BN458" s="45"/>
      <c r="BO458" s="45"/>
      <c r="BP458" s="45"/>
      <c r="BQ458" s="45"/>
      <c r="BR458" s="45"/>
      <c r="BS458" s="45"/>
      <c r="BT458" s="45"/>
      <c r="BU458" s="45"/>
      <c r="BV458" s="45"/>
      <c r="BW458" s="45"/>
      <c r="BX458" s="45"/>
      <c r="BY458" s="45"/>
      <c r="BZ458" s="45"/>
      <c r="CA458" s="45"/>
      <c r="CB458" s="45"/>
      <c r="CC458" s="45"/>
      <c r="CD458" s="45"/>
      <c r="CE458" s="45"/>
      <c r="CF458" s="45"/>
      <c r="CG458" s="45"/>
      <c r="CH458" s="45"/>
      <c r="CI458" s="45"/>
      <c r="CJ458" s="45"/>
      <c r="CK458" s="45"/>
      <c r="CL458" s="45"/>
      <c r="CM458" s="45"/>
      <c r="CN458" s="45"/>
      <c r="CO458" s="45"/>
      <c r="CP458" s="45"/>
      <c r="CQ458" s="45"/>
    </row>
    <row r="459" spans="1:95" hidden="1" x14ac:dyDescent="0.25">
      <c r="A459" s="5" t="str">
        <f>B459&amp;D459</f>
        <v>MOZBIOGASOL</v>
      </c>
      <c r="B459" t="s">
        <v>274</v>
      </c>
      <c r="C459" t="str">
        <f>VLOOKUP($B459,'Lookup codes'!$A:$C,2,FALSE)</f>
        <v>Mozambique</v>
      </c>
      <c r="D459" t="s">
        <v>628</v>
      </c>
      <c r="E459" t="str">
        <f>VLOOKUP(D459,'Lookup codes'!R:S,2,FALSE)</f>
        <v>Biogasoline</v>
      </c>
      <c r="F459" t="s">
        <v>794</v>
      </c>
      <c r="G459" t="s">
        <v>528</v>
      </c>
      <c r="H459" s="45">
        <f>SUMIFS('IEA production stats by year'!Q:Q,'IEA production stats by year'!$E:$E,$D459,'IEA production stats by year'!$B:$B,$B459)</f>
        <v>0</v>
      </c>
      <c r="I459" s="45">
        <f>SUMIFS('IEA production stats by year'!R:R,'IEA production stats by year'!$E:$E,$D459,'IEA production stats by year'!$B:$B,$B459)</f>
        <v>0</v>
      </c>
      <c r="J459" s="45">
        <f>SUMIFS('IEA production stats by year'!S:S,'IEA production stats by year'!$E:$E,$D459,'IEA production stats by year'!$B:$B,$B459)</f>
        <v>0</v>
      </c>
      <c r="K459" s="45">
        <f>SUMIFS('IEA production stats by year'!T:T,'IEA production stats by year'!$E:$E,$D459,'IEA production stats by year'!$B:$B,$B459)</f>
        <v>0</v>
      </c>
      <c r="L459" s="45">
        <f>SUMIFS('IEA production stats by year'!U:U,'IEA production stats by year'!$E:$E,$D459,'IEA production stats by year'!$B:$B,$B459)</f>
        <v>0</v>
      </c>
      <c r="M459" s="45">
        <f>SUMIFS('IEA production stats by year'!V:V,'IEA production stats by year'!$E:$E,$D459,'IEA production stats by year'!$B:$B,$B459)</f>
        <v>0</v>
      </c>
      <c r="N459" s="45">
        <f>SUMIFS('IEA production stats by year'!W:W,'IEA production stats by year'!$E:$E,$D459,'IEA production stats by year'!$B:$B,$B459)</f>
        <v>0</v>
      </c>
      <c r="O459" s="45">
        <f>SUMIFS('IEA production stats by year'!X:X,'IEA production stats by year'!$E:$E,$D459,'IEA production stats by year'!$B:$B,$B459)</f>
        <v>0</v>
      </c>
      <c r="P459" s="45">
        <f>SUMIFS('IEA production stats by year'!Y:Y,'IEA production stats by year'!$E:$E,$D459,'IEA production stats by year'!$B:$B,$B459)</f>
        <v>0</v>
      </c>
      <c r="Q459" s="45">
        <f>SUMIFS('IEA production stats by year'!Z:Z,'IEA production stats by year'!$E:$E,$D459,'IEA production stats by year'!$B:$B,$B459)</f>
        <v>0</v>
      </c>
      <c r="R459" s="45">
        <f>SUMIFS('IEA production stats by year'!AA:AA,'IEA production stats by year'!$E:$E,$D459,'IEA production stats by year'!$B:$B,$B459)</f>
        <v>0</v>
      </c>
      <c r="S459" s="45">
        <f>SUMIFS('IEA production stats by year'!AB:AB,'IEA production stats by year'!$E:$E,$D459,'IEA production stats by year'!$B:$B,$B459)</f>
        <v>0</v>
      </c>
      <c r="T459" s="45">
        <f>SUMIFS('IEA production stats by year'!AC:AC,'IEA production stats by year'!$E:$E,$D459,'IEA production stats by year'!$B:$B,$B459)</f>
        <v>0</v>
      </c>
      <c r="U459" s="45">
        <f>SUMIFS('IEA production stats by year'!AD:AD,'IEA production stats by year'!$E:$E,$D459,'IEA production stats by year'!$B:$B,$B459)</f>
        <v>0</v>
      </c>
      <c r="V459" s="45">
        <f>SUMIFS('IEA production stats by year'!AE:AE,'IEA production stats by year'!$E:$E,$D459,'IEA production stats by year'!$B:$B,$B459)</f>
        <v>0</v>
      </c>
      <c r="W459" s="45">
        <f>SUMIFS('IEA production stats by year'!AF:AF,'IEA production stats by year'!$E:$E,$D459,'IEA production stats by year'!$B:$B,$B459)</f>
        <v>0</v>
      </c>
      <c r="X459" s="45">
        <f>SUMIFS('IEA production stats by year'!AG:AG,'IEA production stats by year'!$E:$E,$D459,'IEA production stats by year'!$B:$B,$B459)</f>
        <v>0</v>
      </c>
      <c r="Y459" s="45">
        <f>SUMIFS('IEA production stats by year'!AH:AH,'IEA production stats by year'!$E:$E,$D459,'IEA production stats by year'!$B:$B,$B459)</f>
        <v>0</v>
      </c>
      <c r="Z459" s="45">
        <f>SUMIFS('IEA production stats by year'!AI:AI,'IEA production stats by year'!$E:$E,$D459,'IEA production stats by year'!$B:$B,$B459)</f>
        <v>0</v>
      </c>
      <c r="AA459" s="45">
        <f>SUMIFS('IEA production stats by year'!AJ:AJ,'IEA production stats by year'!$E:$E,$D459,'IEA production stats by year'!$B:$B,$B459)</f>
        <v>0</v>
      </c>
      <c r="AB459" s="45">
        <f>SUMIFS('IEA production stats by year'!AK:AK,'IEA production stats by year'!$E:$E,$D459,'IEA production stats by year'!$B:$B,$B459)</f>
        <v>0</v>
      </c>
      <c r="AC459" s="45">
        <f>SUMIFS('IEA production stats by year'!AL:AL,'IEA production stats by year'!$E:$E,$D459,'IEA production stats by year'!$B:$B,$B459)</f>
        <v>0</v>
      </c>
      <c r="AD459" s="45"/>
      <c r="AE459" s="45"/>
      <c r="AF459" s="45"/>
      <c r="AG459" s="45"/>
      <c r="AH459" s="45"/>
      <c r="AI459" s="45"/>
      <c r="AJ459" s="45"/>
      <c r="AK459" s="45"/>
      <c r="AL459" s="45"/>
      <c r="AM459" s="45"/>
      <c r="AN459" s="45"/>
      <c r="AO459" s="45"/>
      <c r="AP459" s="45"/>
      <c r="AQ459" s="45"/>
      <c r="AR459" s="45"/>
      <c r="AS459" s="45"/>
      <c r="AT459" s="45"/>
      <c r="AU459" s="45"/>
      <c r="AV459" s="45"/>
      <c r="AW459" s="45"/>
      <c r="AX459" s="45"/>
      <c r="AY459" s="45"/>
      <c r="AZ459" s="45"/>
      <c r="BA459" s="45"/>
      <c r="BB459" s="45"/>
      <c r="BC459" s="45"/>
      <c r="BD459" s="45"/>
      <c r="BE459" s="45"/>
      <c r="BF459" s="45"/>
      <c r="BG459" s="45"/>
      <c r="BH459" s="45"/>
      <c r="BI459" s="45"/>
      <c r="BJ459" s="45"/>
      <c r="BK459" s="45"/>
      <c r="BL459" s="45"/>
      <c r="BM459" s="45"/>
      <c r="BN459" s="45"/>
      <c r="BO459" s="45"/>
      <c r="BP459" s="45"/>
      <c r="BQ459" s="45"/>
      <c r="BR459" s="45"/>
      <c r="BS459" s="45"/>
      <c r="BT459" s="45"/>
      <c r="BU459" s="45"/>
      <c r="BV459" s="45"/>
      <c r="BW459" s="45"/>
      <c r="BX459" s="45"/>
      <c r="BY459" s="45"/>
      <c r="BZ459" s="45"/>
      <c r="CA459" s="45"/>
      <c r="CB459" s="45"/>
      <c r="CC459" s="45"/>
      <c r="CD459" s="45"/>
      <c r="CE459" s="45"/>
      <c r="CF459" s="45"/>
      <c r="CG459" s="45"/>
      <c r="CH459" s="45"/>
      <c r="CI459" s="45"/>
      <c r="CJ459" s="45"/>
      <c r="CK459" s="45"/>
      <c r="CL459" s="45"/>
      <c r="CM459" s="45"/>
      <c r="CN459" s="45"/>
      <c r="CO459" s="45"/>
      <c r="CP459" s="45"/>
      <c r="CQ459" s="45"/>
    </row>
    <row r="460" spans="1:95" hidden="1" x14ac:dyDescent="0.25">
      <c r="A460" s="5" t="str">
        <f>B460&amp;D460</f>
        <v>MOZBIODIESEL</v>
      </c>
      <c r="B460" t="s">
        <v>274</v>
      </c>
      <c r="C460" t="str">
        <f>VLOOKUP($B460,'Lookup codes'!$A:$C,2,FALSE)</f>
        <v>Mozambique</v>
      </c>
      <c r="D460" t="s">
        <v>630</v>
      </c>
      <c r="E460" t="str">
        <f>VLOOKUP(D460,'Lookup codes'!R:S,2,FALSE)</f>
        <v>Biodiesel</v>
      </c>
      <c r="F460" t="s">
        <v>794</v>
      </c>
      <c r="G460" t="s">
        <v>528</v>
      </c>
      <c r="H460" s="45">
        <f>SUMIFS('IEA production stats by year'!Q:Q,'IEA production stats by year'!$E:$E,$D460,'IEA production stats by year'!$B:$B,$B460)</f>
        <v>0</v>
      </c>
      <c r="I460" s="45">
        <f>SUMIFS('IEA production stats by year'!R:R,'IEA production stats by year'!$E:$E,$D460,'IEA production stats by year'!$B:$B,$B460)</f>
        <v>0</v>
      </c>
      <c r="J460" s="45">
        <f>SUMIFS('IEA production stats by year'!S:S,'IEA production stats by year'!$E:$E,$D460,'IEA production stats by year'!$B:$B,$B460)</f>
        <v>0</v>
      </c>
      <c r="K460" s="45">
        <f>SUMIFS('IEA production stats by year'!T:T,'IEA production stats by year'!$E:$E,$D460,'IEA production stats by year'!$B:$B,$B460)</f>
        <v>0</v>
      </c>
      <c r="L460" s="45">
        <f>SUMIFS('IEA production stats by year'!U:U,'IEA production stats by year'!$E:$E,$D460,'IEA production stats by year'!$B:$B,$B460)</f>
        <v>0</v>
      </c>
      <c r="M460" s="45">
        <f>SUMIFS('IEA production stats by year'!V:V,'IEA production stats by year'!$E:$E,$D460,'IEA production stats by year'!$B:$B,$B460)</f>
        <v>0</v>
      </c>
      <c r="N460" s="45">
        <f>SUMIFS('IEA production stats by year'!W:W,'IEA production stats by year'!$E:$E,$D460,'IEA production stats by year'!$B:$B,$B460)</f>
        <v>0</v>
      </c>
      <c r="O460" s="45">
        <f>SUMIFS('IEA production stats by year'!X:X,'IEA production stats by year'!$E:$E,$D460,'IEA production stats by year'!$B:$B,$B460)</f>
        <v>0</v>
      </c>
      <c r="P460" s="45">
        <f>SUMIFS('IEA production stats by year'!Y:Y,'IEA production stats by year'!$E:$E,$D460,'IEA production stats by year'!$B:$B,$B460)</f>
        <v>0</v>
      </c>
      <c r="Q460" s="45">
        <f>SUMIFS('IEA production stats by year'!Z:Z,'IEA production stats by year'!$E:$E,$D460,'IEA production stats by year'!$B:$B,$B460)</f>
        <v>0</v>
      </c>
      <c r="R460" s="45">
        <f>SUMIFS('IEA production stats by year'!AA:AA,'IEA production stats by year'!$E:$E,$D460,'IEA production stats by year'!$B:$B,$B460)</f>
        <v>0</v>
      </c>
      <c r="S460" s="45">
        <f>SUMIFS('IEA production stats by year'!AB:AB,'IEA production stats by year'!$E:$E,$D460,'IEA production stats by year'!$B:$B,$B460)</f>
        <v>0</v>
      </c>
      <c r="T460" s="45">
        <f>SUMIFS('IEA production stats by year'!AC:AC,'IEA production stats by year'!$E:$E,$D460,'IEA production stats by year'!$B:$B,$B460)</f>
        <v>0</v>
      </c>
      <c r="U460" s="45">
        <f>SUMIFS('IEA production stats by year'!AD:AD,'IEA production stats by year'!$E:$E,$D460,'IEA production stats by year'!$B:$B,$B460)</f>
        <v>0</v>
      </c>
      <c r="V460" s="45">
        <f>SUMIFS('IEA production stats by year'!AE:AE,'IEA production stats by year'!$E:$E,$D460,'IEA production stats by year'!$B:$B,$B460)</f>
        <v>0</v>
      </c>
      <c r="W460" s="45">
        <f>SUMIFS('IEA production stats by year'!AF:AF,'IEA production stats by year'!$E:$E,$D460,'IEA production stats by year'!$B:$B,$B460)</f>
        <v>0</v>
      </c>
      <c r="X460" s="45">
        <f>SUMIFS('IEA production stats by year'!AG:AG,'IEA production stats by year'!$E:$E,$D460,'IEA production stats by year'!$B:$B,$B460)</f>
        <v>0</v>
      </c>
      <c r="Y460" s="45">
        <f>SUMIFS('IEA production stats by year'!AH:AH,'IEA production stats by year'!$E:$E,$D460,'IEA production stats by year'!$B:$B,$B460)</f>
        <v>0</v>
      </c>
      <c r="Z460" s="45">
        <f>SUMIFS('IEA production stats by year'!AI:AI,'IEA production stats by year'!$E:$E,$D460,'IEA production stats by year'!$B:$B,$B460)</f>
        <v>0</v>
      </c>
      <c r="AA460" s="45">
        <f>SUMIFS('IEA production stats by year'!AJ:AJ,'IEA production stats by year'!$E:$E,$D460,'IEA production stats by year'!$B:$B,$B460)</f>
        <v>0</v>
      </c>
      <c r="AB460" s="45">
        <f>SUMIFS('IEA production stats by year'!AK:AK,'IEA production stats by year'!$E:$E,$D460,'IEA production stats by year'!$B:$B,$B460)</f>
        <v>0</v>
      </c>
      <c r="AC460" s="45">
        <f>SUMIFS('IEA production stats by year'!AL:AL,'IEA production stats by year'!$E:$E,$D460,'IEA production stats by year'!$B:$B,$B460)</f>
        <v>0</v>
      </c>
      <c r="AD460" s="45"/>
      <c r="AE460" s="45"/>
      <c r="AF460" s="45"/>
      <c r="AG460" s="45"/>
      <c r="AH460" s="45"/>
      <c r="AI460" s="45"/>
      <c r="AJ460" s="45"/>
      <c r="AK460" s="45"/>
      <c r="AL460" s="45"/>
      <c r="AM460" s="45"/>
      <c r="AN460" s="45"/>
      <c r="AO460" s="45"/>
      <c r="AP460" s="45"/>
      <c r="AQ460" s="45"/>
      <c r="AR460" s="45"/>
      <c r="AS460" s="45"/>
      <c r="AT460" s="45"/>
      <c r="AU460" s="45"/>
      <c r="AV460" s="45"/>
      <c r="AW460" s="45"/>
      <c r="AX460" s="45"/>
      <c r="AY460" s="45"/>
      <c r="AZ460" s="45"/>
      <c r="BA460" s="45"/>
      <c r="BB460" s="45"/>
      <c r="BC460" s="45"/>
      <c r="BD460" s="45"/>
      <c r="BE460" s="45"/>
      <c r="BF460" s="45"/>
      <c r="BG460" s="45"/>
      <c r="BH460" s="45"/>
      <c r="BI460" s="45"/>
      <c r="BJ460" s="45"/>
      <c r="BK460" s="45"/>
      <c r="BL460" s="45"/>
      <c r="BM460" s="45"/>
      <c r="BN460" s="45"/>
      <c r="BO460" s="45"/>
      <c r="BP460" s="45"/>
      <c r="BQ460" s="45"/>
      <c r="BR460" s="45"/>
      <c r="BS460" s="45"/>
      <c r="BT460" s="45"/>
      <c r="BU460" s="45"/>
      <c r="BV460" s="45"/>
      <c r="BW460" s="45"/>
      <c r="BX460" s="45"/>
      <c r="BY460" s="45"/>
      <c r="BZ460" s="45"/>
      <c r="CA460" s="45"/>
      <c r="CB460" s="45"/>
      <c r="CC460" s="45"/>
      <c r="CD460" s="45"/>
      <c r="CE460" s="45"/>
      <c r="CF460" s="45"/>
      <c r="CG460" s="45"/>
      <c r="CH460" s="45"/>
      <c r="CI460" s="45"/>
      <c r="CJ460" s="45"/>
      <c r="CK460" s="45"/>
      <c r="CL460" s="45"/>
      <c r="CM460" s="45"/>
      <c r="CN460" s="45"/>
      <c r="CO460" s="45"/>
      <c r="CP460" s="45"/>
      <c r="CQ460" s="45"/>
    </row>
    <row r="461" spans="1:95" hidden="1" x14ac:dyDescent="0.25">
      <c r="A461" s="5" t="str">
        <f>B461&amp;D461</f>
        <v>MOZOBIOLIQ</v>
      </c>
      <c r="B461" t="s">
        <v>274</v>
      </c>
      <c r="C461" t="str">
        <f>VLOOKUP($B461,'Lookup codes'!$A:$C,2,FALSE)</f>
        <v>Mozambique</v>
      </c>
      <c r="D461" t="s">
        <v>632</v>
      </c>
      <c r="E461" t="str">
        <f>VLOOKUP(D461,'Lookup codes'!R:S,2,FALSE)</f>
        <v>Other Liquid Biofuels</v>
      </c>
      <c r="F461" t="s">
        <v>794</v>
      </c>
      <c r="G461" t="s">
        <v>528</v>
      </c>
      <c r="H461" s="45">
        <f>SUMIFS('IEA production stats by year'!Q:Q,'IEA production stats by year'!$E:$E,$D461,'IEA production stats by year'!$B:$B,$B461)</f>
        <v>0</v>
      </c>
      <c r="I461" s="45">
        <f>SUMIFS('IEA production stats by year'!R:R,'IEA production stats by year'!$E:$E,$D461,'IEA production stats by year'!$B:$B,$B461)</f>
        <v>0</v>
      </c>
      <c r="J461" s="45">
        <f>SUMIFS('IEA production stats by year'!S:S,'IEA production stats by year'!$E:$E,$D461,'IEA production stats by year'!$B:$B,$B461)</f>
        <v>0</v>
      </c>
      <c r="K461" s="45">
        <f>SUMIFS('IEA production stats by year'!T:T,'IEA production stats by year'!$E:$E,$D461,'IEA production stats by year'!$B:$B,$B461)</f>
        <v>0</v>
      </c>
      <c r="L461" s="45">
        <f>SUMIFS('IEA production stats by year'!U:U,'IEA production stats by year'!$E:$E,$D461,'IEA production stats by year'!$B:$B,$B461)</f>
        <v>0</v>
      </c>
      <c r="M461" s="45">
        <f>SUMIFS('IEA production stats by year'!V:V,'IEA production stats by year'!$E:$E,$D461,'IEA production stats by year'!$B:$B,$B461)</f>
        <v>0</v>
      </c>
      <c r="N461" s="45">
        <f>SUMIFS('IEA production stats by year'!W:W,'IEA production stats by year'!$E:$E,$D461,'IEA production stats by year'!$B:$B,$B461)</f>
        <v>0</v>
      </c>
      <c r="O461" s="45">
        <f>SUMIFS('IEA production stats by year'!X:X,'IEA production stats by year'!$E:$E,$D461,'IEA production stats by year'!$B:$B,$B461)</f>
        <v>0</v>
      </c>
      <c r="P461" s="45">
        <f>SUMIFS('IEA production stats by year'!Y:Y,'IEA production stats by year'!$E:$E,$D461,'IEA production stats by year'!$B:$B,$B461)</f>
        <v>0</v>
      </c>
      <c r="Q461" s="45">
        <f>SUMIFS('IEA production stats by year'!Z:Z,'IEA production stats by year'!$E:$E,$D461,'IEA production stats by year'!$B:$B,$B461)</f>
        <v>0</v>
      </c>
      <c r="R461" s="45">
        <f>SUMIFS('IEA production stats by year'!AA:AA,'IEA production stats by year'!$E:$E,$D461,'IEA production stats by year'!$B:$B,$B461)</f>
        <v>0</v>
      </c>
      <c r="S461" s="45">
        <f>SUMIFS('IEA production stats by year'!AB:AB,'IEA production stats by year'!$E:$E,$D461,'IEA production stats by year'!$B:$B,$B461)</f>
        <v>0</v>
      </c>
      <c r="T461" s="45">
        <f>SUMIFS('IEA production stats by year'!AC:AC,'IEA production stats by year'!$E:$E,$D461,'IEA production stats by year'!$B:$B,$B461)</f>
        <v>0</v>
      </c>
      <c r="U461" s="45">
        <f>SUMIFS('IEA production stats by year'!AD:AD,'IEA production stats by year'!$E:$E,$D461,'IEA production stats by year'!$B:$B,$B461)</f>
        <v>0</v>
      </c>
      <c r="V461" s="45">
        <f>SUMIFS('IEA production stats by year'!AE:AE,'IEA production stats by year'!$E:$E,$D461,'IEA production stats by year'!$B:$B,$B461)</f>
        <v>0</v>
      </c>
      <c r="W461" s="45">
        <f>SUMIFS('IEA production stats by year'!AF:AF,'IEA production stats by year'!$E:$E,$D461,'IEA production stats by year'!$B:$B,$B461)</f>
        <v>0</v>
      </c>
      <c r="X461" s="45">
        <f>SUMIFS('IEA production stats by year'!AG:AG,'IEA production stats by year'!$E:$E,$D461,'IEA production stats by year'!$B:$B,$B461)</f>
        <v>0</v>
      </c>
      <c r="Y461" s="45">
        <f>SUMIFS('IEA production stats by year'!AH:AH,'IEA production stats by year'!$E:$E,$D461,'IEA production stats by year'!$B:$B,$B461)</f>
        <v>0</v>
      </c>
      <c r="Z461" s="45">
        <f>SUMIFS('IEA production stats by year'!AI:AI,'IEA production stats by year'!$E:$E,$D461,'IEA production stats by year'!$B:$B,$B461)</f>
        <v>0</v>
      </c>
      <c r="AA461" s="45">
        <f>SUMIFS('IEA production stats by year'!AJ:AJ,'IEA production stats by year'!$E:$E,$D461,'IEA production stats by year'!$B:$B,$B461)</f>
        <v>0</v>
      </c>
      <c r="AB461" s="45">
        <f>SUMIFS('IEA production stats by year'!AK:AK,'IEA production stats by year'!$E:$E,$D461,'IEA production stats by year'!$B:$B,$B461)</f>
        <v>0</v>
      </c>
      <c r="AC461" s="45">
        <f>SUMIFS('IEA production stats by year'!AL:AL,'IEA production stats by year'!$E:$E,$D461,'IEA production stats by year'!$B:$B,$B461)</f>
        <v>0</v>
      </c>
      <c r="AD461" s="45"/>
      <c r="AE461" s="45"/>
      <c r="AF461" s="45"/>
      <c r="AG461" s="45"/>
      <c r="AH461" s="45"/>
      <c r="AI461" s="45"/>
      <c r="AJ461" s="45"/>
      <c r="AK461" s="45"/>
      <c r="AL461" s="45"/>
      <c r="AM461" s="45"/>
      <c r="AN461" s="45"/>
      <c r="AO461" s="45"/>
      <c r="AP461" s="45"/>
      <c r="AQ461" s="45"/>
      <c r="AR461" s="45"/>
      <c r="AS461" s="45"/>
      <c r="AT461" s="45"/>
      <c r="AU461" s="45"/>
      <c r="AV461" s="45"/>
      <c r="AW461" s="45"/>
      <c r="AX461" s="45"/>
      <c r="AY461" s="45"/>
      <c r="AZ461" s="45"/>
      <c r="BA461" s="45"/>
      <c r="BB461" s="45"/>
      <c r="BC461" s="45"/>
      <c r="BD461" s="45"/>
      <c r="BE461" s="45"/>
      <c r="BF461" s="45"/>
      <c r="BG461" s="45"/>
      <c r="BH461" s="45"/>
      <c r="BI461" s="45"/>
      <c r="BJ461" s="45"/>
      <c r="BK461" s="45"/>
      <c r="BL461" s="45"/>
      <c r="BM461" s="45"/>
      <c r="BN461" s="45"/>
      <c r="BO461" s="45"/>
      <c r="BP461" s="45"/>
      <c r="BQ461" s="45"/>
      <c r="BR461" s="45"/>
      <c r="BS461" s="45"/>
      <c r="BT461" s="45"/>
      <c r="BU461" s="45"/>
      <c r="BV461" s="45"/>
      <c r="BW461" s="45"/>
      <c r="BX461" s="45"/>
      <c r="BY461" s="45"/>
      <c r="BZ461" s="45"/>
      <c r="CA461" s="45"/>
      <c r="CB461" s="45"/>
      <c r="CC461" s="45"/>
      <c r="CD461" s="45"/>
      <c r="CE461" s="45"/>
      <c r="CF461" s="45"/>
      <c r="CG461" s="45"/>
      <c r="CH461" s="45"/>
      <c r="CI461" s="45"/>
      <c r="CJ461" s="45"/>
      <c r="CK461" s="45"/>
      <c r="CL461" s="45"/>
      <c r="CM461" s="45"/>
      <c r="CN461" s="45"/>
      <c r="CO461" s="45"/>
      <c r="CP461" s="45"/>
      <c r="CQ461" s="45"/>
    </row>
    <row r="462" spans="1:95" hidden="1" x14ac:dyDescent="0.25">
      <c r="A462" s="5" t="str">
        <f>B462&amp;D462</f>
        <v>MOZPRIMSBIO</v>
      </c>
      <c r="B462" t="s">
        <v>274</v>
      </c>
      <c r="C462" t="str">
        <f>VLOOKUP($B462,'Lookup codes'!$A:$C,2,FALSE)</f>
        <v>Mozambique</v>
      </c>
      <c r="D462" t="s">
        <v>634</v>
      </c>
      <c r="E462" t="str">
        <f>VLOOKUP(D462,'Lookup codes'!R:S,2,FALSE)</f>
        <v>Solid Biofuel excluding charcoal</v>
      </c>
      <c r="F462" t="s">
        <v>794</v>
      </c>
      <c r="G462" t="s">
        <v>528</v>
      </c>
      <c r="H462" s="45">
        <f>SUMIFS('IEA production stats by year'!Q:Q,'IEA production stats by year'!$E:$E,$D462,'IEA production stats by year'!$B:$B,$B462)</f>
        <v>269728</v>
      </c>
      <c r="I462" s="45">
        <f>SUMIFS('IEA production stats by year'!R:R,'IEA production stats by year'!$E:$E,$D462,'IEA production stats by year'!$B:$B,$B462)</f>
        <v>274410.99859999999</v>
      </c>
      <c r="J462" s="45">
        <f>SUMIFS('IEA production stats by year'!S:S,'IEA production stats by year'!$E:$E,$D462,'IEA production stats by year'!$B:$B,$B462)</f>
        <v>282237.99930000002</v>
      </c>
      <c r="K462" s="45">
        <f>SUMIFS('IEA production stats by year'!T:T,'IEA production stats by year'!$E:$E,$D462,'IEA production stats by year'!$B:$B,$B462)</f>
        <v>288445.99790000002</v>
      </c>
      <c r="L462" s="45">
        <f>SUMIFS('IEA production stats by year'!U:U,'IEA production stats by year'!$E:$E,$D462,'IEA production stats by year'!$B:$B,$B462)</f>
        <v>293940.00060000003</v>
      </c>
      <c r="M462" s="45">
        <f>SUMIFS('IEA production stats by year'!V:V,'IEA production stats by year'!$E:$E,$D462,'IEA production stats by year'!$B:$B,$B462)</f>
        <v>300669.00040000002</v>
      </c>
      <c r="N462" s="45">
        <f>SUMIFS('IEA production stats by year'!W:W,'IEA production stats by year'!$E:$E,$D462,'IEA production stats by year'!$B:$B,$B462)</f>
        <v>306102.99790000002</v>
      </c>
      <c r="O462" s="45">
        <f>SUMIFS('IEA production stats by year'!X:X,'IEA production stats by year'!$E:$E,$D462,'IEA production stats by year'!$B:$B,$B462)</f>
        <v>227732.00109999999</v>
      </c>
      <c r="P462" s="45">
        <f>SUMIFS('IEA production stats by year'!Y:Y,'IEA production stats by year'!$E:$E,$D462,'IEA production stats by year'!$B:$B,$B462)</f>
        <v>236033.00200000001</v>
      </c>
      <c r="Q462" s="45">
        <f>SUMIFS('IEA production stats by year'!Z:Z,'IEA production stats by year'!$E:$E,$D462,'IEA production stats by year'!$B:$B,$B462)</f>
        <v>258548.00049999999</v>
      </c>
      <c r="R462" s="45">
        <f>SUMIFS('IEA production stats by year'!AA:AA,'IEA production stats by year'!$E:$E,$D462,'IEA production stats by year'!$B:$B,$B462)</f>
        <v>222678.99830000001</v>
      </c>
      <c r="S462" s="45">
        <f>SUMIFS('IEA production stats by year'!AB:AB,'IEA production stats by year'!$E:$E,$D462,'IEA production stats by year'!$B:$B,$B462)</f>
        <v>281984.99930000002</v>
      </c>
      <c r="T462" s="45">
        <f>SUMIFS('IEA production stats by year'!AC:AC,'IEA production stats by year'!$E:$E,$D462,'IEA production stats by year'!$B:$B,$B462)</f>
        <v>286464.00030000001</v>
      </c>
      <c r="U462" s="45">
        <f>SUMIFS('IEA production stats by year'!AD:AD,'IEA production stats by year'!$E:$E,$D462,'IEA production stats by year'!$B:$B,$B462)</f>
        <v>290248.00079999998</v>
      </c>
      <c r="V462" s="45">
        <f>SUMIFS('IEA production stats by year'!AE:AE,'IEA production stats by year'!$E:$E,$D462,'IEA production stats by year'!$B:$B,$B462)</f>
        <v>294887.00030000001</v>
      </c>
      <c r="W462" s="45">
        <f>SUMIFS('IEA production stats by year'!AF:AF,'IEA production stats by year'!$E:$E,$D462,'IEA production stats by year'!$B:$B,$B462)</f>
        <v>300755.00150000001</v>
      </c>
      <c r="X462" s="45">
        <f>SUMIFS('IEA production stats by year'!AG:AG,'IEA production stats by year'!$E:$E,$D462,'IEA production stats by year'!$B:$B,$B462)</f>
        <v>304757.00030000001</v>
      </c>
      <c r="Y462" s="45">
        <f>SUMIFS('IEA production stats by year'!AH:AH,'IEA production stats by year'!$E:$E,$D462,'IEA production stats by year'!$B:$B,$B462)</f>
        <v>309301.67129999999</v>
      </c>
      <c r="Z462" s="45">
        <f>SUMIFS('IEA production stats by year'!AI:AI,'IEA production stats by year'!$E:$E,$D462,'IEA production stats by year'!$B:$B,$B462)</f>
        <v>313732.01319999999</v>
      </c>
      <c r="AA462" s="45">
        <f>SUMIFS('IEA production stats by year'!AJ:AJ,'IEA production stats by year'!$E:$E,$D462,'IEA production stats by year'!$B:$B,$B462)</f>
        <v>318052.73639999999</v>
      </c>
      <c r="AB462" s="45">
        <f>SUMIFS('IEA production stats by year'!AK:AK,'IEA production stats by year'!$E:$E,$D462,'IEA production stats by year'!$B:$B,$B462)</f>
        <v>322085.71340000001</v>
      </c>
      <c r="AC462" s="45">
        <f>SUMIFS('IEA production stats by year'!AL:AL,'IEA production stats by year'!$E:$E,$D462,'IEA production stats by year'!$B:$B,$B462)</f>
        <v>0</v>
      </c>
      <c r="AD462" s="45"/>
      <c r="AE462" s="45"/>
      <c r="AF462" s="45"/>
      <c r="AG462" s="45"/>
      <c r="AH462" s="45"/>
      <c r="AI462" s="45"/>
      <c r="AJ462" s="45"/>
      <c r="AK462" s="45"/>
      <c r="AL462" s="45"/>
      <c r="AM462" s="45"/>
      <c r="AN462" s="45"/>
      <c r="AO462" s="45"/>
      <c r="AP462" s="45"/>
      <c r="AQ462" s="45"/>
      <c r="AR462" s="45"/>
      <c r="AS462" s="45"/>
      <c r="AT462" s="45"/>
      <c r="AU462" s="45"/>
      <c r="AV462" s="45"/>
      <c r="AW462" s="45"/>
      <c r="AX462" s="45"/>
      <c r="AY462" s="45"/>
      <c r="AZ462" s="45"/>
      <c r="BA462" s="45"/>
      <c r="BB462" s="45"/>
      <c r="BC462" s="45"/>
      <c r="BD462" s="45"/>
      <c r="BE462" s="45"/>
      <c r="BF462" s="45"/>
      <c r="BG462" s="45"/>
      <c r="BH462" s="45"/>
      <c r="BI462" s="45"/>
      <c r="BJ462" s="45"/>
      <c r="BK462" s="45"/>
      <c r="BL462" s="45"/>
      <c r="BM462" s="45"/>
      <c r="BN462" s="45"/>
      <c r="BO462" s="45"/>
      <c r="BP462" s="45"/>
      <c r="BQ462" s="45"/>
      <c r="BR462" s="45"/>
      <c r="BS462" s="45"/>
      <c r="BT462" s="45"/>
      <c r="BU462" s="45"/>
      <c r="BV462" s="45"/>
      <c r="BW462" s="45"/>
      <c r="BX462" s="45"/>
      <c r="BY462" s="45"/>
      <c r="BZ462" s="45"/>
      <c r="CA462" s="45"/>
      <c r="CB462" s="45"/>
      <c r="CC462" s="45"/>
      <c r="CD462" s="45"/>
      <c r="CE462" s="45"/>
      <c r="CF462" s="45"/>
      <c r="CG462" s="45"/>
      <c r="CH462" s="45"/>
      <c r="CI462" s="45"/>
      <c r="CJ462" s="45"/>
      <c r="CK462" s="45"/>
      <c r="CL462" s="45"/>
      <c r="CM462" s="45"/>
      <c r="CN462" s="45"/>
      <c r="CO462" s="45"/>
      <c r="CP462" s="45"/>
      <c r="CQ462" s="45"/>
    </row>
    <row r="463" spans="1:95" hidden="1" x14ac:dyDescent="0.25">
      <c r="A463" s="5" t="str">
        <f>B463&amp;D463</f>
        <v>MOZBIOGASES</v>
      </c>
      <c r="B463" t="s">
        <v>274</v>
      </c>
      <c r="C463" t="str">
        <f>VLOOKUP($B463,'Lookup codes'!$A:$C,2,FALSE)</f>
        <v>Mozambique</v>
      </c>
      <c r="D463" t="s">
        <v>636</v>
      </c>
      <c r="E463" t="str">
        <f>VLOOKUP(D463,'Lookup codes'!R:S,2,FALSE)</f>
        <v>Biogases</v>
      </c>
      <c r="F463" t="s">
        <v>794</v>
      </c>
      <c r="G463" t="s">
        <v>528</v>
      </c>
      <c r="H463" s="45">
        <f>SUMIFS('IEA production stats by year'!Q:Q,'IEA production stats by year'!$E:$E,$D463,'IEA production stats by year'!$B:$B,$B463)</f>
        <v>0</v>
      </c>
      <c r="I463" s="45">
        <f>SUMIFS('IEA production stats by year'!R:R,'IEA production stats by year'!$E:$E,$D463,'IEA production stats by year'!$B:$B,$B463)</f>
        <v>0</v>
      </c>
      <c r="J463" s="45">
        <f>SUMIFS('IEA production stats by year'!S:S,'IEA production stats by year'!$E:$E,$D463,'IEA production stats by year'!$B:$B,$B463)</f>
        <v>0</v>
      </c>
      <c r="K463" s="45">
        <f>SUMIFS('IEA production stats by year'!T:T,'IEA production stats by year'!$E:$E,$D463,'IEA production stats by year'!$B:$B,$B463)</f>
        <v>0</v>
      </c>
      <c r="L463" s="45">
        <f>SUMIFS('IEA production stats by year'!U:U,'IEA production stats by year'!$E:$E,$D463,'IEA production stats by year'!$B:$B,$B463)</f>
        <v>0</v>
      </c>
      <c r="M463" s="45">
        <f>SUMIFS('IEA production stats by year'!V:V,'IEA production stats by year'!$E:$E,$D463,'IEA production stats by year'!$B:$B,$B463)</f>
        <v>0</v>
      </c>
      <c r="N463" s="45">
        <f>SUMIFS('IEA production stats by year'!W:W,'IEA production stats by year'!$E:$E,$D463,'IEA production stats by year'!$B:$B,$B463)</f>
        <v>0</v>
      </c>
      <c r="O463" s="45">
        <f>SUMIFS('IEA production stats by year'!X:X,'IEA production stats by year'!$E:$E,$D463,'IEA production stats by year'!$B:$B,$B463)</f>
        <v>0</v>
      </c>
      <c r="P463" s="45">
        <f>SUMIFS('IEA production stats by year'!Y:Y,'IEA production stats by year'!$E:$E,$D463,'IEA production stats by year'!$B:$B,$B463)</f>
        <v>0</v>
      </c>
      <c r="Q463" s="45">
        <f>SUMIFS('IEA production stats by year'!Z:Z,'IEA production stats by year'!$E:$E,$D463,'IEA production stats by year'!$B:$B,$B463)</f>
        <v>0</v>
      </c>
      <c r="R463" s="45">
        <f>SUMIFS('IEA production stats by year'!AA:AA,'IEA production stats by year'!$E:$E,$D463,'IEA production stats by year'!$B:$B,$B463)</f>
        <v>0</v>
      </c>
      <c r="S463" s="45">
        <f>SUMIFS('IEA production stats by year'!AB:AB,'IEA production stats by year'!$E:$E,$D463,'IEA production stats by year'!$B:$B,$B463)</f>
        <v>0</v>
      </c>
      <c r="T463" s="45">
        <f>SUMIFS('IEA production stats by year'!AC:AC,'IEA production stats by year'!$E:$E,$D463,'IEA production stats by year'!$B:$B,$B463)</f>
        <v>0</v>
      </c>
      <c r="U463" s="45">
        <f>SUMIFS('IEA production stats by year'!AD:AD,'IEA production stats by year'!$E:$E,$D463,'IEA production stats by year'!$B:$B,$B463)</f>
        <v>0</v>
      </c>
      <c r="V463" s="45">
        <f>SUMIFS('IEA production stats by year'!AE:AE,'IEA production stats by year'!$E:$E,$D463,'IEA production stats by year'!$B:$B,$B463)</f>
        <v>0</v>
      </c>
      <c r="W463" s="45">
        <f>SUMIFS('IEA production stats by year'!AF:AF,'IEA production stats by year'!$E:$E,$D463,'IEA production stats by year'!$B:$B,$B463)</f>
        <v>0</v>
      </c>
      <c r="X463" s="45">
        <f>SUMIFS('IEA production stats by year'!AG:AG,'IEA production stats by year'!$E:$E,$D463,'IEA production stats by year'!$B:$B,$B463)</f>
        <v>0</v>
      </c>
      <c r="Y463" s="45">
        <f>SUMIFS('IEA production stats by year'!AH:AH,'IEA production stats by year'!$E:$E,$D463,'IEA production stats by year'!$B:$B,$B463)</f>
        <v>0</v>
      </c>
      <c r="Z463" s="45">
        <f>SUMIFS('IEA production stats by year'!AI:AI,'IEA production stats by year'!$E:$E,$D463,'IEA production stats by year'!$B:$B,$B463)</f>
        <v>0</v>
      </c>
      <c r="AA463" s="45">
        <f>SUMIFS('IEA production stats by year'!AJ:AJ,'IEA production stats by year'!$E:$E,$D463,'IEA production stats by year'!$B:$B,$B463)</f>
        <v>0</v>
      </c>
      <c r="AB463" s="45">
        <f>SUMIFS('IEA production stats by year'!AK:AK,'IEA production stats by year'!$E:$E,$D463,'IEA production stats by year'!$B:$B,$B463)</f>
        <v>0</v>
      </c>
      <c r="AC463" s="45">
        <f>SUMIFS('IEA production stats by year'!AL:AL,'IEA production stats by year'!$E:$E,$D463,'IEA production stats by year'!$B:$B,$B463)</f>
        <v>0</v>
      </c>
      <c r="AD463" s="45"/>
      <c r="AE463" s="45"/>
      <c r="AF463" s="45"/>
      <c r="AG463" s="45"/>
      <c r="AH463" s="45"/>
      <c r="AI463" s="45"/>
      <c r="AJ463" s="45"/>
      <c r="AK463" s="45"/>
      <c r="AL463" s="45"/>
      <c r="AM463" s="45"/>
      <c r="AN463" s="45"/>
      <c r="AO463" s="45"/>
      <c r="AP463" s="45"/>
      <c r="AQ463" s="45"/>
      <c r="AR463" s="45"/>
      <c r="AS463" s="45"/>
      <c r="AT463" s="45"/>
      <c r="AU463" s="45"/>
      <c r="AV463" s="45"/>
      <c r="AW463" s="45"/>
      <c r="AX463" s="45"/>
      <c r="AY463" s="45"/>
      <c r="AZ463" s="45"/>
      <c r="BA463" s="45"/>
      <c r="BB463" s="45"/>
      <c r="BC463" s="45"/>
      <c r="BD463" s="45"/>
      <c r="BE463" s="45"/>
      <c r="BF463" s="45"/>
      <c r="BG463" s="45"/>
      <c r="BH463" s="45"/>
      <c r="BI463" s="45"/>
      <c r="BJ463" s="45"/>
      <c r="BK463" s="45"/>
      <c r="BL463" s="45"/>
      <c r="BM463" s="45"/>
      <c r="BN463" s="45"/>
      <c r="BO463" s="45"/>
      <c r="BP463" s="45"/>
      <c r="BQ463" s="45"/>
      <c r="BR463" s="45"/>
      <c r="BS463" s="45"/>
      <c r="BT463" s="45"/>
      <c r="BU463" s="45"/>
      <c r="BV463" s="45"/>
      <c r="BW463" s="45"/>
      <c r="BX463" s="45"/>
      <c r="BY463" s="45"/>
      <c r="BZ463" s="45"/>
      <c r="CA463" s="45"/>
      <c r="CB463" s="45"/>
      <c r="CC463" s="45"/>
      <c r="CD463" s="45"/>
      <c r="CE463" s="45"/>
      <c r="CF463" s="45"/>
      <c r="CG463" s="45"/>
      <c r="CH463" s="45"/>
      <c r="CI463" s="45"/>
      <c r="CJ463" s="45"/>
      <c r="CK463" s="45"/>
      <c r="CL463" s="45"/>
      <c r="CM463" s="45"/>
      <c r="CN463" s="45"/>
      <c r="CO463" s="45"/>
      <c r="CP463" s="45"/>
      <c r="CQ463" s="45"/>
    </row>
    <row r="464" spans="1:95" hidden="1" x14ac:dyDescent="0.25">
      <c r="A464" s="5" t="str">
        <f>B464&amp;D464</f>
        <v>MOZBIOJETKERO</v>
      </c>
      <c r="B464" t="s">
        <v>274</v>
      </c>
      <c r="C464" t="str">
        <f>VLOOKUP($B464,'Lookup codes'!$A:$C,2,FALSE)</f>
        <v>Mozambique</v>
      </c>
      <c r="D464" t="s">
        <v>638</v>
      </c>
      <c r="E464" t="str">
        <f>VLOOKUP(D464,'Lookup codes'!R:S,2,FALSE)</f>
        <v>Bio Jet Kerosene</v>
      </c>
      <c r="F464" t="s">
        <v>794</v>
      </c>
      <c r="G464" t="s">
        <v>528</v>
      </c>
      <c r="H464" s="45">
        <f>SUMIFS('IEA production stats by year'!Q:Q,'IEA production stats by year'!$E:$E,$D464,'IEA production stats by year'!$B:$B,$B464)</f>
        <v>0</v>
      </c>
      <c r="I464" s="45">
        <f>SUMIFS('IEA production stats by year'!R:R,'IEA production stats by year'!$E:$E,$D464,'IEA production stats by year'!$B:$B,$B464)</f>
        <v>0</v>
      </c>
      <c r="J464" s="45">
        <f>SUMIFS('IEA production stats by year'!S:S,'IEA production stats by year'!$E:$E,$D464,'IEA production stats by year'!$B:$B,$B464)</f>
        <v>0</v>
      </c>
      <c r="K464" s="45">
        <f>SUMIFS('IEA production stats by year'!T:T,'IEA production stats by year'!$E:$E,$D464,'IEA production stats by year'!$B:$B,$B464)</f>
        <v>0</v>
      </c>
      <c r="L464" s="45">
        <f>SUMIFS('IEA production stats by year'!U:U,'IEA production stats by year'!$E:$E,$D464,'IEA production stats by year'!$B:$B,$B464)</f>
        <v>0</v>
      </c>
      <c r="M464" s="45">
        <f>SUMIFS('IEA production stats by year'!V:V,'IEA production stats by year'!$E:$E,$D464,'IEA production stats by year'!$B:$B,$B464)</f>
        <v>0</v>
      </c>
      <c r="N464" s="45">
        <f>SUMIFS('IEA production stats by year'!W:W,'IEA production stats by year'!$E:$E,$D464,'IEA production stats by year'!$B:$B,$B464)</f>
        <v>0</v>
      </c>
      <c r="O464" s="45">
        <f>SUMIFS('IEA production stats by year'!X:X,'IEA production stats by year'!$E:$E,$D464,'IEA production stats by year'!$B:$B,$B464)</f>
        <v>0</v>
      </c>
      <c r="P464" s="45">
        <f>SUMIFS('IEA production stats by year'!Y:Y,'IEA production stats by year'!$E:$E,$D464,'IEA production stats by year'!$B:$B,$B464)</f>
        <v>0</v>
      </c>
      <c r="Q464" s="45">
        <f>SUMIFS('IEA production stats by year'!Z:Z,'IEA production stats by year'!$E:$E,$D464,'IEA production stats by year'!$B:$B,$B464)</f>
        <v>0</v>
      </c>
      <c r="R464" s="45">
        <f>SUMIFS('IEA production stats by year'!AA:AA,'IEA production stats by year'!$E:$E,$D464,'IEA production stats by year'!$B:$B,$B464)</f>
        <v>0</v>
      </c>
      <c r="S464" s="45">
        <f>SUMIFS('IEA production stats by year'!AB:AB,'IEA production stats by year'!$E:$E,$D464,'IEA production stats by year'!$B:$B,$B464)</f>
        <v>0</v>
      </c>
      <c r="T464" s="45">
        <f>SUMIFS('IEA production stats by year'!AC:AC,'IEA production stats by year'!$E:$E,$D464,'IEA production stats by year'!$B:$B,$B464)</f>
        <v>0</v>
      </c>
      <c r="U464" s="45">
        <f>SUMIFS('IEA production stats by year'!AD:AD,'IEA production stats by year'!$E:$E,$D464,'IEA production stats by year'!$B:$B,$B464)</f>
        <v>0</v>
      </c>
      <c r="V464" s="45">
        <f>SUMIFS('IEA production stats by year'!AE:AE,'IEA production stats by year'!$E:$E,$D464,'IEA production stats by year'!$B:$B,$B464)</f>
        <v>0</v>
      </c>
      <c r="W464" s="45">
        <f>SUMIFS('IEA production stats by year'!AF:AF,'IEA production stats by year'!$E:$E,$D464,'IEA production stats by year'!$B:$B,$B464)</f>
        <v>0</v>
      </c>
      <c r="X464" s="45">
        <f>SUMIFS('IEA production stats by year'!AG:AG,'IEA production stats by year'!$E:$E,$D464,'IEA production stats by year'!$B:$B,$B464)</f>
        <v>0</v>
      </c>
      <c r="Y464" s="45">
        <f>SUMIFS('IEA production stats by year'!AH:AH,'IEA production stats by year'!$E:$E,$D464,'IEA production stats by year'!$B:$B,$B464)</f>
        <v>0</v>
      </c>
      <c r="Z464" s="45">
        <f>SUMIFS('IEA production stats by year'!AI:AI,'IEA production stats by year'!$E:$E,$D464,'IEA production stats by year'!$B:$B,$B464)</f>
        <v>0</v>
      </c>
      <c r="AA464" s="45">
        <f>SUMIFS('IEA production stats by year'!AJ:AJ,'IEA production stats by year'!$E:$E,$D464,'IEA production stats by year'!$B:$B,$B464)</f>
        <v>0</v>
      </c>
      <c r="AB464" s="45">
        <f>SUMIFS('IEA production stats by year'!AK:AK,'IEA production stats by year'!$E:$E,$D464,'IEA production stats by year'!$B:$B,$B464)</f>
        <v>0</v>
      </c>
      <c r="AC464" s="45">
        <f>SUMIFS('IEA production stats by year'!AL:AL,'IEA production stats by year'!$E:$E,$D464,'IEA production stats by year'!$B:$B,$B464)</f>
        <v>0</v>
      </c>
      <c r="AD464" s="45"/>
      <c r="AE464" s="45"/>
      <c r="AF464" s="45"/>
      <c r="AG464" s="45"/>
      <c r="AH464" s="45"/>
      <c r="AI464" s="45"/>
      <c r="AJ464" s="45"/>
      <c r="AK464" s="45"/>
      <c r="AL464" s="45"/>
      <c r="AM464" s="45"/>
      <c r="AN464" s="45"/>
      <c r="AO464" s="45"/>
      <c r="AP464" s="45"/>
      <c r="AQ464" s="45"/>
      <c r="AR464" s="45"/>
      <c r="AS464" s="45"/>
      <c r="AT464" s="45"/>
      <c r="AU464" s="45"/>
      <c r="AV464" s="45"/>
      <c r="AW464" s="45"/>
      <c r="AX464" s="45"/>
      <c r="AY464" s="45"/>
      <c r="AZ464" s="45"/>
      <c r="BA464" s="45"/>
      <c r="BB464" s="45"/>
      <c r="BC464" s="45"/>
      <c r="BD464" s="45"/>
      <c r="BE464" s="45"/>
      <c r="BF464" s="45"/>
      <c r="BG464" s="45"/>
      <c r="BH464" s="45"/>
      <c r="BI464" s="45"/>
      <c r="BJ464" s="45"/>
      <c r="BK464" s="45"/>
      <c r="BL464" s="45"/>
      <c r="BM464" s="45"/>
      <c r="BN464" s="45"/>
      <c r="BO464" s="45"/>
      <c r="BP464" s="45"/>
      <c r="BQ464" s="45"/>
      <c r="BR464" s="45"/>
      <c r="BS464" s="45"/>
      <c r="BT464" s="45"/>
      <c r="BU464" s="45"/>
      <c r="BV464" s="45"/>
      <c r="BW464" s="45"/>
      <c r="BX464" s="45"/>
      <c r="BY464" s="45"/>
      <c r="BZ464" s="45"/>
      <c r="CA464" s="45"/>
      <c r="CB464" s="45"/>
      <c r="CC464" s="45"/>
      <c r="CD464" s="45"/>
      <c r="CE464" s="45"/>
      <c r="CF464" s="45"/>
      <c r="CG464" s="45"/>
      <c r="CH464" s="45"/>
      <c r="CI464" s="45"/>
      <c r="CJ464" s="45"/>
      <c r="CK464" s="45"/>
      <c r="CL464" s="45"/>
      <c r="CM464" s="45"/>
      <c r="CN464" s="45"/>
      <c r="CO464" s="45"/>
      <c r="CP464" s="45"/>
      <c r="CQ464" s="45"/>
    </row>
    <row r="465" spans="1:95" hidden="1" x14ac:dyDescent="0.25">
      <c r="A465" s="5" t="str">
        <f>B465&amp;D465</f>
        <v>MOZMRENEW</v>
      </c>
      <c r="B465" t="s">
        <v>274</v>
      </c>
      <c r="C465" t="str">
        <f>VLOOKUP($B465,'Lookup codes'!$A:$C,2,FALSE)</f>
        <v>Mozambique</v>
      </c>
      <c r="D465" t="s">
        <v>640</v>
      </c>
      <c r="E465" t="str">
        <f>VLOOKUP(D465,'Lookup codes'!R:S,2,FALSE)</f>
        <v>Total of Renewable Energy Sources</v>
      </c>
      <c r="F465" t="s">
        <v>794</v>
      </c>
      <c r="G465" t="s">
        <v>528</v>
      </c>
      <c r="H465" s="45">
        <f>SUMIFS('IEA production stats by year'!Q:Q,'IEA production stats by year'!$E:$E,$D465,'IEA production stats by year'!$B:$B,$B465)</f>
        <v>304475.19939999998</v>
      </c>
      <c r="I465" s="45">
        <f>SUMIFS('IEA production stats by year'!R:R,'IEA production stats by year'!$E:$E,$D465,'IEA production stats by year'!$B:$B,$B465)</f>
        <v>317038.59710000001</v>
      </c>
      <c r="J465" s="45">
        <f>SUMIFS('IEA production stats by year'!S:S,'IEA production stats by year'!$E:$E,$D465,'IEA production stats by year'!$B:$B,$B465)</f>
        <v>327864.39750000002</v>
      </c>
      <c r="K465" s="45">
        <f>SUMIFS('IEA production stats by year'!T:T,'IEA production stats by year'!$E:$E,$D465,'IEA production stats by year'!$B:$B,$B465)</f>
        <v>327577.99949999998</v>
      </c>
      <c r="L465" s="45">
        <f>SUMIFS('IEA production stats by year'!U:U,'IEA production stats by year'!$E:$E,$D465,'IEA production stats by year'!$B:$B,$B465)</f>
        <v>335944.80009999999</v>
      </c>
      <c r="M465" s="45">
        <f>SUMIFS('IEA production stats by year'!V:V,'IEA production stats by year'!$E:$E,$D465,'IEA production stats by year'!$B:$B,$B465)</f>
        <v>348419.4</v>
      </c>
      <c r="N465" s="45">
        <f>SUMIFS('IEA production stats by year'!W:W,'IEA production stats by year'!$E:$E,$D465,'IEA production stats by year'!$B:$B,$B465)</f>
        <v>359084.19699999999</v>
      </c>
      <c r="O465" s="45">
        <f>SUMIFS('IEA production stats by year'!X:X,'IEA production stats by year'!$E:$E,$D465,'IEA production stats by year'!$B:$B,$B465)</f>
        <v>285558.80160000001</v>
      </c>
      <c r="P465" s="45">
        <f>SUMIFS('IEA production stats by year'!Y:Y,'IEA production stats by year'!$E:$E,$D465,'IEA production stats by year'!$B:$B,$B465)</f>
        <v>290443.40299999999</v>
      </c>
      <c r="Q465" s="45">
        <f>SUMIFS('IEA production stats by year'!Z:Z,'IEA production stats by year'!$E:$E,$D465,'IEA production stats by year'!$B:$B,$B465)</f>
        <v>319568.00209999998</v>
      </c>
      <c r="R465" s="45">
        <f>SUMIFS('IEA production stats by year'!AA:AA,'IEA production stats by year'!$E:$E,$D465,'IEA production stats by year'!$B:$B,$B465)</f>
        <v>282608.20030000003</v>
      </c>
      <c r="S465" s="45">
        <f>SUMIFS('IEA production stats by year'!AB:AB,'IEA production stats by year'!$E:$E,$D465,'IEA production stats by year'!$B:$B,$B465)</f>
        <v>341316.59850000002</v>
      </c>
      <c r="T465" s="45">
        <f>SUMIFS('IEA production stats by year'!AC:AC,'IEA production stats by year'!$E:$E,$D465,'IEA production stats by year'!$B:$B,$B465)</f>
        <v>339959.9999</v>
      </c>
      <c r="U465" s="45">
        <f>SUMIFS('IEA production stats by year'!AD:AD,'IEA production stats by year'!$E:$E,$D465,'IEA production stats by year'!$B:$B,$B465)</f>
        <v>343016.79940000002</v>
      </c>
      <c r="V465" s="45">
        <f>SUMIFS('IEA production stats by year'!AE:AE,'IEA production stats by year'!$E:$E,$D465,'IEA production stats by year'!$B:$B,$B465)</f>
        <v>353153.00030000001</v>
      </c>
      <c r="W465" s="45">
        <f>SUMIFS('IEA production stats by year'!AF:AF,'IEA production stats by year'!$E:$E,$D465,'IEA production stats by year'!$B:$B,$B465)</f>
        <v>362293.40010000003</v>
      </c>
      <c r="X465" s="45">
        <f>SUMIFS('IEA production stats by year'!AG:AG,'IEA production stats by year'!$E:$E,$D465,'IEA production stats by year'!$B:$B,$B465)</f>
        <v>360942.20260000002</v>
      </c>
      <c r="Y465" s="45">
        <f>SUMIFS('IEA production stats by year'!AH:AH,'IEA production stats by year'!$E:$E,$D465,'IEA production stats by year'!$B:$B,$B465)</f>
        <v>359916.61660000001</v>
      </c>
      <c r="Z465" s="45">
        <f>SUMIFS('IEA production stats by year'!AI:AI,'IEA production stats by year'!$E:$E,$D465,'IEA production stats by year'!$B:$B,$B465)</f>
        <v>363774.12479999999</v>
      </c>
      <c r="AA465" s="45">
        <f>SUMIFS('IEA production stats by year'!AJ:AJ,'IEA production stats by year'!$E:$E,$D465,'IEA production stats by year'!$B:$B,$B465)</f>
        <v>371909.47070000001</v>
      </c>
      <c r="AB465" s="45">
        <f>SUMIFS('IEA production stats by year'!AK:AK,'IEA production stats by year'!$E:$E,$D465,'IEA production stats by year'!$B:$B,$B465)</f>
        <v>378870.25180000003</v>
      </c>
      <c r="AC465" s="45">
        <f>SUMIFS('IEA production stats by year'!AL:AL,'IEA production stats by year'!$E:$E,$D465,'IEA production stats by year'!$B:$B,$B465)</f>
        <v>0</v>
      </c>
      <c r="AD465" s="45"/>
      <c r="AE465" s="45"/>
      <c r="AF465" s="45"/>
      <c r="AG465" s="45"/>
      <c r="AH465" s="45"/>
      <c r="AI465" s="45"/>
      <c r="AJ465" s="45"/>
      <c r="AK465" s="45"/>
      <c r="AL465" s="45"/>
      <c r="AM465" s="45"/>
      <c r="AN465" s="45"/>
      <c r="AO465" s="45"/>
      <c r="AP465" s="45"/>
      <c r="AQ465" s="45"/>
      <c r="AR465" s="45"/>
      <c r="AS465" s="45"/>
      <c r="AT465" s="45"/>
      <c r="AU465" s="45"/>
      <c r="AV465" s="45"/>
      <c r="AW465" s="45"/>
      <c r="AX465" s="45"/>
      <c r="AY465" s="45"/>
      <c r="AZ465" s="45"/>
      <c r="BA465" s="45"/>
      <c r="BB465" s="45"/>
      <c r="BC465" s="45"/>
      <c r="BD465" s="45"/>
      <c r="BE465" s="45"/>
      <c r="BF465" s="45"/>
      <c r="BG465" s="45"/>
      <c r="BH465" s="45"/>
      <c r="BI465" s="45"/>
      <c r="BJ465" s="45"/>
      <c r="BK465" s="45"/>
      <c r="BL465" s="45"/>
      <c r="BM465" s="45"/>
      <c r="BN465" s="45"/>
      <c r="BO465" s="45"/>
      <c r="BP465" s="45"/>
      <c r="BQ465" s="45"/>
      <c r="BR465" s="45"/>
      <c r="BS465" s="45"/>
      <c r="BT465" s="45"/>
      <c r="BU465" s="45"/>
      <c r="BV465" s="45"/>
      <c r="BW465" s="45"/>
      <c r="BX465" s="45"/>
      <c r="BY465" s="45"/>
      <c r="BZ465" s="45"/>
      <c r="CA465" s="45"/>
      <c r="CB465" s="45"/>
      <c r="CC465" s="45"/>
      <c r="CD465" s="45"/>
      <c r="CE465" s="45"/>
      <c r="CF465" s="45"/>
      <c r="CG465" s="45"/>
      <c r="CH465" s="45"/>
      <c r="CI465" s="45"/>
      <c r="CJ465" s="45"/>
      <c r="CK465" s="45"/>
      <c r="CL465" s="45"/>
      <c r="CM465" s="45"/>
      <c r="CN465" s="45"/>
      <c r="CO465" s="45"/>
      <c r="CP465" s="45"/>
      <c r="CQ465" s="45"/>
    </row>
    <row r="466" spans="1:95" x14ac:dyDescent="0.25">
      <c r="A466" s="5" t="str">
        <f>B466&amp;D466</f>
        <v>MOZTOTAL</v>
      </c>
      <c r="B466" t="s">
        <v>274</v>
      </c>
      <c r="C466" t="str">
        <f>VLOOKUP($B466,'Lookup codes'!$A:$C,2,FALSE)</f>
        <v>Mozambique</v>
      </c>
      <c r="D466" t="s">
        <v>642</v>
      </c>
      <c r="E466" t="str">
        <f>VLOOKUP(D466,'Lookup codes'!R:S,2,FALSE)</f>
        <v>Total of All Energy Sources</v>
      </c>
      <c r="F466" t="s">
        <v>794</v>
      </c>
      <c r="G466" t="s">
        <v>528</v>
      </c>
      <c r="H466" s="45">
        <f>SUMIFS('IEA production stats by year'!Q:Q,'IEA production stats by year'!$E:$E,$D466,'IEA production stats by year'!$B:$B,$B466)</f>
        <v>304910.21629999997</v>
      </c>
      <c r="I466" s="45">
        <f>SUMIFS('IEA production stats by year'!R:R,'IEA production stats by year'!$E:$E,$D466,'IEA production stats by year'!$B:$B,$B466)</f>
        <v>317785.2585</v>
      </c>
      <c r="J466" s="45">
        <f>SUMIFS('IEA production stats by year'!S:S,'IEA production stats by year'!$E:$E,$D466,'IEA production stats by year'!$B:$B,$B466)</f>
        <v>329055.97759999998</v>
      </c>
      <c r="K466" s="45">
        <f>SUMIFS('IEA production stats by year'!T:T,'IEA production stats by year'!$E:$E,$D466,'IEA production stats by year'!$B:$B,$B466)</f>
        <v>328598.21380000003</v>
      </c>
      <c r="L466" s="45">
        <f>SUMIFS('IEA production stats by year'!U:U,'IEA production stats by year'!$E:$E,$D466,'IEA production stats by year'!$B:$B,$B466)</f>
        <v>383998.60869999998</v>
      </c>
      <c r="M466" s="45">
        <f>SUMIFS('IEA production stats by year'!V:V,'IEA production stats by year'!$E:$E,$D466,'IEA production stats by year'!$B:$B,$B466)</f>
        <v>427577.16769999999</v>
      </c>
      <c r="N466" s="45">
        <f>SUMIFS('IEA production stats by year'!W:W,'IEA production stats by year'!$E:$E,$D466,'IEA production stats by year'!$B:$B,$B466)</f>
        <v>454185.21960000001</v>
      </c>
      <c r="O466" s="45">
        <f>SUMIFS('IEA production stats by year'!X:X,'IEA production stats by year'!$E:$E,$D466,'IEA production stats by year'!$B:$B,$B466)</f>
        <v>381280.70980000001</v>
      </c>
      <c r="P466" s="45">
        <f>SUMIFS('IEA production stats by year'!Y:Y,'IEA production stats by year'!$E:$E,$D466,'IEA production stats by year'!$B:$B,$B466)</f>
        <v>397529.01909999998</v>
      </c>
      <c r="Q466" s="45">
        <f>SUMIFS('IEA production stats by year'!Z:Z,'IEA production stats by year'!$E:$E,$D466,'IEA production stats by year'!$B:$B,$B466)</f>
        <v>424252.55959999998</v>
      </c>
      <c r="R466" s="45">
        <f>SUMIFS('IEA production stats by year'!AA:AA,'IEA production stats by year'!$E:$E,$D466,'IEA production stats by year'!$B:$B,$B466)</f>
        <v>397127.53850000002</v>
      </c>
      <c r="S466" s="45">
        <f>SUMIFS('IEA production stats by year'!AB:AB,'IEA production stats by year'!$E:$E,$D466,'IEA production stats by year'!$B:$B,$B466)</f>
        <v>508741.1286</v>
      </c>
      <c r="T466" s="45">
        <f>SUMIFS('IEA production stats by year'!AC:AC,'IEA production stats by year'!$E:$E,$D466,'IEA production stats by year'!$B:$B,$B466)</f>
        <v>605552.92779999995</v>
      </c>
      <c r="U466" s="45">
        <f>SUMIFS('IEA production stats by year'!AD:AD,'IEA production stats by year'!$E:$E,$D466,'IEA production stats by year'!$B:$B,$B466)</f>
        <v>657590.51009999996</v>
      </c>
      <c r="V466" s="45">
        <f>SUMIFS('IEA production stats by year'!AE:AE,'IEA production stats by year'!$E:$E,$D466,'IEA production stats by year'!$B:$B,$B466)</f>
        <v>701502.9915</v>
      </c>
      <c r="W466" s="45">
        <f>SUMIFS('IEA production stats by year'!AF:AF,'IEA production stats by year'!$E:$E,$D466,'IEA production stats by year'!$B:$B,$B466)</f>
        <v>715383.18389999995</v>
      </c>
      <c r="X466" s="45">
        <f>SUMIFS('IEA production stats by year'!AG:AG,'IEA production stats by year'!$E:$E,$D466,'IEA production stats by year'!$B:$B,$B466)</f>
        <v>704803.3162</v>
      </c>
      <c r="Y466" s="45">
        <f>SUMIFS('IEA production stats by year'!AH:AH,'IEA production stats by year'!$E:$E,$D466,'IEA production stats by year'!$B:$B,$B466)</f>
        <v>849604.4473</v>
      </c>
      <c r="Z466" s="45">
        <f>SUMIFS('IEA production stats by year'!AI:AI,'IEA production stats by year'!$E:$E,$D466,'IEA production stats by year'!$B:$B,$B466)</f>
        <v>966986.32990000001</v>
      </c>
      <c r="AA466" s="45">
        <f>SUMIFS('IEA production stats by year'!AJ:AJ,'IEA production stats by year'!$E:$E,$D466,'IEA production stats by year'!$B:$B,$B466)</f>
        <v>834543.02469999995</v>
      </c>
      <c r="AB466" s="45">
        <f>SUMIFS('IEA production stats by year'!AK:AK,'IEA production stats by year'!$E:$E,$D466,'IEA production stats by year'!$B:$B,$B466)</f>
        <v>745812.8798</v>
      </c>
      <c r="AC466" s="45">
        <f>SUMIFS('IEA production stats by year'!AL:AL,'IEA production stats by year'!$E:$E,$D466,'IEA production stats by year'!$B:$B,$B466)</f>
        <v>0</v>
      </c>
      <c r="AD466" s="45"/>
      <c r="AE466" s="45"/>
      <c r="AF466" s="45"/>
      <c r="AG466" s="45"/>
      <c r="AH466" s="45"/>
      <c r="AI466" s="45"/>
      <c r="AJ466" s="45"/>
      <c r="AK466" s="45"/>
      <c r="AL466" s="45"/>
      <c r="AM466" s="45"/>
      <c r="AN466" s="45"/>
      <c r="AO466" s="45"/>
      <c r="AP466" s="45"/>
      <c r="AQ466" s="45"/>
      <c r="AR466" s="45"/>
      <c r="AS466" s="45"/>
      <c r="AT466" s="45"/>
      <c r="AU466" s="45"/>
      <c r="AV466" s="45"/>
      <c r="AW466" s="45"/>
      <c r="AX466" s="45"/>
      <c r="AY466" s="45"/>
      <c r="AZ466" s="45"/>
      <c r="BA466" s="45"/>
      <c r="BB466" s="45"/>
      <c r="BC466" s="45"/>
      <c r="BD466" s="45"/>
      <c r="BE466" s="45"/>
      <c r="BF466" s="45"/>
      <c r="BG466" s="45"/>
      <c r="BH466" s="45"/>
      <c r="BI466" s="45"/>
      <c r="BJ466" s="45"/>
      <c r="BK466" s="45"/>
      <c r="BL466" s="45"/>
      <c r="BM466" s="45"/>
      <c r="BN466" s="45"/>
      <c r="BO466" s="45"/>
      <c r="BP466" s="45"/>
      <c r="BQ466" s="45"/>
      <c r="BR466" s="45"/>
      <c r="BS466" s="45"/>
      <c r="BT466" s="45"/>
      <c r="BU466" s="45"/>
      <c r="BV466" s="45"/>
      <c r="BW466" s="45"/>
      <c r="BX466" s="45"/>
      <c r="BY466" s="45"/>
      <c r="BZ466" s="45"/>
      <c r="CA466" s="45"/>
      <c r="CB466" s="45"/>
      <c r="CC466" s="45"/>
      <c r="CD466" s="45"/>
      <c r="CE466" s="45"/>
      <c r="CF466" s="45"/>
      <c r="CG466" s="45"/>
      <c r="CH466" s="45"/>
      <c r="CI466" s="45"/>
      <c r="CJ466" s="45"/>
      <c r="CK466" s="45"/>
      <c r="CL466" s="45"/>
      <c r="CM466" s="45"/>
      <c r="CN466" s="45"/>
      <c r="CO466" s="45"/>
      <c r="CP466" s="45"/>
      <c r="CQ466" s="45"/>
    </row>
    <row r="467" spans="1:95" hidden="1" x14ac:dyDescent="0.25">
      <c r="A467" s="5" t="str">
        <f>B467&amp;D467</f>
        <v>MUSHYDRO</v>
      </c>
      <c r="B467" t="s">
        <v>277</v>
      </c>
      <c r="C467" t="str">
        <f>VLOOKUP($B467,'Lookup codes'!$A:$C,2,FALSE)</f>
        <v>Mauritius</v>
      </c>
      <c r="D467" t="s">
        <v>539</v>
      </c>
      <c r="E467" t="str">
        <f>VLOOKUP(D467,'Lookup codes'!R:S,2,FALSE)</f>
        <v>Hydro</v>
      </c>
      <c r="F467" t="s">
        <v>794</v>
      </c>
      <c r="G467" t="s">
        <v>528</v>
      </c>
      <c r="H467" s="45">
        <f>SUMIFS('IEA production stats by year'!Q:Q,'IEA production stats by year'!$E:$E,$D467,'IEA production stats by year'!$B:$B,$B467)</f>
        <v>345.5994</v>
      </c>
      <c r="I467" s="45">
        <f>SUMIFS('IEA production stats by year'!R:R,'IEA production stats by year'!$E:$E,$D467,'IEA production stats by year'!$B:$B,$B467)</f>
        <v>255.6</v>
      </c>
      <c r="J467" s="45">
        <f>SUMIFS('IEA production stats by year'!S:S,'IEA production stats by year'!$E:$E,$D467,'IEA production stats by year'!$B:$B,$B467)</f>
        <v>309.60129999999998</v>
      </c>
      <c r="K467" s="45">
        <f>SUMIFS('IEA production stats by year'!T:T,'IEA production stats by year'!$E:$E,$D467,'IEA production stats by year'!$B:$B,$B467)</f>
        <v>424.80110000000002</v>
      </c>
      <c r="L467" s="45">
        <f>SUMIFS('IEA production stats by year'!U:U,'IEA production stats by year'!$E:$E,$D467,'IEA production stats by year'!$B:$B,$B467)</f>
        <v>439.1995</v>
      </c>
      <c r="M467" s="45">
        <f>SUMIFS('IEA production stats by year'!V:V,'IEA production stats by year'!$E:$E,$D467,'IEA production stats by year'!$B:$B,$B467)</f>
        <v>413.99919999999997</v>
      </c>
      <c r="N467" s="45">
        <f>SUMIFS('IEA production stats by year'!W:W,'IEA production stats by year'!$E:$E,$D467,'IEA production stats by year'!$B:$B,$B467)</f>
        <v>277.19970000000001</v>
      </c>
      <c r="O467" s="45">
        <f>SUMIFS('IEA production stats by year'!X:X,'IEA production stats by year'!$E:$E,$D467,'IEA production stats by year'!$B:$B,$B467)</f>
        <v>302.39999999999998</v>
      </c>
      <c r="P467" s="45">
        <f>SUMIFS('IEA production stats by year'!Y:Y,'IEA production stats by year'!$E:$E,$D467,'IEA production stats by year'!$B:$B,$B467)</f>
        <v>388.79880000000003</v>
      </c>
      <c r="Q467" s="45">
        <f>SUMIFS('IEA production stats by year'!Z:Z,'IEA production stats by year'!$E:$E,$D467,'IEA production stats by year'!$B:$B,$B467)</f>
        <v>439.1995</v>
      </c>
      <c r="R467" s="45">
        <f>SUMIFS('IEA production stats by year'!AA:AA,'IEA production stats by year'!$E:$E,$D467,'IEA production stats by year'!$B:$B,$B467)</f>
        <v>363.5985</v>
      </c>
      <c r="S467" s="45">
        <f>SUMIFS('IEA production stats by year'!AB:AB,'IEA production stats by year'!$E:$E,$D467,'IEA production stats by year'!$B:$B,$B467)</f>
        <v>201.5986</v>
      </c>
      <c r="T467" s="45">
        <f>SUMIFS('IEA production stats by year'!AC:AC,'IEA production stats by year'!$E:$E,$D467,'IEA production stats by year'!$B:$B,$B467)</f>
        <v>266.40190000000001</v>
      </c>
      <c r="U467" s="45">
        <f>SUMIFS('IEA production stats by year'!AD:AD,'IEA production stats by year'!$E:$E,$D467,'IEA production stats by year'!$B:$B,$B467)</f>
        <v>341.99880000000002</v>
      </c>
      <c r="V467" s="45">
        <f>SUMIFS('IEA production stats by year'!AE:AE,'IEA production stats by year'!$E:$E,$D467,'IEA production stats by year'!$B:$B,$B467)</f>
        <v>327.60039999999998</v>
      </c>
      <c r="W467" s="45">
        <f>SUMIFS('IEA production stats by year'!AF:AF,'IEA production stats by year'!$E:$E,$D467,'IEA production stats by year'!$B:$B,$B467)</f>
        <v>439.1995</v>
      </c>
      <c r="X467" s="45">
        <f>SUMIFS('IEA production stats by year'!AG:AG,'IEA production stats by year'!$E:$E,$D467,'IEA production stats by year'!$B:$B,$B467)</f>
        <v>360.00200000000001</v>
      </c>
      <c r="Y467" s="45">
        <f>SUMIFS('IEA production stats by year'!AH:AH,'IEA production stats by year'!$E:$E,$D467,'IEA production stats by year'!$B:$B,$B467)</f>
        <v>323.27960000000002</v>
      </c>
      <c r="Z467" s="45">
        <f>SUMIFS('IEA production stats by year'!AI:AI,'IEA production stats by year'!$E:$E,$D467,'IEA production stats by year'!$B:$B,$B467)</f>
        <v>448.2011</v>
      </c>
      <c r="AA467" s="45">
        <f>SUMIFS('IEA production stats by year'!AJ:AJ,'IEA production stats by year'!$E:$E,$D467,'IEA production stats by year'!$B:$B,$B467)</f>
        <v>354.96109999999999</v>
      </c>
      <c r="AB467" s="45">
        <f>SUMIFS('IEA production stats by year'!AK:AK,'IEA production stats by year'!$E:$E,$D467,'IEA production stats by year'!$B:$B,$B467)</f>
        <v>417.59980000000002</v>
      </c>
      <c r="AC467" s="45">
        <f>SUMIFS('IEA production stats by year'!AL:AL,'IEA production stats by year'!$E:$E,$D467,'IEA production stats by year'!$B:$B,$B467)</f>
        <v>0</v>
      </c>
      <c r="AD467" s="45"/>
      <c r="AE467" s="45"/>
      <c r="AF467" s="45"/>
      <c r="AG467" s="45"/>
      <c r="AH467" s="45"/>
      <c r="AI467" s="45"/>
      <c r="AJ467" s="45"/>
      <c r="AK467" s="45"/>
      <c r="AL467" s="45"/>
      <c r="AM467" s="45"/>
      <c r="AN467" s="45"/>
      <c r="AO467" s="45"/>
      <c r="AP467" s="45"/>
      <c r="AQ467" s="45"/>
      <c r="AR467" s="45"/>
      <c r="AS467" s="45"/>
      <c r="AT467" s="45"/>
      <c r="AU467" s="45"/>
      <c r="AV467" s="45"/>
      <c r="AW467" s="45"/>
      <c r="AX467" s="45"/>
      <c r="AY467" s="45"/>
      <c r="AZ467" s="45"/>
      <c r="BA467" s="45"/>
      <c r="BB467" s="45"/>
      <c r="BC467" s="45"/>
      <c r="BD467" s="45"/>
      <c r="BE467" s="45"/>
      <c r="BF467" s="45"/>
      <c r="BG467" s="45"/>
      <c r="BH467" s="45"/>
      <c r="BI467" s="45"/>
      <c r="BJ467" s="45"/>
      <c r="BK467" s="45"/>
      <c r="BL467" s="45"/>
      <c r="BM467" s="45"/>
      <c r="BN467" s="45"/>
      <c r="BO467" s="45"/>
      <c r="BP467" s="45"/>
      <c r="BQ467" s="45"/>
      <c r="BR467" s="45"/>
      <c r="BS467" s="45"/>
      <c r="BT467" s="45"/>
      <c r="BU467" s="45"/>
      <c r="BV467" s="45"/>
      <c r="BW467" s="45"/>
      <c r="BX467" s="45"/>
      <c r="BY467" s="45"/>
      <c r="BZ467" s="45"/>
      <c r="CA467" s="45"/>
      <c r="CB467" s="45"/>
      <c r="CC467" s="45"/>
      <c r="CD467" s="45"/>
      <c r="CE467" s="45"/>
      <c r="CF467" s="45"/>
      <c r="CG467" s="45"/>
      <c r="CH467" s="45"/>
      <c r="CI467" s="45"/>
      <c r="CJ467" s="45"/>
      <c r="CK467" s="45"/>
      <c r="CL467" s="45"/>
      <c r="CM467" s="45"/>
      <c r="CN467" s="45"/>
      <c r="CO467" s="45"/>
      <c r="CP467" s="45"/>
      <c r="CQ467" s="45"/>
    </row>
    <row r="468" spans="1:95" hidden="1" x14ac:dyDescent="0.25">
      <c r="A468" s="5" t="str">
        <f>B468&amp;D468</f>
        <v>MUSGEOTHERM</v>
      </c>
      <c r="B468" t="s">
        <v>277</v>
      </c>
      <c r="C468" t="str">
        <f>VLOOKUP($B468,'Lookup codes'!$A:$C,2,FALSE)</f>
        <v>Mauritius</v>
      </c>
      <c r="D468" t="s">
        <v>610</v>
      </c>
      <c r="E468" t="str">
        <f>VLOOKUP(D468,'Lookup codes'!R:S,2,FALSE)</f>
        <v>Geothermal</v>
      </c>
      <c r="F468" t="s">
        <v>794</v>
      </c>
      <c r="G468" t="s">
        <v>528</v>
      </c>
      <c r="H468" s="45">
        <f>SUMIFS('IEA production stats by year'!Q:Q,'IEA production stats by year'!$E:$E,$D468,'IEA production stats by year'!$B:$B,$B468)</f>
        <v>0</v>
      </c>
      <c r="I468" s="45">
        <f>SUMIFS('IEA production stats by year'!R:R,'IEA production stats by year'!$E:$E,$D468,'IEA production stats by year'!$B:$B,$B468)</f>
        <v>0</v>
      </c>
      <c r="J468" s="45">
        <f>SUMIFS('IEA production stats by year'!S:S,'IEA production stats by year'!$E:$E,$D468,'IEA production stats by year'!$B:$B,$B468)</f>
        <v>0</v>
      </c>
      <c r="K468" s="45">
        <f>SUMIFS('IEA production stats by year'!T:T,'IEA production stats by year'!$E:$E,$D468,'IEA production stats by year'!$B:$B,$B468)</f>
        <v>0</v>
      </c>
      <c r="L468" s="45">
        <f>SUMIFS('IEA production stats by year'!U:U,'IEA production stats by year'!$E:$E,$D468,'IEA production stats by year'!$B:$B,$B468)</f>
        <v>0</v>
      </c>
      <c r="M468" s="45">
        <f>SUMIFS('IEA production stats by year'!V:V,'IEA production stats by year'!$E:$E,$D468,'IEA production stats by year'!$B:$B,$B468)</f>
        <v>0</v>
      </c>
      <c r="N468" s="45">
        <f>SUMIFS('IEA production stats by year'!W:W,'IEA production stats by year'!$E:$E,$D468,'IEA production stats by year'!$B:$B,$B468)</f>
        <v>0</v>
      </c>
      <c r="O468" s="45">
        <f>SUMIFS('IEA production stats by year'!X:X,'IEA production stats by year'!$E:$E,$D468,'IEA production stats by year'!$B:$B,$B468)</f>
        <v>0</v>
      </c>
      <c r="P468" s="45">
        <f>SUMIFS('IEA production stats by year'!Y:Y,'IEA production stats by year'!$E:$E,$D468,'IEA production stats by year'!$B:$B,$B468)</f>
        <v>0</v>
      </c>
      <c r="Q468" s="45">
        <f>SUMIFS('IEA production stats by year'!Z:Z,'IEA production stats by year'!$E:$E,$D468,'IEA production stats by year'!$B:$B,$B468)</f>
        <v>0</v>
      </c>
      <c r="R468" s="45">
        <f>SUMIFS('IEA production stats by year'!AA:AA,'IEA production stats by year'!$E:$E,$D468,'IEA production stats by year'!$B:$B,$B468)</f>
        <v>0</v>
      </c>
      <c r="S468" s="45">
        <f>SUMIFS('IEA production stats by year'!AB:AB,'IEA production stats by year'!$E:$E,$D468,'IEA production stats by year'!$B:$B,$B468)</f>
        <v>0</v>
      </c>
      <c r="T468" s="45">
        <f>SUMIFS('IEA production stats by year'!AC:AC,'IEA production stats by year'!$E:$E,$D468,'IEA production stats by year'!$B:$B,$B468)</f>
        <v>0</v>
      </c>
      <c r="U468" s="45">
        <f>SUMIFS('IEA production stats by year'!AD:AD,'IEA production stats by year'!$E:$E,$D468,'IEA production stats by year'!$B:$B,$B468)</f>
        <v>0</v>
      </c>
      <c r="V468" s="45">
        <f>SUMIFS('IEA production stats by year'!AE:AE,'IEA production stats by year'!$E:$E,$D468,'IEA production stats by year'!$B:$B,$B468)</f>
        <v>0</v>
      </c>
      <c r="W468" s="45">
        <f>SUMIFS('IEA production stats by year'!AF:AF,'IEA production stats by year'!$E:$E,$D468,'IEA production stats by year'!$B:$B,$B468)</f>
        <v>0</v>
      </c>
      <c r="X468" s="45">
        <f>SUMIFS('IEA production stats by year'!AG:AG,'IEA production stats by year'!$E:$E,$D468,'IEA production stats by year'!$B:$B,$B468)</f>
        <v>0</v>
      </c>
      <c r="Y468" s="45">
        <f>SUMIFS('IEA production stats by year'!AH:AH,'IEA production stats by year'!$E:$E,$D468,'IEA production stats by year'!$B:$B,$B468)</f>
        <v>0</v>
      </c>
      <c r="Z468" s="45">
        <f>SUMIFS('IEA production stats by year'!AI:AI,'IEA production stats by year'!$E:$E,$D468,'IEA production stats by year'!$B:$B,$B468)</f>
        <v>0</v>
      </c>
      <c r="AA468" s="45">
        <f>SUMIFS('IEA production stats by year'!AJ:AJ,'IEA production stats by year'!$E:$E,$D468,'IEA production stats by year'!$B:$B,$B468)</f>
        <v>0</v>
      </c>
      <c r="AB468" s="45">
        <f>SUMIFS('IEA production stats by year'!AK:AK,'IEA production stats by year'!$E:$E,$D468,'IEA production stats by year'!$B:$B,$B468)</f>
        <v>0</v>
      </c>
      <c r="AC468" s="45">
        <f>SUMIFS('IEA production stats by year'!AL:AL,'IEA production stats by year'!$E:$E,$D468,'IEA production stats by year'!$B:$B,$B468)</f>
        <v>0</v>
      </c>
      <c r="AD468" s="45"/>
      <c r="AE468" s="45"/>
      <c r="AF468" s="45"/>
      <c r="AG468" s="45"/>
      <c r="AH468" s="45"/>
      <c r="AI468" s="45"/>
      <c r="AJ468" s="45"/>
      <c r="AK468" s="45"/>
      <c r="AL468" s="45"/>
      <c r="AM468" s="45"/>
      <c r="AN468" s="45"/>
      <c r="AO468" s="45"/>
      <c r="AP468" s="45"/>
      <c r="AQ468" s="45"/>
      <c r="AR468" s="45"/>
      <c r="AS468" s="45"/>
      <c r="AT468" s="45"/>
      <c r="AU468" s="45"/>
      <c r="AV468" s="45"/>
      <c r="AW468" s="45"/>
      <c r="AX468" s="45"/>
      <c r="AY468" s="45"/>
      <c r="AZ468" s="45"/>
      <c r="BA468" s="45"/>
      <c r="BB468" s="45"/>
      <c r="BC468" s="45"/>
      <c r="BD468" s="45"/>
      <c r="BE468" s="45"/>
      <c r="BF468" s="45"/>
      <c r="BG468" s="45"/>
      <c r="BH468" s="45"/>
      <c r="BI468" s="45"/>
      <c r="BJ468" s="45"/>
      <c r="BK468" s="45"/>
      <c r="BL468" s="45"/>
      <c r="BM468" s="45"/>
      <c r="BN468" s="45"/>
      <c r="BO468" s="45"/>
      <c r="BP468" s="45"/>
      <c r="BQ468" s="45"/>
      <c r="BR468" s="45"/>
      <c r="BS468" s="45"/>
      <c r="BT468" s="45"/>
      <c r="BU468" s="45"/>
      <c r="BV468" s="45"/>
      <c r="BW468" s="45"/>
      <c r="BX468" s="45"/>
      <c r="BY468" s="45"/>
      <c r="BZ468" s="45"/>
      <c r="CA468" s="45"/>
      <c r="CB468" s="45"/>
      <c r="CC468" s="45"/>
      <c r="CD468" s="45"/>
      <c r="CE468" s="45"/>
      <c r="CF468" s="45"/>
      <c r="CG468" s="45"/>
      <c r="CH468" s="45"/>
      <c r="CI468" s="45"/>
      <c r="CJ468" s="45"/>
      <c r="CK468" s="45"/>
      <c r="CL468" s="45"/>
      <c r="CM468" s="45"/>
      <c r="CN468" s="45"/>
      <c r="CO468" s="45"/>
      <c r="CP468" s="45"/>
      <c r="CQ468" s="45"/>
    </row>
    <row r="469" spans="1:95" hidden="1" x14ac:dyDescent="0.25">
      <c r="A469" s="5" t="str">
        <f>B469&amp;D469</f>
        <v>MUSSOLARPV</v>
      </c>
      <c r="B469" t="s">
        <v>277</v>
      </c>
      <c r="C469" t="str">
        <f>VLOOKUP($B469,'Lookup codes'!$A:$C,2,FALSE)</f>
        <v>Mauritius</v>
      </c>
      <c r="D469" t="s">
        <v>612</v>
      </c>
      <c r="E469" t="str">
        <f>VLOOKUP(D469,'Lookup codes'!R:S,2,FALSE)</f>
        <v>Solar Photovoltaics</v>
      </c>
      <c r="F469" t="s">
        <v>794</v>
      </c>
      <c r="G469" t="s">
        <v>528</v>
      </c>
      <c r="H469" s="45">
        <f>SUMIFS('IEA production stats by year'!Q:Q,'IEA production stats by year'!$E:$E,$D469,'IEA production stats by year'!$B:$B,$B469)</f>
        <v>0</v>
      </c>
      <c r="I469" s="45">
        <f>SUMIFS('IEA production stats by year'!R:R,'IEA production stats by year'!$E:$E,$D469,'IEA production stats by year'!$B:$B,$B469)</f>
        <v>0</v>
      </c>
      <c r="J469" s="45">
        <f>SUMIFS('IEA production stats by year'!S:S,'IEA production stats by year'!$E:$E,$D469,'IEA production stats by year'!$B:$B,$B469)</f>
        <v>0</v>
      </c>
      <c r="K469" s="45">
        <f>SUMIFS('IEA production stats by year'!T:T,'IEA production stats by year'!$E:$E,$D469,'IEA production stats by year'!$B:$B,$B469)</f>
        <v>0</v>
      </c>
      <c r="L469" s="45">
        <f>SUMIFS('IEA production stats by year'!U:U,'IEA production stats by year'!$E:$E,$D469,'IEA production stats by year'!$B:$B,$B469)</f>
        <v>0</v>
      </c>
      <c r="M469" s="45">
        <f>SUMIFS('IEA production stats by year'!V:V,'IEA production stats by year'!$E:$E,$D469,'IEA production stats by year'!$B:$B,$B469)</f>
        <v>0</v>
      </c>
      <c r="N469" s="45">
        <f>SUMIFS('IEA production stats by year'!W:W,'IEA production stats by year'!$E:$E,$D469,'IEA production stats by year'!$B:$B,$B469)</f>
        <v>0</v>
      </c>
      <c r="O469" s="45">
        <f>SUMIFS('IEA production stats by year'!X:X,'IEA production stats by year'!$E:$E,$D469,'IEA production stats by year'!$B:$B,$B469)</f>
        <v>0</v>
      </c>
      <c r="P469" s="45">
        <f>SUMIFS('IEA production stats by year'!Y:Y,'IEA production stats by year'!$E:$E,$D469,'IEA production stats by year'!$B:$B,$B469)</f>
        <v>0</v>
      </c>
      <c r="Q469" s="45">
        <f>SUMIFS('IEA production stats by year'!Z:Z,'IEA production stats by year'!$E:$E,$D469,'IEA production stats by year'!$B:$B,$B469)</f>
        <v>0</v>
      </c>
      <c r="R469" s="45">
        <f>SUMIFS('IEA production stats by year'!AA:AA,'IEA production stats by year'!$E:$E,$D469,'IEA production stats by year'!$B:$B,$B469)</f>
        <v>0</v>
      </c>
      <c r="S469" s="45">
        <f>SUMIFS('IEA production stats by year'!AB:AB,'IEA production stats by year'!$E:$E,$D469,'IEA production stats by year'!$B:$B,$B469)</f>
        <v>0</v>
      </c>
      <c r="T469" s="45">
        <f>SUMIFS('IEA production stats by year'!AC:AC,'IEA production stats by year'!$E:$E,$D469,'IEA production stats by year'!$B:$B,$B469)</f>
        <v>3.6006</v>
      </c>
      <c r="U469" s="45">
        <f>SUMIFS('IEA production stats by year'!AD:AD,'IEA production stats by year'!$E:$E,$D469,'IEA production stats by year'!$B:$B,$B469)</f>
        <v>10.8019</v>
      </c>
      <c r="V469" s="45">
        <f>SUMIFS('IEA production stats by year'!AE:AE,'IEA production stats by year'!$E:$E,$D469,'IEA production stats by year'!$B:$B,$B469)</f>
        <v>89.999499999999998</v>
      </c>
      <c r="W469" s="45">
        <f>SUMIFS('IEA production stats by year'!AF:AF,'IEA production stats by year'!$E:$E,$D469,'IEA production stats by year'!$B:$B,$B469)</f>
        <v>93.600099999999998</v>
      </c>
      <c r="X469" s="45">
        <f>SUMIFS('IEA production stats by year'!AG:AG,'IEA production stats by year'!$E:$E,$D469,'IEA production stats by year'!$B:$B,$B469)</f>
        <v>107.99850000000001</v>
      </c>
      <c r="Y469" s="45">
        <f>SUMIFS('IEA production stats by year'!AH:AH,'IEA production stats by year'!$E:$E,$D469,'IEA production stats by year'!$B:$B,$B469)</f>
        <v>141.12029999999999</v>
      </c>
      <c r="Z469" s="45">
        <f>SUMIFS('IEA production stats by year'!AI:AI,'IEA production stats by year'!$E:$E,$D469,'IEA production stats by year'!$B:$B,$B469)</f>
        <v>177.83850000000001</v>
      </c>
      <c r="AA469" s="45">
        <f>SUMIFS('IEA production stats by year'!AJ:AJ,'IEA production stats by year'!$E:$E,$D469,'IEA production stats by year'!$B:$B,$B469)</f>
        <v>462.59949999999998</v>
      </c>
      <c r="AB469" s="45">
        <f>SUMIFS('IEA production stats by year'!AK:AK,'IEA production stats by year'!$E:$E,$D469,'IEA production stats by year'!$B:$B,$B469)</f>
        <v>524.5181</v>
      </c>
      <c r="AC469" s="45">
        <f>SUMIFS('IEA production stats by year'!AL:AL,'IEA production stats by year'!$E:$E,$D469,'IEA production stats by year'!$B:$B,$B469)</f>
        <v>0</v>
      </c>
      <c r="AD469" s="45"/>
      <c r="AE469" s="45"/>
      <c r="AF469" s="45"/>
      <c r="AG469" s="45"/>
      <c r="AH469" s="45"/>
      <c r="AI469" s="45"/>
      <c r="AJ469" s="45"/>
      <c r="AK469" s="45"/>
      <c r="AL469" s="45"/>
      <c r="AM469" s="45"/>
      <c r="AN469" s="45"/>
      <c r="AO469" s="45"/>
      <c r="AP469" s="45"/>
      <c r="AQ469" s="45"/>
      <c r="AR469" s="45"/>
      <c r="AS469" s="45"/>
      <c r="AT469" s="45"/>
      <c r="AU469" s="45"/>
      <c r="AV469" s="45"/>
      <c r="AW469" s="45"/>
      <c r="AX469" s="45"/>
      <c r="AY469" s="45"/>
      <c r="AZ469" s="45"/>
      <c r="BA469" s="45"/>
      <c r="BB469" s="45"/>
      <c r="BC469" s="45"/>
      <c r="BD469" s="45"/>
      <c r="BE469" s="45"/>
      <c r="BF469" s="45"/>
      <c r="BG469" s="45"/>
      <c r="BH469" s="45"/>
      <c r="BI469" s="45"/>
      <c r="BJ469" s="45"/>
      <c r="BK469" s="45"/>
      <c r="BL469" s="45"/>
      <c r="BM469" s="45"/>
      <c r="BN469" s="45"/>
      <c r="BO469" s="45"/>
      <c r="BP469" s="45"/>
      <c r="BQ469" s="45"/>
      <c r="BR469" s="45"/>
      <c r="BS469" s="45"/>
      <c r="BT469" s="45"/>
      <c r="BU469" s="45"/>
      <c r="BV469" s="45"/>
      <c r="BW469" s="45"/>
      <c r="BX469" s="45"/>
      <c r="BY469" s="45"/>
      <c r="BZ469" s="45"/>
      <c r="CA469" s="45"/>
      <c r="CB469" s="45"/>
      <c r="CC469" s="45"/>
      <c r="CD469" s="45"/>
      <c r="CE469" s="45"/>
      <c r="CF469" s="45"/>
      <c r="CG469" s="45"/>
      <c r="CH469" s="45"/>
      <c r="CI469" s="45"/>
      <c r="CJ469" s="45"/>
      <c r="CK469" s="45"/>
      <c r="CL469" s="45"/>
      <c r="CM469" s="45"/>
      <c r="CN469" s="45"/>
      <c r="CO469" s="45"/>
      <c r="CP469" s="45"/>
      <c r="CQ469" s="45"/>
    </row>
    <row r="470" spans="1:95" hidden="1" x14ac:dyDescent="0.25">
      <c r="A470" s="5" t="str">
        <f>B470&amp;D470</f>
        <v>MUSSOLARTH</v>
      </c>
      <c r="B470" t="s">
        <v>277</v>
      </c>
      <c r="C470" t="str">
        <f>VLOOKUP($B470,'Lookup codes'!$A:$C,2,FALSE)</f>
        <v>Mauritius</v>
      </c>
      <c r="D470" t="s">
        <v>614</v>
      </c>
      <c r="E470" t="str">
        <f>VLOOKUP(D470,'Lookup codes'!R:S,2,FALSE)</f>
        <v>Solar Thermal</v>
      </c>
      <c r="F470" t="s">
        <v>794</v>
      </c>
      <c r="G470" t="s">
        <v>528</v>
      </c>
      <c r="H470" s="45">
        <f>SUMIFS('IEA production stats by year'!Q:Q,'IEA production stats by year'!$E:$E,$D470,'IEA production stats by year'!$B:$B,$B470)</f>
        <v>0</v>
      </c>
      <c r="I470" s="45">
        <f>SUMIFS('IEA production stats by year'!R:R,'IEA production stats by year'!$E:$E,$D470,'IEA production stats by year'!$B:$B,$B470)</f>
        <v>0</v>
      </c>
      <c r="J470" s="45">
        <f>SUMIFS('IEA production stats by year'!S:S,'IEA production stats by year'!$E:$E,$D470,'IEA production stats by year'!$B:$B,$B470)</f>
        <v>0</v>
      </c>
      <c r="K470" s="45">
        <f>SUMIFS('IEA production stats by year'!T:T,'IEA production stats by year'!$E:$E,$D470,'IEA production stats by year'!$B:$B,$B470)</f>
        <v>0</v>
      </c>
      <c r="L470" s="45">
        <f>SUMIFS('IEA production stats by year'!U:U,'IEA production stats by year'!$E:$E,$D470,'IEA production stats by year'!$B:$B,$B470)</f>
        <v>0</v>
      </c>
      <c r="M470" s="45">
        <f>SUMIFS('IEA production stats by year'!V:V,'IEA production stats by year'!$E:$E,$D470,'IEA production stats by year'!$B:$B,$B470)</f>
        <v>0</v>
      </c>
      <c r="N470" s="45">
        <f>SUMIFS('IEA production stats by year'!W:W,'IEA production stats by year'!$E:$E,$D470,'IEA production stats by year'!$B:$B,$B470)</f>
        <v>0</v>
      </c>
      <c r="O470" s="45">
        <f>SUMIFS('IEA production stats by year'!X:X,'IEA production stats by year'!$E:$E,$D470,'IEA production stats by year'!$B:$B,$B470)</f>
        <v>0</v>
      </c>
      <c r="P470" s="45">
        <f>SUMIFS('IEA production stats by year'!Y:Y,'IEA production stats by year'!$E:$E,$D470,'IEA production stats by year'!$B:$B,$B470)</f>
        <v>0</v>
      </c>
      <c r="Q470" s="45">
        <f>SUMIFS('IEA production stats by year'!Z:Z,'IEA production stats by year'!$E:$E,$D470,'IEA production stats by year'!$B:$B,$B470)</f>
        <v>0</v>
      </c>
      <c r="R470" s="45">
        <f>SUMIFS('IEA production stats by year'!AA:AA,'IEA production stats by year'!$E:$E,$D470,'IEA production stats by year'!$B:$B,$B470)</f>
        <v>0</v>
      </c>
      <c r="S470" s="45">
        <f>SUMIFS('IEA production stats by year'!AB:AB,'IEA production stats by year'!$E:$E,$D470,'IEA production stats by year'!$B:$B,$B470)</f>
        <v>0</v>
      </c>
      <c r="T470" s="45">
        <f>SUMIFS('IEA production stats by year'!AC:AC,'IEA production stats by year'!$E:$E,$D470,'IEA production stats by year'!$B:$B,$B470)</f>
        <v>0</v>
      </c>
      <c r="U470" s="45">
        <f>SUMIFS('IEA production stats by year'!AD:AD,'IEA production stats by year'!$E:$E,$D470,'IEA production stats by year'!$B:$B,$B470)</f>
        <v>0</v>
      </c>
      <c r="V470" s="45">
        <f>SUMIFS('IEA production stats by year'!AE:AE,'IEA production stats by year'!$E:$E,$D470,'IEA production stats by year'!$B:$B,$B470)</f>
        <v>0</v>
      </c>
      <c r="W470" s="45">
        <f>SUMIFS('IEA production stats by year'!AF:AF,'IEA production stats by year'!$E:$E,$D470,'IEA production stats by year'!$B:$B,$B470)</f>
        <v>0</v>
      </c>
      <c r="X470" s="45">
        <f>SUMIFS('IEA production stats by year'!AG:AG,'IEA production stats by year'!$E:$E,$D470,'IEA production stats by year'!$B:$B,$B470)</f>
        <v>0</v>
      </c>
      <c r="Y470" s="45">
        <f>SUMIFS('IEA production stats by year'!AH:AH,'IEA production stats by year'!$E:$E,$D470,'IEA production stats by year'!$B:$B,$B470)</f>
        <v>0</v>
      </c>
      <c r="Z470" s="45">
        <f>SUMIFS('IEA production stats by year'!AI:AI,'IEA production stats by year'!$E:$E,$D470,'IEA production stats by year'!$B:$B,$B470)</f>
        <v>0</v>
      </c>
      <c r="AA470" s="45">
        <f>SUMIFS('IEA production stats by year'!AJ:AJ,'IEA production stats by year'!$E:$E,$D470,'IEA production stats by year'!$B:$B,$B470)</f>
        <v>0</v>
      </c>
      <c r="AB470" s="45">
        <f>SUMIFS('IEA production stats by year'!AK:AK,'IEA production stats by year'!$E:$E,$D470,'IEA production stats by year'!$B:$B,$B470)</f>
        <v>0</v>
      </c>
      <c r="AC470" s="45">
        <f>SUMIFS('IEA production stats by year'!AL:AL,'IEA production stats by year'!$E:$E,$D470,'IEA production stats by year'!$B:$B,$B470)</f>
        <v>0</v>
      </c>
      <c r="AD470" s="45"/>
      <c r="AE470" s="45"/>
      <c r="AF470" s="45"/>
      <c r="AG470" s="45"/>
      <c r="AH470" s="45"/>
      <c r="AI470" s="45"/>
      <c r="AJ470" s="45"/>
      <c r="AK470" s="45"/>
      <c r="AL470" s="45"/>
      <c r="AM470" s="45"/>
      <c r="AN470" s="45"/>
      <c r="AO470" s="45"/>
      <c r="AP470" s="45"/>
      <c r="AQ470" s="45"/>
      <c r="AR470" s="45"/>
      <c r="AS470" s="45"/>
      <c r="AT470" s="45"/>
      <c r="AU470" s="45"/>
      <c r="AV470" s="45"/>
      <c r="AW470" s="45"/>
      <c r="AX470" s="45"/>
      <c r="AY470" s="45"/>
      <c r="AZ470" s="45"/>
      <c r="BA470" s="45"/>
      <c r="BB470" s="45"/>
      <c r="BC470" s="45"/>
      <c r="BD470" s="45"/>
      <c r="BE470" s="45"/>
      <c r="BF470" s="45"/>
      <c r="BG470" s="45"/>
      <c r="BH470" s="45"/>
      <c r="BI470" s="45"/>
      <c r="BJ470" s="45"/>
      <c r="BK470" s="45"/>
      <c r="BL470" s="45"/>
      <c r="BM470" s="45"/>
      <c r="BN470" s="45"/>
      <c r="BO470" s="45"/>
      <c r="BP470" s="45"/>
      <c r="BQ470" s="45"/>
      <c r="BR470" s="45"/>
      <c r="BS470" s="45"/>
      <c r="BT470" s="45"/>
      <c r="BU470" s="45"/>
      <c r="BV470" s="45"/>
      <c r="BW470" s="45"/>
      <c r="BX470" s="45"/>
      <c r="BY470" s="45"/>
      <c r="BZ470" s="45"/>
      <c r="CA470" s="45"/>
      <c r="CB470" s="45"/>
      <c r="CC470" s="45"/>
      <c r="CD470" s="45"/>
      <c r="CE470" s="45"/>
      <c r="CF470" s="45"/>
      <c r="CG470" s="45"/>
      <c r="CH470" s="45"/>
      <c r="CI470" s="45"/>
      <c r="CJ470" s="45"/>
      <c r="CK470" s="45"/>
      <c r="CL470" s="45"/>
      <c r="CM470" s="45"/>
      <c r="CN470" s="45"/>
      <c r="CO470" s="45"/>
      <c r="CP470" s="45"/>
      <c r="CQ470" s="45"/>
    </row>
    <row r="471" spans="1:95" hidden="1" x14ac:dyDescent="0.25">
      <c r="A471" s="5" t="str">
        <f>B471&amp;D471</f>
        <v>MUSTIDE</v>
      </c>
      <c r="B471" t="s">
        <v>277</v>
      </c>
      <c r="C471" t="str">
        <f>VLOOKUP($B471,'Lookup codes'!$A:$C,2,FALSE)</f>
        <v>Mauritius</v>
      </c>
      <c r="D471" t="s">
        <v>616</v>
      </c>
      <c r="E471" t="str">
        <f>VLOOKUP(D471,'Lookup codes'!R:S,2,FALSE)</f>
        <v>Tide, Wave and Ocean</v>
      </c>
      <c r="F471" t="s">
        <v>794</v>
      </c>
      <c r="G471" t="s">
        <v>528</v>
      </c>
      <c r="H471" s="45">
        <f>SUMIFS('IEA production stats by year'!Q:Q,'IEA production stats by year'!$E:$E,$D471,'IEA production stats by year'!$B:$B,$B471)</f>
        <v>0</v>
      </c>
      <c r="I471" s="45">
        <f>SUMIFS('IEA production stats by year'!R:R,'IEA production stats by year'!$E:$E,$D471,'IEA production stats by year'!$B:$B,$B471)</f>
        <v>0</v>
      </c>
      <c r="J471" s="45">
        <f>SUMIFS('IEA production stats by year'!S:S,'IEA production stats by year'!$E:$E,$D471,'IEA production stats by year'!$B:$B,$B471)</f>
        <v>0</v>
      </c>
      <c r="K471" s="45">
        <f>SUMIFS('IEA production stats by year'!T:T,'IEA production stats by year'!$E:$E,$D471,'IEA production stats by year'!$B:$B,$B471)</f>
        <v>0</v>
      </c>
      <c r="L471" s="45">
        <f>SUMIFS('IEA production stats by year'!U:U,'IEA production stats by year'!$E:$E,$D471,'IEA production stats by year'!$B:$B,$B471)</f>
        <v>0</v>
      </c>
      <c r="M471" s="45">
        <f>SUMIFS('IEA production stats by year'!V:V,'IEA production stats by year'!$E:$E,$D471,'IEA production stats by year'!$B:$B,$B471)</f>
        <v>0</v>
      </c>
      <c r="N471" s="45">
        <f>SUMIFS('IEA production stats by year'!W:W,'IEA production stats by year'!$E:$E,$D471,'IEA production stats by year'!$B:$B,$B471)</f>
        <v>0</v>
      </c>
      <c r="O471" s="45">
        <f>SUMIFS('IEA production stats by year'!X:X,'IEA production stats by year'!$E:$E,$D471,'IEA production stats by year'!$B:$B,$B471)</f>
        <v>0</v>
      </c>
      <c r="P471" s="45">
        <f>SUMIFS('IEA production stats by year'!Y:Y,'IEA production stats by year'!$E:$E,$D471,'IEA production stats by year'!$B:$B,$B471)</f>
        <v>0</v>
      </c>
      <c r="Q471" s="45">
        <f>SUMIFS('IEA production stats by year'!Z:Z,'IEA production stats by year'!$E:$E,$D471,'IEA production stats by year'!$B:$B,$B471)</f>
        <v>0</v>
      </c>
      <c r="R471" s="45">
        <f>SUMIFS('IEA production stats by year'!AA:AA,'IEA production stats by year'!$E:$E,$D471,'IEA production stats by year'!$B:$B,$B471)</f>
        <v>0</v>
      </c>
      <c r="S471" s="45">
        <f>SUMIFS('IEA production stats by year'!AB:AB,'IEA production stats by year'!$E:$E,$D471,'IEA production stats by year'!$B:$B,$B471)</f>
        <v>0</v>
      </c>
      <c r="T471" s="45">
        <f>SUMIFS('IEA production stats by year'!AC:AC,'IEA production stats by year'!$E:$E,$D471,'IEA production stats by year'!$B:$B,$B471)</f>
        <v>0</v>
      </c>
      <c r="U471" s="45">
        <f>SUMIFS('IEA production stats by year'!AD:AD,'IEA production stats by year'!$E:$E,$D471,'IEA production stats by year'!$B:$B,$B471)</f>
        <v>0</v>
      </c>
      <c r="V471" s="45">
        <f>SUMIFS('IEA production stats by year'!AE:AE,'IEA production stats by year'!$E:$E,$D471,'IEA production stats by year'!$B:$B,$B471)</f>
        <v>0</v>
      </c>
      <c r="W471" s="45">
        <f>SUMIFS('IEA production stats by year'!AF:AF,'IEA production stats by year'!$E:$E,$D471,'IEA production stats by year'!$B:$B,$B471)</f>
        <v>0</v>
      </c>
      <c r="X471" s="45">
        <f>SUMIFS('IEA production stats by year'!AG:AG,'IEA production stats by year'!$E:$E,$D471,'IEA production stats by year'!$B:$B,$B471)</f>
        <v>0</v>
      </c>
      <c r="Y471" s="45">
        <f>SUMIFS('IEA production stats by year'!AH:AH,'IEA production stats by year'!$E:$E,$D471,'IEA production stats by year'!$B:$B,$B471)</f>
        <v>0</v>
      </c>
      <c r="Z471" s="45">
        <f>SUMIFS('IEA production stats by year'!AI:AI,'IEA production stats by year'!$E:$E,$D471,'IEA production stats by year'!$B:$B,$B471)</f>
        <v>0</v>
      </c>
      <c r="AA471" s="45">
        <f>SUMIFS('IEA production stats by year'!AJ:AJ,'IEA production stats by year'!$E:$E,$D471,'IEA production stats by year'!$B:$B,$B471)</f>
        <v>0</v>
      </c>
      <c r="AB471" s="45">
        <f>SUMIFS('IEA production stats by year'!AK:AK,'IEA production stats by year'!$E:$E,$D471,'IEA production stats by year'!$B:$B,$B471)</f>
        <v>0</v>
      </c>
      <c r="AC471" s="45">
        <f>SUMIFS('IEA production stats by year'!AL:AL,'IEA production stats by year'!$E:$E,$D471,'IEA production stats by year'!$B:$B,$B471)</f>
        <v>0</v>
      </c>
      <c r="AD471" s="45"/>
      <c r="AE471" s="45"/>
      <c r="AF471" s="45"/>
      <c r="AG471" s="45"/>
      <c r="AH471" s="45"/>
      <c r="AI471" s="45"/>
      <c r="AJ471" s="45"/>
      <c r="AK471" s="45"/>
      <c r="AL471" s="45"/>
      <c r="AM471" s="45"/>
      <c r="AN471" s="45"/>
      <c r="AO471" s="45"/>
      <c r="AP471" s="45"/>
      <c r="AQ471" s="45"/>
      <c r="AR471" s="45"/>
      <c r="AS471" s="45"/>
      <c r="AT471" s="45"/>
      <c r="AU471" s="45"/>
      <c r="AV471" s="45"/>
      <c r="AW471" s="45"/>
      <c r="AX471" s="45"/>
      <c r="AY471" s="45"/>
      <c r="AZ471" s="45"/>
      <c r="BA471" s="45"/>
      <c r="BB471" s="45"/>
      <c r="BC471" s="45"/>
      <c r="BD471" s="45"/>
      <c r="BE471" s="45"/>
      <c r="BF471" s="45"/>
      <c r="BG471" s="45"/>
      <c r="BH471" s="45"/>
      <c r="BI471" s="45"/>
      <c r="BJ471" s="45"/>
      <c r="BK471" s="45"/>
      <c r="BL471" s="45"/>
      <c r="BM471" s="45"/>
      <c r="BN471" s="45"/>
      <c r="BO471" s="45"/>
      <c r="BP471" s="45"/>
      <c r="BQ471" s="45"/>
      <c r="BR471" s="45"/>
      <c r="BS471" s="45"/>
      <c r="BT471" s="45"/>
      <c r="BU471" s="45"/>
      <c r="BV471" s="45"/>
      <c r="BW471" s="45"/>
      <c r="BX471" s="45"/>
      <c r="BY471" s="45"/>
      <c r="BZ471" s="45"/>
      <c r="CA471" s="45"/>
      <c r="CB471" s="45"/>
      <c r="CC471" s="45"/>
      <c r="CD471" s="45"/>
      <c r="CE471" s="45"/>
      <c r="CF471" s="45"/>
      <c r="CG471" s="45"/>
      <c r="CH471" s="45"/>
      <c r="CI471" s="45"/>
      <c r="CJ471" s="45"/>
      <c r="CK471" s="45"/>
      <c r="CL471" s="45"/>
      <c r="CM471" s="45"/>
      <c r="CN471" s="45"/>
      <c r="CO471" s="45"/>
      <c r="CP471" s="45"/>
      <c r="CQ471" s="45"/>
    </row>
    <row r="472" spans="1:95" hidden="1" x14ac:dyDescent="0.25">
      <c r="A472" s="5" t="str">
        <f>B472&amp;D472</f>
        <v>MUSWIND</v>
      </c>
      <c r="B472" t="s">
        <v>277</v>
      </c>
      <c r="C472" t="str">
        <f>VLOOKUP($B472,'Lookup codes'!$A:$C,2,FALSE)</f>
        <v>Mauritius</v>
      </c>
      <c r="D472" t="s">
        <v>618</v>
      </c>
      <c r="E472" t="str">
        <f>VLOOKUP(D472,'Lookup codes'!R:S,2,FALSE)</f>
        <v>Wind</v>
      </c>
      <c r="F472" t="s">
        <v>794</v>
      </c>
      <c r="G472" t="s">
        <v>528</v>
      </c>
      <c r="H472" s="45">
        <f>SUMIFS('IEA production stats by year'!Q:Q,'IEA production stats by year'!$E:$E,$D472,'IEA production stats by year'!$B:$B,$B472)</f>
        <v>0</v>
      </c>
      <c r="I472" s="45">
        <f>SUMIFS('IEA production stats by year'!R:R,'IEA production stats by year'!$E:$E,$D472,'IEA production stats by year'!$B:$B,$B472)</f>
        <v>0</v>
      </c>
      <c r="J472" s="45">
        <f>SUMIFS('IEA production stats by year'!S:S,'IEA production stats by year'!$E:$E,$D472,'IEA production stats by year'!$B:$B,$B472)</f>
        <v>0</v>
      </c>
      <c r="K472" s="45">
        <f>SUMIFS('IEA production stats by year'!T:T,'IEA production stats by year'!$E:$E,$D472,'IEA production stats by year'!$B:$B,$B472)</f>
        <v>0</v>
      </c>
      <c r="L472" s="45">
        <f>SUMIFS('IEA production stats by year'!U:U,'IEA production stats by year'!$E:$E,$D472,'IEA production stats by year'!$B:$B,$B472)</f>
        <v>0</v>
      </c>
      <c r="M472" s="45">
        <f>SUMIFS('IEA production stats by year'!V:V,'IEA production stats by year'!$E:$E,$D472,'IEA production stats by year'!$B:$B,$B472)</f>
        <v>0</v>
      </c>
      <c r="N472" s="45">
        <f>SUMIFS('IEA production stats by year'!W:W,'IEA production stats by year'!$E:$E,$D472,'IEA production stats by year'!$B:$B,$B472)</f>
        <v>0</v>
      </c>
      <c r="O472" s="45">
        <f>SUMIFS('IEA production stats by year'!X:X,'IEA production stats by year'!$E:$E,$D472,'IEA production stats by year'!$B:$B,$B472)</f>
        <v>0</v>
      </c>
      <c r="P472" s="45">
        <f>SUMIFS('IEA production stats by year'!Y:Y,'IEA production stats by year'!$E:$E,$D472,'IEA production stats by year'!$B:$B,$B472)</f>
        <v>0</v>
      </c>
      <c r="Q472" s="45">
        <f>SUMIFS('IEA production stats by year'!Z:Z,'IEA production stats by year'!$E:$E,$D472,'IEA production stats by year'!$B:$B,$B472)</f>
        <v>7.2012999999999998</v>
      </c>
      <c r="R472" s="45">
        <f>SUMIFS('IEA production stats by year'!AA:AA,'IEA production stats by year'!$E:$E,$D472,'IEA production stats by year'!$B:$B,$B472)</f>
        <v>10.8019</v>
      </c>
      <c r="S472" s="45">
        <f>SUMIFS('IEA production stats by year'!AB:AB,'IEA production stats by year'!$E:$E,$D472,'IEA production stats by year'!$B:$B,$B472)</f>
        <v>10.8019</v>
      </c>
      <c r="T472" s="45">
        <f>SUMIFS('IEA production stats by year'!AC:AC,'IEA production stats by year'!$E:$E,$D472,'IEA production stats by year'!$B:$B,$B472)</f>
        <v>14.398400000000001</v>
      </c>
      <c r="U472" s="45">
        <f>SUMIFS('IEA production stats by year'!AD:AD,'IEA production stats by year'!$E:$E,$D472,'IEA production stats by year'!$B:$B,$B472)</f>
        <v>14.398400000000001</v>
      </c>
      <c r="V472" s="45">
        <f>SUMIFS('IEA production stats by year'!AE:AE,'IEA production stats by year'!$E:$E,$D472,'IEA production stats by year'!$B:$B,$B472)</f>
        <v>10.8019</v>
      </c>
      <c r="W472" s="45">
        <f>SUMIFS('IEA production stats by year'!AF:AF,'IEA production stats by year'!$E:$E,$D472,'IEA production stats by year'!$B:$B,$B472)</f>
        <v>10.8019</v>
      </c>
      <c r="X472" s="45">
        <f>SUMIFS('IEA production stats by year'!AG:AG,'IEA production stats by year'!$E:$E,$D472,'IEA production stats by year'!$B:$B,$B472)</f>
        <v>64.799099999999996</v>
      </c>
      <c r="Y472" s="45">
        <f>SUMIFS('IEA production stats by year'!AH:AH,'IEA production stats by year'!$E:$E,$D472,'IEA production stats by year'!$B:$B,$B472)</f>
        <v>52.561100000000003</v>
      </c>
      <c r="Z472" s="45">
        <f>SUMIFS('IEA production stats by year'!AI:AI,'IEA production stats by year'!$E:$E,$D472,'IEA production stats by year'!$B:$B,$B472)</f>
        <v>54.361400000000003</v>
      </c>
      <c r="AA472" s="45">
        <f>SUMIFS('IEA production stats by year'!AJ:AJ,'IEA production stats by year'!$E:$E,$D472,'IEA production stats by year'!$B:$B,$B472)</f>
        <v>55.081499999999998</v>
      </c>
      <c r="AB472" s="45">
        <f>SUMIFS('IEA production stats by year'!AK:AK,'IEA production stats by year'!$E:$E,$D472,'IEA production stats by year'!$B:$B,$B472)</f>
        <v>65.159199999999998</v>
      </c>
      <c r="AC472" s="45">
        <f>SUMIFS('IEA production stats by year'!AL:AL,'IEA production stats by year'!$E:$E,$D472,'IEA production stats by year'!$B:$B,$B472)</f>
        <v>0</v>
      </c>
      <c r="AD472" s="45"/>
      <c r="AE472" s="45"/>
      <c r="AF472" s="45"/>
      <c r="AG472" s="45"/>
      <c r="AH472" s="45"/>
      <c r="AI472" s="45"/>
      <c r="AJ472" s="45"/>
      <c r="AK472" s="45"/>
      <c r="AL472" s="45"/>
      <c r="AM472" s="45"/>
      <c r="AN472" s="45"/>
      <c r="AO472" s="45"/>
      <c r="AP472" s="45"/>
      <c r="AQ472" s="45"/>
      <c r="AR472" s="45"/>
      <c r="AS472" s="45"/>
      <c r="AT472" s="45"/>
      <c r="AU472" s="45"/>
      <c r="AV472" s="45"/>
      <c r="AW472" s="45"/>
      <c r="AX472" s="45"/>
      <c r="AY472" s="45"/>
      <c r="AZ472" s="45"/>
      <c r="BA472" s="45"/>
      <c r="BB472" s="45"/>
      <c r="BC472" s="45"/>
      <c r="BD472" s="45"/>
      <c r="BE472" s="45"/>
      <c r="BF472" s="45"/>
      <c r="BG472" s="45"/>
      <c r="BH472" s="45"/>
      <c r="BI472" s="45"/>
      <c r="BJ472" s="45"/>
      <c r="BK472" s="45"/>
      <c r="BL472" s="45"/>
      <c r="BM472" s="45"/>
      <c r="BN472" s="45"/>
      <c r="BO472" s="45"/>
      <c r="BP472" s="45"/>
      <c r="BQ472" s="45"/>
      <c r="BR472" s="45"/>
      <c r="BS472" s="45"/>
      <c r="BT472" s="45"/>
      <c r="BU472" s="45"/>
      <c r="BV472" s="45"/>
      <c r="BW472" s="45"/>
      <c r="BX472" s="45"/>
      <c r="BY472" s="45"/>
      <c r="BZ472" s="45"/>
      <c r="CA472" s="45"/>
      <c r="CB472" s="45"/>
      <c r="CC472" s="45"/>
      <c r="CD472" s="45"/>
      <c r="CE472" s="45"/>
      <c r="CF472" s="45"/>
      <c r="CG472" s="45"/>
      <c r="CH472" s="45"/>
      <c r="CI472" s="45"/>
      <c r="CJ472" s="45"/>
      <c r="CK472" s="45"/>
      <c r="CL472" s="45"/>
      <c r="CM472" s="45"/>
      <c r="CN472" s="45"/>
      <c r="CO472" s="45"/>
      <c r="CP472" s="45"/>
      <c r="CQ472" s="45"/>
    </row>
    <row r="473" spans="1:95" hidden="1" x14ac:dyDescent="0.25">
      <c r="A473" s="5" t="str">
        <f>B473&amp;D473</f>
        <v>MUSMUNWASTER</v>
      </c>
      <c r="B473" t="s">
        <v>277</v>
      </c>
      <c r="C473" t="str">
        <f>VLOOKUP($B473,'Lookup codes'!$A:$C,2,FALSE)</f>
        <v>Mauritius</v>
      </c>
      <c r="D473" t="s">
        <v>622</v>
      </c>
      <c r="E473" t="str">
        <f>VLOOKUP(D473,'Lookup codes'!R:S,2,FALSE)</f>
        <v>Renewable Municipal Waste</v>
      </c>
      <c r="F473" t="s">
        <v>794</v>
      </c>
      <c r="G473" t="s">
        <v>528</v>
      </c>
      <c r="H473" s="45">
        <f>SUMIFS('IEA production stats by year'!Q:Q,'IEA production stats by year'!$E:$E,$D473,'IEA production stats by year'!$B:$B,$B473)</f>
        <v>0</v>
      </c>
      <c r="I473" s="45">
        <f>SUMIFS('IEA production stats by year'!R:R,'IEA production stats by year'!$E:$E,$D473,'IEA production stats by year'!$B:$B,$B473)</f>
        <v>0</v>
      </c>
      <c r="J473" s="45">
        <f>SUMIFS('IEA production stats by year'!S:S,'IEA production stats by year'!$E:$E,$D473,'IEA production stats by year'!$B:$B,$B473)</f>
        <v>0</v>
      </c>
      <c r="K473" s="45">
        <f>SUMIFS('IEA production stats by year'!T:T,'IEA production stats by year'!$E:$E,$D473,'IEA production stats by year'!$B:$B,$B473)</f>
        <v>0</v>
      </c>
      <c r="L473" s="45">
        <f>SUMIFS('IEA production stats by year'!U:U,'IEA production stats by year'!$E:$E,$D473,'IEA production stats by year'!$B:$B,$B473)</f>
        <v>0</v>
      </c>
      <c r="M473" s="45">
        <f>SUMIFS('IEA production stats by year'!V:V,'IEA production stats by year'!$E:$E,$D473,'IEA production stats by year'!$B:$B,$B473)</f>
        <v>0</v>
      </c>
      <c r="N473" s="45">
        <f>SUMIFS('IEA production stats by year'!W:W,'IEA production stats by year'!$E:$E,$D473,'IEA production stats by year'!$B:$B,$B473)</f>
        <v>0</v>
      </c>
      <c r="O473" s="45">
        <f>SUMIFS('IEA production stats by year'!X:X,'IEA production stats by year'!$E:$E,$D473,'IEA production stats by year'!$B:$B,$B473)</f>
        <v>0</v>
      </c>
      <c r="P473" s="45">
        <f>SUMIFS('IEA production stats by year'!Y:Y,'IEA production stats by year'!$E:$E,$D473,'IEA production stats by year'!$B:$B,$B473)</f>
        <v>0</v>
      </c>
      <c r="Q473" s="45">
        <f>SUMIFS('IEA production stats by year'!Z:Z,'IEA production stats by year'!$E:$E,$D473,'IEA production stats by year'!$B:$B,$B473)</f>
        <v>0</v>
      </c>
      <c r="R473" s="45">
        <f>SUMIFS('IEA production stats by year'!AA:AA,'IEA production stats by year'!$E:$E,$D473,'IEA production stats by year'!$B:$B,$B473)</f>
        <v>0</v>
      </c>
      <c r="S473" s="45">
        <f>SUMIFS('IEA production stats by year'!AB:AB,'IEA production stats by year'!$E:$E,$D473,'IEA production stats by year'!$B:$B,$B473)</f>
        <v>0</v>
      </c>
      <c r="T473" s="45">
        <f>SUMIFS('IEA production stats by year'!AC:AC,'IEA production stats by year'!$E:$E,$D473,'IEA production stats by year'!$B:$B,$B473)</f>
        <v>0</v>
      </c>
      <c r="U473" s="45">
        <f>SUMIFS('IEA production stats by year'!AD:AD,'IEA production stats by year'!$E:$E,$D473,'IEA production stats by year'!$B:$B,$B473)</f>
        <v>0</v>
      </c>
      <c r="V473" s="45">
        <f>SUMIFS('IEA production stats by year'!AE:AE,'IEA production stats by year'!$E:$E,$D473,'IEA production stats by year'!$B:$B,$B473)</f>
        <v>0</v>
      </c>
      <c r="W473" s="45">
        <f>SUMIFS('IEA production stats by year'!AF:AF,'IEA production stats by year'!$E:$E,$D473,'IEA production stats by year'!$B:$B,$B473)</f>
        <v>0</v>
      </c>
      <c r="X473" s="45">
        <f>SUMIFS('IEA production stats by year'!AG:AG,'IEA production stats by year'!$E:$E,$D473,'IEA production stats by year'!$B:$B,$B473)</f>
        <v>0</v>
      </c>
      <c r="Y473" s="45">
        <f>SUMIFS('IEA production stats by year'!AH:AH,'IEA production stats by year'!$E:$E,$D473,'IEA production stats by year'!$B:$B,$B473)</f>
        <v>0</v>
      </c>
      <c r="Z473" s="45">
        <f>SUMIFS('IEA production stats by year'!AI:AI,'IEA production stats by year'!$E:$E,$D473,'IEA production stats by year'!$B:$B,$B473)</f>
        <v>0</v>
      </c>
      <c r="AA473" s="45">
        <f>SUMIFS('IEA production stats by year'!AJ:AJ,'IEA production stats by year'!$E:$E,$D473,'IEA production stats by year'!$B:$B,$B473)</f>
        <v>0</v>
      </c>
      <c r="AB473" s="45">
        <f>SUMIFS('IEA production stats by year'!AK:AK,'IEA production stats by year'!$E:$E,$D473,'IEA production stats by year'!$B:$B,$B473)</f>
        <v>0</v>
      </c>
      <c r="AC473" s="45">
        <f>SUMIFS('IEA production stats by year'!AL:AL,'IEA production stats by year'!$E:$E,$D473,'IEA production stats by year'!$B:$B,$B473)</f>
        <v>0</v>
      </c>
      <c r="AD473" s="45"/>
      <c r="AE473" s="45"/>
      <c r="AF473" s="45"/>
      <c r="AG473" s="45"/>
      <c r="AH473" s="45"/>
      <c r="AI473" s="45"/>
      <c r="AJ473" s="45"/>
      <c r="AK473" s="45"/>
      <c r="AL473" s="45"/>
      <c r="AM473" s="45"/>
      <c r="AN473" s="45"/>
      <c r="AO473" s="45"/>
      <c r="AP473" s="45"/>
      <c r="AQ473" s="45"/>
      <c r="AR473" s="45"/>
      <c r="AS473" s="45"/>
      <c r="AT473" s="45"/>
      <c r="AU473" s="45"/>
      <c r="AV473" s="45"/>
      <c r="AW473" s="45"/>
      <c r="AX473" s="45"/>
      <c r="AY473" s="45"/>
      <c r="AZ473" s="45"/>
      <c r="BA473" s="45"/>
      <c r="BB473" s="45"/>
      <c r="BC473" s="45"/>
      <c r="BD473" s="45"/>
      <c r="BE473" s="45"/>
      <c r="BF473" s="45"/>
      <c r="BG473" s="45"/>
      <c r="BH473" s="45"/>
      <c r="BI473" s="45"/>
      <c r="BJ473" s="45"/>
      <c r="BK473" s="45"/>
      <c r="BL473" s="45"/>
      <c r="BM473" s="45"/>
      <c r="BN473" s="45"/>
      <c r="BO473" s="45"/>
      <c r="BP473" s="45"/>
      <c r="BQ473" s="45"/>
      <c r="BR473" s="45"/>
      <c r="BS473" s="45"/>
      <c r="BT473" s="45"/>
      <c r="BU473" s="45"/>
      <c r="BV473" s="45"/>
      <c r="BW473" s="45"/>
      <c r="BX473" s="45"/>
      <c r="BY473" s="45"/>
      <c r="BZ473" s="45"/>
      <c r="CA473" s="45"/>
      <c r="CB473" s="45"/>
      <c r="CC473" s="45"/>
      <c r="CD473" s="45"/>
      <c r="CE473" s="45"/>
      <c r="CF473" s="45"/>
      <c r="CG473" s="45"/>
      <c r="CH473" s="45"/>
      <c r="CI473" s="45"/>
      <c r="CJ473" s="45"/>
      <c r="CK473" s="45"/>
      <c r="CL473" s="45"/>
      <c r="CM473" s="45"/>
      <c r="CN473" s="45"/>
      <c r="CO473" s="45"/>
      <c r="CP473" s="45"/>
      <c r="CQ473" s="45"/>
    </row>
    <row r="474" spans="1:95" hidden="1" x14ac:dyDescent="0.25">
      <c r="A474" s="5" t="str">
        <f>B474&amp;D474</f>
        <v>MUSCHARCOAL</v>
      </c>
      <c r="B474" t="s">
        <v>277</v>
      </c>
      <c r="C474" t="str">
        <f>VLOOKUP($B474,'Lookup codes'!$A:$C,2,FALSE)</f>
        <v>Mauritius</v>
      </c>
      <c r="D474" t="s">
        <v>626</v>
      </c>
      <c r="E474" t="str">
        <f>VLOOKUP(D474,'Lookup codes'!R:S,2,FALSE)</f>
        <v>Charcoal</v>
      </c>
      <c r="F474" t="s">
        <v>794</v>
      </c>
      <c r="G474" t="s">
        <v>528</v>
      </c>
      <c r="H474" s="45">
        <f>SUMIFS('IEA production stats by year'!Q:Q,'IEA production stats by year'!$E:$E,$D474,'IEA production stats by year'!$B:$B,$B474)</f>
        <v>0</v>
      </c>
      <c r="I474" s="45">
        <f>SUMIFS('IEA production stats by year'!R:R,'IEA production stats by year'!$E:$E,$D474,'IEA production stats by year'!$B:$B,$B474)</f>
        <v>0</v>
      </c>
      <c r="J474" s="45">
        <f>SUMIFS('IEA production stats by year'!S:S,'IEA production stats by year'!$E:$E,$D474,'IEA production stats by year'!$B:$B,$B474)</f>
        <v>0</v>
      </c>
      <c r="K474" s="45">
        <f>SUMIFS('IEA production stats by year'!T:T,'IEA production stats by year'!$E:$E,$D474,'IEA production stats by year'!$B:$B,$B474)</f>
        <v>0</v>
      </c>
      <c r="L474" s="45">
        <f>SUMIFS('IEA production stats by year'!U:U,'IEA production stats by year'!$E:$E,$D474,'IEA production stats by year'!$B:$B,$B474)</f>
        <v>0</v>
      </c>
      <c r="M474" s="45">
        <f>SUMIFS('IEA production stats by year'!V:V,'IEA production stats by year'!$E:$E,$D474,'IEA production stats by year'!$B:$B,$B474)</f>
        <v>0</v>
      </c>
      <c r="N474" s="45">
        <f>SUMIFS('IEA production stats by year'!W:W,'IEA production stats by year'!$E:$E,$D474,'IEA production stats by year'!$B:$B,$B474)</f>
        <v>0</v>
      </c>
      <c r="O474" s="45">
        <f>SUMIFS('IEA production stats by year'!X:X,'IEA production stats by year'!$E:$E,$D474,'IEA production stats by year'!$B:$B,$B474)</f>
        <v>0</v>
      </c>
      <c r="P474" s="45">
        <f>SUMIFS('IEA production stats by year'!Y:Y,'IEA production stats by year'!$E:$E,$D474,'IEA production stats by year'!$B:$B,$B474)</f>
        <v>0</v>
      </c>
      <c r="Q474" s="45">
        <f>SUMIFS('IEA production stats by year'!Z:Z,'IEA production stats by year'!$E:$E,$D474,'IEA production stats by year'!$B:$B,$B474)</f>
        <v>0</v>
      </c>
      <c r="R474" s="45">
        <f>SUMIFS('IEA production stats by year'!AA:AA,'IEA production stats by year'!$E:$E,$D474,'IEA production stats by year'!$B:$B,$B474)</f>
        <v>0</v>
      </c>
      <c r="S474" s="45">
        <f>SUMIFS('IEA production stats by year'!AB:AB,'IEA production stats by year'!$E:$E,$D474,'IEA production stats by year'!$B:$B,$B474)</f>
        <v>0</v>
      </c>
      <c r="T474" s="45">
        <f>SUMIFS('IEA production stats by year'!AC:AC,'IEA production stats by year'!$E:$E,$D474,'IEA production stats by year'!$B:$B,$B474)</f>
        <v>0</v>
      </c>
      <c r="U474" s="45">
        <f>SUMIFS('IEA production stats by year'!AD:AD,'IEA production stats by year'!$E:$E,$D474,'IEA production stats by year'!$B:$B,$B474)</f>
        <v>0</v>
      </c>
      <c r="V474" s="45">
        <f>SUMIFS('IEA production stats by year'!AE:AE,'IEA production stats by year'!$E:$E,$D474,'IEA production stats by year'!$B:$B,$B474)</f>
        <v>0</v>
      </c>
      <c r="W474" s="45">
        <f>SUMIFS('IEA production stats by year'!AF:AF,'IEA production stats by year'!$E:$E,$D474,'IEA production stats by year'!$B:$B,$B474)</f>
        <v>0</v>
      </c>
      <c r="X474" s="45">
        <f>SUMIFS('IEA production stats by year'!AG:AG,'IEA production stats by year'!$E:$E,$D474,'IEA production stats by year'!$B:$B,$B474)</f>
        <v>0</v>
      </c>
      <c r="Y474" s="45">
        <f>SUMIFS('IEA production stats by year'!AH:AH,'IEA production stats by year'!$E:$E,$D474,'IEA production stats by year'!$B:$B,$B474)</f>
        <v>0</v>
      </c>
      <c r="Z474" s="45">
        <f>SUMIFS('IEA production stats by year'!AI:AI,'IEA production stats by year'!$E:$E,$D474,'IEA production stats by year'!$B:$B,$B474)</f>
        <v>0</v>
      </c>
      <c r="AA474" s="45">
        <f>SUMIFS('IEA production stats by year'!AJ:AJ,'IEA production stats by year'!$E:$E,$D474,'IEA production stats by year'!$B:$B,$B474)</f>
        <v>0</v>
      </c>
      <c r="AB474" s="45">
        <f>SUMIFS('IEA production stats by year'!AK:AK,'IEA production stats by year'!$E:$E,$D474,'IEA production stats by year'!$B:$B,$B474)</f>
        <v>0</v>
      </c>
      <c r="AC474" s="45">
        <f>SUMIFS('IEA production stats by year'!AL:AL,'IEA production stats by year'!$E:$E,$D474,'IEA production stats by year'!$B:$B,$B474)</f>
        <v>0</v>
      </c>
      <c r="AD474" s="45"/>
      <c r="AE474" s="45"/>
      <c r="AF474" s="45"/>
      <c r="AG474" s="45"/>
      <c r="AH474" s="45"/>
      <c r="AI474" s="45"/>
      <c r="AJ474" s="45"/>
      <c r="AK474" s="45"/>
      <c r="AL474" s="45"/>
      <c r="AM474" s="45"/>
      <c r="AN474" s="45"/>
      <c r="AO474" s="45"/>
      <c r="AP474" s="45"/>
      <c r="AQ474" s="45"/>
      <c r="AR474" s="45"/>
      <c r="AS474" s="45"/>
      <c r="AT474" s="45"/>
      <c r="AU474" s="45"/>
      <c r="AV474" s="45"/>
      <c r="AW474" s="45"/>
      <c r="AX474" s="45"/>
      <c r="AY474" s="45"/>
      <c r="AZ474" s="45"/>
      <c r="BA474" s="45"/>
      <c r="BB474" s="45"/>
      <c r="BC474" s="45"/>
      <c r="BD474" s="45"/>
      <c r="BE474" s="45"/>
      <c r="BF474" s="45"/>
      <c r="BG474" s="45"/>
      <c r="BH474" s="45"/>
      <c r="BI474" s="45"/>
      <c r="BJ474" s="45"/>
      <c r="BK474" s="45"/>
      <c r="BL474" s="45"/>
      <c r="BM474" s="45"/>
      <c r="BN474" s="45"/>
      <c r="BO474" s="45"/>
      <c r="BP474" s="45"/>
      <c r="BQ474" s="45"/>
      <c r="BR474" s="45"/>
      <c r="BS474" s="45"/>
      <c r="BT474" s="45"/>
      <c r="BU474" s="45"/>
      <c r="BV474" s="45"/>
      <c r="BW474" s="45"/>
      <c r="BX474" s="45"/>
      <c r="BY474" s="45"/>
      <c r="BZ474" s="45"/>
      <c r="CA474" s="45"/>
      <c r="CB474" s="45"/>
      <c r="CC474" s="45"/>
      <c r="CD474" s="45"/>
      <c r="CE474" s="45"/>
      <c r="CF474" s="45"/>
      <c r="CG474" s="45"/>
      <c r="CH474" s="45"/>
      <c r="CI474" s="45"/>
      <c r="CJ474" s="45"/>
      <c r="CK474" s="45"/>
      <c r="CL474" s="45"/>
      <c r="CM474" s="45"/>
      <c r="CN474" s="45"/>
      <c r="CO474" s="45"/>
      <c r="CP474" s="45"/>
      <c r="CQ474" s="45"/>
    </row>
    <row r="475" spans="1:95" hidden="1" x14ac:dyDescent="0.25">
      <c r="A475" s="5" t="str">
        <f>B475&amp;D475</f>
        <v>MUSBIOGASOL</v>
      </c>
      <c r="B475" t="s">
        <v>277</v>
      </c>
      <c r="C475" t="str">
        <f>VLOOKUP($B475,'Lookup codes'!$A:$C,2,FALSE)</f>
        <v>Mauritius</v>
      </c>
      <c r="D475" t="s">
        <v>628</v>
      </c>
      <c r="E475" t="str">
        <f>VLOOKUP(D475,'Lookup codes'!R:S,2,FALSE)</f>
        <v>Biogasoline</v>
      </c>
      <c r="F475" t="s">
        <v>794</v>
      </c>
      <c r="G475" t="s">
        <v>528</v>
      </c>
      <c r="H475" s="45">
        <f>SUMIFS('IEA production stats by year'!Q:Q,'IEA production stats by year'!$E:$E,$D475,'IEA production stats by year'!$B:$B,$B475)</f>
        <v>0</v>
      </c>
      <c r="I475" s="45">
        <f>SUMIFS('IEA production stats by year'!R:R,'IEA production stats by year'!$E:$E,$D475,'IEA production stats by year'!$B:$B,$B475)</f>
        <v>0</v>
      </c>
      <c r="J475" s="45">
        <f>SUMIFS('IEA production stats by year'!S:S,'IEA production stats by year'!$E:$E,$D475,'IEA production stats by year'!$B:$B,$B475)</f>
        <v>0</v>
      </c>
      <c r="K475" s="45">
        <f>SUMIFS('IEA production stats by year'!T:T,'IEA production stats by year'!$E:$E,$D475,'IEA production stats by year'!$B:$B,$B475)</f>
        <v>0</v>
      </c>
      <c r="L475" s="45">
        <f>SUMIFS('IEA production stats by year'!U:U,'IEA production stats by year'!$E:$E,$D475,'IEA production stats by year'!$B:$B,$B475)</f>
        <v>0</v>
      </c>
      <c r="M475" s="45">
        <f>SUMIFS('IEA production stats by year'!V:V,'IEA production stats by year'!$E:$E,$D475,'IEA production stats by year'!$B:$B,$B475)</f>
        <v>0</v>
      </c>
      <c r="N475" s="45">
        <f>SUMIFS('IEA production stats by year'!W:W,'IEA production stats by year'!$E:$E,$D475,'IEA production stats by year'!$B:$B,$B475)</f>
        <v>0</v>
      </c>
      <c r="O475" s="45">
        <f>SUMIFS('IEA production stats by year'!X:X,'IEA production stats by year'!$E:$E,$D475,'IEA production stats by year'!$B:$B,$B475)</f>
        <v>0</v>
      </c>
      <c r="P475" s="45">
        <f>SUMIFS('IEA production stats by year'!Y:Y,'IEA production stats by year'!$E:$E,$D475,'IEA production stats by year'!$B:$B,$B475)</f>
        <v>0</v>
      </c>
      <c r="Q475" s="45">
        <f>SUMIFS('IEA production stats by year'!Z:Z,'IEA production stats by year'!$E:$E,$D475,'IEA production stats by year'!$B:$B,$B475)</f>
        <v>0</v>
      </c>
      <c r="R475" s="45">
        <f>SUMIFS('IEA production stats by year'!AA:AA,'IEA production stats by year'!$E:$E,$D475,'IEA production stats by year'!$B:$B,$B475)</f>
        <v>0</v>
      </c>
      <c r="S475" s="45">
        <f>SUMIFS('IEA production stats by year'!AB:AB,'IEA production stats by year'!$E:$E,$D475,'IEA production stats by year'!$B:$B,$B475)</f>
        <v>0</v>
      </c>
      <c r="T475" s="45">
        <f>SUMIFS('IEA production stats by year'!AC:AC,'IEA production stats by year'!$E:$E,$D475,'IEA production stats by year'!$B:$B,$B475)</f>
        <v>0</v>
      </c>
      <c r="U475" s="45">
        <f>SUMIFS('IEA production stats by year'!AD:AD,'IEA production stats by year'!$E:$E,$D475,'IEA production stats by year'!$B:$B,$B475)</f>
        <v>0</v>
      </c>
      <c r="V475" s="45">
        <f>SUMIFS('IEA production stats by year'!AE:AE,'IEA production stats by year'!$E:$E,$D475,'IEA production stats by year'!$B:$B,$B475)</f>
        <v>0</v>
      </c>
      <c r="W475" s="45">
        <f>SUMIFS('IEA production stats by year'!AF:AF,'IEA production stats by year'!$E:$E,$D475,'IEA production stats by year'!$B:$B,$B475)</f>
        <v>0</v>
      </c>
      <c r="X475" s="45">
        <f>SUMIFS('IEA production stats by year'!AG:AG,'IEA production stats by year'!$E:$E,$D475,'IEA production stats by year'!$B:$B,$B475)</f>
        <v>0</v>
      </c>
      <c r="Y475" s="45">
        <f>SUMIFS('IEA production stats by year'!AH:AH,'IEA production stats by year'!$E:$E,$D475,'IEA production stats by year'!$B:$B,$B475)</f>
        <v>0</v>
      </c>
      <c r="Z475" s="45">
        <f>SUMIFS('IEA production stats by year'!AI:AI,'IEA production stats by year'!$E:$E,$D475,'IEA production stats by year'!$B:$B,$B475)</f>
        <v>0</v>
      </c>
      <c r="AA475" s="45">
        <f>SUMIFS('IEA production stats by year'!AJ:AJ,'IEA production stats by year'!$E:$E,$D475,'IEA production stats by year'!$B:$B,$B475)</f>
        <v>0</v>
      </c>
      <c r="AB475" s="45">
        <f>SUMIFS('IEA production stats by year'!AK:AK,'IEA production stats by year'!$E:$E,$D475,'IEA production stats by year'!$B:$B,$B475)</f>
        <v>0</v>
      </c>
      <c r="AC475" s="45">
        <f>SUMIFS('IEA production stats by year'!AL:AL,'IEA production stats by year'!$E:$E,$D475,'IEA production stats by year'!$B:$B,$B475)</f>
        <v>0</v>
      </c>
      <c r="AD475" s="45"/>
      <c r="AE475" s="45"/>
      <c r="AF475" s="45"/>
      <c r="AG475" s="45"/>
      <c r="AH475" s="45"/>
      <c r="AI475" s="45"/>
      <c r="AJ475" s="45"/>
      <c r="AK475" s="45"/>
      <c r="AL475" s="45"/>
      <c r="AM475" s="45"/>
      <c r="AN475" s="45"/>
      <c r="AO475" s="45"/>
      <c r="AP475" s="45"/>
      <c r="AQ475" s="45"/>
      <c r="AR475" s="45"/>
      <c r="AS475" s="45"/>
      <c r="AT475" s="45"/>
      <c r="AU475" s="45"/>
      <c r="AV475" s="45"/>
      <c r="AW475" s="45"/>
      <c r="AX475" s="45"/>
      <c r="AY475" s="45"/>
      <c r="AZ475" s="45"/>
      <c r="BA475" s="45"/>
      <c r="BB475" s="45"/>
      <c r="BC475" s="45"/>
      <c r="BD475" s="45"/>
      <c r="BE475" s="45"/>
      <c r="BF475" s="45"/>
      <c r="BG475" s="45"/>
      <c r="BH475" s="45"/>
      <c r="BI475" s="45"/>
      <c r="BJ475" s="45"/>
      <c r="BK475" s="45"/>
      <c r="BL475" s="45"/>
      <c r="BM475" s="45"/>
      <c r="BN475" s="45"/>
      <c r="BO475" s="45"/>
      <c r="BP475" s="45"/>
      <c r="BQ475" s="45"/>
      <c r="BR475" s="45"/>
      <c r="BS475" s="45"/>
      <c r="BT475" s="45"/>
      <c r="BU475" s="45"/>
      <c r="BV475" s="45"/>
      <c r="BW475" s="45"/>
      <c r="BX475" s="45"/>
      <c r="BY475" s="45"/>
      <c r="BZ475" s="45"/>
      <c r="CA475" s="45"/>
      <c r="CB475" s="45"/>
      <c r="CC475" s="45"/>
      <c r="CD475" s="45"/>
      <c r="CE475" s="45"/>
      <c r="CF475" s="45"/>
      <c r="CG475" s="45"/>
      <c r="CH475" s="45"/>
      <c r="CI475" s="45"/>
      <c r="CJ475" s="45"/>
      <c r="CK475" s="45"/>
      <c r="CL475" s="45"/>
      <c r="CM475" s="45"/>
      <c r="CN475" s="45"/>
      <c r="CO475" s="45"/>
      <c r="CP475" s="45"/>
      <c r="CQ475" s="45"/>
    </row>
    <row r="476" spans="1:95" hidden="1" x14ac:dyDescent="0.25">
      <c r="A476" s="5" t="str">
        <f>B476&amp;D476</f>
        <v>MUSBIODIESEL</v>
      </c>
      <c r="B476" t="s">
        <v>277</v>
      </c>
      <c r="C476" t="str">
        <f>VLOOKUP($B476,'Lookup codes'!$A:$C,2,FALSE)</f>
        <v>Mauritius</v>
      </c>
      <c r="D476" t="s">
        <v>630</v>
      </c>
      <c r="E476" t="str">
        <f>VLOOKUP(D476,'Lookup codes'!R:S,2,FALSE)</f>
        <v>Biodiesel</v>
      </c>
      <c r="F476" t="s">
        <v>794</v>
      </c>
      <c r="G476" t="s">
        <v>528</v>
      </c>
      <c r="H476" s="45">
        <f>SUMIFS('IEA production stats by year'!Q:Q,'IEA production stats by year'!$E:$E,$D476,'IEA production stats by year'!$B:$B,$B476)</f>
        <v>0</v>
      </c>
      <c r="I476" s="45">
        <f>SUMIFS('IEA production stats by year'!R:R,'IEA production stats by year'!$E:$E,$D476,'IEA production stats by year'!$B:$B,$B476)</f>
        <v>0</v>
      </c>
      <c r="J476" s="45">
        <f>SUMIFS('IEA production stats by year'!S:S,'IEA production stats by year'!$E:$E,$D476,'IEA production stats by year'!$B:$B,$B476)</f>
        <v>0</v>
      </c>
      <c r="K476" s="45">
        <f>SUMIFS('IEA production stats by year'!T:T,'IEA production stats by year'!$E:$E,$D476,'IEA production stats by year'!$B:$B,$B476)</f>
        <v>0</v>
      </c>
      <c r="L476" s="45">
        <f>SUMIFS('IEA production stats by year'!U:U,'IEA production stats by year'!$E:$E,$D476,'IEA production stats by year'!$B:$B,$B476)</f>
        <v>0</v>
      </c>
      <c r="M476" s="45">
        <f>SUMIFS('IEA production stats by year'!V:V,'IEA production stats by year'!$E:$E,$D476,'IEA production stats by year'!$B:$B,$B476)</f>
        <v>0</v>
      </c>
      <c r="N476" s="45">
        <f>SUMIFS('IEA production stats by year'!W:W,'IEA production stats by year'!$E:$E,$D476,'IEA production stats by year'!$B:$B,$B476)</f>
        <v>0</v>
      </c>
      <c r="O476" s="45">
        <f>SUMIFS('IEA production stats by year'!X:X,'IEA production stats by year'!$E:$E,$D476,'IEA production stats by year'!$B:$B,$B476)</f>
        <v>0</v>
      </c>
      <c r="P476" s="45">
        <f>SUMIFS('IEA production stats by year'!Y:Y,'IEA production stats by year'!$E:$E,$D476,'IEA production stats by year'!$B:$B,$B476)</f>
        <v>0</v>
      </c>
      <c r="Q476" s="45">
        <f>SUMIFS('IEA production stats by year'!Z:Z,'IEA production stats by year'!$E:$E,$D476,'IEA production stats by year'!$B:$B,$B476)</f>
        <v>0</v>
      </c>
      <c r="R476" s="45">
        <f>SUMIFS('IEA production stats by year'!AA:AA,'IEA production stats by year'!$E:$E,$D476,'IEA production stats by year'!$B:$B,$B476)</f>
        <v>0</v>
      </c>
      <c r="S476" s="45">
        <f>SUMIFS('IEA production stats by year'!AB:AB,'IEA production stats by year'!$E:$E,$D476,'IEA production stats by year'!$B:$B,$B476)</f>
        <v>0</v>
      </c>
      <c r="T476" s="45">
        <f>SUMIFS('IEA production stats by year'!AC:AC,'IEA production stats by year'!$E:$E,$D476,'IEA production stats by year'!$B:$B,$B476)</f>
        <v>0</v>
      </c>
      <c r="U476" s="45">
        <f>SUMIFS('IEA production stats by year'!AD:AD,'IEA production stats by year'!$E:$E,$D476,'IEA production stats by year'!$B:$B,$B476)</f>
        <v>0</v>
      </c>
      <c r="V476" s="45">
        <f>SUMIFS('IEA production stats by year'!AE:AE,'IEA production stats by year'!$E:$E,$D476,'IEA production stats by year'!$B:$B,$B476)</f>
        <v>0</v>
      </c>
      <c r="W476" s="45">
        <f>SUMIFS('IEA production stats by year'!AF:AF,'IEA production stats by year'!$E:$E,$D476,'IEA production stats by year'!$B:$B,$B476)</f>
        <v>0</v>
      </c>
      <c r="X476" s="45">
        <f>SUMIFS('IEA production stats by year'!AG:AG,'IEA production stats by year'!$E:$E,$D476,'IEA production stats by year'!$B:$B,$B476)</f>
        <v>0</v>
      </c>
      <c r="Y476" s="45">
        <f>SUMIFS('IEA production stats by year'!AH:AH,'IEA production stats by year'!$E:$E,$D476,'IEA production stats by year'!$B:$B,$B476)</f>
        <v>0</v>
      </c>
      <c r="Z476" s="45">
        <f>SUMIFS('IEA production stats by year'!AI:AI,'IEA production stats by year'!$E:$E,$D476,'IEA production stats by year'!$B:$B,$B476)</f>
        <v>0</v>
      </c>
      <c r="AA476" s="45">
        <f>SUMIFS('IEA production stats by year'!AJ:AJ,'IEA production stats by year'!$E:$E,$D476,'IEA production stats by year'!$B:$B,$B476)</f>
        <v>0</v>
      </c>
      <c r="AB476" s="45">
        <f>SUMIFS('IEA production stats by year'!AK:AK,'IEA production stats by year'!$E:$E,$D476,'IEA production stats by year'!$B:$B,$B476)</f>
        <v>0</v>
      </c>
      <c r="AC476" s="45">
        <f>SUMIFS('IEA production stats by year'!AL:AL,'IEA production stats by year'!$E:$E,$D476,'IEA production stats by year'!$B:$B,$B476)</f>
        <v>0</v>
      </c>
      <c r="AD476" s="45"/>
      <c r="AE476" s="45"/>
      <c r="AF476" s="45"/>
      <c r="AG476" s="45"/>
      <c r="AH476" s="45"/>
      <c r="AI476" s="45"/>
      <c r="AJ476" s="45"/>
      <c r="AK476" s="45"/>
      <c r="AL476" s="45"/>
      <c r="AM476" s="45"/>
      <c r="AN476" s="45"/>
      <c r="AO476" s="45"/>
      <c r="AP476" s="45"/>
      <c r="AQ476" s="45"/>
      <c r="AR476" s="45"/>
      <c r="AS476" s="45"/>
      <c r="AT476" s="45"/>
      <c r="AU476" s="45"/>
      <c r="AV476" s="45"/>
      <c r="AW476" s="45"/>
      <c r="AX476" s="45"/>
      <c r="AY476" s="45"/>
      <c r="AZ476" s="45"/>
      <c r="BA476" s="45"/>
      <c r="BB476" s="45"/>
      <c r="BC476" s="45"/>
      <c r="BD476" s="45"/>
      <c r="BE476" s="45"/>
      <c r="BF476" s="45"/>
      <c r="BG476" s="45"/>
      <c r="BH476" s="45"/>
      <c r="BI476" s="45"/>
      <c r="BJ476" s="45"/>
      <c r="BK476" s="45"/>
      <c r="BL476" s="45"/>
      <c r="BM476" s="45"/>
      <c r="BN476" s="45"/>
      <c r="BO476" s="45"/>
      <c r="BP476" s="45"/>
      <c r="BQ476" s="45"/>
      <c r="BR476" s="45"/>
      <c r="BS476" s="45"/>
      <c r="BT476" s="45"/>
      <c r="BU476" s="45"/>
      <c r="BV476" s="45"/>
      <c r="BW476" s="45"/>
      <c r="BX476" s="45"/>
      <c r="BY476" s="45"/>
      <c r="BZ476" s="45"/>
      <c r="CA476" s="45"/>
      <c r="CB476" s="45"/>
      <c r="CC476" s="45"/>
      <c r="CD476" s="45"/>
      <c r="CE476" s="45"/>
      <c r="CF476" s="45"/>
      <c r="CG476" s="45"/>
      <c r="CH476" s="45"/>
      <c r="CI476" s="45"/>
      <c r="CJ476" s="45"/>
      <c r="CK476" s="45"/>
      <c r="CL476" s="45"/>
      <c r="CM476" s="45"/>
      <c r="CN476" s="45"/>
      <c r="CO476" s="45"/>
      <c r="CP476" s="45"/>
      <c r="CQ476" s="45"/>
    </row>
    <row r="477" spans="1:95" hidden="1" x14ac:dyDescent="0.25">
      <c r="A477" s="5" t="str">
        <f>B477&amp;D477</f>
        <v>MUSOBIOLIQ</v>
      </c>
      <c r="B477" t="s">
        <v>277</v>
      </c>
      <c r="C477" t="str">
        <f>VLOOKUP($B477,'Lookup codes'!$A:$C,2,FALSE)</f>
        <v>Mauritius</v>
      </c>
      <c r="D477" t="s">
        <v>632</v>
      </c>
      <c r="E477" t="str">
        <f>VLOOKUP(D477,'Lookup codes'!R:S,2,FALSE)</f>
        <v>Other Liquid Biofuels</v>
      </c>
      <c r="F477" t="s">
        <v>794</v>
      </c>
      <c r="G477" t="s">
        <v>528</v>
      </c>
      <c r="H477" s="45">
        <f>SUMIFS('IEA production stats by year'!Q:Q,'IEA production stats by year'!$E:$E,$D477,'IEA production stats by year'!$B:$B,$B477)</f>
        <v>0</v>
      </c>
      <c r="I477" s="45">
        <f>SUMIFS('IEA production stats by year'!R:R,'IEA production stats by year'!$E:$E,$D477,'IEA production stats by year'!$B:$B,$B477)</f>
        <v>0</v>
      </c>
      <c r="J477" s="45">
        <f>SUMIFS('IEA production stats by year'!S:S,'IEA production stats by year'!$E:$E,$D477,'IEA production stats by year'!$B:$B,$B477)</f>
        <v>0</v>
      </c>
      <c r="K477" s="45">
        <f>SUMIFS('IEA production stats by year'!T:T,'IEA production stats by year'!$E:$E,$D477,'IEA production stats by year'!$B:$B,$B477)</f>
        <v>0</v>
      </c>
      <c r="L477" s="45">
        <f>SUMIFS('IEA production stats by year'!U:U,'IEA production stats by year'!$E:$E,$D477,'IEA production stats by year'!$B:$B,$B477)</f>
        <v>0</v>
      </c>
      <c r="M477" s="45">
        <f>SUMIFS('IEA production stats by year'!V:V,'IEA production stats by year'!$E:$E,$D477,'IEA production stats by year'!$B:$B,$B477)</f>
        <v>0</v>
      </c>
      <c r="N477" s="45">
        <f>SUMIFS('IEA production stats by year'!W:W,'IEA production stats by year'!$E:$E,$D477,'IEA production stats by year'!$B:$B,$B477)</f>
        <v>0</v>
      </c>
      <c r="O477" s="45">
        <f>SUMIFS('IEA production stats by year'!X:X,'IEA production stats by year'!$E:$E,$D477,'IEA production stats by year'!$B:$B,$B477)</f>
        <v>0</v>
      </c>
      <c r="P477" s="45">
        <f>SUMIFS('IEA production stats by year'!Y:Y,'IEA production stats by year'!$E:$E,$D477,'IEA production stats by year'!$B:$B,$B477)</f>
        <v>0</v>
      </c>
      <c r="Q477" s="45">
        <f>SUMIFS('IEA production stats by year'!Z:Z,'IEA production stats by year'!$E:$E,$D477,'IEA production stats by year'!$B:$B,$B477)</f>
        <v>0</v>
      </c>
      <c r="R477" s="45">
        <f>SUMIFS('IEA production stats by year'!AA:AA,'IEA production stats by year'!$E:$E,$D477,'IEA production stats by year'!$B:$B,$B477)</f>
        <v>0</v>
      </c>
      <c r="S477" s="45">
        <f>SUMIFS('IEA production stats by year'!AB:AB,'IEA production stats by year'!$E:$E,$D477,'IEA production stats by year'!$B:$B,$B477)</f>
        <v>0</v>
      </c>
      <c r="T477" s="45">
        <f>SUMIFS('IEA production stats by year'!AC:AC,'IEA production stats by year'!$E:$E,$D477,'IEA production stats by year'!$B:$B,$B477)</f>
        <v>0</v>
      </c>
      <c r="U477" s="45">
        <f>SUMIFS('IEA production stats by year'!AD:AD,'IEA production stats by year'!$E:$E,$D477,'IEA production stats by year'!$B:$B,$B477)</f>
        <v>0</v>
      </c>
      <c r="V477" s="45">
        <f>SUMIFS('IEA production stats by year'!AE:AE,'IEA production stats by year'!$E:$E,$D477,'IEA production stats by year'!$B:$B,$B477)</f>
        <v>0</v>
      </c>
      <c r="W477" s="45">
        <f>SUMIFS('IEA production stats by year'!AF:AF,'IEA production stats by year'!$E:$E,$D477,'IEA production stats by year'!$B:$B,$B477)</f>
        <v>0</v>
      </c>
      <c r="X477" s="45">
        <f>SUMIFS('IEA production stats by year'!AG:AG,'IEA production stats by year'!$E:$E,$D477,'IEA production stats by year'!$B:$B,$B477)</f>
        <v>0</v>
      </c>
      <c r="Y477" s="45">
        <f>SUMIFS('IEA production stats by year'!AH:AH,'IEA production stats by year'!$E:$E,$D477,'IEA production stats by year'!$B:$B,$B477)</f>
        <v>0</v>
      </c>
      <c r="Z477" s="45">
        <f>SUMIFS('IEA production stats by year'!AI:AI,'IEA production stats by year'!$E:$E,$D477,'IEA production stats by year'!$B:$B,$B477)</f>
        <v>0</v>
      </c>
      <c r="AA477" s="45">
        <f>SUMIFS('IEA production stats by year'!AJ:AJ,'IEA production stats by year'!$E:$E,$D477,'IEA production stats by year'!$B:$B,$B477)</f>
        <v>0</v>
      </c>
      <c r="AB477" s="45">
        <f>SUMIFS('IEA production stats by year'!AK:AK,'IEA production stats by year'!$E:$E,$D477,'IEA production stats by year'!$B:$B,$B477)</f>
        <v>0</v>
      </c>
      <c r="AC477" s="45">
        <f>SUMIFS('IEA production stats by year'!AL:AL,'IEA production stats by year'!$E:$E,$D477,'IEA production stats by year'!$B:$B,$B477)</f>
        <v>0</v>
      </c>
      <c r="AD477" s="45"/>
      <c r="AE477" s="45"/>
      <c r="AF477" s="45"/>
      <c r="AG477" s="45"/>
      <c r="AH477" s="45"/>
      <c r="AI477" s="45"/>
      <c r="AJ477" s="45"/>
      <c r="AK477" s="45"/>
      <c r="AL477" s="45"/>
      <c r="AM477" s="45"/>
      <c r="AN477" s="45"/>
      <c r="AO477" s="45"/>
      <c r="AP477" s="45"/>
      <c r="AQ477" s="45"/>
      <c r="AR477" s="45"/>
      <c r="AS477" s="45"/>
      <c r="AT477" s="45"/>
      <c r="AU477" s="45"/>
      <c r="AV477" s="45"/>
      <c r="AW477" s="45"/>
      <c r="AX477" s="45"/>
      <c r="AY477" s="45"/>
      <c r="AZ477" s="45"/>
      <c r="BA477" s="45"/>
      <c r="BB477" s="45"/>
      <c r="BC477" s="45"/>
      <c r="BD477" s="45"/>
      <c r="BE477" s="45"/>
      <c r="BF477" s="45"/>
      <c r="BG477" s="45"/>
      <c r="BH477" s="45"/>
      <c r="BI477" s="45"/>
      <c r="BJ477" s="45"/>
      <c r="BK477" s="45"/>
      <c r="BL477" s="45"/>
      <c r="BM477" s="45"/>
      <c r="BN477" s="45"/>
      <c r="BO477" s="45"/>
      <c r="BP477" s="45"/>
      <c r="BQ477" s="45"/>
      <c r="BR477" s="45"/>
      <c r="BS477" s="45"/>
      <c r="BT477" s="45"/>
      <c r="BU477" s="45"/>
      <c r="BV477" s="45"/>
      <c r="BW477" s="45"/>
      <c r="BX477" s="45"/>
      <c r="BY477" s="45"/>
      <c r="BZ477" s="45"/>
      <c r="CA477" s="45"/>
      <c r="CB477" s="45"/>
      <c r="CC477" s="45"/>
      <c r="CD477" s="45"/>
      <c r="CE477" s="45"/>
      <c r="CF477" s="45"/>
      <c r="CG477" s="45"/>
      <c r="CH477" s="45"/>
      <c r="CI477" s="45"/>
      <c r="CJ477" s="45"/>
      <c r="CK477" s="45"/>
      <c r="CL477" s="45"/>
      <c r="CM477" s="45"/>
      <c r="CN477" s="45"/>
      <c r="CO477" s="45"/>
      <c r="CP477" s="45"/>
      <c r="CQ477" s="45"/>
    </row>
    <row r="478" spans="1:95" hidden="1" x14ac:dyDescent="0.25">
      <c r="A478" s="5" t="str">
        <f>B478&amp;D478</f>
        <v>MUSPRIMSBIO</v>
      </c>
      <c r="B478" t="s">
        <v>277</v>
      </c>
      <c r="C478" t="str">
        <f>VLOOKUP($B478,'Lookup codes'!$A:$C,2,FALSE)</f>
        <v>Mauritius</v>
      </c>
      <c r="D478" t="s">
        <v>634</v>
      </c>
      <c r="E478" t="str">
        <f>VLOOKUP(D478,'Lookup codes'!R:S,2,FALSE)</f>
        <v>Solid Biofuel excluding charcoal</v>
      </c>
      <c r="F478" t="s">
        <v>794</v>
      </c>
      <c r="G478" t="s">
        <v>528</v>
      </c>
      <c r="H478" s="45">
        <f>SUMIFS('IEA production stats by year'!Q:Q,'IEA production stats by year'!$E:$E,$D478,'IEA production stats by year'!$B:$B,$B478)</f>
        <v>10711.999</v>
      </c>
      <c r="I478" s="45">
        <f>SUMIFS('IEA production stats by year'!R:R,'IEA production stats by year'!$E:$E,$D478,'IEA production stats by year'!$B:$B,$B478)</f>
        <v>11503.9992</v>
      </c>
      <c r="J478" s="45">
        <f>SUMIFS('IEA production stats by year'!S:S,'IEA production stats by year'!$E:$E,$D478,'IEA production stats by year'!$B:$B,$B478)</f>
        <v>10516.998799999999</v>
      </c>
      <c r="K478" s="45">
        <f>SUMIFS('IEA production stats by year'!T:T,'IEA production stats by year'!$E:$E,$D478,'IEA production stats by year'!$B:$B,$B478)</f>
        <v>10734.000599999999</v>
      </c>
      <c r="L478" s="45">
        <f>SUMIFS('IEA production stats by year'!U:U,'IEA production stats by year'!$E:$E,$D478,'IEA production stats by year'!$B:$B,$B478)</f>
        <v>11099.998100000001</v>
      </c>
      <c r="M478" s="45">
        <f>SUMIFS('IEA production stats by year'!V:V,'IEA production stats by year'!$E:$E,$D478,'IEA production stats by year'!$B:$B,$B478)</f>
        <v>10580.001700000001</v>
      </c>
      <c r="N478" s="45">
        <f>SUMIFS('IEA production stats by year'!W:W,'IEA production stats by year'!$E:$E,$D478,'IEA production stats by year'!$B:$B,$B478)</f>
        <v>10383.0002</v>
      </c>
      <c r="O478" s="45">
        <f>SUMIFS('IEA production stats by year'!X:X,'IEA production stats by year'!$E:$E,$D478,'IEA production stats by year'!$B:$B,$B478)</f>
        <v>9988.0007999999998</v>
      </c>
      <c r="P478" s="45">
        <f>SUMIFS('IEA production stats by year'!Y:Y,'IEA production stats by year'!$E:$E,$D478,'IEA production stats by year'!$B:$B,$B478)</f>
        <v>10640.9992</v>
      </c>
      <c r="Q478" s="45">
        <f>SUMIFS('IEA production stats by year'!Z:Z,'IEA production stats by year'!$E:$E,$D478,'IEA production stats by year'!$B:$B,$B478)</f>
        <v>9449.0005000000001</v>
      </c>
      <c r="R478" s="45">
        <f>SUMIFS('IEA production stats by year'!AA:AA,'IEA production stats by year'!$E:$E,$D478,'IEA production stats by year'!$B:$B,$B478)</f>
        <v>9743.9982999999993</v>
      </c>
      <c r="S478" s="45">
        <f>SUMIFS('IEA production stats by year'!AB:AB,'IEA production stats by year'!$E:$E,$D478,'IEA production stats by year'!$B:$B,$B478)</f>
        <v>9452.9989000000005</v>
      </c>
      <c r="T478" s="45">
        <f>SUMIFS('IEA production stats by year'!AC:AC,'IEA production stats by year'!$E:$E,$D478,'IEA production stats by year'!$B:$B,$B478)</f>
        <v>8962.0002999999997</v>
      </c>
      <c r="U478" s="45">
        <f>SUMIFS('IEA production stats by year'!AD:AD,'IEA production stats by year'!$E:$E,$D478,'IEA production stats by year'!$B:$B,$B478)</f>
        <v>8750.9982</v>
      </c>
      <c r="V478" s="45">
        <f>SUMIFS('IEA production stats by year'!AE:AE,'IEA production stats by year'!$E:$E,$D478,'IEA production stats by year'!$B:$B,$B478)</f>
        <v>8387.0018999999993</v>
      </c>
      <c r="W478" s="45">
        <f>SUMIFS('IEA production stats by year'!AF:AF,'IEA production stats by year'!$E:$E,$D478,'IEA production stats by year'!$B:$B,$B478)</f>
        <v>9905.0015999999996</v>
      </c>
      <c r="X478" s="45">
        <f>SUMIFS('IEA production stats by year'!AG:AG,'IEA production stats by year'!$E:$E,$D478,'IEA production stats by year'!$B:$B,$B478)</f>
        <v>8897.0002000000004</v>
      </c>
      <c r="Y478" s="45">
        <f>SUMIFS('IEA production stats by year'!AH:AH,'IEA production stats by year'!$E:$E,$D478,'IEA production stats by year'!$B:$B,$B478)</f>
        <v>8402.0786000000007</v>
      </c>
      <c r="Z478" s="45">
        <f>SUMIFS('IEA production stats by year'!AI:AI,'IEA production stats by year'!$E:$E,$D478,'IEA production stats by year'!$B:$B,$B478)</f>
        <v>7796.2569999999996</v>
      </c>
      <c r="AA478" s="45">
        <f>SUMIFS('IEA production stats by year'!AJ:AJ,'IEA production stats by year'!$E:$E,$D478,'IEA production stats by year'!$B:$B,$B478)</f>
        <v>7614.4494000000004</v>
      </c>
      <c r="AB478" s="45">
        <f>SUMIFS('IEA production stats by year'!AK:AK,'IEA production stats by year'!$E:$E,$D478,'IEA production stats by year'!$B:$B,$B478)</f>
        <v>6330.5839999999998</v>
      </c>
      <c r="AC478" s="45">
        <f>SUMIFS('IEA production stats by year'!AL:AL,'IEA production stats by year'!$E:$E,$D478,'IEA production stats by year'!$B:$B,$B478)</f>
        <v>0</v>
      </c>
      <c r="AD478" s="45"/>
      <c r="AE478" s="45"/>
      <c r="AF478" s="45"/>
      <c r="AG478" s="45"/>
      <c r="AH478" s="45"/>
      <c r="AI478" s="45"/>
      <c r="AJ478" s="45"/>
      <c r="AK478" s="45"/>
      <c r="AL478" s="45"/>
      <c r="AM478" s="45"/>
      <c r="AN478" s="45"/>
      <c r="AO478" s="45"/>
      <c r="AP478" s="45"/>
      <c r="AQ478" s="45"/>
      <c r="AR478" s="45"/>
      <c r="AS478" s="45"/>
      <c r="AT478" s="45"/>
      <c r="AU478" s="45"/>
      <c r="AV478" s="45"/>
      <c r="AW478" s="45"/>
      <c r="AX478" s="45"/>
      <c r="AY478" s="45"/>
      <c r="AZ478" s="45"/>
      <c r="BA478" s="45"/>
      <c r="BB478" s="45"/>
      <c r="BC478" s="45"/>
      <c r="BD478" s="45"/>
      <c r="BE478" s="45"/>
      <c r="BF478" s="45"/>
      <c r="BG478" s="45"/>
      <c r="BH478" s="45"/>
      <c r="BI478" s="45"/>
      <c r="BJ478" s="45"/>
      <c r="BK478" s="45"/>
      <c r="BL478" s="45"/>
      <c r="BM478" s="45"/>
      <c r="BN478" s="45"/>
      <c r="BO478" s="45"/>
      <c r="BP478" s="45"/>
      <c r="BQ478" s="45"/>
      <c r="BR478" s="45"/>
      <c r="BS478" s="45"/>
      <c r="BT478" s="45"/>
      <c r="BU478" s="45"/>
      <c r="BV478" s="45"/>
      <c r="BW478" s="45"/>
      <c r="BX478" s="45"/>
      <c r="BY478" s="45"/>
      <c r="BZ478" s="45"/>
      <c r="CA478" s="45"/>
      <c r="CB478" s="45"/>
      <c r="CC478" s="45"/>
      <c r="CD478" s="45"/>
      <c r="CE478" s="45"/>
      <c r="CF478" s="45"/>
      <c r="CG478" s="45"/>
      <c r="CH478" s="45"/>
      <c r="CI478" s="45"/>
      <c r="CJ478" s="45"/>
      <c r="CK478" s="45"/>
      <c r="CL478" s="45"/>
      <c r="CM478" s="45"/>
      <c r="CN478" s="45"/>
      <c r="CO478" s="45"/>
      <c r="CP478" s="45"/>
      <c r="CQ478" s="45"/>
    </row>
    <row r="479" spans="1:95" hidden="1" x14ac:dyDescent="0.25">
      <c r="A479" s="5" t="str">
        <f>B479&amp;D479</f>
        <v>MUSBIOGASES</v>
      </c>
      <c r="B479" t="s">
        <v>277</v>
      </c>
      <c r="C479" t="str">
        <f>VLOOKUP($B479,'Lookup codes'!$A:$C,2,FALSE)</f>
        <v>Mauritius</v>
      </c>
      <c r="D479" t="s">
        <v>636</v>
      </c>
      <c r="E479" t="str">
        <f>VLOOKUP(D479,'Lookup codes'!R:S,2,FALSE)</f>
        <v>Biogases</v>
      </c>
      <c r="F479" t="s">
        <v>794</v>
      </c>
      <c r="G479" t="s">
        <v>528</v>
      </c>
      <c r="H479" s="45">
        <f>SUMIFS('IEA production stats by year'!Q:Q,'IEA production stats by year'!$E:$E,$D479,'IEA production stats by year'!$B:$B,$B479)</f>
        <v>0</v>
      </c>
      <c r="I479" s="45">
        <f>SUMIFS('IEA production stats by year'!R:R,'IEA production stats by year'!$E:$E,$D479,'IEA production stats by year'!$B:$B,$B479)</f>
        <v>0</v>
      </c>
      <c r="J479" s="45">
        <f>SUMIFS('IEA production stats by year'!S:S,'IEA production stats by year'!$E:$E,$D479,'IEA production stats by year'!$B:$B,$B479)</f>
        <v>0</v>
      </c>
      <c r="K479" s="45">
        <f>SUMIFS('IEA production stats by year'!T:T,'IEA production stats by year'!$E:$E,$D479,'IEA production stats by year'!$B:$B,$B479)</f>
        <v>0</v>
      </c>
      <c r="L479" s="45">
        <f>SUMIFS('IEA production stats by year'!U:U,'IEA production stats by year'!$E:$E,$D479,'IEA production stats by year'!$B:$B,$B479)</f>
        <v>0</v>
      </c>
      <c r="M479" s="45">
        <f>SUMIFS('IEA production stats by year'!V:V,'IEA production stats by year'!$E:$E,$D479,'IEA production stats by year'!$B:$B,$B479)</f>
        <v>0</v>
      </c>
      <c r="N479" s="45">
        <f>SUMIFS('IEA production stats by year'!W:W,'IEA production stats by year'!$E:$E,$D479,'IEA production stats by year'!$B:$B,$B479)</f>
        <v>0</v>
      </c>
      <c r="O479" s="45">
        <f>SUMIFS('IEA production stats by year'!X:X,'IEA production stats by year'!$E:$E,$D479,'IEA production stats by year'!$B:$B,$B479)</f>
        <v>0</v>
      </c>
      <c r="P479" s="45">
        <f>SUMIFS('IEA production stats by year'!Y:Y,'IEA production stats by year'!$E:$E,$D479,'IEA production stats by year'!$B:$B,$B479)</f>
        <v>0</v>
      </c>
      <c r="Q479" s="45">
        <f>SUMIFS('IEA production stats by year'!Z:Z,'IEA production stats by year'!$E:$E,$D479,'IEA production stats by year'!$B:$B,$B479)</f>
        <v>0</v>
      </c>
      <c r="R479" s="45">
        <f>SUMIFS('IEA production stats by year'!AA:AA,'IEA production stats by year'!$E:$E,$D479,'IEA production stats by year'!$B:$B,$B479)</f>
        <v>0</v>
      </c>
      <c r="S479" s="45">
        <f>SUMIFS('IEA production stats by year'!AB:AB,'IEA production stats by year'!$E:$E,$D479,'IEA production stats by year'!$B:$B,$B479)</f>
        <v>36.998800000000003</v>
      </c>
      <c r="T479" s="45">
        <f>SUMIFS('IEA production stats by year'!AC:AC,'IEA production stats by year'!$E:$E,$D479,'IEA production stats by year'!$B:$B,$B479)</f>
        <v>213.9999</v>
      </c>
      <c r="U479" s="45">
        <f>SUMIFS('IEA production stats by year'!AD:AD,'IEA production stats by year'!$E:$E,$D479,'IEA production stats by year'!$B:$B,$B479)</f>
        <v>239.9999</v>
      </c>
      <c r="V479" s="45">
        <f>SUMIFS('IEA production stats by year'!AE:AE,'IEA production stats by year'!$E:$E,$D479,'IEA production stats by year'!$B:$B,$B479)</f>
        <v>256.00189999999998</v>
      </c>
      <c r="W479" s="45">
        <f>SUMIFS('IEA production stats by year'!AF:AF,'IEA production stats by year'!$E:$E,$D479,'IEA production stats by year'!$B:$B,$B479)</f>
        <v>243.9983</v>
      </c>
      <c r="X479" s="45">
        <f>SUMIFS('IEA production stats by year'!AG:AG,'IEA production stats by year'!$E:$E,$D479,'IEA production stats by year'!$B:$B,$B479)</f>
        <v>223.99799999999999</v>
      </c>
      <c r="Y479" s="45">
        <f>SUMIFS('IEA production stats by year'!AH:AH,'IEA production stats by year'!$E:$E,$D479,'IEA production stats by year'!$B:$B,$B479)</f>
        <v>202.80019999999999</v>
      </c>
      <c r="Z479" s="45">
        <f>SUMIFS('IEA production stats by year'!AI:AI,'IEA production stats by year'!$E:$E,$D479,'IEA production stats by year'!$B:$B,$B479)</f>
        <v>271.2</v>
      </c>
      <c r="AA479" s="45">
        <f>SUMIFS('IEA production stats by year'!AJ:AJ,'IEA production stats by year'!$E:$E,$D479,'IEA production stats by year'!$B:$B,$B479)</f>
        <v>237.6009</v>
      </c>
      <c r="AB479" s="45">
        <f>SUMIFS('IEA production stats by year'!AK:AK,'IEA production stats by year'!$E:$E,$D479,'IEA production stats by year'!$B:$B,$B479)</f>
        <v>297.6019</v>
      </c>
      <c r="AC479" s="45">
        <f>SUMIFS('IEA production stats by year'!AL:AL,'IEA production stats by year'!$E:$E,$D479,'IEA production stats by year'!$B:$B,$B479)</f>
        <v>0</v>
      </c>
      <c r="AD479" s="45"/>
      <c r="AE479" s="45"/>
      <c r="AF479" s="45"/>
      <c r="AG479" s="45"/>
      <c r="AH479" s="45"/>
      <c r="AI479" s="45"/>
      <c r="AJ479" s="45"/>
      <c r="AK479" s="45"/>
      <c r="AL479" s="45"/>
      <c r="AM479" s="45"/>
      <c r="AN479" s="45"/>
      <c r="AO479" s="45"/>
      <c r="AP479" s="45"/>
      <c r="AQ479" s="45"/>
      <c r="AR479" s="45"/>
      <c r="AS479" s="45"/>
      <c r="AT479" s="45"/>
      <c r="AU479" s="45"/>
      <c r="AV479" s="45"/>
      <c r="AW479" s="45"/>
      <c r="AX479" s="45"/>
      <c r="AY479" s="45"/>
      <c r="AZ479" s="45"/>
      <c r="BA479" s="45"/>
      <c r="BB479" s="45"/>
      <c r="BC479" s="45"/>
      <c r="BD479" s="45"/>
      <c r="BE479" s="45"/>
      <c r="BF479" s="45"/>
      <c r="BG479" s="45"/>
      <c r="BH479" s="45"/>
      <c r="BI479" s="45"/>
      <c r="BJ479" s="45"/>
      <c r="BK479" s="45"/>
      <c r="BL479" s="45"/>
      <c r="BM479" s="45"/>
      <c r="BN479" s="45"/>
      <c r="BO479" s="45"/>
      <c r="BP479" s="45"/>
      <c r="BQ479" s="45"/>
      <c r="BR479" s="45"/>
      <c r="BS479" s="45"/>
      <c r="BT479" s="45"/>
      <c r="BU479" s="45"/>
      <c r="BV479" s="45"/>
      <c r="BW479" s="45"/>
      <c r="BX479" s="45"/>
      <c r="BY479" s="45"/>
      <c r="BZ479" s="45"/>
      <c r="CA479" s="45"/>
      <c r="CB479" s="45"/>
      <c r="CC479" s="45"/>
      <c r="CD479" s="45"/>
      <c r="CE479" s="45"/>
      <c r="CF479" s="45"/>
      <c r="CG479" s="45"/>
      <c r="CH479" s="45"/>
      <c r="CI479" s="45"/>
      <c r="CJ479" s="45"/>
      <c r="CK479" s="45"/>
      <c r="CL479" s="45"/>
      <c r="CM479" s="45"/>
      <c r="CN479" s="45"/>
      <c r="CO479" s="45"/>
      <c r="CP479" s="45"/>
      <c r="CQ479" s="45"/>
    </row>
    <row r="480" spans="1:95" hidden="1" x14ac:dyDescent="0.25">
      <c r="A480" s="5" t="str">
        <f>B480&amp;D480</f>
        <v>MUSBIOJETKERO</v>
      </c>
      <c r="B480" t="s">
        <v>277</v>
      </c>
      <c r="C480" t="str">
        <f>VLOOKUP($B480,'Lookup codes'!$A:$C,2,FALSE)</f>
        <v>Mauritius</v>
      </c>
      <c r="D480" t="s">
        <v>638</v>
      </c>
      <c r="E480" t="str">
        <f>VLOOKUP(D480,'Lookup codes'!R:S,2,FALSE)</f>
        <v>Bio Jet Kerosene</v>
      </c>
      <c r="F480" t="s">
        <v>794</v>
      </c>
      <c r="G480" t="s">
        <v>528</v>
      </c>
      <c r="H480" s="45">
        <f>SUMIFS('IEA production stats by year'!Q:Q,'IEA production stats by year'!$E:$E,$D480,'IEA production stats by year'!$B:$B,$B480)</f>
        <v>0</v>
      </c>
      <c r="I480" s="45">
        <f>SUMIFS('IEA production stats by year'!R:R,'IEA production stats by year'!$E:$E,$D480,'IEA production stats by year'!$B:$B,$B480)</f>
        <v>0</v>
      </c>
      <c r="J480" s="45">
        <f>SUMIFS('IEA production stats by year'!S:S,'IEA production stats by year'!$E:$E,$D480,'IEA production stats by year'!$B:$B,$B480)</f>
        <v>0</v>
      </c>
      <c r="K480" s="45">
        <f>SUMIFS('IEA production stats by year'!T:T,'IEA production stats by year'!$E:$E,$D480,'IEA production stats by year'!$B:$B,$B480)</f>
        <v>0</v>
      </c>
      <c r="L480" s="45">
        <f>SUMIFS('IEA production stats by year'!U:U,'IEA production stats by year'!$E:$E,$D480,'IEA production stats by year'!$B:$B,$B480)</f>
        <v>0</v>
      </c>
      <c r="M480" s="45">
        <f>SUMIFS('IEA production stats by year'!V:V,'IEA production stats by year'!$E:$E,$D480,'IEA production stats by year'!$B:$B,$B480)</f>
        <v>0</v>
      </c>
      <c r="N480" s="45">
        <f>SUMIFS('IEA production stats by year'!W:W,'IEA production stats by year'!$E:$E,$D480,'IEA production stats by year'!$B:$B,$B480)</f>
        <v>0</v>
      </c>
      <c r="O480" s="45">
        <f>SUMIFS('IEA production stats by year'!X:X,'IEA production stats by year'!$E:$E,$D480,'IEA production stats by year'!$B:$B,$B480)</f>
        <v>0</v>
      </c>
      <c r="P480" s="45">
        <f>SUMIFS('IEA production stats by year'!Y:Y,'IEA production stats by year'!$E:$E,$D480,'IEA production stats by year'!$B:$B,$B480)</f>
        <v>0</v>
      </c>
      <c r="Q480" s="45">
        <f>SUMIFS('IEA production stats by year'!Z:Z,'IEA production stats by year'!$E:$E,$D480,'IEA production stats by year'!$B:$B,$B480)</f>
        <v>0</v>
      </c>
      <c r="R480" s="45">
        <f>SUMIFS('IEA production stats by year'!AA:AA,'IEA production stats by year'!$E:$E,$D480,'IEA production stats by year'!$B:$B,$B480)</f>
        <v>0</v>
      </c>
      <c r="S480" s="45">
        <f>SUMIFS('IEA production stats by year'!AB:AB,'IEA production stats by year'!$E:$E,$D480,'IEA production stats by year'!$B:$B,$B480)</f>
        <v>0</v>
      </c>
      <c r="T480" s="45">
        <f>SUMIFS('IEA production stats by year'!AC:AC,'IEA production stats by year'!$E:$E,$D480,'IEA production stats by year'!$B:$B,$B480)</f>
        <v>0</v>
      </c>
      <c r="U480" s="45">
        <f>SUMIFS('IEA production stats by year'!AD:AD,'IEA production stats by year'!$E:$E,$D480,'IEA production stats by year'!$B:$B,$B480)</f>
        <v>0</v>
      </c>
      <c r="V480" s="45">
        <f>SUMIFS('IEA production stats by year'!AE:AE,'IEA production stats by year'!$E:$E,$D480,'IEA production stats by year'!$B:$B,$B480)</f>
        <v>0</v>
      </c>
      <c r="W480" s="45">
        <f>SUMIFS('IEA production stats by year'!AF:AF,'IEA production stats by year'!$E:$E,$D480,'IEA production stats by year'!$B:$B,$B480)</f>
        <v>0</v>
      </c>
      <c r="X480" s="45">
        <f>SUMIFS('IEA production stats by year'!AG:AG,'IEA production stats by year'!$E:$E,$D480,'IEA production stats by year'!$B:$B,$B480)</f>
        <v>0</v>
      </c>
      <c r="Y480" s="45">
        <f>SUMIFS('IEA production stats by year'!AH:AH,'IEA production stats by year'!$E:$E,$D480,'IEA production stats by year'!$B:$B,$B480)</f>
        <v>0</v>
      </c>
      <c r="Z480" s="45">
        <f>SUMIFS('IEA production stats by year'!AI:AI,'IEA production stats by year'!$E:$E,$D480,'IEA production stats by year'!$B:$B,$B480)</f>
        <v>0</v>
      </c>
      <c r="AA480" s="45">
        <f>SUMIFS('IEA production stats by year'!AJ:AJ,'IEA production stats by year'!$E:$E,$D480,'IEA production stats by year'!$B:$B,$B480)</f>
        <v>0</v>
      </c>
      <c r="AB480" s="45">
        <f>SUMIFS('IEA production stats by year'!AK:AK,'IEA production stats by year'!$E:$E,$D480,'IEA production stats by year'!$B:$B,$B480)</f>
        <v>0</v>
      </c>
      <c r="AC480" s="45">
        <f>SUMIFS('IEA production stats by year'!AL:AL,'IEA production stats by year'!$E:$E,$D480,'IEA production stats by year'!$B:$B,$B480)</f>
        <v>0</v>
      </c>
      <c r="AD480" s="45"/>
      <c r="AE480" s="45"/>
      <c r="AF480" s="45"/>
      <c r="AG480" s="45"/>
      <c r="AH480" s="45"/>
      <c r="AI480" s="45"/>
      <c r="AJ480" s="45"/>
      <c r="AK480" s="45"/>
      <c r="AL480" s="45"/>
      <c r="AM480" s="45"/>
      <c r="AN480" s="45"/>
      <c r="AO480" s="45"/>
      <c r="AP480" s="45"/>
      <c r="AQ480" s="45"/>
      <c r="AR480" s="45"/>
      <c r="AS480" s="45"/>
      <c r="AT480" s="45"/>
      <c r="AU480" s="45"/>
      <c r="AV480" s="45"/>
      <c r="AW480" s="45"/>
      <c r="AX480" s="45"/>
      <c r="AY480" s="45"/>
      <c r="AZ480" s="45"/>
      <c r="BA480" s="45"/>
      <c r="BB480" s="45"/>
      <c r="BC480" s="45"/>
      <c r="BD480" s="45"/>
      <c r="BE480" s="45"/>
      <c r="BF480" s="45"/>
      <c r="BG480" s="45"/>
      <c r="BH480" s="45"/>
      <c r="BI480" s="45"/>
      <c r="BJ480" s="45"/>
      <c r="BK480" s="45"/>
      <c r="BL480" s="45"/>
      <c r="BM480" s="45"/>
      <c r="BN480" s="45"/>
      <c r="BO480" s="45"/>
      <c r="BP480" s="45"/>
      <c r="BQ480" s="45"/>
      <c r="BR480" s="45"/>
      <c r="BS480" s="45"/>
      <c r="BT480" s="45"/>
      <c r="BU480" s="45"/>
      <c r="BV480" s="45"/>
      <c r="BW480" s="45"/>
      <c r="BX480" s="45"/>
      <c r="BY480" s="45"/>
      <c r="BZ480" s="45"/>
      <c r="CA480" s="45"/>
      <c r="CB480" s="45"/>
      <c r="CC480" s="45"/>
      <c r="CD480" s="45"/>
      <c r="CE480" s="45"/>
      <c r="CF480" s="45"/>
      <c r="CG480" s="45"/>
      <c r="CH480" s="45"/>
      <c r="CI480" s="45"/>
      <c r="CJ480" s="45"/>
      <c r="CK480" s="45"/>
      <c r="CL480" s="45"/>
      <c r="CM480" s="45"/>
      <c r="CN480" s="45"/>
      <c r="CO480" s="45"/>
      <c r="CP480" s="45"/>
      <c r="CQ480" s="45"/>
    </row>
    <row r="481" spans="1:95" hidden="1" x14ac:dyDescent="0.25">
      <c r="A481" s="5" t="str">
        <f>B481&amp;D481</f>
        <v>MUSMRENEW</v>
      </c>
      <c r="B481" t="s">
        <v>277</v>
      </c>
      <c r="C481" t="str">
        <f>VLOOKUP($B481,'Lookup codes'!$A:$C,2,FALSE)</f>
        <v>Mauritius</v>
      </c>
      <c r="D481" t="s">
        <v>640</v>
      </c>
      <c r="E481" t="str">
        <f>VLOOKUP(D481,'Lookup codes'!R:S,2,FALSE)</f>
        <v>Total of Renewable Energy Sources</v>
      </c>
      <c r="F481" t="s">
        <v>794</v>
      </c>
      <c r="G481" t="s">
        <v>528</v>
      </c>
      <c r="H481" s="45">
        <f>SUMIFS('IEA production stats by year'!Q:Q,'IEA production stats by year'!$E:$E,$D481,'IEA production stats by year'!$B:$B,$B481)</f>
        <v>11057.598400000001</v>
      </c>
      <c r="I481" s="45">
        <f>SUMIFS('IEA production stats by year'!R:R,'IEA production stats by year'!$E:$E,$D481,'IEA production stats by year'!$B:$B,$B481)</f>
        <v>11759.599099999999</v>
      </c>
      <c r="J481" s="45">
        <f>SUMIFS('IEA production stats by year'!S:S,'IEA production stats by year'!$E:$E,$D481,'IEA production stats by year'!$B:$B,$B481)</f>
        <v>10826.6001</v>
      </c>
      <c r="K481" s="45">
        <f>SUMIFS('IEA production stats by year'!T:T,'IEA production stats by year'!$E:$E,$D481,'IEA production stats by year'!$B:$B,$B481)</f>
        <v>11158.8017</v>
      </c>
      <c r="L481" s="45">
        <f>SUMIFS('IEA production stats by year'!U:U,'IEA production stats by year'!$E:$E,$D481,'IEA production stats by year'!$B:$B,$B481)</f>
        <v>11539.1976</v>
      </c>
      <c r="M481" s="45">
        <f>SUMIFS('IEA production stats by year'!V:V,'IEA production stats by year'!$E:$E,$D481,'IEA production stats by year'!$B:$B,$B481)</f>
        <v>10994.000899999999</v>
      </c>
      <c r="N481" s="45">
        <f>SUMIFS('IEA production stats by year'!W:W,'IEA production stats by year'!$E:$E,$D481,'IEA production stats by year'!$B:$B,$B481)</f>
        <v>10660.1999</v>
      </c>
      <c r="O481" s="45">
        <f>SUMIFS('IEA production stats by year'!X:X,'IEA production stats by year'!$E:$E,$D481,'IEA production stats by year'!$B:$B,$B481)</f>
        <v>10290.400799999999</v>
      </c>
      <c r="P481" s="45">
        <f>SUMIFS('IEA production stats by year'!Y:Y,'IEA production stats by year'!$E:$E,$D481,'IEA production stats by year'!$B:$B,$B481)</f>
        <v>11029.798000000001</v>
      </c>
      <c r="Q481" s="45">
        <f>SUMIFS('IEA production stats by year'!Z:Z,'IEA production stats by year'!$E:$E,$D481,'IEA production stats by year'!$B:$B,$B481)</f>
        <v>9895.4012999999995</v>
      </c>
      <c r="R481" s="45">
        <f>SUMIFS('IEA production stats by year'!AA:AA,'IEA production stats by year'!$E:$E,$D481,'IEA production stats by year'!$B:$B,$B481)</f>
        <v>10118.3987</v>
      </c>
      <c r="S481" s="45">
        <f>SUMIFS('IEA production stats by year'!AB:AB,'IEA production stats by year'!$E:$E,$D481,'IEA production stats by year'!$B:$B,$B481)</f>
        <v>9702.3981999999996</v>
      </c>
      <c r="T481" s="45">
        <f>SUMIFS('IEA production stats by year'!AC:AC,'IEA production stats by year'!$E:$E,$D481,'IEA production stats by year'!$B:$B,$B481)</f>
        <v>9460.4012000000002</v>
      </c>
      <c r="U481" s="45">
        <f>SUMIFS('IEA production stats by year'!AD:AD,'IEA production stats by year'!$E:$E,$D481,'IEA production stats by year'!$B:$B,$B481)</f>
        <v>9358.1972000000005</v>
      </c>
      <c r="V481" s="45">
        <f>SUMIFS('IEA production stats by year'!AE:AE,'IEA production stats by year'!$E:$E,$D481,'IEA production stats by year'!$B:$B,$B481)</f>
        <v>9071.4056</v>
      </c>
      <c r="W481" s="45">
        <f>SUMIFS('IEA production stats by year'!AF:AF,'IEA production stats by year'!$E:$E,$D481,'IEA production stats by year'!$B:$B,$B481)</f>
        <v>10692.601500000001</v>
      </c>
      <c r="X481" s="45">
        <f>SUMIFS('IEA production stats by year'!AG:AG,'IEA production stats by year'!$E:$E,$D481,'IEA production stats by year'!$B:$B,$B481)</f>
        <v>9653.7978000000003</v>
      </c>
      <c r="Y481" s="45">
        <f>SUMIFS('IEA production stats by year'!AH:AH,'IEA production stats by year'!$E:$E,$D481,'IEA production stats by year'!$B:$B,$B481)</f>
        <v>9121.8397999999997</v>
      </c>
      <c r="Z481" s="45">
        <f>SUMIFS('IEA production stats by year'!AI:AI,'IEA production stats by year'!$E:$E,$D481,'IEA production stats by year'!$B:$B,$B481)</f>
        <v>8747.8580999999995</v>
      </c>
      <c r="AA481" s="45">
        <f>SUMIFS('IEA production stats by year'!AJ:AJ,'IEA production stats by year'!$E:$E,$D481,'IEA production stats by year'!$B:$B,$B481)</f>
        <v>8724.6924999999992</v>
      </c>
      <c r="AB481" s="45">
        <f>SUMIFS('IEA production stats by year'!AK:AK,'IEA production stats by year'!$E:$E,$D481,'IEA production stats by year'!$B:$B,$B481)</f>
        <v>7635.4629999999997</v>
      </c>
      <c r="AC481" s="45">
        <f>SUMIFS('IEA production stats by year'!AL:AL,'IEA production stats by year'!$E:$E,$D481,'IEA production stats by year'!$B:$B,$B481)</f>
        <v>0</v>
      </c>
      <c r="AD481" s="45"/>
      <c r="AE481" s="45"/>
      <c r="AF481" s="45"/>
      <c r="AG481" s="45"/>
      <c r="AH481" s="45"/>
      <c r="AI481" s="45"/>
      <c r="AJ481" s="45"/>
      <c r="AK481" s="45"/>
      <c r="AL481" s="45"/>
      <c r="AM481" s="45"/>
      <c r="AN481" s="45"/>
      <c r="AO481" s="45"/>
      <c r="AP481" s="45"/>
      <c r="AQ481" s="45"/>
      <c r="AR481" s="45"/>
      <c r="AS481" s="45"/>
      <c r="AT481" s="45"/>
      <c r="AU481" s="45"/>
      <c r="AV481" s="45"/>
      <c r="AW481" s="45"/>
      <c r="AX481" s="45"/>
      <c r="AY481" s="45"/>
      <c r="AZ481" s="45"/>
      <c r="BA481" s="45"/>
      <c r="BB481" s="45"/>
      <c r="BC481" s="45"/>
      <c r="BD481" s="45"/>
      <c r="BE481" s="45"/>
      <c r="BF481" s="45"/>
      <c r="BG481" s="45"/>
      <c r="BH481" s="45"/>
      <c r="BI481" s="45"/>
      <c r="BJ481" s="45"/>
      <c r="BK481" s="45"/>
      <c r="BL481" s="45"/>
      <c r="BM481" s="45"/>
      <c r="BN481" s="45"/>
      <c r="BO481" s="45"/>
      <c r="BP481" s="45"/>
      <c r="BQ481" s="45"/>
      <c r="BR481" s="45"/>
      <c r="BS481" s="45"/>
      <c r="BT481" s="45"/>
      <c r="BU481" s="45"/>
      <c r="BV481" s="45"/>
      <c r="BW481" s="45"/>
      <c r="BX481" s="45"/>
      <c r="BY481" s="45"/>
      <c r="BZ481" s="45"/>
      <c r="CA481" s="45"/>
      <c r="CB481" s="45"/>
      <c r="CC481" s="45"/>
      <c r="CD481" s="45"/>
      <c r="CE481" s="45"/>
      <c r="CF481" s="45"/>
      <c r="CG481" s="45"/>
      <c r="CH481" s="45"/>
      <c r="CI481" s="45"/>
      <c r="CJ481" s="45"/>
      <c r="CK481" s="45"/>
      <c r="CL481" s="45"/>
      <c r="CM481" s="45"/>
      <c r="CN481" s="45"/>
      <c r="CO481" s="45"/>
      <c r="CP481" s="45"/>
      <c r="CQ481" s="45"/>
    </row>
    <row r="482" spans="1:95" x14ac:dyDescent="0.25">
      <c r="A482" s="5" t="str">
        <f>B482&amp;D482</f>
        <v>MUSTOTAL</v>
      </c>
      <c r="B482" t="s">
        <v>277</v>
      </c>
      <c r="C482" t="str">
        <f>VLOOKUP($B482,'Lookup codes'!$A:$C,2,FALSE)</f>
        <v>Mauritius</v>
      </c>
      <c r="D482" t="s">
        <v>642</v>
      </c>
      <c r="E482" t="str">
        <f>VLOOKUP(D482,'Lookup codes'!R:S,2,FALSE)</f>
        <v>Total of All Energy Sources</v>
      </c>
      <c r="F482" t="s">
        <v>794</v>
      </c>
      <c r="G482" t="s">
        <v>528</v>
      </c>
      <c r="H482" s="45">
        <f>SUMIFS('IEA production stats by year'!Q:Q,'IEA production stats by year'!$E:$E,$D482,'IEA production stats by year'!$B:$B,$B482)</f>
        <v>11057.598400000001</v>
      </c>
      <c r="I482" s="45">
        <f>SUMIFS('IEA production stats by year'!R:R,'IEA production stats by year'!$E:$E,$D482,'IEA production stats by year'!$B:$B,$B482)</f>
        <v>11759.599099999999</v>
      </c>
      <c r="J482" s="45">
        <f>SUMIFS('IEA production stats by year'!S:S,'IEA production stats by year'!$E:$E,$D482,'IEA production stats by year'!$B:$B,$B482)</f>
        <v>10826.6001</v>
      </c>
      <c r="K482" s="45">
        <f>SUMIFS('IEA production stats by year'!T:T,'IEA production stats by year'!$E:$E,$D482,'IEA production stats by year'!$B:$B,$B482)</f>
        <v>11158.8017</v>
      </c>
      <c r="L482" s="45">
        <f>SUMIFS('IEA production stats by year'!U:U,'IEA production stats by year'!$E:$E,$D482,'IEA production stats by year'!$B:$B,$B482)</f>
        <v>11539.1976</v>
      </c>
      <c r="M482" s="45">
        <f>SUMIFS('IEA production stats by year'!V:V,'IEA production stats by year'!$E:$E,$D482,'IEA production stats by year'!$B:$B,$B482)</f>
        <v>10994.000899999999</v>
      </c>
      <c r="N482" s="45">
        <f>SUMIFS('IEA production stats by year'!W:W,'IEA production stats by year'!$E:$E,$D482,'IEA production stats by year'!$B:$B,$B482)</f>
        <v>10660.1999</v>
      </c>
      <c r="O482" s="45">
        <f>SUMIFS('IEA production stats by year'!X:X,'IEA production stats by year'!$E:$E,$D482,'IEA production stats by year'!$B:$B,$B482)</f>
        <v>10290.400799999999</v>
      </c>
      <c r="P482" s="45">
        <f>SUMIFS('IEA production stats by year'!Y:Y,'IEA production stats by year'!$E:$E,$D482,'IEA production stats by year'!$B:$B,$B482)</f>
        <v>11029.798000000001</v>
      </c>
      <c r="Q482" s="45">
        <f>SUMIFS('IEA production stats by year'!Z:Z,'IEA production stats by year'!$E:$E,$D482,'IEA production stats by year'!$B:$B,$B482)</f>
        <v>9895.4012999999995</v>
      </c>
      <c r="R482" s="45">
        <f>SUMIFS('IEA production stats by year'!AA:AA,'IEA production stats by year'!$E:$E,$D482,'IEA production stats by year'!$B:$B,$B482)</f>
        <v>10118.3987</v>
      </c>
      <c r="S482" s="45">
        <f>SUMIFS('IEA production stats by year'!AB:AB,'IEA production stats by year'!$E:$E,$D482,'IEA production stats by year'!$B:$B,$B482)</f>
        <v>9702.4024000000009</v>
      </c>
      <c r="T482" s="45">
        <f>SUMIFS('IEA production stats by year'!AC:AC,'IEA production stats by year'!$E:$E,$D482,'IEA production stats by year'!$B:$B,$B482)</f>
        <v>9460.4012000000002</v>
      </c>
      <c r="U482" s="45">
        <f>SUMIFS('IEA production stats by year'!AD:AD,'IEA production stats by year'!$E:$E,$D482,'IEA production stats by year'!$B:$B,$B482)</f>
        <v>9358.1972000000005</v>
      </c>
      <c r="V482" s="45">
        <f>SUMIFS('IEA production stats by year'!AE:AE,'IEA production stats by year'!$E:$E,$D482,'IEA production stats by year'!$B:$B,$B482)</f>
        <v>9071.4014000000006</v>
      </c>
      <c r="W482" s="45">
        <f>SUMIFS('IEA production stats by year'!AF:AF,'IEA production stats by year'!$E:$E,$D482,'IEA production stats by year'!$B:$B,$B482)</f>
        <v>10692.601500000001</v>
      </c>
      <c r="X482" s="45">
        <f>SUMIFS('IEA production stats by year'!AG:AG,'IEA production stats by year'!$E:$E,$D482,'IEA production stats by year'!$B:$B,$B482)</f>
        <v>9653.7978000000003</v>
      </c>
      <c r="Y482" s="45">
        <f>SUMIFS('IEA production stats by year'!AH:AH,'IEA production stats by year'!$E:$E,$D482,'IEA production stats by year'!$B:$B,$B482)</f>
        <v>9121.8397999999997</v>
      </c>
      <c r="Z482" s="45">
        <f>SUMIFS('IEA production stats by year'!AI:AI,'IEA production stats by year'!$E:$E,$D482,'IEA production stats by year'!$B:$B,$B482)</f>
        <v>8747.8580999999995</v>
      </c>
      <c r="AA482" s="45">
        <f>SUMIFS('IEA production stats by year'!AJ:AJ,'IEA production stats by year'!$E:$E,$D482,'IEA production stats by year'!$B:$B,$B482)</f>
        <v>8724.6924999999992</v>
      </c>
      <c r="AB482" s="45">
        <f>SUMIFS('IEA production stats by year'!AK:AK,'IEA production stats by year'!$E:$E,$D482,'IEA production stats by year'!$B:$B,$B482)</f>
        <v>7635.4588000000003</v>
      </c>
      <c r="AC482" s="45">
        <f>SUMIFS('IEA production stats by year'!AL:AL,'IEA production stats by year'!$E:$E,$D482,'IEA production stats by year'!$B:$B,$B482)</f>
        <v>0</v>
      </c>
      <c r="AD482" s="45"/>
      <c r="AE482" s="45"/>
      <c r="AF482" s="45"/>
      <c r="AG482" s="45"/>
      <c r="AH482" s="45"/>
      <c r="AI482" s="45"/>
      <c r="AJ482" s="45"/>
      <c r="AK482" s="45"/>
      <c r="AL482" s="45"/>
      <c r="AM482" s="45"/>
      <c r="AN482" s="45"/>
      <c r="AO482" s="45"/>
      <c r="AP482" s="45"/>
      <c r="AQ482" s="45"/>
      <c r="AR482" s="45"/>
      <c r="AS482" s="45"/>
      <c r="AT482" s="45"/>
      <c r="AU482" s="45"/>
      <c r="AV482" s="45"/>
      <c r="AW482" s="45"/>
      <c r="AX482" s="45"/>
      <c r="AY482" s="45"/>
      <c r="AZ482" s="45"/>
      <c r="BA482" s="45"/>
      <c r="BB482" s="45"/>
      <c r="BC482" s="45"/>
      <c r="BD482" s="45"/>
      <c r="BE482" s="45"/>
      <c r="BF482" s="45"/>
      <c r="BG482" s="45"/>
      <c r="BH482" s="45"/>
      <c r="BI482" s="45"/>
      <c r="BJ482" s="45"/>
      <c r="BK482" s="45"/>
      <c r="BL482" s="45"/>
      <c r="BM482" s="45"/>
      <c r="BN482" s="45"/>
      <c r="BO482" s="45"/>
      <c r="BP482" s="45"/>
      <c r="BQ482" s="45"/>
      <c r="BR482" s="45"/>
      <c r="BS482" s="45"/>
      <c r="BT482" s="45"/>
      <c r="BU482" s="45"/>
      <c r="BV482" s="45"/>
      <c r="BW482" s="45"/>
      <c r="BX482" s="45"/>
      <c r="BY482" s="45"/>
      <c r="BZ482" s="45"/>
      <c r="CA482" s="45"/>
      <c r="CB482" s="45"/>
      <c r="CC482" s="45"/>
      <c r="CD482" s="45"/>
      <c r="CE482" s="45"/>
      <c r="CF482" s="45"/>
      <c r="CG482" s="45"/>
      <c r="CH482" s="45"/>
      <c r="CI482" s="45"/>
      <c r="CJ482" s="45"/>
      <c r="CK482" s="45"/>
      <c r="CL482" s="45"/>
      <c r="CM482" s="45"/>
      <c r="CN482" s="45"/>
      <c r="CO482" s="45"/>
      <c r="CP482" s="45"/>
      <c r="CQ482" s="45"/>
    </row>
    <row r="483" spans="1:95" hidden="1" x14ac:dyDescent="0.25">
      <c r="A483" s="5" t="str">
        <f>B483&amp;D483</f>
        <v>NAMHYDRO</v>
      </c>
      <c r="B483" t="s">
        <v>283</v>
      </c>
      <c r="C483" t="str">
        <f>VLOOKUP($B483,'Lookup codes'!$A:$C,2,FALSE)</f>
        <v>Namibia</v>
      </c>
      <c r="D483" t="s">
        <v>539</v>
      </c>
      <c r="E483" t="str">
        <f>VLOOKUP(D483,'Lookup codes'!R:S,2,FALSE)</f>
        <v>Hydro</v>
      </c>
      <c r="F483" t="s">
        <v>794</v>
      </c>
      <c r="G483" t="s">
        <v>528</v>
      </c>
      <c r="H483" s="45">
        <f>SUMIFS('IEA production stats by year'!Q:Q,'IEA production stats by year'!$E:$E,$D483,'IEA production stats by year'!$B:$B,$B483)</f>
        <v>5025.6003000000001</v>
      </c>
      <c r="I483" s="45">
        <f>SUMIFS('IEA production stats by year'!R:R,'IEA production stats by year'!$E:$E,$D483,'IEA production stats by year'!$B:$B,$B483)</f>
        <v>4359.6018000000004</v>
      </c>
      <c r="J483" s="45">
        <f>SUMIFS('IEA production stats by year'!S:S,'IEA production stats by year'!$E:$E,$D483,'IEA production stats by year'!$B:$B,$B483)</f>
        <v>5122.8010000000004</v>
      </c>
      <c r="K483" s="45">
        <f>SUMIFS('IEA production stats by year'!T:T,'IEA production stats by year'!$E:$E,$D483,'IEA production stats by year'!$B:$B,$B483)</f>
        <v>5108.3984</v>
      </c>
      <c r="L483" s="45">
        <f>SUMIFS('IEA production stats by year'!U:U,'IEA production stats by year'!$E:$E,$D483,'IEA production stats by year'!$B:$B,$B483)</f>
        <v>4921.1981999999998</v>
      </c>
      <c r="M483" s="45">
        <f>SUMIFS('IEA production stats by year'!V:V,'IEA production stats by year'!$E:$E,$D483,'IEA production stats by year'!$B:$B,$B483)</f>
        <v>5961.6013000000003</v>
      </c>
      <c r="N483" s="45">
        <f>SUMIFS('IEA production stats by year'!W:W,'IEA production stats by year'!$E:$E,$D483,'IEA production stats by year'!$B:$B,$B483)</f>
        <v>5443.2001</v>
      </c>
      <c r="O483" s="45">
        <f>SUMIFS('IEA production stats by year'!X:X,'IEA production stats by year'!$E:$E,$D483,'IEA production stats by year'!$B:$B,$B483)</f>
        <v>5551.1985999999997</v>
      </c>
      <c r="P483" s="45">
        <f>SUMIFS('IEA production stats by year'!Y:Y,'IEA production stats by year'!$E:$E,$D483,'IEA production stats by year'!$B:$B,$B483)</f>
        <v>5021.9996000000001</v>
      </c>
      <c r="Q483" s="45">
        <f>SUMIFS('IEA production stats by year'!Z:Z,'IEA production stats by year'!$E:$E,$D483,'IEA production stats by year'!$B:$B,$B483)</f>
        <v>5072.4003000000002</v>
      </c>
      <c r="R483" s="45">
        <f>SUMIFS('IEA production stats by year'!AA:AA,'IEA production stats by year'!$E:$E,$D483,'IEA production stats by year'!$B:$B,$B483)</f>
        <v>4489.2</v>
      </c>
      <c r="S483" s="45">
        <f>SUMIFS('IEA production stats by year'!AB:AB,'IEA production stats by year'!$E:$E,$D483,'IEA production stats by year'!$B:$B,$B483)</f>
        <v>5054.4013000000004</v>
      </c>
      <c r="T483" s="45">
        <f>SUMIFS('IEA production stats by year'!AC:AC,'IEA production stats by year'!$E:$E,$D483,'IEA production stats by year'!$B:$B,$B483)</f>
        <v>5785.1988000000001</v>
      </c>
      <c r="U483" s="45">
        <f>SUMIFS('IEA production stats by year'!AD:AD,'IEA production stats by year'!$E:$E,$D483,'IEA production stats by year'!$B:$B,$B483)</f>
        <v>4579.1994999999997</v>
      </c>
      <c r="V483" s="45">
        <f>SUMIFS('IEA production stats by year'!AE:AE,'IEA production stats by year'!$E:$E,$D483,'IEA production stats by year'!$B:$B,$B483)</f>
        <v>5345.9993000000004</v>
      </c>
      <c r="W483" s="45">
        <f>SUMIFS('IEA production stats by year'!AF:AF,'IEA production stats by year'!$E:$E,$D483,'IEA production stats by year'!$B:$B,$B483)</f>
        <v>5407.2020000000002</v>
      </c>
      <c r="X483" s="45">
        <f>SUMIFS('IEA production stats by year'!AG:AG,'IEA production stats by year'!$E:$E,$D483,'IEA production stats by year'!$B:$B,$B483)</f>
        <v>4892.4013999999997</v>
      </c>
      <c r="Y483" s="45">
        <f>SUMIFS('IEA production stats by year'!AH:AH,'IEA production stats by year'!$E:$E,$D483,'IEA production stats by year'!$B:$B,$B483)</f>
        <v>5734.7981</v>
      </c>
      <c r="Z483" s="45">
        <f>SUMIFS('IEA production stats by year'!AI:AI,'IEA production stats by year'!$E:$E,$D483,'IEA production stats by year'!$B:$B,$B483)</f>
        <v>4118.4002</v>
      </c>
      <c r="AA483" s="45">
        <f>SUMIFS('IEA production stats by year'!AJ:AJ,'IEA production stats by year'!$E:$E,$D483,'IEA production stats by year'!$B:$B,$B483)</f>
        <v>3434.3984999999998</v>
      </c>
      <c r="AB483" s="45">
        <f>SUMIFS('IEA production stats by year'!AK:AK,'IEA production stats by year'!$E:$E,$D483,'IEA production stats by year'!$B:$B,$B483)</f>
        <v>5417.9997000000003</v>
      </c>
      <c r="AC483" s="45">
        <f>SUMIFS('IEA production stats by year'!AL:AL,'IEA production stats by year'!$E:$E,$D483,'IEA production stats by year'!$B:$B,$B483)</f>
        <v>0</v>
      </c>
      <c r="AD483" s="45"/>
      <c r="AE483" s="45"/>
      <c r="AF483" s="45"/>
      <c r="AG483" s="45"/>
      <c r="AH483" s="45"/>
      <c r="AI483" s="45"/>
      <c r="AJ483" s="45"/>
      <c r="AK483" s="45"/>
      <c r="AL483" s="45"/>
      <c r="AM483" s="45"/>
      <c r="AN483" s="45"/>
      <c r="AO483" s="45"/>
      <c r="AP483" s="45"/>
      <c r="AQ483" s="45"/>
      <c r="AR483" s="45"/>
      <c r="AS483" s="45"/>
      <c r="AT483" s="45"/>
      <c r="AU483" s="45"/>
      <c r="AV483" s="45"/>
      <c r="AW483" s="45"/>
      <c r="AX483" s="45"/>
      <c r="AY483" s="45"/>
      <c r="AZ483" s="45"/>
      <c r="BA483" s="45"/>
      <c r="BB483" s="45"/>
      <c r="BC483" s="45"/>
      <c r="BD483" s="45"/>
      <c r="BE483" s="45"/>
      <c r="BF483" s="45"/>
      <c r="BG483" s="45"/>
      <c r="BH483" s="45"/>
      <c r="BI483" s="45"/>
      <c r="BJ483" s="45"/>
      <c r="BK483" s="45"/>
      <c r="BL483" s="45"/>
      <c r="BM483" s="45"/>
      <c r="BN483" s="45"/>
      <c r="BO483" s="45"/>
      <c r="BP483" s="45"/>
      <c r="BQ483" s="45"/>
      <c r="BR483" s="45"/>
      <c r="BS483" s="45"/>
      <c r="BT483" s="45"/>
      <c r="BU483" s="45"/>
      <c r="BV483" s="45"/>
      <c r="BW483" s="45"/>
      <c r="BX483" s="45"/>
      <c r="BY483" s="45"/>
      <c r="BZ483" s="45"/>
      <c r="CA483" s="45"/>
      <c r="CB483" s="45"/>
      <c r="CC483" s="45"/>
      <c r="CD483" s="45"/>
      <c r="CE483" s="45"/>
      <c r="CF483" s="45"/>
      <c r="CG483" s="45"/>
      <c r="CH483" s="45"/>
      <c r="CI483" s="45"/>
      <c r="CJ483" s="45"/>
      <c r="CK483" s="45"/>
      <c r="CL483" s="45"/>
      <c r="CM483" s="45"/>
      <c r="CN483" s="45"/>
      <c r="CO483" s="45"/>
      <c r="CP483" s="45"/>
      <c r="CQ483" s="45"/>
    </row>
    <row r="484" spans="1:95" hidden="1" x14ac:dyDescent="0.25">
      <c r="A484" s="5" t="str">
        <f>B484&amp;D484</f>
        <v>NAMGEOTHERM</v>
      </c>
      <c r="B484" t="s">
        <v>283</v>
      </c>
      <c r="C484" t="str">
        <f>VLOOKUP($B484,'Lookup codes'!$A:$C,2,FALSE)</f>
        <v>Namibia</v>
      </c>
      <c r="D484" t="s">
        <v>610</v>
      </c>
      <c r="E484" t="str">
        <f>VLOOKUP(D484,'Lookup codes'!R:S,2,FALSE)</f>
        <v>Geothermal</v>
      </c>
      <c r="F484" t="s">
        <v>794</v>
      </c>
      <c r="G484" t="s">
        <v>528</v>
      </c>
      <c r="H484" s="45">
        <f>SUMIFS('IEA production stats by year'!Q:Q,'IEA production stats by year'!$E:$E,$D484,'IEA production stats by year'!$B:$B,$B484)</f>
        <v>0</v>
      </c>
      <c r="I484" s="45">
        <f>SUMIFS('IEA production stats by year'!R:R,'IEA production stats by year'!$E:$E,$D484,'IEA production stats by year'!$B:$B,$B484)</f>
        <v>0</v>
      </c>
      <c r="J484" s="45">
        <f>SUMIFS('IEA production stats by year'!S:S,'IEA production stats by year'!$E:$E,$D484,'IEA production stats by year'!$B:$B,$B484)</f>
        <v>0</v>
      </c>
      <c r="K484" s="45">
        <f>SUMIFS('IEA production stats by year'!T:T,'IEA production stats by year'!$E:$E,$D484,'IEA production stats by year'!$B:$B,$B484)</f>
        <v>0</v>
      </c>
      <c r="L484" s="45">
        <f>SUMIFS('IEA production stats by year'!U:U,'IEA production stats by year'!$E:$E,$D484,'IEA production stats by year'!$B:$B,$B484)</f>
        <v>0</v>
      </c>
      <c r="M484" s="45">
        <f>SUMIFS('IEA production stats by year'!V:V,'IEA production stats by year'!$E:$E,$D484,'IEA production stats by year'!$B:$B,$B484)</f>
        <v>0</v>
      </c>
      <c r="N484" s="45">
        <f>SUMIFS('IEA production stats by year'!W:W,'IEA production stats by year'!$E:$E,$D484,'IEA production stats by year'!$B:$B,$B484)</f>
        <v>0</v>
      </c>
      <c r="O484" s="45">
        <f>SUMIFS('IEA production stats by year'!X:X,'IEA production stats by year'!$E:$E,$D484,'IEA production stats by year'!$B:$B,$B484)</f>
        <v>0</v>
      </c>
      <c r="P484" s="45">
        <f>SUMIFS('IEA production stats by year'!Y:Y,'IEA production stats by year'!$E:$E,$D484,'IEA production stats by year'!$B:$B,$B484)</f>
        <v>0</v>
      </c>
      <c r="Q484" s="45">
        <f>SUMIFS('IEA production stats by year'!Z:Z,'IEA production stats by year'!$E:$E,$D484,'IEA production stats by year'!$B:$B,$B484)</f>
        <v>0</v>
      </c>
      <c r="R484" s="45">
        <f>SUMIFS('IEA production stats by year'!AA:AA,'IEA production stats by year'!$E:$E,$D484,'IEA production stats by year'!$B:$B,$B484)</f>
        <v>0</v>
      </c>
      <c r="S484" s="45">
        <f>SUMIFS('IEA production stats by year'!AB:AB,'IEA production stats by year'!$E:$E,$D484,'IEA production stats by year'!$B:$B,$B484)</f>
        <v>0</v>
      </c>
      <c r="T484" s="45">
        <f>SUMIFS('IEA production stats by year'!AC:AC,'IEA production stats by year'!$E:$E,$D484,'IEA production stats by year'!$B:$B,$B484)</f>
        <v>0</v>
      </c>
      <c r="U484" s="45">
        <f>SUMIFS('IEA production stats by year'!AD:AD,'IEA production stats by year'!$E:$E,$D484,'IEA production stats by year'!$B:$B,$B484)</f>
        <v>0</v>
      </c>
      <c r="V484" s="45">
        <f>SUMIFS('IEA production stats by year'!AE:AE,'IEA production stats by year'!$E:$E,$D484,'IEA production stats by year'!$B:$B,$B484)</f>
        <v>0</v>
      </c>
      <c r="W484" s="45">
        <f>SUMIFS('IEA production stats by year'!AF:AF,'IEA production stats by year'!$E:$E,$D484,'IEA production stats by year'!$B:$B,$B484)</f>
        <v>0</v>
      </c>
      <c r="X484" s="45">
        <f>SUMIFS('IEA production stats by year'!AG:AG,'IEA production stats by year'!$E:$E,$D484,'IEA production stats by year'!$B:$B,$B484)</f>
        <v>0</v>
      </c>
      <c r="Y484" s="45">
        <f>SUMIFS('IEA production stats by year'!AH:AH,'IEA production stats by year'!$E:$E,$D484,'IEA production stats by year'!$B:$B,$B484)</f>
        <v>0</v>
      </c>
      <c r="Z484" s="45">
        <f>SUMIFS('IEA production stats by year'!AI:AI,'IEA production stats by year'!$E:$E,$D484,'IEA production stats by year'!$B:$B,$B484)</f>
        <v>0</v>
      </c>
      <c r="AA484" s="45">
        <f>SUMIFS('IEA production stats by year'!AJ:AJ,'IEA production stats by year'!$E:$E,$D484,'IEA production stats by year'!$B:$B,$B484)</f>
        <v>0</v>
      </c>
      <c r="AB484" s="45">
        <f>SUMIFS('IEA production stats by year'!AK:AK,'IEA production stats by year'!$E:$E,$D484,'IEA production stats by year'!$B:$B,$B484)</f>
        <v>0</v>
      </c>
      <c r="AC484" s="45">
        <f>SUMIFS('IEA production stats by year'!AL:AL,'IEA production stats by year'!$E:$E,$D484,'IEA production stats by year'!$B:$B,$B484)</f>
        <v>0</v>
      </c>
      <c r="AD484" s="45"/>
      <c r="AE484" s="45"/>
      <c r="AF484" s="45"/>
      <c r="AG484" s="45"/>
      <c r="AH484" s="45"/>
      <c r="AI484" s="45"/>
      <c r="AJ484" s="45"/>
      <c r="AK484" s="45"/>
      <c r="AL484" s="45"/>
      <c r="AM484" s="45"/>
      <c r="AN484" s="45"/>
      <c r="AO484" s="45"/>
      <c r="AP484" s="45"/>
      <c r="AQ484" s="45"/>
      <c r="AR484" s="45"/>
      <c r="AS484" s="45"/>
      <c r="AT484" s="45"/>
      <c r="AU484" s="45"/>
      <c r="AV484" s="45"/>
      <c r="AW484" s="45"/>
      <c r="AX484" s="45"/>
      <c r="AY484" s="45"/>
      <c r="AZ484" s="45"/>
      <c r="BA484" s="45"/>
      <c r="BB484" s="45"/>
      <c r="BC484" s="45"/>
      <c r="BD484" s="45"/>
      <c r="BE484" s="45"/>
      <c r="BF484" s="45"/>
      <c r="BG484" s="45"/>
      <c r="BH484" s="45"/>
      <c r="BI484" s="45"/>
      <c r="BJ484" s="45"/>
      <c r="BK484" s="45"/>
      <c r="BL484" s="45"/>
      <c r="BM484" s="45"/>
      <c r="BN484" s="45"/>
      <c r="BO484" s="45"/>
      <c r="BP484" s="45"/>
      <c r="BQ484" s="45"/>
      <c r="BR484" s="45"/>
      <c r="BS484" s="45"/>
      <c r="BT484" s="45"/>
      <c r="BU484" s="45"/>
      <c r="BV484" s="45"/>
      <c r="BW484" s="45"/>
      <c r="BX484" s="45"/>
      <c r="BY484" s="45"/>
      <c r="BZ484" s="45"/>
      <c r="CA484" s="45"/>
      <c r="CB484" s="45"/>
      <c r="CC484" s="45"/>
      <c r="CD484" s="45"/>
      <c r="CE484" s="45"/>
      <c r="CF484" s="45"/>
      <c r="CG484" s="45"/>
      <c r="CH484" s="45"/>
      <c r="CI484" s="45"/>
      <c r="CJ484" s="45"/>
      <c r="CK484" s="45"/>
      <c r="CL484" s="45"/>
      <c r="CM484" s="45"/>
      <c r="CN484" s="45"/>
      <c r="CO484" s="45"/>
      <c r="CP484" s="45"/>
      <c r="CQ484" s="45"/>
    </row>
    <row r="485" spans="1:95" hidden="1" x14ac:dyDescent="0.25">
      <c r="A485" s="5" t="str">
        <f>B485&amp;D485</f>
        <v>NAMSOLARPV</v>
      </c>
      <c r="B485" t="s">
        <v>283</v>
      </c>
      <c r="C485" t="str">
        <f>VLOOKUP($B485,'Lookup codes'!$A:$C,2,FALSE)</f>
        <v>Namibia</v>
      </c>
      <c r="D485" t="s">
        <v>612</v>
      </c>
      <c r="E485" t="str">
        <f>VLOOKUP(D485,'Lookup codes'!R:S,2,FALSE)</f>
        <v>Solar Photovoltaics</v>
      </c>
      <c r="F485" t="s">
        <v>794</v>
      </c>
      <c r="G485" t="s">
        <v>528</v>
      </c>
      <c r="H485" s="45">
        <f>SUMIFS('IEA production stats by year'!Q:Q,'IEA production stats by year'!$E:$E,$D485,'IEA production stats by year'!$B:$B,$B485)</f>
        <v>3.6006</v>
      </c>
      <c r="I485" s="45">
        <f>SUMIFS('IEA production stats by year'!R:R,'IEA production stats by year'!$E:$E,$D485,'IEA production stats by year'!$B:$B,$B485)</f>
        <v>7.2012999999999998</v>
      </c>
      <c r="J485" s="45">
        <f>SUMIFS('IEA production stats by year'!S:S,'IEA production stats by year'!$E:$E,$D485,'IEA production stats by year'!$B:$B,$B485)</f>
        <v>7.2012999999999998</v>
      </c>
      <c r="K485" s="45">
        <f>SUMIFS('IEA production stats by year'!T:T,'IEA production stats by year'!$E:$E,$D485,'IEA production stats by year'!$B:$B,$B485)</f>
        <v>10.8019</v>
      </c>
      <c r="L485" s="45">
        <f>SUMIFS('IEA production stats by year'!U:U,'IEA production stats by year'!$E:$E,$D485,'IEA production stats by year'!$B:$B,$B485)</f>
        <v>10.8019</v>
      </c>
      <c r="M485" s="45">
        <f>SUMIFS('IEA production stats by year'!V:V,'IEA production stats by year'!$E:$E,$D485,'IEA production stats by year'!$B:$B,$B485)</f>
        <v>10.8019</v>
      </c>
      <c r="N485" s="45">
        <f>SUMIFS('IEA production stats by year'!W:W,'IEA production stats by year'!$E:$E,$D485,'IEA production stats by year'!$B:$B,$B485)</f>
        <v>10.8019</v>
      </c>
      <c r="O485" s="45">
        <f>SUMIFS('IEA production stats by year'!X:X,'IEA production stats by year'!$E:$E,$D485,'IEA production stats by year'!$B:$B,$B485)</f>
        <v>10.8019</v>
      </c>
      <c r="P485" s="45">
        <f>SUMIFS('IEA production stats by year'!Y:Y,'IEA production stats by year'!$E:$E,$D485,'IEA production stats by year'!$B:$B,$B485)</f>
        <v>17.999099999999999</v>
      </c>
      <c r="Q485" s="45">
        <f>SUMIFS('IEA production stats by year'!Z:Z,'IEA production stats by year'!$E:$E,$D485,'IEA production stats by year'!$B:$B,$B485)</f>
        <v>21.599699999999999</v>
      </c>
      <c r="R485" s="45">
        <f>SUMIFS('IEA production stats by year'!AA:AA,'IEA production stats by year'!$E:$E,$D485,'IEA production stats by year'!$B:$B,$B485)</f>
        <v>25.200299999999999</v>
      </c>
      <c r="S485" s="45">
        <f>SUMIFS('IEA production stats by year'!AB:AB,'IEA production stats by year'!$E:$E,$D485,'IEA production stats by year'!$B:$B,$B485)</f>
        <v>28.800999999999998</v>
      </c>
      <c r="T485" s="45">
        <f>SUMIFS('IEA production stats by year'!AC:AC,'IEA production stats by year'!$E:$E,$D485,'IEA production stats by year'!$B:$B,$B485)</f>
        <v>50.400700000000001</v>
      </c>
      <c r="U485" s="45">
        <f>SUMIFS('IEA production stats by year'!AD:AD,'IEA production stats by year'!$E:$E,$D485,'IEA production stats by year'!$B:$B,$B485)</f>
        <v>79.201700000000002</v>
      </c>
      <c r="V485" s="45">
        <f>SUMIFS('IEA production stats by year'!AE:AE,'IEA production stats by year'!$E:$E,$D485,'IEA production stats by year'!$B:$B,$B485)</f>
        <v>104.402</v>
      </c>
      <c r="W485" s="45">
        <f>SUMIFS('IEA production stats by year'!AF:AF,'IEA production stats by year'!$E:$E,$D485,'IEA production stats by year'!$B:$B,$B485)</f>
        <v>140.40020000000001</v>
      </c>
      <c r="X485" s="45">
        <f>SUMIFS('IEA production stats by year'!AG:AG,'IEA production stats by year'!$E:$E,$D485,'IEA production stats by year'!$B:$B,$B485)</f>
        <v>205.19929999999999</v>
      </c>
      <c r="Y485" s="45">
        <f>SUMIFS('IEA production stats by year'!AH:AH,'IEA production stats by year'!$E:$E,$D485,'IEA production stats by year'!$B:$B,$B485)</f>
        <v>389.68220000000002</v>
      </c>
      <c r="Z485" s="45">
        <f>SUMIFS('IEA production stats by year'!AI:AI,'IEA production stats by year'!$E:$E,$D485,'IEA production stats by year'!$B:$B,$B485)</f>
        <v>838.17219999999998</v>
      </c>
      <c r="AA485" s="45">
        <f>SUMIFS('IEA production stats by year'!AJ:AJ,'IEA production stats by year'!$E:$E,$D485,'IEA production stats by year'!$B:$B,$B485)</f>
        <v>1252.5608</v>
      </c>
      <c r="AB485" s="45">
        <f>SUMIFS('IEA production stats by year'!AK:AK,'IEA production stats by year'!$E:$E,$D485,'IEA production stats by year'!$B:$B,$B485)</f>
        <v>1328.9614999999999</v>
      </c>
      <c r="AC485" s="45">
        <f>SUMIFS('IEA production stats by year'!AL:AL,'IEA production stats by year'!$E:$E,$D485,'IEA production stats by year'!$B:$B,$B485)</f>
        <v>0</v>
      </c>
      <c r="AD485" s="45"/>
      <c r="AE485" s="45"/>
      <c r="AF485" s="45"/>
      <c r="AG485" s="45"/>
      <c r="AH485" s="45"/>
      <c r="AI485" s="45"/>
      <c r="AJ485" s="45"/>
      <c r="AK485" s="45"/>
      <c r="AL485" s="45"/>
      <c r="AM485" s="45"/>
      <c r="AN485" s="45"/>
      <c r="AO485" s="45"/>
      <c r="AP485" s="45"/>
      <c r="AQ485" s="45"/>
      <c r="AR485" s="45"/>
      <c r="AS485" s="45"/>
      <c r="AT485" s="45"/>
      <c r="AU485" s="45"/>
      <c r="AV485" s="45"/>
      <c r="AW485" s="45"/>
      <c r="AX485" s="45"/>
      <c r="AY485" s="45"/>
      <c r="AZ485" s="45"/>
      <c r="BA485" s="45"/>
      <c r="BB485" s="45"/>
      <c r="BC485" s="45"/>
      <c r="BD485" s="45"/>
      <c r="BE485" s="45"/>
      <c r="BF485" s="45"/>
      <c r="BG485" s="45"/>
      <c r="BH485" s="45"/>
      <c r="BI485" s="45"/>
      <c r="BJ485" s="45"/>
      <c r="BK485" s="45"/>
      <c r="BL485" s="45"/>
      <c r="BM485" s="45"/>
      <c r="BN485" s="45"/>
      <c r="BO485" s="45"/>
      <c r="BP485" s="45"/>
      <c r="BQ485" s="45"/>
      <c r="BR485" s="45"/>
      <c r="BS485" s="45"/>
      <c r="BT485" s="45"/>
      <c r="BU485" s="45"/>
      <c r="BV485" s="45"/>
      <c r="BW485" s="45"/>
      <c r="BX485" s="45"/>
      <c r="BY485" s="45"/>
      <c r="BZ485" s="45"/>
      <c r="CA485" s="45"/>
      <c r="CB485" s="45"/>
      <c r="CC485" s="45"/>
      <c r="CD485" s="45"/>
      <c r="CE485" s="45"/>
      <c r="CF485" s="45"/>
      <c r="CG485" s="45"/>
      <c r="CH485" s="45"/>
      <c r="CI485" s="45"/>
      <c r="CJ485" s="45"/>
      <c r="CK485" s="45"/>
      <c r="CL485" s="45"/>
      <c r="CM485" s="45"/>
      <c r="CN485" s="45"/>
      <c r="CO485" s="45"/>
      <c r="CP485" s="45"/>
      <c r="CQ485" s="45"/>
    </row>
    <row r="486" spans="1:95" hidden="1" x14ac:dyDescent="0.25">
      <c r="A486" s="5" t="str">
        <f>B486&amp;D486</f>
        <v>NAMSOLARTH</v>
      </c>
      <c r="B486" t="s">
        <v>283</v>
      </c>
      <c r="C486" t="str">
        <f>VLOOKUP($B486,'Lookup codes'!$A:$C,2,FALSE)</f>
        <v>Namibia</v>
      </c>
      <c r="D486" t="s">
        <v>614</v>
      </c>
      <c r="E486" t="str">
        <f>VLOOKUP(D486,'Lookup codes'!R:S,2,FALSE)</f>
        <v>Solar Thermal</v>
      </c>
      <c r="F486" t="s">
        <v>794</v>
      </c>
      <c r="G486" t="s">
        <v>528</v>
      </c>
      <c r="H486" s="45">
        <f>SUMIFS('IEA production stats by year'!Q:Q,'IEA production stats by year'!$E:$E,$D486,'IEA production stats by year'!$B:$B,$B486)</f>
        <v>0</v>
      </c>
      <c r="I486" s="45">
        <f>SUMIFS('IEA production stats by year'!R:R,'IEA production stats by year'!$E:$E,$D486,'IEA production stats by year'!$B:$B,$B486)</f>
        <v>0</v>
      </c>
      <c r="J486" s="45">
        <f>SUMIFS('IEA production stats by year'!S:S,'IEA production stats by year'!$E:$E,$D486,'IEA production stats by year'!$B:$B,$B486)</f>
        <v>0</v>
      </c>
      <c r="K486" s="45">
        <f>SUMIFS('IEA production stats by year'!T:T,'IEA production stats by year'!$E:$E,$D486,'IEA production stats by year'!$B:$B,$B486)</f>
        <v>0</v>
      </c>
      <c r="L486" s="45">
        <f>SUMIFS('IEA production stats by year'!U:U,'IEA production stats by year'!$E:$E,$D486,'IEA production stats by year'!$B:$B,$B486)</f>
        <v>0</v>
      </c>
      <c r="M486" s="45">
        <f>SUMIFS('IEA production stats by year'!V:V,'IEA production stats by year'!$E:$E,$D486,'IEA production stats by year'!$B:$B,$B486)</f>
        <v>3.0019</v>
      </c>
      <c r="N486" s="45">
        <f>SUMIFS('IEA production stats by year'!W:W,'IEA production stats by year'!$E:$E,$D486,'IEA production stats by year'!$B:$B,$B486)</f>
        <v>5.9996999999999998</v>
      </c>
      <c r="O486" s="45">
        <f>SUMIFS('IEA production stats by year'!X:X,'IEA production stats by year'!$E:$E,$D486,'IEA production stats by year'!$B:$B,$B486)</f>
        <v>10.998699999999999</v>
      </c>
      <c r="P486" s="45">
        <f>SUMIFS('IEA production stats by year'!Y:Y,'IEA production stats by year'!$E:$E,$D486,'IEA production stats by year'!$B:$B,$B486)</f>
        <v>18.999700000000001</v>
      </c>
      <c r="Q486" s="45">
        <f>SUMIFS('IEA production stats by year'!Z:Z,'IEA production stats by year'!$E:$E,$D486,'IEA production stats by year'!$B:$B,$B486)</f>
        <v>50.999400000000001</v>
      </c>
      <c r="R486" s="45">
        <f>SUMIFS('IEA production stats by year'!AA:AA,'IEA production stats by year'!$E:$E,$D486,'IEA production stats by year'!$B:$B,$B486)</f>
        <v>72.000399999999999</v>
      </c>
      <c r="S486" s="45">
        <f>SUMIFS('IEA production stats by year'!AB:AB,'IEA production stats by year'!$E:$E,$D486,'IEA production stats by year'!$B:$B,$B486)</f>
        <v>72.000399999999999</v>
      </c>
      <c r="T486" s="45">
        <f>SUMIFS('IEA production stats by year'!AC:AC,'IEA production stats by year'!$E:$E,$D486,'IEA production stats by year'!$B:$B,$B486)</f>
        <v>72.000399999999999</v>
      </c>
      <c r="U486" s="45">
        <f>SUMIFS('IEA production stats by year'!AD:AD,'IEA production stats by year'!$E:$E,$D486,'IEA production stats by year'!$B:$B,$B486)</f>
        <v>72.000399999999999</v>
      </c>
      <c r="V486" s="45">
        <f>SUMIFS('IEA production stats by year'!AE:AE,'IEA production stats by year'!$E:$E,$D486,'IEA production stats by year'!$B:$B,$B486)</f>
        <v>72.000399999999999</v>
      </c>
      <c r="W486" s="45">
        <f>SUMIFS('IEA production stats by year'!AF:AF,'IEA production stats by year'!$E:$E,$D486,'IEA production stats by year'!$B:$B,$B486)</f>
        <v>104.0001</v>
      </c>
      <c r="X486" s="45">
        <f>SUMIFS('IEA production stats by year'!AG:AG,'IEA production stats by year'!$E:$E,$D486,'IEA production stats by year'!$B:$B,$B486)</f>
        <v>126.0017</v>
      </c>
      <c r="Y486" s="45">
        <f>SUMIFS('IEA production stats by year'!AH:AH,'IEA production stats by year'!$E:$E,$D486,'IEA production stats by year'!$B:$B,$B486)</f>
        <v>140.40020000000001</v>
      </c>
      <c r="Z486" s="45">
        <f>SUMIFS('IEA production stats by year'!AI:AI,'IEA production stats by year'!$E:$E,$D486,'IEA production stats by year'!$B:$B,$B486)</f>
        <v>152.0018</v>
      </c>
      <c r="AA486" s="45">
        <f>SUMIFS('IEA production stats by year'!AJ:AJ,'IEA production stats by year'!$E:$E,$D486,'IEA production stats by year'!$B:$B,$B486)</f>
        <v>166.02340000000001</v>
      </c>
      <c r="AB486" s="45">
        <f>SUMIFS('IEA production stats by year'!AK:AK,'IEA production stats by year'!$E:$E,$D486,'IEA production stats by year'!$B:$B,$B486)</f>
        <v>177.00120000000001</v>
      </c>
      <c r="AC486" s="45">
        <f>SUMIFS('IEA production stats by year'!AL:AL,'IEA production stats by year'!$E:$E,$D486,'IEA production stats by year'!$B:$B,$B486)</f>
        <v>0</v>
      </c>
      <c r="AD486" s="45"/>
      <c r="AE486" s="45"/>
      <c r="AF486" s="45"/>
      <c r="AG486" s="45"/>
      <c r="AH486" s="45"/>
      <c r="AI486" s="45"/>
      <c r="AJ486" s="45"/>
      <c r="AK486" s="45"/>
      <c r="AL486" s="45"/>
      <c r="AM486" s="45"/>
      <c r="AN486" s="45"/>
      <c r="AO486" s="45"/>
      <c r="AP486" s="45"/>
      <c r="AQ486" s="45"/>
      <c r="AR486" s="45"/>
      <c r="AS486" s="45"/>
      <c r="AT486" s="45"/>
      <c r="AU486" s="45"/>
      <c r="AV486" s="45"/>
      <c r="AW486" s="45"/>
      <c r="AX486" s="45"/>
      <c r="AY486" s="45"/>
      <c r="AZ486" s="45"/>
      <c r="BA486" s="45"/>
      <c r="BB486" s="45"/>
      <c r="BC486" s="45"/>
      <c r="BD486" s="45"/>
      <c r="BE486" s="45"/>
      <c r="BF486" s="45"/>
      <c r="BG486" s="45"/>
      <c r="BH486" s="45"/>
      <c r="BI486" s="45"/>
      <c r="BJ486" s="45"/>
      <c r="BK486" s="45"/>
      <c r="BL486" s="45"/>
      <c r="BM486" s="45"/>
      <c r="BN486" s="45"/>
      <c r="BO486" s="45"/>
      <c r="BP486" s="45"/>
      <c r="BQ486" s="45"/>
      <c r="BR486" s="45"/>
      <c r="BS486" s="45"/>
      <c r="BT486" s="45"/>
      <c r="BU486" s="45"/>
      <c r="BV486" s="45"/>
      <c r="BW486" s="45"/>
      <c r="BX486" s="45"/>
      <c r="BY486" s="45"/>
      <c r="BZ486" s="45"/>
      <c r="CA486" s="45"/>
      <c r="CB486" s="45"/>
      <c r="CC486" s="45"/>
      <c r="CD486" s="45"/>
      <c r="CE486" s="45"/>
      <c r="CF486" s="45"/>
      <c r="CG486" s="45"/>
      <c r="CH486" s="45"/>
      <c r="CI486" s="45"/>
      <c r="CJ486" s="45"/>
      <c r="CK486" s="45"/>
      <c r="CL486" s="45"/>
      <c r="CM486" s="45"/>
      <c r="CN486" s="45"/>
      <c r="CO486" s="45"/>
      <c r="CP486" s="45"/>
      <c r="CQ486" s="45"/>
    </row>
    <row r="487" spans="1:95" hidden="1" x14ac:dyDescent="0.25">
      <c r="A487" s="5" t="str">
        <f>B487&amp;D487</f>
        <v>NAMTIDE</v>
      </c>
      <c r="B487" t="s">
        <v>283</v>
      </c>
      <c r="C487" t="str">
        <f>VLOOKUP($B487,'Lookup codes'!$A:$C,2,FALSE)</f>
        <v>Namibia</v>
      </c>
      <c r="D487" t="s">
        <v>616</v>
      </c>
      <c r="E487" t="str">
        <f>VLOOKUP(D487,'Lookup codes'!R:S,2,FALSE)</f>
        <v>Tide, Wave and Ocean</v>
      </c>
      <c r="F487" t="s">
        <v>794</v>
      </c>
      <c r="G487" t="s">
        <v>528</v>
      </c>
      <c r="H487" s="45">
        <f>SUMIFS('IEA production stats by year'!Q:Q,'IEA production stats by year'!$E:$E,$D487,'IEA production stats by year'!$B:$B,$B487)</f>
        <v>0</v>
      </c>
      <c r="I487" s="45">
        <f>SUMIFS('IEA production stats by year'!R:R,'IEA production stats by year'!$E:$E,$D487,'IEA production stats by year'!$B:$B,$B487)</f>
        <v>0</v>
      </c>
      <c r="J487" s="45">
        <f>SUMIFS('IEA production stats by year'!S:S,'IEA production stats by year'!$E:$E,$D487,'IEA production stats by year'!$B:$B,$B487)</f>
        <v>0</v>
      </c>
      <c r="K487" s="45">
        <f>SUMIFS('IEA production stats by year'!T:T,'IEA production stats by year'!$E:$E,$D487,'IEA production stats by year'!$B:$B,$B487)</f>
        <v>0</v>
      </c>
      <c r="L487" s="45">
        <f>SUMIFS('IEA production stats by year'!U:U,'IEA production stats by year'!$E:$E,$D487,'IEA production stats by year'!$B:$B,$B487)</f>
        <v>0</v>
      </c>
      <c r="M487" s="45">
        <f>SUMIFS('IEA production stats by year'!V:V,'IEA production stats by year'!$E:$E,$D487,'IEA production stats by year'!$B:$B,$B487)</f>
        <v>0</v>
      </c>
      <c r="N487" s="45">
        <f>SUMIFS('IEA production stats by year'!W:W,'IEA production stats by year'!$E:$E,$D487,'IEA production stats by year'!$B:$B,$B487)</f>
        <v>0</v>
      </c>
      <c r="O487" s="45">
        <f>SUMIFS('IEA production stats by year'!X:X,'IEA production stats by year'!$E:$E,$D487,'IEA production stats by year'!$B:$B,$B487)</f>
        <v>0</v>
      </c>
      <c r="P487" s="45">
        <f>SUMIFS('IEA production stats by year'!Y:Y,'IEA production stats by year'!$E:$E,$D487,'IEA production stats by year'!$B:$B,$B487)</f>
        <v>0</v>
      </c>
      <c r="Q487" s="45">
        <f>SUMIFS('IEA production stats by year'!Z:Z,'IEA production stats by year'!$E:$E,$D487,'IEA production stats by year'!$B:$B,$B487)</f>
        <v>0</v>
      </c>
      <c r="R487" s="45">
        <f>SUMIFS('IEA production stats by year'!AA:AA,'IEA production stats by year'!$E:$E,$D487,'IEA production stats by year'!$B:$B,$B487)</f>
        <v>0</v>
      </c>
      <c r="S487" s="45">
        <f>SUMIFS('IEA production stats by year'!AB:AB,'IEA production stats by year'!$E:$E,$D487,'IEA production stats by year'!$B:$B,$B487)</f>
        <v>0</v>
      </c>
      <c r="T487" s="45">
        <f>SUMIFS('IEA production stats by year'!AC:AC,'IEA production stats by year'!$E:$E,$D487,'IEA production stats by year'!$B:$B,$B487)</f>
        <v>0</v>
      </c>
      <c r="U487" s="45">
        <f>SUMIFS('IEA production stats by year'!AD:AD,'IEA production stats by year'!$E:$E,$D487,'IEA production stats by year'!$B:$B,$B487)</f>
        <v>0</v>
      </c>
      <c r="V487" s="45">
        <f>SUMIFS('IEA production stats by year'!AE:AE,'IEA production stats by year'!$E:$E,$D487,'IEA production stats by year'!$B:$B,$B487)</f>
        <v>0</v>
      </c>
      <c r="W487" s="45">
        <f>SUMIFS('IEA production stats by year'!AF:AF,'IEA production stats by year'!$E:$E,$D487,'IEA production stats by year'!$B:$B,$B487)</f>
        <v>0</v>
      </c>
      <c r="X487" s="45">
        <f>SUMIFS('IEA production stats by year'!AG:AG,'IEA production stats by year'!$E:$E,$D487,'IEA production stats by year'!$B:$B,$B487)</f>
        <v>0</v>
      </c>
      <c r="Y487" s="45">
        <f>SUMIFS('IEA production stats by year'!AH:AH,'IEA production stats by year'!$E:$E,$D487,'IEA production stats by year'!$B:$B,$B487)</f>
        <v>0</v>
      </c>
      <c r="Z487" s="45">
        <f>SUMIFS('IEA production stats by year'!AI:AI,'IEA production stats by year'!$E:$E,$D487,'IEA production stats by year'!$B:$B,$B487)</f>
        <v>0</v>
      </c>
      <c r="AA487" s="45">
        <f>SUMIFS('IEA production stats by year'!AJ:AJ,'IEA production stats by year'!$E:$E,$D487,'IEA production stats by year'!$B:$B,$B487)</f>
        <v>0</v>
      </c>
      <c r="AB487" s="45">
        <f>SUMIFS('IEA production stats by year'!AK:AK,'IEA production stats by year'!$E:$E,$D487,'IEA production stats by year'!$B:$B,$B487)</f>
        <v>0</v>
      </c>
      <c r="AC487" s="45">
        <f>SUMIFS('IEA production stats by year'!AL:AL,'IEA production stats by year'!$E:$E,$D487,'IEA production stats by year'!$B:$B,$B487)</f>
        <v>0</v>
      </c>
      <c r="AD487" s="45"/>
      <c r="AE487" s="45"/>
      <c r="AF487" s="45"/>
      <c r="AG487" s="45"/>
      <c r="AH487" s="45"/>
      <c r="AI487" s="45"/>
      <c r="AJ487" s="45"/>
      <c r="AK487" s="45"/>
      <c r="AL487" s="45"/>
      <c r="AM487" s="45"/>
      <c r="AN487" s="45"/>
      <c r="AO487" s="45"/>
      <c r="AP487" s="45"/>
      <c r="AQ487" s="45"/>
      <c r="AR487" s="45"/>
      <c r="AS487" s="45"/>
      <c r="AT487" s="45"/>
      <c r="AU487" s="45"/>
      <c r="AV487" s="45"/>
      <c r="AW487" s="45"/>
      <c r="AX487" s="45"/>
      <c r="AY487" s="45"/>
      <c r="AZ487" s="45"/>
      <c r="BA487" s="45"/>
      <c r="BB487" s="45"/>
      <c r="BC487" s="45"/>
      <c r="BD487" s="45"/>
      <c r="BE487" s="45"/>
      <c r="BF487" s="45"/>
      <c r="BG487" s="45"/>
      <c r="BH487" s="45"/>
      <c r="BI487" s="45"/>
      <c r="BJ487" s="45"/>
      <c r="BK487" s="45"/>
      <c r="BL487" s="45"/>
      <c r="BM487" s="45"/>
      <c r="BN487" s="45"/>
      <c r="BO487" s="45"/>
      <c r="BP487" s="45"/>
      <c r="BQ487" s="45"/>
      <c r="BR487" s="45"/>
      <c r="BS487" s="45"/>
      <c r="BT487" s="45"/>
      <c r="BU487" s="45"/>
      <c r="BV487" s="45"/>
      <c r="BW487" s="45"/>
      <c r="BX487" s="45"/>
      <c r="BY487" s="45"/>
      <c r="BZ487" s="45"/>
      <c r="CA487" s="45"/>
      <c r="CB487" s="45"/>
      <c r="CC487" s="45"/>
      <c r="CD487" s="45"/>
      <c r="CE487" s="45"/>
      <c r="CF487" s="45"/>
      <c r="CG487" s="45"/>
      <c r="CH487" s="45"/>
      <c r="CI487" s="45"/>
      <c r="CJ487" s="45"/>
      <c r="CK487" s="45"/>
      <c r="CL487" s="45"/>
      <c r="CM487" s="45"/>
      <c r="CN487" s="45"/>
      <c r="CO487" s="45"/>
      <c r="CP487" s="45"/>
      <c r="CQ487" s="45"/>
    </row>
    <row r="488" spans="1:95" hidden="1" x14ac:dyDescent="0.25">
      <c r="A488" s="5" t="str">
        <f>B488&amp;D488</f>
        <v>NAMWIND</v>
      </c>
      <c r="B488" t="s">
        <v>283</v>
      </c>
      <c r="C488" t="str">
        <f>VLOOKUP($B488,'Lookup codes'!$A:$C,2,FALSE)</f>
        <v>Namibia</v>
      </c>
      <c r="D488" t="s">
        <v>618</v>
      </c>
      <c r="E488" t="str">
        <f>VLOOKUP(D488,'Lookup codes'!R:S,2,FALSE)</f>
        <v>Wind</v>
      </c>
      <c r="F488" t="s">
        <v>794</v>
      </c>
      <c r="G488" t="s">
        <v>528</v>
      </c>
      <c r="H488" s="45">
        <f>SUMIFS('IEA production stats by year'!Q:Q,'IEA production stats by year'!$E:$E,$D488,'IEA production stats by year'!$B:$B,$B488)</f>
        <v>0</v>
      </c>
      <c r="I488" s="45">
        <f>SUMIFS('IEA production stats by year'!R:R,'IEA production stats by year'!$E:$E,$D488,'IEA production stats by year'!$B:$B,$B488)</f>
        <v>0</v>
      </c>
      <c r="J488" s="45">
        <f>SUMIFS('IEA production stats by year'!S:S,'IEA production stats by year'!$E:$E,$D488,'IEA production stats by year'!$B:$B,$B488)</f>
        <v>0</v>
      </c>
      <c r="K488" s="45">
        <f>SUMIFS('IEA production stats by year'!T:T,'IEA production stats by year'!$E:$E,$D488,'IEA production stats by year'!$B:$B,$B488)</f>
        <v>0</v>
      </c>
      <c r="L488" s="45">
        <f>SUMIFS('IEA production stats by year'!U:U,'IEA production stats by year'!$E:$E,$D488,'IEA production stats by year'!$B:$B,$B488)</f>
        <v>0</v>
      </c>
      <c r="M488" s="45">
        <f>SUMIFS('IEA production stats by year'!V:V,'IEA production stats by year'!$E:$E,$D488,'IEA production stats by year'!$B:$B,$B488)</f>
        <v>3.6006</v>
      </c>
      <c r="N488" s="45">
        <f>SUMIFS('IEA production stats by year'!W:W,'IEA production stats by year'!$E:$E,$D488,'IEA production stats by year'!$B:$B,$B488)</f>
        <v>3.6006</v>
      </c>
      <c r="O488" s="45">
        <f>SUMIFS('IEA production stats by year'!X:X,'IEA production stats by year'!$E:$E,$D488,'IEA production stats by year'!$B:$B,$B488)</f>
        <v>3.6006</v>
      </c>
      <c r="P488" s="45">
        <f>SUMIFS('IEA production stats by year'!Y:Y,'IEA production stats by year'!$E:$E,$D488,'IEA production stats by year'!$B:$B,$B488)</f>
        <v>3.6006</v>
      </c>
      <c r="Q488" s="45">
        <f>SUMIFS('IEA production stats by year'!Z:Z,'IEA production stats by year'!$E:$E,$D488,'IEA production stats by year'!$B:$B,$B488)</f>
        <v>3.6006</v>
      </c>
      <c r="R488" s="45">
        <f>SUMIFS('IEA production stats by year'!AA:AA,'IEA production stats by year'!$E:$E,$D488,'IEA production stats by year'!$B:$B,$B488)</f>
        <v>3.6006</v>
      </c>
      <c r="S488" s="45">
        <f>SUMIFS('IEA production stats by year'!AB:AB,'IEA production stats by year'!$E:$E,$D488,'IEA production stats by year'!$B:$B,$B488)</f>
        <v>3.6006</v>
      </c>
      <c r="T488" s="45">
        <f>SUMIFS('IEA production stats by year'!AC:AC,'IEA production stats by year'!$E:$E,$D488,'IEA production stats by year'!$B:$B,$B488)</f>
        <v>3.6006</v>
      </c>
      <c r="U488" s="45">
        <f>SUMIFS('IEA production stats by year'!AD:AD,'IEA production stats by year'!$E:$E,$D488,'IEA production stats by year'!$B:$B,$B488)</f>
        <v>3.6006</v>
      </c>
      <c r="V488" s="45">
        <f>SUMIFS('IEA production stats by year'!AE:AE,'IEA production stats by year'!$E:$E,$D488,'IEA production stats by year'!$B:$B,$B488)</f>
        <v>3.6006</v>
      </c>
      <c r="W488" s="45">
        <f>SUMIFS('IEA production stats by year'!AF:AF,'IEA production stats by year'!$E:$E,$D488,'IEA production stats by year'!$B:$B,$B488)</f>
        <v>3.6006</v>
      </c>
      <c r="X488" s="45">
        <f>SUMIFS('IEA production stats by year'!AG:AG,'IEA production stats by year'!$E:$E,$D488,'IEA production stats by year'!$B:$B,$B488)</f>
        <v>3.6006</v>
      </c>
      <c r="Y488" s="45">
        <f>SUMIFS('IEA production stats by year'!AH:AH,'IEA production stats by year'!$E:$E,$D488,'IEA production stats by year'!$B:$B,$B488)</f>
        <v>17.932099999999998</v>
      </c>
      <c r="Z488" s="45">
        <f>SUMIFS('IEA production stats by year'!AI:AI,'IEA production stats by year'!$E:$E,$D488,'IEA production stats by year'!$B:$B,$B488)</f>
        <v>65.234499999999997</v>
      </c>
      <c r="AA488" s="45">
        <f>SUMIFS('IEA production stats by year'!AJ:AJ,'IEA production stats by year'!$E:$E,$D488,'IEA production stats by year'!$B:$B,$B488)</f>
        <v>65.129900000000006</v>
      </c>
      <c r="AB488" s="45">
        <f>SUMIFS('IEA production stats by year'!AK:AK,'IEA production stats by year'!$E:$E,$D488,'IEA production stats by year'!$B:$B,$B488)</f>
        <v>65.129900000000006</v>
      </c>
      <c r="AC488" s="45">
        <f>SUMIFS('IEA production stats by year'!AL:AL,'IEA production stats by year'!$E:$E,$D488,'IEA production stats by year'!$B:$B,$B488)</f>
        <v>0</v>
      </c>
      <c r="AD488" s="45"/>
      <c r="AE488" s="45"/>
      <c r="AF488" s="45"/>
      <c r="AG488" s="45"/>
      <c r="AH488" s="45"/>
      <c r="AI488" s="45"/>
      <c r="AJ488" s="45"/>
      <c r="AK488" s="45"/>
      <c r="AL488" s="45"/>
      <c r="AM488" s="45"/>
      <c r="AN488" s="45"/>
      <c r="AO488" s="45"/>
      <c r="AP488" s="45"/>
      <c r="AQ488" s="45"/>
      <c r="AR488" s="45"/>
      <c r="AS488" s="45"/>
      <c r="AT488" s="45"/>
      <c r="AU488" s="45"/>
      <c r="AV488" s="45"/>
      <c r="AW488" s="45"/>
      <c r="AX488" s="45"/>
      <c r="AY488" s="45"/>
      <c r="AZ488" s="45"/>
      <c r="BA488" s="45"/>
      <c r="BB488" s="45"/>
      <c r="BC488" s="45"/>
      <c r="BD488" s="45"/>
      <c r="BE488" s="45"/>
      <c r="BF488" s="45"/>
      <c r="BG488" s="45"/>
      <c r="BH488" s="45"/>
      <c r="BI488" s="45"/>
      <c r="BJ488" s="45"/>
      <c r="BK488" s="45"/>
      <c r="BL488" s="45"/>
      <c r="BM488" s="45"/>
      <c r="BN488" s="45"/>
      <c r="BO488" s="45"/>
      <c r="BP488" s="45"/>
      <c r="BQ488" s="45"/>
      <c r="BR488" s="45"/>
      <c r="BS488" s="45"/>
      <c r="BT488" s="45"/>
      <c r="BU488" s="45"/>
      <c r="BV488" s="45"/>
      <c r="BW488" s="45"/>
      <c r="BX488" s="45"/>
      <c r="BY488" s="45"/>
      <c r="BZ488" s="45"/>
      <c r="CA488" s="45"/>
      <c r="CB488" s="45"/>
      <c r="CC488" s="45"/>
      <c r="CD488" s="45"/>
      <c r="CE488" s="45"/>
      <c r="CF488" s="45"/>
      <c r="CG488" s="45"/>
      <c r="CH488" s="45"/>
      <c r="CI488" s="45"/>
      <c r="CJ488" s="45"/>
      <c r="CK488" s="45"/>
      <c r="CL488" s="45"/>
      <c r="CM488" s="45"/>
      <c r="CN488" s="45"/>
      <c r="CO488" s="45"/>
      <c r="CP488" s="45"/>
      <c r="CQ488" s="45"/>
    </row>
    <row r="489" spans="1:95" hidden="1" x14ac:dyDescent="0.25">
      <c r="A489" s="5" t="str">
        <f>B489&amp;D489</f>
        <v>NAMMUNWASTER</v>
      </c>
      <c r="B489" t="s">
        <v>283</v>
      </c>
      <c r="C489" t="str">
        <f>VLOOKUP($B489,'Lookup codes'!$A:$C,2,FALSE)</f>
        <v>Namibia</v>
      </c>
      <c r="D489" t="s">
        <v>622</v>
      </c>
      <c r="E489" t="str">
        <f>VLOOKUP(D489,'Lookup codes'!R:S,2,FALSE)</f>
        <v>Renewable Municipal Waste</v>
      </c>
      <c r="F489" t="s">
        <v>794</v>
      </c>
      <c r="G489" t="s">
        <v>528</v>
      </c>
      <c r="H489" s="45">
        <f>SUMIFS('IEA production stats by year'!Q:Q,'IEA production stats by year'!$E:$E,$D489,'IEA production stats by year'!$B:$B,$B489)</f>
        <v>0</v>
      </c>
      <c r="I489" s="45">
        <f>SUMIFS('IEA production stats by year'!R:R,'IEA production stats by year'!$E:$E,$D489,'IEA production stats by year'!$B:$B,$B489)</f>
        <v>0</v>
      </c>
      <c r="J489" s="45">
        <f>SUMIFS('IEA production stats by year'!S:S,'IEA production stats by year'!$E:$E,$D489,'IEA production stats by year'!$B:$B,$B489)</f>
        <v>0</v>
      </c>
      <c r="K489" s="45">
        <f>SUMIFS('IEA production stats by year'!T:T,'IEA production stats by year'!$E:$E,$D489,'IEA production stats by year'!$B:$B,$B489)</f>
        <v>0</v>
      </c>
      <c r="L489" s="45">
        <f>SUMIFS('IEA production stats by year'!U:U,'IEA production stats by year'!$E:$E,$D489,'IEA production stats by year'!$B:$B,$B489)</f>
        <v>0</v>
      </c>
      <c r="M489" s="45">
        <f>SUMIFS('IEA production stats by year'!V:V,'IEA production stats by year'!$E:$E,$D489,'IEA production stats by year'!$B:$B,$B489)</f>
        <v>0</v>
      </c>
      <c r="N489" s="45">
        <f>SUMIFS('IEA production stats by year'!W:W,'IEA production stats by year'!$E:$E,$D489,'IEA production stats by year'!$B:$B,$B489)</f>
        <v>0</v>
      </c>
      <c r="O489" s="45">
        <f>SUMIFS('IEA production stats by year'!X:X,'IEA production stats by year'!$E:$E,$D489,'IEA production stats by year'!$B:$B,$B489)</f>
        <v>0</v>
      </c>
      <c r="P489" s="45">
        <f>SUMIFS('IEA production stats by year'!Y:Y,'IEA production stats by year'!$E:$E,$D489,'IEA production stats by year'!$B:$B,$B489)</f>
        <v>0</v>
      </c>
      <c r="Q489" s="45">
        <f>SUMIFS('IEA production stats by year'!Z:Z,'IEA production stats by year'!$E:$E,$D489,'IEA production stats by year'!$B:$B,$B489)</f>
        <v>0</v>
      </c>
      <c r="R489" s="45">
        <f>SUMIFS('IEA production stats by year'!AA:AA,'IEA production stats by year'!$E:$E,$D489,'IEA production stats by year'!$B:$B,$B489)</f>
        <v>0</v>
      </c>
      <c r="S489" s="45">
        <f>SUMIFS('IEA production stats by year'!AB:AB,'IEA production stats by year'!$E:$E,$D489,'IEA production stats by year'!$B:$B,$B489)</f>
        <v>0</v>
      </c>
      <c r="T489" s="45">
        <f>SUMIFS('IEA production stats by year'!AC:AC,'IEA production stats by year'!$E:$E,$D489,'IEA production stats by year'!$B:$B,$B489)</f>
        <v>0</v>
      </c>
      <c r="U489" s="45">
        <f>SUMIFS('IEA production stats by year'!AD:AD,'IEA production stats by year'!$E:$E,$D489,'IEA production stats by year'!$B:$B,$B489)</f>
        <v>0</v>
      </c>
      <c r="V489" s="45">
        <f>SUMIFS('IEA production stats by year'!AE:AE,'IEA production stats by year'!$E:$E,$D489,'IEA production stats by year'!$B:$B,$B489)</f>
        <v>0</v>
      </c>
      <c r="W489" s="45">
        <f>SUMIFS('IEA production stats by year'!AF:AF,'IEA production stats by year'!$E:$E,$D489,'IEA production stats by year'!$B:$B,$B489)</f>
        <v>0</v>
      </c>
      <c r="X489" s="45">
        <f>SUMIFS('IEA production stats by year'!AG:AG,'IEA production stats by year'!$E:$E,$D489,'IEA production stats by year'!$B:$B,$B489)</f>
        <v>0</v>
      </c>
      <c r="Y489" s="45">
        <f>SUMIFS('IEA production stats by year'!AH:AH,'IEA production stats by year'!$E:$E,$D489,'IEA production stats by year'!$B:$B,$B489)</f>
        <v>0</v>
      </c>
      <c r="Z489" s="45">
        <f>SUMIFS('IEA production stats by year'!AI:AI,'IEA production stats by year'!$E:$E,$D489,'IEA production stats by year'!$B:$B,$B489)</f>
        <v>0</v>
      </c>
      <c r="AA489" s="45">
        <f>SUMIFS('IEA production stats by year'!AJ:AJ,'IEA production stats by year'!$E:$E,$D489,'IEA production stats by year'!$B:$B,$B489)</f>
        <v>0</v>
      </c>
      <c r="AB489" s="45">
        <f>SUMIFS('IEA production stats by year'!AK:AK,'IEA production stats by year'!$E:$E,$D489,'IEA production stats by year'!$B:$B,$B489)</f>
        <v>0</v>
      </c>
      <c r="AC489" s="45">
        <f>SUMIFS('IEA production stats by year'!AL:AL,'IEA production stats by year'!$E:$E,$D489,'IEA production stats by year'!$B:$B,$B489)</f>
        <v>0</v>
      </c>
      <c r="AD489" s="45"/>
      <c r="AE489" s="45"/>
      <c r="AF489" s="45"/>
      <c r="AG489" s="45"/>
      <c r="AH489" s="45"/>
      <c r="AI489" s="45"/>
      <c r="AJ489" s="45"/>
      <c r="AK489" s="45"/>
      <c r="AL489" s="45"/>
      <c r="AM489" s="45"/>
      <c r="AN489" s="45"/>
      <c r="AO489" s="45"/>
      <c r="AP489" s="45"/>
      <c r="AQ489" s="45"/>
      <c r="AR489" s="45"/>
      <c r="AS489" s="45"/>
      <c r="AT489" s="45"/>
      <c r="AU489" s="45"/>
      <c r="AV489" s="45"/>
      <c r="AW489" s="45"/>
      <c r="AX489" s="45"/>
      <c r="AY489" s="45"/>
      <c r="AZ489" s="45"/>
      <c r="BA489" s="45"/>
      <c r="BB489" s="45"/>
      <c r="BC489" s="45"/>
      <c r="BD489" s="45"/>
      <c r="BE489" s="45"/>
      <c r="BF489" s="45"/>
      <c r="BG489" s="45"/>
      <c r="BH489" s="45"/>
      <c r="BI489" s="45"/>
      <c r="BJ489" s="45"/>
      <c r="BK489" s="45"/>
      <c r="BL489" s="45"/>
      <c r="BM489" s="45"/>
      <c r="BN489" s="45"/>
      <c r="BO489" s="45"/>
      <c r="BP489" s="45"/>
      <c r="BQ489" s="45"/>
      <c r="BR489" s="45"/>
      <c r="BS489" s="45"/>
      <c r="BT489" s="45"/>
      <c r="BU489" s="45"/>
      <c r="BV489" s="45"/>
      <c r="BW489" s="45"/>
      <c r="BX489" s="45"/>
      <c r="BY489" s="45"/>
      <c r="BZ489" s="45"/>
      <c r="CA489" s="45"/>
      <c r="CB489" s="45"/>
      <c r="CC489" s="45"/>
      <c r="CD489" s="45"/>
      <c r="CE489" s="45"/>
      <c r="CF489" s="45"/>
      <c r="CG489" s="45"/>
      <c r="CH489" s="45"/>
      <c r="CI489" s="45"/>
      <c r="CJ489" s="45"/>
      <c r="CK489" s="45"/>
      <c r="CL489" s="45"/>
      <c r="CM489" s="45"/>
      <c r="CN489" s="45"/>
      <c r="CO489" s="45"/>
      <c r="CP489" s="45"/>
      <c r="CQ489" s="45"/>
    </row>
    <row r="490" spans="1:95" hidden="1" x14ac:dyDescent="0.25">
      <c r="A490" s="5" t="str">
        <f>B490&amp;D490</f>
        <v>NAMCHARCOAL</v>
      </c>
      <c r="B490" t="s">
        <v>283</v>
      </c>
      <c r="C490" t="str">
        <f>VLOOKUP($B490,'Lookup codes'!$A:$C,2,FALSE)</f>
        <v>Namibia</v>
      </c>
      <c r="D490" t="s">
        <v>626</v>
      </c>
      <c r="E490" t="str">
        <f>VLOOKUP(D490,'Lookup codes'!R:S,2,FALSE)</f>
        <v>Charcoal</v>
      </c>
      <c r="F490" t="s">
        <v>794</v>
      </c>
      <c r="G490" t="s">
        <v>528</v>
      </c>
      <c r="H490" s="45">
        <f>SUMIFS('IEA production stats by year'!Q:Q,'IEA production stats by year'!$E:$E,$D490,'IEA production stats by year'!$B:$B,$B490)</f>
        <v>0</v>
      </c>
      <c r="I490" s="45">
        <f>SUMIFS('IEA production stats by year'!R:R,'IEA production stats by year'!$E:$E,$D490,'IEA production stats by year'!$B:$B,$B490)</f>
        <v>0</v>
      </c>
      <c r="J490" s="45">
        <f>SUMIFS('IEA production stats by year'!S:S,'IEA production stats by year'!$E:$E,$D490,'IEA production stats by year'!$B:$B,$B490)</f>
        <v>0</v>
      </c>
      <c r="K490" s="45">
        <f>SUMIFS('IEA production stats by year'!T:T,'IEA production stats by year'!$E:$E,$D490,'IEA production stats by year'!$B:$B,$B490)</f>
        <v>0</v>
      </c>
      <c r="L490" s="45">
        <f>SUMIFS('IEA production stats by year'!U:U,'IEA production stats by year'!$E:$E,$D490,'IEA production stats by year'!$B:$B,$B490)</f>
        <v>0</v>
      </c>
      <c r="M490" s="45">
        <f>SUMIFS('IEA production stats by year'!V:V,'IEA production stats by year'!$E:$E,$D490,'IEA production stats by year'!$B:$B,$B490)</f>
        <v>0</v>
      </c>
      <c r="N490" s="45">
        <f>SUMIFS('IEA production stats by year'!W:W,'IEA production stats by year'!$E:$E,$D490,'IEA production stats by year'!$B:$B,$B490)</f>
        <v>0</v>
      </c>
      <c r="O490" s="45">
        <f>SUMIFS('IEA production stats by year'!X:X,'IEA production stats by year'!$E:$E,$D490,'IEA production stats by year'!$B:$B,$B490)</f>
        <v>0</v>
      </c>
      <c r="P490" s="45">
        <f>SUMIFS('IEA production stats by year'!Y:Y,'IEA production stats by year'!$E:$E,$D490,'IEA production stats by year'!$B:$B,$B490)</f>
        <v>0</v>
      </c>
      <c r="Q490" s="45">
        <f>SUMIFS('IEA production stats by year'!Z:Z,'IEA production stats by year'!$E:$E,$D490,'IEA production stats by year'!$B:$B,$B490)</f>
        <v>0</v>
      </c>
      <c r="R490" s="45">
        <f>SUMIFS('IEA production stats by year'!AA:AA,'IEA production stats by year'!$E:$E,$D490,'IEA production stats by year'!$B:$B,$B490)</f>
        <v>0</v>
      </c>
      <c r="S490" s="45">
        <f>SUMIFS('IEA production stats by year'!AB:AB,'IEA production stats by year'!$E:$E,$D490,'IEA production stats by year'!$B:$B,$B490)</f>
        <v>0</v>
      </c>
      <c r="T490" s="45">
        <f>SUMIFS('IEA production stats by year'!AC:AC,'IEA production stats by year'!$E:$E,$D490,'IEA production stats by year'!$B:$B,$B490)</f>
        <v>0</v>
      </c>
      <c r="U490" s="45">
        <f>SUMIFS('IEA production stats by year'!AD:AD,'IEA production stats by year'!$E:$E,$D490,'IEA production stats by year'!$B:$B,$B490)</f>
        <v>0</v>
      </c>
      <c r="V490" s="45">
        <f>SUMIFS('IEA production stats by year'!AE:AE,'IEA production stats by year'!$E:$E,$D490,'IEA production stats by year'!$B:$B,$B490)</f>
        <v>0</v>
      </c>
      <c r="W490" s="45">
        <f>SUMIFS('IEA production stats by year'!AF:AF,'IEA production stats by year'!$E:$E,$D490,'IEA production stats by year'!$B:$B,$B490)</f>
        <v>0</v>
      </c>
      <c r="X490" s="45">
        <f>SUMIFS('IEA production stats by year'!AG:AG,'IEA production stats by year'!$E:$E,$D490,'IEA production stats by year'!$B:$B,$B490)</f>
        <v>0</v>
      </c>
      <c r="Y490" s="45">
        <f>SUMIFS('IEA production stats by year'!AH:AH,'IEA production stats by year'!$E:$E,$D490,'IEA production stats by year'!$B:$B,$B490)</f>
        <v>0</v>
      </c>
      <c r="Z490" s="45">
        <f>SUMIFS('IEA production stats by year'!AI:AI,'IEA production stats by year'!$E:$E,$D490,'IEA production stats by year'!$B:$B,$B490)</f>
        <v>0</v>
      </c>
      <c r="AA490" s="45">
        <f>SUMIFS('IEA production stats by year'!AJ:AJ,'IEA production stats by year'!$E:$E,$D490,'IEA production stats by year'!$B:$B,$B490)</f>
        <v>0</v>
      </c>
      <c r="AB490" s="45">
        <f>SUMIFS('IEA production stats by year'!AK:AK,'IEA production stats by year'!$E:$E,$D490,'IEA production stats by year'!$B:$B,$B490)</f>
        <v>0</v>
      </c>
      <c r="AC490" s="45">
        <f>SUMIFS('IEA production stats by year'!AL:AL,'IEA production stats by year'!$E:$E,$D490,'IEA production stats by year'!$B:$B,$B490)</f>
        <v>0</v>
      </c>
      <c r="AD490" s="45"/>
      <c r="AE490" s="45"/>
      <c r="AF490" s="45"/>
      <c r="AG490" s="45"/>
      <c r="AH490" s="45"/>
      <c r="AI490" s="45"/>
      <c r="AJ490" s="45"/>
      <c r="AK490" s="45"/>
      <c r="AL490" s="45"/>
      <c r="AM490" s="45"/>
      <c r="AN490" s="45"/>
      <c r="AO490" s="45"/>
      <c r="AP490" s="45"/>
      <c r="AQ490" s="45"/>
      <c r="AR490" s="45"/>
      <c r="AS490" s="45"/>
      <c r="AT490" s="45"/>
      <c r="AU490" s="45"/>
      <c r="AV490" s="45"/>
      <c r="AW490" s="45"/>
      <c r="AX490" s="45"/>
      <c r="AY490" s="45"/>
      <c r="AZ490" s="45"/>
      <c r="BA490" s="45"/>
      <c r="BB490" s="45"/>
      <c r="BC490" s="45"/>
      <c r="BD490" s="45"/>
      <c r="BE490" s="45"/>
      <c r="BF490" s="45"/>
      <c r="BG490" s="45"/>
      <c r="BH490" s="45"/>
      <c r="BI490" s="45"/>
      <c r="BJ490" s="45"/>
      <c r="BK490" s="45"/>
      <c r="BL490" s="45"/>
      <c r="BM490" s="45"/>
      <c r="BN490" s="45"/>
      <c r="BO490" s="45"/>
      <c r="BP490" s="45"/>
      <c r="BQ490" s="45"/>
      <c r="BR490" s="45"/>
      <c r="BS490" s="45"/>
      <c r="BT490" s="45"/>
      <c r="BU490" s="45"/>
      <c r="BV490" s="45"/>
      <c r="BW490" s="45"/>
      <c r="BX490" s="45"/>
      <c r="BY490" s="45"/>
      <c r="BZ490" s="45"/>
      <c r="CA490" s="45"/>
      <c r="CB490" s="45"/>
      <c r="CC490" s="45"/>
      <c r="CD490" s="45"/>
      <c r="CE490" s="45"/>
      <c r="CF490" s="45"/>
      <c r="CG490" s="45"/>
      <c r="CH490" s="45"/>
      <c r="CI490" s="45"/>
      <c r="CJ490" s="45"/>
      <c r="CK490" s="45"/>
      <c r="CL490" s="45"/>
      <c r="CM490" s="45"/>
      <c r="CN490" s="45"/>
      <c r="CO490" s="45"/>
      <c r="CP490" s="45"/>
      <c r="CQ490" s="45"/>
    </row>
    <row r="491" spans="1:95" hidden="1" x14ac:dyDescent="0.25">
      <c r="A491" s="5" t="str">
        <f>B491&amp;D491</f>
        <v>NAMBIOGASOL</v>
      </c>
      <c r="B491" t="s">
        <v>283</v>
      </c>
      <c r="C491" t="str">
        <f>VLOOKUP($B491,'Lookup codes'!$A:$C,2,FALSE)</f>
        <v>Namibia</v>
      </c>
      <c r="D491" t="s">
        <v>628</v>
      </c>
      <c r="E491" t="str">
        <f>VLOOKUP(D491,'Lookup codes'!R:S,2,FALSE)</f>
        <v>Biogasoline</v>
      </c>
      <c r="F491" t="s">
        <v>794</v>
      </c>
      <c r="G491" t="s">
        <v>528</v>
      </c>
      <c r="H491" s="45">
        <f>SUMIFS('IEA production stats by year'!Q:Q,'IEA production stats by year'!$E:$E,$D491,'IEA production stats by year'!$B:$B,$B491)</f>
        <v>0</v>
      </c>
      <c r="I491" s="45">
        <f>SUMIFS('IEA production stats by year'!R:R,'IEA production stats by year'!$E:$E,$D491,'IEA production stats by year'!$B:$B,$B491)</f>
        <v>0</v>
      </c>
      <c r="J491" s="45">
        <f>SUMIFS('IEA production stats by year'!S:S,'IEA production stats by year'!$E:$E,$D491,'IEA production stats by year'!$B:$B,$B491)</f>
        <v>0</v>
      </c>
      <c r="K491" s="45">
        <f>SUMIFS('IEA production stats by year'!T:T,'IEA production stats by year'!$E:$E,$D491,'IEA production stats by year'!$B:$B,$B491)</f>
        <v>0</v>
      </c>
      <c r="L491" s="45">
        <f>SUMIFS('IEA production stats by year'!U:U,'IEA production stats by year'!$E:$E,$D491,'IEA production stats by year'!$B:$B,$B491)</f>
        <v>0</v>
      </c>
      <c r="M491" s="45">
        <f>SUMIFS('IEA production stats by year'!V:V,'IEA production stats by year'!$E:$E,$D491,'IEA production stats by year'!$B:$B,$B491)</f>
        <v>0</v>
      </c>
      <c r="N491" s="45">
        <f>SUMIFS('IEA production stats by year'!W:W,'IEA production stats by year'!$E:$E,$D491,'IEA production stats by year'!$B:$B,$B491)</f>
        <v>0</v>
      </c>
      <c r="O491" s="45">
        <f>SUMIFS('IEA production stats by year'!X:X,'IEA production stats by year'!$E:$E,$D491,'IEA production stats by year'!$B:$B,$B491)</f>
        <v>0</v>
      </c>
      <c r="P491" s="45">
        <f>SUMIFS('IEA production stats by year'!Y:Y,'IEA production stats by year'!$E:$E,$D491,'IEA production stats by year'!$B:$B,$B491)</f>
        <v>0</v>
      </c>
      <c r="Q491" s="45">
        <f>SUMIFS('IEA production stats by year'!Z:Z,'IEA production stats by year'!$E:$E,$D491,'IEA production stats by year'!$B:$B,$B491)</f>
        <v>0</v>
      </c>
      <c r="R491" s="45">
        <f>SUMIFS('IEA production stats by year'!AA:AA,'IEA production stats by year'!$E:$E,$D491,'IEA production stats by year'!$B:$B,$B491)</f>
        <v>0</v>
      </c>
      <c r="S491" s="45">
        <f>SUMIFS('IEA production stats by year'!AB:AB,'IEA production stats by year'!$E:$E,$D491,'IEA production stats by year'!$B:$B,$B491)</f>
        <v>0</v>
      </c>
      <c r="T491" s="45">
        <f>SUMIFS('IEA production stats by year'!AC:AC,'IEA production stats by year'!$E:$E,$D491,'IEA production stats by year'!$B:$B,$B491)</f>
        <v>0</v>
      </c>
      <c r="U491" s="45">
        <f>SUMIFS('IEA production stats by year'!AD:AD,'IEA production stats by year'!$E:$E,$D491,'IEA production stats by year'!$B:$B,$B491)</f>
        <v>0</v>
      </c>
      <c r="V491" s="45">
        <f>SUMIFS('IEA production stats by year'!AE:AE,'IEA production stats by year'!$E:$E,$D491,'IEA production stats by year'!$B:$B,$B491)</f>
        <v>0</v>
      </c>
      <c r="W491" s="45">
        <f>SUMIFS('IEA production stats by year'!AF:AF,'IEA production stats by year'!$E:$E,$D491,'IEA production stats by year'!$B:$B,$B491)</f>
        <v>0</v>
      </c>
      <c r="X491" s="45">
        <f>SUMIFS('IEA production stats by year'!AG:AG,'IEA production stats by year'!$E:$E,$D491,'IEA production stats by year'!$B:$B,$B491)</f>
        <v>0</v>
      </c>
      <c r="Y491" s="45">
        <f>SUMIFS('IEA production stats by year'!AH:AH,'IEA production stats by year'!$E:$E,$D491,'IEA production stats by year'!$B:$B,$B491)</f>
        <v>0</v>
      </c>
      <c r="Z491" s="45">
        <f>SUMIFS('IEA production stats by year'!AI:AI,'IEA production stats by year'!$E:$E,$D491,'IEA production stats by year'!$B:$B,$B491)</f>
        <v>0</v>
      </c>
      <c r="AA491" s="45">
        <f>SUMIFS('IEA production stats by year'!AJ:AJ,'IEA production stats by year'!$E:$E,$D491,'IEA production stats by year'!$B:$B,$B491)</f>
        <v>0</v>
      </c>
      <c r="AB491" s="45">
        <f>SUMIFS('IEA production stats by year'!AK:AK,'IEA production stats by year'!$E:$E,$D491,'IEA production stats by year'!$B:$B,$B491)</f>
        <v>0</v>
      </c>
      <c r="AC491" s="45">
        <f>SUMIFS('IEA production stats by year'!AL:AL,'IEA production stats by year'!$E:$E,$D491,'IEA production stats by year'!$B:$B,$B491)</f>
        <v>0</v>
      </c>
      <c r="AD491" s="45"/>
      <c r="AE491" s="45"/>
      <c r="AF491" s="45"/>
      <c r="AG491" s="45"/>
      <c r="AH491" s="45"/>
      <c r="AI491" s="45"/>
      <c r="AJ491" s="45"/>
      <c r="AK491" s="45"/>
      <c r="AL491" s="45"/>
      <c r="AM491" s="45"/>
      <c r="AN491" s="45"/>
      <c r="AO491" s="45"/>
      <c r="AP491" s="45"/>
      <c r="AQ491" s="45"/>
      <c r="AR491" s="45"/>
      <c r="AS491" s="45"/>
      <c r="AT491" s="45"/>
      <c r="AU491" s="45"/>
      <c r="AV491" s="45"/>
      <c r="AW491" s="45"/>
      <c r="AX491" s="45"/>
      <c r="AY491" s="45"/>
      <c r="AZ491" s="45"/>
      <c r="BA491" s="45"/>
      <c r="BB491" s="45"/>
      <c r="BC491" s="45"/>
      <c r="BD491" s="45"/>
      <c r="BE491" s="45"/>
      <c r="BF491" s="45"/>
      <c r="BG491" s="45"/>
      <c r="BH491" s="45"/>
      <c r="BI491" s="45"/>
      <c r="BJ491" s="45"/>
      <c r="BK491" s="45"/>
      <c r="BL491" s="45"/>
      <c r="BM491" s="45"/>
      <c r="BN491" s="45"/>
      <c r="BO491" s="45"/>
      <c r="BP491" s="45"/>
      <c r="BQ491" s="45"/>
      <c r="BR491" s="45"/>
      <c r="BS491" s="45"/>
      <c r="BT491" s="45"/>
      <c r="BU491" s="45"/>
      <c r="BV491" s="45"/>
      <c r="BW491" s="45"/>
      <c r="BX491" s="45"/>
      <c r="BY491" s="45"/>
      <c r="BZ491" s="45"/>
      <c r="CA491" s="45"/>
      <c r="CB491" s="45"/>
      <c r="CC491" s="45"/>
      <c r="CD491" s="45"/>
      <c r="CE491" s="45"/>
      <c r="CF491" s="45"/>
      <c r="CG491" s="45"/>
      <c r="CH491" s="45"/>
      <c r="CI491" s="45"/>
      <c r="CJ491" s="45"/>
      <c r="CK491" s="45"/>
      <c r="CL491" s="45"/>
      <c r="CM491" s="45"/>
      <c r="CN491" s="45"/>
      <c r="CO491" s="45"/>
      <c r="CP491" s="45"/>
      <c r="CQ491" s="45"/>
    </row>
    <row r="492" spans="1:95" hidden="1" x14ac:dyDescent="0.25">
      <c r="A492" s="5" t="str">
        <f>B492&amp;D492</f>
        <v>NAMBIODIESEL</v>
      </c>
      <c r="B492" t="s">
        <v>283</v>
      </c>
      <c r="C492" t="str">
        <f>VLOOKUP($B492,'Lookup codes'!$A:$C,2,FALSE)</f>
        <v>Namibia</v>
      </c>
      <c r="D492" t="s">
        <v>630</v>
      </c>
      <c r="E492" t="str">
        <f>VLOOKUP(D492,'Lookup codes'!R:S,2,FALSE)</f>
        <v>Biodiesel</v>
      </c>
      <c r="F492" t="s">
        <v>794</v>
      </c>
      <c r="G492" t="s">
        <v>528</v>
      </c>
      <c r="H492" s="45">
        <f>SUMIFS('IEA production stats by year'!Q:Q,'IEA production stats by year'!$E:$E,$D492,'IEA production stats by year'!$B:$B,$B492)</f>
        <v>0</v>
      </c>
      <c r="I492" s="45">
        <f>SUMIFS('IEA production stats by year'!R:R,'IEA production stats by year'!$E:$E,$D492,'IEA production stats by year'!$B:$B,$B492)</f>
        <v>0</v>
      </c>
      <c r="J492" s="45">
        <f>SUMIFS('IEA production stats by year'!S:S,'IEA production stats by year'!$E:$E,$D492,'IEA production stats by year'!$B:$B,$B492)</f>
        <v>0</v>
      </c>
      <c r="K492" s="45">
        <f>SUMIFS('IEA production stats by year'!T:T,'IEA production stats by year'!$E:$E,$D492,'IEA production stats by year'!$B:$B,$B492)</f>
        <v>0</v>
      </c>
      <c r="L492" s="45">
        <f>SUMIFS('IEA production stats by year'!U:U,'IEA production stats by year'!$E:$E,$D492,'IEA production stats by year'!$B:$B,$B492)</f>
        <v>0</v>
      </c>
      <c r="M492" s="45">
        <f>SUMIFS('IEA production stats by year'!V:V,'IEA production stats by year'!$E:$E,$D492,'IEA production stats by year'!$B:$B,$B492)</f>
        <v>0</v>
      </c>
      <c r="N492" s="45">
        <f>SUMIFS('IEA production stats by year'!W:W,'IEA production stats by year'!$E:$E,$D492,'IEA production stats by year'!$B:$B,$B492)</f>
        <v>0</v>
      </c>
      <c r="O492" s="45">
        <f>SUMIFS('IEA production stats by year'!X:X,'IEA production stats by year'!$E:$E,$D492,'IEA production stats by year'!$B:$B,$B492)</f>
        <v>0</v>
      </c>
      <c r="P492" s="45">
        <f>SUMIFS('IEA production stats by year'!Y:Y,'IEA production stats by year'!$E:$E,$D492,'IEA production stats by year'!$B:$B,$B492)</f>
        <v>0</v>
      </c>
      <c r="Q492" s="45">
        <f>SUMIFS('IEA production stats by year'!Z:Z,'IEA production stats by year'!$E:$E,$D492,'IEA production stats by year'!$B:$B,$B492)</f>
        <v>0</v>
      </c>
      <c r="R492" s="45">
        <f>SUMIFS('IEA production stats by year'!AA:AA,'IEA production stats by year'!$E:$E,$D492,'IEA production stats by year'!$B:$B,$B492)</f>
        <v>0</v>
      </c>
      <c r="S492" s="45">
        <f>SUMIFS('IEA production stats by year'!AB:AB,'IEA production stats by year'!$E:$E,$D492,'IEA production stats by year'!$B:$B,$B492)</f>
        <v>0</v>
      </c>
      <c r="T492" s="45">
        <f>SUMIFS('IEA production stats by year'!AC:AC,'IEA production stats by year'!$E:$E,$D492,'IEA production stats by year'!$B:$B,$B492)</f>
        <v>0</v>
      </c>
      <c r="U492" s="45">
        <f>SUMIFS('IEA production stats by year'!AD:AD,'IEA production stats by year'!$E:$E,$D492,'IEA production stats by year'!$B:$B,$B492)</f>
        <v>0</v>
      </c>
      <c r="V492" s="45">
        <f>SUMIFS('IEA production stats by year'!AE:AE,'IEA production stats by year'!$E:$E,$D492,'IEA production stats by year'!$B:$B,$B492)</f>
        <v>0</v>
      </c>
      <c r="W492" s="45">
        <f>SUMIFS('IEA production stats by year'!AF:AF,'IEA production stats by year'!$E:$E,$D492,'IEA production stats by year'!$B:$B,$B492)</f>
        <v>0</v>
      </c>
      <c r="X492" s="45">
        <f>SUMIFS('IEA production stats by year'!AG:AG,'IEA production stats by year'!$E:$E,$D492,'IEA production stats by year'!$B:$B,$B492)</f>
        <v>0</v>
      </c>
      <c r="Y492" s="45">
        <f>SUMIFS('IEA production stats by year'!AH:AH,'IEA production stats by year'!$E:$E,$D492,'IEA production stats by year'!$B:$B,$B492)</f>
        <v>0</v>
      </c>
      <c r="Z492" s="45">
        <f>SUMIFS('IEA production stats by year'!AI:AI,'IEA production stats by year'!$E:$E,$D492,'IEA production stats by year'!$B:$B,$B492)</f>
        <v>0</v>
      </c>
      <c r="AA492" s="45">
        <f>SUMIFS('IEA production stats by year'!AJ:AJ,'IEA production stats by year'!$E:$E,$D492,'IEA production stats by year'!$B:$B,$B492)</f>
        <v>0</v>
      </c>
      <c r="AB492" s="45">
        <f>SUMIFS('IEA production stats by year'!AK:AK,'IEA production stats by year'!$E:$E,$D492,'IEA production stats by year'!$B:$B,$B492)</f>
        <v>0</v>
      </c>
      <c r="AC492" s="45">
        <f>SUMIFS('IEA production stats by year'!AL:AL,'IEA production stats by year'!$E:$E,$D492,'IEA production stats by year'!$B:$B,$B492)</f>
        <v>0</v>
      </c>
      <c r="AD492" s="45"/>
      <c r="AE492" s="45"/>
      <c r="AF492" s="45"/>
      <c r="AG492" s="45"/>
      <c r="AH492" s="45"/>
      <c r="AI492" s="45"/>
      <c r="AJ492" s="45"/>
      <c r="AK492" s="45"/>
      <c r="AL492" s="45"/>
      <c r="AM492" s="45"/>
      <c r="AN492" s="45"/>
      <c r="AO492" s="45"/>
      <c r="AP492" s="45"/>
      <c r="AQ492" s="45"/>
      <c r="AR492" s="45"/>
      <c r="AS492" s="45"/>
      <c r="AT492" s="45"/>
      <c r="AU492" s="45"/>
      <c r="AV492" s="45"/>
      <c r="AW492" s="45"/>
      <c r="AX492" s="45"/>
      <c r="AY492" s="45"/>
      <c r="AZ492" s="45"/>
      <c r="BA492" s="45"/>
      <c r="BB492" s="45"/>
      <c r="BC492" s="45"/>
      <c r="BD492" s="45"/>
      <c r="BE492" s="45"/>
      <c r="BF492" s="45"/>
      <c r="BG492" s="45"/>
      <c r="BH492" s="45"/>
      <c r="BI492" s="45"/>
      <c r="BJ492" s="45"/>
      <c r="BK492" s="45"/>
      <c r="BL492" s="45"/>
      <c r="BM492" s="45"/>
      <c r="BN492" s="45"/>
      <c r="BO492" s="45"/>
      <c r="BP492" s="45"/>
      <c r="BQ492" s="45"/>
      <c r="BR492" s="45"/>
      <c r="BS492" s="45"/>
      <c r="BT492" s="45"/>
      <c r="BU492" s="45"/>
      <c r="BV492" s="45"/>
      <c r="BW492" s="45"/>
      <c r="BX492" s="45"/>
      <c r="BY492" s="45"/>
      <c r="BZ492" s="45"/>
      <c r="CA492" s="45"/>
      <c r="CB492" s="45"/>
      <c r="CC492" s="45"/>
      <c r="CD492" s="45"/>
      <c r="CE492" s="45"/>
      <c r="CF492" s="45"/>
      <c r="CG492" s="45"/>
      <c r="CH492" s="45"/>
      <c r="CI492" s="45"/>
      <c r="CJ492" s="45"/>
      <c r="CK492" s="45"/>
      <c r="CL492" s="45"/>
      <c r="CM492" s="45"/>
      <c r="CN492" s="45"/>
      <c r="CO492" s="45"/>
      <c r="CP492" s="45"/>
      <c r="CQ492" s="45"/>
    </row>
    <row r="493" spans="1:95" hidden="1" x14ac:dyDescent="0.25">
      <c r="A493" s="5" t="str">
        <f>B493&amp;D493</f>
        <v>NAMOBIOLIQ</v>
      </c>
      <c r="B493" t="s">
        <v>283</v>
      </c>
      <c r="C493" t="str">
        <f>VLOOKUP($B493,'Lookup codes'!$A:$C,2,FALSE)</f>
        <v>Namibia</v>
      </c>
      <c r="D493" t="s">
        <v>632</v>
      </c>
      <c r="E493" t="str">
        <f>VLOOKUP(D493,'Lookup codes'!R:S,2,FALSE)</f>
        <v>Other Liquid Biofuels</v>
      </c>
      <c r="F493" t="s">
        <v>794</v>
      </c>
      <c r="G493" t="s">
        <v>528</v>
      </c>
      <c r="H493" s="45">
        <f>SUMIFS('IEA production stats by year'!Q:Q,'IEA production stats by year'!$E:$E,$D493,'IEA production stats by year'!$B:$B,$B493)</f>
        <v>0</v>
      </c>
      <c r="I493" s="45">
        <f>SUMIFS('IEA production stats by year'!R:R,'IEA production stats by year'!$E:$E,$D493,'IEA production stats by year'!$B:$B,$B493)</f>
        <v>0</v>
      </c>
      <c r="J493" s="45">
        <f>SUMIFS('IEA production stats by year'!S:S,'IEA production stats by year'!$E:$E,$D493,'IEA production stats by year'!$B:$B,$B493)</f>
        <v>0</v>
      </c>
      <c r="K493" s="45">
        <f>SUMIFS('IEA production stats by year'!T:T,'IEA production stats by year'!$E:$E,$D493,'IEA production stats by year'!$B:$B,$B493)</f>
        <v>0</v>
      </c>
      <c r="L493" s="45">
        <f>SUMIFS('IEA production stats by year'!U:U,'IEA production stats by year'!$E:$E,$D493,'IEA production stats by year'!$B:$B,$B493)</f>
        <v>0</v>
      </c>
      <c r="M493" s="45">
        <f>SUMIFS('IEA production stats by year'!V:V,'IEA production stats by year'!$E:$E,$D493,'IEA production stats by year'!$B:$B,$B493)</f>
        <v>0</v>
      </c>
      <c r="N493" s="45">
        <f>SUMIFS('IEA production stats by year'!W:W,'IEA production stats by year'!$E:$E,$D493,'IEA production stats by year'!$B:$B,$B493)</f>
        <v>0</v>
      </c>
      <c r="O493" s="45">
        <f>SUMIFS('IEA production stats by year'!X:X,'IEA production stats by year'!$E:$E,$D493,'IEA production stats by year'!$B:$B,$B493)</f>
        <v>0</v>
      </c>
      <c r="P493" s="45">
        <f>SUMIFS('IEA production stats by year'!Y:Y,'IEA production stats by year'!$E:$E,$D493,'IEA production stats by year'!$B:$B,$B493)</f>
        <v>0</v>
      </c>
      <c r="Q493" s="45">
        <f>SUMIFS('IEA production stats by year'!Z:Z,'IEA production stats by year'!$E:$E,$D493,'IEA production stats by year'!$B:$B,$B493)</f>
        <v>0</v>
      </c>
      <c r="R493" s="45">
        <f>SUMIFS('IEA production stats by year'!AA:AA,'IEA production stats by year'!$E:$E,$D493,'IEA production stats by year'!$B:$B,$B493)</f>
        <v>0</v>
      </c>
      <c r="S493" s="45">
        <f>SUMIFS('IEA production stats by year'!AB:AB,'IEA production stats by year'!$E:$E,$D493,'IEA production stats by year'!$B:$B,$B493)</f>
        <v>0</v>
      </c>
      <c r="T493" s="45">
        <f>SUMIFS('IEA production stats by year'!AC:AC,'IEA production stats by year'!$E:$E,$D493,'IEA production stats by year'!$B:$B,$B493)</f>
        <v>0</v>
      </c>
      <c r="U493" s="45">
        <f>SUMIFS('IEA production stats by year'!AD:AD,'IEA production stats by year'!$E:$E,$D493,'IEA production stats by year'!$B:$B,$B493)</f>
        <v>0</v>
      </c>
      <c r="V493" s="45">
        <f>SUMIFS('IEA production stats by year'!AE:AE,'IEA production stats by year'!$E:$E,$D493,'IEA production stats by year'!$B:$B,$B493)</f>
        <v>0</v>
      </c>
      <c r="W493" s="45">
        <f>SUMIFS('IEA production stats by year'!AF:AF,'IEA production stats by year'!$E:$E,$D493,'IEA production stats by year'!$B:$B,$B493)</f>
        <v>0</v>
      </c>
      <c r="X493" s="45">
        <f>SUMIFS('IEA production stats by year'!AG:AG,'IEA production stats by year'!$E:$E,$D493,'IEA production stats by year'!$B:$B,$B493)</f>
        <v>0</v>
      </c>
      <c r="Y493" s="45">
        <f>SUMIFS('IEA production stats by year'!AH:AH,'IEA production stats by year'!$E:$E,$D493,'IEA production stats by year'!$B:$B,$B493)</f>
        <v>0</v>
      </c>
      <c r="Z493" s="45">
        <f>SUMIFS('IEA production stats by year'!AI:AI,'IEA production stats by year'!$E:$E,$D493,'IEA production stats by year'!$B:$B,$B493)</f>
        <v>0</v>
      </c>
      <c r="AA493" s="45">
        <f>SUMIFS('IEA production stats by year'!AJ:AJ,'IEA production stats by year'!$E:$E,$D493,'IEA production stats by year'!$B:$B,$B493)</f>
        <v>0</v>
      </c>
      <c r="AB493" s="45">
        <f>SUMIFS('IEA production stats by year'!AK:AK,'IEA production stats by year'!$E:$E,$D493,'IEA production stats by year'!$B:$B,$B493)</f>
        <v>0</v>
      </c>
      <c r="AC493" s="45">
        <f>SUMIFS('IEA production stats by year'!AL:AL,'IEA production stats by year'!$E:$E,$D493,'IEA production stats by year'!$B:$B,$B493)</f>
        <v>0</v>
      </c>
      <c r="AD493" s="45"/>
      <c r="AE493" s="45"/>
      <c r="AF493" s="45"/>
      <c r="AG493" s="45"/>
      <c r="AH493" s="45"/>
      <c r="AI493" s="45"/>
      <c r="AJ493" s="45"/>
      <c r="AK493" s="45"/>
      <c r="AL493" s="45"/>
      <c r="AM493" s="45"/>
      <c r="AN493" s="45"/>
      <c r="AO493" s="45"/>
      <c r="AP493" s="45"/>
      <c r="AQ493" s="45"/>
      <c r="AR493" s="45"/>
      <c r="AS493" s="45"/>
      <c r="AT493" s="45"/>
      <c r="AU493" s="45"/>
      <c r="AV493" s="45"/>
      <c r="AW493" s="45"/>
      <c r="AX493" s="45"/>
      <c r="AY493" s="45"/>
      <c r="AZ493" s="45"/>
      <c r="BA493" s="45"/>
      <c r="BB493" s="45"/>
      <c r="BC493" s="45"/>
      <c r="BD493" s="45"/>
      <c r="BE493" s="45"/>
      <c r="BF493" s="45"/>
      <c r="BG493" s="45"/>
      <c r="BH493" s="45"/>
      <c r="BI493" s="45"/>
      <c r="BJ493" s="45"/>
      <c r="BK493" s="45"/>
      <c r="BL493" s="45"/>
      <c r="BM493" s="45"/>
      <c r="BN493" s="45"/>
      <c r="BO493" s="45"/>
      <c r="BP493" s="45"/>
      <c r="BQ493" s="45"/>
      <c r="BR493" s="45"/>
      <c r="BS493" s="45"/>
      <c r="BT493" s="45"/>
      <c r="BU493" s="45"/>
      <c r="BV493" s="45"/>
      <c r="BW493" s="45"/>
      <c r="BX493" s="45"/>
      <c r="BY493" s="45"/>
      <c r="BZ493" s="45"/>
      <c r="CA493" s="45"/>
      <c r="CB493" s="45"/>
      <c r="CC493" s="45"/>
      <c r="CD493" s="45"/>
      <c r="CE493" s="45"/>
      <c r="CF493" s="45"/>
      <c r="CG493" s="45"/>
      <c r="CH493" s="45"/>
      <c r="CI493" s="45"/>
      <c r="CJ493" s="45"/>
      <c r="CK493" s="45"/>
      <c r="CL493" s="45"/>
      <c r="CM493" s="45"/>
      <c r="CN493" s="45"/>
      <c r="CO493" s="45"/>
      <c r="CP493" s="45"/>
      <c r="CQ493" s="45"/>
    </row>
    <row r="494" spans="1:95" hidden="1" x14ac:dyDescent="0.25">
      <c r="A494" s="5" t="str">
        <f>B494&amp;D494</f>
        <v>NAMPRIMSBIO</v>
      </c>
      <c r="B494" t="s">
        <v>283</v>
      </c>
      <c r="C494" t="str">
        <f>VLOOKUP($B494,'Lookup codes'!$A:$C,2,FALSE)</f>
        <v>Namibia</v>
      </c>
      <c r="D494" t="s">
        <v>634</v>
      </c>
      <c r="E494" t="str">
        <f>VLOOKUP(D494,'Lookup codes'!R:S,2,FALSE)</f>
        <v>Solid Biofuel excluding charcoal</v>
      </c>
      <c r="F494" t="s">
        <v>794</v>
      </c>
      <c r="G494" t="s">
        <v>528</v>
      </c>
      <c r="H494" s="45">
        <f>SUMIFS('IEA production stats by year'!Q:Q,'IEA production stats by year'!$E:$E,$D494,'IEA production stats by year'!$B:$B,$B494)</f>
        <v>10378.001200000001</v>
      </c>
      <c r="I494" s="45">
        <f>SUMIFS('IEA production stats by year'!R:R,'IEA production stats by year'!$E:$E,$D494,'IEA production stats by year'!$B:$B,$B494)</f>
        <v>10437.998</v>
      </c>
      <c r="J494" s="45">
        <f>SUMIFS('IEA production stats by year'!S:S,'IEA production stats by year'!$E:$E,$D494,'IEA production stats by year'!$B:$B,$B494)</f>
        <v>10283.9992</v>
      </c>
      <c r="K494" s="45">
        <f>SUMIFS('IEA production stats by year'!T:T,'IEA production stats by year'!$E:$E,$D494,'IEA production stats by year'!$B:$B,$B494)</f>
        <v>10438.9987</v>
      </c>
      <c r="L494" s="45">
        <f>SUMIFS('IEA production stats by year'!U:U,'IEA production stats by year'!$E:$E,$D494,'IEA production stats by year'!$B:$B,$B494)</f>
        <v>12214.000899999999</v>
      </c>
      <c r="M494" s="45">
        <f>SUMIFS('IEA production stats by year'!V:V,'IEA production stats by year'!$E:$E,$D494,'IEA production stats by year'!$B:$B,$B494)</f>
        <v>12197.999</v>
      </c>
      <c r="N494" s="45">
        <f>SUMIFS('IEA production stats by year'!W:W,'IEA production stats by year'!$E:$E,$D494,'IEA production stats by year'!$B:$B,$B494)</f>
        <v>12319.998100000001</v>
      </c>
      <c r="O494" s="45">
        <f>SUMIFS('IEA production stats by year'!X:X,'IEA production stats by year'!$E:$E,$D494,'IEA production stats by year'!$B:$B,$B494)</f>
        <v>12969.998799999999</v>
      </c>
      <c r="P494" s="45">
        <f>SUMIFS('IEA production stats by year'!Y:Y,'IEA production stats by year'!$E:$E,$D494,'IEA production stats by year'!$B:$B,$B494)</f>
        <v>14841.0002</v>
      </c>
      <c r="Q494" s="45">
        <f>SUMIFS('IEA production stats by year'!Z:Z,'IEA production stats by year'!$E:$E,$D494,'IEA production stats by year'!$B:$B,$B494)</f>
        <v>14917.999599999999</v>
      </c>
      <c r="R494" s="45">
        <f>SUMIFS('IEA production stats by year'!AA:AA,'IEA production stats by year'!$E:$E,$D494,'IEA production stats by year'!$B:$B,$B494)</f>
        <v>14656.9987</v>
      </c>
      <c r="S494" s="45">
        <f>SUMIFS('IEA production stats by year'!AB:AB,'IEA production stats by year'!$E:$E,$D494,'IEA production stats by year'!$B:$B,$B494)</f>
        <v>14151.9995</v>
      </c>
      <c r="T494" s="45">
        <f>SUMIFS('IEA production stats by year'!AC:AC,'IEA production stats by year'!$E:$E,$D494,'IEA production stats by year'!$B:$B,$B494)</f>
        <v>14512.9979</v>
      </c>
      <c r="U494" s="45">
        <f>SUMIFS('IEA production stats by year'!AD:AD,'IEA production stats by year'!$E:$E,$D494,'IEA production stats by year'!$B:$B,$B494)</f>
        <v>14318.9984</v>
      </c>
      <c r="V494" s="45">
        <f>SUMIFS('IEA production stats by year'!AE:AE,'IEA production stats by year'!$E:$E,$D494,'IEA production stats by year'!$B:$B,$B494)</f>
        <v>14960.0016</v>
      </c>
      <c r="W494" s="45">
        <f>SUMIFS('IEA production stats by year'!AF:AF,'IEA production stats by year'!$E:$E,$D494,'IEA production stats by year'!$B:$B,$B494)</f>
        <v>15962.9998</v>
      </c>
      <c r="X494" s="45">
        <f>SUMIFS('IEA production stats by year'!AG:AG,'IEA production stats by year'!$E:$E,$D494,'IEA production stats by year'!$B:$B,$B494)</f>
        <v>16016.0005</v>
      </c>
      <c r="Y494" s="45">
        <f>SUMIFS('IEA production stats by year'!AH:AH,'IEA production stats by year'!$E:$E,$D494,'IEA production stats by year'!$B:$B,$B494)</f>
        <v>16445.984899999999</v>
      </c>
      <c r="Z494" s="45">
        <f>SUMIFS('IEA production stats by year'!AI:AI,'IEA production stats by year'!$E:$E,$D494,'IEA production stats by year'!$B:$B,$B494)</f>
        <v>17318.300500000001</v>
      </c>
      <c r="AA494" s="45">
        <f>SUMIFS('IEA production stats by year'!AJ:AJ,'IEA production stats by year'!$E:$E,$D494,'IEA production stats by year'!$B:$B,$B494)</f>
        <v>20020.8547</v>
      </c>
      <c r="AB494" s="45">
        <f>SUMIFS('IEA production stats by year'!AK:AK,'IEA production stats by year'!$E:$E,$D494,'IEA production stats by year'!$B:$B,$B494)</f>
        <v>21651.814299999998</v>
      </c>
      <c r="AC494" s="45">
        <f>SUMIFS('IEA production stats by year'!AL:AL,'IEA production stats by year'!$E:$E,$D494,'IEA production stats by year'!$B:$B,$B494)</f>
        <v>0</v>
      </c>
      <c r="AD494" s="45"/>
      <c r="AE494" s="45"/>
      <c r="AF494" s="45"/>
      <c r="AG494" s="45"/>
      <c r="AH494" s="45"/>
      <c r="AI494" s="45"/>
      <c r="AJ494" s="45"/>
      <c r="AK494" s="45"/>
      <c r="AL494" s="45"/>
      <c r="AM494" s="45"/>
      <c r="AN494" s="45"/>
      <c r="AO494" s="45"/>
      <c r="AP494" s="45"/>
      <c r="AQ494" s="45"/>
      <c r="AR494" s="45"/>
      <c r="AS494" s="45"/>
      <c r="AT494" s="45"/>
      <c r="AU494" s="45"/>
      <c r="AV494" s="45"/>
      <c r="AW494" s="45"/>
      <c r="AX494" s="45"/>
      <c r="AY494" s="45"/>
      <c r="AZ494" s="45"/>
      <c r="BA494" s="45"/>
      <c r="BB494" s="45"/>
      <c r="BC494" s="45"/>
      <c r="BD494" s="45"/>
      <c r="BE494" s="45"/>
      <c r="BF494" s="45"/>
      <c r="BG494" s="45"/>
      <c r="BH494" s="45"/>
      <c r="BI494" s="45"/>
      <c r="BJ494" s="45"/>
      <c r="BK494" s="45"/>
      <c r="BL494" s="45"/>
      <c r="BM494" s="45"/>
      <c r="BN494" s="45"/>
      <c r="BO494" s="45"/>
      <c r="BP494" s="45"/>
      <c r="BQ494" s="45"/>
      <c r="BR494" s="45"/>
      <c r="BS494" s="45"/>
      <c r="BT494" s="45"/>
      <c r="BU494" s="45"/>
      <c r="BV494" s="45"/>
      <c r="BW494" s="45"/>
      <c r="BX494" s="45"/>
      <c r="BY494" s="45"/>
      <c r="BZ494" s="45"/>
      <c r="CA494" s="45"/>
      <c r="CB494" s="45"/>
      <c r="CC494" s="45"/>
      <c r="CD494" s="45"/>
      <c r="CE494" s="45"/>
      <c r="CF494" s="45"/>
      <c r="CG494" s="45"/>
      <c r="CH494" s="45"/>
      <c r="CI494" s="45"/>
      <c r="CJ494" s="45"/>
      <c r="CK494" s="45"/>
      <c r="CL494" s="45"/>
      <c r="CM494" s="45"/>
      <c r="CN494" s="45"/>
      <c r="CO494" s="45"/>
      <c r="CP494" s="45"/>
      <c r="CQ494" s="45"/>
    </row>
    <row r="495" spans="1:95" hidden="1" x14ac:dyDescent="0.25">
      <c r="A495" s="5" t="str">
        <f>B495&amp;D495</f>
        <v>NAMBIOGASES</v>
      </c>
      <c r="B495" t="s">
        <v>283</v>
      </c>
      <c r="C495" t="str">
        <f>VLOOKUP($B495,'Lookup codes'!$A:$C,2,FALSE)</f>
        <v>Namibia</v>
      </c>
      <c r="D495" t="s">
        <v>636</v>
      </c>
      <c r="E495" t="str">
        <f>VLOOKUP(D495,'Lookup codes'!R:S,2,FALSE)</f>
        <v>Biogases</v>
      </c>
      <c r="F495" t="s">
        <v>794</v>
      </c>
      <c r="G495" t="s">
        <v>528</v>
      </c>
      <c r="H495" s="45">
        <f>SUMIFS('IEA production stats by year'!Q:Q,'IEA production stats by year'!$E:$E,$D495,'IEA production stats by year'!$B:$B,$B495)</f>
        <v>0</v>
      </c>
      <c r="I495" s="45">
        <f>SUMIFS('IEA production stats by year'!R:R,'IEA production stats by year'!$E:$E,$D495,'IEA production stats by year'!$B:$B,$B495)</f>
        <v>0</v>
      </c>
      <c r="J495" s="45">
        <f>SUMIFS('IEA production stats by year'!S:S,'IEA production stats by year'!$E:$E,$D495,'IEA production stats by year'!$B:$B,$B495)</f>
        <v>0</v>
      </c>
      <c r="K495" s="45">
        <f>SUMIFS('IEA production stats by year'!T:T,'IEA production stats by year'!$E:$E,$D495,'IEA production stats by year'!$B:$B,$B495)</f>
        <v>0</v>
      </c>
      <c r="L495" s="45">
        <f>SUMIFS('IEA production stats by year'!U:U,'IEA production stats by year'!$E:$E,$D495,'IEA production stats by year'!$B:$B,$B495)</f>
        <v>0</v>
      </c>
      <c r="M495" s="45">
        <f>SUMIFS('IEA production stats by year'!V:V,'IEA production stats by year'!$E:$E,$D495,'IEA production stats by year'!$B:$B,$B495)</f>
        <v>0</v>
      </c>
      <c r="N495" s="45">
        <f>SUMIFS('IEA production stats by year'!W:W,'IEA production stats by year'!$E:$E,$D495,'IEA production stats by year'!$B:$B,$B495)</f>
        <v>0</v>
      </c>
      <c r="O495" s="45">
        <f>SUMIFS('IEA production stats by year'!X:X,'IEA production stats by year'!$E:$E,$D495,'IEA production stats by year'!$B:$B,$B495)</f>
        <v>0</v>
      </c>
      <c r="P495" s="45">
        <f>SUMIFS('IEA production stats by year'!Y:Y,'IEA production stats by year'!$E:$E,$D495,'IEA production stats by year'!$B:$B,$B495)</f>
        <v>0</v>
      </c>
      <c r="Q495" s="45">
        <f>SUMIFS('IEA production stats by year'!Z:Z,'IEA production stats by year'!$E:$E,$D495,'IEA production stats by year'!$B:$B,$B495)</f>
        <v>0</v>
      </c>
      <c r="R495" s="45">
        <f>SUMIFS('IEA production stats by year'!AA:AA,'IEA production stats by year'!$E:$E,$D495,'IEA production stats by year'!$B:$B,$B495)</f>
        <v>0</v>
      </c>
      <c r="S495" s="45">
        <f>SUMIFS('IEA production stats by year'!AB:AB,'IEA production stats by year'!$E:$E,$D495,'IEA production stats by year'!$B:$B,$B495)</f>
        <v>0</v>
      </c>
      <c r="T495" s="45">
        <f>SUMIFS('IEA production stats by year'!AC:AC,'IEA production stats by year'!$E:$E,$D495,'IEA production stats by year'!$B:$B,$B495)</f>
        <v>0</v>
      </c>
      <c r="U495" s="45">
        <f>SUMIFS('IEA production stats by year'!AD:AD,'IEA production stats by year'!$E:$E,$D495,'IEA production stats by year'!$B:$B,$B495)</f>
        <v>0</v>
      </c>
      <c r="V495" s="45">
        <f>SUMIFS('IEA production stats by year'!AE:AE,'IEA production stats by year'!$E:$E,$D495,'IEA production stats by year'!$B:$B,$B495)</f>
        <v>0</v>
      </c>
      <c r="W495" s="45">
        <f>SUMIFS('IEA production stats by year'!AF:AF,'IEA production stats by year'!$E:$E,$D495,'IEA production stats by year'!$B:$B,$B495)</f>
        <v>0</v>
      </c>
      <c r="X495" s="45">
        <f>SUMIFS('IEA production stats by year'!AG:AG,'IEA production stats by year'!$E:$E,$D495,'IEA production stats by year'!$B:$B,$B495)</f>
        <v>0</v>
      </c>
      <c r="Y495" s="45">
        <f>SUMIFS('IEA production stats by year'!AH:AH,'IEA production stats by year'!$E:$E,$D495,'IEA production stats by year'!$B:$B,$B495)</f>
        <v>0</v>
      </c>
      <c r="Z495" s="45">
        <f>SUMIFS('IEA production stats by year'!AI:AI,'IEA production stats by year'!$E:$E,$D495,'IEA production stats by year'!$B:$B,$B495)</f>
        <v>0</v>
      </c>
      <c r="AA495" s="45">
        <f>SUMIFS('IEA production stats by year'!AJ:AJ,'IEA production stats by year'!$E:$E,$D495,'IEA production stats by year'!$B:$B,$B495)</f>
        <v>0</v>
      </c>
      <c r="AB495" s="45">
        <f>SUMIFS('IEA production stats by year'!AK:AK,'IEA production stats by year'!$E:$E,$D495,'IEA production stats by year'!$B:$B,$B495)</f>
        <v>0</v>
      </c>
      <c r="AC495" s="45">
        <f>SUMIFS('IEA production stats by year'!AL:AL,'IEA production stats by year'!$E:$E,$D495,'IEA production stats by year'!$B:$B,$B495)</f>
        <v>0</v>
      </c>
      <c r="AD495" s="45"/>
      <c r="AE495" s="45"/>
      <c r="AF495" s="45"/>
      <c r="AG495" s="45"/>
      <c r="AH495" s="45"/>
      <c r="AI495" s="45"/>
      <c r="AJ495" s="45"/>
      <c r="AK495" s="45"/>
      <c r="AL495" s="45"/>
      <c r="AM495" s="45"/>
      <c r="AN495" s="45"/>
      <c r="AO495" s="45"/>
      <c r="AP495" s="45"/>
      <c r="AQ495" s="45"/>
      <c r="AR495" s="45"/>
      <c r="AS495" s="45"/>
      <c r="AT495" s="45"/>
      <c r="AU495" s="45"/>
      <c r="AV495" s="45"/>
      <c r="AW495" s="45"/>
      <c r="AX495" s="45"/>
      <c r="AY495" s="45"/>
      <c r="AZ495" s="45"/>
      <c r="BA495" s="45"/>
      <c r="BB495" s="45"/>
      <c r="BC495" s="45"/>
      <c r="BD495" s="45"/>
      <c r="BE495" s="45"/>
      <c r="BF495" s="45"/>
      <c r="BG495" s="45"/>
      <c r="BH495" s="45"/>
      <c r="BI495" s="45"/>
      <c r="BJ495" s="45"/>
      <c r="BK495" s="45"/>
      <c r="BL495" s="45"/>
      <c r="BM495" s="45"/>
      <c r="BN495" s="45"/>
      <c r="BO495" s="45"/>
      <c r="BP495" s="45"/>
      <c r="BQ495" s="45"/>
      <c r="BR495" s="45"/>
      <c r="BS495" s="45"/>
      <c r="BT495" s="45"/>
      <c r="BU495" s="45"/>
      <c r="BV495" s="45"/>
      <c r="BW495" s="45"/>
      <c r="BX495" s="45"/>
      <c r="BY495" s="45"/>
      <c r="BZ495" s="45"/>
      <c r="CA495" s="45"/>
      <c r="CB495" s="45"/>
      <c r="CC495" s="45"/>
      <c r="CD495" s="45"/>
      <c r="CE495" s="45"/>
      <c r="CF495" s="45"/>
      <c r="CG495" s="45"/>
      <c r="CH495" s="45"/>
      <c r="CI495" s="45"/>
      <c r="CJ495" s="45"/>
      <c r="CK495" s="45"/>
      <c r="CL495" s="45"/>
      <c r="CM495" s="45"/>
      <c r="CN495" s="45"/>
      <c r="CO495" s="45"/>
      <c r="CP495" s="45"/>
      <c r="CQ495" s="45"/>
    </row>
    <row r="496" spans="1:95" hidden="1" x14ac:dyDescent="0.25">
      <c r="A496" s="5" t="str">
        <f>B496&amp;D496</f>
        <v>NAMBIOJETKERO</v>
      </c>
      <c r="B496" t="s">
        <v>283</v>
      </c>
      <c r="C496" t="str">
        <f>VLOOKUP($B496,'Lookup codes'!$A:$C,2,FALSE)</f>
        <v>Namibia</v>
      </c>
      <c r="D496" t="s">
        <v>638</v>
      </c>
      <c r="E496" t="str">
        <f>VLOOKUP(D496,'Lookup codes'!R:S,2,FALSE)</f>
        <v>Bio Jet Kerosene</v>
      </c>
      <c r="F496" t="s">
        <v>794</v>
      </c>
      <c r="G496" t="s">
        <v>528</v>
      </c>
      <c r="H496" s="45">
        <f>SUMIFS('IEA production stats by year'!Q:Q,'IEA production stats by year'!$E:$E,$D496,'IEA production stats by year'!$B:$B,$B496)</f>
        <v>0</v>
      </c>
      <c r="I496" s="45">
        <f>SUMIFS('IEA production stats by year'!R:R,'IEA production stats by year'!$E:$E,$D496,'IEA production stats by year'!$B:$B,$B496)</f>
        <v>0</v>
      </c>
      <c r="J496" s="45">
        <f>SUMIFS('IEA production stats by year'!S:S,'IEA production stats by year'!$E:$E,$D496,'IEA production stats by year'!$B:$B,$B496)</f>
        <v>0</v>
      </c>
      <c r="K496" s="45">
        <f>SUMIFS('IEA production stats by year'!T:T,'IEA production stats by year'!$E:$E,$D496,'IEA production stats by year'!$B:$B,$B496)</f>
        <v>0</v>
      </c>
      <c r="L496" s="45">
        <f>SUMIFS('IEA production stats by year'!U:U,'IEA production stats by year'!$E:$E,$D496,'IEA production stats by year'!$B:$B,$B496)</f>
        <v>0</v>
      </c>
      <c r="M496" s="45">
        <f>SUMIFS('IEA production stats by year'!V:V,'IEA production stats by year'!$E:$E,$D496,'IEA production stats by year'!$B:$B,$B496)</f>
        <v>0</v>
      </c>
      <c r="N496" s="45">
        <f>SUMIFS('IEA production stats by year'!W:W,'IEA production stats by year'!$E:$E,$D496,'IEA production stats by year'!$B:$B,$B496)</f>
        <v>0</v>
      </c>
      <c r="O496" s="45">
        <f>SUMIFS('IEA production stats by year'!X:X,'IEA production stats by year'!$E:$E,$D496,'IEA production stats by year'!$B:$B,$B496)</f>
        <v>0</v>
      </c>
      <c r="P496" s="45">
        <f>SUMIFS('IEA production stats by year'!Y:Y,'IEA production stats by year'!$E:$E,$D496,'IEA production stats by year'!$B:$B,$B496)</f>
        <v>0</v>
      </c>
      <c r="Q496" s="45">
        <f>SUMIFS('IEA production stats by year'!Z:Z,'IEA production stats by year'!$E:$E,$D496,'IEA production stats by year'!$B:$B,$B496)</f>
        <v>0</v>
      </c>
      <c r="R496" s="45">
        <f>SUMIFS('IEA production stats by year'!AA:AA,'IEA production stats by year'!$E:$E,$D496,'IEA production stats by year'!$B:$B,$B496)</f>
        <v>0</v>
      </c>
      <c r="S496" s="45">
        <f>SUMIFS('IEA production stats by year'!AB:AB,'IEA production stats by year'!$E:$E,$D496,'IEA production stats by year'!$B:$B,$B496)</f>
        <v>0</v>
      </c>
      <c r="T496" s="45">
        <f>SUMIFS('IEA production stats by year'!AC:AC,'IEA production stats by year'!$E:$E,$D496,'IEA production stats by year'!$B:$B,$B496)</f>
        <v>0</v>
      </c>
      <c r="U496" s="45">
        <f>SUMIFS('IEA production stats by year'!AD:AD,'IEA production stats by year'!$E:$E,$D496,'IEA production stats by year'!$B:$B,$B496)</f>
        <v>0</v>
      </c>
      <c r="V496" s="45">
        <f>SUMIFS('IEA production stats by year'!AE:AE,'IEA production stats by year'!$E:$E,$D496,'IEA production stats by year'!$B:$B,$B496)</f>
        <v>0</v>
      </c>
      <c r="W496" s="45">
        <f>SUMIFS('IEA production stats by year'!AF:AF,'IEA production stats by year'!$E:$E,$D496,'IEA production stats by year'!$B:$B,$B496)</f>
        <v>0</v>
      </c>
      <c r="X496" s="45">
        <f>SUMIFS('IEA production stats by year'!AG:AG,'IEA production stats by year'!$E:$E,$D496,'IEA production stats by year'!$B:$B,$B496)</f>
        <v>0</v>
      </c>
      <c r="Y496" s="45">
        <f>SUMIFS('IEA production stats by year'!AH:AH,'IEA production stats by year'!$E:$E,$D496,'IEA production stats by year'!$B:$B,$B496)</f>
        <v>0</v>
      </c>
      <c r="Z496" s="45">
        <f>SUMIFS('IEA production stats by year'!AI:AI,'IEA production stats by year'!$E:$E,$D496,'IEA production stats by year'!$B:$B,$B496)</f>
        <v>0</v>
      </c>
      <c r="AA496" s="45">
        <f>SUMIFS('IEA production stats by year'!AJ:AJ,'IEA production stats by year'!$E:$E,$D496,'IEA production stats by year'!$B:$B,$B496)</f>
        <v>0</v>
      </c>
      <c r="AB496" s="45">
        <f>SUMIFS('IEA production stats by year'!AK:AK,'IEA production stats by year'!$E:$E,$D496,'IEA production stats by year'!$B:$B,$B496)</f>
        <v>0</v>
      </c>
      <c r="AC496" s="45">
        <f>SUMIFS('IEA production stats by year'!AL:AL,'IEA production stats by year'!$E:$E,$D496,'IEA production stats by year'!$B:$B,$B496)</f>
        <v>0</v>
      </c>
      <c r="AD496" s="45"/>
      <c r="AE496" s="45"/>
      <c r="AF496" s="45"/>
      <c r="AG496" s="45"/>
      <c r="AH496" s="45"/>
      <c r="AI496" s="45"/>
      <c r="AJ496" s="45"/>
      <c r="AK496" s="45"/>
      <c r="AL496" s="45"/>
      <c r="AM496" s="45"/>
      <c r="AN496" s="45"/>
      <c r="AO496" s="45"/>
      <c r="AP496" s="45"/>
      <c r="AQ496" s="45"/>
      <c r="AR496" s="45"/>
      <c r="AS496" s="45"/>
      <c r="AT496" s="45"/>
      <c r="AU496" s="45"/>
      <c r="AV496" s="45"/>
      <c r="AW496" s="45"/>
      <c r="AX496" s="45"/>
      <c r="AY496" s="45"/>
      <c r="AZ496" s="45"/>
      <c r="BA496" s="45"/>
      <c r="BB496" s="45"/>
      <c r="BC496" s="45"/>
      <c r="BD496" s="45"/>
      <c r="BE496" s="45"/>
      <c r="BF496" s="45"/>
      <c r="BG496" s="45"/>
      <c r="BH496" s="45"/>
      <c r="BI496" s="45"/>
      <c r="BJ496" s="45"/>
      <c r="BK496" s="45"/>
      <c r="BL496" s="45"/>
      <c r="BM496" s="45"/>
      <c r="BN496" s="45"/>
      <c r="BO496" s="45"/>
      <c r="BP496" s="45"/>
      <c r="BQ496" s="45"/>
      <c r="BR496" s="45"/>
      <c r="BS496" s="45"/>
      <c r="BT496" s="45"/>
      <c r="BU496" s="45"/>
      <c r="BV496" s="45"/>
      <c r="BW496" s="45"/>
      <c r="BX496" s="45"/>
      <c r="BY496" s="45"/>
      <c r="BZ496" s="45"/>
      <c r="CA496" s="45"/>
      <c r="CB496" s="45"/>
      <c r="CC496" s="45"/>
      <c r="CD496" s="45"/>
      <c r="CE496" s="45"/>
      <c r="CF496" s="45"/>
      <c r="CG496" s="45"/>
      <c r="CH496" s="45"/>
      <c r="CI496" s="45"/>
      <c r="CJ496" s="45"/>
      <c r="CK496" s="45"/>
      <c r="CL496" s="45"/>
      <c r="CM496" s="45"/>
      <c r="CN496" s="45"/>
      <c r="CO496" s="45"/>
      <c r="CP496" s="45"/>
      <c r="CQ496" s="45"/>
    </row>
    <row r="497" spans="1:95" hidden="1" x14ac:dyDescent="0.25">
      <c r="A497" s="5" t="str">
        <f>B497&amp;D497</f>
        <v>NAMMRENEW</v>
      </c>
      <c r="B497" t="s">
        <v>283</v>
      </c>
      <c r="C497" t="str">
        <f>VLOOKUP($B497,'Lookup codes'!$A:$C,2,FALSE)</f>
        <v>Namibia</v>
      </c>
      <c r="D497" t="s">
        <v>640</v>
      </c>
      <c r="E497" t="str">
        <f>VLOOKUP(D497,'Lookup codes'!R:S,2,FALSE)</f>
        <v>Total of Renewable Energy Sources</v>
      </c>
      <c r="F497" t="s">
        <v>794</v>
      </c>
      <c r="G497" t="s">
        <v>528</v>
      </c>
      <c r="H497" s="45">
        <f>SUMIFS('IEA production stats by year'!Q:Q,'IEA production stats by year'!$E:$E,$D497,'IEA production stats by year'!$B:$B,$B497)</f>
        <v>15407.2021</v>
      </c>
      <c r="I497" s="45">
        <f>SUMIFS('IEA production stats by year'!R:R,'IEA production stats by year'!$E:$E,$D497,'IEA production stats by year'!$B:$B,$B497)</f>
        <v>14804.801100000001</v>
      </c>
      <c r="J497" s="45">
        <f>SUMIFS('IEA production stats by year'!S:S,'IEA production stats by year'!$E:$E,$D497,'IEA production stats by year'!$B:$B,$B497)</f>
        <v>15414.0015</v>
      </c>
      <c r="K497" s="45">
        <f>SUMIFS('IEA production stats by year'!T:T,'IEA production stats by year'!$E:$E,$D497,'IEA production stats by year'!$B:$B,$B497)</f>
        <v>15558.199000000001</v>
      </c>
      <c r="L497" s="45">
        <f>SUMIFS('IEA production stats by year'!U:U,'IEA production stats by year'!$E:$E,$D497,'IEA production stats by year'!$B:$B,$B497)</f>
        <v>17146.001100000001</v>
      </c>
      <c r="M497" s="45">
        <f>SUMIFS('IEA production stats by year'!V:V,'IEA production stats by year'!$E:$E,$D497,'IEA production stats by year'!$B:$B,$B497)</f>
        <v>18177.004799999999</v>
      </c>
      <c r="N497" s="45">
        <f>SUMIFS('IEA production stats by year'!W:W,'IEA production stats by year'!$E:$E,$D497,'IEA production stats by year'!$B:$B,$B497)</f>
        <v>17783.6005</v>
      </c>
      <c r="O497" s="45">
        <f>SUMIFS('IEA production stats by year'!X:X,'IEA production stats by year'!$E:$E,$D497,'IEA production stats by year'!$B:$B,$B497)</f>
        <v>18546.598699999999</v>
      </c>
      <c r="P497" s="45">
        <f>SUMIFS('IEA production stats by year'!Y:Y,'IEA production stats by year'!$E:$E,$D497,'IEA production stats by year'!$B:$B,$B497)</f>
        <v>19903.599200000001</v>
      </c>
      <c r="Q497" s="45">
        <f>SUMIFS('IEA production stats by year'!Z:Z,'IEA production stats by year'!$E:$E,$D497,'IEA production stats by year'!$B:$B,$B497)</f>
        <v>20066.599699999999</v>
      </c>
      <c r="R497" s="45">
        <f>SUMIFS('IEA production stats by year'!AA:AA,'IEA production stats by year'!$E:$E,$D497,'IEA production stats by year'!$B:$B,$B497)</f>
        <v>19247.000100000001</v>
      </c>
      <c r="S497" s="45">
        <f>SUMIFS('IEA production stats by year'!AB:AB,'IEA production stats by year'!$E:$E,$D497,'IEA production stats by year'!$B:$B,$B497)</f>
        <v>19310.802800000001</v>
      </c>
      <c r="T497" s="45">
        <f>SUMIFS('IEA production stats by year'!AC:AC,'IEA production stats by year'!$E:$E,$D497,'IEA production stats by year'!$B:$B,$B497)</f>
        <v>20424.198499999999</v>
      </c>
      <c r="U497" s="45">
        <f>SUMIFS('IEA production stats by year'!AD:AD,'IEA production stats by year'!$E:$E,$D497,'IEA production stats by year'!$B:$B,$B497)</f>
        <v>19053.000599999999</v>
      </c>
      <c r="V497" s="45">
        <f>SUMIFS('IEA production stats by year'!AE:AE,'IEA production stats by year'!$E:$E,$D497,'IEA production stats by year'!$B:$B,$B497)</f>
        <v>20486.004000000001</v>
      </c>
      <c r="W497" s="45">
        <f>SUMIFS('IEA production stats by year'!AF:AF,'IEA production stats by year'!$E:$E,$D497,'IEA production stats by year'!$B:$B,$B497)</f>
        <v>21618.202700000002</v>
      </c>
      <c r="X497" s="45">
        <f>SUMIFS('IEA production stats by year'!AG:AG,'IEA production stats by year'!$E:$E,$D497,'IEA production stats by year'!$B:$B,$B497)</f>
        <v>21243.203600000001</v>
      </c>
      <c r="Y497" s="45">
        <f>SUMIFS('IEA production stats by year'!AH:AH,'IEA production stats by year'!$E:$E,$D497,'IEA production stats by year'!$B:$B,$B497)</f>
        <v>22728.797399999999</v>
      </c>
      <c r="Z497" s="45">
        <f>SUMIFS('IEA production stats by year'!AI:AI,'IEA production stats by year'!$E:$E,$D497,'IEA production stats by year'!$B:$B,$B497)</f>
        <v>22492.109199999999</v>
      </c>
      <c r="AA497" s="45">
        <f>SUMIFS('IEA production stats by year'!AJ:AJ,'IEA production stats by year'!$E:$E,$D497,'IEA production stats by year'!$B:$B,$B497)</f>
        <v>24938.9673</v>
      </c>
      <c r="AB497" s="45">
        <f>SUMIFS('IEA production stats by year'!AK:AK,'IEA production stats by year'!$E:$E,$D497,'IEA production stats by year'!$B:$B,$B497)</f>
        <v>28640.906500000001</v>
      </c>
      <c r="AC497" s="45">
        <f>SUMIFS('IEA production stats by year'!AL:AL,'IEA production stats by year'!$E:$E,$D497,'IEA production stats by year'!$B:$B,$B497)</f>
        <v>0</v>
      </c>
      <c r="AD497" s="45"/>
      <c r="AE497" s="45"/>
      <c r="AF497" s="45"/>
      <c r="AG497" s="45"/>
      <c r="AH497" s="45"/>
      <c r="AI497" s="45"/>
      <c r="AJ497" s="45"/>
      <c r="AK497" s="45"/>
      <c r="AL497" s="45"/>
      <c r="AM497" s="45"/>
      <c r="AN497" s="45"/>
      <c r="AO497" s="45"/>
      <c r="AP497" s="45"/>
      <c r="AQ497" s="45"/>
      <c r="AR497" s="45"/>
      <c r="AS497" s="45"/>
      <c r="AT497" s="45"/>
      <c r="AU497" s="45"/>
      <c r="AV497" s="45"/>
      <c r="AW497" s="45"/>
      <c r="AX497" s="45"/>
      <c r="AY497" s="45"/>
      <c r="AZ497" s="45"/>
      <c r="BA497" s="45"/>
      <c r="BB497" s="45"/>
      <c r="BC497" s="45"/>
      <c r="BD497" s="45"/>
      <c r="BE497" s="45"/>
      <c r="BF497" s="45"/>
      <c r="BG497" s="45"/>
      <c r="BH497" s="45"/>
      <c r="BI497" s="45"/>
      <c r="BJ497" s="45"/>
      <c r="BK497" s="45"/>
      <c r="BL497" s="45"/>
      <c r="BM497" s="45"/>
      <c r="BN497" s="45"/>
      <c r="BO497" s="45"/>
      <c r="BP497" s="45"/>
      <c r="BQ497" s="45"/>
      <c r="BR497" s="45"/>
      <c r="BS497" s="45"/>
      <c r="BT497" s="45"/>
      <c r="BU497" s="45"/>
      <c r="BV497" s="45"/>
      <c r="BW497" s="45"/>
      <c r="BX497" s="45"/>
      <c r="BY497" s="45"/>
      <c r="BZ497" s="45"/>
      <c r="CA497" s="45"/>
      <c r="CB497" s="45"/>
      <c r="CC497" s="45"/>
      <c r="CD497" s="45"/>
      <c r="CE497" s="45"/>
      <c r="CF497" s="45"/>
      <c r="CG497" s="45"/>
      <c r="CH497" s="45"/>
      <c r="CI497" s="45"/>
      <c r="CJ497" s="45"/>
      <c r="CK497" s="45"/>
      <c r="CL497" s="45"/>
      <c r="CM497" s="45"/>
      <c r="CN497" s="45"/>
      <c r="CO497" s="45"/>
      <c r="CP497" s="45"/>
      <c r="CQ497" s="45"/>
    </row>
    <row r="498" spans="1:95" x14ac:dyDescent="0.25">
      <c r="A498" s="5" t="str">
        <f>B498&amp;D498</f>
        <v>NAMTOTAL</v>
      </c>
      <c r="B498" t="s">
        <v>283</v>
      </c>
      <c r="C498" t="str">
        <f>VLOOKUP($B498,'Lookup codes'!$A:$C,2,FALSE)</f>
        <v>Namibia</v>
      </c>
      <c r="D498" t="s">
        <v>642</v>
      </c>
      <c r="E498" t="str">
        <f>VLOOKUP(D498,'Lookup codes'!R:S,2,FALSE)</f>
        <v>Total of All Energy Sources</v>
      </c>
      <c r="F498" t="s">
        <v>794</v>
      </c>
      <c r="G498" t="s">
        <v>528</v>
      </c>
      <c r="H498" s="45">
        <f>SUMIFS('IEA production stats by year'!Q:Q,'IEA production stats by year'!$E:$E,$D498,'IEA production stats by year'!$B:$B,$B498)</f>
        <v>15407.2021</v>
      </c>
      <c r="I498" s="45">
        <f>SUMIFS('IEA production stats by year'!R:R,'IEA production stats by year'!$E:$E,$D498,'IEA production stats by year'!$B:$B,$B498)</f>
        <v>14804.801100000001</v>
      </c>
      <c r="J498" s="45">
        <f>SUMIFS('IEA production stats by year'!S:S,'IEA production stats by year'!$E:$E,$D498,'IEA production stats by year'!$B:$B,$B498)</f>
        <v>15414.0015</v>
      </c>
      <c r="K498" s="45">
        <f>SUMIFS('IEA production stats by year'!T:T,'IEA production stats by year'!$E:$E,$D498,'IEA production stats by year'!$B:$B,$B498)</f>
        <v>15558.199000000001</v>
      </c>
      <c r="L498" s="45">
        <f>SUMIFS('IEA production stats by year'!U:U,'IEA production stats by year'!$E:$E,$D498,'IEA production stats by year'!$B:$B,$B498)</f>
        <v>17146.001100000001</v>
      </c>
      <c r="M498" s="45">
        <f>SUMIFS('IEA production stats by year'!V:V,'IEA production stats by year'!$E:$E,$D498,'IEA production stats by year'!$B:$B,$B498)</f>
        <v>18177.004799999999</v>
      </c>
      <c r="N498" s="45">
        <f>SUMIFS('IEA production stats by year'!W:W,'IEA production stats by year'!$E:$E,$D498,'IEA production stats by year'!$B:$B,$B498)</f>
        <v>17783.6005</v>
      </c>
      <c r="O498" s="45">
        <f>SUMIFS('IEA production stats by year'!X:X,'IEA production stats by year'!$E:$E,$D498,'IEA production stats by year'!$B:$B,$B498)</f>
        <v>18546.598699999999</v>
      </c>
      <c r="P498" s="45">
        <f>SUMIFS('IEA production stats by year'!Y:Y,'IEA production stats by year'!$E:$E,$D498,'IEA production stats by year'!$B:$B,$B498)</f>
        <v>19903.599200000001</v>
      </c>
      <c r="Q498" s="45">
        <f>SUMIFS('IEA production stats by year'!Z:Z,'IEA production stats by year'!$E:$E,$D498,'IEA production stats by year'!$B:$B,$B498)</f>
        <v>20066.599699999999</v>
      </c>
      <c r="R498" s="45">
        <f>SUMIFS('IEA production stats by year'!AA:AA,'IEA production stats by year'!$E:$E,$D498,'IEA production stats by year'!$B:$B,$B498)</f>
        <v>19247.000100000001</v>
      </c>
      <c r="S498" s="45">
        <f>SUMIFS('IEA production stats by year'!AB:AB,'IEA production stats by year'!$E:$E,$D498,'IEA production stats by year'!$B:$B,$B498)</f>
        <v>19310.802800000001</v>
      </c>
      <c r="T498" s="45">
        <f>SUMIFS('IEA production stats by year'!AC:AC,'IEA production stats by year'!$E:$E,$D498,'IEA production stats by year'!$B:$B,$B498)</f>
        <v>20424.198499999999</v>
      </c>
      <c r="U498" s="45">
        <f>SUMIFS('IEA production stats by year'!AD:AD,'IEA production stats by year'!$E:$E,$D498,'IEA production stats by year'!$B:$B,$B498)</f>
        <v>19053.000599999999</v>
      </c>
      <c r="V498" s="45">
        <f>SUMIFS('IEA production stats by year'!AE:AE,'IEA production stats by year'!$E:$E,$D498,'IEA production stats by year'!$B:$B,$B498)</f>
        <v>20486.004000000001</v>
      </c>
      <c r="W498" s="45">
        <f>SUMIFS('IEA production stats by year'!AF:AF,'IEA production stats by year'!$E:$E,$D498,'IEA production stats by year'!$B:$B,$B498)</f>
        <v>21618.202700000002</v>
      </c>
      <c r="X498" s="45">
        <f>SUMIFS('IEA production stats by year'!AG:AG,'IEA production stats by year'!$E:$E,$D498,'IEA production stats by year'!$B:$B,$B498)</f>
        <v>21243.203600000001</v>
      </c>
      <c r="Y498" s="45">
        <f>SUMIFS('IEA production stats by year'!AH:AH,'IEA production stats by year'!$E:$E,$D498,'IEA production stats by year'!$B:$B,$B498)</f>
        <v>22728.797399999999</v>
      </c>
      <c r="Z498" s="45">
        <f>SUMIFS('IEA production stats by year'!AI:AI,'IEA production stats by year'!$E:$E,$D498,'IEA production stats by year'!$B:$B,$B498)</f>
        <v>22492.109199999999</v>
      </c>
      <c r="AA498" s="45">
        <f>SUMIFS('IEA production stats by year'!AJ:AJ,'IEA production stats by year'!$E:$E,$D498,'IEA production stats by year'!$B:$B,$B498)</f>
        <v>24938.9673</v>
      </c>
      <c r="AB498" s="45">
        <f>SUMIFS('IEA production stats by year'!AK:AK,'IEA production stats by year'!$E:$E,$D498,'IEA production stats by year'!$B:$B,$B498)</f>
        <v>28640.906500000001</v>
      </c>
      <c r="AC498" s="45">
        <f>SUMIFS('IEA production stats by year'!AL:AL,'IEA production stats by year'!$E:$E,$D498,'IEA production stats by year'!$B:$B,$B498)</f>
        <v>0</v>
      </c>
      <c r="AD498" s="45"/>
      <c r="AE498" s="45"/>
      <c r="AF498" s="45"/>
      <c r="AG498" s="45"/>
      <c r="AH498" s="45"/>
      <c r="AI498" s="45"/>
      <c r="AJ498" s="45"/>
      <c r="AK498" s="45"/>
      <c r="AL498" s="45"/>
      <c r="AM498" s="45"/>
      <c r="AN498" s="45"/>
      <c r="AO498" s="45"/>
      <c r="AP498" s="45"/>
      <c r="AQ498" s="45"/>
      <c r="AR498" s="45"/>
      <c r="AS498" s="45"/>
      <c r="AT498" s="45"/>
      <c r="AU498" s="45"/>
      <c r="AV498" s="45"/>
      <c r="AW498" s="45"/>
      <c r="AX498" s="45"/>
      <c r="AY498" s="45"/>
      <c r="AZ498" s="45"/>
      <c r="BA498" s="45"/>
      <c r="BB498" s="45"/>
      <c r="BC498" s="45"/>
      <c r="BD498" s="45"/>
      <c r="BE498" s="45"/>
      <c r="BF498" s="45"/>
      <c r="BG498" s="45"/>
      <c r="BH498" s="45"/>
      <c r="BI498" s="45"/>
      <c r="BJ498" s="45"/>
      <c r="BK498" s="45"/>
      <c r="BL498" s="45"/>
      <c r="BM498" s="45"/>
      <c r="BN498" s="45"/>
      <c r="BO498" s="45"/>
      <c r="BP498" s="45"/>
      <c r="BQ498" s="45"/>
      <c r="BR498" s="45"/>
      <c r="BS498" s="45"/>
      <c r="BT498" s="45"/>
      <c r="BU498" s="45"/>
      <c r="BV498" s="45"/>
      <c r="BW498" s="45"/>
      <c r="BX498" s="45"/>
      <c r="BY498" s="45"/>
      <c r="BZ498" s="45"/>
      <c r="CA498" s="45"/>
      <c r="CB498" s="45"/>
      <c r="CC498" s="45"/>
      <c r="CD498" s="45"/>
      <c r="CE498" s="45"/>
      <c r="CF498" s="45"/>
      <c r="CG498" s="45"/>
      <c r="CH498" s="45"/>
      <c r="CI498" s="45"/>
      <c r="CJ498" s="45"/>
      <c r="CK498" s="45"/>
      <c r="CL498" s="45"/>
      <c r="CM498" s="45"/>
      <c r="CN498" s="45"/>
      <c r="CO498" s="45"/>
      <c r="CP498" s="45"/>
      <c r="CQ498" s="45"/>
    </row>
    <row r="499" spans="1:95" hidden="1" x14ac:dyDescent="0.25">
      <c r="A499" s="5" t="str">
        <f>B499&amp;D499</f>
        <v>NERHYDRO</v>
      </c>
      <c r="B499" t="s">
        <v>285</v>
      </c>
      <c r="C499" t="str">
        <f>VLOOKUP($B499,'Lookup codes'!$A:$C,2,FALSE)</f>
        <v>Niger</v>
      </c>
      <c r="D499" t="s">
        <v>539</v>
      </c>
      <c r="E499" t="str">
        <f>VLOOKUP(D499,'Lookup codes'!R:S,2,FALSE)</f>
        <v>Hydro</v>
      </c>
      <c r="F499" t="s">
        <v>794</v>
      </c>
      <c r="G499" t="s">
        <v>528</v>
      </c>
      <c r="H499" s="45">
        <f>SUMIFS('IEA production stats by year'!Q:Q,'IEA production stats by year'!$E:$E,$D499,'IEA production stats by year'!$B:$B,$B499)</f>
        <v>0</v>
      </c>
      <c r="I499" s="45">
        <f>SUMIFS('IEA production stats by year'!R:R,'IEA production stats by year'!$E:$E,$D499,'IEA production stats by year'!$B:$B,$B499)</f>
        <v>0</v>
      </c>
      <c r="J499" s="45">
        <f>SUMIFS('IEA production stats by year'!S:S,'IEA production stats by year'!$E:$E,$D499,'IEA production stats by year'!$B:$B,$B499)</f>
        <v>0</v>
      </c>
      <c r="K499" s="45">
        <f>SUMIFS('IEA production stats by year'!T:T,'IEA production stats by year'!$E:$E,$D499,'IEA production stats by year'!$B:$B,$B499)</f>
        <v>0</v>
      </c>
      <c r="L499" s="45">
        <f>SUMIFS('IEA production stats by year'!U:U,'IEA production stats by year'!$E:$E,$D499,'IEA production stats by year'!$B:$B,$B499)</f>
        <v>0</v>
      </c>
      <c r="M499" s="45">
        <f>SUMIFS('IEA production stats by year'!V:V,'IEA production stats by year'!$E:$E,$D499,'IEA production stats by year'!$B:$B,$B499)</f>
        <v>0</v>
      </c>
      <c r="N499" s="45">
        <f>SUMIFS('IEA production stats by year'!W:W,'IEA production stats by year'!$E:$E,$D499,'IEA production stats by year'!$B:$B,$B499)</f>
        <v>0</v>
      </c>
      <c r="O499" s="45">
        <f>SUMIFS('IEA production stats by year'!X:X,'IEA production stats by year'!$E:$E,$D499,'IEA production stats by year'!$B:$B,$B499)</f>
        <v>0</v>
      </c>
      <c r="P499" s="45">
        <f>SUMIFS('IEA production stats by year'!Y:Y,'IEA production stats by year'!$E:$E,$D499,'IEA production stats by year'!$B:$B,$B499)</f>
        <v>0</v>
      </c>
      <c r="Q499" s="45">
        <f>SUMIFS('IEA production stats by year'!Z:Z,'IEA production stats by year'!$E:$E,$D499,'IEA production stats by year'!$B:$B,$B499)</f>
        <v>0</v>
      </c>
      <c r="R499" s="45">
        <f>SUMIFS('IEA production stats by year'!AA:AA,'IEA production stats by year'!$E:$E,$D499,'IEA production stats by year'!$B:$B,$B499)</f>
        <v>0</v>
      </c>
      <c r="S499" s="45">
        <f>SUMIFS('IEA production stats by year'!AB:AB,'IEA production stats by year'!$E:$E,$D499,'IEA production stats by year'!$B:$B,$B499)</f>
        <v>0</v>
      </c>
      <c r="T499" s="45">
        <f>SUMIFS('IEA production stats by year'!AC:AC,'IEA production stats by year'!$E:$E,$D499,'IEA production stats by year'!$B:$B,$B499)</f>
        <v>0</v>
      </c>
      <c r="U499" s="45">
        <f>SUMIFS('IEA production stats by year'!AD:AD,'IEA production stats by year'!$E:$E,$D499,'IEA production stats by year'!$B:$B,$B499)</f>
        <v>0</v>
      </c>
      <c r="V499" s="45">
        <f>SUMIFS('IEA production stats by year'!AE:AE,'IEA production stats by year'!$E:$E,$D499,'IEA production stats by year'!$B:$B,$B499)</f>
        <v>0</v>
      </c>
      <c r="W499" s="45">
        <f>SUMIFS('IEA production stats by year'!AF:AF,'IEA production stats by year'!$E:$E,$D499,'IEA production stats by year'!$B:$B,$B499)</f>
        <v>0</v>
      </c>
      <c r="X499" s="45">
        <f>SUMIFS('IEA production stats by year'!AG:AG,'IEA production stats by year'!$E:$E,$D499,'IEA production stats by year'!$B:$B,$B499)</f>
        <v>0</v>
      </c>
      <c r="Y499" s="45">
        <f>SUMIFS('IEA production stats by year'!AH:AH,'IEA production stats by year'!$E:$E,$D499,'IEA production stats by year'!$B:$B,$B499)</f>
        <v>0</v>
      </c>
      <c r="Z499" s="45">
        <f>SUMIFS('IEA production stats by year'!AI:AI,'IEA production stats by year'!$E:$E,$D499,'IEA production stats by year'!$B:$B,$B499)</f>
        <v>0</v>
      </c>
      <c r="AA499" s="45">
        <f>SUMIFS('IEA production stats by year'!AJ:AJ,'IEA production stats by year'!$E:$E,$D499,'IEA production stats by year'!$B:$B,$B499)</f>
        <v>0</v>
      </c>
      <c r="AB499" s="45">
        <f>SUMIFS('IEA production stats by year'!AK:AK,'IEA production stats by year'!$E:$E,$D499,'IEA production stats by year'!$B:$B,$B499)</f>
        <v>0</v>
      </c>
      <c r="AC499" s="45">
        <f>SUMIFS('IEA production stats by year'!AL:AL,'IEA production stats by year'!$E:$E,$D499,'IEA production stats by year'!$B:$B,$B499)</f>
        <v>0</v>
      </c>
      <c r="AD499" s="45"/>
      <c r="AE499" s="45"/>
      <c r="AF499" s="45"/>
      <c r="AG499" s="45"/>
      <c r="AH499" s="45"/>
      <c r="AI499" s="45"/>
      <c r="AJ499" s="45"/>
      <c r="AK499" s="45"/>
      <c r="AL499" s="45"/>
      <c r="AM499" s="45"/>
      <c r="AN499" s="45"/>
      <c r="AO499" s="45"/>
      <c r="AP499" s="45"/>
      <c r="AQ499" s="45"/>
      <c r="AR499" s="45"/>
      <c r="AS499" s="45"/>
      <c r="AT499" s="45"/>
      <c r="AU499" s="45"/>
      <c r="AV499" s="45"/>
      <c r="AW499" s="45"/>
      <c r="AX499" s="45"/>
      <c r="AY499" s="45"/>
      <c r="AZ499" s="45"/>
      <c r="BA499" s="45"/>
      <c r="BB499" s="45"/>
      <c r="BC499" s="45"/>
      <c r="BD499" s="45"/>
      <c r="BE499" s="45"/>
      <c r="BF499" s="45"/>
      <c r="BG499" s="45"/>
      <c r="BH499" s="45"/>
      <c r="BI499" s="45"/>
      <c r="BJ499" s="45"/>
      <c r="BK499" s="45"/>
      <c r="BL499" s="45"/>
      <c r="BM499" s="45"/>
      <c r="BN499" s="45"/>
      <c r="BO499" s="45"/>
      <c r="BP499" s="45"/>
      <c r="BQ499" s="45"/>
      <c r="BR499" s="45"/>
      <c r="BS499" s="45"/>
      <c r="BT499" s="45"/>
      <c r="BU499" s="45"/>
      <c r="BV499" s="45"/>
      <c r="BW499" s="45"/>
      <c r="BX499" s="45"/>
      <c r="BY499" s="45"/>
      <c r="BZ499" s="45"/>
      <c r="CA499" s="45"/>
      <c r="CB499" s="45"/>
      <c r="CC499" s="45"/>
      <c r="CD499" s="45"/>
      <c r="CE499" s="45"/>
      <c r="CF499" s="45"/>
      <c r="CG499" s="45"/>
      <c r="CH499" s="45"/>
      <c r="CI499" s="45"/>
      <c r="CJ499" s="45"/>
      <c r="CK499" s="45"/>
      <c r="CL499" s="45"/>
      <c r="CM499" s="45"/>
      <c r="CN499" s="45"/>
      <c r="CO499" s="45"/>
      <c r="CP499" s="45"/>
      <c r="CQ499" s="45"/>
    </row>
    <row r="500" spans="1:95" hidden="1" x14ac:dyDescent="0.25">
      <c r="A500" s="5" t="str">
        <f>B500&amp;D500</f>
        <v>NERGEOTHERM</v>
      </c>
      <c r="B500" t="s">
        <v>285</v>
      </c>
      <c r="C500" t="str">
        <f>VLOOKUP($B500,'Lookup codes'!$A:$C,2,FALSE)</f>
        <v>Niger</v>
      </c>
      <c r="D500" t="s">
        <v>610</v>
      </c>
      <c r="E500" t="str">
        <f>VLOOKUP(D500,'Lookup codes'!R:S,2,FALSE)</f>
        <v>Geothermal</v>
      </c>
      <c r="F500" t="s">
        <v>794</v>
      </c>
      <c r="G500" t="s">
        <v>528</v>
      </c>
      <c r="H500" s="45">
        <f>SUMIFS('IEA production stats by year'!Q:Q,'IEA production stats by year'!$E:$E,$D500,'IEA production stats by year'!$B:$B,$B500)</f>
        <v>0</v>
      </c>
      <c r="I500" s="45">
        <f>SUMIFS('IEA production stats by year'!R:R,'IEA production stats by year'!$E:$E,$D500,'IEA production stats by year'!$B:$B,$B500)</f>
        <v>0</v>
      </c>
      <c r="J500" s="45">
        <f>SUMIFS('IEA production stats by year'!S:S,'IEA production stats by year'!$E:$E,$D500,'IEA production stats by year'!$B:$B,$B500)</f>
        <v>0</v>
      </c>
      <c r="K500" s="45">
        <f>SUMIFS('IEA production stats by year'!T:T,'IEA production stats by year'!$E:$E,$D500,'IEA production stats by year'!$B:$B,$B500)</f>
        <v>0</v>
      </c>
      <c r="L500" s="45">
        <f>SUMIFS('IEA production stats by year'!U:U,'IEA production stats by year'!$E:$E,$D500,'IEA production stats by year'!$B:$B,$B500)</f>
        <v>0</v>
      </c>
      <c r="M500" s="45">
        <f>SUMIFS('IEA production stats by year'!V:V,'IEA production stats by year'!$E:$E,$D500,'IEA production stats by year'!$B:$B,$B500)</f>
        <v>0</v>
      </c>
      <c r="N500" s="45">
        <f>SUMIFS('IEA production stats by year'!W:W,'IEA production stats by year'!$E:$E,$D500,'IEA production stats by year'!$B:$B,$B500)</f>
        <v>0</v>
      </c>
      <c r="O500" s="45">
        <f>SUMIFS('IEA production stats by year'!X:X,'IEA production stats by year'!$E:$E,$D500,'IEA production stats by year'!$B:$B,$B500)</f>
        <v>0</v>
      </c>
      <c r="P500" s="45">
        <f>SUMIFS('IEA production stats by year'!Y:Y,'IEA production stats by year'!$E:$E,$D500,'IEA production stats by year'!$B:$B,$B500)</f>
        <v>0</v>
      </c>
      <c r="Q500" s="45">
        <f>SUMIFS('IEA production stats by year'!Z:Z,'IEA production stats by year'!$E:$E,$D500,'IEA production stats by year'!$B:$B,$B500)</f>
        <v>0</v>
      </c>
      <c r="R500" s="45">
        <f>SUMIFS('IEA production stats by year'!AA:AA,'IEA production stats by year'!$E:$E,$D500,'IEA production stats by year'!$B:$B,$B500)</f>
        <v>0</v>
      </c>
      <c r="S500" s="45">
        <f>SUMIFS('IEA production stats by year'!AB:AB,'IEA production stats by year'!$E:$E,$D500,'IEA production stats by year'!$B:$B,$B500)</f>
        <v>0</v>
      </c>
      <c r="T500" s="45">
        <f>SUMIFS('IEA production stats by year'!AC:AC,'IEA production stats by year'!$E:$E,$D500,'IEA production stats by year'!$B:$B,$B500)</f>
        <v>0</v>
      </c>
      <c r="U500" s="45">
        <f>SUMIFS('IEA production stats by year'!AD:AD,'IEA production stats by year'!$E:$E,$D500,'IEA production stats by year'!$B:$B,$B500)</f>
        <v>0</v>
      </c>
      <c r="V500" s="45">
        <f>SUMIFS('IEA production stats by year'!AE:AE,'IEA production stats by year'!$E:$E,$D500,'IEA production stats by year'!$B:$B,$B500)</f>
        <v>0</v>
      </c>
      <c r="W500" s="45">
        <f>SUMIFS('IEA production stats by year'!AF:AF,'IEA production stats by year'!$E:$E,$D500,'IEA production stats by year'!$B:$B,$B500)</f>
        <v>0</v>
      </c>
      <c r="X500" s="45">
        <f>SUMIFS('IEA production stats by year'!AG:AG,'IEA production stats by year'!$E:$E,$D500,'IEA production stats by year'!$B:$B,$B500)</f>
        <v>0</v>
      </c>
      <c r="Y500" s="45">
        <f>SUMIFS('IEA production stats by year'!AH:AH,'IEA production stats by year'!$E:$E,$D500,'IEA production stats by year'!$B:$B,$B500)</f>
        <v>0</v>
      </c>
      <c r="Z500" s="45">
        <f>SUMIFS('IEA production stats by year'!AI:AI,'IEA production stats by year'!$E:$E,$D500,'IEA production stats by year'!$B:$B,$B500)</f>
        <v>0</v>
      </c>
      <c r="AA500" s="45">
        <f>SUMIFS('IEA production stats by year'!AJ:AJ,'IEA production stats by year'!$E:$E,$D500,'IEA production stats by year'!$B:$B,$B500)</f>
        <v>0</v>
      </c>
      <c r="AB500" s="45">
        <f>SUMIFS('IEA production stats by year'!AK:AK,'IEA production stats by year'!$E:$E,$D500,'IEA production stats by year'!$B:$B,$B500)</f>
        <v>0</v>
      </c>
      <c r="AC500" s="45">
        <f>SUMIFS('IEA production stats by year'!AL:AL,'IEA production stats by year'!$E:$E,$D500,'IEA production stats by year'!$B:$B,$B500)</f>
        <v>0</v>
      </c>
      <c r="AD500" s="45"/>
      <c r="AE500" s="45"/>
      <c r="AF500" s="45"/>
      <c r="AG500" s="45"/>
      <c r="AH500" s="45"/>
      <c r="AI500" s="45"/>
      <c r="AJ500" s="45"/>
      <c r="AK500" s="45"/>
      <c r="AL500" s="45"/>
      <c r="AM500" s="45"/>
      <c r="AN500" s="45"/>
      <c r="AO500" s="45"/>
      <c r="AP500" s="45"/>
      <c r="AQ500" s="45"/>
      <c r="AR500" s="45"/>
      <c r="AS500" s="45"/>
      <c r="AT500" s="45"/>
      <c r="AU500" s="45"/>
      <c r="AV500" s="45"/>
      <c r="AW500" s="45"/>
      <c r="AX500" s="45"/>
      <c r="AY500" s="45"/>
      <c r="AZ500" s="45"/>
      <c r="BA500" s="45"/>
      <c r="BB500" s="45"/>
      <c r="BC500" s="45"/>
      <c r="BD500" s="45"/>
      <c r="BE500" s="45"/>
      <c r="BF500" s="45"/>
      <c r="BG500" s="45"/>
      <c r="BH500" s="45"/>
      <c r="BI500" s="45"/>
      <c r="BJ500" s="45"/>
      <c r="BK500" s="45"/>
      <c r="BL500" s="45"/>
      <c r="BM500" s="45"/>
      <c r="BN500" s="45"/>
      <c r="BO500" s="45"/>
      <c r="BP500" s="45"/>
      <c r="BQ500" s="45"/>
      <c r="BR500" s="45"/>
      <c r="BS500" s="45"/>
      <c r="BT500" s="45"/>
      <c r="BU500" s="45"/>
      <c r="BV500" s="45"/>
      <c r="BW500" s="45"/>
      <c r="BX500" s="45"/>
      <c r="BY500" s="45"/>
      <c r="BZ500" s="45"/>
      <c r="CA500" s="45"/>
      <c r="CB500" s="45"/>
      <c r="CC500" s="45"/>
      <c r="CD500" s="45"/>
      <c r="CE500" s="45"/>
      <c r="CF500" s="45"/>
      <c r="CG500" s="45"/>
      <c r="CH500" s="45"/>
      <c r="CI500" s="45"/>
      <c r="CJ500" s="45"/>
      <c r="CK500" s="45"/>
      <c r="CL500" s="45"/>
      <c r="CM500" s="45"/>
      <c r="CN500" s="45"/>
      <c r="CO500" s="45"/>
      <c r="CP500" s="45"/>
      <c r="CQ500" s="45"/>
    </row>
    <row r="501" spans="1:95" hidden="1" x14ac:dyDescent="0.25">
      <c r="A501" s="5" t="str">
        <f>B501&amp;D501</f>
        <v>NERSOLARPV</v>
      </c>
      <c r="B501" t="s">
        <v>285</v>
      </c>
      <c r="C501" t="str">
        <f>VLOOKUP($B501,'Lookup codes'!$A:$C,2,FALSE)</f>
        <v>Niger</v>
      </c>
      <c r="D501" t="s">
        <v>612</v>
      </c>
      <c r="E501" t="str">
        <f>VLOOKUP(D501,'Lookup codes'!R:S,2,FALSE)</f>
        <v>Solar Photovoltaics</v>
      </c>
      <c r="F501" t="s">
        <v>794</v>
      </c>
      <c r="G501" t="s">
        <v>528</v>
      </c>
      <c r="H501" s="45">
        <f>SUMIFS('IEA production stats by year'!Q:Q,'IEA production stats by year'!$E:$E,$D501,'IEA production stats by year'!$B:$B,$B501)</f>
        <v>0</v>
      </c>
      <c r="I501" s="45">
        <f>SUMIFS('IEA production stats by year'!R:R,'IEA production stats by year'!$E:$E,$D501,'IEA production stats by year'!$B:$B,$B501)</f>
        <v>0</v>
      </c>
      <c r="J501" s="45">
        <f>SUMIFS('IEA production stats by year'!S:S,'IEA production stats by year'!$E:$E,$D501,'IEA production stats by year'!$B:$B,$B501)</f>
        <v>0</v>
      </c>
      <c r="K501" s="45">
        <f>SUMIFS('IEA production stats by year'!T:T,'IEA production stats by year'!$E:$E,$D501,'IEA production stats by year'!$B:$B,$B501)</f>
        <v>0</v>
      </c>
      <c r="L501" s="45">
        <f>SUMIFS('IEA production stats by year'!U:U,'IEA production stats by year'!$E:$E,$D501,'IEA production stats by year'!$B:$B,$B501)</f>
        <v>0</v>
      </c>
      <c r="M501" s="45">
        <f>SUMIFS('IEA production stats by year'!V:V,'IEA production stats by year'!$E:$E,$D501,'IEA production stats by year'!$B:$B,$B501)</f>
        <v>7.2012999999999998</v>
      </c>
      <c r="N501" s="45">
        <f>SUMIFS('IEA production stats by year'!W:W,'IEA production stats by year'!$E:$E,$D501,'IEA production stats by year'!$B:$B,$B501)</f>
        <v>7.2012999999999998</v>
      </c>
      <c r="O501" s="45">
        <f>SUMIFS('IEA production stats by year'!X:X,'IEA production stats by year'!$E:$E,$D501,'IEA production stats by year'!$B:$B,$B501)</f>
        <v>7.2012999999999998</v>
      </c>
      <c r="P501" s="45">
        <f>SUMIFS('IEA production stats by year'!Y:Y,'IEA production stats by year'!$E:$E,$D501,'IEA production stats by year'!$B:$B,$B501)</f>
        <v>10.8019</v>
      </c>
      <c r="Q501" s="45">
        <f>SUMIFS('IEA production stats by year'!Z:Z,'IEA production stats by year'!$E:$E,$D501,'IEA production stats by year'!$B:$B,$B501)</f>
        <v>10.8019</v>
      </c>
      <c r="R501" s="45">
        <f>SUMIFS('IEA production stats by year'!AA:AA,'IEA production stats by year'!$E:$E,$D501,'IEA production stats by year'!$B:$B,$B501)</f>
        <v>10.8019</v>
      </c>
      <c r="S501" s="45">
        <f>SUMIFS('IEA production stats by year'!AB:AB,'IEA production stats by year'!$E:$E,$D501,'IEA production stats by year'!$B:$B,$B501)</f>
        <v>0</v>
      </c>
      <c r="T501" s="45">
        <f>SUMIFS('IEA production stats by year'!AC:AC,'IEA production stats by year'!$E:$E,$D501,'IEA production stats by year'!$B:$B,$B501)</f>
        <v>0</v>
      </c>
      <c r="U501" s="45">
        <f>SUMIFS('IEA production stats by year'!AD:AD,'IEA production stats by year'!$E:$E,$D501,'IEA production stats by year'!$B:$B,$B501)</f>
        <v>14.398400000000001</v>
      </c>
      <c r="V501" s="45">
        <f>SUMIFS('IEA production stats by year'!AE:AE,'IEA production stats by year'!$E:$E,$D501,'IEA production stats by year'!$B:$B,$B501)</f>
        <v>14.398400000000001</v>
      </c>
      <c r="W501" s="45">
        <f>SUMIFS('IEA production stats by year'!AF:AF,'IEA production stats by year'!$E:$E,$D501,'IEA production stats by year'!$B:$B,$B501)</f>
        <v>14.398400000000001</v>
      </c>
      <c r="X501" s="45">
        <f>SUMIFS('IEA production stats by year'!AG:AG,'IEA production stats by year'!$E:$E,$D501,'IEA production stats by year'!$B:$B,$B501)</f>
        <v>17.999099999999999</v>
      </c>
      <c r="Y501" s="45">
        <f>SUMIFS('IEA production stats by year'!AH:AH,'IEA production stats by year'!$E:$E,$D501,'IEA production stats by year'!$B:$B,$B501)</f>
        <v>37.723100000000002</v>
      </c>
      <c r="Z501" s="45">
        <f>SUMIFS('IEA production stats by year'!AI:AI,'IEA production stats by year'!$E:$E,$D501,'IEA production stats by year'!$B:$B,$B501)</f>
        <v>48.215200000000003</v>
      </c>
      <c r="AA501" s="45">
        <f>SUMIFS('IEA production stats by year'!AJ:AJ,'IEA production stats by year'!$E:$E,$D501,'IEA production stats by year'!$B:$B,$B501)</f>
        <v>87.805599999999998</v>
      </c>
      <c r="AB501" s="45">
        <f>SUMIFS('IEA production stats by year'!AK:AK,'IEA production stats by year'!$E:$E,$D501,'IEA production stats by year'!$B:$B,$B501)</f>
        <v>87.633899999999997</v>
      </c>
      <c r="AC501" s="45">
        <f>SUMIFS('IEA production stats by year'!AL:AL,'IEA production stats by year'!$E:$E,$D501,'IEA production stats by year'!$B:$B,$B501)</f>
        <v>0</v>
      </c>
      <c r="AD501" s="45"/>
      <c r="AE501" s="45"/>
      <c r="AF501" s="45"/>
      <c r="AG501" s="45"/>
      <c r="AH501" s="45"/>
      <c r="AI501" s="45"/>
      <c r="AJ501" s="45"/>
      <c r="AK501" s="45"/>
      <c r="AL501" s="45"/>
      <c r="AM501" s="45"/>
      <c r="AN501" s="45"/>
      <c r="AO501" s="45"/>
      <c r="AP501" s="45"/>
      <c r="AQ501" s="45"/>
      <c r="AR501" s="45"/>
      <c r="AS501" s="45"/>
      <c r="AT501" s="45"/>
      <c r="AU501" s="45"/>
      <c r="AV501" s="45"/>
      <c r="AW501" s="45"/>
      <c r="AX501" s="45"/>
      <c r="AY501" s="45"/>
      <c r="AZ501" s="45"/>
      <c r="BA501" s="45"/>
      <c r="BB501" s="45"/>
      <c r="BC501" s="45"/>
      <c r="BD501" s="45"/>
      <c r="BE501" s="45"/>
      <c r="BF501" s="45"/>
      <c r="BG501" s="45"/>
      <c r="BH501" s="45"/>
      <c r="BI501" s="45"/>
      <c r="BJ501" s="45"/>
      <c r="BK501" s="45"/>
      <c r="BL501" s="45"/>
      <c r="BM501" s="45"/>
      <c r="BN501" s="45"/>
      <c r="BO501" s="45"/>
      <c r="BP501" s="45"/>
      <c r="BQ501" s="45"/>
      <c r="BR501" s="45"/>
      <c r="BS501" s="45"/>
      <c r="BT501" s="45"/>
      <c r="BU501" s="45"/>
      <c r="BV501" s="45"/>
      <c r="BW501" s="45"/>
      <c r="BX501" s="45"/>
      <c r="BY501" s="45"/>
      <c r="BZ501" s="45"/>
      <c r="CA501" s="45"/>
      <c r="CB501" s="45"/>
      <c r="CC501" s="45"/>
      <c r="CD501" s="45"/>
      <c r="CE501" s="45"/>
      <c r="CF501" s="45"/>
      <c r="CG501" s="45"/>
      <c r="CH501" s="45"/>
      <c r="CI501" s="45"/>
      <c r="CJ501" s="45"/>
      <c r="CK501" s="45"/>
      <c r="CL501" s="45"/>
      <c r="CM501" s="45"/>
      <c r="CN501" s="45"/>
      <c r="CO501" s="45"/>
      <c r="CP501" s="45"/>
      <c r="CQ501" s="45"/>
    </row>
    <row r="502" spans="1:95" hidden="1" x14ac:dyDescent="0.25">
      <c r="A502" s="5" t="str">
        <f>B502&amp;D502</f>
        <v>NERSOLARTH</v>
      </c>
      <c r="B502" t="s">
        <v>285</v>
      </c>
      <c r="C502" t="str">
        <f>VLOOKUP($B502,'Lookup codes'!$A:$C,2,FALSE)</f>
        <v>Niger</v>
      </c>
      <c r="D502" t="s">
        <v>614</v>
      </c>
      <c r="E502" t="str">
        <f>VLOOKUP(D502,'Lookup codes'!R:S,2,FALSE)</f>
        <v>Solar Thermal</v>
      </c>
      <c r="F502" t="s">
        <v>794</v>
      </c>
      <c r="G502" t="s">
        <v>528</v>
      </c>
      <c r="H502" s="45">
        <f>SUMIFS('IEA production stats by year'!Q:Q,'IEA production stats by year'!$E:$E,$D502,'IEA production stats by year'!$B:$B,$B502)</f>
        <v>0</v>
      </c>
      <c r="I502" s="45">
        <f>SUMIFS('IEA production stats by year'!R:R,'IEA production stats by year'!$E:$E,$D502,'IEA production stats by year'!$B:$B,$B502)</f>
        <v>0</v>
      </c>
      <c r="J502" s="45">
        <f>SUMIFS('IEA production stats by year'!S:S,'IEA production stats by year'!$E:$E,$D502,'IEA production stats by year'!$B:$B,$B502)</f>
        <v>0</v>
      </c>
      <c r="K502" s="45">
        <f>SUMIFS('IEA production stats by year'!T:T,'IEA production stats by year'!$E:$E,$D502,'IEA production stats by year'!$B:$B,$B502)</f>
        <v>0</v>
      </c>
      <c r="L502" s="45">
        <f>SUMIFS('IEA production stats by year'!U:U,'IEA production stats by year'!$E:$E,$D502,'IEA production stats by year'!$B:$B,$B502)</f>
        <v>0</v>
      </c>
      <c r="M502" s="45">
        <f>SUMIFS('IEA production stats by year'!V:V,'IEA production stats by year'!$E:$E,$D502,'IEA production stats by year'!$B:$B,$B502)</f>
        <v>0</v>
      </c>
      <c r="N502" s="45">
        <f>SUMIFS('IEA production stats by year'!W:W,'IEA production stats by year'!$E:$E,$D502,'IEA production stats by year'!$B:$B,$B502)</f>
        <v>0</v>
      </c>
      <c r="O502" s="45">
        <f>SUMIFS('IEA production stats by year'!X:X,'IEA production stats by year'!$E:$E,$D502,'IEA production stats by year'!$B:$B,$B502)</f>
        <v>0</v>
      </c>
      <c r="P502" s="45">
        <f>SUMIFS('IEA production stats by year'!Y:Y,'IEA production stats by year'!$E:$E,$D502,'IEA production stats by year'!$B:$B,$B502)</f>
        <v>0</v>
      </c>
      <c r="Q502" s="45">
        <f>SUMIFS('IEA production stats by year'!Z:Z,'IEA production stats by year'!$E:$E,$D502,'IEA production stats by year'!$B:$B,$B502)</f>
        <v>0</v>
      </c>
      <c r="R502" s="45">
        <f>SUMIFS('IEA production stats by year'!AA:AA,'IEA production stats by year'!$E:$E,$D502,'IEA production stats by year'!$B:$B,$B502)</f>
        <v>0</v>
      </c>
      <c r="S502" s="45">
        <f>SUMIFS('IEA production stats by year'!AB:AB,'IEA production stats by year'!$E:$E,$D502,'IEA production stats by year'!$B:$B,$B502)</f>
        <v>0</v>
      </c>
      <c r="T502" s="45">
        <f>SUMIFS('IEA production stats by year'!AC:AC,'IEA production stats by year'!$E:$E,$D502,'IEA production stats by year'!$B:$B,$B502)</f>
        <v>0</v>
      </c>
      <c r="U502" s="45">
        <f>SUMIFS('IEA production stats by year'!AD:AD,'IEA production stats by year'!$E:$E,$D502,'IEA production stats by year'!$B:$B,$B502)</f>
        <v>0</v>
      </c>
      <c r="V502" s="45">
        <f>SUMIFS('IEA production stats by year'!AE:AE,'IEA production stats by year'!$E:$E,$D502,'IEA production stats by year'!$B:$B,$B502)</f>
        <v>0</v>
      </c>
      <c r="W502" s="45">
        <f>SUMIFS('IEA production stats by year'!AF:AF,'IEA production stats by year'!$E:$E,$D502,'IEA production stats by year'!$B:$B,$B502)</f>
        <v>0</v>
      </c>
      <c r="X502" s="45">
        <f>SUMIFS('IEA production stats by year'!AG:AG,'IEA production stats by year'!$E:$E,$D502,'IEA production stats by year'!$B:$B,$B502)</f>
        <v>0</v>
      </c>
      <c r="Y502" s="45">
        <f>SUMIFS('IEA production stats by year'!AH:AH,'IEA production stats by year'!$E:$E,$D502,'IEA production stats by year'!$B:$B,$B502)</f>
        <v>0</v>
      </c>
      <c r="Z502" s="45">
        <f>SUMIFS('IEA production stats by year'!AI:AI,'IEA production stats by year'!$E:$E,$D502,'IEA production stats by year'!$B:$B,$B502)</f>
        <v>0</v>
      </c>
      <c r="AA502" s="45">
        <f>SUMIFS('IEA production stats by year'!AJ:AJ,'IEA production stats by year'!$E:$E,$D502,'IEA production stats by year'!$B:$B,$B502)</f>
        <v>0</v>
      </c>
      <c r="AB502" s="45">
        <f>SUMIFS('IEA production stats by year'!AK:AK,'IEA production stats by year'!$E:$E,$D502,'IEA production stats by year'!$B:$B,$B502)</f>
        <v>0</v>
      </c>
      <c r="AC502" s="45">
        <f>SUMIFS('IEA production stats by year'!AL:AL,'IEA production stats by year'!$E:$E,$D502,'IEA production stats by year'!$B:$B,$B502)</f>
        <v>0</v>
      </c>
      <c r="AD502" s="45"/>
      <c r="AE502" s="45"/>
      <c r="AF502" s="45"/>
      <c r="AG502" s="45"/>
      <c r="AH502" s="45"/>
      <c r="AI502" s="45"/>
      <c r="AJ502" s="45"/>
      <c r="AK502" s="45"/>
      <c r="AL502" s="45"/>
      <c r="AM502" s="45"/>
      <c r="AN502" s="45"/>
      <c r="AO502" s="45"/>
      <c r="AP502" s="45"/>
      <c r="AQ502" s="45"/>
      <c r="AR502" s="45"/>
      <c r="AS502" s="45"/>
      <c r="AT502" s="45"/>
      <c r="AU502" s="45"/>
      <c r="AV502" s="45"/>
      <c r="AW502" s="45"/>
      <c r="AX502" s="45"/>
      <c r="AY502" s="45"/>
      <c r="AZ502" s="45"/>
      <c r="BA502" s="45"/>
      <c r="BB502" s="45"/>
      <c r="BC502" s="45"/>
      <c r="BD502" s="45"/>
      <c r="BE502" s="45"/>
      <c r="BF502" s="45"/>
      <c r="BG502" s="45"/>
      <c r="BH502" s="45"/>
      <c r="BI502" s="45"/>
      <c r="BJ502" s="45"/>
      <c r="BK502" s="45"/>
      <c r="BL502" s="45"/>
      <c r="BM502" s="45"/>
      <c r="BN502" s="45"/>
      <c r="BO502" s="45"/>
      <c r="BP502" s="45"/>
      <c r="BQ502" s="45"/>
      <c r="BR502" s="45"/>
      <c r="BS502" s="45"/>
      <c r="BT502" s="45"/>
      <c r="BU502" s="45"/>
      <c r="BV502" s="45"/>
      <c r="BW502" s="45"/>
      <c r="BX502" s="45"/>
      <c r="BY502" s="45"/>
      <c r="BZ502" s="45"/>
      <c r="CA502" s="45"/>
      <c r="CB502" s="45"/>
      <c r="CC502" s="45"/>
      <c r="CD502" s="45"/>
      <c r="CE502" s="45"/>
      <c r="CF502" s="45"/>
      <c r="CG502" s="45"/>
      <c r="CH502" s="45"/>
      <c r="CI502" s="45"/>
      <c r="CJ502" s="45"/>
      <c r="CK502" s="45"/>
      <c r="CL502" s="45"/>
      <c r="CM502" s="45"/>
      <c r="CN502" s="45"/>
      <c r="CO502" s="45"/>
      <c r="CP502" s="45"/>
      <c r="CQ502" s="45"/>
    </row>
    <row r="503" spans="1:95" hidden="1" x14ac:dyDescent="0.25">
      <c r="A503" s="5" t="str">
        <f>B503&amp;D503</f>
        <v>NERTIDE</v>
      </c>
      <c r="B503" t="s">
        <v>285</v>
      </c>
      <c r="C503" t="str">
        <f>VLOOKUP($B503,'Lookup codes'!$A:$C,2,FALSE)</f>
        <v>Niger</v>
      </c>
      <c r="D503" t="s">
        <v>616</v>
      </c>
      <c r="E503" t="str">
        <f>VLOOKUP(D503,'Lookup codes'!R:S,2,FALSE)</f>
        <v>Tide, Wave and Ocean</v>
      </c>
      <c r="F503" t="s">
        <v>794</v>
      </c>
      <c r="G503" t="s">
        <v>528</v>
      </c>
      <c r="H503" s="45">
        <f>SUMIFS('IEA production stats by year'!Q:Q,'IEA production stats by year'!$E:$E,$D503,'IEA production stats by year'!$B:$B,$B503)</f>
        <v>0</v>
      </c>
      <c r="I503" s="45">
        <f>SUMIFS('IEA production stats by year'!R:R,'IEA production stats by year'!$E:$E,$D503,'IEA production stats by year'!$B:$B,$B503)</f>
        <v>0</v>
      </c>
      <c r="J503" s="45">
        <f>SUMIFS('IEA production stats by year'!S:S,'IEA production stats by year'!$E:$E,$D503,'IEA production stats by year'!$B:$B,$B503)</f>
        <v>0</v>
      </c>
      <c r="K503" s="45">
        <f>SUMIFS('IEA production stats by year'!T:T,'IEA production stats by year'!$E:$E,$D503,'IEA production stats by year'!$B:$B,$B503)</f>
        <v>0</v>
      </c>
      <c r="L503" s="45">
        <f>SUMIFS('IEA production stats by year'!U:U,'IEA production stats by year'!$E:$E,$D503,'IEA production stats by year'!$B:$B,$B503)</f>
        <v>0</v>
      </c>
      <c r="M503" s="45">
        <f>SUMIFS('IEA production stats by year'!V:V,'IEA production stats by year'!$E:$E,$D503,'IEA production stats by year'!$B:$B,$B503)</f>
        <v>0</v>
      </c>
      <c r="N503" s="45">
        <f>SUMIFS('IEA production stats by year'!W:W,'IEA production stats by year'!$E:$E,$D503,'IEA production stats by year'!$B:$B,$B503)</f>
        <v>0</v>
      </c>
      <c r="O503" s="45">
        <f>SUMIFS('IEA production stats by year'!X:X,'IEA production stats by year'!$E:$E,$D503,'IEA production stats by year'!$B:$B,$B503)</f>
        <v>0</v>
      </c>
      <c r="P503" s="45">
        <f>SUMIFS('IEA production stats by year'!Y:Y,'IEA production stats by year'!$E:$E,$D503,'IEA production stats by year'!$B:$B,$B503)</f>
        <v>0</v>
      </c>
      <c r="Q503" s="45">
        <f>SUMIFS('IEA production stats by year'!Z:Z,'IEA production stats by year'!$E:$E,$D503,'IEA production stats by year'!$B:$B,$B503)</f>
        <v>0</v>
      </c>
      <c r="R503" s="45">
        <f>SUMIFS('IEA production stats by year'!AA:AA,'IEA production stats by year'!$E:$E,$D503,'IEA production stats by year'!$B:$B,$B503)</f>
        <v>0</v>
      </c>
      <c r="S503" s="45">
        <f>SUMIFS('IEA production stats by year'!AB:AB,'IEA production stats by year'!$E:$E,$D503,'IEA production stats by year'!$B:$B,$B503)</f>
        <v>0</v>
      </c>
      <c r="T503" s="45">
        <f>SUMIFS('IEA production stats by year'!AC:AC,'IEA production stats by year'!$E:$E,$D503,'IEA production stats by year'!$B:$B,$B503)</f>
        <v>0</v>
      </c>
      <c r="U503" s="45">
        <f>SUMIFS('IEA production stats by year'!AD:AD,'IEA production stats by year'!$E:$E,$D503,'IEA production stats by year'!$B:$B,$B503)</f>
        <v>0</v>
      </c>
      <c r="V503" s="45">
        <f>SUMIFS('IEA production stats by year'!AE:AE,'IEA production stats by year'!$E:$E,$D503,'IEA production stats by year'!$B:$B,$B503)</f>
        <v>0</v>
      </c>
      <c r="W503" s="45">
        <f>SUMIFS('IEA production stats by year'!AF:AF,'IEA production stats by year'!$E:$E,$D503,'IEA production stats by year'!$B:$B,$B503)</f>
        <v>0</v>
      </c>
      <c r="X503" s="45">
        <f>SUMIFS('IEA production stats by year'!AG:AG,'IEA production stats by year'!$E:$E,$D503,'IEA production stats by year'!$B:$B,$B503)</f>
        <v>0</v>
      </c>
      <c r="Y503" s="45">
        <f>SUMIFS('IEA production stats by year'!AH:AH,'IEA production stats by year'!$E:$E,$D503,'IEA production stats by year'!$B:$B,$B503)</f>
        <v>0</v>
      </c>
      <c r="Z503" s="45">
        <f>SUMIFS('IEA production stats by year'!AI:AI,'IEA production stats by year'!$E:$E,$D503,'IEA production stats by year'!$B:$B,$B503)</f>
        <v>0</v>
      </c>
      <c r="AA503" s="45">
        <f>SUMIFS('IEA production stats by year'!AJ:AJ,'IEA production stats by year'!$E:$E,$D503,'IEA production stats by year'!$B:$B,$B503)</f>
        <v>0</v>
      </c>
      <c r="AB503" s="45">
        <f>SUMIFS('IEA production stats by year'!AK:AK,'IEA production stats by year'!$E:$E,$D503,'IEA production stats by year'!$B:$B,$B503)</f>
        <v>0</v>
      </c>
      <c r="AC503" s="45">
        <f>SUMIFS('IEA production stats by year'!AL:AL,'IEA production stats by year'!$E:$E,$D503,'IEA production stats by year'!$B:$B,$B503)</f>
        <v>0</v>
      </c>
      <c r="AD503" s="45"/>
      <c r="AE503" s="45"/>
      <c r="AF503" s="45"/>
      <c r="AG503" s="45"/>
      <c r="AH503" s="45"/>
      <c r="AI503" s="45"/>
      <c r="AJ503" s="45"/>
      <c r="AK503" s="45"/>
      <c r="AL503" s="45"/>
      <c r="AM503" s="45"/>
      <c r="AN503" s="45"/>
      <c r="AO503" s="45"/>
      <c r="AP503" s="45"/>
      <c r="AQ503" s="45"/>
      <c r="AR503" s="45"/>
      <c r="AS503" s="45"/>
      <c r="AT503" s="45"/>
      <c r="AU503" s="45"/>
      <c r="AV503" s="45"/>
      <c r="AW503" s="45"/>
      <c r="AX503" s="45"/>
      <c r="AY503" s="45"/>
      <c r="AZ503" s="45"/>
      <c r="BA503" s="45"/>
      <c r="BB503" s="45"/>
      <c r="BC503" s="45"/>
      <c r="BD503" s="45"/>
      <c r="BE503" s="45"/>
      <c r="BF503" s="45"/>
      <c r="BG503" s="45"/>
      <c r="BH503" s="45"/>
      <c r="BI503" s="45"/>
      <c r="BJ503" s="45"/>
      <c r="BK503" s="45"/>
      <c r="BL503" s="45"/>
      <c r="BM503" s="45"/>
      <c r="BN503" s="45"/>
      <c r="BO503" s="45"/>
      <c r="BP503" s="45"/>
      <c r="BQ503" s="45"/>
      <c r="BR503" s="45"/>
      <c r="BS503" s="45"/>
      <c r="BT503" s="45"/>
      <c r="BU503" s="45"/>
      <c r="BV503" s="45"/>
      <c r="BW503" s="45"/>
      <c r="BX503" s="45"/>
      <c r="BY503" s="45"/>
      <c r="BZ503" s="45"/>
      <c r="CA503" s="45"/>
      <c r="CB503" s="45"/>
      <c r="CC503" s="45"/>
      <c r="CD503" s="45"/>
      <c r="CE503" s="45"/>
      <c r="CF503" s="45"/>
      <c r="CG503" s="45"/>
      <c r="CH503" s="45"/>
      <c r="CI503" s="45"/>
      <c r="CJ503" s="45"/>
      <c r="CK503" s="45"/>
      <c r="CL503" s="45"/>
      <c r="CM503" s="45"/>
      <c r="CN503" s="45"/>
      <c r="CO503" s="45"/>
      <c r="CP503" s="45"/>
      <c r="CQ503" s="45"/>
    </row>
    <row r="504" spans="1:95" hidden="1" x14ac:dyDescent="0.25">
      <c r="A504" s="5" t="str">
        <f>B504&amp;D504</f>
        <v>NERWIND</v>
      </c>
      <c r="B504" t="s">
        <v>285</v>
      </c>
      <c r="C504" t="str">
        <f>VLOOKUP($B504,'Lookup codes'!$A:$C,2,FALSE)</f>
        <v>Niger</v>
      </c>
      <c r="D504" t="s">
        <v>618</v>
      </c>
      <c r="E504" t="str">
        <f>VLOOKUP(D504,'Lookup codes'!R:S,2,FALSE)</f>
        <v>Wind</v>
      </c>
      <c r="F504" t="s">
        <v>794</v>
      </c>
      <c r="G504" t="s">
        <v>528</v>
      </c>
      <c r="H504" s="45">
        <f>SUMIFS('IEA production stats by year'!Q:Q,'IEA production stats by year'!$E:$E,$D504,'IEA production stats by year'!$B:$B,$B504)</f>
        <v>0</v>
      </c>
      <c r="I504" s="45">
        <f>SUMIFS('IEA production stats by year'!R:R,'IEA production stats by year'!$E:$E,$D504,'IEA production stats by year'!$B:$B,$B504)</f>
        <v>0</v>
      </c>
      <c r="J504" s="45">
        <f>SUMIFS('IEA production stats by year'!S:S,'IEA production stats by year'!$E:$E,$D504,'IEA production stats by year'!$B:$B,$B504)</f>
        <v>0</v>
      </c>
      <c r="K504" s="45">
        <f>SUMIFS('IEA production stats by year'!T:T,'IEA production stats by year'!$E:$E,$D504,'IEA production stats by year'!$B:$B,$B504)</f>
        <v>0</v>
      </c>
      <c r="L504" s="45">
        <f>SUMIFS('IEA production stats by year'!U:U,'IEA production stats by year'!$E:$E,$D504,'IEA production stats by year'!$B:$B,$B504)</f>
        <v>0</v>
      </c>
      <c r="M504" s="45">
        <f>SUMIFS('IEA production stats by year'!V:V,'IEA production stats by year'!$E:$E,$D504,'IEA production stats by year'!$B:$B,$B504)</f>
        <v>0</v>
      </c>
      <c r="N504" s="45">
        <f>SUMIFS('IEA production stats by year'!W:W,'IEA production stats by year'!$E:$E,$D504,'IEA production stats by year'!$B:$B,$B504)</f>
        <v>0</v>
      </c>
      <c r="O504" s="45">
        <f>SUMIFS('IEA production stats by year'!X:X,'IEA production stats by year'!$E:$E,$D504,'IEA production stats by year'!$B:$B,$B504)</f>
        <v>0</v>
      </c>
      <c r="P504" s="45">
        <f>SUMIFS('IEA production stats by year'!Y:Y,'IEA production stats by year'!$E:$E,$D504,'IEA production stats by year'!$B:$B,$B504)</f>
        <v>0</v>
      </c>
      <c r="Q504" s="45">
        <f>SUMIFS('IEA production stats by year'!Z:Z,'IEA production stats by year'!$E:$E,$D504,'IEA production stats by year'!$B:$B,$B504)</f>
        <v>0</v>
      </c>
      <c r="R504" s="45">
        <f>SUMIFS('IEA production stats by year'!AA:AA,'IEA production stats by year'!$E:$E,$D504,'IEA production stats by year'!$B:$B,$B504)</f>
        <v>0</v>
      </c>
      <c r="S504" s="45">
        <f>SUMIFS('IEA production stats by year'!AB:AB,'IEA production stats by year'!$E:$E,$D504,'IEA production stats by year'!$B:$B,$B504)</f>
        <v>0</v>
      </c>
      <c r="T504" s="45">
        <f>SUMIFS('IEA production stats by year'!AC:AC,'IEA production stats by year'!$E:$E,$D504,'IEA production stats by year'!$B:$B,$B504)</f>
        <v>0</v>
      </c>
      <c r="U504" s="45">
        <f>SUMIFS('IEA production stats by year'!AD:AD,'IEA production stats by year'!$E:$E,$D504,'IEA production stats by year'!$B:$B,$B504)</f>
        <v>0</v>
      </c>
      <c r="V504" s="45">
        <f>SUMIFS('IEA production stats by year'!AE:AE,'IEA production stats by year'!$E:$E,$D504,'IEA production stats by year'!$B:$B,$B504)</f>
        <v>0</v>
      </c>
      <c r="W504" s="45">
        <f>SUMIFS('IEA production stats by year'!AF:AF,'IEA production stats by year'!$E:$E,$D504,'IEA production stats by year'!$B:$B,$B504)</f>
        <v>0</v>
      </c>
      <c r="X504" s="45">
        <f>SUMIFS('IEA production stats by year'!AG:AG,'IEA production stats by year'!$E:$E,$D504,'IEA production stats by year'!$B:$B,$B504)</f>
        <v>0</v>
      </c>
      <c r="Y504" s="45">
        <f>SUMIFS('IEA production stats by year'!AH:AH,'IEA production stats by year'!$E:$E,$D504,'IEA production stats by year'!$B:$B,$B504)</f>
        <v>0</v>
      </c>
      <c r="Z504" s="45">
        <f>SUMIFS('IEA production stats by year'!AI:AI,'IEA production stats by year'!$E:$E,$D504,'IEA production stats by year'!$B:$B,$B504)</f>
        <v>0</v>
      </c>
      <c r="AA504" s="45">
        <f>SUMIFS('IEA production stats by year'!AJ:AJ,'IEA production stats by year'!$E:$E,$D504,'IEA production stats by year'!$B:$B,$B504)</f>
        <v>0</v>
      </c>
      <c r="AB504" s="45">
        <f>SUMIFS('IEA production stats by year'!AK:AK,'IEA production stats by year'!$E:$E,$D504,'IEA production stats by year'!$B:$B,$B504)</f>
        <v>0</v>
      </c>
      <c r="AC504" s="45">
        <f>SUMIFS('IEA production stats by year'!AL:AL,'IEA production stats by year'!$E:$E,$D504,'IEA production stats by year'!$B:$B,$B504)</f>
        <v>0</v>
      </c>
      <c r="AD504" s="45"/>
      <c r="AE504" s="45"/>
      <c r="AF504" s="45"/>
      <c r="AG504" s="45"/>
      <c r="AH504" s="45"/>
      <c r="AI504" s="45"/>
      <c r="AJ504" s="45"/>
      <c r="AK504" s="45"/>
      <c r="AL504" s="45"/>
      <c r="AM504" s="45"/>
      <c r="AN504" s="45"/>
      <c r="AO504" s="45"/>
      <c r="AP504" s="45"/>
      <c r="AQ504" s="45"/>
      <c r="AR504" s="45"/>
      <c r="AS504" s="45"/>
      <c r="AT504" s="45"/>
      <c r="AU504" s="45"/>
      <c r="AV504" s="45"/>
      <c r="AW504" s="45"/>
      <c r="AX504" s="45"/>
      <c r="AY504" s="45"/>
      <c r="AZ504" s="45"/>
      <c r="BA504" s="45"/>
      <c r="BB504" s="45"/>
      <c r="BC504" s="45"/>
      <c r="BD504" s="45"/>
      <c r="BE504" s="45"/>
      <c r="BF504" s="45"/>
      <c r="BG504" s="45"/>
      <c r="BH504" s="45"/>
      <c r="BI504" s="45"/>
      <c r="BJ504" s="45"/>
      <c r="BK504" s="45"/>
      <c r="BL504" s="45"/>
      <c r="BM504" s="45"/>
      <c r="BN504" s="45"/>
      <c r="BO504" s="45"/>
      <c r="BP504" s="45"/>
      <c r="BQ504" s="45"/>
      <c r="BR504" s="45"/>
      <c r="BS504" s="45"/>
      <c r="BT504" s="45"/>
      <c r="BU504" s="45"/>
      <c r="BV504" s="45"/>
      <c r="BW504" s="45"/>
      <c r="BX504" s="45"/>
      <c r="BY504" s="45"/>
      <c r="BZ504" s="45"/>
      <c r="CA504" s="45"/>
      <c r="CB504" s="45"/>
      <c r="CC504" s="45"/>
      <c r="CD504" s="45"/>
      <c r="CE504" s="45"/>
      <c r="CF504" s="45"/>
      <c r="CG504" s="45"/>
      <c r="CH504" s="45"/>
      <c r="CI504" s="45"/>
      <c r="CJ504" s="45"/>
      <c r="CK504" s="45"/>
      <c r="CL504" s="45"/>
      <c r="CM504" s="45"/>
      <c r="CN504" s="45"/>
      <c r="CO504" s="45"/>
      <c r="CP504" s="45"/>
      <c r="CQ504" s="45"/>
    </row>
    <row r="505" spans="1:95" hidden="1" x14ac:dyDescent="0.25">
      <c r="A505" s="5" t="str">
        <f>B505&amp;D505</f>
        <v>NERMUNWASTER</v>
      </c>
      <c r="B505" t="s">
        <v>285</v>
      </c>
      <c r="C505" t="str">
        <f>VLOOKUP($B505,'Lookup codes'!$A:$C,2,FALSE)</f>
        <v>Niger</v>
      </c>
      <c r="D505" t="s">
        <v>622</v>
      </c>
      <c r="E505" t="str">
        <f>VLOOKUP(D505,'Lookup codes'!R:S,2,FALSE)</f>
        <v>Renewable Municipal Waste</v>
      </c>
      <c r="F505" t="s">
        <v>794</v>
      </c>
      <c r="G505" t="s">
        <v>528</v>
      </c>
      <c r="H505" s="45">
        <f>SUMIFS('IEA production stats by year'!Q:Q,'IEA production stats by year'!$E:$E,$D505,'IEA production stats by year'!$B:$B,$B505)</f>
        <v>0</v>
      </c>
      <c r="I505" s="45">
        <f>SUMIFS('IEA production stats by year'!R:R,'IEA production stats by year'!$E:$E,$D505,'IEA production stats by year'!$B:$B,$B505)</f>
        <v>0</v>
      </c>
      <c r="J505" s="45">
        <f>SUMIFS('IEA production stats by year'!S:S,'IEA production stats by year'!$E:$E,$D505,'IEA production stats by year'!$B:$B,$B505)</f>
        <v>0</v>
      </c>
      <c r="K505" s="45">
        <f>SUMIFS('IEA production stats by year'!T:T,'IEA production stats by year'!$E:$E,$D505,'IEA production stats by year'!$B:$B,$B505)</f>
        <v>0</v>
      </c>
      <c r="L505" s="45">
        <f>SUMIFS('IEA production stats by year'!U:U,'IEA production stats by year'!$E:$E,$D505,'IEA production stats by year'!$B:$B,$B505)</f>
        <v>0</v>
      </c>
      <c r="M505" s="45">
        <f>SUMIFS('IEA production stats by year'!V:V,'IEA production stats by year'!$E:$E,$D505,'IEA production stats by year'!$B:$B,$B505)</f>
        <v>0</v>
      </c>
      <c r="N505" s="45">
        <f>SUMIFS('IEA production stats by year'!W:W,'IEA production stats by year'!$E:$E,$D505,'IEA production stats by year'!$B:$B,$B505)</f>
        <v>0</v>
      </c>
      <c r="O505" s="45">
        <f>SUMIFS('IEA production stats by year'!X:X,'IEA production stats by year'!$E:$E,$D505,'IEA production stats by year'!$B:$B,$B505)</f>
        <v>0</v>
      </c>
      <c r="P505" s="45">
        <f>SUMIFS('IEA production stats by year'!Y:Y,'IEA production stats by year'!$E:$E,$D505,'IEA production stats by year'!$B:$B,$B505)</f>
        <v>0</v>
      </c>
      <c r="Q505" s="45">
        <f>SUMIFS('IEA production stats by year'!Z:Z,'IEA production stats by year'!$E:$E,$D505,'IEA production stats by year'!$B:$B,$B505)</f>
        <v>0</v>
      </c>
      <c r="R505" s="45">
        <f>SUMIFS('IEA production stats by year'!AA:AA,'IEA production stats by year'!$E:$E,$D505,'IEA production stats by year'!$B:$B,$B505)</f>
        <v>0</v>
      </c>
      <c r="S505" s="45">
        <f>SUMIFS('IEA production stats by year'!AB:AB,'IEA production stats by year'!$E:$E,$D505,'IEA production stats by year'!$B:$B,$B505)</f>
        <v>0</v>
      </c>
      <c r="T505" s="45">
        <f>SUMIFS('IEA production stats by year'!AC:AC,'IEA production stats by year'!$E:$E,$D505,'IEA production stats by year'!$B:$B,$B505)</f>
        <v>0</v>
      </c>
      <c r="U505" s="45">
        <f>SUMIFS('IEA production stats by year'!AD:AD,'IEA production stats by year'!$E:$E,$D505,'IEA production stats by year'!$B:$B,$B505)</f>
        <v>0</v>
      </c>
      <c r="V505" s="45">
        <f>SUMIFS('IEA production stats by year'!AE:AE,'IEA production stats by year'!$E:$E,$D505,'IEA production stats by year'!$B:$B,$B505)</f>
        <v>0</v>
      </c>
      <c r="W505" s="45">
        <f>SUMIFS('IEA production stats by year'!AF:AF,'IEA production stats by year'!$E:$E,$D505,'IEA production stats by year'!$B:$B,$B505)</f>
        <v>0</v>
      </c>
      <c r="X505" s="45">
        <f>SUMIFS('IEA production stats by year'!AG:AG,'IEA production stats by year'!$E:$E,$D505,'IEA production stats by year'!$B:$B,$B505)</f>
        <v>0</v>
      </c>
      <c r="Y505" s="45">
        <f>SUMIFS('IEA production stats by year'!AH:AH,'IEA production stats by year'!$E:$E,$D505,'IEA production stats by year'!$B:$B,$B505)</f>
        <v>0</v>
      </c>
      <c r="Z505" s="45">
        <f>SUMIFS('IEA production stats by year'!AI:AI,'IEA production stats by year'!$E:$E,$D505,'IEA production stats by year'!$B:$B,$B505)</f>
        <v>0</v>
      </c>
      <c r="AA505" s="45">
        <f>SUMIFS('IEA production stats by year'!AJ:AJ,'IEA production stats by year'!$E:$E,$D505,'IEA production stats by year'!$B:$B,$B505)</f>
        <v>0</v>
      </c>
      <c r="AB505" s="45">
        <f>SUMIFS('IEA production stats by year'!AK:AK,'IEA production stats by year'!$E:$E,$D505,'IEA production stats by year'!$B:$B,$B505)</f>
        <v>0</v>
      </c>
      <c r="AC505" s="45">
        <f>SUMIFS('IEA production stats by year'!AL:AL,'IEA production stats by year'!$E:$E,$D505,'IEA production stats by year'!$B:$B,$B505)</f>
        <v>0</v>
      </c>
      <c r="AD505" s="45"/>
      <c r="AE505" s="45"/>
      <c r="AF505" s="45"/>
      <c r="AG505" s="45"/>
      <c r="AH505" s="45"/>
      <c r="AI505" s="45"/>
      <c r="AJ505" s="45"/>
      <c r="AK505" s="45"/>
      <c r="AL505" s="45"/>
      <c r="AM505" s="45"/>
      <c r="AN505" s="45"/>
      <c r="AO505" s="45"/>
      <c r="AP505" s="45"/>
      <c r="AQ505" s="45"/>
      <c r="AR505" s="45"/>
      <c r="AS505" s="45"/>
      <c r="AT505" s="45"/>
      <c r="AU505" s="45"/>
      <c r="AV505" s="45"/>
      <c r="AW505" s="45"/>
      <c r="AX505" s="45"/>
      <c r="AY505" s="45"/>
      <c r="AZ505" s="45"/>
      <c r="BA505" s="45"/>
      <c r="BB505" s="45"/>
      <c r="BC505" s="45"/>
      <c r="BD505" s="45"/>
      <c r="BE505" s="45"/>
      <c r="BF505" s="45"/>
      <c r="BG505" s="45"/>
      <c r="BH505" s="45"/>
      <c r="BI505" s="45"/>
      <c r="BJ505" s="45"/>
      <c r="BK505" s="45"/>
      <c r="BL505" s="45"/>
      <c r="BM505" s="45"/>
      <c r="BN505" s="45"/>
      <c r="BO505" s="45"/>
      <c r="BP505" s="45"/>
      <c r="BQ505" s="45"/>
      <c r="BR505" s="45"/>
      <c r="BS505" s="45"/>
      <c r="BT505" s="45"/>
      <c r="BU505" s="45"/>
      <c r="BV505" s="45"/>
      <c r="BW505" s="45"/>
      <c r="BX505" s="45"/>
      <c r="BY505" s="45"/>
      <c r="BZ505" s="45"/>
      <c r="CA505" s="45"/>
      <c r="CB505" s="45"/>
      <c r="CC505" s="45"/>
      <c r="CD505" s="45"/>
      <c r="CE505" s="45"/>
      <c r="CF505" s="45"/>
      <c r="CG505" s="45"/>
      <c r="CH505" s="45"/>
      <c r="CI505" s="45"/>
      <c r="CJ505" s="45"/>
      <c r="CK505" s="45"/>
      <c r="CL505" s="45"/>
      <c r="CM505" s="45"/>
      <c r="CN505" s="45"/>
      <c r="CO505" s="45"/>
      <c r="CP505" s="45"/>
      <c r="CQ505" s="45"/>
    </row>
    <row r="506" spans="1:95" hidden="1" x14ac:dyDescent="0.25">
      <c r="A506" s="5" t="str">
        <f>B506&amp;D506</f>
        <v>NERCHARCOAL</v>
      </c>
      <c r="B506" t="s">
        <v>285</v>
      </c>
      <c r="C506" t="str">
        <f>VLOOKUP($B506,'Lookup codes'!$A:$C,2,FALSE)</f>
        <v>Niger</v>
      </c>
      <c r="D506" t="s">
        <v>626</v>
      </c>
      <c r="E506" t="str">
        <f>VLOOKUP(D506,'Lookup codes'!R:S,2,FALSE)</f>
        <v>Charcoal</v>
      </c>
      <c r="F506" t="s">
        <v>794</v>
      </c>
      <c r="G506" t="s">
        <v>528</v>
      </c>
      <c r="H506" s="45">
        <f>SUMIFS('IEA production stats by year'!Q:Q,'IEA production stats by year'!$E:$E,$D506,'IEA production stats by year'!$B:$B,$B506)</f>
        <v>0</v>
      </c>
      <c r="I506" s="45">
        <f>SUMIFS('IEA production stats by year'!R:R,'IEA production stats by year'!$E:$E,$D506,'IEA production stats by year'!$B:$B,$B506)</f>
        <v>0</v>
      </c>
      <c r="J506" s="45">
        <f>SUMIFS('IEA production stats by year'!S:S,'IEA production stats by year'!$E:$E,$D506,'IEA production stats by year'!$B:$B,$B506)</f>
        <v>0</v>
      </c>
      <c r="K506" s="45">
        <f>SUMIFS('IEA production stats by year'!T:T,'IEA production stats by year'!$E:$E,$D506,'IEA production stats by year'!$B:$B,$B506)</f>
        <v>0</v>
      </c>
      <c r="L506" s="45">
        <f>SUMIFS('IEA production stats by year'!U:U,'IEA production stats by year'!$E:$E,$D506,'IEA production stats by year'!$B:$B,$B506)</f>
        <v>0</v>
      </c>
      <c r="M506" s="45">
        <f>SUMIFS('IEA production stats by year'!V:V,'IEA production stats by year'!$E:$E,$D506,'IEA production stats by year'!$B:$B,$B506)</f>
        <v>0</v>
      </c>
      <c r="N506" s="45">
        <f>SUMIFS('IEA production stats by year'!W:W,'IEA production stats by year'!$E:$E,$D506,'IEA production stats by year'!$B:$B,$B506)</f>
        <v>0</v>
      </c>
      <c r="O506" s="45">
        <f>SUMIFS('IEA production stats by year'!X:X,'IEA production stats by year'!$E:$E,$D506,'IEA production stats by year'!$B:$B,$B506)</f>
        <v>0</v>
      </c>
      <c r="P506" s="45">
        <f>SUMIFS('IEA production stats by year'!Y:Y,'IEA production stats by year'!$E:$E,$D506,'IEA production stats by year'!$B:$B,$B506)</f>
        <v>0</v>
      </c>
      <c r="Q506" s="45">
        <f>SUMIFS('IEA production stats by year'!Z:Z,'IEA production stats by year'!$E:$E,$D506,'IEA production stats by year'!$B:$B,$B506)</f>
        <v>0</v>
      </c>
      <c r="R506" s="45">
        <f>SUMIFS('IEA production stats by year'!AA:AA,'IEA production stats by year'!$E:$E,$D506,'IEA production stats by year'!$B:$B,$B506)</f>
        <v>0</v>
      </c>
      <c r="S506" s="45">
        <f>SUMIFS('IEA production stats by year'!AB:AB,'IEA production stats by year'!$E:$E,$D506,'IEA production stats by year'!$B:$B,$B506)</f>
        <v>0</v>
      </c>
      <c r="T506" s="45">
        <f>SUMIFS('IEA production stats by year'!AC:AC,'IEA production stats by year'!$E:$E,$D506,'IEA production stats by year'!$B:$B,$B506)</f>
        <v>0</v>
      </c>
      <c r="U506" s="45">
        <f>SUMIFS('IEA production stats by year'!AD:AD,'IEA production stats by year'!$E:$E,$D506,'IEA production stats by year'!$B:$B,$B506)</f>
        <v>0</v>
      </c>
      <c r="V506" s="45">
        <f>SUMIFS('IEA production stats by year'!AE:AE,'IEA production stats by year'!$E:$E,$D506,'IEA production stats by year'!$B:$B,$B506)</f>
        <v>0</v>
      </c>
      <c r="W506" s="45">
        <f>SUMIFS('IEA production stats by year'!AF:AF,'IEA production stats by year'!$E:$E,$D506,'IEA production stats by year'!$B:$B,$B506)</f>
        <v>0</v>
      </c>
      <c r="X506" s="45">
        <f>SUMIFS('IEA production stats by year'!AG:AG,'IEA production stats by year'!$E:$E,$D506,'IEA production stats by year'!$B:$B,$B506)</f>
        <v>0</v>
      </c>
      <c r="Y506" s="45">
        <f>SUMIFS('IEA production stats by year'!AH:AH,'IEA production stats by year'!$E:$E,$D506,'IEA production stats by year'!$B:$B,$B506)</f>
        <v>0</v>
      </c>
      <c r="Z506" s="45">
        <f>SUMIFS('IEA production stats by year'!AI:AI,'IEA production stats by year'!$E:$E,$D506,'IEA production stats by year'!$B:$B,$B506)</f>
        <v>0</v>
      </c>
      <c r="AA506" s="45">
        <f>SUMIFS('IEA production stats by year'!AJ:AJ,'IEA production stats by year'!$E:$E,$D506,'IEA production stats by year'!$B:$B,$B506)</f>
        <v>0</v>
      </c>
      <c r="AB506" s="45">
        <f>SUMIFS('IEA production stats by year'!AK:AK,'IEA production stats by year'!$E:$E,$D506,'IEA production stats by year'!$B:$B,$B506)</f>
        <v>0</v>
      </c>
      <c r="AC506" s="45">
        <f>SUMIFS('IEA production stats by year'!AL:AL,'IEA production stats by year'!$E:$E,$D506,'IEA production stats by year'!$B:$B,$B506)</f>
        <v>0</v>
      </c>
      <c r="AD506" s="45"/>
      <c r="AE506" s="45"/>
      <c r="AF506" s="45"/>
      <c r="AG506" s="45"/>
      <c r="AH506" s="45"/>
      <c r="AI506" s="45"/>
      <c r="AJ506" s="45"/>
      <c r="AK506" s="45"/>
      <c r="AL506" s="45"/>
      <c r="AM506" s="45"/>
      <c r="AN506" s="45"/>
      <c r="AO506" s="45"/>
      <c r="AP506" s="45"/>
      <c r="AQ506" s="45"/>
      <c r="AR506" s="45"/>
      <c r="AS506" s="45"/>
      <c r="AT506" s="45"/>
      <c r="AU506" s="45"/>
      <c r="AV506" s="45"/>
      <c r="AW506" s="45"/>
      <c r="AX506" s="45"/>
      <c r="AY506" s="45"/>
      <c r="AZ506" s="45"/>
      <c r="BA506" s="45"/>
      <c r="BB506" s="45"/>
      <c r="BC506" s="45"/>
      <c r="BD506" s="45"/>
      <c r="BE506" s="45"/>
      <c r="BF506" s="45"/>
      <c r="BG506" s="45"/>
      <c r="BH506" s="45"/>
      <c r="BI506" s="45"/>
      <c r="BJ506" s="45"/>
      <c r="BK506" s="45"/>
      <c r="BL506" s="45"/>
      <c r="BM506" s="45"/>
      <c r="BN506" s="45"/>
      <c r="BO506" s="45"/>
      <c r="BP506" s="45"/>
      <c r="BQ506" s="45"/>
      <c r="BR506" s="45"/>
      <c r="BS506" s="45"/>
      <c r="BT506" s="45"/>
      <c r="BU506" s="45"/>
      <c r="BV506" s="45"/>
      <c r="BW506" s="45"/>
      <c r="BX506" s="45"/>
      <c r="BY506" s="45"/>
      <c r="BZ506" s="45"/>
      <c r="CA506" s="45"/>
      <c r="CB506" s="45"/>
      <c r="CC506" s="45"/>
      <c r="CD506" s="45"/>
      <c r="CE506" s="45"/>
      <c r="CF506" s="45"/>
      <c r="CG506" s="45"/>
      <c r="CH506" s="45"/>
      <c r="CI506" s="45"/>
      <c r="CJ506" s="45"/>
      <c r="CK506" s="45"/>
      <c r="CL506" s="45"/>
      <c r="CM506" s="45"/>
      <c r="CN506" s="45"/>
      <c r="CO506" s="45"/>
      <c r="CP506" s="45"/>
      <c r="CQ506" s="45"/>
    </row>
    <row r="507" spans="1:95" hidden="1" x14ac:dyDescent="0.25">
      <c r="A507" s="5" t="str">
        <f>B507&amp;D507</f>
        <v>NERBIOGASOL</v>
      </c>
      <c r="B507" t="s">
        <v>285</v>
      </c>
      <c r="C507" t="str">
        <f>VLOOKUP($B507,'Lookup codes'!$A:$C,2,FALSE)</f>
        <v>Niger</v>
      </c>
      <c r="D507" t="s">
        <v>628</v>
      </c>
      <c r="E507" t="str">
        <f>VLOOKUP(D507,'Lookup codes'!R:S,2,FALSE)</f>
        <v>Biogasoline</v>
      </c>
      <c r="F507" t="s">
        <v>794</v>
      </c>
      <c r="G507" t="s">
        <v>528</v>
      </c>
      <c r="H507" s="45">
        <f>SUMIFS('IEA production stats by year'!Q:Q,'IEA production stats by year'!$E:$E,$D507,'IEA production stats by year'!$B:$B,$B507)</f>
        <v>0</v>
      </c>
      <c r="I507" s="45">
        <f>SUMIFS('IEA production stats by year'!R:R,'IEA production stats by year'!$E:$E,$D507,'IEA production stats by year'!$B:$B,$B507)</f>
        <v>0</v>
      </c>
      <c r="J507" s="45">
        <f>SUMIFS('IEA production stats by year'!S:S,'IEA production stats by year'!$E:$E,$D507,'IEA production stats by year'!$B:$B,$B507)</f>
        <v>0</v>
      </c>
      <c r="K507" s="45">
        <f>SUMIFS('IEA production stats by year'!T:T,'IEA production stats by year'!$E:$E,$D507,'IEA production stats by year'!$B:$B,$B507)</f>
        <v>0</v>
      </c>
      <c r="L507" s="45">
        <f>SUMIFS('IEA production stats by year'!U:U,'IEA production stats by year'!$E:$E,$D507,'IEA production stats by year'!$B:$B,$B507)</f>
        <v>0</v>
      </c>
      <c r="M507" s="45">
        <f>SUMIFS('IEA production stats by year'!V:V,'IEA production stats by year'!$E:$E,$D507,'IEA production stats by year'!$B:$B,$B507)</f>
        <v>0</v>
      </c>
      <c r="N507" s="45">
        <f>SUMIFS('IEA production stats by year'!W:W,'IEA production stats by year'!$E:$E,$D507,'IEA production stats by year'!$B:$B,$B507)</f>
        <v>0</v>
      </c>
      <c r="O507" s="45">
        <f>SUMIFS('IEA production stats by year'!X:X,'IEA production stats by year'!$E:$E,$D507,'IEA production stats by year'!$B:$B,$B507)</f>
        <v>0</v>
      </c>
      <c r="P507" s="45">
        <f>SUMIFS('IEA production stats by year'!Y:Y,'IEA production stats by year'!$E:$E,$D507,'IEA production stats by year'!$B:$B,$B507)</f>
        <v>0</v>
      </c>
      <c r="Q507" s="45">
        <f>SUMIFS('IEA production stats by year'!Z:Z,'IEA production stats by year'!$E:$E,$D507,'IEA production stats by year'!$B:$B,$B507)</f>
        <v>0</v>
      </c>
      <c r="R507" s="45">
        <f>SUMIFS('IEA production stats by year'!AA:AA,'IEA production stats by year'!$E:$E,$D507,'IEA production stats by year'!$B:$B,$B507)</f>
        <v>0</v>
      </c>
      <c r="S507" s="45">
        <f>SUMIFS('IEA production stats by year'!AB:AB,'IEA production stats by year'!$E:$E,$D507,'IEA production stats by year'!$B:$B,$B507)</f>
        <v>0</v>
      </c>
      <c r="T507" s="45">
        <f>SUMIFS('IEA production stats by year'!AC:AC,'IEA production stats by year'!$E:$E,$D507,'IEA production stats by year'!$B:$B,$B507)</f>
        <v>0</v>
      </c>
      <c r="U507" s="45">
        <f>SUMIFS('IEA production stats by year'!AD:AD,'IEA production stats by year'!$E:$E,$D507,'IEA production stats by year'!$B:$B,$B507)</f>
        <v>0</v>
      </c>
      <c r="V507" s="45">
        <f>SUMIFS('IEA production stats by year'!AE:AE,'IEA production stats by year'!$E:$E,$D507,'IEA production stats by year'!$B:$B,$B507)</f>
        <v>0</v>
      </c>
      <c r="W507" s="45">
        <f>SUMIFS('IEA production stats by year'!AF:AF,'IEA production stats by year'!$E:$E,$D507,'IEA production stats by year'!$B:$B,$B507)</f>
        <v>0</v>
      </c>
      <c r="X507" s="45">
        <f>SUMIFS('IEA production stats by year'!AG:AG,'IEA production stats by year'!$E:$E,$D507,'IEA production stats by year'!$B:$B,$B507)</f>
        <v>0</v>
      </c>
      <c r="Y507" s="45">
        <f>SUMIFS('IEA production stats by year'!AH:AH,'IEA production stats by year'!$E:$E,$D507,'IEA production stats by year'!$B:$B,$B507)</f>
        <v>0</v>
      </c>
      <c r="Z507" s="45">
        <f>SUMIFS('IEA production stats by year'!AI:AI,'IEA production stats by year'!$E:$E,$D507,'IEA production stats by year'!$B:$B,$B507)</f>
        <v>0</v>
      </c>
      <c r="AA507" s="45">
        <f>SUMIFS('IEA production stats by year'!AJ:AJ,'IEA production stats by year'!$E:$E,$D507,'IEA production stats by year'!$B:$B,$B507)</f>
        <v>0</v>
      </c>
      <c r="AB507" s="45">
        <f>SUMIFS('IEA production stats by year'!AK:AK,'IEA production stats by year'!$E:$E,$D507,'IEA production stats by year'!$B:$B,$B507)</f>
        <v>0</v>
      </c>
      <c r="AC507" s="45">
        <f>SUMIFS('IEA production stats by year'!AL:AL,'IEA production stats by year'!$E:$E,$D507,'IEA production stats by year'!$B:$B,$B507)</f>
        <v>0</v>
      </c>
      <c r="AD507" s="45"/>
      <c r="AE507" s="45"/>
      <c r="AF507" s="45"/>
      <c r="AG507" s="45"/>
      <c r="AH507" s="45"/>
      <c r="AI507" s="45"/>
      <c r="AJ507" s="45"/>
      <c r="AK507" s="45"/>
      <c r="AL507" s="45"/>
      <c r="AM507" s="45"/>
      <c r="AN507" s="45"/>
      <c r="AO507" s="45"/>
      <c r="AP507" s="45"/>
      <c r="AQ507" s="45"/>
      <c r="AR507" s="45"/>
      <c r="AS507" s="45"/>
      <c r="AT507" s="45"/>
      <c r="AU507" s="45"/>
      <c r="AV507" s="45"/>
      <c r="AW507" s="45"/>
      <c r="AX507" s="45"/>
      <c r="AY507" s="45"/>
      <c r="AZ507" s="45"/>
      <c r="BA507" s="45"/>
      <c r="BB507" s="45"/>
      <c r="BC507" s="45"/>
      <c r="BD507" s="45"/>
      <c r="BE507" s="45"/>
      <c r="BF507" s="45"/>
      <c r="BG507" s="45"/>
      <c r="BH507" s="45"/>
      <c r="BI507" s="45"/>
      <c r="BJ507" s="45"/>
      <c r="BK507" s="45"/>
      <c r="BL507" s="45"/>
      <c r="BM507" s="45"/>
      <c r="BN507" s="45"/>
      <c r="BO507" s="45"/>
      <c r="BP507" s="45"/>
      <c r="BQ507" s="45"/>
      <c r="BR507" s="45"/>
      <c r="BS507" s="45"/>
      <c r="BT507" s="45"/>
      <c r="BU507" s="45"/>
      <c r="BV507" s="45"/>
      <c r="BW507" s="45"/>
      <c r="BX507" s="45"/>
      <c r="BY507" s="45"/>
      <c r="BZ507" s="45"/>
      <c r="CA507" s="45"/>
      <c r="CB507" s="45"/>
      <c r="CC507" s="45"/>
      <c r="CD507" s="45"/>
      <c r="CE507" s="45"/>
      <c r="CF507" s="45"/>
      <c r="CG507" s="45"/>
      <c r="CH507" s="45"/>
      <c r="CI507" s="45"/>
      <c r="CJ507" s="45"/>
      <c r="CK507" s="45"/>
      <c r="CL507" s="45"/>
      <c r="CM507" s="45"/>
      <c r="CN507" s="45"/>
      <c r="CO507" s="45"/>
      <c r="CP507" s="45"/>
      <c r="CQ507" s="45"/>
    </row>
    <row r="508" spans="1:95" hidden="1" x14ac:dyDescent="0.25">
      <c r="A508" s="5" t="str">
        <f>B508&amp;D508</f>
        <v>NERBIODIESEL</v>
      </c>
      <c r="B508" t="s">
        <v>285</v>
      </c>
      <c r="C508" t="str">
        <f>VLOOKUP($B508,'Lookup codes'!$A:$C,2,FALSE)</f>
        <v>Niger</v>
      </c>
      <c r="D508" t="s">
        <v>630</v>
      </c>
      <c r="E508" t="str">
        <f>VLOOKUP(D508,'Lookup codes'!R:S,2,FALSE)</f>
        <v>Biodiesel</v>
      </c>
      <c r="F508" t="s">
        <v>794</v>
      </c>
      <c r="G508" t="s">
        <v>528</v>
      </c>
      <c r="H508" s="45">
        <f>SUMIFS('IEA production stats by year'!Q:Q,'IEA production stats by year'!$E:$E,$D508,'IEA production stats by year'!$B:$B,$B508)</f>
        <v>0</v>
      </c>
      <c r="I508" s="45">
        <f>SUMIFS('IEA production stats by year'!R:R,'IEA production stats by year'!$E:$E,$D508,'IEA production stats by year'!$B:$B,$B508)</f>
        <v>0</v>
      </c>
      <c r="J508" s="45">
        <f>SUMIFS('IEA production stats by year'!S:S,'IEA production stats by year'!$E:$E,$D508,'IEA production stats by year'!$B:$B,$B508)</f>
        <v>0</v>
      </c>
      <c r="K508" s="45">
        <f>SUMIFS('IEA production stats by year'!T:T,'IEA production stats by year'!$E:$E,$D508,'IEA production stats by year'!$B:$B,$B508)</f>
        <v>0</v>
      </c>
      <c r="L508" s="45">
        <f>SUMIFS('IEA production stats by year'!U:U,'IEA production stats by year'!$E:$E,$D508,'IEA production stats by year'!$B:$B,$B508)</f>
        <v>0</v>
      </c>
      <c r="M508" s="45">
        <f>SUMIFS('IEA production stats by year'!V:V,'IEA production stats by year'!$E:$E,$D508,'IEA production stats by year'!$B:$B,$B508)</f>
        <v>0</v>
      </c>
      <c r="N508" s="45">
        <f>SUMIFS('IEA production stats by year'!W:W,'IEA production stats by year'!$E:$E,$D508,'IEA production stats by year'!$B:$B,$B508)</f>
        <v>0</v>
      </c>
      <c r="O508" s="45">
        <f>SUMIFS('IEA production stats by year'!X:X,'IEA production stats by year'!$E:$E,$D508,'IEA production stats by year'!$B:$B,$B508)</f>
        <v>0</v>
      </c>
      <c r="P508" s="45">
        <f>SUMIFS('IEA production stats by year'!Y:Y,'IEA production stats by year'!$E:$E,$D508,'IEA production stats by year'!$B:$B,$B508)</f>
        <v>0</v>
      </c>
      <c r="Q508" s="45">
        <f>SUMIFS('IEA production stats by year'!Z:Z,'IEA production stats by year'!$E:$E,$D508,'IEA production stats by year'!$B:$B,$B508)</f>
        <v>0</v>
      </c>
      <c r="R508" s="45">
        <f>SUMIFS('IEA production stats by year'!AA:AA,'IEA production stats by year'!$E:$E,$D508,'IEA production stats by year'!$B:$B,$B508)</f>
        <v>0</v>
      </c>
      <c r="S508" s="45">
        <f>SUMIFS('IEA production stats by year'!AB:AB,'IEA production stats by year'!$E:$E,$D508,'IEA production stats by year'!$B:$B,$B508)</f>
        <v>0</v>
      </c>
      <c r="T508" s="45">
        <f>SUMIFS('IEA production stats by year'!AC:AC,'IEA production stats by year'!$E:$E,$D508,'IEA production stats by year'!$B:$B,$B508)</f>
        <v>0</v>
      </c>
      <c r="U508" s="45">
        <f>SUMIFS('IEA production stats by year'!AD:AD,'IEA production stats by year'!$E:$E,$D508,'IEA production stats by year'!$B:$B,$B508)</f>
        <v>0</v>
      </c>
      <c r="V508" s="45">
        <f>SUMIFS('IEA production stats by year'!AE:AE,'IEA production stats by year'!$E:$E,$D508,'IEA production stats by year'!$B:$B,$B508)</f>
        <v>0</v>
      </c>
      <c r="W508" s="45">
        <f>SUMIFS('IEA production stats by year'!AF:AF,'IEA production stats by year'!$E:$E,$D508,'IEA production stats by year'!$B:$B,$B508)</f>
        <v>0</v>
      </c>
      <c r="X508" s="45">
        <f>SUMIFS('IEA production stats by year'!AG:AG,'IEA production stats by year'!$E:$E,$D508,'IEA production stats by year'!$B:$B,$B508)</f>
        <v>0</v>
      </c>
      <c r="Y508" s="45">
        <f>SUMIFS('IEA production stats by year'!AH:AH,'IEA production stats by year'!$E:$E,$D508,'IEA production stats by year'!$B:$B,$B508)</f>
        <v>0</v>
      </c>
      <c r="Z508" s="45">
        <f>SUMIFS('IEA production stats by year'!AI:AI,'IEA production stats by year'!$E:$E,$D508,'IEA production stats by year'!$B:$B,$B508)</f>
        <v>0</v>
      </c>
      <c r="AA508" s="45">
        <f>SUMIFS('IEA production stats by year'!AJ:AJ,'IEA production stats by year'!$E:$E,$D508,'IEA production stats by year'!$B:$B,$B508)</f>
        <v>0</v>
      </c>
      <c r="AB508" s="45">
        <f>SUMIFS('IEA production stats by year'!AK:AK,'IEA production stats by year'!$E:$E,$D508,'IEA production stats by year'!$B:$B,$B508)</f>
        <v>0</v>
      </c>
      <c r="AC508" s="45">
        <f>SUMIFS('IEA production stats by year'!AL:AL,'IEA production stats by year'!$E:$E,$D508,'IEA production stats by year'!$B:$B,$B508)</f>
        <v>0</v>
      </c>
      <c r="AD508" s="45"/>
      <c r="AE508" s="45"/>
      <c r="AF508" s="45"/>
      <c r="AG508" s="45"/>
      <c r="AH508" s="45"/>
      <c r="AI508" s="45"/>
      <c r="AJ508" s="45"/>
      <c r="AK508" s="45"/>
      <c r="AL508" s="45"/>
      <c r="AM508" s="45"/>
      <c r="AN508" s="45"/>
      <c r="AO508" s="45"/>
      <c r="AP508" s="45"/>
      <c r="AQ508" s="45"/>
      <c r="AR508" s="45"/>
      <c r="AS508" s="45"/>
      <c r="AT508" s="45"/>
      <c r="AU508" s="45"/>
      <c r="AV508" s="45"/>
      <c r="AW508" s="45"/>
      <c r="AX508" s="45"/>
      <c r="AY508" s="45"/>
      <c r="AZ508" s="45"/>
      <c r="BA508" s="45"/>
      <c r="BB508" s="45"/>
      <c r="BC508" s="45"/>
      <c r="BD508" s="45"/>
      <c r="BE508" s="45"/>
      <c r="BF508" s="45"/>
      <c r="BG508" s="45"/>
      <c r="BH508" s="45"/>
      <c r="BI508" s="45"/>
      <c r="BJ508" s="45"/>
      <c r="BK508" s="45"/>
      <c r="BL508" s="45"/>
      <c r="BM508" s="45"/>
      <c r="BN508" s="45"/>
      <c r="BO508" s="45"/>
      <c r="BP508" s="45"/>
      <c r="BQ508" s="45"/>
      <c r="BR508" s="45"/>
      <c r="BS508" s="45"/>
      <c r="BT508" s="45"/>
      <c r="BU508" s="45"/>
      <c r="BV508" s="45"/>
      <c r="BW508" s="45"/>
      <c r="BX508" s="45"/>
      <c r="BY508" s="45"/>
      <c r="BZ508" s="45"/>
      <c r="CA508" s="45"/>
      <c r="CB508" s="45"/>
      <c r="CC508" s="45"/>
      <c r="CD508" s="45"/>
      <c r="CE508" s="45"/>
      <c r="CF508" s="45"/>
      <c r="CG508" s="45"/>
      <c r="CH508" s="45"/>
      <c r="CI508" s="45"/>
      <c r="CJ508" s="45"/>
      <c r="CK508" s="45"/>
      <c r="CL508" s="45"/>
      <c r="CM508" s="45"/>
      <c r="CN508" s="45"/>
      <c r="CO508" s="45"/>
      <c r="CP508" s="45"/>
      <c r="CQ508" s="45"/>
    </row>
    <row r="509" spans="1:95" hidden="1" x14ac:dyDescent="0.25">
      <c r="A509" s="5" t="str">
        <f>B509&amp;D509</f>
        <v>NEROBIOLIQ</v>
      </c>
      <c r="B509" t="s">
        <v>285</v>
      </c>
      <c r="C509" t="str">
        <f>VLOOKUP($B509,'Lookup codes'!$A:$C,2,FALSE)</f>
        <v>Niger</v>
      </c>
      <c r="D509" t="s">
        <v>632</v>
      </c>
      <c r="E509" t="str">
        <f>VLOOKUP(D509,'Lookup codes'!R:S,2,FALSE)</f>
        <v>Other Liquid Biofuels</v>
      </c>
      <c r="F509" t="s">
        <v>794</v>
      </c>
      <c r="G509" t="s">
        <v>528</v>
      </c>
      <c r="H509" s="45">
        <f>SUMIFS('IEA production stats by year'!Q:Q,'IEA production stats by year'!$E:$E,$D509,'IEA production stats by year'!$B:$B,$B509)</f>
        <v>0</v>
      </c>
      <c r="I509" s="45">
        <f>SUMIFS('IEA production stats by year'!R:R,'IEA production stats by year'!$E:$E,$D509,'IEA production stats by year'!$B:$B,$B509)</f>
        <v>0</v>
      </c>
      <c r="J509" s="45">
        <f>SUMIFS('IEA production stats by year'!S:S,'IEA production stats by year'!$E:$E,$D509,'IEA production stats by year'!$B:$B,$B509)</f>
        <v>0</v>
      </c>
      <c r="K509" s="45">
        <f>SUMIFS('IEA production stats by year'!T:T,'IEA production stats by year'!$E:$E,$D509,'IEA production stats by year'!$B:$B,$B509)</f>
        <v>0</v>
      </c>
      <c r="L509" s="45">
        <f>SUMIFS('IEA production stats by year'!U:U,'IEA production stats by year'!$E:$E,$D509,'IEA production stats by year'!$B:$B,$B509)</f>
        <v>0</v>
      </c>
      <c r="M509" s="45">
        <f>SUMIFS('IEA production stats by year'!V:V,'IEA production stats by year'!$E:$E,$D509,'IEA production stats by year'!$B:$B,$B509)</f>
        <v>0</v>
      </c>
      <c r="N509" s="45">
        <f>SUMIFS('IEA production stats by year'!W:W,'IEA production stats by year'!$E:$E,$D509,'IEA production stats by year'!$B:$B,$B509)</f>
        <v>0</v>
      </c>
      <c r="O509" s="45">
        <f>SUMIFS('IEA production stats by year'!X:X,'IEA production stats by year'!$E:$E,$D509,'IEA production stats by year'!$B:$B,$B509)</f>
        <v>0</v>
      </c>
      <c r="P509" s="45">
        <f>SUMIFS('IEA production stats by year'!Y:Y,'IEA production stats by year'!$E:$E,$D509,'IEA production stats by year'!$B:$B,$B509)</f>
        <v>0</v>
      </c>
      <c r="Q509" s="45">
        <f>SUMIFS('IEA production stats by year'!Z:Z,'IEA production stats by year'!$E:$E,$D509,'IEA production stats by year'!$B:$B,$B509)</f>
        <v>0</v>
      </c>
      <c r="R509" s="45">
        <f>SUMIFS('IEA production stats by year'!AA:AA,'IEA production stats by year'!$E:$E,$D509,'IEA production stats by year'!$B:$B,$B509)</f>
        <v>0</v>
      </c>
      <c r="S509" s="45">
        <f>SUMIFS('IEA production stats by year'!AB:AB,'IEA production stats by year'!$E:$E,$D509,'IEA production stats by year'!$B:$B,$B509)</f>
        <v>0</v>
      </c>
      <c r="T509" s="45">
        <f>SUMIFS('IEA production stats by year'!AC:AC,'IEA production stats by year'!$E:$E,$D509,'IEA production stats by year'!$B:$B,$B509)</f>
        <v>0</v>
      </c>
      <c r="U509" s="45">
        <f>SUMIFS('IEA production stats by year'!AD:AD,'IEA production stats by year'!$E:$E,$D509,'IEA production stats by year'!$B:$B,$B509)</f>
        <v>0</v>
      </c>
      <c r="V509" s="45">
        <f>SUMIFS('IEA production stats by year'!AE:AE,'IEA production stats by year'!$E:$E,$D509,'IEA production stats by year'!$B:$B,$B509)</f>
        <v>0</v>
      </c>
      <c r="W509" s="45">
        <f>SUMIFS('IEA production stats by year'!AF:AF,'IEA production stats by year'!$E:$E,$D509,'IEA production stats by year'!$B:$B,$B509)</f>
        <v>0</v>
      </c>
      <c r="X509" s="45">
        <f>SUMIFS('IEA production stats by year'!AG:AG,'IEA production stats by year'!$E:$E,$D509,'IEA production stats by year'!$B:$B,$B509)</f>
        <v>0</v>
      </c>
      <c r="Y509" s="45">
        <f>SUMIFS('IEA production stats by year'!AH:AH,'IEA production stats by year'!$E:$E,$D509,'IEA production stats by year'!$B:$B,$B509)</f>
        <v>0</v>
      </c>
      <c r="Z509" s="45">
        <f>SUMIFS('IEA production stats by year'!AI:AI,'IEA production stats by year'!$E:$E,$D509,'IEA production stats by year'!$B:$B,$B509)</f>
        <v>0</v>
      </c>
      <c r="AA509" s="45">
        <f>SUMIFS('IEA production stats by year'!AJ:AJ,'IEA production stats by year'!$E:$E,$D509,'IEA production stats by year'!$B:$B,$B509)</f>
        <v>0</v>
      </c>
      <c r="AB509" s="45">
        <f>SUMIFS('IEA production stats by year'!AK:AK,'IEA production stats by year'!$E:$E,$D509,'IEA production stats by year'!$B:$B,$B509)</f>
        <v>0</v>
      </c>
      <c r="AC509" s="45">
        <f>SUMIFS('IEA production stats by year'!AL:AL,'IEA production stats by year'!$E:$E,$D509,'IEA production stats by year'!$B:$B,$B509)</f>
        <v>0</v>
      </c>
      <c r="AD509" s="45"/>
      <c r="AE509" s="45"/>
      <c r="AF509" s="45"/>
      <c r="AG509" s="45"/>
      <c r="AH509" s="45"/>
      <c r="AI509" s="45"/>
      <c r="AJ509" s="45"/>
      <c r="AK509" s="45"/>
      <c r="AL509" s="45"/>
      <c r="AM509" s="45"/>
      <c r="AN509" s="45"/>
      <c r="AO509" s="45"/>
      <c r="AP509" s="45"/>
      <c r="AQ509" s="45"/>
      <c r="AR509" s="45"/>
      <c r="AS509" s="45"/>
      <c r="AT509" s="45"/>
      <c r="AU509" s="45"/>
      <c r="AV509" s="45"/>
      <c r="AW509" s="45"/>
      <c r="AX509" s="45"/>
      <c r="AY509" s="45"/>
      <c r="AZ509" s="45"/>
      <c r="BA509" s="45"/>
      <c r="BB509" s="45"/>
      <c r="BC509" s="45"/>
      <c r="BD509" s="45"/>
      <c r="BE509" s="45"/>
      <c r="BF509" s="45"/>
      <c r="BG509" s="45"/>
      <c r="BH509" s="45"/>
      <c r="BI509" s="45"/>
      <c r="BJ509" s="45"/>
      <c r="BK509" s="45"/>
      <c r="BL509" s="45"/>
      <c r="BM509" s="45"/>
      <c r="BN509" s="45"/>
      <c r="BO509" s="45"/>
      <c r="BP509" s="45"/>
      <c r="BQ509" s="45"/>
      <c r="BR509" s="45"/>
      <c r="BS509" s="45"/>
      <c r="BT509" s="45"/>
      <c r="BU509" s="45"/>
      <c r="BV509" s="45"/>
      <c r="BW509" s="45"/>
      <c r="BX509" s="45"/>
      <c r="BY509" s="45"/>
      <c r="BZ509" s="45"/>
      <c r="CA509" s="45"/>
      <c r="CB509" s="45"/>
      <c r="CC509" s="45"/>
      <c r="CD509" s="45"/>
      <c r="CE509" s="45"/>
      <c r="CF509" s="45"/>
      <c r="CG509" s="45"/>
      <c r="CH509" s="45"/>
      <c r="CI509" s="45"/>
      <c r="CJ509" s="45"/>
      <c r="CK509" s="45"/>
      <c r="CL509" s="45"/>
      <c r="CM509" s="45"/>
      <c r="CN509" s="45"/>
      <c r="CO509" s="45"/>
      <c r="CP509" s="45"/>
      <c r="CQ509" s="45"/>
    </row>
    <row r="510" spans="1:95" hidden="1" x14ac:dyDescent="0.25">
      <c r="A510" s="5" t="str">
        <f>B510&amp;D510</f>
        <v>NERPRIMSBIO</v>
      </c>
      <c r="B510" t="s">
        <v>285</v>
      </c>
      <c r="C510" t="str">
        <f>VLOOKUP($B510,'Lookup codes'!$A:$C,2,FALSE)</f>
        <v>Niger</v>
      </c>
      <c r="D510" t="s">
        <v>634</v>
      </c>
      <c r="E510" t="str">
        <f>VLOOKUP(D510,'Lookup codes'!R:S,2,FALSE)</f>
        <v>Solid Biofuel excluding charcoal</v>
      </c>
      <c r="F510" t="s">
        <v>794</v>
      </c>
      <c r="G510" t="s">
        <v>528</v>
      </c>
      <c r="H510" s="45">
        <f>SUMIFS('IEA production stats by year'!Q:Q,'IEA production stats by year'!$E:$E,$D510,'IEA production stats by year'!$B:$B,$B510)</f>
        <v>51947.000899999999</v>
      </c>
      <c r="I510" s="45">
        <f>SUMIFS('IEA production stats by year'!R:R,'IEA production stats by year'!$E:$E,$D510,'IEA production stats by year'!$B:$B,$B510)</f>
        <v>53805.998699999996</v>
      </c>
      <c r="J510" s="45">
        <f>SUMIFS('IEA production stats by year'!S:S,'IEA production stats by year'!$E:$E,$D510,'IEA production stats by year'!$B:$B,$B510)</f>
        <v>55609.998699999996</v>
      </c>
      <c r="K510" s="45">
        <f>SUMIFS('IEA production stats by year'!T:T,'IEA production stats by year'!$E:$E,$D510,'IEA production stats by year'!$B:$B,$B510)</f>
        <v>57473.9997</v>
      </c>
      <c r="L510" s="45">
        <f>SUMIFS('IEA production stats by year'!U:U,'IEA production stats by year'!$E:$E,$D510,'IEA production stats by year'!$B:$B,$B510)</f>
        <v>59184.998399999997</v>
      </c>
      <c r="M510" s="45">
        <f>SUMIFS('IEA production stats by year'!V:V,'IEA production stats by year'!$E:$E,$D510,'IEA production stats by year'!$B:$B,$B510)</f>
        <v>61183.998599999999</v>
      </c>
      <c r="N510" s="45">
        <f>SUMIFS('IEA production stats by year'!W:W,'IEA production stats by year'!$E:$E,$D510,'IEA production stats by year'!$B:$B,$B510)</f>
        <v>62945.000200000002</v>
      </c>
      <c r="O510" s="45">
        <f>SUMIFS('IEA production stats by year'!X:X,'IEA production stats by year'!$E:$E,$D510,'IEA production stats by year'!$B:$B,$B510)</f>
        <v>65153.001199999999</v>
      </c>
      <c r="P510" s="45">
        <f>SUMIFS('IEA production stats by year'!Y:Y,'IEA production stats by year'!$E:$E,$D510,'IEA production stats by year'!$B:$B,$B510)</f>
        <v>67403.000100000005</v>
      </c>
      <c r="Q510" s="45">
        <f>SUMIFS('IEA production stats by year'!Z:Z,'IEA production stats by year'!$E:$E,$D510,'IEA production stats by year'!$B:$B,$B510)</f>
        <v>69547.998200000002</v>
      </c>
      <c r="R510" s="45">
        <f>SUMIFS('IEA production stats by year'!AA:AA,'IEA production stats by year'!$E:$E,$D510,'IEA production stats by year'!$B:$B,$B510)</f>
        <v>71636.997900000002</v>
      </c>
      <c r="S510" s="45">
        <f>SUMIFS('IEA production stats by year'!AB:AB,'IEA production stats by year'!$E:$E,$D510,'IEA production stats by year'!$B:$B,$B510)</f>
        <v>59256.998800000001</v>
      </c>
      <c r="T510" s="45">
        <f>SUMIFS('IEA production stats by year'!AC:AC,'IEA production stats by year'!$E:$E,$D510,'IEA production stats by year'!$B:$B,$B510)</f>
        <v>64725.001400000001</v>
      </c>
      <c r="U510" s="45">
        <f>SUMIFS('IEA production stats by year'!AD:AD,'IEA production stats by year'!$E:$E,$D510,'IEA production stats by year'!$B:$B,$B510)</f>
        <v>85815.001600000003</v>
      </c>
      <c r="V510" s="45">
        <f>SUMIFS('IEA production stats by year'!AE:AE,'IEA production stats by year'!$E:$E,$D510,'IEA production stats by year'!$B:$B,$B510)</f>
        <v>89152.999100000001</v>
      </c>
      <c r="W510" s="45">
        <f>SUMIFS('IEA production stats by year'!AF:AF,'IEA production stats by year'!$E:$E,$D510,'IEA production stats by year'!$B:$B,$B510)</f>
        <v>92679.000599999999</v>
      </c>
      <c r="X510" s="45">
        <f>SUMIFS('IEA production stats by year'!AG:AG,'IEA production stats by year'!$E:$E,$D510,'IEA production stats by year'!$B:$B,$B510)</f>
        <v>95783.001999999993</v>
      </c>
      <c r="Y510" s="45">
        <f>SUMIFS('IEA production stats by year'!AH:AH,'IEA production stats by year'!$E:$E,$D510,'IEA production stats by year'!$B:$B,$B510)</f>
        <v>99574.425799999997</v>
      </c>
      <c r="Z510" s="45">
        <f>SUMIFS('IEA production stats by year'!AI:AI,'IEA production stats by year'!$E:$E,$D510,'IEA production stats by year'!$B:$B,$B510)</f>
        <v>103869.79790000001</v>
      </c>
      <c r="AA510" s="45">
        <f>SUMIFS('IEA production stats by year'!AJ:AJ,'IEA production stats by year'!$E:$E,$D510,'IEA production stats by year'!$B:$B,$B510)</f>
        <v>107959.439</v>
      </c>
      <c r="AB510" s="45">
        <f>SUMIFS('IEA production stats by year'!AK:AK,'IEA production stats by year'!$E:$E,$D510,'IEA production stats by year'!$B:$B,$B510)</f>
        <v>112442.50109999999</v>
      </c>
      <c r="AC510" s="45">
        <f>SUMIFS('IEA production stats by year'!AL:AL,'IEA production stats by year'!$E:$E,$D510,'IEA production stats by year'!$B:$B,$B510)</f>
        <v>0</v>
      </c>
      <c r="AD510" s="45"/>
      <c r="AE510" s="45"/>
      <c r="AF510" s="45"/>
      <c r="AG510" s="45"/>
      <c r="AH510" s="45"/>
      <c r="AI510" s="45"/>
      <c r="AJ510" s="45"/>
      <c r="AK510" s="45"/>
      <c r="AL510" s="45"/>
      <c r="AM510" s="45"/>
      <c r="AN510" s="45"/>
      <c r="AO510" s="45"/>
      <c r="AP510" s="45"/>
      <c r="AQ510" s="45"/>
      <c r="AR510" s="45"/>
      <c r="AS510" s="45"/>
      <c r="AT510" s="45"/>
      <c r="AU510" s="45"/>
      <c r="AV510" s="45"/>
      <c r="AW510" s="45"/>
      <c r="AX510" s="45"/>
      <c r="AY510" s="45"/>
      <c r="AZ510" s="45"/>
      <c r="BA510" s="45"/>
      <c r="BB510" s="45"/>
      <c r="BC510" s="45"/>
      <c r="BD510" s="45"/>
      <c r="BE510" s="45"/>
      <c r="BF510" s="45"/>
      <c r="BG510" s="45"/>
      <c r="BH510" s="45"/>
      <c r="BI510" s="45"/>
      <c r="BJ510" s="45"/>
      <c r="BK510" s="45"/>
      <c r="BL510" s="45"/>
      <c r="BM510" s="45"/>
      <c r="BN510" s="45"/>
      <c r="BO510" s="45"/>
      <c r="BP510" s="45"/>
      <c r="BQ510" s="45"/>
      <c r="BR510" s="45"/>
      <c r="BS510" s="45"/>
      <c r="BT510" s="45"/>
      <c r="BU510" s="45"/>
      <c r="BV510" s="45"/>
      <c r="BW510" s="45"/>
      <c r="BX510" s="45"/>
      <c r="BY510" s="45"/>
      <c r="BZ510" s="45"/>
      <c r="CA510" s="45"/>
      <c r="CB510" s="45"/>
      <c r="CC510" s="45"/>
      <c r="CD510" s="45"/>
      <c r="CE510" s="45"/>
      <c r="CF510" s="45"/>
      <c r="CG510" s="45"/>
      <c r="CH510" s="45"/>
      <c r="CI510" s="45"/>
      <c r="CJ510" s="45"/>
      <c r="CK510" s="45"/>
      <c r="CL510" s="45"/>
      <c r="CM510" s="45"/>
      <c r="CN510" s="45"/>
      <c r="CO510" s="45"/>
      <c r="CP510" s="45"/>
      <c r="CQ510" s="45"/>
    </row>
    <row r="511" spans="1:95" hidden="1" x14ac:dyDescent="0.25">
      <c r="A511" s="5" t="str">
        <f>B511&amp;D511</f>
        <v>NERBIOGASES</v>
      </c>
      <c r="B511" t="s">
        <v>285</v>
      </c>
      <c r="C511" t="str">
        <f>VLOOKUP($B511,'Lookup codes'!$A:$C,2,FALSE)</f>
        <v>Niger</v>
      </c>
      <c r="D511" t="s">
        <v>636</v>
      </c>
      <c r="E511" t="str">
        <f>VLOOKUP(D511,'Lookup codes'!R:S,2,FALSE)</f>
        <v>Biogases</v>
      </c>
      <c r="F511" t="s">
        <v>794</v>
      </c>
      <c r="G511" t="s">
        <v>528</v>
      </c>
      <c r="H511" s="45">
        <f>SUMIFS('IEA production stats by year'!Q:Q,'IEA production stats by year'!$E:$E,$D511,'IEA production stats by year'!$B:$B,$B511)</f>
        <v>0</v>
      </c>
      <c r="I511" s="45">
        <f>SUMIFS('IEA production stats by year'!R:R,'IEA production stats by year'!$E:$E,$D511,'IEA production stats by year'!$B:$B,$B511)</f>
        <v>0</v>
      </c>
      <c r="J511" s="45">
        <f>SUMIFS('IEA production stats by year'!S:S,'IEA production stats by year'!$E:$E,$D511,'IEA production stats by year'!$B:$B,$B511)</f>
        <v>0</v>
      </c>
      <c r="K511" s="45">
        <f>SUMIFS('IEA production stats by year'!T:T,'IEA production stats by year'!$E:$E,$D511,'IEA production stats by year'!$B:$B,$B511)</f>
        <v>0</v>
      </c>
      <c r="L511" s="45">
        <f>SUMIFS('IEA production stats by year'!U:U,'IEA production stats by year'!$E:$E,$D511,'IEA production stats by year'!$B:$B,$B511)</f>
        <v>0</v>
      </c>
      <c r="M511" s="45">
        <f>SUMIFS('IEA production stats by year'!V:V,'IEA production stats by year'!$E:$E,$D511,'IEA production stats by year'!$B:$B,$B511)</f>
        <v>0</v>
      </c>
      <c r="N511" s="45">
        <f>SUMIFS('IEA production stats by year'!W:W,'IEA production stats by year'!$E:$E,$D511,'IEA production stats by year'!$B:$B,$B511)</f>
        <v>0</v>
      </c>
      <c r="O511" s="45">
        <f>SUMIFS('IEA production stats by year'!X:X,'IEA production stats by year'!$E:$E,$D511,'IEA production stats by year'!$B:$B,$B511)</f>
        <v>0</v>
      </c>
      <c r="P511" s="45">
        <f>SUMIFS('IEA production stats by year'!Y:Y,'IEA production stats by year'!$E:$E,$D511,'IEA production stats by year'!$B:$B,$B511)</f>
        <v>0</v>
      </c>
      <c r="Q511" s="45">
        <f>SUMIFS('IEA production stats by year'!Z:Z,'IEA production stats by year'!$E:$E,$D511,'IEA production stats by year'!$B:$B,$B511)</f>
        <v>0</v>
      </c>
      <c r="R511" s="45">
        <f>SUMIFS('IEA production stats by year'!AA:AA,'IEA production stats by year'!$E:$E,$D511,'IEA production stats by year'!$B:$B,$B511)</f>
        <v>0</v>
      </c>
      <c r="S511" s="45">
        <f>SUMIFS('IEA production stats by year'!AB:AB,'IEA production stats by year'!$E:$E,$D511,'IEA production stats by year'!$B:$B,$B511)</f>
        <v>0</v>
      </c>
      <c r="T511" s="45">
        <f>SUMIFS('IEA production stats by year'!AC:AC,'IEA production stats by year'!$E:$E,$D511,'IEA production stats by year'!$B:$B,$B511)</f>
        <v>0</v>
      </c>
      <c r="U511" s="45">
        <f>SUMIFS('IEA production stats by year'!AD:AD,'IEA production stats by year'!$E:$E,$D511,'IEA production stats by year'!$B:$B,$B511)</f>
        <v>0</v>
      </c>
      <c r="V511" s="45">
        <f>SUMIFS('IEA production stats by year'!AE:AE,'IEA production stats by year'!$E:$E,$D511,'IEA production stats by year'!$B:$B,$B511)</f>
        <v>0</v>
      </c>
      <c r="W511" s="45">
        <f>SUMIFS('IEA production stats by year'!AF:AF,'IEA production stats by year'!$E:$E,$D511,'IEA production stats by year'!$B:$B,$B511)</f>
        <v>0</v>
      </c>
      <c r="X511" s="45">
        <f>SUMIFS('IEA production stats by year'!AG:AG,'IEA production stats by year'!$E:$E,$D511,'IEA production stats by year'!$B:$B,$B511)</f>
        <v>0</v>
      </c>
      <c r="Y511" s="45">
        <f>SUMIFS('IEA production stats by year'!AH:AH,'IEA production stats by year'!$E:$E,$D511,'IEA production stats by year'!$B:$B,$B511)</f>
        <v>0</v>
      </c>
      <c r="Z511" s="45">
        <f>SUMIFS('IEA production stats by year'!AI:AI,'IEA production stats by year'!$E:$E,$D511,'IEA production stats by year'!$B:$B,$B511)</f>
        <v>0</v>
      </c>
      <c r="AA511" s="45">
        <f>SUMIFS('IEA production stats by year'!AJ:AJ,'IEA production stats by year'!$E:$E,$D511,'IEA production stats by year'!$B:$B,$B511)</f>
        <v>0</v>
      </c>
      <c r="AB511" s="45">
        <f>SUMIFS('IEA production stats by year'!AK:AK,'IEA production stats by year'!$E:$E,$D511,'IEA production stats by year'!$B:$B,$B511)</f>
        <v>0</v>
      </c>
      <c r="AC511" s="45">
        <f>SUMIFS('IEA production stats by year'!AL:AL,'IEA production stats by year'!$E:$E,$D511,'IEA production stats by year'!$B:$B,$B511)</f>
        <v>0</v>
      </c>
      <c r="AD511" s="45"/>
      <c r="AE511" s="45"/>
      <c r="AF511" s="45"/>
      <c r="AG511" s="45"/>
      <c r="AH511" s="45"/>
      <c r="AI511" s="45"/>
      <c r="AJ511" s="45"/>
      <c r="AK511" s="45"/>
      <c r="AL511" s="45"/>
      <c r="AM511" s="45"/>
      <c r="AN511" s="45"/>
      <c r="AO511" s="45"/>
      <c r="AP511" s="45"/>
      <c r="AQ511" s="45"/>
      <c r="AR511" s="45"/>
      <c r="AS511" s="45"/>
      <c r="AT511" s="45"/>
      <c r="AU511" s="45"/>
      <c r="AV511" s="45"/>
      <c r="AW511" s="45"/>
      <c r="AX511" s="45"/>
      <c r="AY511" s="45"/>
      <c r="AZ511" s="45"/>
      <c r="BA511" s="45"/>
      <c r="BB511" s="45"/>
      <c r="BC511" s="45"/>
      <c r="BD511" s="45"/>
      <c r="BE511" s="45"/>
      <c r="BF511" s="45"/>
      <c r="BG511" s="45"/>
      <c r="BH511" s="45"/>
      <c r="BI511" s="45"/>
      <c r="BJ511" s="45"/>
      <c r="BK511" s="45"/>
      <c r="BL511" s="45"/>
      <c r="BM511" s="45"/>
      <c r="BN511" s="45"/>
      <c r="BO511" s="45"/>
      <c r="BP511" s="45"/>
      <c r="BQ511" s="45"/>
      <c r="BR511" s="45"/>
      <c r="BS511" s="45"/>
      <c r="BT511" s="45"/>
      <c r="BU511" s="45"/>
      <c r="BV511" s="45"/>
      <c r="BW511" s="45"/>
      <c r="BX511" s="45"/>
      <c r="BY511" s="45"/>
      <c r="BZ511" s="45"/>
      <c r="CA511" s="45"/>
      <c r="CB511" s="45"/>
      <c r="CC511" s="45"/>
      <c r="CD511" s="45"/>
      <c r="CE511" s="45"/>
      <c r="CF511" s="45"/>
      <c r="CG511" s="45"/>
      <c r="CH511" s="45"/>
      <c r="CI511" s="45"/>
      <c r="CJ511" s="45"/>
      <c r="CK511" s="45"/>
      <c r="CL511" s="45"/>
      <c r="CM511" s="45"/>
      <c r="CN511" s="45"/>
      <c r="CO511" s="45"/>
      <c r="CP511" s="45"/>
      <c r="CQ511" s="45"/>
    </row>
    <row r="512" spans="1:95" hidden="1" x14ac:dyDescent="0.25">
      <c r="A512" s="5" t="str">
        <f>B512&amp;D512</f>
        <v>NERBIOJETKERO</v>
      </c>
      <c r="B512" t="s">
        <v>285</v>
      </c>
      <c r="C512" t="str">
        <f>VLOOKUP($B512,'Lookup codes'!$A:$C,2,FALSE)</f>
        <v>Niger</v>
      </c>
      <c r="D512" t="s">
        <v>638</v>
      </c>
      <c r="E512" t="str">
        <f>VLOOKUP(D512,'Lookup codes'!R:S,2,FALSE)</f>
        <v>Bio Jet Kerosene</v>
      </c>
      <c r="F512" t="s">
        <v>794</v>
      </c>
      <c r="G512" t="s">
        <v>528</v>
      </c>
      <c r="H512" s="45">
        <f>SUMIFS('IEA production stats by year'!Q:Q,'IEA production stats by year'!$E:$E,$D512,'IEA production stats by year'!$B:$B,$B512)</f>
        <v>0</v>
      </c>
      <c r="I512" s="45">
        <f>SUMIFS('IEA production stats by year'!R:R,'IEA production stats by year'!$E:$E,$D512,'IEA production stats by year'!$B:$B,$B512)</f>
        <v>0</v>
      </c>
      <c r="J512" s="45">
        <f>SUMIFS('IEA production stats by year'!S:S,'IEA production stats by year'!$E:$E,$D512,'IEA production stats by year'!$B:$B,$B512)</f>
        <v>0</v>
      </c>
      <c r="K512" s="45">
        <f>SUMIFS('IEA production stats by year'!T:T,'IEA production stats by year'!$E:$E,$D512,'IEA production stats by year'!$B:$B,$B512)</f>
        <v>0</v>
      </c>
      <c r="L512" s="45">
        <f>SUMIFS('IEA production stats by year'!U:U,'IEA production stats by year'!$E:$E,$D512,'IEA production stats by year'!$B:$B,$B512)</f>
        <v>0</v>
      </c>
      <c r="M512" s="45">
        <f>SUMIFS('IEA production stats by year'!V:V,'IEA production stats by year'!$E:$E,$D512,'IEA production stats by year'!$B:$B,$B512)</f>
        <v>0</v>
      </c>
      <c r="N512" s="45">
        <f>SUMIFS('IEA production stats by year'!W:W,'IEA production stats by year'!$E:$E,$D512,'IEA production stats by year'!$B:$B,$B512)</f>
        <v>0</v>
      </c>
      <c r="O512" s="45">
        <f>SUMIFS('IEA production stats by year'!X:X,'IEA production stats by year'!$E:$E,$D512,'IEA production stats by year'!$B:$B,$B512)</f>
        <v>0</v>
      </c>
      <c r="P512" s="45">
        <f>SUMIFS('IEA production stats by year'!Y:Y,'IEA production stats by year'!$E:$E,$D512,'IEA production stats by year'!$B:$B,$B512)</f>
        <v>0</v>
      </c>
      <c r="Q512" s="45">
        <f>SUMIFS('IEA production stats by year'!Z:Z,'IEA production stats by year'!$E:$E,$D512,'IEA production stats by year'!$B:$B,$B512)</f>
        <v>0</v>
      </c>
      <c r="R512" s="45">
        <f>SUMIFS('IEA production stats by year'!AA:AA,'IEA production stats by year'!$E:$E,$D512,'IEA production stats by year'!$B:$B,$B512)</f>
        <v>0</v>
      </c>
      <c r="S512" s="45">
        <f>SUMIFS('IEA production stats by year'!AB:AB,'IEA production stats by year'!$E:$E,$D512,'IEA production stats by year'!$B:$B,$B512)</f>
        <v>0</v>
      </c>
      <c r="T512" s="45">
        <f>SUMIFS('IEA production stats by year'!AC:AC,'IEA production stats by year'!$E:$E,$D512,'IEA production stats by year'!$B:$B,$B512)</f>
        <v>0</v>
      </c>
      <c r="U512" s="45">
        <f>SUMIFS('IEA production stats by year'!AD:AD,'IEA production stats by year'!$E:$E,$D512,'IEA production stats by year'!$B:$B,$B512)</f>
        <v>0</v>
      </c>
      <c r="V512" s="45">
        <f>SUMIFS('IEA production stats by year'!AE:AE,'IEA production stats by year'!$E:$E,$D512,'IEA production stats by year'!$B:$B,$B512)</f>
        <v>0</v>
      </c>
      <c r="W512" s="45">
        <f>SUMIFS('IEA production stats by year'!AF:AF,'IEA production stats by year'!$E:$E,$D512,'IEA production stats by year'!$B:$B,$B512)</f>
        <v>0</v>
      </c>
      <c r="X512" s="45">
        <f>SUMIFS('IEA production stats by year'!AG:AG,'IEA production stats by year'!$E:$E,$D512,'IEA production stats by year'!$B:$B,$B512)</f>
        <v>0</v>
      </c>
      <c r="Y512" s="45">
        <f>SUMIFS('IEA production stats by year'!AH:AH,'IEA production stats by year'!$E:$E,$D512,'IEA production stats by year'!$B:$B,$B512)</f>
        <v>0</v>
      </c>
      <c r="Z512" s="45">
        <f>SUMIFS('IEA production stats by year'!AI:AI,'IEA production stats by year'!$E:$E,$D512,'IEA production stats by year'!$B:$B,$B512)</f>
        <v>0</v>
      </c>
      <c r="AA512" s="45">
        <f>SUMIFS('IEA production stats by year'!AJ:AJ,'IEA production stats by year'!$E:$E,$D512,'IEA production stats by year'!$B:$B,$B512)</f>
        <v>0</v>
      </c>
      <c r="AB512" s="45">
        <f>SUMIFS('IEA production stats by year'!AK:AK,'IEA production stats by year'!$E:$E,$D512,'IEA production stats by year'!$B:$B,$B512)</f>
        <v>0</v>
      </c>
      <c r="AC512" s="45">
        <f>SUMIFS('IEA production stats by year'!AL:AL,'IEA production stats by year'!$E:$E,$D512,'IEA production stats by year'!$B:$B,$B512)</f>
        <v>0</v>
      </c>
      <c r="AD512" s="45"/>
      <c r="AE512" s="45"/>
      <c r="AF512" s="45"/>
      <c r="AG512" s="45"/>
      <c r="AH512" s="45"/>
      <c r="AI512" s="45"/>
      <c r="AJ512" s="45"/>
      <c r="AK512" s="45"/>
      <c r="AL512" s="45"/>
      <c r="AM512" s="45"/>
      <c r="AN512" s="45"/>
      <c r="AO512" s="45"/>
      <c r="AP512" s="45"/>
      <c r="AQ512" s="45"/>
      <c r="AR512" s="45"/>
      <c r="AS512" s="45"/>
      <c r="AT512" s="45"/>
      <c r="AU512" s="45"/>
      <c r="AV512" s="45"/>
      <c r="AW512" s="45"/>
      <c r="AX512" s="45"/>
      <c r="AY512" s="45"/>
      <c r="AZ512" s="45"/>
      <c r="BA512" s="45"/>
      <c r="BB512" s="45"/>
      <c r="BC512" s="45"/>
      <c r="BD512" s="45"/>
      <c r="BE512" s="45"/>
      <c r="BF512" s="45"/>
      <c r="BG512" s="45"/>
      <c r="BH512" s="45"/>
      <c r="BI512" s="45"/>
      <c r="BJ512" s="45"/>
      <c r="BK512" s="45"/>
      <c r="BL512" s="45"/>
      <c r="BM512" s="45"/>
      <c r="BN512" s="45"/>
      <c r="BO512" s="45"/>
      <c r="BP512" s="45"/>
      <c r="BQ512" s="45"/>
      <c r="BR512" s="45"/>
      <c r="BS512" s="45"/>
      <c r="BT512" s="45"/>
      <c r="BU512" s="45"/>
      <c r="BV512" s="45"/>
      <c r="BW512" s="45"/>
      <c r="BX512" s="45"/>
      <c r="BY512" s="45"/>
      <c r="BZ512" s="45"/>
      <c r="CA512" s="45"/>
      <c r="CB512" s="45"/>
      <c r="CC512" s="45"/>
      <c r="CD512" s="45"/>
      <c r="CE512" s="45"/>
      <c r="CF512" s="45"/>
      <c r="CG512" s="45"/>
      <c r="CH512" s="45"/>
      <c r="CI512" s="45"/>
      <c r="CJ512" s="45"/>
      <c r="CK512" s="45"/>
      <c r="CL512" s="45"/>
      <c r="CM512" s="45"/>
      <c r="CN512" s="45"/>
      <c r="CO512" s="45"/>
      <c r="CP512" s="45"/>
      <c r="CQ512" s="45"/>
    </row>
    <row r="513" spans="1:95" hidden="1" x14ac:dyDescent="0.25">
      <c r="A513" s="5" t="str">
        <f>B513&amp;D513</f>
        <v>NERMRENEW</v>
      </c>
      <c r="B513" t="s">
        <v>285</v>
      </c>
      <c r="C513" t="str">
        <f>VLOOKUP($B513,'Lookup codes'!$A:$C,2,FALSE)</f>
        <v>Niger</v>
      </c>
      <c r="D513" t="s">
        <v>640</v>
      </c>
      <c r="E513" t="str">
        <f>VLOOKUP(D513,'Lookup codes'!R:S,2,FALSE)</f>
        <v>Total of Renewable Energy Sources</v>
      </c>
      <c r="F513" t="s">
        <v>794</v>
      </c>
      <c r="G513" t="s">
        <v>528</v>
      </c>
      <c r="H513" s="45">
        <f>SUMIFS('IEA production stats by year'!Q:Q,'IEA production stats by year'!$E:$E,$D513,'IEA production stats by year'!$B:$B,$B513)</f>
        <v>51947.000899999999</v>
      </c>
      <c r="I513" s="45">
        <f>SUMIFS('IEA production stats by year'!R:R,'IEA production stats by year'!$E:$E,$D513,'IEA production stats by year'!$B:$B,$B513)</f>
        <v>53805.998699999996</v>
      </c>
      <c r="J513" s="45">
        <f>SUMIFS('IEA production stats by year'!S:S,'IEA production stats by year'!$E:$E,$D513,'IEA production stats by year'!$B:$B,$B513)</f>
        <v>55609.998699999996</v>
      </c>
      <c r="K513" s="45">
        <f>SUMIFS('IEA production stats by year'!T:T,'IEA production stats by year'!$E:$E,$D513,'IEA production stats by year'!$B:$B,$B513)</f>
        <v>57473.9997</v>
      </c>
      <c r="L513" s="45">
        <f>SUMIFS('IEA production stats by year'!U:U,'IEA production stats by year'!$E:$E,$D513,'IEA production stats by year'!$B:$B,$B513)</f>
        <v>59184.998399999997</v>
      </c>
      <c r="M513" s="45">
        <f>SUMIFS('IEA production stats by year'!V:V,'IEA production stats by year'!$E:$E,$D513,'IEA production stats by year'!$B:$B,$B513)</f>
        <v>61191.1999</v>
      </c>
      <c r="N513" s="45">
        <f>SUMIFS('IEA production stats by year'!W:W,'IEA production stats by year'!$E:$E,$D513,'IEA production stats by year'!$B:$B,$B513)</f>
        <v>62952.201500000003</v>
      </c>
      <c r="O513" s="45">
        <f>SUMIFS('IEA production stats by year'!X:X,'IEA production stats by year'!$E:$E,$D513,'IEA production stats by year'!$B:$B,$B513)</f>
        <v>65160.202499999999</v>
      </c>
      <c r="P513" s="45">
        <f>SUMIFS('IEA production stats by year'!Y:Y,'IEA production stats by year'!$E:$E,$D513,'IEA production stats by year'!$B:$B,$B513)</f>
        <v>67413.802100000001</v>
      </c>
      <c r="Q513" s="45">
        <f>SUMIFS('IEA production stats by year'!Z:Z,'IEA production stats by year'!$E:$E,$D513,'IEA production stats by year'!$B:$B,$B513)</f>
        <v>69558.800199999998</v>
      </c>
      <c r="R513" s="45">
        <f>SUMIFS('IEA production stats by year'!AA:AA,'IEA production stats by year'!$E:$E,$D513,'IEA production stats by year'!$B:$B,$B513)</f>
        <v>71647.799899999998</v>
      </c>
      <c r="S513" s="45">
        <f>SUMIFS('IEA production stats by year'!AB:AB,'IEA production stats by year'!$E:$E,$D513,'IEA production stats by year'!$B:$B,$B513)</f>
        <v>59256.998800000001</v>
      </c>
      <c r="T513" s="45">
        <f>SUMIFS('IEA production stats by year'!AC:AC,'IEA production stats by year'!$E:$E,$D513,'IEA production stats by year'!$B:$B,$B513)</f>
        <v>64725.001400000001</v>
      </c>
      <c r="U513" s="45">
        <f>SUMIFS('IEA production stats by year'!AD:AD,'IEA production stats by year'!$E:$E,$D513,'IEA production stats by year'!$B:$B,$B513)</f>
        <v>85829.4</v>
      </c>
      <c r="V513" s="45">
        <f>SUMIFS('IEA production stats by year'!AE:AE,'IEA production stats by year'!$E:$E,$D513,'IEA production stats by year'!$B:$B,$B513)</f>
        <v>89167.397500000006</v>
      </c>
      <c r="W513" s="45">
        <f>SUMIFS('IEA production stats by year'!AF:AF,'IEA production stats by year'!$E:$E,$D513,'IEA production stats by year'!$B:$B,$B513)</f>
        <v>92693.399000000005</v>
      </c>
      <c r="X513" s="45">
        <f>SUMIFS('IEA production stats by year'!AG:AG,'IEA production stats by year'!$E:$E,$D513,'IEA production stats by year'!$B:$B,$B513)</f>
        <v>95801.001099999994</v>
      </c>
      <c r="Y513" s="45">
        <f>SUMIFS('IEA production stats by year'!AH:AH,'IEA production stats by year'!$E:$E,$D513,'IEA production stats by year'!$B:$B,$B513)</f>
        <v>99612.148799999995</v>
      </c>
      <c r="Z513" s="45">
        <f>SUMIFS('IEA production stats by year'!AI:AI,'IEA production stats by year'!$E:$E,$D513,'IEA production stats by year'!$B:$B,$B513)</f>
        <v>103918.01300000001</v>
      </c>
      <c r="AA513" s="45">
        <f>SUMIFS('IEA production stats by year'!AJ:AJ,'IEA production stats by year'!$E:$E,$D513,'IEA production stats by year'!$B:$B,$B513)</f>
        <v>108047.2445</v>
      </c>
      <c r="AB513" s="45">
        <f>SUMIFS('IEA production stats by year'!AK:AK,'IEA production stats by year'!$E:$E,$D513,'IEA production stats by year'!$B:$B,$B513)</f>
        <v>112530.13499999999</v>
      </c>
      <c r="AC513" s="45">
        <f>SUMIFS('IEA production stats by year'!AL:AL,'IEA production stats by year'!$E:$E,$D513,'IEA production stats by year'!$B:$B,$B513)</f>
        <v>0</v>
      </c>
      <c r="AD513" s="45"/>
      <c r="AE513" s="45"/>
      <c r="AF513" s="45"/>
      <c r="AG513" s="45"/>
      <c r="AH513" s="45"/>
      <c r="AI513" s="45"/>
      <c r="AJ513" s="45"/>
      <c r="AK513" s="45"/>
      <c r="AL513" s="45"/>
      <c r="AM513" s="45"/>
      <c r="AN513" s="45"/>
      <c r="AO513" s="45"/>
      <c r="AP513" s="45"/>
      <c r="AQ513" s="45"/>
      <c r="AR513" s="45"/>
      <c r="AS513" s="45"/>
      <c r="AT513" s="45"/>
      <c r="AU513" s="45"/>
      <c r="AV513" s="45"/>
      <c r="AW513" s="45"/>
      <c r="AX513" s="45"/>
      <c r="AY513" s="45"/>
      <c r="AZ513" s="45"/>
      <c r="BA513" s="45"/>
      <c r="BB513" s="45"/>
      <c r="BC513" s="45"/>
      <c r="BD513" s="45"/>
      <c r="BE513" s="45"/>
      <c r="BF513" s="45"/>
      <c r="BG513" s="45"/>
      <c r="BH513" s="45"/>
      <c r="BI513" s="45"/>
      <c r="BJ513" s="45"/>
      <c r="BK513" s="45"/>
      <c r="BL513" s="45"/>
      <c r="BM513" s="45"/>
      <c r="BN513" s="45"/>
      <c r="BO513" s="45"/>
      <c r="BP513" s="45"/>
      <c r="BQ513" s="45"/>
      <c r="BR513" s="45"/>
      <c r="BS513" s="45"/>
      <c r="BT513" s="45"/>
      <c r="BU513" s="45"/>
      <c r="BV513" s="45"/>
      <c r="BW513" s="45"/>
      <c r="BX513" s="45"/>
      <c r="BY513" s="45"/>
      <c r="BZ513" s="45"/>
      <c r="CA513" s="45"/>
      <c r="CB513" s="45"/>
      <c r="CC513" s="45"/>
      <c r="CD513" s="45"/>
      <c r="CE513" s="45"/>
      <c r="CF513" s="45"/>
      <c r="CG513" s="45"/>
      <c r="CH513" s="45"/>
      <c r="CI513" s="45"/>
      <c r="CJ513" s="45"/>
      <c r="CK513" s="45"/>
      <c r="CL513" s="45"/>
      <c r="CM513" s="45"/>
      <c r="CN513" s="45"/>
      <c r="CO513" s="45"/>
      <c r="CP513" s="45"/>
      <c r="CQ513" s="45"/>
    </row>
    <row r="514" spans="1:95" x14ac:dyDescent="0.25">
      <c r="A514" s="5" t="str">
        <f>B514&amp;D514</f>
        <v>NERTOTAL</v>
      </c>
      <c r="B514" t="s">
        <v>285</v>
      </c>
      <c r="C514" t="str">
        <f>VLOOKUP($B514,'Lookup codes'!$A:$C,2,FALSE)</f>
        <v>Niger</v>
      </c>
      <c r="D514" t="s">
        <v>642</v>
      </c>
      <c r="E514" t="str">
        <f>VLOOKUP(D514,'Lookup codes'!R:S,2,FALSE)</f>
        <v>Total of All Energy Sources</v>
      </c>
      <c r="F514" t="s">
        <v>794</v>
      </c>
      <c r="G514" t="s">
        <v>528</v>
      </c>
      <c r="H514" s="45">
        <f>SUMIFS('IEA production stats by year'!Q:Q,'IEA production stats by year'!$E:$E,$D514,'IEA production stats by year'!$B:$B,$B514)</f>
        <v>53827.200599999996</v>
      </c>
      <c r="I514" s="45">
        <f>SUMIFS('IEA production stats by year'!R:R,'IEA production stats by year'!$E:$E,$D514,'IEA production stats by year'!$B:$B,$B514)</f>
        <v>55745.697099999998</v>
      </c>
      <c r="J514" s="45">
        <f>SUMIFS('IEA production stats by year'!S:S,'IEA production stats by year'!$E:$E,$D514,'IEA production stats by year'!$B:$B,$B514)</f>
        <v>57787.6999</v>
      </c>
      <c r="K514" s="45">
        <f>SUMIFS('IEA production stats by year'!T:T,'IEA production stats by year'!$E:$E,$D514,'IEA production stats by year'!$B:$B,$B514)</f>
        <v>59723.0985</v>
      </c>
      <c r="L514" s="45">
        <f>SUMIFS('IEA production stats by year'!U:U,'IEA production stats by year'!$E:$E,$D514,'IEA production stats by year'!$B:$B,$B514)</f>
        <v>62005.298000000003</v>
      </c>
      <c r="M514" s="45">
        <f>SUMIFS('IEA production stats by year'!V:V,'IEA production stats by year'!$E:$E,$D514,'IEA production stats by year'!$B:$B,$B514)</f>
        <v>63356.998</v>
      </c>
      <c r="N514" s="45">
        <f>SUMIFS('IEA production stats by year'!W:W,'IEA production stats by year'!$E:$E,$D514,'IEA production stats by year'!$B:$B,$B514)</f>
        <v>65046.602099999996</v>
      </c>
      <c r="O514" s="45">
        <f>SUMIFS('IEA production stats by year'!X:X,'IEA production stats by year'!$E:$E,$D514,'IEA production stats by year'!$B:$B,$B514)</f>
        <v>67195.104600000006</v>
      </c>
      <c r="P514" s="45">
        <f>SUMIFS('IEA production stats by year'!Y:Y,'IEA production stats by year'!$E:$E,$D514,'IEA production stats by year'!$B:$B,$B514)</f>
        <v>69591.503299999997</v>
      </c>
      <c r="Q514" s="45">
        <f>SUMIFS('IEA production stats by year'!Z:Z,'IEA production stats by year'!$E:$E,$D514,'IEA production stats by year'!$B:$B,$B514)</f>
        <v>71831.700899999996</v>
      </c>
      <c r="R514" s="45">
        <f>SUMIFS('IEA production stats by year'!AA:AA,'IEA production stats by year'!$E:$E,$D514,'IEA production stats by year'!$B:$B,$B514)</f>
        <v>74920.298999999999</v>
      </c>
      <c r="S514" s="45">
        <f>SUMIFS('IEA production stats by year'!AB:AB,'IEA production stats by year'!$E:$E,$D514,'IEA production stats by year'!$B:$B,$B514)</f>
        <v>66319.569300000003</v>
      </c>
      <c r="T514" s="45">
        <f>SUMIFS('IEA production stats by year'!AC:AC,'IEA production stats by year'!$E:$E,$D514,'IEA production stats by year'!$B:$B,$B514)</f>
        <v>94526.296300000002</v>
      </c>
      <c r="U514" s="45">
        <f>SUMIFS('IEA production stats by year'!AD:AD,'IEA production stats by year'!$E:$E,$D514,'IEA production stats by year'!$B:$B,$B514)</f>
        <v>125642.23390000001</v>
      </c>
      <c r="V514" s="45">
        <f>SUMIFS('IEA production stats by year'!AE:AE,'IEA production stats by year'!$E:$E,$D514,'IEA production stats by year'!$B:$B,$B514)</f>
        <v>127880.9828</v>
      </c>
      <c r="W514" s="45">
        <f>SUMIFS('IEA production stats by year'!AF:AF,'IEA production stats by year'!$E:$E,$D514,'IEA production stats by year'!$B:$B,$B514)</f>
        <v>126624.10129999999</v>
      </c>
      <c r="X514" s="45">
        <f>SUMIFS('IEA production stats by year'!AG:AG,'IEA production stats by year'!$E:$E,$D514,'IEA production stats by year'!$B:$B,$B514)</f>
        <v>133354.48269999999</v>
      </c>
      <c r="Y514" s="45">
        <f>SUMIFS('IEA production stats by year'!AH:AH,'IEA production stats by year'!$E:$E,$D514,'IEA production stats by year'!$B:$B,$B514)</f>
        <v>140667.03880000001</v>
      </c>
      <c r="Z514" s="45">
        <f>SUMIFS('IEA production stats by year'!AI:AI,'IEA production stats by year'!$E:$E,$D514,'IEA production stats by year'!$B:$B,$B514)</f>
        <v>142624.6441</v>
      </c>
      <c r="AA514" s="45">
        <f>SUMIFS('IEA production stats by year'!AJ:AJ,'IEA production stats by year'!$E:$E,$D514,'IEA production stats by year'!$B:$B,$B514)</f>
        <v>150057.50779999999</v>
      </c>
      <c r="AB514" s="45">
        <f>SUMIFS('IEA production stats by year'!AK:AK,'IEA production stats by year'!$E:$E,$D514,'IEA production stats by year'!$B:$B,$B514)</f>
        <v>152808.72949999999</v>
      </c>
      <c r="AC514" s="45">
        <f>SUMIFS('IEA production stats by year'!AL:AL,'IEA production stats by year'!$E:$E,$D514,'IEA production stats by year'!$B:$B,$B514)</f>
        <v>0</v>
      </c>
      <c r="AD514" s="45"/>
      <c r="AE514" s="45"/>
      <c r="AF514" s="45"/>
      <c r="AG514" s="45"/>
      <c r="AH514" s="45"/>
      <c r="AI514" s="45"/>
      <c r="AJ514" s="45"/>
      <c r="AK514" s="45"/>
      <c r="AL514" s="45"/>
      <c r="AM514" s="45"/>
      <c r="AN514" s="45"/>
      <c r="AO514" s="45"/>
      <c r="AP514" s="45"/>
      <c r="AQ514" s="45"/>
      <c r="AR514" s="45"/>
      <c r="AS514" s="45"/>
      <c r="AT514" s="45"/>
      <c r="AU514" s="45"/>
      <c r="AV514" s="45"/>
      <c r="AW514" s="45"/>
      <c r="AX514" s="45"/>
      <c r="AY514" s="45"/>
      <c r="AZ514" s="45"/>
      <c r="BA514" s="45"/>
      <c r="BB514" s="45"/>
      <c r="BC514" s="45"/>
      <c r="BD514" s="45"/>
      <c r="BE514" s="45"/>
      <c r="BF514" s="45"/>
      <c r="BG514" s="45"/>
      <c r="BH514" s="45"/>
      <c r="BI514" s="45"/>
      <c r="BJ514" s="45"/>
      <c r="BK514" s="45"/>
      <c r="BL514" s="45"/>
      <c r="BM514" s="45"/>
      <c r="BN514" s="45"/>
      <c r="BO514" s="45"/>
      <c r="BP514" s="45"/>
      <c r="BQ514" s="45"/>
      <c r="BR514" s="45"/>
      <c r="BS514" s="45"/>
      <c r="BT514" s="45"/>
      <c r="BU514" s="45"/>
      <c r="BV514" s="45"/>
      <c r="BW514" s="45"/>
      <c r="BX514" s="45"/>
      <c r="BY514" s="45"/>
      <c r="BZ514" s="45"/>
      <c r="CA514" s="45"/>
      <c r="CB514" s="45"/>
      <c r="CC514" s="45"/>
      <c r="CD514" s="45"/>
      <c r="CE514" s="45"/>
      <c r="CF514" s="45"/>
      <c r="CG514" s="45"/>
      <c r="CH514" s="45"/>
      <c r="CI514" s="45"/>
      <c r="CJ514" s="45"/>
      <c r="CK514" s="45"/>
      <c r="CL514" s="45"/>
      <c r="CM514" s="45"/>
      <c r="CN514" s="45"/>
      <c r="CO514" s="45"/>
      <c r="CP514" s="45"/>
      <c r="CQ514" s="45"/>
    </row>
    <row r="515" spans="1:95" hidden="1" x14ac:dyDescent="0.25">
      <c r="A515" s="5" t="str">
        <f>B515&amp;D515</f>
        <v>NGAHYDRO</v>
      </c>
      <c r="B515" t="s">
        <v>287</v>
      </c>
      <c r="C515" t="str">
        <f>VLOOKUP($B515,'Lookup codes'!$A:$C,2,FALSE)</f>
        <v>Nigeria</v>
      </c>
      <c r="D515" t="s">
        <v>539</v>
      </c>
      <c r="E515" t="str">
        <f>VLOOKUP(D515,'Lookup codes'!R:S,2,FALSE)</f>
        <v>Hydro</v>
      </c>
      <c r="F515" t="s">
        <v>794</v>
      </c>
      <c r="G515" t="s">
        <v>528</v>
      </c>
      <c r="H515" s="45">
        <f>SUMIFS('IEA production stats by year'!Q:Q,'IEA production stats by year'!$E:$E,$D515,'IEA production stats by year'!$B:$B,$B515)</f>
        <v>20260.800200000001</v>
      </c>
      <c r="I515" s="45">
        <f>SUMIFS('IEA production stats by year'!R:R,'IEA production stats by year'!$E:$E,$D515,'IEA production stats by year'!$B:$B,$B515)</f>
        <v>21272.398099999999</v>
      </c>
      <c r="J515" s="45">
        <f>SUMIFS('IEA production stats by year'!S:S,'IEA production stats by year'!$E:$E,$D515,'IEA production stats by year'!$B:$B,$B515)</f>
        <v>29642.401600000001</v>
      </c>
      <c r="K515" s="45">
        <f>SUMIFS('IEA production stats by year'!T:T,'IEA production stats by year'!$E:$E,$D515,'IEA production stats by year'!$B:$B,$B515)</f>
        <v>26812.798900000002</v>
      </c>
      <c r="L515" s="45">
        <f>SUMIFS('IEA production stats by year'!U:U,'IEA production stats by year'!$E:$E,$D515,'IEA production stats by year'!$B:$B,$B515)</f>
        <v>29188.799599999998</v>
      </c>
      <c r="M515" s="45">
        <f>SUMIFS('IEA production stats by year'!V:V,'IEA production stats by year'!$E:$E,$D515,'IEA production stats by year'!$B:$B,$B515)</f>
        <v>27964.801100000001</v>
      </c>
      <c r="N515" s="45">
        <f>SUMIFS('IEA production stats by year'!W:W,'IEA production stats by year'!$E:$E,$D515,'IEA production stats by year'!$B:$B,$B515)</f>
        <v>22546.8014</v>
      </c>
      <c r="O515" s="45">
        <f>SUMIFS('IEA production stats by year'!X:X,'IEA production stats by year'!$E:$E,$D515,'IEA production stats by year'!$B:$B,$B515)</f>
        <v>22417.199000000001</v>
      </c>
      <c r="P515" s="45">
        <f>SUMIFS('IEA production stats by year'!Y:Y,'IEA production stats by year'!$E:$E,$D515,'IEA production stats by year'!$B:$B,$B515)</f>
        <v>20595.601900000001</v>
      </c>
      <c r="Q515" s="45">
        <f>SUMIFS('IEA production stats by year'!Z:Z,'IEA production stats by year'!$E:$E,$D515,'IEA production stats by year'!$B:$B,$B515)</f>
        <v>16304.399799999999</v>
      </c>
      <c r="R515" s="45">
        <f>SUMIFS('IEA production stats by year'!AA:AA,'IEA production stats by year'!$E:$E,$D515,'IEA production stats by year'!$B:$B,$B515)</f>
        <v>22946.398000000001</v>
      </c>
      <c r="S515" s="45">
        <f>SUMIFS('IEA production stats by year'!AB:AB,'IEA production stats by year'!$E:$E,$D515,'IEA production stats by year'!$B:$B,$B515)</f>
        <v>21178.797999999999</v>
      </c>
      <c r="T515" s="45">
        <f>SUMIFS('IEA production stats by year'!AC:AC,'IEA production stats by year'!$E:$E,$D515,'IEA production stats by year'!$B:$B,$B515)</f>
        <v>20372.399399999998</v>
      </c>
      <c r="U515" s="45">
        <f>SUMIFS('IEA production stats by year'!AD:AD,'IEA production stats by year'!$E:$E,$D515,'IEA production stats by year'!$B:$B,$B515)</f>
        <v>19173.601299999998</v>
      </c>
      <c r="V515" s="45">
        <f>SUMIFS('IEA production stats by year'!AE:AE,'IEA production stats by year'!$E:$E,$D515,'IEA production stats by year'!$B:$B,$B515)</f>
        <v>19245.601699999999</v>
      </c>
      <c r="W515" s="45">
        <f>SUMIFS('IEA production stats by year'!AF:AF,'IEA production stats by year'!$E:$E,$D515,'IEA production stats by year'!$B:$B,$B515)</f>
        <v>23111.998500000002</v>
      </c>
      <c r="X515" s="45">
        <f>SUMIFS('IEA production stats by year'!AG:AG,'IEA production stats by year'!$E:$E,$D515,'IEA production stats by year'!$B:$B,$B515)</f>
        <v>29329.199700000001</v>
      </c>
      <c r="Y515" s="45">
        <f>SUMIFS('IEA production stats by year'!AH:AH,'IEA production stats by year'!$E:$E,$D515,'IEA production stats by year'!$B:$B,$B515)</f>
        <v>27877.075099999998</v>
      </c>
      <c r="Z515" s="45">
        <f>SUMIFS('IEA production stats by year'!AI:AI,'IEA production stats by year'!$E:$E,$D515,'IEA production stats by year'!$B:$B,$B515)</f>
        <v>27690.121899999998</v>
      </c>
      <c r="AA515" s="45">
        <f>SUMIFS('IEA production stats by year'!AJ:AJ,'IEA production stats by year'!$E:$E,$D515,'IEA production stats by year'!$B:$B,$B515)</f>
        <v>30348.183099999998</v>
      </c>
      <c r="AB515" s="45">
        <f>SUMIFS('IEA production stats by year'!AK:AK,'IEA production stats by year'!$E:$E,$D515,'IEA production stats by year'!$B:$B,$B515)</f>
        <v>27671.3148</v>
      </c>
      <c r="AC515" s="45">
        <f>SUMIFS('IEA production stats by year'!AL:AL,'IEA production stats by year'!$E:$E,$D515,'IEA production stats by year'!$B:$B,$B515)</f>
        <v>0</v>
      </c>
      <c r="AD515" s="45"/>
      <c r="AE515" s="45"/>
      <c r="AF515" s="45"/>
      <c r="AG515" s="45"/>
      <c r="AH515" s="45"/>
      <c r="AI515" s="45"/>
      <c r="AJ515" s="45"/>
      <c r="AK515" s="45"/>
      <c r="AL515" s="45"/>
      <c r="AM515" s="45"/>
      <c r="AN515" s="45"/>
      <c r="AO515" s="45"/>
      <c r="AP515" s="45"/>
      <c r="AQ515" s="45"/>
      <c r="AR515" s="45"/>
      <c r="AS515" s="45"/>
      <c r="AT515" s="45"/>
      <c r="AU515" s="45"/>
      <c r="AV515" s="45"/>
      <c r="AW515" s="45"/>
      <c r="AX515" s="45"/>
      <c r="AY515" s="45"/>
      <c r="AZ515" s="45"/>
      <c r="BA515" s="45"/>
      <c r="BB515" s="45"/>
      <c r="BC515" s="45"/>
      <c r="BD515" s="45"/>
      <c r="BE515" s="45"/>
      <c r="BF515" s="45"/>
      <c r="BG515" s="45"/>
      <c r="BH515" s="45"/>
      <c r="BI515" s="45"/>
      <c r="BJ515" s="45"/>
      <c r="BK515" s="45"/>
      <c r="BL515" s="45"/>
      <c r="BM515" s="45"/>
      <c r="BN515" s="45"/>
      <c r="BO515" s="45"/>
      <c r="BP515" s="45"/>
      <c r="BQ515" s="45"/>
      <c r="BR515" s="45"/>
      <c r="BS515" s="45"/>
      <c r="BT515" s="45"/>
      <c r="BU515" s="45"/>
      <c r="BV515" s="45"/>
      <c r="BW515" s="45"/>
      <c r="BX515" s="45"/>
      <c r="BY515" s="45"/>
      <c r="BZ515" s="45"/>
      <c r="CA515" s="45"/>
      <c r="CB515" s="45"/>
      <c r="CC515" s="45"/>
      <c r="CD515" s="45"/>
      <c r="CE515" s="45"/>
      <c r="CF515" s="45"/>
      <c r="CG515" s="45"/>
      <c r="CH515" s="45"/>
      <c r="CI515" s="45"/>
      <c r="CJ515" s="45"/>
      <c r="CK515" s="45"/>
      <c r="CL515" s="45"/>
      <c r="CM515" s="45"/>
      <c r="CN515" s="45"/>
      <c r="CO515" s="45"/>
      <c r="CP515" s="45"/>
      <c r="CQ515" s="45"/>
    </row>
    <row r="516" spans="1:95" hidden="1" x14ac:dyDescent="0.25">
      <c r="A516" s="5" t="str">
        <f>B516&amp;D516</f>
        <v>NGAGEOTHERM</v>
      </c>
      <c r="B516" t="s">
        <v>287</v>
      </c>
      <c r="C516" t="str">
        <f>VLOOKUP($B516,'Lookup codes'!$A:$C,2,FALSE)</f>
        <v>Nigeria</v>
      </c>
      <c r="D516" t="s">
        <v>610</v>
      </c>
      <c r="E516" t="str">
        <f>VLOOKUP(D516,'Lookup codes'!R:S,2,FALSE)</f>
        <v>Geothermal</v>
      </c>
      <c r="F516" t="s">
        <v>794</v>
      </c>
      <c r="G516" t="s">
        <v>528</v>
      </c>
      <c r="H516" s="45">
        <f>SUMIFS('IEA production stats by year'!Q:Q,'IEA production stats by year'!$E:$E,$D516,'IEA production stats by year'!$B:$B,$B516)</f>
        <v>0</v>
      </c>
      <c r="I516" s="45">
        <f>SUMIFS('IEA production stats by year'!R:R,'IEA production stats by year'!$E:$E,$D516,'IEA production stats by year'!$B:$B,$B516)</f>
        <v>0</v>
      </c>
      <c r="J516" s="45">
        <f>SUMIFS('IEA production stats by year'!S:S,'IEA production stats by year'!$E:$E,$D516,'IEA production stats by year'!$B:$B,$B516)</f>
        <v>0</v>
      </c>
      <c r="K516" s="45">
        <f>SUMIFS('IEA production stats by year'!T:T,'IEA production stats by year'!$E:$E,$D516,'IEA production stats by year'!$B:$B,$B516)</f>
        <v>0</v>
      </c>
      <c r="L516" s="45">
        <f>SUMIFS('IEA production stats by year'!U:U,'IEA production stats by year'!$E:$E,$D516,'IEA production stats by year'!$B:$B,$B516)</f>
        <v>0</v>
      </c>
      <c r="M516" s="45">
        <f>SUMIFS('IEA production stats by year'!V:V,'IEA production stats by year'!$E:$E,$D516,'IEA production stats by year'!$B:$B,$B516)</f>
        <v>0</v>
      </c>
      <c r="N516" s="45">
        <f>SUMIFS('IEA production stats by year'!W:W,'IEA production stats by year'!$E:$E,$D516,'IEA production stats by year'!$B:$B,$B516)</f>
        <v>0</v>
      </c>
      <c r="O516" s="45">
        <f>SUMIFS('IEA production stats by year'!X:X,'IEA production stats by year'!$E:$E,$D516,'IEA production stats by year'!$B:$B,$B516)</f>
        <v>0</v>
      </c>
      <c r="P516" s="45">
        <f>SUMIFS('IEA production stats by year'!Y:Y,'IEA production stats by year'!$E:$E,$D516,'IEA production stats by year'!$B:$B,$B516)</f>
        <v>0</v>
      </c>
      <c r="Q516" s="45">
        <f>SUMIFS('IEA production stats by year'!Z:Z,'IEA production stats by year'!$E:$E,$D516,'IEA production stats by year'!$B:$B,$B516)</f>
        <v>0</v>
      </c>
      <c r="R516" s="45">
        <f>SUMIFS('IEA production stats by year'!AA:AA,'IEA production stats by year'!$E:$E,$D516,'IEA production stats by year'!$B:$B,$B516)</f>
        <v>0</v>
      </c>
      <c r="S516" s="45">
        <f>SUMIFS('IEA production stats by year'!AB:AB,'IEA production stats by year'!$E:$E,$D516,'IEA production stats by year'!$B:$B,$B516)</f>
        <v>0</v>
      </c>
      <c r="T516" s="45">
        <f>SUMIFS('IEA production stats by year'!AC:AC,'IEA production stats by year'!$E:$E,$D516,'IEA production stats by year'!$B:$B,$B516)</f>
        <v>0</v>
      </c>
      <c r="U516" s="45">
        <f>SUMIFS('IEA production stats by year'!AD:AD,'IEA production stats by year'!$E:$E,$D516,'IEA production stats by year'!$B:$B,$B516)</f>
        <v>0</v>
      </c>
      <c r="V516" s="45">
        <f>SUMIFS('IEA production stats by year'!AE:AE,'IEA production stats by year'!$E:$E,$D516,'IEA production stats by year'!$B:$B,$B516)</f>
        <v>0</v>
      </c>
      <c r="W516" s="45">
        <f>SUMIFS('IEA production stats by year'!AF:AF,'IEA production stats by year'!$E:$E,$D516,'IEA production stats by year'!$B:$B,$B516)</f>
        <v>0</v>
      </c>
      <c r="X516" s="45">
        <f>SUMIFS('IEA production stats by year'!AG:AG,'IEA production stats by year'!$E:$E,$D516,'IEA production stats by year'!$B:$B,$B516)</f>
        <v>0</v>
      </c>
      <c r="Y516" s="45">
        <f>SUMIFS('IEA production stats by year'!AH:AH,'IEA production stats by year'!$E:$E,$D516,'IEA production stats by year'!$B:$B,$B516)</f>
        <v>0</v>
      </c>
      <c r="Z516" s="45">
        <f>SUMIFS('IEA production stats by year'!AI:AI,'IEA production stats by year'!$E:$E,$D516,'IEA production stats by year'!$B:$B,$B516)</f>
        <v>0</v>
      </c>
      <c r="AA516" s="45">
        <f>SUMIFS('IEA production stats by year'!AJ:AJ,'IEA production stats by year'!$E:$E,$D516,'IEA production stats by year'!$B:$B,$B516)</f>
        <v>0</v>
      </c>
      <c r="AB516" s="45">
        <f>SUMIFS('IEA production stats by year'!AK:AK,'IEA production stats by year'!$E:$E,$D516,'IEA production stats by year'!$B:$B,$B516)</f>
        <v>0</v>
      </c>
      <c r="AC516" s="45">
        <f>SUMIFS('IEA production stats by year'!AL:AL,'IEA production stats by year'!$E:$E,$D516,'IEA production stats by year'!$B:$B,$B516)</f>
        <v>0</v>
      </c>
      <c r="AD516" s="45"/>
      <c r="AE516" s="45"/>
      <c r="AF516" s="45"/>
      <c r="AG516" s="45"/>
      <c r="AH516" s="45"/>
      <c r="AI516" s="45"/>
      <c r="AJ516" s="45"/>
      <c r="AK516" s="45"/>
      <c r="AL516" s="45"/>
      <c r="AM516" s="45"/>
      <c r="AN516" s="45"/>
      <c r="AO516" s="45"/>
      <c r="AP516" s="45"/>
      <c r="AQ516" s="45"/>
      <c r="AR516" s="45"/>
      <c r="AS516" s="45"/>
      <c r="AT516" s="45"/>
      <c r="AU516" s="45"/>
      <c r="AV516" s="45"/>
      <c r="AW516" s="45"/>
      <c r="AX516" s="45"/>
      <c r="AY516" s="45"/>
      <c r="AZ516" s="45"/>
      <c r="BA516" s="45"/>
      <c r="BB516" s="45"/>
      <c r="BC516" s="45"/>
      <c r="BD516" s="45"/>
      <c r="BE516" s="45"/>
      <c r="BF516" s="45"/>
      <c r="BG516" s="45"/>
      <c r="BH516" s="45"/>
      <c r="BI516" s="45"/>
      <c r="BJ516" s="45"/>
      <c r="BK516" s="45"/>
      <c r="BL516" s="45"/>
      <c r="BM516" s="45"/>
      <c r="BN516" s="45"/>
      <c r="BO516" s="45"/>
      <c r="BP516" s="45"/>
      <c r="BQ516" s="45"/>
      <c r="BR516" s="45"/>
      <c r="BS516" s="45"/>
      <c r="BT516" s="45"/>
      <c r="BU516" s="45"/>
      <c r="BV516" s="45"/>
      <c r="BW516" s="45"/>
      <c r="BX516" s="45"/>
      <c r="BY516" s="45"/>
      <c r="BZ516" s="45"/>
      <c r="CA516" s="45"/>
      <c r="CB516" s="45"/>
      <c r="CC516" s="45"/>
      <c r="CD516" s="45"/>
      <c r="CE516" s="45"/>
      <c r="CF516" s="45"/>
      <c r="CG516" s="45"/>
      <c r="CH516" s="45"/>
      <c r="CI516" s="45"/>
      <c r="CJ516" s="45"/>
      <c r="CK516" s="45"/>
      <c r="CL516" s="45"/>
      <c r="CM516" s="45"/>
      <c r="CN516" s="45"/>
      <c r="CO516" s="45"/>
      <c r="CP516" s="45"/>
      <c r="CQ516" s="45"/>
    </row>
    <row r="517" spans="1:95" hidden="1" x14ac:dyDescent="0.25">
      <c r="A517" s="5" t="str">
        <f>B517&amp;D517</f>
        <v>NGASOLARPV</v>
      </c>
      <c r="B517" t="s">
        <v>287</v>
      </c>
      <c r="C517" t="str">
        <f>VLOOKUP($B517,'Lookup codes'!$A:$C,2,FALSE)</f>
        <v>Nigeria</v>
      </c>
      <c r="D517" t="s">
        <v>612</v>
      </c>
      <c r="E517" t="str">
        <f>VLOOKUP(D517,'Lookup codes'!R:S,2,FALSE)</f>
        <v>Solar Photovoltaics</v>
      </c>
      <c r="F517" t="s">
        <v>794</v>
      </c>
      <c r="G517" t="s">
        <v>528</v>
      </c>
      <c r="H517" s="45">
        <f>SUMIFS('IEA production stats by year'!Q:Q,'IEA production stats by year'!$E:$E,$D517,'IEA production stats by year'!$B:$B,$B517)</f>
        <v>0</v>
      </c>
      <c r="I517" s="45">
        <f>SUMIFS('IEA production stats by year'!R:R,'IEA production stats by year'!$E:$E,$D517,'IEA production stats by year'!$B:$B,$B517)</f>
        <v>0</v>
      </c>
      <c r="J517" s="45">
        <f>SUMIFS('IEA production stats by year'!S:S,'IEA production stats by year'!$E:$E,$D517,'IEA production stats by year'!$B:$B,$B517)</f>
        <v>0</v>
      </c>
      <c r="K517" s="45">
        <f>SUMIFS('IEA production stats by year'!T:T,'IEA production stats by year'!$E:$E,$D517,'IEA production stats by year'!$B:$B,$B517)</f>
        <v>0</v>
      </c>
      <c r="L517" s="45">
        <f>SUMIFS('IEA production stats by year'!U:U,'IEA production stats by year'!$E:$E,$D517,'IEA production stats by year'!$B:$B,$B517)</f>
        <v>0</v>
      </c>
      <c r="M517" s="45">
        <f>SUMIFS('IEA production stats by year'!V:V,'IEA production stats by year'!$E:$E,$D517,'IEA production stats by year'!$B:$B,$B517)</f>
        <v>0</v>
      </c>
      <c r="N517" s="45">
        <f>SUMIFS('IEA production stats by year'!W:W,'IEA production stats by year'!$E:$E,$D517,'IEA production stats by year'!$B:$B,$B517)</f>
        <v>0</v>
      </c>
      <c r="O517" s="45">
        <f>SUMIFS('IEA production stats by year'!X:X,'IEA production stats by year'!$E:$E,$D517,'IEA production stats by year'!$B:$B,$B517)</f>
        <v>0</v>
      </c>
      <c r="P517" s="45">
        <f>SUMIFS('IEA production stats by year'!Y:Y,'IEA production stats by year'!$E:$E,$D517,'IEA production stats by year'!$B:$B,$B517)</f>
        <v>0</v>
      </c>
      <c r="Q517" s="45">
        <f>SUMIFS('IEA production stats by year'!Z:Z,'IEA production stats by year'!$E:$E,$D517,'IEA production stats by year'!$B:$B,$B517)</f>
        <v>0</v>
      </c>
      <c r="R517" s="45">
        <f>SUMIFS('IEA production stats by year'!AA:AA,'IEA production stats by year'!$E:$E,$D517,'IEA production stats by year'!$B:$B,$B517)</f>
        <v>0</v>
      </c>
      <c r="S517" s="45">
        <f>SUMIFS('IEA production stats by year'!AB:AB,'IEA production stats by year'!$E:$E,$D517,'IEA production stats by year'!$B:$B,$B517)</f>
        <v>0</v>
      </c>
      <c r="T517" s="45">
        <f>SUMIFS('IEA production stats by year'!AC:AC,'IEA production stats by year'!$E:$E,$D517,'IEA production stats by year'!$B:$B,$B517)</f>
        <v>79.201700000000002</v>
      </c>
      <c r="U517" s="45">
        <f>SUMIFS('IEA production stats by year'!AD:AD,'IEA production stats by year'!$E:$E,$D517,'IEA production stats by year'!$B:$B,$B517)</f>
        <v>82.798199999999994</v>
      </c>
      <c r="V517" s="45">
        <f>SUMIFS('IEA production stats by year'!AE:AE,'IEA production stats by year'!$E:$E,$D517,'IEA production stats by year'!$B:$B,$B517)</f>
        <v>82.798199999999994</v>
      </c>
      <c r="W517" s="45">
        <f>SUMIFS('IEA production stats by year'!AF:AF,'IEA production stats by year'!$E:$E,$D517,'IEA production stats by year'!$B:$B,$B517)</f>
        <v>89.999499999999998</v>
      </c>
      <c r="X517" s="45">
        <f>SUMIFS('IEA production stats by year'!AG:AG,'IEA production stats by year'!$E:$E,$D517,'IEA production stats by year'!$B:$B,$B517)</f>
        <v>97.200699999999998</v>
      </c>
      <c r="Y517" s="45">
        <f>SUMIFS('IEA production stats by year'!AH:AH,'IEA production stats by year'!$E:$E,$D517,'IEA production stats by year'!$B:$B,$B517)</f>
        <v>100.60039999999999</v>
      </c>
      <c r="Z517" s="45">
        <f>SUMIFS('IEA production stats by year'!AI:AI,'IEA production stats by year'!$E:$E,$D517,'IEA production stats by year'!$B:$B,$B517)</f>
        <v>101.4838</v>
      </c>
      <c r="AA517" s="45">
        <f>SUMIFS('IEA production stats by year'!AJ:AJ,'IEA production stats by year'!$E:$E,$D517,'IEA production stats by year'!$B:$B,$B517)</f>
        <v>148.66069999999999</v>
      </c>
      <c r="AB517" s="45">
        <f>SUMIFS('IEA production stats by year'!AK:AK,'IEA production stats by year'!$E:$E,$D517,'IEA production stats by year'!$B:$B,$B517)</f>
        <v>151.15600000000001</v>
      </c>
      <c r="AC517" s="45">
        <f>SUMIFS('IEA production stats by year'!AL:AL,'IEA production stats by year'!$E:$E,$D517,'IEA production stats by year'!$B:$B,$B517)</f>
        <v>0</v>
      </c>
      <c r="AD517" s="45"/>
      <c r="AE517" s="45"/>
      <c r="AF517" s="45"/>
      <c r="AG517" s="45"/>
      <c r="AH517" s="45"/>
      <c r="AI517" s="45"/>
      <c r="AJ517" s="45"/>
      <c r="AK517" s="45"/>
      <c r="AL517" s="45"/>
      <c r="AM517" s="45"/>
      <c r="AN517" s="45"/>
      <c r="AO517" s="45"/>
      <c r="AP517" s="45"/>
      <c r="AQ517" s="45"/>
      <c r="AR517" s="45"/>
      <c r="AS517" s="45"/>
      <c r="AT517" s="45"/>
      <c r="AU517" s="45"/>
      <c r="AV517" s="45"/>
      <c r="AW517" s="45"/>
      <c r="AX517" s="45"/>
      <c r="AY517" s="45"/>
      <c r="AZ517" s="45"/>
      <c r="BA517" s="45"/>
      <c r="BB517" s="45"/>
      <c r="BC517" s="45"/>
      <c r="BD517" s="45"/>
      <c r="BE517" s="45"/>
      <c r="BF517" s="45"/>
      <c r="BG517" s="45"/>
      <c r="BH517" s="45"/>
      <c r="BI517" s="45"/>
      <c r="BJ517" s="45"/>
      <c r="BK517" s="45"/>
      <c r="BL517" s="45"/>
      <c r="BM517" s="45"/>
      <c r="BN517" s="45"/>
      <c r="BO517" s="45"/>
      <c r="BP517" s="45"/>
      <c r="BQ517" s="45"/>
      <c r="BR517" s="45"/>
      <c r="BS517" s="45"/>
      <c r="BT517" s="45"/>
      <c r="BU517" s="45"/>
      <c r="BV517" s="45"/>
      <c r="BW517" s="45"/>
      <c r="BX517" s="45"/>
      <c r="BY517" s="45"/>
      <c r="BZ517" s="45"/>
      <c r="CA517" s="45"/>
      <c r="CB517" s="45"/>
      <c r="CC517" s="45"/>
      <c r="CD517" s="45"/>
      <c r="CE517" s="45"/>
      <c r="CF517" s="45"/>
      <c r="CG517" s="45"/>
      <c r="CH517" s="45"/>
      <c r="CI517" s="45"/>
      <c r="CJ517" s="45"/>
      <c r="CK517" s="45"/>
      <c r="CL517" s="45"/>
      <c r="CM517" s="45"/>
      <c r="CN517" s="45"/>
      <c r="CO517" s="45"/>
      <c r="CP517" s="45"/>
      <c r="CQ517" s="45"/>
    </row>
    <row r="518" spans="1:95" hidden="1" x14ac:dyDescent="0.25">
      <c r="A518" s="5" t="str">
        <f>B518&amp;D518</f>
        <v>NGASOLARTH</v>
      </c>
      <c r="B518" t="s">
        <v>287</v>
      </c>
      <c r="C518" t="str">
        <f>VLOOKUP($B518,'Lookup codes'!$A:$C,2,FALSE)</f>
        <v>Nigeria</v>
      </c>
      <c r="D518" t="s">
        <v>614</v>
      </c>
      <c r="E518" t="str">
        <f>VLOOKUP(D518,'Lookup codes'!R:S,2,FALSE)</f>
        <v>Solar Thermal</v>
      </c>
      <c r="F518" t="s">
        <v>794</v>
      </c>
      <c r="G518" t="s">
        <v>528</v>
      </c>
      <c r="H518" s="45">
        <f>SUMIFS('IEA production stats by year'!Q:Q,'IEA production stats by year'!$E:$E,$D518,'IEA production stats by year'!$B:$B,$B518)</f>
        <v>0</v>
      </c>
      <c r="I518" s="45">
        <f>SUMIFS('IEA production stats by year'!R:R,'IEA production stats by year'!$E:$E,$D518,'IEA production stats by year'!$B:$B,$B518)</f>
        <v>0</v>
      </c>
      <c r="J518" s="45">
        <f>SUMIFS('IEA production stats by year'!S:S,'IEA production stats by year'!$E:$E,$D518,'IEA production stats by year'!$B:$B,$B518)</f>
        <v>0</v>
      </c>
      <c r="K518" s="45">
        <f>SUMIFS('IEA production stats by year'!T:T,'IEA production stats by year'!$E:$E,$D518,'IEA production stats by year'!$B:$B,$B518)</f>
        <v>0</v>
      </c>
      <c r="L518" s="45">
        <f>SUMIFS('IEA production stats by year'!U:U,'IEA production stats by year'!$E:$E,$D518,'IEA production stats by year'!$B:$B,$B518)</f>
        <v>0</v>
      </c>
      <c r="M518" s="45">
        <f>SUMIFS('IEA production stats by year'!V:V,'IEA production stats by year'!$E:$E,$D518,'IEA production stats by year'!$B:$B,$B518)</f>
        <v>0</v>
      </c>
      <c r="N518" s="45">
        <f>SUMIFS('IEA production stats by year'!W:W,'IEA production stats by year'!$E:$E,$D518,'IEA production stats by year'!$B:$B,$B518)</f>
        <v>0</v>
      </c>
      <c r="O518" s="45">
        <f>SUMIFS('IEA production stats by year'!X:X,'IEA production stats by year'!$E:$E,$D518,'IEA production stats by year'!$B:$B,$B518)</f>
        <v>0</v>
      </c>
      <c r="P518" s="45">
        <f>SUMIFS('IEA production stats by year'!Y:Y,'IEA production stats by year'!$E:$E,$D518,'IEA production stats by year'!$B:$B,$B518)</f>
        <v>0</v>
      </c>
      <c r="Q518" s="45">
        <f>SUMIFS('IEA production stats by year'!Z:Z,'IEA production stats by year'!$E:$E,$D518,'IEA production stats by year'!$B:$B,$B518)</f>
        <v>0</v>
      </c>
      <c r="R518" s="45">
        <f>SUMIFS('IEA production stats by year'!AA:AA,'IEA production stats by year'!$E:$E,$D518,'IEA production stats by year'!$B:$B,$B518)</f>
        <v>0</v>
      </c>
      <c r="S518" s="45">
        <f>SUMIFS('IEA production stats by year'!AB:AB,'IEA production stats by year'!$E:$E,$D518,'IEA production stats by year'!$B:$B,$B518)</f>
        <v>0</v>
      </c>
      <c r="T518" s="45">
        <f>SUMIFS('IEA production stats by year'!AC:AC,'IEA production stats by year'!$E:$E,$D518,'IEA production stats by year'!$B:$B,$B518)</f>
        <v>0</v>
      </c>
      <c r="U518" s="45">
        <f>SUMIFS('IEA production stats by year'!AD:AD,'IEA production stats by year'!$E:$E,$D518,'IEA production stats by year'!$B:$B,$B518)</f>
        <v>0</v>
      </c>
      <c r="V518" s="45">
        <f>SUMIFS('IEA production stats by year'!AE:AE,'IEA production stats by year'!$E:$E,$D518,'IEA production stats by year'!$B:$B,$B518)</f>
        <v>0</v>
      </c>
      <c r="W518" s="45">
        <f>SUMIFS('IEA production stats by year'!AF:AF,'IEA production stats by year'!$E:$E,$D518,'IEA production stats by year'!$B:$B,$B518)</f>
        <v>0</v>
      </c>
      <c r="X518" s="45">
        <f>SUMIFS('IEA production stats by year'!AG:AG,'IEA production stats by year'!$E:$E,$D518,'IEA production stats by year'!$B:$B,$B518)</f>
        <v>0</v>
      </c>
      <c r="Y518" s="45">
        <f>SUMIFS('IEA production stats by year'!AH:AH,'IEA production stats by year'!$E:$E,$D518,'IEA production stats by year'!$B:$B,$B518)</f>
        <v>0</v>
      </c>
      <c r="Z518" s="45">
        <f>SUMIFS('IEA production stats by year'!AI:AI,'IEA production stats by year'!$E:$E,$D518,'IEA production stats by year'!$B:$B,$B518)</f>
        <v>0</v>
      </c>
      <c r="AA518" s="45">
        <f>SUMIFS('IEA production stats by year'!AJ:AJ,'IEA production stats by year'!$E:$E,$D518,'IEA production stats by year'!$B:$B,$B518)</f>
        <v>0</v>
      </c>
      <c r="AB518" s="45">
        <f>SUMIFS('IEA production stats by year'!AK:AK,'IEA production stats by year'!$E:$E,$D518,'IEA production stats by year'!$B:$B,$B518)</f>
        <v>0</v>
      </c>
      <c r="AC518" s="45">
        <f>SUMIFS('IEA production stats by year'!AL:AL,'IEA production stats by year'!$E:$E,$D518,'IEA production stats by year'!$B:$B,$B518)</f>
        <v>0</v>
      </c>
      <c r="AD518" s="45"/>
      <c r="AE518" s="45"/>
      <c r="AF518" s="45"/>
      <c r="AG518" s="45"/>
      <c r="AH518" s="45"/>
      <c r="AI518" s="45"/>
      <c r="AJ518" s="45"/>
      <c r="AK518" s="45"/>
      <c r="AL518" s="45"/>
      <c r="AM518" s="45"/>
      <c r="AN518" s="45"/>
      <c r="AO518" s="45"/>
      <c r="AP518" s="45"/>
      <c r="AQ518" s="45"/>
      <c r="AR518" s="45"/>
      <c r="AS518" s="45"/>
      <c r="AT518" s="45"/>
      <c r="AU518" s="45"/>
      <c r="AV518" s="45"/>
      <c r="AW518" s="45"/>
      <c r="AX518" s="45"/>
      <c r="AY518" s="45"/>
      <c r="AZ518" s="45"/>
      <c r="BA518" s="45"/>
      <c r="BB518" s="45"/>
      <c r="BC518" s="45"/>
      <c r="BD518" s="45"/>
      <c r="BE518" s="45"/>
      <c r="BF518" s="45"/>
      <c r="BG518" s="45"/>
      <c r="BH518" s="45"/>
      <c r="BI518" s="45"/>
      <c r="BJ518" s="45"/>
      <c r="BK518" s="45"/>
      <c r="BL518" s="45"/>
      <c r="BM518" s="45"/>
      <c r="BN518" s="45"/>
      <c r="BO518" s="45"/>
      <c r="BP518" s="45"/>
      <c r="BQ518" s="45"/>
      <c r="BR518" s="45"/>
      <c r="BS518" s="45"/>
      <c r="BT518" s="45"/>
      <c r="BU518" s="45"/>
      <c r="BV518" s="45"/>
      <c r="BW518" s="45"/>
      <c r="BX518" s="45"/>
      <c r="BY518" s="45"/>
      <c r="BZ518" s="45"/>
      <c r="CA518" s="45"/>
      <c r="CB518" s="45"/>
      <c r="CC518" s="45"/>
      <c r="CD518" s="45"/>
      <c r="CE518" s="45"/>
      <c r="CF518" s="45"/>
      <c r="CG518" s="45"/>
      <c r="CH518" s="45"/>
      <c r="CI518" s="45"/>
      <c r="CJ518" s="45"/>
      <c r="CK518" s="45"/>
      <c r="CL518" s="45"/>
      <c r="CM518" s="45"/>
      <c r="CN518" s="45"/>
      <c r="CO518" s="45"/>
      <c r="CP518" s="45"/>
      <c r="CQ518" s="45"/>
    </row>
    <row r="519" spans="1:95" hidden="1" x14ac:dyDescent="0.25">
      <c r="A519" s="5" t="str">
        <f>B519&amp;D519</f>
        <v>NGATIDE</v>
      </c>
      <c r="B519" t="s">
        <v>287</v>
      </c>
      <c r="C519" t="str">
        <f>VLOOKUP($B519,'Lookup codes'!$A:$C,2,FALSE)</f>
        <v>Nigeria</v>
      </c>
      <c r="D519" t="s">
        <v>616</v>
      </c>
      <c r="E519" t="str">
        <f>VLOOKUP(D519,'Lookup codes'!R:S,2,FALSE)</f>
        <v>Tide, Wave and Ocean</v>
      </c>
      <c r="F519" t="s">
        <v>794</v>
      </c>
      <c r="G519" t="s">
        <v>528</v>
      </c>
      <c r="H519" s="45">
        <f>SUMIFS('IEA production stats by year'!Q:Q,'IEA production stats by year'!$E:$E,$D519,'IEA production stats by year'!$B:$B,$B519)</f>
        <v>0</v>
      </c>
      <c r="I519" s="45">
        <f>SUMIFS('IEA production stats by year'!R:R,'IEA production stats by year'!$E:$E,$D519,'IEA production stats by year'!$B:$B,$B519)</f>
        <v>0</v>
      </c>
      <c r="J519" s="45">
        <f>SUMIFS('IEA production stats by year'!S:S,'IEA production stats by year'!$E:$E,$D519,'IEA production stats by year'!$B:$B,$B519)</f>
        <v>0</v>
      </c>
      <c r="K519" s="45">
        <f>SUMIFS('IEA production stats by year'!T:T,'IEA production stats by year'!$E:$E,$D519,'IEA production stats by year'!$B:$B,$B519)</f>
        <v>0</v>
      </c>
      <c r="L519" s="45">
        <f>SUMIFS('IEA production stats by year'!U:U,'IEA production stats by year'!$E:$E,$D519,'IEA production stats by year'!$B:$B,$B519)</f>
        <v>0</v>
      </c>
      <c r="M519" s="45">
        <f>SUMIFS('IEA production stats by year'!V:V,'IEA production stats by year'!$E:$E,$D519,'IEA production stats by year'!$B:$B,$B519)</f>
        <v>0</v>
      </c>
      <c r="N519" s="45">
        <f>SUMIFS('IEA production stats by year'!W:W,'IEA production stats by year'!$E:$E,$D519,'IEA production stats by year'!$B:$B,$B519)</f>
        <v>0</v>
      </c>
      <c r="O519" s="45">
        <f>SUMIFS('IEA production stats by year'!X:X,'IEA production stats by year'!$E:$E,$D519,'IEA production stats by year'!$B:$B,$B519)</f>
        <v>0</v>
      </c>
      <c r="P519" s="45">
        <f>SUMIFS('IEA production stats by year'!Y:Y,'IEA production stats by year'!$E:$E,$D519,'IEA production stats by year'!$B:$B,$B519)</f>
        <v>0</v>
      </c>
      <c r="Q519" s="45">
        <f>SUMIFS('IEA production stats by year'!Z:Z,'IEA production stats by year'!$E:$E,$D519,'IEA production stats by year'!$B:$B,$B519)</f>
        <v>0</v>
      </c>
      <c r="R519" s="45">
        <f>SUMIFS('IEA production stats by year'!AA:AA,'IEA production stats by year'!$E:$E,$D519,'IEA production stats by year'!$B:$B,$B519)</f>
        <v>0</v>
      </c>
      <c r="S519" s="45">
        <f>SUMIFS('IEA production stats by year'!AB:AB,'IEA production stats by year'!$E:$E,$D519,'IEA production stats by year'!$B:$B,$B519)</f>
        <v>0</v>
      </c>
      <c r="T519" s="45">
        <f>SUMIFS('IEA production stats by year'!AC:AC,'IEA production stats by year'!$E:$E,$D519,'IEA production stats by year'!$B:$B,$B519)</f>
        <v>0</v>
      </c>
      <c r="U519" s="45">
        <f>SUMIFS('IEA production stats by year'!AD:AD,'IEA production stats by year'!$E:$E,$D519,'IEA production stats by year'!$B:$B,$B519)</f>
        <v>0</v>
      </c>
      <c r="V519" s="45">
        <f>SUMIFS('IEA production stats by year'!AE:AE,'IEA production stats by year'!$E:$E,$D519,'IEA production stats by year'!$B:$B,$B519)</f>
        <v>0</v>
      </c>
      <c r="W519" s="45">
        <f>SUMIFS('IEA production stats by year'!AF:AF,'IEA production stats by year'!$E:$E,$D519,'IEA production stats by year'!$B:$B,$B519)</f>
        <v>0</v>
      </c>
      <c r="X519" s="45">
        <f>SUMIFS('IEA production stats by year'!AG:AG,'IEA production stats by year'!$E:$E,$D519,'IEA production stats by year'!$B:$B,$B519)</f>
        <v>0</v>
      </c>
      <c r="Y519" s="45">
        <f>SUMIFS('IEA production stats by year'!AH:AH,'IEA production stats by year'!$E:$E,$D519,'IEA production stats by year'!$B:$B,$B519)</f>
        <v>0</v>
      </c>
      <c r="Z519" s="45">
        <f>SUMIFS('IEA production stats by year'!AI:AI,'IEA production stats by year'!$E:$E,$D519,'IEA production stats by year'!$B:$B,$B519)</f>
        <v>0</v>
      </c>
      <c r="AA519" s="45">
        <f>SUMIFS('IEA production stats by year'!AJ:AJ,'IEA production stats by year'!$E:$E,$D519,'IEA production stats by year'!$B:$B,$B519)</f>
        <v>0</v>
      </c>
      <c r="AB519" s="45">
        <f>SUMIFS('IEA production stats by year'!AK:AK,'IEA production stats by year'!$E:$E,$D519,'IEA production stats by year'!$B:$B,$B519)</f>
        <v>0</v>
      </c>
      <c r="AC519" s="45">
        <f>SUMIFS('IEA production stats by year'!AL:AL,'IEA production stats by year'!$E:$E,$D519,'IEA production stats by year'!$B:$B,$B519)</f>
        <v>0</v>
      </c>
      <c r="AD519" s="45"/>
      <c r="AE519" s="45"/>
      <c r="AF519" s="45"/>
      <c r="AG519" s="45"/>
      <c r="AH519" s="45"/>
      <c r="AI519" s="45"/>
      <c r="AJ519" s="45"/>
      <c r="AK519" s="45"/>
      <c r="AL519" s="45"/>
      <c r="AM519" s="45"/>
      <c r="AN519" s="45"/>
      <c r="AO519" s="45"/>
      <c r="AP519" s="45"/>
      <c r="AQ519" s="45"/>
      <c r="AR519" s="45"/>
      <c r="AS519" s="45"/>
      <c r="AT519" s="45"/>
      <c r="AU519" s="45"/>
      <c r="AV519" s="45"/>
      <c r="AW519" s="45"/>
      <c r="AX519" s="45"/>
      <c r="AY519" s="45"/>
      <c r="AZ519" s="45"/>
      <c r="BA519" s="45"/>
      <c r="BB519" s="45"/>
      <c r="BC519" s="45"/>
      <c r="BD519" s="45"/>
      <c r="BE519" s="45"/>
      <c r="BF519" s="45"/>
      <c r="BG519" s="45"/>
      <c r="BH519" s="45"/>
      <c r="BI519" s="45"/>
      <c r="BJ519" s="45"/>
      <c r="BK519" s="45"/>
      <c r="BL519" s="45"/>
      <c r="BM519" s="45"/>
      <c r="BN519" s="45"/>
      <c r="BO519" s="45"/>
      <c r="BP519" s="45"/>
      <c r="BQ519" s="45"/>
      <c r="BR519" s="45"/>
      <c r="BS519" s="45"/>
      <c r="BT519" s="45"/>
      <c r="BU519" s="45"/>
      <c r="BV519" s="45"/>
      <c r="BW519" s="45"/>
      <c r="BX519" s="45"/>
      <c r="BY519" s="45"/>
      <c r="BZ519" s="45"/>
      <c r="CA519" s="45"/>
      <c r="CB519" s="45"/>
      <c r="CC519" s="45"/>
      <c r="CD519" s="45"/>
      <c r="CE519" s="45"/>
      <c r="CF519" s="45"/>
      <c r="CG519" s="45"/>
      <c r="CH519" s="45"/>
      <c r="CI519" s="45"/>
      <c r="CJ519" s="45"/>
      <c r="CK519" s="45"/>
      <c r="CL519" s="45"/>
      <c r="CM519" s="45"/>
      <c r="CN519" s="45"/>
      <c r="CO519" s="45"/>
      <c r="CP519" s="45"/>
      <c r="CQ519" s="45"/>
    </row>
    <row r="520" spans="1:95" hidden="1" x14ac:dyDescent="0.25">
      <c r="A520" s="5" t="str">
        <f>B520&amp;D520</f>
        <v>NGAWIND</v>
      </c>
      <c r="B520" t="s">
        <v>287</v>
      </c>
      <c r="C520" t="str">
        <f>VLOOKUP($B520,'Lookup codes'!$A:$C,2,FALSE)</f>
        <v>Nigeria</v>
      </c>
      <c r="D520" t="s">
        <v>618</v>
      </c>
      <c r="E520" t="str">
        <f>VLOOKUP(D520,'Lookup codes'!R:S,2,FALSE)</f>
        <v>Wind</v>
      </c>
      <c r="F520" t="s">
        <v>794</v>
      </c>
      <c r="G520" t="s">
        <v>528</v>
      </c>
      <c r="H520" s="45">
        <f>SUMIFS('IEA production stats by year'!Q:Q,'IEA production stats by year'!$E:$E,$D520,'IEA production stats by year'!$B:$B,$B520)</f>
        <v>0</v>
      </c>
      <c r="I520" s="45">
        <f>SUMIFS('IEA production stats by year'!R:R,'IEA production stats by year'!$E:$E,$D520,'IEA production stats by year'!$B:$B,$B520)</f>
        <v>0</v>
      </c>
      <c r="J520" s="45">
        <f>SUMIFS('IEA production stats by year'!S:S,'IEA production stats by year'!$E:$E,$D520,'IEA production stats by year'!$B:$B,$B520)</f>
        <v>0</v>
      </c>
      <c r="K520" s="45">
        <f>SUMIFS('IEA production stats by year'!T:T,'IEA production stats by year'!$E:$E,$D520,'IEA production stats by year'!$B:$B,$B520)</f>
        <v>0</v>
      </c>
      <c r="L520" s="45">
        <f>SUMIFS('IEA production stats by year'!U:U,'IEA production stats by year'!$E:$E,$D520,'IEA production stats by year'!$B:$B,$B520)</f>
        <v>0</v>
      </c>
      <c r="M520" s="45">
        <f>SUMIFS('IEA production stats by year'!V:V,'IEA production stats by year'!$E:$E,$D520,'IEA production stats by year'!$B:$B,$B520)</f>
        <v>0</v>
      </c>
      <c r="N520" s="45">
        <f>SUMIFS('IEA production stats by year'!W:W,'IEA production stats by year'!$E:$E,$D520,'IEA production stats by year'!$B:$B,$B520)</f>
        <v>0</v>
      </c>
      <c r="O520" s="45">
        <f>SUMIFS('IEA production stats by year'!X:X,'IEA production stats by year'!$E:$E,$D520,'IEA production stats by year'!$B:$B,$B520)</f>
        <v>0</v>
      </c>
      <c r="P520" s="45">
        <f>SUMIFS('IEA production stats by year'!Y:Y,'IEA production stats by year'!$E:$E,$D520,'IEA production stats by year'!$B:$B,$B520)</f>
        <v>0</v>
      </c>
      <c r="Q520" s="45">
        <f>SUMIFS('IEA production stats by year'!Z:Z,'IEA production stats by year'!$E:$E,$D520,'IEA production stats by year'!$B:$B,$B520)</f>
        <v>0</v>
      </c>
      <c r="R520" s="45">
        <f>SUMIFS('IEA production stats by year'!AA:AA,'IEA production stats by year'!$E:$E,$D520,'IEA production stats by year'!$B:$B,$B520)</f>
        <v>0</v>
      </c>
      <c r="S520" s="45">
        <f>SUMIFS('IEA production stats by year'!AB:AB,'IEA production stats by year'!$E:$E,$D520,'IEA production stats by year'!$B:$B,$B520)</f>
        <v>0</v>
      </c>
      <c r="T520" s="45">
        <f>SUMIFS('IEA production stats by year'!AC:AC,'IEA production stats by year'!$E:$E,$D520,'IEA production stats by year'!$B:$B,$B520)</f>
        <v>0</v>
      </c>
      <c r="U520" s="45">
        <f>SUMIFS('IEA production stats by year'!AD:AD,'IEA production stats by year'!$E:$E,$D520,'IEA production stats by year'!$B:$B,$B520)</f>
        <v>0</v>
      </c>
      <c r="V520" s="45">
        <f>SUMIFS('IEA production stats by year'!AE:AE,'IEA production stats by year'!$E:$E,$D520,'IEA production stats by year'!$B:$B,$B520)</f>
        <v>0</v>
      </c>
      <c r="W520" s="45">
        <f>SUMIFS('IEA production stats by year'!AF:AF,'IEA production stats by year'!$E:$E,$D520,'IEA production stats by year'!$B:$B,$B520)</f>
        <v>0</v>
      </c>
      <c r="X520" s="45">
        <f>SUMIFS('IEA production stats by year'!AG:AG,'IEA production stats by year'!$E:$E,$D520,'IEA production stats by year'!$B:$B,$B520)</f>
        <v>0</v>
      </c>
      <c r="Y520" s="45">
        <f>SUMIFS('IEA production stats by year'!AH:AH,'IEA production stats by year'!$E:$E,$D520,'IEA production stats by year'!$B:$B,$B520)</f>
        <v>0</v>
      </c>
      <c r="Z520" s="45">
        <f>SUMIFS('IEA production stats by year'!AI:AI,'IEA production stats by year'!$E:$E,$D520,'IEA production stats by year'!$B:$B,$B520)</f>
        <v>0</v>
      </c>
      <c r="AA520" s="45">
        <f>SUMIFS('IEA production stats by year'!AJ:AJ,'IEA production stats by year'!$E:$E,$D520,'IEA production stats by year'!$B:$B,$B520)</f>
        <v>0</v>
      </c>
      <c r="AB520" s="45">
        <f>SUMIFS('IEA production stats by year'!AK:AK,'IEA production stats by year'!$E:$E,$D520,'IEA production stats by year'!$B:$B,$B520)</f>
        <v>0</v>
      </c>
      <c r="AC520" s="45">
        <f>SUMIFS('IEA production stats by year'!AL:AL,'IEA production stats by year'!$E:$E,$D520,'IEA production stats by year'!$B:$B,$B520)</f>
        <v>0</v>
      </c>
      <c r="AD520" s="45"/>
      <c r="AE520" s="45"/>
      <c r="AF520" s="45"/>
      <c r="AG520" s="45"/>
      <c r="AH520" s="45"/>
      <c r="AI520" s="45"/>
      <c r="AJ520" s="45"/>
      <c r="AK520" s="45"/>
      <c r="AL520" s="45"/>
      <c r="AM520" s="45"/>
      <c r="AN520" s="45"/>
      <c r="AO520" s="45"/>
      <c r="AP520" s="45"/>
      <c r="AQ520" s="45"/>
      <c r="AR520" s="45"/>
      <c r="AS520" s="45"/>
      <c r="AT520" s="45"/>
      <c r="AU520" s="45"/>
      <c r="AV520" s="45"/>
      <c r="AW520" s="45"/>
      <c r="AX520" s="45"/>
      <c r="AY520" s="45"/>
      <c r="AZ520" s="45"/>
      <c r="BA520" s="45"/>
      <c r="BB520" s="45"/>
      <c r="BC520" s="45"/>
      <c r="BD520" s="45"/>
      <c r="BE520" s="45"/>
      <c r="BF520" s="45"/>
      <c r="BG520" s="45"/>
      <c r="BH520" s="45"/>
      <c r="BI520" s="45"/>
      <c r="BJ520" s="45"/>
      <c r="BK520" s="45"/>
      <c r="BL520" s="45"/>
      <c r="BM520" s="45"/>
      <c r="BN520" s="45"/>
      <c r="BO520" s="45"/>
      <c r="BP520" s="45"/>
      <c r="BQ520" s="45"/>
      <c r="BR520" s="45"/>
      <c r="BS520" s="45"/>
      <c r="BT520" s="45"/>
      <c r="BU520" s="45"/>
      <c r="BV520" s="45"/>
      <c r="BW520" s="45"/>
      <c r="BX520" s="45"/>
      <c r="BY520" s="45"/>
      <c r="BZ520" s="45"/>
      <c r="CA520" s="45"/>
      <c r="CB520" s="45"/>
      <c r="CC520" s="45"/>
      <c r="CD520" s="45"/>
      <c r="CE520" s="45"/>
      <c r="CF520" s="45"/>
      <c r="CG520" s="45"/>
      <c r="CH520" s="45"/>
      <c r="CI520" s="45"/>
      <c r="CJ520" s="45"/>
      <c r="CK520" s="45"/>
      <c r="CL520" s="45"/>
      <c r="CM520" s="45"/>
      <c r="CN520" s="45"/>
      <c r="CO520" s="45"/>
      <c r="CP520" s="45"/>
      <c r="CQ520" s="45"/>
    </row>
    <row r="521" spans="1:95" hidden="1" x14ac:dyDescent="0.25">
      <c r="A521" s="5" t="str">
        <f>B521&amp;D521</f>
        <v>NGAMUNWASTER</v>
      </c>
      <c r="B521" t="s">
        <v>287</v>
      </c>
      <c r="C521" t="str">
        <f>VLOOKUP($B521,'Lookup codes'!$A:$C,2,FALSE)</f>
        <v>Nigeria</v>
      </c>
      <c r="D521" t="s">
        <v>622</v>
      </c>
      <c r="E521" t="str">
        <f>VLOOKUP(D521,'Lookup codes'!R:S,2,FALSE)</f>
        <v>Renewable Municipal Waste</v>
      </c>
      <c r="F521" t="s">
        <v>794</v>
      </c>
      <c r="G521" t="s">
        <v>528</v>
      </c>
      <c r="H521" s="45">
        <f>SUMIFS('IEA production stats by year'!Q:Q,'IEA production stats by year'!$E:$E,$D521,'IEA production stats by year'!$B:$B,$B521)</f>
        <v>0</v>
      </c>
      <c r="I521" s="45">
        <f>SUMIFS('IEA production stats by year'!R:R,'IEA production stats by year'!$E:$E,$D521,'IEA production stats by year'!$B:$B,$B521)</f>
        <v>0</v>
      </c>
      <c r="J521" s="45">
        <f>SUMIFS('IEA production stats by year'!S:S,'IEA production stats by year'!$E:$E,$D521,'IEA production stats by year'!$B:$B,$B521)</f>
        <v>0</v>
      </c>
      <c r="K521" s="45">
        <f>SUMIFS('IEA production stats by year'!T:T,'IEA production stats by year'!$E:$E,$D521,'IEA production stats by year'!$B:$B,$B521)</f>
        <v>0</v>
      </c>
      <c r="L521" s="45">
        <f>SUMIFS('IEA production stats by year'!U:U,'IEA production stats by year'!$E:$E,$D521,'IEA production stats by year'!$B:$B,$B521)</f>
        <v>0</v>
      </c>
      <c r="M521" s="45">
        <f>SUMIFS('IEA production stats by year'!V:V,'IEA production stats by year'!$E:$E,$D521,'IEA production stats by year'!$B:$B,$B521)</f>
        <v>0</v>
      </c>
      <c r="N521" s="45">
        <f>SUMIFS('IEA production stats by year'!W:W,'IEA production stats by year'!$E:$E,$D521,'IEA production stats by year'!$B:$B,$B521)</f>
        <v>0</v>
      </c>
      <c r="O521" s="45">
        <f>SUMIFS('IEA production stats by year'!X:X,'IEA production stats by year'!$E:$E,$D521,'IEA production stats by year'!$B:$B,$B521)</f>
        <v>0</v>
      </c>
      <c r="P521" s="45">
        <f>SUMIFS('IEA production stats by year'!Y:Y,'IEA production stats by year'!$E:$E,$D521,'IEA production stats by year'!$B:$B,$B521)</f>
        <v>0</v>
      </c>
      <c r="Q521" s="45">
        <f>SUMIFS('IEA production stats by year'!Z:Z,'IEA production stats by year'!$E:$E,$D521,'IEA production stats by year'!$B:$B,$B521)</f>
        <v>0</v>
      </c>
      <c r="R521" s="45">
        <f>SUMIFS('IEA production stats by year'!AA:AA,'IEA production stats by year'!$E:$E,$D521,'IEA production stats by year'!$B:$B,$B521)</f>
        <v>0</v>
      </c>
      <c r="S521" s="45">
        <f>SUMIFS('IEA production stats by year'!AB:AB,'IEA production stats by year'!$E:$E,$D521,'IEA production stats by year'!$B:$B,$B521)</f>
        <v>0</v>
      </c>
      <c r="T521" s="45">
        <f>SUMIFS('IEA production stats by year'!AC:AC,'IEA production stats by year'!$E:$E,$D521,'IEA production stats by year'!$B:$B,$B521)</f>
        <v>0</v>
      </c>
      <c r="U521" s="45">
        <f>SUMIFS('IEA production stats by year'!AD:AD,'IEA production stats by year'!$E:$E,$D521,'IEA production stats by year'!$B:$B,$B521)</f>
        <v>0</v>
      </c>
      <c r="V521" s="45">
        <f>SUMIFS('IEA production stats by year'!AE:AE,'IEA production stats by year'!$E:$E,$D521,'IEA production stats by year'!$B:$B,$B521)</f>
        <v>0</v>
      </c>
      <c r="W521" s="45">
        <f>SUMIFS('IEA production stats by year'!AF:AF,'IEA production stats by year'!$E:$E,$D521,'IEA production stats by year'!$B:$B,$B521)</f>
        <v>0</v>
      </c>
      <c r="X521" s="45">
        <f>SUMIFS('IEA production stats by year'!AG:AG,'IEA production stats by year'!$E:$E,$D521,'IEA production stats by year'!$B:$B,$B521)</f>
        <v>0</v>
      </c>
      <c r="Y521" s="45">
        <f>SUMIFS('IEA production stats by year'!AH:AH,'IEA production stats by year'!$E:$E,$D521,'IEA production stats by year'!$B:$B,$B521)</f>
        <v>0</v>
      </c>
      <c r="Z521" s="45">
        <f>SUMIFS('IEA production stats by year'!AI:AI,'IEA production stats by year'!$E:$E,$D521,'IEA production stats by year'!$B:$B,$B521)</f>
        <v>0</v>
      </c>
      <c r="AA521" s="45">
        <f>SUMIFS('IEA production stats by year'!AJ:AJ,'IEA production stats by year'!$E:$E,$D521,'IEA production stats by year'!$B:$B,$B521)</f>
        <v>0</v>
      </c>
      <c r="AB521" s="45">
        <f>SUMIFS('IEA production stats by year'!AK:AK,'IEA production stats by year'!$E:$E,$D521,'IEA production stats by year'!$B:$B,$B521)</f>
        <v>0</v>
      </c>
      <c r="AC521" s="45">
        <f>SUMIFS('IEA production stats by year'!AL:AL,'IEA production stats by year'!$E:$E,$D521,'IEA production stats by year'!$B:$B,$B521)</f>
        <v>0</v>
      </c>
      <c r="AD521" s="45"/>
      <c r="AE521" s="45"/>
      <c r="AF521" s="45"/>
      <c r="AG521" s="45"/>
      <c r="AH521" s="45"/>
      <c r="AI521" s="45"/>
      <c r="AJ521" s="45"/>
      <c r="AK521" s="45"/>
      <c r="AL521" s="45"/>
      <c r="AM521" s="45"/>
      <c r="AN521" s="45"/>
      <c r="AO521" s="45"/>
      <c r="AP521" s="45"/>
      <c r="AQ521" s="45"/>
      <c r="AR521" s="45"/>
      <c r="AS521" s="45"/>
      <c r="AT521" s="45"/>
      <c r="AU521" s="45"/>
      <c r="AV521" s="45"/>
      <c r="AW521" s="45"/>
      <c r="AX521" s="45"/>
      <c r="AY521" s="45"/>
      <c r="AZ521" s="45"/>
      <c r="BA521" s="45"/>
      <c r="BB521" s="45"/>
      <c r="BC521" s="45"/>
      <c r="BD521" s="45"/>
      <c r="BE521" s="45"/>
      <c r="BF521" s="45"/>
      <c r="BG521" s="45"/>
      <c r="BH521" s="45"/>
      <c r="BI521" s="45"/>
      <c r="BJ521" s="45"/>
      <c r="BK521" s="45"/>
      <c r="BL521" s="45"/>
      <c r="BM521" s="45"/>
      <c r="BN521" s="45"/>
      <c r="BO521" s="45"/>
      <c r="BP521" s="45"/>
      <c r="BQ521" s="45"/>
      <c r="BR521" s="45"/>
      <c r="BS521" s="45"/>
      <c r="BT521" s="45"/>
      <c r="BU521" s="45"/>
      <c r="BV521" s="45"/>
      <c r="BW521" s="45"/>
      <c r="BX521" s="45"/>
      <c r="BY521" s="45"/>
      <c r="BZ521" s="45"/>
      <c r="CA521" s="45"/>
      <c r="CB521" s="45"/>
      <c r="CC521" s="45"/>
      <c r="CD521" s="45"/>
      <c r="CE521" s="45"/>
      <c r="CF521" s="45"/>
      <c r="CG521" s="45"/>
      <c r="CH521" s="45"/>
      <c r="CI521" s="45"/>
      <c r="CJ521" s="45"/>
      <c r="CK521" s="45"/>
      <c r="CL521" s="45"/>
      <c r="CM521" s="45"/>
      <c r="CN521" s="45"/>
      <c r="CO521" s="45"/>
      <c r="CP521" s="45"/>
      <c r="CQ521" s="45"/>
    </row>
    <row r="522" spans="1:95" hidden="1" x14ac:dyDescent="0.25">
      <c r="A522" s="5" t="str">
        <f>B522&amp;D522</f>
        <v>NGACHARCOAL</v>
      </c>
      <c r="B522" t="s">
        <v>287</v>
      </c>
      <c r="C522" t="str">
        <f>VLOOKUP($B522,'Lookup codes'!$A:$C,2,FALSE)</f>
        <v>Nigeria</v>
      </c>
      <c r="D522" t="s">
        <v>626</v>
      </c>
      <c r="E522" t="str">
        <f>VLOOKUP(D522,'Lookup codes'!R:S,2,FALSE)</f>
        <v>Charcoal</v>
      </c>
      <c r="F522" t="s">
        <v>794</v>
      </c>
      <c r="G522" t="s">
        <v>528</v>
      </c>
      <c r="H522" s="45">
        <f>SUMIFS('IEA production stats by year'!Q:Q,'IEA production stats by year'!$E:$E,$D522,'IEA production stats by year'!$B:$B,$B522)</f>
        <v>0</v>
      </c>
      <c r="I522" s="45">
        <f>SUMIFS('IEA production stats by year'!R:R,'IEA production stats by year'!$E:$E,$D522,'IEA production stats by year'!$B:$B,$B522)</f>
        <v>0</v>
      </c>
      <c r="J522" s="45">
        <f>SUMIFS('IEA production stats by year'!S:S,'IEA production stats by year'!$E:$E,$D522,'IEA production stats by year'!$B:$B,$B522)</f>
        <v>0</v>
      </c>
      <c r="K522" s="45">
        <f>SUMIFS('IEA production stats by year'!T:T,'IEA production stats by year'!$E:$E,$D522,'IEA production stats by year'!$B:$B,$B522)</f>
        <v>0</v>
      </c>
      <c r="L522" s="45">
        <f>SUMIFS('IEA production stats by year'!U:U,'IEA production stats by year'!$E:$E,$D522,'IEA production stats by year'!$B:$B,$B522)</f>
        <v>0</v>
      </c>
      <c r="M522" s="45">
        <f>SUMIFS('IEA production stats by year'!V:V,'IEA production stats by year'!$E:$E,$D522,'IEA production stats by year'!$B:$B,$B522)</f>
        <v>0</v>
      </c>
      <c r="N522" s="45">
        <f>SUMIFS('IEA production stats by year'!W:W,'IEA production stats by year'!$E:$E,$D522,'IEA production stats by year'!$B:$B,$B522)</f>
        <v>0</v>
      </c>
      <c r="O522" s="45">
        <f>SUMIFS('IEA production stats by year'!X:X,'IEA production stats by year'!$E:$E,$D522,'IEA production stats by year'!$B:$B,$B522)</f>
        <v>0</v>
      </c>
      <c r="P522" s="45">
        <f>SUMIFS('IEA production stats by year'!Y:Y,'IEA production stats by year'!$E:$E,$D522,'IEA production stats by year'!$B:$B,$B522)</f>
        <v>0</v>
      </c>
      <c r="Q522" s="45">
        <f>SUMIFS('IEA production stats by year'!Z:Z,'IEA production stats by year'!$E:$E,$D522,'IEA production stats by year'!$B:$B,$B522)</f>
        <v>0</v>
      </c>
      <c r="R522" s="45">
        <f>SUMIFS('IEA production stats by year'!AA:AA,'IEA production stats by year'!$E:$E,$D522,'IEA production stats by year'!$B:$B,$B522)</f>
        <v>0</v>
      </c>
      <c r="S522" s="45">
        <f>SUMIFS('IEA production stats by year'!AB:AB,'IEA production stats by year'!$E:$E,$D522,'IEA production stats by year'!$B:$B,$B522)</f>
        <v>0</v>
      </c>
      <c r="T522" s="45">
        <f>SUMIFS('IEA production stats by year'!AC:AC,'IEA production stats by year'!$E:$E,$D522,'IEA production stats by year'!$B:$B,$B522)</f>
        <v>0</v>
      </c>
      <c r="U522" s="45">
        <f>SUMIFS('IEA production stats by year'!AD:AD,'IEA production stats by year'!$E:$E,$D522,'IEA production stats by year'!$B:$B,$B522)</f>
        <v>0</v>
      </c>
      <c r="V522" s="45">
        <f>SUMIFS('IEA production stats by year'!AE:AE,'IEA production stats by year'!$E:$E,$D522,'IEA production stats by year'!$B:$B,$B522)</f>
        <v>0</v>
      </c>
      <c r="W522" s="45">
        <f>SUMIFS('IEA production stats by year'!AF:AF,'IEA production stats by year'!$E:$E,$D522,'IEA production stats by year'!$B:$B,$B522)</f>
        <v>0</v>
      </c>
      <c r="X522" s="45">
        <f>SUMIFS('IEA production stats by year'!AG:AG,'IEA production stats by year'!$E:$E,$D522,'IEA production stats by year'!$B:$B,$B522)</f>
        <v>0</v>
      </c>
      <c r="Y522" s="45">
        <f>SUMIFS('IEA production stats by year'!AH:AH,'IEA production stats by year'!$E:$E,$D522,'IEA production stats by year'!$B:$B,$B522)</f>
        <v>0</v>
      </c>
      <c r="Z522" s="45">
        <f>SUMIFS('IEA production stats by year'!AI:AI,'IEA production stats by year'!$E:$E,$D522,'IEA production stats by year'!$B:$B,$B522)</f>
        <v>0</v>
      </c>
      <c r="AA522" s="45">
        <f>SUMIFS('IEA production stats by year'!AJ:AJ,'IEA production stats by year'!$E:$E,$D522,'IEA production stats by year'!$B:$B,$B522)</f>
        <v>0</v>
      </c>
      <c r="AB522" s="45">
        <f>SUMIFS('IEA production stats by year'!AK:AK,'IEA production stats by year'!$E:$E,$D522,'IEA production stats by year'!$B:$B,$B522)</f>
        <v>0</v>
      </c>
      <c r="AC522" s="45">
        <f>SUMIFS('IEA production stats by year'!AL:AL,'IEA production stats by year'!$E:$E,$D522,'IEA production stats by year'!$B:$B,$B522)</f>
        <v>0</v>
      </c>
      <c r="AD522" s="45"/>
      <c r="AE522" s="45"/>
      <c r="AF522" s="45"/>
      <c r="AG522" s="45"/>
      <c r="AH522" s="45"/>
      <c r="AI522" s="45"/>
      <c r="AJ522" s="45"/>
      <c r="AK522" s="45"/>
      <c r="AL522" s="45"/>
      <c r="AM522" s="45"/>
      <c r="AN522" s="45"/>
      <c r="AO522" s="45"/>
      <c r="AP522" s="45"/>
      <c r="AQ522" s="45"/>
      <c r="AR522" s="45"/>
      <c r="AS522" s="45"/>
      <c r="AT522" s="45"/>
      <c r="AU522" s="45"/>
      <c r="AV522" s="45"/>
      <c r="AW522" s="45"/>
      <c r="AX522" s="45"/>
      <c r="AY522" s="45"/>
      <c r="AZ522" s="45"/>
      <c r="BA522" s="45"/>
      <c r="BB522" s="45"/>
      <c r="BC522" s="45"/>
      <c r="BD522" s="45"/>
      <c r="BE522" s="45"/>
      <c r="BF522" s="45"/>
      <c r="BG522" s="45"/>
      <c r="BH522" s="45"/>
      <c r="BI522" s="45"/>
      <c r="BJ522" s="45"/>
      <c r="BK522" s="45"/>
      <c r="BL522" s="45"/>
      <c r="BM522" s="45"/>
      <c r="BN522" s="45"/>
      <c r="BO522" s="45"/>
      <c r="BP522" s="45"/>
      <c r="BQ522" s="45"/>
      <c r="BR522" s="45"/>
      <c r="BS522" s="45"/>
      <c r="BT522" s="45"/>
      <c r="BU522" s="45"/>
      <c r="BV522" s="45"/>
      <c r="BW522" s="45"/>
      <c r="BX522" s="45"/>
      <c r="BY522" s="45"/>
      <c r="BZ522" s="45"/>
      <c r="CA522" s="45"/>
      <c r="CB522" s="45"/>
      <c r="CC522" s="45"/>
      <c r="CD522" s="45"/>
      <c r="CE522" s="45"/>
      <c r="CF522" s="45"/>
      <c r="CG522" s="45"/>
      <c r="CH522" s="45"/>
      <c r="CI522" s="45"/>
      <c r="CJ522" s="45"/>
      <c r="CK522" s="45"/>
      <c r="CL522" s="45"/>
      <c r="CM522" s="45"/>
      <c r="CN522" s="45"/>
      <c r="CO522" s="45"/>
      <c r="CP522" s="45"/>
      <c r="CQ522" s="45"/>
    </row>
    <row r="523" spans="1:95" hidden="1" x14ac:dyDescent="0.25">
      <c r="A523" s="5" t="str">
        <f>B523&amp;D523</f>
        <v>NGABIOGASOL</v>
      </c>
      <c r="B523" t="s">
        <v>287</v>
      </c>
      <c r="C523" t="str">
        <f>VLOOKUP($B523,'Lookup codes'!$A:$C,2,FALSE)</f>
        <v>Nigeria</v>
      </c>
      <c r="D523" t="s">
        <v>628</v>
      </c>
      <c r="E523" t="str">
        <f>VLOOKUP(D523,'Lookup codes'!R:S,2,FALSE)</f>
        <v>Biogasoline</v>
      </c>
      <c r="F523" t="s">
        <v>794</v>
      </c>
      <c r="G523" t="s">
        <v>528</v>
      </c>
      <c r="H523" s="45">
        <f>SUMIFS('IEA production stats by year'!Q:Q,'IEA production stats by year'!$E:$E,$D523,'IEA production stats by year'!$B:$B,$B523)</f>
        <v>0</v>
      </c>
      <c r="I523" s="45">
        <f>SUMIFS('IEA production stats by year'!R:R,'IEA production stats by year'!$E:$E,$D523,'IEA production stats by year'!$B:$B,$B523)</f>
        <v>0</v>
      </c>
      <c r="J523" s="45">
        <f>SUMIFS('IEA production stats by year'!S:S,'IEA production stats by year'!$E:$E,$D523,'IEA production stats by year'!$B:$B,$B523)</f>
        <v>0</v>
      </c>
      <c r="K523" s="45">
        <f>SUMIFS('IEA production stats by year'!T:T,'IEA production stats by year'!$E:$E,$D523,'IEA production stats by year'!$B:$B,$B523)</f>
        <v>0</v>
      </c>
      <c r="L523" s="45">
        <f>SUMIFS('IEA production stats by year'!U:U,'IEA production stats by year'!$E:$E,$D523,'IEA production stats by year'!$B:$B,$B523)</f>
        <v>0</v>
      </c>
      <c r="M523" s="45">
        <f>SUMIFS('IEA production stats by year'!V:V,'IEA production stats by year'!$E:$E,$D523,'IEA production stats by year'!$B:$B,$B523)</f>
        <v>0</v>
      </c>
      <c r="N523" s="45">
        <f>SUMIFS('IEA production stats by year'!W:W,'IEA production stats by year'!$E:$E,$D523,'IEA production stats by year'!$B:$B,$B523)</f>
        <v>0</v>
      </c>
      <c r="O523" s="45">
        <f>SUMIFS('IEA production stats by year'!X:X,'IEA production stats by year'!$E:$E,$D523,'IEA production stats by year'!$B:$B,$B523)</f>
        <v>0</v>
      </c>
      <c r="P523" s="45">
        <f>SUMIFS('IEA production stats by year'!Y:Y,'IEA production stats by year'!$E:$E,$D523,'IEA production stats by year'!$B:$B,$B523)</f>
        <v>0</v>
      </c>
      <c r="Q523" s="45">
        <f>SUMIFS('IEA production stats by year'!Z:Z,'IEA production stats by year'!$E:$E,$D523,'IEA production stats by year'!$B:$B,$B523)</f>
        <v>0</v>
      </c>
      <c r="R523" s="45">
        <f>SUMIFS('IEA production stats by year'!AA:AA,'IEA production stats by year'!$E:$E,$D523,'IEA production stats by year'!$B:$B,$B523)</f>
        <v>0</v>
      </c>
      <c r="S523" s="45">
        <f>SUMIFS('IEA production stats by year'!AB:AB,'IEA production stats by year'!$E:$E,$D523,'IEA production stats by year'!$B:$B,$B523)</f>
        <v>0</v>
      </c>
      <c r="T523" s="45">
        <f>SUMIFS('IEA production stats by year'!AC:AC,'IEA production stats by year'!$E:$E,$D523,'IEA production stats by year'!$B:$B,$B523)</f>
        <v>0</v>
      </c>
      <c r="U523" s="45">
        <f>SUMIFS('IEA production stats by year'!AD:AD,'IEA production stats by year'!$E:$E,$D523,'IEA production stats by year'!$B:$B,$B523)</f>
        <v>0</v>
      </c>
      <c r="V523" s="45">
        <f>SUMIFS('IEA production stats by year'!AE:AE,'IEA production stats by year'!$E:$E,$D523,'IEA production stats by year'!$B:$B,$B523)</f>
        <v>0</v>
      </c>
      <c r="W523" s="45">
        <f>SUMIFS('IEA production stats by year'!AF:AF,'IEA production stats by year'!$E:$E,$D523,'IEA production stats by year'!$B:$B,$B523)</f>
        <v>0</v>
      </c>
      <c r="X523" s="45">
        <f>SUMIFS('IEA production stats by year'!AG:AG,'IEA production stats by year'!$E:$E,$D523,'IEA production stats by year'!$B:$B,$B523)</f>
        <v>0</v>
      </c>
      <c r="Y523" s="45">
        <f>SUMIFS('IEA production stats by year'!AH:AH,'IEA production stats by year'!$E:$E,$D523,'IEA production stats by year'!$B:$B,$B523)</f>
        <v>0</v>
      </c>
      <c r="Z523" s="45">
        <f>SUMIFS('IEA production stats by year'!AI:AI,'IEA production stats by year'!$E:$E,$D523,'IEA production stats by year'!$B:$B,$B523)</f>
        <v>0</v>
      </c>
      <c r="AA523" s="45">
        <f>SUMIFS('IEA production stats by year'!AJ:AJ,'IEA production stats by year'!$E:$E,$D523,'IEA production stats by year'!$B:$B,$B523)</f>
        <v>0</v>
      </c>
      <c r="AB523" s="45">
        <f>SUMIFS('IEA production stats by year'!AK:AK,'IEA production stats by year'!$E:$E,$D523,'IEA production stats by year'!$B:$B,$B523)</f>
        <v>0</v>
      </c>
      <c r="AC523" s="45">
        <f>SUMIFS('IEA production stats by year'!AL:AL,'IEA production stats by year'!$E:$E,$D523,'IEA production stats by year'!$B:$B,$B523)</f>
        <v>0</v>
      </c>
      <c r="AD523" s="45"/>
      <c r="AE523" s="45"/>
      <c r="AF523" s="45"/>
      <c r="AG523" s="45"/>
      <c r="AH523" s="45"/>
      <c r="AI523" s="45"/>
      <c r="AJ523" s="45"/>
      <c r="AK523" s="45"/>
      <c r="AL523" s="45"/>
      <c r="AM523" s="45"/>
      <c r="AN523" s="45"/>
      <c r="AO523" s="45"/>
      <c r="AP523" s="45"/>
      <c r="AQ523" s="45"/>
      <c r="AR523" s="45"/>
      <c r="AS523" s="45"/>
      <c r="AT523" s="45"/>
      <c r="AU523" s="45"/>
      <c r="AV523" s="45"/>
      <c r="AW523" s="45"/>
      <c r="AX523" s="45"/>
      <c r="AY523" s="45"/>
      <c r="AZ523" s="45"/>
      <c r="BA523" s="45"/>
      <c r="BB523" s="45"/>
      <c r="BC523" s="45"/>
      <c r="BD523" s="45"/>
      <c r="BE523" s="45"/>
      <c r="BF523" s="45"/>
      <c r="BG523" s="45"/>
      <c r="BH523" s="45"/>
      <c r="BI523" s="45"/>
      <c r="BJ523" s="45"/>
      <c r="BK523" s="45"/>
      <c r="BL523" s="45"/>
      <c r="BM523" s="45"/>
      <c r="BN523" s="45"/>
      <c r="BO523" s="45"/>
      <c r="BP523" s="45"/>
      <c r="BQ523" s="45"/>
      <c r="BR523" s="45"/>
      <c r="BS523" s="45"/>
      <c r="BT523" s="45"/>
      <c r="BU523" s="45"/>
      <c r="BV523" s="45"/>
      <c r="BW523" s="45"/>
      <c r="BX523" s="45"/>
      <c r="BY523" s="45"/>
      <c r="BZ523" s="45"/>
      <c r="CA523" s="45"/>
      <c r="CB523" s="45"/>
      <c r="CC523" s="45"/>
      <c r="CD523" s="45"/>
      <c r="CE523" s="45"/>
      <c r="CF523" s="45"/>
      <c r="CG523" s="45"/>
      <c r="CH523" s="45"/>
      <c r="CI523" s="45"/>
      <c r="CJ523" s="45"/>
      <c r="CK523" s="45"/>
      <c r="CL523" s="45"/>
      <c r="CM523" s="45"/>
      <c r="CN523" s="45"/>
      <c r="CO523" s="45"/>
      <c r="CP523" s="45"/>
      <c r="CQ523" s="45"/>
    </row>
    <row r="524" spans="1:95" hidden="1" x14ac:dyDescent="0.25">
      <c r="A524" s="5" t="str">
        <f>B524&amp;D524</f>
        <v>NGABIODIESEL</v>
      </c>
      <c r="B524" t="s">
        <v>287</v>
      </c>
      <c r="C524" t="str">
        <f>VLOOKUP($B524,'Lookup codes'!$A:$C,2,FALSE)</f>
        <v>Nigeria</v>
      </c>
      <c r="D524" t="s">
        <v>630</v>
      </c>
      <c r="E524" t="str">
        <f>VLOOKUP(D524,'Lookup codes'!R:S,2,FALSE)</f>
        <v>Biodiesel</v>
      </c>
      <c r="F524" t="s">
        <v>794</v>
      </c>
      <c r="G524" t="s">
        <v>528</v>
      </c>
      <c r="H524" s="45">
        <f>SUMIFS('IEA production stats by year'!Q:Q,'IEA production stats by year'!$E:$E,$D524,'IEA production stats by year'!$B:$B,$B524)</f>
        <v>0</v>
      </c>
      <c r="I524" s="45">
        <f>SUMIFS('IEA production stats by year'!R:R,'IEA production stats by year'!$E:$E,$D524,'IEA production stats by year'!$B:$B,$B524)</f>
        <v>0</v>
      </c>
      <c r="J524" s="45">
        <f>SUMIFS('IEA production stats by year'!S:S,'IEA production stats by year'!$E:$E,$D524,'IEA production stats by year'!$B:$B,$B524)</f>
        <v>0</v>
      </c>
      <c r="K524" s="45">
        <f>SUMIFS('IEA production stats by year'!T:T,'IEA production stats by year'!$E:$E,$D524,'IEA production stats by year'!$B:$B,$B524)</f>
        <v>0</v>
      </c>
      <c r="L524" s="45">
        <f>SUMIFS('IEA production stats by year'!U:U,'IEA production stats by year'!$E:$E,$D524,'IEA production stats by year'!$B:$B,$B524)</f>
        <v>0</v>
      </c>
      <c r="M524" s="45">
        <f>SUMIFS('IEA production stats by year'!V:V,'IEA production stats by year'!$E:$E,$D524,'IEA production stats by year'!$B:$B,$B524)</f>
        <v>0</v>
      </c>
      <c r="N524" s="45">
        <f>SUMIFS('IEA production stats by year'!W:W,'IEA production stats by year'!$E:$E,$D524,'IEA production stats by year'!$B:$B,$B524)</f>
        <v>0</v>
      </c>
      <c r="O524" s="45">
        <f>SUMIFS('IEA production stats by year'!X:X,'IEA production stats by year'!$E:$E,$D524,'IEA production stats by year'!$B:$B,$B524)</f>
        <v>0</v>
      </c>
      <c r="P524" s="45">
        <f>SUMIFS('IEA production stats by year'!Y:Y,'IEA production stats by year'!$E:$E,$D524,'IEA production stats by year'!$B:$B,$B524)</f>
        <v>0</v>
      </c>
      <c r="Q524" s="45">
        <f>SUMIFS('IEA production stats by year'!Z:Z,'IEA production stats by year'!$E:$E,$D524,'IEA production stats by year'!$B:$B,$B524)</f>
        <v>0</v>
      </c>
      <c r="R524" s="45">
        <f>SUMIFS('IEA production stats by year'!AA:AA,'IEA production stats by year'!$E:$E,$D524,'IEA production stats by year'!$B:$B,$B524)</f>
        <v>0</v>
      </c>
      <c r="S524" s="45">
        <f>SUMIFS('IEA production stats by year'!AB:AB,'IEA production stats by year'!$E:$E,$D524,'IEA production stats by year'!$B:$B,$B524)</f>
        <v>0</v>
      </c>
      <c r="T524" s="45">
        <f>SUMIFS('IEA production stats by year'!AC:AC,'IEA production stats by year'!$E:$E,$D524,'IEA production stats by year'!$B:$B,$B524)</f>
        <v>0</v>
      </c>
      <c r="U524" s="45">
        <f>SUMIFS('IEA production stats by year'!AD:AD,'IEA production stats by year'!$E:$E,$D524,'IEA production stats by year'!$B:$B,$B524)</f>
        <v>0</v>
      </c>
      <c r="V524" s="45">
        <f>SUMIFS('IEA production stats by year'!AE:AE,'IEA production stats by year'!$E:$E,$D524,'IEA production stats by year'!$B:$B,$B524)</f>
        <v>0</v>
      </c>
      <c r="W524" s="45">
        <f>SUMIFS('IEA production stats by year'!AF:AF,'IEA production stats by year'!$E:$E,$D524,'IEA production stats by year'!$B:$B,$B524)</f>
        <v>0</v>
      </c>
      <c r="X524" s="45">
        <f>SUMIFS('IEA production stats by year'!AG:AG,'IEA production stats by year'!$E:$E,$D524,'IEA production stats by year'!$B:$B,$B524)</f>
        <v>0</v>
      </c>
      <c r="Y524" s="45">
        <f>SUMIFS('IEA production stats by year'!AH:AH,'IEA production stats by year'!$E:$E,$D524,'IEA production stats by year'!$B:$B,$B524)</f>
        <v>0</v>
      </c>
      <c r="Z524" s="45">
        <f>SUMIFS('IEA production stats by year'!AI:AI,'IEA production stats by year'!$E:$E,$D524,'IEA production stats by year'!$B:$B,$B524)</f>
        <v>0</v>
      </c>
      <c r="AA524" s="45">
        <f>SUMIFS('IEA production stats by year'!AJ:AJ,'IEA production stats by year'!$E:$E,$D524,'IEA production stats by year'!$B:$B,$B524)</f>
        <v>0</v>
      </c>
      <c r="AB524" s="45">
        <f>SUMIFS('IEA production stats by year'!AK:AK,'IEA production stats by year'!$E:$E,$D524,'IEA production stats by year'!$B:$B,$B524)</f>
        <v>0</v>
      </c>
      <c r="AC524" s="45">
        <f>SUMIFS('IEA production stats by year'!AL:AL,'IEA production stats by year'!$E:$E,$D524,'IEA production stats by year'!$B:$B,$B524)</f>
        <v>0</v>
      </c>
      <c r="AD524" s="45"/>
      <c r="AE524" s="45"/>
      <c r="AF524" s="45"/>
      <c r="AG524" s="45"/>
      <c r="AH524" s="45"/>
      <c r="AI524" s="45"/>
      <c r="AJ524" s="45"/>
      <c r="AK524" s="45"/>
      <c r="AL524" s="45"/>
      <c r="AM524" s="45"/>
      <c r="AN524" s="45"/>
      <c r="AO524" s="45"/>
      <c r="AP524" s="45"/>
      <c r="AQ524" s="45"/>
      <c r="AR524" s="45"/>
      <c r="AS524" s="45"/>
      <c r="AT524" s="45"/>
      <c r="AU524" s="45"/>
      <c r="AV524" s="45"/>
      <c r="AW524" s="45"/>
      <c r="AX524" s="45"/>
      <c r="AY524" s="45"/>
      <c r="AZ524" s="45"/>
      <c r="BA524" s="45"/>
      <c r="BB524" s="45"/>
      <c r="BC524" s="45"/>
      <c r="BD524" s="45"/>
      <c r="BE524" s="45"/>
      <c r="BF524" s="45"/>
      <c r="BG524" s="45"/>
      <c r="BH524" s="45"/>
      <c r="BI524" s="45"/>
      <c r="BJ524" s="45"/>
      <c r="BK524" s="45"/>
      <c r="BL524" s="45"/>
      <c r="BM524" s="45"/>
      <c r="BN524" s="45"/>
      <c r="BO524" s="45"/>
      <c r="BP524" s="45"/>
      <c r="BQ524" s="45"/>
      <c r="BR524" s="45"/>
      <c r="BS524" s="45"/>
      <c r="BT524" s="45"/>
      <c r="BU524" s="45"/>
      <c r="BV524" s="45"/>
      <c r="BW524" s="45"/>
      <c r="BX524" s="45"/>
      <c r="BY524" s="45"/>
      <c r="BZ524" s="45"/>
      <c r="CA524" s="45"/>
      <c r="CB524" s="45"/>
      <c r="CC524" s="45"/>
      <c r="CD524" s="45"/>
      <c r="CE524" s="45"/>
      <c r="CF524" s="45"/>
      <c r="CG524" s="45"/>
      <c r="CH524" s="45"/>
      <c r="CI524" s="45"/>
      <c r="CJ524" s="45"/>
      <c r="CK524" s="45"/>
      <c r="CL524" s="45"/>
      <c r="CM524" s="45"/>
      <c r="CN524" s="45"/>
      <c r="CO524" s="45"/>
      <c r="CP524" s="45"/>
      <c r="CQ524" s="45"/>
    </row>
    <row r="525" spans="1:95" hidden="1" x14ac:dyDescent="0.25">
      <c r="A525" s="5" t="str">
        <f>B525&amp;D525</f>
        <v>NGAOBIOLIQ</v>
      </c>
      <c r="B525" t="s">
        <v>287</v>
      </c>
      <c r="C525" t="str">
        <f>VLOOKUP($B525,'Lookup codes'!$A:$C,2,FALSE)</f>
        <v>Nigeria</v>
      </c>
      <c r="D525" t="s">
        <v>632</v>
      </c>
      <c r="E525" t="str">
        <f>VLOOKUP(D525,'Lookup codes'!R:S,2,FALSE)</f>
        <v>Other Liquid Biofuels</v>
      </c>
      <c r="F525" t="s">
        <v>794</v>
      </c>
      <c r="G525" t="s">
        <v>528</v>
      </c>
      <c r="H525" s="45">
        <f>SUMIFS('IEA production stats by year'!Q:Q,'IEA production stats by year'!$E:$E,$D525,'IEA production stats by year'!$B:$B,$B525)</f>
        <v>0</v>
      </c>
      <c r="I525" s="45">
        <f>SUMIFS('IEA production stats by year'!R:R,'IEA production stats by year'!$E:$E,$D525,'IEA production stats by year'!$B:$B,$B525)</f>
        <v>0</v>
      </c>
      <c r="J525" s="45">
        <f>SUMIFS('IEA production stats by year'!S:S,'IEA production stats by year'!$E:$E,$D525,'IEA production stats by year'!$B:$B,$B525)</f>
        <v>0</v>
      </c>
      <c r="K525" s="45">
        <f>SUMIFS('IEA production stats by year'!T:T,'IEA production stats by year'!$E:$E,$D525,'IEA production stats by year'!$B:$B,$B525)</f>
        <v>0</v>
      </c>
      <c r="L525" s="45">
        <f>SUMIFS('IEA production stats by year'!U:U,'IEA production stats by year'!$E:$E,$D525,'IEA production stats by year'!$B:$B,$B525)</f>
        <v>0</v>
      </c>
      <c r="M525" s="45">
        <f>SUMIFS('IEA production stats by year'!V:V,'IEA production stats by year'!$E:$E,$D525,'IEA production stats by year'!$B:$B,$B525)</f>
        <v>0</v>
      </c>
      <c r="N525" s="45">
        <f>SUMIFS('IEA production stats by year'!W:W,'IEA production stats by year'!$E:$E,$D525,'IEA production stats by year'!$B:$B,$B525)</f>
        <v>0</v>
      </c>
      <c r="O525" s="45">
        <f>SUMIFS('IEA production stats by year'!X:X,'IEA production stats by year'!$E:$E,$D525,'IEA production stats by year'!$B:$B,$B525)</f>
        <v>0</v>
      </c>
      <c r="P525" s="45">
        <f>SUMIFS('IEA production stats by year'!Y:Y,'IEA production stats by year'!$E:$E,$D525,'IEA production stats by year'!$B:$B,$B525)</f>
        <v>0</v>
      </c>
      <c r="Q525" s="45">
        <f>SUMIFS('IEA production stats by year'!Z:Z,'IEA production stats by year'!$E:$E,$D525,'IEA production stats by year'!$B:$B,$B525)</f>
        <v>0</v>
      </c>
      <c r="R525" s="45">
        <f>SUMIFS('IEA production stats by year'!AA:AA,'IEA production stats by year'!$E:$E,$D525,'IEA production stats by year'!$B:$B,$B525)</f>
        <v>0</v>
      </c>
      <c r="S525" s="45">
        <f>SUMIFS('IEA production stats by year'!AB:AB,'IEA production stats by year'!$E:$E,$D525,'IEA production stats by year'!$B:$B,$B525)</f>
        <v>0</v>
      </c>
      <c r="T525" s="45">
        <f>SUMIFS('IEA production stats by year'!AC:AC,'IEA production stats by year'!$E:$E,$D525,'IEA production stats by year'!$B:$B,$B525)</f>
        <v>0</v>
      </c>
      <c r="U525" s="45">
        <f>SUMIFS('IEA production stats by year'!AD:AD,'IEA production stats by year'!$E:$E,$D525,'IEA production stats by year'!$B:$B,$B525)</f>
        <v>0</v>
      </c>
      <c r="V525" s="45">
        <f>SUMIFS('IEA production stats by year'!AE:AE,'IEA production stats by year'!$E:$E,$D525,'IEA production stats by year'!$B:$B,$B525)</f>
        <v>0</v>
      </c>
      <c r="W525" s="45">
        <f>SUMIFS('IEA production stats by year'!AF:AF,'IEA production stats by year'!$E:$E,$D525,'IEA production stats by year'!$B:$B,$B525)</f>
        <v>0</v>
      </c>
      <c r="X525" s="45">
        <f>SUMIFS('IEA production stats by year'!AG:AG,'IEA production stats by year'!$E:$E,$D525,'IEA production stats by year'!$B:$B,$B525)</f>
        <v>0</v>
      </c>
      <c r="Y525" s="45">
        <f>SUMIFS('IEA production stats by year'!AH:AH,'IEA production stats by year'!$E:$E,$D525,'IEA production stats by year'!$B:$B,$B525)</f>
        <v>0</v>
      </c>
      <c r="Z525" s="45">
        <f>SUMIFS('IEA production stats by year'!AI:AI,'IEA production stats by year'!$E:$E,$D525,'IEA production stats by year'!$B:$B,$B525)</f>
        <v>0</v>
      </c>
      <c r="AA525" s="45">
        <f>SUMIFS('IEA production stats by year'!AJ:AJ,'IEA production stats by year'!$E:$E,$D525,'IEA production stats by year'!$B:$B,$B525)</f>
        <v>0</v>
      </c>
      <c r="AB525" s="45">
        <f>SUMIFS('IEA production stats by year'!AK:AK,'IEA production stats by year'!$E:$E,$D525,'IEA production stats by year'!$B:$B,$B525)</f>
        <v>0</v>
      </c>
      <c r="AC525" s="45">
        <f>SUMIFS('IEA production stats by year'!AL:AL,'IEA production stats by year'!$E:$E,$D525,'IEA production stats by year'!$B:$B,$B525)</f>
        <v>0</v>
      </c>
      <c r="AD525" s="45"/>
      <c r="AE525" s="45"/>
      <c r="AF525" s="45"/>
      <c r="AG525" s="45"/>
      <c r="AH525" s="45"/>
      <c r="AI525" s="45"/>
      <c r="AJ525" s="45"/>
      <c r="AK525" s="45"/>
      <c r="AL525" s="45"/>
      <c r="AM525" s="45"/>
      <c r="AN525" s="45"/>
      <c r="AO525" s="45"/>
      <c r="AP525" s="45"/>
      <c r="AQ525" s="45"/>
      <c r="AR525" s="45"/>
      <c r="AS525" s="45"/>
      <c r="AT525" s="45"/>
      <c r="AU525" s="45"/>
      <c r="AV525" s="45"/>
      <c r="AW525" s="45"/>
      <c r="AX525" s="45"/>
      <c r="AY525" s="45"/>
      <c r="AZ525" s="45"/>
      <c r="BA525" s="45"/>
      <c r="BB525" s="45"/>
      <c r="BC525" s="45"/>
      <c r="BD525" s="45"/>
      <c r="BE525" s="45"/>
      <c r="BF525" s="45"/>
      <c r="BG525" s="45"/>
      <c r="BH525" s="45"/>
      <c r="BI525" s="45"/>
      <c r="BJ525" s="45"/>
      <c r="BK525" s="45"/>
      <c r="BL525" s="45"/>
      <c r="BM525" s="45"/>
      <c r="BN525" s="45"/>
      <c r="BO525" s="45"/>
      <c r="BP525" s="45"/>
      <c r="BQ525" s="45"/>
      <c r="BR525" s="45"/>
      <c r="BS525" s="45"/>
      <c r="BT525" s="45"/>
      <c r="BU525" s="45"/>
      <c r="BV525" s="45"/>
      <c r="BW525" s="45"/>
      <c r="BX525" s="45"/>
      <c r="BY525" s="45"/>
      <c r="BZ525" s="45"/>
      <c r="CA525" s="45"/>
      <c r="CB525" s="45"/>
      <c r="CC525" s="45"/>
      <c r="CD525" s="45"/>
      <c r="CE525" s="45"/>
      <c r="CF525" s="45"/>
      <c r="CG525" s="45"/>
      <c r="CH525" s="45"/>
      <c r="CI525" s="45"/>
      <c r="CJ525" s="45"/>
      <c r="CK525" s="45"/>
      <c r="CL525" s="45"/>
      <c r="CM525" s="45"/>
      <c r="CN525" s="45"/>
      <c r="CO525" s="45"/>
      <c r="CP525" s="45"/>
      <c r="CQ525" s="45"/>
    </row>
    <row r="526" spans="1:95" hidden="1" x14ac:dyDescent="0.25">
      <c r="A526" s="5" t="str">
        <f>B526&amp;D526</f>
        <v>NGAPRIMSBIO</v>
      </c>
      <c r="B526" t="s">
        <v>287</v>
      </c>
      <c r="C526" t="str">
        <f>VLOOKUP($B526,'Lookup codes'!$A:$C,2,FALSE)</f>
        <v>Nigeria</v>
      </c>
      <c r="D526" t="s">
        <v>634</v>
      </c>
      <c r="E526" t="str">
        <f>VLOOKUP(D526,'Lookup codes'!R:S,2,FALSE)</f>
        <v>Solid Biofuel excluding charcoal</v>
      </c>
      <c r="F526" t="s">
        <v>794</v>
      </c>
      <c r="G526" t="s">
        <v>528</v>
      </c>
      <c r="H526" s="45">
        <f>SUMIFS('IEA production stats by year'!Q:Q,'IEA production stats by year'!$E:$E,$D526,'IEA production stats by year'!$B:$B,$B526)</f>
        <v>2917192.0005000001</v>
      </c>
      <c r="I526" s="45">
        <f>SUMIFS('IEA production stats by year'!R:R,'IEA production stats by year'!$E:$E,$D526,'IEA production stats by year'!$B:$B,$B526)</f>
        <v>3008193.9992999998</v>
      </c>
      <c r="J526" s="45">
        <f>SUMIFS('IEA production stats by year'!S:S,'IEA production stats by year'!$E:$E,$D526,'IEA production stats by year'!$B:$B,$B526)</f>
        <v>3101730.0002000001</v>
      </c>
      <c r="K526" s="45">
        <f>SUMIFS('IEA production stats by year'!T:T,'IEA production stats by year'!$E:$E,$D526,'IEA production stats by year'!$B:$B,$B526)</f>
        <v>3205565.0016000001</v>
      </c>
      <c r="L526" s="45">
        <f>SUMIFS('IEA production stats by year'!U:U,'IEA production stats by year'!$E:$E,$D526,'IEA production stats by year'!$B:$B,$B526)</f>
        <v>3307595.9986999999</v>
      </c>
      <c r="M526" s="45">
        <f>SUMIFS('IEA production stats by year'!V:V,'IEA production stats by year'!$E:$E,$D526,'IEA production stats by year'!$B:$B,$B526)</f>
        <v>3422764.0019999999</v>
      </c>
      <c r="N526" s="45">
        <f>SUMIFS('IEA production stats by year'!W:W,'IEA production stats by year'!$E:$E,$D526,'IEA production stats by year'!$B:$B,$B526)</f>
        <v>3545255.9996000002</v>
      </c>
      <c r="O526" s="45">
        <f>SUMIFS('IEA production stats by year'!X:X,'IEA production stats by year'!$E:$E,$D526,'IEA production stats by year'!$B:$B,$B526)</f>
        <v>3768286.9989</v>
      </c>
      <c r="P526" s="45">
        <f>SUMIFS('IEA production stats by year'!Y:Y,'IEA production stats by year'!$E:$E,$D526,'IEA production stats by year'!$B:$B,$B526)</f>
        <v>3842548.9989999998</v>
      </c>
      <c r="Q526" s="45">
        <f>SUMIFS('IEA production stats by year'!Z:Z,'IEA production stats by year'!$E:$E,$D526,'IEA production stats by year'!$B:$B,$B526)</f>
        <v>3904483</v>
      </c>
      <c r="R526" s="45">
        <f>SUMIFS('IEA production stats by year'!AA:AA,'IEA production stats by year'!$E:$E,$D526,'IEA production stats by year'!$B:$B,$B526)</f>
        <v>4089018.0019</v>
      </c>
      <c r="S526" s="45">
        <f>SUMIFS('IEA production stats by year'!AB:AB,'IEA production stats by year'!$E:$E,$D526,'IEA production stats by year'!$B:$B,$B526)</f>
        <v>4275988.0006999997</v>
      </c>
      <c r="T526" s="45">
        <f>SUMIFS('IEA production stats by year'!AC:AC,'IEA production stats by year'!$E:$E,$D526,'IEA production stats by year'!$B:$B,$B526)</f>
        <v>4517055.0016999999</v>
      </c>
      <c r="U526" s="45">
        <f>SUMIFS('IEA production stats by year'!AD:AD,'IEA production stats by year'!$E:$E,$D526,'IEA production stats by year'!$B:$B,$B526)</f>
        <v>4542864.9992000004</v>
      </c>
      <c r="V526" s="45">
        <f>SUMIFS('IEA production stats by year'!AE:AE,'IEA production stats by year'!$E:$E,$D526,'IEA production stats by year'!$B:$B,$B526)</f>
        <v>4540929.9983999999</v>
      </c>
      <c r="W526" s="45">
        <f>SUMIFS('IEA production stats by year'!AF:AF,'IEA production stats by year'!$E:$E,$D526,'IEA production stats by year'!$B:$B,$B526)</f>
        <v>4623938.0017999997</v>
      </c>
      <c r="X526" s="45">
        <f>SUMIFS('IEA production stats by year'!AG:AG,'IEA production stats by year'!$E:$E,$D526,'IEA production stats by year'!$B:$B,$B526)</f>
        <v>4702125.0012999997</v>
      </c>
      <c r="Y526" s="45">
        <f>SUMIFS('IEA production stats by year'!AH:AH,'IEA production stats by year'!$E:$E,$D526,'IEA production stats by year'!$B:$B,$B526)</f>
        <v>4781989.2161999997</v>
      </c>
      <c r="Z526" s="45">
        <f>SUMIFS('IEA production stats by year'!AI:AI,'IEA production stats by year'!$E:$E,$D526,'IEA production stats by year'!$B:$B,$B526)</f>
        <v>4863458.0640000002</v>
      </c>
      <c r="AA526" s="45">
        <f>SUMIFS('IEA production stats by year'!AJ:AJ,'IEA production stats by year'!$E:$E,$D526,'IEA production stats by year'!$B:$B,$B526)</f>
        <v>4946509.9241000004</v>
      </c>
      <c r="AB526" s="45">
        <f>SUMIFS('IEA production stats by year'!AK:AK,'IEA production stats by year'!$E:$E,$D526,'IEA production stats by year'!$B:$B,$B526)</f>
        <v>5031147.9116000002</v>
      </c>
      <c r="AC526" s="45">
        <f>SUMIFS('IEA production stats by year'!AL:AL,'IEA production stats by year'!$E:$E,$D526,'IEA production stats by year'!$B:$B,$B526)</f>
        <v>0</v>
      </c>
      <c r="AD526" s="45"/>
      <c r="AE526" s="45"/>
      <c r="AF526" s="45"/>
      <c r="AG526" s="45"/>
      <c r="AH526" s="45"/>
      <c r="AI526" s="45"/>
      <c r="AJ526" s="45"/>
      <c r="AK526" s="45"/>
      <c r="AL526" s="45"/>
      <c r="AM526" s="45"/>
      <c r="AN526" s="45"/>
      <c r="AO526" s="45"/>
      <c r="AP526" s="45"/>
      <c r="AQ526" s="45"/>
      <c r="AR526" s="45"/>
      <c r="AS526" s="45"/>
      <c r="AT526" s="45"/>
      <c r="AU526" s="45"/>
      <c r="AV526" s="45"/>
      <c r="AW526" s="45"/>
      <c r="AX526" s="45"/>
      <c r="AY526" s="45"/>
      <c r="AZ526" s="45"/>
      <c r="BA526" s="45"/>
      <c r="BB526" s="45"/>
      <c r="BC526" s="45"/>
      <c r="BD526" s="45"/>
      <c r="BE526" s="45"/>
      <c r="BF526" s="45"/>
      <c r="BG526" s="45"/>
      <c r="BH526" s="45"/>
      <c r="BI526" s="45"/>
      <c r="BJ526" s="45"/>
      <c r="BK526" s="45"/>
      <c r="BL526" s="45"/>
      <c r="BM526" s="45"/>
      <c r="BN526" s="45"/>
      <c r="BO526" s="45"/>
      <c r="BP526" s="45"/>
      <c r="BQ526" s="45"/>
      <c r="BR526" s="45"/>
      <c r="BS526" s="45"/>
      <c r="BT526" s="45"/>
      <c r="BU526" s="45"/>
      <c r="BV526" s="45"/>
      <c r="BW526" s="45"/>
      <c r="BX526" s="45"/>
      <c r="BY526" s="45"/>
      <c r="BZ526" s="45"/>
      <c r="CA526" s="45"/>
      <c r="CB526" s="45"/>
      <c r="CC526" s="45"/>
      <c r="CD526" s="45"/>
      <c r="CE526" s="45"/>
      <c r="CF526" s="45"/>
      <c r="CG526" s="45"/>
      <c r="CH526" s="45"/>
      <c r="CI526" s="45"/>
      <c r="CJ526" s="45"/>
      <c r="CK526" s="45"/>
      <c r="CL526" s="45"/>
      <c r="CM526" s="45"/>
      <c r="CN526" s="45"/>
      <c r="CO526" s="45"/>
      <c r="CP526" s="45"/>
      <c r="CQ526" s="45"/>
    </row>
    <row r="527" spans="1:95" hidden="1" x14ac:dyDescent="0.25">
      <c r="A527" s="5" t="str">
        <f>B527&amp;D527</f>
        <v>NGABIOGASES</v>
      </c>
      <c r="B527" t="s">
        <v>287</v>
      </c>
      <c r="C527" t="str">
        <f>VLOOKUP($B527,'Lookup codes'!$A:$C,2,FALSE)</f>
        <v>Nigeria</v>
      </c>
      <c r="D527" t="s">
        <v>636</v>
      </c>
      <c r="E527" t="str">
        <f>VLOOKUP(D527,'Lookup codes'!R:S,2,FALSE)</f>
        <v>Biogases</v>
      </c>
      <c r="F527" t="s">
        <v>794</v>
      </c>
      <c r="G527" t="s">
        <v>528</v>
      </c>
      <c r="H527" s="45">
        <f>SUMIFS('IEA production stats by year'!Q:Q,'IEA production stats by year'!$E:$E,$D527,'IEA production stats by year'!$B:$B,$B527)</f>
        <v>0</v>
      </c>
      <c r="I527" s="45">
        <f>SUMIFS('IEA production stats by year'!R:R,'IEA production stats by year'!$E:$E,$D527,'IEA production stats by year'!$B:$B,$B527)</f>
        <v>0</v>
      </c>
      <c r="J527" s="45">
        <f>SUMIFS('IEA production stats by year'!S:S,'IEA production stats by year'!$E:$E,$D527,'IEA production stats by year'!$B:$B,$B527)</f>
        <v>0</v>
      </c>
      <c r="K527" s="45">
        <f>SUMIFS('IEA production stats by year'!T:T,'IEA production stats by year'!$E:$E,$D527,'IEA production stats by year'!$B:$B,$B527)</f>
        <v>0</v>
      </c>
      <c r="L527" s="45">
        <f>SUMIFS('IEA production stats by year'!U:U,'IEA production stats by year'!$E:$E,$D527,'IEA production stats by year'!$B:$B,$B527)</f>
        <v>0</v>
      </c>
      <c r="M527" s="45">
        <f>SUMIFS('IEA production stats by year'!V:V,'IEA production stats by year'!$E:$E,$D527,'IEA production stats by year'!$B:$B,$B527)</f>
        <v>0</v>
      </c>
      <c r="N527" s="45">
        <f>SUMIFS('IEA production stats by year'!W:W,'IEA production stats by year'!$E:$E,$D527,'IEA production stats by year'!$B:$B,$B527)</f>
        <v>0</v>
      </c>
      <c r="O527" s="45">
        <f>SUMIFS('IEA production stats by year'!X:X,'IEA production stats by year'!$E:$E,$D527,'IEA production stats by year'!$B:$B,$B527)</f>
        <v>0</v>
      </c>
      <c r="P527" s="45">
        <f>SUMIFS('IEA production stats by year'!Y:Y,'IEA production stats by year'!$E:$E,$D527,'IEA production stats by year'!$B:$B,$B527)</f>
        <v>0</v>
      </c>
      <c r="Q527" s="45">
        <f>SUMIFS('IEA production stats by year'!Z:Z,'IEA production stats by year'!$E:$E,$D527,'IEA production stats by year'!$B:$B,$B527)</f>
        <v>0</v>
      </c>
      <c r="R527" s="45">
        <f>SUMIFS('IEA production stats by year'!AA:AA,'IEA production stats by year'!$E:$E,$D527,'IEA production stats by year'!$B:$B,$B527)</f>
        <v>0</v>
      </c>
      <c r="S527" s="45">
        <f>SUMIFS('IEA production stats by year'!AB:AB,'IEA production stats by year'!$E:$E,$D527,'IEA production stats by year'!$B:$B,$B527)</f>
        <v>0</v>
      </c>
      <c r="T527" s="45">
        <f>SUMIFS('IEA production stats by year'!AC:AC,'IEA production stats by year'!$E:$E,$D527,'IEA production stats by year'!$B:$B,$B527)</f>
        <v>0</v>
      </c>
      <c r="U527" s="45">
        <f>SUMIFS('IEA production stats by year'!AD:AD,'IEA production stats by year'!$E:$E,$D527,'IEA production stats by year'!$B:$B,$B527)</f>
        <v>0</v>
      </c>
      <c r="V527" s="45">
        <f>SUMIFS('IEA production stats by year'!AE:AE,'IEA production stats by year'!$E:$E,$D527,'IEA production stats by year'!$B:$B,$B527)</f>
        <v>0</v>
      </c>
      <c r="W527" s="45">
        <f>SUMIFS('IEA production stats by year'!AF:AF,'IEA production stats by year'!$E:$E,$D527,'IEA production stats by year'!$B:$B,$B527)</f>
        <v>0</v>
      </c>
      <c r="X527" s="45">
        <f>SUMIFS('IEA production stats by year'!AG:AG,'IEA production stats by year'!$E:$E,$D527,'IEA production stats by year'!$B:$B,$B527)</f>
        <v>0</v>
      </c>
      <c r="Y527" s="45">
        <f>SUMIFS('IEA production stats by year'!AH:AH,'IEA production stats by year'!$E:$E,$D527,'IEA production stats by year'!$B:$B,$B527)</f>
        <v>0</v>
      </c>
      <c r="Z527" s="45">
        <f>SUMIFS('IEA production stats by year'!AI:AI,'IEA production stats by year'!$E:$E,$D527,'IEA production stats by year'!$B:$B,$B527)</f>
        <v>0</v>
      </c>
      <c r="AA527" s="45">
        <f>SUMIFS('IEA production stats by year'!AJ:AJ,'IEA production stats by year'!$E:$E,$D527,'IEA production stats by year'!$B:$B,$B527)</f>
        <v>0</v>
      </c>
      <c r="AB527" s="45">
        <f>SUMIFS('IEA production stats by year'!AK:AK,'IEA production stats by year'!$E:$E,$D527,'IEA production stats by year'!$B:$B,$B527)</f>
        <v>0</v>
      </c>
      <c r="AC527" s="45">
        <f>SUMIFS('IEA production stats by year'!AL:AL,'IEA production stats by year'!$E:$E,$D527,'IEA production stats by year'!$B:$B,$B527)</f>
        <v>0</v>
      </c>
      <c r="AD527" s="45"/>
      <c r="AE527" s="45"/>
      <c r="AF527" s="45"/>
      <c r="AG527" s="45"/>
      <c r="AH527" s="45"/>
      <c r="AI527" s="45"/>
      <c r="AJ527" s="45"/>
      <c r="AK527" s="45"/>
      <c r="AL527" s="45"/>
      <c r="AM527" s="45"/>
      <c r="AN527" s="45"/>
      <c r="AO527" s="45"/>
      <c r="AP527" s="45"/>
      <c r="AQ527" s="45"/>
      <c r="AR527" s="45"/>
      <c r="AS527" s="45"/>
      <c r="AT527" s="45"/>
      <c r="AU527" s="45"/>
      <c r="AV527" s="45"/>
      <c r="AW527" s="45"/>
      <c r="AX527" s="45"/>
      <c r="AY527" s="45"/>
      <c r="AZ527" s="45"/>
      <c r="BA527" s="45"/>
      <c r="BB527" s="45"/>
      <c r="BC527" s="45"/>
      <c r="BD527" s="45"/>
      <c r="BE527" s="45"/>
      <c r="BF527" s="45"/>
      <c r="BG527" s="45"/>
      <c r="BH527" s="45"/>
      <c r="BI527" s="45"/>
      <c r="BJ527" s="45"/>
      <c r="BK527" s="45"/>
      <c r="BL527" s="45"/>
      <c r="BM527" s="45"/>
      <c r="BN527" s="45"/>
      <c r="BO527" s="45"/>
      <c r="BP527" s="45"/>
      <c r="BQ527" s="45"/>
      <c r="BR527" s="45"/>
      <c r="BS527" s="45"/>
      <c r="BT527" s="45"/>
      <c r="BU527" s="45"/>
      <c r="BV527" s="45"/>
      <c r="BW527" s="45"/>
      <c r="BX527" s="45"/>
      <c r="BY527" s="45"/>
      <c r="BZ527" s="45"/>
      <c r="CA527" s="45"/>
      <c r="CB527" s="45"/>
      <c r="CC527" s="45"/>
      <c r="CD527" s="45"/>
      <c r="CE527" s="45"/>
      <c r="CF527" s="45"/>
      <c r="CG527" s="45"/>
      <c r="CH527" s="45"/>
      <c r="CI527" s="45"/>
      <c r="CJ527" s="45"/>
      <c r="CK527" s="45"/>
      <c r="CL527" s="45"/>
      <c r="CM527" s="45"/>
      <c r="CN527" s="45"/>
      <c r="CO527" s="45"/>
      <c r="CP527" s="45"/>
      <c r="CQ527" s="45"/>
    </row>
    <row r="528" spans="1:95" hidden="1" x14ac:dyDescent="0.25">
      <c r="A528" s="5" t="str">
        <f>B528&amp;D528</f>
        <v>NGABIOJETKERO</v>
      </c>
      <c r="B528" t="s">
        <v>287</v>
      </c>
      <c r="C528" t="str">
        <f>VLOOKUP($B528,'Lookup codes'!$A:$C,2,FALSE)</f>
        <v>Nigeria</v>
      </c>
      <c r="D528" t="s">
        <v>638</v>
      </c>
      <c r="E528" t="str">
        <f>VLOOKUP(D528,'Lookup codes'!R:S,2,FALSE)</f>
        <v>Bio Jet Kerosene</v>
      </c>
      <c r="F528" t="s">
        <v>794</v>
      </c>
      <c r="G528" t="s">
        <v>528</v>
      </c>
      <c r="H528" s="45">
        <f>SUMIFS('IEA production stats by year'!Q:Q,'IEA production stats by year'!$E:$E,$D528,'IEA production stats by year'!$B:$B,$B528)</f>
        <v>0</v>
      </c>
      <c r="I528" s="45">
        <f>SUMIFS('IEA production stats by year'!R:R,'IEA production stats by year'!$E:$E,$D528,'IEA production stats by year'!$B:$B,$B528)</f>
        <v>0</v>
      </c>
      <c r="J528" s="45">
        <f>SUMIFS('IEA production stats by year'!S:S,'IEA production stats by year'!$E:$E,$D528,'IEA production stats by year'!$B:$B,$B528)</f>
        <v>0</v>
      </c>
      <c r="K528" s="45">
        <f>SUMIFS('IEA production stats by year'!T:T,'IEA production stats by year'!$E:$E,$D528,'IEA production stats by year'!$B:$B,$B528)</f>
        <v>0</v>
      </c>
      <c r="L528" s="45">
        <f>SUMIFS('IEA production stats by year'!U:U,'IEA production stats by year'!$E:$E,$D528,'IEA production stats by year'!$B:$B,$B528)</f>
        <v>0</v>
      </c>
      <c r="M528" s="45">
        <f>SUMIFS('IEA production stats by year'!V:V,'IEA production stats by year'!$E:$E,$D528,'IEA production stats by year'!$B:$B,$B528)</f>
        <v>0</v>
      </c>
      <c r="N528" s="45">
        <f>SUMIFS('IEA production stats by year'!W:W,'IEA production stats by year'!$E:$E,$D528,'IEA production stats by year'!$B:$B,$B528)</f>
        <v>0</v>
      </c>
      <c r="O528" s="45">
        <f>SUMIFS('IEA production stats by year'!X:X,'IEA production stats by year'!$E:$E,$D528,'IEA production stats by year'!$B:$B,$B528)</f>
        <v>0</v>
      </c>
      <c r="P528" s="45">
        <f>SUMIFS('IEA production stats by year'!Y:Y,'IEA production stats by year'!$E:$E,$D528,'IEA production stats by year'!$B:$B,$B528)</f>
        <v>0</v>
      </c>
      <c r="Q528" s="45">
        <f>SUMIFS('IEA production stats by year'!Z:Z,'IEA production stats by year'!$E:$E,$D528,'IEA production stats by year'!$B:$B,$B528)</f>
        <v>0</v>
      </c>
      <c r="R528" s="45">
        <f>SUMIFS('IEA production stats by year'!AA:AA,'IEA production stats by year'!$E:$E,$D528,'IEA production stats by year'!$B:$B,$B528)</f>
        <v>0</v>
      </c>
      <c r="S528" s="45">
        <f>SUMIFS('IEA production stats by year'!AB:AB,'IEA production stats by year'!$E:$E,$D528,'IEA production stats by year'!$B:$B,$B528)</f>
        <v>0</v>
      </c>
      <c r="T528" s="45">
        <f>SUMIFS('IEA production stats by year'!AC:AC,'IEA production stats by year'!$E:$E,$D528,'IEA production stats by year'!$B:$B,$B528)</f>
        <v>0</v>
      </c>
      <c r="U528" s="45">
        <f>SUMIFS('IEA production stats by year'!AD:AD,'IEA production stats by year'!$E:$E,$D528,'IEA production stats by year'!$B:$B,$B528)</f>
        <v>0</v>
      </c>
      <c r="V528" s="45">
        <f>SUMIFS('IEA production stats by year'!AE:AE,'IEA production stats by year'!$E:$E,$D528,'IEA production stats by year'!$B:$B,$B528)</f>
        <v>0</v>
      </c>
      <c r="W528" s="45">
        <f>SUMIFS('IEA production stats by year'!AF:AF,'IEA production stats by year'!$E:$E,$D528,'IEA production stats by year'!$B:$B,$B528)</f>
        <v>0</v>
      </c>
      <c r="X528" s="45">
        <f>SUMIFS('IEA production stats by year'!AG:AG,'IEA production stats by year'!$E:$E,$D528,'IEA production stats by year'!$B:$B,$B528)</f>
        <v>0</v>
      </c>
      <c r="Y528" s="45">
        <f>SUMIFS('IEA production stats by year'!AH:AH,'IEA production stats by year'!$E:$E,$D528,'IEA production stats by year'!$B:$B,$B528)</f>
        <v>0</v>
      </c>
      <c r="Z528" s="45">
        <f>SUMIFS('IEA production stats by year'!AI:AI,'IEA production stats by year'!$E:$E,$D528,'IEA production stats by year'!$B:$B,$B528)</f>
        <v>0</v>
      </c>
      <c r="AA528" s="45">
        <f>SUMIFS('IEA production stats by year'!AJ:AJ,'IEA production stats by year'!$E:$E,$D528,'IEA production stats by year'!$B:$B,$B528)</f>
        <v>0</v>
      </c>
      <c r="AB528" s="45">
        <f>SUMIFS('IEA production stats by year'!AK:AK,'IEA production stats by year'!$E:$E,$D528,'IEA production stats by year'!$B:$B,$B528)</f>
        <v>0</v>
      </c>
      <c r="AC528" s="45">
        <f>SUMIFS('IEA production stats by year'!AL:AL,'IEA production stats by year'!$E:$E,$D528,'IEA production stats by year'!$B:$B,$B528)</f>
        <v>0</v>
      </c>
      <c r="AD528" s="45"/>
      <c r="AE528" s="45"/>
      <c r="AF528" s="45"/>
      <c r="AG528" s="45"/>
      <c r="AH528" s="45"/>
      <c r="AI528" s="45"/>
      <c r="AJ528" s="45"/>
      <c r="AK528" s="45"/>
      <c r="AL528" s="45"/>
      <c r="AM528" s="45"/>
      <c r="AN528" s="45"/>
      <c r="AO528" s="45"/>
      <c r="AP528" s="45"/>
      <c r="AQ528" s="45"/>
      <c r="AR528" s="45"/>
      <c r="AS528" s="45"/>
      <c r="AT528" s="45"/>
      <c r="AU528" s="45"/>
      <c r="AV528" s="45"/>
      <c r="AW528" s="45"/>
      <c r="AX528" s="45"/>
      <c r="AY528" s="45"/>
      <c r="AZ528" s="45"/>
      <c r="BA528" s="45"/>
      <c r="BB528" s="45"/>
      <c r="BC528" s="45"/>
      <c r="BD528" s="45"/>
      <c r="BE528" s="45"/>
      <c r="BF528" s="45"/>
      <c r="BG528" s="45"/>
      <c r="BH528" s="45"/>
      <c r="BI528" s="45"/>
      <c r="BJ528" s="45"/>
      <c r="BK528" s="45"/>
      <c r="BL528" s="45"/>
      <c r="BM528" s="45"/>
      <c r="BN528" s="45"/>
      <c r="BO528" s="45"/>
      <c r="BP528" s="45"/>
      <c r="BQ528" s="45"/>
      <c r="BR528" s="45"/>
      <c r="BS528" s="45"/>
      <c r="BT528" s="45"/>
      <c r="BU528" s="45"/>
      <c r="BV528" s="45"/>
      <c r="BW528" s="45"/>
      <c r="BX528" s="45"/>
      <c r="BY528" s="45"/>
      <c r="BZ528" s="45"/>
      <c r="CA528" s="45"/>
      <c r="CB528" s="45"/>
      <c r="CC528" s="45"/>
      <c r="CD528" s="45"/>
      <c r="CE528" s="45"/>
      <c r="CF528" s="45"/>
      <c r="CG528" s="45"/>
      <c r="CH528" s="45"/>
      <c r="CI528" s="45"/>
      <c r="CJ528" s="45"/>
      <c r="CK528" s="45"/>
      <c r="CL528" s="45"/>
      <c r="CM528" s="45"/>
      <c r="CN528" s="45"/>
      <c r="CO528" s="45"/>
      <c r="CP528" s="45"/>
      <c r="CQ528" s="45"/>
    </row>
    <row r="529" spans="1:95" hidden="1" x14ac:dyDescent="0.25">
      <c r="A529" s="5" t="str">
        <f>B529&amp;D529</f>
        <v>NGAMRENEW</v>
      </c>
      <c r="B529" t="s">
        <v>287</v>
      </c>
      <c r="C529" t="str">
        <f>VLOOKUP($B529,'Lookup codes'!$A:$C,2,FALSE)</f>
        <v>Nigeria</v>
      </c>
      <c r="D529" t="s">
        <v>640</v>
      </c>
      <c r="E529" t="str">
        <f>VLOOKUP(D529,'Lookup codes'!R:S,2,FALSE)</f>
        <v>Total of Renewable Energy Sources</v>
      </c>
      <c r="F529" t="s">
        <v>794</v>
      </c>
      <c r="G529" t="s">
        <v>528</v>
      </c>
      <c r="H529" s="45">
        <f>SUMIFS('IEA production stats by year'!Q:Q,'IEA production stats by year'!$E:$E,$D529,'IEA production stats by year'!$B:$B,$B529)</f>
        <v>2937452.8007999999</v>
      </c>
      <c r="I529" s="45">
        <f>SUMIFS('IEA production stats by year'!R:R,'IEA production stats by year'!$E:$E,$D529,'IEA production stats by year'!$B:$B,$B529)</f>
        <v>3029466.3974000001</v>
      </c>
      <c r="J529" s="45">
        <f>SUMIFS('IEA production stats by year'!S:S,'IEA production stats by year'!$E:$E,$D529,'IEA production stats by year'!$B:$B,$B529)</f>
        <v>3131372.4018999999</v>
      </c>
      <c r="K529" s="45">
        <f>SUMIFS('IEA production stats by year'!T:T,'IEA production stats by year'!$E:$E,$D529,'IEA production stats by year'!$B:$B,$B529)</f>
        <v>3232377.8004999999</v>
      </c>
      <c r="L529" s="45">
        <f>SUMIFS('IEA production stats by year'!U:U,'IEA production stats by year'!$E:$E,$D529,'IEA production stats by year'!$B:$B,$B529)</f>
        <v>3336784.7982999999</v>
      </c>
      <c r="M529" s="45">
        <f>SUMIFS('IEA production stats by year'!V:V,'IEA production stats by year'!$E:$E,$D529,'IEA production stats by year'!$B:$B,$B529)</f>
        <v>3450728.8031000001</v>
      </c>
      <c r="N529" s="45">
        <f>SUMIFS('IEA production stats by year'!W:W,'IEA production stats by year'!$E:$E,$D529,'IEA production stats by year'!$B:$B,$B529)</f>
        <v>3567802.801</v>
      </c>
      <c r="O529" s="45">
        <f>SUMIFS('IEA production stats by year'!X:X,'IEA production stats by year'!$E:$E,$D529,'IEA production stats by year'!$B:$B,$B529)</f>
        <v>3790704.1979</v>
      </c>
      <c r="P529" s="45">
        <f>SUMIFS('IEA production stats by year'!Y:Y,'IEA production stats by year'!$E:$E,$D529,'IEA production stats by year'!$B:$B,$B529)</f>
        <v>3863144.6009</v>
      </c>
      <c r="Q529" s="45">
        <f>SUMIFS('IEA production stats by year'!Z:Z,'IEA production stats by year'!$E:$E,$D529,'IEA production stats by year'!$B:$B,$B529)</f>
        <v>3920787.3997999998</v>
      </c>
      <c r="R529" s="45">
        <f>SUMIFS('IEA production stats by year'!AA:AA,'IEA production stats by year'!$E:$E,$D529,'IEA production stats by year'!$B:$B,$B529)</f>
        <v>4111964.3999000001</v>
      </c>
      <c r="S529" s="45">
        <f>SUMIFS('IEA production stats by year'!AB:AB,'IEA production stats by year'!$E:$E,$D529,'IEA production stats by year'!$B:$B,$B529)</f>
        <v>4297166.7987000002</v>
      </c>
      <c r="T529" s="45">
        <f>SUMIFS('IEA production stats by year'!AC:AC,'IEA production stats by year'!$E:$E,$D529,'IEA production stats by year'!$B:$B,$B529)</f>
        <v>4537506.6028000005</v>
      </c>
      <c r="U529" s="45">
        <f>SUMIFS('IEA production stats by year'!AD:AD,'IEA production stats by year'!$E:$E,$D529,'IEA production stats by year'!$B:$B,$B529)</f>
        <v>4562121.3986999998</v>
      </c>
      <c r="V529" s="45">
        <f>SUMIFS('IEA production stats by year'!AE:AE,'IEA production stats by year'!$E:$E,$D529,'IEA production stats by year'!$B:$B,$B529)</f>
        <v>4560258.3982999995</v>
      </c>
      <c r="W529" s="45">
        <f>SUMIFS('IEA production stats by year'!AF:AF,'IEA production stats by year'!$E:$E,$D529,'IEA production stats by year'!$B:$B,$B529)</f>
        <v>4647139.9998000003</v>
      </c>
      <c r="X529" s="45">
        <f>SUMIFS('IEA production stats by year'!AG:AG,'IEA production stats by year'!$E:$E,$D529,'IEA production stats by year'!$B:$B,$B529)</f>
        <v>4731551.4018000001</v>
      </c>
      <c r="Y529" s="45">
        <f>SUMIFS('IEA production stats by year'!AH:AH,'IEA production stats by year'!$E:$E,$D529,'IEA production stats by year'!$B:$B,$B529)</f>
        <v>4809966.8916999996</v>
      </c>
      <c r="Z529" s="45">
        <f>SUMIFS('IEA production stats by year'!AI:AI,'IEA production stats by year'!$E:$E,$D529,'IEA production stats by year'!$B:$B,$B529)</f>
        <v>4891249.6697000004</v>
      </c>
      <c r="AA529" s="45">
        <f>SUMIFS('IEA production stats by year'!AJ:AJ,'IEA production stats by year'!$E:$E,$D529,'IEA production stats by year'!$B:$B,$B529)</f>
        <v>4977006.7679000003</v>
      </c>
      <c r="AB529" s="45">
        <f>SUMIFS('IEA production stats by year'!AK:AK,'IEA production stats by year'!$E:$E,$D529,'IEA production stats by year'!$B:$B,$B529)</f>
        <v>5058970.3823999995</v>
      </c>
      <c r="AC529" s="45">
        <f>SUMIFS('IEA production stats by year'!AL:AL,'IEA production stats by year'!$E:$E,$D529,'IEA production stats by year'!$B:$B,$B529)</f>
        <v>0</v>
      </c>
      <c r="AD529" s="45"/>
      <c r="AE529" s="45"/>
      <c r="AF529" s="45"/>
      <c r="AG529" s="45"/>
      <c r="AH529" s="45"/>
      <c r="AI529" s="45"/>
      <c r="AJ529" s="45"/>
      <c r="AK529" s="45"/>
      <c r="AL529" s="45"/>
      <c r="AM529" s="45"/>
      <c r="AN529" s="45"/>
      <c r="AO529" s="45"/>
      <c r="AP529" s="45"/>
      <c r="AQ529" s="45"/>
      <c r="AR529" s="45"/>
      <c r="AS529" s="45"/>
      <c r="AT529" s="45"/>
      <c r="AU529" s="45"/>
      <c r="AV529" s="45"/>
      <c r="AW529" s="45"/>
      <c r="AX529" s="45"/>
      <c r="AY529" s="45"/>
      <c r="AZ529" s="45"/>
      <c r="BA529" s="45"/>
      <c r="BB529" s="45"/>
      <c r="BC529" s="45"/>
      <c r="BD529" s="45"/>
      <c r="BE529" s="45"/>
      <c r="BF529" s="45"/>
      <c r="BG529" s="45"/>
      <c r="BH529" s="45"/>
      <c r="BI529" s="45"/>
      <c r="BJ529" s="45"/>
      <c r="BK529" s="45"/>
      <c r="BL529" s="45"/>
      <c r="BM529" s="45"/>
      <c r="BN529" s="45"/>
      <c r="BO529" s="45"/>
      <c r="BP529" s="45"/>
      <c r="BQ529" s="45"/>
      <c r="BR529" s="45"/>
      <c r="BS529" s="45"/>
      <c r="BT529" s="45"/>
      <c r="BU529" s="45"/>
      <c r="BV529" s="45"/>
      <c r="BW529" s="45"/>
      <c r="BX529" s="45"/>
      <c r="BY529" s="45"/>
      <c r="BZ529" s="45"/>
      <c r="CA529" s="45"/>
      <c r="CB529" s="45"/>
      <c r="CC529" s="45"/>
      <c r="CD529" s="45"/>
      <c r="CE529" s="45"/>
      <c r="CF529" s="45"/>
      <c r="CG529" s="45"/>
      <c r="CH529" s="45"/>
      <c r="CI529" s="45"/>
      <c r="CJ529" s="45"/>
      <c r="CK529" s="45"/>
      <c r="CL529" s="45"/>
      <c r="CM529" s="45"/>
      <c r="CN529" s="45"/>
      <c r="CO529" s="45"/>
      <c r="CP529" s="45"/>
      <c r="CQ529" s="45"/>
    </row>
    <row r="530" spans="1:95" x14ac:dyDescent="0.25">
      <c r="A530" s="5" t="str">
        <f>B530&amp;D530</f>
        <v>NGATOTAL</v>
      </c>
      <c r="B530" t="s">
        <v>287</v>
      </c>
      <c r="C530" t="str">
        <f>VLOOKUP($B530,'Lookup codes'!$A:$C,2,FALSE)</f>
        <v>Nigeria</v>
      </c>
      <c r="D530" t="s">
        <v>642</v>
      </c>
      <c r="E530" t="str">
        <f>VLOOKUP(D530,'Lookup codes'!R:S,2,FALSE)</f>
        <v>Total of All Energy Sources</v>
      </c>
      <c r="F530" t="s">
        <v>794</v>
      </c>
      <c r="G530" t="s">
        <v>528</v>
      </c>
      <c r="H530" s="45">
        <f>SUMIFS('IEA production stats by year'!Q:Q,'IEA production stats by year'!$E:$E,$D530,'IEA production stats by year'!$B:$B,$B530)</f>
        <v>8287176.1706999997</v>
      </c>
      <c r="I530" s="45">
        <f>SUMIFS('IEA production stats by year'!R:R,'IEA production stats by year'!$E:$E,$D530,'IEA production stats by year'!$B:$B,$B530)</f>
        <v>8699541.6389000006</v>
      </c>
      <c r="J530" s="45">
        <f>SUMIFS('IEA production stats by year'!S:S,'IEA production stats by year'!$E:$E,$D530,'IEA production stats by year'!$B:$B,$B530)</f>
        <v>8047480.4472000003</v>
      </c>
      <c r="K530" s="45">
        <f>SUMIFS('IEA production stats by year'!T:T,'IEA production stats by year'!$E:$E,$D530,'IEA production stats by year'!$B:$B,$B530)</f>
        <v>9027950.9359000009</v>
      </c>
      <c r="L530" s="45">
        <f>SUMIFS('IEA production stats by year'!U:U,'IEA production stats by year'!$E:$E,$D530,'IEA production stats by year'!$B:$B,$B530)</f>
        <v>9609589.4022000004</v>
      </c>
      <c r="M530" s="45">
        <f>SUMIFS('IEA production stats by year'!V:V,'IEA production stats by year'!$E:$E,$D530,'IEA production stats by year'!$B:$B,$B530)</f>
        <v>9778261.1633000001</v>
      </c>
      <c r="N530" s="45">
        <f>SUMIFS('IEA production stats by year'!W:W,'IEA production stats by year'!$E:$E,$D530,'IEA production stats by year'!$B:$B,$B530)</f>
        <v>9764030.6570999995</v>
      </c>
      <c r="O530" s="45">
        <f>SUMIFS('IEA production stats by year'!X:X,'IEA production stats by year'!$E:$E,$D530,'IEA production stats by year'!$B:$B,$B530)</f>
        <v>9882434.9729999993</v>
      </c>
      <c r="P530" s="45">
        <f>SUMIFS('IEA production stats by year'!Y:Y,'IEA production stats by year'!$E:$E,$D530,'IEA production stats by year'!$B:$B,$B530)</f>
        <v>9713061.1568</v>
      </c>
      <c r="Q530" s="45">
        <f>SUMIFS('IEA production stats by year'!Z:Z,'IEA production stats by year'!$E:$E,$D530,'IEA production stats by year'!$B:$B,$B530)</f>
        <v>9435156.102</v>
      </c>
      <c r="R530" s="45">
        <f>SUMIFS('IEA production stats by year'!AA:AA,'IEA production stats by year'!$E:$E,$D530,'IEA production stats by year'!$B:$B,$B530)</f>
        <v>10633794.7223</v>
      </c>
      <c r="S530" s="45">
        <f>SUMIFS('IEA production stats by year'!AB:AB,'IEA production stats by year'!$E:$E,$D530,'IEA production stats by year'!$B:$B,$B530)</f>
        <v>10848323.3147</v>
      </c>
      <c r="T530" s="45">
        <f>SUMIFS('IEA production stats by year'!AC:AC,'IEA production stats by year'!$E:$E,$D530,'IEA production stats by year'!$B:$B,$B530)</f>
        <v>11132770.2236</v>
      </c>
      <c r="U530" s="45">
        <f>SUMIFS('IEA production stats by year'!AD:AD,'IEA production stats by year'!$E:$E,$D530,'IEA production stats by year'!$B:$B,$B530)</f>
        <v>10527824.3608</v>
      </c>
      <c r="V530" s="45">
        <f>SUMIFS('IEA production stats by year'!AE:AE,'IEA production stats by year'!$E:$E,$D530,'IEA production stats by year'!$B:$B,$B530)</f>
        <v>10703353.1708</v>
      </c>
      <c r="W530" s="45">
        <f>SUMIFS('IEA production stats by year'!AF:AF,'IEA production stats by year'!$E:$E,$D530,'IEA production stats by year'!$B:$B,$B530)</f>
        <v>10677944.900900001</v>
      </c>
      <c r="X530" s="45">
        <f>SUMIFS('IEA production stats by year'!AG:AG,'IEA production stats by year'!$E:$E,$D530,'IEA production stats by year'!$B:$B,$B530)</f>
        <v>10093810.0593</v>
      </c>
      <c r="Y530" s="45">
        <f>SUMIFS('IEA production stats by year'!AH:AH,'IEA production stats by year'!$E:$E,$D530,'IEA production stats by year'!$B:$B,$B530)</f>
        <v>10332839.8388</v>
      </c>
      <c r="Z530" s="45">
        <f>SUMIFS('IEA production stats by year'!AI:AI,'IEA production stats by year'!$E:$E,$D530,'IEA production stats by year'!$B:$B,$B530)</f>
        <v>10539546.7937</v>
      </c>
      <c r="AA530" s="45">
        <f>SUMIFS('IEA production stats by year'!AJ:AJ,'IEA production stats by year'!$E:$E,$D530,'IEA production stats by year'!$B:$B,$B530)</f>
        <v>10853259.0955</v>
      </c>
      <c r="AB530" s="45">
        <f>SUMIFS('IEA production stats by year'!AK:AK,'IEA production stats by year'!$E:$E,$D530,'IEA production stats by year'!$B:$B,$B530)</f>
        <v>9955736.0984000005</v>
      </c>
      <c r="AC530" s="45">
        <f>SUMIFS('IEA production stats by year'!AL:AL,'IEA production stats by year'!$E:$E,$D530,'IEA production stats by year'!$B:$B,$B530)</f>
        <v>0</v>
      </c>
      <c r="AD530" s="45"/>
      <c r="AE530" s="45"/>
      <c r="AF530" s="45"/>
      <c r="AG530" s="45"/>
      <c r="AH530" s="45"/>
      <c r="AI530" s="45"/>
      <c r="AJ530" s="45"/>
      <c r="AK530" s="45"/>
      <c r="AL530" s="45"/>
      <c r="AM530" s="45"/>
      <c r="AN530" s="45"/>
      <c r="AO530" s="45"/>
      <c r="AP530" s="45"/>
      <c r="AQ530" s="45"/>
      <c r="AR530" s="45"/>
      <c r="AS530" s="45"/>
      <c r="AT530" s="45"/>
      <c r="AU530" s="45"/>
      <c r="AV530" s="45"/>
      <c r="AW530" s="45"/>
      <c r="AX530" s="45"/>
      <c r="AY530" s="45"/>
      <c r="AZ530" s="45"/>
      <c r="BA530" s="45"/>
      <c r="BB530" s="45"/>
      <c r="BC530" s="45"/>
      <c r="BD530" s="45"/>
      <c r="BE530" s="45"/>
      <c r="BF530" s="45"/>
      <c r="BG530" s="45"/>
      <c r="BH530" s="45"/>
      <c r="BI530" s="45"/>
      <c r="BJ530" s="45"/>
      <c r="BK530" s="45"/>
      <c r="BL530" s="45"/>
      <c r="BM530" s="45"/>
      <c r="BN530" s="45"/>
      <c r="BO530" s="45"/>
      <c r="BP530" s="45"/>
      <c r="BQ530" s="45"/>
      <c r="BR530" s="45"/>
      <c r="BS530" s="45"/>
      <c r="BT530" s="45"/>
      <c r="BU530" s="45"/>
      <c r="BV530" s="45"/>
      <c r="BW530" s="45"/>
      <c r="BX530" s="45"/>
      <c r="BY530" s="45"/>
      <c r="BZ530" s="45"/>
      <c r="CA530" s="45"/>
      <c r="CB530" s="45"/>
      <c r="CC530" s="45"/>
      <c r="CD530" s="45"/>
      <c r="CE530" s="45"/>
      <c r="CF530" s="45"/>
      <c r="CG530" s="45"/>
      <c r="CH530" s="45"/>
      <c r="CI530" s="45"/>
      <c r="CJ530" s="45"/>
      <c r="CK530" s="45"/>
      <c r="CL530" s="45"/>
      <c r="CM530" s="45"/>
      <c r="CN530" s="45"/>
      <c r="CO530" s="45"/>
      <c r="CP530" s="45"/>
      <c r="CQ530" s="45"/>
    </row>
    <row r="531" spans="1:95" hidden="1" x14ac:dyDescent="0.25">
      <c r="A531" s="5" t="str">
        <f>B531&amp;D531</f>
        <v>RWAHYDRO</v>
      </c>
      <c r="B531" t="s">
        <v>325</v>
      </c>
      <c r="C531" t="str">
        <f>VLOOKUP($B531,'Lookup codes'!$A:$C,2,FALSE)</f>
        <v>Rwanda</v>
      </c>
      <c r="D531" t="s">
        <v>539</v>
      </c>
      <c r="E531" t="str">
        <f>VLOOKUP(D531,'Lookup codes'!R:S,2,FALSE)</f>
        <v>Hydro</v>
      </c>
      <c r="F531" t="s">
        <v>794</v>
      </c>
      <c r="G531" t="s">
        <v>528</v>
      </c>
      <c r="H531" s="45">
        <f>SUMIFS('IEA production stats by year'!Q:Q,'IEA production stats by year'!$E:$E,$D531,'IEA production stats by year'!$B:$B,$B531)</f>
        <v>378.00110000000001</v>
      </c>
      <c r="I531" s="45">
        <f>SUMIFS('IEA production stats by year'!R:R,'IEA production stats by year'!$E:$E,$D531,'IEA production stats by year'!$B:$B,$B531)</f>
        <v>320.39909999999998</v>
      </c>
      <c r="J531" s="45">
        <f>SUMIFS('IEA production stats by year'!S:S,'IEA production stats by year'!$E:$E,$D531,'IEA production stats by year'!$B:$B,$B531)</f>
        <v>352.80070000000001</v>
      </c>
      <c r="K531" s="45">
        <f>SUMIFS('IEA production stats by year'!T:T,'IEA production stats by year'!$E:$E,$D531,'IEA production stats by year'!$B:$B,$B531)</f>
        <v>424.80110000000002</v>
      </c>
      <c r="L531" s="45">
        <f>SUMIFS('IEA production stats by year'!U:U,'IEA production stats by year'!$E:$E,$D531,'IEA production stats by year'!$B:$B,$B531)</f>
        <v>302.39999999999998</v>
      </c>
      <c r="M531" s="45">
        <f>SUMIFS('IEA production stats by year'!V:V,'IEA production stats by year'!$E:$E,$D531,'IEA production stats by year'!$B:$B,$B531)</f>
        <v>356.40140000000002</v>
      </c>
      <c r="N531" s="45">
        <f>SUMIFS('IEA production stats by year'!W:W,'IEA production stats by year'!$E:$E,$D531,'IEA production stats by year'!$B:$B,$B531)</f>
        <v>457.1986</v>
      </c>
      <c r="O531" s="45">
        <f>SUMIFS('IEA production stats by year'!X:X,'IEA production stats by year'!$E:$E,$D531,'IEA production stats by year'!$B:$B,$B531)</f>
        <v>439.1995</v>
      </c>
      <c r="P531" s="45">
        <f>SUMIFS('IEA production stats by year'!Y:Y,'IEA production stats by year'!$E:$E,$D531,'IEA production stats by year'!$B:$B,$B531)</f>
        <v>565.20129999999995</v>
      </c>
      <c r="Q531" s="45">
        <f>SUMIFS('IEA production stats by year'!Z:Z,'IEA production stats by year'!$E:$E,$D531,'IEA production stats by year'!$B:$B,$B531)</f>
        <v>579.59969999999998</v>
      </c>
      <c r="R531" s="45">
        <f>SUMIFS('IEA production stats by year'!AA:AA,'IEA production stats by year'!$E:$E,$D531,'IEA production stats by year'!$B:$B,$B531)</f>
        <v>403.20139999999998</v>
      </c>
      <c r="S531" s="45">
        <f>SUMIFS('IEA production stats by year'!AB:AB,'IEA production stats by year'!$E:$E,$D531,'IEA production stats by year'!$B:$B,$B531)</f>
        <v>536.40030000000002</v>
      </c>
      <c r="T531" s="45">
        <f>SUMIFS('IEA production stats by year'!AC:AC,'IEA production stats by year'!$E:$E,$D531,'IEA production stats by year'!$B:$B,$B531)</f>
        <v>651.6001</v>
      </c>
      <c r="U531" s="45">
        <f>SUMIFS('IEA production stats by year'!AD:AD,'IEA production stats by year'!$E:$E,$D531,'IEA production stats by year'!$B:$B,$B531)</f>
        <v>529.19899999999996</v>
      </c>
      <c r="V531" s="45">
        <f>SUMIFS('IEA production stats by year'!AE:AE,'IEA production stats by year'!$E:$E,$D531,'IEA production stats by year'!$B:$B,$B531)</f>
        <v>734.39819999999997</v>
      </c>
      <c r="W531" s="45">
        <f>SUMIFS('IEA production stats by year'!AF:AF,'IEA production stats by year'!$E:$E,$D531,'IEA production stats by year'!$B:$B,$B531)</f>
        <v>1015.1985</v>
      </c>
      <c r="X531" s="45">
        <f>SUMIFS('IEA production stats by year'!AG:AG,'IEA production stats by year'!$E:$E,$D531,'IEA production stats by year'!$B:$B,$B531)</f>
        <v>1087.1989000000001</v>
      </c>
      <c r="Y531" s="45">
        <f>SUMIFS('IEA production stats by year'!AH:AH,'IEA production stats by year'!$E:$E,$D531,'IEA production stats by year'!$B:$B,$B531)</f>
        <v>1004.3212</v>
      </c>
      <c r="Z531" s="45">
        <f>SUMIFS('IEA production stats by year'!AI:AI,'IEA production stats by year'!$E:$E,$D531,'IEA production stats by year'!$B:$B,$B531)</f>
        <v>1116.4059999999999</v>
      </c>
      <c r="AA531" s="45">
        <f>SUMIFS('IEA production stats by year'!AJ:AJ,'IEA production stats by year'!$E:$E,$D531,'IEA production stats by year'!$B:$B,$B531)</f>
        <v>1450.3368</v>
      </c>
      <c r="AB531" s="45">
        <f>SUMIFS('IEA production stats by year'!AK:AK,'IEA production stats by year'!$E:$E,$D531,'IEA production stats by year'!$B:$B,$B531)</f>
        <v>1897.6043</v>
      </c>
      <c r="AC531" s="45">
        <f>SUMIFS('IEA production stats by year'!AL:AL,'IEA production stats by year'!$E:$E,$D531,'IEA production stats by year'!$B:$B,$B531)</f>
        <v>0</v>
      </c>
      <c r="AD531" s="45"/>
      <c r="AE531" s="45"/>
      <c r="AF531" s="45"/>
      <c r="AG531" s="45"/>
      <c r="AH531" s="45"/>
      <c r="AI531" s="45"/>
      <c r="AJ531" s="45"/>
      <c r="AK531" s="45"/>
      <c r="AL531" s="45"/>
      <c r="AM531" s="45"/>
      <c r="AN531" s="45"/>
      <c r="AO531" s="45"/>
      <c r="AP531" s="45"/>
      <c r="AQ531" s="45"/>
      <c r="AR531" s="45"/>
      <c r="AS531" s="45"/>
      <c r="AT531" s="45"/>
      <c r="AU531" s="45"/>
      <c r="AV531" s="45"/>
      <c r="AW531" s="45"/>
      <c r="AX531" s="45"/>
      <c r="AY531" s="45"/>
      <c r="AZ531" s="45"/>
      <c r="BA531" s="45"/>
      <c r="BB531" s="45"/>
      <c r="BC531" s="45"/>
      <c r="BD531" s="45"/>
      <c r="BE531" s="45"/>
      <c r="BF531" s="45"/>
      <c r="BG531" s="45"/>
      <c r="BH531" s="45"/>
      <c r="BI531" s="45"/>
      <c r="BJ531" s="45"/>
      <c r="BK531" s="45"/>
      <c r="BL531" s="45"/>
      <c r="BM531" s="45"/>
      <c r="BN531" s="45"/>
      <c r="BO531" s="45"/>
      <c r="BP531" s="45"/>
      <c r="BQ531" s="45"/>
      <c r="BR531" s="45"/>
      <c r="BS531" s="45"/>
      <c r="BT531" s="45"/>
      <c r="BU531" s="45"/>
      <c r="BV531" s="45"/>
      <c r="BW531" s="45"/>
      <c r="BX531" s="45"/>
      <c r="BY531" s="45"/>
      <c r="BZ531" s="45"/>
      <c r="CA531" s="45"/>
      <c r="CB531" s="45"/>
      <c r="CC531" s="45"/>
      <c r="CD531" s="45"/>
      <c r="CE531" s="45"/>
      <c r="CF531" s="45"/>
      <c r="CG531" s="45"/>
      <c r="CH531" s="45"/>
      <c r="CI531" s="45"/>
      <c r="CJ531" s="45"/>
      <c r="CK531" s="45"/>
      <c r="CL531" s="45"/>
      <c r="CM531" s="45"/>
      <c r="CN531" s="45"/>
      <c r="CO531" s="45"/>
      <c r="CP531" s="45"/>
      <c r="CQ531" s="45"/>
    </row>
    <row r="532" spans="1:95" hidden="1" x14ac:dyDescent="0.25">
      <c r="A532" s="5" t="str">
        <f>B532&amp;D532</f>
        <v>RWAGEOTHERM</v>
      </c>
      <c r="B532" t="s">
        <v>325</v>
      </c>
      <c r="C532" t="str">
        <f>VLOOKUP($B532,'Lookup codes'!$A:$C,2,FALSE)</f>
        <v>Rwanda</v>
      </c>
      <c r="D532" t="s">
        <v>610</v>
      </c>
      <c r="E532" t="str">
        <f>VLOOKUP(D532,'Lookup codes'!R:S,2,FALSE)</f>
        <v>Geothermal</v>
      </c>
      <c r="F532" t="s">
        <v>794</v>
      </c>
      <c r="G532" t="s">
        <v>528</v>
      </c>
      <c r="H532" s="45">
        <f>SUMIFS('IEA production stats by year'!Q:Q,'IEA production stats by year'!$E:$E,$D532,'IEA production stats by year'!$B:$B,$B532)</f>
        <v>0</v>
      </c>
      <c r="I532" s="45">
        <f>SUMIFS('IEA production stats by year'!R:R,'IEA production stats by year'!$E:$E,$D532,'IEA production stats by year'!$B:$B,$B532)</f>
        <v>0</v>
      </c>
      <c r="J532" s="45">
        <f>SUMIFS('IEA production stats by year'!S:S,'IEA production stats by year'!$E:$E,$D532,'IEA production stats by year'!$B:$B,$B532)</f>
        <v>0</v>
      </c>
      <c r="K532" s="45">
        <f>SUMIFS('IEA production stats by year'!T:T,'IEA production stats by year'!$E:$E,$D532,'IEA production stats by year'!$B:$B,$B532)</f>
        <v>0</v>
      </c>
      <c r="L532" s="45">
        <f>SUMIFS('IEA production stats by year'!U:U,'IEA production stats by year'!$E:$E,$D532,'IEA production stats by year'!$B:$B,$B532)</f>
        <v>0</v>
      </c>
      <c r="M532" s="45">
        <f>SUMIFS('IEA production stats by year'!V:V,'IEA production stats by year'!$E:$E,$D532,'IEA production stats by year'!$B:$B,$B532)</f>
        <v>0</v>
      </c>
      <c r="N532" s="45">
        <f>SUMIFS('IEA production stats by year'!W:W,'IEA production stats by year'!$E:$E,$D532,'IEA production stats by year'!$B:$B,$B532)</f>
        <v>0</v>
      </c>
      <c r="O532" s="45">
        <f>SUMIFS('IEA production stats by year'!X:X,'IEA production stats by year'!$E:$E,$D532,'IEA production stats by year'!$B:$B,$B532)</f>
        <v>0</v>
      </c>
      <c r="P532" s="45">
        <f>SUMIFS('IEA production stats by year'!Y:Y,'IEA production stats by year'!$E:$E,$D532,'IEA production stats by year'!$B:$B,$B532)</f>
        <v>0</v>
      </c>
      <c r="Q532" s="45">
        <f>SUMIFS('IEA production stats by year'!Z:Z,'IEA production stats by year'!$E:$E,$D532,'IEA production stats by year'!$B:$B,$B532)</f>
        <v>0</v>
      </c>
      <c r="R532" s="45">
        <f>SUMIFS('IEA production stats by year'!AA:AA,'IEA production stats by year'!$E:$E,$D532,'IEA production stats by year'!$B:$B,$B532)</f>
        <v>0</v>
      </c>
      <c r="S532" s="45">
        <f>SUMIFS('IEA production stats by year'!AB:AB,'IEA production stats by year'!$E:$E,$D532,'IEA production stats by year'!$B:$B,$B532)</f>
        <v>0</v>
      </c>
      <c r="T532" s="45">
        <f>SUMIFS('IEA production stats by year'!AC:AC,'IEA production stats by year'!$E:$E,$D532,'IEA production stats by year'!$B:$B,$B532)</f>
        <v>0</v>
      </c>
      <c r="U532" s="45">
        <f>SUMIFS('IEA production stats by year'!AD:AD,'IEA production stats by year'!$E:$E,$D532,'IEA production stats by year'!$B:$B,$B532)</f>
        <v>0</v>
      </c>
      <c r="V532" s="45">
        <f>SUMIFS('IEA production stats by year'!AE:AE,'IEA production stats by year'!$E:$E,$D532,'IEA production stats by year'!$B:$B,$B532)</f>
        <v>0</v>
      </c>
      <c r="W532" s="45">
        <f>SUMIFS('IEA production stats by year'!AF:AF,'IEA production stats by year'!$E:$E,$D532,'IEA production stats by year'!$B:$B,$B532)</f>
        <v>0</v>
      </c>
      <c r="X532" s="45">
        <f>SUMIFS('IEA production stats by year'!AG:AG,'IEA production stats by year'!$E:$E,$D532,'IEA production stats by year'!$B:$B,$B532)</f>
        <v>0</v>
      </c>
      <c r="Y532" s="45">
        <f>SUMIFS('IEA production stats by year'!AH:AH,'IEA production stats by year'!$E:$E,$D532,'IEA production stats by year'!$B:$B,$B532)</f>
        <v>0</v>
      </c>
      <c r="Z532" s="45">
        <f>SUMIFS('IEA production stats by year'!AI:AI,'IEA production stats by year'!$E:$E,$D532,'IEA production stats by year'!$B:$B,$B532)</f>
        <v>0</v>
      </c>
      <c r="AA532" s="45">
        <f>SUMIFS('IEA production stats by year'!AJ:AJ,'IEA production stats by year'!$E:$E,$D532,'IEA production stats by year'!$B:$B,$B532)</f>
        <v>0</v>
      </c>
      <c r="AB532" s="45">
        <f>SUMIFS('IEA production stats by year'!AK:AK,'IEA production stats by year'!$E:$E,$D532,'IEA production stats by year'!$B:$B,$B532)</f>
        <v>0</v>
      </c>
      <c r="AC532" s="45">
        <f>SUMIFS('IEA production stats by year'!AL:AL,'IEA production stats by year'!$E:$E,$D532,'IEA production stats by year'!$B:$B,$B532)</f>
        <v>0</v>
      </c>
      <c r="AD532" s="45"/>
      <c r="AE532" s="45"/>
      <c r="AF532" s="45"/>
      <c r="AG532" s="45"/>
      <c r="AH532" s="45"/>
      <c r="AI532" s="45"/>
      <c r="AJ532" s="45"/>
      <c r="AK532" s="45"/>
      <c r="AL532" s="45"/>
      <c r="AM532" s="45"/>
      <c r="AN532" s="45"/>
      <c r="AO532" s="45"/>
      <c r="AP532" s="45"/>
      <c r="AQ532" s="45"/>
      <c r="AR532" s="45"/>
      <c r="AS532" s="45"/>
      <c r="AT532" s="45"/>
      <c r="AU532" s="45"/>
      <c r="AV532" s="45"/>
      <c r="AW532" s="45"/>
      <c r="AX532" s="45"/>
      <c r="AY532" s="45"/>
      <c r="AZ532" s="45"/>
      <c r="BA532" s="45"/>
      <c r="BB532" s="45"/>
      <c r="BC532" s="45"/>
      <c r="BD532" s="45"/>
      <c r="BE532" s="45"/>
      <c r="BF532" s="45"/>
      <c r="BG532" s="45"/>
      <c r="BH532" s="45"/>
      <c r="BI532" s="45"/>
      <c r="BJ532" s="45"/>
      <c r="BK532" s="45"/>
      <c r="BL532" s="45"/>
      <c r="BM532" s="45"/>
      <c r="BN532" s="45"/>
      <c r="BO532" s="45"/>
      <c r="BP532" s="45"/>
      <c r="BQ532" s="45"/>
      <c r="BR532" s="45"/>
      <c r="BS532" s="45"/>
      <c r="BT532" s="45"/>
      <c r="BU532" s="45"/>
      <c r="BV532" s="45"/>
      <c r="BW532" s="45"/>
      <c r="BX532" s="45"/>
      <c r="BY532" s="45"/>
      <c r="BZ532" s="45"/>
      <c r="CA532" s="45"/>
      <c r="CB532" s="45"/>
      <c r="CC532" s="45"/>
      <c r="CD532" s="45"/>
      <c r="CE532" s="45"/>
      <c r="CF532" s="45"/>
      <c r="CG532" s="45"/>
      <c r="CH532" s="45"/>
      <c r="CI532" s="45"/>
      <c r="CJ532" s="45"/>
      <c r="CK532" s="45"/>
      <c r="CL532" s="45"/>
      <c r="CM532" s="45"/>
      <c r="CN532" s="45"/>
      <c r="CO532" s="45"/>
      <c r="CP532" s="45"/>
      <c r="CQ532" s="45"/>
    </row>
    <row r="533" spans="1:95" hidden="1" x14ac:dyDescent="0.25">
      <c r="A533" s="5" t="str">
        <f>B533&amp;D533</f>
        <v>RWASOLARPV</v>
      </c>
      <c r="B533" t="s">
        <v>325</v>
      </c>
      <c r="C533" t="str">
        <f>VLOOKUP($B533,'Lookup codes'!$A:$C,2,FALSE)</f>
        <v>Rwanda</v>
      </c>
      <c r="D533" t="s">
        <v>612</v>
      </c>
      <c r="E533" t="str">
        <f>VLOOKUP(D533,'Lookup codes'!R:S,2,FALSE)</f>
        <v>Solar Photovoltaics</v>
      </c>
      <c r="F533" t="s">
        <v>794</v>
      </c>
      <c r="G533" t="s">
        <v>528</v>
      </c>
      <c r="H533" s="45">
        <f>SUMIFS('IEA production stats by year'!Q:Q,'IEA production stats by year'!$E:$E,$D533,'IEA production stats by year'!$B:$B,$B533)</f>
        <v>0</v>
      </c>
      <c r="I533" s="45">
        <f>SUMIFS('IEA production stats by year'!R:R,'IEA production stats by year'!$E:$E,$D533,'IEA production stats by year'!$B:$B,$B533)</f>
        <v>0</v>
      </c>
      <c r="J533" s="45">
        <f>SUMIFS('IEA production stats by year'!S:S,'IEA production stats by year'!$E:$E,$D533,'IEA production stats by year'!$B:$B,$B533)</f>
        <v>0</v>
      </c>
      <c r="K533" s="45">
        <f>SUMIFS('IEA production stats by year'!T:T,'IEA production stats by year'!$E:$E,$D533,'IEA production stats by year'!$B:$B,$B533)</f>
        <v>0</v>
      </c>
      <c r="L533" s="45">
        <f>SUMIFS('IEA production stats by year'!U:U,'IEA production stats by year'!$E:$E,$D533,'IEA production stats by year'!$B:$B,$B533)</f>
        <v>0</v>
      </c>
      <c r="M533" s="45">
        <f>SUMIFS('IEA production stats by year'!V:V,'IEA production stats by year'!$E:$E,$D533,'IEA production stats by year'!$B:$B,$B533)</f>
        <v>0</v>
      </c>
      <c r="N533" s="45">
        <f>SUMIFS('IEA production stats by year'!W:W,'IEA production stats by year'!$E:$E,$D533,'IEA production stats by year'!$B:$B,$B533)</f>
        <v>0</v>
      </c>
      <c r="O533" s="45">
        <f>SUMIFS('IEA production stats by year'!X:X,'IEA production stats by year'!$E:$E,$D533,'IEA production stats by year'!$B:$B,$B533)</f>
        <v>0</v>
      </c>
      <c r="P533" s="45">
        <f>SUMIFS('IEA production stats by year'!Y:Y,'IEA production stats by year'!$E:$E,$D533,'IEA production stats by year'!$B:$B,$B533)</f>
        <v>0</v>
      </c>
      <c r="Q533" s="45">
        <f>SUMIFS('IEA production stats by year'!Z:Z,'IEA production stats by year'!$E:$E,$D533,'IEA production stats by year'!$B:$B,$B533)</f>
        <v>0</v>
      </c>
      <c r="R533" s="45">
        <f>SUMIFS('IEA production stats by year'!AA:AA,'IEA production stats by year'!$E:$E,$D533,'IEA production stats by year'!$B:$B,$B533)</f>
        <v>0</v>
      </c>
      <c r="S533" s="45">
        <f>SUMIFS('IEA production stats by year'!AB:AB,'IEA production stats by year'!$E:$E,$D533,'IEA production stats by year'!$B:$B,$B533)</f>
        <v>0</v>
      </c>
      <c r="T533" s="45">
        <f>SUMIFS('IEA production stats by year'!AC:AC,'IEA production stats by year'!$E:$E,$D533,'IEA production stats by year'!$B:$B,$B533)</f>
        <v>0</v>
      </c>
      <c r="U533" s="45">
        <f>SUMIFS('IEA production stats by year'!AD:AD,'IEA production stats by year'!$E:$E,$D533,'IEA production stats by year'!$B:$B,$B533)</f>
        <v>0</v>
      </c>
      <c r="V533" s="45">
        <f>SUMIFS('IEA production stats by year'!AE:AE,'IEA production stats by year'!$E:$E,$D533,'IEA production stats by year'!$B:$B,$B533)</f>
        <v>17.999099999999999</v>
      </c>
      <c r="W533" s="45">
        <f>SUMIFS('IEA production stats by year'!AF:AF,'IEA production stats by year'!$E:$E,$D533,'IEA production stats by year'!$B:$B,$B533)</f>
        <v>54.001300000000001</v>
      </c>
      <c r="X533" s="45">
        <f>SUMIFS('IEA production stats by year'!AG:AG,'IEA production stats by year'!$E:$E,$D533,'IEA production stats by year'!$B:$B,$B533)</f>
        <v>75.600999999999999</v>
      </c>
      <c r="Y533" s="45">
        <f>SUMIFS('IEA production stats by year'!AH:AH,'IEA production stats by year'!$E:$E,$D533,'IEA production stats by year'!$B:$B,$B533)</f>
        <v>55.956600000000002</v>
      </c>
      <c r="Z533" s="45">
        <f>SUMIFS('IEA production stats by year'!AI:AI,'IEA production stats by year'!$E:$E,$D533,'IEA production stats by year'!$B:$B,$B533)</f>
        <v>57.652200000000001</v>
      </c>
      <c r="AA533" s="45">
        <f>SUMIFS('IEA production stats by year'!AJ:AJ,'IEA production stats by year'!$E:$E,$D533,'IEA production stats by year'!$B:$B,$B533)</f>
        <v>64.099900000000005</v>
      </c>
      <c r="AB533" s="45">
        <f>SUMIFS('IEA production stats by year'!AK:AK,'IEA production stats by year'!$E:$E,$D533,'IEA production stats by year'!$B:$B,$B533)</f>
        <v>64.949799999999996</v>
      </c>
      <c r="AC533" s="45">
        <f>SUMIFS('IEA production stats by year'!AL:AL,'IEA production stats by year'!$E:$E,$D533,'IEA production stats by year'!$B:$B,$B533)</f>
        <v>0</v>
      </c>
      <c r="AD533" s="45"/>
      <c r="AE533" s="45"/>
      <c r="AF533" s="45"/>
      <c r="AG533" s="45"/>
      <c r="AH533" s="45"/>
      <c r="AI533" s="45"/>
      <c r="AJ533" s="45"/>
      <c r="AK533" s="45"/>
      <c r="AL533" s="45"/>
      <c r="AM533" s="45"/>
      <c r="AN533" s="45"/>
      <c r="AO533" s="45"/>
      <c r="AP533" s="45"/>
      <c r="AQ533" s="45"/>
      <c r="AR533" s="45"/>
      <c r="AS533" s="45"/>
      <c r="AT533" s="45"/>
      <c r="AU533" s="45"/>
      <c r="AV533" s="45"/>
      <c r="AW533" s="45"/>
      <c r="AX533" s="45"/>
      <c r="AY533" s="45"/>
      <c r="AZ533" s="45"/>
      <c r="BA533" s="45"/>
      <c r="BB533" s="45"/>
      <c r="BC533" s="45"/>
      <c r="BD533" s="45"/>
      <c r="BE533" s="45"/>
      <c r="BF533" s="45"/>
      <c r="BG533" s="45"/>
      <c r="BH533" s="45"/>
      <c r="BI533" s="45"/>
      <c r="BJ533" s="45"/>
      <c r="BK533" s="45"/>
      <c r="BL533" s="45"/>
      <c r="BM533" s="45"/>
      <c r="BN533" s="45"/>
      <c r="BO533" s="45"/>
      <c r="BP533" s="45"/>
      <c r="BQ533" s="45"/>
      <c r="BR533" s="45"/>
      <c r="BS533" s="45"/>
      <c r="BT533" s="45"/>
      <c r="BU533" s="45"/>
      <c r="BV533" s="45"/>
      <c r="BW533" s="45"/>
      <c r="BX533" s="45"/>
      <c r="BY533" s="45"/>
      <c r="BZ533" s="45"/>
      <c r="CA533" s="45"/>
      <c r="CB533" s="45"/>
      <c r="CC533" s="45"/>
      <c r="CD533" s="45"/>
      <c r="CE533" s="45"/>
      <c r="CF533" s="45"/>
      <c r="CG533" s="45"/>
      <c r="CH533" s="45"/>
      <c r="CI533" s="45"/>
      <c r="CJ533" s="45"/>
      <c r="CK533" s="45"/>
      <c r="CL533" s="45"/>
      <c r="CM533" s="45"/>
      <c r="CN533" s="45"/>
      <c r="CO533" s="45"/>
      <c r="CP533" s="45"/>
      <c r="CQ533" s="45"/>
    </row>
    <row r="534" spans="1:95" hidden="1" x14ac:dyDescent="0.25">
      <c r="A534" s="5" t="str">
        <f>B534&amp;D534</f>
        <v>RWASOLARTH</v>
      </c>
      <c r="B534" t="s">
        <v>325</v>
      </c>
      <c r="C534" t="str">
        <f>VLOOKUP($B534,'Lookup codes'!$A:$C,2,FALSE)</f>
        <v>Rwanda</v>
      </c>
      <c r="D534" t="s">
        <v>614</v>
      </c>
      <c r="E534" t="str">
        <f>VLOOKUP(D534,'Lookup codes'!R:S,2,FALSE)</f>
        <v>Solar Thermal</v>
      </c>
      <c r="F534" t="s">
        <v>794</v>
      </c>
      <c r="G534" t="s">
        <v>528</v>
      </c>
      <c r="H534" s="45">
        <f>SUMIFS('IEA production stats by year'!Q:Q,'IEA production stats by year'!$E:$E,$D534,'IEA production stats by year'!$B:$B,$B534)</f>
        <v>0</v>
      </c>
      <c r="I534" s="45">
        <f>SUMIFS('IEA production stats by year'!R:R,'IEA production stats by year'!$E:$E,$D534,'IEA production stats by year'!$B:$B,$B534)</f>
        <v>0</v>
      </c>
      <c r="J534" s="45">
        <f>SUMIFS('IEA production stats by year'!S:S,'IEA production stats by year'!$E:$E,$D534,'IEA production stats by year'!$B:$B,$B534)</f>
        <v>0</v>
      </c>
      <c r="K534" s="45">
        <f>SUMIFS('IEA production stats by year'!T:T,'IEA production stats by year'!$E:$E,$D534,'IEA production stats by year'!$B:$B,$B534)</f>
        <v>0</v>
      </c>
      <c r="L534" s="45">
        <f>SUMIFS('IEA production stats by year'!U:U,'IEA production stats by year'!$E:$E,$D534,'IEA production stats by year'!$B:$B,$B534)</f>
        <v>0</v>
      </c>
      <c r="M534" s="45">
        <f>SUMIFS('IEA production stats by year'!V:V,'IEA production stats by year'!$E:$E,$D534,'IEA production stats by year'!$B:$B,$B534)</f>
        <v>0</v>
      </c>
      <c r="N534" s="45">
        <f>SUMIFS('IEA production stats by year'!W:W,'IEA production stats by year'!$E:$E,$D534,'IEA production stats by year'!$B:$B,$B534)</f>
        <v>0</v>
      </c>
      <c r="O534" s="45">
        <f>SUMIFS('IEA production stats by year'!X:X,'IEA production stats by year'!$E:$E,$D534,'IEA production stats by year'!$B:$B,$B534)</f>
        <v>0</v>
      </c>
      <c r="P534" s="45">
        <f>SUMIFS('IEA production stats by year'!Y:Y,'IEA production stats by year'!$E:$E,$D534,'IEA production stats by year'!$B:$B,$B534)</f>
        <v>0</v>
      </c>
      <c r="Q534" s="45">
        <f>SUMIFS('IEA production stats by year'!Z:Z,'IEA production stats by year'!$E:$E,$D534,'IEA production stats by year'!$B:$B,$B534)</f>
        <v>0</v>
      </c>
      <c r="R534" s="45">
        <f>SUMIFS('IEA production stats by year'!AA:AA,'IEA production stats by year'!$E:$E,$D534,'IEA production stats by year'!$B:$B,$B534)</f>
        <v>0</v>
      </c>
      <c r="S534" s="45">
        <f>SUMIFS('IEA production stats by year'!AB:AB,'IEA production stats by year'!$E:$E,$D534,'IEA production stats by year'!$B:$B,$B534)</f>
        <v>0</v>
      </c>
      <c r="T534" s="45">
        <f>SUMIFS('IEA production stats by year'!AC:AC,'IEA production stats by year'!$E:$E,$D534,'IEA production stats by year'!$B:$B,$B534)</f>
        <v>0</v>
      </c>
      <c r="U534" s="45">
        <f>SUMIFS('IEA production stats by year'!AD:AD,'IEA production stats by year'!$E:$E,$D534,'IEA production stats by year'!$B:$B,$B534)</f>
        <v>0</v>
      </c>
      <c r="V534" s="45">
        <f>SUMIFS('IEA production stats by year'!AE:AE,'IEA production stats by year'!$E:$E,$D534,'IEA production stats by year'!$B:$B,$B534)</f>
        <v>0</v>
      </c>
      <c r="W534" s="45">
        <f>SUMIFS('IEA production stats by year'!AF:AF,'IEA production stats by year'!$E:$E,$D534,'IEA production stats by year'!$B:$B,$B534)</f>
        <v>0</v>
      </c>
      <c r="X534" s="45">
        <f>SUMIFS('IEA production stats by year'!AG:AG,'IEA production stats by year'!$E:$E,$D534,'IEA production stats by year'!$B:$B,$B534)</f>
        <v>0</v>
      </c>
      <c r="Y534" s="45">
        <f>SUMIFS('IEA production stats by year'!AH:AH,'IEA production stats by year'!$E:$E,$D534,'IEA production stats by year'!$B:$B,$B534)</f>
        <v>0</v>
      </c>
      <c r="Z534" s="45">
        <f>SUMIFS('IEA production stats by year'!AI:AI,'IEA production stats by year'!$E:$E,$D534,'IEA production stats by year'!$B:$B,$B534)</f>
        <v>0</v>
      </c>
      <c r="AA534" s="45">
        <f>SUMIFS('IEA production stats by year'!AJ:AJ,'IEA production stats by year'!$E:$E,$D534,'IEA production stats by year'!$B:$B,$B534)</f>
        <v>0</v>
      </c>
      <c r="AB534" s="45">
        <f>SUMIFS('IEA production stats by year'!AK:AK,'IEA production stats by year'!$E:$E,$D534,'IEA production stats by year'!$B:$B,$B534)</f>
        <v>0</v>
      </c>
      <c r="AC534" s="45">
        <f>SUMIFS('IEA production stats by year'!AL:AL,'IEA production stats by year'!$E:$E,$D534,'IEA production stats by year'!$B:$B,$B534)</f>
        <v>0</v>
      </c>
      <c r="AD534" s="45"/>
      <c r="AE534" s="45"/>
      <c r="AF534" s="45"/>
      <c r="AG534" s="45"/>
      <c r="AH534" s="45"/>
      <c r="AI534" s="45"/>
      <c r="AJ534" s="45"/>
      <c r="AK534" s="45"/>
      <c r="AL534" s="45"/>
      <c r="AM534" s="45"/>
      <c r="AN534" s="45"/>
      <c r="AO534" s="45"/>
      <c r="AP534" s="45"/>
      <c r="AQ534" s="45"/>
      <c r="AR534" s="45"/>
      <c r="AS534" s="45"/>
      <c r="AT534" s="45"/>
      <c r="AU534" s="45"/>
      <c r="AV534" s="45"/>
      <c r="AW534" s="45"/>
      <c r="AX534" s="45"/>
      <c r="AY534" s="45"/>
      <c r="AZ534" s="45"/>
      <c r="BA534" s="45"/>
      <c r="BB534" s="45"/>
      <c r="BC534" s="45"/>
      <c r="BD534" s="45"/>
      <c r="BE534" s="45"/>
      <c r="BF534" s="45"/>
      <c r="BG534" s="45"/>
      <c r="BH534" s="45"/>
      <c r="BI534" s="45"/>
      <c r="BJ534" s="45"/>
      <c r="BK534" s="45"/>
      <c r="BL534" s="45"/>
      <c r="BM534" s="45"/>
      <c r="BN534" s="45"/>
      <c r="BO534" s="45"/>
      <c r="BP534" s="45"/>
      <c r="BQ534" s="45"/>
      <c r="BR534" s="45"/>
      <c r="BS534" s="45"/>
      <c r="BT534" s="45"/>
      <c r="BU534" s="45"/>
      <c r="BV534" s="45"/>
      <c r="BW534" s="45"/>
      <c r="BX534" s="45"/>
      <c r="BY534" s="45"/>
      <c r="BZ534" s="45"/>
      <c r="CA534" s="45"/>
      <c r="CB534" s="45"/>
      <c r="CC534" s="45"/>
      <c r="CD534" s="45"/>
      <c r="CE534" s="45"/>
      <c r="CF534" s="45"/>
      <c r="CG534" s="45"/>
      <c r="CH534" s="45"/>
      <c r="CI534" s="45"/>
      <c r="CJ534" s="45"/>
      <c r="CK534" s="45"/>
      <c r="CL534" s="45"/>
      <c r="CM534" s="45"/>
      <c r="CN534" s="45"/>
      <c r="CO534" s="45"/>
      <c r="CP534" s="45"/>
      <c r="CQ534" s="45"/>
    </row>
    <row r="535" spans="1:95" hidden="1" x14ac:dyDescent="0.25">
      <c r="A535" s="5" t="str">
        <f>B535&amp;D535</f>
        <v>RWATIDE</v>
      </c>
      <c r="B535" t="s">
        <v>325</v>
      </c>
      <c r="C535" t="str">
        <f>VLOOKUP($B535,'Lookup codes'!$A:$C,2,FALSE)</f>
        <v>Rwanda</v>
      </c>
      <c r="D535" t="s">
        <v>616</v>
      </c>
      <c r="E535" t="str">
        <f>VLOOKUP(D535,'Lookup codes'!R:S,2,FALSE)</f>
        <v>Tide, Wave and Ocean</v>
      </c>
      <c r="F535" t="s">
        <v>794</v>
      </c>
      <c r="G535" t="s">
        <v>528</v>
      </c>
      <c r="H535" s="45">
        <f>SUMIFS('IEA production stats by year'!Q:Q,'IEA production stats by year'!$E:$E,$D535,'IEA production stats by year'!$B:$B,$B535)</f>
        <v>0</v>
      </c>
      <c r="I535" s="45">
        <f>SUMIFS('IEA production stats by year'!R:R,'IEA production stats by year'!$E:$E,$D535,'IEA production stats by year'!$B:$B,$B535)</f>
        <v>0</v>
      </c>
      <c r="J535" s="45">
        <f>SUMIFS('IEA production stats by year'!S:S,'IEA production stats by year'!$E:$E,$D535,'IEA production stats by year'!$B:$B,$B535)</f>
        <v>0</v>
      </c>
      <c r="K535" s="45">
        <f>SUMIFS('IEA production stats by year'!T:T,'IEA production stats by year'!$E:$E,$D535,'IEA production stats by year'!$B:$B,$B535)</f>
        <v>0</v>
      </c>
      <c r="L535" s="45">
        <f>SUMIFS('IEA production stats by year'!U:U,'IEA production stats by year'!$E:$E,$D535,'IEA production stats by year'!$B:$B,$B535)</f>
        <v>0</v>
      </c>
      <c r="M535" s="45">
        <f>SUMIFS('IEA production stats by year'!V:V,'IEA production stats by year'!$E:$E,$D535,'IEA production stats by year'!$B:$B,$B535)</f>
        <v>0</v>
      </c>
      <c r="N535" s="45">
        <f>SUMIFS('IEA production stats by year'!W:W,'IEA production stats by year'!$E:$E,$D535,'IEA production stats by year'!$B:$B,$B535)</f>
        <v>0</v>
      </c>
      <c r="O535" s="45">
        <f>SUMIFS('IEA production stats by year'!X:X,'IEA production stats by year'!$E:$E,$D535,'IEA production stats by year'!$B:$B,$B535)</f>
        <v>0</v>
      </c>
      <c r="P535" s="45">
        <f>SUMIFS('IEA production stats by year'!Y:Y,'IEA production stats by year'!$E:$E,$D535,'IEA production stats by year'!$B:$B,$B535)</f>
        <v>0</v>
      </c>
      <c r="Q535" s="45">
        <f>SUMIFS('IEA production stats by year'!Z:Z,'IEA production stats by year'!$E:$E,$D535,'IEA production stats by year'!$B:$B,$B535)</f>
        <v>0</v>
      </c>
      <c r="R535" s="45">
        <f>SUMIFS('IEA production stats by year'!AA:AA,'IEA production stats by year'!$E:$E,$D535,'IEA production stats by year'!$B:$B,$B535)</f>
        <v>0</v>
      </c>
      <c r="S535" s="45">
        <f>SUMIFS('IEA production stats by year'!AB:AB,'IEA production stats by year'!$E:$E,$D535,'IEA production stats by year'!$B:$B,$B535)</f>
        <v>0</v>
      </c>
      <c r="T535" s="45">
        <f>SUMIFS('IEA production stats by year'!AC:AC,'IEA production stats by year'!$E:$E,$D535,'IEA production stats by year'!$B:$B,$B535)</f>
        <v>0</v>
      </c>
      <c r="U535" s="45">
        <f>SUMIFS('IEA production stats by year'!AD:AD,'IEA production stats by year'!$E:$E,$D535,'IEA production stats by year'!$B:$B,$B535)</f>
        <v>0</v>
      </c>
      <c r="V535" s="45">
        <f>SUMIFS('IEA production stats by year'!AE:AE,'IEA production stats by year'!$E:$E,$D535,'IEA production stats by year'!$B:$B,$B535)</f>
        <v>0</v>
      </c>
      <c r="W535" s="45">
        <f>SUMIFS('IEA production stats by year'!AF:AF,'IEA production stats by year'!$E:$E,$D535,'IEA production stats by year'!$B:$B,$B535)</f>
        <v>0</v>
      </c>
      <c r="X535" s="45">
        <f>SUMIFS('IEA production stats by year'!AG:AG,'IEA production stats by year'!$E:$E,$D535,'IEA production stats by year'!$B:$B,$B535)</f>
        <v>0</v>
      </c>
      <c r="Y535" s="45">
        <f>SUMIFS('IEA production stats by year'!AH:AH,'IEA production stats by year'!$E:$E,$D535,'IEA production stats by year'!$B:$B,$B535)</f>
        <v>0</v>
      </c>
      <c r="Z535" s="45">
        <f>SUMIFS('IEA production stats by year'!AI:AI,'IEA production stats by year'!$E:$E,$D535,'IEA production stats by year'!$B:$B,$B535)</f>
        <v>0</v>
      </c>
      <c r="AA535" s="45">
        <f>SUMIFS('IEA production stats by year'!AJ:AJ,'IEA production stats by year'!$E:$E,$D535,'IEA production stats by year'!$B:$B,$B535)</f>
        <v>0</v>
      </c>
      <c r="AB535" s="45">
        <f>SUMIFS('IEA production stats by year'!AK:AK,'IEA production stats by year'!$E:$E,$D535,'IEA production stats by year'!$B:$B,$B535)</f>
        <v>0</v>
      </c>
      <c r="AC535" s="45">
        <f>SUMIFS('IEA production stats by year'!AL:AL,'IEA production stats by year'!$E:$E,$D535,'IEA production stats by year'!$B:$B,$B535)</f>
        <v>0</v>
      </c>
      <c r="AD535" s="45"/>
      <c r="AE535" s="45"/>
      <c r="AF535" s="45"/>
      <c r="AG535" s="45"/>
      <c r="AH535" s="45"/>
      <c r="AI535" s="45"/>
      <c r="AJ535" s="45"/>
      <c r="AK535" s="45"/>
      <c r="AL535" s="45"/>
      <c r="AM535" s="45"/>
      <c r="AN535" s="45"/>
      <c r="AO535" s="45"/>
      <c r="AP535" s="45"/>
      <c r="AQ535" s="45"/>
      <c r="AR535" s="45"/>
      <c r="AS535" s="45"/>
      <c r="AT535" s="45"/>
      <c r="AU535" s="45"/>
      <c r="AV535" s="45"/>
      <c r="AW535" s="45"/>
      <c r="AX535" s="45"/>
      <c r="AY535" s="45"/>
      <c r="AZ535" s="45"/>
      <c r="BA535" s="45"/>
      <c r="BB535" s="45"/>
      <c r="BC535" s="45"/>
      <c r="BD535" s="45"/>
      <c r="BE535" s="45"/>
      <c r="BF535" s="45"/>
      <c r="BG535" s="45"/>
      <c r="BH535" s="45"/>
      <c r="BI535" s="45"/>
      <c r="BJ535" s="45"/>
      <c r="BK535" s="45"/>
      <c r="BL535" s="45"/>
      <c r="BM535" s="45"/>
      <c r="BN535" s="45"/>
      <c r="BO535" s="45"/>
      <c r="BP535" s="45"/>
      <c r="BQ535" s="45"/>
      <c r="BR535" s="45"/>
      <c r="BS535" s="45"/>
      <c r="BT535" s="45"/>
      <c r="BU535" s="45"/>
      <c r="BV535" s="45"/>
      <c r="BW535" s="45"/>
      <c r="BX535" s="45"/>
      <c r="BY535" s="45"/>
      <c r="BZ535" s="45"/>
      <c r="CA535" s="45"/>
      <c r="CB535" s="45"/>
      <c r="CC535" s="45"/>
      <c r="CD535" s="45"/>
      <c r="CE535" s="45"/>
      <c r="CF535" s="45"/>
      <c r="CG535" s="45"/>
      <c r="CH535" s="45"/>
      <c r="CI535" s="45"/>
      <c r="CJ535" s="45"/>
      <c r="CK535" s="45"/>
      <c r="CL535" s="45"/>
      <c r="CM535" s="45"/>
      <c r="CN535" s="45"/>
      <c r="CO535" s="45"/>
      <c r="CP535" s="45"/>
      <c r="CQ535" s="45"/>
    </row>
    <row r="536" spans="1:95" hidden="1" x14ac:dyDescent="0.25">
      <c r="A536" s="5" t="str">
        <f>B536&amp;D536</f>
        <v>RWAWIND</v>
      </c>
      <c r="B536" t="s">
        <v>325</v>
      </c>
      <c r="C536" t="str">
        <f>VLOOKUP($B536,'Lookup codes'!$A:$C,2,FALSE)</f>
        <v>Rwanda</v>
      </c>
      <c r="D536" t="s">
        <v>618</v>
      </c>
      <c r="E536" t="str">
        <f>VLOOKUP(D536,'Lookup codes'!R:S,2,FALSE)</f>
        <v>Wind</v>
      </c>
      <c r="F536" t="s">
        <v>794</v>
      </c>
      <c r="G536" t="s">
        <v>528</v>
      </c>
      <c r="H536" s="45">
        <f>SUMIFS('IEA production stats by year'!Q:Q,'IEA production stats by year'!$E:$E,$D536,'IEA production stats by year'!$B:$B,$B536)</f>
        <v>0</v>
      </c>
      <c r="I536" s="45">
        <f>SUMIFS('IEA production stats by year'!R:R,'IEA production stats by year'!$E:$E,$D536,'IEA production stats by year'!$B:$B,$B536)</f>
        <v>0</v>
      </c>
      <c r="J536" s="45">
        <f>SUMIFS('IEA production stats by year'!S:S,'IEA production stats by year'!$E:$E,$D536,'IEA production stats by year'!$B:$B,$B536)</f>
        <v>0</v>
      </c>
      <c r="K536" s="45">
        <f>SUMIFS('IEA production stats by year'!T:T,'IEA production stats by year'!$E:$E,$D536,'IEA production stats by year'!$B:$B,$B536)</f>
        <v>0</v>
      </c>
      <c r="L536" s="45">
        <f>SUMIFS('IEA production stats by year'!U:U,'IEA production stats by year'!$E:$E,$D536,'IEA production stats by year'!$B:$B,$B536)</f>
        <v>0</v>
      </c>
      <c r="M536" s="45">
        <f>SUMIFS('IEA production stats by year'!V:V,'IEA production stats by year'!$E:$E,$D536,'IEA production stats by year'!$B:$B,$B536)</f>
        <v>0</v>
      </c>
      <c r="N536" s="45">
        <f>SUMIFS('IEA production stats by year'!W:W,'IEA production stats by year'!$E:$E,$D536,'IEA production stats by year'!$B:$B,$B536)</f>
        <v>0</v>
      </c>
      <c r="O536" s="45">
        <f>SUMIFS('IEA production stats by year'!X:X,'IEA production stats by year'!$E:$E,$D536,'IEA production stats by year'!$B:$B,$B536)</f>
        <v>0</v>
      </c>
      <c r="P536" s="45">
        <f>SUMIFS('IEA production stats by year'!Y:Y,'IEA production stats by year'!$E:$E,$D536,'IEA production stats by year'!$B:$B,$B536)</f>
        <v>0</v>
      </c>
      <c r="Q536" s="45">
        <f>SUMIFS('IEA production stats by year'!Z:Z,'IEA production stats by year'!$E:$E,$D536,'IEA production stats by year'!$B:$B,$B536)</f>
        <v>0</v>
      </c>
      <c r="R536" s="45">
        <f>SUMIFS('IEA production stats by year'!AA:AA,'IEA production stats by year'!$E:$E,$D536,'IEA production stats by year'!$B:$B,$B536)</f>
        <v>0</v>
      </c>
      <c r="S536" s="45">
        <f>SUMIFS('IEA production stats by year'!AB:AB,'IEA production stats by year'!$E:$E,$D536,'IEA production stats by year'!$B:$B,$B536)</f>
        <v>0</v>
      </c>
      <c r="T536" s="45">
        <f>SUMIFS('IEA production stats by year'!AC:AC,'IEA production stats by year'!$E:$E,$D536,'IEA production stats by year'!$B:$B,$B536)</f>
        <v>0</v>
      </c>
      <c r="U536" s="45">
        <f>SUMIFS('IEA production stats by year'!AD:AD,'IEA production stats by year'!$E:$E,$D536,'IEA production stats by year'!$B:$B,$B536)</f>
        <v>0</v>
      </c>
      <c r="V536" s="45">
        <f>SUMIFS('IEA production stats by year'!AE:AE,'IEA production stats by year'!$E:$E,$D536,'IEA production stats by year'!$B:$B,$B536)</f>
        <v>0</v>
      </c>
      <c r="W536" s="45">
        <f>SUMIFS('IEA production stats by year'!AF:AF,'IEA production stats by year'!$E:$E,$D536,'IEA production stats by year'!$B:$B,$B536)</f>
        <v>0</v>
      </c>
      <c r="X536" s="45">
        <f>SUMIFS('IEA production stats by year'!AG:AG,'IEA production stats by year'!$E:$E,$D536,'IEA production stats by year'!$B:$B,$B536)</f>
        <v>0</v>
      </c>
      <c r="Y536" s="45">
        <f>SUMIFS('IEA production stats by year'!AH:AH,'IEA production stats by year'!$E:$E,$D536,'IEA production stats by year'!$B:$B,$B536)</f>
        <v>0</v>
      </c>
      <c r="Z536" s="45">
        <f>SUMIFS('IEA production stats by year'!AI:AI,'IEA production stats by year'!$E:$E,$D536,'IEA production stats by year'!$B:$B,$B536)</f>
        <v>0</v>
      </c>
      <c r="AA536" s="45">
        <f>SUMIFS('IEA production stats by year'!AJ:AJ,'IEA production stats by year'!$E:$E,$D536,'IEA production stats by year'!$B:$B,$B536)</f>
        <v>0</v>
      </c>
      <c r="AB536" s="45">
        <f>SUMIFS('IEA production stats by year'!AK:AK,'IEA production stats by year'!$E:$E,$D536,'IEA production stats by year'!$B:$B,$B536)</f>
        <v>0</v>
      </c>
      <c r="AC536" s="45">
        <f>SUMIFS('IEA production stats by year'!AL:AL,'IEA production stats by year'!$E:$E,$D536,'IEA production stats by year'!$B:$B,$B536)</f>
        <v>0</v>
      </c>
      <c r="AD536" s="45"/>
      <c r="AE536" s="45"/>
      <c r="AF536" s="45"/>
      <c r="AG536" s="45"/>
      <c r="AH536" s="45"/>
      <c r="AI536" s="45"/>
      <c r="AJ536" s="45"/>
      <c r="AK536" s="45"/>
      <c r="AL536" s="45"/>
      <c r="AM536" s="45"/>
      <c r="AN536" s="45"/>
      <c r="AO536" s="45"/>
      <c r="AP536" s="45"/>
      <c r="AQ536" s="45"/>
      <c r="AR536" s="45"/>
      <c r="AS536" s="45"/>
      <c r="AT536" s="45"/>
      <c r="AU536" s="45"/>
      <c r="AV536" s="45"/>
      <c r="AW536" s="45"/>
      <c r="AX536" s="45"/>
      <c r="AY536" s="45"/>
      <c r="AZ536" s="45"/>
      <c r="BA536" s="45"/>
      <c r="BB536" s="45"/>
      <c r="BC536" s="45"/>
      <c r="BD536" s="45"/>
      <c r="BE536" s="45"/>
      <c r="BF536" s="45"/>
      <c r="BG536" s="45"/>
      <c r="BH536" s="45"/>
      <c r="BI536" s="45"/>
      <c r="BJ536" s="45"/>
      <c r="BK536" s="45"/>
      <c r="BL536" s="45"/>
      <c r="BM536" s="45"/>
      <c r="BN536" s="45"/>
      <c r="BO536" s="45"/>
      <c r="BP536" s="45"/>
      <c r="BQ536" s="45"/>
      <c r="BR536" s="45"/>
      <c r="BS536" s="45"/>
      <c r="BT536" s="45"/>
      <c r="BU536" s="45"/>
      <c r="BV536" s="45"/>
      <c r="BW536" s="45"/>
      <c r="BX536" s="45"/>
      <c r="BY536" s="45"/>
      <c r="BZ536" s="45"/>
      <c r="CA536" s="45"/>
      <c r="CB536" s="45"/>
      <c r="CC536" s="45"/>
      <c r="CD536" s="45"/>
      <c r="CE536" s="45"/>
      <c r="CF536" s="45"/>
      <c r="CG536" s="45"/>
      <c r="CH536" s="45"/>
      <c r="CI536" s="45"/>
      <c r="CJ536" s="45"/>
      <c r="CK536" s="45"/>
      <c r="CL536" s="45"/>
      <c r="CM536" s="45"/>
      <c r="CN536" s="45"/>
      <c r="CO536" s="45"/>
      <c r="CP536" s="45"/>
      <c r="CQ536" s="45"/>
    </row>
    <row r="537" spans="1:95" hidden="1" x14ac:dyDescent="0.25">
      <c r="A537" s="5" t="str">
        <f>B537&amp;D537</f>
        <v>RWAMUNWASTER</v>
      </c>
      <c r="B537" t="s">
        <v>325</v>
      </c>
      <c r="C537" t="str">
        <f>VLOOKUP($B537,'Lookup codes'!$A:$C,2,FALSE)</f>
        <v>Rwanda</v>
      </c>
      <c r="D537" t="s">
        <v>622</v>
      </c>
      <c r="E537" t="str">
        <f>VLOOKUP(D537,'Lookup codes'!R:S,2,FALSE)</f>
        <v>Renewable Municipal Waste</v>
      </c>
      <c r="F537" t="s">
        <v>794</v>
      </c>
      <c r="G537" t="s">
        <v>528</v>
      </c>
      <c r="H537" s="45">
        <f>SUMIFS('IEA production stats by year'!Q:Q,'IEA production stats by year'!$E:$E,$D537,'IEA production stats by year'!$B:$B,$B537)</f>
        <v>0</v>
      </c>
      <c r="I537" s="45">
        <f>SUMIFS('IEA production stats by year'!R:R,'IEA production stats by year'!$E:$E,$D537,'IEA production stats by year'!$B:$B,$B537)</f>
        <v>0</v>
      </c>
      <c r="J537" s="45">
        <f>SUMIFS('IEA production stats by year'!S:S,'IEA production stats by year'!$E:$E,$D537,'IEA production stats by year'!$B:$B,$B537)</f>
        <v>0</v>
      </c>
      <c r="K537" s="45">
        <f>SUMIFS('IEA production stats by year'!T:T,'IEA production stats by year'!$E:$E,$D537,'IEA production stats by year'!$B:$B,$B537)</f>
        <v>0</v>
      </c>
      <c r="L537" s="45">
        <f>SUMIFS('IEA production stats by year'!U:U,'IEA production stats by year'!$E:$E,$D537,'IEA production stats by year'!$B:$B,$B537)</f>
        <v>0</v>
      </c>
      <c r="M537" s="45">
        <f>SUMIFS('IEA production stats by year'!V:V,'IEA production stats by year'!$E:$E,$D537,'IEA production stats by year'!$B:$B,$B537)</f>
        <v>0</v>
      </c>
      <c r="N537" s="45">
        <f>SUMIFS('IEA production stats by year'!W:W,'IEA production stats by year'!$E:$E,$D537,'IEA production stats by year'!$B:$B,$B537)</f>
        <v>0</v>
      </c>
      <c r="O537" s="45">
        <f>SUMIFS('IEA production stats by year'!X:X,'IEA production stats by year'!$E:$E,$D537,'IEA production stats by year'!$B:$B,$B537)</f>
        <v>0</v>
      </c>
      <c r="P537" s="45">
        <f>SUMIFS('IEA production stats by year'!Y:Y,'IEA production stats by year'!$E:$E,$D537,'IEA production stats by year'!$B:$B,$B537)</f>
        <v>0</v>
      </c>
      <c r="Q537" s="45">
        <f>SUMIFS('IEA production stats by year'!Z:Z,'IEA production stats by year'!$E:$E,$D537,'IEA production stats by year'!$B:$B,$B537)</f>
        <v>0</v>
      </c>
      <c r="R537" s="45">
        <f>SUMIFS('IEA production stats by year'!AA:AA,'IEA production stats by year'!$E:$E,$D537,'IEA production stats by year'!$B:$B,$B537)</f>
        <v>0</v>
      </c>
      <c r="S537" s="45">
        <f>SUMIFS('IEA production stats by year'!AB:AB,'IEA production stats by year'!$E:$E,$D537,'IEA production stats by year'!$B:$B,$B537)</f>
        <v>0</v>
      </c>
      <c r="T537" s="45">
        <f>SUMIFS('IEA production stats by year'!AC:AC,'IEA production stats by year'!$E:$E,$D537,'IEA production stats by year'!$B:$B,$B537)</f>
        <v>0</v>
      </c>
      <c r="U537" s="45">
        <f>SUMIFS('IEA production stats by year'!AD:AD,'IEA production stats by year'!$E:$E,$D537,'IEA production stats by year'!$B:$B,$B537)</f>
        <v>0</v>
      </c>
      <c r="V537" s="45">
        <f>SUMIFS('IEA production stats by year'!AE:AE,'IEA production stats by year'!$E:$E,$D537,'IEA production stats by year'!$B:$B,$B537)</f>
        <v>0</v>
      </c>
      <c r="W537" s="45">
        <f>SUMIFS('IEA production stats by year'!AF:AF,'IEA production stats by year'!$E:$E,$D537,'IEA production stats by year'!$B:$B,$B537)</f>
        <v>0</v>
      </c>
      <c r="X537" s="45">
        <f>SUMIFS('IEA production stats by year'!AG:AG,'IEA production stats by year'!$E:$E,$D537,'IEA production stats by year'!$B:$B,$B537)</f>
        <v>0</v>
      </c>
      <c r="Y537" s="45">
        <f>SUMIFS('IEA production stats by year'!AH:AH,'IEA production stats by year'!$E:$E,$D537,'IEA production stats by year'!$B:$B,$B537)</f>
        <v>0</v>
      </c>
      <c r="Z537" s="45">
        <f>SUMIFS('IEA production stats by year'!AI:AI,'IEA production stats by year'!$E:$E,$D537,'IEA production stats by year'!$B:$B,$B537)</f>
        <v>0</v>
      </c>
      <c r="AA537" s="45">
        <f>SUMIFS('IEA production stats by year'!AJ:AJ,'IEA production stats by year'!$E:$E,$D537,'IEA production stats by year'!$B:$B,$B537)</f>
        <v>0</v>
      </c>
      <c r="AB537" s="45">
        <f>SUMIFS('IEA production stats by year'!AK:AK,'IEA production stats by year'!$E:$E,$D537,'IEA production stats by year'!$B:$B,$B537)</f>
        <v>0</v>
      </c>
      <c r="AC537" s="45">
        <f>SUMIFS('IEA production stats by year'!AL:AL,'IEA production stats by year'!$E:$E,$D537,'IEA production stats by year'!$B:$B,$B537)</f>
        <v>0</v>
      </c>
      <c r="AD537" s="45"/>
      <c r="AE537" s="45"/>
      <c r="AF537" s="45"/>
      <c r="AG537" s="45"/>
      <c r="AH537" s="45"/>
      <c r="AI537" s="45"/>
      <c r="AJ537" s="45"/>
      <c r="AK537" s="45"/>
      <c r="AL537" s="45"/>
      <c r="AM537" s="45"/>
      <c r="AN537" s="45"/>
      <c r="AO537" s="45"/>
      <c r="AP537" s="45"/>
      <c r="AQ537" s="45"/>
      <c r="AR537" s="45"/>
      <c r="AS537" s="45"/>
      <c r="AT537" s="45"/>
      <c r="AU537" s="45"/>
      <c r="AV537" s="45"/>
      <c r="AW537" s="45"/>
      <c r="AX537" s="45"/>
      <c r="AY537" s="45"/>
      <c r="AZ537" s="45"/>
      <c r="BA537" s="45"/>
      <c r="BB537" s="45"/>
      <c r="BC537" s="45"/>
      <c r="BD537" s="45"/>
      <c r="BE537" s="45"/>
      <c r="BF537" s="45"/>
      <c r="BG537" s="45"/>
      <c r="BH537" s="45"/>
      <c r="BI537" s="45"/>
      <c r="BJ537" s="45"/>
      <c r="BK537" s="45"/>
      <c r="BL537" s="45"/>
      <c r="BM537" s="45"/>
      <c r="BN537" s="45"/>
      <c r="BO537" s="45"/>
      <c r="BP537" s="45"/>
      <c r="BQ537" s="45"/>
      <c r="BR537" s="45"/>
      <c r="BS537" s="45"/>
      <c r="BT537" s="45"/>
      <c r="BU537" s="45"/>
      <c r="BV537" s="45"/>
      <c r="BW537" s="45"/>
      <c r="BX537" s="45"/>
      <c r="BY537" s="45"/>
      <c r="BZ537" s="45"/>
      <c r="CA537" s="45"/>
      <c r="CB537" s="45"/>
      <c r="CC537" s="45"/>
      <c r="CD537" s="45"/>
      <c r="CE537" s="45"/>
      <c r="CF537" s="45"/>
      <c r="CG537" s="45"/>
      <c r="CH537" s="45"/>
      <c r="CI537" s="45"/>
      <c r="CJ537" s="45"/>
      <c r="CK537" s="45"/>
      <c r="CL537" s="45"/>
      <c r="CM537" s="45"/>
      <c r="CN537" s="45"/>
      <c r="CO537" s="45"/>
      <c r="CP537" s="45"/>
      <c r="CQ537" s="45"/>
    </row>
    <row r="538" spans="1:95" hidden="1" x14ac:dyDescent="0.25">
      <c r="A538" s="5" t="str">
        <f>B538&amp;D538</f>
        <v>RWACHARCOAL</v>
      </c>
      <c r="B538" t="s">
        <v>325</v>
      </c>
      <c r="C538" t="str">
        <f>VLOOKUP($B538,'Lookup codes'!$A:$C,2,FALSE)</f>
        <v>Rwanda</v>
      </c>
      <c r="D538" t="s">
        <v>626</v>
      </c>
      <c r="E538" t="str">
        <f>VLOOKUP(D538,'Lookup codes'!R:S,2,FALSE)</f>
        <v>Charcoal</v>
      </c>
      <c r="F538" t="s">
        <v>794</v>
      </c>
      <c r="G538" t="s">
        <v>528</v>
      </c>
      <c r="H538" s="45">
        <f>SUMIFS('IEA production stats by year'!Q:Q,'IEA production stats by year'!$E:$E,$D538,'IEA production stats by year'!$B:$B,$B538)</f>
        <v>0</v>
      </c>
      <c r="I538" s="45">
        <f>SUMIFS('IEA production stats by year'!R:R,'IEA production stats by year'!$E:$E,$D538,'IEA production stats by year'!$B:$B,$B538)</f>
        <v>0</v>
      </c>
      <c r="J538" s="45">
        <f>SUMIFS('IEA production stats by year'!S:S,'IEA production stats by year'!$E:$E,$D538,'IEA production stats by year'!$B:$B,$B538)</f>
        <v>0</v>
      </c>
      <c r="K538" s="45">
        <f>SUMIFS('IEA production stats by year'!T:T,'IEA production stats by year'!$E:$E,$D538,'IEA production stats by year'!$B:$B,$B538)</f>
        <v>0</v>
      </c>
      <c r="L538" s="45">
        <f>SUMIFS('IEA production stats by year'!U:U,'IEA production stats by year'!$E:$E,$D538,'IEA production stats by year'!$B:$B,$B538)</f>
        <v>0</v>
      </c>
      <c r="M538" s="45">
        <f>SUMIFS('IEA production stats by year'!V:V,'IEA production stats by year'!$E:$E,$D538,'IEA production stats by year'!$B:$B,$B538)</f>
        <v>0</v>
      </c>
      <c r="N538" s="45">
        <f>SUMIFS('IEA production stats by year'!W:W,'IEA production stats by year'!$E:$E,$D538,'IEA production stats by year'!$B:$B,$B538)</f>
        <v>0</v>
      </c>
      <c r="O538" s="45">
        <f>SUMIFS('IEA production stats by year'!X:X,'IEA production stats by year'!$E:$E,$D538,'IEA production stats by year'!$B:$B,$B538)</f>
        <v>0</v>
      </c>
      <c r="P538" s="45">
        <f>SUMIFS('IEA production stats by year'!Y:Y,'IEA production stats by year'!$E:$E,$D538,'IEA production stats by year'!$B:$B,$B538)</f>
        <v>0</v>
      </c>
      <c r="Q538" s="45">
        <f>SUMIFS('IEA production stats by year'!Z:Z,'IEA production stats by year'!$E:$E,$D538,'IEA production stats by year'!$B:$B,$B538)</f>
        <v>0</v>
      </c>
      <c r="R538" s="45">
        <f>SUMIFS('IEA production stats by year'!AA:AA,'IEA production stats by year'!$E:$E,$D538,'IEA production stats by year'!$B:$B,$B538)</f>
        <v>0</v>
      </c>
      <c r="S538" s="45">
        <f>SUMIFS('IEA production stats by year'!AB:AB,'IEA production stats by year'!$E:$E,$D538,'IEA production stats by year'!$B:$B,$B538)</f>
        <v>0</v>
      </c>
      <c r="T538" s="45">
        <f>SUMIFS('IEA production stats by year'!AC:AC,'IEA production stats by year'!$E:$E,$D538,'IEA production stats by year'!$B:$B,$B538)</f>
        <v>0</v>
      </c>
      <c r="U538" s="45">
        <f>SUMIFS('IEA production stats by year'!AD:AD,'IEA production stats by year'!$E:$E,$D538,'IEA production stats by year'!$B:$B,$B538)</f>
        <v>0</v>
      </c>
      <c r="V538" s="45">
        <f>SUMIFS('IEA production stats by year'!AE:AE,'IEA production stats by year'!$E:$E,$D538,'IEA production stats by year'!$B:$B,$B538)</f>
        <v>0</v>
      </c>
      <c r="W538" s="45">
        <f>SUMIFS('IEA production stats by year'!AF:AF,'IEA production stats by year'!$E:$E,$D538,'IEA production stats by year'!$B:$B,$B538)</f>
        <v>0</v>
      </c>
      <c r="X538" s="45">
        <f>SUMIFS('IEA production stats by year'!AG:AG,'IEA production stats by year'!$E:$E,$D538,'IEA production stats by year'!$B:$B,$B538)</f>
        <v>0</v>
      </c>
      <c r="Y538" s="45">
        <f>SUMIFS('IEA production stats by year'!AH:AH,'IEA production stats by year'!$E:$E,$D538,'IEA production stats by year'!$B:$B,$B538)</f>
        <v>0</v>
      </c>
      <c r="Z538" s="45">
        <f>SUMIFS('IEA production stats by year'!AI:AI,'IEA production stats by year'!$E:$E,$D538,'IEA production stats by year'!$B:$B,$B538)</f>
        <v>0</v>
      </c>
      <c r="AA538" s="45">
        <f>SUMIFS('IEA production stats by year'!AJ:AJ,'IEA production stats by year'!$E:$E,$D538,'IEA production stats by year'!$B:$B,$B538)</f>
        <v>0</v>
      </c>
      <c r="AB538" s="45">
        <f>SUMIFS('IEA production stats by year'!AK:AK,'IEA production stats by year'!$E:$E,$D538,'IEA production stats by year'!$B:$B,$B538)</f>
        <v>0</v>
      </c>
      <c r="AC538" s="45">
        <f>SUMIFS('IEA production stats by year'!AL:AL,'IEA production stats by year'!$E:$E,$D538,'IEA production stats by year'!$B:$B,$B538)</f>
        <v>0</v>
      </c>
      <c r="AD538" s="45"/>
      <c r="AE538" s="45"/>
      <c r="AF538" s="45"/>
      <c r="AG538" s="45"/>
      <c r="AH538" s="45"/>
      <c r="AI538" s="45"/>
      <c r="AJ538" s="45"/>
      <c r="AK538" s="45"/>
      <c r="AL538" s="45"/>
      <c r="AM538" s="45"/>
      <c r="AN538" s="45"/>
      <c r="AO538" s="45"/>
      <c r="AP538" s="45"/>
      <c r="AQ538" s="45"/>
      <c r="AR538" s="45"/>
      <c r="AS538" s="45"/>
      <c r="AT538" s="45"/>
      <c r="AU538" s="45"/>
      <c r="AV538" s="45"/>
      <c r="AW538" s="45"/>
      <c r="AX538" s="45"/>
      <c r="AY538" s="45"/>
      <c r="AZ538" s="45"/>
      <c r="BA538" s="45"/>
      <c r="BB538" s="45"/>
      <c r="BC538" s="45"/>
      <c r="BD538" s="45"/>
      <c r="BE538" s="45"/>
      <c r="BF538" s="45"/>
      <c r="BG538" s="45"/>
      <c r="BH538" s="45"/>
      <c r="BI538" s="45"/>
      <c r="BJ538" s="45"/>
      <c r="BK538" s="45"/>
      <c r="BL538" s="45"/>
      <c r="BM538" s="45"/>
      <c r="BN538" s="45"/>
      <c r="BO538" s="45"/>
      <c r="BP538" s="45"/>
      <c r="BQ538" s="45"/>
      <c r="BR538" s="45"/>
      <c r="BS538" s="45"/>
      <c r="BT538" s="45"/>
      <c r="BU538" s="45"/>
      <c r="BV538" s="45"/>
      <c r="BW538" s="45"/>
      <c r="BX538" s="45"/>
      <c r="BY538" s="45"/>
      <c r="BZ538" s="45"/>
      <c r="CA538" s="45"/>
      <c r="CB538" s="45"/>
      <c r="CC538" s="45"/>
      <c r="CD538" s="45"/>
      <c r="CE538" s="45"/>
      <c r="CF538" s="45"/>
      <c r="CG538" s="45"/>
      <c r="CH538" s="45"/>
      <c r="CI538" s="45"/>
      <c r="CJ538" s="45"/>
      <c r="CK538" s="45"/>
      <c r="CL538" s="45"/>
      <c r="CM538" s="45"/>
      <c r="CN538" s="45"/>
      <c r="CO538" s="45"/>
      <c r="CP538" s="45"/>
      <c r="CQ538" s="45"/>
    </row>
    <row r="539" spans="1:95" hidden="1" x14ac:dyDescent="0.25">
      <c r="A539" s="5" t="str">
        <f>B539&amp;D539</f>
        <v>RWABIOGASOL</v>
      </c>
      <c r="B539" t="s">
        <v>325</v>
      </c>
      <c r="C539" t="str">
        <f>VLOOKUP($B539,'Lookup codes'!$A:$C,2,FALSE)</f>
        <v>Rwanda</v>
      </c>
      <c r="D539" t="s">
        <v>628</v>
      </c>
      <c r="E539" t="str">
        <f>VLOOKUP(D539,'Lookup codes'!R:S,2,FALSE)</f>
        <v>Biogasoline</v>
      </c>
      <c r="F539" t="s">
        <v>794</v>
      </c>
      <c r="G539" t="s">
        <v>528</v>
      </c>
      <c r="H539" s="45">
        <f>SUMIFS('IEA production stats by year'!Q:Q,'IEA production stats by year'!$E:$E,$D539,'IEA production stats by year'!$B:$B,$B539)</f>
        <v>0</v>
      </c>
      <c r="I539" s="45">
        <f>SUMIFS('IEA production stats by year'!R:R,'IEA production stats by year'!$E:$E,$D539,'IEA production stats by year'!$B:$B,$B539)</f>
        <v>0</v>
      </c>
      <c r="J539" s="45">
        <f>SUMIFS('IEA production stats by year'!S:S,'IEA production stats by year'!$E:$E,$D539,'IEA production stats by year'!$B:$B,$B539)</f>
        <v>0</v>
      </c>
      <c r="K539" s="45">
        <f>SUMIFS('IEA production stats by year'!T:T,'IEA production stats by year'!$E:$E,$D539,'IEA production stats by year'!$B:$B,$B539)</f>
        <v>0</v>
      </c>
      <c r="L539" s="45">
        <f>SUMIFS('IEA production stats by year'!U:U,'IEA production stats by year'!$E:$E,$D539,'IEA production stats by year'!$B:$B,$B539)</f>
        <v>0</v>
      </c>
      <c r="M539" s="45">
        <f>SUMIFS('IEA production stats by year'!V:V,'IEA production stats by year'!$E:$E,$D539,'IEA production stats by year'!$B:$B,$B539)</f>
        <v>0</v>
      </c>
      <c r="N539" s="45">
        <f>SUMIFS('IEA production stats by year'!W:W,'IEA production stats by year'!$E:$E,$D539,'IEA production stats by year'!$B:$B,$B539)</f>
        <v>0</v>
      </c>
      <c r="O539" s="45">
        <f>SUMIFS('IEA production stats by year'!X:X,'IEA production stats by year'!$E:$E,$D539,'IEA production stats by year'!$B:$B,$B539)</f>
        <v>0</v>
      </c>
      <c r="P539" s="45">
        <f>SUMIFS('IEA production stats by year'!Y:Y,'IEA production stats by year'!$E:$E,$D539,'IEA production stats by year'!$B:$B,$B539)</f>
        <v>0</v>
      </c>
      <c r="Q539" s="45">
        <f>SUMIFS('IEA production stats by year'!Z:Z,'IEA production stats by year'!$E:$E,$D539,'IEA production stats by year'!$B:$B,$B539)</f>
        <v>0</v>
      </c>
      <c r="R539" s="45">
        <f>SUMIFS('IEA production stats by year'!AA:AA,'IEA production stats by year'!$E:$E,$D539,'IEA production stats by year'!$B:$B,$B539)</f>
        <v>0</v>
      </c>
      <c r="S539" s="45">
        <f>SUMIFS('IEA production stats by year'!AB:AB,'IEA production stats by year'!$E:$E,$D539,'IEA production stats by year'!$B:$B,$B539)</f>
        <v>0</v>
      </c>
      <c r="T539" s="45">
        <f>SUMIFS('IEA production stats by year'!AC:AC,'IEA production stats by year'!$E:$E,$D539,'IEA production stats by year'!$B:$B,$B539)</f>
        <v>0</v>
      </c>
      <c r="U539" s="45">
        <f>SUMIFS('IEA production stats by year'!AD:AD,'IEA production stats by year'!$E:$E,$D539,'IEA production stats by year'!$B:$B,$B539)</f>
        <v>0</v>
      </c>
      <c r="V539" s="45">
        <f>SUMIFS('IEA production stats by year'!AE:AE,'IEA production stats by year'!$E:$E,$D539,'IEA production stats by year'!$B:$B,$B539)</f>
        <v>0</v>
      </c>
      <c r="W539" s="45">
        <f>SUMIFS('IEA production stats by year'!AF:AF,'IEA production stats by year'!$E:$E,$D539,'IEA production stats by year'!$B:$B,$B539)</f>
        <v>0</v>
      </c>
      <c r="X539" s="45">
        <f>SUMIFS('IEA production stats by year'!AG:AG,'IEA production stats by year'!$E:$E,$D539,'IEA production stats by year'!$B:$B,$B539)</f>
        <v>0</v>
      </c>
      <c r="Y539" s="45">
        <f>SUMIFS('IEA production stats by year'!AH:AH,'IEA production stats by year'!$E:$E,$D539,'IEA production stats by year'!$B:$B,$B539)</f>
        <v>0</v>
      </c>
      <c r="Z539" s="45">
        <f>SUMIFS('IEA production stats by year'!AI:AI,'IEA production stats by year'!$E:$E,$D539,'IEA production stats by year'!$B:$B,$B539)</f>
        <v>0</v>
      </c>
      <c r="AA539" s="45">
        <f>SUMIFS('IEA production stats by year'!AJ:AJ,'IEA production stats by year'!$E:$E,$D539,'IEA production stats by year'!$B:$B,$B539)</f>
        <v>0</v>
      </c>
      <c r="AB539" s="45">
        <f>SUMIFS('IEA production stats by year'!AK:AK,'IEA production stats by year'!$E:$E,$D539,'IEA production stats by year'!$B:$B,$B539)</f>
        <v>0</v>
      </c>
      <c r="AC539" s="45">
        <f>SUMIFS('IEA production stats by year'!AL:AL,'IEA production stats by year'!$E:$E,$D539,'IEA production stats by year'!$B:$B,$B539)</f>
        <v>0</v>
      </c>
      <c r="AD539" s="45"/>
      <c r="AE539" s="45"/>
      <c r="AF539" s="45"/>
      <c r="AG539" s="45"/>
      <c r="AH539" s="45"/>
      <c r="AI539" s="45"/>
      <c r="AJ539" s="45"/>
      <c r="AK539" s="45"/>
      <c r="AL539" s="45"/>
      <c r="AM539" s="45"/>
      <c r="AN539" s="45"/>
      <c r="AO539" s="45"/>
      <c r="AP539" s="45"/>
      <c r="AQ539" s="45"/>
      <c r="AR539" s="45"/>
      <c r="AS539" s="45"/>
      <c r="AT539" s="45"/>
      <c r="AU539" s="45"/>
      <c r="AV539" s="45"/>
      <c r="AW539" s="45"/>
      <c r="AX539" s="45"/>
      <c r="AY539" s="45"/>
      <c r="AZ539" s="45"/>
      <c r="BA539" s="45"/>
      <c r="BB539" s="45"/>
      <c r="BC539" s="45"/>
      <c r="BD539" s="45"/>
      <c r="BE539" s="45"/>
      <c r="BF539" s="45"/>
      <c r="BG539" s="45"/>
      <c r="BH539" s="45"/>
      <c r="BI539" s="45"/>
      <c r="BJ539" s="45"/>
      <c r="BK539" s="45"/>
      <c r="BL539" s="45"/>
      <c r="BM539" s="45"/>
      <c r="BN539" s="45"/>
      <c r="BO539" s="45"/>
      <c r="BP539" s="45"/>
      <c r="BQ539" s="45"/>
      <c r="BR539" s="45"/>
      <c r="BS539" s="45"/>
      <c r="BT539" s="45"/>
      <c r="BU539" s="45"/>
      <c r="BV539" s="45"/>
      <c r="BW539" s="45"/>
      <c r="BX539" s="45"/>
      <c r="BY539" s="45"/>
      <c r="BZ539" s="45"/>
      <c r="CA539" s="45"/>
      <c r="CB539" s="45"/>
      <c r="CC539" s="45"/>
      <c r="CD539" s="45"/>
      <c r="CE539" s="45"/>
      <c r="CF539" s="45"/>
      <c r="CG539" s="45"/>
      <c r="CH539" s="45"/>
      <c r="CI539" s="45"/>
      <c r="CJ539" s="45"/>
      <c r="CK539" s="45"/>
      <c r="CL539" s="45"/>
      <c r="CM539" s="45"/>
      <c r="CN539" s="45"/>
      <c r="CO539" s="45"/>
      <c r="CP539" s="45"/>
      <c r="CQ539" s="45"/>
    </row>
    <row r="540" spans="1:95" hidden="1" x14ac:dyDescent="0.25">
      <c r="A540" s="5" t="str">
        <f>B540&amp;D540</f>
        <v>RWABIODIESEL</v>
      </c>
      <c r="B540" t="s">
        <v>325</v>
      </c>
      <c r="C540" t="str">
        <f>VLOOKUP($B540,'Lookup codes'!$A:$C,2,FALSE)</f>
        <v>Rwanda</v>
      </c>
      <c r="D540" t="s">
        <v>630</v>
      </c>
      <c r="E540" t="str">
        <f>VLOOKUP(D540,'Lookup codes'!R:S,2,FALSE)</f>
        <v>Biodiesel</v>
      </c>
      <c r="F540" t="s">
        <v>794</v>
      </c>
      <c r="G540" t="s">
        <v>528</v>
      </c>
      <c r="H540" s="45">
        <f>SUMIFS('IEA production stats by year'!Q:Q,'IEA production stats by year'!$E:$E,$D540,'IEA production stats by year'!$B:$B,$B540)</f>
        <v>0</v>
      </c>
      <c r="I540" s="45">
        <f>SUMIFS('IEA production stats by year'!R:R,'IEA production stats by year'!$E:$E,$D540,'IEA production stats by year'!$B:$B,$B540)</f>
        <v>0</v>
      </c>
      <c r="J540" s="45">
        <f>SUMIFS('IEA production stats by year'!S:S,'IEA production stats by year'!$E:$E,$D540,'IEA production stats by year'!$B:$B,$B540)</f>
        <v>0</v>
      </c>
      <c r="K540" s="45">
        <f>SUMIFS('IEA production stats by year'!T:T,'IEA production stats by year'!$E:$E,$D540,'IEA production stats by year'!$B:$B,$B540)</f>
        <v>0</v>
      </c>
      <c r="L540" s="45">
        <f>SUMIFS('IEA production stats by year'!U:U,'IEA production stats by year'!$E:$E,$D540,'IEA production stats by year'!$B:$B,$B540)</f>
        <v>0</v>
      </c>
      <c r="M540" s="45">
        <f>SUMIFS('IEA production stats by year'!V:V,'IEA production stats by year'!$E:$E,$D540,'IEA production stats by year'!$B:$B,$B540)</f>
        <v>0</v>
      </c>
      <c r="N540" s="45">
        <f>SUMIFS('IEA production stats by year'!W:W,'IEA production stats by year'!$E:$E,$D540,'IEA production stats by year'!$B:$B,$B540)</f>
        <v>0</v>
      </c>
      <c r="O540" s="45">
        <f>SUMIFS('IEA production stats by year'!X:X,'IEA production stats by year'!$E:$E,$D540,'IEA production stats by year'!$B:$B,$B540)</f>
        <v>0</v>
      </c>
      <c r="P540" s="45">
        <f>SUMIFS('IEA production stats by year'!Y:Y,'IEA production stats by year'!$E:$E,$D540,'IEA production stats by year'!$B:$B,$B540)</f>
        <v>0</v>
      </c>
      <c r="Q540" s="45">
        <f>SUMIFS('IEA production stats by year'!Z:Z,'IEA production stats by year'!$E:$E,$D540,'IEA production stats by year'!$B:$B,$B540)</f>
        <v>0</v>
      </c>
      <c r="R540" s="45">
        <f>SUMIFS('IEA production stats by year'!AA:AA,'IEA production stats by year'!$E:$E,$D540,'IEA production stats by year'!$B:$B,$B540)</f>
        <v>0</v>
      </c>
      <c r="S540" s="45">
        <f>SUMIFS('IEA production stats by year'!AB:AB,'IEA production stats by year'!$E:$E,$D540,'IEA production stats by year'!$B:$B,$B540)</f>
        <v>0</v>
      </c>
      <c r="T540" s="45">
        <f>SUMIFS('IEA production stats by year'!AC:AC,'IEA production stats by year'!$E:$E,$D540,'IEA production stats by year'!$B:$B,$B540)</f>
        <v>0</v>
      </c>
      <c r="U540" s="45">
        <f>SUMIFS('IEA production stats by year'!AD:AD,'IEA production stats by year'!$E:$E,$D540,'IEA production stats by year'!$B:$B,$B540)</f>
        <v>0</v>
      </c>
      <c r="V540" s="45">
        <f>SUMIFS('IEA production stats by year'!AE:AE,'IEA production stats by year'!$E:$E,$D540,'IEA production stats by year'!$B:$B,$B540)</f>
        <v>0</v>
      </c>
      <c r="W540" s="45">
        <f>SUMIFS('IEA production stats by year'!AF:AF,'IEA production stats by year'!$E:$E,$D540,'IEA production stats by year'!$B:$B,$B540)</f>
        <v>0</v>
      </c>
      <c r="X540" s="45">
        <f>SUMIFS('IEA production stats by year'!AG:AG,'IEA production stats by year'!$E:$E,$D540,'IEA production stats by year'!$B:$B,$B540)</f>
        <v>0</v>
      </c>
      <c r="Y540" s="45">
        <f>SUMIFS('IEA production stats by year'!AH:AH,'IEA production stats by year'!$E:$E,$D540,'IEA production stats by year'!$B:$B,$B540)</f>
        <v>0</v>
      </c>
      <c r="Z540" s="45">
        <f>SUMIFS('IEA production stats by year'!AI:AI,'IEA production stats by year'!$E:$E,$D540,'IEA production stats by year'!$B:$B,$B540)</f>
        <v>0</v>
      </c>
      <c r="AA540" s="45">
        <f>SUMIFS('IEA production stats by year'!AJ:AJ,'IEA production stats by year'!$E:$E,$D540,'IEA production stats by year'!$B:$B,$B540)</f>
        <v>0</v>
      </c>
      <c r="AB540" s="45">
        <f>SUMIFS('IEA production stats by year'!AK:AK,'IEA production stats by year'!$E:$E,$D540,'IEA production stats by year'!$B:$B,$B540)</f>
        <v>0</v>
      </c>
      <c r="AC540" s="45">
        <f>SUMIFS('IEA production stats by year'!AL:AL,'IEA production stats by year'!$E:$E,$D540,'IEA production stats by year'!$B:$B,$B540)</f>
        <v>0</v>
      </c>
      <c r="AD540" s="45"/>
      <c r="AE540" s="45"/>
      <c r="AF540" s="45"/>
      <c r="AG540" s="45"/>
      <c r="AH540" s="45"/>
      <c r="AI540" s="45"/>
      <c r="AJ540" s="45"/>
      <c r="AK540" s="45"/>
      <c r="AL540" s="45"/>
      <c r="AM540" s="45"/>
      <c r="AN540" s="45"/>
      <c r="AO540" s="45"/>
      <c r="AP540" s="45"/>
      <c r="AQ540" s="45"/>
      <c r="AR540" s="45"/>
      <c r="AS540" s="45"/>
      <c r="AT540" s="45"/>
      <c r="AU540" s="45"/>
      <c r="AV540" s="45"/>
      <c r="AW540" s="45"/>
      <c r="AX540" s="45"/>
      <c r="AY540" s="45"/>
      <c r="AZ540" s="45"/>
      <c r="BA540" s="45"/>
      <c r="BB540" s="45"/>
      <c r="BC540" s="45"/>
      <c r="BD540" s="45"/>
      <c r="BE540" s="45"/>
      <c r="BF540" s="45"/>
      <c r="BG540" s="45"/>
      <c r="BH540" s="45"/>
      <c r="BI540" s="45"/>
      <c r="BJ540" s="45"/>
      <c r="BK540" s="45"/>
      <c r="BL540" s="45"/>
      <c r="BM540" s="45"/>
      <c r="BN540" s="45"/>
      <c r="BO540" s="45"/>
      <c r="BP540" s="45"/>
      <c r="BQ540" s="45"/>
      <c r="BR540" s="45"/>
      <c r="BS540" s="45"/>
      <c r="BT540" s="45"/>
      <c r="BU540" s="45"/>
      <c r="BV540" s="45"/>
      <c r="BW540" s="45"/>
      <c r="BX540" s="45"/>
      <c r="BY540" s="45"/>
      <c r="BZ540" s="45"/>
      <c r="CA540" s="45"/>
      <c r="CB540" s="45"/>
      <c r="CC540" s="45"/>
      <c r="CD540" s="45"/>
      <c r="CE540" s="45"/>
      <c r="CF540" s="45"/>
      <c r="CG540" s="45"/>
      <c r="CH540" s="45"/>
      <c r="CI540" s="45"/>
      <c r="CJ540" s="45"/>
      <c r="CK540" s="45"/>
      <c r="CL540" s="45"/>
      <c r="CM540" s="45"/>
      <c r="CN540" s="45"/>
      <c r="CO540" s="45"/>
      <c r="CP540" s="45"/>
      <c r="CQ540" s="45"/>
    </row>
    <row r="541" spans="1:95" hidden="1" x14ac:dyDescent="0.25">
      <c r="A541" s="5" t="str">
        <f>B541&amp;D541</f>
        <v>RWAOBIOLIQ</v>
      </c>
      <c r="B541" t="s">
        <v>325</v>
      </c>
      <c r="C541" t="str">
        <f>VLOOKUP($B541,'Lookup codes'!$A:$C,2,FALSE)</f>
        <v>Rwanda</v>
      </c>
      <c r="D541" t="s">
        <v>632</v>
      </c>
      <c r="E541" t="str">
        <f>VLOOKUP(D541,'Lookup codes'!R:S,2,FALSE)</f>
        <v>Other Liquid Biofuels</v>
      </c>
      <c r="F541" t="s">
        <v>794</v>
      </c>
      <c r="G541" t="s">
        <v>528</v>
      </c>
      <c r="H541" s="45">
        <f>SUMIFS('IEA production stats by year'!Q:Q,'IEA production stats by year'!$E:$E,$D541,'IEA production stats by year'!$B:$B,$B541)</f>
        <v>0</v>
      </c>
      <c r="I541" s="45">
        <f>SUMIFS('IEA production stats by year'!R:R,'IEA production stats by year'!$E:$E,$D541,'IEA production stats by year'!$B:$B,$B541)</f>
        <v>0</v>
      </c>
      <c r="J541" s="45">
        <f>SUMIFS('IEA production stats by year'!S:S,'IEA production stats by year'!$E:$E,$D541,'IEA production stats by year'!$B:$B,$B541)</f>
        <v>0</v>
      </c>
      <c r="K541" s="45">
        <f>SUMIFS('IEA production stats by year'!T:T,'IEA production stats by year'!$E:$E,$D541,'IEA production stats by year'!$B:$B,$B541)</f>
        <v>0</v>
      </c>
      <c r="L541" s="45">
        <f>SUMIFS('IEA production stats by year'!U:U,'IEA production stats by year'!$E:$E,$D541,'IEA production stats by year'!$B:$B,$B541)</f>
        <v>0</v>
      </c>
      <c r="M541" s="45">
        <f>SUMIFS('IEA production stats by year'!V:V,'IEA production stats by year'!$E:$E,$D541,'IEA production stats by year'!$B:$B,$B541)</f>
        <v>0</v>
      </c>
      <c r="N541" s="45">
        <f>SUMIFS('IEA production stats by year'!W:W,'IEA production stats by year'!$E:$E,$D541,'IEA production stats by year'!$B:$B,$B541)</f>
        <v>0</v>
      </c>
      <c r="O541" s="45">
        <f>SUMIFS('IEA production stats by year'!X:X,'IEA production stats by year'!$E:$E,$D541,'IEA production stats by year'!$B:$B,$B541)</f>
        <v>0</v>
      </c>
      <c r="P541" s="45">
        <f>SUMIFS('IEA production stats by year'!Y:Y,'IEA production stats by year'!$E:$E,$D541,'IEA production stats by year'!$B:$B,$B541)</f>
        <v>0</v>
      </c>
      <c r="Q541" s="45">
        <f>SUMIFS('IEA production stats by year'!Z:Z,'IEA production stats by year'!$E:$E,$D541,'IEA production stats by year'!$B:$B,$B541)</f>
        <v>0</v>
      </c>
      <c r="R541" s="45">
        <f>SUMIFS('IEA production stats by year'!AA:AA,'IEA production stats by year'!$E:$E,$D541,'IEA production stats by year'!$B:$B,$B541)</f>
        <v>0</v>
      </c>
      <c r="S541" s="45">
        <f>SUMIFS('IEA production stats by year'!AB:AB,'IEA production stats by year'!$E:$E,$D541,'IEA production stats by year'!$B:$B,$B541)</f>
        <v>0</v>
      </c>
      <c r="T541" s="45">
        <f>SUMIFS('IEA production stats by year'!AC:AC,'IEA production stats by year'!$E:$E,$D541,'IEA production stats by year'!$B:$B,$B541)</f>
        <v>0</v>
      </c>
      <c r="U541" s="45">
        <f>SUMIFS('IEA production stats by year'!AD:AD,'IEA production stats by year'!$E:$E,$D541,'IEA production stats by year'!$B:$B,$B541)</f>
        <v>0</v>
      </c>
      <c r="V541" s="45">
        <f>SUMIFS('IEA production stats by year'!AE:AE,'IEA production stats by year'!$E:$E,$D541,'IEA production stats by year'!$B:$B,$B541)</f>
        <v>0</v>
      </c>
      <c r="W541" s="45">
        <f>SUMIFS('IEA production stats by year'!AF:AF,'IEA production stats by year'!$E:$E,$D541,'IEA production stats by year'!$B:$B,$B541)</f>
        <v>0</v>
      </c>
      <c r="X541" s="45">
        <f>SUMIFS('IEA production stats by year'!AG:AG,'IEA production stats by year'!$E:$E,$D541,'IEA production stats by year'!$B:$B,$B541)</f>
        <v>0</v>
      </c>
      <c r="Y541" s="45">
        <f>SUMIFS('IEA production stats by year'!AH:AH,'IEA production stats by year'!$E:$E,$D541,'IEA production stats by year'!$B:$B,$B541)</f>
        <v>0</v>
      </c>
      <c r="Z541" s="45">
        <f>SUMIFS('IEA production stats by year'!AI:AI,'IEA production stats by year'!$E:$E,$D541,'IEA production stats by year'!$B:$B,$B541)</f>
        <v>0</v>
      </c>
      <c r="AA541" s="45">
        <f>SUMIFS('IEA production stats by year'!AJ:AJ,'IEA production stats by year'!$E:$E,$D541,'IEA production stats by year'!$B:$B,$B541)</f>
        <v>0</v>
      </c>
      <c r="AB541" s="45">
        <f>SUMIFS('IEA production stats by year'!AK:AK,'IEA production stats by year'!$E:$E,$D541,'IEA production stats by year'!$B:$B,$B541)</f>
        <v>0</v>
      </c>
      <c r="AC541" s="45">
        <f>SUMIFS('IEA production stats by year'!AL:AL,'IEA production stats by year'!$E:$E,$D541,'IEA production stats by year'!$B:$B,$B541)</f>
        <v>0</v>
      </c>
      <c r="AD541" s="45"/>
      <c r="AE541" s="45"/>
      <c r="AF541" s="45"/>
      <c r="AG541" s="45"/>
      <c r="AH541" s="45"/>
      <c r="AI541" s="45"/>
      <c r="AJ541" s="45"/>
      <c r="AK541" s="45"/>
      <c r="AL541" s="45"/>
      <c r="AM541" s="45"/>
      <c r="AN541" s="45"/>
      <c r="AO541" s="45"/>
      <c r="AP541" s="45"/>
      <c r="AQ541" s="45"/>
      <c r="AR541" s="45"/>
      <c r="AS541" s="45"/>
      <c r="AT541" s="45"/>
      <c r="AU541" s="45"/>
      <c r="AV541" s="45"/>
      <c r="AW541" s="45"/>
      <c r="AX541" s="45"/>
      <c r="AY541" s="45"/>
      <c r="AZ541" s="45"/>
      <c r="BA541" s="45"/>
      <c r="BB541" s="45"/>
      <c r="BC541" s="45"/>
      <c r="BD541" s="45"/>
      <c r="BE541" s="45"/>
      <c r="BF541" s="45"/>
      <c r="BG541" s="45"/>
      <c r="BH541" s="45"/>
      <c r="BI541" s="45"/>
      <c r="BJ541" s="45"/>
      <c r="BK541" s="45"/>
      <c r="BL541" s="45"/>
      <c r="BM541" s="45"/>
      <c r="BN541" s="45"/>
      <c r="BO541" s="45"/>
      <c r="BP541" s="45"/>
      <c r="BQ541" s="45"/>
      <c r="BR541" s="45"/>
      <c r="BS541" s="45"/>
      <c r="BT541" s="45"/>
      <c r="BU541" s="45"/>
      <c r="BV541" s="45"/>
      <c r="BW541" s="45"/>
      <c r="BX541" s="45"/>
      <c r="BY541" s="45"/>
      <c r="BZ541" s="45"/>
      <c r="CA541" s="45"/>
      <c r="CB541" s="45"/>
      <c r="CC541" s="45"/>
      <c r="CD541" s="45"/>
      <c r="CE541" s="45"/>
      <c r="CF541" s="45"/>
      <c r="CG541" s="45"/>
      <c r="CH541" s="45"/>
      <c r="CI541" s="45"/>
      <c r="CJ541" s="45"/>
      <c r="CK541" s="45"/>
      <c r="CL541" s="45"/>
      <c r="CM541" s="45"/>
      <c r="CN541" s="45"/>
      <c r="CO541" s="45"/>
      <c r="CP541" s="45"/>
      <c r="CQ541" s="45"/>
    </row>
    <row r="542" spans="1:95" hidden="1" x14ac:dyDescent="0.25">
      <c r="A542" s="5" t="str">
        <f>B542&amp;D542</f>
        <v>RWAPRIMSBIO</v>
      </c>
      <c r="B542" t="s">
        <v>325</v>
      </c>
      <c r="C542" t="str">
        <f>VLOOKUP($B542,'Lookup codes'!$A:$C,2,FALSE)</f>
        <v>Rwanda</v>
      </c>
      <c r="D542" t="s">
        <v>634</v>
      </c>
      <c r="E542" t="str">
        <f>VLOOKUP(D542,'Lookup codes'!R:S,2,FALSE)</f>
        <v>Solid Biofuel excluding charcoal</v>
      </c>
      <c r="F542" t="s">
        <v>794</v>
      </c>
      <c r="G542" t="s">
        <v>528</v>
      </c>
      <c r="H542" s="45">
        <f>SUMIFS('IEA production stats by year'!Q:Q,'IEA production stats by year'!$E:$E,$D542,'IEA production stats by year'!$B:$B,$B542)</f>
        <v>130363.0016</v>
      </c>
      <c r="I542" s="45">
        <f>SUMIFS('IEA production stats by year'!R:R,'IEA production stats by year'!$E:$E,$D542,'IEA production stats by year'!$B:$B,$B542)</f>
        <v>131631.99969999999</v>
      </c>
      <c r="J542" s="45">
        <f>SUMIFS('IEA production stats by year'!S:S,'IEA production stats by year'!$E:$E,$D542,'IEA production stats by year'!$B:$B,$B542)</f>
        <v>132290.00140000001</v>
      </c>
      <c r="K542" s="45">
        <f>SUMIFS('IEA production stats by year'!T:T,'IEA production stats by year'!$E:$E,$D542,'IEA production stats by year'!$B:$B,$B542)</f>
        <v>132919.00109999999</v>
      </c>
      <c r="L542" s="45">
        <f>SUMIFS('IEA production stats by year'!U:U,'IEA production stats by year'!$E:$E,$D542,'IEA production stats by year'!$B:$B,$B542)</f>
        <v>133698.0013</v>
      </c>
      <c r="M542" s="45">
        <f>SUMIFS('IEA production stats by year'!V:V,'IEA production stats by year'!$E:$E,$D542,'IEA production stats by year'!$B:$B,$B542)</f>
        <v>123617.99980000001</v>
      </c>
      <c r="N542" s="45">
        <f>SUMIFS('IEA production stats by year'!W:W,'IEA production stats by year'!$E:$E,$D542,'IEA production stats by year'!$B:$B,$B542)</f>
        <v>126735.0012</v>
      </c>
      <c r="O542" s="45">
        <f>SUMIFS('IEA production stats by year'!X:X,'IEA production stats by year'!$E:$E,$D542,'IEA production stats by year'!$B:$B,$B542)</f>
        <v>129844.9981</v>
      </c>
      <c r="P542" s="45">
        <f>SUMIFS('IEA production stats by year'!Y:Y,'IEA production stats by year'!$E:$E,$D542,'IEA production stats by year'!$B:$B,$B542)</f>
        <v>133148.9988</v>
      </c>
      <c r="Q542" s="45">
        <f>SUMIFS('IEA production stats by year'!Z:Z,'IEA production stats by year'!$E:$E,$D542,'IEA production stats by year'!$B:$B,$B542)</f>
        <v>137964.99950000001</v>
      </c>
      <c r="R542" s="45">
        <f>SUMIFS('IEA production stats by year'!AA:AA,'IEA production stats by year'!$E:$E,$D542,'IEA production stats by year'!$B:$B,$B542)</f>
        <v>141323.99789999999</v>
      </c>
      <c r="S542" s="45">
        <f>SUMIFS('IEA production stats by year'!AB:AB,'IEA production stats by year'!$E:$E,$D542,'IEA production stats by year'!$B:$B,$B542)</f>
        <v>144711.0019</v>
      </c>
      <c r="T542" s="45">
        <f>SUMIFS('IEA production stats by year'!AC:AC,'IEA production stats by year'!$E:$E,$D542,'IEA production stats by year'!$B:$B,$B542)</f>
        <v>148833.9993</v>
      </c>
      <c r="U542" s="45">
        <f>SUMIFS('IEA production stats by year'!AD:AD,'IEA production stats by year'!$E:$E,$D542,'IEA production stats by year'!$B:$B,$B542)</f>
        <v>151928.99900000001</v>
      </c>
      <c r="V542" s="45">
        <f>SUMIFS('IEA production stats by year'!AE:AE,'IEA production stats by year'!$E:$E,$D542,'IEA production stats by year'!$B:$B,$B542)</f>
        <v>153977.99799999999</v>
      </c>
      <c r="W542" s="45">
        <f>SUMIFS('IEA production stats by year'!AF:AF,'IEA production stats by year'!$E:$E,$D542,'IEA production stats by year'!$B:$B,$B542)</f>
        <v>155703.00150000001</v>
      </c>
      <c r="X542" s="45">
        <f>SUMIFS('IEA production stats by year'!AG:AG,'IEA production stats by year'!$E:$E,$D542,'IEA production stats by year'!$B:$B,$B542)</f>
        <v>157512.00049999999</v>
      </c>
      <c r="Y542" s="45">
        <f>SUMIFS('IEA production stats by year'!AH:AH,'IEA production stats by year'!$E:$E,$D542,'IEA production stats by year'!$B:$B,$B542)</f>
        <v>161799.76939999999</v>
      </c>
      <c r="Z542" s="45">
        <f>SUMIFS('IEA production stats by year'!AI:AI,'IEA production stats by year'!$E:$E,$D542,'IEA production stats by year'!$B:$B,$B542)</f>
        <v>166168.54870000001</v>
      </c>
      <c r="AA542" s="45">
        <f>SUMIFS('IEA production stats by year'!AJ:AJ,'IEA production stats by year'!$E:$E,$D542,'IEA production stats by year'!$B:$B,$B542)</f>
        <v>170586.13769999999</v>
      </c>
      <c r="AB542" s="45">
        <f>SUMIFS('IEA production stats by year'!AK:AK,'IEA production stats by year'!$E:$E,$D542,'IEA production stats by year'!$B:$B,$B542)</f>
        <v>176118.2193</v>
      </c>
      <c r="AC542" s="45">
        <f>SUMIFS('IEA production stats by year'!AL:AL,'IEA production stats by year'!$E:$E,$D542,'IEA production stats by year'!$B:$B,$B542)</f>
        <v>0</v>
      </c>
      <c r="AD542" s="45"/>
      <c r="AE542" s="45"/>
      <c r="AF542" s="45"/>
      <c r="AG542" s="45"/>
      <c r="AH542" s="45"/>
      <c r="AI542" s="45"/>
      <c r="AJ542" s="45"/>
      <c r="AK542" s="45"/>
      <c r="AL542" s="45"/>
      <c r="AM542" s="45"/>
      <c r="AN542" s="45"/>
      <c r="AO542" s="45"/>
      <c r="AP542" s="45"/>
      <c r="AQ542" s="45"/>
      <c r="AR542" s="45"/>
      <c r="AS542" s="45"/>
      <c r="AT542" s="45"/>
      <c r="AU542" s="45"/>
      <c r="AV542" s="45"/>
      <c r="AW542" s="45"/>
      <c r="AX542" s="45"/>
      <c r="AY542" s="45"/>
      <c r="AZ542" s="45"/>
      <c r="BA542" s="45"/>
      <c r="BB542" s="45"/>
      <c r="BC542" s="45"/>
      <c r="BD542" s="45"/>
      <c r="BE542" s="45"/>
      <c r="BF542" s="45"/>
      <c r="BG542" s="45"/>
      <c r="BH542" s="45"/>
      <c r="BI542" s="45"/>
      <c r="BJ542" s="45"/>
      <c r="BK542" s="45"/>
      <c r="BL542" s="45"/>
      <c r="BM542" s="45"/>
      <c r="BN542" s="45"/>
      <c r="BO542" s="45"/>
      <c r="BP542" s="45"/>
      <c r="BQ542" s="45"/>
      <c r="BR542" s="45"/>
      <c r="BS542" s="45"/>
      <c r="BT542" s="45"/>
      <c r="BU542" s="45"/>
      <c r="BV542" s="45"/>
      <c r="BW542" s="45"/>
      <c r="BX542" s="45"/>
      <c r="BY542" s="45"/>
      <c r="BZ542" s="45"/>
      <c r="CA542" s="45"/>
      <c r="CB542" s="45"/>
      <c r="CC542" s="45"/>
      <c r="CD542" s="45"/>
      <c r="CE542" s="45"/>
      <c r="CF542" s="45"/>
      <c r="CG542" s="45"/>
      <c r="CH542" s="45"/>
      <c r="CI542" s="45"/>
      <c r="CJ542" s="45"/>
      <c r="CK542" s="45"/>
      <c r="CL542" s="45"/>
      <c r="CM542" s="45"/>
      <c r="CN542" s="45"/>
      <c r="CO542" s="45"/>
      <c r="CP542" s="45"/>
      <c r="CQ542" s="45"/>
    </row>
    <row r="543" spans="1:95" hidden="1" x14ac:dyDescent="0.25">
      <c r="A543" s="5" t="str">
        <f>B543&amp;D543</f>
        <v>RWABIOGASES</v>
      </c>
      <c r="B543" t="s">
        <v>325</v>
      </c>
      <c r="C543" t="str">
        <f>VLOOKUP($B543,'Lookup codes'!$A:$C,2,FALSE)</f>
        <v>Rwanda</v>
      </c>
      <c r="D543" t="s">
        <v>636</v>
      </c>
      <c r="E543" t="str">
        <f>VLOOKUP(D543,'Lookup codes'!R:S,2,FALSE)</f>
        <v>Biogases</v>
      </c>
      <c r="F543" t="s">
        <v>794</v>
      </c>
      <c r="G543" t="s">
        <v>528</v>
      </c>
      <c r="H543" s="45">
        <f>SUMIFS('IEA production stats by year'!Q:Q,'IEA production stats by year'!$E:$E,$D543,'IEA production stats by year'!$B:$B,$B543)</f>
        <v>0</v>
      </c>
      <c r="I543" s="45">
        <f>SUMIFS('IEA production stats by year'!R:R,'IEA production stats by year'!$E:$E,$D543,'IEA production stats by year'!$B:$B,$B543)</f>
        <v>0</v>
      </c>
      <c r="J543" s="45">
        <f>SUMIFS('IEA production stats by year'!S:S,'IEA production stats by year'!$E:$E,$D543,'IEA production stats by year'!$B:$B,$B543)</f>
        <v>0</v>
      </c>
      <c r="K543" s="45">
        <f>SUMIFS('IEA production stats by year'!T:T,'IEA production stats by year'!$E:$E,$D543,'IEA production stats by year'!$B:$B,$B543)</f>
        <v>0</v>
      </c>
      <c r="L543" s="45">
        <f>SUMIFS('IEA production stats by year'!U:U,'IEA production stats by year'!$E:$E,$D543,'IEA production stats by year'!$B:$B,$B543)</f>
        <v>0</v>
      </c>
      <c r="M543" s="45">
        <f>SUMIFS('IEA production stats by year'!V:V,'IEA production stats by year'!$E:$E,$D543,'IEA production stats by year'!$B:$B,$B543)</f>
        <v>0</v>
      </c>
      <c r="N543" s="45">
        <f>SUMIFS('IEA production stats by year'!W:W,'IEA production stats by year'!$E:$E,$D543,'IEA production stats by year'!$B:$B,$B543)</f>
        <v>0</v>
      </c>
      <c r="O543" s="45">
        <f>SUMIFS('IEA production stats by year'!X:X,'IEA production stats by year'!$E:$E,$D543,'IEA production stats by year'!$B:$B,$B543)</f>
        <v>0</v>
      </c>
      <c r="P543" s="45">
        <f>SUMIFS('IEA production stats by year'!Y:Y,'IEA production stats by year'!$E:$E,$D543,'IEA production stats by year'!$B:$B,$B543)</f>
        <v>0</v>
      </c>
      <c r="Q543" s="45">
        <f>SUMIFS('IEA production stats by year'!Z:Z,'IEA production stats by year'!$E:$E,$D543,'IEA production stats by year'!$B:$B,$B543)</f>
        <v>3.9984000000000002</v>
      </c>
      <c r="R543" s="45">
        <f>SUMIFS('IEA production stats by year'!AA:AA,'IEA production stats by year'!$E:$E,$D543,'IEA production stats by year'!$B:$B,$B543)</f>
        <v>9.0015999999999998</v>
      </c>
      <c r="S543" s="45">
        <f>SUMIFS('IEA production stats by year'!AB:AB,'IEA production stats by year'!$E:$E,$D543,'IEA production stats by year'!$B:$B,$B543)</f>
        <v>16.001899999999999</v>
      </c>
      <c r="T543" s="45">
        <f>SUMIFS('IEA production stats by year'!AC:AC,'IEA production stats by year'!$E:$E,$D543,'IEA production stats by year'!$B:$B,$B543)</f>
        <v>22.0016</v>
      </c>
      <c r="U543" s="45">
        <f>SUMIFS('IEA production stats by year'!AD:AD,'IEA production stats by year'!$E:$E,$D543,'IEA production stats by year'!$B:$B,$B543)</f>
        <v>22.0016</v>
      </c>
      <c r="V543" s="45">
        <f>SUMIFS('IEA production stats by year'!AE:AE,'IEA production stats by year'!$E:$E,$D543,'IEA production stats by year'!$B:$B,$B543)</f>
        <v>22.0016</v>
      </c>
      <c r="W543" s="45">
        <f>SUMIFS('IEA production stats by year'!AF:AF,'IEA production stats by year'!$E:$E,$D543,'IEA production stats by year'!$B:$B,$B543)</f>
        <v>22.0016</v>
      </c>
      <c r="X543" s="45">
        <f>SUMIFS('IEA production stats by year'!AG:AG,'IEA production stats by year'!$E:$E,$D543,'IEA production stats by year'!$B:$B,$B543)</f>
        <v>22.0016</v>
      </c>
      <c r="Y543" s="45">
        <f>SUMIFS('IEA production stats by year'!AH:AH,'IEA production stats by year'!$E:$E,$D543,'IEA production stats by year'!$B:$B,$B543)</f>
        <v>22.156500000000001</v>
      </c>
      <c r="Z543" s="45">
        <f>SUMIFS('IEA production stats by year'!AI:AI,'IEA production stats by year'!$E:$E,$D543,'IEA production stats by year'!$B:$B,$B543)</f>
        <v>22.156500000000001</v>
      </c>
      <c r="AA543" s="45">
        <f>SUMIFS('IEA production stats by year'!AJ:AJ,'IEA production stats by year'!$E:$E,$D543,'IEA production stats by year'!$B:$B,$B543)</f>
        <v>22.156500000000001</v>
      </c>
      <c r="AB543" s="45">
        <f>SUMIFS('IEA production stats by year'!AK:AK,'IEA production stats by year'!$E:$E,$D543,'IEA production stats by year'!$B:$B,$B543)</f>
        <v>22.156500000000001</v>
      </c>
      <c r="AC543" s="45">
        <f>SUMIFS('IEA production stats by year'!AL:AL,'IEA production stats by year'!$E:$E,$D543,'IEA production stats by year'!$B:$B,$B543)</f>
        <v>0</v>
      </c>
      <c r="AD543" s="45"/>
      <c r="AE543" s="45"/>
      <c r="AF543" s="45"/>
      <c r="AG543" s="45"/>
      <c r="AH543" s="45"/>
      <c r="AI543" s="45"/>
      <c r="AJ543" s="45"/>
      <c r="AK543" s="45"/>
      <c r="AL543" s="45"/>
      <c r="AM543" s="45"/>
      <c r="AN543" s="45"/>
      <c r="AO543" s="45"/>
      <c r="AP543" s="45"/>
      <c r="AQ543" s="45"/>
      <c r="AR543" s="45"/>
      <c r="AS543" s="45"/>
      <c r="AT543" s="45"/>
      <c r="AU543" s="45"/>
      <c r="AV543" s="45"/>
      <c r="AW543" s="45"/>
      <c r="AX543" s="45"/>
      <c r="AY543" s="45"/>
      <c r="AZ543" s="45"/>
      <c r="BA543" s="45"/>
      <c r="BB543" s="45"/>
      <c r="BC543" s="45"/>
      <c r="BD543" s="45"/>
      <c r="BE543" s="45"/>
      <c r="BF543" s="45"/>
      <c r="BG543" s="45"/>
      <c r="BH543" s="45"/>
      <c r="BI543" s="45"/>
      <c r="BJ543" s="45"/>
      <c r="BK543" s="45"/>
      <c r="BL543" s="45"/>
      <c r="BM543" s="45"/>
      <c r="BN543" s="45"/>
      <c r="BO543" s="45"/>
      <c r="BP543" s="45"/>
      <c r="BQ543" s="45"/>
      <c r="BR543" s="45"/>
      <c r="BS543" s="45"/>
      <c r="BT543" s="45"/>
      <c r="BU543" s="45"/>
      <c r="BV543" s="45"/>
      <c r="BW543" s="45"/>
      <c r="BX543" s="45"/>
      <c r="BY543" s="45"/>
      <c r="BZ543" s="45"/>
      <c r="CA543" s="45"/>
      <c r="CB543" s="45"/>
      <c r="CC543" s="45"/>
      <c r="CD543" s="45"/>
      <c r="CE543" s="45"/>
      <c r="CF543" s="45"/>
      <c r="CG543" s="45"/>
      <c r="CH543" s="45"/>
      <c r="CI543" s="45"/>
      <c r="CJ543" s="45"/>
      <c r="CK543" s="45"/>
      <c r="CL543" s="45"/>
      <c r="CM543" s="45"/>
      <c r="CN543" s="45"/>
      <c r="CO543" s="45"/>
      <c r="CP543" s="45"/>
      <c r="CQ543" s="45"/>
    </row>
    <row r="544" spans="1:95" hidden="1" x14ac:dyDescent="0.25">
      <c r="A544" s="5" t="str">
        <f>B544&amp;D544</f>
        <v>RWABIOJETKERO</v>
      </c>
      <c r="B544" t="s">
        <v>325</v>
      </c>
      <c r="C544" t="str">
        <f>VLOOKUP($B544,'Lookup codes'!$A:$C,2,FALSE)</f>
        <v>Rwanda</v>
      </c>
      <c r="D544" t="s">
        <v>638</v>
      </c>
      <c r="E544" t="str">
        <f>VLOOKUP(D544,'Lookup codes'!R:S,2,FALSE)</f>
        <v>Bio Jet Kerosene</v>
      </c>
      <c r="F544" t="s">
        <v>794</v>
      </c>
      <c r="G544" t="s">
        <v>528</v>
      </c>
      <c r="H544" s="45">
        <f>SUMIFS('IEA production stats by year'!Q:Q,'IEA production stats by year'!$E:$E,$D544,'IEA production stats by year'!$B:$B,$B544)</f>
        <v>0</v>
      </c>
      <c r="I544" s="45">
        <f>SUMIFS('IEA production stats by year'!R:R,'IEA production stats by year'!$E:$E,$D544,'IEA production stats by year'!$B:$B,$B544)</f>
        <v>0</v>
      </c>
      <c r="J544" s="45">
        <f>SUMIFS('IEA production stats by year'!S:S,'IEA production stats by year'!$E:$E,$D544,'IEA production stats by year'!$B:$B,$B544)</f>
        <v>0</v>
      </c>
      <c r="K544" s="45">
        <f>SUMIFS('IEA production stats by year'!T:T,'IEA production stats by year'!$E:$E,$D544,'IEA production stats by year'!$B:$B,$B544)</f>
        <v>0</v>
      </c>
      <c r="L544" s="45">
        <f>SUMIFS('IEA production stats by year'!U:U,'IEA production stats by year'!$E:$E,$D544,'IEA production stats by year'!$B:$B,$B544)</f>
        <v>0</v>
      </c>
      <c r="M544" s="45">
        <f>SUMIFS('IEA production stats by year'!V:V,'IEA production stats by year'!$E:$E,$D544,'IEA production stats by year'!$B:$B,$B544)</f>
        <v>0</v>
      </c>
      <c r="N544" s="45">
        <f>SUMIFS('IEA production stats by year'!W:W,'IEA production stats by year'!$E:$E,$D544,'IEA production stats by year'!$B:$B,$B544)</f>
        <v>0</v>
      </c>
      <c r="O544" s="45">
        <f>SUMIFS('IEA production stats by year'!X:X,'IEA production stats by year'!$E:$E,$D544,'IEA production stats by year'!$B:$B,$B544)</f>
        <v>0</v>
      </c>
      <c r="P544" s="45">
        <f>SUMIFS('IEA production stats by year'!Y:Y,'IEA production stats by year'!$E:$E,$D544,'IEA production stats by year'!$B:$B,$B544)</f>
        <v>0</v>
      </c>
      <c r="Q544" s="45">
        <f>SUMIFS('IEA production stats by year'!Z:Z,'IEA production stats by year'!$E:$E,$D544,'IEA production stats by year'!$B:$B,$B544)</f>
        <v>0</v>
      </c>
      <c r="R544" s="45">
        <f>SUMIFS('IEA production stats by year'!AA:AA,'IEA production stats by year'!$E:$E,$D544,'IEA production stats by year'!$B:$B,$B544)</f>
        <v>0</v>
      </c>
      <c r="S544" s="45">
        <f>SUMIFS('IEA production stats by year'!AB:AB,'IEA production stats by year'!$E:$E,$D544,'IEA production stats by year'!$B:$B,$B544)</f>
        <v>0</v>
      </c>
      <c r="T544" s="45">
        <f>SUMIFS('IEA production stats by year'!AC:AC,'IEA production stats by year'!$E:$E,$D544,'IEA production stats by year'!$B:$B,$B544)</f>
        <v>0</v>
      </c>
      <c r="U544" s="45">
        <f>SUMIFS('IEA production stats by year'!AD:AD,'IEA production stats by year'!$E:$E,$D544,'IEA production stats by year'!$B:$B,$B544)</f>
        <v>0</v>
      </c>
      <c r="V544" s="45">
        <f>SUMIFS('IEA production stats by year'!AE:AE,'IEA production stats by year'!$E:$E,$D544,'IEA production stats by year'!$B:$B,$B544)</f>
        <v>0</v>
      </c>
      <c r="W544" s="45">
        <f>SUMIFS('IEA production stats by year'!AF:AF,'IEA production stats by year'!$E:$E,$D544,'IEA production stats by year'!$B:$B,$B544)</f>
        <v>0</v>
      </c>
      <c r="X544" s="45">
        <f>SUMIFS('IEA production stats by year'!AG:AG,'IEA production stats by year'!$E:$E,$D544,'IEA production stats by year'!$B:$B,$B544)</f>
        <v>0</v>
      </c>
      <c r="Y544" s="45">
        <f>SUMIFS('IEA production stats by year'!AH:AH,'IEA production stats by year'!$E:$E,$D544,'IEA production stats by year'!$B:$B,$B544)</f>
        <v>0</v>
      </c>
      <c r="Z544" s="45">
        <f>SUMIFS('IEA production stats by year'!AI:AI,'IEA production stats by year'!$E:$E,$D544,'IEA production stats by year'!$B:$B,$B544)</f>
        <v>0</v>
      </c>
      <c r="AA544" s="45">
        <f>SUMIFS('IEA production stats by year'!AJ:AJ,'IEA production stats by year'!$E:$E,$D544,'IEA production stats by year'!$B:$B,$B544)</f>
        <v>0</v>
      </c>
      <c r="AB544" s="45">
        <f>SUMIFS('IEA production stats by year'!AK:AK,'IEA production stats by year'!$E:$E,$D544,'IEA production stats by year'!$B:$B,$B544)</f>
        <v>0</v>
      </c>
      <c r="AC544" s="45">
        <f>SUMIFS('IEA production stats by year'!AL:AL,'IEA production stats by year'!$E:$E,$D544,'IEA production stats by year'!$B:$B,$B544)</f>
        <v>0</v>
      </c>
      <c r="AD544" s="45"/>
      <c r="AE544" s="45"/>
      <c r="AF544" s="45"/>
      <c r="AG544" s="45"/>
      <c r="AH544" s="45"/>
      <c r="AI544" s="45"/>
      <c r="AJ544" s="45"/>
      <c r="AK544" s="45"/>
      <c r="AL544" s="45"/>
      <c r="AM544" s="45"/>
      <c r="AN544" s="45"/>
      <c r="AO544" s="45"/>
      <c r="AP544" s="45"/>
      <c r="AQ544" s="45"/>
      <c r="AR544" s="45"/>
      <c r="AS544" s="45"/>
      <c r="AT544" s="45"/>
      <c r="AU544" s="45"/>
      <c r="AV544" s="45"/>
      <c r="AW544" s="45"/>
      <c r="AX544" s="45"/>
      <c r="AY544" s="45"/>
      <c r="AZ544" s="45"/>
      <c r="BA544" s="45"/>
      <c r="BB544" s="45"/>
      <c r="BC544" s="45"/>
      <c r="BD544" s="45"/>
      <c r="BE544" s="45"/>
      <c r="BF544" s="45"/>
      <c r="BG544" s="45"/>
      <c r="BH544" s="45"/>
      <c r="BI544" s="45"/>
      <c r="BJ544" s="45"/>
      <c r="BK544" s="45"/>
      <c r="BL544" s="45"/>
      <c r="BM544" s="45"/>
      <c r="BN544" s="45"/>
      <c r="BO544" s="45"/>
      <c r="BP544" s="45"/>
      <c r="BQ544" s="45"/>
      <c r="BR544" s="45"/>
      <c r="BS544" s="45"/>
      <c r="BT544" s="45"/>
      <c r="BU544" s="45"/>
      <c r="BV544" s="45"/>
      <c r="BW544" s="45"/>
      <c r="BX544" s="45"/>
      <c r="BY544" s="45"/>
      <c r="BZ544" s="45"/>
      <c r="CA544" s="45"/>
      <c r="CB544" s="45"/>
      <c r="CC544" s="45"/>
      <c r="CD544" s="45"/>
      <c r="CE544" s="45"/>
      <c r="CF544" s="45"/>
      <c r="CG544" s="45"/>
      <c r="CH544" s="45"/>
      <c r="CI544" s="45"/>
      <c r="CJ544" s="45"/>
      <c r="CK544" s="45"/>
      <c r="CL544" s="45"/>
      <c r="CM544" s="45"/>
      <c r="CN544" s="45"/>
      <c r="CO544" s="45"/>
      <c r="CP544" s="45"/>
      <c r="CQ544" s="45"/>
    </row>
    <row r="545" spans="1:95" hidden="1" x14ac:dyDescent="0.25">
      <c r="A545" s="5" t="str">
        <f>B545&amp;D545</f>
        <v>RWAMRENEW</v>
      </c>
      <c r="B545" t="s">
        <v>325</v>
      </c>
      <c r="C545" t="str">
        <f>VLOOKUP($B545,'Lookup codes'!$A:$C,2,FALSE)</f>
        <v>Rwanda</v>
      </c>
      <c r="D545" t="s">
        <v>640</v>
      </c>
      <c r="E545" t="str">
        <f>VLOOKUP(D545,'Lookup codes'!R:S,2,FALSE)</f>
        <v>Total of Renewable Energy Sources</v>
      </c>
      <c r="F545" t="s">
        <v>794</v>
      </c>
      <c r="G545" t="s">
        <v>528</v>
      </c>
      <c r="H545" s="45">
        <f>SUMIFS('IEA production stats by year'!Q:Q,'IEA production stats by year'!$E:$E,$D545,'IEA production stats by year'!$B:$B,$B545)</f>
        <v>130741.00260000001</v>
      </c>
      <c r="I545" s="45">
        <f>SUMIFS('IEA production stats by year'!R:R,'IEA production stats by year'!$E:$E,$D545,'IEA production stats by year'!$B:$B,$B545)</f>
        <v>131952.3988</v>
      </c>
      <c r="J545" s="45">
        <f>SUMIFS('IEA production stats by year'!S:S,'IEA production stats by year'!$E:$E,$D545,'IEA production stats by year'!$B:$B,$B545)</f>
        <v>132642.8021</v>
      </c>
      <c r="K545" s="45">
        <f>SUMIFS('IEA production stats by year'!T:T,'IEA production stats by year'!$E:$E,$D545,'IEA production stats by year'!$B:$B,$B545)</f>
        <v>133343.80220000001</v>
      </c>
      <c r="L545" s="45">
        <f>SUMIFS('IEA production stats by year'!U:U,'IEA production stats by year'!$E:$E,$D545,'IEA production stats by year'!$B:$B,$B545)</f>
        <v>134000.4013</v>
      </c>
      <c r="M545" s="45">
        <f>SUMIFS('IEA production stats by year'!V:V,'IEA production stats by year'!$E:$E,$D545,'IEA production stats by year'!$B:$B,$B545)</f>
        <v>123974.4011</v>
      </c>
      <c r="N545" s="45">
        <f>SUMIFS('IEA production stats by year'!W:W,'IEA production stats by year'!$E:$E,$D545,'IEA production stats by year'!$B:$B,$B545)</f>
        <v>127192.1998</v>
      </c>
      <c r="O545" s="45">
        <f>SUMIFS('IEA production stats by year'!X:X,'IEA production stats by year'!$E:$E,$D545,'IEA production stats by year'!$B:$B,$B545)</f>
        <v>130284.1976</v>
      </c>
      <c r="P545" s="45">
        <f>SUMIFS('IEA production stats by year'!Y:Y,'IEA production stats by year'!$E:$E,$D545,'IEA production stats by year'!$B:$B,$B545)</f>
        <v>133714.20000000001</v>
      </c>
      <c r="Q545" s="45">
        <f>SUMIFS('IEA production stats by year'!Z:Z,'IEA production stats by year'!$E:$E,$D545,'IEA production stats by year'!$B:$B,$B545)</f>
        <v>138548.5975</v>
      </c>
      <c r="R545" s="45">
        <f>SUMIFS('IEA production stats by year'!AA:AA,'IEA production stats by year'!$E:$E,$D545,'IEA production stats by year'!$B:$B,$B545)</f>
        <v>141736.2009</v>
      </c>
      <c r="S545" s="45">
        <f>SUMIFS('IEA production stats by year'!AB:AB,'IEA production stats by year'!$E:$E,$D545,'IEA production stats by year'!$B:$B,$B545)</f>
        <v>145263.40410000001</v>
      </c>
      <c r="T545" s="45">
        <f>SUMIFS('IEA production stats by year'!AC:AC,'IEA production stats by year'!$E:$E,$D545,'IEA production stats by year'!$B:$B,$B545)</f>
        <v>149507.60089999999</v>
      </c>
      <c r="U545" s="45">
        <f>SUMIFS('IEA production stats by year'!AD:AD,'IEA production stats by year'!$E:$E,$D545,'IEA production stats by year'!$B:$B,$B545)</f>
        <v>152480.19959999999</v>
      </c>
      <c r="V545" s="45">
        <f>SUMIFS('IEA production stats by year'!AE:AE,'IEA production stats by year'!$E:$E,$D545,'IEA production stats by year'!$B:$B,$B545)</f>
        <v>154752.39689999999</v>
      </c>
      <c r="W545" s="45">
        <f>SUMIFS('IEA production stats by year'!AF:AF,'IEA production stats by year'!$E:$E,$D545,'IEA production stats by year'!$B:$B,$B545)</f>
        <v>156794.20300000001</v>
      </c>
      <c r="X545" s="45">
        <f>SUMIFS('IEA production stats by year'!AG:AG,'IEA production stats by year'!$E:$E,$D545,'IEA production stats by year'!$B:$B,$B545)</f>
        <v>158696.8021</v>
      </c>
      <c r="Y545" s="45">
        <f>SUMIFS('IEA production stats by year'!AH:AH,'IEA production stats by year'!$E:$E,$D545,'IEA production stats by year'!$B:$B,$B545)</f>
        <v>162882.20379999999</v>
      </c>
      <c r="Z545" s="45">
        <f>SUMIFS('IEA production stats by year'!AI:AI,'IEA production stats by year'!$E:$E,$D545,'IEA production stats by year'!$B:$B,$B545)</f>
        <v>167364.7635</v>
      </c>
      <c r="AA545" s="45">
        <f>SUMIFS('IEA production stats by year'!AJ:AJ,'IEA production stats by year'!$E:$E,$D545,'IEA production stats by year'!$B:$B,$B545)</f>
        <v>172122.7309</v>
      </c>
      <c r="AB545" s="45">
        <f>SUMIFS('IEA production stats by year'!AK:AK,'IEA production stats by year'!$E:$E,$D545,'IEA production stats by year'!$B:$B,$B545)</f>
        <v>178102.93</v>
      </c>
      <c r="AC545" s="45">
        <f>SUMIFS('IEA production stats by year'!AL:AL,'IEA production stats by year'!$E:$E,$D545,'IEA production stats by year'!$B:$B,$B545)</f>
        <v>0</v>
      </c>
      <c r="AD545" s="45"/>
      <c r="AE545" s="45"/>
      <c r="AF545" s="45"/>
      <c r="AG545" s="45"/>
      <c r="AH545" s="45"/>
      <c r="AI545" s="45"/>
      <c r="AJ545" s="45"/>
      <c r="AK545" s="45"/>
      <c r="AL545" s="45"/>
      <c r="AM545" s="45"/>
      <c r="AN545" s="45"/>
      <c r="AO545" s="45"/>
      <c r="AP545" s="45"/>
      <c r="AQ545" s="45"/>
      <c r="AR545" s="45"/>
      <c r="AS545" s="45"/>
      <c r="AT545" s="45"/>
      <c r="AU545" s="45"/>
      <c r="AV545" s="45"/>
      <c r="AW545" s="45"/>
      <c r="AX545" s="45"/>
      <c r="AY545" s="45"/>
      <c r="AZ545" s="45"/>
      <c r="BA545" s="45"/>
      <c r="BB545" s="45"/>
      <c r="BC545" s="45"/>
      <c r="BD545" s="45"/>
      <c r="BE545" s="45"/>
      <c r="BF545" s="45"/>
      <c r="BG545" s="45"/>
      <c r="BH545" s="45"/>
      <c r="BI545" s="45"/>
      <c r="BJ545" s="45"/>
      <c r="BK545" s="45"/>
      <c r="BL545" s="45"/>
      <c r="BM545" s="45"/>
      <c r="BN545" s="45"/>
      <c r="BO545" s="45"/>
      <c r="BP545" s="45"/>
      <c r="BQ545" s="45"/>
      <c r="BR545" s="45"/>
      <c r="BS545" s="45"/>
      <c r="BT545" s="45"/>
      <c r="BU545" s="45"/>
      <c r="BV545" s="45"/>
      <c r="BW545" s="45"/>
      <c r="BX545" s="45"/>
      <c r="BY545" s="45"/>
      <c r="BZ545" s="45"/>
      <c r="CA545" s="45"/>
      <c r="CB545" s="45"/>
      <c r="CC545" s="45"/>
      <c r="CD545" s="45"/>
      <c r="CE545" s="45"/>
      <c r="CF545" s="45"/>
      <c r="CG545" s="45"/>
      <c r="CH545" s="45"/>
      <c r="CI545" s="45"/>
      <c r="CJ545" s="45"/>
      <c r="CK545" s="45"/>
      <c r="CL545" s="45"/>
      <c r="CM545" s="45"/>
      <c r="CN545" s="45"/>
      <c r="CO545" s="45"/>
      <c r="CP545" s="45"/>
      <c r="CQ545" s="45"/>
    </row>
    <row r="546" spans="1:95" x14ac:dyDescent="0.25">
      <c r="A546" s="5" t="str">
        <f>B546&amp;D546</f>
        <v>RWATOTAL</v>
      </c>
      <c r="B546" t="s">
        <v>325</v>
      </c>
      <c r="C546" t="str">
        <f>VLOOKUP($B546,'Lookup codes'!$A:$C,2,FALSE)</f>
        <v>Rwanda</v>
      </c>
      <c r="D546" t="s">
        <v>642</v>
      </c>
      <c r="E546" t="str">
        <f>VLOOKUP(D546,'Lookup codes'!R:S,2,FALSE)</f>
        <v>Total of All Energy Sources</v>
      </c>
      <c r="F546" t="s">
        <v>794</v>
      </c>
      <c r="G546" t="s">
        <v>528</v>
      </c>
      <c r="H546" s="45">
        <f>SUMIFS('IEA production stats by year'!Q:Q,'IEA production stats by year'!$E:$E,$D546,'IEA production stats by year'!$B:$B,$B546)</f>
        <v>130741.00260000001</v>
      </c>
      <c r="I546" s="45">
        <f>SUMIFS('IEA production stats by year'!R:R,'IEA production stats by year'!$E:$E,$D546,'IEA production stats by year'!$B:$B,$B546)</f>
        <v>131952.3988</v>
      </c>
      <c r="J546" s="45">
        <f>SUMIFS('IEA production stats by year'!S:S,'IEA production stats by year'!$E:$E,$D546,'IEA production stats by year'!$B:$B,$B546)</f>
        <v>132642.8021</v>
      </c>
      <c r="K546" s="45">
        <f>SUMIFS('IEA production stats by year'!T:T,'IEA production stats by year'!$E:$E,$D546,'IEA production stats by year'!$B:$B,$B546)</f>
        <v>133343.80220000001</v>
      </c>
      <c r="L546" s="45">
        <f>SUMIFS('IEA production stats by year'!U:U,'IEA production stats by year'!$E:$E,$D546,'IEA production stats by year'!$B:$B,$B546)</f>
        <v>134000.4013</v>
      </c>
      <c r="M546" s="45">
        <f>SUMIFS('IEA production stats by year'!V:V,'IEA production stats by year'!$E:$E,$D546,'IEA production stats by year'!$B:$B,$B546)</f>
        <v>123974.4011</v>
      </c>
      <c r="N546" s="45">
        <f>SUMIFS('IEA production stats by year'!W:W,'IEA production stats by year'!$E:$E,$D546,'IEA production stats by year'!$B:$B,$B546)</f>
        <v>127192.1998</v>
      </c>
      <c r="O546" s="45">
        <f>SUMIFS('IEA production stats by year'!X:X,'IEA production stats by year'!$E:$E,$D546,'IEA production stats by year'!$B:$B,$B546)</f>
        <v>130284.1976</v>
      </c>
      <c r="P546" s="45">
        <f>SUMIFS('IEA production stats by year'!Y:Y,'IEA production stats by year'!$E:$E,$D546,'IEA production stats by year'!$B:$B,$B546)</f>
        <v>133714.20000000001</v>
      </c>
      <c r="Q546" s="45">
        <f>SUMIFS('IEA production stats by year'!Z:Z,'IEA production stats by year'!$E:$E,$D546,'IEA production stats by year'!$B:$B,$B546)</f>
        <v>138577.40270000001</v>
      </c>
      <c r="R546" s="45">
        <f>SUMIFS('IEA production stats by year'!AA:AA,'IEA production stats by year'!$E:$E,$D546,'IEA production stats by year'!$B:$B,$B546)</f>
        <v>141821.69959999999</v>
      </c>
      <c r="S546" s="45">
        <f>SUMIFS('IEA production stats by year'!AB:AB,'IEA production stats by year'!$E:$E,$D546,'IEA production stats by year'!$B:$B,$B546)</f>
        <v>145320.1017</v>
      </c>
      <c r="T546" s="45">
        <f>SUMIFS('IEA production stats by year'!AC:AC,'IEA production stats by year'!$E:$E,$D546,'IEA production stats by year'!$B:$B,$B546)</f>
        <v>149589.49890000001</v>
      </c>
      <c r="U546" s="45">
        <f>SUMIFS('IEA production stats by year'!AD:AD,'IEA production stats by year'!$E:$E,$D546,'IEA production stats by year'!$B:$B,$B546)</f>
        <v>152571.9994</v>
      </c>
      <c r="V546" s="45">
        <f>SUMIFS('IEA production stats by year'!AE:AE,'IEA production stats by year'!$E:$E,$D546,'IEA production stats by year'!$B:$B,$B546)</f>
        <v>154897.29790000001</v>
      </c>
      <c r="W546" s="45">
        <f>SUMIFS('IEA production stats by year'!AF:AF,'IEA production stats by year'!$E:$E,$D546,'IEA production stats by year'!$B:$B,$B546)</f>
        <v>157010.20000000001</v>
      </c>
      <c r="X546" s="45">
        <f>SUMIFS('IEA production stats by year'!AG:AG,'IEA production stats by year'!$E:$E,$D546,'IEA production stats by year'!$B:$B,$B546)</f>
        <v>159686.79610000001</v>
      </c>
      <c r="Y546" s="45">
        <f>SUMIFS('IEA production stats by year'!AH:AH,'IEA production stats by year'!$E:$E,$D546,'IEA production stats by year'!$B:$B,$B546)</f>
        <v>164409.5233</v>
      </c>
      <c r="Z546" s="45">
        <f>SUMIFS('IEA production stats by year'!AI:AI,'IEA production stats by year'!$E:$E,$D546,'IEA production stats by year'!$B:$B,$B546)</f>
        <v>169558.02290000001</v>
      </c>
      <c r="AA546" s="45">
        <f>SUMIFS('IEA production stats by year'!AJ:AJ,'IEA production stats by year'!$E:$E,$D546,'IEA production stats by year'!$B:$B,$B546)</f>
        <v>174457.50829999999</v>
      </c>
      <c r="AB546" s="45">
        <f>SUMIFS('IEA production stats by year'!AK:AK,'IEA production stats by year'!$E:$E,$D546,'IEA production stats by year'!$B:$B,$B546)</f>
        <v>180515.79120000001</v>
      </c>
      <c r="AC546" s="45">
        <f>SUMIFS('IEA production stats by year'!AL:AL,'IEA production stats by year'!$E:$E,$D546,'IEA production stats by year'!$B:$B,$B546)</f>
        <v>0</v>
      </c>
      <c r="AD546" s="45"/>
      <c r="AE546" s="45"/>
      <c r="AF546" s="45"/>
      <c r="AG546" s="45"/>
      <c r="AH546" s="45"/>
      <c r="AI546" s="45"/>
      <c r="AJ546" s="45"/>
      <c r="AK546" s="45"/>
      <c r="AL546" s="45"/>
      <c r="AM546" s="45"/>
      <c r="AN546" s="45"/>
      <c r="AO546" s="45"/>
      <c r="AP546" s="45"/>
      <c r="AQ546" s="45"/>
      <c r="AR546" s="45"/>
      <c r="AS546" s="45"/>
      <c r="AT546" s="45"/>
      <c r="AU546" s="45"/>
      <c r="AV546" s="45"/>
      <c r="AW546" s="45"/>
      <c r="AX546" s="45"/>
      <c r="AY546" s="45"/>
      <c r="AZ546" s="45"/>
      <c r="BA546" s="45"/>
      <c r="BB546" s="45"/>
      <c r="BC546" s="45"/>
      <c r="BD546" s="45"/>
      <c r="BE546" s="45"/>
      <c r="BF546" s="45"/>
      <c r="BG546" s="45"/>
      <c r="BH546" s="45"/>
      <c r="BI546" s="45"/>
      <c r="BJ546" s="45"/>
      <c r="BK546" s="45"/>
      <c r="BL546" s="45"/>
      <c r="BM546" s="45"/>
      <c r="BN546" s="45"/>
      <c r="BO546" s="45"/>
      <c r="BP546" s="45"/>
      <c r="BQ546" s="45"/>
      <c r="BR546" s="45"/>
      <c r="BS546" s="45"/>
      <c r="BT546" s="45"/>
      <c r="BU546" s="45"/>
      <c r="BV546" s="45"/>
      <c r="BW546" s="45"/>
      <c r="BX546" s="45"/>
      <c r="BY546" s="45"/>
      <c r="BZ546" s="45"/>
      <c r="CA546" s="45"/>
      <c r="CB546" s="45"/>
      <c r="CC546" s="45"/>
      <c r="CD546" s="45"/>
      <c r="CE546" s="45"/>
      <c r="CF546" s="45"/>
      <c r="CG546" s="45"/>
      <c r="CH546" s="45"/>
      <c r="CI546" s="45"/>
      <c r="CJ546" s="45"/>
      <c r="CK546" s="45"/>
      <c r="CL546" s="45"/>
      <c r="CM546" s="45"/>
      <c r="CN546" s="45"/>
      <c r="CO546" s="45"/>
      <c r="CP546" s="45"/>
      <c r="CQ546" s="45"/>
    </row>
    <row r="547" spans="1:95" hidden="1" x14ac:dyDescent="0.25">
      <c r="A547" s="5" t="str">
        <f>B547&amp;D547</f>
        <v>SDNHYDRO</v>
      </c>
      <c r="B547" t="s">
        <v>328</v>
      </c>
      <c r="C547" t="str">
        <f>VLOOKUP($B547,'Lookup codes'!$A:$C,2,FALSE)</f>
        <v>Sudan</v>
      </c>
      <c r="D547" t="s">
        <v>539</v>
      </c>
      <c r="E547" t="str">
        <f>VLOOKUP(D547,'Lookup codes'!R:S,2,FALSE)</f>
        <v>Hydro</v>
      </c>
      <c r="F547" t="s">
        <v>794</v>
      </c>
      <c r="G547" t="s">
        <v>528</v>
      </c>
      <c r="H547" s="45">
        <f>SUMIFS('IEA production stats by year'!Q:Q,'IEA production stats by year'!$E:$E,$D547,'IEA production stats by year'!$B:$B,$B547)</f>
        <v>4258.8004000000001</v>
      </c>
      <c r="I547" s="45">
        <f>SUMIFS('IEA production stats by year'!R:R,'IEA production stats by year'!$E:$E,$D547,'IEA production stats by year'!$B:$B,$B547)</f>
        <v>4564.8010999999997</v>
      </c>
      <c r="J547" s="45">
        <f>SUMIFS('IEA production stats by year'!S:S,'IEA production stats by year'!$E:$E,$D547,'IEA production stats by year'!$B:$B,$B547)</f>
        <v>4633.2007999999996</v>
      </c>
      <c r="K547" s="45">
        <f>SUMIFS('IEA production stats by year'!T:T,'IEA production stats by year'!$E:$E,$D547,'IEA production stats by year'!$B:$B,$B547)</f>
        <v>4186.8</v>
      </c>
      <c r="L547" s="45">
        <f>SUMIFS('IEA production stats by year'!U:U,'IEA production stats by year'!$E:$E,$D547,'IEA production stats by year'!$B:$B,$B547)</f>
        <v>3985.2013999999999</v>
      </c>
      <c r="M547" s="45">
        <f>SUMIFS('IEA production stats by year'!V:V,'IEA production stats by year'!$E:$E,$D547,'IEA production stats by year'!$B:$B,$B547)</f>
        <v>4539.6007</v>
      </c>
      <c r="N547" s="45">
        <f>SUMIFS('IEA production stats by year'!W:W,'IEA production stats by year'!$E:$E,$D547,'IEA production stats by year'!$B:$B,$B547)</f>
        <v>4932.0002000000004</v>
      </c>
      <c r="O547" s="45">
        <f>SUMIFS('IEA production stats by year'!X:X,'IEA production stats by year'!$E:$E,$D547,'IEA production stats by year'!$B:$B,$B547)</f>
        <v>5223.5982000000004</v>
      </c>
      <c r="P547" s="45">
        <f>SUMIFS('IEA production stats by year'!Y:Y,'IEA production stats by year'!$E:$E,$D547,'IEA production stats by year'!$B:$B,$B547)</f>
        <v>5266.8018000000002</v>
      </c>
      <c r="Q547" s="45">
        <f>SUMIFS('IEA production stats by year'!Z:Z,'IEA production stats by year'!$E:$E,$D547,'IEA production stats by year'!$B:$B,$B547)</f>
        <v>11620.7983</v>
      </c>
      <c r="R547" s="45">
        <f>SUMIFS('IEA production stats by year'!AA:AA,'IEA production stats by year'!$E:$E,$D547,'IEA production stats by year'!$B:$B,$B547)</f>
        <v>22327.1996</v>
      </c>
      <c r="S547" s="45">
        <f>SUMIFS('IEA production stats by year'!AB:AB,'IEA production stats by year'!$E:$E,$D547,'IEA production stats by year'!$B:$B,$B547)</f>
        <v>23281.1996</v>
      </c>
      <c r="T547" s="45">
        <f>SUMIFS('IEA production stats by year'!AC:AC,'IEA production stats by year'!$E:$E,$D547,'IEA production stats by year'!$B:$B,$B547)</f>
        <v>23828.4018</v>
      </c>
      <c r="U547" s="45">
        <f>SUMIFS('IEA production stats by year'!AD:AD,'IEA production stats by year'!$E:$E,$D547,'IEA production stats by year'!$B:$B,$B547)</f>
        <v>29933.9997</v>
      </c>
      <c r="V547" s="45">
        <f>SUMIFS('IEA production stats by year'!AE:AE,'IEA production stats by year'!$E:$E,$D547,'IEA production stats by year'!$B:$B,$B547)</f>
        <v>32086.802</v>
      </c>
      <c r="W547" s="45">
        <f>SUMIFS('IEA production stats by year'!AF:AF,'IEA production stats by year'!$E:$E,$D547,'IEA production stats by year'!$B:$B,$B547)</f>
        <v>30312.000800000002</v>
      </c>
      <c r="X547" s="45">
        <f>SUMIFS('IEA production stats by year'!AG:AG,'IEA production stats by year'!$E:$E,$D547,'IEA production stats by year'!$B:$B,$B547)</f>
        <v>28983.600299999998</v>
      </c>
      <c r="Y547" s="45">
        <f>SUMIFS('IEA production stats by year'!AH:AH,'IEA production stats by year'!$E:$E,$D547,'IEA production stats by year'!$B:$B,$B547)</f>
        <v>33649.198600000003</v>
      </c>
      <c r="Z547" s="45">
        <f>SUMIFS('IEA production stats by year'!AI:AI,'IEA production stats by year'!$E:$E,$D547,'IEA production stats by year'!$B:$B,$B547)</f>
        <v>34765.198499999999</v>
      </c>
      <c r="AA547" s="45">
        <f>SUMIFS('IEA production stats by year'!AJ:AJ,'IEA production stats by year'!$E:$E,$D547,'IEA production stats by year'!$B:$B,$B547)</f>
        <v>35237.519800000002</v>
      </c>
      <c r="AB547" s="45">
        <f>SUMIFS('IEA production stats by year'!AK:AK,'IEA production stats by year'!$E:$E,$D547,'IEA production stats by year'!$B:$B,$B547)</f>
        <v>36976.318700000003</v>
      </c>
      <c r="AC547" s="45">
        <f>SUMIFS('IEA production stats by year'!AL:AL,'IEA production stats by year'!$E:$E,$D547,'IEA production stats by year'!$B:$B,$B547)</f>
        <v>0</v>
      </c>
      <c r="AD547" s="45"/>
      <c r="AE547" s="45"/>
      <c r="AF547" s="45"/>
      <c r="AG547" s="45"/>
      <c r="AH547" s="45"/>
      <c r="AI547" s="45"/>
      <c r="AJ547" s="45"/>
      <c r="AK547" s="45"/>
      <c r="AL547" s="45"/>
      <c r="AM547" s="45"/>
      <c r="AN547" s="45"/>
      <c r="AO547" s="45"/>
      <c r="AP547" s="45"/>
      <c r="AQ547" s="45"/>
      <c r="AR547" s="45"/>
      <c r="AS547" s="45"/>
      <c r="AT547" s="45"/>
      <c r="AU547" s="45"/>
      <c r="AV547" s="45"/>
      <c r="AW547" s="45"/>
      <c r="AX547" s="45"/>
      <c r="AY547" s="45"/>
      <c r="AZ547" s="45"/>
      <c r="BA547" s="45"/>
      <c r="BB547" s="45"/>
      <c r="BC547" s="45"/>
      <c r="BD547" s="45"/>
      <c r="BE547" s="45"/>
      <c r="BF547" s="45"/>
      <c r="BG547" s="45"/>
      <c r="BH547" s="45"/>
      <c r="BI547" s="45"/>
      <c r="BJ547" s="45"/>
      <c r="BK547" s="45"/>
      <c r="BL547" s="45"/>
      <c r="BM547" s="45"/>
      <c r="BN547" s="45"/>
      <c r="BO547" s="45"/>
      <c r="BP547" s="45"/>
      <c r="BQ547" s="45"/>
      <c r="BR547" s="45"/>
      <c r="BS547" s="45"/>
      <c r="BT547" s="45"/>
      <c r="BU547" s="45"/>
      <c r="BV547" s="45"/>
      <c r="BW547" s="45"/>
      <c r="BX547" s="45"/>
      <c r="BY547" s="45"/>
      <c r="BZ547" s="45"/>
      <c r="CA547" s="45"/>
      <c r="CB547" s="45"/>
      <c r="CC547" s="45"/>
      <c r="CD547" s="45"/>
      <c r="CE547" s="45"/>
      <c r="CF547" s="45"/>
      <c r="CG547" s="45"/>
      <c r="CH547" s="45"/>
      <c r="CI547" s="45"/>
      <c r="CJ547" s="45"/>
      <c r="CK547" s="45"/>
      <c r="CL547" s="45"/>
      <c r="CM547" s="45"/>
      <c r="CN547" s="45"/>
      <c r="CO547" s="45"/>
      <c r="CP547" s="45"/>
      <c r="CQ547" s="45"/>
    </row>
    <row r="548" spans="1:95" hidden="1" x14ac:dyDescent="0.25">
      <c r="A548" s="5" t="str">
        <f>B548&amp;D548</f>
        <v>SDNGEOTHERM</v>
      </c>
      <c r="B548" t="s">
        <v>328</v>
      </c>
      <c r="C548" t="str">
        <f>VLOOKUP($B548,'Lookup codes'!$A:$C,2,FALSE)</f>
        <v>Sudan</v>
      </c>
      <c r="D548" t="s">
        <v>610</v>
      </c>
      <c r="E548" t="str">
        <f>VLOOKUP(D548,'Lookup codes'!R:S,2,FALSE)</f>
        <v>Geothermal</v>
      </c>
      <c r="F548" t="s">
        <v>794</v>
      </c>
      <c r="G548" t="s">
        <v>528</v>
      </c>
      <c r="H548" s="45">
        <f>SUMIFS('IEA production stats by year'!Q:Q,'IEA production stats by year'!$E:$E,$D548,'IEA production stats by year'!$B:$B,$B548)</f>
        <v>0</v>
      </c>
      <c r="I548" s="45">
        <f>SUMIFS('IEA production stats by year'!R:R,'IEA production stats by year'!$E:$E,$D548,'IEA production stats by year'!$B:$B,$B548)</f>
        <v>0</v>
      </c>
      <c r="J548" s="45">
        <f>SUMIFS('IEA production stats by year'!S:S,'IEA production stats by year'!$E:$E,$D548,'IEA production stats by year'!$B:$B,$B548)</f>
        <v>0</v>
      </c>
      <c r="K548" s="45">
        <f>SUMIFS('IEA production stats by year'!T:T,'IEA production stats by year'!$E:$E,$D548,'IEA production stats by year'!$B:$B,$B548)</f>
        <v>0</v>
      </c>
      <c r="L548" s="45">
        <f>SUMIFS('IEA production stats by year'!U:U,'IEA production stats by year'!$E:$E,$D548,'IEA production stats by year'!$B:$B,$B548)</f>
        <v>0</v>
      </c>
      <c r="M548" s="45">
        <f>SUMIFS('IEA production stats by year'!V:V,'IEA production stats by year'!$E:$E,$D548,'IEA production stats by year'!$B:$B,$B548)</f>
        <v>0</v>
      </c>
      <c r="N548" s="45">
        <f>SUMIFS('IEA production stats by year'!W:W,'IEA production stats by year'!$E:$E,$D548,'IEA production stats by year'!$B:$B,$B548)</f>
        <v>0</v>
      </c>
      <c r="O548" s="45">
        <f>SUMIFS('IEA production stats by year'!X:X,'IEA production stats by year'!$E:$E,$D548,'IEA production stats by year'!$B:$B,$B548)</f>
        <v>0</v>
      </c>
      <c r="P548" s="45">
        <f>SUMIFS('IEA production stats by year'!Y:Y,'IEA production stats by year'!$E:$E,$D548,'IEA production stats by year'!$B:$B,$B548)</f>
        <v>0</v>
      </c>
      <c r="Q548" s="45">
        <f>SUMIFS('IEA production stats by year'!Z:Z,'IEA production stats by year'!$E:$E,$D548,'IEA production stats by year'!$B:$B,$B548)</f>
        <v>0</v>
      </c>
      <c r="R548" s="45">
        <f>SUMIFS('IEA production stats by year'!AA:AA,'IEA production stats by year'!$E:$E,$D548,'IEA production stats by year'!$B:$B,$B548)</f>
        <v>0</v>
      </c>
      <c r="S548" s="45">
        <f>SUMIFS('IEA production stats by year'!AB:AB,'IEA production stats by year'!$E:$E,$D548,'IEA production stats by year'!$B:$B,$B548)</f>
        <v>0</v>
      </c>
      <c r="T548" s="45">
        <f>SUMIFS('IEA production stats by year'!AC:AC,'IEA production stats by year'!$E:$E,$D548,'IEA production stats by year'!$B:$B,$B548)</f>
        <v>0</v>
      </c>
      <c r="U548" s="45">
        <f>SUMIFS('IEA production stats by year'!AD:AD,'IEA production stats by year'!$E:$E,$D548,'IEA production stats by year'!$B:$B,$B548)</f>
        <v>0</v>
      </c>
      <c r="V548" s="45">
        <f>SUMIFS('IEA production stats by year'!AE:AE,'IEA production stats by year'!$E:$E,$D548,'IEA production stats by year'!$B:$B,$B548)</f>
        <v>0</v>
      </c>
      <c r="W548" s="45">
        <f>SUMIFS('IEA production stats by year'!AF:AF,'IEA production stats by year'!$E:$E,$D548,'IEA production stats by year'!$B:$B,$B548)</f>
        <v>0</v>
      </c>
      <c r="X548" s="45">
        <f>SUMIFS('IEA production stats by year'!AG:AG,'IEA production stats by year'!$E:$E,$D548,'IEA production stats by year'!$B:$B,$B548)</f>
        <v>0</v>
      </c>
      <c r="Y548" s="45">
        <f>SUMIFS('IEA production stats by year'!AH:AH,'IEA production stats by year'!$E:$E,$D548,'IEA production stats by year'!$B:$B,$B548)</f>
        <v>0</v>
      </c>
      <c r="Z548" s="45">
        <f>SUMIFS('IEA production stats by year'!AI:AI,'IEA production stats by year'!$E:$E,$D548,'IEA production stats by year'!$B:$B,$B548)</f>
        <v>0</v>
      </c>
      <c r="AA548" s="45">
        <f>SUMIFS('IEA production stats by year'!AJ:AJ,'IEA production stats by year'!$E:$E,$D548,'IEA production stats by year'!$B:$B,$B548)</f>
        <v>0</v>
      </c>
      <c r="AB548" s="45">
        <f>SUMIFS('IEA production stats by year'!AK:AK,'IEA production stats by year'!$E:$E,$D548,'IEA production stats by year'!$B:$B,$B548)</f>
        <v>0</v>
      </c>
      <c r="AC548" s="45">
        <f>SUMIFS('IEA production stats by year'!AL:AL,'IEA production stats by year'!$E:$E,$D548,'IEA production stats by year'!$B:$B,$B548)</f>
        <v>0</v>
      </c>
      <c r="AD548" s="45"/>
      <c r="AE548" s="45"/>
      <c r="AF548" s="45"/>
      <c r="AG548" s="45"/>
      <c r="AH548" s="45"/>
      <c r="AI548" s="45"/>
      <c r="AJ548" s="45"/>
      <c r="AK548" s="45"/>
      <c r="AL548" s="45"/>
      <c r="AM548" s="45"/>
      <c r="AN548" s="45"/>
      <c r="AO548" s="45"/>
      <c r="AP548" s="45"/>
      <c r="AQ548" s="45"/>
      <c r="AR548" s="45"/>
      <c r="AS548" s="45"/>
      <c r="AT548" s="45"/>
      <c r="AU548" s="45"/>
      <c r="AV548" s="45"/>
      <c r="AW548" s="45"/>
      <c r="AX548" s="45"/>
      <c r="AY548" s="45"/>
      <c r="AZ548" s="45"/>
      <c r="BA548" s="45"/>
      <c r="BB548" s="45"/>
      <c r="BC548" s="45"/>
      <c r="BD548" s="45"/>
      <c r="BE548" s="45"/>
      <c r="BF548" s="45"/>
      <c r="BG548" s="45"/>
      <c r="BH548" s="45"/>
      <c r="BI548" s="45"/>
      <c r="BJ548" s="45"/>
      <c r="BK548" s="45"/>
      <c r="BL548" s="45"/>
      <c r="BM548" s="45"/>
      <c r="BN548" s="45"/>
      <c r="BO548" s="45"/>
      <c r="BP548" s="45"/>
      <c r="BQ548" s="45"/>
      <c r="BR548" s="45"/>
      <c r="BS548" s="45"/>
      <c r="BT548" s="45"/>
      <c r="BU548" s="45"/>
      <c r="BV548" s="45"/>
      <c r="BW548" s="45"/>
      <c r="BX548" s="45"/>
      <c r="BY548" s="45"/>
      <c r="BZ548" s="45"/>
      <c r="CA548" s="45"/>
      <c r="CB548" s="45"/>
      <c r="CC548" s="45"/>
      <c r="CD548" s="45"/>
      <c r="CE548" s="45"/>
      <c r="CF548" s="45"/>
      <c r="CG548" s="45"/>
      <c r="CH548" s="45"/>
      <c r="CI548" s="45"/>
      <c r="CJ548" s="45"/>
      <c r="CK548" s="45"/>
      <c r="CL548" s="45"/>
      <c r="CM548" s="45"/>
      <c r="CN548" s="45"/>
      <c r="CO548" s="45"/>
      <c r="CP548" s="45"/>
      <c r="CQ548" s="45"/>
    </row>
    <row r="549" spans="1:95" hidden="1" x14ac:dyDescent="0.25">
      <c r="A549" s="5" t="str">
        <f>B549&amp;D549</f>
        <v>SDNSOLARPV</v>
      </c>
      <c r="B549" t="s">
        <v>328</v>
      </c>
      <c r="C549" t="str">
        <f>VLOOKUP($B549,'Lookup codes'!$A:$C,2,FALSE)</f>
        <v>Sudan</v>
      </c>
      <c r="D549" t="s">
        <v>612</v>
      </c>
      <c r="E549" t="str">
        <f>VLOOKUP(D549,'Lookup codes'!R:S,2,FALSE)</f>
        <v>Solar Photovoltaics</v>
      </c>
      <c r="F549" t="s">
        <v>794</v>
      </c>
      <c r="G549" t="s">
        <v>528</v>
      </c>
      <c r="H549" s="45">
        <f>SUMIFS('IEA production stats by year'!Q:Q,'IEA production stats by year'!$E:$E,$D549,'IEA production stats by year'!$B:$B,$B549)</f>
        <v>0</v>
      </c>
      <c r="I549" s="45">
        <f>SUMIFS('IEA production stats by year'!R:R,'IEA production stats by year'!$E:$E,$D549,'IEA production stats by year'!$B:$B,$B549)</f>
        <v>0</v>
      </c>
      <c r="J549" s="45">
        <f>SUMIFS('IEA production stats by year'!S:S,'IEA production stats by year'!$E:$E,$D549,'IEA production stats by year'!$B:$B,$B549)</f>
        <v>0</v>
      </c>
      <c r="K549" s="45">
        <f>SUMIFS('IEA production stats by year'!T:T,'IEA production stats by year'!$E:$E,$D549,'IEA production stats by year'!$B:$B,$B549)</f>
        <v>0</v>
      </c>
      <c r="L549" s="45">
        <f>SUMIFS('IEA production stats by year'!U:U,'IEA production stats by year'!$E:$E,$D549,'IEA production stats by year'!$B:$B,$B549)</f>
        <v>0</v>
      </c>
      <c r="M549" s="45">
        <f>SUMIFS('IEA production stats by year'!V:V,'IEA production stats by year'!$E:$E,$D549,'IEA production stats by year'!$B:$B,$B549)</f>
        <v>0</v>
      </c>
      <c r="N549" s="45">
        <f>SUMIFS('IEA production stats by year'!W:W,'IEA production stats by year'!$E:$E,$D549,'IEA production stats by year'!$B:$B,$B549)</f>
        <v>0</v>
      </c>
      <c r="O549" s="45">
        <f>SUMIFS('IEA production stats by year'!X:X,'IEA production stats by year'!$E:$E,$D549,'IEA production stats by year'!$B:$B,$B549)</f>
        <v>0</v>
      </c>
      <c r="P549" s="45">
        <f>SUMIFS('IEA production stats by year'!Y:Y,'IEA production stats by year'!$E:$E,$D549,'IEA production stats by year'!$B:$B,$B549)</f>
        <v>0</v>
      </c>
      <c r="Q549" s="45">
        <f>SUMIFS('IEA production stats by year'!Z:Z,'IEA production stats by year'!$E:$E,$D549,'IEA production stats by year'!$B:$B,$B549)</f>
        <v>0</v>
      </c>
      <c r="R549" s="45">
        <f>SUMIFS('IEA production stats by year'!AA:AA,'IEA production stats by year'!$E:$E,$D549,'IEA production stats by year'!$B:$B,$B549)</f>
        <v>0</v>
      </c>
      <c r="S549" s="45">
        <f>SUMIFS('IEA production stats by year'!AB:AB,'IEA production stats by year'!$E:$E,$D549,'IEA production stats by year'!$B:$B,$B549)</f>
        <v>0</v>
      </c>
      <c r="T549" s="45">
        <f>SUMIFS('IEA production stats by year'!AC:AC,'IEA production stats by year'!$E:$E,$D549,'IEA production stats by year'!$B:$B,$B549)</f>
        <v>0</v>
      </c>
      <c r="U549" s="45">
        <f>SUMIFS('IEA production stats by year'!AD:AD,'IEA production stats by year'!$E:$E,$D549,'IEA production stats by year'!$B:$B,$B549)</f>
        <v>0</v>
      </c>
      <c r="V549" s="45">
        <f>SUMIFS('IEA production stats by year'!AE:AE,'IEA production stats by year'!$E:$E,$D549,'IEA production stats by year'!$B:$B,$B549)</f>
        <v>0</v>
      </c>
      <c r="W549" s="45">
        <f>SUMIFS('IEA production stats by year'!AF:AF,'IEA production stats by year'!$E:$E,$D549,'IEA production stats by year'!$B:$B,$B549)</f>
        <v>0</v>
      </c>
      <c r="X549" s="45">
        <f>SUMIFS('IEA production stats by year'!AG:AG,'IEA production stats by year'!$E:$E,$D549,'IEA production stats by year'!$B:$B,$B549)</f>
        <v>0</v>
      </c>
      <c r="Y549" s="45">
        <f>SUMIFS('IEA production stats by year'!AH:AH,'IEA production stats by year'!$E:$E,$D549,'IEA production stats by year'!$B:$B,$B549)</f>
        <v>0</v>
      </c>
      <c r="Z549" s="45">
        <f>SUMIFS('IEA production stats by year'!AI:AI,'IEA production stats by year'!$E:$E,$D549,'IEA production stats by year'!$B:$B,$B549)</f>
        <v>0</v>
      </c>
      <c r="AA549" s="45">
        <f>SUMIFS('IEA production stats by year'!AJ:AJ,'IEA production stats by year'!$E:$E,$D549,'IEA production stats by year'!$B:$B,$B549)</f>
        <v>0</v>
      </c>
      <c r="AB549" s="45">
        <f>SUMIFS('IEA production stats by year'!AK:AK,'IEA production stats by year'!$E:$E,$D549,'IEA production stats by year'!$B:$B,$B549)</f>
        <v>0</v>
      </c>
      <c r="AC549" s="45">
        <f>SUMIFS('IEA production stats by year'!AL:AL,'IEA production stats by year'!$E:$E,$D549,'IEA production stats by year'!$B:$B,$B549)</f>
        <v>0</v>
      </c>
      <c r="AD549" s="45"/>
      <c r="AE549" s="45"/>
      <c r="AF549" s="45"/>
      <c r="AG549" s="45"/>
      <c r="AH549" s="45"/>
      <c r="AI549" s="45"/>
      <c r="AJ549" s="45"/>
      <c r="AK549" s="45"/>
      <c r="AL549" s="45"/>
      <c r="AM549" s="45"/>
      <c r="AN549" s="45"/>
      <c r="AO549" s="45"/>
      <c r="AP549" s="45"/>
      <c r="AQ549" s="45"/>
      <c r="AR549" s="45"/>
      <c r="AS549" s="45"/>
      <c r="AT549" s="45"/>
      <c r="AU549" s="45"/>
      <c r="AV549" s="45"/>
      <c r="AW549" s="45"/>
      <c r="AX549" s="45"/>
      <c r="AY549" s="45"/>
      <c r="AZ549" s="45"/>
      <c r="BA549" s="45"/>
      <c r="BB549" s="45"/>
      <c r="BC549" s="45"/>
      <c r="BD549" s="45"/>
      <c r="BE549" s="45"/>
      <c r="BF549" s="45"/>
      <c r="BG549" s="45"/>
      <c r="BH549" s="45"/>
      <c r="BI549" s="45"/>
      <c r="BJ549" s="45"/>
      <c r="BK549" s="45"/>
      <c r="BL549" s="45"/>
      <c r="BM549" s="45"/>
      <c r="BN549" s="45"/>
      <c r="BO549" s="45"/>
      <c r="BP549" s="45"/>
      <c r="BQ549" s="45"/>
      <c r="BR549" s="45"/>
      <c r="BS549" s="45"/>
      <c r="BT549" s="45"/>
      <c r="BU549" s="45"/>
      <c r="BV549" s="45"/>
      <c r="BW549" s="45"/>
      <c r="BX549" s="45"/>
      <c r="BY549" s="45"/>
      <c r="BZ549" s="45"/>
      <c r="CA549" s="45"/>
      <c r="CB549" s="45"/>
      <c r="CC549" s="45"/>
      <c r="CD549" s="45"/>
      <c r="CE549" s="45"/>
      <c r="CF549" s="45"/>
      <c r="CG549" s="45"/>
      <c r="CH549" s="45"/>
      <c r="CI549" s="45"/>
      <c r="CJ549" s="45"/>
      <c r="CK549" s="45"/>
      <c r="CL549" s="45"/>
      <c r="CM549" s="45"/>
      <c r="CN549" s="45"/>
      <c r="CO549" s="45"/>
      <c r="CP549" s="45"/>
      <c r="CQ549" s="45"/>
    </row>
    <row r="550" spans="1:95" hidden="1" x14ac:dyDescent="0.25">
      <c r="A550" s="5" t="str">
        <f>B550&amp;D550</f>
        <v>SDNSOLARTH</v>
      </c>
      <c r="B550" t="s">
        <v>328</v>
      </c>
      <c r="C550" t="str">
        <f>VLOOKUP($B550,'Lookup codes'!$A:$C,2,FALSE)</f>
        <v>Sudan</v>
      </c>
      <c r="D550" t="s">
        <v>614</v>
      </c>
      <c r="E550" t="str">
        <f>VLOOKUP(D550,'Lookup codes'!R:S,2,FALSE)</f>
        <v>Solar Thermal</v>
      </c>
      <c r="F550" t="s">
        <v>794</v>
      </c>
      <c r="G550" t="s">
        <v>528</v>
      </c>
      <c r="H550" s="45">
        <f>SUMIFS('IEA production stats by year'!Q:Q,'IEA production stats by year'!$E:$E,$D550,'IEA production stats by year'!$B:$B,$B550)</f>
        <v>0</v>
      </c>
      <c r="I550" s="45">
        <f>SUMIFS('IEA production stats by year'!R:R,'IEA production stats by year'!$E:$E,$D550,'IEA production stats by year'!$B:$B,$B550)</f>
        <v>0</v>
      </c>
      <c r="J550" s="45">
        <f>SUMIFS('IEA production stats by year'!S:S,'IEA production stats by year'!$E:$E,$D550,'IEA production stats by year'!$B:$B,$B550)</f>
        <v>0</v>
      </c>
      <c r="K550" s="45">
        <f>SUMIFS('IEA production stats by year'!T:T,'IEA production stats by year'!$E:$E,$D550,'IEA production stats by year'!$B:$B,$B550)</f>
        <v>0</v>
      </c>
      <c r="L550" s="45">
        <f>SUMIFS('IEA production stats by year'!U:U,'IEA production stats by year'!$E:$E,$D550,'IEA production stats by year'!$B:$B,$B550)</f>
        <v>0</v>
      </c>
      <c r="M550" s="45">
        <f>SUMIFS('IEA production stats by year'!V:V,'IEA production stats by year'!$E:$E,$D550,'IEA production stats by year'!$B:$B,$B550)</f>
        <v>0</v>
      </c>
      <c r="N550" s="45">
        <f>SUMIFS('IEA production stats by year'!W:W,'IEA production stats by year'!$E:$E,$D550,'IEA production stats by year'!$B:$B,$B550)</f>
        <v>0</v>
      </c>
      <c r="O550" s="45">
        <f>SUMIFS('IEA production stats by year'!X:X,'IEA production stats by year'!$E:$E,$D550,'IEA production stats by year'!$B:$B,$B550)</f>
        <v>0</v>
      </c>
      <c r="P550" s="45">
        <f>SUMIFS('IEA production stats by year'!Y:Y,'IEA production stats by year'!$E:$E,$D550,'IEA production stats by year'!$B:$B,$B550)</f>
        <v>0</v>
      </c>
      <c r="Q550" s="45">
        <f>SUMIFS('IEA production stats by year'!Z:Z,'IEA production stats by year'!$E:$E,$D550,'IEA production stats by year'!$B:$B,$B550)</f>
        <v>0</v>
      </c>
      <c r="R550" s="45">
        <f>SUMIFS('IEA production stats by year'!AA:AA,'IEA production stats by year'!$E:$E,$D550,'IEA production stats by year'!$B:$B,$B550)</f>
        <v>0</v>
      </c>
      <c r="S550" s="45">
        <f>SUMIFS('IEA production stats by year'!AB:AB,'IEA production stats by year'!$E:$E,$D550,'IEA production stats by year'!$B:$B,$B550)</f>
        <v>0</v>
      </c>
      <c r="T550" s="45">
        <f>SUMIFS('IEA production stats by year'!AC:AC,'IEA production stats by year'!$E:$E,$D550,'IEA production stats by year'!$B:$B,$B550)</f>
        <v>0</v>
      </c>
      <c r="U550" s="45">
        <f>SUMIFS('IEA production stats by year'!AD:AD,'IEA production stats by year'!$E:$E,$D550,'IEA production stats by year'!$B:$B,$B550)</f>
        <v>0</v>
      </c>
      <c r="V550" s="45">
        <f>SUMIFS('IEA production stats by year'!AE:AE,'IEA production stats by year'!$E:$E,$D550,'IEA production stats by year'!$B:$B,$B550)</f>
        <v>0</v>
      </c>
      <c r="W550" s="45">
        <f>SUMIFS('IEA production stats by year'!AF:AF,'IEA production stats by year'!$E:$E,$D550,'IEA production stats by year'!$B:$B,$B550)</f>
        <v>0</v>
      </c>
      <c r="X550" s="45">
        <f>SUMIFS('IEA production stats by year'!AG:AG,'IEA production stats by year'!$E:$E,$D550,'IEA production stats by year'!$B:$B,$B550)</f>
        <v>0</v>
      </c>
      <c r="Y550" s="45">
        <f>SUMIFS('IEA production stats by year'!AH:AH,'IEA production stats by year'!$E:$E,$D550,'IEA production stats by year'!$B:$B,$B550)</f>
        <v>0</v>
      </c>
      <c r="Z550" s="45">
        <f>SUMIFS('IEA production stats by year'!AI:AI,'IEA production stats by year'!$E:$E,$D550,'IEA production stats by year'!$B:$B,$B550)</f>
        <v>0</v>
      </c>
      <c r="AA550" s="45">
        <f>SUMIFS('IEA production stats by year'!AJ:AJ,'IEA production stats by year'!$E:$E,$D550,'IEA production stats by year'!$B:$B,$B550)</f>
        <v>0</v>
      </c>
      <c r="AB550" s="45">
        <f>SUMIFS('IEA production stats by year'!AK:AK,'IEA production stats by year'!$E:$E,$D550,'IEA production stats by year'!$B:$B,$B550)</f>
        <v>0</v>
      </c>
      <c r="AC550" s="45">
        <f>SUMIFS('IEA production stats by year'!AL:AL,'IEA production stats by year'!$E:$E,$D550,'IEA production stats by year'!$B:$B,$B550)</f>
        <v>0</v>
      </c>
      <c r="AD550" s="45"/>
      <c r="AE550" s="45"/>
      <c r="AF550" s="45"/>
      <c r="AG550" s="45"/>
      <c r="AH550" s="45"/>
      <c r="AI550" s="45"/>
      <c r="AJ550" s="45"/>
      <c r="AK550" s="45"/>
      <c r="AL550" s="45"/>
      <c r="AM550" s="45"/>
      <c r="AN550" s="45"/>
      <c r="AO550" s="45"/>
      <c r="AP550" s="45"/>
      <c r="AQ550" s="45"/>
      <c r="AR550" s="45"/>
      <c r="AS550" s="45"/>
      <c r="AT550" s="45"/>
      <c r="AU550" s="45"/>
      <c r="AV550" s="45"/>
      <c r="AW550" s="45"/>
      <c r="AX550" s="45"/>
      <c r="AY550" s="45"/>
      <c r="AZ550" s="45"/>
      <c r="BA550" s="45"/>
      <c r="BB550" s="45"/>
      <c r="BC550" s="45"/>
      <c r="BD550" s="45"/>
      <c r="BE550" s="45"/>
      <c r="BF550" s="45"/>
      <c r="BG550" s="45"/>
      <c r="BH550" s="45"/>
      <c r="BI550" s="45"/>
      <c r="BJ550" s="45"/>
      <c r="BK550" s="45"/>
      <c r="BL550" s="45"/>
      <c r="BM550" s="45"/>
      <c r="BN550" s="45"/>
      <c r="BO550" s="45"/>
      <c r="BP550" s="45"/>
      <c r="BQ550" s="45"/>
      <c r="BR550" s="45"/>
      <c r="BS550" s="45"/>
      <c r="BT550" s="45"/>
      <c r="BU550" s="45"/>
      <c r="BV550" s="45"/>
      <c r="BW550" s="45"/>
      <c r="BX550" s="45"/>
      <c r="BY550" s="45"/>
      <c r="BZ550" s="45"/>
      <c r="CA550" s="45"/>
      <c r="CB550" s="45"/>
      <c r="CC550" s="45"/>
      <c r="CD550" s="45"/>
      <c r="CE550" s="45"/>
      <c r="CF550" s="45"/>
      <c r="CG550" s="45"/>
      <c r="CH550" s="45"/>
      <c r="CI550" s="45"/>
      <c r="CJ550" s="45"/>
      <c r="CK550" s="45"/>
      <c r="CL550" s="45"/>
      <c r="CM550" s="45"/>
      <c r="CN550" s="45"/>
      <c r="CO550" s="45"/>
      <c r="CP550" s="45"/>
      <c r="CQ550" s="45"/>
    </row>
    <row r="551" spans="1:95" hidden="1" x14ac:dyDescent="0.25">
      <c r="A551" s="5" t="str">
        <f>B551&amp;D551</f>
        <v>SDNTIDE</v>
      </c>
      <c r="B551" t="s">
        <v>328</v>
      </c>
      <c r="C551" t="str">
        <f>VLOOKUP($B551,'Lookup codes'!$A:$C,2,FALSE)</f>
        <v>Sudan</v>
      </c>
      <c r="D551" t="s">
        <v>616</v>
      </c>
      <c r="E551" t="str">
        <f>VLOOKUP(D551,'Lookup codes'!R:S,2,FALSE)</f>
        <v>Tide, Wave and Ocean</v>
      </c>
      <c r="F551" t="s">
        <v>794</v>
      </c>
      <c r="G551" t="s">
        <v>528</v>
      </c>
      <c r="H551" s="45">
        <f>SUMIFS('IEA production stats by year'!Q:Q,'IEA production stats by year'!$E:$E,$D551,'IEA production stats by year'!$B:$B,$B551)</f>
        <v>0</v>
      </c>
      <c r="I551" s="45">
        <f>SUMIFS('IEA production stats by year'!R:R,'IEA production stats by year'!$E:$E,$D551,'IEA production stats by year'!$B:$B,$B551)</f>
        <v>0</v>
      </c>
      <c r="J551" s="45">
        <f>SUMIFS('IEA production stats by year'!S:S,'IEA production stats by year'!$E:$E,$D551,'IEA production stats by year'!$B:$B,$B551)</f>
        <v>0</v>
      </c>
      <c r="K551" s="45">
        <f>SUMIFS('IEA production stats by year'!T:T,'IEA production stats by year'!$E:$E,$D551,'IEA production stats by year'!$B:$B,$B551)</f>
        <v>0</v>
      </c>
      <c r="L551" s="45">
        <f>SUMIFS('IEA production stats by year'!U:U,'IEA production stats by year'!$E:$E,$D551,'IEA production stats by year'!$B:$B,$B551)</f>
        <v>0</v>
      </c>
      <c r="M551" s="45">
        <f>SUMIFS('IEA production stats by year'!V:V,'IEA production stats by year'!$E:$E,$D551,'IEA production stats by year'!$B:$B,$B551)</f>
        <v>0</v>
      </c>
      <c r="N551" s="45">
        <f>SUMIFS('IEA production stats by year'!W:W,'IEA production stats by year'!$E:$E,$D551,'IEA production stats by year'!$B:$B,$B551)</f>
        <v>0</v>
      </c>
      <c r="O551" s="45">
        <f>SUMIFS('IEA production stats by year'!X:X,'IEA production stats by year'!$E:$E,$D551,'IEA production stats by year'!$B:$B,$B551)</f>
        <v>0</v>
      </c>
      <c r="P551" s="45">
        <f>SUMIFS('IEA production stats by year'!Y:Y,'IEA production stats by year'!$E:$E,$D551,'IEA production stats by year'!$B:$B,$B551)</f>
        <v>0</v>
      </c>
      <c r="Q551" s="45">
        <f>SUMIFS('IEA production stats by year'!Z:Z,'IEA production stats by year'!$E:$E,$D551,'IEA production stats by year'!$B:$B,$B551)</f>
        <v>0</v>
      </c>
      <c r="R551" s="45">
        <f>SUMIFS('IEA production stats by year'!AA:AA,'IEA production stats by year'!$E:$E,$D551,'IEA production stats by year'!$B:$B,$B551)</f>
        <v>0</v>
      </c>
      <c r="S551" s="45">
        <f>SUMIFS('IEA production stats by year'!AB:AB,'IEA production stats by year'!$E:$E,$D551,'IEA production stats by year'!$B:$B,$B551)</f>
        <v>0</v>
      </c>
      <c r="T551" s="45">
        <f>SUMIFS('IEA production stats by year'!AC:AC,'IEA production stats by year'!$E:$E,$D551,'IEA production stats by year'!$B:$B,$B551)</f>
        <v>0</v>
      </c>
      <c r="U551" s="45">
        <f>SUMIFS('IEA production stats by year'!AD:AD,'IEA production stats by year'!$E:$E,$D551,'IEA production stats by year'!$B:$B,$B551)</f>
        <v>0</v>
      </c>
      <c r="V551" s="45">
        <f>SUMIFS('IEA production stats by year'!AE:AE,'IEA production stats by year'!$E:$E,$D551,'IEA production stats by year'!$B:$B,$B551)</f>
        <v>0</v>
      </c>
      <c r="W551" s="45">
        <f>SUMIFS('IEA production stats by year'!AF:AF,'IEA production stats by year'!$E:$E,$D551,'IEA production stats by year'!$B:$B,$B551)</f>
        <v>0</v>
      </c>
      <c r="X551" s="45">
        <f>SUMIFS('IEA production stats by year'!AG:AG,'IEA production stats by year'!$E:$E,$D551,'IEA production stats by year'!$B:$B,$B551)</f>
        <v>0</v>
      </c>
      <c r="Y551" s="45">
        <f>SUMIFS('IEA production stats by year'!AH:AH,'IEA production stats by year'!$E:$E,$D551,'IEA production stats by year'!$B:$B,$B551)</f>
        <v>0</v>
      </c>
      <c r="Z551" s="45">
        <f>SUMIFS('IEA production stats by year'!AI:AI,'IEA production stats by year'!$E:$E,$D551,'IEA production stats by year'!$B:$B,$B551)</f>
        <v>0</v>
      </c>
      <c r="AA551" s="45">
        <f>SUMIFS('IEA production stats by year'!AJ:AJ,'IEA production stats by year'!$E:$E,$D551,'IEA production stats by year'!$B:$B,$B551)</f>
        <v>0</v>
      </c>
      <c r="AB551" s="45">
        <f>SUMIFS('IEA production stats by year'!AK:AK,'IEA production stats by year'!$E:$E,$D551,'IEA production stats by year'!$B:$B,$B551)</f>
        <v>0</v>
      </c>
      <c r="AC551" s="45">
        <f>SUMIFS('IEA production stats by year'!AL:AL,'IEA production stats by year'!$E:$E,$D551,'IEA production stats by year'!$B:$B,$B551)</f>
        <v>0</v>
      </c>
      <c r="AD551" s="45"/>
      <c r="AE551" s="45"/>
      <c r="AF551" s="45"/>
      <c r="AG551" s="45"/>
      <c r="AH551" s="45"/>
      <c r="AI551" s="45"/>
      <c r="AJ551" s="45"/>
      <c r="AK551" s="45"/>
      <c r="AL551" s="45"/>
      <c r="AM551" s="45"/>
      <c r="AN551" s="45"/>
      <c r="AO551" s="45"/>
      <c r="AP551" s="45"/>
      <c r="AQ551" s="45"/>
      <c r="AR551" s="45"/>
      <c r="AS551" s="45"/>
      <c r="AT551" s="45"/>
      <c r="AU551" s="45"/>
      <c r="AV551" s="45"/>
      <c r="AW551" s="45"/>
      <c r="AX551" s="45"/>
      <c r="AY551" s="45"/>
      <c r="AZ551" s="45"/>
      <c r="BA551" s="45"/>
      <c r="BB551" s="45"/>
      <c r="BC551" s="45"/>
      <c r="BD551" s="45"/>
      <c r="BE551" s="45"/>
      <c r="BF551" s="45"/>
      <c r="BG551" s="45"/>
      <c r="BH551" s="45"/>
      <c r="BI551" s="45"/>
      <c r="BJ551" s="45"/>
      <c r="BK551" s="45"/>
      <c r="BL551" s="45"/>
      <c r="BM551" s="45"/>
      <c r="BN551" s="45"/>
      <c r="BO551" s="45"/>
      <c r="BP551" s="45"/>
      <c r="BQ551" s="45"/>
      <c r="BR551" s="45"/>
      <c r="BS551" s="45"/>
      <c r="BT551" s="45"/>
      <c r="BU551" s="45"/>
      <c r="BV551" s="45"/>
      <c r="BW551" s="45"/>
      <c r="BX551" s="45"/>
      <c r="BY551" s="45"/>
      <c r="BZ551" s="45"/>
      <c r="CA551" s="45"/>
      <c r="CB551" s="45"/>
      <c r="CC551" s="45"/>
      <c r="CD551" s="45"/>
      <c r="CE551" s="45"/>
      <c r="CF551" s="45"/>
      <c r="CG551" s="45"/>
      <c r="CH551" s="45"/>
      <c r="CI551" s="45"/>
      <c r="CJ551" s="45"/>
      <c r="CK551" s="45"/>
      <c r="CL551" s="45"/>
      <c r="CM551" s="45"/>
      <c r="CN551" s="45"/>
      <c r="CO551" s="45"/>
      <c r="CP551" s="45"/>
      <c r="CQ551" s="45"/>
    </row>
    <row r="552" spans="1:95" hidden="1" x14ac:dyDescent="0.25">
      <c r="A552" s="5" t="str">
        <f>B552&amp;D552</f>
        <v>SDNWIND</v>
      </c>
      <c r="B552" t="s">
        <v>328</v>
      </c>
      <c r="C552" t="str">
        <f>VLOOKUP($B552,'Lookup codes'!$A:$C,2,FALSE)</f>
        <v>Sudan</v>
      </c>
      <c r="D552" t="s">
        <v>618</v>
      </c>
      <c r="E552" t="str">
        <f>VLOOKUP(D552,'Lookup codes'!R:S,2,FALSE)</f>
        <v>Wind</v>
      </c>
      <c r="F552" t="s">
        <v>794</v>
      </c>
      <c r="G552" t="s">
        <v>528</v>
      </c>
      <c r="H552" s="45">
        <f>SUMIFS('IEA production stats by year'!Q:Q,'IEA production stats by year'!$E:$E,$D552,'IEA production stats by year'!$B:$B,$B552)</f>
        <v>0</v>
      </c>
      <c r="I552" s="45">
        <f>SUMIFS('IEA production stats by year'!R:R,'IEA production stats by year'!$E:$E,$D552,'IEA production stats by year'!$B:$B,$B552)</f>
        <v>0</v>
      </c>
      <c r="J552" s="45">
        <f>SUMIFS('IEA production stats by year'!S:S,'IEA production stats by year'!$E:$E,$D552,'IEA production stats by year'!$B:$B,$B552)</f>
        <v>0</v>
      </c>
      <c r="K552" s="45">
        <f>SUMIFS('IEA production stats by year'!T:T,'IEA production stats by year'!$E:$E,$D552,'IEA production stats by year'!$B:$B,$B552)</f>
        <v>0</v>
      </c>
      <c r="L552" s="45">
        <f>SUMIFS('IEA production stats by year'!U:U,'IEA production stats by year'!$E:$E,$D552,'IEA production stats by year'!$B:$B,$B552)</f>
        <v>0</v>
      </c>
      <c r="M552" s="45">
        <f>SUMIFS('IEA production stats by year'!V:V,'IEA production stats by year'!$E:$E,$D552,'IEA production stats by year'!$B:$B,$B552)</f>
        <v>0</v>
      </c>
      <c r="N552" s="45">
        <f>SUMIFS('IEA production stats by year'!W:W,'IEA production stats by year'!$E:$E,$D552,'IEA production stats by year'!$B:$B,$B552)</f>
        <v>0</v>
      </c>
      <c r="O552" s="45">
        <f>SUMIFS('IEA production stats by year'!X:X,'IEA production stats by year'!$E:$E,$D552,'IEA production stats by year'!$B:$B,$B552)</f>
        <v>0</v>
      </c>
      <c r="P552" s="45">
        <f>SUMIFS('IEA production stats by year'!Y:Y,'IEA production stats by year'!$E:$E,$D552,'IEA production stats by year'!$B:$B,$B552)</f>
        <v>0</v>
      </c>
      <c r="Q552" s="45">
        <f>SUMIFS('IEA production stats by year'!Z:Z,'IEA production stats by year'!$E:$E,$D552,'IEA production stats by year'!$B:$B,$B552)</f>
        <v>0</v>
      </c>
      <c r="R552" s="45">
        <f>SUMIFS('IEA production stats by year'!AA:AA,'IEA production stats by year'!$E:$E,$D552,'IEA production stats by year'!$B:$B,$B552)</f>
        <v>0</v>
      </c>
      <c r="S552" s="45">
        <f>SUMIFS('IEA production stats by year'!AB:AB,'IEA production stats by year'!$E:$E,$D552,'IEA production stats by year'!$B:$B,$B552)</f>
        <v>0</v>
      </c>
      <c r="T552" s="45">
        <f>SUMIFS('IEA production stats by year'!AC:AC,'IEA production stats by year'!$E:$E,$D552,'IEA production stats by year'!$B:$B,$B552)</f>
        <v>0</v>
      </c>
      <c r="U552" s="45">
        <f>SUMIFS('IEA production stats by year'!AD:AD,'IEA production stats by year'!$E:$E,$D552,'IEA production stats by year'!$B:$B,$B552)</f>
        <v>0</v>
      </c>
      <c r="V552" s="45">
        <f>SUMIFS('IEA production stats by year'!AE:AE,'IEA production stats by year'!$E:$E,$D552,'IEA production stats by year'!$B:$B,$B552)</f>
        <v>0</v>
      </c>
      <c r="W552" s="45">
        <f>SUMIFS('IEA production stats by year'!AF:AF,'IEA production stats by year'!$E:$E,$D552,'IEA production stats by year'!$B:$B,$B552)</f>
        <v>0</v>
      </c>
      <c r="X552" s="45">
        <f>SUMIFS('IEA production stats by year'!AG:AG,'IEA production stats by year'!$E:$E,$D552,'IEA production stats by year'!$B:$B,$B552)</f>
        <v>0</v>
      </c>
      <c r="Y552" s="45">
        <f>SUMIFS('IEA production stats by year'!AH:AH,'IEA production stats by year'!$E:$E,$D552,'IEA production stats by year'!$B:$B,$B552)</f>
        <v>0</v>
      </c>
      <c r="Z552" s="45">
        <f>SUMIFS('IEA production stats by year'!AI:AI,'IEA production stats by year'!$E:$E,$D552,'IEA production stats by year'!$B:$B,$B552)</f>
        <v>0</v>
      </c>
      <c r="AA552" s="45">
        <f>SUMIFS('IEA production stats by year'!AJ:AJ,'IEA production stats by year'!$E:$E,$D552,'IEA production stats by year'!$B:$B,$B552)</f>
        <v>0</v>
      </c>
      <c r="AB552" s="45">
        <f>SUMIFS('IEA production stats by year'!AK:AK,'IEA production stats by year'!$E:$E,$D552,'IEA production stats by year'!$B:$B,$B552)</f>
        <v>0</v>
      </c>
      <c r="AC552" s="45">
        <f>SUMIFS('IEA production stats by year'!AL:AL,'IEA production stats by year'!$E:$E,$D552,'IEA production stats by year'!$B:$B,$B552)</f>
        <v>0</v>
      </c>
      <c r="AD552" s="45"/>
      <c r="AE552" s="45"/>
      <c r="AF552" s="45"/>
      <c r="AG552" s="45"/>
      <c r="AH552" s="45"/>
      <c r="AI552" s="45"/>
      <c r="AJ552" s="45"/>
      <c r="AK552" s="45"/>
      <c r="AL552" s="45"/>
      <c r="AM552" s="45"/>
      <c r="AN552" s="45"/>
      <c r="AO552" s="45"/>
      <c r="AP552" s="45"/>
      <c r="AQ552" s="45"/>
      <c r="AR552" s="45"/>
      <c r="AS552" s="45"/>
      <c r="AT552" s="45"/>
      <c r="AU552" s="45"/>
      <c r="AV552" s="45"/>
      <c r="AW552" s="45"/>
      <c r="AX552" s="45"/>
      <c r="AY552" s="45"/>
      <c r="AZ552" s="45"/>
      <c r="BA552" s="45"/>
      <c r="BB552" s="45"/>
      <c r="BC552" s="45"/>
      <c r="BD552" s="45"/>
      <c r="BE552" s="45"/>
      <c r="BF552" s="45"/>
      <c r="BG552" s="45"/>
      <c r="BH552" s="45"/>
      <c r="BI552" s="45"/>
      <c r="BJ552" s="45"/>
      <c r="BK552" s="45"/>
      <c r="BL552" s="45"/>
      <c r="BM552" s="45"/>
      <c r="BN552" s="45"/>
      <c r="BO552" s="45"/>
      <c r="BP552" s="45"/>
      <c r="BQ552" s="45"/>
      <c r="BR552" s="45"/>
      <c r="BS552" s="45"/>
      <c r="BT552" s="45"/>
      <c r="BU552" s="45"/>
      <c r="BV552" s="45"/>
      <c r="BW552" s="45"/>
      <c r="BX552" s="45"/>
      <c r="BY552" s="45"/>
      <c r="BZ552" s="45"/>
      <c r="CA552" s="45"/>
      <c r="CB552" s="45"/>
      <c r="CC552" s="45"/>
      <c r="CD552" s="45"/>
      <c r="CE552" s="45"/>
      <c r="CF552" s="45"/>
      <c r="CG552" s="45"/>
      <c r="CH552" s="45"/>
      <c r="CI552" s="45"/>
      <c r="CJ552" s="45"/>
      <c r="CK552" s="45"/>
      <c r="CL552" s="45"/>
      <c r="CM552" s="45"/>
      <c r="CN552" s="45"/>
      <c r="CO552" s="45"/>
      <c r="CP552" s="45"/>
      <c r="CQ552" s="45"/>
    </row>
    <row r="553" spans="1:95" hidden="1" x14ac:dyDescent="0.25">
      <c r="A553" s="5" t="str">
        <f>B553&amp;D553</f>
        <v>SDNMUNWASTER</v>
      </c>
      <c r="B553" t="s">
        <v>328</v>
      </c>
      <c r="C553" t="str">
        <f>VLOOKUP($B553,'Lookup codes'!$A:$C,2,FALSE)</f>
        <v>Sudan</v>
      </c>
      <c r="D553" t="s">
        <v>622</v>
      </c>
      <c r="E553" t="str">
        <f>VLOOKUP(D553,'Lookup codes'!R:S,2,FALSE)</f>
        <v>Renewable Municipal Waste</v>
      </c>
      <c r="F553" t="s">
        <v>794</v>
      </c>
      <c r="G553" t="s">
        <v>528</v>
      </c>
      <c r="H553" s="45">
        <f>SUMIFS('IEA production stats by year'!Q:Q,'IEA production stats by year'!$E:$E,$D553,'IEA production stats by year'!$B:$B,$B553)</f>
        <v>0</v>
      </c>
      <c r="I553" s="45">
        <f>SUMIFS('IEA production stats by year'!R:R,'IEA production stats by year'!$E:$E,$D553,'IEA production stats by year'!$B:$B,$B553)</f>
        <v>0</v>
      </c>
      <c r="J553" s="45">
        <f>SUMIFS('IEA production stats by year'!S:S,'IEA production stats by year'!$E:$E,$D553,'IEA production stats by year'!$B:$B,$B553)</f>
        <v>0</v>
      </c>
      <c r="K553" s="45">
        <f>SUMIFS('IEA production stats by year'!T:T,'IEA production stats by year'!$E:$E,$D553,'IEA production stats by year'!$B:$B,$B553)</f>
        <v>0</v>
      </c>
      <c r="L553" s="45">
        <f>SUMIFS('IEA production stats by year'!U:U,'IEA production stats by year'!$E:$E,$D553,'IEA production stats by year'!$B:$B,$B553)</f>
        <v>0</v>
      </c>
      <c r="M553" s="45">
        <f>SUMIFS('IEA production stats by year'!V:V,'IEA production stats by year'!$E:$E,$D553,'IEA production stats by year'!$B:$B,$B553)</f>
        <v>0</v>
      </c>
      <c r="N553" s="45">
        <f>SUMIFS('IEA production stats by year'!W:W,'IEA production stats by year'!$E:$E,$D553,'IEA production stats by year'!$B:$B,$B553)</f>
        <v>0</v>
      </c>
      <c r="O553" s="45">
        <f>SUMIFS('IEA production stats by year'!X:X,'IEA production stats by year'!$E:$E,$D553,'IEA production stats by year'!$B:$B,$B553)</f>
        <v>0</v>
      </c>
      <c r="P553" s="45">
        <f>SUMIFS('IEA production stats by year'!Y:Y,'IEA production stats by year'!$E:$E,$D553,'IEA production stats by year'!$B:$B,$B553)</f>
        <v>0</v>
      </c>
      <c r="Q553" s="45">
        <f>SUMIFS('IEA production stats by year'!Z:Z,'IEA production stats by year'!$E:$E,$D553,'IEA production stats by year'!$B:$B,$B553)</f>
        <v>0</v>
      </c>
      <c r="R553" s="45">
        <f>SUMIFS('IEA production stats by year'!AA:AA,'IEA production stats by year'!$E:$E,$D553,'IEA production stats by year'!$B:$B,$B553)</f>
        <v>0</v>
      </c>
      <c r="S553" s="45">
        <f>SUMIFS('IEA production stats by year'!AB:AB,'IEA production stats by year'!$E:$E,$D553,'IEA production stats by year'!$B:$B,$B553)</f>
        <v>0</v>
      </c>
      <c r="T553" s="45">
        <f>SUMIFS('IEA production stats by year'!AC:AC,'IEA production stats by year'!$E:$E,$D553,'IEA production stats by year'!$B:$B,$B553)</f>
        <v>0</v>
      </c>
      <c r="U553" s="45">
        <f>SUMIFS('IEA production stats by year'!AD:AD,'IEA production stats by year'!$E:$E,$D553,'IEA production stats by year'!$B:$B,$B553)</f>
        <v>0</v>
      </c>
      <c r="V553" s="45">
        <f>SUMIFS('IEA production stats by year'!AE:AE,'IEA production stats by year'!$E:$E,$D553,'IEA production stats by year'!$B:$B,$B553)</f>
        <v>0</v>
      </c>
      <c r="W553" s="45">
        <f>SUMIFS('IEA production stats by year'!AF:AF,'IEA production stats by year'!$E:$E,$D553,'IEA production stats by year'!$B:$B,$B553)</f>
        <v>0</v>
      </c>
      <c r="X553" s="45">
        <f>SUMIFS('IEA production stats by year'!AG:AG,'IEA production stats by year'!$E:$E,$D553,'IEA production stats by year'!$B:$B,$B553)</f>
        <v>0</v>
      </c>
      <c r="Y553" s="45">
        <f>SUMIFS('IEA production stats by year'!AH:AH,'IEA production stats by year'!$E:$E,$D553,'IEA production stats by year'!$B:$B,$B553)</f>
        <v>0</v>
      </c>
      <c r="Z553" s="45">
        <f>SUMIFS('IEA production stats by year'!AI:AI,'IEA production stats by year'!$E:$E,$D553,'IEA production stats by year'!$B:$B,$B553)</f>
        <v>0</v>
      </c>
      <c r="AA553" s="45">
        <f>SUMIFS('IEA production stats by year'!AJ:AJ,'IEA production stats by year'!$E:$E,$D553,'IEA production stats by year'!$B:$B,$B553)</f>
        <v>0</v>
      </c>
      <c r="AB553" s="45">
        <f>SUMIFS('IEA production stats by year'!AK:AK,'IEA production stats by year'!$E:$E,$D553,'IEA production stats by year'!$B:$B,$B553)</f>
        <v>0</v>
      </c>
      <c r="AC553" s="45">
        <f>SUMIFS('IEA production stats by year'!AL:AL,'IEA production stats by year'!$E:$E,$D553,'IEA production stats by year'!$B:$B,$B553)</f>
        <v>0</v>
      </c>
      <c r="AD553" s="45"/>
      <c r="AE553" s="45"/>
      <c r="AF553" s="45"/>
      <c r="AG553" s="45"/>
      <c r="AH553" s="45"/>
      <c r="AI553" s="45"/>
      <c r="AJ553" s="45"/>
      <c r="AK553" s="45"/>
      <c r="AL553" s="45"/>
      <c r="AM553" s="45"/>
      <c r="AN553" s="45"/>
      <c r="AO553" s="45"/>
      <c r="AP553" s="45"/>
      <c r="AQ553" s="45"/>
      <c r="AR553" s="45"/>
      <c r="AS553" s="45"/>
      <c r="AT553" s="45"/>
      <c r="AU553" s="45"/>
      <c r="AV553" s="45"/>
      <c r="AW553" s="45"/>
      <c r="AX553" s="45"/>
      <c r="AY553" s="45"/>
      <c r="AZ553" s="45"/>
      <c r="BA553" s="45"/>
      <c r="BB553" s="45"/>
      <c r="BC553" s="45"/>
      <c r="BD553" s="45"/>
      <c r="BE553" s="45"/>
      <c r="BF553" s="45"/>
      <c r="BG553" s="45"/>
      <c r="BH553" s="45"/>
      <c r="BI553" s="45"/>
      <c r="BJ553" s="45"/>
      <c r="BK553" s="45"/>
      <c r="BL553" s="45"/>
      <c r="BM553" s="45"/>
      <c r="BN553" s="45"/>
      <c r="BO553" s="45"/>
      <c r="BP553" s="45"/>
      <c r="BQ553" s="45"/>
      <c r="BR553" s="45"/>
      <c r="BS553" s="45"/>
      <c r="BT553" s="45"/>
      <c r="BU553" s="45"/>
      <c r="BV553" s="45"/>
      <c r="BW553" s="45"/>
      <c r="BX553" s="45"/>
      <c r="BY553" s="45"/>
      <c r="BZ553" s="45"/>
      <c r="CA553" s="45"/>
      <c r="CB553" s="45"/>
      <c r="CC553" s="45"/>
      <c r="CD553" s="45"/>
      <c r="CE553" s="45"/>
      <c r="CF553" s="45"/>
      <c r="CG553" s="45"/>
      <c r="CH553" s="45"/>
      <c r="CI553" s="45"/>
      <c r="CJ553" s="45"/>
      <c r="CK553" s="45"/>
      <c r="CL553" s="45"/>
      <c r="CM553" s="45"/>
      <c r="CN553" s="45"/>
      <c r="CO553" s="45"/>
      <c r="CP553" s="45"/>
      <c r="CQ553" s="45"/>
    </row>
    <row r="554" spans="1:95" hidden="1" x14ac:dyDescent="0.25">
      <c r="A554" s="5" t="str">
        <f>B554&amp;D554</f>
        <v>SDNCHARCOAL</v>
      </c>
      <c r="B554" t="s">
        <v>328</v>
      </c>
      <c r="C554" t="str">
        <f>VLOOKUP($B554,'Lookup codes'!$A:$C,2,FALSE)</f>
        <v>Sudan</v>
      </c>
      <c r="D554" t="s">
        <v>626</v>
      </c>
      <c r="E554" t="str">
        <f>VLOOKUP(D554,'Lookup codes'!R:S,2,FALSE)</f>
        <v>Charcoal</v>
      </c>
      <c r="F554" t="s">
        <v>794</v>
      </c>
      <c r="G554" t="s">
        <v>528</v>
      </c>
      <c r="H554" s="45">
        <f>SUMIFS('IEA production stats by year'!Q:Q,'IEA production stats by year'!$E:$E,$D554,'IEA production stats by year'!$B:$B,$B554)</f>
        <v>0</v>
      </c>
      <c r="I554" s="45">
        <f>SUMIFS('IEA production stats by year'!R:R,'IEA production stats by year'!$E:$E,$D554,'IEA production stats by year'!$B:$B,$B554)</f>
        <v>0</v>
      </c>
      <c r="J554" s="45">
        <f>SUMIFS('IEA production stats by year'!S:S,'IEA production stats by year'!$E:$E,$D554,'IEA production stats by year'!$B:$B,$B554)</f>
        <v>0</v>
      </c>
      <c r="K554" s="45">
        <f>SUMIFS('IEA production stats by year'!T:T,'IEA production stats by year'!$E:$E,$D554,'IEA production stats by year'!$B:$B,$B554)</f>
        <v>0</v>
      </c>
      <c r="L554" s="45">
        <f>SUMIFS('IEA production stats by year'!U:U,'IEA production stats by year'!$E:$E,$D554,'IEA production stats by year'!$B:$B,$B554)</f>
        <v>0</v>
      </c>
      <c r="M554" s="45">
        <f>SUMIFS('IEA production stats by year'!V:V,'IEA production stats by year'!$E:$E,$D554,'IEA production stats by year'!$B:$B,$B554)</f>
        <v>0</v>
      </c>
      <c r="N554" s="45">
        <f>SUMIFS('IEA production stats by year'!W:W,'IEA production stats by year'!$E:$E,$D554,'IEA production stats by year'!$B:$B,$B554)</f>
        <v>0</v>
      </c>
      <c r="O554" s="45">
        <f>SUMIFS('IEA production stats by year'!X:X,'IEA production stats by year'!$E:$E,$D554,'IEA production stats by year'!$B:$B,$B554)</f>
        <v>0</v>
      </c>
      <c r="P554" s="45">
        <f>SUMIFS('IEA production stats by year'!Y:Y,'IEA production stats by year'!$E:$E,$D554,'IEA production stats by year'!$B:$B,$B554)</f>
        <v>0</v>
      </c>
      <c r="Q554" s="45">
        <f>SUMIFS('IEA production stats by year'!Z:Z,'IEA production stats by year'!$E:$E,$D554,'IEA production stats by year'!$B:$B,$B554)</f>
        <v>0</v>
      </c>
      <c r="R554" s="45">
        <f>SUMIFS('IEA production stats by year'!AA:AA,'IEA production stats by year'!$E:$E,$D554,'IEA production stats by year'!$B:$B,$B554)</f>
        <v>0</v>
      </c>
      <c r="S554" s="45">
        <f>SUMIFS('IEA production stats by year'!AB:AB,'IEA production stats by year'!$E:$E,$D554,'IEA production stats by year'!$B:$B,$B554)</f>
        <v>0</v>
      </c>
      <c r="T554" s="45">
        <f>SUMIFS('IEA production stats by year'!AC:AC,'IEA production stats by year'!$E:$E,$D554,'IEA production stats by year'!$B:$B,$B554)</f>
        <v>0</v>
      </c>
      <c r="U554" s="45">
        <f>SUMIFS('IEA production stats by year'!AD:AD,'IEA production stats by year'!$E:$E,$D554,'IEA production stats by year'!$B:$B,$B554)</f>
        <v>0</v>
      </c>
      <c r="V554" s="45">
        <f>SUMIFS('IEA production stats by year'!AE:AE,'IEA production stats by year'!$E:$E,$D554,'IEA production stats by year'!$B:$B,$B554)</f>
        <v>0</v>
      </c>
      <c r="W554" s="45">
        <f>SUMIFS('IEA production stats by year'!AF:AF,'IEA production stats by year'!$E:$E,$D554,'IEA production stats by year'!$B:$B,$B554)</f>
        <v>0</v>
      </c>
      <c r="X554" s="45">
        <f>SUMIFS('IEA production stats by year'!AG:AG,'IEA production stats by year'!$E:$E,$D554,'IEA production stats by year'!$B:$B,$B554)</f>
        <v>0</v>
      </c>
      <c r="Y554" s="45">
        <f>SUMIFS('IEA production stats by year'!AH:AH,'IEA production stats by year'!$E:$E,$D554,'IEA production stats by year'!$B:$B,$B554)</f>
        <v>0</v>
      </c>
      <c r="Z554" s="45">
        <f>SUMIFS('IEA production stats by year'!AI:AI,'IEA production stats by year'!$E:$E,$D554,'IEA production stats by year'!$B:$B,$B554)</f>
        <v>0</v>
      </c>
      <c r="AA554" s="45">
        <f>SUMIFS('IEA production stats by year'!AJ:AJ,'IEA production stats by year'!$E:$E,$D554,'IEA production stats by year'!$B:$B,$B554)</f>
        <v>0</v>
      </c>
      <c r="AB554" s="45">
        <f>SUMIFS('IEA production stats by year'!AK:AK,'IEA production stats by year'!$E:$E,$D554,'IEA production stats by year'!$B:$B,$B554)</f>
        <v>0</v>
      </c>
      <c r="AC554" s="45">
        <f>SUMIFS('IEA production stats by year'!AL:AL,'IEA production stats by year'!$E:$E,$D554,'IEA production stats by year'!$B:$B,$B554)</f>
        <v>0</v>
      </c>
      <c r="AD554" s="45"/>
      <c r="AE554" s="45"/>
      <c r="AF554" s="45"/>
      <c r="AG554" s="45"/>
      <c r="AH554" s="45"/>
      <c r="AI554" s="45"/>
      <c r="AJ554" s="45"/>
      <c r="AK554" s="45"/>
      <c r="AL554" s="45"/>
      <c r="AM554" s="45"/>
      <c r="AN554" s="45"/>
      <c r="AO554" s="45"/>
      <c r="AP554" s="45"/>
      <c r="AQ554" s="45"/>
      <c r="AR554" s="45"/>
      <c r="AS554" s="45"/>
      <c r="AT554" s="45"/>
      <c r="AU554" s="45"/>
      <c r="AV554" s="45"/>
      <c r="AW554" s="45"/>
      <c r="AX554" s="45"/>
      <c r="AY554" s="45"/>
      <c r="AZ554" s="45"/>
      <c r="BA554" s="45"/>
      <c r="BB554" s="45"/>
      <c r="BC554" s="45"/>
      <c r="BD554" s="45"/>
      <c r="BE554" s="45"/>
      <c r="BF554" s="45"/>
      <c r="BG554" s="45"/>
      <c r="BH554" s="45"/>
      <c r="BI554" s="45"/>
      <c r="BJ554" s="45"/>
      <c r="BK554" s="45"/>
      <c r="BL554" s="45"/>
      <c r="BM554" s="45"/>
      <c r="BN554" s="45"/>
      <c r="BO554" s="45"/>
      <c r="BP554" s="45"/>
      <c r="BQ554" s="45"/>
      <c r="BR554" s="45"/>
      <c r="BS554" s="45"/>
      <c r="BT554" s="45"/>
      <c r="BU554" s="45"/>
      <c r="BV554" s="45"/>
      <c r="BW554" s="45"/>
      <c r="BX554" s="45"/>
      <c r="BY554" s="45"/>
      <c r="BZ554" s="45"/>
      <c r="CA554" s="45"/>
      <c r="CB554" s="45"/>
      <c r="CC554" s="45"/>
      <c r="CD554" s="45"/>
      <c r="CE554" s="45"/>
      <c r="CF554" s="45"/>
      <c r="CG554" s="45"/>
      <c r="CH554" s="45"/>
      <c r="CI554" s="45"/>
      <c r="CJ554" s="45"/>
      <c r="CK554" s="45"/>
      <c r="CL554" s="45"/>
      <c r="CM554" s="45"/>
      <c r="CN554" s="45"/>
      <c r="CO554" s="45"/>
      <c r="CP554" s="45"/>
      <c r="CQ554" s="45"/>
    </row>
    <row r="555" spans="1:95" hidden="1" x14ac:dyDescent="0.25">
      <c r="A555" s="5" t="str">
        <f>B555&amp;D555</f>
        <v>SDNBIOGASOL</v>
      </c>
      <c r="B555" t="s">
        <v>328</v>
      </c>
      <c r="C555" t="str">
        <f>VLOOKUP($B555,'Lookup codes'!$A:$C,2,FALSE)</f>
        <v>Sudan</v>
      </c>
      <c r="D555" t="s">
        <v>628</v>
      </c>
      <c r="E555" t="str">
        <f>VLOOKUP(D555,'Lookup codes'!R:S,2,FALSE)</f>
        <v>Biogasoline</v>
      </c>
      <c r="F555" t="s">
        <v>794</v>
      </c>
      <c r="G555" t="s">
        <v>528</v>
      </c>
      <c r="H555" s="45">
        <f>SUMIFS('IEA production stats by year'!Q:Q,'IEA production stats by year'!$E:$E,$D555,'IEA production stats by year'!$B:$B,$B555)</f>
        <v>0</v>
      </c>
      <c r="I555" s="45">
        <f>SUMIFS('IEA production stats by year'!R:R,'IEA production stats by year'!$E:$E,$D555,'IEA production stats by year'!$B:$B,$B555)</f>
        <v>0</v>
      </c>
      <c r="J555" s="45">
        <f>SUMIFS('IEA production stats by year'!S:S,'IEA production stats by year'!$E:$E,$D555,'IEA production stats by year'!$B:$B,$B555)</f>
        <v>0</v>
      </c>
      <c r="K555" s="45">
        <f>SUMIFS('IEA production stats by year'!T:T,'IEA production stats by year'!$E:$E,$D555,'IEA production stats by year'!$B:$B,$B555)</f>
        <v>0</v>
      </c>
      <c r="L555" s="45">
        <f>SUMIFS('IEA production stats by year'!U:U,'IEA production stats by year'!$E:$E,$D555,'IEA production stats by year'!$B:$B,$B555)</f>
        <v>0</v>
      </c>
      <c r="M555" s="45">
        <f>SUMIFS('IEA production stats by year'!V:V,'IEA production stats by year'!$E:$E,$D555,'IEA production stats by year'!$B:$B,$B555)</f>
        <v>0</v>
      </c>
      <c r="N555" s="45">
        <f>SUMIFS('IEA production stats by year'!W:W,'IEA production stats by year'!$E:$E,$D555,'IEA production stats by year'!$B:$B,$B555)</f>
        <v>0</v>
      </c>
      <c r="O555" s="45">
        <f>SUMIFS('IEA production stats by year'!X:X,'IEA production stats by year'!$E:$E,$D555,'IEA production stats by year'!$B:$B,$B555)</f>
        <v>0</v>
      </c>
      <c r="P555" s="45">
        <f>SUMIFS('IEA production stats by year'!Y:Y,'IEA production stats by year'!$E:$E,$D555,'IEA production stats by year'!$B:$B,$B555)</f>
        <v>0</v>
      </c>
      <c r="Q555" s="45">
        <f>SUMIFS('IEA production stats by year'!Z:Z,'IEA production stats by year'!$E:$E,$D555,'IEA production stats by year'!$B:$B,$B555)</f>
        <v>0</v>
      </c>
      <c r="R555" s="45">
        <f>SUMIFS('IEA production stats by year'!AA:AA,'IEA production stats by year'!$E:$E,$D555,'IEA production stats by year'!$B:$B,$B555)</f>
        <v>0</v>
      </c>
      <c r="S555" s="45">
        <f>SUMIFS('IEA production stats by year'!AB:AB,'IEA production stats by year'!$E:$E,$D555,'IEA production stats by year'!$B:$B,$B555)</f>
        <v>0</v>
      </c>
      <c r="T555" s="45">
        <f>SUMIFS('IEA production stats by year'!AC:AC,'IEA production stats by year'!$E:$E,$D555,'IEA production stats by year'!$B:$B,$B555)</f>
        <v>0</v>
      </c>
      <c r="U555" s="45">
        <f>SUMIFS('IEA production stats by year'!AD:AD,'IEA production stats by year'!$E:$E,$D555,'IEA production stats by year'!$B:$B,$B555)</f>
        <v>0</v>
      </c>
      <c r="V555" s="45">
        <f>SUMIFS('IEA production stats by year'!AE:AE,'IEA production stats by year'!$E:$E,$D555,'IEA production stats by year'!$B:$B,$B555)</f>
        <v>0</v>
      </c>
      <c r="W555" s="45">
        <f>SUMIFS('IEA production stats by year'!AF:AF,'IEA production stats by year'!$E:$E,$D555,'IEA production stats by year'!$B:$B,$B555)</f>
        <v>0</v>
      </c>
      <c r="X555" s="45">
        <f>SUMIFS('IEA production stats by year'!AG:AG,'IEA production stats by year'!$E:$E,$D555,'IEA production stats by year'!$B:$B,$B555)</f>
        <v>0</v>
      </c>
      <c r="Y555" s="45">
        <f>SUMIFS('IEA production stats by year'!AH:AH,'IEA production stats by year'!$E:$E,$D555,'IEA production stats by year'!$B:$B,$B555)</f>
        <v>0</v>
      </c>
      <c r="Z555" s="45">
        <f>SUMIFS('IEA production stats by year'!AI:AI,'IEA production stats by year'!$E:$E,$D555,'IEA production stats by year'!$B:$B,$B555)</f>
        <v>0</v>
      </c>
      <c r="AA555" s="45">
        <f>SUMIFS('IEA production stats by year'!AJ:AJ,'IEA production stats by year'!$E:$E,$D555,'IEA production stats by year'!$B:$B,$B555)</f>
        <v>0</v>
      </c>
      <c r="AB555" s="45">
        <f>SUMIFS('IEA production stats by year'!AK:AK,'IEA production stats by year'!$E:$E,$D555,'IEA production stats by year'!$B:$B,$B555)</f>
        <v>0</v>
      </c>
      <c r="AC555" s="45">
        <f>SUMIFS('IEA production stats by year'!AL:AL,'IEA production stats by year'!$E:$E,$D555,'IEA production stats by year'!$B:$B,$B555)</f>
        <v>0</v>
      </c>
      <c r="AD555" s="45"/>
      <c r="AE555" s="45"/>
      <c r="AF555" s="45"/>
      <c r="AG555" s="45"/>
      <c r="AH555" s="45"/>
      <c r="AI555" s="45"/>
      <c r="AJ555" s="45"/>
      <c r="AK555" s="45"/>
      <c r="AL555" s="45"/>
      <c r="AM555" s="45"/>
      <c r="AN555" s="45"/>
      <c r="AO555" s="45"/>
      <c r="AP555" s="45"/>
      <c r="AQ555" s="45"/>
      <c r="AR555" s="45"/>
      <c r="AS555" s="45"/>
      <c r="AT555" s="45"/>
      <c r="AU555" s="45"/>
      <c r="AV555" s="45"/>
      <c r="AW555" s="45"/>
      <c r="AX555" s="45"/>
      <c r="AY555" s="45"/>
      <c r="AZ555" s="45"/>
      <c r="BA555" s="45"/>
      <c r="BB555" s="45"/>
      <c r="BC555" s="45"/>
      <c r="BD555" s="45"/>
      <c r="BE555" s="45"/>
      <c r="BF555" s="45"/>
      <c r="BG555" s="45"/>
      <c r="BH555" s="45"/>
      <c r="BI555" s="45"/>
      <c r="BJ555" s="45"/>
      <c r="BK555" s="45"/>
      <c r="BL555" s="45"/>
      <c r="BM555" s="45"/>
      <c r="BN555" s="45"/>
      <c r="BO555" s="45"/>
      <c r="BP555" s="45"/>
      <c r="BQ555" s="45"/>
      <c r="BR555" s="45"/>
      <c r="BS555" s="45"/>
      <c r="BT555" s="45"/>
      <c r="BU555" s="45"/>
      <c r="BV555" s="45"/>
      <c r="BW555" s="45"/>
      <c r="BX555" s="45"/>
      <c r="BY555" s="45"/>
      <c r="BZ555" s="45"/>
      <c r="CA555" s="45"/>
      <c r="CB555" s="45"/>
      <c r="CC555" s="45"/>
      <c r="CD555" s="45"/>
      <c r="CE555" s="45"/>
      <c r="CF555" s="45"/>
      <c r="CG555" s="45"/>
      <c r="CH555" s="45"/>
      <c r="CI555" s="45"/>
      <c r="CJ555" s="45"/>
      <c r="CK555" s="45"/>
      <c r="CL555" s="45"/>
      <c r="CM555" s="45"/>
      <c r="CN555" s="45"/>
      <c r="CO555" s="45"/>
      <c r="CP555" s="45"/>
      <c r="CQ555" s="45"/>
    </row>
    <row r="556" spans="1:95" hidden="1" x14ac:dyDescent="0.25">
      <c r="A556" s="5" t="str">
        <f>B556&amp;D556</f>
        <v>SDNBIODIESEL</v>
      </c>
      <c r="B556" t="s">
        <v>328</v>
      </c>
      <c r="C556" t="str">
        <f>VLOOKUP($B556,'Lookup codes'!$A:$C,2,FALSE)</f>
        <v>Sudan</v>
      </c>
      <c r="D556" t="s">
        <v>630</v>
      </c>
      <c r="E556" t="str">
        <f>VLOOKUP(D556,'Lookup codes'!R:S,2,FALSE)</f>
        <v>Biodiesel</v>
      </c>
      <c r="F556" t="s">
        <v>794</v>
      </c>
      <c r="G556" t="s">
        <v>528</v>
      </c>
      <c r="H556" s="45">
        <f>SUMIFS('IEA production stats by year'!Q:Q,'IEA production stats by year'!$E:$E,$D556,'IEA production stats by year'!$B:$B,$B556)</f>
        <v>0</v>
      </c>
      <c r="I556" s="45">
        <f>SUMIFS('IEA production stats by year'!R:R,'IEA production stats by year'!$E:$E,$D556,'IEA production stats by year'!$B:$B,$B556)</f>
        <v>0</v>
      </c>
      <c r="J556" s="45">
        <f>SUMIFS('IEA production stats by year'!S:S,'IEA production stats by year'!$E:$E,$D556,'IEA production stats by year'!$B:$B,$B556)</f>
        <v>0</v>
      </c>
      <c r="K556" s="45">
        <f>SUMIFS('IEA production stats by year'!T:T,'IEA production stats by year'!$E:$E,$D556,'IEA production stats by year'!$B:$B,$B556)</f>
        <v>0</v>
      </c>
      <c r="L556" s="45">
        <f>SUMIFS('IEA production stats by year'!U:U,'IEA production stats by year'!$E:$E,$D556,'IEA production stats by year'!$B:$B,$B556)</f>
        <v>0</v>
      </c>
      <c r="M556" s="45">
        <f>SUMIFS('IEA production stats by year'!V:V,'IEA production stats by year'!$E:$E,$D556,'IEA production stats by year'!$B:$B,$B556)</f>
        <v>0</v>
      </c>
      <c r="N556" s="45">
        <f>SUMIFS('IEA production stats by year'!W:W,'IEA production stats by year'!$E:$E,$D556,'IEA production stats by year'!$B:$B,$B556)</f>
        <v>0</v>
      </c>
      <c r="O556" s="45">
        <f>SUMIFS('IEA production stats by year'!X:X,'IEA production stats by year'!$E:$E,$D556,'IEA production stats by year'!$B:$B,$B556)</f>
        <v>0</v>
      </c>
      <c r="P556" s="45">
        <f>SUMIFS('IEA production stats by year'!Y:Y,'IEA production stats by year'!$E:$E,$D556,'IEA production stats by year'!$B:$B,$B556)</f>
        <v>0</v>
      </c>
      <c r="Q556" s="45">
        <f>SUMIFS('IEA production stats by year'!Z:Z,'IEA production stats by year'!$E:$E,$D556,'IEA production stats by year'!$B:$B,$B556)</f>
        <v>0</v>
      </c>
      <c r="R556" s="45">
        <f>SUMIFS('IEA production stats by year'!AA:AA,'IEA production stats by year'!$E:$E,$D556,'IEA production stats by year'!$B:$B,$B556)</f>
        <v>0</v>
      </c>
      <c r="S556" s="45">
        <f>SUMIFS('IEA production stats by year'!AB:AB,'IEA production stats by year'!$E:$E,$D556,'IEA production stats by year'!$B:$B,$B556)</f>
        <v>0</v>
      </c>
      <c r="T556" s="45">
        <f>SUMIFS('IEA production stats by year'!AC:AC,'IEA production stats by year'!$E:$E,$D556,'IEA production stats by year'!$B:$B,$B556)</f>
        <v>0</v>
      </c>
      <c r="U556" s="45">
        <f>SUMIFS('IEA production stats by year'!AD:AD,'IEA production stats by year'!$E:$E,$D556,'IEA production stats by year'!$B:$B,$B556)</f>
        <v>0</v>
      </c>
      <c r="V556" s="45">
        <f>SUMIFS('IEA production stats by year'!AE:AE,'IEA production stats by year'!$E:$E,$D556,'IEA production stats by year'!$B:$B,$B556)</f>
        <v>0</v>
      </c>
      <c r="W556" s="45">
        <f>SUMIFS('IEA production stats by year'!AF:AF,'IEA production stats by year'!$E:$E,$D556,'IEA production stats by year'!$B:$B,$B556)</f>
        <v>0</v>
      </c>
      <c r="X556" s="45">
        <f>SUMIFS('IEA production stats by year'!AG:AG,'IEA production stats by year'!$E:$E,$D556,'IEA production stats by year'!$B:$B,$B556)</f>
        <v>0</v>
      </c>
      <c r="Y556" s="45">
        <f>SUMIFS('IEA production stats by year'!AH:AH,'IEA production stats by year'!$E:$E,$D556,'IEA production stats by year'!$B:$B,$B556)</f>
        <v>0</v>
      </c>
      <c r="Z556" s="45">
        <f>SUMIFS('IEA production stats by year'!AI:AI,'IEA production stats by year'!$E:$E,$D556,'IEA production stats by year'!$B:$B,$B556)</f>
        <v>0</v>
      </c>
      <c r="AA556" s="45">
        <f>SUMIFS('IEA production stats by year'!AJ:AJ,'IEA production stats by year'!$E:$E,$D556,'IEA production stats by year'!$B:$B,$B556)</f>
        <v>0</v>
      </c>
      <c r="AB556" s="45">
        <f>SUMIFS('IEA production stats by year'!AK:AK,'IEA production stats by year'!$E:$E,$D556,'IEA production stats by year'!$B:$B,$B556)</f>
        <v>0</v>
      </c>
      <c r="AC556" s="45">
        <f>SUMIFS('IEA production stats by year'!AL:AL,'IEA production stats by year'!$E:$E,$D556,'IEA production stats by year'!$B:$B,$B556)</f>
        <v>0</v>
      </c>
      <c r="AD556" s="45"/>
      <c r="AE556" s="45"/>
      <c r="AF556" s="45"/>
      <c r="AG556" s="45"/>
      <c r="AH556" s="45"/>
      <c r="AI556" s="45"/>
      <c r="AJ556" s="45"/>
      <c r="AK556" s="45"/>
      <c r="AL556" s="45"/>
      <c r="AM556" s="45"/>
      <c r="AN556" s="45"/>
      <c r="AO556" s="45"/>
      <c r="AP556" s="45"/>
      <c r="AQ556" s="45"/>
      <c r="AR556" s="45"/>
      <c r="AS556" s="45"/>
      <c r="AT556" s="45"/>
      <c r="AU556" s="45"/>
      <c r="AV556" s="45"/>
      <c r="AW556" s="45"/>
      <c r="AX556" s="45"/>
      <c r="AY556" s="45"/>
      <c r="AZ556" s="45"/>
      <c r="BA556" s="45"/>
      <c r="BB556" s="45"/>
      <c r="BC556" s="45"/>
      <c r="BD556" s="45"/>
      <c r="BE556" s="45"/>
      <c r="BF556" s="45"/>
      <c r="BG556" s="45"/>
      <c r="BH556" s="45"/>
      <c r="BI556" s="45"/>
      <c r="BJ556" s="45"/>
      <c r="BK556" s="45"/>
      <c r="BL556" s="45"/>
      <c r="BM556" s="45"/>
      <c r="BN556" s="45"/>
      <c r="BO556" s="45"/>
      <c r="BP556" s="45"/>
      <c r="BQ556" s="45"/>
      <c r="BR556" s="45"/>
      <c r="BS556" s="45"/>
      <c r="BT556" s="45"/>
      <c r="BU556" s="45"/>
      <c r="BV556" s="45"/>
      <c r="BW556" s="45"/>
      <c r="BX556" s="45"/>
      <c r="BY556" s="45"/>
      <c r="BZ556" s="45"/>
      <c r="CA556" s="45"/>
      <c r="CB556" s="45"/>
      <c r="CC556" s="45"/>
      <c r="CD556" s="45"/>
      <c r="CE556" s="45"/>
      <c r="CF556" s="45"/>
      <c r="CG556" s="45"/>
      <c r="CH556" s="45"/>
      <c r="CI556" s="45"/>
      <c r="CJ556" s="45"/>
      <c r="CK556" s="45"/>
      <c r="CL556" s="45"/>
      <c r="CM556" s="45"/>
      <c r="CN556" s="45"/>
      <c r="CO556" s="45"/>
      <c r="CP556" s="45"/>
      <c r="CQ556" s="45"/>
    </row>
    <row r="557" spans="1:95" hidden="1" x14ac:dyDescent="0.25">
      <c r="A557" s="5" t="str">
        <f>B557&amp;D557</f>
        <v>SDNOBIOLIQ</v>
      </c>
      <c r="B557" t="s">
        <v>328</v>
      </c>
      <c r="C557" t="str">
        <f>VLOOKUP($B557,'Lookup codes'!$A:$C,2,FALSE)</f>
        <v>Sudan</v>
      </c>
      <c r="D557" t="s">
        <v>632</v>
      </c>
      <c r="E557" t="str">
        <f>VLOOKUP(D557,'Lookup codes'!R:S,2,FALSE)</f>
        <v>Other Liquid Biofuels</v>
      </c>
      <c r="F557" t="s">
        <v>794</v>
      </c>
      <c r="G557" t="s">
        <v>528</v>
      </c>
      <c r="H557" s="45">
        <f>SUMIFS('IEA production stats by year'!Q:Q,'IEA production stats by year'!$E:$E,$D557,'IEA production stats by year'!$B:$B,$B557)</f>
        <v>0</v>
      </c>
      <c r="I557" s="45">
        <f>SUMIFS('IEA production stats by year'!R:R,'IEA production stats by year'!$E:$E,$D557,'IEA production stats by year'!$B:$B,$B557)</f>
        <v>0</v>
      </c>
      <c r="J557" s="45">
        <f>SUMIFS('IEA production stats by year'!S:S,'IEA production stats by year'!$E:$E,$D557,'IEA production stats by year'!$B:$B,$B557)</f>
        <v>0</v>
      </c>
      <c r="K557" s="45">
        <f>SUMIFS('IEA production stats by year'!T:T,'IEA production stats by year'!$E:$E,$D557,'IEA production stats by year'!$B:$B,$B557)</f>
        <v>0</v>
      </c>
      <c r="L557" s="45">
        <f>SUMIFS('IEA production stats by year'!U:U,'IEA production stats by year'!$E:$E,$D557,'IEA production stats by year'!$B:$B,$B557)</f>
        <v>0</v>
      </c>
      <c r="M557" s="45">
        <f>SUMIFS('IEA production stats by year'!V:V,'IEA production stats by year'!$E:$E,$D557,'IEA production stats by year'!$B:$B,$B557)</f>
        <v>0</v>
      </c>
      <c r="N557" s="45">
        <f>SUMIFS('IEA production stats by year'!W:W,'IEA production stats by year'!$E:$E,$D557,'IEA production stats by year'!$B:$B,$B557)</f>
        <v>0</v>
      </c>
      <c r="O557" s="45">
        <f>SUMIFS('IEA production stats by year'!X:X,'IEA production stats by year'!$E:$E,$D557,'IEA production stats by year'!$B:$B,$B557)</f>
        <v>0</v>
      </c>
      <c r="P557" s="45">
        <f>SUMIFS('IEA production stats by year'!Y:Y,'IEA production stats by year'!$E:$E,$D557,'IEA production stats by year'!$B:$B,$B557)</f>
        <v>0</v>
      </c>
      <c r="Q557" s="45">
        <f>SUMIFS('IEA production stats by year'!Z:Z,'IEA production stats by year'!$E:$E,$D557,'IEA production stats by year'!$B:$B,$B557)</f>
        <v>0</v>
      </c>
      <c r="R557" s="45">
        <f>SUMIFS('IEA production stats by year'!AA:AA,'IEA production stats by year'!$E:$E,$D557,'IEA production stats by year'!$B:$B,$B557)</f>
        <v>0</v>
      </c>
      <c r="S557" s="45">
        <f>SUMIFS('IEA production stats by year'!AB:AB,'IEA production stats by year'!$E:$E,$D557,'IEA production stats by year'!$B:$B,$B557)</f>
        <v>0</v>
      </c>
      <c r="T557" s="45">
        <f>SUMIFS('IEA production stats by year'!AC:AC,'IEA production stats by year'!$E:$E,$D557,'IEA production stats by year'!$B:$B,$B557)</f>
        <v>0</v>
      </c>
      <c r="U557" s="45">
        <f>SUMIFS('IEA production stats by year'!AD:AD,'IEA production stats by year'!$E:$E,$D557,'IEA production stats by year'!$B:$B,$B557)</f>
        <v>0</v>
      </c>
      <c r="V557" s="45">
        <f>SUMIFS('IEA production stats by year'!AE:AE,'IEA production stats by year'!$E:$E,$D557,'IEA production stats by year'!$B:$B,$B557)</f>
        <v>0</v>
      </c>
      <c r="W557" s="45">
        <f>SUMIFS('IEA production stats by year'!AF:AF,'IEA production stats by year'!$E:$E,$D557,'IEA production stats by year'!$B:$B,$B557)</f>
        <v>0</v>
      </c>
      <c r="X557" s="45">
        <f>SUMIFS('IEA production stats by year'!AG:AG,'IEA production stats by year'!$E:$E,$D557,'IEA production stats by year'!$B:$B,$B557)</f>
        <v>0</v>
      </c>
      <c r="Y557" s="45">
        <f>SUMIFS('IEA production stats by year'!AH:AH,'IEA production stats by year'!$E:$E,$D557,'IEA production stats by year'!$B:$B,$B557)</f>
        <v>0</v>
      </c>
      <c r="Z557" s="45">
        <f>SUMIFS('IEA production stats by year'!AI:AI,'IEA production stats by year'!$E:$E,$D557,'IEA production stats by year'!$B:$B,$B557)</f>
        <v>0</v>
      </c>
      <c r="AA557" s="45">
        <f>SUMIFS('IEA production stats by year'!AJ:AJ,'IEA production stats by year'!$E:$E,$D557,'IEA production stats by year'!$B:$B,$B557)</f>
        <v>0</v>
      </c>
      <c r="AB557" s="45">
        <f>SUMIFS('IEA production stats by year'!AK:AK,'IEA production stats by year'!$E:$E,$D557,'IEA production stats by year'!$B:$B,$B557)</f>
        <v>0</v>
      </c>
      <c r="AC557" s="45">
        <f>SUMIFS('IEA production stats by year'!AL:AL,'IEA production stats by year'!$E:$E,$D557,'IEA production stats by year'!$B:$B,$B557)</f>
        <v>0</v>
      </c>
      <c r="AD557" s="45"/>
      <c r="AE557" s="45"/>
      <c r="AF557" s="45"/>
      <c r="AG557" s="45"/>
      <c r="AH557" s="45"/>
      <c r="AI557" s="45"/>
      <c r="AJ557" s="45"/>
      <c r="AK557" s="45"/>
      <c r="AL557" s="45"/>
      <c r="AM557" s="45"/>
      <c r="AN557" s="45"/>
      <c r="AO557" s="45"/>
      <c r="AP557" s="45"/>
      <c r="AQ557" s="45"/>
      <c r="AR557" s="45"/>
      <c r="AS557" s="45"/>
      <c r="AT557" s="45"/>
      <c r="AU557" s="45"/>
      <c r="AV557" s="45"/>
      <c r="AW557" s="45"/>
      <c r="AX557" s="45"/>
      <c r="AY557" s="45"/>
      <c r="AZ557" s="45"/>
      <c r="BA557" s="45"/>
      <c r="BB557" s="45"/>
      <c r="BC557" s="45"/>
      <c r="BD557" s="45"/>
      <c r="BE557" s="45"/>
      <c r="BF557" s="45"/>
      <c r="BG557" s="45"/>
      <c r="BH557" s="45"/>
      <c r="BI557" s="45"/>
      <c r="BJ557" s="45"/>
      <c r="BK557" s="45"/>
      <c r="BL557" s="45"/>
      <c r="BM557" s="45"/>
      <c r="BN557" s="45"/>
      <c r="BO557" s="45"/>
      <c r="BP557" s="45"/>
      <c r="BQ557" s="45"/>
      <c r="BR557" s="45"/>
      <c r="BS557" s="45"/>
      <c r="BT557" s="45"/>
      <c r="BU557" s="45"/>
      <c r="BV557" s="45"/>
      <c r="BW557" s="45"/>
      <c r="BX557" s="45"/>
      <c r="BY557" s="45"/>
      <c r="BZ557" s="45"/>
      <c r="CA557" s="45"/>
      <c r="CB557" s="45"/>
      <c r="CC557" s="45"/>
      <c r="CD557" s="45"/>
      <c r="CE557" s="45"/>
      <c r="CF557" s="45"/>
      <c r="CG557" s="45"/>
      <c r="CH557" s="45"/>
      <c r="CI557" s="45"/>
      <c r="CJ557" s="45"/>
      <c r="CK557" s="45"/>
      <c r="CL557" s="45"/>
      <c r="CM557" s="45"/>
      <c r="CN557" s="45"/>
      <c r="CO557" s="45"/>
      <c r="CP557" s="45"/>
      <c r="CQ557" s="45"/>
    </row>
    <row r="558" spans="1:95" hidden="1" x14ac:dyDescent="0.25">
      <c r="A558" s="5" t="str">
        <f>B558&amp;D558</f>
        <v>SDNPRIMSBIO</v>
      </c>
      <c r="B558" t="s">
        <v>328</v>
      </c>
      <c r="C558" t="str">
        <f>VLOOKUP($B558,'Lookup codes'!$A:$C,2,FALSE)</f>
        <v>Sudan</v>
      </c>
      <c r="D558" t="s">
        <v>634</v>
      </c>
      <c r="E558" t="str">
        <f>VLOOKUP(D558,'Lookup codes'!R:S,2,FALSE)</f>
        <v>Solid Biofuel excluding charcoal</v>
      </c>
      <c r="F558" t="s">
        <v>794</v>
      </c>
      <c r="G558" t="s">
        <v>528</v>
      </c>
      <c r="H558" s="45">
        <f>SUMIFS('IEA production stats by year'!Q:Q,'IEA production stats by year'!$E:$E,$D558,'IEA production stats by year'!$B:$B,$B558)</f>
        <v>454907.99939999997</v>
      </c>
      <c r="I558" s="45">
        <f>SUMIFS('IEA production stats by year'!R:R,'IEA production stats by year'!$E:$E,$D558,'IEA production stats by year'!$B:$B,$B558)</f>
        <v>484664.00150000001</v>
      </c>
      <c r="J558" s="45">
        <f>SUMIFS('IEA production stats by year'!S:S,'IEA production stats by year'!$E:$E,$D558,'IEA production stats by year'!$B:$B,$B558)</f>
        <v>507978.00050000002</v>
      </c>
      <c r="K558" s="45">
        <f>SUMIFS('IEA production stats by year'!T:T,'IEA production stats by year'!$E:$E,$D558,'IEA production stats by year'!$B:$B,$B558)</f>
        <v>497561.9999</v>
      </c>
      <c r="L558" s="45">
        <f>SUMIFS('IEA production stats by year'!U:U,'IEA production stats by year'!$E:$E,$D558,'IEA production stats by year'!$B:$B,$B558)</f>
        <v>487016.99979999999</v>
      </c>
      <c r="M558" s="45">
        <f>SUMIFS('IEA production stats by year'!V:V,'IEA production stats by year'!$E:$E,$D558,'IEA production stats by year'!$B:$B,$B558)</f>
        <v>476600.99930000002</v>
      </c>
      <c r="N558" s="45">
        <f>SUMIFS('IEA production stats by year'!W:W,'IEA production stats by year'!$E:$E,$D558,'IEA production stats by year'!$B:$B,$B558)</f>
        <v>482142.99939999997</v>
      </c>
      <c r="O558" s="45">
        <f>SUMIFS('IEA production stats by year'!X:X,'IEA production stats by year'!$E:$E,$D558,'IEA production stats by year'!$B:$B,$B558)</f>
        <v>444756.00170000002</v>
      </c>
      <c r="P558" s="45">
        <f>SUMIFS('IEA production stats by year'!Y:Y,'IEA production stats by year'!$E:$E,$D558,'IEA production stats by year'!$B:$B,$B558)</f>
        <v>439958</v>
      </c>
      <c r="Q558" s="45">
        <f>SUMIFS('IEA production stats by year'!Z:Z,'IEA production stats by year'!$E:$E,$D558,'IEA production stats by year'!$B:$B,$B558)</f>
        <v>452606.00050000002</v>
      </c>
      <c r="R558" s="45">
        <f>SUMIFS('IEA production stats by year'!AA:AA,'IEA production stats by year'!$E:$E,$D558,'IEA production stats by year'!$B:$B,$B558)</f>
        <v>462356.99900000001</v>
      </c>
      <c r="S558" s="45">
        <f>SUMIFS('IEA production stats by year'!AB:AB,'IEA production stats by year'!$E:$E,$D558,'IEA production stats by year'!$B:$B,$B558)</f>
        <v>465696.00140000001</v>
      </c>
      <c r="T558" s="45">
        <f>SUMIFS('IEA production stats by year'!AC:AC,'IEA production stats by year'!$E:$E,$D558,'IEA production stats by year'!$B:$B,$B558)</f>
        <v>464581.00209999998</v>
      </c>
      <c r="U558" s="45">
        <f>SUMIFS('IEA production stats by year'!AD:AD,'IEA production stats by year'!$E:$E,$D558,'IEA production stats by year'!$B:$B,$B558)</f>
        <v>468162.00140000001</v>
      </c>
      <c r="V558" s="45">
        <f>SUMIFS('IEA production stats by year'!AE:AE,'IEA production stats by year'!$E:$E,$D558,'IEA production stats by year'!$B:$B,$B558)</f>
        <v>471878</v>
      </c>
      <c r="W558" s="45">
        <f>SUMIFS('IEA production stats by year'!AF:AF,'IEA production stats by year'!$E:$E,$D558,'IEA production stats by year'!$B:$B,$B558)</f>
        <v>475606.99849999999</v>
      </c>
      <c r="X558" s="45">
        <f>SUMIFS('IEA production stats by year'!AG:AG,'IEA production stats by year'!$E:$E,$D558,'IEA production stats by year'!$B:$B,$B558)</f>
        <v>479347</v>
      </c>
      <c r="Y558" s="45">
        <f>SUMIFS('IEA production stats by year'!AH:AH,'IEA production stats by year'!$E:$E,$D558,'IEA production stats by year'!$B:$B,$B558)</f>
        <v>483301.96429999999</v>
      </c>
      <c r="Z558" s="45">
        <f>SUMIFS('IEA production stats by year'!AI:AI,'IEA production stats by year'!$E:$E,$D558,'IEA production stats by year'!$B:$B,$B558)</f>
        <v>493395.58130000002</v>
      </c>
      <c r="AA558" s="45">
        <f>SUMIFS('IEA production stats by year'!AJ:AJ,'IEA production stats by year'!$E:$E,$D558,'IEA production stats by year'!$B:$B,$B558)</f>
        <v>503910.06800000003</v>
      </c>
      <c r="AB558" s="45">
        <f>SUMIFS('IEA production stats by year'!AK:AK,'IEA production stats by year'!$E:$E,$D558,'IEA production stats by year'!$B:$B,$B558)</f>
        <v>514277.69839999999</v>
      </c>
      <c r="AC558" s="45">
        <f>SUMIFS('IEA production stats by year'!AL:AL,'IEA production stats by year'!$E:$E,$D558,'IEA production stats by year'!$B:$B,$B558)</f>
        <v>0</v>
      </c>
      <c r="AD558" s="45"/>
      <c r="AE558" s="45"/>
      <c r="AF558" s="45"/>
      <c r="AG558" s="45"/>
      <c r="AH558" s="45"/>
      <c r="AI558" s="45"/>
      <c r="AJ558" s="45"/>
      <c r="AK558" s="45"/>
      <c r="AL558" s="45"/>
      <c r="AM558" s="45"/>
      <c r="AN558" s="45"/>
      <c r="AO558" s="45"/>
      <c r="AP558" s="45"/>
      <c r="AQ558" s="45"/>
      <c r="AR558" s="45"/>
      <c r="AS558" s="45"/>
      <c r="AT558" s="45"/>
      <c r="AU558" s="45"/>
      <c r="AV558" s="45"/>
      <c r="AW558" s="45"/>
      <c r="AX558" s="45"/>
      <c r="AY558" s="45"/>
      <c r="AZ558" s="45"/>
      <c r="BA558" s="45"/>
      <c r="BB558" s="45"/>
      <c r="BC558" s="45"/>
      <c r="BD558" s="45"/>
      <c r="BE558" s="45"/>
      <c r="BF558" s="45"/>
      <c r="BG558" s="45"/>
      <c r="BH558" s="45"/>
      <c r="BI558" s="45"/>
      <c r="BJ558" s="45"/>
      <c r="BK558" s="45"/>
      <c r="BL558" s="45"/>
      <c r="BM558" s="45"/>
      <c r="BN558" s="45"/>
      <c r="BO558" s="45"/>
      <c r="BP558" s="45"/>
      <c r="BQ558" s="45"/>
      <c r="BR558" s="45"/>
      <c r="BS558" s="45"/>
      <c r="BT558" s="45"/>
      <c r="BU558" s="45"/>
      <c r="BV558" s="45"/>
      <c r="BW558" s="45"/>
      <c r="BX558" s="45"/>
      <c r="BY558" s="45"/>
      <c r="BZ558" s="45"/>
      <c r="CA558" s="45"/>
      <c r="CB558" s="45"/>
      <c r="CC558" s="45"/>
      <c r="CD558" s="45"/>
      <c r="CE558" s="45"/>
      <c r="CF558" s="45"/>
      <c r="CG558" s="45"/>
      <c r="CH558" s="45"/>
      <c r="CI558" s="45"/>
      <c r="CJ558" s="45"/>
      <c r="CK558" s="45"/>
      <c r="CL558" s="45"/>
      <c r="CM558" s="45"/>
      <c r="CN558" s="45"/>
      <c r="CO558" s="45"/>
      <c r="CP558" s="45"/>
      <c r="CQ558" s="45"/>
    </row>
    <row r="559" spans="1:95" hidden="1" x14ac:dyDescent="0.25">
      <c r="A559" s="5" t="str">
        <f>B559&amp;D559</f>
        <v>SDNBIOGASES</v>
      </c>
      <c r="B559" t="s">
        <v>328</v>
      </c>
      <c r="C559" t="str">
        <f>VLOOKUP($B559,'Lookup codes'!$A:$C,2,FALSE)</f>
        <v>Sudan</v>
      </c>
      <c r="D559" t="s">
        <v>636</v>
      </c>
      <c r="E559" t="str">
        <f>VLOOKUP(D559,'Lookup codes'!R:S,2,FALSE)</f>
        <v>Biogases</v>
      </c>
      <c r="F559" t="s">
        <v>794</v>
      </c>
      <c r="G559" t="s">
        <v>528</v>
      </c>
      <c r="H559" s="45">
        <f>SUMIFS('IEA production stats by year'!Q:Q,'IEA production stats by year'!$E:$E,$D559,'IEA production stats by year'!$B:$B,$B559)</f>
        <v>0</v>
      </c>
      <c r="I559" s="45">
        <f>SUMIFS('IEA production stats by year'!R:R,'IEA production stats by year'!$E:$E,$D559,'IEA production stats by year'!$B:$B,$B559)</f>
        <v>0</v>
      </c>
      <c r="J559" s="45">
        <f>SUMIFS('IEA production stats by year'!S:S,'IEA production stats by year'!$E:$E,$D559,'IEA production stats by year'!$B:$B,$B559)</f>
        <v>0</v>
      </c>
      <c r="K559" s="45">
        <f>SUMIFS('IEA production stats by year'!T:T,'IEA production stats by year'!$E:$E,$D559,'IEA production stats by year'!$B:$B,$B559)</f>
        <v>0</v>
      </c>
      <c r="L559" s="45">
        <f>SUMIFS('IEA production stats by year'!U:U,'IEA production stats by year'!$E:$E,$D559,'IEA production stats by year'!$B:$B,$B559)</f>
        <v>0</v>
      </c>
      <c r="M559" s="45">
        <f>SUMIFS('IEA production stats by year'!V:V,'IEA production stats by year'!$E:$E,$D559,'IEA production stats by year'!$B:$B,$B559)</f>
        <v>0</v>
      </c>
      <c r="N559" s="45">
        <f>SUMIFS('IEA production stats by year'!W:W,'IEA production stats by year'!$E:$E,$D559,'IEA production stats by year'!$B:$B,$B559)</f>
        <v>0</v>
      </c>
      <c r="O559" s="45">
        <f>SUMIFS('IEA production stats by year'!X:X,'IEA production stats by year'!$E:$E,$D559,'IEA production stats by year'!$B:$B,$B559)</f>
        <v>0</v>
      </c>
      <c r="P559" s="45">
        <f>SUMIFS('IEA production stats by year'!Y:Y,'IEA production stats by year'!$E:$E,$D559,'IEA production stats by year'!$B:$B,$B559)</f>
        <v>0</v>
      </c>
      <c r="Q559" s="45">
        <f>SUMIFS('IEA production stats by year'!Z:Z,'IEA production stats by year'!$E:$E,$D559,'IEA production stats by year'!$B:$B,$B559)</f>
        <v>0</v>
      </c>
      <c r="R559" s="45">
        <f>SUMIFS('IEA production stats by year'!AA:AA,'IEA production stats by year'!$E:$E,$D559,'IEA production stats by year'!$B:$B,$B559)</f>
        <v>0</v>
      </c>
      <c r="S559" s="45">
        <f>SUMIFS('IEA production stats by year'!AB:AB,'IEA production stats by year'!$E:$E,$D559,'IEA production stats by year'!$B:$B,$B559)</f>
        <v>0</v>
      </c>
      <c r="T559" s="45">
        <f>SUMIFS('IEA production stats by year'!AC:AC,'IEA production stats by year'!$E:$E,$D559,'IEA production stats by year'!$B:$B,$B559)</f>
        <v>0</v>
      </c>
      <c r="U559" s="45">
        <f>SUMIFS('IEA production stats by year'!AD:AD,'IEA production stats by year'!$E:$E,$D559,'IEA production stats by year'!$B:$B,$B559)</f>
        <v>0</v>
      </c>
      <c r="V559" s="45">
        <f>SUMIFS('IEA production stats by year'!AE:AE,'IEA production stats by year'!$E:$E,$D559,'IEA production stats by year'!$B:$B,$B559)</f>
        <v>0</v>
      </c>
      <c r="W559" s="45">
        <f>SUMIFS('IEA production stats by year'!AF:AF,'IEA production stats by year'!$E:$E,$D559,'IEA production stats by year'!$B:$B,$B559)</f>
        <v>0</v>
      </c>
      <c r="X559" s="45">
        <f>SUMIFS('IEA production stats by year'!AG:AG,'IEA production stats by year'!$E:$E,$D559,'IEA production stats by year'!$B:$B,$B559)</f>
        <v>0</v>
      </c>
      <c r="Y559" s="45">
        <f>SUMIFS('IEA production stats by year'!AH:AH,'IEA production stats by year'!$E:$E,$D559,'IEA production stats by year'!$B:$B,$B559)</f>
        <v>0</v>
      </c>
      <c r="Z559" s="45">
        <f>SUMIFS('IEA production stats by year'!AI:AI,'IEA production stats by year'!$E:$E,$D559,'IEA production stats by year'!$B:$B,$B559)</f>
        <v>0</v>
      </c>
      <c r="AA559" s="45">
        <f>SUMIFS('IEA production stats by year'!AJ:AJ,'IEA production stats by year'!$E:$E,$D559,'IEA production stats by year'!$B:$B,$B559)</f>
        <v>0</v>
      </c>
      <c r="AB559" s="45">
        <f>SUMIFS('IEA production stats by year'!AK:AK,'IEA production stats by year'!$E:$E,$D559,'IEA production stats by year'!$B:$B,$B559)</f>
        <v>0</v>
      </c>
      <c r="AC559" s="45">
        <f>SUMIFS('IEA production stats by year'!AL:AL,'IEA production stats by year'!$E:$E,$D559,'IEA production stats by year'!$B:$B,$B559)</f>
        <v>0</v>
      </c>
      <c r="AD559" s="45"/>
      <c r="AE559" s="45"/>
      <c r="AF559" s="45"/>
      <c r="AG559" s="45"/>
      <c r="AH559" s="45"/>
      <c r="AI559" s="45"/>
      <c r="AJ559" s="45"/>
      <c r="AK559" s="45"/>
      <c r="AL559" s="45"/>
      <c r="AM559" s="45"/>
      <c r="AN559" s="45"/>
      <c r="AO559" s="45"/>
      <c r="AP559" s="45"/>
      <c r="AQ559" s="45"/>
      <c r="AR559" s="45"/>
      <c r="AS559" s="45"/>
      <c r="AT559" s="45"/>
      <c r="AU559" s="45"/>
      <c r="AV559" s="45"/>
      <c r="AW559" s="45"/>
      <c r="AX559" s="45"/>
      <c r="AY559" s="45"/>
      <c r="AZ559" s="45"/>
      <c r="BA559" s="45"/>
      <c r="BB559" s="45"/>
      <c r="BC559" s="45"/>
      <c r="BD559" s="45"/>
      <c r="BE559" s="45"/>
      <c r="BF559" s="45"/>
      <c r="BG559" s="45"/>
      <c r="BH559" s="45"/>
      <c r="BI559" s="45"/>
      <c r="BJ559" s="45"/>
      <c r="BK559" s="45"/>
      <c r="BL559" s="45"/>
      <c r="BM559" s="45"/>
      <c r="BN559" s="45"/>
      <c r="BO559" s="45"/>
      <c r="BP559" s="45"/>
      <c r="BQ559" s="45"/>
      <c r="BR559" s="45"/>
      <c r="BS559" s="45"/>
      <c r="BT559" s="45"/>
      <c r="BU559" s="45"/>
      <c r="BV559" s="45"/>
      <c r="BW559" s="45"/>
      <c r="BX559" s="45"/>
      <c r="BY559" s="45"/>
      <c r="BZ559" s="45"/>
      <c r="CA559" s="45"/>
      <c r="CB559" s="45"/>
      <c r="CC559" s="45"/>
      <c r="CD559" s="45"/>
      <c r="CE559" s="45"/>
      <c r="CF559" s="45"/>
      <c r="CG559" s="45"/>
      <c r="CH559" s="45"/>
      <c r="CI559" s="45"/>
      <c r="CJ559" s="45"/>
      <c r="CK559" s="45"/>
      <c r="CL559" s="45"/>
      <c r="CM559" s="45"/>
      <c r="CN559" s="45"/>
      <c r="CO559" s="45"/>
      <c r="CP559" s="45"/>
      <c r="CQ559" s="45"/>
    </row>
    <row r="560" spans="1:95" hidden="1" x14ac:dyDescent="0.25">
      <c r="A560" s="5" t="str">
        <f>B560&amp;D560</f>
        <v>SDNBIOJETKERO</v>
      </c>
      <c r="B560" t="s">
        <v>328</v>
      </c>
      <c r="C560" t="str">
        <f>VLOOKUP($B560,'Lookup codes'!$A:$C,2,FALSE)</f>
        <v>Sudan</v>
      </c>
      <c r="D560" t="s">
        <v>638</v>
      </c>
      <c r="E560" t="str">
        <f>VLOOKUP(D560,'Lookup codes'!R:S,2,FALSE)</f>
        <v>Bio Jet Kerosene</v>
      </c>
      <c r="F560" t="s">
        <v>794</v>
      </c>
      <c r="G560" t="s">
        <v>528</v>
      </c>
      <c r="H560" s="45">
        <f>SUMIFS('IEA production stats by year'!Q:Q,'IEA production stats by year'!$E:$E,$D560,'IEA production stats by year'!$B:$B,$B560)</f>
        <v>0</v>
      </c>
      <c r="I560" s="45">
        <f>SUMIFS('IEA production stats by year'!R:R,'IEA production stats by year'!$E:$E,$D560,'IEA production stats by year'!$B:$B,$B560)</f>
        <v>0</v>
      </c>
      <c r="J560" s="45">
        <f>SUMIFS('IEA production stats by year'!S:S,'IEA production stats by year'!$E:$E,$D560,'IEA production stats by year'!$B:$B,$B560)</f>
        <v>0</v>
      </c>
      <c r="K560" s="45">
        <f>SUMIFS('IEA production stats by year'!T:T,'IEA production stats by year'!$E:$E,$D560,'IEA production stats by year'!$B:$B,$B560)</f>
        <v>0</v>
      </c>
      <c r="L560" s="45">
        <f>SUMIFS('IEA production stats by year'!U:U,'IEA production stats by year'!$E:$E,$D560,'IEA production stats by year'!$B:$B,$B560)</f>
        <v>0</v>
      </c>
      <c r="M560" s="45">
        <f>SUMIFS('IEA production stats by year'!V:V,'IEA production stats by year'!$E:$E,$D560,'IEA production stats by year'!$B:$B,$B560)</f>
        <v>0</v>
      </c>
      <c r="N560" s="45">
        <f>SUMIFS('IEA production stats by year'!W:W,'IEA production stats by year'!$E:$E,$D560,'IEA production stats by year'!$B:$B,$B560)</f>
        <v>0</v>
      </c>
      <c r="O560" s="45">
        <f>SUMIFS('IEA production stats by year'!X:X,'IEA production stats by year'!$E:$E,$D560,'IEA production stats by year'!$B:$B,$B560)</f>
        <v>0</v>
      </c>
      <c r="P560" s="45">
        <f>SUMIFS('IEA production stats by year'!Y:Y,'IEA production stats by year'!$E:$E,$D560,'IEA production stats by year'!$B:$B,$B560)</f>
        <v>0</v>
      </c>
      <c r="Q560" s="45">
        <f>SUMIFS('IEA production stats by year'!Z:Z,'IEA production stats by year'!$E:$E,$D560,'IEA production stats by year'!$B:$B,$B560)</f>
        <v>0</v>
      </c>
      <c r="R560" s="45">
        <f>SUMIFS('IEA production stats by year'!AA:AA,'IEA production stats by year'!$E:$E,$D560,'IEA production stats by year'!$B:$B,$B560)</f>
        <v>0</v>
      </c>
      <c r="S560" s="45">
        <f>SUMIFS('IEA production stats by year'!AB:AB,'IEA production stats by year'!$E:$E,$D560,'IEA production stats by year'!$B:$B,$B560)</f>
        <v>0</v>
      </c>
      <c r="T560" s="45">
        <f>SUMIFS('IEA production stats by year'!AC:AC,'IEA production stats by year'!$E:$E,$D560,'IEA production stats by year'!$B:$B,$B560)</f>
        <v>0</v>
      </c>
      <c r="U560" s="45">
        <f>SUMIFS('IEA production stats by year'!AD:AD,'IEA production stats by year'!$E:$E,$D560,'IEA production stats by year'!$B:$B,$B560)</f>
        <v>0</v>
      </c>
      <c r="V560" s="45">
        <f>SUMIFS('IEA production stats by year'!AE:AE,'IEA production stats by year'!$E:$E,$D560,'IEA production stats by year'!$B:$B,$B560)</f>
        <v>0</v>
      </c>
      <c r="W560" s="45">
        <f>SUMIFS('IEA production stats by year'!AF:AF,'IEA production stats by year'!$E:$E,$D560,'IEA production stats by year'!$B:$B,$B560)</f>
        <v>0</v>
      </c>
      <c r="X560" s="45">
        <f>SUMIFS('IEA production stats by year'!AG:AG,'IEA production stats by year'!$E:$E,$D560,'IEA production stats by year'!$B:$B,$B560)</f>
        <v>0</v>
      </c>
      <c r="Y560" s="45">
        <f>SUMIFS('IEA production stats by year'!AH:AH,'IEA production stats by year'!$E:$E,$D560,'IEA production stats by year'!$B:$B,$B560)</f>
        <v>0</v>
      </c>
      <c r="Z560" s="45">
        <f>SUMIFS('IEA production stats by year'!AI:AI,'IEA production stats by year'!$E:$E,$D560,'IEA production stats by year'!$B:$B,$B560)</f>
        <v>0</v>
      </c>
      <c r="AA560" s="45">
        <f>SUMIFS('IEA production stats by year'!AJ:AJ,'IEA production stats by year'!$E:$E,$D560,'IEA production stats by year'!$B:$B,$B560)</f>
        <v>0</v>
      </c>
      <c r="AB560" s="45">
        <f>SUMIFS('IEA production stats by year'!AK:AK,'IEA production stats by year'!$E:$E,$D560,'IEA production stats by year'!$B:$B,$B560)</f>
        <v>0</v>
      </c>
      <c r="AC560" s="45">
        <f>SUMIFS('IEA production stats by year'!AL:AL,'IEA production stats by year'!$E:$E,$D560,'IEA production stats by year'!$B:$B,$B560)</f>
        <v>0</v>
      </c>
      <c r="AD560" s="45"/>
      <c r="AE560" s="45"/>
      <c r="AF560" s="45"/>
      <c r="AG560" s="45"/>
      <c r="AH560" s="45"/>
      <c r="AI560" s="45"/>
      <c r="AJ560" s="45"/>
      <c r="AK560" s="45"/>
      <c r="AL560" s="45"/>
      <c r="AM560" s="45"/>
      <c r="AN560" s="45"/>
      <c r="AO560" s="45"/>
      <c r="AP560" s="45"/>
      <c r="AQ560" s="45"/>
      <c r="AR560" s="45"/>
      <c r="AS560" s="45"/>
      <c r="AT560" s="45"/>
      <c r="AU560" s="45"/>
      <c r="AV560" s="45"/>
      <c r="AW560" s="45"/>
      <c r="AX560" s="45"/>
      <c r="AY560" s="45"/>
      <c r="AZ560" s="45"/>
      <c r="BA560" s="45"/>
      <c r="BB560" s="45"/>
      <c r="BC560" s="45"/>
      <c r="BD560" s="45"/>
      <c r="BE560" s="45"/>
      <c r="BF560" s="45"/>
      <c r="BG560" s="45"/>
      <c r="BH560" s="45"/>
      <c r="BI560" s="45"/>
      <c r="BJ560" s="45"/>
      <c r="BK560" s="45"/>
      <c r="BL560" s="45"/>
      <c r="BM560" s="45"/>
      <c r="BN560" s="45"/>
      <c r="BO560" s="45"/>
      <c r="BP560" s="45"/>
      <c r="BQ560" s="45"/>
      <c r="BR560" s="45"/>
      <c r="BS560" s="45"/>
      <c r="BT560" s="45"/>
      <c r="BU560" s="45"/>
      <c r="BV560" s="45"/>
      <c r="BW560" s="45"/>
      <c r="BX560" s="45"/>
      <c r="BY560" s="45"/>
      <c r="BZ560" s="45"/>
      <c r="CA560" s="45"/>
      <c r="CB560" s="45"/>
      <c r="CC560" s="45"/>
      <c r="CD560" s="45"/>
      <c r="CE560" s="45"/>
      <c r="CF560" s="45"/>
      <c r="CG560" s="45"/>
      <c r="CH560" s="45"/>
      <c r="CI560" s="45"/>
      <c r="CJ560" s="45"/>
      <c r="CK560" s="45"/>
      <c r="CL560" s="45"/>
      <c r="CM560" s="45"/>
      <c r="CN560" s="45"/>
      <c r="CO560" s="45"/>
      <c r="CP560" s="45"/>
      <c r="CQ560" s="45"/>
    </row>
    <row r="561" spans="1:95" hidden="1" x14ac:dyDescent="0.25">
      <c r="A561" s="5" t="str">
        <f>B561&amp;D561</f>
        <v>SDNMRENEW</v>
      </c>
      <c r="B561" t="s">
        <v>328</v>
      </c>
      <c r="C561" t="str">
        <f>VLOOKUP($B561,'Lookup codes'!$A:$C,2,FALSE)</f>
        <v>Sudan</v>
      </c>
      <c r="D561" t="s">
        <v>640</v>
      </c>
      <c r="E561" t="str">
        <f>VLOOKUP(D561,'Lookup codes'!R:S,2,FALSE)</f>
        <v>Total of Renewable Energy Sources</v>
      </c>
      <c r="F561" t="s">
        <v>794</v>
      </c>
      <c r="G561" t="s">
        <v>528</v>
      </c>
      <c r="H561" s="45">
        <f>SUMIFS('IEA production stats by year'!Q:Q,'IEA production stats by year'!$E:$E,$D561,'IEA production stats by year'!$B:$B,$B561)</f>
        <v>459166.79979999998</v>
      </c>
      <c r="I561" s="45">
        <f>SUMIFS('IEA production stats by year'!R:R,'IEA production stats by year'!$E:$E,$D561,'IEA production stats by year'!$B:$B,$B561)</f>
        <v>489228.80249999999</v>
      </c>
      <c r="J561" s="45">
        <f>SUMIFS('IEA production stats by year'!S:S,'IEA production stats by year'!$E:$E,$D561,'IEA production stats by year'!$B:$B,$B561)</f>
        <v>512611.20130000002</v>
      </c>
      <c r="K561" s="45">
        <f>SUMIFS('IEA production stats by year'!T:T,'IEA production stats by year'!$E:$E,$D561,'IEA production stats by year'!$B:$B,$B561)</f>
        <v>501748.79989999998</v>
      </c>
      <c r="L561" s="45">
        <f>SUMIFS('IEA production stats by year'!U:U,'IEA production stats by year'!$E:$E,$D561,'IEA production stats by year'!$B:$B,$B561)</f>
        <v>491002.20120000001</v>
      </c>
      <c r="M561" s="45">
        <f>SUMIFS('IEA production stats by year'!V:V,'IEA production stats by year'!$E:$E,$D561,'IEA production stats by year'!$B:$B,$B561)</f>
        <v>481140.6</v>
      </c>
      <c r="N561" s="45">
        <f>SUMIFS('IEA production stats by year'!W:W,'IEA production stats by year'!$E:$E,$D561,'IEA production stats by year'!$B:$B,$B561)</f>
        <v>487074.99959999998</v>
      </c>
      <c r="O561" s="45">
        <f>SUMIFS('IEA production stats by year'!X:X,'IEA production stats by year'!$E:$E,$D561,'IEA production stats by year'!$B:$B,$B561)</f>
        <v>449979.59989999997</v>
      </c>
      <c r="P561" s="45">
        <f>SUMIFS('IEA production stats by year'!Y:Y,'IEA production stats by year'!$E:$E,$D561,'IEA production stats by year'!$B:$B,$B561)</f>
        <v>445224.80190000002</v>
      </c>
      <c r="Q561" s="45">
        <f>SUMIFS('IEA production stats by year'!Z:Z,'IEA production stats by year'!$E:$E,$D561,'IEA production stats by year'!$B:$B,$B561)</f>
        <v>464226.79879999999</v>
      </c>
      <c r="R561" s="45">
        <f>SUMIFS('IEA production stats by year'!AA:AA,'IEA production stats by year'!$E:$E,$D561,'IEA production stats by year'!$B:$B,$B561)</f>
        <v>484684.1986</v>
      </c>
      <c r="S561" s="45">
        <f>SUMIFS('IEA production stats by year'!AB:AB,'IEA production stats by year'!$E:$E,$D561,'IEA production stats by year'!$B:$B,$B561)</f>
        <v>488977.201</v>
      </c>
      <c r="T561" s="45">
        <f>SUMIFS('IEA production stats by year'!AC:AC,'IEA production stats by year'!$E:$E,$D561,'IEA production stats by year'!$B:$B,$B561)</f>
        <v>488409.40389999998</v>
      </c>
      <c r="U561" s="45">
        <f>SUMIFS('IEA production stats by year'!AD:AD,'IEA production stats by year'!$E:$E,$D561,'IEA production stats by year'!$B:$B,$B561)</f>
        <v>498096.00109999999</v>
      </c>
      <c r="V561" s="45">
        <f>SUMIFS('IEA production stats by year'!AE:AE,'IEA production stats by year'!$E:$E,$D561,'IEA production stats by year'!$B:$B,$B561)</f>
        <v>503964.80200000003</v>
      </c>
      <c r="W561" s="45">
        <f>SUMIFS('IEA production stats by year'!AF:AF,'IEA production stats by year'!$E:$E,$D561,'IEA production stats by year'!$B:$B,$B561)</f>
        <v>505918.99930000002</v>
      </c>
      <c r="X561" s="45">
        <f>SUMIFS('IEA production stats by year'!AG:AG,'IEA production stats by year'!$E:$E,$D561,'IEA production stats by year'!$B:$B,$B561)</f>
        <v>508330.60029999999</v>
      </c>
      <c r="Y561" s="45">
        <f>SUMIFS('IEA production stats by year'!AH:AH,'IEA production stats by year'!$E:$E,$D561,'IEA production stats by year'!$B:$B,$B561)</f>
        <v>516951.16279999999</v>
      </c>
      <c r="Z561" s="45">
        <f>SUMIFS('IEA production stats by year'!AI:AI,'IEA production stats by year'!$E:$E,$D561,'IEA production stats by year'!$B:$B,$B561)</f>
        <v>528160.77969999996</v>
      </c>
      <c r="AA561" s="45">
        <f>SUMIFS('IEA production stats by year'!AJ:AJ,'IEA production stats by year'!$E:$E,$D561,'IEA production stats by year'!$B:$B,$B561)</f>
        <v>539147.58770000003</v>
      </c>
      <c r="AB561" s="45">
        <f>SUMIFS('IEA production stats by year'!AK:AK,'IEA production stats by year'!$E:$E,$D561,'IEA production stats by year'!$B:$B,$B561)</f>
        <v>551254.0172</v>
      </c>
      <c r="AC561" s="45">
        <f>SUMIFS('IEA production stats by year'!AL:AL,'IEA production stats by year'!$E:$E,$D561,'IEA production stats by year'!$B:$B,$B561)</f>
        <v>0</v>
      </c>
      <c r="AD561" s="45"/>
      <c r="AE561" s="45"/>
      <c r="AF561" s="45"/>
      <c r="AG561" s="45"/>
      <c r="AH561" s="45"/>
      <c r="AI561" s="45"/>
      <c r="AJ561" s="45"/>
      <c r="AK561" s="45"/>
      <c r="AL561" s="45"/>
      <c r="AM561" s="45"/>
      <c r="AN561" s="45"/>
      <c r="AO561" s="45"/>
      <c r="AP561" s="45"/>
      <c r="AQ561" s="45"/>
      <c r="AR561" s="45"/>
      <c r="AS561" s="45"/>
      <c r="AT561" s="45"/>
      <c r="AU561" s="45"/>
      <c r="AV561" s="45"/>
      <c r="AW561" s="45"/>
      <c r="AX561" s="45"/>
      <c r="AY561" s="45"/>
      <c r="AZ561" s="45"/>
      <c r="BA561" s="45"/>
      <c r="BB561" s="45"/>
      <c r="BC561" s="45"/>
      <c r="BD561" s="45"/>
      <c r="BE561" s="45"/>
      <c r="BF561" s="45"/>
      <c r="BG561" s="45"/>
      <c r="BH561" s="45"/>
      <c r="BI561" s="45"/>
      <c r="BJ561" s="45"/>
      <c r="BK561" s="45"/>
      <c r="BL561" s="45"/>
      <c r="BM561" s="45"/>
      <c r="BN561" s="45"/>
      <c r="BO561" s="45"/>
      <c r="BP561" s="45"/>
      <c r="BQ561" s="45"/>
      <c r="BR561" s="45"/>
      <c r="BS561" s="45"/>
      <c r="BT561" s="45"/>
      <c r="BU561" s="45"/>
      <c r="BV561" s="45"/>
      <c r="BW561" s="45"/>
      <c r="BX561" s="45"/>
      <c r="BY561" s="45"/>
      <c r="BZ561" s="45"/>
      <c r="CA561" s="45"/>
      <c r="CB561" s="45"/>
      <c r="CC561" s="45"/>
      <c r="CD561" s="45"/>
      <c r="CE561" s="45"/>
      <c r="CF561" s="45"/>
      <c r="CG561" s="45"/>
      <c r="CH561" s="45"/>
      <c r="CI561" s="45"/>
      <c r="CJ561" s="45"/>
      <c r="CK561" s="45"/>
      <c r="CL561" s="45"/>
      <c r="CM561" s="45"/>
      <c r="CN561" s="45"/>
      <c r="CO561" s="45"/>
      <c r="CP561" s="45"/>
      <c r="CQ561" s="45"/>
    </row>
    <row r="562" spans="1:95" x14ac:dyDescent="0.25">
      <c r="A562" s="5" t="str">
        <f>B562&amp;D562</f>
        <v>SDNTOTAL</v>
      </c>
      <c r="B562" t="s">
        <v>328</v>
      </c>
      <c r="C562" t="str">
        <f>VLOOKUP($B562,'Lookup codes'!$A:$C,2,FALSE)</f>
        <v>Sudan</v>
      </c>
      <c r="D562" t="s">
        <v>642</v>
      </c>
      <c r="E562" t="str">
        <f>VLOOKUP(D562,'Lookup codes'!R:S,2,FALSE)</f>
        <v>Total of All Energy Sources</v>
      </c>
      <c r="F562" t="s">
        <v>794</v>
      </c>
      <c r="G562" t="s">
        <v>528</v>
      </c>
      <c r="H562" s="45">
        <f>SUMIFS('IEA production stats by year'!Q:Q,'IEA production stats by year'!$E:$E,$D562,'IEA production stats by year'!$B:$B,$B562)</f>
        <v>836669.85210000002</v>
      </c>
      <c r="I562" s="45">
        <f>SUMIFS('IEA production stats by year'!R:R,'IEA production stats by year'!$E:$E,$D562,'IEA production stats by year'!$B:$B,$B562)</f>
        <v>932241.86869999999</v>
      </c>
      <c r="J562" s="45">
        <f>SUMIFS('IEA production stats by year'!S:S,'IEA production stats by year'!$E:$E,$D562,'IEA production stats by year'!$B:$B,$B562)</f>
        <v>1025566.9721</v>
      </c>
      <c r="K562" s="45">
        <f>SUMIFS('IEA production stats by year'!T:T,'IEA production stats by year'!$E:$E,$D562,'IEA production stats by year'!$B:$B,$B562)</f>
        <v>1066490.3001999999</v>
      </c>
      <c r="L562" s="45">
        <f>SUMIFS('IEA production stats by year'!U:U,'IEA production stats by year'!$E:$E,$D562,'IEA production stats by year'!$B:$B,$B562)</f>
        <v>1132463.3030000001</v>
      </c>
      <c r="M562" s="45">
        <f>SUMIFS('IEA production stats by year'!V:V,'IEA production stats by year'!$E:$E,$D562,'IEA production stats by year'!$B:$B,$B562)</f>
        <v>1131126.1018999999</v>
      </c>
      <c r="N562" s="45">
        <f>SUMIFS('IEA production stats by year'!W:W,'IEA production stats by year'!$E:$E,$D562,'IEA production stats by year'!$B:$B,$B562)</f>
        <v>1222304.4989</v>
      </c>
      <c r="O562" s="45">
        <f>SUMIFS('IEA production stats by year'!X:X,'IEA production stats by year'!$E:$E,$D562,'IEA production stats by year'!$B:$B,$B562)</f>
        <v>1464383.1983</v>
      </c>
      <c r="P562" s="45">
        <f>SUMIFS('IEA production stats by year'!Y:Y,'IEA production stats by year'!$E:$E,$D562,'IEA production stats by year'!$B:$B,$B562)</f>
        <v>1429707.7564000001</v>
      </c>
      <c r="Q562" s="45">
        <f>SUMIFS('IEA production stats by year'!Z:Z,'IEA production stats by year'!$E:$E,$D562,'IEA production stats by year'!$B:$B,$B562)</f>
        <v>1475987.8356000001</v>
      </c>
      <c r="R562" s="45">
        <f>SUMIFS('IEA production stats by year'!AA:AA,'IEA production stats by year'!$E:$E,$D562,'IEA production stats by year'!$B:$B,$B562)</f>
        <v>1469422.8870999999</v>
      </c>
      <c r="S562" s="45">
        <f>SUMIFS('IEA production stats by year'!AB:AB,'IEA production stats by year'!$E:$E,$D562,'IEA production stats by year'!$B:$B,$B562)</f>
        <v>1453598.3029</v>
      </c>
      <c r="T562" s="45">
        <f>SUMIFS('IEA production stats by year'!AC:AC,'IEA production stats by year'!$E:$E,$D562,'IEA production stats by year'!$B:$B,$B562)</f>
        <v>700027.63439999998</v>
      </c>
      <c r="U562" s="45">
        <f>SUMIFS('IEA production stats by year'!AD:AD,'IEA production stats by year'!$E:$E,$D562,'IEA production stats by year'!$B:$B,$B562)</f>
        <v>748116.65399999998</v>
      </c>
      <c r="V562" s="45">
        <f>SUMIFS('IEA production stats by year'!AE:AE,'IEA production stats by year'!$E:$E,$D562,'IEA production stats by year'!$B:$B,$B562)</f>
        <v>762893.45380000002</v>
      </c>
      <c r="W562" s="45">
        <f>SUMIFS('IEA production stats by year'!AF:AF,'IEA production stats by year'!$E:$E,$D562,'IEA production stats by year'!$B:$B,$B562)</f>
        <v>752103.67240000004</v>
      </c>
      <c r="X562" s="45">
        <f>SUMIFS('IEA production stats by year'!AG:AG,'IEA production stats by year'!$E:$E,$D562,'IEA production stats by year'!$B:$B,$B562)</f>
        <v>739682.81429999997</v>
      </c>
      <c r="Y562" s="45">
        <f>SUMIFS('IEA production stats by year'!AH:AH,'IEA production stats by year'!$E:$E,$D562,'IEA production stats by year'!$B:$B,$B562)</f>
        <v>729188.94759999996</v>
      </c>
      <c r="Z562" s="45">
        <f>SUMIFS('IEA production stats by year'!AI:AI,'IEA production stats by year'!$E:$E,$D562,'IEA production stats by year'!$B:$B,$B562)</f>
        <v>741270.77960000001</v>
      </c>
      <c r="AA562" s="45">
        <f>SUMIFS('IEA production stats by year'!AJ:AJ,'IEA production stats by year'!$E:$E,$D562,'IEA production stats by year'!$B:$B,$B562)</f>
        <v>746993.77099999995</v>
      </c>
      <c r="AB562" s="45">
        <f>SUMIFS('IEA production stats by year'!AK:AK,'IEA production stats by year'!$E:$E,$D562,'IEA production stats by year'!$B:$B,$B562)</f>
        <v>734240.06640000001</v>
      </c>
      <c r="AC562" s="45">
        <f>SUMIFS('IEA production stats by year'!AL:AL,'IEA production stats by year'!$E:$E,$D562,'IEA production stats by year'!$B:$B,$B562)</f>
        <v>0</v>
      </c>
      <c r="AD562" s="45"/>
      <c r="AE562" s="45"/>
      <c r="AF562" s="45"/>
      <c r="AG562" s="45"/>
      <c r="AH562" s="45"/>
      <c r="AI562" s="45"/>
      <c r="AJ562" s="45"/>
      <c r="AK562" s="45"/>
      <c r="AL562" s="45"/>
      <c r="AM562" s="45"/>
      <c r="AN562" s="45"/>
      <c r="AO562" s="45"/>
      <c r="AP562" s="45"/>
      <c r="AQ562" s="45"/>
      <c r="AR562" s="45"/>
      <c r="AS562" s="45"/>
      <c r="AT562" s="45"/>
      <c r="AU562" s="45"/>
      <c r="AV562" s="45"/>
      <c r="AW562" s="45"/>
      <c r="AX562" s="45"/>
      <c r="AY562" s="45"/>
      <c r="AZ562" s="45"/>
      <c r="BA562" s="45"/>
      <c r="BB562" s="45"/>
      <c r="BC562" s="45"/>
      <c r="BD562" s="45"/>
      <c r="BE562" s="45"/>
      <c r="BF562" s="45"/>
      <c r="BG562" s="45"/>
      <c r="BH562" s="45"/>
      <c r="BI562" s="45"/>
      <c r="BJ562" s="45"/>
      <c r="BK562" s="45"/>
      <c r="BL562" s="45"/>
      <c r="BM562" s="45"/>
      <c r="BN562" s="45"/>
      <c r="BO562" s="45"/>
      <c r="BP562" s="45"/>
      <c r="BQ562" s="45"/>
      <c r="BR562" s="45"/>
      <c r="BS562" s="45"/>
      <c r="BT562" s="45"/>
      <c r="BU562" s="45"/>
      <c r="BV562" s="45"/>
      <c r="BW562" s="45"/>
      <c r="BX562" s="45"/>
      <c r="BY562" s="45"/>
      <c r="BZ562" s="45"/>
      <c r="CA562" s="45"/>
      <c r="CB562" s="45"/>
      <c r="CC562" s="45"/>
      <c r="CD562" s="45"/>
      <c r="CE562" s="45"/>
      <c r="CF562" s="45"/>
      <c r="CG562" s="45"/>
      <c r="CH562" s="45"/>
      <c r="CI562" s="45"/>
      <c r="CJ562" s="45"/>
      <c r="CK562" s="45"/>
      <c r="CL562" s="45"/>
      <c r="CM562" s="45"/>
      <c r="CN562" s="45"/>
      <c r="CO562" s="45"/>
      <c r="CP562" s="45"/>
      <c r="CQ562" s="45"/>
    </row>
    <row r="563" spans="1:95" hidden="1" x14ac:dyDescent="0.25">
      <c r="A563" s="5" t="str">
        <f>B563&amp;D563</f>
        <v>SENHYDRO</v>
      </c>
      <c r="B563" t="s">
        <v>330</v>
      </c>
      <c r="C563" t="str">
        <f>VLOOKUP($B563,'Lookup codes'!$A:$C,2,FALSE)</f>
        <v>Senegal</v>
      </c>
      <c r="D563" t="s">
        <v>539</v>
      </c>
      <c r="E563" t="str">
        <f>VLOOKUP(D563,'Lookup codes'!R:S,2,FALSE)</f>
        <v>Hydro</v>
      </c>
      <c r="F563" t="s">
        <v>794</v>
      </c>
      <c r="G563" t="s">
        <v>528</v>
      </c>
      <c r="H563" s="45">
        <f>SUMIFS('IEA production stats by year'!Q:Q,'IEA production stats by year'!$E:$E,$D563,'IEA production stats by year'!$B:$B,$B563)</f>
        <v>0</v>
      </c>
      <c r="I563" s="45">
        <f>SUMIFS('IEA production stats by year'!R:R,'IEA production stats by year'!$E:$E,$D563,'IEA production stats by year'!$B:$B,$B563)</f>
        <v>0</v>
      </c>
      <c r="J563" s="45">
        <f>SUMIFS('IEA production stats by year'!S:S,'IEA production stats by year'!$E:$E,$D563,'IEA production stats by year'!$B:$B,$B563)</f>
        <v>0</v>
      </c>
      <c r="K563" s="45">
        <f>SUMIFS('IEA production stats by year'!T:T,'IEA production stats by year'!$E:$E,$D563,'IEA production stats by year'!$B:$B,$B563)</f>
        <v>0</v>
      </c>
      <c r="L563" s="45">
        <f>SUMIFS('IEA production stats by year'!U:U,'IEA production stats by year'!$E:$E,$D563,'IEA production stats by year'!$B:$B,$B563)</f>
        <v>0</v>
      </c>
      <c r="M563" s="45">
        <f>SUMIFS('IEA production stats by year'!V:V,'IEA production stats by year'!$E:$E,$D563,'IEA production stats by year'!$B:$B,$B563)</f>
        <v>0</v>
      </c>
      <c r="N563" s="45">
        <f>SUMIFS('IEA production stats by year'!W:W,'IEA production stats by year'!$E:$E,$D563,'IEA production stats by year'!$B:$B,$B563)</f>
        <v>0</v>
      </c>
      <c r="O563" s="45">
        <f>SUMIFS('IEA production stats by year'!X:X,'IEA production stats by year'!$E:$E,$D563,'IEA production stats by year'!$B:$B,$B563)</f>
        <v>0</v>
      </c>
      <c r="P563" s="45">
        <f>SUMIFS('IEA production stats by year'!Y:Y,'IEA production stats by year'!$E:$E,$D563,'IEA production stats by year'!$B:$B,$B563)</f>
        <v>0</v>
      </c>
      <c r="Q563" s="45">
        <f>SUMIFS('IEA production stats by year'!Z:Z,'IEA production stats by year'!$E:$E,$D563,'IEA production stats by year'!$B:$B,$B563)</f>
        <v>0</v>
      </c>
      <c r="R563" s="45">
        <f>SUMIFS('IEA production stats by year'!AA:AA,'IEA production stats by year'!$E:$E,$D563,'IEA production stats by year'!$B:$B,$B563)</f>
        <v>0</v>
      </c>
      <c r="S563" s="45">
        <f>SUMIFS('IEA production stats by year'!AB:AB,'IEA production stats by year'!$E:$E,$D563,'IEA production stats by year'!$B:$B,$B563)</f>
        <v>0</v>
      </c>
      <c r="T563" s="45">
        <f>SUMIFS('IEA production stats by year'!AC:AC,'IEA production stats by year'!$E:$E,$D563,'IEA production stats by year'!$B:$B,$B563)</f>
        <v>0</v>
      </c>
      <c r="U563" s="45">
        <f>SUMIFS('IEA production stats by year'!AD:AD,'IEA production stats by year'!$E:$E,$D563,'IEA production stats by year'!$B:$B,$B563)</f>
        <v>0</v>
      </c>
      <c r="V563" s="45">
        <f>SUMIFS('IEA production stats by year'!AE:AE,'IEA production stats by year'!$E:$E,$D563,'IEA production stats by year'!$B:$B,$B563)</f>
        <v>0</v>
      </c>
      <c r="W563" s="45">
        <f>SUMIFS('IEA production stats by year'!AF:AF,'IEA production stats by year'!$E:$E,$D563,'IEA production stats by year'!$B:$B,$B563)</f>
        <v>0</v>
      </c>
      <c r="X563" s="45">
        <f>SUMIFS('IEA production stats by year'!AG:AG,'IEA production stats by year'!$E:$E,$D563,'IEA production stats by year'!$B:$B,$B563)</f>
        <v>0</v>
      </c>
      <c r="Y563" s="45">
        <f>SUMIFS('IEA production stats by year'!AH:AH,'IEA production stats by year'!$E:$E,$D563,'IEA production stats by year'!$B:$B,$B563)</f>
        <v>0</v>
      </c>
      <c r="Z563" s="45">
        <f>SUMIFS('IEA production stats by year'!AI:AI,'IEA production stats by year'!$E:$E,$D563,'IEA production stats by year'!$B:$B,$B563)</f>
        <v>0</v>
      </c>
      <c r="AA563" s="45">
        <f>SUMIFS('IEA production stats by year'!AJ:AJ,'IEA production stats by year'!$E:$E,$D563,'IEA production stats by year'!$B:$B,$B563)</f>
        <v>0</v>
      </c>
      <c r="AB563" s="45">
        <f>SUMIFS('IEA production stats by year'!AK:AK,'IEA production stats by year'!$E:$E,$D563,'IEA production stats by year'!$B:$B,$B563)</f>
        <v>0</v>
      </c>
      <c r="AC563" s="45">
        <f>SUMIFS('IEA production stats by year'!AL:AL,'IEA production stats by year'!$E:$E,$D563,'IEA production stats by year'!$B:$B,$B563)</f>
        <v>0</v>
      </c>
      <c r="AD563" s="45"/>
      <c r="AE563" s="45"/>
      <c r="AF563" s="45"/>
      <c r="AG563" s="45"/>
      <c r="AH563" s="45"/>
      <c r="AI563" s="45"/>
      <c r="AJ563" s="45"/>
      <c r="AK563" s="45"/>
      <c r="AL563" s="45"/>
      <c r="AM563" s="45"/>
      <c r="AN563" s="45"/>
      <c r="AO563" s="45"/>
      <c r="AP563" s="45"/>
      <c r="AQ563" s="45"/>
      <c r="AR563" s="45"/>
      <c r="AS563" s="45"/>
      <c r="AT563" s="45"/>
      <c r="AU563" s="45"/>
      <c r="AV563" s="45"/>
      <c r="AW563" s="45"/>
      <c r="AX563" s="45"/>
      <c r="AY563" s="45"/>
      <c r="AZ563" s="45"/>
      <c r="BA563" s="45"/>
      <c r="BB563" s="45"/>
      <c r="BC563" s="45"/>
      <c r="BD563" s="45"/>
      <c r="BE563" s="45"/>
      <c r="BF563" s="45"/>
      <c r="BG563" s="45"/>
      <c r="BH563" s="45"/>
      <c r="BI563" s="45"/>
      <c r="BJ563" s="45"/>
      <c r="BK563" s="45"/>
      <c r="BL563" s="45"/>
      <c r="BM563" s="45"/>
      <c r="BN563" s="45"/>
      <c r="BO563" s="45"/>
      <c r="BP563" s="45"/>
      <c r="BQ563" s="45"/>
      <c r="BR563" s="45"/>
      <c r="BS563" s="45"/>
      <c r="BT563" s="45"/>
      <c r="BU563" s="45"/>
      <c r="BV563" s="45"/>
      <c r="BW563" s="45"/>
      <c r="BX563" s="45"/>
      <c r="BY563" s="45"/>
      <c r="BZ563" s="45"/>
      <c r="CA563" s="45"/>
      <c r="CB563" s="45"/>
      <c r="CC563" s="45"/>
      <c r="CD563" s="45"/>
      <c r="CE563" s="45"/>
      <c r="CF563" s="45"/>
      <c r="CG563" s="45"/>
      <c r="CH563" s="45"/>
      <c r="CI563" s="45"/>
      <c r="CJ563" s="45"/>
      <c r="CK563" s="45"/>
      <c r="CL563" s="45"/>
      <c r="CM563" s="45"/>
      <c r="CN563" s="45"/>
      <c r="CO563" s="45"/>
      <c r="CP563" s="45"/>
      <c r="CQ563" s="45"/>
    </row>
    <row r="564" spans="1:95" hidden="1" x14ac:dyDescent="0.25">
      <c r="A564" s="5" t="str">
        <f>B564&amp;D564</f>
        <v>SENGEOTHERM</v>
      </c>
      <c r="B564" t="s">
        <v>330</v>
      </c>
      <c r="C564" t="str">
        <f>VLOOKUP($B564,'Lookup codes'!$A:$C,2,FALSE)</f>
        <v>Senegal</v>
      </c>
      <c r="D564" t="s">
        <v>610</v>
      </c>
      <c r="E564" t="str">
        <f>VLOOKUP(D564,'Lookup codes'!R:S,2,FALSE)</f>
        <v>Geothermal</v>
      </c>
      <c r="F564" t="s">
        <v>794</v>
      </c>
      <c r="G564" t="s">
        <v>528</v>
      </c>
      <c r="H564" s="45">
        <f>SUMIFS('IEA production stats by year'!Q:Q,'IEA production stats by year'!$E:$E,$D564,'IEA production stats by year'!$B:$B,$B564)</f>
        <v>0</v>
      </c>
      <c r="I564" s="45">
        <f>SUMIFS('IEA production stats by year'!R:R,'IEA production stats by year'!$E:$E,$D564,'IEA production stats by year'!$B:$B,$B564)</f>
        <v>0</v>
      </c>
      <c r="J564" s="45">
        <f>SUMIFS('IEA production stats by year'!S:S,'IEA production stats by year'!$E:$E,$D564,'IEA production stats by year'!$B:$B,$B564)</f>
        <v>0</v>
      </c>
      <c r="K564" s="45">
        <f>SUMIFS('IEA production stats by year'!T:T,'IEA production stats by year'!$E:$E,$D564,'IEA production stats by year'!$B:$B,$B564)</f>
        <v>0</v>
      </c>
      <c r="L564" s="45">
        <f>SUMIFS('IEA production stats by year'!U:U,'IEA production stats by year'!$E:$E,$D564,'IEA production stats by year'!$B:$B,$B564)</f>
        <v>0</v>
      </c>
      <c r="M564" s="45">
        <f>SUMIFS('IEA production stats by year'!V:V,'IEA production stats by year'!$E:$E,$D564,'IEA production stats by year'!$B:$B,$B564)</f>
        <v>0</v>
      </c>
      <c r="N564" s="45">
        <f>SUMIFS('IEA production stats by year'!W:W,'IEA production stats by year'!$E:$E,$D564,'IEA production stats by year'!$B:$B,$B564)</f>
        <v>0</v>
      </c>
      <c r="O564" s="45">
        <f>SUMIFS('IEA production stats by year'!X:X,'IEA production stats by year'!$E:$E,$D564,'IEA production stats by year'!$B:$B,$B564)</f>
        <v>0</v>
      </c>
      <c r="P564" s="45">
        <f>SUMIFS('IEA production stats by year'!Y:Y,'IEA production stats by year'!$E:$E,$D564,'IEA production stats by year'!$B:$B,$B564)</f>
        <v>0</v>
      </c>
      <c r="Q564" s="45">
        <f>SUMIFS('IEA production stats by year'!Z:Z,'IEA production stats by year'!$E:$E,$D564,'IEA production stats by year'!$B:$B,$B564)</f>
        <v>0</v>
      </c>
      <c r="R564" s="45">
        <f>SUMIFS('IEA production stats by year'!AA:AA,'IEA production stats by year'!$E:$E,$D564,'IEA production stats by year'!$B:$B,$B564)</f>
        <v>0</v>
      </c>
      <c r="S564" s="45">
        <f>SUMIFS('IEA production stats by year'!AB:AB,'IEA production stats by year'!$E:$E,$D564,'IEA production stats by year'!$B:$B,$B564)</f>
        <v>0</v>
      </c>
      <c r="T564" s="45">
        <f>SUMIFS('IEA production stats by year'!AC:AC,'IEA production stats by year'!$E:$E,$D564,'IEA production stats by year'!$B:$B,$B564)</f>
        <v>0</v>
      </c>
      <c r="U564" s="45">
        <f>SUMIFS('IEA production stats by year'!AD:AD,'IEA production stats by year'!$E:$E,$D564,'IEA production stats by year'!$B:$B,$B564)</f>
        <v>0</v>
      </c>
      <c r="V564" s="45">
        <f>SUMIFS('IEA production stats by year'!AE:AE,'IEA production stats by year'!$E:$E,$D564,'IEA production stats by year'!$B:$B,$B564)</f>
        <v>0</v>
      </c>
      <c r="W564" s="45">
        <f>SUMIFS('IEA production stats by year'!AF:AF,'IEA production stats by year'!$E:$E,$D564,'IEA production stats by year'!$B:$B,$B564)</f>
        <v>0</v>
      </c>
      <c r="X564" s="45">
        <f>SUMIFS('IEA production stats by year'!AG:AG,'IEA production stats by year'!$E:$E,$D564,'IEA production stats by year'!$B:$B,$B564)</f>
        <v>0</v>
      </c>
      <c r="Y564" s="45">
        <f>SUMIFS('IEA production stats by year'!AH:AH,'IEA production stats by year'!$E:$E,$D564,'IEA production stats by year'!$B:$B,$B564)</f>
        <v>0</v>
      </c>
      <c r="Z564" s="45">
        <f>SUMIFS('IEA production stats by year'!AI:AI,'IEA production stats by year'!$E:$E,$D564,'IEA production stats by year'!$B:$B,$B564)</f>
        <v>0</v>
      </c>
      <c r="AA564" s="45">
        <f>SUMIFS('IEA production stats by year'!AJ:AJ,'IEA production stats by year'!$E:$E,$D564,'IEA production stats by year'!$B:$B,$B564)</f>
        <v>0</v>
      </c>
      <c r="AB564" s="45">
        <f>SUMIFS('IEA production stats by year'!AK:AK,'IEA production stats by year'!$E:$E,$D564,'IEA production stats by year'!$B:$B,$B564)</f>
        <v>0</v>
      </c>
      <c r="AC564" s="45">
        <f>SUMIFS('IEA production stats by year'!AL:AL,'IEA production stats by year'!$E:$E,$D564,'IEA production stats by year'!$B:$B,$B564)</f>
        <v>0</v>
      </c>
      <c r="AD564" s="45"/>
      <c r="AE564" s="45"/>
      <c r="AF564" s="45"/>
      <c r="AG564" s="45"/>
      <c r="AH564" s="45"/>
      <c r="AI564" s="45"/>
      <c r="AJ564" s="45"/>
      <c r="AK564" s="45"/>
      <c r="AL564" s="45"/>
      <c r="AM564" s="45"/>
      <c r="AN564" s="45"/>
      <c r="AO564" s="45"/>
      <c r="AP564" s="45"/>
      <c r="AQ564" s="45"/>
      <c r="AR564" s="45"/>
      <c r="AS564" s="45"/>
      <c r="AT564" s="45"/>
      <c r="AU564" s="45"/>
      <c r="AV564" s="45"/>
      <c r="AW564" s="45"/>
      <c r="AX564" s="45"/>
      <c r="AY564" s="45"/>
      <c r="AZ564" s="45"/>
      <c r="BA564" s="45"/>
      <c r="BB564" s="45"/>
      <c r="BC564" s="45"/>
      <c r="BD564" s="45"/>
      <c r="BE564" s="45"/>
      <c r="BF564" s="45"/>
      <c r="BG564" s="45"/>
      <c r="BH564" s="45"/>
      <c r="BI564" s="45"/>
      <c r="BJ564" s="45"/>
      <c r="BK564" s="45"/>
      <c r="BL564" s="45"/>
      <c r="BM564" s="45"/>
      <c r="BN564" s="45"/>
      <c r="BO564" s="45"/>
      <c r="BP564" s="45"/>
      <c r="BQ564" s="45"/>
      <c r="BR564" s="45"/>
      <c r="BS564" s="45"/>
      <c r="BT564" s="45"/>
      <c r="BU564" s="45"/>
      <c r="BV564" s="45"/>
      <c r="BW564" s="45"/>
      <c r="BX564" s="45"/>
      <c r="BY564" s="45"/>
      <c r="BZ564" s="45"/>
      <c r="CA564" s="45"/>
      <c r="CB564" s="45"/>
      <c r="CC564" s="45"/>
      <c r="CD564" s="45"/>
      <c r="CE564" s="45"/>
      <c r="CF564" s="45"/>
      <c r="CG564" s="45"/>
      <c r="CH564" s="45"/>
      <c r="CI564" s="45"/>
      <c r="CJ564" s="45"/>
      <c r="CK564" s="45"/>
      <c r="CL564" s="45"/>
      <c r="CM564" s="45"/>
      <c r="CN564" s="45"/>
      <c r="CO564" s="45"/>
      <c r="CP564" s="45"/>
      <c r="CQ564" s="45"/>
    </row>
    <row r="565" spans="1:95" hidden="1" x14ac:dyDescent="0.25">
      <c r="A565" s="5" t="str">
        <f>B565&amp;D565</f>
        <v>SENSOLARPV</v>
      </c>
      <c r="B565" t="s">
        <v>330</v>
      </c>
      <c r="C565" t="str">
        <f>VLOOKUP($B565,'Lookup codes'!$A:$C,2,FALSE)</f>
        <v>Senegal</v>
      </c>
      <c r="D565" t="s">
        <v>612</v>
      </c>
      <c r="E565" t="str">
        <f>VLOOKUP(D565,'Lookup codes'!R:S,2,FALSE)</f>
        <v>Solar Photovoltaics</v>
      </c>
      <c r="F565" t="s">
        <v>794</v>
      </c>
      <c r="G565" t="s">
        <v>528</v>
      </c>
      <c r="H565" s="45">
        <f>SUMIFS('IEA production stats by year'!Q:Q,'IEA production stats by year'!$E:$E,$D565,'IEA production stats by year'!$B:$B,$B565)</f>
        <v>7.2012999999999998</v>
      </c>
      <c r="I565" s="45">
        <f>SUMIFS('IEA production stats by year'!R:R,'IEA production stats by year'!$E:$E,$D565,'IEA production stats by year'!$B:$B,$B565)</f>
        <v>7.2012999999999998</v>
      </c>
      <c r="J565" s="45">
        <f>SUMIFS('IEA production stats by year'!S:S,'IEA production stats by year'!$E:$E,$D565,'IEA production stats by year'!$B:$B,$B565)</f>
        <v>7.2012999999999998</v>
      </c>
      <c r="K565" s="45">
        <f>SUMIFS('IEA production stats by year'!T:T,'IEA production stats by year'!$E:$E,$D565,'IEA production stats by year'!$B:$B,$B565)</f>
        <v>7.2012999999999998</v>
      </c>
      <c r="L565" s="45">
        <f>SUMIFS('IEA production stats by year'!U:U,'IEA production stats by year'!$E:$E,$D565,'IEA production stats by year'!$B:$B,$B565)</f>
        <v>7.2012999999999998</v>
      </c>
      <c r="M565" s="45">
        <f>SUMIFS('IEA production stats by year'!V:V,'IEA production stats by year'!$E:$E,$D565,'IEA production stats by year'!$B:$B,$B565)</f>
        <v>10.8019</v>
      </c>
      <c r="N565" s="45">
        <f>SUMIFS('IEA production stats by year'!W:W,'IEA production stats by year'!$E:$E,$D565,'IEA production stats by year'!$B:$B,$B565)</f>
        <v>10.8019</v>
      </c>
      <c r="O565" s="45">
        <f>SUMIFS('IEA production stats by year'!X:X,'IEA production stats by year'!$E:$E,$D565,'IEA production stats by year'!$B:$B,$B565)</f>
        <v>10.8019</v>
      </c>
      <c r="P565" s="45">
        <f>SUMIFS('IEA production stats by year'!Y:Y,'IEA production stats by year'!$E:$E,$D565,'IEA production stats by year'!$B:$B,$B565)</f>
        <v>14.398400000000001</v>
      </c>
      <c r="Q565" s="45">
        <f>SUMIFS('IEA production stats by year'!Z:Z,'IEA production stats by year'!$E:$E,$D565,'IEA production stats by year'!$B:$B,$B565)</f>
        <v>10.8019</v>
      </c>
      <c r="R565" s="45">
        <f>SUMIFS('IEA production stats by year'!AA:AA,'IEA production stats by year'!$E:$E,$D565,'IEA production stats by year'!$B:$B,$B565)</f>
        <v>10.8019</v>
      </c>
      <c r="S565" s="45">
        <f>SUMIFS('IEA production stats by year'!AB:AB,'IEA production stats by year'!$E:$E,$D565,'IEA production stats by year'!$B:$B,$B565)</f>
        <v>10.8019</v>
      </c>
      <c r="T565" s="45">
        <f>SUMIFS('IEA production stats by year'!AC:AC,'IEA production stats by year'!$E:$E,$D565,'IEA production stats by year'!$B:$B,$B565)</f>
        <v>14.398400000000001</v>
      </c>
      <c r="U565" s="45">
        <f>SUMIFS('IEA production stats by year'!AD:AD,'IEA production stats by year'!$E:$E,$D565,'IEA production stats by year'!$B:$B,$B565)</f>
        <v>14.398400000000001</v>
      </c>
      <c r="V565" s="45">
        <f>SUMIFS('IEA production stats by year'!AE:AE,'IEA production stats by year'!$E:$E,$D565,'IEA production stats by year'!$B:$B,$B565)</f>
        <v>14.398400000000001</v>
      </c>
      <c r="W565" s="45">
        <f>SUMIFS('IEA production stats by year'!AF:AF,'IEA production stats by year'!$E:$E,$D565,'IEA production stats by year'!$B:$B,$B565)</f>
        <v>14.398400000000001</v>
      </c>
      <c r="X565" s="45">
        <f>SUMIFS('IEA production stats by year'!AG:AG,'IEA production stats by year'!$E:$E,$D565,'IEA production stats by year'!$B:$B,$B565)</f>
        <v>21.599699999999999</v>
      </c>
      <c r="Y565" s="45">
        <f>SUMIFS('IEA production stats by year'!AH:AH,'IEA production stats by year'!$E:$E,$D565,'IEA production stats by year'!$B:$B,$B565)</f>
        <v>325.89210000000003</v>
      </c>
      <c r="Z565" s="45">
        <f>SUMIFS('IEA production stats by year'!AI:AI,'IEA production stats by year'!$E:$E,$D565,'IEA production stats by year'!$B:$B,$B565)</f>
        <v>908.72820000000002</v>
      </c>
      <c r="AA565" s="45">
        <f>SUMIFS('IEA production stats by year'!AJ:AJ,'IEA production stats by year'!$E:$E,$D565,'IEA production stats by year'!$B:$B,$B565)</f>
        <v>1047.6002000000001</v>
      </c>
      <c r="AB565" s="45">
        <f>SUMIFS('IEA production stats by year'!AK:AK,'IEA production stats by year'!$E:$E,$D565,'IEA production stats by year'!$B:$B,$B565)</f>
        <v>1385.6424</v>
      </c>
      <c r="AC565" s="45">
        <f>SUMIFS('IEA production stats by year'!AL:AL,'IEA production stats by year'!$E:$E,$D565,'IEA production stats by year'!$B:$B,$B565)</f>
        <v>0</v>
      </c>
      <c r="AD565" s="45"/>
      <c r="AE565" s="45"/>
      <c r="AF565" s="45"/>
      <c r="AG565" s="45"/>
      <c r="AH565" s="45"/>
      <c r="AI565" s="45"/>
      <c r="AJ565" s="45"/>
      <c r="AK565" s="45"/>
      <c r="AL565" s="45"/>
      <c r="AM565" s="45"/>
      <c r="AN565" s="45"/>
      <c r="AO565" s="45"/>
      <c r="AP565" s="45"/>
      <c r="AQ565" s="45"/>
      <c r="AR565" s="45"/>
      <c r="AS565" s="45"/>
      <c r="AT565" s="45"/>
      <c r="AU565" s="45"/>
      <c r="AV565" s="45"/>
      <c r="AW565" s="45"/>
      <c r="AX565" s="45"/>
      <c r="AY565" s="45"/>
      <c r="AZ565" s="45"/>
      <c r="BA565" s="45"/>
      <c r="BB565" s="45"/>
      <c r="BC565" s="45"/>
      <c r="BD565" s="45"/>
      <c r="BE565" s="45"/>
      <c r="BF565" s="45"/>
      <c r="BG565" s="45"/>
      <c r="BH565" s="45"/>
      <c r="BI565" s="45"/>
      <c r="BJ565" s="45"/>
      <c r="BK565" s="45"/>
      <c r="BL565" s="45"/>
      <c r="BM565" s="45"/>
      <c r="BN565" s="45"/>
      <c r="BO565" s="45"/>
      <c r="BP565" s="45"/>
      <c r="BQ565" s="45"/>
      <c r="BR565" s="45"/>
      <c r="BS565" s="45"/>
      <c r="BT565" s="45"/>
      <c r="BU565" s="45"/>
      <c r="BV565" s="45"/>
      <c r="BW565" s="45"/>
      <c r="BX565" s="45"/>
      <c r="BY565" s="45"/>
      <c r="BZ565" s="45"/>
      <c r="CA565" s="45"/>
      <c r="CB565" s="45"/>
      <c r="CC565" s="45"/>
      <c r="CD565" s="45"/>
      <c r="CE565" s="45"/>
      <c r="CF565" s="45"/>
      <c r="CG565" s="45"/>
      <c r="CH565" s="45"/>
      <c r="CI565" s="45"/>
      <c r="CJ565" s="45"/>
      <c r="CK565" s="45"/>
      <c r="CL565" s="45"/>
      <c r="CM565" s="45"/>
      <c r="CN565" s="45"/>
      <c r="CO565" s="45"/>
      <c r="CP565" s="45"/>
      <c r="CQ565" s="45"/>
    </row>
    <row r="566" spans="1:95" hidden="1" x14ac:dyDescent="0.25">
      <c r="A566" s="5" t="str">
        <f>B566&amp;D566</f>
        <v>SENSOLARTH</v>
      </c>
      <c r="B566" t="s">
        <v>330</v>
      </c>
      <c r="C566" t="str">
        <f>VLOOKUP($B566,'Lookup codes'!$A:$C,2,FALSE)</f>
        <v>Senegal</v>
      </c>
      <c r="D566" t="s">
        <v>614</v>
      </c>
      <c r="E566" t="str">
        <f>VLOOKUP(D566,'Lookup codes'!R:S,2,FALSE)</f>
        <v>Solar Thermal</v>
      </c>
      <c r="F566" t="s">
        <v>794</v>
      </c>
      <c r="G566" t="s">
        <v>528</v>
      </c>
      <c r="H566" s="45">
        <f>SUMIFS('IEA production stats by year'!Q:Q,'IEA production stats by year'!$E:$E,$D566,'IEA production stats by year'!$B:$B,$B566)</f>
        <v>0</v>
      </c>
      <c r="I566" s="45">
        <f>SUMIFS('IEA production stats by year'!R:R,'IEA production stats by year'!$E:$E,$D566,'IEA production stats by year'!$B:$B,$B566)</f>
        <v>0</v>
      </c>
      <c r="J566" s="45">
        <f>SUMIFS('IEA production stats by year'!S:S,'IEA production stats by year'!$E:$E,$D566,'IEA production stats by year'!$B:$B,$B566)</f>
        <v>0</v>
      </c>
      <c r="K566" s="45">
        <f>SUMIFS('IEA production stats by year'!T:T,'IEA production stats by year'!$E:$E,$D566,'IEA production stats by year'!$B:$B,$B566)</f>
        <v>0</v>
      </c>
      <c r="L566" s="45">
        <f>SUMIFS('IEA production stats by year'!U:U,'IEA production stats by year'!$E:$E,$D566,'IEA production stats by year'!$B:$B,$B566)</f>
        <v>0</v>
      </c>
      <c r="M566" s="45">
        <f>SUMIFS('IEA production stats by year'!V:V,'IEA production stats by year'!$E:$E,$D566,'IEA production stats by year'!$B:$B,$B566)</f>
        <v>0</v>
      </c>
      <c r="N566" s="45">
        <f>SUMIFS('IEA production stats by year'!W:W,'IEA production stats by year'!$E:$E,$D566,'IEA production stats by year'!$B:$B,$B566)</f>
        <v>0</v>
      </c>
      <c r="O566" s="45">
        <f>SUMIFS('IEA production stats by year'!X:X,'IEA production stats by year'!$E:$E,$D566,'IEA production stats by year'!$B:$B,$B566)</f>
        <v>0</v>
      </c>
      <c r="P566" s="45">
        <f>SUMIFS('IEA production stats by year'!Y:Y,'IEA production stats by year'!$E:$E,$D566,'IEA production stats by year'!$B:$B,$B566)</f>
        <v>0</v>
      </c>
      <c r="Q566" s="45">
        <f>SUMIFS('IEA production stats by year'!Z:Z,'IEA production stats by year'!$E:$E,$D566,'IEA production stats by year'!$B:$B,$B566)</f>
        <v>0</v>
      </c>
      <c r="R566" s="45">
        <f>SUMIFS('IEA production stats by year'!AA:AA,'IEA production stats by year'!$E:$E,$D566,'IEA production stats by year'!$B:$B,$B566)</f>
        <v>0</v>
      </c>
      <c r="S566" s="45">
        <f>SUMIFS('IEA production stats by year'!AB:AB,'IEA production stats by year'!$E:$E,$D566,'IEA production stats by year'!$B:$B,$B566)</f>
        <v>0</v>
      </c>
      <c r="T566" s="45">
        <f>SUMIFS('IEA production stats by year'!AC:AC,'IEA production stats by year'!$E:$E,$D566,'IEA production stats by year'!$B:$B,$B566)</f>
        <v>0</v>
      </c>
      <c r="U566" s="45">
        <f>SUMIFS('IEA production stats by year'!AD:AD,'IEA production stats by year'!$E:$E,$D566,'IEA production stats by year'!$B:$B,$B566)</f>
        <v>0</v>
      </c>
      <c r="V566" s="45">
        <f>SUMIFS('IEA production stats by year'!AE:AE,'IEA production stats by year'!$E:$E,$D566,'IEA production stats by year'!$B:$B,$B566)</f>
        <v>0</v>
      </c>
      <c r="W566" s="45">
        <f>SUMIFS('IEA production stats by year'!AF:AF,'IEA production stats by year'!$E:$E,$D566,'IEA production stats by year'!$B:$B,$B566)</f>
        <v>0</v>
      </c>
      <c r="X566" s="45">
        <f>SUMIFS('IEA production stats by year'!AG:AG,'IEA production stats by year'!$E:$E,$D566,'IEA production stats by year'!$B:$B,$B566)</f>
        <v>0</v>
      </c>
      <c r="Y566" s="45">
        <f>SUMIFS('IEA production stats by year'!AH:AH,'IEA production stats by year'!$E:$E,$D566,'IEA production stats by year'!$B:$B,$B566)</f>
        <v>0</v>
      </c>
      <c r="Z566" s="45">
        <f>SUMIFS('IEA production stats by year'!AI:AI,'IEA production stats by year'!$E:$E,$D566,'IEA production stats by year'!$B:$B,$B566)</f>
        <v>0</v>
      </c>
      <c r="AA566" s="45">
        <f>SUMIFS('IEA production stats by year'!AJ:AJ,'IEA production stats by year'!$E:$E,$D566,'IEA production stats by year'!$B:$B,$B566)</f>
        <v>0</v>
      </c>
      <c r="AB566" s="45">
        <f>SUMIFS('IEA production stats by year'!AK:AK,'IEA production stats by year'!$E:$E,$D566,'IEA production stats by year'!$B:$B,$B566)</f>
        <v>0</v>
      </c>
      <c r="AC566" s="45">
        <f>SUMIFS('IEA production stats by year'!AL:AL,'IEA production stats by year'!$E:$E,$D566,'IEA production stats by year'!$B:$B,$B566)</f>
        <v>0</v>
      </c>
      <c r="AD566" s="45"/>
      <c r="AE566" s="45"/>
      <c r="AF566" s="45"/>
      <c r="AG566" s="45"/>
      <c r="AH566" s="45"/>
      <c r="AI566" s="45"/>
      <c r="AJ566" s="45"/>
      <c r="AK566" s="45"/>
      <c r="AL566" s="45"/>
      <c r="AM566" s="45"/>
      <c r="AN566" s="45"/>
      <c r="AO566" s="45"/>
      <c r="AP566" s="45"/>
      <c r="AQ566" s="45"/>
      <c r="AR566" s="45"/>
      <c r="AS566" s="45"/>
      <c r="AT566" s="45"/>
      <c r="AU566" s="45"/>
      <c r="AV566" s="45"/>
      <c r="AW566" s="45"/>
      <c r="AX566" s="45"/>
      <c r="AY566" s="45"/>
      <c r="AZ566" s="45"/>
      <c r="BA566" s="45"/>
      <c r="BB566" s="45"/>
      <c r="BC566" s="45"/>
      <c r="BD566" s="45"/>
      <c r="BE566" s="45"/>
      <c r="BF566" s="45"/>
      <c r="BG566" s="45"/>
      <c r="BH566" s="45"/>
      <c r="BI566" s="45"/>
      <c r="BJ566" s="45"/>
      <c r="BK566" s="45"/>
      <c r="BL566" s="45"/>
      <c r="BM566" s="45"/>
      <c r="BN566" s="45"/>
      <c r="BO566" s="45"/>
      <c r="BP566" s="45"/>
      <c r="BQ566" s="45"/>
      <c r="BR566" s="45"/>
      <c r="BS566" s="45"/>
      <c r="BT566" s="45"/>
      <c r="BU566" s="45"/>
      <c r="BV566" s="45"/>
      <c r="BW566" s="45"/>
      <c r="BX566" s="45"/>
      <c r="BY566" s="45"/>
      <c r="BZ566" s="45"/>
      <c r="CA566" s="45"/>
      <c r="CB566" s="45"/>
      <c r="CC566" s="45"/>
      <c r="CD566" s="45"/>
      <c r="CE566" s="45"/>
      <c r="CF566" s="45"/>
      <c r="CG566" s="45"/>
      <c r="CH566" s="45"/>
      <c r="CI566" s="45"/>
      <c r="CJ566" s="45"/>
      <c r="CK566" s="45"/>
      <c r="CL566" s="45"/>
      <c r="CM566" s="45"/>
      <c r="CN566" s="45"/>
      <c r="CO566" s="45"/>
      <c r="CP566" s="45"/>
      <c r="CQ566" s="45"/>
    </row>
    <row r="567" spans="1:95" hidden="1" x14ac:dyDescent="0.25">
      <c r="A567" s="5" t="str">
        <f>B567&amp;D567</f>
        <v>SENTIDE</v>
      </c>
      <c r="B567" t="s">
        <v>330</v>
      </c>
      <c r="C567" t="str">
        <f>VLOOKUP($B567,'Lookup codes'!$A:$C,2,FALSE)</f>
        <v>Senegal</v>
      </c>
      <c r="D567" t="s">
        <v>616</v>
      </c>
      <c r="E567" t="str">
        <f>VLOOKUP(D567,'Lookup codes'!R:S,2,FALSE)</f>
        <v>Tide, Wave and Ocean</v>
      </c>
      <c r="F567" t="s">
        <v>794</v>
      </c>
      <c r="G567" t="s">
        <v>528</v>
      </c>
      <c r="H567" s="45">
        <f>SUMIFS('IEA production stats by year'!Q:Q,'IEA production stats by year'!$E:$E,$D567,'IEA production stats by year'!$B:$B,$B567)</f>
        <v>0</v>
      </c>
      <c r="I567" s="45">
        <f>SUMIFS('IEA production stats by year'!R:R,'IEA production stats by year'!$E:$E,$D567,'IEA production stats by year'!$B:$B,$B567)</f>
        <v>0</v>
      </c>
      <c r="J567" s="45">
        <f>SUMIFS('IEA production stats by year'!S:S,'IEA production stats by year'!$E:$E,$D567,'IEA production stats by year'!$B:$B,$B567)</f>
        <v>0</v>
      </c>
      <c r="K567" s="45">
        <f>SUMIFS('IEA production stats by year'!T:T,'IEA production stats by year'!$E:$E,$D567,'IEA production stats by year'!$B:$B,$B567)</f>
        <v>0</v>
      </c>
      <c r="L567" s="45">
        <f>SUMIFS('IEA production stats by year'!U:U,'IEA production stats by year'!$E:$E,$D567,'IEA production stats by year'!$B:$B,$B567)</f>
        <v>0</v>
      </c>
      <c r="M567" s="45">
        <f>SUMIFS('IEA production stats by year'!V:V,'IEA production stats by year'!$E:$E,$D567,'IEA production stats by year'!$B:$B,$B567)</f>
        <v>0</v>
      </c>
      <c r="N567" s="45">
        <f>SUMIFS('IEA production stats by year'!W:W,'IEA production stats by year'!$E:$E,$D567,'IEA production stats by year'!$B:$B,$B567)</f>
        <v>0</v>
      </c>
      <c r="O567" s="45">
        <f>SUMIFS('IEA production stats by year'!X:X,'IEA production stats by year'!$E:$E,$D567,'IEA production stats by year'!$B:$B,$B567)</f>
        <v>0</v>
      </c>
      <c r="P567" s="45">
        <f>SUMIFS('IEA production stats by year'!Y:Y,'IEA production stats by year'!$E:$E,$D567,'IEA production stats by year'!$B:$B,$B567)</f>
        <v>0</v>
      </c>
      <c r="Q567" s="45">
        <f>SUMIFS('IEA production stats by year'!Z:Z,'IEA production stats by year'!$E:$E,$D567,'IEA production stats by year'!$B:$B,$B567)</f>
        <v>0</v>
      </c>
      <c r="R567" s="45">
        <f>SUMIFS('IEA production stats by year'!AA:AA,'IEA production stats by year'!$E:$E,$D567,'IEA production stats by year'!$B:$B,$B567)</f>
        <v>0</v>
      </c>
      <c r="S567" s="45">
        <f>SUMIFS('IEA production stats by year'!AB:AB,'IEA production stats by year'!$E:$E,$D567,'IEA production stats by year'!$B:$B,$B567)</f>
        <v>0</v>
      </c>
      <c r="T567" s="45">
        <f>SUMIFS('IEA production stats by year'!AC:AC,'IEA production stats by year'!$E:$E,$D567,'IEA production stats by year'!$B:$B,$B567)</f>
        <v>0</v>
      </c>
      <c r="U567" s="45">
        <f>SUMIFS('IEA production stats by year'!AD:AD,'IEA production stats by year'!$E:$E,$D567,'IEA production stats by year'!$B:$B,$B567)</f>
        <v>0</v>
      </c>
      <c r="V567" s="45">
        <f>SUMIFS('IEA production stats by year'!AE:AE,'IEA production stats by year'!$E:$E,$D567,'IEA production stats by year'!$B:$B,$B567)</f>
        <v>0</v>
      </c>
      <c r="W567" s="45">
        <f>SUMIFS('IEA production stats by year'!AF:AF,'IEA production stats by year'!$E:$E,$D567,'IEA production stats by year'!$B:$B,$B567)</f>
        <v>0</v>
      </c>
      <c r="X567" s="45">
        <f>SUMIFS('IEA production stats by year'!AG:AG,'IEA production stats by year'!$E:$E,$D567,'IEA production stats by year'!$B:$B,$B567)</f>
        <v>0</v>
      </c>
      <c r="Y567" s="45">
        <f>SUMIFS('IEA production stats by year'!AH:AH,'IEA production stats by year'!$E:$E,$D567,'IEA production stats by year'!$B:$B,$B567)</f>
        <v>0</v>
      </c>
      <c r="Z567" s="45">
        <f>SUMIFS('IEA production stats by year'!AI:AI,'IEA production stats by year'!$E:$E,$D567,'IEA production stats by year'!$B:$B,$B567)</f>
        <v>0</v>
      </c>
      <c r="AA567" s="45">
        <f>SUMIFS('IEA production stats by year'!AJ:AJ,'IEA production stats by year'!$E:$E,$D567,'IEA production stats by year'!$B:$B,$B567)</f>
        <v>0</v>
      </c>
      <c r="AB567" s="45">
        <f>SUMIFS('IEA production stats by year'!AK:AK,'IEA production stats by year'!$E:$E,$D567,'IEA production stats by year'!$B:$B,$B567)</f>
        <v>0</v>
      </c>
      <c r="AC567" s="45">
        <f>SUMIFS('IEA production stats by year'!AL:AL,'IEA production stats by year'!$E:$E,$D567,'IEA production stats by year'!$B:$B,$B567)</f>
        <v>0</v>
      </c>
      <c r="AD567" s="45"/>
      <c r="AE567" s="45"/>
      <c r="AF567" s="45"/>
      <c r="AG567" s="45"/>
      <c r="AH567" s="45"/>
      <c r="AI567" s="45"/>
      <c r="AJ567" s="45"/>
      <c r="AK567" s="45"/>
      <c r="AL567" s="45"/>
      <c r="AM567" s="45"/>
      <c r="AN567" s="45"/>
      <c r="AO567" s="45"/>
      <c r="AP567" s="45"/>
      <c r="AQ567" s="45"/>
      <c r="AR567" s="45"/>
      <c r="AS567" s="45"/>
      <c r="AT567" s="45"/>
      <c r="AU567" s="45"/>
      <c r="AV567" s="45"/>
      <c r="AW567" s="45"/>
      <c r="AX567" s="45"/>
      <c r="AY567" s="45"/>
      <c r="AZ567" s="45"/>
      <c r="BA567" s="45"/>
      <c r="BB567" s="45"/>
      <c r="BC567" s="45"/>
      <c r="BD567" s="45"/>
      <c r="BE567" s="45"/>
      <c r="BF567" s="45"/>
      <c r="BG567" s="45"/>
      <c r="BH567" s="45"/>
      <c r="BI567" s="45"/>
      <c r="BJ567" s="45"/>
      <c r="BK567" s="45"/>
      <c r="BL567" s="45"/>
      <c r="BM567" s="45"/>
      <c r="BN567" s="45"/>
      <c r="BO567" s="45"/>
      <c r="BP567" s="45"/>
      <c r="BQ567" s="45"/>
      <c r="BR567" s="45"/>
      <c r="BS567" s="45"/>
      <c r="BT567" s="45"/>
      <c r="BU567" s="45"/>
      <c r="BV567" s="45"/>
      <c r="BW567" s="45"/>
      <c r="BX567" s="45"/>
      <c r="BY567" s="45"/>
      <c r="BZ567" s="45"/>
      <c r="CA567" s="45"/>
      <c r="CB567" s="45"/>
      <c r="CC567" s="45"/>
      <c r="CD567" s="45"/>
      <c r="CE567" s="45"/>
      <c r="CF567" s="45"/>
      <c r="CG567" s="45"/>
      <c r="CH567" s="45"/>
      <c r="CI567" s="45"/>
      <c r="CJ567" s="45"/>
      <c r="CK567" s="45"/>
      <c r="CL567" s="45"/>
      <c r="CM567" s="45"/>
      <c r="CN567" s="45"/>
      <c r="CO567" s="45"/>
      <c r="CP567" s="45"/>
      <c r="CQ567" s="45"/>
    </row>
    <row r="568" spans="1:95" hidden="1" x14ac:dyDescent="0.25">
      <c r="A568" s="5" t="str">
        <f>B568&amp;D568</f>
        <v>SENWIND</v>
      </c>
      <c r="B568" t="s">
        <v>330</v>
      </c>
      <c r="C568" t="str">
        <f>VLOOKUP($B568,'Lookup codes'!$A:$C,2,FALSE)</f>
        <v>Senegal</v>
      </c>
      <c r="D568" t="s">
        <v>618</v>
      </c>
      <c r="E568" t="str">
        <f>VLOOKUP(D568,'Lookup codes'!R:S,2,FALSE)</f>
        <v>Wind</v>
      </c>
      <c r="F568" t="s">
        <v>794</v>
      </c>
      <c r="G568" t="s">
        <v>528</v>
      </c>
      <c r="H568" s="45">
        <f>SUMIFS('IEA production stats by year'!Q:Q,'IEA production stats by year'!$E:$E,$D568,'IEA production stats by year'!$B:$B,$B568)</f>
        <v>0</v>
      </c>
      <c r="I568" s="45">
        <f>SUMIFS('IEA production stats by year'!R:R,'IEA production stats by year'!$E:$E,$D568,'IEA production stats by year'!$B:$B,$B568)</f>
        <v>0</v>
      </c>
      <c r="J568" s="45">
        <f>SUMIFS('IEA production stats by year'!S:S,'IEA production stats by year'!$E:$E,$D568,'IEA production stats by year'!$B:$B,$B568)</f>
        <v>0</v>
      </c>
      <c r="K568" s="45">
        <f>SUMIFS('IEA production stats by year'!T:T,'IEA production stats by year'!$E:$E,$D568,'IEA production stats by year'!$B:$B,$B568)</f>
        <v>0</v>
      </c>
      <c r="L568" s="45">
        <f>SUMIFS('IEA production stats by year'!U:U,'IEA production stats by year'!$E:$E,$D568,'IEA production stats by year'!$B:$B,$B568)</f>
        <v>0</v>
      </c>
      <c r="M568" s="45">
        <f>SUMIFS('IEA production stats by year'!V:V,'IEA production stats by year'!$E:$E,$D568,'IEA production stats by year'!$B:$B,$B568)</f>
        <v>0</v>
      </c>
      <c r="N568" s="45">
        <f>SUMIFS('IEA production stats by year'!W:W,'IEA production stats by year'!$E:$E,$D568,'IEA production stats by year'!$B:$B,$B568)</f>
        <v>0</v>
      </c>
      <c r="O568" s="45">
        <f>SUMIFS('IEA production stats by year'!X:X,'IEA production stats by year'!$E:$E,$D568,'IEA production stats by year'!$B:$B,$B568)</f>
        <v>0</v>
      </c>
      <c r="P568" s="45">
        <f>SUMIFS('IEA production stats by year'!Y:Y,'IEA production stats by year'!$E:$E,$D568,'IEA production stats by year'!$B:$B,$B568)</f>
        <v>0</v>
      </c>
      <c r="Q568" s="45">
        <f>SUMIFS('IEA production stats by year'!Z:Z,'IEA production stats by year'!$E:$E,$D568,'IEA production stats by year'!$B:$B,$B568)</f>
        <v>0</v>
      </c>
      <c r="R568" s="45">
        <f>SUMIFS('IEA production stats by year'!AA:AA,'IEA production stats by year'!$E:$E,$D568,'IEA production stats by year'!$B:$B,$B568)</f>
        <v>0</v>
      </c>
      <c r="S568" s="45">
        <f>SUMIFS('IEA production stats by year'!AB:AB,'IEA production stats by year'!$E:$E,$D568,'IEA production stats by year'!$B:$B,$B568)</f>
        <v>0</v>
      </c>
      <c r="T568" s="45">
        <f>SUMIFS('IEA production stats by year'!AC:AC,'IEA production stats by year'!$E:$E,$D568,'IEA production stats by year'!$B:$B,$B568)</f>
        <v>0</v>
      </c>
      <c r="U568" s="45">
        <f>SUMIFS('IEA production stats by year'!AD:AD,'IEA production stats by year'!$E:$E,$D568,'IEA production stats by year'!$B:$B,$B568)</f>
        <v>0</v>
      </c>
      <c r="V568" s="45">
        <f>SUMIFS('IEA production stats by year'!AE:AE,'IEA production stats by year'!$E:$E,$D568,'IEA production stats by year'!$B:$B,$B568)</f>
        <v>0</v>
      </c>
      <c r="W568" s="45">
        <f>SUMIFS('IEA production stats by year'!AF:AF,'IEA production stats by year'!$E:$E,$D568,'IEA production stats by year'!$B:$B,$B568)</f>
        <v>0</v>
      </c>
      <c r="X568" s="45">
        <f>SUMIFS('IEA production stats by year'!AG:AG,'IEA production stats by year'!$E:$E,$D568,'IEA production stats by year'!$B:$B,$B568)</f>
        <v>0</v>
      </c>
      <c r="Y568" s="45">
        <f>SUMIFS('IEA production stats by year'!AH:AH,'IEA production stats by year'!$E:$E,$D568,'IEA production stats by year'!$B:$B,$B568)</f>
        <v>0</v>
      </c>
      <c r="Z568" s="45">
        <f>SUMIFS('IEA production stats by year'!AI:AI,'IEA production stats by year'!$E:$E,$D568,'IEA production stats by year'!$B:$B,$B568)</f>
        <v>0</v>
      </c>
      <c r="AA568" s="45">
        <f>SUMIFS('IEA production stats by year'!AJ:AJ,'IEA production stats by year'!$E:$E,$D568,'IEA production stats by year'!$B:$B,$B568)</f>
        <v>83.275499999999994</v>
      </c>
      <c r="AB568" s="45">
        <f>SUMIFS('IEA production stats by year'!AK:AK,'IEA production stats by year'!$E:$E,$D568,'IEA production stats by year'!$B:$B,$B568)</f>
        <v>782.60080000000005</v>
      </c>
      <c r="AC568" s="45">
        <f>SUMIFS('IEA production stats by year'!AL:AL,'IEA production stats by year'!$E:$E,$D568,'IEA production stats by year'!$B:$B,$B568)</f>
        <v>0</v>
      </c>
      <c r="AD568" s="45"/>
      <c r="AE568" s="45"/>
      <c r="AF568" s="45"/>
      <c r="AG568" s="45"/>
      <c r="AH568" s="45"/>
      <c r="AI568" s="45"/>
      <c r="AJ568" s="45"/>
      <c r="AK568" s="45"/>
      <c r="AL568" s="45"/>
      <c r="AM568" s="45"/>
      <c r="AN568" s="45"/>
      <c r="AO568" s="45"/>
      <c r="AP568" s="45"/>
      <c r="AQ568" s="45"/>
      <c r="AR568" s="45"/>
      <c r="AS568" s="45"/>
      <c r="AT568" s="45"/>
      <c r="AU568" s="45"/>
      <c r="AV568" s="45"/>
      <c r="AW568" s="45"/>
      <c r="AX568" s="45"/>
      <c r="AY568" s="45"/>
      <c r="AZ568" s="45"/>
      <c r="BA568" s="45"/>
      <c r="BB568" s="45"/>
      <c r="BC568" s="45"/>
      <c r="BD568" s="45"/>
      <c r="BE568" s="45"/>
      <c r="BF568" s="45"/>
      <c r="BG568" s="45"/>
      <c r="BH568" s="45"/>
      <c r="BI568" s="45"/>
      <c r="BJ568" s="45"/>
      <c r="BK568" s="45"/>
      <c r="BL568" s="45"/>
      <c r="BM568" s="45"/>
      <c r="BN568" s="45"/>
      <c r="BO568" s="45"/>
      <c r="BP568" s="45"/>
      <c r="BQ568" s="45"/>
      <c r="BR568" s="45"/>
      <c r="BS568" s="45"/>
      <c r="BT568" s="45"/>
      <c r="BU568" s="45"/>
      <c r="BV568" s="45"/>
      <c r="BW568" s="45"/>
      <c r="BX568" s="45"/>
      <c r="BY568" s="45"/>
      <c r="BZ568" s="45"/>
      <c r="CA568" s="45"/>
      <c r="CB568" s="45"/>
      <c r="CC568" s="45"/>
      <c r="CD568" s="45"/>
      <c r="CE568" s="45"/>
      <c r="CF568" s="45"/>
      <c r="CG568" s="45"/>
      <c r="CH568" s="45"/>
      <c r="CI568" s="45"/>
      <c r="CJ568" s="45"/>
      <c r="CK568" s="45"/>
      <c r="CL568" s="45"/>
      <c r="CM568" s="45"/>
      <c r="CN568" s="45"/>
      <c r="CO568" s="45"/>
      <c r="CP568" s="45"/>
      <c r="CQ568" s="45"/>
    </row>
    <row r="569" spans="1:95" hidden="1" x14ac:dyDescent="0.25">
      <c r="A569" s="5" t="str">
        <f>B569&amp;D569</f>
        <v>SENMUNWASTER</v>
      </c>
      <c r="B569" t="s">
        <v>330</v>
      </c>
      <c r="C569" t="str">
        <f>VLOOKUP($B569,'Lookup codes'!$A:$C,2,FALSE)</f>
        <v>Senegal</v>
      </c>
      <c r="D569" t="s">
        <v>622</v>
      </c>
      <c r="E569" t="str">
        <f>VLOOKUP(D569,'Lookup codes'!R:S,2,FALSE)</f>
        <v>Renewable Municipal Waste</v>
      </c>
      <c r="F569" t="s">
        <v>794</v>
      </c>
      <c r="G569" t="s">
        <v>528</v>
      </c>
      <c r="H569" s="45">
        <f>SUMIFS('IEA production stats by year'!Q:Q,'IEA production stats by year'!$E:$E,$D569,'IEA production stats by year'!$B:$B,$B569)</f>
        <v>0</v>
      </c>
      <c r="I569" s="45">
        <f>SUMIFS('IEA production stats by year'!R:R,'IEA production stats by year'!$E:$E,$D569,'IEA production stats by year'!$B:$B,$B569)</f>
        <v>0</v>
      </c>
      <c r="J569" s="45">
        <f>SUMIFS('IEA production stats by year'!S:S,'IEA production stats by year'!$E:$E,$D569,'IEA production stats by year'!$B:$B,$B569)</f>
        <v>0</v>
      </c>
      <c r="K569" s="45">
        <f>SUMIFS('IEA production stats by year'!T:T,'IEA production stats by year'!$E:$E,$D569,'IEA production stats by year'!$B:$B,$B569)</f>
        <v>0</v>
      </c>
      <c r="L569" s="45">
        <f>SUMIFS('IEA production stats by year'!U:U,'IEA production stats by year'!$E:$E,$D569,'IEA production stats by year'!$B:$B,$B569)</f>
        <v>0</v>
      </c>
      <c r="M569" s="45">
        <f>SUMIFS('IEA production stats by year'!V:V,'IEA production stats by year'!$E:$E,$D569,'IEA production stats by year'!$B:$B,$B569)</f>
        <v>0</v>
      </c>
      <c r="N569" s="45">
        <f>SUMIFS('IEA production stats by year'!W:W,'IEA production stats by year'!$E:$E,$D569,'IEA production stats by year'!$B:$B,$B569)</f>
        <v>0</v>
      </c>
      <c r="O569" s="45">
        <f>SUMIFS('IEA production stats by year'!X:X,'IEA production stats by year'!$E:$E,$D569,'IEA production stats by year'!$B:$B,$B569)</f>
        <v>0</v>
      </c>
      <c r="P569" s="45">
        <f>SUMIFS('IEA production stats by year'!Y:Y,'IEA production stats by year'!$E:$E,$D569,'IEA production stats by year'!$B:$B,$B569)</f>
        <v>0</v>
      </c>
      <c r="Q569" s="45">
        <f>SUMIFS('IEA production stats by year'!Z:Z,'IEA production stats by year'!$E:$E,$D569,'IEA production stats by year'!$B:$B,$B569)</f>
        <v>0</v>
      </c>
      <c r="R569" s="45">
        <f>SUMIFS('IEA production stats by year'!AA:AA,'IEA production stats by year'!$E:$E,$D569,'IEA production stats by year'!$B:$B,$B569)</f>
        <v>0</v>
      </c>
      <c r="S569" s="45">
        <f>SUMIFS('IEA production stats by year'!AB:AB,'IEA production stats by year'!$E:$E,$D569,'IEA production stats by year'!$B:$B,$B569)</f>
        <v>0</v>
      </c>
      <c r="T569" s="45">
        <f>SUMIFS('IEA production stats by year'!AC:AC,'IEA production stats by year'!$E:$E,$D569,'IEA production stats by year'!$B:$B,$B569)</f>
        <v>0</v>
      </c>
      <c r="U569" s="45">
        <f>SUMIFS('IEA production stats by year'!AD:AD,'IEA production stats by year'!$E:$E,$D569,'IEA production stats by year'!$B:$B,$B569)</f>
        <v>0</v>
      </c>
      <c r="V569" s="45">
        <f>SUMIFS('IEA production stats by year'!AE:AE,'IEA production stats by year'!$E:$E,$D569,'IEA production stats by year'!$B:$B,$B569)</f>
        <v>0</v>
      </c>
      <c r="W569" s="45">
        <f>SUMIFS('IEA production stats by year'!AF:AF,'IEA production stats by year'!$E:$E,$D569,'IEA production stats by year'!$B:$B,$B569)</f>
        <v>0</v>
      </c>
      <c r="X569" s="45">
        <f>SUMIFS('IEA production stats by year'!AG:AG,'IEA production stats by year'!$E:$E,$D569,'IEA production stats by year'!$B:$B,$B569)</f>
        <v>0</v>
      </c>
      <c r="Y569" s="45">
        <f>SUMIFS('IEA production stats by year'!AH:AH,'IEA production stats by year'!$E:$E,$D569,'IEA production stats by year'!$B:$B,$B569)</f>
        <v>0</v>
      </c>
      <c r="Z569" s="45">
        <f>SUMIFS('IEA production stats by year'!AI:AI,'IEA production stats by year'!$E:$E,$D569,'IEA production stats by year'!$B:$B,$B569)</f>
        <v>0</v>
      </c>
      <c r="AA569" s="45">
        <f>SUMIFS('IEA production stats by year'!AJ:AJ,'IEA production stats by year'!$E:$E,$D569,'IEA production stats by year'!$B:$B,$B569)</f>
        <v>0</v>
      </c>
      <c r="AB569" s="45">
        <f>SUMIFS('IEA production stats by year'!AK:AK,'IEA production stats by year'!$E:$E,$D569,'IEA production stats by year'!$B:$B,$B569)</f>
        <v>0</v>
      </c>
      <c r="AC569" s="45">
        <f>SUMIFS('IEA production stats by year'!AL:AL,'IEA production stats by year'!$E:$E,$D569,'IEA production stats by year'!$B:$B,$B569)</f>
        <v>0</v>
      </c>
      <c r="AD569" s="45"/>
      <c r="AE569" s="45"/>
      <c r="AF569" s="45"/>
      <c r="AG569" s="45"/>
      <c r="AH569" s="45"/>
      <c r="AI569" s="45"/>
      <c r="AJ569" s="45"/>
      <c r="AK569" s="45"/>
      <c r="AL569" s="45"/>
      <c r="AM569" s="45"/>
      <c r="AN569" s="45"/>
      <c r="AO569" s="45"/>
      <c r="AP569" s="45"/>
      <c r="AQ569" s="45"/>
      <c r="AR569" s="45"/>
      <c r="AS569" s="45"/>
      <c r="AT569" s="45"/>
      <c r="AU569" s="45"/>
      <c r="AV569" s="45"/>
      <c r="AW569" s="45"/>
      <c r="AX569" s="45"/>
      <c r="AY569" s="45"/>
      <c r="AZ569" s="45"/>
      <c r="BA569" s="45"/>
      <c r="BB569" s="45"/>
      <c r="BC569" s="45"/>
      <c r="BD569" s="45"/>
      <c r="BE569" s="45"/>
      <c r="BF569" s="45"/>
      <c r="BG569" s="45"/>
      <c r="BH569" s="45"/>
      <c r="BI569" s="45"/>
      <c r="BJ569" s="45"/>
      <c r="BK569" s="45"/>
      <c r="BL569" s="45"/>
      <c r="BM569" s="45"/>
      <c r="BN569" s="45"/>
      <c r="BO569" s="45"/>
      <c r="BP569" s="45"/>
      <c r="BQ569" s="45"/>
      <c r="BR569" s="45"/>
      <c r="BS569" s="45"/>
      <c r="BT569" s="45"/>
      <c r="BU569" s="45"/>
      <c r="BV569" s="45"/>
      <c r="BW569" s="45"/>
      <c r="BX569" s="45"/>
      <c r="BY569" s="45"/>
      <c r="BZ569" s="45"/>
      <c r="CA569" s="45"/>
      <c r="CB569" s="45"/>
      <c r="CC569" s="45"/>
      <c r="CD569" s="45"/>
      <c r="CE569" s="45"/>
      <c r="CF569" s="45"/>
      <c r="CG569" s="45"/>
      <c r="CH569" s="45"/>
      <c r="CI569" s="45"/>
      <c r="CJ569" s="45"/>
      <c r="CK569" s="45"/>
      <c r="CL569" s="45"/>
      <c r="CM569" s="45"/>
      <c r="CN569" s="45"/>
      <c r="CO569" s="45"/>
      <c r="CP569" s="45"/>
      <c r="CQ569" s="45"/>
    </row>
    <row r="570" spans="1:95" hidden="1" x14ac:dyDescent="0.25">
      <c r="A570" s="5" t="str">
        <f>B570&amp;D570</f>
        <v>SENCHARCOAL</v>
      </c>
      <c r="B570" t="s">
        <v>330</v>
      </c>
      <c r="C570" t="str">
        <f>VLOOKUP($B570,'Lookup codes'!$A:$C,2,FALSE)</f>
        <v>Senegal</v>
      </c>
      <c r="D570" t="s">
        <v>626</v>
      </c>
      <c r="E570" t="str">
        <f>VLOOKUP(D570,'Lookup codes'!R:S,2,FALSE)</f>
        <v>Charcoal</v>
      </c>
      <c r="F570" t="s">
        <v>794</v>
      </c>
      <c r="G570" t="s">
        <v>528</v>
      </c>
      <c r="H570" s="45">
        <f>SUMIFS('IEA production stats by year'!Q:Q,'IEA production stats by year'!$E:$E,$D570,'IEA production stats by year'!$B:$B,$B570)</f>
        <v>0</v>
      </c>
      <c r="I570" s="45">
        <f>SUMIFS('IEA production stats by year'!R:R,'IEA production stats by year'!$E:$E,$D570,'IEA production stats by year'!$B:$B,$B570)</f>
        <v>0</v>
      </c>
      <c r="J570" s="45">
        <f>SUMIFS('IEA production stats by year'!S:S,'IEA production stats by year'!$E:$E,$D570,'IEA production stats by year'!$B:$B,$B570)</f>
        <v>0</v>
      </c>
      <c r="K570" s="45">
        <f>SUMIFS('IEA production stats by year'!T:T,'IEA production stats by year'!$E:$E,$D570,'IEA production stats by year'!$B:$B,$B570)</f>
        <v>0</v>
      </c>
      <c r="L570" s="45">
        <f>SUMIFS('IEA production stats by year'!U:U,'IEA production stats by year'!$E:$E,$D570,'IEA production stats by year'!$B:$B,$B570)</f>
        <v>0</v>
      </c>
      <c r="M570" s="45">
        <f>SUMIFS('IEA production stats by year'!V:V,'IEA production stats by year'!$E:$E,$D570,'IEA production stats by year'!$B:$B,$B570)</f>
        <v>0</v>
      </c>
      <c r="N570" s="45">
        <f>SUMIFS('IEA production stats by year'!W:W,'IEA production stats by year'!$E:$E,$D570,'IEA production stats by year'!$B:$B,$B570)</f>
        <v>0</v>
      </c>
      <c r="O570" s="45">
        <f>SUMIFS('IEA production stats by year'!X:X,'IEA production stats by year'!$E:$E,$D570,'IEA production stats by year'!$B:$B,$B570)</f>
        <v>0</v>
      </c>
      <c r="P570" s="45">
        <f>SUMIFS('IEA production stats by year'!Y:Y,'IEA production stats by year'!$E:$E,$D570,'IEA production stats by year'!$B:$B,$B570)</f>
        <v>0</v>
      </c>
      <c r="Q570" s="45">
        <f>SUMIFS('IEA production stats by year'!Z:Z,'IEA production stats by year'!$E:$E,$D570,'IEA production stats by year'!$B:$B,$B570)</f>
        <v>0</v>
      </c>
      <c r="R570" s="45">
        <f>SUMIFS('IEA production stats by year'!AA:AA,'IEA production stats by year'!$E:$E,$D570,'IEA production stats by year'!$B:$B,$B570)</f>
        <v>0</v>
      </c>
      <c r="S570" s="45">
        <f>SUMIFS('IEA production stats by year'!AB:AB,'IEA production stats by year'!$E:$E,$D570,'IEA production stats by year'!$B:$B,$B570)</f>
        <v>0</v>
      </c>
      <c r="T570" s="45">
        <f>SUMIFS('IEA production stats by year'!AC:AC,'IEA production stats by year'!$E:$E,$D570,'IEA production stats by year'!$B:$B,$B570)</f>
        <v>0</v>
      </c>
      <c r="U570" s="45">
        <f>SUMIFS('IEA production stats by year'!AD:AD,'IEA production stats by year'!$E:$E,$D570,'IEA production stats by year'!$B:$B,$B570)</f>
        <v>0</v>
      </c>
      <c r="V570" s="45">
        <f>SUMIFS('IEA production stats by year'!AE:AE,'IEA production stats by year'!$E:$E,$D570,'IEA production stats by year'!$B:$B,$B570)</f>
        <v>0</v>
      </c>
      <c r="W570" s="45">
        <f>SUMIFS('IEA production stats by year'!AF:AF,'IEA production stats by year'!$E:$E,$D570,'IEA production stats by year'!$B:$B,$B570)</f>
        <v>0</v>
      </c>
      <c r="X570" s="45">
        <f>SUMIFS('IEA production stats by year'!AG:AG,'IEA production stats by year'!$E:$E,$D570,'IEA production stats by year'!$B:$B,$B570)</f>
        <v>0</v>
      </c>
      <c r="Y570" s="45">
        <f>SUMIFS('IEA production stats by year'!AH:AH,'IEA production stats by year'!$E:$E,$D570,'IEA production stats by year'!$B:$B,$B570)</f>
        <v>0</v>
      </c>
      <c r="Z570" s="45">
        <f>SUMIFS('IEA production stats by year'!AI:AI,'IEA production stats by year'!$E:$E,$D570,'IEA production stats by year'!$B:$B,$B570)</f>
        <v>0</v>
      </c>
      <c r="AA570" s="45">
        <f>SUMIFS('IEA production stats by year'!AJ:AJ,'IEA production stats by year'!$E:$E,$D570,'IEA production stats by year'!$B:$B,$B570)</f>
        <v>0</v>
      </c>
      <c r="AB570" s="45">
        <f>SUMIFS('IEA production stats by year'!AK:AK,'IEA production stats by year'!$E:$E,$D570,'IEA production stats by year'!$B:$B,$B570)</f>
        <v>0</v>
      </c>
      <c r="AC570" s="45">
        <f>SUMIFS('IEA production stats by year'!AL:AL,'IEA production stats by year'!$E:$E,$D570,'IEA production stats by year'!$B:$B,$B570)</f>
        <v>0</v>
      </c>
      <c r="AD570" s="45"/>
      <c r="AE570" s="45"/>
      <c r="AF570" s="45"/>
      <c r="AG570" s="45"/>
      <c r="AH570" s="45"/>
      <c r="AI570" s="45"/>
      <c r="AJ570" s="45"/>
      <c r="AK570" s="45"/>
      <c r="AL570" s="45"/>
      <c r="AM570" s="45"/>
      <c r="AN570" s="45"/>
      <c r="AO570" s="45"/>
      <c r="AP570" s="45"/>
      <c r="AQ570" s="45"/>
      <c r="AR570" s="45"/>
      <c r="AS570" s="45"/>
      <c r="AT570" s="45"/>
      <c r="AU570" s="45"/>
      <c r="AV570" s="45"/>
      <c r="AW570" s="45"/>
      <c r="AX570" s="45"/>
      <c r="AY570" s="45"/>
      <c r="AZ570" s="45"/>
      <c r="BA570" s="45"/>
      <c r="BB570" s="45"/>
      <c r="BC570" s="45"/>
      <c r="BD570" s="45"/>
      <c r="BE570" s="45"/>
      <c r="BF570" s="45"/>
      <c r="BG570" s="45"/>
      <c r="BH570" s="45"/>
      <c r="BI570" s="45"/>
      <c r="BJ570" s="45"/>
      <c r="BK570" s="45"/>
      <c r="BL570" s="45"/>
      <c r="BM570" s="45"/>
      <c r="BN570" s="45"/>
      <c r="BO570" s="45"/>
      <c r="BP570" s="45"/>
      <c r="BQ570" s="45"/>
      <c r="BR570" s="45"/>
      <c r="BS570" s="45"/>
      <c r="BT570" s="45"/>
      <c r="BU570" s="45"/>
      <c r="BV570" s="45"/>
      <c r="BW570" s="45"/>
      <c r="BX570" s="45"/>
      <c r="BY570" s="45"/>
      <c r="BZ570" s="45"/>
      <c r="CA570" s="45"/>
      <c r="CB570" s="45"/>
      <c r="CC570" s="45"/>
      <c r="CD570" s="45"/>
      <c r="CE570" s="45"/>
      <c r="CF570" s="45"/>
      <c r="CG570" s="45"/>
      <c r="CH570" s="45"/>
      <c r="CI570" s="45"/>
      <c r="CJ570" s="45"/>
      <c r="CK570" s="45"/>
      <c r="CL570" s="45"/>
      <c r="CM570" s="45"/>
      <c r="CN570" s="45"/>
      <c r="CO570" s="45"/>
      <c r="CP570" s="45"/>
      <c r="CQ570" s="45"/>
    </row>
    <row r="571" spans="1:95" hidden="1" x14ac:dyDescent="0.25">
      <c r="A571" s="5" t="str">
        <f>B571&amp;D571</f>
        <v>SENBIOGASOL</v>
      </c>
      <c r="B571" t="s">
        <v>330</v>
      </c>
      <c r="C571" t="str">
        <f>VLOOKUP($B571,'Lookup codes'!$A:$C,2,FALSE)</f>
        <v>Senegal</v>
      </c>
      <c r="D571" t="s">
        <v>628</v>
      </c>
      <c r="E571" t="str">
        <f>VLOOKUP(D571,'Lookup codes'!R:S,2,FALSE)</f>
        <v>Biogasoline</v>
      </c>
      <c r="F571" t="s">
        <v>794</v>
      </c>
      <c r="G571" t="s">
        <v>528</v>
      </c>
      <c r="H571" s="45">
        <f>SUMIFS('IEA production stats by year'!Q:Q,'IEA production stats by year'!$E:$E,$D571,'IEA production stats by year'!$B:$B,$B571)</f>
        <v>0</v>
      </c>
      <c r="I571" s="45">
        <f>SUMIFS('IEA production stats by year'!R:R,'IEA production stats by year'!$E:$E,$D571,'IEA production stats by year'!$B:$B,$B571)</f>
        <v>0</v>
      </c>
      <c r="J571" s="45">
        <f>SUMIFS('IEA production stats by year'!S:S,'IEA production stats by year'!$E:$E,$D571,'IEA production stats by year'!$B:$B,$B571)</f>
        <v>0</v>
      </c>
      <c r="K571" s="45">
        <f>SUMIFS('IEA production stats by year'!T:T,'IEA production stats by year'!$E:$E,$D571,'IEA production stats by year'!$B:$B,$B571)</f>
        <v>0</v>
      </c>
      <c r="L571" s="45">
        <f>SUMIFS('IEA production stats by year'!U:U,'IEA production stats by year'!$E:$E,$D571,'IEA production stats by year'!$B:$B,$B571)</f>
        <v>0</v>
      </c>
      <c r="M571" s="45">
        <f>SUMIFS('IEA production stats by year'!V:V,'IEA production stats by year'!$E:$E,$D571,'IEA production stats by year'!$B:$B,$B571)</f>
        <v>0</v>
      </c>
      <c r="N571" s="45">
        <f>SUMIFS('IEA production stats by year'!W:W,'IEA production stats by year'!$E:$E,$D571,'IEA production stats by year'!$B:$B,$B571)</f>
        <v>0</v>
      </c>
      <c r="O571" s="45">
        <f>SUMIFS('IEA production stats by year'!X:X,'IEA production stats by year'!$E:$E,$D571,'IEA production stats by year'!$B:$B,$B571)</f>
        <v>0</v>
      </c>
      <c r="P571" s="45">
        <f>SUMIFS('IEA production stats by year'!Y:Y,'IEA production stats by year'!$E:$E,$D571,'IEA production stats by year'!$B:$B,$B571)</f>
        <v>0</v>
      </c>
      <c r="Q571" s="45">
        <f>SUMIFS('IEA production stats by year'!Z:Z,'IEA production stats by year'!$E:$E,$D571,'IEA production stats by year'!$B:$B,$B571)</f>
        <v>0</v>
      </c>
      <c r="R571" s="45">
        <f>SUMIFS('IEA production stats by year'!AA:AA,'IEA production stats by year'!$E:$E,$D571,'IEA production stats by year'!$B:$B,$B571)</f>
        <v>0</v>
      </c>
      <c r="S571" s="45">
        <f>SUMIFS('IEA production stats by year'!AB:AB,'IEA production stats by year'!$E:$E,$D571,'IEA production stats by year'!$B:$B,$B571)</f>
        <v>0</v>
      </c>
      <c r="T571" s="45">
        <f>SUMIFS('IEA production stats by year'!AC:AC,'IEA production stats by year'!$E:$E,$D571,'IEA production stats by year'!$B:$B,$B571)</f>
        <v>0</v>
      </c>
      <c r="U571" s="45">
        <f>SUMIFS('IEA production stats by year'!AD:AD,'IEA production stats by year'!$E:$E,$D571,'IEA production stats by year'!$B:$B,$B571)</f>
        <v>0</v>
      </c>
      <c r="V571" s="45">
        <f>SUMIFS('IEA production stats by year'!AE:AE,'IEA production stats by year'!$E:$E,$D571,'IEA production stats by year'!$B:$B,$B571)</f>
        <v>0</v>
      </c>
      <c r="W571" s="45">
        <f>SUMIFS('IEA production stats by year'!AF:AF,'IEA production stats by year'!$E:$E,$D571,'IEA production stats by year'!$B:$B,$B571)</f>
        <v>0</v>
      </c>
      <c r="X571" s="45">
        <f>SUMIFS('IEA production stats by year'!AG:AG,'IEA production stats by year'!$E:$E,$D571,'IEA production stats by year'!$B:$B,$B571)</f>
        <v>0</v>
      </c>
      <c r="Y571" s="45">
        <f>SUMIFS('IEA production stats by year'!AH:AH,'IEA production stats by year'!$E:$E,$D571,'IEA production stats by year'!$B:$B,$B571)</f>
        <v>0</v>
      </c>
      <c r="Z571" s="45">
        <f>SUMIFS('IEA production stats by year'!AI:AI,'IEA production stats by year'!$E:$E,$D571,'IEA production stats by year'!$B:$B,$B571)</f>
        <v>0</v>
      </c>
      <c r="AA571" s="45">
        <f>SUMIFS('IEA production stats by year'!AJ:AJ,'IEA production stats by year'!$E:$E,$D571,'IEA production stats by year'!$B:$B,$B571)</f>
        <v>0</v>
      </c>
      <c r="AB571" s="45">
        <f>SUMIFS('IEA production stats by year'!AK:AK,'IEA production stats by year'!$E:$E,$D571,'IEA production stats by year'!$B:$B,$B571)</f>
        <v>0</v>
      </c>
      <c r="AC571" s="45">
        <f>SUMIFS('IEA production stats by year'!AL:AL,'IEA production stats by year'!$E:$E,$D571,'IEA production stats by year'!$B:$B,$B571)</f>
        <v>0</v>
      </c>
      <c r="AD571" s="45"/>
      <c r="AE571" s="45"/>
      <c r="AF571" s="45"/>
      <c r="AG571" s="45"/>
      <c r="AH571" s="45"/>
      <c r="AI571" s="45"/>
      <c r="AJ571" s="45"/>
      <c r="AK571" s="45"/>
      <c r="AL571" s="45"/>
      <c r="AM571" s="45"/>
      <c r="AN571" s="45"/>
      <c r="AO571" s="45"/>
      <c r="AP571" s="45"/>
      <c r="AQ571" s="45"/>
      <c r="AR571" s="45"/>
      <c r="AS571" s="45"/>
      <c r="AT571" s="45"/>
      <c r="AU571" s="45"/>
      <c r="AV571" s="45"/>
      <c r="AW571" s="45"/>
      <c r="AX571" s="45"/>
      <c r="AY571" s="45"/>
      <c r="AZ571" s="45"/>
      <c r="BA571" s="45"/>
      <c r="BB571" s="45"/>
      <c r="BC571" s="45"/>
      <c r="BD571" s="45"/>
      <c r="BE571" s="45"/>
      <c r="BF571" s="45"/>
      <c r="BG571" s="45"/>
      <c r="BH571" s="45"/>
      <c r="BI571" s="45"/>
      <c r="BJ571" s="45"/>
      <c r="BK571" s="45"/>
      <c r="BL571" s="45"/>
      <c r="BM571" s="45"/>
      <c r="BN571" s="45"/>
      <c r="BO571" s="45"/>
      <c r="BP571" s="45"/>
      <c r="BQ571" s="45"/>
      <c r="BR571" s="45"/>
      <c r="BS571" s="45"/>
      <c r="BT571" s="45"/>
      <c r="BU571" s="45"/>
      <c r="BV571" s="45"/>
      <c r="BW571" s="45"/>
      <c r="BX571" s="45"/>
      <c r="BY571" s="45"/>
      <c r="BZ571" s="45"/>
      <c r="CA571" s="45"/>
      <c r="CB571" s="45"/>
      <c r="CC571" s="45"/>
      <c r="CD571" s="45"/>
      <c r="CE571" s="45"/>
      <c r="CF571" s="45"/>
      <c r="CG571" s="45"/>
      <c r="CH571" s="45"/>
      <c r="CI571" s="45"/>
      <c r="CJ571" s="45"/>
      <c r="CK571" s="45"/>
      <c r="CL571" s="45"/>
      <c r="CM571" s="45"/>
      <c r="CN571" s="45"/>
      <c r="CO571" s="45"/>
      <c r="CP571" s="45"/>
      <c r="CQ571" s="45"/>
    </row>
    <row r="572" spans="1:95" hidden="1" x14ac:dyDescent="0.25">
      <c r="A572" s="5" t="str">
        <f>B572&amp;D572</f>
        <v>SENBIODIESEL</v>
      </c>
      <c r="B572" t="s">
        <v>330</v>
      </c>
      <c r="C572" t="str">
        <f>VLOOKUP($B572,'Lookup codes'!$A:$C,2,FALSE)</f>
        <v>Senegal</v>
      </c>
      <c r="D572" t="s">
        <v>630</v>
      </c>
      <c r="E572" t="str">
        <f>VLOOKUP(D572,'Lookup codes'!R:S,2,FALSE)</f>
        <v>Biodiesel</v>
      </c>
      <c r="F572" t="s">
        <v>794</v>
      </c>
      <c r="G572" t="s">
        <v>528</v>
      </c>
      <c r="H572" s="45">
        <f>SUMIFS('IEA production stats by year'!Q:Q,'IEA production stats by year'!$E:$E,$D572,'IEA production stats by year'!$B:$B,$B572)</f>
        <v>0</v>
      </c>
      <c r="I572" s="45">
        <f>SUMIFS('IEA production stats by year'!R:R,'IEA production stats by year'!$E:$E,$D572,'IEA production stats by year'!$B:$B,$B572)</f>
        <v>0</v>
      </c>
      <c r="J572" s="45">
        <f>SUMIFS('IEA production stats by year'!S:S,'IEA production stats by year'!$E:$E,$D572,'IEA production stats by year'!$B:$B,$B572)</f>
        <v>0</v>
      </c>
      <c r="K572" s="45">
        <f>SUMIFS('IEA production stats by year'!T:T,'IEA production stats by year'!$E:$E,$D572,'IEA production stats by year'!$B:$B,$B572)</f>
        <v>0</v>
      </c>
      <c r="L572" s="45">
        <f>SUMIFS('IEA production stats by year'!U:U,'IEA production stats by year'!$E:$E,$D572,'IEA production stats by year'!$B:$B,$B572)</f>
        <v>0</v>
      </c>
      <c r="M572" s="45">
        <f>SUMIFS('IEA production stats by year'!V:V,'IEA production stats by year'!$E:$E,$D572,'IEA production stats by year'!$B:$B,$B572)</f>
        <v>0</v>
      </c>
      <c r="N572" s="45">
        <f>SUMIFS('IEA production stats by year'!W:W,'IEA production stats by year'!$E:$E,$D572,'IEA production stats by year'!$B:$B,$B572)</f>
        <v>0</v>
      </c>
      <c r="O572" s="45">
        <f>SUMIFS('IEA production stats by year'!X:X,'IEA production stats by year'!$E:$E,$D572,'IEA production stats by year'!$B:$B,$B572)</f>
        <v>0</v>
      </c>
      <c r="P572" s="45">
        <f>SUMIFS('IEA production stats by year'!Y:Y,'IEA production stats by year'!$E:$E,$D572,'IEA production stats by year'!$B:$B,$B572)</f>
        <v>0</v>
      </c>
      <c r="Q572" s="45">
        <f>SUMIFS('IEA production stats by year'!Z:Z,'IEA production stats by year'!$E:$E,$D572,'IEA production stats by year'!$B:$B,$B572)</f>
        <v>0</v>
      </c>
      <c r="R572" s="45">
        <f>SUMIFS('IEA production stats by year'!AA:AA,'IEA production stats by year'!$E:$E,$D572,'IEA production stats by year'!$B:$B,$B572)</f>
        <v>0</v>
      </c>
      <c r="S572" s="45">
        <f>SUMIFS('IEA production stats by year'!AB:AB,'IEA production stats by year'!$E:$E,$D572,'IEA production stats by year'!$B:$B,$B572)</f>
        <v>0</v>
      </c>
      <c r="T572" s="45">
        <f>SUMIFS('IEA production stats by year'!AC:AC,'IEA production stats by year'!$E:$E,$D572,'IEA production stats by year'!$B:$B,$B572)</f>
        <v>0</v>
      </c>
      <c r="U572" s="45">
        <f>SUMIFS('IEA production stats by year'!AD:AD,'IEA production stats by year'!$E:$E,$D572,'IEA production stats by year'!$B:$B,$B572)</f>
        <v>0</v>
      </c>
      <c r="V572" s="45">
        <f>SUMIFS('IEA production stats by year'!AE:AE,'IEA production stats by year'!$E:$E,$D572,'IEA production stats by year'!$B:$B,$B572)</f>
        <v>0</v>
      </c>
      <c r="W572" s="45">
        <f>SUMIFS('IEA production stats by year'!AF:AF,'IEA production stats by year'!$E:$E,$D572,'IEA production stats by year'!$B:$B,$B572)</f>
        <v>0</v>
      </c>
      <c r="X572" s="45">
        <f>SUMIFS('IEA production stats by year'!AG:AG,'IEA production stats by year'!$E:$E,$D572,'IEA production stats by year'!$B:$B,$B572)</f>
        <v>0</v>
      </c>
      <c r="Y572" s="45">
        <f>SUMIFS('IEA production stats by year'!AH:AH,'IEA production stats by year'!$E:$E,$D572,'IEA production stats by year'!$B:$B,$B572)</f>
        <v>0</v>
      </c>
      <c r="Z572" s="45">
        <f>SUMIFS('IEA production stats by year'!AI:AI,'IEA production stats by year'!$E:$E,$D572,'IEA production stats by year'!$B:$B,$B572)</f>
        <v>0</v>
      </c>
      <c r="AA572" s="45">
        <f>SUMIFS('IEA production stats by year'!AJ:AJ,'IEA production stats by year'!$E:$E,$D572,'IEA production stats by year'!$B:$B,$B572)</f>
        <v>0</v>
      </c>
      <c r="AB572" s="45">
        <f>SUMIFS('IEA production stats by year'!AK:AK,'IEA production stats by year'!$E:$E,$D572,'IEA production stats by year'!$B:$B,$B572)</f>
        <v>0</v>
      </c>
      <c r="AC572" s="45">
        <f>SUMIFS('IEA production stats by year'!AL:AL,'IEA production stats by year'!$E:$E,$D572,'IEA production stats by year'!$B:$B,$B572)</f>
        <v>0</v>
      </c>
      <c r="AD572" s="45"/>
      <c r="AE572" s="45"/>
      <c r="AF572" s="45"/>
      <c r="AG572" s="45"/>
      <c r="AH572" s="45"/>
      <c r="AI572" s="45"/>
      <c r="AJ572" s="45"/>
      <c r="AK572" s="45"/>
      <c r="AL572" s="45"/>
      <c r="AM572" s="45"/>
      <c r="AN572" s="45"/>
      <c r="AO572" s="45"/>
      <c r="AP572" s="45"/>
      <c r="AQ572" s="45"/>
      <c r="AR572" s="45"/>
      <c r="AS572" s="45"/>
      <c r="AT572" s="45"/>
      <c r="AU572" s="45"/>
      <c r="AV572" s="45"/>
      <c r="AW572" s="45"/>
      <c r="AX572" s="45"/>
      <c r="AY572" s="45"/>
      <c r="AZ572" s="45"/>
      <c r="BA572" s="45"/>
      <c r="BB572" s="45"/>
      <c r="BC572" s="45"/>
      <c r="BD572" s="45"/>
      <c r="BE572" s="45"/>
      <c r="BF572" s="45"/>
      <c r="BG572" s="45"/>
      <c r="BH572" s="45"/>
      <c r="BI572" s="45"/>
      <c r="BJ572" s="45"/>
      <c r="BK572" s="45"/>
      <c r="BL572" s="45"/>
      <c r="BM572" s="45"/>
      <c r="BN572" s="45"/>
      <c r="BO572" s="45"/>
      <c r="BP572" s="45"/>
      <c r="BQ572" s="45"/>
      <c r="BR572" s="45"/>
      <c r="BS572" s="45"/>
      <c r="BT572" s="45"/>
      <c r="BU572" s="45"/>
      <c r="BV572" s="45"/>
      <c r="BW572" s="45"/>
      <c r="BX572" s="45"/>
      <c r="BY572" s="45"/>
      <c r="BZ572" s="45"/>
      <c r="CA572" s="45"/>
      <c r="CB572" s="45"/>
      <c r="CC572" s="45"/>
      <c r="CD572" s="45"/>
      <c r="CE572" s="45"/>
      <c r="CF572" s="45"/>
      <c r="CG572" s="45"/>
      <c r="CH572" s="45"/>
      <c r="CI572" s="45"/>
      <c r="CJ572" s="45"/>
      <c r="CK572" s="45"/>
      <c r="CL572" s="45"/>
      <c r="CM572" s="45"/>
      <c r="CN572" s="45"/>
      <c r="CO572" s="45"/>
      <c r="CP572" s="45"/>
      <c r="CQ572" s="45"/>
    </row>
    <row r="573" spans="1:95" hidden="1" x14ac:dyDescent="0.25">
      <c r="A573" s="5" t="str">
        <f>B573&amp;D573</f>
        <v>SENOBIOLIQ</v>
      </c>
      <c r="B573" t="s">
        <v>330</v>
      </c>
      <c r="C573" t="str">
        <f>VLOOKUP($B573,'Lookup codes'!$A:$C,2,FALSE)</f>
        <v>Senegal</v>
      </c>
      <c r="D573" t="s">
        <v>632</v>
      </c>
      <c r="E573" t="str">
        <f>VLOOKUP(D573,'Lookup codes'!R:S,2,FALSE)</f>
        <v>Other Liquid Biofuels</v>
      </c>
      <c r="F573" t="s">
        <v>794</v>
      </c>
      <c r="G573" t="s">
        <v>528</v>
      </c>
      <c r="H573" s="45">
        <f>SUMIFS('IEA production stats by year'!Q:Q,'IEA production stats by year'!$E:$E,$D573,'IEA production stats by year'!$B:$B,$B573)</f>
        <v>0</v>
      </c>
      <c r="I573" s="45">
        <f>SUMIFS('IEA production stats by year'!R:R,'IEA production stats by year'!$E:$E,$D573,'IEA production stats by year'!$B:$B,$B573)</f>
        <v>0</v>
      </c>
      <c r="J573" s="45">
        <f>SUMIFS('IEA production stats by year'!S:S,'IEA production stats by year'!$E:$E,$D573,'IEA production stats by year'!$B:$B,$B573)</f>
        <v>0</v>
      </c>
      <c r="K573" s="45">
        <f>SUMIFS('IEA production stats by year'!T:T,'IEA production stats by year'!$E:$E,$D573,'IEA production stats by year'!$B:$B,$B573)</f>
        <v>0</v>
      </c>
      <c r="L573" s="45">
        <f>SUMIFS('IEA production stats by year'!U:U,'IEA production stats by year'!$E:$E,$D573,'IEA production stats by year'!$B:$B,$B573)</f>
        <v>0</v>
      </c>
      <c r="M573" s="45">
        <f>SUMIFS('IEA production stats by year'!V:V,'IEA production stats by year'!$E:$E,$D573,'IEA production stats by year'!$B:$B,$B573)</f>
        <v>0</v>
      </c>
      <c r="N573" s="45">
        <f>SUMIFS('IEA production stats by year'!W:W,'IEA production stats by year'!$E:$E,$D573,'IEA production stats by year'!$B:$B,$B573)</f>
        <v>0</v>
      </c>
      <c r="O573" s="45">
        <f>SUMIFS('IEA production stats by year'!X:X,'IEA production stats by year'!$E:$E,$D573,'IEA production stats by year'!$B:$B,$B573)</f>
        <v>0</v>
      </c>
      <c r="P573" s="45">
        <f>SUMIFS('IEA production stats by year'!Y:Y,'IEA production stats by year'!$E:$E,$D573,'IEA production stats by year'!$B:$B,$B573)</f>
        <v>0</v>
      </c>
      <c r="Q573" s="45">
        <f>SUMIFS('IEA production stats by year'!Z:Z,'IEA production stats by year'!$E:$E,$D573,'IEA production stats by year'!$B:$B,$B573)</f>
        <v>0</v>
      </c>
      <c r="R573" s="45">
        <f>SUMIFS('IEA production stats by year'!AA:AA,'IEA production stats by year'!$E:$E,$D573,'IEA production stats by year'!$B:$B,$B573)</f>
        <v>0</v>
      </c>
      <c r="S573" s="45">
        <f>SUMIFS('IEA production stats by year'!AB:AB,'IEA production stats by year'!$E:$E,$D573,'IEA production stats by year'!$B:$B,$B573)</f>
        <v>0</v>
      </c>
      <c r="T573" s="45">
        <f>SUMIFS('IEA production stats by year'!AC:AC,'IEA production stats by year'!$E:$E,$D573,'IEA production stats by year'!$B:$B,$B573)</f>
        <v>0</v>
      </c>
      <c r="U573" s="45">
        <f>SUMIFS('IEA production stats by year'!AD:AD,'IEA production stats by year'!$E:$E,$D573,'IEA production stats by year'!$B:$B,$B573)</f>
        <v>0</v>
      </c>
      <c r="V573" s="45">
        <f>SUMIFS('IEA production stats by year'!AE:AE,'IEA production stats by year'!$E:$E,$D573,'IEA production stats by year'!$B:$B,$B573)</f>
        <v>0</v>
      </c>
      <c r="W573" s="45">
        <f>SUMIFS('IEA production stats by year'!AF:AF,'IEA production stats by year'!$E:$E,$D573,'IEA production stats by year'!$B:$B,$B573)</f>
        <v>0</v>
      </c>
      <c r="X573" s="45">
        <f>SUMIFS('IEA production stats by year'!AG:AG,'IEA production stats by year'!$E:$E,$D573,'IEA production stats by year'!$B:$B,$B573)</f>
        <v>0</v>
      </c>
      <c r="Y573" s="45">
        <f>SUMIFS('IEA production stats by year'!AH:AH,'IEA production stats by year'!$E:$E,$D573,'IEA production stats by year'!$B:$B,$B573)</f>
        <v>0</v>
      </c>
      <c r="Z573" s="45">
        <f>SUMIFS('IEA production stats by year'!AI:AI,'IEA production stats by year'!$E:$E,$D573,'IEA production stats by year'!$B:$B,$B573)</f>
        <v>0</v>
      </c>
      <c r="AA573" s="45">
        <f>SUMIFS('IEA production stats by year'!AJ:AJ,'IEA production stats by year'!$E:$E,$D573,'IEA production stats by year'!$B:$B,$B573)</f>
        <v>0</v>
      </c>
      <c r="AB573" s="45">
        <f>SUMIFS('IEA production stats by year'!AK:AK,'IEA production stats by year'!$E:$E,$D573,'IEA production stats by year'!$B:$B,$B573)</f>
        <v>0</v>
      </c>
      <c r="AC573" s="45">
        <f>SUMIFS('IEA production stats by year'!AL:AL,'IEA production stats by year'!$E:$E,$D573,'IEA production stats by year'!$B:$B,$B573)</f>
        <v>0</v>
      </c>
      <c r="AD573" s="45"/>
      <c r="AE573" s="45"/>
      <c r="AF573" s="45"/>
      <c r="AG573" s="45"/>
      <c r="AH573" s="45"/>
      <c r="AI573" s="45"/>
      <c r="AJ573" s="45"/>
      <c r="AK573" s="45"/>
      <c r="AL573" s="45"/>
      <c r="AM573" s="45"/>
      <c r="AN573" s="45"/>
      <c r="AO573" s="45"/>
      <c r="AP573" s="45"/>
      <c r="AQ573" s="45"/>
      <c r="AR573" s="45"/>
      <c r="AS573" s="45"/>
      <c r="AT573" s="45"/>
      <c r="AU573" s="45"/>
      <c r="AV573" s="45"/>
      <c r="AW573" s="45"/>
      <c r="AX573" s="45"/>
      <c r="AY573" s="45"/>
      <c r="AZ573" s="45"/>
      <c r="BA573" s="45"/>
      <c r="BB573" s="45"/>
      <c r="BC573" s="45"/>
      <c r="BD573" s="45"/>
      <c r="BE573" s="45"/>
      <c r="BF573" s="45"/>
      <c r="BG573" s="45"/>
      <c r="BH573" s="45"/>
      <c r="BI573" s="45"/>
      <c r="BJ573" s="45"/>
      <c r="BK573" s="45"/>
      <c r="BL573" s="45"/>
      <c r="BM573" s="45"/>
      <c r="BN573" s="45"/>
      <c r="BO573" s="45"/>
      <c r="BP573" s="45"/>
      <c r="BQ573" s="45"/>
      <c r="BR573" s="45"/>
      <c r="BS573" s="45"/>
      <c r="BT573" s="45"/>
      <c r="BU573" s="45"/>
      <c r="BV573" s="45"/>
      <c r="BW573" s="45"/>
      <c r="BX573" s="45"/>
      <c r="BY573" s="45"/>
      <c r="BZ573" s="45"/>
      <c r="CA573" s="45"/>
      <c r="CB573" s="45"/>
      <c r="CC573" s="45"/>
      <c r="CD573" s="45"/>
      <c r="CE573" s="45"/>
      <c r="CF573" s="45"/>
      <c r="CG573" s="45"/>
      <c r="CH573" s="45"/>
      <c r="CI573" s="45"/>
      <c r="CJ573" s="45"/>
      <c r="CK573" s="45"/>
      <c r="CL573" s="45"/>
      <c r="CM573" s="45"/>
      <c r="CN573" s="45"/>
      <c r="CO573" s="45"/>
      <c r="CP573" s="45"/>
      <c r="CQ573" s="45"/>
    </row>
    <row r="574" spans="1:95" hidden="1" x14ac:dyDescent="0.25">
      <c r="A574" s="5" t="str">
        <f>B574&amp;D574</f>
        <v>SENPRIMSBIO</v>
      </c>
      <c r="B574" t="s">
        <v>330</v>
      </c>
      <c r="C574" t="str">
        <f>VLOOKUP($B574,'Lookup codes'!$A:$C,2,FALSE)</f>
        <v>Senegal</v>
      </c>
      <c r="D574" t="s">
        <v>634</v>
      </c>
      <c r="E574" t="str">
        <f>VLOOKUP(D574,'Lookup codes'!R:S,2,FALSE)</f>
        <v>Solid Biofuel excluding charcoal</v>
      </c>
      <c r="F574" t="s">
        <v>794</v>
      </c>
      <c r="G574" t="s">
        <v>528</v>
      </c>
      <c r="H574" s="45">
        <f>SUMIFS('IEA production stats by year'!Q:Q,'IEA production stats by year'!$E:$E,$D574,'IEA production stats by year'!$B:$B,$B574)</f>
        <v>48729.001300000004</v>
      </c>
      <c r="I574" s="45">
        <f>SUMIFS('IEA production stats by year'!R:R,'IEA production stats by year'!$E:$E,$D574,'IEA production stats by year'!$B:$B,$B574)</f>
        <v>49644.001300000004</v>
      </c>
      <c r="J574" s="45">
        <f>SUMIFS('IEA production stats by year'!S:S,'IEA production stats by year'!$E:$E,$D574,'IEA production stats by year'!$B:$B,$B574)</f>
        <v>50256.999100000001</v>
      </c>
      <c r="K574" s="45">
        <f>SUMIFS('IEA production stats by year'!T:T,'IEA production stats by year'!$E:$E,$D574,'IEA production stats by year'!$B:$B,$B574)</f>
        <v>49475.001100000001</v>
      </c>
      <c r="L574" s="45">
        <f>SUMIFS('IEA production stats by year'!U:U,'IEA production stats by year'!$E:$E,$D574,'IEA production stats by year'!$B:$B,$B574)</f>
        <v>49241.000899999999</v>
      </c>
      <c r="M574" s="45">
        <f>SUMIFS('IEA production stats by year'!V:V,'IEA production stats by year'!$E:$E,$D574,'IEA production stats by year'!$B:$B,$B574)</f>
        <v>49899.999000000003</v>
      </c>
      <c r="N574" s="45">
        <f>SUMIFS('IEA production stats by year'!W:W,'IEA production stats by year'!$E:$E,$D574,'IEA production stats by year'!$B:$B,$B574)</f>
        <v>51832.002</v>
      </c>
      <c r="O574" s="45">
        <f>SUMIFS('IEA production stats by year'!X:X,'IEA production stats by year'!$E:$E,$D574,'IEA production stats by year'!$B:$B,$B574)</f>
        <v>57159.998099999997</v>
      </c>
      <c r="P574" s="45">
        <f>SUMIFS('IEA production stats by year'!Y:Y,'IEA production stats by year'!$E:$E,$D574,'IEA production stats by year'!$B:$B,$B574)</f>
        <v>59683.001499999998</v>
      </c>
      <c r="Q574" s="45">
        <f>SUMIFS('IEA production stats by year'!Z:Z,'IEA production stats by year'!$E:$E,$D574,'IEA production stats by year'!$B:$B,$B574)</f>
        <v>85947.999500000005</v>
      </c>
      <c r="R574" s="45">
        <f>SUMIFS('IEA production stats by year'!AA:AA,'IEA production stats by year'!$E:$E,$D574,'IEA production stats by year'!$B:$B,$B574)</f>
        <v>84614.001300000004</v>
      </c>
      <c r="S574" s="45">
        <f>SUMIFS('IEA production stats by year'!AB:AB,'IEA production stats by year'!$E:$E,$D574,'IEA production stats by year'!$B:$B,$B574)</f>
        <v>87135.999800000005</v>
      </c>
      <c r="T574" s="45">
        <f>SUMIFS('IEA production stats by year'!AC:AC,'IEA production stats by year'!$E:$E,$D574,'IEA production stats by year'!$B:$B,$B574)</f>
        <v>89040.998000000007</v>
      </c>
      <c r="U574" s="45">
        <f>SUMIFS('IEA production stats by year'!AD:AD,'IEA production stats by year'!$E:$E,$D574,'IEA production stats by year'!$B:$B,$B574)</f>
        <v>72518.001099999994</v>
      </c>
      <c r="V574" s="45">
        <f>SUMIFS('IEA production stats by year'!AE:AE,'IEA production stats by year'!$E:$E,$D574,'IEA production stats by year'!$B:$B,$B574)</f>
        <v>74127.000899999999</v>
      </c>
      <c r="W574" s="45">
        <f>SUMIFS('IEA production stats by year'!AF:AF,'IEA production stats by year'!$E:$E,$D574,'IEA production stats by year'!$B:$B,$B574)</f>
        <v>68198.998699999996</v>
      </c>
      <c r="X574" s="45">
        <f>SUMIFS('IEA production stats by year'!AG:AG,'IEA production stats by year'!$E:$E,$D574,'IEA production stats by year'!$B:$B,$B574)</f>
        <v>64634.001300000004</v>
      </c>
      <c r="Y574" s="45">
        <f>SUMIFS('IEA production stats by year'!AH:AH,'IEA production stats by year'!$E:$E,$D574,'IEA production stats by year'!$B:$B,$B574)</f>
        <v>67492.471999999994</v>
      </c>
      <c r="Z574" s="45">
        <f>SUMIFS('IEA production stats by year'!AI:AI,'IEA production stats by year'!$E:$E,$D574,'IEA production stats by year'!$B:$B,$B574)</f>
        <v>67626.868300000002</v>
      </c>
      <c r="AA574" s="45">
        <f>SUMIFS('IEA production stats by year'!AJ:AJ,'IEA production stats by year'!$E:$E,$D574,'IEA production stats by year'!$B:$B,$B574)</f>
        <v>72994.287299999996</v>
      </c>
      <c r="AB574" s="45">
        <f>SUMIFS('IEA production stats by year'!AK:AK,'IEA production stats by year'!$E:$E,$D574,'IEA production stats by year'!$B:$B,$B574)</f>
        <v>82732.558000000005</v>
      </c>
      <c r="AC574" s="45">
        <f>SUMIFS('IEA production stats by year'!AL:AL,'IEA production stats by year'!$E:$E,$D574,'IEA production stats by year'!$B:$B,$B574)</f>
        <v>0</v>
      </c>
      <c r="AD574" s="45"/>
      <c r="AE574" s="45"/>
      <c r="AF574" s="45"/>
      <c r="AG574" s="45"/>
      <c r="AH574" s="45"/>
      <c r="AI574" s="45"/>
      <c r="AJ574" s="45"/>
      <c r="AK574" s="45"/>
      <c r="AL574" s="45"/>
      <c r="AM574" s="45"/>
      <c r="AN574" s="45"/>
      <c r="AO574" s="45"/>
      <c r="AP574" s="45"/>
      <c r="AQ574" s="45"/>
      <c r="AR574" s="45"/>
      <c r="AS574" s="45"/>
      <c r="AT574" s="45"/>
      <c r="AU574" s="45"/>
      <c r="AV574" s="45"/>
      <c r="AW574" s="45"/>
      <c r="AX574" s="45"/>
      <c r="AY574" s="45"/>
      <c r="AZ574" s="45"/>
      <c r="BA574" s="45"/>
      <c r="BB574" s="45"/>
      <c r="BC574" s="45"/>
      <c r="BD574" s="45"/>
      <c r="BE574" s="45"/>
      <c r="BF574" s="45"/>
      <c r="BG574" s="45"/>
      <c r="BH574" s="45"/>
      <c r="BI574" s="45"/>
      <c r="BJ574" s="45"/>
      <c r="BK574" s="45"/>
      <c r="BL574" s="45"/>
      <c r="BM574" s="45"/>
      <c r="BN574" s="45"/>
      <c r="BO574" s="45"/>
      <c r="BP574" s="45"/>
      <c r="BQ574" s="45"/>
      <c r="BR574" s="45"/>
      <c r="BS574" s="45"/>
      <c r="BT574" s="45"/>
      <c r="BU574" s="45"/>
      <c r="BV574" s="45"/>
      <c r="BW574" s="45"/>
      <c r="BX574" s="45"/>
      <c r="BY574" s="45"/>
      <c r="BZ574" s="45"/>
      <c r="CA574" s="45"/>
      <c r="CB574" s="45"/>
      <c r="CC574" s="45"/>
      <c r="CD574" s="45"/>
      <c r="CE574" s="45"/>
      <c r="CF574" s="45"/>
      <c r="CG574" s="45"/>
      <c r="CH574" s="45"/>
      <c r="CI574" s="45"/>
      <c r="CJ574" s="45"/>
      <c r="CK574" s="45"/>
      <c r="CL574" s="45"/>
      <c r="CM574" s="45"/>
      <c r="CN574" s="45"/>
      <c r="CO574" s="45"/>
      <c r="CP574" s="45"/>
      <c r="CQ574" s="45"/>
    </row>
    <row r="575" spans="1:95" hidden="1" x14ac:dyDescent="0.25">
      <c r="A575" s="5" t="str">
        <f>B575&amp;D575</f>
        <v>SENBIOGASES</v>
      </c>
      <c r="B575" t="s">
        <v>330</v>
      </c>
      <c r="C575" t="str">
        <f>VLOOKUP($B575,'Lookup codes'!$A:$C,2,FALSE)</f>
        <v>Senegal</v>
      </c>
      <c r="D575" t="s">
        <v>636</v>
      </c>
      <c r="E575" t="str">
        <f>VLOOKUP(D575,'Lookup codes'!R:S,2,FALSE)</f>
        <v>Biogases</v>
      </c>
      <c r="F575" t="s">
        <v>794</v>
      </c>
      <c r="G575" t="s">
        <v>528</v>
      </c>
      <c r="H575" s="45">
        <f>SUMIFS('IEA production stats by year'!Q:Q,'IEA production stats by year'!$E:$E,$D575,'IEA production stats by year'!$B:$B,$B575)</f>
        <v>0</v>
      </c>
      <c r="I575" s="45">
        <f>SUMIFS('IEA production stats by year'!R:R,'IEA production stats by year'!$E:$E,$D575,'IEA production stats by year'!$B:$B,$B575)</f>
        <v>0</v>
      </c>
      <c r="J575" s="45">
        <f>SUMIFS('IEA production stats by year'!S:S,'IEA production stats by year'!$E:$E,$D575,'IEA production stats by year'!$B:$B,$B575)</f>
        <v>0</v>
      </c>
      <c r="K575" s="45">
        <f>SUMIFS('IEA production stats by year'!T:T,'IEA production stats by year'!$E:$E,$D575,'IEA production stats by year'!$B:$B,$B575)</f>
        <v>0</v>
      </c>
      <c r="L575" s="45">
        <f>SUMIFS('IEA production stats by year'!U:U,'IEA production stats by year'!$E:$E,$D575,'IEA production stats by year'!$B:$B,$B575)</f>
        <v>0</v>
      </c>
      <c r="M575" s="45">
        <f>SUMIFS('IEA production stats by year'!V:V,'IEA production stats by year'!$E:$E,$D575,'IEA production stats by year'!$B:$B,$B575)</f>
        <v>0</v>
      </c>
      <c r="N575" s="45">
        <f>SUMIFS('IEA production stats by year'!W:W,'IEA production stats by year'!$E:$E,$D575,'IEA production stats by year'!$B:$B,$B575)</f>
        <v>0</v>
      </c>
      <c r="O575" s="45">
        <f>SUMIFS('IEA production stats by year'!X:X,'IEA production stats by year'!$E:$E,$D575,'IEA production stats by year'!$B:$B,$B575)</f>
        <v>0</v>
      </c>
      <c r="P575" s="45">
        <f>SUMIFS('IEA production stats by year'!Y:Y,'IEA production stats by year'!$E:$E,$D575,'IEA production stats by year'!$B:$B,$B575)</f>
        <v>0</v>
      </c>
      <c r="Q575" s="45">
        <f>SUMIFS('IEA production stats by year'!Z:Z,'IEA production stats by year'!$E:$E,$D575,'IEA production stats by year'!$B:$B,$B575)</f>
        <v>0</v>
      </c>
      <c r="R575" s="45">
        <f>SUMIFS('IEA production stats by year'!AA:AA,'IEA production stats by year'!$E:$E,$D575,'IEA production stats by year'!$B:$B,$B575)</f>
        <v>0</v>
      </c>
      <c r="S575" s="45">
        <f>SUMIFS('IEA production stats by year'!AB:AB,'IEA production stats by year'!$E:$E,$D575,'IEA production stats by year'!$B:$B,$B575)</f>
        <v>0</v>
      </c>
      <c r="T575" s="45">
        <f>SUMIFS('IEA production stats by year'!AC:AC,'IEA production stats by year'!$E:$E,$D575,'IEA production stats by year'!$B:$B,$B575)</f>
        <v>0</v>
      </c>
      <c r="U575" s="45">
        <f>SUMIFS('IEA production stats by year'!AD:AD,'IEA production stats by year'!$E:$E,$D575,'IEA production stats by year'!$B:$B,$B575)</f>
        <v>0</v>
      </c>
      <c r="V575" s="45">
        <f>SUMIFS('IEA production stats by year'!AE:AE,'IEA production stats by year'!$E:$E,$D575,'IEA production stats by year'!$B:$B,$B575)</f>
        <v>0</v>
      </c>
      <c r="W575" s="45">
        <f>SUMIFS('IEA production stats by year'!AF:AF,'IEA production stats by year'!$E:$E,$D575,'IEA production stats by year'!$B:$B,$B575)</f>
        <v>0</v>
      </c>
      <c r="X575" s="45">
        <f>SUMIFS('IEA production stats by year'!AG:AG,'IEA production stats by year'!$E:$E,$D575,'IEA production stats by year'!$B:$B,$B575)</f>
        <v>0</v>
      </c>
      <c r="Y575" s="45">
        <f>SUMIFS('IEA production stats by year'!AH:AH,'IEA production stats by year'!$E:$E,$D575,'IEA production stats by year'!$B:$B,$B575)</f>
        <v>0</v>
      </c>
      <c r="Z575" s="45">
        <f>SUMIFS('IEA production stats by year'!AI:AI,'IEA production stats by year'!$E:$E,$D575,'IEA production stats by year'!$B:$B,$B575)</f>
        <v>0</v>
      </c>
      <c r="AA575" s="45">
        <f>SUMIFS('IEA production stats by year'!AJ:AJ,'IEA production stats by year'!$E:$E,$D575,'IEA production stats by year'!$B:$B,$B575)</f>
        <v>0</v>
      </c>
      <c r="AB575" s="45">
        <f>SUMIFS('IEA production stats by year'!AK:AK,'IEA production stats by year'!$E:$E,$D575,'IEA production stats by year'!$B:$B,$B575)</f>
        <v>0</v>
      </c>
      <c r="AC575" s="45">
        <f>SUMIFS('IEA production stats by year'!AL:AL,'IEA production stats by year'!$E:$E,$D575,'IEA production stats by year'!$B:$B,$B575)</f>
        <v>0</v>
      </c>
      <c r="AD575" s="45"/>
      <c r="AE575" s="45"/>
      <c r="AF575" s="45"/>
      <c r="AG575" s="45"/>
      <c r="AH575" s="45"/>
      <c r="AI575" s="45"/>
      <c r="AJ575" s="45"/>
      <c r="AK575" s="45"/>
      <c r="AL575" s="45"/>
      <c r="AM575" s="45"/>
      <c r="AN575" s="45"/>
      <c r="AO575" s="45"/>
      <c r="AP575" s="45"/>
      <c r="AQ575" s="45"/>
      <c r="AR575" s="45"/>
      <c r="AS575" s="45"/>
      <c r="AT575" s="45"/>
      <c r="AU575" s="45"/>
      <c r="AV575" s="45"/>
      <c r="AW575" s="45"/>
      <c r="AX575" s="45"/>
      <c r="AY575" s="45"/>
      <c r="AZ575" s="45"/>
      <c r="BA575" s="45"/>
      <c r="BB575" s="45"/>
      <c r="BC575" s="45"/>
      <c r="BD575" s="45"/>
      <c r="BE575" s="45"/>
      <c r="BF575" s="45"/>
      <c r="BG575" s="45"/>
      <c r="BH575" s="45"/>
      <c r="BI575" s="45"/>
      <c r="BJ575" s="45"/>
      <c r="BK575" s="45"/>
      <c r="BL575" s="45"/>
      <c r="BM575" s="45"/>
      <c r="BN575" s="45"/>
      <c r="BO575" s="45"/>
      <c r="BP575" s="45"/>
      <c r="BQ575" s="45"/>
      <c r="BR575" s="45"/>
      <c r="BS575" s="45"/>
      <c r="BT575" s="45"/>
      <c r="BU575" s="45"/>
      <c r="BV575" s="45"/>
      <c r="BW575" s="45"/>
      <c r="BX575" s="45"/>
      <c r="BY575" s="45"/>
      <c r="BZ575" s="45"/>
      <c r="CA575" s="45"/>
      <c r="CB575" s="45"/>
      <c r="CC575" s="45"/>
      <c r="CD575" s="45"/>
      <c r="CE575" s="45"/>
      <c r="CF575" s="45"/>
      <c r="CG575" s="45"/>
      <c r="CH575" s="45"/>
      <c r="CI575" s="45"/>
      <c r="CJ575" s="45"/>
      <c r="CK575" s="45"/>
      <c r="CL575" s="45"/>
      <c r="CM575" s="45"/>
      <c r="CN575" s="45"/>
      <c r="CO575" s="45"/>
      <c r="CP575" s="45"/>
      <c r="CQ575" s="45"/>
    </row>
    <row r="576" spans="1:95" hidden="1" x14ac:dyDescent="0.25">
      <c r="A576" s="5" t="str">
        <f>B576&amp;D576</f>
        <v>SENBIOJETKERO</v>
      </c>
      <c r="B576" t="s">
        <v>330</v>
      </c>
      <c r="C576" t="str">
        <f>VLOOKUP($B576,'Lookup codes'!$A:$C,2,FALSE)</f>
        <v>Senegal</v>
      </c>
      <c r="D576" t="s">
        <v>638</v>
      </c>
      <c r="E576" t="str">
        <f>VLOOKUP(D576,'Lookup codes'!R:S,2,FALSE)</f>
        <v>Bio Jet Kerosene</v>
      </c>
      <c r="F576" t="s">
        <v>794</v>
      </c>
      <c r="G576" t="s">
        <v>528</v>
      </c>
      <c r="H576" s="45">
        <f>SUMIFS('IEA production stats by year'!Q:Q,'IEA production stats by year'!$E:$E,$D576,'IEA production stats by year'!$B:$B,$B576)</f>
        <v>0</v>
      </c>
      <c r="I576" s="45">
        <f>SUMIFS('IEA production stats by year'!R:R,'IEA production stats by year'!$E:$E,$D576,'IEA production stats by year'!$B:$B,$B576)</f>
        <v>0</v>
      </c>
      <c r="J576" s="45">
        <f>SUMIFS('IEA production stats by year'!S:S,'IEA production stats by year'!$E:$E,$D576,'IEA production stats by year'!$B:$B,$B576)</f>
        <v>0</v>
      </c>
      <c r="K576" s="45">
        <f>SUMIFS('IEA production stats by year'!T:T,'IEA production stats by year'!$E:$E,$D576,'IEA production stats by year'!$B:$B,$B576)</f>
        <v>0</v>
      </c>
      <c r="L576" s="45">
        <f>SUMIFS('IEA production stats by year'!U:U,'IEA production stats by year'!$E:$E,$D576,'IEA production stats by year'!$B:$B,$B576)</f>
        <v>0</v>
      </c>
      <c r="M576" s="45">
        <f>SUMIFS('IEA production stats by year'!V:V,'IEA production stats by year'!$E:$E,$D576,'IEA production stats by year'!$B:$B,$B576)</f>
        <v>0</v>
      </c>
      <c r="N576" s="45">
        <f>SUMIFS('IEA production stats by year'!W:W,'IEA production stats by year'!$E:$E,$D576,'IEA production stats by year'!$B:$B,$B576)</f>
        <v>0</v>
      </c>
      <c r="O576" s="45">
        <f>SUMIFS('IEA production stats by year'!X:X,'IEA production stats by year'!$E:$E,$D576,'IEA production stats by year'!$B:$B,$B576)</f>
        <v>0</v>
      </c>
      <c r="P576" s="45">
        <f>SUMIFS('IEA production stats by year'!Y:Y,'IEA production stats by year'!$E:$E,$D576,'IEA production stats by year'!$B:$B,$B576)</f>
        <v>0</v>
      </c>
      <c r="Q576" s="45">
        <f>SUMIFS('IEA production stats by year'!Z:Z,'IEA production stats by year'!$E:$E,$D576,'IEA production stats by year'!$B:$B,$B576)</f>
        <v>0</v>
      </c>
      <c r="R576" s="45">
        <f>SUMIFS('IEA production stats by year'!AA:AA,'IEA production stats by year'!$E:$E,$D576,'IEA production stats by year'!$B:$B,$B576)</f>
        <v>0</v>
      </c>
      <c r="S576" s="45">
        <f>SUMIFS('IEA production stats by year'!AB:AB,'IEA production stats by year'!$E:$E,$D576,'IEA production stats by year'!$B:$B,$B576)</f>
        <v>0</v>
      </c>
      <c r="T576" s="45">
        <f>SUMIFS('IEA production stats by year'!AC:AC,'IEA production stats by year'!$E:$E,$D576,'IEA production stats by year'!$B:$B,$B576)</f>
        <v>0</v>
      </c>
      <c r="U576" s="45">
        <f>SUMIFS('IEA production stats by year'!AD:AD,'IEA production stats by year'!$E:$E,$D576,'IEA production stats by year'!$B:$B,$B576)</f>
        <v>0</v>
      </c>
      <c r="V576" s="45">
        <f>SUMIFS('IEA production stats by year'!AE:AE,'IEA production stats by year'!$E:$E,$D576,'IEA production stats by year'!$B:$B,$B576)</f>
        <v>0</v>
      </c>
      <c r="W576" s="45">
        <f>SUMIFS('IEA production stats by year'!AF:AF,'IEA production stats by year'!$E:$E,$D576,'IEA production stats by year'!$B:$B,$B576)</f>
        <v>0</v>
      </c>
      <c r="X576" s="45">
        <f>SUMIFS('IEA production stats by year'!AG:AG,'IEA production stats by year'!$E:$E,$D576,'IEA production stats by year'!$B:$B,$B576)</f>
        <v>0</v>
      </c>
      <c r="Y576" s="45">
        <f>SUMIFS('IEA production stats by year'!AH:AH,'IEA production stats by year'!$E:$E,$D576,'IEA production stats by year'!$B:$B,$B576)</f>
        <v>0</v>
      </c>
      <c r="Z576" s="45">
        <f>SUMIFS('IEA production stats by year'!AI:AI,'IEA production stats by year'!$E:$E,$D576,'IEA production stats by year'!$B:$B,$B576)</f>
        <v>0</v>
      </c>
      <c r="AA576" s="45">
        <f>SUMIFS('IEA production stats by year'!AJ:AJ,'IEA production stats by year'!$E:$E,$D576,'IEA production stats by year'!$B:$B,$B576)</f>
        <v>0</v>
      </c>
      <c r="AB576" s="45">
        <f>SUMIFS('IEA production stats by year'!AK:AK,'IEA production stats by year'!$E:$E,$D576,'IEA production stats by year'!$B:$B,$B576)</f>
        <v>0</v>
      </c>
      <c r="AC576" s="45">
        <f>SUMIFS('IEA production stats by year'!AL:AL,'IEA production stats by year'!$E:$E,$D576,'IEA production stats by year'!$B:$B,$B576)</f>
        <v>0</v>
      </c>
      <c r="AD576" s="45"/>
      <c r="AE576" s="45"/>
      <c r="AF576" s="45"/>
      <c r="AG576" s="45"/>
      <c r="AH576" s="45"/>
      <c r="AI576" s="45"/>
      <c r="AJ576" s="45"/>
      <c r="AK576" s="45"/>
      <c r="AL576" s="45"/>
      <c r="AM576" s="45"/>
      <c r="AN576" s="45"/>
      <c r="AO576" s="45"/>
      <c r="AP576" s="45"/>
      <c r="AQ576" s="45"/>
      <c r="AR576" s="45"/>
      <c r="AS576" s="45"/>
      <c r="AT576" s="45"/>
      <c r="AU576" s="45"/>
      <c r="AV576" s="45"/>
      <c r="AW576" s="45"/>
      <c r="AX576" s="45"/>
      <c r="AY576" s="45"/>
      <c r="AZ576" s="45"/>
      <c r="BA576" s="45"/>
      <c r="BB576" s="45"/>
      <c r="BC576" s="45"/>
      <c r="BD576" s="45"/>
      <c r="BE576" s="45"/>
      <c r="BF576" s="45"/>
      <c r="BG576" s="45"/>
      <c r="BH576" s="45"/>
      <c r="BI576" s="45"/>
      <c r="BJ576" s="45"/>
      <c r="BK576" s="45"/>
      <c r="BL576" s="45"/>
      <c r="BM576" s="45"/>
      <c r="BN576" s="45"/>
      <c r="BO576" s="45"/>
      <c r="BP576" s="45"/>
      <c r="BQ576" s="45"/>
      <c r="BR576" s="45"/>
      <c r="BS576" s="45"/>
      <c r="BT576" s="45"/>
      <c r="BU576" s="45"/>
      <c r="BV576" s="45"/>
      <c r="BW576" s="45"/>
      <c r="BX576" s="45"/>
      <c r="BY576" s="45"/>
      <c r="BZ576" s="45"/>
      <c r="CA576" s="45"/>
      <c r="CB576" s="45"/>
      <c r="CC576" s="45"/>
      <c r="CD576" s="45"/>
      <c r="CE576" s="45"/>
      <c r="CF576" s="45"/>
      <c r="CG576" s="45"/>
      <c r="CH576" s="45"/>
      <c r="CI576" s="45"/>
      <c r="CJ576" s="45"/>
      <c r="CK576" s="45"/>
      <c r="CL576" s="45"/>
      <c r="CM576" s="45"/>
      <c r="CN576" s="45"/>
      <c r="CO576" s="45"/>
      <c r="CP576" s="45"/>
      <c r="CQ576" s="45"/>
    </row>
    <row r="577" spans="1:95" hidden="1" x14ac:dyDescent="0.25">
      <c r="A577" s="5" t="str">
        <f>B577&amp;D577</f>
        <v>SENMRENEW</v>
      </c>
      <c r="B577" t="s">
        <v>330</v>
      </c>
      <c r="C577" t="str">
        <f>VLOOKUP($B577,'Lookup codes'!$A:$C,2,FALSE)</f>
        <v>Senegal</v>
      </c>
      <c r="D577" t="s">
        <v>640</v>
      </c>
      <c r="E577" t="str">
        <f>VLOOKUP(D577,'Lookup codes'!R:S,2,FALSE)</f>
        <v>Total of Renewable Energy Sources</v>
      </c>
      <c r="F577" t="s">
        <v>794</v>
      </c>
      <c r="G577" t="s">
        <v>528</v>
      </c>
      <c r="H577" s="45">
        <f>SUMIFS('IEA production stats by year'!Q:Q,'IEA production stats by year'!$E:$E,$D577,'IEA production stats by year'!$B:$B,$B577)</f>
        <v>48736.202599999997</v>
      </c>
      <c r="I577" s="45">
        <f>SUMIFS('IEA production stats by year'!R:R,'IEA production stats by year'!$E:$E,$D577,'IEA production stats by year'!$B:$B,$B577)</f>
        <v>49651.202599999997</v>
      </c>
      <c r="J577" s="45">
        <f>SUMIFS('IEA production stats by year'!S:S,'IEA production stats by year'!$E:$E,$D577,'IEA production stats by year'!$B:$B,$B577)</f>
        <v>50264.200299999997</v>
      </c>
      <c r="K577" s="45">
        <f>SUMIFS('IEA production stats by year'!T:T,'IEA production stats by year'!$E:$E,$D577,'IEA production stats by year'!$B:$B,$B577)</f>
        <v>49482.202400000002</v>
      </c>
      <c r="L577" s="45">
        <f>SUMIFS('IEA production stats by year'!U:U,'IEA production stats by year'!$E:$E,$D577,'IEA production stats by year'!$B:$B,$B577)</f>
        <v>49248.2022</v>
      </c>
      <c r="M577" s="45">
        <f>SUMIFS('IEA production stats by year'!V:V,'IEA production stats by year'!$E:$E,$D577,'IEA production stats by year'!$B:$B,$B577)</f>
        <v>49910.800900000002</v>
      </c>
      <c r="N577" s="45">
        <f>SUMIFS('IEA production stats by year'!W:W,'IEA production stats by year'!$E:$E,$D577,'IEA production stats by year'!$B:$B,$B577)</f>
        <v>51842.803999999996</v>
      </c>
      <c r="O577" s="45">
        <f>SUMIFS('IEA production stats by year'!X:X,'IEA production stats by year'!$E:$E,$D577,'IEA production stats by year'!$B:$B,$B577)</f>
        <v>57170.8001</v>
      </c>
      <c r="P577" s="45">
        <f>SUMIFS('IEA production stats by year'!Y:Y,'IEA production stats by year'!$E:$E,$D577,'IEA production stats by year'!$B:$B,$B577)</f>
        <v>59697.399899999997</v>
      </c>
      <c r="Q577" s="45">
        <f>SUMIFS('IEA production stats by year'!Z:Z,'IEA production stats by year'!$E:$E,$D577,'IEA production stats by year'!$B:$B,$B577)</f>
        <v>85958.801399999997</v>
      </c>
      <c r="R577" s="45">
        <f>SUMIFS('IEA production stats by year'!AA:AA,'IEA production stats by year'!$E:$E,$D577,'IEA production stats by year'!$B:$B,$B577)</f>
        <v>84624.803199999995</v>
      </c>
      <c r="S577" s="45">
        <f>SUMIFS('IEA production stats by year'!AB:AB,'IEA production stats by year'!$E:$E,$D577,'IEA production stats by year'!$B:$B,$B577)</f>
        <v>87146.801699999996</v>
      </c>
      <c r="T577" s="45">
        <f>SUMIFS('IEA production stats by year'!AC:AC,'IEA production stats by year'!$E:$E,$D577,'IEA production stats by year'!$B:$B,$B577)</f>
        <v>89055.396399999998</v>
      </c>
      <c r="U577" s="45">
        <f>SUMIFS('IEA production stats by year'!AD:AD,'IEA production stats by year'!$E:$E,$D577,'IEA production stats by year'!$B:$B,$B577)</f>
        <v>72532.3995</v>
      </c>
      <c r="V577" s="45">
        <f>SUMIFS('IEA production stats by year'!AE:AE,'IEA production stats by year'!$E:$E,$D577,'IEA production stats by year'!$B:$B,$B577)</f>
        <v>74141.399300000005</v>
      </c>
      <c r="W577" s="45">
        <f>SUMIFS('IEA production stats by year'!AF:AF,'IEA production stats by year'!$E:$E,$D577,'IEA production stats by year'!$B:$B,$B577)</f>
        <v>68213.397100000002</v>
      </c>
      <c r="X577" s="45">
        <f>SUMIFS('IEA production stats by year'!AG:AG,'IEA production stats by year'!$E:$E,$D577,'IEA production stats by year'!$B:$B,$B577)</f>
        <v>64655.601000000002</v>
      </c>
      <c r="Y577" s="45">
        <f>SUMIFS('IEA production stats by year'!AH:AH,'IEA production stats by year'!$E:$E,$D577,'IEA production stats by year'!$B:$B,$B577)</f>
        <v>67818.364199999996</v>
      </c>
      <c r="Z577" s="45">
        <f>SUMIFS('IEA production stats by year'!AI:AI,'IEA production stats by year'!$E:$E,$D577,'IEA production stats by year'!$B:$B,$B577)</f>
        <v>68535.5965</v>
      </c>
      <c r="AA577" s="45">
        <f>SUMIFS('IEA production stats by year'!AJ:AJ,'IEA production stats by year'!$E:$E,$D577,'IEA production stats by year'!$B:$B,$B577)</f>
        <v>74125.162899999996</v>
      </c>
      <c r="AB577" s="45">
        <f>SUMIFS('IEA production stats by year'!AK:AK,'IEA production stats by year'!$E:$E,$D577,'IEA production stats by year'!$B:$B,$B577)</f>
        <v>84900.801300000006</v>
      </c>
      <c r="AC577" s="45">
        <f>SUMIFS('IEA production stats by year'!AL:AL,'IEA production stats by year'!$E:$E,$D577,'IEA production stats by year'!$B:$B,$B577)</f>
        <v>0</v>
      </c>
      <c r="AD577" s="45"/>
      <c r="AE577" s="45"/>
      <c r="AF577" s="45"/>
      <c r="AG577" s="45"/>
      <c r="AH577" s="45"/>
      <c r="AI577" s="45"/>
      <c r="AJ577" s="45"/>
      <c r="AK577" s="45"/>
      <c r="AL577" s="45"/>
      <c r="AM577" s="45"/>
      <c r="AN577" s="45"/>
      <c r="AO577" s="45"/>
      <c r="AP577" s="45"/>
      <c r="AQ577" s="45"/>
      <c r="AR577" s="45"/>
      <c r="AS577" s="45"/>
      <c r="AT577" s="45"/>
      <c r="AU577" s="45"/>
      <c r="AV577" s="45"/>
      <c r="AW577" s="45"/>
      <c r="AX577" s="45"/>
      <c r="AY577" s="45"/>
      <c r="AZ577" s="45"/>
      <c r="BA577" s="45"/>
      <c r="BB577" s="45"/>
      <c r="BC577" s="45"/>
      <c r="BD577" s="45"/>
      <c r="BE577" s="45"/>
      <c r="BF577" s="45"/>
      <c r="BG577" s="45"/>
      <c r="BH577" s="45"/>
      <c r="BI577" s="45"/>
      <c r="BJ577" s="45"/>
      <c r="BK577" s="45"/>
      <c r="BL577" s="45"/>
      <c r="BM577" s="45"/>
      <c r="BN577" s="45"/>
      <c r="BO577" s="45"/>
      <c r="BP577" s="45"/>
      <c r="BQ577" s="45"/>
      <c r="BR577" s="45"/>
      <c r="BS577" s="45"/>
      <c r="BT577" s="45"/>
      <c r="BU577" s="45"/>
      <c r="BV577" s="45"/>
      <c r="BW577" s="45"/>
      <c r="BX577" s="45"/>
      <c r="BY577" s="45"/>
      <c r="BZ577" s="45"/>
      <c r="CA577" s="45"/>
      <c r="CB577" s="45"/>
      <c r="CC577" s="45"/>
      <c r="CD577" s="45"/>
      <c r="CE577" s="45"/>
      <c r="CF577" s="45"/>
      <c r="CG577" s="45"/>
      <c r="CH577" s="45"/>
      <c r="CI577" s="45"/>
      <c r="CJ577" s="45"/>
      <c r="CK577" s="45"/>
      <c r="CL577" s="45"/>
      <c r="CM577" s="45"/>
      <c r="CN577" s="45"/>
      <c r="CO577" s="45"/>
      <c r="CP577" s="45"/>
      <c r="CQ577" s="45"/>
    </row>
    <row r="578" spans="1:95" x14ac:dyDescent="0.25">
      <c r="A578" s="5" t="str">
        <f>B578&amp;D578</f>
        <v>SENTOTAL</v>
      </c>
      <c r="B578" t="s">
        <v>330</v>
      </c>
      <c r="C578" t="str">
        <f>VLOOKUP($B578,'Lookup codes'!$A:$C,2,FALSE)</f>
        <v>Senegal</v>
      </c>
      <c r="D578" t="s">
        <v>642</v>
      </c>
      <c r="E578" t="str">
        <f>VLOOKUP(D578,'Lookup codes'!R:S,2,FALSE)</f>
        <v>Total of All Energy Sources</v>
      </c>
      <c r="F578" t="s">
        <v>794</v>
      </c>
      <c r="G578" t="s">
        <v>528</v>
      </c>
      <c r="H578" s="45">
        <f>SUMIFS('IEA production stats by year'!Q:Q,'IEA production stats by year'!$E:$E,$D578,'IEA production stats by year'!$B:$B,$B578)</f>
        <v>49926.601900000001</v>
      </c>
      <c r="I578" s="45">
        <f>SUMIFS('IEA production stats by year'!R:R,'IEA production stats by year'!$E:$E,$D578,'IEA production stats by year'!$B:$B,$B578)</f>
        <v>50731.204400000002</v>
      </c>
      <c r="J578" s="45">
        <f>SUMIFS('IEA production stats by year'!S:S,'IEA production stats by year'!$E:$E,$D578,'IEA production stats by year'!$B:$B,$B578)</f>
        <v>52027.102700000003</v>
      </c>
      <c r="K578" s="45">
        <f>SUMIFS('IEA production stats by year'!T:T,'IEA production stats by year'!$E:$E,$D578,'IEA production stats by year'!$B:$B,$B578)</f>
        <v>51527.504399999998</v>
      </c>
      <c r="L578" s="45">
        <f>SUMIFS('IEA production stats by year'!U:U,'IEA production stats by year'!$E:$E,$D578,'IEA production stats by year'!$B:$B,$B578)</f>
        <v>51560.203399999999</v>
      </c>
      <c r="M578" s="45">
        <f>SUMIFS('IEA production stats by year'!V:V,'IEA production stats by year'!$E:$E,$D578,'IEA production stats by year'!$B:$B,$B578)</f>
        <v>52047.299899999998</v>
      </c>
      <c r="N578" s="45">
        <f>SUMIFS('IEA production stats by year'!W:W,'IEA production stats by year'!$E:$E,$D578,'IEA production stats by year'!$B:$B,$B578)</f>
        <v>52606.802900000002</v>
      </c>
      <c r="O578" s="45">
        <f>SUMIFS('IEA production stats by year'!X:X,'IEA production stats by year'!$E:$E,$D578,'IEA production stats by year'!$B:$B,$B578)</f>
        <v>58062.802000000003</v>
      </c>
      <c r="P578" s="45">
        <f>SUMIFS('IEA production stats by year'!Y:Y,'IEA production stats by year'!$E:$E,$D578,'IEA production stats by year'!$B:$B,$B578)</f>
        <v>60629.398300000001</v>
      </c>
      <c r="Q578" s="45">
        <f>SUMIFS('IEA production stats by year'!Z:Z,'IEA production stats by year'!$E:$E,$D578,'IEA production stats by year'!$B:$B,$B578)</f>
        <v>87114.400099999999</v>
      </c>
      <c r="R578" s="45">
        <f>SUMIFS('IEA production stats by year'!AA:AA,'IEA production stats by year'!$E:$E,$D578,'IEA production stats by year'!$B:$B,$B578)</f>
        <v>86491.303799999994</v>
      </c>
      <c r="S578" s="45">
        <f>SUMIFS('IEA production stats by year'!AB:AB,'IEA production stats by year'!$E:$E,$D578,'IEA production stats by year'!$B:$B,$B578)</f>
        <v>89700.004499999995</v>
      </c>
      <c r="T578" s="45">
        <f>SUMIFS('IEA production stats by year'!AC:AC,'IEA production stats by year'!$E:$E,$D578,'IEA production stats by year'!$B:$B,$B578)</f>
        <v>91813.195500000002</v>
      </c>
      <c r="U578" s="45">
        <f>SUMIFS('IEA production stats by year'!AD:AD,'IEA production stats by year'!$E:$E,$D578,'IEA production stats by year'!$B:$B,$B578)</f>
        <v>74783.796799999996</v>
      </c>
      <c r="V578" s="45">
        <f>SUMIFS('IEA production stats by year'!AE:AE,'IEA production stats by year'!$E:$E,$D578,'IEA production stats by year'!$B:$B,$B578)</f>
        <v>75776.796900000001</v>
      </c>
      <c r="W578" s="45">
        <f>SUMIFS('IEA production stats by year'!AF:AF,'IEA production stats by year'!$E:$E,$D578,'IEA production stats by year'!$B:$B,$B578)</f>
        <v>69446.794899999994</v>
      </c>
      <c r="X578" s="45">
        <f>SUMIFS('IEA production stats by year'!AG:AG,'IEA production stats by year'!$E:$E,$D578,'IEA production stats by year'!$B:$B,$B578)</f>
        <v>65958.801099999997</v>
      </c>
      <c r="Y578" s="45">
        <f>SUMIFS('IEA production stats by year'!AH:AH,'IEA production stats by year'!$E:$E,$D578,'IEA production stats by year'!$B:$B,$B578)</f>
        <v>69207.2304</v>
      </c>
      <c r="Z578" s="45">
        <f>SUMIFS('IEA production stats by year'!AI:AI,'IEA production stats by year'!$E:$E,$D578,'IEA production stats by year'!$B:$B,$B578)</f>
        <v>69949.993799999997</v>
      </c>
      <c r="AA578" s="45">
        <f>SUMIFS('IEA production stats by year'!AJ:AJ,'IEA production stats by year'!$E:$E,$D578,'IEA production stats by year'!$B:$B,$B578)</f>
        <v>75257.495500000005</v>
      </c>
      <c r="AB578" s="45">
        <f>SUMIFS('IEA production stats by year'!AK:AK,'IEA production stats by year'!$E:$E,$D578,'IEA production stats by year'!$B:$B,$B578)</f>
        <v>85953.969899999996</v>
      </c>
      <c r="AC578" s="45">
        <f>SUMIFS('IEA production stats by year'!AL:AL,'IEA production stats by year'!$E:$E,$D578,'IEA production stats by year'!$B:$B,$B578)</f>
        <v>0</v>
      </c>
      <c r="AD578" s="45"/>
      <c r="AE578" s="45"/>
      <c r="AF578" s="45"/>
      <c r="AG578" s="45"/>
      <c r="AH578" s="45"/>
      <c r="AI578" s="45"/>
      <c r="AJ578" s="45"/>
      <c r="AK578" s="45"/>
      <c r="AL578" s="45"/>
      <c r="AM578" s="45"/>
      <c r="AN578" s="45"/>
      <c r="AO578" s="45"/>
      <c r="AP578" s="45"/>
      <c r="AQ578" s="45"/>
      <c r="AR578" s="45"/>
      <c r="AS578" s="45"/>
      <c r="AT578" s="45"/>
      <c r="AU578" s="45"/>
      <c r="AV578" s="45"/>
      <c r="AW578" s="45"/>
      <c r="AX578" s="45"/>
      <c r="AY578" s="45"/>
      <c r="AZ578" s="45"/>
      <c r="BA578" s="45"/>
      <c r="BB578" s="45"/>
      <c r="BC578" s="45"/>
      <c r="BD578" s="45"/>
      <c r="BE578" s="45"/>
      <c r="BF578" s="45"/>
      <c r="BG578" s="45"/>
      <c r="BH578" s="45"/>
      <c r="BI578" s="45"/>
      <c r="BJ578" s="45"/>
      <c r="BK578" s="45"/>
      <c r="BL578" s="45"/>
      <c r="BM578" s="45"/>
      <c r="BN578" s="45"/>
      <c r="BO578" s="45"/>
      <c r="BP578" s="45"/>
      <c r="BQ578" s="45"/>
      <c r="BR578" s="45"/>
      <c r="BS578" s="45"/>
      <c r="BT578" s="45"/>
      <c r="BU578" s="45"/>
      <c r="BV578" s="45"/>
      <c r="BW578" s="45"/>
      <c r="BX578" s="45"/>
      <c r="BY578" s="45"/>
      <c r="BZ578" s="45"/>
      <c r="CA578" s="45"/>
      <c r="CB578" s="45"/>
      <c r="CC578" s="45"/>
      <c r="CD578" s="45"/>
      <c r="CE578" s="45"/>
      <c r="CF578" s="45"/>
      <c r="CG578" s="45"/>
      <c r="CH578" s="45"/>
      <c r="CI578" s="45"/>
      <c r="CJ578" s="45"/>
      <c r="CK578" s="45"/>
      <c r="CL578" s="45"/>
      <c r="CM578" s="45"/>
      <c r="CN578" s="45"/>
      <c r="CO578" s="45"/>
      <c r="CP578" s="45"/>
      <c r="CQ578" s="45"/>
    </row>
    <row r="579" spans="1:95" hidden="1" x14ac:dyDescent="0.25">
      <c r="A579" s="5" t="str">
        <f>B579&amp;D579</f>
        <v>SSDHYDRO</v>
      </c>
      <c r="B579" t="s">
        <v>344</v>
      </c>
      <c r="C579" t="str">
        <f>VLOOKUP($B579,'Lookup codes'!$A:$C,2,FALSE)</f>
        <v>South Sudan</v>
      </c>
      <c r="D579" t="s">
        <v>539</v>
      </c>
      <c r="E579" t="str">
        <f>VLOOKUP(D579,'Lookup codes'!R:S,2,FALSE)</f>
        <v>Hydro</v>
      </c>
      <c r="F579" t="s">
        <v>794</v>
      </c>
      <c r="G579" t="s">
        <v>528</v>
      </c>
      <c r="H579" s="45">
        <f>SUMIFS('IEA production stats by year'!Q:Q,'IEA production stats by year'!$E:$E,$D579,'IEA production stats by year'!$B:$B,$B579)</f>
        <v>0</v>
      </c>
      <c r="I579" s="45">
        <f>SUMIFS('IEA production stats by year'!R:R,'IEA production stats by year'!$E:$E,$D579,'IEA production stats by year'!$B:$B,$B579)</f>
        <v>0</v>
      </c>
      <c r="J579" s="45">
        <f>SUMIFS('IEA production stats by year'!S:S,'IEA production stats by year'!$E:$E,$D579,'IEA production stats by year'!$B:$B,$B579)</f>
        <v>0</v>
      </c>
      <c r="K579" s="45">
        <f>SUMIFS('IEA production stats by year'!T:T,'IEA production stats by year'!$E:$E,$D579,'IEA production stats by year'!$B:$B,$B579)</f>
        <v>0</v>
      </c>
      <c r="L579" s="45">
        <f>SUMIFS('IEA production stats by year'!U:U,'IEA production stats by year'!$E:$E,$D579,'IEA production stats by year'!$B:$B,$B579)</f>
        <v>0</v>
      </c>
      <c r="M579" s="45">
        <f>SUMIFS('IEA production stats by year'!V:V,'IEA production stats by year'!$E:$E,$D579,'IEA production stats by year'!$B:$B,$B579)</f>
        <v>0</v>
      </c>
      <c r="N579" s="45">
        <f>SUMIFS('IEA production stats by year'!W:W,'IEA production stats by year'!$E:$E,$D579,'IEA production stats by year'!$B:$B,$B579)</f>
        <v>0</v>
      </c>
      <c r="O579" s="45">
        <f>SUMIFS('IEA production stats by year'!X:X,'IEA production stats by year'!$E:$E,$D579,'IEA production stats by year'!$B:$B,$B579)</f>
        <v>0</v>
      </c>
      <c r="P579" s="45">
        <f>SUMIFS('IEA production stats by year'!Y:Y,'IEA production stats by year'!$E:$E,$D579,'IEA production stats by year'!$B:$B,$B579)</f>
        <v>0</v>
      </c>
      <c r="Q579" s="45">
        <f>SUMIFS('IEA production stats by year'!Z:Z,'IEA production stats by year'!$E:$E,$D579,'IEA production stats by year'!$B:$B,$B579)</f>
        <v>0</v>
      </c>
      <c r="R579" s="45">
        <f>SUMIFS('IEA production stats by year'!AA:AA,'IEA production stats by year'!$E:$E,$D579,'IEA production stats by year'!$B:$B,$B579)</f>
        <v>0</v>
      </c>
      <c r="S579" s="45">
        <f>SUMIFS('IEA production stats by year'!AB:AB,'IEA production stats by year'!$E:$E,$D579,'IEA production stats by year'!$B:$B,$B579)</f>
        <v>0</v>
      </c>
      <c r="T579" s="45">
        <f>SUMIFS('IEA production stats by year'!AC:AC,'IEA production stats by year'!$E:$E,$D579,'IEA production stats by year'!$B:$B,$B579)</f>
        <v>0</v>
      </c>
      <c r="U579" s="45">
        <f>SUMIFS('IEA production stats by year'!AD:AD,'IEA production stats by year'!$E:$E,$D579,'IEA production stats by year'!$B:$B,$B579)</f>
        <v>0</v>
      </c>
      <c r="V579" s="45">
        <f>SUMIFS('IEA production stats by year'!AE:AE,'IEA production stats by year'!$E:$E,$D579,'IEA production stats by year'!$B:$B,$B579)</f>
        <v>0</v>
      </c>
      <c r="W579" s="45">
        <f>SUMIFS('IEA production stats by year'!AF:AF,'IEA production stats by year'!$E:$E,$D579,'IEA production stats by year'!$B:$B,$B579)</f>
        <v>0</v>
      </c>
      <c r="X579" s="45">
        <f>SUMIFS('IEA production stats by year'!AG:AG,'IEA production stats by year'!$E:$E,$D579,'IEA production stats by year'!$B:$B,$B579)</f>
        <v>0</v>
      </c>
      <c r="Y579" s="45">
        <f>SUMIFS('IEA production stats by year'!AH:AH,'IEA production stats by year'!$E:$E,$D579,'IEA production stats by year'!$B:$B,$B579)</f>
        <v>0</v>
      </c>
      <c r="Z579" s="45">
        <f>SUMIFS('IEA production stats by year'!AI:AI,'IEA production stats by year'!$E:$E,$D579,'IEA production stats by year'!$B:$B,$B579)</f>
        <v>0</v>
      </c>
      <c r="AA579" s="45">
        <f>SUMIFS('IEA production stats by year'!AJ:AJ,'IEA production stats by year'!$E:$E,$D579,'IEA production stats by year'!$B:$B,$B579)</f>
        <v>0</v>
      </c>
      <c r="AB579" s="45">
        <f>SUMIFS('IEA production stats by year'!AK:AK,'IEA production stats by year'!$E:$E,$D579,'IEA production stats by year'!$B:$B,$B579)</f>
        <v>0</v>
      </c>
      <c r="AC579" s="45">
        <f>SUMIFS('IEA production stats by year'!AL:AL,'IEA production stats by year'!$E:$E,$D579,'IEA production stats by year'!$B:$B,$B579)</f>
        <v>0</v>
      </c>
      <c r="AD579" s="45"/>
      <c r="AE579" s="45"/>
      <c r="AF579" s="45"/>
      <c r="AG579" s="45"/>
      <c r="AH579" s="45"/>
      <c r="AI579" s="45"/>
      <c r="AJ579" s="45"/>
      <c r="AK579" s="45"/>
      <c r="AL579" s="45"/>
      <c r="AM579" s="45"/>
      <c r="AN579" s="45"/>
      <c r="AO579" s="45"/>
      <c r="AP579" s="45"/>
      <c r="AQ579" s="45"/>
      <c r="AR579" s="45"/>
      <c r="AS579" s="45"/>
      <c r="AT579" s="45"/>
      <c r="AU579" s="45"/>
      <c r="AV579" s="45"/>
      <c r="AW579" s="45"/>
      <c r="AX579" s="45"/>
      <c r="AY579" s="45"/>
      <c r="AZ579" s="45"/>
      <c r="BA579" s="45"/>
      <c r="BB579" s="45"/>
      <c r="BC579" s="45"/>
      <c r="BD579" s="45"/>
      <c r="BE579" s="45"/>
      <c r="BF579" s="45"/>
      <c r="BG579" s="45"/>
      <c r="BH579" s="45"/>
      <c r="BI579" s="45"/>
      <c r="BJ579" s="45"/>
      <c r="BK579" s="45"/>
      <c r="BL579" s="45"/>
      <c r="BM579" s="45"/>
      <c r="BN579" s="45"/>
      <c r="BO579" s="45"/>
      <c r="BP579" s="45"/>
      <c r="BQ579" s="45"/>
      <c r="BR579" s="45"/>
      <c r="BS579" s="45"/>
      <c r="BT579" s="45"/>
      <c r="BU579" s="45"/>
      <c r="BV579" s="45"/>
      <c r="BW579" s="45"/>
      <c r="BX579" s="45"/>
      <c r="BY579" s="45"/>
      <c r="BZ579" s="45"/>
      <c r="CA579" s="45"/>
      <c r="CB579" s="45"/>
      <c r="CC579" s="45"/>
      <c r="CD579" s="45"/>
      <c r="CE579" s="45"/>
      <c r="CF579" s="45"/>
      <c r="CG579" s="45"/>
      <c r="CH579" s="45"/>
      <c r="CI579" s="45"/>
      <c r="CJ579" s="45"/>
      <c r="CK579" s="45"/>
      <c r="CL579" s="45"/>
      <c r="CM579" s="45"/>
      <c r="CN579" s="45"/>
      <c r="CO579" s="45"/>
      <c r="CP579" s="45"/>
      <c r="CQ579" s="45"/>
    </row>
    <row r="580" spans="1:95" hidden="1" x14ac:dyDescent="0.25">
      <c r="A580" s="5" t="str">
        <f>B580&amp;D580</f>
        <v>SSDGEOTHERM</v>
      </c>
      <c r="B580" t="s">
        <v>344</v>
      </c>
      <c r="C580" t="str">
        <f>VLOOKUP($B580,'Lookup codes'!$A:$C,2,FALSE)</f>
        <v>South Sudan</v>
      </c>
      <c r="D580" t="s">
        <v>610</v>
      </c>
      <c r="E580" t="str">
        <f>VLOOKUP(D580,'Lookup codes'!R:S,2,FALSE)</f>
        <v>Geothermal</v>
      </c>
      <c r="F580" t="s">
        <v>794</v>
      </c>
      <c r="G580" t="s">
        <v>528</v>
      </c>
      <c r="H580" s="45">
        <f>SUMIFS('IEA production stats by year'!Q:Q,'IEA production stats by year'!$E:$E,$D580,'IEA production stats by year'!$B:$B,$B580)</f>
        <v>0</v>
      </c>
      <c r="I580" s="45">
        <f>SUMIFS('IEA production stats by year'!R:R,'IEA production stats by year'!$E:$E,$D580,'IEA production stats by year'!$B:$B,$B580)</f>
        <v>0</v>
      </c>
      <c r="J580" s="45">
        <f>SUMIFS('IEA production stats by year'!S:S,'IEA production stats by year'!$E:$E,$D580,'IEA production stats by year'!$B:$B,$B580)</f>
        <v>0</v>
      </c>
      <c r="K580" s="45">
        <f>SUMIFS('IEA production stats by year'!T:T,'IEA production stats by year'!$E:$E,$D580,'IEA production stats by year'!$B:$B,$B580)</f>
        <v>0</v>
      </c>
      <c r="L580" s="45">
        <f>SUMIFS('IEA production stats by year'!U:U,'IEA production stats by year'!$E:$E,$D580,'IEA production stats by year'!$B:$B,$B580)</f>
        <v>0</v>
      </c>
      <c r="M580" s="45">
        <f>SUMIFS('IEA production stats by year'!V:V,'IEA production stats by year'!$E:$E,$D580,'IEA production stats by year'!$B:$B,$B580)</f>
        <v>0</v>
      </c>
      <c r="N580" s="45">
        <f>SUMIFS('IEA production stats by year'!W:W,'IEA production stats by year'!$E:$E,$D580,'IEA production stats by year'!$B:$B,$B580)</f>
        <v>0</v>
      </c>
      <c r="O580" s="45">
        <f>SUMIFS('IEA production stats by year'!X:X,'IEA production stats by year'!$E:$E,$D580,'IEA production stats by year'!$B:$B,$B580)</f>
        <v>0</v>
      </c>
      <c r="P580" s="45">
        <f>SUMIFS('IEA production stats by year'!Y:Y,'IEA production stats by year'!$E:$E,$D580,'IEA production stats by year'!$B:$B,$B580)</f>
        <v>0</v>
      </c>
      <c r="Q580" s="45">
        <f>SUMIFS('IEA production stats by year'!Z:Z,'IEA production stats by year'!$E:$E,$D580,'IEA production stats by year'!$B:$B,$B580)</f>
        <v>0</v>
      </c>
      <c r="R580" s="45">
        <f>SUMIFS('IEA production stats by year'!AA:AA,'IEA production stats by year'!$E:$E,$D580,'IEA production stats by year'!$B:$B,$B580)</f>
        <v>0</v>
      </c>
      <c r="S580" s="45">
        <f>SUMIFS('IEA production stats by year'!AB:AB,'IEA production stats by year'!$E:$E,$D580,'IEA production stats by year'!$B:$B,$B580)</f>
        <v>0</v>
      </c>
      <c r="T580" s="45">
        <f>SUMIFS('IEA production stats by year'!AC:AC,'IEA production stats by year'!$E:$E,$D580,'IEA production stats by year'!$B:$B,$B580)</f>
        <v>0</v>
      </c>
      <c r="U580" s="45">
        <f>SUMIFS('IEA production stats by year'!AD:AD,'IEA production stats by year'!$E:$E,$D580,'IEA production stats by year'!$B:$B,$B580)</f>
        <v>0</v>
      </c>
      <c r="V580" s="45">
        <f>SUMIFS('IEA production stats by year'!AE:AE,'IEA production stats by year'!$E:$E,$D580,'IEA production stats by year'!$B:$B,$B580)</f>
        <v>0</v>
      </c>
      <c r="W580" s="45">
        <f>SUMIFS('IEA production stats by year'!AF:AF,'IEA production stats by year'!$E:$E,$D580,'IEA production stats by year'!$B:$B,$B580)</f>
        <v>0</v>
      </c>
      <c r="X580" s="45">
        <f>SUMIFS('IEA production stats by year'!AG:AG,'IEA production stats by year'!$E:$E,$D580,'IEA production stats by year'!$B:$B,$B580)</f>
        <v>0</v>
      </c>
      <c r="Y580" s="45">
        <f>SUMIFS('IEA production stats by year'!AH:AH,'IEA production stats by year'!$E:$E,$D580,'IEA production stats by year'!$B:$B,$B580)</f>
        <v>0</v>
      </c>
      <c r="Z580" s="45">
        <f>SUMIFS('IEA production stats by year'!AI:AI,'IEA production stats by year'!$E:$E,$D580,'IEA production stats by year'!$B:$B,$B580)</f>
        <v>0</v>
      </c>
      <c r="AA580" s="45">
        <f>SUMIFS('IEA production stats by year'!AJ:AJ,'IEA production stats by year'!$E:$E,$D580,'IEA production stats by year'!$B:$B,$B580)</f>
        <v>0</v>
      </c>
      <c r="AB580" s="45">
        <f>SUMIFS('IEA production stats by year'!AK:AK,'IEA production stats by year'!$E:$E,$D580,'IEA production stats by year'!$B:$B,$B580)</f>
        <v>0</v>
      </c>
      <c r="AC580" s="45">
        <f>SUMIFS('IEA production stats by year'!AL:AL,'IEA production stats by year'!$E:$E,$D580,'IEA production stats by year'!$B:$B,$B580)</f>
        <v>0</v>
      </c>
      <c r="AD580" s="45"/>
      <c r="AE580" s="45"/>
      <c r="AF580" s="45"/>
      <c r="AG580" s="45"/>
      <c r="AH580" s="45"/>
      <c r="AI580" s="45"/>
      <c r="AJ580" s="45"/>
      <c r="AK580" s="45"/>
      <c r="AL580" s="45"/>
      <c r="AM580" s="45"/>
      <c r="AN580" s="45"/>
      <c r="AO580" s="45"/>
      <c r="AP580" s="45"/>
      <c r="AQ580" s="45"/>
      <c r="AR580" s="45"/>
      <c r="AS580" s="45"/>
      <c r="AT580" s="45"/>
      <c r="AU580" s="45"/>
      <c r="AV580" s="45"/>
      <c r="AW580" s="45"/>
      <c r="AX580" s="45"/>
      <c r="AY580" s="45"/>
      <c r="AZ580" s="45"/>
      <c r="BA580" s="45"/>
      <c r="BB580" s="45"/>
      <c r="BC580" s="45"/>
      <c r="BD580" s="45"/>
      <c r="BE580" s="45"/>
      <c r="BF580" s="45"/>
      <c r="BG580" s="45"/>
      <c r="BH580" s="45"/>
      <c r="BI580" s="45"/>
      <c r="BJ580" s="45"/>
      <c r="BK580" s="45"/>
      <c r="BL580" s="45"/>
      <c r="BM580" s="45"/>
      <c r="BN580" s="45"/>
      <c r="BO580" s="45"/>
      <c r="BP580" s="45"/>
      <c r="BQ580" s="45"/>
      <c r="BR580" s="45"/>
      <c r="BS580" s="45"/>
      <c r="BT580" s="45"/>
      <c r="BU580" s="45"/>
      <c r="BV580" s="45"/>
      <c r="BW580" s="45"/>
      <c r="BX580" s="45"/>
      <c r="BY580" s="45"/>
      <c r="BZ580" s="45"/>
      <c r="CA580" s="45"/>
      <c r="CB580" s="45"/>
      <c r="CC580" s="45"/>
      <c r="CD580" s="45"/>
      <c r="CE580" s="45"/>
      <c r="CF580" s="45"/>
      <c r="CG580" s="45"/>
      <c r="CH580" s="45"/>
      <c r="CI580" s="45"/>
      <c r="CJ580" s="45"/>
      <c r="CK580" s="45"/>
      <c r="CL580" s="45"/>
      <c r="CM580" s="45"/>
      <c r="CN580" s="45"/>
      <c r="CO580" s="45"/>
      <c r="CP580" s="45"/>
      <c r="CQ580" s="45"/>
    </row>
    <row r="581" spans="1:95" hidden="1" x14ac:dyDescent="0.25">
      <c r="A581" s="5" t="str">
        <f>B581&amp;D581</f>
        <v>SSDSOLARPV</v>
      </c>
      <c r="B581" t="s">
        <v>344</v>
      </c>
      <c r="C581" t="str">
        <f>VLOOKUP($B581,'Lookup codes'!$A:$C,2,FALSE)</f>
        <v>South Sudan</v>
      </c>
      <c r="D581" t="s">
        <v>612</v>
      </c>
      <c r="E581" t="str">
        <f>VLOOKUP(D581,'Lookup codes'!R:S,2,FALSE)</f>
        <v>Solar Photovoltaics</v>
      </c>
      <c r="F581" t="s">
        <v>794</v>
      </c>
      <c r="G581" t="s">
        <v>528</v>
      </c>
      <c r="H581" s="45">
        <f>SUMIFS('IEA production stats by year'!Q:Q,'IEA production stats by year'!$E:$E,$D581,'IEA production stats by year'!$B:$B,$B581)</f>
        <v>0</v>
      </c>
      <c r="I581" s="45">
        <f>SUMIFS('IEA production stats by year'!R:R,'IEA production stats by year'!$E:$E,$D581,'IEA production stats by year'!$B:$B,$B581)</f>
        <v>0</v>
      </c>
      <c r="J581" s="45">
        <f>SUMIFS('IEA production stats by year'!S:S,'IEA production stats by year'!$E:$E,$D581,'IEA production stats by year'!$B:$B,$B581)</f>
        <v>0</v>
      </c>
      <c r="K581" s="45">
        <f>SUMIFS('IEA production stats by year'!T:T,'IEA production stats by year'!$E:$E,$D581,'IEA production stats by year'!$B:$B,$B581)</f>
        <v>0</v>
      </c>
      <c r="L581" s="45">
        <f>SUMIFS('IEA production stats by year'!U:U,'IEA production stats by year'!$E:$E,$D581,'IEA production stats by year'!$B:$B,$B581)</f>
        <v>0</v>
      </c>
      <c r="M581" s="45">
        <f>SUMIFS('IEA production stats by year'!V:V,'IEA production stats by year'!$E:$E,$D581,'IEA production stats by year'!$B:$B,$B581)</f>
        <v>0</v>
      </c>
      <c r="N581" s="45">
        <f>SUMIFS('IEA production stats by year'!W:W,'IEA production stats by year'!$E:$E,$D581,'IEA production stats by year'!$B:$B,$B581)</f>
        <v>0</v>
      </c>
      <c r="O581" s="45">
        <f>SUMIFS('IEA production stats by year'!X:X,'IEA production stats by year'!$E:$E,$D581,'IEA production stats by year'!$B:$B,$B581)</f>
        <v>0</v>
      </c>
      <c r="P581" s="45">
        <f>SUMIFS('IEA production stats by year'!Y:Y,'IEA production stats by year'!$E:$E,$D581,'IEA production stats by year'!$B:$B,$B581)</f>
        <v>0</v>
      </c>
      <c r="Q581" s="45">
        <f>SUMIFS('IEA production stats by year'!Z:Z,'IEA production stats by year'!$E:$E,$D581,'IEA production stats by year'!$B:$B,$B581)</f>
        <v>0</v>
      </c>
      <c r="R581" s="45">
        <f>SUMIFS('IEA production stats by year'!AA:AA,'IEA production stats by year'!$E:$E,$D581,'IEA production stats by year'!$B:$B,$B581)</f>
        <v>0</v>
      </c>
      <c r="S581" s="45">
        <f>SUMIFS('IEA production stats by year'!AB:AB,'IEA production stats by year'!$E:$E,$D581,'IEA production stats by year'!$B:$B,$B581)</f>
        <v>0</v>
      </c>
      <c r="T581" s="45">
        <f>SUMIFS('IEA production stats by year'!AC:AC,'IEA production stats by year'!$E:$E,$D581,'IEA production stats by year'!$B:$B,$B581)</f>
        <v>7.2012999999999998</v>
      </c>
      <c r="U581" s="45">
        <f>SUMIFS('IEA production stats by year'!AD:AD,'IEA production stats by year'!$E:$E,$D581,'IEA production stats by year'!$B:$B,$B581)</f>
        <v>7.2012999999999998</v>
      </c>
      <c r="V581" s="45">
        <f>SUMIFS('IEA production stats by year'!AE:AE,'IEA production stats by year'!$E:$E,$D581,'IEA production stats by year'!$B:$B,$B581)</f>
        <v>7.2012999999999998</v>
      </c>
      <c r="W581" s="45">
        <f>SUMIFS('IEA production stats by year'!AF:AF,'IEA production stats by year'!$E:$E,$D581,'IEA production stats by year'!$B:$B,$B581)</f>
        <v>7.2012999999999998</v>
      </c>
      <c r="X581" s="45">
        <f>SUMIFS('IEA production stats by year'!AG:AG,'IEA production stats by year'!$E:$E,$D581,'IEA production stats by year'!$B:$B,$B581)</f>
        <v>7.2012999999999998</v>
      </c>
      <c r="Y581" s="45">
        <f>SUMIFS('IEA production stats by year'!AH:AH,'IEA production stats by year'!$E:$E,$D581,'IEA production stats by year'!$B:$B,$B581)</f>
        <v>10.8019</v>
      </c>
      <c r="Z581" s="45">
        <f>SUMIFS('IEA production stats by year'!AI:AI,'IEA production stats by year'!$E:$E,$D581,'IEA production stats by year'!$B:$B,$B581)</f>
        <v>35.093800000000002</v>
      </c>
      <c r="AA581" s="45">
        <f>SUMIFS('IEA production stats by year'!AJ:AJ,'IEA production stats by year'!$E:$E,$D581,'IEA production stats by year'!$B:$B,$B581)</f>
        <v>39.757899999999999</v>
      </c>
      <c r="AB581" s="45">
        <f>SUMIFS('IEA production stats by year'!AK:AK,'IEA production stats by year'!$E:$E,$D581,'IEA production stats by year'!$B:$B,$B581)</f>
        <v>39.757899999999999</v>
      </c>
      <c r="AC581" s="45">
        <f>SUMIFS('IEA production stats by year'!AL:AL,'IEA production stats by year'!$E:$E,$D581,'IEA production stats by year'!$B:$B,$B581)</f>
        <v>0</v>
      </c>
      <c r="AD581" s="45"/>
      <c r="AE581" s="45"/>
      <c r="AF581" s="45"/>
      <c r="AG581" s="45"/>
      <c r="AH581" s="45"/>
      <c r="AI581" s="45"/>
      <c r="AJ581" s="45"/>
      <c r="AK581" s="45"/>
      <c r="AL581" s="45"/>
      <c r="AM581" s="45"/>
      <c r="AN581" s="45"/>
      <c r="AO581" s="45"/>
      <c r="AP581" s="45"/>
      <c r="AQ581" s="45"/>
      <c r="AR581" s="45"/>
      <c r="AS581" s="45"/>
      <c r="AT581" s="45"/>
      <c r="AU581" s="45"/>
      <c r="AV581" s="45"/>
      <c r="AW581" s="45"/>
      <c r="AX581" s="45"/>
      <c r="AY581" s="45"/>
      <c r="AZ581" s="45"/>
      <c r="BA581" s="45"/>
      <c r="BB581" s="45"/>
      <c r="BC581" s="45"/>
      <c r="BD581" s="45"/>
      <c r="BE581" s="45"/>
      <c r="BF581" s="45"/>
      <c r="BG581" s="45"/>
      <c r="BH581" s="45"/>
      <c r="BI581" s="45"/>
      <c r="BJ581" s="45"/>
      <c r="BK581" s="45"/>
      <c r="BL581" s="45"/>
      <c r="BM581" s="45"/>
      <c r="BN581" s="45"/>
      <c r="BO581" s="45"/>
      <c r="BP581" s="45"/>
      <c r="BQ581" s="45"/>
      <c r="BR581" s="45"/>
      <c r="BS581" s="45"/>
      <c r="BT581" s="45"/>
      <c r="BU581" s="45"/>
      <c r="BV581" s="45"/>
      <c r="BW581" s="45"/>
      <c r="BX581" s="45"/>
      <c r="BY581" s="45"/>
      <c r="BZ581" s="45"/>
      <c r="CA581" s="45"/>
      <c r="CB581" s="45"/>
      <c r="CC581" s="45"/>
      <c r="CD581" s="45"/>
      <c r="CE581" s="45"/>
      <c r="CF581" s="45"/>
      <c r="CG581" s="45"/>
      <c r="CH581" s="45"/>
      <c r="CI581" s="45"/>
      <c r="CJ581" s="45"/>
      <c r="CK581" s="45"/>
      <c r="CL581" s="45"/>
      <c r="CM581" s="45"/>
      <c r="CN581" s="45"/>
      <c r="CO581" s="45"/>
      <c r="CP581" s="45"/>
      <c r="CQ581" s="45"/>
    </row>
    <row r="582" spans="1:95" hidden="1" x14ac:dyDescent="0.25">
      <c r="A582" s="5" t="str">
        <f>B582&amp;D582</f>
        <v>SSDSOLARTH</v>
      </c>
      <c r="B582" t="s">
        <v>344</v>
      </c>
      <c r="C582" t="str">
        <f>VLOOKUP($B582,'Lookup codes'!$A:$C,2,FALSE)</f>
        <v>South Sudan</v>
      </c>
      <c r="D582" t="s">
        <v>614</v>
      </c>
      <c r="E582" t="str">
        <f>VLOOKUP(D582,'Lookup codes'!R:S,2,FALSE)</f>
        <v>Solar Thermal</v>
      </c>
      <c r="F582" t="s">
        <v>794</v>
      </c>
      <c r="G582" t="s">
        <v>528</v>
      </c>
      <c r="H582" s="45">
        <f>SUMIFS('IEA production stats by year'!Q:Q,'IEA production stats by year'!$E:$E,$D582,'IEA production stats by year'!$B:$B,$B582)</f>
        <v>0</v>
      </c>
      <c r="I582" s="45">
        <f>SUMIFS('IEA production stats by year'!R:R,'IEA production stats by year'!$E:$E,$D582,'IEA production stats by year'!$B:$B,$B582)</f>
        <v>0</v>
      </c>
      <c r="J582" s="45">
        <f>SUMIFS('IEA production stats by year'!S:S,'IEA production stats by year'!$E:$E,$D582,'IEA production stats by year'!$B:$B,$B582)</f>
        <v>0</v>
      </c>
      <c r="K582" s="45">
        <f>SUMIFS('IEA production stats by year'!T:T,'IEA production stats by year'!$E:$E,$D582,'IEA production stats by year'!$B:$B,$B582)</f>
        <v>0</v>
      </c>
      <c r="L582" s="45">
        <f>SUMIFS('IEA production stats by year'!U:U,'IEA production stats by year'!$E:$E,$D582,'IEA production stats by year'!$B:$B,$B582)</f>
        <v>0</v>
      </c>
      <c r="M582" s="45">
        <f>SUMIFS('IEA production stats by year'!V:V,'IEA production stats by year'!$E:$E,$D582,'IEA production stats by year'!$B:$B,$B582)</f>
        <v>0</v>
      </c>
      <c r="N582" s="45">
        <f>SUMIFS('IEA production stats by year'!W:W,'IEA production stats by year'!$E:$E,$D582,'IEA production stats by year'!$B:$B,$B582)</f>
        <v>0</v>
      </c>
      <c r="O582" s="45">
        <f>SUMIFS('IEA production stats by year'!X:X,'IEA production stats by year'!$E:$E,$D582,'IEA production stats by year'!$B:$B,$B582)</f>
        <v>0</v>
      </c>
      <c r="P582" s="45">
        <f>SUMIFS('IEA production stats by year'!Y:Y,'IEA production stats by year'!$E:$E,$D582,'IEA production stats by year'!$B:$B,$B582)</f>
        <v>0</v>
      </c>
      <c r="Q582" s="45">
        <f>SUMIFS('IEA production stats by year'!Z:Z,'IEA production stats by year'!$E:$E,$D582,'IEA production stats by year'!$B:$B,$B582)</f>
        <v>0</v>
      </c>
      <c r="R582" s="45">
        <f>SUMIFS('IEA production stats by year'!AA:AA,'IEA production stats by year'!$E:$E,$D582,'IEA production stats by year'!$B:$B,$B582)</f>
        <v>0</v>
      </c>
      <c r="S582" s="45">
        <f>SUMIFS('IEA production stats by year'!AB:AB,'IEA production stats by year'!$E:$E,$D582,'IEA production stats by year'!$B:$B,$B582)</f>
        <v>0</v>
      </c>
      <c r="T582" s="45">
        <f>SUMIFS('IEA production stats by year'!AC:AC,'IEA production stats by year'!$E:$E,$D582,'IEA production stats by year'!$B:$B,$B582)</f>
        <v>0</v>
      </c>
      <c r="U582" s="45">
        <f>SUMIFS('IEA production stats by year'!AD:AD,'IEA production stats by year'!$E:$E,$D582,'IEA production stats by year'!$B:$B,$B582)</f>
        <v>0</v>
      </c>
      <c r="V582" s="45">
        <f>SUMIFS('IEA production stats by year'!AE:AE,'IEA production stats by year'!$E:$E,$D582,'IEA production stats by year'!$B:$B,$B582)</f>
        <v>0</v>
      </c>
      <c r="W582" s="45">
        <f>SUMIFS('IEA production stats by year'!AF:AF,'IEA production stats by year'!$E:$E,$D582,'IEA production stats by year'!$B:$B,$B582)</f>
        <v>0</v>
      </c>
      <c r="X582" s="45">
        <f>SUMIFS('IEA production stats by year'!AG:AG,'IEA production stats by year'!$E:$E,$D582,'IEA production stats by year'!$B:$B,$B582)</f>
        <v>0</v>
      </c>
      <c r="Y582" s="45">
        <f>SUMIFS('IEA production stats by year'!AH:AH,'IEA production stats by year'!$E:$E,$D582,'IEA production stats by year'!$B:$B,$B582)</f>
        <v>0</v>
      </c>
      <c r="Z582" s="45">
        <f>SUMIFS('IEA production stats by year'!AI:AI,'IEA production stats by year'!$E:$E,$D582,'IEA production stats by year'!$B:$B,$B582)</f>
        <v>0</v>
      </c>
      <c r="AA582" s="45">
        <f>SUMIFS('IEA production stats by year'!AJ:AJ,'IEA production stats by year'!$E:$E,$D582,'IEA production stats by year'!$B:$B,$B582)</f>
        <v>0</v>
      </c>
      <c r="AB582" s="45">
        <f>SUMIFS('IEA production stats by year'!AK:AK,'IEA production stats by year'!$E:$E,$D582,'IEA production stats by year'!$B:$B,$B582)</f>
        <v>0</v>
      </c>
      <c r="AC582" s="45">
        <f>SUMIFS('IEA production stats by year'!AL:AL,'IEA production stats by year'!$E:$E,$D582,'IEA production stats by year'!$B:$B,$B582)</f>
        <v>0</v>
      </c>
      <c r="AD582" s="45"/>
      <c r="AE582" s="45"/>
      <c r="AF582" s="45"/>
      <c r="AG582" s="45"/>
      <c r="AH582" s="45"/>
      <c r="AI582" s="45"/>
      <c r="AJ582" s="45"/>
      <c r="AK582" s="45"/>
      <c r="AL582" s="45"/>
      <c r="AM582" s="45"/>
      <c r="AN582" s="45"/>
      <c r="AO582" s="45"/>
      <c r="AP582" s="45"/>
      <c r="AQ582" s="45"/>
      <c r="AR582" s="45"/>
      <c r="AS582" s="45"/>
      <c r="AT582" s="45"/>
      <c r="AU582" s="45"/>
      <c r="AV582" s="45"/>
      <c r="AW582" s="45"/>
      <c r="AX582" s="45"/>
      <c r="AY582" s="45"/>
      <c r="AZ582" s="45"/>
      <c r="BA582" s="45"/>
      <c r="BB582" s="45"/>
      <c r="BC582" s="45"/>
      <c r="BD582" s="45"/>
      <c r="BE582" s="45"/>
      <c r="BF582" s="45"/>
      <c r="BG582" s="45"/>
      <c r="BH582" s="45"/>
      <c r="BI582" s="45"/>
      <c r="BJ582" s="45"/>
      <c r="BK582" s="45"/>
      <c r="BL582" s="45"/>
      <c r="BM582" s="45"/>
      <c r="BN582" s="45"/>
      <c r="BO582" s="45"/>
      <c r="BP582" s="45"/>
      <c r="BQ582" s="45"/>
      <c r="BR582" s="45"/>
      <c r="BS582" s="45"/>
      <c r="BT582" s="45"/>
      <c r="BU582" s="45"/>
      <c r="BV582" s="45"/>
      <c r="BW582" s="45"/>
      <c r="BX582" s="45"/>
      <c r="BY582" s="45"/>
      <c r="BZ582" s="45"/>
      <c r="CA582" s="45"/>
      <c r="CB582" s="45"/>
      <c r="CC582" s="45"/>
      <c r="CD582" s="45"/>
      <c r="CE582" s="45"/>
      <c r="CF582" s="45"/>
      <c r="CG582" s="45"/>
      <c r="CH582" s="45"/>
      <c r="CI582" s="45"/>
      <c r="CJ582" s="45"/>
      <c r="CK582" s="45"/>
      <c r="CL582" s="45"/>
      <c r="CM582" s="45"/>
      <c r="CN582" s="45"/>
      <c r="CO582" s="45"/>
      <c r="CP582" s="45"/>
      <c r="CQ582" s="45"/>
    </row>
    <row r="583" spans="1:95" hidden="1" x14ac:dyDescent="0.25">
      <c r="A583" s="5" t="str">
        <f>B583&amp;D583</f>
        <v>SSDTIDE</v>
      </c>
      <c r="B583" t="s">
        <v>344</v>
      </c>
      <c r="C583" t="str">
        <f>VLOOKUP($B583,'Lookup codes'!$A:$C,2,FALSE)</f>
        <v>South Sudan</v>
      </c>
      <c r="D583" t="s">
        <v>616</v>
      </c>
      <c r="E583" t="str">
        <f>VLOOKUP(D583,'Lookup codes'!R:S,2,FALSE)</f>
        <v>Tide, Wave and Ocean</v>
      </c>
      <c r="F583" t="s">
        <v>794</v>
      </c>
      <c r="G583" t="s">
        <v>528</v>
      </c>
      <c r="H583" s="45">
        <f>SUMIFS('IEA production stats by year'!Q:Q,'IEA production stats by year'!$E:$E,$D583,'IEA production stats by year'!$B:$B,$B583)</f>
        <v>0</v>
      </c>
      <c r="I583" s="45">
        <f>SUMIFS('IEA production stats by year'!R:R,'IEA production stats by year'!$E:$E,$D583,'IEA production stats by year'!$B:$B,$B583)</f>
        <v>0</v>
      </c>
      <c r="J583" s="45">
        <f>SUMIFS('IEA production stats by year'!S:S,'IEA production stats by year'!$E:$E,$D583,'IEA production stats by year'!$B:$B,$B583)</f>
        <v>0</v>
      </c>
      <c r="K583" s="45">
        <f>SUMIFS('IEA production stats by year'!T:T,'IEA production stats by year'!$E:$E,$D583,'IEA production stats by year'!$B:$B,$B583)</f>
        <v>0</v>
      </c>
      <c r="L583" s="45">
        <f>SUMIFS('IEA production stats by year'!U:U,'IEA production stats by year'!$E:$E,$D583,'IEA production stats by year'!$B:$B,$B583)</f>
        <v>0</v>
      </c>
      <c r="M583" s="45">
        <f>SUMIFS('IEA production stats by year'!V:V,'IEA production stats by year'!$E:$E,$D583,'IEA production stats by year'!$B:$B,$B583)</f>
        <v>0</v>
      </c>
      <c r="N583" s="45">
        <f>SUMIFS('IEA production stats by year'!W:W,'IEA production stats by year'!$E:$E,$D583,'IEA production stats by year'!$B:$B,$B583)</f>
        <v>0</v>
      </c>
      <c r="O583" s="45">
        <f>SUMIFS('IEA production stats by year'!X:X,'IEA production stats by year'!$E:$E,$D583,'IEA production stats by year'!$B:$B,$B583)</f>
        <v>0</v>
      </c>
      <c r="P583" s="45">
        <f>SUMIFS('IEA production stats by year'!Y:Y,'IEA production stats by year'!$E:$E,$D583,'IEA production stats by year'!$B:$B,$B583)</f>
        <v>0</v>
      </c>
      <c r="Q583" s="45">
        <f>SUMIFS('IEA production stats by year'!Z:Z,'IEA production stats by year'!$E:$E,$D583,'IEA production stats by year'!$B:$B,$B583)</f>
        <v>0</v>
      </c>
      <c r="R583" s="45">
        <f>SUMIFS('IEA production stats by year'!AA:AA,'IEA production stats by year'!$E:$E,$D583,'IEA production stats by year'!$B:$B,$B583)</f>
        <v>0</v>
      </c>
      <c r="S583" s="45">
        <f>SUMIFS('IEA production stats by year'!AB:AB,'IEA production stats by year'!$E:$E,$D583,'IEA production stats by year'!$B:$B,$B583)</f>
        <v>0</v>
      </c>
      <c r="T583" s="45">
        <f>SUMIFS('IEA production stats by year'!AC:AC,'IEA production stats by year'!$E:$E,$D583,'IEA production stats by year'!$B:$B,$B583)</f>
        <v>0</v>
      </c>
      <c r="U583" s="45">
        <f>SUMIFS('IEA production stats by year'!AD:AD,'IEA production stats by year'!$E:$E,$D583,'IEA production stats by year'!$B:$B,$B583)</f>
        <v>0</v>
      </c>
      <c r="V583" s="45">
        <f>SUMIFS('IEA production stats by year'!AE:AE,'IEA production stats by year'!$E:$E,$D583,'IEA production stats by year'!$B:$B,$B583)</f>
        <v>0</v>
      </c>
      <c r="W583" s="45">
        <f>SUMIFS('IEA production stats by year'!AF:AF,'IEA production stats by year'!$E:$E,$D583,'IEA production stats by year'!$B:$B,$B583)</f>
        <v>0</v>
      </c>
      <c r="X583" s="45">
        <f>SUMIFS('IEA production stats by year'!AG:AG,'IEA production stats by year'!$E:$E,$D583,'IEA production stats by year'!$B:$B,$B583)</f>
        <v>0</v>
      </c>
      <c r="Y583" s="45">
        <f>SUMIFS('IEA production stats by year'!AH:AH,'IEA production stats by year'!$E:$E,$D583,'IEA production stats by year'!$B:$B,$B583)</f>
        <v>0</v>
      </c>
      <c r="Z583" s="45">
        <f>SUMIFS('IEA production stats by year'!AI:AI,'IEA production stats by year'!$E:$E,$D583,'IEA production stats by year'!$B:$B,$B583)</f>
        <v>0</v>
      </c>
      <c r="AA583" s="45">
        <f>SUMIFS('IEA production stats by year'!AJ:AJ,'IEA production stats by year'!$E:$E,$D583,'IEA production stats by year'!$B:$B,$B583)</f>
        <v>0</v>
      </c>
      <c r="AB583" s="45">
        <f>SUMIFS('IEA production stats by year'!AK:AK,'IEA production stats by year'!$E:$E,$D583,'IEA production stats by year'!$B:$B,$B583)</f>
        <v>0</v>
      </c>
      <c r="AC583" s="45">
        <f>SUMIFS('IEA production stats by year'!AL:AL,'IEA production stats by year'!$E:$E,$D583,'IEA production stats by year'!$B:$B,$B583)</f>
        <v>0</v>
      </c>
      <c r="AD583" s="45"/>
      <c r="AE583" s="45"/>
      <c r="AF583" s="45"/>
      <c r="AG583" s="45"/>
      <c r="AH583" s="45"/>
      <c r="AI583" s="45"/>
      <c r="AJ583" s="45"/>
      <c r="AK583" s="45"/>
      <c r="AL583" s="45"/>
      <c r="AM583" s="45"/>
      <c r="AN583" s="45"/>
      <c r="AO583" s="45"/>
      <c r="AP583" s="45"/>
      <c r="AQ583" s="45"/>
      <c r="AR583" s="45"/>
      <c r="AS583" s="45"/>
      <c r="AT583" s="45"/>
      <c r="AU583" s="45"/>
      <c r="AV583" s="45"/>
      <c r="AW583" s="45"/>
      <c r="AX583" s="45"/>
      <c r="AY583" s="45"/>
      <c r="AZ583" s="45"/>
      <c r="BA583" s="45"/>
      <c r="BB583" s="45"/>
      <c r="BC583" s="45"/>
      <c r="BD583" s="45"/>
      <c r="BE583" s="45"/>
      <c r="BF583" s="45"/>
      <c r="BG583" s="45"/>
      <c r="BH583" s="45"/>
      <c r="BI583" s="45"/>
      <c r="BJ583" s="45"/>
      <c r="BK583" s="45"/>
      <c r="BL583" s="45"/>
      <c r="BM583" s="45"/>
      <c r="BN583" s="45"/>
      <c r="BO583" s="45"/>
      <c r="BP583" s="45"/>
      <c r="BQ583" s="45"/>
      <c r="BR583" s="45"/>
      <c r="BS583" s="45"/>
      <c r="BT583" s="45"/>
      <c r="BU583" s="45"/>
      <c r="BV583" s="45"/>
      <c r="BW583" s="45"/>
      <c r="BX583" s="45"/>
      <c r="BY583" s="45"/>
      <c r="BZ583" s="45"/>
      <c r="CA583" s="45"/>
      <c r="CB583" s="45"/>
      <c r="CC583" s="45"/>
      <c r="CD583" s="45"/>
      <c r="CE583" s="45"/>
      <c r="CF583" s="45"/>
      <c r="CG583" s="45"/>
      <c r="CH583" s="45"/>
      <c r="CI583" s="45"/>
      <c r="CJ583" s="45"/>
      <c r="CK583" s="45"/>
      <c r="CL583" s="45"/>
      <c r="CM583" s="45"/>
      <c r="CN583" s="45"/>
      <c r="CO583" s="45"/>
      <c r="CP583" s="45"/>
      <c r="CQ583" s="45"/>
    </row>
    <row r="584" spans="1:95" hidden="1" x14ac:dyDescent="0.25">
      <c r="A584" s="5" t="str">
        <f>B584&amp;D584</f>
        <v>SSDWIND</v>
      </c>
      <c r="B584" t="s">
        <v>344</v>
      </c>
      <c r="C584" t="str">
        <f>VLOOKUP($B584,'Lookup codes'!$A:$C,2,FALSE)</f>
        <v>South Sudan</v>
      </c>
      <c r="D584" t="s">
        <v>618</v>
      </c>
      <c r="E584" t="str">
        <f>VLOOKUP(D584,'Lookup codes'!R:S,2,FALSE)</f>
        <v>Wind</v>
      </c>
      <c r="F584" t="s">
        <v>794</v>
      </c>
      <c r="G584" t="s">
        <v>528</v>
      </c>
      <c r="H584" s="45">
        <f>SUMIFS('IEA production stats by year'!Q:Q,'IEA production stats by year'!$E:$E,$D584,'IEA production stats by year'!$B:$B,$B584)</f>
        <v>0</v>
      </c>
      <c r="I584" s="45">
        <f>SUMIFS('IEA production stats by year'!R:R,'IEA production stats by year'!$E:$E,$D584,'IEA production stats by year'!$B:$B,$B584)</f>
        <v>0</v>
      </c>
      <c r="J584" s="45">
        <f>SUMIFS('IEA production stats by year'!S:S,'IEA production stats by year'!$E:$E,$D584,'IEA production stats by year'!$B:$B,$B584)</f>
        <v>0</v>
      </c>
      <c r="K584" s="45">
        <f>SUMIFS('IEA production stats by year'!T:T,'IEA production stats by year'!$E:$E,$D584,'IEA production stats by year'!$B:$B,$B584)</f>
        <v>0</v>
      </c>
      <c r="L584" s="45">
        <f>SUMIFS('IEA production stats by year'!U:U,'IEA production stats by year'!$E:$E,$D584,'IEA production stats by year'!$B:$B,$B584)</f>
        <v>0</v>
      </c>
      <c r="M584" s="45">
        <f>SUMIFS('IEA production stats by year'!V:V,'IEA production stats by year'!$E:$E,$D584,'IEA production stats by year'!$B:$B,$B584)</f>
        <v>0</v>
      </c>
      <c r="N584" s="45">
        <f>SUMIFS('IEA production stats by year'!W:W,'IEA production stats by year'!$E:$E,$D584,'IEA production stats by year'!$B:$B,$B584)</f>
        <v>0</v>
      </c>
      <c r="O584" s="45">
        <f>SUMIFS('IEA production stats by year'!X:X,'IEA production stats by year'!$E:$E,$D584,'IEA production stats by year'!$B:$B,$B584)</f>
        <v>0</v>
      </c>
      <c r="P584" s="45">
        <f>SUMIFS('IEA production stats by year'!Y:Y,'IEA production stats by year'!$E:$E,$D584,'IEA production stats by year'!$B:$B,$B584)</f>
        <v>0</v>
      </c>
      <c r="Q584" s="45">
        <f>SUMIFS('IEA production stats by year'!Z:Z,'IEA production stats by year'!$E:$E,$D584,'IEA production stats by year'!$B:$B,$B584)</f>
        <v>0</v>
      </c>
      <c r="R584" s="45">
        <f>SUMIFS('IEA production stats by year'!AA:AA,'IEA production stats by year'!$E:$E,$D584,'IEA production stats by year'!$B:$B,$B584)</f>
        <v>0</v>
      </c>
      <c r="S584" s="45">
        <f>SUMIFS('IEA production stats by year'!AB:AB,'IEA production stats by year'!$E:$E,$D584,'IEA production stats by year'!$B:$B,$B584)</f>
        <v>0</v>
      </c>
      <c r="T584" s="45">
        <f>SUMIFS('IEA production stats by year'!AC:AC,'IEA production stats by year'!$E:$E,$D584,'IEA production stats by year'!$B:$B,$B584)</f>
        <v>0</v>
      </c>
      <c r="U584" s="45">
        <f>SUMIFS('IEA production stats by year'!AD:AD,'IEA production stats by year'!$E:$E,$D584,'IEA production stats by year'!$B:$B,$B584)</f>
        <v>0</v>
      </c>
      <c r="V584" s="45">
        <f>SUMIFS('IEA production stats by year'!AE:AE,'IEA production stats by year'!$E:$E,$D584,'IEA production stats by year'!$B:$B,$B584)</f>
        <v>0</v>
      </c>
      <c r="W584" s="45">
        <f>SUMIFS('IEA production stats by year'!AF:AF,'IEA production stats by year'!$E:$E,$D584,'IEA production stats by year'!$B:$B,$B584)</f>
        <v>0</v>
      </c>
      <c r="X584" s="45">
        <f>SUMIFS('IEA production stats by year'!AG:AG,'IEA production stats by year'!$E:$E,$D584,'IEA production stats by year'!$B:$B,$B584)</f>
        <v>0</v>
      </c>
      <c r="Y584" s="45">
        <f>SUMIFS('IEA production stats by year'!AH:AH,'IEA production stats by year'!$E:$E,$D584,'IEA production stats by year'!$B:$B,$B584)</f>
        <v>0</v>
      </c>
      <c r="Z584" s="45">
        <f>SUMIFS('IEA production stats by year'!AI:AI,'IEA production stats by year'!$E:$E,$D584,'IEA production stats by year'!$B:$B,$B584)</f>
        <v>0</v>
      </c>
      <c r="AA584" s="45">
        <f>SUMIFS('IEA production stats by year'!AJ:AJ,'IEA production stats by year'!$E:$E,$D584,'IEA production stats by year'!$B:$B,$B584)</f>
        <v>0</v>
      </c>
      <c r="AB584" s="45">
        <f>SUMIFS('IEA production stats by year'!AK:AK,'IEA production stats by year'!$E:$E,$D584,'IEA production stats by year'!$B:$B,$B584)</f>
        <v>0</v>
      </c>
      <c r="AC584" s="45">
        <f>SUMIFS('IEA production stats by year'!AL:AL,'IEA production stats by year'!$E:$E,$D584,'IEA production stats by year'!$B:$B,$B584)</f>
        <v>0</v>
      </c>
      <c r="AD584" s="45"/>
      <c r="AE584" s="45"/>
      <c r="AF584" s="45"/>
      <c r="AG584" s="45"/>
      <c r="AH584" s="45"/>
      <c r="AI584" s="45"/>
      <c r="AJ584" s="45"/>
      <c r="AK584" s="45"/>
      <c r="AL584" s="45"/>
      <c r="AM584" s="45"/>
      <c r="AN584" s="45"/>
      <c r="AO584" s="45"/>
      <c r="AP584" s="45"/>
      <c r="AQ584" s="45"/>
      <c r="AR584" s="45"/>
      <c r="AS584" s="45"/>
      <c r="AT584" s="45"/>
      <c r="AU584" s="45"/>
      <c r="AV584" s="45"/>
      <c r="AW584" s="45"/>
      <c r="AX584" s="45"/>
      <c r="AY584" s="45"/>
      <c r="AZ584" s="45"/>
      <c r="BA584" s="45"/>
      <c r="BB584" s="45"/>
      <c r="BC584" s="45"/>
      <c r="BD584" s="45"/>
      <c r="BE584" s="45"/>
      <c r="BF584" s="45"/>
      <c r="BG584" s="45"/>
      <c r="BH584" s="45"/>
      <c r="BI584" s="45"/>
      <c r="BJ584" s="45"/>
      <c r="BK584" s="45"/>
      <c r="BL584" s="45"/>
      <c r="BM584" s="45"/>
      <c r="BN584" s="45"/>
      <c r="BO584" s="45"/>
      <c r="BP584" s="45"/>
      <c r="BQ584" s="45"/>
      <c r="BR584" s="45"/>
      <c r="BS584" s="45"/>
      <c r="BT584" s="45"/>
      <c r="BU584" s="45"/>
      <c r="BV584" s="45"/>
      <c r="BW584" s="45"/>
      <c r="BX584" s="45"/>
      <c r="BY584" s="45"/>
      <c r="BZ584" s="45"/>
      <c r="CA584" s="45"/>
      <c r="CB584" s="45"/>
      <c r="CC584" s="45"/>
      <c r="CD584" s="45"/>
      <c r="CE584" s="45"/>
      <c r="CF584" s="45"/>
      <c r="CG584" s="45"/>
      <c r="CH584" s="45"/>
      <c r="CI584" s="45"/>
      <c r="CJ584" s="45"/>
      <c r="CK584" s="45"/>
      <c r="CL584" s="45"/>
      <c r="CM584" s="45"/>
      <c r="CN584" s="45"/>
      <c r="CO584" s="45"/>
      <c r="CP584" s="45"/>
      <c r="CQ584" s="45"/>
    </row>
    <row r="585" spans="1:95" hidden="1" x14ac:dyDescent="0.25">
      <c r="A585" s="5" t="str">
        <f>B585&amp;D585</f>
        <v>SSDMUNWASTER</v>
      </c>
      <c r="B585" t="s">
        <v>344</v>
      </c>
      <c r="C585" t="str">
        <f>VLOOKUP($B585,'Lookup codes'!$A:$C,2,FALSE)</f>
        <v>South Sudan</v>
      </c>
      <c r="D585" t="s">
        <v>622</v>
      </c>
      <c r="E585" t="str">
        <f>VLOOKUP(D585,'Lookup codes'!R:S,2,FALSE)</f>
        <v>Renewable Municipal Waste</v>
      </c>
      <c r="F585" t="s">
        <v>794</v>
      </c>
      <c r="G585" t="s">
        <v>528</v>
      </c>
      <c r="H585" s="45">
        <f>SUMIFS('IEA production stats by year'!Q:Q,'IEA production stats by year'!$E:$E,$D585,'IEA production stats by year'!$B:$B,$B585)</f>
        <v>0</v>
      </c>
      <c r="I585" s="45">
        <f>SUMIFS('IEA production stats by year'!R:R,'IEA production stats by year'!$E:$E,$D585,'IEA production stats by year'!$B:$B,$B585)</f>
        <v>0</v>
      </c>
      <c r="J585" s="45">
        <f>SUMIFS('IEA production stats by year'!S:S,'IEA production stats by year'!$E:$E,$D585,'IEA production stats by year'!$B:$B,$B585)</f>
        <v>0</v>
      </c>
      <c r="K585" s="45">
        <f>SUMIFS('IEA production stats by year'!T:T,'IEA production stats by year'!$E:$E,$D585,'IEA production stats by year'!$B:$B,$B585)</f>
        <v>0</v>
      </c>
      <c r="L585" s="45">
        <f>SUMIFS('IEA production stats by year'!U:U,'IEA production stats by year'!$E:$E,$D585,'IEA production stats by year'!$B:$B,$B585)</f>
        <v>0</v>
      </c>
      <c r="M585" s="45">
        <f>SUMIFS('IEA production stats by year'!V:V,'IEA production stats by year'!$E:$E,$D585,'IEA production stats by year'!$B:$B,$B585)</f>
        <v>0</v>
      </c>
      <c r="N585" s="45">
        <f>SUMIFS('IEA production stats by year'!W:W,'IEA production stats by year'!$E:$E,$D585,'IEA production stats by year'!$B:$B,$B585)</f>
        <v>0</v>
      </c>
      <c r="O585" s="45">
        <f>SUMIFS('IEA production stats by year'!X:X,'IEA production stats by year'!$E:$E,$D585,'IEA production stats by year'!$B:$B,$B585)</f>
        <v>0</v>
      </c>
      <c r="P585" s="45">
        <f>SUMIFS('IEA production stats by year'!Y:Y,'IEA production stats by year'!$E:$E,$D585,'IEA production stats by year'!$B:$B,$B585)</f>
        <v>0</v>
      </c>
      <c r="Q585" s="45">
        <f>SUMIFS('IEA production stats by year'!Z:Z,'IEA production stats by year'!$E:$E,$D585,'IEA production stats by year'!$B:$B,$B585)</f>
        <v>0</v>
      </c>
      <c r="R585" s="45">
        <f>SUMIFS('IEA production stats by year'!AA:AA,'IEA production stats by year'!$E:$E,$D585,'IEA production stats by year'!$B:$B,$B585)</f>
        <v>0</v>
      </c>
      <c r="S585" s="45">
        <f>SUMIFS('IEA production stats by year'!AB:AB,'IEA production stats by year'!$E:$E,$D585,'IEA production stats by year'!$B:$B,$B585)</f>
        <v>0</v>
      </c>
      <c r="T585" s="45">
        <f>SUMIFS('IEA production stats by year'!AC:AC,'IEA production stats by year'!$E:$E,$D585,'IEA production stats by year'!$B:$B,$B585)</f>
        <v>0</v>
      </c>
      <c r="U585" s="45">
        <f>SUMIFS('IEA production stats by year'!AD:AD,'IEA production stats by year'!$E:$E,$D585,'IEA production stats by year'!$B:$B,$B585)</f>
        <v>0</v>
      </c>
      <c r="V585" s="45">
        <f>SUMIFS('IEA production stats by year'!AE:AE,'IEA production stats by year'!$E:$E,$D585,'IEA production stats by year'!$B:$B,$B585)</f>
        <v>0</v>
      </c>
      <c r="W585" s="45">
        <f>SUMIFS('IEA production stats by year'!AF:AF,'IEA production stats by year'!$E:$E,$D585,'IEA production stats by year'!$B:$B,$B585)</f>
        <v>0</v>
      </c>
      <c r="X585" s="45">
        <f>SUMIFS('IEA production stats by year'!AG:AG,'IEA production stats by year'!$E:$E,$D585,'IEA production stats by year'!$B:$B,$B585)</f>
        <v>0</v>
      </c>
      <c r="Y585" s="45">
        <f>SUMIFS('IEA production stats by year'!AH:AH,'IEA production stats by year'!$E:$E,$D585,'IEA production stats by year'!$B:$B,$B585)</f>
        <v>0</v>
      </c>
      <c r="Z585" s="45">
        <f>SUMIFS('IEA production stats by year'!AI:AI,'IEA production stats by year'!$E:$E,$D585,'IEA production stats by year'!$B:$B,$B585)</f>
        <v>0</v>
      </c>
      <c r="AA585" s="45">
        <f>SUMIFS('IEA production stats by year'!AJ:AJ,'IEA production stats by year'!$E:$E,$D585,'IEA production stats by year'!$B:$B,$B585)</f>
        <v>0</v>
      </c>
      <c r="AB585" s="45">
        <f>SUMIFS('IEA production stats by year'!AK:AK,'IEA production stats by year'!$E:$E,$D585,'IEA production stats by year'!$B:$B,$B585)</f>
        <v>0</v>
      </c>
      <c r="AC585" s="45">
        <f>SUMIFS('IEA production stats by year'!AL:AL,'IEA production stats by year'!$E:$E,$D585,'IEA production stats by year'!$B:$B,$B585)</f>
        <v>0</v>
      </c>
      <c r="AD585" s="45"/>
      <c r="AE585" s="45"/>
      <c r="AF585" s="45"/>
      <c r="AG585" s="45"/>
      <c r="AH585" s="45"/>
      <c r="AI585" s="45"/>
      <c r="AJ585" s="45"/>
      <c r="AK585" s="45"/>
      <c r="AL585" s="45"/>
      <c r="AM585" s="45"/>
      <c r="AN585" s="45"/>
      <c r="AO585" s="45"/>
      <c r="AP585" s="45"/>
      <c r="AQ585" s="45"/>
      <c r="AR585" s="45"/>
      <c r="AS585" s="45"/>
      <c r="AT585" s="45"/>
      <c r="AU585" s="45"/>
      <c r="AV585" s="45"/>
      <c r="AW585" s="45"/>
      <c r="AX585" s="45"/>
      <c r="AY585" s="45"/>
      <c r="AZ585" s="45"/>
      <c r="BA585" s="45"/>
      <c r="BB585" s="45"/>
      <c r="BC585" s="45"/>
      <c r="BD585" s="45"/>
      <c r="BE585" s="45"/>
      <c r="BF585" s="45"/>
      <c r="BG585" s="45"/>
      <c r="BH585" s="45"/>
      <c r="BI585" s="45"/>
      <c r="BJ585" s="45"/>
      <c r="BK585" s="45"/>
      <c r="BL585" s="45"/>
      <c r="BM585" s="45"/>
      <c r="BN585" s="45"/>
      <c r="BO585" s="45"/>
      <c r="BP585" s="45"/>
      <c r="BQ585" s="45"/>
      <c r="BR585" s="45"/>
      <c r="BS585" s="45"/>
      <c r="BT585" s="45"/>
      <c r="BU585" s="45"/>
      <c r="BV585" s="45"/>
      <c r="BW585" s="45"/>
      <c r="BX585" s="45"/>
      <c r="BY585" s="45"/>
      <c r="BZ585" s="45"/>
      <c r="CA585" s="45"/>
      <c r="CB585" s="45"/>
      <c r="CC585" s="45"/>
      <c r="CD585" s="45"/>
      <c r="CE585" s="45"/>
      <c r="CF585" s="45"/>
      <c r="CG585" s="45"/>
      <c r="CH585" s="45"/>
      <c r="CI585" s="45"/>
      <c r="CJ585" s="45"/>
      <c r="CK585" s="45"/>
      <c r="CL585" s="45"/>
      <c r="CM585" s="45"/>
      <c r="CN585" s="45"/>
      <c r="CO585" s="45"/>
      <c r="CP585" s="45"/>
      <c r="CQ585" s="45"/>
    </row>
    <row r="586" spans="1:95" hidden="1" x14ac:dyDescent="0.25">
      <c r="A586" s="5" t="str">
        <f>B586&amp;D586</f>
        <v>SSDCHARCOAL</v>
      </c>
      <c r="B586" t="s">
        <v>344</v>
      </c>
      <c r="C586" t="str">
        <f>VLOOKUP($B586,'Lookup codes'!$A:$C,2,FALSE)</f>
        <v>South Sudan</v>
      </c>
      <c r="D586" t="s">
        <v>626</v>
      </c>
      <c r="E586" t="str">
        <f>VLOOKUP(D586,'Lookup codes'!R:S,2,FALSE)</f>
        <v>Charcoal</v>
      </c>
      <c r="F586" t="s">
        <v>794</v>
      </c>
      <c r="G586" t="s">
        <v>528</v>
      </c>
      <c r="H586" s="45">
        <f>SUMIFS('IEA production stats by year'!Q:Q,'IEA production stats by year'!$E:$E,$D586,'IEA production stats by year'!$B:$B,$B586)</f>
        <v>0</v>
      </c>
      <c r="I586" s="45">
        <f>SUMIFS('IEA production stats by year'!R:R,'IEA production stats by year'!$E:$E,$D586,'IEA production stats by year'!$B:$B,$B586)</f>
        <v>0</v>
      </c>
      <c r="J586" s="45">
        <f>SUMIFS('IEA production stats by year'!S:S,'IEA production stats by year'!$E:$E,$D586,'IEA production stats by year'!$B:$B,$B586)</f>
        <v>0</v>
      </c>
      <c r="K586" s="45">
        <f>SUMIFS('IEA production stats by year'!T:T,'IEA production stats by year'!$E:$E,$D586,'IEA production stats by year'!$B:$B,$B586)</f>
        <v>0</v>
      </c>
      <c r="L586" s="45">
        <f>SUMIFS('IEA production stats by year'!U:U,'IEA production stats by year'!$E:$E,$D586,'IEA production stats by year'!$B:$B,$B586)</f>
        <v>0</v>
      </c>
      <c r="M586" s="45">
        <f>SUMIFS('IEA production stats by year'!V:V,'IEA production stats by year'!$E:$E,$D586,'IEA production stats by year'!$B:$B,$B586)</f>
        <v>0</v>
      </c>
      <c r="N586" s="45">
        <f>SUMIFS('IEA production stats by year'!W:W,'IEA production stats by year'!$E:$E,$D586,'IEA production stats by year'!$B:$B,$B586)</f>
        <v>0</v>
      </c>
      <c r="O586" s="45">
        <f>SUMIFS('IEA production stats by year'!X:X,'IEA production stats by year'!$E:$E,$D586,'IEA production stats by year'!$B:$B,$B586)</f>
        <v>0</v>
      </c>
      <c r="P586" s="45">
        <f>SUMIFS('IEA production stats by year'!Y:Y,'IEA production stats by year'!$E:$E,$D586,'IEA production stats by year'!$B:$B,$B586)</f>
        <v>0</v>
      </c>
      <c r="Q586" s="45">
        <f>SUMIFS('IEA production stats by year'!Z:Z,'IEA production stats by year'!$E:$E,$D586,'IEA production stats by year'!$B:$B,$B586)</f>
        <v>0</v>
      </c>
      <c r="R586" s="45">
        <f>SUMIFS('IEA production stats by year'!AA:AA,'IEA production stats by year'!$E:$E,$D586,'IEA production stats by year'!$B:$B,$B586)</f>
        <v>0</v>
      </c>
      <c r="S586" s="45">
        <f>SUMIFS('IEA production stats by year'!AB:AB,'IEA production stats by year'!$E:$E,$D586,'IEA production stats by year'!$B:$B,$B586)</f>
        <v>0</v>
      </c>
      <c r="T586" s="45">
        <f>SUMIFS('IEA production stats by year'!AC:AC,'IEA production stats by year'!$E:$E,$D586,'IEA production stats by year'!$B:$B,$B586)</f>
        <v>0</v>
      </c>
      <c r="U586" s="45">
        <f>SUMIFS('IEA production stats by year'!AD:AD,'IEA production stats by year'!$E:$E,$D586,'IEA production stats by year'!$B:$B,$B586)</f>
        <v>0</v>
      </c>
      <c r="V586" s="45">
        <f>SUMIFS('IEA production stats by year'!AE:AE,'IEA production stats by year'!$E:$E,$D586,'IEA production stats by year'!$B:$B,$B586)</f>
        <v>0</v>
      </c>
      <c r="W586" s="45">
        <f>SUMIFS('IEA production stats by year'!AF:AF,'IEA production stats by year'!$E:$E,$D586,'IEA production stats by year'!$B:$B,$B586)</f>
        <v>0</v>
      </c>
      <c r="X586" s="45">
        <f>SUMIFS('IEA production stats by year'!AG:AG,'IEA production stats by year'!$E:$E,$D586,'IEA production stats by year'!$B:$B,$B586)</f>
        <v>0</v>
      </c>
      <c r="Y586" s="45">
        <f>SUMIFS('IEA production stats by year'!AH:AH,'IEA production stats by year'!$E:$E,$D586,'IEA production stats by year'!$B:$B,$B586)</f>
        <v>0</v>
      </c>
      <c r="Z586" s="45">
        <f>SUMIFS('IEA production stats by year'!AI:AI,'IEA production stats by year'!$E:$E,$D586,'IEA production stats by year'!$B:$B,$B586)</f>
        <v>0</v>
      </c>
      <c r="AA586" s="45">
        <f>SUMIFS('IEA production stats by year'!AJ:AJ,'IEA production stats by year'!$E:$E,$D586,'IEA production stats by year'!$B:$B,$B586)</f>
        <v>0</v>
      </c>
      <c r="AB586" s="45">
        <f>SUMIFS('IEA production stats by year'!AK:AK,'IEA production stats by year'!$E:$E,$D586,'IEA production stats by year'!$B:$B,$B586)</f>
        <v>0</v>
      </c>
      <c r="AC586" s="45">
        <f>SUMIFS('IEA production stats by year'!AL:AL,'IEA production stats by year'!$E:$E,$D586,'IEA production stats by year'!$B:$B,$B586)</f>
        <v>0</v>
      </c>
      <c r="AD586" s="45"/>
      <c r="AE586" s="45"/>
      <c r="AF586" s="45"/>
      <c r="AG586" s="45"/>
      <c r="AH586" s="45"/>
      <c r="AI586" s="45"/>
      <c r="AJ586" s="45"/>
      <c r="AK586" s="45"/>
      <c r="AL586" s="45"/>
      <c r="AM586" s="45"/>
      <c r="AN586" s="45"/>
      <c r="AO586" s="45"/>
      <c r="AP586" s="45"/>
      <c r="AQ586" s="45"/>
      <c r="AR586" s="45"/>
      <c r="AS586" s="45"/>
      <c r="AT586" s="45"/>
      <c r="AU586" s="45"/>
      <c r="AV586" s="45"/>
      <c r="AW586" s="45"/>
      <c r="AX586" s="45"/>
      <c r="AY586" s="45"/>
      <c r="AZ586" s="45"/>
      <c r="BA586" s="45"/>
      <c r="BB586" s="45"/>
      <c r="BC586" s="45"/>
      <c r="BD586" s="45"/>
      <c r="BE586" s="45"/>
      <c r="BF586" s="45"/>
      <c r="BG586" s="45"/>
      <c r="BH586" s="45"/>
      <c r="BI586" s="45"/>
      <c r="BJ586" s="45"/>
      <c r="BK586" s="45"/>
      <c r="BL586" s="45"/>
      <c r="BM586" s="45"/>
      <c r="BN586" s="45"/>
      <c r="BO586" s="45"/>
      <c r="BP586" s="45"/>
      <c r="BQ586" s="45"/>
      <c r="BR586" s="45"/>
      <c r="BS586" s="45"/>
      <c r="BT586" s="45"/>
      <c r="BU586" s="45"/>
      <c r="BV586" s="45"/>
      <c r="BW586" s="45"/>
      <c r="BX586" s="45"/>
      <c r="BY586" s="45"/>
      <c r="BZ586" s="45"/>
      <c r="CA586" s="45"/>
      <c r="CB586" s="45"/>
      <c r="CC586" s="45"/>
      <c r="CD586" s="45"/>
      <c r="CE586" s="45"/>
      <c r="CF586" s="45"/>
      <c r="CG586" s="45"/>
      <c r="CH586" s="45"/>
      <c r="CI586" s="45"/>
      <c r="CJ586" s="45"/>
      <c r="CK586" s="45"/>
      <c r="CL586" s="45"/>
      <c r="CM586" s="45"/>
      <c r="CN586" s="45"/>
      <c r="CO586" s="45"/>
      <c r="CP586" s="45"/>
      <c r="CQ586" s="45"/>
    </row>
    <row r="587" spans="1:95" hidden="1" x14ac:dyDescent="0.25">
      <c r="A587" s="5" t="str">
        <f>B587&amp;D587</f>
        <v>SSDBIOGASOL</v>
      </c>
      <c r="B587" t="s">
        <v>344</v>
      </c>
      <c r="C587" t="str">
        <f>VLOOKUP($B587,'Lookup codes'!$A:$C,2,FALSE)</f>
        <v>South Sudan</v>
      </c>
      <c r="D587" t="s">
        <v>628</v>
      </c>
      <c r="E587" t="str">
        <f>VLOOKUP(D587,'Lookup codes'!R:S,2,FALSE)</f>
        <v>Biogasoline</v>
      </c>
      <c r="F587" t="s">
        <v>794</v>
      </c>
      <c r="G587" t="s">
        <v>528</v>
      </c>
      <c r="H587" s="45">
        <f>SUMIFS('IEA production stats by year'!Q:Q,'IEA production stats by year'!$E:$E,$D587,'IEA production stats by year'!$B:$B,$B587)</f>
        <v>0</v>
      </c>
      <c r="I587" s="45">
        <f>SUMIFS('IEA production stats by year'!R:R,'IEA production stats by year'!$E:$E,$D587,'IEA production stats by year'!$B:$B,$B587)</f>
        <v>0</v>
      </c>
      <c r="J587" s="45">
        <f>SUMIFS('IEA production stats by year'!S:S,'IEA production stats by year'!$E:$E,$D587,'IEA production stats by year'!$B:$B,$B587)</f>
        <v>0</v>
      </c>
      <c r="K587" s="45">
        <f>SUMIFS('IEA production stats by year'!T:T,'IEA production stats by year'!$E:$E,$D587,'IEA production stats by year'!$B:$B,$B587)</f>
        <v>0</v>
      </c>
      <c r="L587" s="45">
        <f>SUMIFS('IEA production stats by year'!U:U,'IEA production stats by year'!$E:$E,$D587,'IEA production stats by year'!$B:$B,$B587)</f>
        <v>0</v>
      </c>
      <c r="M587" s="45">
        <f>SUMIFS('IEA production stats by year'!V:V,'IEA production stats by year'!$E:$E,$D587,'IEA production stats by year'!$B:$B,$B587)</f>
        <v>0</v>
      </c>
      <c r="N587" s="45">
        <f>SUMIFS('IEA production stats by year'!W:W,'IEA production stats by year'!$E:$E,$D587,'IEA production stats by year'!$B:$B,$B587)</f>
        <v>0</v>
      </c>
      <c r="O587" s="45">
        <f>SUMIFS('IEA production stats by year'!X:X,'IEA production stats by year'!$E:$E,$D587,'IEA production stats by year'!$B:$B,$B587)</f>
        <v>0</v>
      </c>
      <c r="P587" s="45">
        <f>SUMIFS('IEA production stats by year'!Y:Y,'IEA production stats by year'!$E:$E,$D587,'IEA production stats by year'!$B:$B,$B587)</f>
        <v>0</v>
      </c>
      <c r="Q587" s="45">
        <f>SUMIFS('IEA production stats by year'!Z:Z,'IEA production stats by year'!$E:$E,$D587,'IEA production stats by year'!$B:$B,$B587)</f>
        <v>0</v>
      </c>
      <c r="R587" s="45">
        <f>SUMIFS('IEA production stats by year'!AA:AA,'IEA production stats by year'!$E:$E,$D587,'IEA production stats by year'!$B:$B,$B587)</f>
        <v>0</v>
      </c>
      <c r="S587" s="45">
        <f>SUMIFS('IEA production stats by year'!AB:AB,'IEA production stats by year'!$E:$E,$D587,'IEA production stats by year'!$B:$B,$B587)</f>
        <v>0</v>
      </c>
      <c r="T587" s="45">
        <f>SUMIFS('IEA production stats by year'!AC:AC,'IEA production stats by year'!$E:$E,$D587,'IEA production stats by year'!$B:$B,$B587)</f>
        <v>0</v>
      </c>
      <c r="U587" s="45">
        <f>SUMIFS('IEA production stats by year'!AD:AD,'IEA production stats by year'!$E:$E,$D587,'IEA production stats by year'!$B:$B,$B587)</f>
        <v>0</v>
      </c>
      <c r="V587" s="45">
        <f>SUMIFS('IEA production stats by year'!AE:AE,'IEA production stats by year'!$E:$E,$D587,'IEA production stats by year'!$B:$B,$B587)</f>
        <v>0</v>
      </c>
      <c r="W587" s="45">
        <f>SUMIFS('IEA production stats by year'!AF:AF,'IEA production stats by year'!$E:$E,$D587,'IEA production stats by year'!$B:$B,$B587)</f>
        <v>0</v>
      </c>
      <c r="X587" s="45">
        <f>SUMIFS('IEA production stats by year'!AG:AG,'IEA production stats by year'!$E:$E,$D587,'IEA production stats by year'!$B:$B,$B587)</f>
        <v>0</v>
      </c>
      <c r="Y587" s="45">
        <f>SUMIFS('IEA production stats by year'!AH:AH,'IEA production stats by year'!$E:$E,$D587,'IEA production stats by year'!$B:$B,$B587)</f>
        <v>0</v>
      </c>
      <c r="Z587" s="45">
        <f>SUMIFS('IEA production stats by year'!AI:AI,'IEA production stats by year'!$E:$E,$D587,'IEA production stats by year'!$B:$B,$B587)</f>
        <v>0</v>
      </c>
      <c r="AA587" s="45">
        <f>SUMIFS('IEA production stats by year'!AJ:AJ,'IEA production stats by year'!$E:$E,$D587,'IEA production stats by year'!$B:$B,$B587)</f>
        <v>0</v>
      </c>
      <c r="AB587" s="45">
        <f>SUMIFS('IEA production stats by year'!AK:AK,'IEA production stats by year'!$E:$E,$D587,'IEA production stats by year'!$B:$B,$B587)</f>
        <v>0</v>
      </c>
      <c r="AC587" s="45">
        <f>SUMIFS('IEA production stats by year'!AL:AL,'IEA production stats by year'!$E:$E,$D587,'IEA production stats by year'!$B:$B,$B587)</f>
        <v>0</v>
      </c>
      <c r="AD587" s="45"/>
      <c r="AE587" s="45"/>
      <c r="AF587" s="45"/>
      <c r="AG587" s="45"/>
      <c r="AH587" s="45"/>
      <c r="AI587" s="45"/>
      <c r="AJ587" s="45"/>
      <c r="AK587" s="45"/>
      <c r="AL587" s="45"/>
      <c r="AM587" s="45"/>
      <c r="AN587" s="45"/>
      <c r="AO587" s="45"/>
      <c r="AP587" s="45"/>
      <c r="AQ587" s="45"/>
      <c r="AR587" s="45"/>
      <c r="AS587" s="45"/>
      <c r="AT587" s="45"/>
      <c r="AU587" s="45"/>
      <c r="AV587" s="45"/>
      <c r="AW587" s="45"/>
      <c r="AX587" s="45"/>
      <c r="AY587" s="45"/>
      <c r="AZ587" s="45"/>
      <c r="BA587" s="45"/>
      <c r="BB587" s="45"/>
      <c r="BC587" s="45"/>
      <c r="BD587" s="45"/>
      <c r="BE587" s="45"/>
      <c r="BF587" s="45"/>
      <c r="BG587" s="45"/>
      <c r="BH587" s="45"/>
      <c r="BI587" s="45"/>
      <c r="BJ587" s="45"/>
      <c r="BK587" s="45"/>
      <c r="BL587" s="45"/>
      <c r="BM587" s="45"/>
      <c r="BN587" s="45"/>
      <c r="BO587" s="45"/>
      <c r="BP587" s="45"/>
      <c r="BQ587" s="45"/>
      <c r="BR587" s="45"/>
      <c r="BS587" s="45"/>
      <c r="BT587" s="45"/>
      <c r="BU587" s="45"/>
      <c r="BV587" s="45"/>
      <c r="BW587" s="45"/>
      <c r="BX587" s="45"/>
      <c r="BY587" s="45"/>
      <c r="BZ587" s="45"/>
      <c r="CA587" s="45"/>
      <c r="CB587" s="45"/>
      <c r="CC587" s="45"/>
      <c r="CD587" s="45"/>
      <c r="CE587" s="45"/>
      <c r="CF587" s="45"/>
      <c r="CG587" s="45"/>
      <c r="CH587" s="45"/>
      <c r="CI587" s="45"/>
      <c r="CJ587" s="45"/>
      <c r="CK587" s="45"/>
      <c r="CL587" s="45"/>
      <c r="CM587" s="45"/>
      <c r="CN587" s="45"/>
      <c r="CO587" s="45"/>
      <c r="CP587" s="45"/>
      <c r="CQ587" s="45"/>
    </row>
    <row r="588" spans="1:95" hidden="1" x14ac:dyDescent="0.25">
      <c r="A588" s="5" t="str">
        <f>B588&amp;D588</f>
        <v>SSDBIODIESEL</v>
      </c>
      <c r="B588" t="s">
        <v>344</v>
      </c>
      <c r="C588" t="str">
        <f>VLOOKUP($B588,'Lookup codes'!$A:$C,2,FALSE)</f>
        <v>South Sudan</v>
      </c>
      <c r="D588" t="s">
        <v>630</v>
      </c>
      <c r="E588" t="str">
        <f>VLOOKUP(D588,'Lookup codes'!R:S,2,FALSE)</f>
        <v>Biodiesel</v>
      </c>
      <c r="F588" t="s">
        <v>794</v>
      </c>
      <c r="G588" t="s">
        <v>528</v>
      </c>
      <c r="H588" s="45">
        <f>SUMIFS('IEA production stats by year'!Q:Q,'IEA production stats by year'!$E:$E,$D588,'IEA production stats by year'!$B:$B,$B588)</f>
        <v>0</v>
      </c>
      <c r="I588" s="45">
        <f>SUMIFS('IEA production stats by year'!R:R,'IEA production stats by year'!$E:$E,$D588,'IEA production stats by year'!$B:$B,$B588)</f>
        <v>0</v>
      </c>
      <c r="J588" s="45">
        <f>SUMIFS('IEA production stats by year'!S:S,'IEA production stats by year'!$E:$E,$D588,'IEA production stats by year'!$B:$B,$B588)</f>
        <v>0</v>
      </c>
      <c r="K588" s="45">
        <f>SUMIFS('IEA production stats by year'!T:T,'IEA production stats by year'!$E:$E,$D588,'IEA production stats by year'!$B:$B,$B588)</f>
        <v>0</v>
      </c>
      <c r="L588" s="45">
        <f>SUMIFS('IEA production stats by year'!U:U,'IEA production stats by year'!$E:$E,$D588,'IEA production stats by year'!$B:$B,$B588)</f>
        <v>0</v>
      </c>
      <c r="M588" s="45">
        <f>SUMIFS('IEA production stats by year'!V:V,'IEA production stats by year'!$E:$E,$D588,'IEA production stats by year'!$B:$B,$B588)</f>
        <v>0</v>
      </c>
      <c r="N588" s="45">
        <f>SUMIFS('IEA production stats by year'!W:W,'IEA production stats by year'!$E:$E,$D588,'IEA production stats by year'!$B:$B,$B588)</f>
        <v>0</v>
      </c>
      <c r="O588" s="45">
        <f>SUMIFS('IEA production stats by year'!X:X,'IEA production stats by year'!$E:$E,$D588,'IEA production stats by year'!$B:$B,$B588)</f>
        <v>0</v>
      </c>
      <c r="P588" s="45">
        <f>SUMIFS('IEA production stats by year'!Y:Y,'IEA production stats by year'!$E:$E,$D588,'IEA production stats by year'!$B:$B,$B588)</f>
        <v>0</v>
      </c>
      <c r="Q588" s="45">
        <f>SUMIFS('IEA production stats by year'!Z:Z,'IEA production stats by year'!$E:$E,$D588,'IEA production stats by year'!$B:$B,$B588)</f>
        <v>0</v>
      </c>
      <c r="R588" s="45">
        <f>SUMIFS('IEA production stats by year'!AA:AA,'IEA production stats by year'!$E:$E,$D588,'IEA production stats by year'!$B:$B,$B588)</f>
        <v>0</v>
      </c>
      <c r="S588" s="45">
        <f>SUMIFS('IEA production stats by year'!AB:AB,'IEA production stats by year'!$E:$E,$D588,'IEA production stats by year'!$B:$B,$B588)</f>
        <v>0</v>
      </c>
      <c r="T588" s="45">
        <f>SUMIFS('IEA production stats by year'!AC:AC,'IEA production stats by year'!$E:$E,$D588,'IEA production stats by year'!$B:$B,$B588)</f>
        <v>0</v>
      </c>
      <c r="U588" s="45">
        <f>SUMIFS('IEA production stats by year'!AD:AD,'IEA production stats by year'!$E:$E,$D588,'IEA production stats by year'!$B:$B,$B588)</f>
        <v>0</v>
      </c>
      <c r="V588" s="45">
        <f>SUMIFS('IEA production stats by year'!AE:AE,'IEA production stats by year'!$E:$E,$D588,'IEA production stats by year'!$B:$B,$B588)</f>
        <v>0</v>
      </c>
      <c r="W588" s="45">
        <f>SUMIFS('IEA production stats by year'!AF:AF,'IEA production stats by year'!$E:$E,$D588,'IEA production stats by year'!$B:$B,$B588)</f>
        <v>0</v>
      </c>
      <c r="X588" s="45">
        <f>SUMIFS('IEA production stats by year'!AG:AG,'IEA production stats by year'!$E:$E,$D588,'IEA production stats by year'!$B:$B,$B588)</f>
        <v>0</v>
      </c>
      <c r="Y588" s="45">
        <f>SUMIFS('IEA production stats by year'!AH:AH,'IEA production stats by year'!$E:$E,$D588,'IEA production stats by year'!$B:$B,$B588)</f>
        <v>0</v>
      </c>
      <c r="Z588" s="45">
        <f>SUMIFS('IEA production stats by year'!AI:AI,'IEA production stats by year'!$E:$E,$D588,'IEA production stats by year'!$B:$B,$B588)</f>
        <v>0</v>
      </c>
      <c r="AA588" s="45">
        <f>SUMIFS('IEA production stats by year'!AJ:AJ,'IEA production stats by year'!$E:$E,$D588,'IEA production stats by year'!$B:$B,$B588)</f>
        <v>0</v>
      </c>
      <c r="AB588" s="45">
        <f>SUMIFS('IEA production stats by year'!AK:AK,'IEA production stats by year'!$E:$E,$D588,'IEA production stats by year'!$B:$B,$B588)</f>
        <v>0</v>
      </c>
      <c r="AC588" s="45">
        <f>SUMIFS('IEA production stats by year'!AL:AL,'IEA production stats by year'!$E:$E,$D588,'IEA production stats by year'!$B:$B,$B588)</f>
        <v>0</v>
      </c>
      <c r="AD588" s="45"/>
      <c r="AE588" s="45"/>
      <c r="AF588" s="45"/>
      <c r="AG588" s="45"/>
      <c r="AH588" s="45"/>
      <c r="AI588" s="45"/>
      <c r="AJ588" s="45"/>
      <c r="AK588" s="45"/>
      <c r="AL588" s="45"/>
      <c r="AM588" s="45"/>
      <c r="AN588" s="45"/>
      <c r="AO588" s="45"/>
      <c r="AP588" s="45"/>
      <c r="AQ588" s="45"/>
      <c r="AR588" s="45"/>
      <c r="AS588" s="45"/>
      <c r="AT588" s="45"/>
      <c r="AU588" s="45"/>
      <c r="AV588" s="45"/>
      <c r="AW588" s="45"/>
      <c r="AX588" s="45"/>
      <c r="AY588" s="45"/>
      <c r="AZ588" s="45"/>
      <c r="BA588" s="45"/>
      <c r="BB588" s="45"/>
      <c r="BC588" s="45"/>
      <c r="BD588" s="45"/>
      <c r="BE588" s="45"/>
      <c r="BF588" s="45"/>
      <c r="BG588" s="45"/>
      <c r="BH588" s="45"/>
      <c r="BI588" s="45"/>
      <c r="BJ588" s="45"/>
      <c r="BK588" s="45"/>
      <c r="BL588" s="45"/>
      <c r="BM588" s="45"/>
      <c r="BN588" s="45"/>
      <c r="BO588" s="45"/>
      <c r="BP588" s="45"/>
      <c r="BQ588" s="45"/>
      <c r="BR588" s="45"/>
      <c r="BS588" s="45"/>
      <c r="BT588" s="45"/>
      <c r="BU588" s="45"/>
      <c r="BV588" s="45"/>
      <c r="BW588" s="45"/>
      <c r="BX588" s="45"/>
      <c r="BY588" s="45"/>
      <c r="BZ588" s="45"/>
      <c r="CA588" s="45"/>
      <c r="CB588" s="45"/>
      <c r="CC588" s="45"/>
      <c r="CD588" s="45"/>
      <c r="CE588" s="45"/>
      <c r="CF588" s="45"/>
      <c r="CG588" s="45"/>
      <c r="CH588" s="45"/>
      <c r="CI588" s="45"/>
      <c r="CJ588" s="45"/>
      <c r="CK588" s="45"/>
      <c r="CL588" s="45"/>
      <c r="CM588" s="45"/>
      <c r="CN588" s="45"/>
      <c r="CO588" s="45"/>
      <c r="CP588" s="45"/>
      <c r="CQ588" s="45"/>
    </row>
    <row r="589" spans="1:95" hidden="1" x14ac:dyDescent="0.25">
      <c r="A589" s="5" t="str">
        <f>B589&amp;D589</f>
        <v>SSDOBIOLIQ</v>
      </c>
      <c r="B589" t="s">
        <v>344</v>
      </c>
      <c r="C589" t="str">
        <f>VLOOKUP($B589,'Lookup codes'!$A:$C,2,FALSE)</f>
        <v>South Sudan</v>
      </c>
      <c r="D589" t="s">
        <v>632</v>
      </c>
      <c r="E589" t="str">
        <f>VLOOKUP(D589,'Lookup codes'!R:S,2,FALSE)</f>
        <v>Other Liquid Biofuels</v>
      </c>
      <c r="F589" t="s">
        <v>794</v>
      </c>
      <c r="G589" t="s">
        <v>528</v>
      </c>
      <c r="H589" s="45">
        <f>SUMIFS('IEA production stats by year'!Q:Q,'IEA production stats by year'!$E:$E,$D589,'IEA production stats by year'!$B:$B,$B589)</f>
        <v>0</v>
      </c>
      <c r="I589" s="45">
        <f>SUMIFS('IEA production stats by year'!R:R,'IEA production stats by year'!$E:$E,$D589,'IEA production stats by year'!$B:$B,$B589)</f>
        <v>0</v>
      </c>
      <c r="J589" s="45">
        <f>SUMIFS('IEA production stats by year'!S:S,'IEA production stats by year'!$E:$E,$D589,'IEA production stats by year'!$B:$B,$B589)</f>
        <v>0</v>
      </c>
      <c r="K589" s="45">
        <f>SUMIFS('IEA production stats by year'!T:T,'IEA production stats by year'!$E:$E,$D589,'IEA production stats by year'!$B:$B,$B589)</f>
        <v>0</v>
      </c>
      <c r="L589" s="45">
        <f>SUMIFS('IEA production stats by year'!U:U,'IEA production stats by year'!$E:$E,$D589,'IEA production stats by year'!$B:$B,$B589)</f>
        <v>0</v>
      </c>
      <c r="M589" s="45">
        <f>SUMIFS('IEA production stats by year'!V:V,'IEA production stats by year'!$E:$E,$D589,'IEA production stats by year'!$B:$B,$B589)</f>
        <v>0</v>
      </c>
      <c r="N589" s="45">
        <f>SUMIFS('IEA production stats by year'!W:W,'IEA production stats by year'!$E:$E,$D589,'IEA production stats by year'!$B:$B,$B589)</f>
        <v>0</v>
      </c>
      <c r="O589" s="45">
        <f>SUMIFS('IEA production stats by year'!X:X,'IEA production stats by year'!$E:$E,$D589,'IEA production stats by year'!$B:$B,$B589)</f>
        <v>0</v>
      </c>
      <c r="P589" s="45">
        <f>SUMIFS('IEA production stats by year'!Y:Y,'IEA production stats by year'!$E:$E,$D589,'IEA production stats by year'!$B:$B,$B589)</f>
        <v>0</v>
      </c>
      <c r="Q589" s="45">
        <f>SUMIFS('IEA production stats by year'!Z:Z,'IEA production stats by year'!$E:$E,$D589,'IEA production stats by year'!$B:$B,$B589)</f>
        <v>0</v>
      </c>
      <c r="R589" s="45">
        <f>SUMIFS('IEA production stats by year'!AA:AA,'IEA production stats by year'!$E:$E,$D589,'IEA production stats by year'!$B:$B,$B589)</f>
        <v>0</v>
      </c>
      <c r="S589" s="45">
        <f>SUMIFS('IEA production stats by year'!AB:AB,'IEA production stats by year'!$E:$E,$D589,'IEA production stats by year'!$B:$B,$B589)</f>
        <v>0</v>
      </c>
      <c r="T589" s="45">
        <f>SUMIFS('IEA production stats by year'!AC:AC,'IEA production stats by year'!$E:$E,$D589,'IEA production stats by year'!$B:$B,$B589)</f>
        <v>0</v>
      </c>
      <c r="U589" s="45">
        <f>SUMIFS('IEA production stats by year'!AD:AD,'IEA production stats by year'!$E:$E,$D589,'IEA production stats by year'!$B:$B,$B589)</f>
        <v>0</v>
      </c>
      <c r="V589" s="45">
        <f>SUMIFS('IEA production stats by year'!AE:AE,'IEA production stats by year'!$E:$E,$D589,'IEA production stats by year'!$B:$B,$B589)</f>
        <v>0</v>
      </c>
      <c r="W589" s="45">
        <f>SUMIFS('IEA production stats by year'!AF:AF,'IEA production stats by year'!$E:$E,$D589,'IEA production stats by year'!$B:$B,$B589)</f>
        <v>0</v>
      </c>
      <c r="X589" s="45">
        <f>SUMIFS('IEA production stats by year'!AG:AG,'IEA production stats by year'!$E:$E,$D589,'IEA production stats by year'!$B:$B,$B589)</f>
        <v>0</v>
      </c>
      <c r="Y589" s="45">
        <f>SUMIFS('IEA production stats by year'!AH:AH,'IEA production stats by year'!$E:$E,$D589,'IEA production stats by year'!$B:$B,$B589)</f>
        <v>0</v>
      </c>
      <c r="Z589" s="45">
        <f>SUMIFS('IEA production stats by year'!AI:AI,'IEA production stats by year'!$E:$E,$D589,'IEA production stats by year'!$B:$B,$B589)</f>
        <v>0</v>
      </c>
      <c r="AA589" s="45">
        <f>SUMIFS('IEA production stats by year'!AJ:AJ,'IEA production stats by year'!$E:$E,$D589,'IEA production stats by year'!$B:$B,$B589)</f>
        <v>0</v>
      </c>
      <c r="AB589" s="45">
        <f>SUMIFS('IEA production stats by year'!AK:AK,'IEA production stats by year'!$E:$E,$D589,'IEA production stats by year'!$B:$B,$B589)</f>
        <v>0</v>
      </c>
      <c r="AC589" s="45">
        <f>SUMIFS('IEA production stats by year'!AL:AL,'IEA production stats by year'!$E:$E,$D589,'IEA production stats by year'!$B:$B,$B589)</f>
        <v>0</v>
      </c>
      <c r="AD589" s="45"/>
      <c r="AE589" s="45"/>
      <c r="AF589" s="45"/>
      <c r="AG589" s="45"/>
      <c r="AH589" s="45"/>
      <c r="AI589" s="45"/>
      <c r="AJ589" s="45"/>
      <c r="AK589" s="45"/>
      <c r="AL589" s="45"/>
      <c r="AM589" s="45"/>
      <c r="AN589" s="45"/>
      <c r="AO589" s="45"/>
      <c r="AP589" s="45"/>
      <c r="AQ589" s="45"/>
      <c r="AR589" s="45"/>
      <c r="AS589" s="45"/>
      <c r="AT589" s="45"/>
      <c r="AU589" s="45"/>
      <c r="AV589" s="45"/>
      <c r="AW589" s="45"/>
      <c r="AX589" s="45"/>
      <c r="AY589" s="45"/>
      <c r="AZ589" s="45"/>
      <c r="BA589" s="45"/>
      <c r="BB589" s="45"/>
      <c r="BC589" s="45"/>
      <c r="BD589" s="45"/>
      <c r="BE589" s="45"/>
      <c r="BF589" s="45"/>
      <c r="BG589" s="45"/>
      <c r="BH589" s="45"/>
      <c r="BI589" s="45"/>
      <c r="BJ589" s="45"/>
      <c r="BK589" s="45"/>
      <c r="BL589" s="45"/>
      <c r="BM589" s="45"/>
      <c r="BN589" s="45"/>
      <c r="BO589" s="45"/>
      <c r="BP589" s="45"/>
      <c r="BQ589" s="45"/>
      <c r="BR589" s="45"/>
      <c r="BS589" s="45"/>
      <c r="BT589" s="45"/>
      <c r="BU589" s="45"/>
      <c r="BV589" s="45"/>
      <c r="BW589" s="45"/>
      <c r="BX589" s="45"/>
      <c r="BY589" s="45"/>
      <c r="BZ589" s="45"/>
      <c r="CA589" s="45"/>
      <c r="CB589" s="45"/>
      <c r="CC589" s="45"/>
      <c r="CD589" s="45"/>
      <c r="CE589" s="45"/>
      <c r="CF589" s="45"/>
      <c r="CG589" s="45"/>
      <c r="CH589" s="45"/>
      <c r="CI589" s="45"/>
      <c r="CJ589" s="45"/>
      <c r="CK589" s="45"/>
      <c r="CL589" s="45"/>
      <c r="CM589" s="45"/>
      <c r="CN589" s="45"/>
      <c r="CO589" s="45"/>
      <c r="CP589" s="45"/>
      <c r="CQ589" s="45"/>
    </row>
    <row r="590" spans="1:95" hidden="1" x14ac:dyDescent="0.25">
      <c r="A590" s="5" t="str">
        <f>B590&amp;D590</f>
        <v>SSDPRIMSBIO</v>
      </c>
      <c r="B590" t="s">
        <v>344</v>
      </c>
      <c r="C590" t="str">
        <f>VLOOKUP($B590,'Lookup codes'!$A:$C,2,FALSE)</f>
        <v>South Sudan</v>
      </c>
      <c r="D590" t="s">
        <v>634</v>
      </c>
      <c r="E590" t="str">
        <f>VLOOKUP(D590,'Lookup codes'!R:S,2,FALSE)</f>
        <v>Solid Biofuel excluding charcoal</v>
      </c>
      <c r="F590" t="s">
        <v>794</v>
      </c>
      <c r="G590" t="s">
        <v>528</v>
      </c>
      <c r="H590" s="45">
        <f>SUMIFS('IEA production stats by year'!Q:Q,'IEA production stats by year'!$E:$E,$D590,'IEA production stats by year'!$B:$B,$B590)</f>
        <v>0</v>
      </c>
      <c r="I590" s="45">
        <f>SUMIFS('IEA production stats by year'!R:R,'IEA production stats by year'!$E:$E,$D590,'IEA production stats by year'!$B:$B,$B590)</f>
        <v>0</v>
      </c>
      <c r="J590" s="45">
        <f>SUMIFS('IEA production stats by year'!S:S,'IEA production stats by year'!$E:$E,$D590,'IEA production stats by year'!$B:$B,$B590)</f>
        <v>0</v>
      </c>
      <c r="K590" s="45">
        <f>SUMIFS('IEA production stats by year'!T:T,'IEA production stats by year'!$E:$E,$D590,'IEA production stats by year'!$B:$B,$B590)</f>
        <v>0</v>
      </c>
      <c r="L590" s="45">
        <f>SUMIFS('IEA production stats by year'!U:U,'IEA production stats by year'!$E:$E,$D590,'IEA production stats by year'!$B:$B,$B590)</f>
        <v>0</v>
      </c>
      <c r="M590" s="45">
        <f>SUMIFS('IEA production stats by year'!V:V,'IEA production stats by year'!$E:$E,$D590,'IEA production stats by year'!$B:$B,$B590)</f>
        <v>0</v>
      </c>
      <c r="N590" s="45">
        <f>SUMIFS('IEA production stats by year'!W:W,'IEA production stats by year'!$E:$E,$D590,'IEA production stats by year'!$B:$B,$B590)</f>
        <v>0</v>
      </c>
      <c r="O590" s="45">
        <f>SUMIFS('IEA production stats by year'!X:X,'IEA production stats by year'!$E:$E,$D590,'IEA production stats by year'!$B:$B,$B590)</f>
        <v>0</v>
      </c>
      <c r="P590" s="45">
        <f>SUMIFS('IEA production stats by year'!Y:Y,'IEA production stats by year'!$E:$E,$D590,'IEA production stats by year'!$B:$B,$B590)</f>
        <v>0</v>
      </c>
      <c r="Q590" s="45">
        <f>SUMIFS('IEA production stats by year'!Z:Z,'IEA production stats by year'!$E:$E,$D590,'IEA production stats by year'!$B:$B,$B590)</f>
        <v>0</v>
      </c>
      <c r="R590" s="45">
        <f>SUMIFS('IEA production stats by year'!AA:AA,'IEA production stats by year'!$E:$E,$D590,'IEA production stats by year'!$B:$B,$B590)</f>
        <v>0</v>
      </c>
      <c r="S590" s="45">
        <f>SUMIFS('IEA production stats by year'!AB:AB,'IEA production stats by year'!$E:$E,$D590,'IEA production stats by year'!$B:$B,$B590)</f>
        <v>0</v>
      </c>
      <c r="T590" s="45">
        <f>SUMIFS('IEA production stats by year'!AC:AC,'IEA production stats by year'!$E:$E,$D590,'IEA production stats by year'!$B:$B,$B590)</f>
        <v>8063.9987000000001</v>
      </c>
      <c r="U590" s="45">
        <f>SUMIFS('IEA production stats by year'!AD:AD,'IEA production stats by year'!$E:$E,$D590,'IEA production stats by year'!$B:$B,$B590)</f>
        <v>7826.0001000000002</v>
      </c>
      <c r="V590" s="45">
        <f>SUMIFS('IEA production stats by year'!AE:AE,'IEA production stats by year'!$E:$E,$D590,'IEA production stats by year'!$B:$B,$B590)</f>
        <v>8022.0009</v>
      </c>
      <c r="W590" s="45">
        <f>SUMIFS('IEA production stats by year'!AF:AF,'IEA production stats by year'!$E:$E,$D590,'IEA production stats by year'!$B:$B,$B590)</f>
        <v>8470.0010999999995</v>
      </c>
      <c r="X590" s="45">
        <f>SUMIFS('IEA production stats by year'!AG:AG,'IEA production stats by year'!$E:$E,$D590,'IEA production stats by year'!$B:$B,$B590)</f>
        <v>8022.0009</v>
      </c>
      <c r="Y590" s="45">
        <f>SUMIFS('IEA production stats by year'!AH:AH,'IEA production stats by year'!$E:$E,$D590,'IEA production stats by year'!$B:$B,$B590)</f>
        <v>9477.9982999999993</v>
      </c>
      <c r="Z590" s="45">
        <f>SUMIFS('IEA production stats by year'!AI:AI,'IEA production stats by year'!$E:$E,$D590,'IEA production stats by year'!$B:$B,$B590)</f>
        <v>7952.0018</v>
      </c>
      <c r="AA590" s="45">
        <f>SUMIFS('IEA production stats by year'!AJ:AJ,'IEA production stats by year'!$E:$E,$D590,'IEA production stats by year'!$B:$B,$B590)</f>
        <v>8014.3055999999997</v>
      </c>
      <c r="AB590" s="45">
        <f>SUMIFS('IEA production stats by year'!AK:AK,'IEA production stats by year'!$E:$E,$D590,'IEA production stats by year'!$B:$B,$B590)</f>
        <v>8109.9404999999997</v>
      </c>
      <c r="AC590" s="45">
        <f>SUMIFS('IEA production stats by year'!AL:AL,'IEA production stats by year'!$E:$E,$D590,'IEA production stats by year'!$B:$B,$B590)</f>
        <v>0</v>
      </c>
      <c r="AD590" s="45"/>
      <c r="AE590" s="45"/>
      <c r="AF590" s="45"/>
      <c r="AG590" s="45"/>
      <c r="AH590" s="45"/>
      <c r="AI590" s="45"/>
      <c r="AJ590" s="45"/>
      <c r="AK590" s="45"/>
      <c r="AL590" s="45"/>
      <c r="AM590" s="45"/>
      <c r="AN590" s="45"/>
      <c r="AO590" s="45"/>
      <c r="AP590" s="45"/>
      <c r="AQ590" s="45"/>
      <c r="AR590" s="45"/>
      <c r="AS590" s="45"/>
      <c r="AT590" s="45"/>
      <c r="AU590" s="45"/>
      <c r="AV590" s="45"/>
      <c r="AW590" s="45"/>
      <c r="AX590" s="45"/>
      <c r="AY590" s="45"/>
      <c r="AZ590" s="45"/>
      <c r="BA590" s="45"/>
      <c r="BB590" s="45"/>
      <c r="BC590" s="45"/>
      <c r="BD590" s="45"/>
      <c r="BE590" s="45"/>
      <c r="BF590" s="45"/>
      <c r="BG590" s="45"/>
      <c r="BH590" s="45"/>
      <c r="BI590" s="45"/>
      <c r="BJ590" s="45"/>
      <c r="BK590" s="45"/>
      <c r="BL590" s="45"/>
      <c r="BM590" s="45"/>
      <c r="BN590" s="45"/>
      <c r="BO590" s="45"/>
      <c r="BP590" s="45"/>
      <c r="BQ590" s="45"/>
      <c r="BR590" s="45"/>
      <c r="BS590" s="45"/>
      <c r="BT590" s="45"/>
      <c r="BU590" s="45"/>
      <c r="BV590" s="45"/>
      <c r="BW590" s="45"/>
      <c r="BX590" s="45"/>
      <c r="BY590" s="45"/>
      <c r="BZ590" s="45"/>
      <c r="CA590" s="45"/>
      <c r="CB590" s="45"/>
      <c r="CC590" s="45"/>
      <c r="CD590" s="45"/>
      <c r="CE590" s="45"/>
      <c r="CF590" s="45"/>
      <c r="CG590" s="45"/>
      <c r="CH590" s="45"/>
      <c r="CI590" s="45"/>
      <c r="CJ590" s="45"/>
      <c r="CK590" s="45"/>
      <c r="CL590" s="45"/>
      <c r="CM590" s="45"/>
      <c r="CN590" s="45"/>
      <c r="CO590" s="45"/>
      <c r="CP590" s="45"/>
      <c r="CQ590" s="45"/>
    </row>
    <row r="591" spans="1:95" hidden="1" x14ac:dyDescent="0.25">
      <c r="A591" s="5" t="str">
        <f>B591&amp;D591</f>
        <v>SSDBIOGASES</v>
      </c>
      <c r="B591" t="s">
        <v>344</v>
      </c>
      <c r="C591" t="str">
        <f>VLOOKUP($B591,'Lookup codes'!$A:$C,2,FALSE)</f>
        <v>South Sudan</v>
      </c>
      <c r="D591" t="s">
        <v>636</v>
      </c>
      <c r="E591" t="str">
        <f>VLOOKUP(D591,'Lookup codes'!R:S,2,FALSE)</f>
        <v>Biogases</v>
      </c>
      <c r="F591" t="s">
        <v>794</v>
      </c>
      <c r="G591" t="s">
        <v>528</v>
      </c>
      <c r="H591" s="45">
        <f>SUMIFS('IEA production stats by year'!Q:Q,'IEA production stats by year'!$E:$E,$D591,'IEA production stats by year'!$B:$B,$B591)</f>
        <v>0</v>
      </c>
      <c r="I591" s="45">
        <f>SUMIFS('IEA production stats by year'!R:R,'IEA production stats by year'!$E:$E,$D591,'IEA production stats by year'!$B:$B,$B591)</f>
        <v>0</v>
      </c>
      <c r="J591" s="45">
        <f>SUMIFS('IEA production stats by year'!S:S,'IEA production stats by year'!$E:$E,$D591,'IEA production stats by year'!$B:$B,$B591)</f>
        <v>0</v>
      </c>
      <c r="K591" s="45">
        <f>SUMIFS('IEA production stats by year'!T:T,'IEA production stats by year'!$E:$E,$D591,'IEA production stats by year'!$B:$B,$B591)</f>
        <v>0</v>
      </c>
      <c r="L591" s="45">
        <f>SUMIFS('IEA production stats by year'!U:U,'IEA production stats by year'!$E:$E,$D591,'IEA production stats by year'!$B:$B,$B591)</f>
        <v>0</v>
      </c>
      <c r="M591" s="45">
        <f>SUMIFS('IEA production stats by year'!V:V,'IEA production stats by year'!$E:$E,$D591,'IEA production stats by year'!$B:$B,$B591)</f>
        <v>0</v>
      </c>
      <c r="N591" s="45">
        <f>SUMIFS('IEA production stats by year'!W:W,'IEA production stats by year'!$E:$E,$D591,'IEA production stats by year'!$B:$B,$B591)</f>
        <v>0</v>
      </c>
      <c r="O591" s="45">
        <f>SUMIFS('IEA production stats by year'!X:X,'IEA production stats by year'!$E:$E,$D591,'IEA production stats by year'!$B:$B,$B591)</f>
        <v>0</v>
      </c>
      <c r="P591" s="45">
        <f>SUMIFS('IEA production stats by year'!Y:Y,'IEA production stats by year'!$E:$E,$D591,'IEA production stats by year'!$B:$B,$B591)</f>
        <v>0</v>
      </c>
      <c r="Q591" s="45">
        <f>SUMIFS('IEA production stats by year'!Z:Z,'IEA production stats by year'!$E:$E,$D591,'IEA production stats by year'!$B:$B,$B591)</f>
        <v>0</v>
      </c>
      <c r="R591" s="45">
        <f>SUMIFS('IEA production stats by year'!AA:AA,'IEA production stats by year'!$E:$E,$D591,'IEA production stats by year'!$B:$B,$B591)</f>
        <v>0</v>
      </c>
      <c r="S591" s="45">
        <f>SUMIFS('IEA production stats by year'!AB:AB,'IEA production stats by year'!$E:$E,$D591,'IEA production stats by year'!$B:$B,$B591)</f>
        <v>0</v>
      </c>
      <c r="T591" s="45">
        <f>SUMIFS('IEA production stats by year'!AC:AC,'IEA production stats by year'!$E:$E,$D591,'IEA production stats by year'!$B:$B,$B591)</f>
        <v>0</v>
      </c>
      <c r="U591" s="45">
        <f>SUMIFS('IEA production stats by year'!AD:AD,'IEA production stats by year'!$E:$E,$D591,'IEA production stats by year'!$B:$B,$B591)</f>
        <v>0</v>
      </c>
      <c r="V591" s="45">
        <f>SUMIFS('IEA production stats by year'!AE:AE,'IEA production stats by year'!$E:$E,$D591,'IEA production stats by year'!$B:$B,$B591)</f>
        <v>0</v>
      </c>
      <c r="W591" s="45">
        <f>SUMIFS('IEA production stats by year'!AF:AF,'IEA production stats by year'!$E:$E,$D591,'IEA production stats by year'!$B:$B,$B591)</f>
        <v>0</v>
      </c>
      <c r="X591" s="45">
        <f>SUMIFS('IEA production stats by year'!AG:AG,'IEA production stats by year'!$E:$E,$D591,'IEA production stats by year'!$B:$B,$B591)</f>
        <v>0</v>
      </c>
      <c r="Y591" s="45">
        <f>SUMIFS('IEA production stats by year'!AH:AH,'IEA production stats by year'!$E:$E,$D591,'IEA production stats by year'!$B:$B,$B591)</f>
        <v>0</v>
      </c>
      <c r="Z591" s="45">
        <f>SUMIFS('IEA production stats by year'!AI:AI,'IEA production stats by year'!$E:$E,$D591,'IEA production stats by year'!$B:$B,$B591)</f>
        <v>0</v>
      </c>
      <c r="AA591" s="45">
        <f>SUMIFS('IEA production stats by year'!AJ:AJ,'IEA production stats by year'!$E:$E,$D591,'IEA production stats by year'!$B:$B,$B591)</f>
        <v>0</v>
      </c>
      <c r="AB591" s="45">
        <f>SUMIFS('IEA production stats by year'!AK:AK,'IEA production stats by year'!$E:$E,$D591,'IEA production stats by year'!$B:$B,$B591)</f>
        <v>0</v>
      </c>
      <c r="AC591" s="45">
        <f>SUMIFS('IEA production stats by year'!AL:AL,'IEA production stats by year'!$E:$E,$D591,'IEA production stats by year'!$B:$B,$B591)</f>
        <v>0</v>
      </c>
      <c r="AD591" s="45"/>
      <c r="AE591" s="45"/>
      <c r="AF591" s="45"/>
      <c r="AG591" s="45"/>
      <c r="AH591" s="45"/>
      <c r="AI591" s="45"/>
      <c r="AJ591" s="45"/>
      <c r="AK591" s="45"/>
      <c r="AL591" s="45"/>
      <c r="AM591" s="45"/>
      <c r="AN591" s="45"/>
      <c r="AO591" s="45"/>
      <c r="AP591" s="45"/>
      <c r="AQ591" s="45"/>
      <c r="AR591" s="45"/>
      <c r="AS591" s="45"/>
      <c r="AT591" s="45"/>
      <c r="AU591" s="45"/>
      <c r="AV591" s="45"/>
      <c r="AW591" s="45"/>
      <c r="AX591" s="45"/>
      <c r="AY591" s="45"/>
      <c r="AZ591" s="45"/>
      <c r="BA591" s="45"/>
      <c r="BB591" s="45"/>
      <c r="BC591" s="45"/>
      <c r="BD591" s="45"/>
      <c r="BE591" s="45"/>
      <c r="BF591" s="45"/>
      <c r="BG591" s="45"/>
      <c r="BH591" s="45"/>
      <c r="BI591" s="45"/>
      <c r="BJ591" s="45"/>
      <c r="BK591" s="45"/>
      <c r="BL591" s="45"/>
      <c r="BM591" s="45"/>
      <c r="BN591" s="45"/>
      <c r="BO591" s="45"/>
      <c r="BP591" s="45"/>
      <c r="BQ591" s="45"/>
      <c r="BR591" s="45"/>
      <c r="BS591" s="45"/>
      <c r="BT591" s="45"/>
      <c r="BU591" s="45"/>
      <c r="BV591" s="45"/>
      <c r="BW591" s="45"/>
      <c r="BX591" s="45"/>
      <c r="BY591" s="45"/>
      <c r="BZ591" s="45"/>
      <c r="CA591" s="45"/>
      <c r="CB591" s="45"/>
      <c r="CC591" s="45"/>
      <c r="CD591" s="45"/>
      <c r="CE591" s="45"/>
      <c r="CF591" s="45"/>
      <c r="CG591" s="45"/>
      <c r="CH591" s="45"/>
      <c r="CI591" s="45"/>
      <c r="CJ591" s="45"/>
      <c r="CK591" s="45"/>
      <c r="CL591" s="45"/>
      <c r="CM591" s="45"/>
      <c r="CN591" s="45"/>
      <c r="CO591" s="45"/>
      <c r="CP591" s="45"/>
      <c r="CQ591" s="45"/>
    </row>
    <row r="592" spans="1:95" hidden="1" x14ac:dyDescent="0.25">
      <c r="A592" s="5" t="str">
        <f>B592&amp;D592</f>
        <v>SSDBIOJETKERO</v>
      </c>
      <c r="B592" t="s">
        <v>344</v>
      </c>
      <c r="C592" t="str">
        <f>VLOOKUP($B592,'Lookup codes'!$A:$C,2,FALSE)</f>
        <v>South Sudan</v>
      </c>
      <c r="D592" t="s">
        <v>638</v>
      </c>
      <c r="E592" t="str">
        <f>VLOOKUP(D592,'Lookup codes'!R:S,2,FALSE)</f>
        <v>Bio Jet Kerosene</v>
      </c>
      <c r="F592" t="s">
        <v>794</v>
      </c>
      <c r="G592" t="s">
        <v>528</v>
      </c>
      <c r="H592" s="45">
        <f>SUMIFS('IEA production stats by year'!Q:Q,'IEA production stats by year'!$E:$E,$D592,'IEA production stats by year'!$B:$B,$B592)</f>
        <v>0</v>
      </c>
      <c r="I592" s="45">
        <f>SUMIFS('IEA production stats by year'!R:R,'IEA production stats by year'!$E:$E,$D592,'IEA production stats by year'!$B:$B,$B592)</f>
        <v>0</v>
      </c>
      <c r="J592" s="45">
        <f>SUMIFS('IEA production stats by year'!S:S,'IEA production stats by year'!$E:$E,$D592,'IEA production stats by year'!$B:$B,$B592)</f>
        <v>0</v>
      </c>
      <c r="K592" s="45">
        <f>SUMIFS('IEA production stats by year'!T:T,'IEA production stats by year'!$E:$E,$D592,'IEA production stats by year'!$B:$B,$B592)</f>
        <v>0</v>
      </c>
      <c r="L592" s="45">
        <f>SUMIFS('IEA production stats by year'!U:U,'IEA production stats by year'!$E:$E,$D592,'IEA production stats by year'!$B:$B,$B592)</f>
        <v>0</v>
      </c>
      <c r="M592" s="45">
        <f>SUMIFS('IEA production stats by year'!V:V,'IEA production stats by year'!$E:$E,$D592,'IEA production stats by year'!$B:$B,$B592)</f>
        <v>0</v>
      </c>
      <c r="N592" s="45">
        <f>SUMIFS('IEA production stats by year'!W:W,'IEA production stats by year'!$E:$E,$D592,'IEA production stats by year'!$B:$B,$B592)</f>
        <v>0</v>
      </c>
      <c r="O592" s="45">
        <f>SUMIFS('IEA production stats by year'!X:X,'IEA production stats by year'!$E:$E,$D592,'IEA production stats by year'!$B:$B,$B592)</f>
        <v>0</v>
      </c>
      <c r="P592" s="45">
        <f>SUMIFS('IEA production stats by year'!Y:Y,'IEA production stats by year'!$E:$E,$D592,'IEA production stats by year'!$B:$B,$B592)</f>
        <v>0</v>
      </c>
      <c r="Q592" s="45">
        <f>SUMIFS('IEA production stats by year'!Z:Z,'IEA production stats by year'!$E:$E,$D592,'IEA production stats by year'!$B:$B,$B592)</f>
        <v>0</v>
      </c>
      <c r="R592" s="45">
        <f>SUMIFS('IEA production stats by year'!AA:AA,'IEA production stats by year'!$E:$E,$D592,'IEA production stats by year'!$B:$B,$B592)</f>
        <v>0</v>
      </c>
      <c r="S592" s="45">
        <f>SUMIFS('IEA production stats by year'!AB:AB,'IEA production stats by year'!$E:$E,$D592,'IEA production stats by year'!$B:$B,$B592)</f>
        <v>0</v>
      </c>
      <c r="T592" s="45">
        <f>SUMIFS('IEA production stats by year'!AC:AC,'IEA production stats by year'!$E:$E,$D592,'IEA production stats by year'!$B:$B,$B592)</f>
        <v>0</v>
      </c>
      <c r="U592" s="45">
        <f>SUMIFS('IEA production stats by year'!AD:AD,'IEA production stats by year'!$E:$E,$D592,'IEA production stats by year'!$B:$B,$B592)</f>
        <v>0</v>
      </c>
      <c r="V592" s="45">
        <f>SUMIFS('IEA production stats by year'!AE:AE,'IEA production stats by year'!$E:$E,$D592,'IEA production stats by year'!$B:$B,$B592)</f>
        <v>0</v>
      </c>
      <c r="W592" s="45">
        <f>SUMIFS('IEA production stats by year'!AF:AF,'IEA production stats by year'!$E:$E,$D592,'IEA production stats by year'!$B:$B,$B592)</f>
        <v>0</v>
      </c>
      <c r="X592" s="45">
        <f>SUMIFS('IEA production stats by year'!AG:AG,'IEA production stats by year'!$E:$E,$D592,'IEA production stats by year'!$B:$B,$B592)</f>
        <v>0</v>
      </c>
      <c r="Y592" s="45">
        <f>SUMIFS('IEA production stats by year'!AH:AH,'IEA production stats by year'!$E:$E,$D592,'IEA production stats by year'!$B:$B,$B592)</f>
        <v>0</v>
      </c>
      <c r="Z592" s="45">
        <f>SUMIFS('IEA production stats by year'!AI:AI,'IEA production stats by year'!$E:$E,$D592,'IEA production stats by year'!$B:$B,$B592)</f>
        <v>0</v>
      </c>
      <c r="AA592" s="45">
        <f>SUMIFS('IEA production stats by year'!AJ:AJ,'IEA production stats by year'!$E:$E,$D592,'IEA production stats by year'!$B:$B,$B592)</f>
        <v>0</v>
      </c>
      <c r="AB592" s="45">
        <f>SUMIFS('IEA production stats by year'!AK:AK,'IEA production stats by year'!$E:$E,$D592,'IEA production stats by year'!$B:$B,$B592)</f>
        <v>0</v>
      </c>
      <c r="AC592" s="45">
        <f>SUMIFS('IEA production stats by year'!AL:AL,'IEA production stats by year'!$E:$E,$D592,'IEA production stats by year'!$B:$B,$B592)</f>
        <v>0</v>
      </c>
      <c r="AD592" s="45"/>
      <c r="AE592" s="45"/>
      <c r="AF592" s="45"/>
      <c r="AG592" s="45"/>
      <c r="AH592" s="45"/>
      <c r="AI592" s="45"/>
      <c r="AJ592" s="45"/>
      <c r="AK592" s="45"/>
      <c r="AL592" s="45"/>
      <c r="AM592" s="45"/>
      <c r="AN592" s="45"/>
      <c r="AO592" s="45"/>
      <c r="AP592" s="45"/>
      <c r="AQ592" s="45"/>
      <c r="AR592" s="45"/>
      <c r="AS592" s="45"/>
      <c r="AT592" s="45"/>
      <c r="AU592" s="45"/>
      <c r="AV592" s="45"/>
      <c r="AW592" s="45"/>
      <c r="AX592" s="45"/>
      <c r="AY592" s="45"/>
      <c r="AZ592" s="45"/>
      <c r="BA592" s="45"/>
      <c r="BB592" s="45"/>
      <c r="BC592" s="45"/>
      <c r="BD592" s="45"/>
      <c r="BE592" s="45"/>
      <c r="BF592" s="45"/>
      <c r="BG592" s="45"/>
      <c r="BH592" s="45"/>
      <c r="BI592" s="45"/>
      <c r="BJ592" s="45"/>
      <c r="BK592" s="45"/>
      <c r="BL592" s="45"/>
      <c r="BM592" s="45"/>
      <c r="BN592" s="45"/>
      <c r="BO592" s="45"/>
      <c r="BP592" s="45"/>
      <c r="BQ592" s="45"/>
      <c r="BR592" s="45"/>
      <c r="BS592" s="45"/>
      <c r="BT592" s="45"/>
      <c r="BU592" s="45"/>
      <c r="BV592" s="45"/>
      <c r="BW592" s="45"/>
      <c r="BX592" s="45"/>
      <c r="BY592" s="45"/>
      <c r="BZ592" s="45"/>
      <c r="CA592" s="45"/>
      <c r="CB592" s="45"/>
      <c r="CC592" s="45"/>
      <c r="CD592" s="45"/>
      <c r="CE592" s="45"/>
      <c r="CF592" s="45"/>
      <c r="CG592" s="45"/>
      <c r="CH592" s="45"/>
      <c r="CI592" s="45"/>
      <c r="CJ592" s="45"/>
      <c r="CK592" s="45"/>
      <c r="CL592" s="45"/>
      <c r="CM592" s="45"/>
      <c r="CN592" s="45"/>
      <c r="CO592" s="45"/>
      <c r="CP592" s="45"/>
      <c r="CQ592" s="45"/>
    </row>
    <row r="593" spans="1:95" hidden="1" x14ac:dyDescent="0.25">
      <c r="A593" s="5" t="str">
        <f>B593&amp;D593</f>
        <v>SSDMRENEW</v>
      </c>
      <c r="B593" t="s">
        <v>344</v>
      </c>
      <c r="C593" t="str">
        <f>VLOOKUP($B593,'Lookup codes'!$A:$C,2,FALSE)</f>
        <v>South Sudan</v>
      </c>
      <c r="D593" t="s">
        <v>640</v>
      </c>
      <c r="E593" t="str">
        <f>VLOOKUP(D593,'Lookup codes'!R:S,2,FALSE)</f>
        <v>Total of Renewable Energy Sources</v>
      </c>
      <c r="F593" t="s">
        <v>794</v>
      </c>
      <c r="G593" t="s">
        <v>528</v>
      </c>
      <c r="H593" s="45">
        <f>SUMIFS('IEA production stats by year'!Q:Q,'IEA production stats by year'!$E:$E,$D593,'IEA production stats by year'!$B:$B,$B593)</f>
        <v>0</v>
      </c>
      <c r="I593" s="45">
        <f>SUMIFS('IEA production stats by year'!R:R,'IEA production stats by year'!$E:$E,$D593,'IEA production stats by year'!$B:$B,$B593)</f>
        <v>0</v>
      </c>
      <c r="J593" s="45">
        <f>SUMIFS('IEA production stats by year'!S:S,'IEA production stats by year'!$E:$E,$D593,'IEA production stats by year'!$B:$B,$B593)</f>
        <v>0</v>
      </c>
      <c r="K593" s="45">
        <f>SUMIFS('IEA production stats by year'!T:T,'IEA production stats by year'!$E:$E,$D593,'IEA production stats by year'!$B:$B,$B593)</f>
        <v>0</v>
      </c>
      <c r="L593" s="45">
        <f>SUMIFS('IEA production stats by year'!U:U,'IEA production stats by year'!$E:$E,$D593,'IEA production stats by year'!$B:$B,$B593)</f>
        <v>0</v>
      </c>
      <c r="M593" s="45">
        <f>SUMIFS('IEA production stats by year'!V:V,'IEA production stats by year'!$E:$E,$D593,'IEA production stats by year'!$B:$B,$B593)</f>
        <v>0</v>
      </c>
      <c r="N593" s="45">
        <f>SUMIFS('IEA production stats by year'!W:W,'IEA production stats by year'!$E:$E,$D593,'IEA production stats by year'!$B:$B,$B593)</f>
        <v>0</v>
      </c>
      <c r="O593" s="45">
        <f>SUMIFS('IEA production stats by year'!X:X,'IEA production stats by year'!$E:$E,$D593,'IEA production stats by year'!$B:$B,$B593)</f>
        <v>0</v>
      </c>
      <c r="P593" s="45">
        <f>SUMIFS('IEA production stats by year'!Y:Y,'IEA production stats by year'!$E:$E,$D593,'IEA production stats by year'!$B:$B,$B593)</f>
        <v>0</v>
      </c>
      <c r="Q593" s="45">
        <f>SUMIFS('IEA production stats by year'!Z:Z,'IEA production stats by year'!$E:$E,$D593,'IEA production stats by year'!$B:$B,$B593)</f>
        <v>0</v>
      </c>
      <c r="R593" s="45">
        <f>SUMIFS('IEA production stats by year'!AA:AA,'IEA production stats by year'!$E:$E,$D593,'IEA production stats by year'!$B:$B,$B593)</f>
        <v>0</v>
      </c>
      <c r="S593" s="45">
        <f>SUMIFS('IEA production stats by year'!AB:AB,'IEA production stats by year'!$E:$E,$D593,'IEA production stats by year'!$B:$B,$B593)</f>
        <v>0</v>
      </c>
      <c r="T593" s="45">
        <f>SUMIFS('IEA production stats by year'!AC:AC,'IEA production stats by year'!$E:$E,$D593,'IEA production stats by year'!$B:$B,$B593)</f>
        <v>8071.2</v>
      </c>
      <c r="U593" s="45">
        <f>SUMIFS('IEA production stats by year'!AD:AD,'IEA production stats by year'!$E:$E,$D593,'IEA production stats by year'!$B:$B,$B593)</f>
        <v>7833.2013999999999</v>
      </c>
      <c r="V593" s="45">
        <f>SUMIFS('IEA production stats by year'!AE:AE,'IEA production stats by year'!$E:$E,$D593,'IEA production stats by year'!$B:$B,$B593)</f>
        <v>8029.2021999999997</v>
      </c>
      <c r="W593" s="45">
        <f>SUMIFS('IEA production stats by year'!AF:AF,'IEA production stats by year'!$E:$E,$D593,'IEA production stats by year'!$B:$B,$B593)</f>
        <v>8477.2024000000001</v>
      </c>
      <c r="X593" s="45">
        <f>SUMIFS('IEA production stats by year'!AG:AG,'IEA production stats by year'!$E:$E,$D593,'IEA production stats by year'!$B:$B,$B593)</f>
        <v>8029.2021999999997</v>
      </c>
      <c r="Y593" s="45">
        <f>SUMIFS('IEA production stats by year'!AH:AH,'IEA production stats by year'!$E:$E,$D593,'IEA production stats by year'!$B:$B,$B593)</f>
        <v>9488.8001999999997</v>
      </c>
      <c r="Z593" s="45">
        <f>SUMIFS('IEA production stats by year'!AI:AI,'IEA production stats by year'!$E:$E,$D593,'IEA production stats by year'!$B:$B,$B593)</f>
        <v>7987.0955999999996</v>
      </c>
      <c r="AA593" s="45">
        <f>SUMIFS('IEA production stats by year'!AJ:AJ,'IEA production stats by year'!$E:$E,$D593,'IEA production stats by year'!$B:$B,$B593)</f>
        <v>8054.0634</v>
      </c>
      <c r="AB593" s="45">
        <f>SUMIFS('IEA production stats by year'!AK:AK,'IEA production stats by year'!$E:$E,$D593,'IEA production stats by year'!$B:$B,$B593)</f>
        <v>8149.6983</v>
      </c>
      <c r="AC593" s="45">
        <f>SUMIFS('IEA production stats by year'!AL:AL,'IEA production stats by year'!$E:$E,$D593,'IEA production stats by year'!$B:$B,$B593)</f>
        <v>0</v>
      </c>
      <c r="AD593" s="45"/>
      <c r="AE593" s="45"/>
      <c r="AF593" s="45"/>
      <c r="AG593" s="45"/>
      <c r="AH593" s="45"/>
      <c r="AI593" s="45"/>
      <c r="AJ593" s="45"/>
      <c r="AK593" s="45"/>
      <c r="AL593" s="45"/>
      <c r="AM593" s="45"/>
      <c r="AN593" s="45"/>
      <c r="AO593" s="45"/>
      <c r="AP593" s="45"/>
      <c r="AQ593" s="45"/>
      <c r="AR593" s="45"/>
      <c r="AS593" s="45"/>
      <c r="AT593" s="45"/>
      <c r="AU593" s="45"/>
      <c r="AV593" s="45"/>
      <c r="AW593" s="45"/>
      <c r="AX593" s="45"/>
      <c r="AY593" s="45"/>
      <c r="AZ593" s="45"/>
      <c r="BA593" s="45"/>
      <c r="BB593" s="45"/>
      <c r="BC593" s="45"/>
      <c r="BD593" s="45"/>
      <c r="BE593" s="45"/>
      <c r="BF593" s="45"/>
      <c r="BG593" s="45"/>
      <c r="BH593" s="45"/>
      <c r="BI593" s="45"/>
      <c r="BJ593" s="45"/>
      <c r="BK593" s="45"/>
      <c r="BL593" s="45"/>
      <c r="BM593" s="45"/>
      <c r="BN593" s="45"/>
      <c r="BO593" s="45"/>
      <c r="BP593" s="45"/>
      <c r="BQ593" s="45"/>
      <c r="BR593" s="45"/>
      <c r="BS593" s="45"/>
      <c r="BT593" s="45"/>
      <c r="BU593" s="45"/>
      <c r="BV593" s="45"/>
      <c r="BW593" s="45"/>
      <c r="BX593" s="45"/>
      <c r="BY593" s="45"/>
      <c r="BZ593" s="45"/>
      <c r="CA593" s="45"/>
      <c r="CB593" s="45"/>
      <c r="CC593" s="45"/>
      <c r="CD593" s="45"/>
      <c r="CE593" s="45"/>
      <c r="CF593" s="45"/>
      <c r="CG593" s="45"/>
      <c r="CH593" s="45"/>
      <c r="CI593" s="45"/>
      <c r="CJ593" s="45"/>
      <c r="CK593" s="45"/>
      <c r="CL593" s="45"/>
      <c r="CM593" s="45"/>
      <c r="CN593" s="45"/>
      <c r="CO593" s="45"/>
      <c r="CP593" s="45"/>
      <c r="CQ593" s="45"/>
    </row>
    <row r="594" spans="1:95" x14ac:dyDescent="0.25">
      <c r="A594" s="5" t="str">
        <f>B594&amp;D594</f>
        <v>SSDTOTAL</v>
      </c>
      <c r="B594" t="s">
        <v>344</v>
      </c>
      <c r="C594" t="str">
        <f>VLOOKUP($B594,'Lookup codes'!$A:$C,2,FALSE)</f>
        <v>South Sudan</v>
      </c>
      <c r="D594" t="s">
        <v>642</v>
      </c>
      <c r="E594" t="str">
        <f>VLOOKUP(D594,'Lookup codes'!R:S,2,FALSE)</f>
        <v>Total of All Energy Sources</v>
      </c>
      <c r="F594" t="s">
        <v>794</v>
      </c>
      <c r="G594" t="s">
        <v>528</v>
      </c>
      <c r="H594" s="45">
        <f>SUMIFS('IEA production stats by year'!Q:Q,'IEA production stats by year'!$E:$E,$D594,'IEA production stats by year'!$B:$B,$B594)</f>
        <v>0</v>
      </c>
      <c r="I594" s="45">
        <f>SUMIFS('IEA production stats by year'!R:R,'IEA production stats by year'!$E:$E,$D594,'IEA production stats by year'!$B:$B,$B594)</f>
        <v>0</v>
      </c>
      <c r="J594" s="45">
        <f>SUMIFS('IEA production stats by year'!S:S,'IEA production stats by year'!$E:$E,$D594,'IEA production stats by year'!$B:$B,$B594)</f>
        <v>0</v>
      </c>
      <c r="K594" s="45">
        <f>SUMIFS('IEA production stats by year'!T:T,'IEA production stats by year'!$E:$E,$D594,'IEA production stats by year'!$B:$B,$B594)</f>
        <v>0</v>
      </c>
      <c r="L594" s="45">
        <f>SUMIFS('IEA production stats by year'!U:U,'IEA production stats by year'!$E:$E,$D594,'IEA production stats by year'!$B:$B,$B594)</f>
        <v>0</v>
      </c>
      <c r="M594" s="45">
        <f>SUMIFS('IEA production stats by year'!V:V,'IEA production stats by year'!$E:$E,$D594,'IEA production stats by year'!$B:$B,$B594)</f>
        <v>0</v>
      </c>
      <c r="N594" s="45">
        <f>SUMIFS('IEA production stats by year'!W:W,'IEA production stats by year'!$E:$E,$D594,'IEA production stats by year'!$B:$B,$B594)</f>
        <v>0</v>
      </c>
      <c r="O594" s="45">
        <f>SUMIFS('IEA production stats by year'!X:X,'IEA production stats by year'!$E:$E,$D594,'IEA production stats by year'!$B:$B,$B594)</f>
        <v>0</v>
      </c>
      <c r="P594" s="45">
        <f>SUMIFS('IEA production stats by year'!Y:Y,'IEA production stats by year'!$E:$E,$D594,'IEA production stats by year'!$B:$B,$B594)</f>
        <v>0</v>
      </c>
      <c r="Q594" s="45">
        <f>SUMIFS('IEA production stats by year'!Z:Z,'IEA production stats by year'!$E:$E,$D594,'IEA production stats by year'!$B:$B,$B594)</f>
        <v>0</v>
      </c>
      <c r="R594" s="45">
        <f>SUMIFS('IEA production stats by year'!AA:AA,'IEA production stats by year'!$E:$E,$D594,'IEA production stats by year'!$B:$B,$B594)</f>
        <v>0</v>
      </c>
      <c r="S594" s="45">
        <f>SUMIFS('IEA production stats by year'!AB:AB,'IEA production stats by year'!$E:$E,$D594,'IEA production stats by year'!$B:$B,$B594)</f>
        <v>0</v>
      </c>
      <c r="T594" s="45">
        <f>SUMIFS('IEA production stats by year'!AC:AC,'IEA production stats by year'!$E:$E,$D594,'IEA production stats by year'!$B:$B,$B594)</f>
        <v>74135.299199999994</v>
      </c>
      <c r="U594" s="45">
        <f>SUMIFS('IEA production stats by year'!AD:AD,'IEA production stats by year'!$E:$E,$D594,'IEA production stats by year'!$B:$B,$B594)</f>
        <v>218982.58979999999</v>
      </c>
      <c r="V594" s="45">
        <f>SUMIFS('IEA production stats by year'!AE:AE,'IEA production stats by year'!$E:$E,$D594,'IEA production stats by year'!$B:$B,$B594)</f>
        <v>339415.2512</v>
      </c>
      <c r="W594" s="45">
        <f>SUMIFS('IEA production stats by year'!AF:AF,'IEA production stats by year'!$E:$E,$D594,'IEA production stats by year'!$B:$B,$B594)</f>
        <v>323368.53629999998</v>
      </c>
      <c r="X594" s="45">
        <f>SUMIFS('IEA production stats by year'!AG:AG,'IEA production stats by year'!$E:$E,$D594,'IEA production stats by year'!$B:$B,$B594)</f>
        <v>300799.72070000001</v>
      </c>
      <c r="Y594" s="45">
        <f>SUMIFS('IEA production stats by year'!AH:AH,'IEA production stats by year'!$E:$E,$D594,'IEA production stats by year'!$B:$B,$B594)</f>
        <v>322760.4999</v>
      </c>
      <c r="Z594" s="45">
        <f>SUMIFS('IEA production stats by year'!AI:AI,'IEA production stats by year'!$E:$E,$D594,'IEA production stats by year'!$B:$B,$B594)</f>
        <v>314865.49719999998</v>
      </c>
      <c r="AA594" s="45">
        <f>SUMIFS('IEA production stats by year'!AJ:AJ,'IEA production stats by year'!$E:$E,$D594,'IEA production stats by year'!$B:$B,$B594)</f>
        <v>374603.26199999999</v>
      </c>
      <c r="AB594" s="45">
        <f>SUMIFS('IEA production stats by year'!AK:AK,'IEA production stats by year'!$E:$E,$D594,'IEA production stats by year'!$B:$B,$B594)</f>
        <v>360744.58140000002</v>
      </c>
      <c r="AC594" s="45">
        <f>SUMIFS('IEA production stats by year'!AL:AL,'IEA production stats by year'!$E:$E,$D594,'IEA production stats by year'!$B:$B,$B594)</f>
        <v>0</v>
      </c>
      <c r="AD594" s="45"/>
      <c r="AE594" s="45"/>
      <c r="AF594" s="45"/>
      <c r="AG594" s="45"/>
      <c r="AH594" s="45"/>
      <c r="AI594" s="45"/>
      <c r="AJ594" s="45"/>
      <c r="AK594" s="45"/>
      <c r="AL594" s="45"/>
      <c r="AM594" s="45"/>
      <c r="AN594" s="45"/>
      <c r="AO594" s="45"/>
      <c r="AP594" s="45"/>
      <c r="AQ594" s="45"/>
      <c r="AR594" s="45"/>
      <c r="AS594" s="45"/>
      <c r="AT594" s="45"/>
      <c r="AU594" s="45"/>
      <c r="AV594" s="45"/>
      <c r="AW594" s="45"/>
      <c r="AX594" s="45"/>
      <c r="AY594" s="45"/>
      <c r="AZ594" s="45"/>
      <c r="BA594" s="45"/>
      <c r="BB594" s="45"/>
      <c r="BC594" s="45"/>
      <c r="BD594" s="45"/>
      <c r="BE594" s="45"/>
      <c r="BF594" s="45"/>
      <c r="BG594" s="45"/>
      <c r="BH594" s="45"/>
      <c r="BI594" s="45"/>
      <c r="BJ594" s="45"/>
      <c r="BK594" s="45"/>
      <c r="BL594" s="45"/>
      <c r="BM594" s="45"/>
      <c r="BN594" s="45"/>
      <c r="BO594" s="45"/>
      <c r="BP594" s="45"/>
      <c r="BQ594" s="45"/>
      <c r="BR594" s="45"/>
      <c r="BS594" s="45"/>
      <c r="BT594" s="45"/>
      <c r="BU594" s="45"/>
      <c r="BV594" s="45"/>
      <c r="BW594" s="45"/>
      <c r="BX594" s="45"/>
      <c r="BY594" s="45"/>
      <c r="BZ594" s="45"/>
      <c r="CA594" s="45"/>
      <c r="CB594" s="45"/>
      <c r="CC594" s="45"/>
      <c r="CD594" s="45"/>
      <c r="CE594" s="45"/>
      <c r="CF594" s="45"/>
      <c r="CG594" s="45"/>
      <c r="CH594" s="45"/>
      <c r="CI594" s="45"/>
      <c r="CJ594" s="45"/>
      <c r="CK594" s="45"/>
      <c r="CL594" s="45"/>
      <c r="CM594" s="45"/>
      <c r="CN594" s="45"/>
      <c r="CO594" s="45"/>
      <c r="CP594" s="45"/>
      <c r="CQ594" s="45"/>
    </row>
    <row r="595" spans="1:95" hidden="1" x14ac:dyDescent="0.25">
      <c r="A595" s="5" t="str">
        <f>B595&amp;D595</f>
        <v>SWZHYDRO</v>
      </c>
      <c r="B595" t="s">
        <v>355</v>
      </c>
      <c r="C595" t="str">
        <f>VLOOKUP($B595,'Lookup codes'!$A:$C,2,FALSE)</f>
        <v>Eswatini</v>
      </c>
      <c r="D595" t="s">
        <v>539</v>
      </c>
      <c r="E595" t="str">
        <f>VLOOKUP(D595,'Lookup codes'!R:S,2,FALSE)</f>
        <v>Hydro</v>
      </c>
      <c r="F595" t="s">
        <v>794</v>
      </c>
      <c r="G595" t="s">
        <v>528</v>
      </c>
      <c r="H595" s="45">
        <f>SUMIFS('IEA production stats by year'!Q:Q,'IEA production stats by year'!$E:$E,$D595,'IEA production stats by year'!$B:$B,$B595)</f>
        <v>417.59980000000002</v>
      </c>
      <c r="I595" s="45">
        <f>SUMIFS('IEA production stats by year'!R:R,'IEA production stats by year'!$E:$E,$D595,'IEA production stats by year'!$B:$B,$B595)</f>
        <v>428.40170000000001</v>
      </c>
      <c r="J595" s="45">
        <f>SUMIFS('IEA production stats by year'!S:S,'IEA production stats by year'!$E:$E,$D595,'IEA production stats by year'!$B:$B,$B595)</f>
        <v>399.60079999999999</v>
      </c>
      <c r="K595" s="45">
        <f>SUMIFS('IEA production stats by year'!T:T,'IEA production stats by year'!$E:$E,$D595,'IEA production stats by year'!$B:$B,$B595)</f>
        <v>475.20179999999999</v>
      </c>
      <c r="L595" s="45">
        <f>SUMIFS('IEA production stats by year'!U:U,'IEA production stats by year'!$E:$E,$D595,'IEA production stats by year'!$B:$B,$B595)</f>
        <v>471.60120000000001</v>
      </c>
      <c r="M595" s="45">
        <f>SUMIFS('IEA production stats by year'!V:V,'IEA production stats by year'!$E:$E,$D595,'IEA production stats by year'!$B:$B,$B595)</f>
        <v>568.80190000000005</v>
      </c>
      <c r="N595" s="45">
        <f>SUMIFS('IEA production stats by year'!W:W,'IEA production stats by year'!$E:$E,$D595,'IEA production stats by year'!$B:$B,$B595)</f>
        <v>622.79909999999995</v>
      </c>
      <c r="O595" s="45">
        <f>SUMIFS('IEA production stats by year'!X:X,'IEA production stats by year'!$E:$E,$D595,'IEA production stats by year'!$B:$B,$B595)</f>
        <v>583.20029999999997</v>
      </c>
      <c r="P595" s="45">
        <f>SUMIFS('IEA production stats by year'!Y:Y,'IEA production stats by year'!$E:$E,$D595,'IEA production stats by year'!$B:$B,$B595)</f>
        <v>892.80160000000001</v>
      </c>
      <c r="Q595" s="45">
        <f>SUMIFS('IEA production stats by year'!Z:Z,'IEA production stats by year'!$E:$E,$D595,'IEA production stats by year'!$B:$B,$B595)</f>
        <v>1043.9994999999999</v>
      </c>
      <c r="R595" s="45">
        <f>SUMIFS('IEA production stats by year'!AA:AA,'IEA production stats by year'!$E:$E,$D595,'IEA production stats by year'!$B:$B,$B595)</f>
        <v>1205.9993999999999</v>
      </c>
      <c r="S595" s="45">
        <f>SUMIFS('IEA production stats by year'!AB:AB,'IEA production stats by year'!$E:$E,$D595,'IEA production stats by year'!$B:$B,$B595)</f>
        <v>986.40170000000001</v>
      </c>
      <c r="T595" s="45">
        <f>SUMIFS('IEA production stats by year'!AC:AC,'IEA production stats by year'!$E:$E,$D595,'IEA production stats by year'!$B:$B,$B595)</f>
        <v>871.20190000000002</v>
      </c>
      <c r="U595" s="45">
        <f>SUMIFS('IEA production stats by year'!AD:AD,'IEA production stats by year'!$E:$E,$D595,'IEA production stats by year'!$B:$B,$B595)</f>
        <v>1098.0009</v>
      </c>
      <c r="V595" s="45">
        <f>SUMIFS('IEA production stats by year'!AE:AE,'IEA production stats by year'!$E:$E,$D595,'IEA production stats by year'!$B:$B,$B595)</f>
        <v>838.80029999999999</v>
      </c>
      <c r="W595" s="45">
        <f>SUMIFS('IEA production stats by year'!AF:AF,'IEA production stats by year'!$E:$E,$D595,'IEA production stats by year'!$B:$B,$B595)</f>
        <v>446.4008</v>
      </c>
      <c r="X595" s="45">
        <f>SUMIFS('IEA production stats by year'!AG:AG,'IEA production stats by year'!$E:$E,$D595,'IEA production stats by year'!$B:$B,$B595)</f>
        <v>431.9982</v>
      </c>
      <c r="Y595" s="45">
        <f>SUMIFS('IEA production stats by year'!AH:AH,'IEA production stats by year'!$E:$E,$D595,'IEA production stats by year'!$B:$B,$B595)</f>
        <v>752.22979999999995</v>
      </c>
      <c r="Z595" s="45">
        <f>SUMIFS('IEA production stats by year'!AI:AI,'IEA production stats by year'!$E:$E,$D595,'IEA production stats by year'!$B:$B,$B595)</f>
        <v>962.10990000000004</v>
      </c>
      <c r="AA595" s="45">
        <f>SUMIFS('IEA production stats by year'!AJ:AJ,'IEA production stats by year'!$E:$E,$D595,'IEA production stats by year'!$B:$B,$B595)</f>
        <v>821.827</v>
      </c>
      <c r="AB595" s="45">
        <f>SUMIFS('IEA production stats by year'!AK:AK,'IEA production stats by year'!$E:$E,$D595,'IEA production stats by year'!$B:$B,$B595)</f>
        <v>955.60360000000003</v>
      </c>
      <c r="AC595" s="45">
        <f>SUMIFS('IEA production stats by year'!AL:AL,'IEA production stats by year'!$E:$E,$D595,'IEA production stats by year'!$B:$B,$B595)</f>
        <v>0</v>
      </c>
      <c r="AD595" s="45"/>
      <c r="AE595" s="45"/>
      <c r="AF595" s="45"/>
      <c r="AG595" s="45"/>
      <c r="AH595" s="45"/>
      <c r="AI595" s="45"/>
      <c r="AJ595" s="45"/>
      <c r="AK595" s="45"/>
      <c r="AL595" s="45"/>
      <c r="AM595" s="45"/>
      <c r="AN595" s="45"/>
      <c r="AO595" s="45"/>
      <c r="AP595" s="45"/>
      <c r="AQ595" s="45"/>
      <c r="AR595" s="45"/>
      <c r="AS595" s="45"/>
      <c r="AT595" s="45"/>
      <c r="AU595" s="45"/>
      <c r="AV595" s="45"/>
      <c r="AW595" s="45"/>
      <c r="AX595" s="45"/>
      <c r="AY595" s="45"/>
      <c r="AZ595" s="45"/>
      <c r="BA595" s="45"/>
      <c r="BB595" s="45"/>
      <c r="BC595" s="45"/>
      <c r="BD595" s="45"/>
      <c r="BE595" s="45"/>
      <c r="BF595" s="45"/>
      <c r="BG595" s="45"/>
      <c r="BH595" s="45"/>
      <c r="BI595" s="45"/>
      <c r="BJ595" s="45"/>
      <c r="BK595" s="45"/>
      <c r="BL595" s="45"/>
      <c r="BM595" s="45"/>
      <c r="BN595" s="45"/>
      <c r="BO595" s="45"/>
      <c r="BP595" s="45"/>
      <c r="BQ595" s="45"/>
      <c r="BR595" s="45"/>
      <c r="BS595" s="45"/>
      <c r="BT595" s="45"/>
      <c r="BU595" s="45"/>
      <c r="BV595" s="45"/>
      <c r="BW595" s="45"/>
      <c r="BX595" s="45"/>
      <c r="BY595" s="45"/>
      <c r="BZ595" s="45"/>
      <c r="CA595" s="45"/>
      <c r="CB595" s="45"/>
      <c r="CC595" s="45"/>
      <c r="CD595" s="45"/>
      <c r="CE595" s="45"/>
      <c r="CF595" s="45"/>
      <c r="CG595" s="45"/>
      <c r="CH595" s="45"/>
      <c r="CI595" s="45"/>
      <c r="CJ595" s="45"/>
      <c r="CK595" s="45"/>
      <c r="CL595" s="45"/>
      <c r="CM595" s="45"/>
      <c r="CN595" s="45"/>
      <c r="CO595" s="45"/>
      <c r="CP595" s="45"/>
      <c r="CQ595" s="45"/>
    </row>
    <row r="596" spans="1:95" hidden="1" x14ac:dyDescent="0.25">
      <c r="A596" s="5" t="str">
        <f>B596&amp;D596</f>
        <v>SWZGEOTHERM</v>
      </c>
      <c r="B596" t="s">
        <v>355</v>
      </c>
      <c r="C596" t="str">
        <f>VLOOKUP($B596,'Lookup codes'!$A:$C,2,FALSE)</f>
        <v>Eswatini</v>
      </c>
      <c r="D596" t="s">
        <v>610</v>
      </c>
      <c r="E596" t="str">
        <f>VLOOKUP(D596,'Lookup codes'!R:S,2,FALSE)</f>
        <v>Geothermal</v>
      </c>
      <c r="F596" t="s">
        <v>794</v>
      </c>
      <c r="G596" t="s">
        <v>528</v>
      </c>
      <c r="H596" s="45">
        <f>SUMIFS('IEA production stats by year'!Q:Q,'IEA production stats by year'!$E:$E,$D596,'IEA production stats by year'!$B:$B,$B596)</f>
        <v>0</v>
      </c>
      <c r="I596" s="45">
        <f>SUMIFS('IEA production stats by year'!R:R,'IEA production stats by year'!$E:$E,$D596,'IEA production stats by year'!$B:$B,$B596)</f>
        <v>0</v>
      </c>
      <c r="J596" s="45">
        <f>SUMIFS('IEA production stats by year'!S:S,'IEA production stats by year'!$E:$E,$D596,'IEA production stats by year'!$B:$B,$B596)</f>
        <v>0</v>
      </c>
      <c r="K596" s="45">
        <f>SUMIFS('IEA production stats by year'!T:T,'IEA production stats by year'!$E:$E,$D596,'IEA production stats by year'!$B:$B,$B596)</f>
        <v>0</v>
      </c>
      <c r="L596" s="45">
        <f>SUMIFS('IEA production stats by year'!U:U,'IEA production stats by year'!$E:$E,$D596,'IEA production stats by year'!$B:$B,$B596)</f>
        <v>0</v>
      </c>
      <c r="M596" s="45">
        <f>SUMIFS('IEA production stats by year'!V:V,'IEA production stats by year'!$E:$E,$D596,'IEA production stats by year'!$B:$B,$B596)</f>
        <v>0</v>
      </c>
      <c r="N596" s="45">
        <f>SUMIFS('IEA production stats by year'!W:W,'IEA production stats by year'!$E:$E,$D596,'IEA production stats by year'!$B:$B,$B596)</f>
        <v>0</v>
      </c>
      <c r="O596" s="45">
        <f>SUMIFS('IEA production stats by year'!X:X,'IEA production stats by year'!$E:$E,$D596,'IEA production stats by year'!$B:$B,$B596)</f>
        <v>0</v>
      </c>
      <c r="P596" s="45">
        <f>SUMIFS('IEA production stats by year'!Y:Y,'IEA production stats by year'!$E:$E,$D596,'IEA production stats by year'!$B:$B,$B596)</f>
        <v>0</v>
      </c>
      <c r="Q596" s="45">
        <f>SUMIFS('IEA production stats by year'!Z:Z,'IEA production stats by year'!$E:$E,$D596,'IEA production stats by year'!$B:$B,$B596)</f>
        <v>0</v>
      </c>
      <c r="R596" s="45">
        <f>SUMIFS('IEA production stats by year'!AA:AA,'IEA production stats by year'!$E:$E,$D596,'IEA production stats by year'!$B:$B,$B596)</f>
        <v>0</v>
      </c>
      <c r="S596" s="45">
        <f>SUMIFS('IEA production stats by year'!AB:AB,'IEA production stats by year'!$E:$E,$D596,'IEA production stats by year'!$B:$B,$B596)</f>
        <v>0</v>
      </c>
      <c r="T596" s="45">
        <f>SUMIFS('IEA production stats by year'!AC:AC,'IEA production stats by year'!$E:$E,$D596,'IEA production stats by year'!$B:$B,$B596)</f>
        <v>0</v>
      </c>
      <c r="U596" s="45">
        <f>SUMIFS('IEA production stats by year'!AD:AD,'IEA production stats by year'!$E:$E,$D596,'IEA production stats by year'!$B:$B,$B596)</f>
        <v>0</v>
      </c>
      <c r="V596" s="45">
        <f>SUMIFS('IEA production stats by year'!AE:AE,'IEA production stats by year'!$E:$E,$D596,'IEA production stats by year'!$B:$B,$B596)</f>
        <v>0</v>
      </c>
      <c r="W596" s="45">
        <f>SUMIFS('IEA production stats by year'!AF:AF,'IEA production stats by year'!$E:$E,$D596,'IEA production stats by year'!$B:$B,$B596)</f>
        <v>0</v>
      </c>
      <c r="X596" s="45">
        <f>SUMIFS('IEA production stats by year'!AG:AG,'IEA production stats by year'!$E:$E,$D596,'IEA production stats by year'!$B:$B,$B596)</f>
        <v>0</v>
      </c>
      <c r="Y596" s="45">
        <f>SUMIFS('IEA production stats by year'!AH:AH,'IEA production stats by year'!$E:$E,$D596,'IEA production stats by year'!$B:$B,$B596)</f>
        <v>0</v>
      </c>
      <c r="Z596" s="45">
        <f>SUMIFS('IEA production stats by year'!AI:AI,'IEA production stats by year'!$E:$E,$D596,'IEA production stats by year'!$B:$B,$B596)</f>
        <v>0</v>
      </c>
      <c r="AA596" s="45">
        <f>SUMIFS('IEA production stats by year'!AJ:AJ,'IEA production stats by year'!$E:$E,$D596,'IEA production stats by year'!$B:$B,$B596)</f>
        <v>0</v>
      </c>
      <c r="AB596" s="45">
        <f>SUMIFS('IEA production stats by year'!AK:AK,'IEA production stats by year'!$E:$E,$D596,'IEA production stats by year'!$B:$B,$B596)</f>
        <v>0</v>
      </c>
      <c r="AC596" s="45">
        <f>SUMIFS('IEA production stats by year'!AL:AL,'IEA production stats by year'!$E:$E,$D596,'IEA production stats by year'!$B:$B,$B596)</f>
        <v>0</v>
      </c>
      <c r="AD596" s="45"/>
      <c r="AE596" s="45"/>
      <c r="AF596" s="45"/>
      <c r="AG596" s="45"/>
      <c r="AH596" s="45"/>
      <c r="AI596" s="45"/>
      <c r="AJ596" s="45"/>
      <c r="AK596" s="45"/>
      <c r="AL596" s="45"/>
      <c r="AM596" s="45"/>
      <c r="AN596" s="45"/>
      <c r="AO596" s="45"/>
      <c r="AP596" s="45"/>
      <c r="AQ596" s="45"/>
      <c r="AR596" s="45"/>
      <c r="AS596" s="45"/>
      <c r="AT596" s="45"/>
      <c r="AU596" s="45"/>
      <c r="AV596" s="45"/>
      <c r="AW596" s="45"/>
      <c r="AX596" s="45"/>
      <c r="AY596" s="45"/>
      <c r="AZ596" s="45"/>
      <c r="BA596" s="45"/>
      <c r="BB596" s="45"/>
      <c r="BC596" s="45"/>
      <c r="BD596" s="45"/>
      <c r="BE596" s="45"/>
      <c r="BF596" s="45"/>
      <c r="BG596" s="45"/>
      <c r="BH596" s="45"/>
      <c r="BI596" s="45"/>
      <c r="BJ596" s="45"/>
      <c r="BK596" s="45"/>
      <c r="BL596" s="45"/>
      <c r="BM596" s="45"/>
      <c r="BN596" s="45"/>
      <c r="BO596" s="45"/>
      <c r="BP596" s="45"/>
      <c r="BQ596" s="45"/>
      <c r="BR596" s="45"/>
      <c r="BS596" s="45"/>
      <c r="BT596" s="45"/>
      <c r="BU596" s="45"/>
      <c r="BV596" s="45"/>
      <c r="BW596" s="45"/>
      <c r="BX596" s="45"/>
      <c r="BY596" s="45"/>
      <c r="BZ596" s="45"/>
      <c r="CA596" s="45"/>
      <c r="CB596" s="45"/>
      <c r="CC596" s="45"/>
      <c r="CD596" s="45"/>
      <c r="CE596" s="45"/>
      <c r="CF596" s="45"/>
      <c r="CG596" s="45"/>
      <c r="CH596" s="45"/>
      <c r="CI596" s="45"/>
      <c r="CJ596" s="45"/>
      <c r="CK596" s="45"/>
      <c r="CL596" s="45"/>
      <c r="CM596" s="45"/>
      <c r="CN596" s="45"/>
      <c r="CO596" s="45"/>
      <c r="CP596" s="45"/>
      <c r="CQ596" s="45"/>
    </row>
    <row r="597" spans="1:95" hidden="1" x14ac:dyDescent="0.25">
      <c r="A597" s="5" t="str">
        <f>B597&amp;D597</f>
        <v>SWZSOLARPV</v>
      </c>
      <c r="B597" t="s">
        <v>355</v>
      </c>
      <c r="C597" t="str">
        <f>VLOOKUP($B597,'Lookup codes'!$A:$C,2,FALSE)</f>
        <v>Eswatini</v>
      </c>
      <c r="D597" t="s">
        <v>612</v>
      </c>
      <c r="E597" t="str">
        <f>VLOOKUP(D597,'Lookup codes'!R:S,2,FALSE)</f>
        <v>Solar Photovoltaics</v>
      </c>
      <c r="F597" t="s">
        <v>794</v>
      </c>
      <c r="G597" t="s">
        <v>528</v>
      </c>
      <c r="H597" s="45">
        <f>SUMIFS('IEA production stats by year'!Q:Q,'IEA production stats by year'!$E:$E,$D597,'IEA production stats by year'!$B:$B,$B597)</f>
        <v>0</v>
      </c>
      <c r="I597" s="45">
        <f>SUMIFS('IEA production stats by year'!R:R,'IEA production stats by year'!$E:$E,$D597,'IEA production stats by year'!$B:$B,$B597)</f>
        <v>0</v>
      </c>
      <c r="J597" s="45">
        <f>SUMIFS('IEA production stats by year'!S:S,'IEA production stats by year'!$E:$E,$D597,'IEA production stats by year'!$B:$B,$B597)</f>
        <v>0</v>
      </c>
      <c r="K597" s="45">
        <f>SUMIFS('IEA production stats by year'!T:T,'IEA production stats by year'!$E:$E,$D597,'IEA production stats by year'!$B:$B,$B597)</f>
        <v>0</v>
      </c>
      <c r="L597" s="45">
        <f>SUMIFS('IEA production stats by year'!U:U,'IEA production stats by year'!$E:$E,$D597,'IEA production stats by year'!$B:$B,$B597)</f>
        <v>0</v>
      </c>
      <c r="M597" s="45">
        <f>SUMIFS('IEA production stats by year'!V:V,'IEA production stats by year'!$E:$E,$D597,'IEA production stats by year'!$B:$B,$B597)</f>
        <v>0</v>
      </c>
      <c r="N597" s="45">
        <f>SUMIFS('IEA production stats by year'!W:W,'IEA production stats by year'!$E:$E,$D597,'IEA production stats by year'!$B:$B,$B597)</f>
        <v>0</v>
      </c>
      <c r="O597" s="45">
        <f>SUMIFS('IEA production stats by year'!X:X,'IEA production stats by year'!$E:$E,$D597,'IEA production stats by year'!$B:$B,$B597)</f>
        <v>0</v>
      </c>
      <c r="P597" s="45">
        <f>SUMIFS('IEA production stats by year'!Y:Y,'IEA production stats by year'!$E:$E,$D597,'IEA production stats by year'!$B:$B,$B597)</f>
        <v>0</v>
      </c>
      <c r="Q597" s="45">
        <f>SUMIFS('IEA production stats by year'!Z:Z,'IEA production stats by year'!$E:$E,$D597,'IEA production stats by year'!$B:$B,$B597)</f>
        <v>0</v>
      </c>
      <c r="R597" s="45">
        <f>SUMIFS('IEA production stats by year'!AA:AA,'IEA production stats by year'!$E:$E,$D597,'IEA production stats by year'!$B:$B,$B597)</f>
        <v>3.6006</v>
      </c>
      <c r="S597" s="45">
        <f>SUMIFS('IEA production stats by year'!AB:AB,'IEA production stats by year'!$E:$E,$D597,'IEA production stats by year'!$B:$B,$B597)</f>
        <v>3.6006</v>
      </c>
      <c r="T597" s="45">
        <f>SUMIFS('IEA production stats by year'!AC:AC,'IEA production stats by year'!$E:$E,$D597,'IEA production stats by year'!$B:$B,$B597)</f>
        <v>3.6006</v>
      </c>
      <c r="U597" s="45">
        <f>SUMIFS('IEA production stats by year'!AD:AD,'IEA production stats by year'!$E:$E,$D597,'IEA production stats by year'!$B:$B,$B597)</f>
        <v>3.6006</v>
      </c>
      <c r="V597" s="45">
        <f>SUMIFS('IEA production stats by year'!AE:AE,'IEA production stats by year'!$E:$E,$D597,'IEA production stats by year'!$B:$B,$B597)</f>
        <v>3.6006</v>
      </c>
      <c r="W597" s="45">
        <f>SUMIFS('IEA production stats by year'!AF:AF,'IEA production stats by year'!$E:$E,$D597,'IEA production stats by year'!$B:$B,$B597)</f>
        <v>3.6006</v>
      </c>
      <c r="X597" s="45">
        <f>SUMIFS('IEA production stats by year'!AG:AG,'IEA production stats by year'!$E:$E,$D597,'IEA production stats by year'!$B:$B,$B597)</f>
        <v>3.6006</v>
      </c>
      <c r="Y597" s="45">
        <f>SUMIFS('IEA production stats by year'!AH:AH,'IEA production stats by year'!$E:$E,$D597,'IEA production stats by year'!$B:$B,$B597)</f>
        <v>4.6599000000000004</v>
      </c>
      <c r="Z597" s="45">
        <f>SUMIFS('IEA production stats by year'!AI:AI,'IEA production stats by year'!$E:$E,$D597,'IEA production stats by year'!$B:$B,$B597)</f>
        <v>4.7102000000000004</v>
      </c>
      <c r="AA597" s="45">
        <f>SUMIFS('IEA production stats by year'!AJ:AJ,'IEA production stats by year'!$E:$E,$D597,'IEA production stats by year'!$B:$B,$B597)</f>
        <v>4.6222000000000003</v>
      </c>
      <c r="AB597" s="45">
        <f>SUMIFS('IEA production stats by year'!AK:AK,'IEA production stats by year'!$E:$E,$D597,'IEA production stats by year'!$B:$B,$B597)</f>
        <v>4.6222000000000003</v>
      </c>
      <c r="AC597" s="45">
        <f>SUMIFS('IEA production stats by year'!AL:AL,'IEA production stats by year'!$E:$E,$D597,'IEA production stats by year'!$B:$B,$B597)</f>
        <v>0</v>
      </c>
      <c r="AD597" s="45"/>
      <c r="AE597" s="45"/>
      <c r="AF597" s="45"/>
      <c r="AG597" s="45"/>
      <c r="AH597" s="45"/>
      <c r="AI597" s="45"/>
      <c r="AJ597" s="45"/>
      <c r="AK597" s="45"/>
      <c r="AL597" s="45"/>
      <c r="AM597" s="45"/>
      <c r="AN597" s="45"/>
      <c r="AO597" s="45"/>
      <c r="AP597" s="45"/>
      <c r="AQ597" s="45"/>
      <c r="AR597" s="45"/>
      <c r="AS597" s="45"/>
      <c r="AT597" s="45"/>
      <c r="AU597" s="45"/>
      <c r="AV597" s="45"/>
      <c r="AW597" s="45"/>
      <c r="AX597" s="45"/>
      <c r="AY597" s="45"/>
      <c r="AZ597" s="45"/>
      <c r="BA597" s="45"/>
      <c r="BB597" s="45"/>
      <c r="BC597" s="45"/>
      <c r="BD597" s="45"/>
      <c r="BE597" s="45"/>
      <c r="BF597" s="45"/>
      <c r="BG597" s="45"/>
      <c r="BH597" s="45"/>
      <c r="BI597" s="45"/>
      <c r="BJ597" s="45"/>
      <c r="BK597" s="45"/>
      <c r="BL597" s="45"/>
      <c r="BM597" s="45"/>
      <c r="BN597" s="45"/>
      <c r="BO597" s="45"/>
      <c r="BP597" s="45"/>
      <c r="BQ597" s="45"/>
      <c r="BR597" s="45"/>
      <c r="BS597" s="45"/>
      <c r="BT597" s="45"/>
      <c r="BU597" s="45"/>
      <c r="BV597" s="45"/>
      <c r="BW597" s="45"/>
      <c r="BX597" s="45"/>
      <c r="BY597" s="45"/>
      <c r="BZ597" s="45"/>
      <c r="CA597" s="45"/>
      <c r="CB597" s="45"/>
      <c r="CC597" s="45"/>
      <c r="CD597" s="45"/>
      <c r="CE597" s="45"/>
      <c r="CF597" s="45"/>
      <c r="CG597" s="45"/>
      <c r="CH597" s="45"/>
      <c r="CI597" s="45"/>
      <c r="CJ597" s="45"/>
      <c r="CK597" s="45"/>
      <c r="CL597" s="45"/>
      <c r="CM597" s="45"/>
      <c r="CN597" s="45"/>
      <c r="CO597" s="45"/>
      <c r="CP597" s="45"/>
      <c r="CQ597" s="45"/>
    </row>
    <row r="598" spans="1:95" hidden="1" x14ac:dyDescent="0.25">
      <c r="A598" s="5" t="str">
        <f>B598&amp;D598</f>
        <v>SWZSOLARTH</v>
      </c>
      <c r="B598" t="s">
        <v>355</v>
      </c>
      <c r="C598" t="str">
        <f>VLOOKUP($B598,'Lookup codes'!$A:$C,2,FALSE)</f>
        <v>Eswatini</v>
      </c>
      <c r="D598" t="s">
        <v>614</v>
      </c>
      <c r="E598" t="str">
        <f>VLOOKUP(D598,'Lookup codes'!R:S,2,FALSE)</f>
        <v>Solar Thermal</v>
      </c>
      <c r="F598" t="s">
        <v>794</v>
      </c>
      <c r="G598" t="s">
        <v>528</v>
      </c>
      <c r="H598" s="45">
        <f>SUMIFS('IEA production stats by year'!Q:Q,'IEA production stats by year'!$E:$E,$D598,'IEA production stats by year'!$B:$B,$B598)</f>
        <v>0</v>
      </c>
      <c r="I598" s="45">
        <f>SUMIFS('IEA production stats by year'!R:R,'IEA production stats by year'!$E:$E,$D598,'IEA production stats by year'!$B:$B,$B598)</f>
        <v>0</v>
      </c>
      <c r="J598" s="45">
        <f>SUMIFS('IEA production stats by year'!S:S,'IEA production stats by year'!$E:$E,$D598,'IEA production stats by year'!$B:$B,$B598)</f>
        <v>0</v>
      </c>
      <c r="K598" s="45">
        <f>SUMIFS('IEA production stats by year'!T:T,'IEA production stats by year'!$E:$E,$D598,'IEA production stats by year'!$B:$B,$B598)</f>
        <v>0</v>
      </c>
      <c r="L598" s="45">
        <f>SUMIFS('IEA production stats by year'!U:U,'IEA production stats by year'!$E:$E,$D598,'IEA production stats by year'!$B:$B,$B598)</f>
        <v>0</v>
      </c>
      <c r="M598" s="45">
        <f>SUMIFS('IEA production stats by year'!V:V,'IEA production stats by year'!$E:$E,$D598,'IEA production stats by year'!$B:$B,$B598)</f>
        <v>0</v>
      </c>
      <c r="N598" s="45">
        <f>SUMIFS('IEA production stats by year'!W:W,'IEA production stats by year'!$E:$E,$D598,'IEA production stats by year'!$B:$B,$B598)</f>
        <v>0</v>
      </c>
      <c r="O598" s="45">
        <f>SUMIFS('IEA production stats by year'!X:X,'IEA production stats by year'!$E:$E,$D598,'IEA production stats by year'!$B:$B,$B598)</f>
        <v>0</v>
      </c>
      <c r="P598" s="45">
        <f>SUMIFS('IEA production stats by year'!Y:Y,'IEA production stats by year'!$E:$E,$D598,'IEA production stats by year'!$B:$B,$B598)</f>
        <v>0</v>
      </c>
      <c r="Q598" s="45">
        <f>SUMIFS('IEA production stats by year'!Z:Z,'IEA production stats by year'!$E:$E,$D598,'IEA production stats by year'!$B:$B,$B598)</f>
        <v>0</v>
      </c>
      <c r="R598" s="45">
        <f>SUMIFS('IEA production stats by year'!AA:AA,'IEA production stats by year'!$E:$E,$D598,'IEA production stats by year'!$B:$B,$B598)</f>
        <v>0</v>
      </c>
      <c r="S598" s="45">
        <f>SUMIFS('IEA production stats by year'!AB:AB,'IEA production stats by year'!$E:$E,$D598,'IEA production stats by year'!$B:$B,$B598)</f>
        <v>0</v>
      </c>
      <c r="T598" s="45">
        <f>SUMIFS('IEA production stats by year'!AC:AC,'IEA production stats by year'!$E:$E,$D598,'IEA production stats by year'!$B:$B,$B598)</f>
        <v>0</v>
      </c>
      <c r="U598" s="45">
        <f>SUMIFS('IEA production stats by year'!AD:AD,'IEA production stats by year'!$E:$E,$D598,'IEA production stats by year'!$B:$B,$B598)</f>
        <v>0</v>
      </c>
      <c r="V598" s="45">
        <f>SUMIFS('IEA production stats by year'!AE:AE,'IEA production stats by year'!$E:$E,$D598,'IEA production stats by year'!$B:$B,$B598)</f>
        <v>0</v>
      </c>
      <c r="W598" s="45">
        <f>SUMIFS('IEA production stats by year'!AF:AF,'IEA production stats by year'!$E:$E,$D598,'IEA production stats by year'!$B:$B,$B598)</f>
        <v>0</v>
      </c>
      <c r="X598" s="45">
        <f>SUMIFS('IEA production stats by year'!AG:AG,'IEA production stats by year'!$E:$E,$D598,'IEA production stats by year'!$B:$B,$B598)</f>
        <v>0</v>
      </c>
      <c r="Y598" s="45">
        <f>SUMIFS('IEA production stats by year'!AH:AH,'IEA production stats by year'!$E:$E,$D598,'IEA production stats by year'!$B:$B,$B598)</f>
        <v>0</v>
      </c>
      <c r="Z598" s="45">
        <f>SUMIFS('IEA production stats by year'!AI:AI,'IEA production stats by year'!$E:$E,$D598,'IEA production stats by year'!$B:$B,$B598)</f>
        <v>0</v>
      </c>
      <c r="AA598" s="45">
        <f>SUMIFS('IEA production stats by year'!AJ:AJ,'IEA production stats by year'!$E:$E,$D598,'IEA production stats by year'!$B:$B,$B598)</f>
        <v>0</v>
      </c>
      <c r="AB598" s="45">
        <f>SUMIFS('IEA production stats by year'!AK:AK,'IEA production stats by year'!$E:$E,$D598,'IEA production stats by year'!$B:$B,$B598)</f>
        <v>0</v>
      </c>
      <c r="AC598" s="45">
        <f>SUMIFS('IEA production stats by year'!AL:AL,'IEA production stats by year'!$E:$E,$D598,'IEA production stats by year'!$B:$B,$B598)</f>
        <v>0</v>
      </c>
      <c r="AD598" s="45"/>
      <c r="AE598" s="45"/>
      <c r="AF598" s="45"/>
      <c r="AG598" s="45"/>
      <c r="AH598" s="45"/>
      <c r="AI598" s="45"/>
      <c r="AJ598" s="45"/>
      <c r="AK598" s="45"/>
      <c r="AL598" s="45"/>
      <c r="AM598" s="45"/>
      <c r="AN598" s="45"/>
      <c r="AO598" s="45"/>
      <c r="AP598" s="45"/>
      <c r="AQ598" s="45"/>
      <c r="AR598" s="45"/>
      <c r="AS598" s="45"/>
      <c r="AT598" s="45"/>
      <c r="AU598" s="45"/>
      <c r="AV598" s="45"/>
      <c r="AW598" s="45"/>
      <c r="AX598" s="45"/>
      <c r="AY598" s="45"/>
      <c r="AZ598" s="45"/>
      <c r="BA598" s="45"/>
      <c r="BB598" s="45"/>
      <c r="BC598" s="45"/>
      <c r="BD598" s="45"/>
      <c r="BE598" s="45"/>
      <c r="BF598" s="45"/>
      <c r="BG598" s="45"/>
      <c r="BH598" s="45"/>
      <c r="BI598" s="45"/>
      <c r="BJ598" s="45"/>
      <c r="BK598" s="45"/>
      <c r="BL598" s="45"/>
      <c r="BM598" s="45"/>
      <c r="BN598" s="45"/>
      <c r="BO598" s="45"/>
      <c r="BP598" s="45"/>
      <c r="BQ598" s="45"/>
      <c r="BR598" s="45"/>
      <c r="BS598" s="45"/>
      <c r="BT598" s="45"/>
      <c r="BU598" s="45"/>
      <c r="BV598" s="45"/>
      <c r="BW598" s="45"/>
      <c r="BX598" s="45"/>
      <c r="BY598" s="45"/>
      <c r="BZ598" s="45"/>
      <c r="CA598" s="45"/>
      <c r="CB598" s="45"/>
      <c r="CC598" s="45"/>
      <c r="CD598" s="45"/>
      <c r="CE598" s="45"/>
      <c r="CF598" s="45"/>
      <c r="CG598" s="45"/>
      <c r="CH598" s="45"/>
      <c r="CI598" s="45"/>
      <c r="CJ598" s="45"/>
      <c r="CK598" s="45"/>
      <c r="CL598" s="45"/>
      <c r="CM598" s="45"/>
      <c r="CN598" s="45"/>
      <c r="CO598" s="45"/>
      <c r="CP598" s="45"/>
      <c r="CQ598" s="45"/>
    </row>
    <row r="599" spans="1:95" hidden="1" x14ac:dyDescent="0.25">
      <c r="A599" s="5" t="str">
        <f>B599&amp;D599</f>
        <v>SWZTIDE</v>
      </c>
      <c r="B599" t="s">
        <v>355</v>
      </c>
      <c r="C599" t="str">
        <f>VLOOKUP($B599,'Lookup codes'!$A:$C,2,FALSE)</f>
        <v>Eswatini</v>
      </c>
      <c r="D599" t="s">
        <v>616</v>
      </c>
      <c r="E599" t="str">
        <f>VLOOKUP(D599,'Lookup codes'!R:S,2,FALSE)</f>
        <v>Tide, Wave and Ocean</v>
      </c>
      <c r="F599" t="s">
        <v>794</v>
      </c>
      <c r="G599" t="s">
        <v>528</v>
      </c>
      <c r="H599" s="45">
        <f>SUMIFS('IEA production stats by year'!Q:Q,'IEA production stats by year'!$E:$E,$D599,'IEA production stats by year'!$B:$B,$B599)</f>
        <v>0</v>
      </c>
      <c r="I599" s="45">
        <f>SUMIFS('IEA production stats by year'!R:R,'IEA production stats by year'!$E:$E,$D599,'IEA production stats by year'!$B:$B,$B599)</f>
        <v>0</v>
      </c>
      <c r="J599" s="45">
        <f>SUMIFS('IEA production stats by year'!S:S,'IEA production stats by year'!$E:$E,$D599,'IEA production stats by year'!$B:$B,$B599)</f>
        <v>0</v>
      </c>
      <c r="K599" s="45">
        <f>SUMIFS('IEA production stats by year'!T:T,'IEA production stats by year'!$E:$E,$D599,'IEA production stats by year'!$B:$B,$B599)</f>
        <v>0</v>
      </c>
      <c r="L599" s="45">
        <f>SUMIFS('IEA production stats by year'!U:U,'IEA production stats by year'!$E:$E,$D599,'IEA production stats by year'!$B:$B,$B599)</f>
        <v>0</v>
      </c>
      <c r="M599" s="45">
        <f>SUMIFS('IEA production stats by year'!V:V,'IEA production stats by year'!$E:$E,$D599,'IEA production stats by year'!$B:$B,$B599)</f>
        <v>0</v>
      </c>
      <c r="N599" s="45">
        <f>SUMIFS('IEA production stats by year'!W:W,'IEA production stats by year'!$E:$E,$D599,'IEA production stats by year'!$B:$B,$B599)</f>
        <v>0</v>
      </c>
      <c r="O599" s="45">
        <f>SUMIFS('IEA production stats by year'!X:X,'IEA production stats by year'!$E:$E,$D599,'IEA production stats by year'!$B:$B,$B599)</f>
        <v>0</v>
      </c>
      <c r="P599" s="45">
        <f>SUMIFS('IEA production stats by year'!Y:Y,'IEA production stats by year'!$E:$E,$D599,'IEA production stats by year'!$B:$B,$B599)</f>
        <v>0</v>
      </c>
      <c r="Q599" s="45">
        <f>SUMIFS('IEA production stats by year'!Z:Z,'IEA production stats by year'!$E:$E,$D599,'IEA production stats by year'!$B:$B,$B599)</f>
        <v>0</v>
      </c>
      <c r="R599" s="45">
        <f>SUMIFS('IEA production stats by year'!AA:AA,'IEA production stats by year'!$E:$E,$D599,'IEA production stats by year'!$B:$B,$B599)</f>
        <v>0</v>
      </c>
      <c r="S599" s="45">
        <f>SUMIFS('IEA production stats by year'!AB:AB,'IEA production stats by year'!$E:$E,$D599,'IEA production stats by year'!$B:$B,$B599)</f>
        <v>0</v>
      </c>
      <c r="T599" s="45">
        <f>SUMIFS('IEA production stats by year'!AC:AC,'IEA production stats by year'!$E:$E,$D599,'IEA production stats by year'!$B:$B,$B599)</f>
        <v>0</v>
      </c>
      <c r="U599" s="45">
        <f>SUMIFS('IEA production stats by year'!AD:AD,'IEA production stats by year'!$E:$E,$D599,'IEA production stats by year'!$B:$B,$B599)</f>
        <v>0</v>
      </c>
      <c r="V599" s="45">
        <f>SUMIFS('IEA production stats by year'!AE:AE,'IEA production stats by year'!$E:$E,$D599,'IEA production stats by year'!$B:$B,$B599)</f>
        <v>0</v>
      </c>
      <c r="W599" s="45">
        <f>SUMIFS('IEA production stats by year'!AF:AF,'IEA production stats by year'!$E:$E,$D599,'IEA production stats by year'!$B:$B,$B599)</f>
        <v>0</v>
      </c>
      <c r="X599" s="45">
        <f>SUMIFS('IEA production stats by year'!AG:AG,'IEA production stats by year'!$E:$E,$D599,'IEA production stats by year'!$B:$B,$B599)</f>
        <v>0</v>
      </c>
      <c r="Y599" s="45">
        <f>SUMIFS('IEA production stats by year'!AH:AH,'IEA production stats by year'!$E:$E,$D599,'IEA production stats by year'!$B:$B,$B599)</f>
        <v>0</v>
      </c>
      <c r="Z599" s="45">
        <f>SUMIFS('IEA production stats by year'!AI:AI,'IEA production stats by year'!$E:$E,$D599,'IEA production stats by year'!$B:$B,$B599)</f>
        <v>0</v>
      </c>
      <c r="AA599" s="45">
        <f>SUMIFS('IEA production stats by year'!AJ:AJ,'IEA production stats by year'!$E:$E,$D599,'IEA production stats by year'!$B:$B,$B599)</f>
        <v>0</v>
      </c>
      <c r="AB599" s="45">
        <f>SUMIFS('IEA production stats by year'!AK:AK,'IEA production stats by year'!$E:$E,$D599,'IEA production stats by year'!$B:$B,$B599)</f>
        <v>0</v>
      </c>
      <c r="AC599" s="45">
        <f>SUMIFS('IEA production stats by year'!AL:AL,'IEA production stats by year'!$E:$E,$D599,'IEA production stats by year'!$B:$B,$B599)</f>
        <v>0</v>
      </c>
      <c r="AD599" s="45"/>
      <c r="AE599" s="45"/>
      <c r="AF599" s="45"/>
      <c r="AG599" s="45"/>
      <c r="AH599" s="45"/>
      <c r="AI599" s="45"/>
      <c r="AJ599" s="45"/>
      <c r="AK599" s="45"/>
      <c r="AL599" s="45"/>
      <c r="AM599" s="45"/>
      <c r="AN599" s="45"/>
      <c r="AO599" s="45"/>
      <c r="AP599" s="45"/>
      <c r="AQ599" s="45"/>
      <c r="AR599" s="45"/>
      <c r="AS599" s="45"/>
      <c r="AT599" s="45"/>
      <c r="AU599" s="45"/>
      <c r="AV599" s="45"/>
      <c r="AW599" s="45"/>
      <c r="AX599" s="45"/>
      <c r="AY599" s="45"/>
      <c r="AZ599" s="45"/>
      <c r="BA599" s="45"/>
      <c r="BB599" s="45"/>
      <c r="BC599" s="45"/>
      <c r="BD599" s="45"/>
      <c r="BE599" s="45"/>
      <c r="BF599" s="45"/>
      <c r="BG599" s="45"/>
      <c r="BH599" s="45"/>
      <c r="BI599" s="45"/>
      <c r="BJ599" s="45"/>
      <c r="BK599" s="45"/>
      <c r="BL599" s="45"/>
      <c r="BM599" s="45"/>
      <c r="BN599" s="45"/>
      <c r="BO599" s="45"/>
      <c r="BP599" s="45"/>
      <c r="BQ599" s="45"/>
      <c r="BR599" s="45"/>
      <c r="BS599" s="45"/>
      <c r="BT599" s="45"/>
      <c r="BU599" s="45"/>
      <c r="BV599" s="45"/>
      <c r="BW599" s="45"/>
      <c r="BX599" s="45"/>
      <c r="BY599" s="45"/>
      <c r="BZ599" s="45"/>
      <c r="CA599" s="45"/>
      <c r="CB599" s="45"/>
      <c r="CC599" s="45"/>
      <c r="CD599" s="45"/>
      <c r="CE599" s="45"/>
      <c r="CF599" s="45"/>
      <c r="CG599" s="45"/>
      <c r="CH599" s="45"/>
      <c r="CI599" s="45"/>
      <c r="CJ599" s="45"/>
      <c r="CK599" s="45"/>
      <c r="CL599" s="45"/>
      <c r="CM599" s="45"/>
      <c r="CN599" s="45"/>
      <c r="CO599" s="45"/>
      <c r="CP599" s="45"/>
      <c r="CQ599" s="45"/>
    </row>
    <row r="600" spans="1:95" hidden="1" x14ac:dyDescent="0.25">
      <c r="A600" s="5" t="str">
        <f>B600&amp;D600</f>
        <v>SWZWIND</v>
      </c>
      <c r="B600" t="s">
        <v>355</v>
      </c>
      <c r="C600" t="str">
        <f>VLOOKUP($B600,'Lookup codes'!$A:$C,2,FALSE)</f>
        <v>Eswatini</v>
      </c>
      <c r="D600" t="s">
        <v>618</v>
      </c>
      <c r="E600" t="str">
        <f>VLOOKUP(D600,'Lookup codes'!R:S,2,FALSE)</f>
        <v>Wind</v>
      </c>
      <c r="F600" t="s">
        <v>794</v>
      </c>
      <c r="G600" t="s">
        <v>528</v>
      </c>
      <c r="H600" s="45">
        <f>SUMIFS('IEA production stats by year'!Q:Q,'IEA production stats by year'!$E:$E,$D600,'IEA production stats by year'!$B:$B,$B600)</f>
        <v>0</v>
      </c>
      <c r="I600" s="45">
        <f>SUMIFS('IEA production stats by year'!R:R,'IEA production stats by year'!$E:$E,$D600,'IEA production stats by year'!$B:$B,$B600)</f>
        <v>0</v>
      </c>
      <c r="J600" s="45">
        <f>SUMIFS('IEA production stats by year'!S:S,'IEA production stats by year'!$E:$E,$D600,'IEA production stats by year'!$B:$B,$B600)</f>
        <v>0</v>
      </c>
      <c r="K600" s="45">
        <f>SUMIFS('IEA production stats by year'!T:T,'IEA production stats by year'!$E:$E,$D600,'IEA production stats by year'!$B:$B,$B600)</f>
        <v>0</v>
      </c>
      <c r="L600" s="45">
        <f>SUMIFS('IEA production stats by year'!U:U,'IEA production stats by year'!$E:$E,$D600,'IEA production stats by year'!$B:$B,$B600)</f>
        <v>0</v>
      </c>
      <c r="M600" s="45">
        <f>SUMIFS('IEA production stats by year'!V:V,'IEA production stats by year'!$E:$E,$D600,'IEA production stats by year'!$B:$B,$B600)</f>
        <v>0</v>
      </c>
      <c r="N600" s="45">
        <f>SUMIFS('IEA production stats by year'!W:W,'IEA production stats by year'!$E:$E,$D600,'IEA production stats by year'!$B:$B,$B600)</f>
        <v>0</v>
      </c>
      <c r="O600" s="45">
        <f>SUMIFS('IEA production stats by year'!X:X,'IEA production stats by year'!$E:$E,$D600,'IEA production stats by year'!$B:$B,$B600)</f>
        <v>0</v>
      </c>
      <c r="P600" s="45">
        <f>SUMIFS('IEA production stats by year'!Y:Y,'IEA production stats by year'!$E:$E,$D600,'IEA production stats by year'!$B:$B,$B600)</f>
        <v>0</v>
      </c>
      <c r="Q600" s="45">
        <f>SUMIFS('IEA production stats by year'!Z:Z,'IEA production stats by year'!$E:$E,$D600,'IEA production stats by year'!$B:$B,$B600)</f>
        <v>0</v>
      </c>
      <c r="R600" s="45">
        <f>SUMIFS('IEA production stats by year'!AA:AA,'IEA production stats by year'!$E:$E,$D600,'IEA production stats by year'!$B:$B,$B600)</f>
        <v>0</v>
      </c>
      <c r="S600" s="45">
        <f>SUMIFS('IEA production stats by year'!AB:AB,'IEA production stats by year'!$E:$E,$D600,'IEA production stats by year'!$B:$B,$B600)</f>
        <v>0</v>
      </c>
      <c r="T600" s="45">
        <f>SUMIFS('IEA production stats by year'!AC:AC,'IEA production stats by year'!$E:$E,$D600,'IEA production stats by year'!$B:$B,$B600)</f>
        <v>0</v>
      </c>
      <c r="U600" s="45">
        <f>SUMIFS('IEA production stats by year'!AD:AD,'IEA production stats by year'!$E:$E,$D600,'IEA production stats by year'!$B:$B,$B600)</f>
        <v>0</v>
      </c>
      <c r="V600" s="45">
        <f>SUMIFS('IEA production stats by year'!AE:AE,'IEA production stats by year'!$E:$E,$D600,'IEA production stats by year'!$B:$B,$B600)</f>
        <v>0</v>
      </c>
      <c r="W600" s="45">
        <f>SUMIFS('IEA production stats by year'!AF:AF,'IEA production stats by year'!$E:$E,$D600,'IEA production stats by year'!$B:$B,$B600)</f>
        <v>0</v>
      </c>
      <c r="X600" s="45">
        <f>SUMIFS('IEA production stats by year'!AG:AG,'IEA production stats by year'!$E:$E,$D600,'IEA production stats by year'!$B:$B,$B600)</f>
        <v>0</v>
      </c>
      <c r="Y600" s="45">
        <f>SUMIFS('IEA production stats by year'!AH:AH,'IEA production stats by year'!$E:$E,$D600,'IEA production stats by year'!$B:$B,$B600)</f>
        <v>0</v>
      </c>
      <c r="Z600" s="45">
        <f>SUMIFS('IEA production stats by year'!AI:AI,'IEA production stats by year'!$E:$E,$D600,'IEA production stats by year'!$B:$B,$B600)</f>
        <v>0</v>
      </c>
      <c r="AA600" s="45">
        <f>SUMIFS('IEA production stats by year'!AJ:AJ,'IEA production stats by year'!$E:$E,$D600,'IEA production stats by year'!$B:$B,$B600)</f>
        <v>0</v>
      </c>
      <c r="AB600" s="45">
        <f>SUMIFS('IEA production stats by year'!AK:AK,'IEA production stats by year'!$E:$E,$D600,'IEA production stats by year'!$B:$B,$B600)</f>
        <v>0</v>
      </c>
      <c r="AC600" s="45">
        <f>SUMIFS('IEA production stats by year'!AL:AL,'IEA production stats by year'!$E:$E,$D600,'IEA production stats by year'!$B:$B,$B600)</f>
        <v>0</v>
      </c>
      <c r="AD600" s="45"/>
      <c r="AE600" s="45"/>
      <c r="AF600" s="45"/>
      <c r="AG600" s="45"/>
      <c r="AH600" s="45"/>
      <c r="AI600" s="45"/>
      <c r="AJ600" s="45"/>
      <c r="AK600" s="45"/>
      <c r="AL600" s="45"/>
      <c r="AM600" s="45"/>
      <c r="AN600" s="45"/>
      <c r="AO600" s="45"/>
      <c r="AP600" s="45"/>
      <c r="AQ600" s="45"/>
      <c r="AR600" s="45"/>
      <c r="AS600" s="45"/>
      <c r="AT600" s="45"/>
      <c r="AU600" s="45"/>
      <c r="AV600" s="45"/>
      <c r="AW600" s="45"/>
      <c r="AX600" s="45"/>
      <c r="AY600" s="45"/>
      <c r="AZ600" s="45"/>
      <c r="BA600" s="45"/>
      <c r="BB600" s="45"/>
      <c r="BC600" s="45"/>
      <c r="BD600" s="45"/>
      <c r="BE600" s="45"/>
      <c r="BF600" s="45"/>
      <c r="BG600" s="45"/>
      <c r="BH600" s="45"/>
      <c r="BI600" s="45"/>
      <c r="BJ600" s="45"/>
      <c r="BK600" s="45"/>
      <c r="BL600" s="45"/>
      <c r="BM600" s="45"/>
      <c r="BN600" s="45"/>
      <c r="BO600" s="45"/>
      <c r="BP600" s="45"/>
      <c r="BQ600" s="45"/>
      <c r="BR600" s="45"/>
      <c r="BS600" s="45"/>
      <c r="BT600" s="45"/>
      <c r="BU600" s="45"/>
      <c r="BV600" s="45"/>
      <c r="BW600" s="45"/>
      <c r="BX600" s="45"/>
      <c r="BY600" s="45"/>
      <c r="BZ600" s="45"/>
      <c r="CA600" s="45"/>
      <c r="CB600" s="45"/>
      <c r="CC600" s="45"/>
      <c r="CD600" s="45"/>
      <c r="CE600" s="45"/>
      <c r="CF600" s="45"/>
      <c r="CG600" s="45"/>
      <c r="CH600" s="45"/>
      <c r="CI600" s="45"/>
      <c r="CJ600" s="45"/>
      <c r="CK600" s="45"/>
      <c r="CL600" s="45"/>
      <c r="CM600" s="45"/>
      <c r="CN600" s="45"/>
      <c r="CO600" s="45"/>
      <c r="CP600" s="45"/>
      <c r="CQ600" s="45"/>
    </row>
    <row r="601" spans="1:95" hidden="1" x14ac:dyDescent="0.25">
      <c r="A601" s="5" t="str">
        <f>B601&amp;D601</f>
        <v>SWZMUNWASTER</v>
      </c>
      <c r="B601" t="s">
        <v>355</v>
      </c>
      <c r="C601" t="str">
        <f>VLOOKUP($B601,'Lookup codes'!$A:$C,2,FALSE)</f>
        <v>Eswatini</v>
      </c>
      <c r="D601" t="s">
        <v>622</v>
      </c>
      <c r="E601" t="str">
        <f>VLOOKUP(D601,'Lookup codes'!R:S,2,FALSE)</f>
        <v>Renewable Municipal Waste</v>
      </c>
      <c r="F601" t="s">
        <v>794</v>
      </c>
      <c r="G601" t="s">
        <v>528</v>
      </c>
      <c r="H601" s="45">
        <f>SUMIFS('IEA production stats by year'!Q:Q,'IEA production stats by year'!$E:$E,$D601,'IEA production stats by year'!$B:$B,$B601)</f>
        <v>0</v>
      </c>
      <c r="I601" s="45">
        <f>SUMIFS('IEA production stats by year'!R:R,'IEA production stats by year'!$E:$E,$D601,'IEA production stats by year'!$B:$B,$B601)</f>
        <v>0</v>
      </c>
      <c r="J601" s="45">
        <f>SUMIFS('IEA production stats by year'!S:S,'IEA production stats by year'!$E:$E,$D601,'IEA production stats by year'!$B:$B,$B601)</f>
        <v>0</v>
      </c>
      <c r="K601" s="45">
        <f>SUMIFS('IEA production stats by year'!T:T,'IEA production stats by year'!$E:$E,$D601,'IEA production stats by year'!$B:$B,$B601)</f>
        <v>0</v>
      </c>
      <c r="L601" s="45">
        <f>SUMIFS('IEA production stats by year'!U:U,'IEA production stats by year'!$E:$E,$D601,'IEA production stats by year'!$B:$B,$B601)</f>
        <v>0</v>
      </c>
      <c r="M601" s="45">
        <f>SUMIFS('IEA production stats by year'!V:V,'IEA production stats by year'!$E:$E,$D601,'IEA production stats by year'!$B:$B,$B601)</f>
        <v>0</v>
      </c>
      <c r="N601" s="45">
        <f>SUMIFS('IEA production stats by year'!W:W,'IEA production stats by year'!$E:$E,$D601,'IEA production stats by year'!$B:$B,$B601)</f>
        <v>0</v>
      </c>
      <c r="O601" s="45">
        <f>SUMIFS('IEA production stats by year'!X:X,'IEA production stats by year'!$E:$E,$D601,'IEA production stats by year'!$B:$B,$B601)</f>
        <v>0</v>
      </c>
      <c r="P601" s="45">
        <f>SUMIFS('IEA production stats by year'!Y:Y,'IEA production stats by year'!$E:$E,$D601,'IEA production stats by year'!$B:$B,$B601)</f>
        <v>0</v>
      </c>
      <c r="Q601" s="45">
        <f>SUMIFS('IEA production stats by year'!Z:Z,'IEA production stats by year'!$E:$E,$D601,'IEA production stats by year'!$B:$B,$B601)</f>
        <v>0</v>
      </c>
      <c r="R601" s="45">
        <f>SUMIFS('IEA production stats by year'!AA:AA,'IEA production stats by year'!$E:$E,$D601,'IEA production stats by year'!$B:$B,$B601)</f>
        <v>0</v>
      </c>
      <c r="S601" s="45">
        <f>SUMIFS('IEA production stats by year'!AB:AB,'IEA production stats by year'!$E:$E,$D601,'IEA production stats by year'!$B:$B,$B601)</f>
        <v>0</v>
      </c>
      <c r="T601" s="45">
        <f>SUMIFS('IEA production stats by year'!AC:AC,'IEA production stats by year'!$E:$E,$D601,'IEA production stats by year'!$B:$B,$B601)</f>
        <v>0</v>
      </c>
      <c r="U601" s="45">
        <f>SUMIFS('IEA production stats by year'!AD:AD,'IEA production stats by year'!$E:$E,$D601,'IEA production stats by year'!$B:$B,$B601)</f>
        <v>0</v>
      </c>
      <c r="V601" s="45">
        <f>SUMIFS('IEA production stats by year'!AE:AE,'IEA production stats by year'!$E:$E,$D601,'IEA production stats by year'!$B:$B,$B601)</f>
        <v>0</v>
      </c>
      <c r="W601" s="45">
        <f>SUMIFS('IEA production stats by year'!AF:AF,'IEA production stats by year'!$E:$E,$D601,'IEA production stats by year'!$B:$B,$B601)</f>
        <v>0</v>
      </c>
      <c r="X601" s="45">
        <f>SUMIFS('IEA production stats by year'!AG:AG,'IEA production stats by year'!$E:$E,$D601,'IEA production stats by year'!$B:$B,$B601)</f>
        <v>0</v>
      </c>
      <c r="Y601" s="45">
        <f>SUMIFS('IEA production stats by year'!AH:AH,'IEA production stats by year'!$E:$E,$D601,'IEA production stats by year'!$B:$B,$B601)</f>
        <v>0</v>
      </c>
      <c r="Z601" s="45">
        <f>SUMIFS('IEA production stats by year'!AI:AI,'IEA production stats by year'!$E:$E,$D601,'IEA production stats by year'!$B:$B,$B601)</f>
        <v>0</v>
      </c>
      <c r="AA601" s="45">
        <f>SUMIFS('IEA production stats by year'!AJ:AJ,'IEA production stats by year'!$E:$E,$D601,'IEA production stats by year'!$B:$B,$B601)</f>
        <v>0</v>
      </c>
      <c r="AB601" s="45">
        <f>SUMIFS('IEA production stats by year'!AK:AK,'IEA production stats by year'!$E:$E,$D601,'IEA production stats by year'!$B:$B,$B601)</f>
        <v>0</v>
      </c>
      <c r="AC601" s="45">
        <f>SUMIFS('IEA production stats by year'!AL:AL,'IEA production stats by year'!$E:$E,$D601,'IEA production stats by year'!$B:$B,$B601)</f>
        <v>0</v>
      </c>
      <c r="AD601" s="45"/>
      <c r="AE601" s="45"/>
      <c r="AF601" s="45"/>
      <c r="AG601" s="45"/>
      <c r="AH601" s="45"/>
      <c r="AI601" s="45"/>
      <c r="AJ601" s="45"/>
      <c r="AK601" s="45"/>
      <c r="AL601" s="45"/>
      <c r="AM601" s="45"/>
      <c r="AN601" s="45"/>
      <c r="AO601" s="45"/>
      <c r="AP601" s="45"/>
      <c r="AQ601" s="45"/>
      <c r="AR601" s="45"/>
      <c r="AS601" s="45"/>
      <c r="AT601" s="45"/>
      <c r="AU601" s="45"/>
      <c r="AV601" s="45"/>
      <c r="AW601" s="45"/>
      <c r="AX601" s="45"/>
      <c r="AY601" s="45"/>
      <c r="AZ601" s="45"/>
      <c r="BA601" s="45"/>
      <c r="BB601" s="45"/>
      <c r="BC601" s="45"/>
      <c r="BD601" s="45"/>
      <c r="BE601" s="45"/>
      <c r="BF601" s="45"/>
      <c r="BG601" s="45"/>
      <c r="BH601" s="45"/>
      <c r="BI601" s="45"/>
      <c r="BJ601" s="45"/>
      <c r="BK601" s="45"/>
      <c r="BL601" s="45"/>
      <c r="BM601" s="45"/>
      <c r="BN601" s="45"/>
      <c r="BO601" s="45"/>
      <c r="BP601" s="45"/>
      <c r="BQ601" s="45"/>
      <c r="BR601" s="45"/>
      <c r="BS601" s="45"/>
      <c r="BT601" s="45"/>
      <c r="BU601" s="45"/>
      <c r="BV601" s="45"/>
      <c r="BW601" s="45"/>
      <c r="BX601" s="45"/>
      <c r="BY601" s="45"/>
      <c r="BZ601" s="45"/>
      <c r="CA601" s="45"/>
      <c r="CB601" s="45"/>
      <c r="CC601" s="45"/>
      <c r="CD601" s="45"/>
      <c r="CE601" s="45"/>
      <c r="CF601" s="45"/>
      <c r="CG601" s="45"/>
      <c r="CH601" s="45"/>
      <c r="CI601" s="45"/>
      <c r="CJ601" s="45"/>
      <c r="CK601" s="45"/>
      <c r="CL601" s="45"/>
      <c r="CM601" s="45"/>
      <c r="CN601" s="45"/>
      <c r="CO601" s="45"/>
      <c r="CP601" s="45"/>
      <c r="CQ601" s="45"/>
    </row>
    <row r="602" spans="1:95" hidden="1" x14ac:dyDescent="0.25">
      <c r="A602" s="5" t="str">
        <f>B602&amp;D602</f>
        <v>SWZCHARCOAL</v>
      </c>
      <c r="B602" t="s">
        <v>355</v>
      </c>
      <c r="C602" t="str">
        <f>VLOOKUP($B602,'Lookup codes'!$A:$C,2,FALSE)</f>
        <v>Eswatini</v>
      </c>
      <c r="D602" t="s">
        <v>626</v>
      </c>
      <c r="E602" t="str">
        <f>VLOOKUP(D602,'Lookup codes'!R:S,2,FALSE)</f>
        <v>Charcoal</v>
      </c>
      <c r="F602" t="s">
        <v>794</v>
      </c>
      <c r="G602" t="s">
        <v>528</v>
      </c>
      <c r="H602" s="45">
        <f>SUMIFS('IEA production stats by year'!Q:Q,'IEA production stats by year'!$E:$E,$D602,'IEA production stats by year'!$B:$B,$B602)</f>
        <v>0</v>
      </c>
      <c r="I602" s="45">
        <f>SUMIFS('IEA production stats by year'!R:R,'IEA production stats by year'!$E:$E,$D602,'IEA production stats by year'!$B:$B,$B602)</f>
        <v>0</v>
      </c>
      <c r="J602" s="45">
        <f>SUMIFS('IEA production stats by year'!S:S,'IEA production stats by year'!$E:$E,$D602,'IEA production stats by year'!$B:$B,$B602)</f>
        <v>0</v>
      </c>
      <c r="K602" s="45">
        <f>SUMIFS('IEA production stats by year'!T:T,'IEA production stats by year'!$E:$E,$D602,'IEA production stats by year'!$B:$B,$B602)</f>
        <v>0</v>
      </c>
      <c r="L602" s="45">
        <f>SUMIFS('IEA production stats by year'!U:U,'IEA production stats by year'!$E:$E,$D602,'IEA production stats by year'!$B:$B,$B602)</f>
        <v>0</v>
      </c>
      <c r="M602" s="45">
        <f>SUMIFS('IEA production stats by year'!V:V,'IEA production stats by year'!$E:$E,$D602,'IEA production stats by year'!$B:$B,$B602)</f>
        <v>0</v>
      </c>
      <c r="N602" s="45">
        <f>SUMIFS('IEA production stats by year'!W:W,'IEA production stats by year'!$E:$E,$D602,'IEA production stats by year'!$B:$B,$B602)</f>
        <v>0</v>
      </c>
      <c r="O602" s="45">
        <f>SUMIFS('IEA production stats by year'!X:X,'IEA production stats by year'!$E:$E,$D602,'IEA production stats by year'!$B:$B,$B602)</f>
        <v>0</v>
      </c>
      <c r="P602" s="45">
        <f>SUMIFS('IEA production stats by year'!Y:Y,'IEA production stats by year'!$E:$E,$D602,'IEA production stats by year'!$B:$B,$B602)</f>
        <v>0</v>
      </c>
      <c r="Q602" s="45">
        <f>SUMIFS('IEA production stats by year'!Z:Z,'IEA production stats by year'!$E:$E,$D602,'IEA production stats by year'!$B:$B,$B602)</f>
        <v>0</v>
      </c>
      <c r="R602" s="45">
        <f>SUMIFS('IEA production stats by year'!AA:AA,'IEA production stats by year'!$E:$E,$D602,'IEA production stats by year'!$B:$B,$B602)</f>
        <v>0</v>
      </c>
      <c r="S602" s="45">
        <f>SUMIFS('IEA production stats by year'!AB:AB,'IEA production stats by year'!$E:$E,$D602,'IEA production stats by year'!$B:$B,$B602)</f>
        <v>0</v>
      </c>
      <c r="T602" s="45">
        <f>SUMIFS('IEA production stats by year'!AC:AC,'IEA production stats by year'!$E:$E,$D602,'IEA production stats by year'!$B:$B,$B602)</f>
        <v>0</v>
      </c>
      <c r="U602" s="45">
        <f>SUMIFS('IEA production stats by year'!AD:AD,'IEA production stats by year'!$E:$E,$D602,'IEA production stats by year'!$B:$B,$B602)</f>
        <v>0</v>
      </c>
      <c r="V602" s="45">
        <f>SUMIFS('IEA production stats by year'!AE:AE,'IEA production stats by year'!$E:$E,$D602,'IEA production stats by year'!$B:$B,$B602)</f>
        <v>0</v>
      </c>
      <c r="W602" s="45">
        <f>SUMIFS('IEA production stats by year'!AF:AF,'IEA production stats by year'!$E:$E,$D602,'IEA production stats by year'!$B:$B,$B602)</f>
        <v>0</v>
      </c>
      <c r="X602" s="45">
        <f>SUMIFS('IEA production stats by year'!AG:AG,'IEA production stats by year'!$E:$E,$D602,'IEA production stats by year'!$B:$B,$B602)</f>
        <v>0</v>
      </c>
      <c r="Y602" s="45">
        <f>SUMIFS('IEA production stats by year'!AH:AH,'IEA production stats by year'!$E:$E,$D602,'IEA production stats by year'!$B:$B,$B602)</f>
        <v>0</v>
      </c>
      <c r="Z602" s="45">
        <f>SUMIFS('IEA production stats by year'!AI:AI,'IEA production stats by year'!$E:$E,$D602,'IEA production stats by year'!$B:$B,$B602)</f>
        <v>0</v>
      </c>
      <c r="AA602" s="45">
        <f>SUMIFS('IEA production stats by year'!AJ:AJ,'IEA production stats by year'!$E:$E,$D602,'IEA production stats by year'!$B:$B,$B602)</f>
        <v>0</v>
      </c>
      <c r="AB602" s="45">
        <f>SUMIFS('IEA production stats by year'!AK:AK,'IEA production stats by year'!$E:$E,$D602,'IEA production stats by year'!$B:$B,$B602)</f>
        <v>0</v>
      </c>
      <c r="AC602" s="45">
        <f>SUMIFS('IEA production stats by year'!AL:AL,'IEA production stats by year'!$E:$E,$D602,'IEA production stats by year'!$B:$B,$B602)</f>
        <v>0</v>
      </c>
      <c r="AD602" s="45"/>
      <c r="AE602" s="45"/>
      <c r="AF602" s="45"/>
      <c r="AG602" s="45"/>
      <c r="AH602" s="45"/>
      <c r="AI602" s="45"/>
      <c r="AJ602" s="45"/>
      <c r="AK602" s="45"/>
      <c r="AL602" s="45"/>
      <c r="AM602" s="45"/>
      <c r="AN602" s="45"/>
      <c r="AO602" s="45"/>
      <c r="AP602" s="45"/>
      <c r="AQ602" s="45"/>
      <c r="AR602" s="45"/>
      <c r="AS602" s="45"/>
      <c r="AT602" s="45"/>
      <c r="AU602" s="45"/>
      <c r="AV602" s="45"/>
      <c r="AW602" s="45"/>
      <c r="AX602" s="45"/>
      <c r="AY602" s="45"/>
      <c r="AZ602" s="45"/>
      <c r="BA602" s="45"/>
      <c r="BB602" s="45"/>
      <c r="BC602" s="45"/>
      <c r="BD602" s="45"/>
      <c r="BE602" s="45"/>
      <c r="BF602" s="45"/>
      <c r="BG602" s="45"/>
      <c r="BH602" s="45"/>
      <c r="BI602" s="45"/>
      <c r="BJ602" s="45"/>
      <c r="BK602" s="45"/>
      <c r="BL602" s="45"/>
      <c r="BM602" s="45"/>
      <c r="BN602" s="45"/>
      <c r="BO602" s="45"/>
      <c r="BP602" s="45"/>
      <c r="BQ602" s="45"/>
      <c r="BR602" s="45"/>
      <c r="BS602" s="45"/>
      <c r="BT602" s="45"/>
      <c r="BU602" s="45"/>
      <c r="BV602" s="45"/>
      <c r="BW602" s="45"/>
      <c r="BX602" s="45"/>
      <c r="BY602" s="45"/>
      <c r="BZ602" s="45"/>
      <c r="CA602" s="45"/>
      <c r="CB602" s="45"/>
      <c r="CC602" s="45"/>
      <c r="CD602" s="45"/>
      <c r="CE602" s="45"/>
      <c r="CF602" s="45"/>
      <c r="CG602" s="45"/>
      <c r="CH602" s="45"/>
      <c r="CI602" s="45"/>
      <c r="CJ602" s="45"/>
      <c r="CK602" s="45"/>
      <c r="CL602" s="45"/>
      <c r="CM602" s="45"/>
      <c r="CN602" s="45"/>
      <c r="CO602" s="45"/>
      <c r="CP602" s="45"/>
      <c r="CQ602" s="45"/>
    </row>
    <row r="603" spans="1:95" hidden="1" x14ac:dyDescent="0.25">
      <c r="A603" s="5" t="str">
        <f>B603&amp;D603</f>
        <v>SWZBIOGASOL</v>
      </c>
      <c r="B603" t="s">
        <v>355</v>
      </c>
      <c r="C603" t="str">
        <f>VLOOKUP($B603,'Lookup codes'!$A:$C,2,FALSE)</f>
        <v>Eswatini</v>
      </c>
      <c r="D603" t="s">
        <v>628</v>
      </c>
      <c r="E603" t="str">
        <f>VLOOKUP(D603,'Lookup codes'!R:S,2,FALSE)</f>
        <v>Biogasoline</v>
      </c>
      <c r="F603" t="s">
        <v>794</v>
      </c>
      <c r="G603" t="s">
        <v>528</v>
      </c>
      <c r="H603" s="45">
        <f>SUMIFS('IEA production stats by year'!Q:Q,'IEA production stats by year'!$E:$E,$D603,'IEA production stats by year'!$B:$B,$B603)</f>
        <v>0</v>
      </c>
      <c r="I603" s="45">
        <f>SUMIFS('IEA production stats by year'!R:R,'IEA production stats by year'!$E:$E,$D603,'IEA production stats by year'!$B:$B,$B603)</f>
        <v>0</v>
      </c>
      <c r="J603" s="45">
        <f>SUMIFS('IEA production stats by year'!S:S,'IEA production stats by year'!$E:$E,$D603,'IEA production stats by year'!$B:$B,$B603)</f>
        <v>0</v>
      </c>
      <c r="K603" s="45">
        <f>SUMIFS('IEA production stats by year'!T:T,'IEA production stats by year'!$E:$E,$D603,'IEA production stats by year'!$B:$B,$B603)</f>
        <v>0</v>
      </c>
      <c r="L603" s="45">
        <f>SUMIFS('IEA production stats by year'!U:U,'IEA production stats by year'!$E:$E,$D603,'IEA production stats by year'!$B:$B,$B603)</f>
        <v>0</v>
      </c>
      <c r="M603" s="45">
        <f>SUMIFS('IEA production stats by year'!V:V,'IEA production stats by year'!$E:$E,$D603,'IEA production stats by year'!$B:$B,$B603)</f>
        <v>0</v>
      </c>
      <c r="N603" s="45">
        <f>SUMIFS('IEA production stats by year'!W:W,'IEA production stats by year'!$E:$E,$D603,'IEA production stats by year'!$B:$B,$B603)</f>
        <v>0</v>
      </c>
      <c r="O603" s="45">
        <f>SUMIFS('IEA production stats by year'!X:X,'IEA production stats by year'!$E:$E,$D603,'IEA production stats by year'!$B:$B,$B603)</f>
        <v>0</v>
      </c>
      <c r="P603" s="45">
        <f>SUMIFS('IEA production stats by year'!Y:Y,'IEA production stats by year'!$E:$E,$D603,'IEA production stats by year'!$B:$B,$B603)</f>
        <v>0</v>
      </c>
      <c r="Q603" s="45">
        <f>SUMIFS('IEA production stats by year'!Z:Z,'IEA production stats by year'!$E:$E,$D603,'IEA production stats by year'!$B:$B,$B603)</f>
        <v>0</v>
      </c>
      <c r="R603" s="45">
        <f>SUMIFS('IEA production stats by year'!AA:AA,'IEA production stats by year'!$E:$E,$D603,'IEA production stats by year'!$B:$B,$B603)</f>
        <v>0</v>
      </c>
      <c r="S603" s="45">
        <f>SUMIFS('IEA production stats by year'!AB:AB,'IEA production stats by year'!$E:$E,$D603,'IEA production stats by year'!$B:$B,$B603)</f>
        <v>0</v>
      </c>
      <c r="T603" s="45">
        <f>SUMIFS('IEA production stats by year'!AC:AC,'IEA production stats by year'!$E:$E,$D603,'IEA production stats by year'!$B:$B,$B603)</f>
        <v>0</v>
      </c>
      <c r="U603" s="45">
        <f>SUMIFS('IEA production stats by year'!AD:AD,'IEA production stats by year'!$E:$E,$D603,'IEA production stats by year'!$B:$B,$B603)</f>
        <v>0</v>
      </c>
      <c r="V603" s="45">
        <f>SUMIFS('IEA production stats by year'!AE:AE,'IEA production stats by year'!$E:$E,$D603,'IEA production stats by year'!$B:$B,$B603)</f>
        <v>0</v>
      </c>
      <c r="W603" s="45">
        <f>SUMIFS('IEA production stats by year'!AF:AF,'IEA production stats by year'!$E:$E,$D603,'IEA production stats by year'!$B:$B,$B603)</f>
        <v>0</v>
      </c>
      <c r="X603" s="45">
        <f>SUMIFS('IEA production stats by year'!AG:AG,'IEA production stats by year'!$E:$E,$D603,'IEA production stats by year'!$B:$B,$B603)</f>
        <v>0</v>
      </c>
      <c r="Y603" s="45">
        <f>SUMIFS('IEA production stats by year'!AH:AH,'IEA production stats by year'!$E:$E,$D603,'IEA production stats by year'!$B:$B,$B603)</f>
        <v>0</v>
      </c>
      <c r="Z603" s="45">
        <f>SUMIFS('IEA production stats by year'!AI:AI,'IEA production stats by year'!$E:$E,$D603,'IEA production stats by year'!$B:$B,$B603)</f>
        <v>0</v>
      </c>
      <c r="AA603" s="45">
        <f>SUMIFS('IEA production stats by year'!AJ:AJ,'IEA production stats by year'!$E:$E,$D603,'IEA production stats by year'!$B:$B,$B603)</f>
        <v>0</v>
      </c>
      <c r="AB603" s="45">
        <f>SUMIFS('IEA production stats by year'!AK:AK,'IEA production stats by year'!$E:$E,$D603,'IEA production stats by year'!$B:$B,$B603)</f>
        <v>0</v>
      </c>
      <c r="AC603" s="45">
        <f>SUMIFS('IEA production stats by year'!AL:AL,'IEA production stats by year'!$E:$E,$D603,'IEA production stats by year'!$B:$B,$B603)</f>
        <v>0</v>
      </c>
      <c r="AD603" s="45"/>
      <c r="AE603" s="45"/>
      <c r="AF603" s="45"/>
      <c r="AG603" s="45"/>
      <c r="AH603" s="45"/>
      <c r="AI603" s="45"/>
      <c r="AJ603" s="45"/>
      <c r="AK603" s="45"/>
      <c r="AL603" s="45"/>
      <c r="AM603" s="45"/>
      <c r="AN603" s="45"/>
      <c r="AO603" s="45"/>
      <c r="AP603" s="45"/>
      <c r="AQ603" s="45"/>
      <c r="AR603" s="45"/>
      <c r="AS603" s="45"/>
      <c r="AT603" s="45"/>
      <c r="AU603" s="45"/>
      <c r="AV603" s="45"/>
      <c r="AW603" s="45"/>
      <c r="AX603" s="45"/>
      <c r="AY603" s="45"/>
      <c r="AZ603" s="45"/>
      <c r="BA603" s="45"/>
      <c r="BB603" s="45"/>
      <c r="BC603" s="45"/>
      <c r="BD603" s="45"/>
      <c r="BE603" s="45"/>
      <c r="BF603" s="45"/>
      <c r="BG603" s="45"/>
      <c r="BH603" s="45"/>
      <c r="BI603" s="45"/>
      <c r="BJ603" s="45"/>
      <c r="BK603" s="45"/>
      <c r="BL603" s="45"/>
      <c r="BM603" s="45"/>
      <c r="BN603" s="45"/>
      <c r="BO603" s="45"/>
      <c r="BP603" s="45"/>
      <c r="BQ603" s="45"/>
      <c r="BR603" s="45"/>
      <c r="BS603" s="45"/>
      <c r="BT603" s="45"/>
      <c r="BU603" s="45"/>
      <c r="BV603" s="45"/>
      <c r="BW603" s="45"/>
      <c r="BX603" s="45"/>
      <c r="BY603" s="45"/>
      <c r="BZ603" s="45"/>
      <c r="CA603" s="45"/>
      <c r="CB603" s="45"/>
      <c r="CC603" s="45"/>
      <c r="CD603" s="45"/>
      <c r="CE603" s="45"/>
      <c r="CF603" s="45"/>
      <c r="CG603" s="45"/>
      <c r="CH603" s="45"/>
      <c r="CI603" s="45"/>
      <c r="CJ603" s="45"/>
      <c r="CK603" s="45"/>
      <c r="CL603" s="45"/>
      <c r="CM603" s="45"/>
      <c r="CN603" s="45"/>
      <c r="CO603" s="45"/>
      <c r="CP603" s="45"/>
      <c r="CQ603" s="45"/>
    </row>
    <row r="604" spans="1:95" hidden="1" x14ac:dyDescent="0.25">
      <c r="A604" s="5" t="str">
        <f>B604&amp;D604</f>
        <v>SWZBIODIESEL</v>
      </c>
      <c r="B604" t="s">
        <v>355</v>
      </c>
      <c r="C604" t="str">
        <f>VLOOKUP($B604,'Lookup codes'!$A:$C,2,FALSE)</f>
        <v>Eswatini</v>
      </c>
      <c r="D604" t="s">
        <v>630</v>
      </c>
      <c r="E604" t="str">
        <f>VLOOKUP(D604,'Lookup codes'!R:S,2,FALSE)</f>
        <v>Biodiesel</v>
      </c>
      <c r="F604" t="s">
        <v>794</v>
      </c>
      <c r="G604" t="s">
        <v>528</v>
      </c>
      <c r="H604" s="45">
        <f>SUMIFS('IEA production stats by year'!Q:Q,'IEA production stats by year'!$E:$E,$D604,'IEA production stats by year'!$B:$B,$B604)</f>
        <v>0</v>
      </c>
      <c r="I604" s="45">
        <f>SUMIFS('IEA production stats by year'!R:R,'IEA production stats by year'!$E:$E,$D604,'IEA production stats by year'!$B:$B,$B604)</f>
        <v>0</v>
      </c>
      <c r="J604" s="45">
        <f>SUMIFS('IEA production stats by year'!S:S,'IEA production stats by year'!$E:$E,$D604,'IEA production stats by year'!$B:$B,$B604)</f>
        <v>0</v>
      </c>
      <c r="K604" s="45">
        <f>SUMIFS('IEA production stats by year'!T:T,'IEA production stats by year'!$E:$E,$D604,'IEA production stats by year'!$B:$B,$B604)</f>
        <v>0</v>
      </c>
      <c r="L604" s="45">
        <f>SUMIFS('IEA production stats by year'!U:U,'IEA production stats by year'!$E:$E,$D604,'IEA production stats by year'!$B:$B,$B604)</f>
        <v>0</v>
      </c>
      <c r="M604" s="45">
        <f>SUMIFS('IEA production stats by year'!V:V,'IEA production stats by year'!$E:$E,$D604,'IEA production stats by year'!$B:$B,$B604)</f>
        <v>0</v>
      </c>
      <c r="N604" s="45">
        <f>SUMIFS('IEA production stats by year'!W:W,'IEA production stats by year'!$E:$E,$D604,'IEA production stats by year'!$B:$B,$B604)</f>
        <v>0</v>
      </c>
      <c r="O604" s="45">
        <f>SUMIFS('IEA production stats by year'!X:X,'IEA production stats by year'!$E:$E,$D604,'IEA production stats by year'!$B:$B,$B604)</f>
        <v>0</v>
      </c>
      <c r="P604" s="45">
        <f>SUMIFS('IEA production stats by year'!Y:Y,'IEA production stats by year'!$E:$E,$D604,'IEA production stats by year'!$B:$B,$B604)</f>
        <v>0</v>
      </c>
      <c r="Q604" s="45">
        <f>SUMIFS('IEA production stats by year'!Z:Z,'IEA production stats by year'!$E:$E,$D604,'IEA production stats by year'!$B:$B,$B604)</f>
        <v>0</v>
      </c>
      <c r="R604" s="45">
        <f>SUMIFS('IEA production stats by year'!AA:AA,'IEA production stats by year'!$E:$E,$D604,'IEA production stats by year'!$B:$B,$B604)</f>
        <v>0</v>
      </c>
      <c r="S604" s="45">
        <f>SUMIFS('IEA production stats by year'!AB:AB,'IEA production stats by year'!$E:$E,$D604,'IEA production stats by year'!$B:$B,$B604)</f>
        <v>0</v>
      </c>
      <c r="T604" s="45">
        <f>SUMIFS('IEA production stats by year'!AC:AC,'IEA production stats by year'!$E:$E,$D604,'IEA production stats by year'!$B:$B,$B604)</f>
        <v>0</v>
      </c>
      <c r="U604" s="45">
        <f>SUMIFS('IEA production stats by year'!AD:AD,'IEA production stats by year'!$E:$E,$D604,'IEA production stats by year'!$B:$B,$B604)</f>
        <v>0</v>
      </c>
      <c r="V604" s="45">
        <f>SUMIFS('IEA production stats by year'!AE:AE,'IEA production stats by year'!$E:$E,$D604,'IEA production stats by year'!$B:$B,$B604)</f>
        <v>0</v>
      </c>
      <c r="W604" s="45">
        <f>SUMIFS('IEA production stats by year'!AF:AF,'IEA production stats by year'!$E:$E,$D604,'IEA production stats by year'!$B:$B,$B604)</f>
        <v>0</v>
      </c>
      <c r="X604" s="45">
        <f>SUMIFS('IEA production stats by year'!AG:AG,'IEA production stats by year'!$E:$E,$D604,'IEA production stats by year'!$B:$B,$B604)</f>
        <v>0</v>
      </c>
      <c r="Y604" s="45">
        <f>SUMIFS('IEA production stats by year'!AH:AH,'IEA production stats by year'!$E:$E,$D604,'IEA production stats by year'!$B:$B,$B604)</f>
        <v>0</v>
      </c>
      <c r="Z604" s="45">
        <f>SUMIFS('IEA production stats by year'!AI:AI,'IEA production stats by year'!$E:$E,$D604,'IEA production stats by year'!$B:$B,$B604)</f>
        <v>0</v>
      </c>
      <c r="AA604" s="45">
        <f>SUMIFS('IEA production stats by year'!AJ:AJ,'IEA production stats by year'!$E:$E,$D604,'IEA production stats by year'!$B:$B,$B604)</f>
        <v>0</v>
      </c>
      <c r="AB604" s="45">
        <f>SUMIFS('IEA production stats by year'!AK:AK,'IEA production stats by year'!$E:$E,$D604,'IEA production stats by year'!$B:$B,$B604)</f>
        <v>0</v>
      </c>
      <c r="AC604" s="45">
        <f>SUMIFS('IEA production stats by year'!AL:AL,'IEA production stats by year'!$E:$E,$D604,'IEA production stats by year'!$B:$B,$B604)</f>
        <v>0</v>
      </c>
      <c r="AD604" s="45"/>
      <c r="AE604" s="45"/>
      <c r="AF604" s="45"/>
      <c r="AG604" s="45"/>
      <c r="AH604" s="45"/>
      <c r="AI604" s="45"/>
      <c r="AJ604" s="45"/>
      <c r="AK604" s="45"/>
      <c r="AL604" s="45"/>
      <c r="AM604" s="45"/>
      <c r="AN604" s="45"/>
      <c r="AO604" s="45"/>
      <c r="AP604" s="45"/>
      <c r="AQ604" s="45"/>
      <c r="AR604" s="45"/>
      <c r="AS604" s="45"/>
      <c r="AT604" s="45"/>
      <c r="AU604" s="45"/>
      <c r="AV604" s="45"/>
      <c r="AW604" s="45"/>
      <c r="AX604" s="45"/>
      <c r="AY604" s="45"/>
      <c r="AZ604" s="45"/>
      <c r="BA604" s="45"/>
      <c r="BB604" s="45"/>
      <c r="BC604" s="45"/>
      <c r="BD604" s="45"/>
      <c r="BE604" s="45"/>
      <c r="BF604" s="45"/>
      <c r="BG604" s="45"/>
      <c r="BH604" s="45"/>
      <c r="BI604" s="45"/>
      <c r="BJ604" s="45"/>
      <c r="BK604" s="45"/>
      <c r="BL604" s="45"/>
      <c r="BM604" s="45"/>
      <c r="BN604" s="45"/>
      <c r="BO604" s="45"/>
      <c r="BP604" s="45"/>
      <c r="BQ604" s="45"/>
      <c r="BR604" s="45"/>
      <c r="BS604" s="45"/>
      <c r="BT604" s="45"/>
      <c r="BU604" s="45"/>
      <c r="BV604" s="45"/>
      <c r="BW604" s="45"/>
      <c r="BX604" s="45"/>
      <c r="BY604" s="45"/>
      <c r="BZ604" s="45"/>
      <c r="CA604" s="45"/>
      <c r="CB604" s="45"/>
      <c r="CC604" s="45"/>
      <c r="CD604" s="45"/>
      <c r="CE604" s="45"/>
      <c r="CF604" s="45"/>
      <c r="CG604" s="45"/>
      <c r="CH604" s="45"/>
      <c r="CI604" s="45"/>
      <c r="CJ604" s="45"/>
      <c r="CK604" s="45"/>
      <c r="CL604" s="45"/>
      <c r="CM604" s="45"/>
      <c r="CN604" s="45"/>
      <c r="CO604" s="45"/>
      <c r="CP604" s="45"/>
      <c r="CQ604" s="45"/>
    </row>
    <row r="605" spans="1:95" hidden="1" x14ac:dyDescent="0.25">
      <c r="A605" s="5" t="str">
        <f>B605&amp;D605</f>
        <v>SWZOBIOLIQ</v>
      </c>
      <c r="B605" t="s">
        <v>355</v>
      </c>
      <c r="C605" t="str">
        <f>VLOOKUP($B605,'Lookup codes'!$A:$C,2,FALSE)</f>
        <v>Eswatini</v>
      </c>
      <c r="D605" t="s">
        <v>632</v>
      </c>
      <c r="E605" t="str">
        <f>VLOOKUP(D605,'Lookup codes'!R:S,2,FALSE)</f>
        <v>Other Liquid Biofuels</v>
      </c>
      <c r="F605" t="s">
        <v>794</v>
      </c>
      <c r="G605" t="s">
        <v>528</v>
      </c>
      <c r="H605" s="45">
        <f>SUMIFS('IEA production stats by year'!Q:Q,'IEA production stats by year'!$E:$E,$D605,'IEA production stats by year'!$B:$B,$B605)</f>
        <v>0</v>
      </c>
      <c r="I605" s="45">
        <f>SUMIFS('IEA production stats by year'!R:R,'IEA production stats by year'!$E:$E,$D605,'IEA production stats by year'!$B:$B,$B605)</f>
        <v>0</v>
      </c>
      <c r="J605" s="45">
        <f>SUMIFS('IEA production stats by year'!S:S,'IEA production stats by year'!$E:$E,$D605,'IEA production stats by year'!$B:$B,$B605)</f>
        <v>0</v>
      </c>
      <c r="K605" s="45">
        <f>SUMIFS('IEA production stats by year'!T:T,'IEA production stats by year'!$E:$E,$D605,'IEA production stats by year'!$B:$B,$B605)</f>
        <v>0</v>
      </c>
      <c r="L605" s="45">
        <f>SUMIFS('IEA production stats by year'!U:U,'IEA production stats by year'!$E:$E,$D605,'IEA production stats by year'!$B:$B,$B605)</f>
        <v>0</v>
      </c>
      <c r="M605" s="45">
        <f>SUMIFS('IEA production stats by year'!V:V,'IEA production stats by year'!$E:$E,$D605,'IEA production stats by year'!$B:$B,$B605)</f>
        <v>0</v>
      </c>
      <c r="N605" s="45">
        <f>SUMIFS('IEA production stats by year'!W:W,'IEA production stats by year'!$E:$E,$D605,'IEA production stats by year'!$B:$B,$B605)</f>
        <v>0</v>
      </c>
      <c r="O605" s="45">
        <f>SUMIFS('IEA production stats by year'!X:X,'IEA production stats by year'!$E:$E,$D605,'IEA production stats by year'!$B:$B,$B605)</f>
        <v>0</v>
      </c>
      <c r="P605" s="45">
        <f>SUMIFS('IEA production stats by year'!Y:Y,'IEA production stats by year'!$E:$E,$D605,'IEA production stats by year'!$B:$B,$B605)</f>
        <v>0</v>
      </c>
      <c r="Q605" s="45">
        <f>SUMIFS('IEA production stats by year'!Z:Z,'IEA production stats by year'!$E:$E,$D605,'IEA production stats by year'!$B:$B,$B605)</f>
        <v>0</v>
      </c>
      <c r="R605" s="45">
        <f>SUMIFS('IEA production stats by year'!AA:AA,'IEA production stats by year'!$E:$E,$D605,'IEA production stats by year'!$B:$B,$B605)</f>
        <v>0</v>
      </c>
      <c r="S605" s="45">
        <f>SUMIFS('IEA production stats by year'!AB:AB,'IEA production stats by year'!$E:$E,$D605,'IEA production stats by year'!$B:$B,$B605)</f>
        <v>0</v>
      </c>
      <c r="T605" s="45">
        <f>SUMIFS('IEA production stats by year'!AC:AC,'IEA production stats by year'!$E:$E,$D605,'IEA production stats by year'!$B:$B,$B605)</f>
        <v>0</v>
      </c>
      <c r="U605" s="45">
        <f>SUMIFS('IEA production stats by year'!AD:AD,'IEA production stats by year'!$E:$E,$D605,'IEA production stats by year'!$B:$B,$B605)</f>
        <v>0</v>
      </c>
      <c r="V605" s="45">
        <f>SUMIFS('IEA production stats by year'!AE:AE,'IEA production stats by year'!$E:$E,$D605,'IEA production stats by year'!$B:$B,$B605)</f>
        <v>0</v>
      </c>
      <c r="W605" s="45">
        <f>SUMIFS('IEA production stats by year'!AF:AF,'IEA production stats by year'!$E:$E,$D605,'IEA production stats by year'!$B:$B,$B605)</f>
        <v>0</v>
      </c>
      <c r="X605" s="45">
        <f>SUMIFS('IEA production stats by year'!AG:AG,'IEA production stats by year'!$E:$E,$D605,'IEA production stats by year'!$B:$B,$B605)</f>
        <v>0</v>
      </c>
      <c r="Y605" s="45">
        <f>SUMIFS('IEA production stats by year'!AH:AH,'IEA production stats by year'!$E:$E,$D605,'IEA production stats by year'!$B:$B,$B605)</f>
        <v>0</v>
      </c>
      <c r="Z605" s="45">
        <f>SUMIFS('IEA production stats by year'!AI:AI,'IEA production stats by year'!$E:$E,$D605,'IEA production stats by year'!$B:$B,$B605)</f>
        <v>0</v>
      </c>
      <c r="AA605" s="45">
        <f>SUMIFS('IEA production stats by year'!AJ:AJ,'IEA production stats by year'!$E:$E,$D605,'IEA production stats by year'!$B:$B,$B605)</f>
        <v>0</v>
      </c>
      <c r="AB605" s="45">
        <f>SUMIFS('IEA production stats by year'!AK:AK,'IEA production stats by year'!$E:$E,$D605,'IEA production stats by year'!$B:$B,$B605)</f>
        <v>0</v>
      </c>
      <c r="AC605" s="45">
        <f>SUMIFS('IEA production stats by year'!AL:AL,'IEA production stats by year'!$E:$E,$D605,'IEA production stats by year'!$B:$B,$B605)</f>
        <v>0</v>
      </c>
      <c r="AD605" s="45"/>
      <c r="AE605" s="45"/>
      <c r="AF605" s="45"/>
      <c r="AG605" s="45"/>
      <c r="AH605" s="45"/>
      <c r="AI605" s="45"/>
      <c r="AJ605" s="45"/>
      <c r="AK605" s="45"/>
      <c r="AL605" s="45"/>
      <c r="AM605" s="45"/>
      <c r="AN605" s="45"/>
      <c r="AO605" s="45"/>
      <c r="AP605" s="45"/>
      <c r="AQ605" s="45"/>
      <c r="AR605" s="45"/>
      <c r="AS605" s="45"/>
      <c r="AT605" s="45"/>
      <c r="AU605" s="45"/>
      <c r="AV605" s="45"/>
      <c r="AW605" s="45"/>
      <c r="AX605" s="45"/>
      <c r="AY605" s="45"/>
      <c r="AZ605" s="45"/>
      <c r="BA605" s="45"/>
      <c r="BB605" s="45"/>
      <c r="BC605" s="45"/>
      <c r="BD605" s="45"/>
      <c r="BE605" s="45"/>
      <c r="BF605" s="45"/>
      <c r="BG605" s="45"/>
      <c r="BH605" s="45"/>
      <c r="BI605" s="45"/>
      <c r="BJ605" s="45"/>
      <c r="BK605" s="45"/>
      <c r="BL605" s="45"/>
      <c r="BM605" s="45"/>
      <c r="BN605" s="45"/>
      <c r="BO605" s="45"/>
      <c r="BP605" s="45"/>
      <c r="BQ605" s="45"/>
      <c r="BR605" s="45"/>
      <c r="BS605" s="45"/>
      <c r="BT605" s="45"/>
      <c r="BU605" s="45"/>
      <c r="BV605" s="45"/>
      <c r="BW605" s="45"/>
      <c r="BX605" s="45"/>
      <c r="BY605" s="45"/>
      <c r="BZ605" s="45"/>
      <c r="CA605" s="45"/>
      <c r="CB605" s="45"/>
      <c r="CC605" s="45"/>
      <c r="CD605" s="45"/>
      <c r="CE605" s="45"/>
      <c r="CF605" s="45"/>
      <c r="CG605" s="45"/>
      <c r="CH605" s="45"/>
      <c r="CI605" s="45"/>
      <c r="CJ605" s="45"/>
      <c r="CK605" s="45"/>
      <c r="CL605" s="45"/>
      <c r="CM605" s="45"/>
      <c r="CN605" s="45"/>
      <c r="CO605" s="45"/>
      <c r="CP605" s="45"/>
      <c r="CQ605" s="45"/>
    </row>
    <row r="606" spans="1:95" hidden="1" x14ac:dyDescent="0.25">
      <c r="A606" s="5" t="str">
        <f>B606&amp;D606</f>
        <v>SWZPRIMSBIO</v>
      </c>
      <c r="B606" t="s">
        <v>355</v>
      </c>
      <c r="C606" t="str">
        <f>VLOOKUP($B606,'Lookup codes'!$A:$C,2,FALSE)</f>
        <v>Eswatini</v>
      </c>
      <c r="D606" t="s">
        <v>634</v>
      </c>
      <c r="E606" t="str">
        <f>VLOOKUP(D606,'Lookup codes'!R:S,2,FALSE)</f>
        <v>Solid Biofuel excluding charcoal</v>
      </c>
      <c r="F606" t="s">
        <v>794</v>
      </c>
      <c r="G606" t="s">
        <v>528</v>
      </c>
      <c r="H606" s="45">
        <f>SUMIFS('IEA production stats by year'!Q:Q,'IEA production stats by year'!$E:$E,$D606,'IEA production stats by year'!$B:$B,$B606)</f>
        <v>23584.0016</v>
      </c>
      <c r="I606" s="45">
        <f>SUMIFS('IEA production stats by year'!R:R,'IEA production stats by year'!$E:$E,$D606,'IEA production stats by year'!$B:$B,$B606)</f>
        <v>23339.999</v>
      </c>
      <c r="J606" s="45">
        <f>SUMIFS('IEA production stats by year'!S:S,'IEA production stats by year'!$E:$E,$D606,'IEA production stats by year'!$B:$B,$B606)</f>
        <v>23254.998599999999</v>
      </c>
      <c r="K606" s="45">
        <f>SUMIFS('IEA production stats by year'!T:T,'IEA production stats by year'!$E:$E,$D606,'IEA production stats by year'!$B:$B,$B606)</f>
        <v>23132.999500000002</v>
      </c>
      <c r="L606" s="45">
        <f>SUMIFS('IEA production stats by year'!U:U,'IEA production stats by year'!$E:$E,$D606,'IEA production stats by year'!$B:$B,$B606)</f>
        <v>22814.999400000001</v>
      </c>
      <c r="M606" s="45">
        <f>SUMIFS('IEA production stats by year'!V:V,'IEA production stats by year'!$E:$E,$D606,'IEA production stats by year'!$B:$B,$B606)</f>
        <v>22824.001100000001</v>
      </c>
      <c r="N606" s="45">
        <f>SUMIFS('IEA production stats by year'!W:W,'IEA production stats by year'!$E:$E,$D606,'IEA production stats by year'!$B:$B,$B606)</f>
        <v>24006.001700000001</v>
      </c>
      <c r="O606" s="45">
        <f>SUMIFS('IEA production stats by year'!X:X,'IEA production stats by year'!$E:$E,$D606,'IEA production stats by year'!$B:$B,$B606)</f>
        <v>23898.9997</v>
      </c>
      <c r="P606" s="45">
        <f>SUMIFS('IEA production stats by year'!Y:Y,'IEA production stats by year'!$E:$E,$D606,'IEA production stats by year'!$B:$B,$B606)</f>
        <v>23812.998599999999</v>
      </c>
      <c r="Q606" s="45">
        <f>SUMIFS('IEA production stats by year'!Z:Z,'IEA production stats by year'!$E:$E,$D606,'IEA production stats by year'!$B:$B,$B606)</f>
        <v>28407.999</v>
      </c>
      <c r="R606" s="45">
        <f>SUMIFS('IEA production stats by year'!AA:AA,'IEA production stats by year'!$E:$E,$D606,'IEA production stats by year'!$B:$B,$B606)</f>
        <v>24207.0016</v>
      </c>
      <c r="S606" s="45">
        <f>SUMIFS('IEA production stats by year'!AB:AB,'IEA production stats by year'!$E:$E,$D606,'IEA production stats by year'!$B:$B,$B606)</f>
        <v>31702.0016</v>
      </c>
      <c r="T606" s="45">
        <f>SUMIFS('IEA production stats by year'!AC:AC,'IEA production stats by year'!$E:$E,$D606,'IEA production stats by year'!$B:$B,$B606)</f>
        <v>30040.001100000001</v>
      </c>
      <c r="U606" s="45">
        <f>SUMIFS('IEA production stats by year'!AD:AD,'IEA production stats by year'!$E:$E,$D606,'IEA production stats by year'!$B:$B,$B606)</f>
        <v>31833.998899999999</v>
      </c>
      <c r="V606" s="45">
        <f>SUMIFS('IEA production stats by year'!AE:AE,'IEA production stats by year'!$E:$E,$D606,'IEA production stats by year'!$B:$B,$B606)</f>
        <v>30620.999199999998</v>
      </c>
      <c r="W606" s="45">
        <f>SUMIFS('IEA production stats by year'!AF:AF,'IEA production stats by year'!$E:$E,$D606,'IEA production stats by year'!$B:$B,$B606)</f>
        <v>32853.999600000003</v>
      </c>
      <c r="X606" s="45">
        <f>SUMIFS('IEA production stats by year'!AG:AG,'IEA production stats by year'!$E:$E,$D606,'IEA production stats by year'!$B:$B,$B606)</f>
        <v>31876.000800000002</v>
      </c>
      <c r="Y606" s="45">
        <f>SUMIFS('IEA production stats by year'!AH:AH,'IEA production stats by year'!$E:$E,$D606,'IEA production stats by year'!$B:$B,$B606)</f>
        <v>29818.268199999999</v>
      </c>
      <c r="Z606" s="45">
        <f>SUMIFS('IEA production stats by year'!AI:AI,'IEA production stats by year'!$E:$E,$D606,'IEA production stats by year'!$B:$B,$B606)</f>
        <v>30027.771499999999</v>
      </c>
      <c r="AA606" s="45">
        <f>SUMIFS('IEA production stats by year'!AJ:AJ,'IEA production stats by year'!$E:$E,$D606,'IEA production stats by year'!$B:$B,$B606)</f>
        <v>30792.314600000002</v>
      </c>
      <c r="AB606" s="45">
        <f>SUMIFS('IEA production stats by year'!AK:AK,'IEA production stats by year'!$E:$E,$D606,'IEA production stats by year'!$B:$B,$B606)</f>
        <v>30057.506099999999</v>
      </c>
      <c r="AC606" s="45">
        <f>SUMIFS('IEA production stats by year'!AL:AL,'IEA production stats by year'!$E:$E,$D606,'IEA production stats by year'!$B:$B,$B606)</f>
        <v>0</v>
      </c>
      <c r="AD606" s="45"/>
      <c r="AE606" s="45"/>
      <c r="AF606" s="45"/>
      <c r="AG606" s="45"/>
      <c r="AH606" s="45"/>
      <c r="AI606" s="45"/>
      <c r="AJ606" s="45"/>
      <c r="AK606" s="45"/>
      <c r="AL606" s="45"/>
      <c r="AM606" s="45"/>
      <c r="AN606" s="45"/>
      <c r="AO606" s="45"/>
      <c r="AP606" s="45"/>
      <c r="AQ606" s="45"/>
      <c r="AR606" s="45"/>
      <c r="AS606" s="45"/>
      <c r="AT606" s="45"/>
      <c r="AU606" s="45"/>
      <c r="AV606" s="45"/>
      <c r="AW606" s="45"/>
      <c r="AX606" s="45"/>
      <c r="AY606" s="45"/>
      <c r="AZ606" s="45"/>
      <c r="BA606" s="45"/>
      <c r="BB606" s="45"/>
      <c r="BC606" s="45"/>
      <c r="BD606" s="45"/>
      <c r="BE606" s="45"/>
      <c r="BF606" s="45"/>
      <c r="BG606" s="45"/>
      <c r="BH606" s="45"/>
      <c r="BI606" s="45"/>
      <c r="BJ606" s="45"/>
      <c r="BK606" s="45"/>
      <c r="BL606" s="45"/>
      <c r="BM606" s="45"/>
      <c r="BN606" s="45"/>
      <c r="BO606" s="45"/>
      <c r="BP606" s="45"/>
      <c r="BQ606" s="45"/>
      <c r="BR606" s="45"/>
      <c r="BS606" s="45"/>
      <c r="BT606" s="45"/>
      <c r="BU606" s="45"/>
      <c r="BV606" s="45"/>
      <c r="BW606" s="45"/>
      <c r="BX606" s="45"/>
      <c r="BY606" s="45"/>
      <c r="BZ606" s="45"/>
      <c r="CA606" s="45"/>
      <c r="CB606" s="45"/>
      <c r="CC606" s="45"/>
      <c r="CD606" s="45"/>
      <c r="CE606" s="45"/>
      <c r="CF606" s="45"/>
      <c r="CG606" s="45"/>
      <c r="CH606" s="45"/>
      <c r="CI606" s="45"/>
      <c r="CJ606" s="45"/>
      <c r="CK606" s="45"/>
      <c r="CL606" s="45"/>
      <c r="CM606" s="45"/>
      <c r="CN606" s="45"/>
      <c r="CO606" s="45"/>
      <c r="CP606" s="45"/>
      <c r="CQ606" s="45"/>
    </row>
    <row r="607" spans="1:95" hidden="1" x14ac:dyDescent="0.25">
      <c r="A607" s="5" t="str">
        <f>B607&amp;D607</f>
        <v>SWZBIOGASES</v>
      </c>
      <c r="B607" t="s">
        <v>355</v>
      </c>
      <c r="C607" t="str">
        <f>VLOOKUP($B607,'Lookup codes'!$A:$C,2,FALSE)</f>
        <v>Eswatini</v>
      </c>
      <c r="D607" t="s">
        <v>636</v>
      </c>
      <c r="E607" t="str">
        <f>VLOOKUP(D607,'Lookup codes'!R:S,2,FALSE)</f>
        <v>Biogases</v>
      </c>
      <c r="F607" t="s">
        <v>794</v>
      </c>
      <c r="G607" t="s">
        <v>528</v>
      </c>
      <c r="H607" s="45">
        <f>SUMIFS('IEA production stats by year'!Q:Q,'IEA production stats by year'!$E:$E,$D607,'IEA production stats by year'!$B:$B,$B607)</f>
        <v>0</v>
      </c>
      <c r="I607" s="45">
        <f>SUMIFS('IEA production stats by year'!R:R,'IEA production stats by year'!$E:$E,$D607,'IEA production stats by year'!$B:$B,$B607)</f>
        <v>0</v>
      </c>
      <c r="J607" s="45">
        <f>SUMIFS('IEA production stats by year'!S:S,'IEA production stats by year'!$E:$E,$D607,'IEA production stats by year'!$B:$B,$B607)</f>
        <v>0</v>
      </c>
      <c r="K607" s="45">
        <f>SUMIFS('IEA production stats by year'!T:T,'IEA production stats by year'!$E:$E,$D607,'IEA production stats by year'!$B:$B,$B607)</f>
        <v>0</v>
      </c>
      <c r="L607" s="45">
        <f>SUMIFS('IEA production stats by year'!U:U,'IEA production stats by year'!$E:$E,$D607,'IEA production stats by year'!$B:$B,$B607)</f>
        <v>0</v>
      </c>
      <c r="M607" s="45">
        <f>SUMIFS('IEA production stats by year'!V:V,'IEA production stats by year'!$E:$E,$D607,'IEA production stats by year'!$B:$B,$B607)</f>
        <v>0</v>
      </c>
      <c r="N607" s="45">
        <f>SUMIFS('IEA production stats by year'!W:W,'IEA production stats by year'!$E:$E,$D607,'IEA production stats by year'!$B:$B,$B607)</f>
        <v>0</v>
      </c>
      <c r="O607" s="45">
        <f>SUMIFS('IEA production stats by year'!X:X,'IEA production stats by year'!$E:$E,$D607,'IEA production stats by year'!$B:$B,$B607)</f>
        <v>0</v>
      </c>
      <c r="P607" s="45">
        <f>SUMIFS('IEA production stats by year'!Y:Y,'IEA production stats by year'!$E:$E,$D607,'IEA production stats by year'!$B:$B,$B607)</f>
        <v>0</v>
      </c>
      <c r="Q607" s="45">
        <f>SUMIFS('IEA production stats by year'!Z:Z,'IEA production stats by year'!$E:$E,$D607,'IEA production stats by year'!$B:$B,$B607)</f>
        <v>0</v>
      </c>
      <c r="R607" s="45">
        <f>SUMIFS('IEA production stats by year'!AA:AA,'IEA production stats by year'!$E:$E,$D607,'IEA production stats by year'!$B:$B,$B607)</f>
        <v>0</v>
      </c>
      <c r="S607" s="45">
        <f>SUMIFS('IEA production stats by year'!AB:AB,'IEA production stats by year'!$E:$E,$D607,'IEA production stats by year'!$B:$B,$B607)</f>
        <v>0</v>
      </c>
      <c r="T607" s="45">
        <f>SUMIFS('IEA production stats by year'!AC:AC,'IEA production stats by year'!$E:$E,$D607,'IEA production stats by year'!$B:$B,$B607)</f>
        <v>0</v>
      </c>
      <c r="U607" s="45">
        <f>SUMIFS('IEA production stats by year'!AD:AD,'IEA production stats by year'!$E:$E,$D607,'IEA production stats by year'!$B:$B,$B607)</f>
        <v>0</v>
      </c>
      <c r="V607" s="45">
        <f>SUMIFS('IEA production stats by year'!AE:AE,'IEA production stats by year'!$E:$E,$D607,'IEA production stats by year'!$B:$B,$B607)</f>
        <v>0</v>
      </c>
      <c r="W607" s="45">
        <f>SUMIFS('IEA production stats by year'!AF:AF,'IEA production stats by year'!$E:$E,$D607,'IEA production stats by year'!$B:$B,$B607)</f>
        <v>0</v>
      </c>
      <c r="X607" s="45">
        <f>SUMIFS('IEA production stats by year'!AG:AG,'IEA production stats by year'!$E:$E,$D607,'IEA production stats by year'!$B:$B,$B607)</f>
        <v>0</v>
      </c>
      <c r="Y607" s="45">
        <f>SUMIFS('IEA production stats by year'!AH:AH,'IEA production stats by year'!$E:$E,$D607,'IEA production stats by year'!$B:$B,$B607)</f>
        <v>0</v>
      </c>
      <c r="Z607" s="45">
        <f>SUMIFS('IEA production stats by year'!AI:AI,'IEA production stats by year'!$E:$E,$D607,'IEA production stats by year'!$B:$B,$B607)</f>
        <v>0</v>
      </c>
      <c r="AA607" s="45">
        <f>SUMIFS('IEA production stats by year'!AJ:AJ,'IEA production stats by year'!$E:$E,$D607,'IEA production stats by year'!$B:$B,$B607)</f>
        <v>0</v>
      </c>
      <c r="AB607" s="45">
        <f>SUMIFS('IEA production stats by year'!AK:AK,'IEA production stats by year'!$E:$E,$D607,'IEA production stats by year'!$B:$B,$B607)</f>
        <v>0</v>
      </c>
      <c r="AC607" s="45">
        <f>SUMIFS('IEA production stats by year'!AL:AL,'IEA production stats by year'!$E:$E,$D607,'IEA production stats by year'!$B:$B,$B607)</f>
        <v>0</v>
      </c>
      <c r="AD607" s="45"/>
      <c r="AE607" s="45"/>
      <c r="AF607" s="45"/>
      <c r="AG607" s="45"/>
      <c r="AH607" s="45"/>
      <c r="AI607" s="45"/>
      <c r="AJ607" s="45"/>
      <c r="AK607" s="45"/>
      <c r="AL607" s="45"/>
      <c r="AM607" s="45"/>
      <c r="AN607" s="45"/>
      <c r="AO607" s="45"/>
      <c r="AP607" s="45"/>
      <c r="AQ607" s="45"/>
      <c r="AR607" s="45"/>
      <c r="AS607" s="45"/>
      <c r="AT607" s="45"/>
      <c r="AU607" s="45"/>
      <c r="AV607" s="45"/>
      <c r="AW607" s="45"/>
      <c r="AX607" s="45"/>
      <c r="AY607" s="45"/>
      <c r="AZ607" s="45"/>
      <c r="BA607" s="45"/>
      <c r="BB607" s="45"/>
      <c r="BC607" s="45"/>
      <c r="BD607" s="45"/>
      <c r="BE607" s="45"/>
      <c r="BF607" s="45"/>
      <c r="BG607" s="45"/>
      <c r="BH607" s="45"/>
      <c r="BI607" s="45"/>
      <c r="BJ607" s="45"/>
      <c r="BK607" s="45"/>
      <c r="BL607" s="45"/>
      <c r="BM607" s="45"/>
      <c r="BN607" s="45"/>
      <c r="BO607" s="45"/>
      <c r="BP607" s="45"/>
      <c r="BQ607" s="45"/>
      <c r="BR607" s="45"/>
      <c r="BS607" s="45"/>
      <c r="BT607" s="45"/>
      <c r="BU607" s="45"/>
      <c r="BV607" s="45"/>
      <c r="BW607" s="45"/>
      <c r="BX607" s="45"/>
      <c r="BY607" s="45"/>
      <c r="BZ607" s="45"/>
      <c r="CA607" s="45"/>
      <c r="CB607" s="45"/>
      <c r="CC607" s="45"/>
      <c r="CD607" s="45"/>
      <c r="CE607" s="45"/>
      <c r="CF607" s="45"/>
      <c r="CG607" s="45"/>
      <c r="CH607" s="45"/>
      <c r="CI607" s="45"/>
      <c r="CJ607" s="45"/>
      <c r="CK607" s="45"/>
      <c r="CL607" s="45"/>
      <c r="CM607" s="45"/>
      <c r="CN607" s="45"/>
      <c r="CO607" s="45"/>
      <c r="CP607" s="45"/>
      <c r="CQ607" s="45"/>
    </row>
    <row r="608" spans="1:95" hidden="1" x14ac:dyDescent="0.25">
      <c r="A608" s="5" t="str">
        <f>B608&amp;D608</f>
        <v>SWZBIOJETKERO</v>
      </c>
      <c r="B608" t="s">
        <v>355</v>
      </c>
      <c r="C608" t="str">
        <f>VLOOKUP($B608,'Lookup codes'!$A:$C,2,FALSE)</f>
        <v>Eswatini</v>
      </c>
      <c r="D608" t="s">
        <v>638</v>
      </c>
      <c r="E608" t="str">
        <f>VLOOKUP(D608,'Lookup codes'!R:S,2,FALSE)</f>
        <v>Bio Jet Kerosene</v>
      </c>
      <c r="F608" t="s">
        <v>794</v>
      </c>
      <c r="G608" t="s">
        <v>528</v>
      </c>
      <c r="H608" s="45">
        <f>SUMIFS('IEA production stats by year'!Q:Q,'IEA production stats by year'!$E:$E,$D608,'IEA production stats by year'!$B:$B,$B608)</f>
        <v>0</v>
      </c>
      <c r="I608" s="45">
        <f>SUMIFS('IEA production stats by year'!R:R,'IEA production stats by year'!$E:$E,$D608,'IEA production stats by year'!$B:$B,$B608)</f>
        <v>0</v>
      </c>
      <c r="J608" s="45">
        <f>SUMIFS('IEA production stats by year'!S:S,'IEA production stats by year'!$E:$E,$D608,'IEA production stats by year'!$B:$B,$B608)</f>
        <v>0</v>
      </c>
      <c r="K608" s="45">
        <f>SUMIFS('IEA production stats by year'!T:T,'IEA production stats by year'!$E:$E,$D608,'IEA production stats by year'!$B:$B,$B608)</f>
        <v>0</v>
      </c>
      <c r="L608" s="45">
        <f>SUMIFS('IEA production stats by year'!U:U,'IEA production stats by year'!$E:$E,$D608,'IEA production stats by year'!$B:$B,$B608)</f>
        <v>0</v>
      </c>
      <c r="M608" s="45">
        <f>SUMIFS('IEA production stats by year'!V:V,'IEA production stats by year'!$E:$E,$D608,'IEA production stats by year'!$B:$B,$B608)</f>
        <v>0</v>
      </c>
      <c r="N608" s="45">
        <f>SUMIFS('IEA production stats by year'!W:W,'IEA production stats by year'!$E:$E,$D608,'IEA production stats by year'!$B:$B,$B608)</f>
        <v>0</v>
      </c>
      <c r="O608" s="45">
        <f>SUMIFS('IEA production stats by year'!X:X,'IEA production stats by year'!$E:$E,$D608,'IEA production stats by year'!$B:$B,$B608)</f>
        <v>0</v>
      </c>
      <c r="P608" s="45">
        <f>SUMIFS('IEA production stats by year'!Y:Y,'IEA production stats by year'!$E:$E,$D608,'IEA production stats by year'!$B:$B,$B608)</f>
        <v>0</v>
      </c>
      <c r="Q608" s="45">
        <f>SUMIFS('IEA production stats by year'!Z:Z,'IEA production stats by year'!$E:$E,$D608,'IEA production stats by year'!$B:$B,$B608)</f>
        <v>0</v>
      </c>
      <c r="R608" s="45">
        <f>SUMIFS('IEA production stats by year'!AA:AA,'IEA production stats by year'!$E:$E,$D608,'IEA production stats by year'!$B:$B,$B608)</f>
        <v>0</v>
      </c>
      <c r="S608" s="45">
        <f>SUMIFS('IEA production stats by year'!AB:AB,'IEA production stats by year'!$E:$E,$D608,'IEA production stats by year'!$B:$B,$B608)</f>
        <v>0</v>
      </c>
      <c r="T608" s="45">
        <f>SUMIFS('IEA production stats by year'!AC:AC,'IEA production stats by year'!$E:$E,$D608,'IEA production stats by year'!$B:$B,$B608)</f>
        <v>0</v>
      </c>
      <c r="U608" s="45">
        <f>SUMIFS('IEA production stats by year'!AD:AD,'IEA production stats by year'!$E:$E,$D608,'IEA production stats by year'!$B:$B,$B608)</f>
        <v>0</v>
      </c>
      <c r="V608" s="45">
        <f>SUMIFS('IEA production stats by year'!AE:AE,'IEA production stats by year'!$E:$E,$D608,'IEA production stats by year'!$B:$B,$B608)</f>
        <v>0</v>
      </c>
      <c r="W608" s="45">
        <f>SUMIFS('IEA production stats by year'!AF:AF,'IEA production stats by year'!$E:$E,$D608,'IEA production stats by year'!$B:$B,$B608)</f>
        <v>0</v>
      </c>
      <c r="X608" s="45">
        <f>SUMIFS('IEA production stats by year'!AG:AG,'IEA production stats by year'!$E:$E,$D608,'IEA production stats by year'!$B:$B,$B608)</f>
        <v>0</v>
      </c>
      <c r="Y608" s="45">
        <f>SUMIFS('IEA production stats by year'!AH:AH,'IEA production stats by year'!$E:$E,$D608,'IEA production stats by year'!$B:$B,$B608)</f>
        <v>0</v>
      </c>
      <c r="Z608" s="45">
        <f>SUMIFS('IEA production stats by year'!AI:AI,'IEA production stats by year'!$E:$E,$D608,'IEA production stats by year'!$B:$B,$B608)</f>
        <v>0</v>
      </c>
      <c r="AA608" s="45">
        <f>SUMIFS('IEA production stats by year'!AJ:AJ,'IEA production stats by year'!$E:$E,$D608,'IEA production stats by year'!$B:$B,$B608)</f>
        <v>0</v>
      </c>
      <c r="AB608" s="45">
        <f>SUMIFS('IEA production stats by year'!AK:AK,'IEA production stats by year'!$E:$E,$D608,'IEA production stats by year'!$B:$B,$B608)</f>
        <v>0</v>
      </c>
      <c r="AC608" s="45">
        <f>SUMIFS('IEA production stats by year'!AL:AL,'IEA production stats by year'!$E:$E,$D608,'IEA production stats by year'!$B:$B,$B608)</f>
        <v>0</v>
      </c>
      <c r="AD608" s="45"/>
      <c r="AE608" s="45"/>
      <c r="AF608" s="45"/>
      <c r="AG608" s="45"/>
      <c r="AH608" s="45"/>
      <c r="AI608" s="45"/>
      <c r="AJ608" s="45"/>
      <c r="AK608" s="45"/>
      <c r="AL608" s="45"/>
      <c r="AM608" s="45"/>
      <c r="AN608" s="45"/>
      <c r="AO608" s="45"/>
      <c r="AP608" s="45"/>
      <c r="AQ608" s="45"/>
      <c r="AR608" s="45"/>
      <c r="AS608" s="45"/>
      <c r="AT608" s="45"/>
      <c r="AU608" s="45"/>
      <c r="AV608" s="45"/>
      <c r="AW608" s="45"/>
      <c r="AX608" s="45"/>
      <c r="AY608" s="45"/>
      <c r="AZ608" s="45"/>
      <c r="BA608" s="45"/>
      <c r="BB608" s="45"/>
      <c r="BC608" s="45"/>
      <c r="BD608" s="45"/>
      <c r="BE608" s="45"/>
      <c r="BF608" s="45"/>
      <c r="BG608" s="45"/>
      <c r="BH608" s="45"/>
      <c r="BI608" s="45"/>
      <c r="BJ608" s="45"/>
      <c r="BK608" s="45"/>
      <c r="BL608" s="45"/>
      <c r="BM608" s="45"/>
      <c r="BN608" s="45"/>
      <c r="BO608" s="45"/>
      <c r="BP608" s="45"/>
      <c r="BQ608" s="45"/>
      <c r="BR608" s="45"/>
      <c r="BS608" s="45"/>
      <c r="BT608" s="45"/>
      <c r="BU608" s="45"/>
      <c r="BV608" s="45"/>
      <c r="BW608" s="45"/>
      <c r="BX608" s="45"/>
      <c r="BY608" s="45"/>
      <c r="BZ608" s="45"/>
      <c r="CA608" s="45"/>
      <c r="CB608" s="45"/>
      <c r="CC608" s="45"/>
      <c r="CD608" s="45"/>
      <c r="CE608" s="45"/>
      <c r="CF608" s="45"/>
      <c r="CG608" s="45"/>
      <c r="CH608" s="45"/>
      <c r="CI608" s="45"/>
      <c r="CJ608" s="45"/>
      <c r="CK608" s="45"/>
      <c r="CL608" s="45"/>
      <c r="CM608" s="45"/>
      <c r="CN608" s="45"/>
      <c r="CO608" s="45"/>
      <c r="CP608" s="45"/>
      <c r="CQ608" s="45"/>
    </row>
    <row r="609" spans="1:95" hidden="1" x14ac:dyDescent="0.25">
      <c r="A609" s="5" t="str">
        <f>B609&amp;D609</f>
        <v>SWZMRENEW</v>
      </c>
      <c r="B609" t="s">
        <v>355</v>
      </c>
      <c r="C609" t="str">
        <f>VLOOKUP($B609,'Lookup codes'!$A:$C,2,FALSE)</f>
        <v>Eswatini</v>
      </c>
      <c r="D609" t="s">
        <v>640</v>
      </c>
      <c r="E609" t="str">
        <f>VLOOKUP(D609,'Lookup codes'!R:S,2,FALSE)</f>
        <v>Total of Renewable Energy Sources</v>
      </c>
      <c r="F609" t="s">
        <v>794</v>
      </c>
      <c r="G609" t="s">
        <v>528</v>
      </c>
      <c r="H609" s="45">
        <f>SUMIFS('IEA production stats by year'!Q:Q,'IEA production stats by year'!$E:$E,$D609,'IEA production stats by year'!$B:$B,$B609)</f>
        <v>24001.6014</v>
      </c>
      <c r="I609" s="45">
        <f>SUMIFS('IEA production stats by year'!R:R,'IEA production stats by year'!$E:$E,$D609,'IEA production stats by year'!$B:$B,$B609)</f>
        <v>23768.400799999999</v>
      </c>
      <c r="J609" s="45">
        <f>SUMIFS('IEA production stats by year'!S:S,'IEA production stats by year'!$E:$E,$D609,'IEA production stats by year'!$B:$B,$B609)</f>
        <v>23654.599399999999</v>
      </c>
      <c r="K609" s="45">
        <f>SUMIFS('IEA production stats by year'!T:T,'IEA production stats by year'!$E:$E,$D609,'IEA production stats by year'!$B:$B,$B609)</f>
        <v>23608.201300000001</v>
      </c>
      <c r="L609" s="45">
        <f>SUMIFS('IEA production stats by year'!U:U,'IEA production stats by year'!$E:$E,$D609,'IEA production stats by year'!$B:$B,$B609)</f>
        <v>23286.600600000002</v>
      </c>
      <c r="M609" s="45">
        <f>SUMIFS('IEA production stats by year'!V:V,'IEA production stats by year'!$E:$E,$D609,'IEA production stats by year'!$B:$B,$B609)</f>
        <v>23392.803</v>
      </c>
      <c r="N609" s="45">
        <f>SUMIFS('IEA production stats by year'!W:W,'IEA production stats by year'!$E:$E,$D609,'IEA production stats by year'!$B:$B,$B609)</f>
        <v>24628.800800000001</v>
      </c>
      <c r="O609" s="45">
        <f>SUMIFS('IEA production stats by year'!X:X,'IEA production stats by year'!$E:$E,$D609,'IEA production stats by year'!$B:$B,$B609)</f>
        <v>24482.2</v>
      </c>
      <c r="P609" s="45">
        <f>SUMIFS('IEA production stats by year'!Y:Y,'IEA production stats by year'!$E:$E,$D609,'IEA production stats by year'!$B:$B,$B609)</f>
        <v>24705.800200000001</v>
      </c>
      <c r="Q609" s="45">
        <f>SUMIFS('IEA production stats by year'!Z:Z,'IEA production stats by year'!$E:$E,$D609,'IEA production stats by year'!$B:$B,$B609)</f>
        <v>29451.998500000002</v>
      </c>
      <c r="R609" s="45">
        <f>SUMIFS('IEA production stats by year'!AA:AA,'IEA production stats by year'!$E:$E,$D609,'IEA production stats by year'!$B:$B,$B609)</f>
        <v>25416.601600000002</v>
      </c>
      <c r="S609" s="45">
        <f>SUMIFS('IEA production stats by year'!AB:AB,'IEA production stats by year'!$E:$E,$D609,'IEA production stats by year'!$B:$B,$B609)</f>
        <v>32692.004000000001</v>
      </c>
      <c r="T609" s="45">
        <f>SUMIFS('IEA production stats by year'!AC:AC,'IEA production stats by year'!$E:$E,$D609,'IEA production stats by year'!$B:$B,$B609)</f>
        <v>30914.8037</v>
      </c>
      <c r="U609" s="45">
        <f>SUMIFS('IEA production stats by year'!AD:AD,'IEA production stats by year'!$E:$E,$D609,'IEA production stats by year'!$B:$B,$B609)</f>
        <v>32935.600400000003</v>
      </c>
      <c r="V609" s="45">
        <f>SUMIFS('IEA production stats by year'!AE:AE,'IEA production stats by year'!$E:$E,$D609,'IEA production stats by year'!$B:$B,$B609)</f>
        <v>31463.400099999999</v>
      </c>
      <c r="W609" s="45">
        <f>SUMIFS('IEA production stats by year'!AF:AF,'IEA production stats by year'!$E:$E,$D609,'IEA production stats by year'!$B:$B,$B609)</f>
        <v>33304.001100000001</v>
      </c>
      <c r="X609" s="45">
        <f>SUMIFS('IEA production stats by year'!AG:AG,'IEA production stats by year'!$E:$E,$D609,'IEA production stats by year'!$B:$B,$B609)</f>
        <v>32311.599699999999</v>
      </c>
      <c r="Y609" s="45">
        <f>SUMIFS('IEA production stats by year'!AH:AH,'IEA production stats by year'!$E:$E,$D609,'IEA production stats by year'!$B:$B,$B609)</f>
        <v>30575.157899999998</v>
      </c>
      <c r="Z609" s="45">
        <f>SUMIFS('IEA production stats by year'!AI:AI,'IEA production stats by year'!$E:$E,$D609,'IEA production stats by year'!$B:$B,$B609)</f>
        <v>30994.591499999999</v>
      </c>
      <c r="AA609" s="45">
        <f>SUMIFS('IEA production stats by year'!AJ:AJ,'IEA production stats by year'!$E:$E,$D609,'IEA production stats by year'!$B:$B,$B609)</f>
        <v>31618.763800000001</v>
      </c>
      <c r="AB609" s="45">
        <f>SUMIFS('IEA production stats by year'!AK:AK,'IEA production stats by year'!$E:$E,$D609,'IEA production stats by year'!$B:$B,$B609)</f>
        <v>31017.732</v>
      </c>
      <c r="AC609" s="45">
        <f>SUMIFS('IEA production stats by year'!AL:AL,'IEA production stats by year'!$E:$E,$D609,'IEA production stats by year'!$B:$B,$B609)</f>
        <v>0</v>
      </c>
      <c r="AD609" s="45"/>
      <c r="AE609" s="45"/>
      <c r="AF609" s="45"/>
      <c r="AG609" s="45"/>
      <c r="AH609" s="45"/>
      <c r="AI609" s="45"/>
      <c r="AJ609" s="45"/>
      <c r="AK609" s="45"/>
      <c r="AL609" s="45"/>
      <c r="AM609" s="45"/>
      <c r="AN609" s="45"/>
      <c r="AO609" s="45"/>
      <c r="AP609" s="45"/>
      <c r="AQ609" s="45"/>
      <c r="AR609" s="45"/>
      <c r="AS609" s="45"/>
      <c r="AT609" s="45"/>
      <c r="AU609" s="45"/>
      <c r="AV609" s="45"/>
      <c r="AW609" s="45"/>
      <c r="AX609" s="45"/>
      <c r="AY609" s="45"/>
      <c r="AZ609" s="45"/>
      <c r="BA609" s="45"/>
      <c r="BB609" s="45"/>
      <c r="BC609" s="45"/>
      <c r="BD609" s="45"/>
      <c r="BE609" s="45"/>
      <c r="BF609" s="45"/>
      <c r="BG609" s="45"/>
      <c r="BH609" s="45"/>
      <c r="BI609" s="45"/>
      <c r="BJ609" s="45"/>
      <c r="BK609" s="45"/>
      <c r="BL609" s="45"/>
      <c r="BM609" s="45"/>
      <c r="BN609" s="45"/>
      <c r="BO609" s="45"/>
      <c r="BP609" s="45"/>
      <c r="BQ609" s="45"/>
      <c r="BR609" s="45"/>
      <c r="BS609" s="45"/>
      <c r="BT609" s="45"/>
      <c r="BU609" s="45"/>
      <c r="BV609" s="45"/>
      <c r="BW609" s="45"/>
      <c r="BX609" s="45"/>
      <c r="BY609" s="45"/>
      <c r="BZ609" s="45"/>
      <c r="CA609" s="45"/>
      <c r="CB609" s="45"/>
      <c r="CC609" s="45"/>
      <c r="CD609" s="45"/>
      <c r="CE609" s="45"/>
      <c r="CF609" s="45"/>
      <c r="CG609" s="45"/>
      <c r="CH609" s="45"/>
      <c r="CI609" s="45"/>
      <c r="CJ609" s="45"/>
      <c r="CK609" s="45"/>
      <c r="CL609" s="45"/>
      <c r="CM609" s="45"/>
      <c r="CN609" s="45"/>
      <c r="CO609" s="45"/>
      <c r="CP609" s="45"/>
      <c r="CQ609" s="45"/>
    </row>
    <row r="610" spans="1:95" x14ac:dyDescent="0.25">
      <c r="A610" s="5" t="str">
        <f>B610&amp;D610</f>
        <v>SWZTOTAL</v>
      </c>
      <c r="B610" t="s">
        <v>355</v>
      </c>
      <c r="C610" t="str">
        <f>VLOOKUP($B610,'Lookup codes'!$A:$C,2,FALSE)</f>
        <v>Eswatini</v>
      </c>
      <c r="D610" t="s">
        <v>642</v>
      </c>
      <c r="E610" t="str">
        <f>VLOOKUP(D610,'Lookup codes'!R:S,2,FALSE)</f>
        <v>Total of All Energy Sources</v>
      </c>
      <c r="F610" t="s">
        <v>794</v>
      </c>
      <c r="G610" t="s">
        <v>528</v>
      </c>
      <c r="H610" s="45">
        <f>SUMIFS('IEA production stats by year'!Q:Q,'IEA production stats by year'!$E:$E,$D610,'IEA production stats by year'!$B:$B,$B610)</f>
        <v>34094.201000000001</v>
      </c>
      <c r="I610" s="45">
        <f>SUMIFS('IEA production stats by year'!R:R,'IEA production stats by year'!$E:$E,$D610,'IEA production stats by year'!$B:$B,$B610)</f>
        <v>32178.899099999999</v>
      </c>
      <c r="J610" s="45">
        <f>SUMIFS('IEA production stats by year'!S:S,'IEA production stats by year'!$E:$E,$D610,'IEA production stats by year'!$B:$B,$B610)</f>
        <v>34975.400999999998</v>
      </c>
      <c r="K610" s="45">
        <f>SUMIFS('IEA production stats by year'!T:T,'IEA production stats by year'!$E:$E,$D610,'IEA production stats by year'!$B:$B,$B610)</f>
        <v>35596.500200000002</v>
      </c>
      <c r="L610" s="45">
        <f>SUMIFS('IEA production stats by year'!U:U,'IEA production stats by year'!$E:$E,$D610,'IEA production stats by year'!$B:$B,$B610)</f>
        <v>36316.198499999999</v>
      </c>
      <c r="M610" s="45">
        <f>SUMIFS('IEA production stats by year'!V:V,'IEA production stats by year'!$E:$E,$D610,'IEA production stats by year'!$B:$B,$B610)</f>
        <v>35434.504500000003</v>
      </c>
      <c r="N610" s="45">
        <f>SUMIFS('IEA production stats by year'!W:W,'IEA production stats by year'!$E:$E,$D610,'IEA production stats by year'!$B:$B,$B610)</f>
        <v>36483.599399999999</v>
      </c>
      <c r="O610" s="45">
        <f>SUMIFS('IEA production stats by year'!X:X,'IEA production stats by year'!$E:$E,$D610,'IEA production stats by year'!$B:$B,$B610)</f>
        <v>36817.601300000002</v>
      </c>
      <c r="P610" s="45">
        <f>SUMIFS('IEA production stats by year'!Y:Y,'IEA production stats by year'!$E:$E,$D610,'IEA production stats by year'!$B:$B,$B610)</f>
        <v>36720.798300000002</v>
      </c>
      <c r="Q610" s="45">
        <f>SUMIFS('IEA production stats by year'!Z:Z,'IEA production stats by year'!$E:$E,$D610,'IEA production stats by year'!$B:$B,$B610)</f>
        <v>40131.997799999997</v>
      </c>
      <c r="R610" s="45">
        <f>SUMIFS('IEA production stats by year'!AA:AA,'IEA production stats by year'!$E:$E,$D610,'IEA production stats by year'!$B:$B,$B610)</f>
        <v>33960.600200000001</v>
      </c>
      <c r="S610" s="45">
        <f>SUMIFS('IEA production stats by year'!AB:AB,'IEA production stats by year'!$E:$E,$D610,'IEA production stats by year'!$B:$B,$B610)</f>
        <v>35949.405500000001</v>
      </c>
      <c r="T610" s="45">
        <f>SUMIFS('IEA production stats by year'!AC:AC,'IEA production stats by year'!$E:$E,$D610,'IEA production stats by year'!$B:$B,$B610)</f>
        <v>34492.604299999999</v>
      </c>
      <c r="U610" s="45">
        <f>SUMIFS('IEA production stats by year'!AD:AD,'IEA production stats by year'!$E:$E,$D610,'IEA production stats by year'!$B:$B,$B610)</f>
        <v>39183.398699999998</v>
      </c>
      <c r="V610" s="45">
        <f>SUMIFS('IEA production stats by year'!AE:AE,'IEA production stats by year'!$E:$E,$D610,'IEA production stats by year'!$B:$B,$B610)</f>
        <v>37017.001900000003</v>
      </c>
      <c r="W610" s="45">
        <f>SUMIFS('IEA production stats by year'!AF:AF,'IEA production stats by year'!$E:$E,$D610,'IEA production stats by year'!$B:$B,$B610)</f>
        <v>38457.101999999999</v>
      </c>
      <c r="X610" s="45">
        <f>SUMIFS('IEA production stats by year'!AG:AG,'IEA production stats by year'!$E:$E,$D610,'IEA production stats by year'!$B:$B,$B610)</f>
        <v>37064.199699999997</v>
      </c>
      <c r="Y610" s="45">
        <f>SUMIFS('IEA production stats by year'!AH:AH,'IEA production stats by year'!$E:$E,$D610,'IEA production stats by year'!$B:$B,$B610)</f>
        <v>34025.813800000004</v>
      </c>
      <c r="Z610" s="45">
        <f>SUMIFS('IEA production stats by year'!AI:AI,'IEA production stats by year'!$E:$E,$D610,'IEA production stats by year'!$B:$B,$B610)</f>
        <v>34445.2474</v>
      </c>
      <c r="AA610" s="45">
        <f>SUMIFS('IEA production stats by year'!AJ:AJ,'IEA production stats by year'!$E:$E,$D610,'IEA production stats by year'!$B:$B,$B610)</f>
        <v>34754.890599999999</v>
      </c>
      <c r="AB610" s="45">
        <f>SUMIFS('IEA production stats by year'!AK:AK,'IEA production stats by year'!$E:$E,$D610,'IEA production stats by year'!$B:$B,$B610)</f>
        <v>34095.385799999996</v>
      </c>
      <c r="AC610" s="45">
        <f>SUMIFS('IEA production stats by year'!AL:AL,'IEA production stats by year'!$E:$E,$D610,'IEA production stats by year'!$B:$B,$B610)</f>
        <v>0</v>
      </c>
      <c r="AD610" s="45"/>
      <c r="AE610" s="45"/>
      <c r="AF610" s="45"/>
      <c r="AG610" s="45"/>
      <c r="AH610" s="45"/>
      <c r="AI610" s="45"/>
      <c r="AJ610" s="45"/>
      <c r="AK610" s="45"/>
      <c r="AL610" s="45"/>
      <c r="AM610" s="45"/>
      <c r="AN610" s="45"/>
      <c r="AO610" s="45"/>
      <c r="AP610" s="45"/>
      <c r="AQ610" s="45"/>
      <c r="AR610" s="45"/>
      <c r="AS610" s="45"/>
      <c r="AT610" s="45"/>
      <c r="AU610" s="45"/>
      <c r="AV610" s="45"/>
      <c r="AW610" s="45"/>
      <c r="AX610" s="45"/>
      <c r="AY610" s="45"/>
      <c r="AZ610" s="45"/>
      <c r="BA610" s="45"/>
      <c r="BB610" s="45"/>
      <c r="BC610" s="45"/>
      <c r="BD610" s="45"/>
      <c r="BE610" s="45"/>
      <c r="BF610" s="45"/>
      <c r="BG610" s="45"/>
      <c r="BH610" s="45"/>
      <c r="BI610" s="45"/>
      <c r="BJ610" s="45"/>
      <c r="BK610" s="45"/>
      <c r="BL610" s="45"/>
      <c r="BM610" s="45"/>
      <c r="BN610" s="45"/>
      <c r="BO610" s="45"/>
      <c r="BP610" s="45"/>
      <c r="BQ610" s="45"/>
      <c r="BR610" s="45"/>
      <c r="BS610" s="45"/>
      <c r="BT610" s="45"/>
      <c r="BU610" s="45"/>
      <c r="BV610" s="45"/>
      <c r="BW610" s="45"/>
      <c r="BX610" s="45"/>
      <c r="BY610" s="45"/>
      <c r="BZ610" s="45"/>
      <c r="CA610" s="45"/>
      <c r="CB610" s="45"/>
      <c r="CC610" s="45"/>
      <c r="CD610" s="45"/>
      <c r="CE610" s="45"/>
      <c r="CF610" s="45"/>
      <c r="CG610" s="45"/>
      <c r="CH610" s="45"/>
      <c r="CI610" s="45"/>
      <c r="CJ610" s="45"/>
      <c r="CK610" s="45"/>
      <c r="CL610" s="45"/>
      <c r="CM610" s="45"/>
      <c r="CN610" s="45"/>
      <c r="CO610" s="45"/>
      <c r="CP610" s="45"/>
      <c r="CQ610" s="45"/>
    </row>
    <row r="611" spans="1:95" hidden="1" x14ac:dyDescent="0.25">
      <c r="A611" s="5" t="str">
        <f>B611&amp;D611</f>
        <v>TGOHYDRO</v>
      </c>
      <c r="B611" t="s">
        <v>362</v>
      </c>
      <c r="C611" t="str">
        <f>VLOOKUP($B611,'Lookup codes'!$A:$C,2,FALSE)</f>
        <v>Togo</v>
      </c>
      <c r="D611" t="s">
        <v>539</v>
      </c>
      <c r="E611" t="str">
        <f>VLOOKUP(D611,'Lookup codes'!R:S,2,FALSE)</f>
        <v>Hydro</v>
      </c>
      <c r="F611" t="s">
        <v>794</v>
      </c>
      <c r="G611" t="s">
        <v>528</v>
      </c>
      <c r="H611" s="45">
        <f>SUMIFS('IEA production stats by year'!Q:Q,'IEA production stats by year'!$E:$E,$D611,'IEA production stats by year'!$B:$B,$B611)</f>
        <v>360.00200000000001</v>
      </c>
      <c r="I611" s="45">
        <f>SUMIFS('IEA production stats by year'!R:R,'IEA production stats by year'!$E:$E,$D611,'IEA production stats by year'!$B:$B,$B611)</f>
        <v>176.39830000000001</v>
      </c>
      <c r="J611" s="45">
        <f>SUMIFS('IEA production stats by year'!S:S,'IEA production stats by year'!$E:$E,$D611,'IEA production stats by year'!$B:$B,$B611)</f>
        <v>309.60129999999998</v>
      </c>
      <c r="K611" s="45">
        <f>SUMIFS('IEA production stats by year'!T:T,'IEA production stats by year'!$E:$E,$D611,'IEA production stats by year'!$B:$B,$B611)</f>
        <v>439.1995</v>
      </c>
      <c r="L611" s="45">
        <f>SUMIFS('IEA production stats by year'!U:U,'IEA production stats by year'!$E:$E,$D611,'IEA production stats by year'!$B:$B,$B611)</f>
        <v>291.59809999999999</v>
      </c>
      <c r="M611" s="45">
        <f>SUMIFS('IEA production stats by year'!V:V,'IEA production stats by year'!$E:$E,$D611,'IEA production stats by year'!$B:$B,$B611)</f>
        <v>266.40190000000001</v>
      </c>
      <c r="N611" s="45">
        <f>SUMIFS('IEA production stats by year'!W:W,'IEA production stats by year'!$E:$E,$D611,'IEA production stats by year'!$B:$B,$B611)</f>
        <v>327.60039999999998</v>
      </c>
      <c r="O611" s="45">
        <f>SUMIFS('IEA production stats by year'!X:X,'IEA production stats by year'!$E:$E,$D611,'IEA production stats by year'!$B:$B,$B611)</f>
        <v>331.20100000000002</v>
      </c>
      <c r="P611" s="45">
        <f>SUMIFS('IEA production stats by year'!Y:Y,'IEA production stats by year'!$E:$E,$D611,'IEA production stats by year'!$B:$B,$B611)</f>
        <v>327.60039999999998</v>
      </c>
      <c r="Q611" s="45">
        <f>SUMIFS('IEA production stats by year'!Z:Z,'IEA production stats by year'!$E:$E,$D611,'IEA production stats by year'!$B:$B,$B611)</f>
        <v>396.00009999999997</v>
      </c>
      <c r="R611" s="45">
        <f>SUMIFS('IEA production stats by year'!AA:AA,'IEA production stats by year'!$E:$E,$D611,'IEA production stats by year'!$B:$B,$B611)</f>
        <v>334.80160000000001</v>
      </c>
      <c r="S611" s="45">
        <f>SUMIFS('IEA production stats by year'!AB:AB,'IEA production stats by year'!$E:$E,$D611,'IEA production stats by year'!$B:$B,$B611)</f>
        <v>381.60169999999999</v>
      </c>
      <c r="T611" s="45">
        <f>SUMIFS('IEA production stats by year'!AC:AC,'IEA production stats by year'!$E:$E,$D611,'IEA production stats by year'!$B:$B,$B611)</f>
        <v>320.39909999999998</v>
      </c>
      <c r="U611" s="45">
        <f>SUMIFS('IEA production stats by year'!AD:AD,'IEA production stats by year'!$E:$E,$D611,'IEA production stats by year'!$B:$B,$B611)</f>
        <v>133.19890000000001</v>
      </c>
      <c r="V611" s="45">
        <f>SUMIFS('IEA production stats by year'!AE:AE,'IEA production stats by year'!$E:$E,$D611,'IEA production stats by year'!$B:$B,$B611)</f>
        <v>431.9982</v>
      </c>
      <c r="W611" s="45">
        <f>SUMIFS('IEA production stats by year'!AF:AF,'IEA production stats by year'!$E:$E,$D611,'IEA production stats by year'!$B:$B,$B611)</f>
        <v>201.5986</v>
      </c>
      <c r="X611" s="45">
        <f>SUMIFS('IEA production stats by year'!AG:AG,'IEA production stats by year'!$E:$E,$D611,'IEA production stats by year'!$B:$B,$B611)</f>
        <v>734.39819999999997</v>
      </c>
      <c r="Y611" s="45">
        <f>SUMIFS('IEA production stats by year'!AH:AH,'IEA production stats by year'!$E:$E,$D611,'IEA production stats by year'!$B:$B,$B611)</f>
        <v>745.2002</v>
      </c>
      <c r="Z611" s="45">
        <f>SUMIFS('IEA production stats by year'!AI:AI,'IEA production stats by year'!$E:$E,$D611,'IEA production stats by year'!$B:$B,$B611)</f>
        <v>705.9615</v>
      </c>
      <c r="AA611" s="45">
        <f>SUMIFS('IEA production stats by year'!AJ:AJ,'IEA production stats by year'!$E:$E,$D611,'IEA production stats by year'!$B:$B,$B611)</f>
        <v>851.11360000000002</v>
      </c>
      <c r="AB611" s="45">
        <f>SUMIFS('IEA production stats by year'!AK:AK,'IEA production stats by year'!$E:$E,$D611,'IEA production stats by year'!$B:$B,$B611)</f>
        <v>517.89459999999997</v>
      </c>
      <c r="AC611" s="45">
        <f>SUMIFS('IEA production stats by year'!AL:AL,'IEA production stats by year'!$E:$E,$D611,'IEA production stats by year'!$B:$B,$B611)</f>
        <v>0</v>
      </c>
      <c r="AD611" s="45"/>
      <c r="AE611" s="45"/>
      <c r="AF611" s="45"/>
      <c r="AG611" s="45"/>
      <c r="AH611" s="45"/>
      <c r="AI611" s="45"/>
      <c r="AJ611" s="45"/>
      <c r="AK611" s="45"/>
      <c r="AL611" s="45"/>
      <c r="AM611" s="45"/>
      <c r="AN611" s="45"/>
      <c r="AO611" s="45"/>
      <c r="AP611" s="45"/>
      <c r="AQ611" s="45"/>
      <c r="AR611" s="45"/>
      <c r="AS611" s="45"/>
      <c r="AT611" s="45"/>
      <c r="AU611" s="45"/>
      <c r="AV611" s="45"/>
      <c r="AW611" s="45"/>
      <c r="AX611" s="45"/>
      <c r="AY611" s="45"/>
      <c r="AZ611" s="45"/>
      <c r="BA611" s="45"/>
      <c r="BB611" s="45"/>
      <c r="BC611" s="45"/>
      <c r="BD611" s="45"/>
      <c r="BE611" s="45"/>
      <c r="BF611" s="45"/>
      <c r="BG611" s="45"/>
      <c r="BH611" s="45"/>
      <c r="BI611" s="45"/>
      <c r="BJ611" s="45"/>
      <c r="BK611" s="45"/>
      <c r="BL611" s="45"/>
      <c r="BM611" s="45"/>
      <c r="BN611" s="45"/>
      <c r="BO611" s="45"/>
      <c r="BP611" s="45"/>
      <c r="BQ611" s="45"/>
      <c r="BR611" s="45"/>
      <c r="BS611" s="45"/>
      <c r="BT611" s="45"/>
      <c r="BU611" s="45"/>
      <c r="BV611" s="45"/>
      <c r="BW611" s="45"/>
      <c r="BX611" s="45"/>
      <c r="BY611" s="45"/>
      <c r="BZ611" s="45"/>
      <c r="CA611" s="45"/>
      <c r="CB611" s="45"/>
      <c r="CC611" s="45"/>
      <c r="CD611" s="45"/>
      <c r="CE611" s="45"/>
      <c r="CF611" s="45"/>
      <c r="CG611" s="45"/>
      <c r="CH611" s="45"/>
      <c r="CI611" s="45"/>
      <c r="CJ611" s="45"/>
      <c r="CK611" s="45"/>
      <c r="CL611" s="45"/>
      <c r="CM611" s="45"/>
      <c r="CN611" s="45"/>
      <c r="CO611" s="45"/>
      <c r="CP611" s="45"/>
      <c r="CQ611" s="45"/>
    </row>
    <row r="612" spans="1:95" hidden="1" x14ac:dyDescent="0.25">
      <c r="A612" s="5" t="str">
        <f>B612&amp;D612</f>
        <v>TGOGEOTHERM</v>
      </c>
      <c r="B612" t="s">
        <v>362</v>
      </c>
      <c r="C612" t="str">
        <f>VLOOKUP($B612,'Lookup codes'!$A:$C,2,FALSE)</f>
        <v>Togo</v>
      </c>
      <c r="D612" t="s">
        <v>610</v>
      </c>
      <c r="E612" t="str">
        <f>VLOOKUP(D612,'Lookup codes'!R:S,2,FALSE)</f>
        <v>Geothermal</v>
      </c>
      <c r="F612" t="s">
        <v>794</v>
      </c>
      <c r="G612" t="s">
        <v>528</v>
      </c>
      <c r="H612" s="45">
        <f>SUMIFS('IEA production stats by year'!Q:Q,'IEA production stats by year'!$E:$E,$D612,'IEA production stats by year'!$B:$B,$B612)</f>
        <v>0</v>
      </c>
      <c r="I612" s="45">
        <f>SUMIFS('IEA production stats by year'!R:R,'IEA production stats by year'!$E:$E,$D612,'IEA production stats by year'!$B:$B,$B612)</f>
        <v>0</v>
      </c>
      <c r="J612" s="45">
        <f>SUMIFS('IEA production stats by year'!S:S,'IEA production stats by year'!$E:$E,$D612,'IEA production stats by year'!$B:$B,$B612)</f>
        <v>0</v>
      </c>
      <c r="K612" s="45">
        <f>SUMIFS('IEA production stats by year'!T:T,'IEA production stats by year'!$E:$E,$D612,'IEA production stats by year'!$B:$B,$B612)</f>
        <v>0</v>
      </c>
      <c r="L612" s="45">
        <f>SUMIFS('IEA production stats by year'!U:U,'IEA production stats by year'!$E:$E,$D612,'IEA production stats by year'!$B:$B,$B612)</f>
        <v>0</v>
      </c>
      <c r="M612" s="45">
        <f>SUMIFS('IEA production stats by year'!V:V,'IEA production stats by year'!$E:$E,$D612,'IEA production stats by year'!$B:$B,$B612)</f>
        <v>0</v>
      </c>
      <c r="N612" s="45">
        <f>SUMIFS('IEA production stats by year'!W:W,'IEA production stats by year'!$E:$E,$D612,'IEA production stats by year'!$B:$B,$B612)</f>
        <v>0</v>
      </c>
      <c r="O612" s="45">
        <f>SUMIFS('IEA production stats by year'!X:X,'IEA production stats by year'!$E:$E,$D612,'IEA production stats by year'!$B:$B,$B612)</f>
        <v>0</v>
      </c>
      <c r="P612" s="45">
        <f>SUMIFS('IEA production stats by year'!Y:Y,'IEA production stats by year'!$E:$E,$D612,'IEA production stats by year'!$B:$B,$B612)</f>
        <v>0</v>
      </c>
      <c r="Q612" s="45">
        <f>SUMIFS('IEA production stats by year'!Z:Z,'IEA production stats by year'!$E:$E,$D612,'IEA production stats by year'!$B:$B,$B612)</f>
        <v>0</v>
      </c>
      <c r="R612" s="45">
        <f>SUMIFS('IEA production stats by year'!AA:AA,'IEA production stats by year'!$E:$E,$D612,'IEA production stats by year'!$B:$B,$B612)</f>
        <v>0</v>
      </c>
      <c r="S612" s="45">
        <f>SUMIFS('IEA production stats by year'!AB:AB,'IEA production stats by year'!$E:$E,$D612,'IEA production stats by year'!$B:$B,$B612)</f>
        <v>0</v>
      </c>
      <c r="T612" s="45">
        <f>SUMIFS('IEA production stats by year'!AC:AC,'IEA production stats by year'!$E:$E,$D612,'IEA production stats by year'!$B:$B,$B612)</f>
        <v>0</v>
      </c>
      <c r="U612" s="45">
        <f>SUMIFS('IEA production stats by year'!AD:AD,'IEA production stats by year'!$E:$E,$D612,'IEA production stats by year'!$B:$B,$B612)</f>
        <v>0</v>
      </c>
      <c r="V612" s="45">
        <f>SUMIFS('IEA production stats by year'!AE:AE,'IEA production stats by year'!$E:$E,$D612,'IEA production stats by year'!$B:$B,$B612)</f>
        <v>0</v>
      </c>
      <c r="W612" s="45">
        <f>SUMIFS('IEA production stats by year'!AF:AF,'IEA production stats by year'!$E:$E,$D612,'IEA production stats by year'!$B:$B,$B612)</f>
        <v>0</v>
      </c>
      <c r="X612" s="45">
        <f>SUMIFS('IEA production stats by year'!AG:AG,'IEA production stats by year'!$E:$E,$D612,'IEA production stats by year'!$B:$B,$B612)</f>
        <v>0</v>
      </c>
      <c r="Y612" s="45">
        <f>SUMIFS('IEA production stats by year'!AH:AH,'IEA production stats by year'!$E:$E,$D612,'IEA production stats by year'!$B:$B,$B612)</f>
        <v>0</v>
      </c>
      <c r="Z612" s="45">
        <f>SUMIFS('IEA production stats by year'!AI:AI,'IEA production stats by year'!$E:$E,$D612,'IEA production stats by year'!$B:$B,$B612)</f>
        <v>0</v>
      </c>
      <c r="AA612" s="45">
        <f>SUMIFS('IEA production stats by year'!AJ:AJ,'IEA production stats by year'!$E:$E,$D612,'IEA production stats by year'!$B:$B,$B612)</f>
        <v>0</v>
      </c>
      <c r="AB612" s="45">
        <f>SUMIFS('IEA production stats by year'!AK:AK,'IEA production stats by year'!$E:$E,$D612,'IEA production stats by year'!$B:$B,$B612)</f>
        <v>0</v>
      </c>
      <c r="AC612" s="45">
        <f>SUMIFS('IEA production stats by year'!AL:AL,'IEA production stats by year'!$E:$E,$D612,'IEA production stats by year'!$B:$B,$B612)</f>
        <v>0</v>
      </c>
      <c r="AD612" s="45"/>
      <c r="AE612" s="45"/>
      <c r="AF612" s="45"/>
      <c r="AG612" s="45"/>
      <c r="AH612" s="45"/>
      <c r="AI612" s="45"/>
      <c r="AJ612" s="45"/>
      <c r="AK612" s="45"/>
      <c r="AL612" s="45"/>
      <c r="AM612" s="45"/>
      <c r="AN612" s="45"/>
      <c r="AO612" s="45"/>
      <c r="AP612" s="45"/>
      <c r="AQ612" s="45"/>
      <c r="AR612" s="45"/>
      <c r="AS612" s="45"/>
      <c r="AT612" s="45"/>
      <c r="AU612" s="45"/>
      <c r="AV612" s="45"/>
      <c r="AW612" s="45"/>
      <c r="AX612" s="45"/>
      <c r="AY612" s="45"/>
      <c r="AZ612" s="45"/>
      <c r="BA612" s="45"/>
      <c r="BB612" s="45"/>
      <c r="BC612" s="45"/>
      <c r="BD612" s="45"/>
      <c r="BE612" s="45"/>
      <c r="BF612" s="45"/>
      <c r="BG612" s="45"/>
      <c r="BH612" s="45"/>
      <c r="BI612" s="45"/>
      <c r="BJ612" s="45"/>
      <c r="BK612" s="45"/>
      <c r="BL612" s="45"/>
      <c r="BM612" s="45"/>
      <c r="BN612" s="45"/>
      <c r="BO612" s="45"/>
      <c r="BP612" s="45"/>
      <c r="BQ612" s="45"/>
      <c r="BR612" s="45"/>
      <c r="BS612" s="45"/>
      <c r="BT612" s="45"/>
      <c r="BU612" s="45"/>
      <c r="BV612" s="45"/>
      <c r="BW612" s="45"/>
      <c r="BX612" s="45"/>
      <c r="BY612" s="45"/>
      <c r="BZ612" s="45"/>
      <c r="CA612" s="45"/>
      <c r="CB612" s="45"/>
      <c r="CC612" s="45"/>
      <c r="CD612" s="45"/>
      <c r="CE612" s="45"/>
      <c r="CF612" s="45"/>
      <c r="CG612" s="45"/>
      <c r="CH612" s="45"/>
      <c r="CI612" s="45"/>
      <c r="CJ612" s="45"/>
      <c r="CK612" s="45"/>
      <c r="CL612" s="45"/>
      <c r="CM612" s="45"/>
      <c r="CN612" s="45"/>
      <c r="CO612" s="45"/>
      <c r="CP612" s="45"/>
      <c r="CQ612" s="45"/>
    </row>
    <row r="613" spans="1:95" hidden="1" x14ac:dyDescent="0.25">
      <c r="A613" s="5" t="str">
        <f>B613&amp;D613</f>
        <v>TGOSOLARPV</v>
      </c>
      <c r="B613" t="s">
        <v>362</v>
      </c>
      <c r="C613" t="str">
        <f>VLOOKUP($B613,'Lookup codes'!$A:$C,2,FALSE)</f>
        <v>Togo</v>
      </c>
      <c r="D613" t="s">
        <v>612</v>
      </c>
      <c r="E613" t="str">
        <f>VLOOKUP(D613,'Lookup codes'!R:S,2,FALSE)</f>
        <v>Solar Photovoltaics</v>
      </c>
      <c r="F613" t="s">
        <v>794</v>
      </c>
      <c r="G613" t="s">
        <v>528</v>
      </c>
      <c r="H613" s="45">
        <f>SUMIFS('IEA production stats by year'!Q:Q,'IEA production stats by year'!$E:$E,$D613,'IEA production stats by year'!$B:$B,$B613)</f>
        <v>0</v>
      </c>
      <c r="I613" s="45">
        <f>SUMIFS('IEA production stats by year'!R:R,'IEA production stats by year'!$E:$E,$D613,'IEA production stats by year'!$B:$B,$B613)</f>
        <v>0</v>
      </c>
      <c r="J613" s="45">
        <f>SUMIFS('IEA production stats by year'!S:S,'IEA production stats by year'!$E:$E,$D613,'IEA production stats by year'!$B:$B,$B613)</f>
        <v>0</v>
      </c>
      <c r="K613" s="45">
        <f>SUMIFS('IEA production stats by year'!T:T,'IEA production stats by year'!$E:$E,$D613,'IEA production stats by year'!$B:$B,$B613)</f>
        <v>0</v>
      </c>
      <c r="L613" s="45">
        <f>SUMIFS('IEA production stats by year'!U:U,'IEA production stats by year'!$E:$E,$D613,'IEA production stats by year'!$B:$B,$B613)</f>
        <v>0</v>
      </c>
      <c r="M613" s="45">
        <f>SUMIFS('IEA production stats by year'!V:V,'IEA production stats by year'!$E:$E,$D613,'IEA production stats by year'!$B:$B,$B613)</f>
        <v>0</v>
      </c>
      <c r="N613" s="45">
        <f>SUMIFS('IEA production stats by year'!W:W,'IEA production stats by year'!$E:$E,$D613,'IEA production stats by year'!$B:$B,$B613)</f>
        <v>0</v>
      </c>
      <c r="O613" s="45">
        <f>SUMIFS('IEA production stats by year'!X:X,'IEA production stats by year'!$E:$E,$D613,'IEA production stats by year'!$B:$B,$B613)</f>
        <v>0</v>
      </c>
      <c r="P613" s="45">
        <f>SUMIFS('IEA production stats by year'!Y:Y,'IEA production stats by year'!$E:$E,$D613,'IEA production stats by year'!$B:$B,$B613)</f>
        <v>0</v>
      </c>
      <c r="Q613" s="45">
        <f>SUMIFS('IEA production stats by year'!Z:Z,'IEA production stats by year'!$E:$E,$D613,'IEA production stats by year'!$B:$B,$B613)</f>
        <v>0</v>
      </c>
      <c r="R613" s="45">
        <f>SUMIFS('IEA production stats by year'!AA:AA,'IEA production stats by year'!$E:$E,$D613,'IEA production stats by year'!$B:$B,$B613)</f>
        <v>0</v>
      </c>
      <c r="S613" s="45">
        <f>SUMIFS('IEA production stats by year'!AB:AB,'IEA production stats by year'!$E:$E,$D613,'IEA production stats by year'!$B:$B,$B613)</f>
        <v>0</v>
      </c>
      <c r="T613" s="45">
        <f>SUMIFS('IEA production stats by year'!AC:AC,'IEA production stats by year'!$E:$E,$D613,'IEA production stats by year'!$B:$B,$B613)</f>
        <v>0</v>
      </c>
      <c r="U613" s="45">
        <f>SUMIFS('IEA production stats by year'!AD:AD,'IEA production stats by year'!$E:$E,$D613,'IEA production stats by year'!$B:$B,$B613)</f>
        <v>0</v>
      </c>
      <c r="V613" s="45">
        <f>SUMIFS('IEA production stats by year'!AE:AE,'IEA production stats by year'!$E:$E,$D613,'IEA production stats by year'!$B:$B,$B613)</f>
        <v>3.6006</v>
      </c>
      <c r="W613" s="45">
        <f>SUMIFS('IEA production stats by year'!AF:AF,'IEA production stats by year'!$E:$E,$D613,'IEA production stats by year'!$B:$B,$B613)</f>
        <v>7.2012999999999998</v>
      </c>
      <c r="X613" s="45">
        <f>SUMIFS('IEA production stats by year'!AG:AG,'IEA production stats by year'!$E:$E,$D613,'IEA production stats by year'!$B:$B,$B613)</f>
        <v>7.2012999999999998</v>
      </c>
      <c r="Y613" s="45">
        <f>SUMIFS('IEA production stats by year'!AH:AH,'IEA production stats by year'!$E:$E,$D613,'IEA production stats by year'!$B:$B,$B613)</f>
        <v>9.0978999999999992</v>
      </c>
      <c r="Z613" s="45">
        <f>SUMIFS('IEA production stats by year'!AI:AI,'IEA production stats by year'!$E:$E,$D613,'IEA production stats by year'!$B:$B,$B613)</f>
        <v>12.5646</v>
      </c>
      <c r="AA613" s="45">
        <f>SUMIFS('IEA production stats by year'!AJ:AJ,'IEA production stats by year'!$E:$E,$D613,'IEA production stats by year'!$B:$B,$B613)</f>
        <v>20.9801</v>
      </c>
      <c r="AB613" s="45">
        <f>SUMIFS('IEA production stats by year'!AK:AK,'IEA production stats by year'!$E:$E,$D613,'IEA production stats by year'!$B:$B,$B613)</f>
        <v>27.582599999999999</v>
      </c>
      <c r="AC613" s="45">
        <f>SUMIFS('IEA production stats by year'!AL:AL,'IEA production stats by year'!$E:$E,$D613,'IEA production stats by year'!$B:$B,$B613)</f>
        <v>0</v>
      </c>
      <c r="AD613" s="45"/>
      <c r="AE613" s="45"/>
      <c r="AF613" s="45"/>
      <c r="AG613" s="45"/>
      <c r="AH613" s="45"/>
      <c r="AI613" s="45"/>
      <c r="AJ613" s="45"/>
      <c r="AK613" s="45"/>
      <c r="AL613" s="45"/>
      <c r="AM613" s="45"/>
      <c r="AN613" s="45"/>
      <c r="AO613" s="45"/>
      <c r="AP613" s="45"/>
      <c r="AQ613" s="45"/>
      <c r="AR613" s="45"/>
      <c r="AS613" s="45"/>
      <c r="AT613" s="45"/>
      <c r="AU613" s="45"/>
      <c r="AV613" s="45"/>
      <c r="AW613" s="45"/>
      <c r="AX613" s="45"/>
      <c r="AY613" s="45"/>
      <c r="AZ613" s="45"/>
      <c r="BA613" s="45"/>
      <c r="BB613" s="45"/>
      <c r="BC613" s="45"/>
      <c r="BD613" s="45"/>
      <c r="BE613" s="45"/>
      <c r="BF613" s="45"/>
      <c r="BG613" s="45"/>
      <c r="BH613" s="45"/>
      <c r="BI613" s="45"/>
      <c r="BJ613" s="45"/>
      <c r="BK613" s="45"/>
      <c r="BL613" s="45"/>
      <c r="BM613" s="45"/>
      <c r="BN613" s="45"/>
      <c r="BO613" s="45"/>
      <c r="BP613" s="45"/>
      <c r="BQ613" s="45"/>
      <c r="BR613" s="45"/>
      <c r="BS613" s="45"/>
      <c r="BT613" s="45"/>
      <c r="BU613" s="45"/>
      <c r="BV613" s="45"/>
      <c r="BW613" s="45"/>
      <c r="BX613" s="45"/>
      <c r="BY613" s="45"/>
      <c r="BZ613" s="45"/>
      <c r="CA613" s="45"/>
      <c r="CB613" s="45"/>
      <c r="CC613" s="45"/>
      <c r="CD613" s="45"/>
      <c r="CE613" s="45"/>
      <c r="CF613" s="45"/>
      <c r="CG613" s="45"/>
      <c r="CH613" s="45"/>
      <c r="CI613" s="45"/>
      <c r="CJ613" s="45"/>
      <c r="CK613" s="45"/>
      <c r="CL613" s="45"/>
      <c r="CM613" s="45"/>
      <c r="CN613" s="45"/>
      <c r="CO613" s="45"/>
      <c r="CP613" s="45"/>
      <c r="CQ613" s="45"/>
    </row>
    <row r="614" spans="1:95" hidden="1" x14ac:dyDescent="0.25">
      <c r="A614" s="5" t="str">
        <f>B614&amp;D614</f>
        <v>TGOSOLARTH</v>
      </c>
      <c r="B614" t="s">
        <v>362</v>
      </c>
      <c r="C614" t="str">
        <f>VLOOKUP($B614,'Lookup codes'!$A:$C,2,FALSE)</f>
        <v>Togo</v>
      </c>
      <c r="D614" t="s">
        <v>614</v>
      </c>
      <c r="E614" t="str">
        <f>VLOOKUP(D614,'Lookup codes'!R:S,2,FALSE)</f>
        <v>Solar Thermal</v>
      </c>
      <c r="F614" t="s">
        <v>794</v>
      </c>
      <c r="G614" t="s">
        <v>528</v>
      </c>
      <c r="H614" s="45">
        <f>SUMIFS('IEA production stats by year'!Q:Q,'IEA production stats by year'!$E:$E,$D614,'IEA production stats by year'!$B:$B,$B614)</f>
        <v>0</v>
      </c>
      <c r="I614" s="45">
        <f>SUMIFS('IEA production stats by year'!R:R,'IEA production stats by year'!$E:$E,$D614,'IEA production stats by year'!$B:$B,$B614)</f>
        <v>0</v>
      </c>
      <c r="J614" s="45">
        <f>SUMIFS('IEA production stats by year'!S:S,'IEA production stats by year'!$E:$E,$D614,'IEA production stats by year'!$B:$B,$B614)</f>
        <v>0</v>
      </c>
      <c r="K614" s="45">
        <f>SUMIFS('IEA production stats by year'!T:T,'IEA production stats by year'!$E:$E,$D614,'IEA production stats by year'!$B:$B,$B614)</f>
        <v>0</v>
      </c>
      <c r="L614" s="45">
        <f>SUMIFS('IEA production stats by year'!U:U,'IEA production stats by year'!$E:$E,$D614,'IEA production stats by year'!$B:$B,$B614)</f>
        <v>0</v>
      </c>
      <c r="M614" s="45">
        <f>SUMIFS('IEA production stats by year'!V:V,'IEA production stats by year'!$E:$E,$D614,'IEA production stats by year'!$B:$B,$B614)</f>
        <v>0</v>
      </c>
      <c r="N614" s="45">
        <f>SUMIFS('IEA production stats by year'!W:W,'IEA production stats by year'!$E:$E,$D614,'IEA production stats by year'!$B:$B,$B614)</f>
        <v>0</v>
      </c>
      <c r="O614" s="45">
        <f>SUMIFS('IEA production stats by year'!X:X,'IEA production stats by year'!$E:$E,$D614,'IEA production stats by year'!$B:$B,$B614)</f>
        <v>0</v>
      </c>
      <c r="P614" s="45">
        <f>SUMIFS('IEA production stats by year'!Y:Y,'IEA production stats by year'!$E:$E,$D614,'IEA production stats by year'!$B:$B,$B614)</f>
        <v>0</v>
      </c>
      <c r="Q614" s="45">
        <f>SUMIFS('IEA production stats by year'!Z:Z,'IEA production stats by year'!$E:$E,$D614,'IEA production stats by year'!$B:$B,$B614)</f>
        <v>0</v>
      </c>
      <c r="R614" s="45">
        <f>SUMIFS('IEA production stats by year'!AA:AA,'IEA production stats by year'!$E:$E,$D614,'IEA production stats by year'!$B:$B,$B614)</f>
        <v>0</v>
      </c>
      <c r="S614" s="45">
        <f>SUMIFS('IEA production stats by year'!AB:AB,'IEA production stats by year'!$E:$E,$D614,'IEA production stats by year'!$B:$B,$B614)</f>
        <v>0</v>
      </c>
      <c r="T614" s="45">
        <f>SUMIFS('IEA production stats by year'!AC:AC,'IEA production stats by year'!$E:$E,$D614,'IEA production stats by year'!$B:$B,$B614)</f>
        <v>0</v>
      </c>
      <c r="U614" s="45">
        <f>SUMIFS('IEA production stats by year'!AD:AD,'IEA production stats by year'!$E:$E,$D614,'IEA production stats by year'!$B:$B,$B614)</f>
        <v>0</v>
      </c>
      <c r="V614" s="45">
        <f>SUMIFS('IEA production stats by year'!AE:AE,'IEA production stats by year'!$E:$E,$D614,'IEA production stats by year'!$B:$B,$B614)</f>
        <v>0</v>
      </c>
      <c r="W614" s="45">
        <f>SUMIFS('IEA production stats by year'!AF:AF,'IEA production stats by year'!$E:$E,$D614,'IEA production stats by year'!$B:$B,$B614)</f>
        <v>0</v>
      </c>
      <c r="X614" s="45">
        <f>SUMIFS('IEA production stats by year'!AG:AG,'IEA production stats by year'!$E:$E,$D614,'IEA production stats by year'!$B:$B,$B614)</f>
        <v>0</v>
      </c>
      <c r="Y614" s="45">
        <f>SUMIFS('IEA production stats by year'!AH:AH,'IEA production stats by year'!$E:$E,$D614,'IEA production stats by year'!$B:$B,$B614)</f>
        <v>0</v>
      </c>
      <c r="Z614" s="45">
        <f>SUMIFS('IEA production stats by year'!AI:AI,'IEA production stats by year'!$E:$E,$D614,'IEA production stats by year'!$B:$B,$B614)</f>
        <v>0</v>
      </c>
      <c r="AA614" s="45">
        <f>SUMIFS('IEA production stats by year'!AJ:AJ,'IEA production stats by year'!$E:$E,$D614,'IEA production stats by year'!$B:$B,$B614)</f>
        <v>0</v>
      </c>
      <c r="AB614" s="45">
        <f>SUMIFS('IEA production stats by year'!AK:AK,'IEA production stats by year'!$E:$E,$D614,'IEA production stats by year'!$B:$B,$B614)</f>
        <v>0</v>
      </c>
      <c r="AC614" s="45">
        <f>SUMIFS('IEA production stats by year'!AL:AL,'IEA production stats by year'!$E:$E,$D614,'IEA production stats by year'!$B:$B,$B614)</f>
        <v>0</v>
      </c>
      <c r="AD614" s="45"/>
      <c r="AE614" s="45"/>
      <c r="AF614" s="45"/>
      <c r="AG614" s="45"/>
      <c r="AH614" s="45"/>
      <c r="AI614" s="45"/>
      <c r="AJ614" s="45"/>
      <c r="AK614" s="45"/>
      <c r="AL614" s="45"/>
      <c r="AM614" s="45"/>
      <c r="AN614" s="45"/>
      <c r="AO614" s="45"/>
      <c r="AP614" s="45"/>
      <c r="AQ614" s="45"/>
      <c r="AR614" s="45"/>
      <c r="AS614" s="45"/>
      <c r="AT614" s="45"/>
      <c r="AU614" s="45"/>
      <c r="AV614" s="45"/>
      <c r="AW614" s="45"/>
      <c r="AX614" s="45"/>
      <c r="AY614" s="45"/>
      <c r="AZ614" s="45"/>
      <c r="BA614" s="45"/>
      <c r="BB614" s="45"/>
      <c r="BC614" s="45"/>
      <c r="BD614" s="45"/>
      <c r="BE614" s="45"/>
      <c r="BF614" s="45"/>
      <c r="BG614" s="45"/>
      <c r="BH614" s="45"/>
      <c r="BI614" s="45"/>
      <c r="BJ614" s="45"/>
      <c r="BK614" s="45"/>
      <c r="BL614" s="45"/>
      <c r="BM614" s="45"/>
      <c r="BN614" s="45"/>
      <c r="BO614" s="45"/>
      <c r="BP614" s="45"/>
      <c r="BQ614" s="45"/>
      <c r="BR614" s="45"/>
      <c r="BS614" s="45"/>
      <c r="BT614" s="45"/>
      <c r="BU614" s="45"/>
      <c r="BV614" s="45"/>
      <c r="BW614" s="45"/>
      <c r="BX614" s="45"/>
      <c r="BY614" s="45"/>
      <c r="BZ614" s="45"/>
      <c r="CA614" s="45"/>
      <c r="CB614" s="45"/>
      <c r="CC614" s="45"/>
      <c r="CD614" s="45"/>
      <c r="CE614" s="45"/>
      <c r="CF614" s="45"/>
      <c r="CG614" s="45"/>
      <c r="CH614" s="45"/>
      <c r="CI614" s="45"/>
      <c r="CJ614" s="45"/>
      <c r="CK614" s="45"/>
      <c r="CL614" s="45"/>
      <c r="CM614" s="45"/>
      <c r="CN614" s="45"/>
      <c r="CO614" s="45"/>
      <c r="CP614" s="45"/>
      <c r="CQ614" s="45"/>
    </row>
    <row r="615" spans="1:95" hidden="1" x14ac:dyDescent="0.25">
      <c r="A615" s="5" t="str">
        <f>B615&amp;D615</f>
        <v>TGOTIDE</v>
      </c>
      <c r="B615" t="s">
        <v>362</v>
      </c>
      <c r="C615" t="str">
        <f>VLOOKUP($B615,'Lookup codes'!$A:$C,2,FALSE)</f>
        <v>Togo</v>
      </c>
      <c r="D615" t="s">
        <v>616</v>
      </c>
      <c r="E615" t="str">
        <f>VLOOKUP(D615,'Lookup codes'!R:S,2,FALSE)</f>
        <v>Tide, Wave and Ocean</v>
      </c>
      <c r="F615" t="s">
        <v>794</v>
      </c>
      <c r="G615" t="s">
        <v>528</v>
      </c>
      <c r="H615" s="45">
        <f>SUMIFS('IEA production stats by year'!Q:Q,'IEA production stats by year'!$E:$E,$D615,'IEA production stats by year'!$B:$B,$B615)</f>
        <v>0</v>
      </c>
      <c r="I615" s="45">
        <f>SUMIFS('IEA production stats by year'!R:R,'IEA production stats by year'!$E:$E,$D615,'IEA production stats by year'!$B:$B,$B615)</f>
        <v>0</v>
      </c>
      <c r="J615" s="45">
        <f>SUMIFS('IEA production stats by year'!S:S,'IEA production stats by year'!$E:$E,$D615,'IEA production stats by year'!$B:$B,$B615)</f>
        <v>0</v>
      </c>
      <c r="K615" s="45">
        <f>SUMIFS('IEA production stats by year'!T:T,'IEA production stats by year'!$E:$E,$D615,'IEA production stats by year'!$B:$B,$B615)</f>
        <v>0</v>
      </c>
      <c r="L615" s="45">
        <f>SUMIFS('IEA production stats by year'!U:U,'IEA production stats by year'!$E:$E,$D615,'IEA production stats by year'!$B:$B,$B615)</f>
        <v>0</v>
      </c>
      <c r="M615" s="45">
        <f>SUMIFS('IEA production stats by year'!V:V,'IEA production stats by year'!$E:$E,$D615,'IEA production stats by year'!$B:$B,$B615)</f>
        <v>0</v>
      </c>
      <c r="N615" s="45">
        <f>SUMIFS('IEA production stats by year'!W:W,'IEA production stats by year'!$E:$E,$D615,'IEA production stats by year'!$B:$B,$B615)</f>
        <v>0</v>
      </c>
      <c r="O615" s="45">
        <f>SUMIFS('IEA production stats by year'!X:X,'IEA production stats by year'!$E:$E,$D615,'IEA production stats by year'!$B:$B,$B615)</f>
        <v>0</v>
      </c>
      <c r="P615" s="45">
        <f>SUMIFS('IEA production stats by year'!Y:Y,'IEA production stats by year'!$E:$E,$D615,'IEA production stats by year'!$B:$B,$B615)</f>
        <v>0</v>
      </c>
      <c r="Q615" s="45">
        <f>SUMIFS('IEA production stats by year'!Z:Z,'IEA production stats by year'!$E:$E,$D615,'IEA production stats by year'!$B:$B,$B615)</f>
        <v>0</v>
      </c>
      <c r="R615" s="45">
        <f>SUMIFS('IEA production stats by year'!AA:AA,'IEA production stats by year'!$E:$E,$D615,'IEA production stats by year'!$B:$B,$B615)</f>
        <v>0</v>
      </c>
      <c r="S615" s="45">
        <f>SUMIFS('IEA production stats by year'!AB:AB,'IEA production stats by year'!$E:$E,$D615,'IEA production stats by year'!$B:$B,$B615)</f>
        <v>0</v>
      </c>
      <c r="T615" s="45">
        <f>SUMIFS('IEA production stats by year'!AC:AC,'IEA production stats by year'!$E:$E,$D615,'IEA production stats by year'!$B:$B,$B615)</f>
        <v>0</v>
      </c>
      <c r="U615" s="45">
        <f>SUMIFS('IEA production stats by year'!AD:AD,'IEA production stats by year'!$E:$E,$D615,'IEA production stats by year'!$B:$B,$B615)</f>
        <v>0</v>
      </c>
      <c r="V615" s="45">
        <f>SUMIFS('IEA production stats by year'!AE:AE,'IEA production stats by year'!$E:$E,$D615,'IEA production stats by year'!$B:$B,$B615)</f>
        <v>0</v>
      </c>
      <c r="W615" s="45">
        <f>SUMIFS('IEA production stats by year'!AF:AF,'IEA production stats by year'!$E:$E,$D615,'IEA production stats by year'!$B:$B,$B615)</f>
        <v>0</v>
      </c>
      <c r="X615" s="45">
        <f>SUMIFS('IEA production stats by year'!AG:AG,'IEA production stats by year'!$E:$E,$D615,'IEA production stats by year'!$B:$B,$B615)</f>
        <v>0</v>
      </c>
      <c r="Y615" s="45">
        <f>SUMIFS('IEA production stats by year'!AH:AH,'IEA production stats by year'!$E:$E,$D615,'IEA production stats by year'!$B:$B,$B615)</f>
        <v>0</v>
      </c>
      <c r="Z615" s="45">
        <f>SUMIFS('IEA production stats by year'!AI:AI,'IEA production stats by year'!$E:$E,$D615,'IEA production stats by year'!$B:$B,$B615)</f>
        <v>0</v>
      </c>
      <c r="AA615" s="45">
        <f>SUMIFS('IEA production stats by year'!AJ:AJ,'IEA production stats by year'!$E:$E,$D615,'IEA production stats by year'!$B:$B,$B615)</f>
        <v>0</v>
      </c>
      <c r="AB615" s="45">
        <f>SUMIFS('IEA production stats by year'!AK:AK,'IEA production stats by year'!$E:$E,$D615,'IEA production stats by year'!$B:$B,$B615)</f>
        <v>0</v>
      </c>
      <c r="AC615" s="45">
        <f>SUMIFS('IEA production stats by year'!AL:AL,'IEA production stats by year'!$E:$E,$D615,'IEA production stats by year'!$B:$B,$B615)</f>
        <v>0</v>
      </c>
      <c r="AD615" s="45"/>
      <c r="AE615" s="45"/>
      <c r="AF615" s="45"/>
      <c r="AG615" s="45"/>
      <c r="AH615" s="45"/>
      <c r="AI615" s="45"/>
      <c r="AJ615" s="45"/>
      <c r="AK615" s="45"/>
      <c r="AL615" s="45"/>
      <c r="AM615" s="45"/>
      <c r="AN615" s="45"/>
      <c r="AO615" s="45"/>
      <c r="AP615" s="45"/>
      <c r="AQ615" s="45"/>
      <c r="AR615" s="45"/>
      <c r="AS615" s="45"/>
      <c r="AT615" s="45"/>
      <c r="AU615" s="45"/>
      <c r="AV615" s="45"/>
      <c r="AW615" s="45"/>
      <c r="AX615" s="45"/>
      <c r="AY615" s="45"/>
      <c r="AZ615" s="45"/>
      <c r="BA615" s="45"/>
      <c r="BB615" s="45"/>
      <c r="BC615" s="45"/>
      <c r="BD615" s="45"/>
      <c r="BE615" s="45"/>
      <c r="BF615" s="45"/>
      <c r="BG615" s="45"/>
      <c r="BH615" s="45"/>
      <c r="BI615" s="45"/>
      <c r="BJ615" s="45"/>
      <c r="BK615" s="45"/>
      <c r="BL615" s="45"/>
      <c r="BM615" s="45"/>
      <c r="BN615" s="45"/>
      <c r="BO615" s="45"/>
      <c r="BP615" s="45"/>
      <c r="BQ615" s="45"/>
      <c r="BR615" s="45"/>
      <c r="BS615" s="45"/>
      <c r="BT615" s="45"/>
      <c r="BU615" s="45"/>
      <c r="BV615" s="45"/>
      <c r="BW615" s="45"/>
      <c r="BX615" s="45"/>
      <c r="BY615" s="45"/>
      <c r="BZ615" s="45"/>
      <c r="CA615" s="45"/>
      <c r="CB615" s="45"/>
      <c r="CC615" s="45"/>
      <c r="CD615" s="45"/>
      <c r="CE615" s="45"/>
      <c r="CF615" s="45"/>
      <c r="CG615" s="45"/>
      <c r="CH615" s="45"/>
      <c r="CI615" s="45"/>
      <c r="CJ615" s="45"/>
      <c r="CK615" s="45"/>
      <c r="CL615" s="45"/>
      <c r="CM615" s="45"/>
      <c r="CN615" s="45"/>
      <c r="CO615" s="45"/>
      <c r="CP615" s="45"/>
      <c r="CQ615" s="45"/>
    </row>
    <row r="616" spans="1:95" hidden="1" x14ac:dyDescent="0.25">
      <c r="A616" s="5" t="str">
        <f>B616&amp;D616</f>
        <v>TGOWIND</v>
      </c>
      <c r="B616" t="s">
        <v>362</v>
      </c>
      <c r="C616" t="str">
        <f>VLOOKUP($B616,'Lookup codes'!$A:$C,2,FALSE)</f>
        <v>Togo</v>
      </c>
      <c r="D616" t="s">
        <v>618</v>
      </c>
      <c r="E616" t="str">
        <f>VLOOKUP(D616,'Lookup codes'!R:S,2,FALSE)</f>
        <v>Wind</v>
      </c>
      <c r="F616" t="s">
        <v>794</v>
      </c>
      <c r="G616" t="s">
        <v>528</v>
      </c>
      <c r="H616" s="45">
        <f>SUMIFS('IEA production stats by year'!Q:Q,'IEA production stats by year'!$E:$E,$D616,'IEA production stats by year'!$B:$B,$B616)</f>
        <v>0</v>
      </c>
      <c r="I616" s="45">
        <f>SUMIFS('IEA production stats by year'!R:R,'IEA production stats by year'!$E:$E,$D616,'IEA production stats by year'!$B:$B,$B616)</f>
        <v>0</v>
      </c>
      <c r="J616" s="45">
        <f>SUMIFS('IEA production stats by year'!S:S,'IEA production stats by year'!$E:$E,$D616,'IEA production stats by year'!$B:$B,$B616)</f>
        <v>0</v>
      </c>
      <c r="K616" s="45">
        <f>SUMIFS('IEA production stats by year'!T:T,'IEA production stats by year'!$E:$E,$D616,'IEA production stats by year'!$B:$B,$B616)</f>
        <v>0</v>
      </c>
      <c r="L616" s="45">
        <f>SUMIFS('IEA production stats by year'!U:U,'IEA production stats by year'!$E:$E,$D616,'IEA production stats by year'!$B:$B,$B616)</f>
        <v>0</v>
      </c>
      <c r="M616" s="45">
        <f>SUMIFS('IEA production stats by year'!V:V,'IEA production stats by year'!$E:$E,$D616,'IEA production stats by year'!$B:$B,$B616)</f>
        <v>0</v>
      </c>
      <c r="N616" s="45">
        <f>SUMIFS('IEA production stats by year'!W:W,'IEA production stats by year'!$E:$E,$D616,'IEA production stats by year'!$B:$B,$B616)</f>
        <v>0</v>
      </c>
      <c r="O616" s="45">
        <f>SUMIFS('IEA production stats by year'!X:X,'IEA production stats by year'!$E:$E,$D616,'IEA production stats by year'!$B:$B,$B616)</f>
        <v>0</v>
      </c>
      <c r="P616" s="45">
        <f>SUMIFS('IEA production stats by year'!Y:Y,'IEA production stats by year'!$E:$E,$D616,'IEA production stats by year'!$B:$B,$B616)</f>
        <v>0</v>
      </c>
      <c r="Q616" s="45">
        <f>SUMIFS('IEA production stats by year'!Z:Z,'IEA production stats by year'!$E:$E,$D616,'IEA production stats by year'!$B:$B,$B616)</f>
        <v>0</v>
      </c>
      <c r="R616" s="45">
        <f>SUMIFS('IEA production stats by year'!AA:AA,'IEA production stats by year'!$E:$E,$D616,'IEA production stats by year'!$B:$B,$B616)</f>
        <v>0</v>
      </c>
      <c r="S616" s="45">
        <f>SUMIFS('IEA production stats by year'!AB:AB,'IEA production stats by year'!$E:$E,$D616,'IEA production stats by year'!$B:$B,$B616)</f>
        <v>0</v>
      </c>
      <c r="T616" s="45">
        <f>SUMIFS('IEA production stats by year'!AC:AC,'IEA production stats by year'!$E:$E,$D616,'IEA production stats by year'!$B:$B,$B616)</f>
        <v>0</v>
      </c>
      <c r="U616" s="45">
        <f>SUMIFS('IEA production stats by year'!AD:AD,'IEA production stats by year'!$E:$E,$D616,'IEA production stats by year'!$B:$B,$B616)</f>
        <v>0</v>
      </c>
      <c r="V616" s="45">
        <f>SUMIFS('IEA production stats by year'!AE:AE,'IEA production stats by year'!$E:$E,$D616,'IEA production stats by year'!$B:$B,$B616)</f>
        <v>0</v>
      </c>
      <c r="W616" s="45">
        <f>SUMIFS('IEA production stats by year'!AF:AF,'IEA production stats by year'!$E:$E,$D616,'IEA production stats by year'!$B:$B,$B616)</f>
        <v>0</v>
      </c>
      <c r="X616" s="45">
        <f>SUMIFS('IEA production stats by year'!AG:AG,'IEA production stats by year'!$E:$E,$D616,'IEA production stats by year'!$B:$B,$B616)</f>
        <v>0</v>
      </c>
      <c r="Y616" s="45">
        <f>SUMIFS('IEA production stats by year'!AH:AH,'IEA production stats by year'!$E:$E,$D616,'IEA production stats by year'!$B:$B,$B616)</f>
        <v>0</v>
      </c>
      <c r="Z616" s="45">
        <f>SUMIFS('IEA production stats by year'!AI:AI,'IEA production stats by year'!$E:$E,$D616,'IEA production stats by year'!$B:$B,$B616)</f>
        <v>0</v>
      </c>
      <c r="AA616" s="45">
        <f>SUMIFS('IEA production stats by year'!AJ:AJ,'IEA production stats by year'!$E:$E,$D616,'IEA production stats by year'!$B:$B,$B616)</f>
        <v>0</v>
      </c>
      <c r="AB616" s="45">
        <f>SUMIFS('IEA production stats by year'!AK:AK,'IEA production stats by year'!$E:$E,$D616,'IEA production stats by year'!$B:$B,$B616)</f>
        <v>0</v>
      </c>
      <c r="AC616" s="45">
        <f>SUMIFS('IEA production stats by year'!AL:AL,'IEA production stats by year'!$E:$E,$D616,'IEA production stats by year'!$B:$B,$B616)</f>
        <v>0</v>
      </c>
      <c r="AD616" s="45"/>
      <c r="AE616" s="45"/>
      <c r="AF616" s="45"/>
      <c r="AG616" s="45"/>
      <c r="AH616" s="45"/>
      <c r="AI616" s="45"/>
      <c r="AJ616" s="45"/>
      <c r="AK616" s="45"/>
      <c r="AL616" s="45"/>
      <c r="AM616" s="45"/>
      <c r="AN616" s="45"/>
      <c r="AO616" s="45"/>
      <c r="AP616" s="45"/>
      <c r="AQ616" s="45"/>
      <c r="AR616" s="45"/>
      <c r="AS616" s="45"/>
      <c r="AT616" s="45"/>
      <c r="AU616" s="45"/>
      <c r="AV616" s="45"/>
      <c r="AW616" s="45"/>
      <c r="AX616" s="45"/>
      <c r="AY616" s="45"/>
      <c r="AZ616" s="45"/>
      <c r="BA616" s="45"/>
      <c r="BB616" s="45"/>
      <c r="BC616" s="45"/>
      <c r="BD616" s="45"/>
      <c r="BE616" s="45"/>
      <c r="BF616" s="45"/>
      <c r="BG616" s="45"/>
      <c r="BH616" s="45"/>
      <c r="BI616" s="45"/>
      <c r="BJ616" s="45"/>
      <c r="BK616" s="45"/>
      <c r="BL616" s="45"/>
      <c r="BM616" s="45"/>
      <c r="BN616" s="45"/>
      <c r="BO616" s="45"/>
      <c r="BP616" s="45"/>
      <c r="BQ616" s="45"/>
      <c r="BR616" s="45"/>
      <c r="BS616" s="45"/>
      <c r="BT616" s="45"/>
      <c r="BU616" s="45"/>
      <c r="BV616" s="45"/>
      <c r="BW616" s="45"/>
      <c r="BX616" s="45"/>
      <c r="BY616" s="45"/>
      <c r="BZ616" s="45"/>
      <c r="CA616" s="45"/>
      <c r="CB616" s="45"/>
      <c r="CC616" s="45"/>
      <c r="CD616" s="45"/>
      <c r="CE616" s="45"/>
      <c r="CF616" s="45"/>
      <c r="CG616" s="45"/>
      <c r="CH616" s="45"/>
      <c r="CI616" s="45"/>
      <c r="CJ616" s="45"/>
      <c r="CK616" s="45"/>
      <c r="CL616" s="45"/>
      <c r="CM616" s="45"/>
      <c r="CN616" s="45"/>
      <c r="CO616" s="45"/>
      <c r="CP616" s="45"/>
      <c r="CQ616" s="45"/>
    </row>
    <row r="617" spans="1:95" hidden="1" x14ac:dyDescent="0.25">
      <c r="A617" s="5" t="str">
        <f>B617&amp;D617</f>
        <v>TGOMUNWASTER</v>
      </c>
      <c r="B617" t="s">
        <v>362</v>
      </c>
      <c r="C617" t="str">
        <f>VLOOKUP($B617,'Lookup codes'!$A:$C,2,FALSE)</f>
        <v>Togo</v>
      </c>
      <c r="D617" t="s">
        <v>622</v>
      </c>
      <c r="E617" t="str">
        <f>VLOOKUP(D617,'Lookup codes'!R:S,2,FALSE)</f>
        <v>Renewable Municipal Waste</v>
      </c>
      <c r="F617" t="s">
        <v>794</v>
      </c>
      <c r="G617" t="s">
        <v>528</v>
      </c>
      <c r="H617" s="45">
        <f>SUMIFS('IEA production stats by year'!Q:Q,'IEA production stats by year'!$E:$E,$D617,'IEA production stats by year'!$B:$B,$B617)</f>
        <v>0</v>
      </c>
      <c r="I617" s="45">
        <f>SUMIFS('IEA production stats by year'!R:R,'IEA production stats by year'!$E:$E,$D617,'IEA production stats by year'!$B:$B,$B617)</f>
        <v>0</v>
      </c>
      <c r="J617" s="45">
        <f>SUMIFS('IEA production stats by year'!S:S,'IEA production stats by year'!$E:$E,$D617,'IEA production stats by year'!$B:$B,$B617)</f>
        <v>14.0007</v>
      </c>
      <c r="K617" s="45">
        <f>SUMIFS('IEA production stats by year'!T:T,'IEA production stats by year'!$E:$E,$D617,'IEA production stats by year'!$B:$B,$B617)</f>
        <v>14.0007</v>
      </c>
      <c r="L617" s="45">
        <f>SUMIFS('IEA production stats by year'!U:U,'IEA production stats by year'!$E:$E,$D617,'IEA production stats by year'!$B:$B,$B617)</f>
        <v>14.0007</v>
      </c>
      <c r="M617" s="45">
        <f>SUMIFS('IEA production stats by year'!V:V,'IEA production stats by year'!$E:$E,$D617,'IEA production stats by year'!$B:$B,$B617)</f>
        <v>14.0007</v>
      </c>
      <c r="N617" s="45">
        <f>SUMIFS('IEA production stats by year'!W:W,'IEA production stats by year'!$E:$E,$D617,'IEA production stats by year'!$B:$B,$B617)</f>
        <v>29.001999999999999</v>
      </c>
      <c r="O617" s="45">
        <f>SUMIFS('IEA production stats by year'!X:X,'IEA production stats by year'!$E:$E,$D617,'IEA production stats by year'!$B:$B,$B617)</f>
        <v>72.000399999999999</v>
      </c>
      <c r="P617" s="45">
        <f>SUMIFS('IEA production stats by year'!Y:Y,'IEA production stats by year'!$E:$E,$D617,'IEA production stats by year'!$B:$B,$B617)</f>
        <v>14.0007</v>
      </c>
      <c r="Q617" s="45">
        <f>SUMIFS('IEA production stats by year'!Z:Z,'IEA production stats by year'!$E:$E,$D617,'IEA production stats by year'!$B:$B,$B617)</f>
        <v>29.001999999999999</v>
      </c>
      <c r="R617" s="45">
        <f>SUMIFS('IEA production stats by year'!AA:AA,'IEA production stats by year'!$E:$E,$D617,'IEA production stats by year'!$B:$B,$B617)</f>
        <v>29.001999999999999</v>
      </c>
      <c r="S617" s="45">
        <f>SUMIFS('IEA production stats by year'!AB:AB,'IEA production stats by year'!$E:$E,$D617,'IEA production stats by year'!$B:$B,$B617)</f>
        <v>42.998399999999997</v>
      </c>
      <c r="T617" s="45">
        <f>SUMIFS('IEA production stats by year'!AC:AC,'IEA production stats by year'!$E:$E,$D617,'IEA production stats by year'!$B:$B,$B617)</f>
        <v>42.998399999999997</v>
      </c>
      <c r="U617" s="45">
        <f>SUMIFS('IEA production stats by year'!AD:AD,'IEA production stats by year'!$E:$E,$D617,'IEA production stats by year'!$B:$B,$B617)</f>
        <v>14.0007</v>
      </c>
      <c r="V617" s="45">
        <f>SUMIFS('IEA production stats by year'!AE:AE,'IEA production stats by year'!$E:$E,$D617,'IEA production stats by year'!$B:$B,$B617)</f>
        <v>0</v>
      </c>
      <c r="W617" s="45">
        <f>SUMIFS('IEA production stats by year'!AF:AF,'IEA production stats by year'!$E:$E,$D617,'IEA production stats by year'!$B:$B,$B617)</f>
        <v>14.0007</v>
      </c>
      <c r="X617" s="45">
        <f>SUMIFS('IEA production stats by year'!AG:AG,'IEA production stats by year'!$E:$E,$D617,'IEA production stats by year'!$B:$B,$B617)</f>
        <v>14.0007</v>
      </c>
      <c r="Y617" s="45">
        <f>SUMIFS('IEA production stats by year'!AH:AH,'IEA production stats by year'!$E:$E,$D617,'IEA production stats by year'!$B:$B,$B617)</f>
        <v>0</v>
      </c>
      <c r="Z617" s="45">
        <f>SUMIFS('IEA production stats by year'!AI:AI,'IEA production stats by year'!$E:$E,$D617,'IEA production stats by year'!$B:$B,$B617)</f>
        <v>0</v>
      </c>
      <c r="AA617" s="45">
        <f>SUMIFS('IEA production stats by year'!AJ:AJ,'IEA production stats by year'!$E:$E,$D617,'IEA production stats by year'!$B:$B,$B617)</f>
        <v>0</v>
      </c>
      <c r="AB617" s="45">
        <f>SUMIFS('IEA production stats by year'!AK:AK,'IEA production stats by year'!$E:$E,$D617,'IEA production stats by year'!$B:$B,$B617)</f>
        <v>0</v>
      </c>
      <c r="AC617" s="45">
        <f>SUMIFS('IEA production stats by year'!AL:AL,'IEA production stats by year'!$E:$E,$D617,'IEA production stats by year'!$B:$B,$B617)</f>
        <v>0</v>
      </c>
      <c r="AD617" s="45"/>
      <c r="AE617" s="45"/>
      <c r="AF617" s="45"/>
      <c r="AG617" s="45"/>
      <c r="AH617" s="45"/>
      <c r="AI617" s="45"/>
      <c r="AJ617" s="45"/>
      <c r="AK617" s="45"/>
      <c r="AL617" s="45"/>
      <c r="AM617" s="45"/>
      <c r="AN617" s="45"/>
      <c r="AO617" s="45"/>
      <c r="AP617" s="45"/>
      <c r="AQ617" s="45"/>
      <c r="AR617" s="45"/>
      <c r="AS617" s="45"/>
      <c r="AT617" s="45"/>
      <c r="AU617" s="45"/>
      <c r="AV617" s="45"/>
      <c r="AW617" s="45"/>
      <c r="AX617" s="45"/>
      <c r="AY617" s="45"/>
      <c r="AZ617" s="45"/>
      <c r="BA617" s="45"/>
      <c r="BB617" s="45"/>
      <c r="BC617" s="45"/>
      <c r="BD617" s="45"/>
      <c r="BE617" s="45"/>
      <c r="BF617" s="45"/>
      <c r="BG617" s="45"/>
      <c r="BH617" s="45"/>
      <c r="BI617" s="45"/>
      <c r="BJ617" s="45"/>
      <c r="BK617" s="45"/>
      <c r="BL617" s="45"/>
      <c r="BM617" s="45"/>
      <c r="BN617" s="45"/>
      <c r="BO617" s="45"/>
      <c r="BP617" s="45"/>
      <c r="BQ617" s="45"/>
      <c r="BR617" s="45"/>
      <c r="BS617" s="45"/>
      <c r="BT617" s="45"/>
      <c r="BU617" s="45"/>
      <c r="BV617" s="45"/>
      <c r="BW617" s="45"/>
      <c r="BX617" s="45"/>
      <c r="BY617" s="45"/>
      <c r="BZ617" s="45"/>
      <c r="CA617" s="45"/>
      <c r="CB617" s="45"/>
      <c r="CC617" s="45"/>
      <c r="CD617" s="45"/>
      <c r="CE617" s="45"/>
      <c r="CF617" s="45"/>
      <c r="CG617" s="45"/>
      <c r="CH617" s="45"/>
      <c r="CI617" s="45"/>
      <c r="CJ617" s="45"/>
      <c r="CK617" s="45"/>
      <c r="CL617" s="45"/>
      <c r="CM617" s="45"/>
      <c r="CN617" s="45"/>
      <c r="CO617" s="45"/>
      <c r="CP617" s="45"/>
      <c r="CQ617" s="45"/>
    </row>
    <row r="618" spans="1:95" hidden="1" x14ac:dyDescent="0.25">
      <c r="A618" s="5" t="str">
        <f>B618&amp;D618</f>
        <v>TGOCHARCOAL</v>
      </c>
      <c r="B618" t="s">
        <v>362</v>
      </c>
      <c r="C618" t="str">
        <f>VLOOKUP($B618,'Lookup codes'!$A:$C,2,FALSE)</f>
        <v>Togo</v>
      </c>
      <c r="D618" t="s">
        <v>626</v>
      </c>
      <c r="E618" t="str">
        <f>VLOOKUP(D618,'Lookup codes'!R:S,2,FALSE)</f>
        <v>Charcoal</v>
      </c>
      <c r="F618" t="s">
        <v>794</v>
      </c>
      <c r="G618" t="s">
        <v>528</v>
      </c>
      <c r="H618" s="45">
        <f>SUMIFS('IEA production stats by year'!Q:Q,'IEA production stats by year'!$E:$E,$D618,'IEA production stats by year'!$B:$B,$B618)</f>
        <v>0</v>
      </c>
      <c r="I618" s="45">
        <f>SUMIFS('IEA production stats by year'!R:R,'IEA production stats by year'!$E:$E,$D618,'IEA production stats by year'!$B:$B,$B618)</f>
        <v>0</v>
      </c>
      <c r="J618" s="45">
        <f>SUMIFS('IEA production stats by year'!S:S,'IEA production stats by year'!$E:$E,$D618,'IEA production stats by year'!$B:$B,$B618)</f>
        <v>0</v>
      </c>
      <c r="K618" s="45">
        <f>SUMIFS('IEA production stats by year'!T:T,'IEA production stats by year'!$E:$E,$D618,'IEA production stats by year'!$B:$B,$B618)</f>
        <v>0</v>
      </c>
      <c r="L618" s="45">
        <f>SUMIFS('IEA production stats by year'!U:U,'IEA production stats by year'!$E:$E,$D618,'IEA production stats by year'!$B:$B,$B618)</f>
        <v>0</v>
      </c>
      <c r="M618" s="45">
        <f>SUMIFS('IEA production stats by year'!V:V,'IEA production stats by year'!$E:$E,$D618,'IEA production stats by year'!$B:$B,$B618)</f>
        <v>0</v>
      </c>
      <c r="N618" s="45">
        <f>SUMIFS('IEA production stats by year'!W:W,'IEA production stats by year'!$E:$E,$D618,'IEA production stats by year'!$B:$B,$B618)</f>
        <v>0</v>
      </c>
      <c r="O618" s="45">
        <f>SUMIFS('IEA production stats by year'!X:X,'IEA production stats by year'!$E:$E,$D618,'IEA production stats by year'!$B:$B,$B618)</f>
        <v>0</v>
      </c>
      <c r="P618" s="45">
        <f>SUMIFS('IEA production stats by year'!Y:Y,'IEA production stats by year'!$E:$E,$D618,'IEA production stats by year'!$B:$B,$B618)</f>
        <v>0</v>
      </c>
      <c r="Q618" s="45">
        <f>SUMIFS('IEA production stats by year'!Z:Z,'IEA production stats by year'!$E:$E,$D618,'IEA production stats by year'!$B:$B,$B618)</f>
        <v>0</v>
      </c>
      <c r="R618" s="45">
        <f>SUMIFS('IEA production stats by year'!AA:AA,'IEA production stats by year'!$E:$E,$D618,'IEA production stats by year'!$B:$B,$B618)</f>
        <v>0</v>
      </c>
      <c r="S618" s="45">
        <f>SUMIFS('IEA production stats by year'!AB:AB,'IEA production stats by year'!$E:$E,$D618,'IEA production stats by year'!$B:$B,$B618)</f>
        <v>0</v>
      </c>
      <c r="T618" s="45">
        <f>SUMIFS('IEA production stats by year'!AC:AC,'IEA production stats by year'!$E:$E,$D618,'IEA production stats by year'!$B:$B,$B618)</f>
        <v>0</v>
      </c>
      <c r="U618" s="45">
        <f>SUMIFS('IEA production stats by year'!AD:AD,'IEA production stats by year'!$E:$E,$D618,'IEA production stats by year'!$B:$B,$B618)</f>
        <v>0</v>
      </c>
      <c r="V618" s="45">
        <f>SUMIFS('IEA production stats by year'!AE:AE,'IEA production stats by year'!$E:$E,$D618,'IEA production stats by year'!$B:$B,$B618)</f>
        <v>0</v>
      </c>
      <c r="W618" s="45">
        <f>SUMIFS('IEA production stats by year'!AF:AF,'IEA production stats by year'!$E:$E,$D618,'IEA production stats by year'!$B:$B,$B618)</f>
        <v>0</v>
      </c>
      <c r="X618" s="45">
        <f>SUMIFS('IEA production stats by year'!AG:AG,'IEA production stats by year'!$E:$E,$D618,'IEA production stats by year'!$B:$B,$B618)</f>
        <v>0</v>
      </c>
      <c r="Y618" s="45">
        <f>SUMIFS('IEA production stats by year'!AH:AH,'IEA production stats by year'!$E:$E,$D618,'IEA production stats by year'!$B:$B,$B618)</f>
        <v>0</v>
      </c>
      <c r="Z618" s="45">
        <f>SUMIFS('IEA production stats by year'!AI:AI,'IEA production stats by year'!$E:$E,$D618,'IEA production stats by year'!$B:$B,$B618)</f>
        <v>0</v>
      </c>
      <c r="AA618" s="45">
        <f>SUMIFS('IEA production stats by year'!AJ:AJ,'IEA production stats by year'!$E:$E,$D618,'IEA production stats by year'!$B:$B,$B618)</f>
        <v>0</v>
      </c>
      <c r="AB618" s="45">
        <f>SUMIFS('IEA production stats by year'!AK:AK,'IEA production stats by year'!$E:$E,$D618,'IEA production stats by year'!$B:$B,$B618)</f>
        <v>0</v>
      </c>
      <c r="AC618" s="45">
        <f>SUMIFS('IEA production stats by year'!AL:AL,'IEA production stats by year'!$E:$E,$D618,'IEA production stats by year'!$B:$B,$B618)</f>
        <v>0</v>
      </c>
      <c r="AD618" s="45"/>
      <c r="AE618" s="45"/>
      <c r="AF618" s="45"/>
      <c r="AG618" s="45"/>
      <c r="AH618" s="45"/>
      <c r="AI618" s="45"/>
      <c r="AJ618" s="45"/>
      <c r="AK618" s="45"/>
      <c r="AL618" s="45"/>
      <c r="AM618" s="45"/>
      <c r="AN618" s="45"/>
      <c r="AO618" s="45"/>
      <c r="AP618" s="45"/>
      <c r="AQ618" s="45"/>
      <c r="AR618" s="45"/>
      <c r="AS618" s="45"/>
      <c r="AT618" s="45"/>
      <c r="AU618" s="45"/>
      <c r="AV618" s="45"/>
      <c r="AW618" s="45"/>
      <c r="AX618" s="45"/>
      <c r="AY618" s="45"/>
      <c r="AZ618" s="45"/>
      <c r="BA618" s="45"/>
      <c r="BB618" s="45"/>
      <c r="BC618" s="45"/>
      <c r="BD618" s="45"/>
      <c r="BE618" s="45"/>
      <c r="BF618" s="45"/>
      <c r="BG618" s="45"/>
      <c r="BH618" s="45"/>
      <c r="BI618" s="45"/>
      <c r="BJ618" s="45"/>
      <c r="BK618" s="45"/>
      <c r="BL618" s="45"/>
      <c r="BM618" s="45"/>
      <c r="BN618" s="45"/>
      <c r="BO618" s="45"/>
      <c r="BP618" s="45"/>
      <c r="BQ618" s="45"/>
      <c r="BR618" s="45"/>
      <c r="BS618" s="45"/>
      <c r="BT618" s="45"/>
      <c r="BU618" s="45"/>
      <c r="BV618" s="45"/>
      <c r="BW618" s="45"/>
      <c r="BX618" s="45"/>
      <c r="BY618" s="45"/>
      <c r="BZ618" s="45"/>
      <c r="CA618" s="45"/>
      <c r="CB618" s="45"/>
      <c r="CC618" s="45"/>
      <c r="CD618" s="45"/>
      <c r="CE618" s="45"/>
      <c r="CF618" s="45"/>
      <c r="CG618" s="45"/>
      <c r="CH618" s="45"/>
      <c r="CI618" s="45"/>
      <c r="CJ618" s="45"/>
      <c r="CK618" s="45"/>
      <c r="CL618" s="45"/>
      <c r="CM618" s="45"/>
      <c r="CN618" s="45"/>
      <c r="CO618" s="45"/>
      <c r="CP618" s="45"/>
      <c r="CQ618" s="45"/>
    </row>
    <row r="619" spans="1:95" hidden="1" x14ac:dyDescent="0.25">
      <c r="A619" s="5" t="str">
        <f>B619&amp;D619</f>
        <v>TGOBIOGASOL</v>
      </c>
      <c r="B619" t="s">
        <v>362</v>
      </c>
      <c r="C619" t="str">
        <f>VLOOKUP($B619,'Lookup codes'!$A:$C,2,FALSE)</f>
        <v>Togo</v>
      </c>
      <c r="D619" t="s">
        <v>628</v>
      </c>
      <c r="E619" t="str">
        <f>VLOOKUP(D619,'Lookup codes'!R:S,2,FALSE)</f>
        <v>Biogasoline</v>
      </c>
      <c r="F619" t="s">
        <v>794</v>
      </c>
      <c r="G619" t="s">
        <v>528</v>
      </c>
      <c r="H619" s="45">
        <f>SUMIFS('IEA production stats by year'!Q:Q,'IEA production stats by year'!$E:$E,$D619,'IEA production stats by year'!$B:$B,$B619)</f>
        <v>0</v>
      </c>
      <c r="I619" s="45">
        <f>SUMIFS('IEA production stats by year'!R:R,'IEA production stats by year'!$E:$E,$D619,'IEA production stats by year'!$B:$B,$B619)</f>
        <v>0</v>
      </c>
      <c r="J619" s="45">
        <f>SUMIFS('IEA production stats by year'!S:S,'IEA production stats by year'!$E:$E,$D619,'IEA production stats by year'!$B:$B,$B619)</f>
        <v>0</v>
      </c>
      <c r="K619" s="45">
        <f>SUMIFS('IEA production stats by year'!T:T,'IEA production stats by year'!$E:$E,$D619,'IEA production stats by year'!$B:$B,$B619)</f>
        <v>0</v>
      </c>
      <c r="L619" s="45">
        <f>SUMIFS('IEA production stats by year'!U:U,'IEA production stats by year'!$E:$E,$D619,'IEA production stats by year'!$B:$B,$B619)</f>
        <v>0</v>
      </c>
      <c r="M619" s="45">
        <f>SUMIFS('IEA production stats by year'!V:V,'IEA production stats by year'!$E:$E,$D619,'IEA production stats by year'!$B:$B,$B619)</f>
        <v>0</v>
      </c>
      <c r="N619" s="45">
        <f>SUMIFS('IEA production stats by year'!W:W,'IEA production stats by year'!$E:$E,$D619,'IEA production stats by year'!$B:$B,$B619)</f>
        <v>0</v>
      </c>
      <c r="O619" s="45">
        <f>SUMIFS('IEA production stats by year'!X:X,'IEA production stats by year'!$E:$E,$D619,'IEA production stats by year'!$B:$B,$B619)</f>
        <v>0</v>
      </c>
      <c r="P619" s="45">
        <f>SUMIFS('IEA production stats by year'!Y:Y,'IEA production stats by year'!$E:$E,$D619,'IEA production stats by year'!$B:$B,$B619)</f>
        <v>0</v>
      </c>
      <c r="Q619" s="45">
        <f>SUMIFS('IEA production stats by year'!Z:Z,'IEA production stats by year'!$E:$E,$D619,'IEA production stats by year'!$B:$B,$B619)</f>
        <v>0</v>
      </c>
      <c r="R619" s="45">
        <f>SUMIFS('IEA production stats by year'!AA:AA,'IEA production stats by year'!$E:$E,$D619,'IEA production stats by year'!$B:$B,$B619)</f>
        <v>0</v>
      </c>
      <c r="S619" s="45">
        <f>SUMIFS('IEA production stats by year'!AB:AB,'IEA production stats by year'!$E:$E,$D619,'IEA production stats by year'!$B:$B,$B619)</f>
        <v>0</v>
      </c>
      <c r="T619" s="45">
        <f>SUMIFS('IEA production stats by year'!AC:AC,'IEA production stats by year'!$E:$E,$D619,'IEA production stats by year'!$B:$B,$B619)</f>
        <v>0</v>
      </c>
      <c r="U619" s="45">
        <f>SUMIFS('IEA production stats by year'!AD:AD,'IEA production stats by year'!$E:$E,$D619,'IEA production stats by year'!$B:$B,$B619)</f>
        <v>0</v>
      </c>
      <c r="V619" s="45">
        <f>SUMIFS('IEA production stats by year'!AE:AE,'IEA production stats by year'!$E:$E,$D619,'IEA production stats by year'!$B:$B,$B619)</f>
        <v>0</v>
      </c>
      <c r="W619" s="45">
        <f>SUMIFS('IEA production stats by year'!AF:AF,'IEA production stats by year'!$E:$E,$D619,'IEA production stats by year'!$B:$B,$B619)</f>
        <v>0</v>
      </c>
      <c r="X619" s="45">
        <f>SUMIFS('IEA production stats by year'!AG:AG,'IEA production stats by year'!$E:$E,$D619,'IEA production stats by year'!$B:$B,$B619)</f>
        <v>0</v>
      </c>
      <c r="Y619" s="45">
        <f>SUMIFS('IEA production stats by year'!AH:AH,'IEA production stats by year'!$E:$E,$D619,'IEA production stats by year'!$B:$B,$B619)</f>
        <v>0</v>
      </c>
      <c r="Z619" s="45">
        <f>SUMIFS('IEA production stats by year'!AI:AI,'IEA production stats by year'!$E:$E,$D619,'IEA production stats by year'!$B:$B,$B619)</f>
        <v>0</v>
      </c>
      <c r="AA619" s="45">
        <f>SUMIFS('IEA production stats by year'!AJ:AJ,'IEA production stats by year'!$E:$E,$D619,'IEA production stats by year'!$B:$B,$B619)</f>
        <v>0</v>
      </c>
      <c r="AB619" s="45">
        <f>SUMIFS('IEA production stats by year'!AK:AK,'IEA production stats by year'!$E:$E,$D619,'IEA production stats by year'!$B:$B,$B619)</f>
        <v>0</v>
      </c>
      <c r="AC619" s="45">
        <f>SUMIFS('IEA production stats by year'!AL:AL,'IEA production stats by year'!$E:$E,$D619,'IEA production stats by year'!$B:$B,$B619)</f>
        <v>0</v>
      </c>
      <c r="AD619" s="45"/>
      <c r="AE619" s="45"/>
      <c r="AF619" s="45"/>
      <c r="AG619" s="45"/>
      <c r="AH619" s="45"/>
      <c r="AI619" s="45"/>
      <c r="AJ619" s="45"/>
      <c r="AK619" s="45"/>
      <c r="AL619" s="45"/>
      <c r="AM619" s="45"/>
      <c r="AN619" s="45"/>
      <c r="AO619" s="45"/>
      <c r="AP619" s="45"/>
      <c r="AQ619" s="45"/>
      <c r="AR619" s="45"/>
      <c r="AS619" s="45"/>
      <c r="AT619" s="45"/>
      <c r="AU619" s="45"/>
      <c r="AV619" s="45"/>
      <c r="AW619" s="45"/>
      <c r="AX619" s="45"/>
      <c r="AY619" s="45"/>
      <c r="AZ619" s="45"/>
      <c r="BA619" s="45"/>
      <c r="BB619" s="45"/>
      <c r="BC619" s="45"/>
      <c r="BD619" s="45"/>
      <c r="BE619" s="45"/>
      <c r="BF619" s="45"/>
      <c r="BG619" s="45"/>
      <c r="BH619" s="45"/>
      <c r="BI619" s="45"/>
      <c r="BJ619" s="45"/>
      <c r="BK619" s="45"/>
      <c r="BL619" s="45"/>
      <c r="BM619" s="45"/>
      <c r="BN619" s="45"/>
      <c r="BO619" s="45"/>
      <c r="BP619" s="45"/>
      <c r="BQ619" s="45"/>
      <c r="BR619" s="45"/>
      <c r="BS619" s="45"/>
      <c r="BT619" s="45"/>
      <c r="BU619" s="45"/>
      <c r="BV619" s="45"/>
      <c r="BW619" s="45"/>
      <c r="BX619" s="45"/>
      <c r="BY619" s="45"/>
      <c r="BZ619" s="45"/>
      <c r="CA619" s="45"/>
      <c r="CB619" s="45"/>
      <c r="CC619" s="45"/>
      <c r="CD619" s="45"/>
      <c r="CE619" s="45"/>
      <c r="CF619" s="45"/>
      <c r="CG619" s="45"/>
      <c r="CH619" s="45"/>
      <c r="CI619" s="45"/>
      <c r="CJ619" s="45"/>
      <c r="CK619" s="45"/>
      <c r="CL619" s="45"/>
      <c r="CM619" s="45"/>
      <c r="CN619" s="45"/>
      <c r="CO619" s="45"/>
      <c r="CP619" s="45"/>
      <c r="CQ619" s="45"/>
    </row>
    <row r="620" spans="1:95" hidden="1" x14ac:dyDescent="0.25">
      <c r="A620" s="5" t="str">
        <f>B620&amp;D620</f>
        <v>TGOBIODIESEL</v>
      </c>
      <c r="B620" t="s">
        <v>362</v>
      </c>
      <c r="C620" t="str">
        <f>VLOOKUP($B620,'Lookup codes'!$A:$C,2,FALSE)</f>
        <v>Togo</v>
      </c>
      <c r="D620" t="s">
        <v>630</v>
      </c>
      <c r="E620" t="str">
        <f>VLOOKUP(D620,'Lookup codes'!R:S,2,FALSE)</f>
        <v>Biodiesel</v>
      </c>
      <c r="F620" t="s">
        <v>794</v>
      </c>
      <c r="G620" t="s">
        <v>528</v>
      </c>
      <c r="H620" s="45">
        <f>SUMIFS('IEA production stats by year'!Q:Q,'IEA production stats by year'!$E:$E,$D620,'IEA production stats by year'!$B:$B,$B620)</f>
        <v>0</v>
      </c>
      <c r="I620" s="45">
        <f>SUMIFS('IEA production stats by year'!R:R,'IEA production stats by year'!$E:$E,$D620,'IEA production stats by year'!$B:$B,$B620)</f>
        <v>0</v>
      </c>
      <c r="J620" s="45">
        <f>SUMIFS('IEA production stats by year'!S:S,'IEA production stats by year'!$E:$E,$D620,'IEA production stats by year'!$B:$B,$B620)</f>
        <v>0</v>
      </c>
      <c r="K620" s="45">
        <f>SUMIFS('IEA production stats by year'!T:T,'IEA production stats by year'!$E:$E,$D620,'IEA production stats by year'!$B:$B,$B620)</f>
        <v>0</v>
      </c>
      <c r="L620" s="45">
        <f>SUMIFS('IEA production stats by year'!U:U,'IEA production stats by year'!$E:$E,$D620,'IEA production stats by year'!$B:$B,$B620)</f>
        <v>0</v>
      </c>
      <c r="M620" s="45">
        <f>SUMIFS('IEA production stats by year'!V:V,'IEA production stats by year'!$E:$E,$D620,'IEA production stats by year'!$B:$B,$B620)</f>
        <v>0</v>
      </c>
      <c r="N620" s="45">
        <f>SUMIFS('IEA production stats by year'!W:W,'IEA production stats by year'!$E:$E,$D620,'IEA production stats by year'!$B:$B,$B620)</f>
        <v>0</v>
      </c>
      <c r="O620" s="45">
        <f>SUMIFS('IEA production stats by year'!X:X,'IEA production stats by year'!$E:$E,$D620,'IEA production stats by year'!$B:$B,$B620)</f>
        <v>0</v>
      </c>
      <c r="P620" s="45">
        <f>SUMIFS('IEA production stats by year'!Y:Y,'IEA production stats by year'!$E:$E,$D620,'IEA production stats by year'!$B:$B,$B620)</f>
        <v>0</v>
      </c>
      <c r="Q620" s="45">
        <f>SUMIFS('IEA production stats by year'!Z:Z,'IEA production stats by year'!$E:$E,$D620,'IEA production stats by year'!$B:$B,$B620)</f>
        <v>0</v>
      </c>
      <c r="R620" s="45">
        <f>SUMIFS('IEA production stats by year'!AA:AA,'IEA production stats by year'!$E:$E,$D620,'IEA production stats by year'!$B:$B,$B620)</f>
        <v>0</v>
      </c>
      <c r="S620" s="45">
        <f>SUMIFS('IEA production stats by year'!AB:AB,'IEA production stats by year'!$E:$E,$D620,'IEA production stats by year'!$B:$B,$B620)</f>
        <v>0</v>
      </c>
      <c r="T620" s="45">
        <f>SUMIFS('IEA production stats by year'!AC:AC,'IEA production stats by year'!$E:$E,$D620,'IEA production stats by year'!$B:$B,$B620)</f>
        <v>0</v>
      </c>
      <c r="U620" s="45">
        <f>SUMIFS('IEA production stats by year'!AD:AD,'IEA production stats by year'!$E:$E,$D620,'IEA production stats by year'!$B:$B,$B620)</f>
        <v>0</v>
      </c>
      <c r="V620" s="45">
        <f>SUMIFS('IEA production stats by year'!AE:AE,'IEA production stats by year'!$E:$E,$D620,'IEA production stats by year'!$B:$B,$B620)</f>
        <v>0</v>
      </c>
      <c r="W620" s="45">
        <f>SUMIFS('IEA production stats by year'!AF:AF,'IEA production stats by year'!$E:$E,$D620,'IEA production stats by year'!$B:$B,$B620)</f>
        <v>0</v>
      </c>
      <c r="X620" s="45">
        <f>SUMIFS('IEA production stats by year'!AG:AG,'IEA production stats by year'!$E:$E,$D620,'IEA production stats by year'!$B:$B,$B620)</f>
        <v>0</v>
      </c>
      <c r="Y620" s="45">
        <f>SUMIFS('IEA production stats by year'!AH:AH,'IEA production stats by year'!$E:$E,$D620,'IEA production stats by year'!$B:$B,$B620)</f>
        <v>0</v>
      </c>
      <c r="Z620" s="45">
        <f>SUMIFS('IEA production stats by year'!AI:AI,'IEA production stats by year'!$E:$E,$D620,'IEA production stats by year'!$B:$B,$B620)</f>
        <v>0</v>
      </c>
      <c r="AA620" s="45">
        <f>SUMIFS('IEA production stats by year'!AJ:AJ,'IEA production stats by year'!$E:$E,$D620,'IEA production stats by year'!$B:$B,$B620)</f>
        <v>0</v>
      </c>
      <c r="AB620" s="45">
        <f>SUMIFS('IEA production stats by year'!AK:AK,'IEA production stats by year'!$E:$E,$D620,'IEA production stats by year'!$B:$B,$B620)</f>
        <v>0</v>
      </c>
      <c r="AC620" s="45">
        <f>SUMIFS('IEA production stats by year'!AL:AL,'IEA production stats by year'!$E:$E,$D620,'IEA production stats by year'!$B:$B,$B620)</f>
        <v>0</v>
      </c>
      <c r="AD620" s="45"/>
      <c r="AE620" s="45"/>
      <c r="AF620" s="45"/>
      <c r="AG620" s="45"/>
      <c r="AH620" s="45"/>
      <c r="AI620" s="45"/>
      <c r="AJ620" s="45"/>
      <c r="AK620" s="45"/>
      <c r="AL620" s="45"/>
      <c r="AM620" s="45"/>
      <c r="AN620" s="45"/>
      <c r="AO620" s="45"/>
      <c r="AP620" s="45"/>
      <c r="AQ620" s="45"/>
      <c r="AR620" s="45"/>
      <c r="AS620" s="45"/>
      <c r="AT620" s="45"/>
      <c r="AU620" s="45"/>
      <c r="AV620" s="45"/>
      <c r="AW620" s="45"/>
      <c r="AX620" s="45"/>
      <c r="AY620" s="45"/>
      <c r="AZ620" s="45"/>
      <c r="BA620" s="45"/>
      <c r="BB620" s="45"/>
      <c r="BC620" s="45"/>
      <c r="BD620" s="45"/>
      <c r="BE620" s="45"/>
      <c r="BF620" s="45"/>
      <c r="BG620" s="45"/>
      <c r="BH620" s="45"/>
      <c r="BI620" s="45"/>
      <c r="BJ620" s="45"/>
      <c r="BK620" s="45"/>
      <c r="BL620" s="45"/>
      <c r="BM620" s="45"/>
      <c r="BN620" s="45"/>
      <c r="BO620" s="45"/>
      <c r="BP620" s="45"/>
      <c r="BQ620" s="45"/>
      <c r="BR620" s="45"/>
      <c r="BS620" s="45"/>
      <c r="BT620" s="45"/>
      <c r="BU620" s="45"/>
      <c r="BV620" s="45"/>
      <c r="BW620" s="45"/>
      <c r="BX620" s="45"/>
      <c r="BY620" s="45"/>
      <c r="BZ620" s="45"/>
      <c r="CA620" s="45"/>
      <c r="CB620" s="45"/>
      <c r="CC620" s="45"/>
      <c r="CD620" s="45"/>
      <c r="CE620" s="45"/>
      <c r="CF620" s="45"/>
      <c r="CG620" s="45"/>
      <c r="CH620" s="45"/>
      <c r="CI620" s="45"/>
      <c r="CJ620" s="45"/>
      <c r="CK620" s="45"/>
      <c r="CL620" s="45"/>
      <c r="CM620" s="45"/>
      <c r="CN620" s="45"/>
      <c r="CO620" s="45"/>
      <c r="CP620" s="45"/>
      <c r="CQ620" s="45"/>
    </row>
    <row r="621" spans="1:95" hidden="1" x14ac:dyDescent="0.25">
      <c r="A621" s="5" t="str">
        <f>B621&amp;D621</f>
        <v>TGOOBIOLIQ</v>
      </c>
      <c r="B621" t="s">
        <v>362</v>
      </c>
      <c r="C621" t="str">
        <f>VLOOKUP($B621,'Lookup codes'!$A:$C,2,FALSE)</f>
        <v>Togo</v>
      </c>
      <c r="D621" t="s">
        <v>632</v>
      </c>
      <c r="E621" t="str">
        <f>VLOOKUP(D621,'Lookup codes'!R:S,2,FALSE)</f>
        <v>Other Liquid Biofuels</v>
      </c>
      <c r="F621" t="s">
        <v>794</v>
      </c>
      <c r="G621" t="s">
        <v>528</v>
      </c>
      <c r="H621" s="45">
        <f>SUMIFS('IEA production stats by year'!Q:Q,'IEA production stats by year'!$E:$E,$D621,'IEA production stats by year'!$B:$B,$B621)</f>
        <v>0</v>
      </c>
      <c r="I621" s="45">
        <f>SUMIFS('IEA production stats by year'!R:R,'IEA production stats by year'!$E:$E,$D621,'IEA production stats by year'!$B:$B,$B621)</f>
        <v>0</v>
      </c>
      <c r="J621" s="45">
        <f>SUMIFS('IEA production stats by year'!S:S,'IEA production stats by year'!$E:$E,$D621,'IEA production stats by year'!$B:$B,$B621)</f>
        <v>0</v>
      </c>
      <c r="K621" s="45">
        <f>SUMIFS('IEA production stats by year'!T:T,'IEA production stats by year'!$E:$E,$D621,'IEA production stats by year'!$B:$B,$B621)</f>
        <v>0</v>
      </c>
      <c r="L621" s="45">
        <f>SUMIFS('IEA production stats by year'!U:U,'IEA production stats by year'!$E:$E,$D621,'IEA production stats by year'!$B:$B,$B621)</f>
        <v>0</v>
      </c>
      <c r="M621" s="45">
        <f>SUMIFS('IEA production stats by year'!V:V,'IEA production stats by year'!$E:$E,$D621,'IEA production stats by year'!$B:$B,$B621)</f>
        <v>0</v>
      </c>
      <c r="N621" s="45">
        <f>SUMIFS('IEA production stats by year'!W:W,'IEA production stats by year'!$E:$E,$D621,'IEA production stats by year'!$B:$B,$B621)</f>
        <v>0</v>
      </c>
      <c r="O621" s="45">
        <f>SUMIFS('IEA production stats by year'!X:X,'IEA production stats by year'!$E:$E,$D621,'IEA production stats by year'!$B:$B,$B621)</f>
        <v>0</v>
      </c>
      <c r="P621" s="45">
        <f>SUMIFS('IEA production stats by year'!Y:Y,'IEA production stats by year'!$E:$E,$D621,'IEA production stats by year'!$B:$B,$B621)</f>
        <v>0</v>
      </c>
      <c r="Q621" s="45">
        <f>SUMIFS('IEA production stats by year'!Z:Z,'IEA production stats by year'!$E:$E,$D621,'IEA production stats by year'!$B:$B,$B621)</f>
        <v>0</v>
      </c>
      <c r="R621" s="45">
        <f>SUMIFS('IEA production stats by year'!AA:AA,'IEA production stats by year'!$E:$E,$D621,'IEA production stats by year'!$B:$B,$B621)</f>
        <v>0</v>
      </c>
      <c r="S621" s="45">
        <f>SUMIFS('IEA production stats by year'!AB:AB,'IEA production stats by year'!$E:$E,$D621,'IEA production stats by year'!$B:$B,$B621)</f>
        <v>0</v>
      </c>
      <c r="T621" s="45">
        <f>SUMIFS('IEA production stats by year'!AC:AC,'IEA production stats by year'!$E:$E,$D621,'IEA production stats by year'!$B:$B,$B621)</f>
        <v>0</v>
      </c>
      <c r="U621" s="45">
        <f>SUMIFS('IEA production stats by year'!AD:AD,'IEA production stats by year'!$E:$E,$D621,'IEA production stats by year'!$B:$B,$B621)</f>
        <v>0</v>
      </c>
      <c r="V621" s="45">
        <f>SUMIFS('IEA production stats by year'!AE:AE,'IEA production stats by year'!$E:$E,$D621,'IEA production stats by year'!$B:$B,$B621)</f>
        <v>0</v>
      </c>
      <c r="W621" s="45">
        <f>SUMIFS('IEA production stats by year'!AF:AF,'IEA production stats by year'!$E:$E,$D621,'IEA production stats by year'!$B:$B,$B621)</f>
        <v>0</v>
      </c>
      <c r="X621" s="45">
        <f>SUMIFS('IEA production stats by year'!AG:AG,'IEA production stats by year'!$E:$E,$D621,'IEA production stats by year'!$B:$B,$B621)</f>
        <v>0</v>
      </c>
      <c r="Y621" s="45">
        <f>SUMIFS('IEA production stats by year'!AH:AH,'IEA production stats by year'!$E:$E,$D621,'IEA production stats by year'!$B:$B,$B621)</f>
        <v>0</v>
      </c>
      <c r="Z621" s="45">
        <f>SUMIFS('IEA production stats by year'!AI:AI,'IEA production stats by year'!$E:$E,$D621,'IEA production stats by year'!$B:$B,$B621)</f>
        <v>0</v>
      </c>
      <c r="AA621" s="45">
        <f>SUMIFS('IEA production stats by year'!AJ:AJ,'IEA production stats by year'!$E:$E,$D621,'IEA production stats by year'!$B:$B,$B621)</f>
        <v>0</v>
      </c>
      <c r="AB621" s="45">
        <f>SUMIFS('IEA production stats by year'!AK:AK,'IEA production stats by year'!$E:$E,$D621,'IEA production stats by year'!$B:$B,$B621)</f>
        <v>0</v>
      </c>
      <c r="AC621" s="45">
        <f>SUMIFS('IEA production stats by year'!AL:AL,'IEA production stats by year'!$E:$E,$D621,'IEA production stats by year'!$B:$B,$B621)</f>
        <v>0</v>
      </c>
      <c r="AD621" s="45"/>
      <c r="AE621" s="45"/>
      <c r="AF621" s="45"/>
      <c r="AG621" s="45"/>
      <c r="AH621" s="45"/>
      <c r="AI621" s="45"/>
      <c r="AJ621" s="45"/>
      <c r="AK621" s="45"/>
      <c r="AL621" s="45"/>
      <c r="AM621" s="45"/>
      <c r="AN621" s="45"/>
      <c r="AO621" s="45"/>
      <c r="AP621" s="45"/>
      <c r="AQ621" s="45"/>
      <c r="AR621" s="45"/>
      <c r="AS621" s="45"/>
      <c r="AT621" s="45"/>
      <c r="AU621" s="45"/>
      <c r="AV621" s="45"/>
      <c r="AW621" s="45"/>
      <c r="AX621" s="45"/>
      <c r="AY621" s="45"/>
      <c r="AZ621" s="45"/>
      <c r="BA621" s="45"/>
      <c r="BB621" s="45"/>
      <c r="BC621" s="45"/>
      <c r="BD621" s="45"/>
      <c r="BE621" s="45"/>
      <c r="BF621" s="45"/>
      <c r="BG621" s="45"/>
      <c r="BH621" s="45"/>
      <c r="BI621" s="45"/>
      <c r="BJ621" s="45"/>
      <c r="BK621" s="45"/>
      <c r="BL621" s="45"/>
      <c r="BM621" s="45"/>
      <c r="BN621" s="45"/>
      <c r="BO621" s="45"/>
      <c r="BP621" s="45"/>
      <c r="BQ621" s="45"/>
      <c r="BR621" s="45"/>
      <c r="BS621" s="45"/>
      <c r="BT621" s="45"/>
      <c r="BU621" s="45"/>
      <c r="BV621" s="45"/>
      <c r="BW621" s="45"/>
      <c r="BX621" s="45"/>
      <c r="BY621" s="45"/>
      <c r="BZ621" s="45"/>
      <c r="CA621" s="45"/>
      <c r="CB621" s="45"/>
      <c r="CC621" s="45"/>
      <c r="CD621" s="45"/>
      <c r="CE621" s="45"/>
      <c r="CF621" s="45"/>
      <c r="CG621" s="45"/>
      <c r="CH621" s="45"/>
      <c r="CI621" s="45"/>
      <c r="CJ621" s="45"/>
      <c r="CK621" s="45"/>
      <c r="CL621" s="45"/>
      <c r="CM621" s="45"/>
      <c r="CN621" s="45"/>
      <c r="CO621" s="45"/>
      <c r="CP621" s="45"/>
      <c r="CQ621" s="45"/>
    </row>
    <row r="622" spans="1:95" hidden="1" x14ac:dyDescent="0.25">
      <c r="A622" s="5" t="str">
        <f>B622&amp;D622</f>
        <v>TGOPRIMSBIO</v>
      </c>
      <c r="B622" t="s">
        <v>362</v>
      </c>
      <c r="C622" t="str">
        <f>VLOOKUP($B622,'Lookup codes'!$A:$C,2,FALSE)</f>
        <v>Togo</v>
      </c>
      <c r="D622" t="s">
        <v>634</v>
      </c>
      <c r="E622" t="str">
        <f>VLOOKUP(D622,'Lookup codes'!R:S,2,FALSE)</f>
        <v>Solid Biofuel excluding charcoal</v>
      </c>
      <c r="F622" t="s">
        <v>794</v>
      </c>
      <c r="G622" t="s">
        <v>528</v>
      </c>
      <c r="H622" s="45">
        <f>SUMIFS('IEA production stats by year'!Q:Q,'IEA production stats by year'!$E:$E,$D622,'IEA production stats by year'!$B:$B,$B622)</f>
        <v>73538.001900000003</v>
      </c>
      <c r="I622" s="45">
        <f>SUMIFS('IEA production stats by year'!R:R,'IEA production stats by year'!$E:$E,$D622,'IEA production stats by year'!$B:$B,$B622)</f>
        <v>75369.998999999996</v>
      </c>
      <c r="J622" s="45">
        <f>SUMIFS('IEA production stats by year'!S:S,'IEA production stats by year'!$E:$E,$D622,'IEA production stats by year'!$B:$B,$B622)</f>
        <v>77217.001699999993</v>
      </c>
      <c r="K622" s="45">
        <f>SUMIFS('IEA production stats by year'!T:T,'IEA production stats by year'!$E:$E,$D622,'IEA production stats by year'!$B:$B,$B622)</f>
        <v>79068.999200000006</v>
      </c>
      <c r="L622" s="45">
        <f>SUMIFS('IEA production stats by year'!U:U,'IEA production stats by year'!$E:$E,$D622,'IEA production stats by year'!$B:$B,$B622)</f>
        <v>81032.001300000004</v>
      </c>
      <c r="M622" s="45">
        <f>SUMIFS('IEA production stats by year'!V:V,'IEA production stats by year'!$E:$E,$D622,'IEA production stats by year'!$B:$B,$B622)</f>
        <v>83509.000100000005</v>
      </c>
      <c r="N622" s="45">
        <f>SUMIFS('IEA production stats by year'!W:W,'IEA production stats by year'!$E:$E,$D622,'IEA production stats by year'!$B:$B,$B622)</f>
        <v>85052.999800000005</v>
      </c>
      <c r="O622" s="45">
        <f>SUMIFS('IEA production stats by year'!X:X,'IEA production stats by year'!$E:$E,$D622,'IEA production stats by year'!$B:$B,$B622)</f>
        <v>87548.001900000003</v>
      </c>
      <c r="P622" s="45">
        <f>SUMIFS('IEA production stats by year'!Y:Y,'IEA production stats by year'!$E:$E,$D622,'IEA production stats by year'!$B:$B,$B622)</f>
        <v>89210.998800000001</v>
      </c>
      <c r="Q622" s="45">
        <f>SUMIFS('IEA production stats by year'!Z:Z,'IEA production stats by year'!$E:$E,$D622,'IEA production stats by year'!$B:$B,$B622)</f>
        <v>96017.998699999996</v>
      </c>
      <c r="R622" s="45">
        <f>SUMIFS('IEA production stats by year'!AA:AA,'IEA production stats by year'!$E:$E,$D622,'IEA production stats by year'!$B:$B,$B622)</f>
        <v>98830.000199999995</v>
      </c>
      <c r="S622" s="45">
        <f>SUMIFS('IEA production stats by year'!AB:AB,'IEA production stats by year'!$E:$E,$D622,'IEA production stats by year'!$B:$B,$B622)</f>
        <v>101629.99800000001</v>
      </c>
      <c r="T622" s="45">
        <f>SUMIFS('IEA production stats by year'!AC:AC,'IEA production stats by year'!$E:$E,$D622,'IEA production stats by year'!$B:$B,$B622)</f>
        <v>104486.99920000001</v>
      </c>
      <c r="U622" s="45">
        <f>SUMIFS('IEA production stats by year'!AD:AD,'IEA production stats by year'!$E:$E,$D622,'IEA production stats by year'!$B:$B,$B622)</f>
        <v>106963.0015</v>
      </c>
      <c r="V622" s="45">
        <f>SUMIFS('IEA production stats by year'!AE:AE,'IEA production stats by year'!$E:$E,$D622,'IEA production stats by year'!$B:$B,$B622)</f>
        <v>109600.99950000001</v>
      </c>
      <c r="W622" s="45">
        <f>SUMIFS('IEA production stats by year'!AF:AF,'IEA production stats by year'!$E:$E,$D622,'IEA production stats by year'!$B:$B,$B622)</f>
        <v>111974.9988</v>
      </c>
      <c r="X622" s="45">
        <f>SUMIFS('IEA production stats by year'!AG:AG,'IEA production stats by year'!$E:$E,$D622,'IEA production stats by year'!$B:$B,$B622)</f>
        <v>114891.0004</v>
      </c>
      <c r="Y622" s="45">
        <f>SUMIFS('IEA production stats by year'!AH:AH,'IEA production stats by year'!$E:$E,$D622,'IEA production stats by year'!$B:$B,$B622)</f>
        <v>106948.95480000001</v>
      </c>
      <c r="Z622" s="45">
        <f>SUMIFS('IEA production stats by year'!AI:AI,'IEA production stats by year'!$E:$E,$D622,'IEA production stats by year'!$B:$B,$B622)</f>
        <v>113530.9938</v>
      </c>
      <c r="AA622" s="45">
        <f>SUMIFS('IEA production stats by year'!AJ:AJ,'IEA production stats by year'!$E:$E,$D622,'IEA production stats by year'!$B:$B,$B622)</f>
        <v>117946.0958</v>
      </c>
      <c r="AB622" s="45">
        <f>SUMIFS('IEA production stats by year'!AK:AK,'IEA production stats by year'!$E:$E,$D622,'IEA production stats by year'!$B:$B,$B622)</f>
        <v>125583.5517</v>
      </c>
      <c r="AC622" s="45">
        <f>SUMIFS('IEA production stats by year'!AL:AL,'IEA production stats by year'!$E:$E,$D622,'IEA production stats by year'!$B:$B,$B622)</f>
        <v>0</v>
      </c>
      <c r="AD622" s="45"/>
      <c r="AE622" s="45"/>
      <c r="AF622" s="45"/>
      <c r="AG622" s="45"/>
      <c r="AH622" s="45"/>
      <c r="AI622" s="45"/>
      <c r="AJ622" s="45"/>
      <c r="AK622" s="45"/>
      <c r="AL622" s="45"/>
      <c r="AM622" s="45"/>
      <c r="AN622" s="45"/>
      <c r="AO622" s="45"/>
      <c r="AP622" s="45"/>
      <c r="AQ622" s="45"/>
      <c r="AR622" s="45"/>
      <c r="AS622" s="45"/>
      <c r="AT622" s="45"/>
      <c r="AU622" s="45"/>
      <c r="AV622" s="45"/>
      <c r="AW622" s="45"/>
      <c r="AX622" s="45"/>
      <c r="AY622" s="45"/>
      <c r="AZ622" s="45"/>
      <c r="BA622" s="45"/>
      <c r="BB622" s="45"/>
      <c r="BC622" s="45"/>
      <c r="BD622" s="45"/>
      <c r="BE622" s="45"/>
      <c r="BF622" s="45"/>
      <c r="BG622" s="45"/>
      <c r="BH622" s="45"/>
      <c r="BI622" s="45"/>
      <c r="BJ622" s="45"/>
      <c r="BK622" s="45"/>
      <c r="BL622" s="45"/>
      <c r="BM622" s="45"/>
      <c r="BN622" s="45"/>
      <c r="BO622" s="45"/>
      <c r="BP622" s="45"/>
      <c r="BQ622" s="45"/>
      <c r="BR622" s="45"/>
      <c r="BS622" s="45"/>
      <c r="BT622" s="45"/>
      <c r="BU622" s="45"/>
      <c r="BV622" s="45"/>
      <c r="BW622" s="45"/>
      <c r="BX622" s="45"/>
      <c r="BY622" s="45"/>
      <c r="BZ622" s="45"/>
      <c r="CA622" s="45"/>
      <c r="CB622" s="45"/>
      <c r="CC622" s="45"/>
      <c r="CD622" s="45"/>
      <c r="CE622" s="45"/>
      <c r="CF622" s="45"/>
      <c r="CG622" s="45"/>
      <c r="CH622" s="45"/>
      <c r="CI622" s="45"/>
      <c r="CJ622" s="45"/>
      <c r="CK622" s="45"/>
      <c r="CL622" s="45"/>
      <c r="CM622" s="45"/>
      <c r="CN622" s="45"/>
      <c r="CO622" s="45"/>
      <c r="CP622" s="45"/>
      <c r="CQ622" s="45"/>
    </row>
    <row r="623" spans="1:95" hidden="1" x14ac:dyDescent="0.25">
      <c r="A623" s="5" t="str">
        <f>B623&amp;D623</f>
        <v>TGOBIOGASES</v>
      </c>
      <c r="B623" t="s">
        <v>362</v>
      </c>
      <c r="C623" t="str">
        <f>VLOOKUP($B623,'Lookup codes'!$A:$C,2,FALSE)</f>
        <v>Togo</v>
      </c>
      <c r="D623" t="s">
        <v>636</v>
      </c>
      <c r="E623" t="str">
        <f>VLOOKUP(D623,'Lookup codes'!R:S,2,FALSE)</f>
        <v>Biogases</v>
      </c>
      <c r="F623" t="s">
        <v>794</v>
      </c>
      <c r="G623" t="s">
        <v>528</v>
      </c>
      <c r="H623" s="45">
        <f>SUMIFS('IEA production stats by year'!Q:Q,'IEA production stats by year'!$E:$E,$D623,'IEA production stats by year'!$B:$B,$B623)</f>
        <v>0</v>
      </c>
      <c r="I623" s="45">
        <f>SUMIFS('IEA production stats by year'!R:R,'IEA production stats by year'!$E:$E,$D623,'IEA production stats by year'!$B:$B,$B623)</f>
        <v>0</v>
      </c>
      <c r="J623" s="45">
        <f>SUMIFS('IEA production stats by year'!S:S,'IEA production stats by year'!$E:$E,$D623,'IEA production stats by year'!$B:$B,$B623)</f>
        <v>0</v>
      </c>
      <c r="K623" s="45">
        <f>SUMIFS('IEA production stats by year'!T:T,'IEA production stats by year'!$E:$E,$D623,'IEA production stats by year'!$B:$B,$B623)</f>
        <v>0</v>
      </c>
      <c r="L623" s="45">
        <f>SUMIFS('IEA production stats by year'!U:U,'IEA production stats by year'!$E:$E,$D623,'IEA production stats by year'!$B:$B,$B623)</f>
        <v>0</v>
      </c>
      <c r="M623" s="45">
        <f>SUMIFS('IEA production stats by year'!V:V,'IEA production stats by year'!$E:$E,$D623,'IEA production stats by year'!$B:$B,$B623)</f>
        <v>0</v>
      </c>
      <c r="N623" s="45">
        <f>SUMIFS('IEA production stats by year'!W:W,'IEA production stats by year'!$E:$E,$D623,'IEA production stats by year'!$B:$B,$B623)</f>
        <v>0</v>
      </c>
      <c r="O623" s="45">
        <f>SUMIFS('IEA production stats by year'!X:X,'IEA production stats by year'!$E:$E,$D623,'IEA production stats by year'!$B:$B,$B623)</f>
        <v>0</v>
      </c>
      <c r="P623" s="45">
        <f>SUMIFS('IEA production stats by year'!Y:Y,'IEA production stats by year'!$E:$E,$D623,'IEA production stats by year'!$B:$B,$B623)</f>
        <v>0</v>
      </c>
      <c r="Q623" s="45">
        <f>SUMIFS('IEA production stats by year'!Z:Z,'IEA production stats by year'!$E:$E,$D623,'IEA production stats by year'!$B:$B,$B623)</f>
        <v>0</v>
      </c>
      <c r="R623" s="45">
        <f>SUMIFS('IEA production stats by year'!AA:AA,'IEA production stats by year'!$E:$E,$D623,'IEA production stats by year'!$B:$B,$B623)</f>
        <v>0</v>
      </c>
      <c r="S623" s="45">
        <f>SUMIFS('IEA production stats by year'!AB:AB,'IEA production stats by year'!$E:$E,$D623,'IEA production stats by year'!$B:$B,$B623)</f>
        <v>0</v>
      </c>
      <c r="T623" s="45">
        <f>SUMIFS('IEA production stats by year'!AC:AC,'IEA production stats by year'!$E:$E,$D623,'IEA production stats by year'!$B:$B,$B623)</f>
        <v>0</v>
      </c>
      <c r="U623" s="45">
        <f>SUMIFS('IEA production stats by year'!AD:AD,'IEA production stats by year'!$E:$E,$D623,'IEA production stats by year'!$B:$B,$B623)</f>
        <v>0</v>
      </c>
      <c r="V623" s="45">
        <f>SUMIFS('IEA production stats by year'!AE:AE,'IEA production stats by year'!$E:$E,$D623,'IEA production stats by year'!$B:$B,$B623)</f>
        <v>0</v>
      </c>
      <c r="W623" s="45">
        <f>SUMIFS('IEA production stats by year'!AF:AF,'IEA production stats by year'!$E:$E,$D623,'IEA production stats by year'!$B:$B,$B623)</f>
        <v>0</v>
      </c>
      <c r="X623" s="45">
        <f>SUMIFS('IEA production stats by year'!AG:AG,'IEA production stats by year'!$E:$E,$D623,'IEA production stats by year'!$B:$B,$B623)</f>
        <v>0</v>
      </c>
      <c r="Y623" s="45">
        <f>SUMIFS('IEA production stats by year'!AH:AH,'IEA production stats by year'!$E:$E,$D623,'IEA production stats by year'!$B:$B,$B623)</f>
        <v>0</v>
      </c>
      <c r="Z623" s="45">
        <f>SUMIFS('IEA production stats by year'!AI:AI,'IEA production stats by year'!$E:$E,$D623,'IEA production stats by year'!$B:$B,$B623)</f>
        <v>0</v>
      </c>
      <c r="AA623" s="45">
        <f>SUMIFS('IEA production stats by year'!AJ:AJ,'IEA production stats by year'!$E:$E,$D623,'IEA production stats by year'!$B:$B,$B623)</f>
        <v>0</v>
      </c>
      <c r="AB623" s="45">
        <f>SUMIFS('IEA production stats by year'!AK:AK,'IEA production stats by year'!$E:$E,$D623,'IEA production stats by year'!$B:$B,$B623)</f>
        <v>0</v>
      </c>
      <c r="AC623" s="45">
        <f>SUMIFS('IEA production stats by year'!AL:AL,'IEA production stats by year'!$E:$E,$D623,'IEA production stats by year'!$B:$B,$B623)</f>
        <v>0</v>
      </c>
      <c r="AD623" s="45"/>
      <c r="AE623" s="45"/>
      <c r="AF623" s="45"/>
      <c r="AG623" s="45"/>
      <c r="AH623" s="45"/>
      <c r="AI623" s="45"/>
      <c r="AJ623" s="45"/>
      <c r="AK623" s="45"/>
      <c r="AL623" s="45"/>
      <c r="AM623" s="45"/>
      <c r="AN623" s="45"/>
      <c r="AO623" s="45"/>
      <c r="AP623" s="45"/>
      <c r="AQ623" s="45"/>
      <c r="AR623" s="45"/>
      <c r="AS623" s="45"/>
      <c r="AT623" s="45"/>
      <c r="AU623" s="45"/>
      <c r="AV623" s="45"/>
      <c r="AW623" s="45"/>
      <c r="AX623" s="45"/>
      <c r="AY623" s="45"/>
      <c r="AZ623" s="45"/>
      <c r="BA623" s="45"/>
      <c r="BB623" s="45"/>
      <c r="BC623" s="45"/>
      <c r="BD623" s="45"/>
      <c r="BE623" s="45"/>
      <c r="BF623" s="45"/>
      <c r="BG623" s="45"/>
      <c r="BH623" s="45"/>
      <c r="BI623" s="45"/>
      <c r="BJ623" s="45"/>
      <c r="BK623" s="45"/>
      <c r="BL623" s="45"/>
      <c r="BM623" s="45"/>
      <c r="BN623" s="45"/>
      <c r="BO623" s="45"/>
      <c r="BP623" s="45"/>
      <c r="BQ623" s="45"/>
      <c r="BR623" s="45"/>
      <c r="BS623" s="45"/>
      <c r="BT623" s="45"/>
      <c r="BU623" s="45"/>
      <c r="BV623" s="45"/>
      <c r="BW623" s="45"/>
      <c r="BX623" s="45"/>
      <c r="BY623" s="45"/>
      <c r="BZ623" s="45"/>
      <c r="CA623" s="45"/>
      <c r="CB623" s="45"/>
      <c r="CC623" s="45"/>
      <c r="CD623" s="45"/>
      <c r="CE623" s="45"/>
      <c r="CF623" s="45"/>
      <c r="CG623" s="45"/>
      <c r="CH623" s="45"/>
      <c r="CI623" s="45"/>
      <c r="CJ623" s="45"/>
      <c r="CK623" s="45"/>
      <c r="CL623" s="45"/>
      <c r="CM623" s="45"/>
      <c r="CN623" s="45"/>
      <c r="CO623" s="45"/>
      <c r="CP623" s="45"/>
      <c r="CQ623" s="45"/>
    </row>
    <row r="624" spans="1:95" hidden="1" x14ac:dyDescent="0.25">
      <c r="A624" s="5" t="str">
        <f>B624&amp;D624</f>
        <v>TGOBIOJETKERO</v>
      </c>
      <c r="B624" t="s">
        <v>362</v>
      </c>
      <c r="C624" t="str">
        <f>VLOOKUP($B624,'Lookup codes'!$A:$C,2,FALSE)</f>
        <v>Togo</v>
      </c>
      <c r="D624" t="s">
        <v>638</v>
      </c>
      <c r="E624" t="str">
        <f>VLOOKUP(D624,'Lookup codes'!R:S,2,FALSE)</f>
        <v>Bio Jet Kerosene</v>
      </c>
      <c r="F624" t="s">
        <v>794</v>
      </c>
      <c r="G624" t="s">
        <v>528</v>
      </c>
      <c r="H624" s="45">
        <f>SUMIFS('IEA production stats by year'!Q:Q,'IEA production stats by year'!$E:$E,$D624,'IEA production stats by year'!$B:$B,$B624)</f>
        <v>0</v>
      </c>
      <c r="I624" s="45">
        <f>SUMIFS('IEA production stats by year'!R:R,'IEA production stats by year'!$E:$E,$D624,'IEA production stats by year'!$B:$B,$B624)</f>
        <v>0</v>
      </c>
      <c r="J624" s="45">
        <f>SUMIFS('IEA production stats by year'!S:S,'IEA production stats by year'!$E:$E,$D624,'IEA production stats by year'!$B:$B,$B624)</f>
        <v>0</v>
      </c>
      <c r="K624" s="45">
        <f>SUMIFS('IEA production stats by year'!T:T,'IEA production stats by year'!$E:$E,$D624,'IEA production stats by year'!$B:$B,$B624)</f>
        <v>0</v>
      </c>
      <c r="L624" s="45">
        <f>SUMIFS('IEA production stats by year'!U:U,'IEA production stats by year'!$E:$E,$D624,'IEA production stats by year'!$B:$B,$B624)</f>
        <v>0</v>
      </c>
      <c r="M624" s="45">
        <f>SUMIFS('IEA production stats by year'!V:V,'IEA production stats by year'!$E:$E,$D624,'IEA production stats by year'!$B:$B,$B624)</f>
        <v>0</v>
      </c>
      <c r="N624" s="45">
        <f>SUMIFS('IEA production stats by year'!W:W,'IEA production stats by year'!$E:$E,$D624,'IEA production stats by year'!$B:$B,$B624)</f>
        <v>0</v>
      </c>
      <c r="O624" s="45">
        <f>SUMIFS('IEA production stats by year'!X:X,'IEA production stats by year'!$E:$E,$D624,'IEA production stats by year'!$B:$B,$B624)</f>
        <v>0</v>
      </c>
      <c r="P624" s="45">
        <f>SUMIFS('IEA production stats by year'!Y:Y,'IEA production stats by year'!$E:$E,$D624,'IEA production stats by year'!$B:$B,$B624)</f>
        <v>0</v>
      </c>
      <c r="Q624" s="45">
        <f>SUMIFS('IEA production stats by year'!Z:Z,'IEA production stats by year'!$E:$E,$D624,'IEA production stats by year'!$B:$B,$B624)</f>
        <v>0</v>
      </c>
      <c r="R624" s="45">
        <f>SUMIFS('IEA production stats by year'!AA:AA,'IEA production stats by year'!$E:$E,$D624,'IEA production stats by year'!$B:$B,$B624)</f>
        <v>0</v>
      </c>
      <c r="S624" s="45">
        <f>SUMIFS('IEA production stats by year'!AB:AB,'IEA production stats by year'!$E:$E,$D624,'IEA production stats by year'!$B:$B,$B624)</f>
        <v>0</v>
      </c>
      <c r="T624" s="45">
        <f>SUMIFS('IEA production stats by year'!AC:AC,'IEA production stats by year'!$E:$E,$D624,'IEA production stats by year'!$B:$B,$B624)</f>
        <v>0</v>
      </c>
      <c r="U624" s="45">
        <f>SUMIFS('IEA production stats by year'!AD:AD,'IEA production stats by year'!$E:$E,$D624,'IEA production stats by year'!$B:$B,$B624)</f>
        <v>0</v>
      </c>
      <c r="V624" s="45">
        <f>SUMIFS('IEA production stats by year'!AE:AE,'IEA production stats by year'!$E:$E,$D624,'IEA production stats by year'!$B:$B,$B624)</f>
        <v>0</v>
      </c>
      <c r="W624" s="45">
        <f>SUMIFS('IEA production stats by year'!AF:AF,'IEA production stats by year'!$E:$E,$D624,'IEA production stats by year'!$B:$B,$B624)</f>
        <v>0</v>
      </c>
      <c r="X624" s="45">
        <f>SUMIFS('IEA production stats by year'!AG:AG,'IEA production stats by year'!$E:$E,$D624,'IEA production stats by year'!$B:$B,$B624)</f>
        <v>0</v>
      </c>
      <c r="Y624" s="45">
        <f>SUMIFS('IEA production stats by year'!AH:AH,'IEA production stats by year'!$E:$E,$D624,'IEA production stats by year'!$B:$B,$B624)</f>
        <v>0</v>
      </c>
      <c r="Z624" s="45">
        <f>SUMIFS('IEA production stats by year'!AI:AI,'IEA production stats by year'!$E:$E,$D624,'IEA production stats by year'!$B:$B,$B624)</f>
        <v>0</v>
      </c>
      <c r="AA624" s="45">
        <f>SUMIFS('IEA production stats by year'!AJ:AJ,'IEA production stats by year'!$E:$E,$D624,'IEA production stats by year'!$B:$B,$B624)</f>
        <v>0</v>
      </c>
      <c r="AB624" s="45">
        <f>SUMIFS('IEA production stats by year'!AK:AK,'IEA production stats by year'!$E:$E,$D624,'IEA production stats by year'!$B:$B,$B624)</f>
        <v>0</v>
      </c>
      <c r="AC624" s="45">
        <f>SUMIFS('IEA production stats by year'!AL:AL,'IEA production stats by year'!$E:$E,$D624,'IEA production stats by year'!$B:$B,$B624)</f>
        <v>0</v>
      </c>
      <c r="AD624" s="45"/>
      <c r="AE624" s="45"/>
      <c r="AF624" s="45"/>
      <c r="AG624" s="45"/>
      <c r="AH624" s="45"/>
      <c r="AI624" s="45"/>
      <c r="AJ624" s="45"/>
      <c r="AK624" s="45"/>
      <c r="AL624" s="45"/>
      <c r="AM624" s="45"/>
      <c r="AN624" s="45"/>
      <c r="AO624" s="45"/>
      <c r="AP624" s="45"/>
      <c r="AQ624" s="45"/>
      <c r="AR624" s="45"/>
      <c r="AS624" s="45"/>
      <c r="AT624" s="45"/>
      <c r="AU624" s="45"/>
      <c r="AV624" s="45"/>
      <c r="AW624" s="45"/>
      <c r="AX624" s="45"/>
      <c r="AY624" s="45"/>
      <c r="AZ624" s="45"/>
      <c r="BA624" s="45"/>
      <c r="BB624" s="45"/>
      <c r="BC624" s="45"/>
      <c r="BD624" s="45"/>
      <c r="BE624" s="45"/>
      <c r="BF624" s="45"/>
      <c r="BG624" s="45"/>
      <c r="BH624" s="45"/>
      <c r="BI624" s="45"/>
      <c r="BJ624" s="45"/>
      <c r="BK624" s="45"/>
      <c r="BL624" s="45"/>
      <c r="BM624" s="45"/>
      <c r="BN624" s="45"/>
      <c r="BO624" s="45"/>
      <c r="BP624" s="45"/>
      <c r="BQ624" s="45"/>
      <c r="BR624" s="45"/>
      <c r="BS624" s="45"/>
      <c r="BT624" s="45"/>
      <c r="BU624" s="45"/>
      <c r="BV624" s="45"/>
      <c r="BW624" s="45"/>
      <c r="BX624" s="45"/>
      <c r="BY624" s="45"/>
      <c r="BZ624" s="45"/>
      <c r="CA624" s="45"/>
      <c r="CB624" s="45"/>
      <c r="CC624" s="45"/>
      <c r="CD624" s="45"/>
      <c r="CE624" s="45"/>
      <c r="CF624" s="45"/>
      <c r="CG624" s="45"/>
      <c r="CH624" s="45"/>
      <c r="CI624" s="45"/>
      <c r="CJ624" s="45"/>
      <c r="CK624" s="45"/>
      <c r="CL624" s="45"/>
      <c r="CM624" s="45"/>
      <c r="CN624" s="45"/>
      <c r="CO624" s="45"/>
      <c r="CP624" s="45"/>
      <c r="CQ624" s="45"/>
    </row>
    <row r="625" spans="1:95" hidden="1" x14ac:dyDescent="0.25">
      <c r="A625" s="5" t="str">
        <f>B625&amp;D625</f>
        <v>TGOMRENEW</v>
      </c>
      <c r="B625" t="s">
        <v>362</v>
      </c>
      <c r="C625" t="str">
        <f>VLOOKUP($B625,'Lookup codes'!$A:$C,2,FALSE)</f>
        <v>Togo</v>
      </c>
      <c r="D625" t="s">
        <v>640</v>
      </c>
      <c r="E625" t="str">
        <f>VLOOKUP(D625,'Lookup codes'!R:S,2,FALSE)</f>
        <v>Total of Renewable Energy Sources</v>
      </c>
      <c r="F625" t="s">
        <v>794</v>
      </c>
      <c r="G625" t="s">
        <v>528</v>
      </c>
      <c r="H625" s="45">
        <f>SUMIFS('IEA production stats by year'!Q:Q,'IEA production stats by year'!$E:$E,$D625,'IEA production stats by year'!$B:$B,$B625)</f>
        <v>73898.003899999996</v>
      </c>
      <c r="I625" s="45">
        <f>SUMIFS('IEA production stats by year'!R:R,'IEA production stats by year'!$E:$E,$D625,'IEA production stats by year'!$B:$B,$B625)</f>
        <v>75546.397299999997</v>
      </c>
      <c r="J625" s="45">
        <f>SUMIFS('IEA production stats by year'!S:S,'IEA production stats by year'!$E:$E,$D625,'IEA production stats by year'!$B:$B,$B625)</f>
        <v>77540.603600000002</v>
      </c>
      <c r="K625" s="45">
        <f>SUMIFS('IEA production stats by year'!T:T,'IEA production stats by year'!$E:$E,$D625,'IEA production stats by year'!$B:$B,$B625)</f>
        <v>79522.199299999993</v>
      </c>
      <c r="L625" s="45">
        <f>SUMIFS('IEA production stats by year'!U:U,'IEA production stats by year'!$E:$E,$D625,'IEA production stats by year'!$B:$B,$B625)</f>
        <v>81337.600000000006</v>
      </c>
      <c r="M625" s="45">
        <f>SUMIFS('IEA production stats by year'!V:V,'IEA production stats by year'!$E:$E,$D625,'IEA production stats by year'!$B:$B,$B625)</f>
        <v>83789.402600000001</v>
      </c>
      <c r="N625" s="45">
        <f>SUMIFS('IEA production stats by year'!W:W,'IEA production stats by year'!$E:$E,$D625,'IEA production stats by year'!$B:$B,$B625)</f>
        <v>85409.602100000004</v>
      </c>
      <c r="O625" s="45">
        <f>SUMIFS('IEA production stats by year'!X:X,'IEA production stats by year'!$E:$E,$D625,'IEA production stats by year'!$B:$B,$B625)</f>
        <v>87951.203299999994</v>
      </c>
      <c r="P625" s="45">
        <f>SUMIFS('IEA production stats by year'!Y:Y,'IEA production stats by year'!$E:$E,$D625,'IEA production stats by year'!$B:$B,$B625)</f>
        <v>89552.599799999996</v>
      </c>
      <c r="Q625" s="45">
        <f>SUMIFS('IEA production stats by year'!Z:Z,'IEA production stats by year'!$E:$E,$D625,'IEA production stats by year'!$B:$B,$B625)</f>
        <v>96443.000799999994</v>
      </c>
      <c r="R625" s="45">
        <f>SUMIFS('IEA production stats by year'!AA:AA,'IEA production stats by year'!$E:$E,$D625,'IEA production stats by year'!$B:$B,$B625)</f>
        <v>99193.803799999994</v>
      </c>
      <c r="S625" s="45">
        <f>SUMIFS('IEA production stats by year'!AB:AB,'IEA production stats by year'!$E:$E,$D625,'IEA production stats by year'!$B:$B,$B625)</f>
        <v>102054.5981</v>
      </c>
      <c r="T625" s="45">
        <f>SUMIFS('IEA production stats by year'!AC:AC,'IEA production stats by year'!$E:$E,$D625,'IEA production stats by year'!$B:$B,$B625)</f>
        <v>104850.3967</v>
      </c>
      <c r="U625" s="45">
        <f>SUMIFS('IEA production stats by year'!AD:AD,'IEA production stats by year'!$E:$E,$D625,'IEA production stats by year'!$B:$B,$B625)</f>
        <v>107110.201</v>
      </c>
      <c r="V625" s="45">
        <f>SUMIFS('IEA production stats by year'!AE:AE,'IEA production stats by year'!$E:$E,$D625,'IEA production stats by year'!$B:$B,$B625)</f>
        <v>110036.5984</v>
      </c>
      <c r="W625" s="45">
        <f>SUMIFS('IEA production stats by year'!AF:AF,'IEA production stats by year'!$E:$E,$D625,'IEA production stats by year'!$B:$B,$B625)</f>
        <v>112197.7994</v>
      </c>
      <c r="X625" s="45">
        <f>SUMIFS('IEA production stats by year'!AG:AG,'IEA production stats by year'!$E:$E,$D625,'IEA production stats by year'!$B:$B,$B625)</f>
        <v>115646.6005</v>
      </c>
      <c r="Y625" s="45">
        <f>SUMIFS('IEA production stats by year'!AH:AH,'IEA production stats by year'!$E:$E,$D625,'IEA production stats by year'!$B:$B,$B625)</f>
        <v>107703.25290000001</v>
      </c>
      <c r="Z625" s="45">
        <f>SUMIFS('IEA production stats by year'!AI:AI,'IEA production stats by year'!$E:$E,$D625,'IEA production stats by year'!$B:$B,$B625)</f>
        <v>114249.51979999999</v>
      </c>
      <c r="AA625" s="45">
        <f>SUMIFS('IEA production stats by year'!AJ:AJ,'IEA production stats by year'!$E:$E,$D625,'IEA production stats by year'!$B:$B,$B625)</f>
        <v>118818.18949999999</v>
      </c>
      <c r="AB625" s="45">
        <f>SUMIFS('IEA production stats by year'!AK:AK,'IEA production stats by year'!$E:$E,$D625,'IEA production stats by year'!$B:$B,$B625)</f>
        <v>126129.0289</v>
      </c>
      <c r="AC625" s="45">
        <f>SUMIFS('IEA production stats by year'!AL:AL,'IEA production stats by year'!$E:$E,$D625,'IEA production stats by year'!$B:$B,$B625)</f>
        <v>0</v>
      </c>
      <c r="AD625" s="45"/>
      <c r="AE625" s="45"/>
      <c r="AF625" s="45"/>
      <c r="AG625" s="45"/>
      <c r="AH625" s="45"/>
      <c r="AI625" s="45"/>
      <c r="AJ625" s="45"/>
      <c r="AK625" s="45"/>
      <c r="AL625" s="45"/>
      <c r="AM625" s="45"/>
      <c r="AN625" s="45"/>
      <c r="AO625" s="45"/>
      <c r="AP625" s="45"/>
      <c r="AQ625" s="45"/>
      <c r="AR625" s="45"/>
      <c r="AS625" s="45"/>
      <c r="AT625" s="45"/>
      <c r="AU625" s="45"/>
      <c r="AV625" s="45"/>
      <c r="AW625" s="45"/>
      <c r="AX625" s="45"/>
      <c r="AY625" s="45"/>
      <c r="AZ625" s="45"/>
      <c r="BA625" s="45"/>
      <c r="BB625" s="45"/>
      <c r="BC625" s="45"/>
      <c r="BD625" s="45"/>
      <c r="BE625" s="45"/>
      <c r="BF625" s="45"/>
      <c r="BG625" s="45"/>
      <c r="BH625" s="45"/>
      <c r="BI625" s="45"/>
      <c r="BJ625" s="45"/>
      <c r="BK625" s="45"/>
      <c r="BL625" s="45"/>
      <c r="BM625" s="45"/>
      <c r="BN625" s="45"/>
      <c r="BO625" s="45"/>
      <c r="BP625" s="45"/>
      <c r="BQ625" s="45"/>
      <c r="BR625" s="45"/>
      <c r="BS625" s="45"/>
      <c r="BT625" s="45"/>
      <c r="BU625" s="45"/>
      <c r="BV625" s="45"/>
      <c r="BW625" s="45"/>
      <c r="BX625" s="45"/>
      <c r="BY625" s="45"/>
      <c r="BZ625" s="45"/>
      <c r="CA625" s="45"/>
      <c r="CB625" s="45"/>
      <c r="CC625" s="45"/>
      <c r="CD625" s="45"/>
      <c r="CE625" s="45"/>
      <c r="CF625" s="45"/>
      <c r="CG625" s="45"/>
      <c r="CH625" s="45"/>
      <c r="CI625" s="45"/>
      <c r="CJ625" s="45"/>
      <c r="CK625" s="45"/>
      <c r="CL625" s="45"/>
      <c r="CM625" s="45"/>
      <c r="CN625" s="45"/>
      <c r="CO625" s="45"/>
      <c r="CP625" s="45"/>
      <c r="CQ625" s="45"/>
    </row>
    <row r="626" spans="1:95" x14ac:dyDescent="0.25">
      <c r="A626" s="5" t="str">
        <f>B626&amp;D626</f>
        <v>TGOTOTAL</v>
      </c>
      <c r="B626" t="s">
        <v>362</v>
      </c>
      <c r="C626" t="str">
        <f>VLOOKUP($B626,'Lookup codes'!$A:$C,2,FALSE)</f>
        <v>Togo</v>
      </c>
      <c r="D626" t="s">
        <v>642</v>
      </c>
      <c r="E626" t="str">
        <f>VLOOKUP(D626,'Lookup codes'!R:S,2,FALSE)</f>
        <v>Total of All Energy Sources</v>
      </c>
      <c r="F626" t="s">
        <v>794</v>
      </c>
      <c r="G626" t="s">
        <v>528</v>
      </c>
      <c r="H626" s="45">
        <f>SUMIFS('IEA production stats by year'!Q:Q,'IEA production stats by year'!$E:$E,$D626,'IEA production stats by year'!$B:$B,$B626)</f>
        <v>73898.003899999996</v>
      </c>
      <c r="I626" s="45">
        <f>SUMIFS('IEA production stats by year'!R:R,'IEA production stats by year'!$E:$E,$D626,'IEA production stats by year'!$B:$B,$B626)</f>
        <v>75546.397299999997</v>
      </c>
      <c r="J626" s="45">
        <f>SUMIFS('IEA production stats by year'!S:S,'IEA production stats by year'!$E:$E,$D626,'IEA production stats by year'!$B:$B,$B626)</f>
        <v>77554.600099999996</v>
      </c>
      <c r="K626" s="45">
        <f>SUMIFS('IEA production stats by year'!T:T,'IEA production stats by year'!$E:$E,$D626,'IEA production stats by year'!$B:$B,$B626)</f>
        <v>79536.2</v>
      </c>
      <c r="L626" s="45">
        <f>SUMIFS('IEA production stats by year'!U:U,'IEA production stats by year'!$E:$E,$D626,'IEA production stats by year'!$B:$B,$B626)</f>
        <v>81351.5965</v>
      </c>
      <c r="M626" s="45">
        <f>SUMIFS('IEA production stats by year'!V:V,'IEA production stats by year'!$E:$E,$D626,'IEA production stats by year'!$B:$B,$B626)</f>
        <v>83803.403300000005</v>
      </c>
      <c r="N626" s="45">
        <f>SUMIFS('IEA production stats by year'!W:W,'IEA production stats by year'!$E:$E,$D626,'IEA production stats by year'!$B:$B,$B626)</f>
        <v>85438.599900000001</v>
      </c>
      <c r="O626" s="45">
        <f>SUMIFS('IEA production stats by year'!X:X,'IEA production stats by year'!$E:$E,$D626,'IEA production stats by year'!$B:$B,$B626)</f>
        <v>88023.199500000002</v>
      </c>
      <c r="P626" s="45">
        <f>SUMIFS('IEA production stats by year'!Y:Y,'IEA production stats by year'!$E:$E,$D626,'IEA production stats by year'!$B:$B,$B626)</f>
        <v>89566.6005</v>
      </c>
      <c r="Q626" s="45">
        <f>SUMIFS('IEA production stats by year'!Z:Z,'IEA production stats by year'!$E:$E,$D626,'IEA production stats by year'!$B:$B,$B626)</f>
        <v>96471.998600000006</v>
      </c>
      <c r="R626" s="45">
        <f>SUMIFS('IEA production stats by year'!AA:AA,'IEA production stats by year'!$E:$E,$D626,'IEA production stats by year'!$B:$B,$B626)</f>
        <v>99222.801500000001</v>
      </c>
      <c r="S626" s="45">
        <f>SUMIFS('IEA production stats by year'!AB:AB,'IEA production stats by year'!$E:$E,$D626,'IEA production stats by year'!$B:$B,$B626)</f>
        <v>102097.6008</v>
      </c>
      <c r="T626" s="45">
        <f>SUMIFS('IEA production stats by year'!AC:AC,'IEA production stats by year'!$E:$E,$D626,'IEA production stats by year'!$B:$B,$B626)</f>
        <v>104893.3993</v>
      </c>
      <c r="U626" s="45">
        <f>SUMIFS('IEA production stats by year'!AD:AD,'IEA production stats by year'!$E:$E,$D626,'IEA production stats by year'!$B:$B,$B626)</f>
        <v>107124.19749999999</v>
      </c>
      <c r="V626" s="45">
        <f>SUMIFS('IEA production stats by year'!AE:AE,'IEA production stats by year'!$E:$E,$D626,'IEA production stats by year'!$B:$B,$B626)</f>
        <v>110036.5984</v>
      </c>
      <c r="W626" s="45">
        <f>SUMIFS('IEA production stats by year'!AF:AF,'IEA production stats by year'!$E:$E,$D626,'IEA production stats by year'!$B:$B,$B626)</f>
        <v>112211.80009999999</v>
      </c>
      <c r="X626" s="45">
        <f>SUMIFS('IEA production stats by year'!AG:AG,'IEA production stats by year'!$E:$E,$D626,'IEA production stats by year'!$B:$B,$B626)</f>
        <v>115660.6012</v>
      </c>
      <c r="Y626" s="45">
        <f>SUMIFS('IEA production stats by year'!AH:AH,'IEA production stats by year'!$E:$E,$D626,'IEA production stats by year'!$B:$B,$B626)</f>
        <v>107703.25290000001</v>
      </c>
      <c r="Z626" s="45">
        <f>SUMIFS('IEA production stats by year'!AI:AI,'IEA production stats by year'!$E:$E,$D626,'IEA production stats by year'!$B:$B,$B626)</f>
        <v>114249.51979999999</v>
      </c>
      <c r="AA626" s="45">
        <f>SUMIFS('IEA production stats by year'!AJ:AJ,'IEA production stats by year'!$E:$E,$D626,'IEA production stats by year'!$B:$B,$B626)</f>
        <v>118818.18949999999</v>
      </c>
      <c r="AB626" s="45">
        <f>SUMIFS('IEA production stats by year'!AK:AK,'IEA production stats by year'!$E:$E,$D626,'IEA production stats by year'!$B:$B,$B626)</f>
        <v>126129.0289</v>
      </c>
      <c r="AC626" s="45">
        <f>SUMIFS('IEA production stats by year'!AL:AL,'IEA production stats by year'!$E:$E,$D626,'IEA production stats by year'!$B:$B,$B626)</f>
        <v>0</v>
      </c>
      <c r="AD626" s="45"/>
      <c r="AE626" s="45"/>
      <c r="AF626" s="45"/>
      <c r="AG626" s="45"/>
      <c r="AH626" s="45"/>
      <c r="AI626" s="45"/>
      <c r="AJ626" s="45"/>
      <c r="AK626" s="45"/>
      <c r="AL626" s="45"/>
      <c r="AM626" s="45"/>
      <c r="AN626" s="45"/>
      <c r="AO626" s="45"/>
      <c r="AP626" s="45"/>
      <c r="AQ626" s="45"/>
      <c r="AR626" s="45"/>
      <c r="AS626" s="45"/>
      <c r="AT626" s="45"/>
      <c r="AU626" s="45"/>
      <c r="AV626" s="45"/>
      <c r="AW626" s="45"/>
      <c r="AX626" s="45"/>
      <c r="AY626" s="45"/>
      <c r="AZ626" s="45"/>
      <c r="BA626" s="45"/>
      <c r="BB626" s="45"/>
      <c r="BC626" s="45"/>
      <c r="BD626" s="45"/>
      <c r="BE626" s="45"/>
      <c r="BF626" s="45"/>
      <c r="BG626" s="45"/>
      <c r="BH626" s="45"/>
      <c r="BI626" s="45"/>
      <c r="BJ626" s="45"/>
      <c r="BK626" s="45"/>
      <c r="BL626" s="45"/>
      <c r="BM626" s="45"/>
      <c r="BN626" s="45"/>
      <c r="BO626" s="45"/>
      <c r="BP626" s="45"/>
      <c r="BQ626" s="45"/>
      <c r="BR626" s="45"/>
      <c r="BS626" s="45"/>
      <c r="BT626" s="45"/>
      <c r="BU626" s="45"/>
      <c r="BV626" s="45"/>
      <c r="BW626" s="45"/>
      <c r="BX626" s="45"/>
      <c r="BY626" s="45"/>
      <c r="BZ626" s="45"/>
      <c r="CA626" s="45"/>
      <c r="CB626" s="45"/>
      <c r="CC626" s="45"/>
      <c r="CD626" s="45"/>
      <c r="CE626" s="45"/>
      <c r="CF626" s="45"/>
      <c r="CG626" s="45"/>
      <c r="CH626" s="45"/>
      <c r="CI626" s="45"/>
      <c r="CJ626" s="45"/>
      <c r="CK626" s="45"/>
      <c r="CL626" s="45"/>
      <c r="CM626" s="45"/>
      <c r="CN626" s="45"/>
      <c r="CO626" s="45"/>
      <c r="CP626" s="45"/>
      <c r="CQ626" s="45"/>
    </row>
    <row r="627" spans="1:95" hidden="1" x14ac:dyDescent="0.25">
      <c r="A627" s="5" t="str">
        <f>B627&amp;D627</f>
        <v>TUNHYDRO</v>
      </c>
      <c r="B627" t="s">
        <v>373</v>
      </c>
      <c r="C627" t="str">
        <f>VLOOKUP($B627,'Lookup codes'!$A:$C,2,FALSE)</f>
        <v>Tunisia</v>
      </c>
      <c r="D627" t="s">
        <v>539</v>
      </c>
      <c r="E627" t="str">
        <f>VLOOKUP(D627,'Lookup codes'!R:S,2,FALSE)</f>
        <v>Hydro</v>
      </c>
      <c r="F627" t="s">
        <v>794</v>
      </c>
      <c r="G627" t="s">
        <v>528</v>
      </c>
      <c r="H627" s="45">
        <f>SUMIFS('IEA production stats by year'!Q:Q,'IEA production stats by year'!$E:$E,$D627,'IEA production stats by year'!$B:$B,$B627)</f>
        <v>230.39959999999999</v>
      </c>
      <c r="I627" s="45">
        <f>SUMIFS('IEA production stats by year'!R:R,'IEA production stats by year'!$E:$E,$D627,'IEA production stats by year'!$B:$B,$B627)</f>
        <v>194.4015</v>
      </c>
      <c r="J627" s="45">
        <f>SUMIFS('IEA production stats by year'!S:S,'IEA production stats by year'!$E:$E,$D627,'IEA production stats by year'!$B:$B,$B627)</f>
        <v>230.39959999999999</v>
      </c>
      <c r="K627" s="45">
        <f>SUMIFS('IEA production stats by year'!T:T,'IEA production stats by year'!$E:$E,$D627,'IEA production stats by year'!$B:$B,$B627)</f>
        <v>597.59870000000001</v>
      </c>
      <c r="L627" s="45">
        <f>SUMIFS('IEA production stats by year'!U:U,'IEA production stats by year'!$E:$E,$D627,'IEA production stats by year'!$B:$B,$B627)</f>
        <v>554.39930000000004</v>
      </c>
      <c r="M627" s="45">
        <f>SUMIFS('IEA production stats by year'!V:V,'IEA production stats by year'!$E:$E,$D627,'IEA production stats by year'!$B:$B,$B627)</f>
        <v>522.00189999999998</v>
      </c>
      <c r="N627" s="45">
        <f>SUMIFS('IEA production stats by year'!W:W,'IEA production stats by year'!$E:$E,$D627,'IEA production stats by year'!$B:$B,$B627)</f>
        <v>331.20100000000002</v>
      </c>
      <c r="O627" s="45">
        <f>SUMIFS('IEA production stats by year'!X:X,'IEA production stats by year'!$E:$E,$D627,'IEA production stats by year'!$B:$B,$B627)</f>
        <v>176.39830000000001</v>
      </c>
      <c r="P627" s="45">
        <f>SUMIFS('IEA production stats by year'!Y:Y,'IEA production stats by year'!$E:$E,$D627,'IEA production stats by year'!$B:$B,$B627)</f>
        <v>107.99850000000001</v>
      </c>
      <c r="Q627" s="45">
        <f>SUMIFS('IEA production stats by year'!Z:Z,'IEA production stats by year'!$E:$E,$D627,'IEA production stats by year'!$B:$B,$B627)</f>
        <v>284.40100000000001</v>
      </c>
      <c r="R627" s="45">
        <f>SUMIFS('IEA production stats by year'!AA:AA,'IEA production stats by year'!$E:$E,$D627,'IEA production stats by year'!$B:$B,$B627)</f>
        <v>179.99889999999999</v>
      </c>
      <c r="S627" s="45">
        <f>SUMIFS('IEA production stats by year'!AB:AB,'IEA production stats by year'!$E:$E,$D627,'IEA production stats by year'!$B:$B,$B627)</f>
        <v>194.4015</v>
      </c>
      <c r="T627" s="45">
        <f>SUMIFS('IEA production stats by year'!AC:AC,'IEA production stats by year'!$E:$E,$D627,'IEA production stats by year'!$B:$B,$B627)</f>
        <v>396.00009999999997</v>
      </c>
      <c r="U627" s="45">
        <f>SUMIFS('IEA production stats by year'!AD:AD,'IEA production stats by year'!$E:$E,$D627,'IEA production stats by year'!$B:$B,$B627)</f>
        <v>216.00120000000001</v>
      </c>
      <c r="V627" s="45">
        <f>SUMIFS('IEA production stats by year'!AE:AE,'IEA production stats by year'!$E:$E,$D627,'IEA production stats by year'!$B:$B,$B627)</f>
        <v>201.5986</v>
      </c>
      <c r="W627" s="45">
        <f>SUMIFS('IEA production stats by year'!AF:AF,'IEA production stats by year'!$E:$E,$D627,'IEA production stats by year'!$B:$B,$B627)</f>
        <v>248.39869999999999</v>
      </c>
      <c r="X627" s="45">
        <f>SUMIFS('IEA production stats by year'!AG:AG,'IEA production stats by year'!$E:$E,$D627,'IEA production stats by year'!$B:$B,$B627)</f>
        <v>161.9999</v>
      </c>
      <c r="Y627" s="45">
        <f>SUMIFS('IEA production stats by year'!AH:AH,'IEA production stats by year'!$E:$E,$D627,'IEA production stats by year'!$B:$B,$B627)</f>
        <v>62.856400000000001</v>
      </c>
      <c r="Z627" s="45">
        <f>SUMIFS('IEA production stats by year'!AI:AI,'IEA production stats by year'!$E:$E,$D627,'IEA production stats by year'!$B:$B,$B627)</f>
        <v>59.398099999999999</v>
      </c>
      <c r="AA627" s="45">
        <f>SUMIFS('IEA production stats by year'!AJ:AJ,'IEA production stats by year'!$E:$E,$D627,'IEA production stats by year'!$B:$B,$B627)</f>
        <v>237.24080000000001</v>
      </c>
      <c r="AB627" s="45">
        <f>SUMIFS('IEA production stats by year'!AK:AK,'IEA production stats by year'!$E:$E,$D627,'IEA production stats by year'!$B:$B,$B627)</f>
        <v>165.67169999999999</v>
      </c>
      <c r="AC627" s="45">
        <f>SUMIFS('IEA production stats by year'!AL:AL,'IEA production stats by year'!$E:$E,$D627,'IEA production stats by year'!$B:$B,$B627)</f>
        <v>0</v>
      </c>
      <c r="AD627" s="45"/>
      <c r="AE627" s="45"/>
      <c r="AF627" s="45"/>
      <c r="AG627" s="45"/>
      <c r="AH627" s="45"/>
      <c r="AI627" s="45"/>
      <c r="AJ627" s="45"/>
      <c r="AK627" s="45"/>
      <c r="AL627" s="45"/>
      <c r="AM627" s="45"/>
      <c r="AN627" s="45"/>
      <c r="AO627" s="45"/>
      <c r="AP627" s="45"/>
      <c r="AQ627" s="45"/>
      <c r="AR627" s="45"/>
      <c r="AS627" s="45"/>
      <c r="AT627" s="45"/>
      <c r="AU627" s="45"/>
      <c r="AV627" s="45"/>
      <c r="AW627" s="45"/>
      <c r="AX627" s="45"/>
      <c r="AY627" s="45"/>
      <c r="AZ627" s="45"/>
      <c r="BA627" s="45"/>
      <c r="BB627" s="45"/>
      <c r="BC627" s="45"/>
      <c r="BD627" s="45"/>
      <c r="BE627" s="45"/>
      <c r="BF627" s="45"/>
      <c r="BG627" s="45"/>
      <c r="BH627" s="45"/>
      <c r="BI627" s="45"/>
      <c r="BJ627" s="45"/>
      <c r="BK627" s="45"/>
      <c r="BL627" s="45"/>
      <c r="BM627" s="45"/>
      <c r="BN627" s="45"/>
      <c r="BO627" s="45"/>
      <c r="BP627" s="45"/>
      <c r="BQ627" s="45"/>
      <c r="BR627" s="45"/>
      <c r="BS627" s="45"/>
      <c r="BT627" s="45"/>
      <c r="BU627" s="45"/>
      <c r="BV627" s="45"/>
      <c r="BW627" s="45"/>
      <c r="BX627" s="45"/>
      <c r="BY627" s="45"/>
      <c r="BZ627" s="45"/>
      <c r="CA627" s="45"/>
      <c r="CB627" s="45"/>
      <c r="CC627" s="45"/>
      <c r="CD627" s="45"/>
      <c r="CE627" s="45"/>
      <c r="CF627" s="45"/>
      <c r="CG627" s="45"/>
      <c r="CH627" s="45"/>
      <c r="CI627" s="45"/>
      <c r="CJ627" s="45"/>
      <c r="CK627" s="45"/>
      <c r="CL627" s="45"/>
      <c r="CM627" s="45"/>
      <c r="CN627" s="45"/>
      <c r="CO627" s="45"/>
      <c r="CP627" s="45"/>
      <c r="CQ627" s="45"/>
    </row>
    <row r="628" spans="1:95" hidden="1" x14ac:dyDescent="0.25">
      <c r="A628" s="5" t="str">
        <f>B628&amp;D628</f>
        <v>TUNGEOTHERM</v>
      </c>
      <c r="B628" t="s">
        <v>373</v>
      </c>
      <c r="C628" t="str">
        <f>VLOOKUP($B628,'Lookup codes'!$A:$C,2,FALSE)</f>
        <v>Tunisia</v>
      </c>
      <c r="D628" t="s">
        <v>610</v>
      </c>
      <c r="E628" t="str">
        <f>VLOOKUP(D628,'Lookup codes'!R:S,2,FALSE)</f>
        <v>Geothermal</v>
      </c>
      <c r="F628" t="s">
        <v>794</v>
      </c>
      <c r="G628" t="s">
        <v>528</v>
      </c>
      <c r="H628" s="45">
        <f>SUMIFS('IEA production stats by year'!Q:Q,'IEA production stats by year'!$E:$E,$D628,'IEA production stats by year'!$B:$B,$B628)</f>
        <v>0</v>
      </c>
      <c r="I628" s="45">
        <f>SUMIFS('IEA production stats by year'!R:R,'IEA production stats by year'!$E:$E,$D628,'IEA production stats by year'!$B:$B,$B628)</f>
        <v>0</v>
      </c>
      <c r="J628" s="45">
        <f>SUMIFS('IEA production stats by year'!S:S,'IEA production stats by year'!$E:$E,$D628,'IEA production stats by year'!$B:$B,$B628)</f>
        <v>0</v>
      </c>
      <c r="K628" s="45">
        <f>SUMIFS('IEA production stats by year'!T:T,'IEA production stats by year'!$E:$E,$D628,'IEA production stats by year'!$B:$B,$B628)</f>
        <v>0</v>
      </c>
      <c r="L628" s="45">
        <f>SUMIFS('IEA production stats by year'!U:U,'IEA production stats by year'!$E:$E,$D628,'IEA production stats by year'!$B:$B,$B628)</f>
        <v>0</v>
      </c>
      <c r="M628" s="45">
        <f>SUMIFS('IEA production stats by year'!V:V,'IEA production stats by year'!$E:$E,$D628,'IEA production stats by year'!$B:$B,$B628)</f>
        <v>0</v>
      </c>
      <c r="N628" s="45">
        <f>SUMIFS('IEA production stats by year'!W:W,'IEA production stats by year'!$E:$E,$D628,'IEA production stats by year'!$B:$B,$B628)</f>
        <v>0</v>
      </c>
      <c r="O628" s="45">
        <f>SUMIFS('IEA production stats by year'!X:X,'IEA production stats by year'!$E:$E,$D628,'IEA production stats by year'!$B:$B,$B628)</f>
        <v>0</v>
      </c>
      <c r="P628" s="45">
        <f>SUMIFS('IEA production stats by year'!Y:Y,'IEA production stats by year'!$E:$E,$D628,'IEA production stats by year'!$B:$B,$B628)</f>
        <v>0</v>
      </c>
      <c r="Q628" s="45">
        <f>SUMIFS('IEA production stats by year'!Z:Z,'IEA production stats by year'!$E:$E,$D628,'IEA production stats by year'!$B:$B,$B628)</f>
        <v>0</v>
      </c>
      <c r="R628" s="45">
        <f>SUMIFS('IEA production stats by year'!AA:AA,'IEA production stats by year'!$E:$E,$D628,'IEA production stats by year'!$B:$B,$B628)</f>
        <v>0</v>
      </c>
      <c r="S628" s="45">
        <f>SUMIFS('IEA production stats by year'!AB:AB,'IEA production stats by year'!$E:$E,$D628,'IEA production stats by year'!$B:$B,$B628)</f>
        <v>0</v>
      </c>
      <c r="T628" s="45">
        <f>SUMIFS('IEA production stats by year'!AC:AC,'IEA production stats by year'!$E:$E,$D628,'IEA production stats by year'!$B:$B,$B628)</f>
        <v>0</v>
      </c>
      <c r="U628" s="45">
        <f>SUMIFS('IEA production stats by year'!AD:AD,'IEA production stats by year'!$E:$E,$D628,'IEA production stats by year'!$B:$B,$B628)</f>
        <v>0</v>
      </c>
      <c r="V628" s="45">
        <f>SUMIFS('IEA production stats by year'!AE:AE,'IEA production stats by year'!$E:$E,$D628,'IEA production stats by year'!$B:$B,$B628)</f>
        <v>0</v>
      </c>
      <c r="W628" s="45">
        <f>SUMIFS('IEA production stats by year'!AF:AF,'IEA production stats by year'!$E:$E,$D628,'IEA production stats by year'!$B:$B,$B628)</f>
        <v>0</v>
      </c>
      <c r="X628" s="45">
        <f>SUMIFS('IEA production stats by year'!AG:AG,'IEA production stats by year'!$E:$E,$D628,'IEA production stats by year'!$B:$B,$B628)</f>
        <v>0</v>
      </c>
      <c r="Y628" s="45">
        <f>SUMIFS('IEA production stats by year'!AH:AH,'IEA production stats by year'!$E:$E,$D628,'IEA production stats by year'!$B:$B,$B628)</f>
        <v>0</v>
      </c>
      <c r="Z628" s="45">
        <f>SUMIFS('IEA production stats by year'!AI:AI,'IEA production stats by year'!$E:$E,$D628,'IEA production stats by year'!$B:$B,$B628)</f>
        <v>0</v>
      </c>
      <c r="AA628" s="45">
        <f>SUMIFS('IEA production stats by year'!AJ:AJ,'IEA production stats by year'!$E:$E,$D628,'IEA production stats by year'!$B:$B,$B628)</f>
        <v>0</v>
      </c>
      <c r="AB628" s="45">
        <f>SUMIFS('IEA production stats by year'!AK:AK,'IEA production stats by year'!$E:$E,$D628,'IEA production stats by year'!$B:$B,$B628)</f>
        <v>0</v>
      </c>
      <c r="AC628" s="45">
        <f>SUMIFS('IEA production stats by year'!AL:AL,'IEA production stats by year'!$E:$E,$D628,'IEA production stats by year'!$B:$B,$B628)</f>
        <v>0</v>
      </c>
      <c r="AD628" s="45"/>
      <c r="AE628" s="45"/>
      <c r="AF628" s="45"/>
      <c r="AG628" s="45"/>
      <c r="AH628" s="45"/>
      <c r="AI628" s="45"/>
      <c r="AJ628" s="45"/>
      <c r="AK628" s="45"/>
      <c r="AL628" s="45"/>
      <c r="AM628" s="45"/>
      <c r="AN628" s="45"/>
      <c r="AO628" s="45"/>
      <c r="AP628" s="45"/>
      <c r="AQ628" s="45"/>
      <c r="AR628" s="45"/>
      <c r="AS628" s="45"/>
      <c r="AT628" s="45"/>
      <c r="AU628" s="45"/>
      <c r="AV628" s="45"/>
      <c r="AW628" s="45"/>
      <c r="AX628" s="45"/>
      <c r="AY628" s="45"/>
      <c r="AZ628" s="45"/>
      <c r="BA628" s="45"/>
      <c r="BB628" s="45"/>
      <c r="BC628" s="45"/>
      <c r="BD628" s="45"/>
      <c r="BE628" s="45"/>
      <c r="BF628" s="45"/>
      <c r="BG628" s="45"/>
      <c r="BH628" s="45"/>
      <c r="BI628" s="45"/>
      <c r="BJ628" s="45"/>
      <c r="BK628" s="45"/>
      <c r="BL628" s="45"/>
      <c r="BM628" s="45"/>
      <c r="BN628" s="45"/>
      <c r="BO628" s="45"/>
      <c r="BP628" s="45"/>
      <c r="BQ628" s="45"/>
      <c r="BR628" s="45"/>
      <c r="BS628" s="45"/>
      <c r="BT628" s="45"/>
      <c r="BU628" s="45"/>
      <c r="BV628" s="45"/>
      <c r="BW628" s="45"/>
      <c r="BX628" s="45"/>
      <c r="BY628" s="45"/>
      <c r="BZ628" s="45"/>
      <c r="CA628" s="45"/>
      <c r="CB628" s="45"/>
      <c r="CC628" s="45"/>
      <c r="CD628" s="45"/>
      <c r="CE628" s="45"/>
      <c r="CF628" s="45"/>
      <c r="CG628" s="45"/>
      <c r="CH628" s="45"/>
      <c r="CI628" s="45"/>
      <c r="CJ628" s="45"/>
      <c r="CK628" s="45"/>
      <c r="CL628" s="45"/>
      <c r="CM628" s="45"/>
      <c r="CN628" s="45"/>
      <c r="CO628" s="45"/>
      <c r="CP628" s="45"/>
      <c r="CQ628" s="45"/>
    </row>
    <row r="629" spans="1:95" hidden="1" x14ac:dyDescent="0.25">
      <c r="A629" s="5" t="str">
        <f>B629&amp;D629</f>
        <v>TUNSOLARPV</v>
      </c>
      <c r="B629" t="s">
        <v>373</v>
      </c>
      <c r="C629" t="str">
        <f>VLOOKUP($B629,'Lookup codes'!$A:$C,2,FALSE)</f>
        <v>Tunisia</v>
      </c>
      <c r="D629" t="s">
        <v>612</v>
      </c>
      <c r="E629" t="str">
        <f>VLOOKUP(D629,'Lookup codes'!R:S,2,FALSE)</f>
        <v>Solar Photovoltaics</v>
      </c>
      <c r="F629" t="s">
        <v>794</v>
      </c>
      <c r="G629" t="s">
        <v>528</v>
      </c>
      <c r="H629" s="45">
        <f>SUMIFS('IEA production stats by year'!Q:Q,'IEA production stats by year'!$E:$E,$D629,'IEA production stats by year'!$B:$B,$B629)</f>
        <v>0</v>
      </c>
      <c r="I629" s="45">
        <f>SUMIFS('IEA production stats by year'!R:R,'IEA production stats by year'!$E:$E,$D629,'IEA production stats by year'!$B:$B,$B629)</f>
        <v>0</v>
      </c>
      <c r="J629" s="45">
        <f>SUMIFS('IEA production stats by year'!S:S,'IEA production stats by year'!$E:$E,$D629,'IEA production stats by year'!$B:$B,$B629)</f>
        <v>0</v>
      </c>
      <c r="K629" s="45">
        <f>SUMIFS('IEA production stats by year'!T:T,'IEA production stats by year'!$E:$E,$D629,'IEA production stats by year'!$B:$B,$B629)</f>
        <v>0</v>
      </c>
      <c r="L629" s="45">
        <f>SUMIFS('IEA production stats by year'!U:U,'IEA production stats by year'!$E:$E,$D629,'IEA production stats by year'!$B:$B,$B629)</f>
        <v>0</v>
      </c>
      <c r="M629" s="45">
        <f>SUMIFS('IEA production stats by year'!V:V,'IEA production stats by year'!$E:$E,$D629,'IEA production stats by year'!$B:$B,$B629)</f>
        <v>0</v>
      </c>
      <c r="N629" s="45">
        <f>SUMIFS('IEA production stats by year'!W:W,'IEA production stats by year'!$E:$E,$D629,'IEA production stats by year'!$B:$B,$B629)</f>
        <v>0</v>
      </c>
      <c r="O629" s="45">
        <f>SUMIFS('IEA production stats by year'!X:X,'IEA production stats by year'!$E:$E,$D629,'IEA production stats by year'!$B:$B,$B629)</f>
        <v>0</v>
      </c>
      <c r="P629" s="45">
        <f>SUMIFS('IEA production stats by year'!Y:Y,'IEA production stats by year'!$E:$E,$D629,'IEA production stats by year'!$B:$B,$B629)</f>
        <v>0</v>
      </c>
      <c r="Q629" s="45">
        <f>SUMIFS('IEA production stats by year'!Z:Z,'IEA production stats by year'!$E:$E,$D629,'IEA production stats by year'!$B:$B,$B629)</f>
        <v>0</v>
      </c>
      <c r="R629" s="45">
        <f>SUMIFS('IEA production stats by year'!AA:AA,'IEA production stats by year'!$E:$E,$D629,'IEA production stats by year'!$B:$B,$B629)</f>
        <v>3.6006</v>
      </c>
      <c r="S629" s="45">
        <f>SUMIFS('IEA production stats by year'!AB:AB,'IEA production stats by year'!$E:$E,$D629,'IEA production stats by year'!$B:$B,$B629)</f>
        <v>5.7359</v>
      </c>
      <c r="T629" s="45">
        <f>SUMIFS('IEA production stats by year'!AC:AC,'IEA production stats by year'!$E:$E,$D629,'IEA production stats by year'!$B:$B,$B629)</f>
        <v>19.0458</v>
      </c>
      <c r="U629" s="45">
        <f>SUMIFS('IEA production stats by year'!AD:AD,'IEA production stats by year'!$E:$E,$D629,'IEA production stats by year'!$B:$B,$B629)</f>
        <v>51.196199999999997</v>
      </c>
      <c r="V629" s="45">
        <f>SUMIFS('IEA production stats by year'!AE:AE,'IEA production stats by year'!$E:$E,$D629,'IEA production stats by year'!$B:$B,$B629)</f>
        <v>122.52670000000001</v>
      </c>
      <c r="W629" s="45">
        <f>SUMIFS('IEA production stats by year'!AF:AF,'IEA production stats by year'!$E:$E,$D629,'IEA production stats by year'!$B:$B,$B629)</f>
        <v>233.749</v>
      </c>
      <c r="X629" s="45">
        <f>SUMIFS('IEA production stats by year'!AG:AG,'IEA production stats by year'!$E:$E,$D629,'IEA production stats by year'!$B:$B,$B629)</f>
        <v>391.52019999999999</v>
      </c>
      <c r="Y629" s="45">
        <f>SUMIFS('IEA production stats by year'!AH:AH,'IEA production stats by year'!$E:$E,$D629,'IEA production stats by year'!$B:$B,$B629)</f>
        <v>479.3886</v>
      </c>
      <c r="Z629" s="45">
        <f>SUMIFS('IEA production stats by year'!AI:AI,'IEA production stats by year'!$E:$E,$D629,'IEA production stats by year'!$B:$B,$B629)</f>
        <v>625.31110000000001</v>
      </c>
      <c r="AA629" s="45">
        <f>SUMIFS('IEA production stats by year'!AJ:AJ,'IEA production stats by year'!$E:$E,$D629,'IEA production stats by year'!$B:$B,$B629)</f>
        <v>883.38549999999998</v>
      </c>
      <c r="AB629" s="45">
        <f>SUMIFS('IEA production stats by year'!AK:AK,'IEA production stats by year'!$E:$E,$D629,'IEA production stats by year'!$B:$B,$B629)</f>
        <v>1199.5182</v>
      </c>
      <c r="AC629" s="45">
        <f>SUMIFS('IEA production stats by year'!AL:AL,'IEA production stats by year'!$E:$E,$D629,'IEA production stats by year'!$B:$B,$B629)</f>
        <v>0</v>
      </c>
      <c r="AD629" s="45"/>
      <c r="AE629" s="45"/>
      <c r="AF629" s="45"/>
      <c r="AG629" s="45"/>
      <c r="AH629" s="45"/>
      <c r="AI629" s="45"/>
      <c r="AJ629" s="45"/>
      <c r="AK629" s="45"/>
      <c r="AL629" s="45"/>
      <c r="AM629" s="45"/>
      <c r="AN629" s="45"/>
      <c r="AO629" s="45"/>
      <c r="AP629" s="45"/>
      <c r="AQ629" s="45"/>
      <c r="AR629" s="45"/>
      <c r="AS629" s="45"/>
      <c r="AT629" s="45"/>
      <c r="AU629" s="45"/>
      <c r="AV629" s="45"/>
      <c r="AW629" s="45"/>
      <c r="AX629" s="45"/>
      <c r="AY629" s="45"/>
      <c r="AZ629" s="45"/>
      <c r="BA629" s="45"/>
      <c r="BB629" s="45"/>
      <c r="BC629" s="45"/>
      <c r="BD629" s="45"/>
      <c r="BE629" s="45"/>
      <c r="BF629" s="45"/>
      <c r="BG629" s="45"/>
      <c r="BH629" s="45"/>
      <c r="BI629" s="45"/>
      <c r="BJ629" s="45"/>
      <c r="BK629" s="45"/>
      <c r="BL629" s="45"/>
      <c r="BM629" s="45"/>
      <c r="BN629" s="45"/>
      <c r="BO629" s="45"/>
      <c r="BP629" s="45"/>
      <c r="BQ629" s="45"/>
      <c r="BR629" s="45"/>
      <c r="BS629" s="45"/>
      <c r="BT629" s="45"/>
      <c r="BU629" s="45"/>
      <c r="BV629" s="45"/>
      <c r="BW629" s="45"/>
      <c r="BX629" s="45"/>
      <c r="BY629" s="45"/>
      <c r="BZ629" s="45"/>
      <c r="CA629" s="45"/>
      <c r="CB629" s="45"/>
      <c r="CC629" s="45"/>
      <c r="CD629" s="45"/>
      <c r="CE629" s="45"/>
      <c r="CF629" s="45"/>
      <c r="CG629" s="45"/>
      <c r="CH629" s="45"/>
      <c r="CI629" s="45"/>
      <c r="CJ629" s="45"/>
      <c r="CK629" s="45"/>
      <c r="CL629" s="45"/>
      <c r="CM629" s="45"/>
      <c r="CN629" s="45"/>
      <c r="CO629" s="45"/>
      <c r="CP629" s="45"/>
      <c r="CQ629" s="45"/>
    </row>
    <row r="630" spans="1:95" hidden="1" x14ac:dyDescent="0.25">
      <c r="A630" s="5" t="str">
        <f>B630&amp;D630</f>
        <v>TUNSOLARTH</v>
      </c>
      <c r="B630" t="s">
        <v>373</v>
      </c>
      <c r="C630" t="str">
        <f>VLOOKUP($B630,'Lookup codes'!$A:$C,2,FALSE)</f>
        <v>Tunisia</v>
      </c>
      <c r="D630" t="s">
        <v>614</v>
      </c>
      <c r="E630" t="str">
        <f>VLOOKUP(D630,'Lookup codes'!R:S,2,FALSE)</f>
        <v>Solar Thermal</v>
      </c>
      <c r="F630" t="s">
        <v>794</v>
      </c>
      <c r="G630" t="s">
        <v>528</v>
      </c>
      <c r="H630" s="45">
        <f>SUMIFS('IEA production stats by year'!Q:Q,'IEA production stats by year'!$E:$E,$D630,'IEA production stats by year'!$B:$B,$B630)</f>
        <v>0</v>
      </c>
      <c r="I630" s="45">
        <f>SUMIFS('IEA production stats by year'!R:R,'IEA production stats by year'!$E:$E,$D630,'IEA production stats by year'!$B:$B,$B630)</f>
        <v>0</v>
      </c>
      <c r="J630" s="45">
        <f>SUMIFS('IEA production stats by year'!S:S,'IEA production stats by year'!$E:$E,$D630,'IEA production stats by year'!$B:$B,$B630)</f>
        <v>0</v>
      </c>
      <c r="K630" s="45">
        <f>SUMIFS('IEA production stats by year'!T:T,'IEA production stats by year'!$E:$E,$D630,'IEA production stats by year'!$B:$B,$B630)</f>
        <v>0</v>
      </c>
      <c r="L630" s="45">
        <f>SUMIFS('IEA production stats by year'!U:U,'IEA production stats by year'!$E:$E,$D630,'IEA production stats by year'!$B:$B,$B630)</f>
        <v>0</v>
      </c>
      <c r="M630" s="45">
        <f>SUMIFS('IEA production stats by year'!V:V,'IEA production stats by year'!$E:$E,$D630,'IEA production stats by year'!$B:$B,$B630)</f>
        <v>0</v>
      </c>
      <c r="N630" s="45">
        <f>SUMIFS('IEA production stats by year'!W:W,'IEA production stats by year'!$E:$E,$D630,'IEA production stats by year'!$B:$B,$B630)</f>
        <v>0</v>
      </c>
      <c r="O630" s="45">
        <f>SUMIFS('IEA production stats by year'!X:X,'IEA production stats by year'!$E:$E,$D630,'IEA production stats by year'!$B:$B,$B630)</f>
        <v>0</v>
      </c>
      <c r="P630" s="45">
        <f>SUMIFS('IEA production stats by year'!Y:Y,'IEA production stats by year'!$E:$E,$D630,'IEA production stats by year'!$B:$B,$B630)</f>
        <v>0</v>
      </c>
      <c r="Q630" s="45">
        <f>SUMIFS('IEA production stats by year'!Z:Z,'IEA production stats by year'!$E:$E,$D630,'IEA production stats by year'!$B:$B,$B630)</f>
        <v>0</v>
      </c>
      <c r="R630" s="45">
        <f>SUMIFS('IEA production stats by year'!AA:AA,'IEA production stats by year'!$E:$E,$D630,'IEA production stats by year'!$B:$B,$B630)</f>
        <v>1137.0009</v>
      </c>
      <c r="S630" s="45">
        <f>SUMIFS('IEA production stats by year'!AB:AB,'IEA production stats by year'!$E:$E,$D630,'IEA production stats by year'!$B:$B,$B630)</f>
        <v>1301.002</v>
      </c>
      <c r="T630" s="45">
        <f>SUMIFS('IEA production stats by year'!AC:AC,'IEA production stats by year'!$E:$E,$D630,'IEA production stats by year'!$B:$B,$B630)</f>
        <v>1480.0002999999999</v>
      </c>
      <c r="U630" s="45">
        <f>SUMIFS('IEA production stats by year'!AD:AD,'IEA production stats by year'!$E:$E,$D630,'IEA production stats by year'!$B:$B,$B630)</f>
        <v>1650.0011</v>
      </c>
      <c r="V630" s="45">
        <f>SUMIFS('IEA production stats by year'!AE:AE,'IEA production stats by year'!$E:$E,$D630,'IEA production stats by year'!$B:$B,$B630)</f>
        <v>1817</v>
      </c>
      <c r="W630" s="45">
        <f>SUMIFS('IEA production stats by year'!AF:AF,'IEA production stats by year'!$E:$E,$D630,'IEA production stats by year'!$B:$B,$B630)</f>
        <v>1954.0005000000001</v>
      </c>
      <c r="X630" s="45">
        <f>SUMIFS('IEA production stats by year'!AG:AG,'IEA production stats by year'!$E:$E,$D630,'IEA production stats by year'!$B:$B,$B630)</f>
        <v>2091.0010000000002</v>
      </c>
      <c r="Y630" s="45">
        <f>SUMIFS('IEA production stats by year'!AH:AH,'IEA production stats by year'!$E:$E,$D630,'IEA production stats by year'!$B:$B,$B630)</f>
        <v>2210.4211</v>
      </c>
      <c r="Z630" s="45">
        <f>SUMIFS('IEA production stats by year'!AI:AI,'IEA production stats by year'!$E:$E,$D630,'IEA production stats by year'!$B:$B,$B630)</f>
        <v>2443.0396999999998</v>
      </c>
      <c r="AA630" s="45">
        <f>SUMIFS('IEA production stats by year'!AJ:AJ,'IEA production stats by year'!$E:$E,$D630,'IEA production stats by year'!$B:$B,$B630)</f>
        <v>2575.8868000000002</v>
      </c>
      <c r="AB630" s="45">
        <f>SUMIFS('IEA production stats by year'!AK:AK,'IEA production stats by year'!$E:$E,$D630,'IEA production stats by year'!$B:$B,$B630)</f>
        <v>2672.895</v>
      </c>
      <c r="AC630" s="45">
        <f>SUMIFS('IEA production stats by year'!AL:AL,'IEA production stats by year'!$E:$E,$D630,'IEA production stats by year'!$B:$B,$B630)</f>
        <v>0</v>
      </c>
      <c r="AD630" s="45"/>
      <c r="AE630" s="45"/>
      <c r="AF630" s="45"/>
      <c r="AG630" s="45"/>
      <c r="AH630" s="45"/>
      <c r="AI630" s="45"/>
      <c r="AJ630" s="45"/>
      <c r="AK630" s="45"/>
      <c r="AL630" s="45"/>
      <c r="AM630" s="45"/>
      <c r="AN630" s="45"/>
      <c r="AO630" s="45"/>
      <c r="AP630" s="45"/>
      <c r="AQ630" s="45"/>
      <c r="AR630" s="45"/>
      <c r="AS630" s="45"/>
      <c r="AT630" s="45"/>
      <c r="AU630" s="45"/>
      <c r="AV630" s="45"/>
      <c r="AW630" s="45"/>
      <c r="AX630" s="45"/>
      <c r="AY630" s="45"/>
      <c r="AZ630" s="45"/>
      <c r="BA630" s="45"/>
      <c r="BB630" s="45"/>
      <c r="BC630" s="45"/>
      <c r="BD630" s="45"/>
      <c r="BE630" s="45"/>
      <c r="BF630" s="45"/>
      <c r="BG630" s="45"/>
      <c r="BH630" s="45"/>
      <c r="BI630" s="45"/>
      <c r="BJ630" s="45"/>
      <c r="BK630" s="45"/>
      <c r="BL630" s="45"/>
      <c r="BM630" s="45"/>
      <c r="BN630" s="45"/>
      <c r="BO630" s="45"/>
      <c r="BP630" s="45"/>
      <c r="BQ630" s="45"/>
      <c r="BR630" s="45"/>
      <c r="BS630" s="45"/>
      <c r="BT630" s="45"/>
      <c r="BU630" s="45"/>
      <c r="BV630" s="45"/>
      <c r="BW630" s="45"/>
      <c r="BX630" s="45"/>
      <c r="BY630" s="45"/>
      <c r="BZ630" s="45"/>
      <c r="CA630" s="45"/>
      <c r="CB630" s="45"/>
      <c r="CC630" s="45"/>
      <c r="CD630" s="45"/>
      <c r="CE630" s="45"/>
      <c r="CF630" s="45"/>
      <c r="CG630" s="45"/>
      <c r="CH630" s="45"/>
      <c r="CI630" s="45"/>
      <c r="CJ630" s="45"/>
      <c r="CK630" s="45"/>
      <c r="CL630" s="45"/>
      <c r="CM630" s="45"/>
      <c r="CN630" s="45"/>
      <c r="CO630" s="45"/>
      <c r="CP630" s="45"/>
      <c r="CQ630" s="45"/>
    </row>
    <row r="631" spans="1:95" hidden="1" x14ac:dyDescent="0.25">
      <c r="A631" s="5" t="str">
        <f>B631&amp;D631</f>
        <v>TUNTIDE</v>
      </c>
      <c r="B631" t="s">
        <v>373</v>
      </c>
      <c r="C631" t="str">
        <f>VLOOKUP($B631,'Lookup codes'!$A:$C,2,FALSE)</f>
        <v>Tunisia</v>
      </c>
      <c r="D631" t="s">
        <v>616</v>
      </c>
      <c r="E631" t="str">
        <f>VLOOKUP(D631,'Lookup codes'!R:S,2,FALSE)</f>
        <v>Tide, Wave and Ocean</v>
      </c>
      <c r="F631" t="s">
        <v>794</v>
      </c>
      <c r="G631" t="s">
        <v>528</v>
      </c>
      <c r="H631" s="45">
        <f>SUMIFS('IEA production stats by year'!Q:Q,'IEA production stats by year'!$E:$E,$D631,'IEA production stats by year'!$B:$B,$B631)</f>
        <v>0</v>
      </c>
      <c r="I631" s="45">
        <f>SUMIFS('IEA production stats by year'!R:R,'IEA production stats by year'!$E:$E,$D631,'IEA production stats by year'!$B:$B,$B631)</f>
        <v>0</v>
      </c>
      <c r="J631" s="45">
        <f>SUMIFS('IEA production stats by year'!S:S,'IEA production stats by year'!$E:$E,$D631,'IEA production stats by year'!$B:$B,$B631)</f>
        <v>0</v>
      </c>
      <c r="K631" s="45">
        <f>SUMIFS('IEA production stats by year'!T:T,'IEA production stats by year'!$E:$E,$D631,'IEA production stats by year'!$B:$B,$B631)</f>
        <v>0</v>
      </c>
      <c r="L631" s="45">
        <f>SUMIFS('IEA production stats by year'!U:U,'IEA production stats by year'!$E:$E,$D631,'IEA production stats by year'!$B:$B,$B631)</f>
        <v>0</v>
      </c>
      <c r="M631" s="45">
        <f>SUMIFS('IEA production stats by year'!V:V,'IEA production stats by year'!$E:$E,$D631,'IEA production stats by year'!$B:$B,$B631)</f>
        <v>0</v>
      </c>
      <c r="N631" s="45">
        <f>SUMIFS('IEA production stats by year'!W:W,'IEA production stats by year'!$E:$E,$D631,'IEA production stats by year'!$B:$B,$B631)</f>
        <v>0</v>
      </c>
      <c r="O631" s="45">
        <f>SUMIFS('IEA production stats by year'!X:X,'IEA production stats by year'!$E:$E,$D631,'IEA production stats by year'!$B:$B,$B631)</f>
        <v>0</v>
      </c>
      <c r="P631" s="45">
        <f>SUMIFS('IEA production stats by year'!Y:Y,'IEA production stats by year'!$E:$E,$D631,'IEA production stats by year'!$B:$B,$B631)</f>
        <v>0</v>
      </c>
      <c r="Q631" s="45">
        <f>SUMIFS('IEA production stats by year'!Z:Z,'IEA production stats by year'!$E:$E,$D631,'IEA production stats by year'!$B:$B,$B631)</f>
        <v>0</v>
      </c>
      <c r="R631" s="45">
        <f>SUMIFS('IEA production stats by year'!AA:AA,'IEA production stats by year'!$E:$E,$D631,'IEA production stats by year'!$B:$B,$B631)</f>
        <v>0</v>
      </c>
      <c r="S631" s="45">
        <f>SUMIFS('IEA production stats by year'!AB:AB,'IEA production stats by year'!$E:$E,$D631,'IEA production stats by year'!$B:$B,$B631)</f>
        <v>0</v>
      </c>
      <c r="T631" s="45">
        <f>SUMIFS('IEA production stats by year'!AC:AC,'IEA production stats by year'!$E:$E,$D631,'IEA production stats by year'!$B:$B,$B631)</f>
        <v>0</v>
      </c>
      <c r="U631" s="45">
        <f>SUMIFS('IEA production stats by year'!AD:AD,'IEA production stats by year'!$E:$E,$D631,'IEA production stats by year'!$B:$B,$B631)</f>
        <v>0</v>
      </c>
      <c r="V631" s="45">
        <f>SUMIFS('IEA production stats by year'!AE:AE,'IEA production stats by year'!$E:$E,$D631,'IEA production stats by year'!$B:$B,$B631)</f>
        <v>0</v>
      </c>
      <c r="W631" s="45">
        <f>SUMIFS('IEA production stats by year'!AF:AF,'IEA production stats by year'!$E:$E,$D631,'IEA production stats by year'!$B:$B,$B631)</f>
        <v>0</v>
      </c>
      <c r="X631" s="45">
        <f>SUMIFS('IEA production stats by year'!AG:AG,'IEA production stats by year'!$E:$E,$D631,'IEA production stats by year'!$B:$B,$B631)</f>
        <v>0</v>
      </c>
      <c r="Y631" s="45">
        <f>SUMIFS('IEA production stats by year'!AH:AH,'IEA production stats by year'!$E:$E,$D631,'IEA production stats by year'!$B:$B,$B631)</f>
        <v>0</v>
      </c>
      <c r="Z631" s="45">
        <f>SUMIFS('IEA production stats by year'!AI:AI,'IEA production stats by year'!$E:$E,$D631,'IEA production stats by year'!$B:$B,$B631)</f>
        <v>0</v>
      </c>
      <c r="AA631" s="45">
        <f>SUMIFS('IEA production stats by year'!AJ:AJ,'IEA production stats by year'!$E:$E,$D631,'IEA production stats by year'!$B:$B,$B631)</f>
        <v>0</v>
      </c>
      <c r="AB631" s="45">
        <f>SUMIFS('IEA production stats by year'!AK:AK,'IEA production stats by year'!$E:$E,$D631,'IEA production stats by year'!$B:$B,$B631)</f>
        <v>0</v>
      </c>
      <c r="AC631" s="45">
        <f>SUMIFS('IEA production stats by year'!AL:AL,'IEA production stats by year'!$E:$E,$D631,'IEA production stats by year'!$B:$B,$B631)</f>
        <v>0</v>
      </c>
      <c r="AD631" s="45"/>
      <c r="AE631" s="45"/>
      <c r="AF631" s="45"/>
      <c r="AG631" s="45"/>
      <c r="AH631" s="45"/>
      <c r="AI631" s="45"/>
      <c r="AJ631" s="45"/>
      <c r="AK631" s="45"/>
      <c r="AL631" s="45"/>
      <c r="AM631" s="45"/>
      <c r="AN631" s="45"/>
      <c r="AO631" s="45"/>
      <c r="AP631" s="45"/>
      <c r="AQ631" s="45"/>
      <c r="AR631" s="45"/>
      <c r="AS631" s="45"/>
      <c r="AT631" s="45"/>
      <c r="AU631" s="45"/>
      <c r="AV631" s="45"/>
      <c r="AW631" s="45"/>
      <c r="AX631" s="45"/>
      <c r="AY631" s="45"/>
      <c r="AZ631" s="45"/>
      <c r="BA631" s="45"/>
      <c r="BB631" s="45"/>
      <c r="BC631" s="45"/>
      <c r="BD631" s="45"/>
      <c r="BE631" s="45"/>
      <c r="BF631" s="45"/>
      <c r="BG631" s="45"/>
      <c r="BH631" s="45"/>
      <c r="BI631" s="45"/>
      <c r="BJ631" s="45"/>
      <c r="BK631" s="45"/>
      <c r="BL631" s="45"/>
      <c r="BM631" s="45"/>
      <c r="BN631" s="45"/>
      <c r="BO631" s="45"/>
      <c r="BP631" s="45"/>
      <c r="BQ631" s="45"/>
      <c r="BR631" s="45"/>
      <c r="BS631" s="45"/>
      <c r="BT631" s="45"/>
      <c r="BU631" s="45"/>
      <c r="BV631" s="45"/>
      <c r="BW631" s="45"/>
      <c r="BX631" s="45"/>
      <c r="BY631" s="45"/>
      <c r="BZ631" s="45"/>
      <c r="CA631" s="45"/>
      <c r="CB631" s="45"/>
      <c r="CC631" s="45"/>
      <c r="CD631" s="45"/>
      <c r="CE631" s="45"/>
      <c r="CF631" s="45"/>
      <c r="CG631" s="45"/>
      <c r="CH631" s="45"/>
      <c r="CI631" s="45"/>
      <c r="CJ631" s="45"/>
      <c r="CK631" s="45"/>
      <c r="CL631" s="45"/>
      <c r="CM631" s="45"/>
      <c r="CN631" s="45"/>
      <c r="CO631" s="45"/>
      <c r="CP631" s="45"/>
      <c r="CQ631" s="45"/>
    </row>
    <row r="632" spans="1:95" hidden="1" x14ac:dyDescent="0.25">
      <c r="A632" s="5" t="str">
        <f>B632&amp;D632</f>
        <v>TUNWIND</v>
      </c>
      <c r="B632" t="s">
        <v>373</v>
      </c>
      <c r="C632" t="str">
        <f>VLOOKUP($B632,'Lookup codes'!$A:$C,2,FALSE)</f>
        <v>Tunisia</v>
      </c>
      <c r="D632" t="s">
        <v>618</v>
      </c>
      <c r="E632" t="str">
        <f>VLOOKUP(D632,'Lookup codes'!R:S,2,FALSE)</f>
        <v>Wind</v>
      </c>
      <c r="F632" t="s">
        <v>794</v>
      </c>
      <c r="G632" t="s">
        <v>528</v>
      </c>
      <c r="H632" s="45">
        <f>SUMIFS('IEA production stats by year'!Q:Q,'IEA production stats by year'!$E:$E,$D632,'IEA production stats by year'!$B:$B,$B632)</f>
        <v>82.798199999999994</v>
      </c>
      <c r="I632" s="45">
        <f>SUMIFS('IEA production stats by year'!R:R,'IEA production stats by year'!$E:$E,$D632,'IEA production stats by year'!$B:$B,$B632)</f>
        <v>86.398799999999994</v>
      </c>
      <c r="J632" s="45">
        <f>SUMIFS('IEA production stats by year'!S:S,'IEA production stats by year'!$E:$E,$D632,'IEA production stats by year'!$B:$B,$B632)</f>
        <v>107.99850000000001</v>
      </c>
      <c r="K632" s="45">
        <f>SUMIFS('IEA production stats by year'!T:T,'IEA production stats by year'!$E:$E,$D632,'IEA production stats by year'!$B:$B,$B632)</f>
        <v>118.8005</v>
      </c>
      <c r="L632" s="45">
        <f>SUMIFS('IEA production stats by year'!U:U,'IEA production stats by year'!$E:$E,$D632,'IEA production stats by year'!$B:$B,$B632)</f>
        <v>158.39920000000001</v>
      </c>
      <c r="M632" s="45">
        <f>SUMIFS('IEA production stats by year'!V:V,'IEA production stats by year'!$E:$E,$D632,'IEA production stats by year'!$B:$B,$B632)</f>
        <v>151.1979</v>
      </c>
      <c r="N632" s="45">
        <f>SUMIFS('IEA production stats by year'!W:W,'IEA production stats by year'!$E:$E,$D632,'IEA production stats by year'!$B:$B,$B632)</f>
        <v>136.79949999999999</v>
      </c>
      <c r="O632" s="45">
        <f>SUMIFS('IEA production stats by year'!X:X,'IEA production stats by year'!$E:$E,$D632,'IEA production stats by year'!$B:$B,$B632)</f>
        <v>154.79859999999999</v>
      </c>
      <c r="P632" s="45">
        <f>SUMIFS('IEA production stats by year'!Y:Y,'IEA production stats by year'!$E:$E,$D632,'IEA production stats by year'!$B:$B,$B632)</f>
        <v>140.40020000000001</v>
      </c>
      <c r="Q632" s="45">
        <f>SUMIFS('IEA production stats by year'!Z:Z,'IEA production stats by year'!$E:$E,$D632,'IEA production stats by year'!$B:$B,$B632)</f>
        <v>349.20010000000002</v>
      </c>
      <c r="R632" s="45">
        <f>SUMIFS('IEA production stats by year'!AA:AA,'IEA production stats by year'!$E:$E,$D632,'IEA production stats by year'!$B:$B,$B632)</f>
        <v>500.39800000000002</v>
      </c>
      <c r="S632" s="45">
        <f>SUMIFS('IEA production stats by year'!AB:AB,'IEA production stats by year'!$E:$E,$D632,'IEA production stats by year'!$B:$B,$B632)</f>
        <v>392.39949999999999</v>
      </c>
      <c r="T632" s="45">
        <f>SUMIFS('IEA production stats by year'!AC:AC,'IEA production stats by year'!$E:$E,$D632,'IEA production stats by year'!$B:$B,$B632)</f>
        <v>705.60140000000001</v>
      </c>
      <c r="U632" s="45">
        <f>SUMIFS('IEA production stats by year'!AD:AD,'IEA production stats by year'!$E:$E,$D632,'IEA production stats by year'!$B:$B,$B632)</f>
        <v>1288.8017</v>
      </c>
      <c r="V632" s="45">
        <f>SUMIFS('IEA production stats by year'!AE:AE,'IEA production stats by year'!$E:$E,$D632,'IEA production stats by year'!$B:$B,$B632)</f>
        <v>1825.202</v>
      </c>
      <c r="W632" s="45">
        <f>SUMIFS('IEA production stats by year'!AF:AF,'IEA production stats by year'!$E:$E,$D632,'IEA production stats by year'!$B:$B,$B632)</f>
        <v>1612.8014000000001</v>
      </c>
      <c r="X632" s="45">
        <f>SUMIFS('IEA production stats by year'!AG:AG,'IEA production stats by year'!$E:$E,$D632,'IEA production stats by year'!$B:$B,$B632)</f>
        <v>1706.4014999999999</v>
      </c>
      <c r="Y632" s="45">
        <f>SUMIFS('IEA production stats by year'!AH:AH,'IEA production stats by year'!$E:$E,$D632,'IEA production stats by year'!$B:$B,$B632)</f>
        <v>1614.9618</v>
      </c>
      <c r="Z632" s="45">
        <f>SUMIFS('IEA production stats by year'!AI:AI,'IEA production stats by year'!$E:$E,$D632,'IEA production stats by year'!$B:$B,$B632)</f>
        <v>1630.8005000000001</v>
      </c>
      <c r="AA632" s="45">
        <f>SUMIFS('IEA production stats by year'!AJ:AJ,'IEA production stats by year'!$E:$E,$D632,'IEA production stats by year'!$B:$B,$B632)</f>
        <v>1800.0016000000001</v>
      </c>
      <c r="AB632" s="45">
        <f>SUMIFS('IEA production stats by year'!AK:AK,'IEA production stats by year'!$E:$E,$D632,'IEA production stats by year'!$B:$B,$B632)</f>
        <v>1674.7911999999999</v>
      </c>
      <c r="AC632" s="45">
        <f>SUMIFS('IEA production stats by year'!AL:AL,'IEA production stats by year'!$E:$E,$D632,'IEA production stats by year'!$B:$B,$B632)</f>
        <v>0</v>
      </c>
      <c r="AD632" s="45"/>
      <c r="AE632" s="45"/>
      <c r="AF632" s="45"/>
      <c r="AG632" s="45"/>
      <c r="AH632" s="45"/>
      <c r="AI632" s="45"/>
      <c r="AJ632" s="45"/>
      <c r="AK632" s="45"/>
      <c r="AL632" s="45"/>
      <c r="AM632" s="45"/>
      <c r="AN632" s="45"/>
      <c r="AO632" s="45"/>
      <c r="AP632" s="45"/>
      <c r="AQ632" s="45"/>
      <c r="AR632" s="45"/>
      <c r="AS632" s="45"/>
      <c r="AT632" s="45"/>
      <c r="AU632" s="45"/>
      <c r="AV632" s="45"/>
      <c r="AW632" s="45"/>
      <c r="AX632" s="45"/>
      <c r="AY632" s="45"/>
      <c r="AZ632" s="45"/>
      <c r="BA632" s="45"/>
      <c r="BB632" s="45"/>
      <c r="BC632" s="45"/>
      <c r="BD632" s="45"/>
      <c r="BE632" s="45"/>
      <c r="BF632" s="45"/>
      <c r="BG632" s="45"/>
      <c r="BH632" s="45"/>
      <c r="BI632" s="45"/>
      <c r="BJ632" s="45"/>
      <c r="BK632" s="45"/>
      <c r="BL632" s="45"/>
      <c r="BM632" s="45"/>
      <c r="BN632" s="45"/>
      <c r="BO632" s="45"/>
      <c r="BP632" s="45"/>
      <c r="BQ632" s="45"/>
      <c r="BR632" s="45"/>
      <c r="BS632" s="45"/>
      <c r="BT632" s="45"/>
      <c r="BU632" s="45"/>
      <c r="BV632" s="45"/>
      <c r="BW632" s="45"/>
      <c r="BX632" s="45"/>
      <c r="BY632" s="45"/>
      <c r="BZ632" s="45"/>
      <c r="CA632" s="45"/>
      <c r="CB632" s="45"/>
      <c r="CC632" s="45"/>
      <c r="CD632" s="45"/>
      <c r="CE632" s="45"/>
      <c r="CF632" s="45"/>
      <c r="CG632" s="45"/>
      <c r="CH632" s="45"/>
      <c r="CI632" s="45"/>
      <c r="CJ632" s="45"/>
      <c r="CK632" s="45"/>
      <c r="CL632" s="45"/>
      <c r="CM632" s="45"/>
      <c r="CN632" s="45"/>
      <c r="CO632" s="45"/>
      <c r="CP632" s="45"/>
      <c r="CQ632" s="45"/>
    </row>
    <row r="633" spans="1:95" hidden="1" x14ac:dyDescent="0.25">
      <c r="A633" s="5" t="str">
        <f>B633&amp;D633</f>
        <v>TUNMUNWASTER</v>
      </c>
      <c r="B633" t="s">
        <v>373</v>
      </c>
      <c r="C633" t="str">
        <f>VLOOKUP($B633,'Lookup codes'!$A:$C,2,FALSE)</f>
        <v>Tunisia</v>
      </c>
      <c r="D633" t="s">
        <v>622</v>
      </c>
      <c r="E633" t="str">
        <f>VLOOKUP(D633,'Lookup codes'!R:S,2,FALSE)</f>
        <v>Renewable Municipal Waste</v>
      </c>
      <c r="F633" t="s">
        <v>794</v>
      </c>
      <c r="G633" t="s">
        <v>528</v>
      </c>
      <c r="H633" s="45">
        <f>SUMIFS('IEA production stats by year'!Q:Q,'IEA production stats by year'!$E:$E,$D633,'IEA production stats by year'!$B:$B,$B633)</f>
        <v>0</v>
      </c>
      <c r="I633" s="45">
        <f>SUMIFS('IEA production stats by year'!R:R,'IEA production stats by year'!$E:$E,$D633,'IEA production stats by year'!$B:$B,$B633)</f>
        <v>0</v>
      </c>
      <c r="J633" s="45">
        <f>SUMIFS('IEA production stats by year'!S:S,'IEA production stats by year'!$E:$E,$D633,'IEA production stats by year'!$B:$B,$B633)</f>
        <v>0</v>
      </c>
      <c r="K633" s="45">
        <f>SUMIFS('IEA production stats by year'!T:T,'IEA production stats by year'!$E:$E,$D633,'IEA production stats by year'!$B:$B,$B633)</f>
        <v>0</v>
      </c>
      <c r="L633" s="45">
        <f>SUMIFS('IEA production stats by year'!U:U,'IEA production stats by year'!$E:$E,$D633,'IEA production stats by year'!$B:$B,$B633)</f>
        <v>0</v>
      </c>
      <c r="M633" s="45">
        <f>SUMIFS('IEA production stats by year'!V:V,'IEA production stats by year'!$E:$E,$D633,'IEA production stats by year'!$B:$B,$B633)</f>
        <v>0</v>
      </c>
      <c r="N633" s="45">
        <f>SUMIFS('IEA production stats by year'!W:W,'IEA production stats by year'!$E:$E,$D633,'IEA production stats by year'!$B:$B,$B633)</f>
        <v>0</v>
      </c>
      <c r="O633" s="45">
        <f>SUMIFS('IEA production stats by year'!X:X,'IEA production stats by year'!$E:$E,$D633,'IEA production stats by year'!$B:$B,$B633)</f>
        <v>0</v>
      </c>
      <c r="P633" s="45">
        <f>SUMIFS('IEA production stats by year'!Y:Y,'IEA production stats by year'!$E:$E,$D633,'IEA production stats by year'!$B:$B,$B633)</f>
        <v>0</v>
      </c>
      <c r="Q633" s="45">
        <f>SUMIFS('IEA production stats by year'!Z:Z,'IEA production stats by year'!$E:$E,$D633,'IEA production stats by year'!$B:$B,$B633)</f>
        <v>0</v>
      </c>
      <c r="R633" s="45">
        <f>SUMIFS('IEA production stats by year'!AA:AA,'IEA production stats by year'!$E:$E,$D633,'IEA production stats by year'!$B:$B,$B633)</f>
        <v>0</v>
      </c>
      <c r="S633" s="45">
        <f>SUMIFS('IEA production stats by year'!AB:AB,'IEA production stats by year'!$E:$E,$D633,'IEA production stats by year'!$B:$B,$B633)</f>
        <v>0</v>
      </c>
      <c r="T633" s="45">
        <f>SUMIFS('IEA production stats by year'!AC:AC,'IEA production stats by year'!$E:$E,$D633,'IEA production stats by year'!$B:$B,$B633)</f>
        <v>0</v>
      </c>
      <c r="U633" s="45">
        <f>SUMIFS('IEA production stats by year'!AD:AD,'IEA production stats by year'!$E:$E,$D633,'IEA production stats by year'!$B:$B,$B633)</f>
        <v>0</v>
      </c>
      <c r="V633" s="45">
        <f>SUMIFS('IEA production stats by year'!AE:AE,'IEA production stats by year'!$E:$E,$D633,'IEA production stats by year'!$B:$B,$B633)</f>
        <v>0</v>
      </c>
      <c r="W633" s="45">
        <f>SUMIFS('IEA production stats by year'!AF:AF,'IEA production stats by year'!$E:$E,$D633,'IEA production stats by year'!$B:$B,$B633)</f>
        <v>0</v>
      </c>
      <c r="X633" s="45">
        <f>SUMIFS('IEA production stats by year'!AG:AG,'IEA production stats by year'!$E:$E,$D633,'IEA production stats by year'!$B:$B,$B633)</f>
        <v>0</v>
      </c>
      <c r="Y633" s="45">
        <f>SUMIFS('IEA production stats by year'!AH:AH,'IEA production stats by year'!$E:$E,$D633,'IEA production stats by year'!$B:$B,$B633)</f>
        <v>0</v>
      </c>
      <c r="Z633" s="45">
        <f>SUMIFS('IEA production stats by year'!AI:AI,'IEA production stats by year'!$E:$E,$D633,'IEA production stats by year'!$B:$B,$B633)</f>
        <v>0</v>
      </c>
      <c r="AA633" s="45">
        <f>SUMIFS('IEA production stats by year'!AJ:AJ,'IEA production stats by year'!$E:$E,$D633,'IEA production stats by year'!$B:$B,$B633)</f>
        <v>0</v>
      </c>
      <c r="AB633" s="45">
        <f>SUMIFS('IEA production stats by year'!AK:AK,'IEA production stats by year'!$E:$E,$D633,'IEA production stats by year'!$B:$B,$B633)</f>
        <v>0</v>
      </c>
      <c r="AC633" s="45">
        <f>SUMIFS('IEA production stats by year'!AL:AL,'IEA production stats by year'!$E:$E,$D633,'IEA production stats by year'!$B:$B,$B633)</f>
        <v>0</v>
      </c>
      <c r="AD633" s="45"/>
      <c r="AE633" s="45"/>
      <c r="AF633" s="45"/>
      <c r="AG633" s="45"/>
      <c r="AH633" s="45"/>
      <c r="AI633" s="45"/>
      <c r="AJ633" s="45"/>
      <c r="AK633" s="45"/>
      <c r="AL633" s="45"/>
      <c r="AM633" s="45"/>
      <c r="AN633" s="45"/>
      <c r="AO633" s="45"/>
      <c r="AP633" s="45"/>
      <c r="AQ633" s="45"/>
      <c r="AR633" s="45"/>
      <c r="AS633" s="45"/>
      <c r="AT633" s="45"/>
      <c r="AU633" s="45"/>
      <c r="AV633" s="45"/>
      <c r="AW633" s="45"/>
      <c r="AX633" s="45"/>
      <c r="AY633" s="45"/>
      <c r="AZ633" s="45"/>
      <c r="BA633" s="45"/>
      <c r="BB633" s="45"/>
      <c r="BC633" s="45"/>
      <c r="BD633" s="45"/>
      <c r="BE633" s="45"/>
      <c r="BF633" s="45"/>
      <c r="BG633" s="45"/>
      <c r="BH633" s="45"/>
      <c r="BI633" s="45"/>
      <c r="BJ633" s="45"/>
      <c r="BK633" s="45"/>
      <c r="BL633" s="45"/>
      <c r="BM633" s="45"/>
      <c r="BN633" s="45"/>
      <c r="BO633" s="45"/>
      <c r="BP633" s="45"/>
      <c r="BQ633" s="45"/>
      <c r="BR633" s="45"/>
      <c r="BS633" s="45"/>
      <c r="BT633" s="45"/>
      <c r="BU633" s="45"/>
      <c r="BV633" s="45"/>
      <c r="BW633" s="45"/>
      <c r="BX633" s="45"/>
      <c r="BY633" s="45"/>
      <c r="BZ633" s="45"/>
      <c r="CA633" s="45"/>
      <c r="CB633" s="45"/>
      <c r="CC633" s="45"/>
      <c r="CD633" s="45"/>
      <c r="CE633" s="45"/>
      <c r="CF633" s="45"/>
      <c r="CG633" s="45"/>
      <c r="CH633" s="45"/>
      <c r="CI633" s="45"/>
      <c r="CJ633" s="45"/>
      <c r="CK633" s="45"/>
      <c r="CL633" s="45"/>
      <c r="CM633" s="45"/>
      <c r="CN633" s="45"/>
      <c r="CO633" s="45"/>
      <c r="CP633" s="45"/>
      <c r="CQ633" s="45"/>
    </row>
    <row r="634" spans="1:95" hidden="1" x14ac:dyDescent="0.25">
      <c r="A634" s="5" t="str">
        <f>B634&amp;D634</f>
        <v>TUNCHARCOAL</v>
      </c>
      <c r="B634" t="s">
        <v>373</v>
      </c>
      <c r="C634" t="str">
        <f>VLOOKUP($B634,'Lookup codes'!$A:$C,2,FALSE)</f>
        <v>Tunisia</v>
      </c>
      <c r="D634" t="s">
        <v>626</v>
      </c>
      <c r="E634" t="str">
        <f>VLOOKUP(D634,'Lookup codes'!R:S,2,FALSE)</f>
        <v>Charcoal</v>
      </c>
      <c r="F634" t="s">
        <v>794</v>
      </c>
      <c r="G634" t="s">
        <v>528</v>
      </c>
      <c r="H634" s="45">
        <f>SUMIFS('IEA production stats by year'!Q:Q,'IEA production stats by year'!$E:$E,$D634,'IEA production stats by year'!$B:$B,$B634)</f>
        <v>0</v>
      </c>
      <c r="I634" s="45">
        <f>SUMIFS('IEA production stats by year'!R:R,'IEA production stats by year'!$E:$E,$D634,'IEA production stats by year'!$B:$B,$B634)</f>
        <v>0</v>
      </c>
      <c r="J634" s="45">
        <f>SUMIFS('IEA production stats by year'!S:S,'IEA production stats by year'!$E:$E,$D634,'IEA production stats by year'!$B:$B,$B634)</f>
        <v>0</v>
      </c>
      <c r="K634" s="45">
        <f>SUMIFS('IEA production stats by year'!T:T,'IEA production stats by year'!$E:$E,$D634,'IEA production stats by year'!$B:$B,$B634)</f>
        <v>0</v>
      </c>
      <c r="L634" s="45">
        <f>SUMIFS('IEA production stats by year'!U:U,'IEA production stats by year'!$E:$E,$D634,'IEA production stats by year'!$B:$B,$B634)</f>
        <v>0</v>
      </c>
      <c r="M634" s="45">
        <f>SUMIFS('IEA production stats by year'!V:V,'IEA production stats by year'!$E:$E,$D634,'IEA production stats by year'!$B:$B,$B634)</f>
        <v>0</v>
      </c>
      <c r="N634" s="45">
        <f>SUMIFS('IEA production stats by year'!W:W,'IEA production stats by year'!$E:$E,$D634,'IEA production stats by year'!$B:$B,$B634)</f>
        <v>0</v>
      </c>
      <c r="O634" s="45">
        <f>SUMIFS('IEA production stats by year'!X:X,'IEA production stats by year'!$E:$E,$D634,'IEA production stats by year'!$B:$B,$B634)</f>
        <v>0</v>
      </c>
      <c r="P634" s="45">
        <f>SUMIFS('IEA production stats by year'!Y:Y,'IEA production stats by year'!$E:$E,$D634,'IEA production stats by year'!$B:$B,$B634)</f>
        <v>0</v>
      </c>
      <c r="Q634" s="45">
        <f>SUMIFS('IEA production stats by year'!Z:Z,'IEA production stats by year'!$E:$E,$D634,'IEA production stats by year'!$B:$B,$B634)</f>
        <v>0</v>
      </c>
      <c r="R634" s="45">
        <f>SUMIFS('IEA production stats by year'!AA:AA,'IEA production stats by year'!$E:$E,$D634,'IEA production stats by year'!$B:$B,$B634)</f>
        <v>0</v>
      </c>
      <c r="S634" s="45">
        <f>SUMIFS('IEA production stats by year'!AB:AB,'IEA production stats by year'!$E:$E,$D634,'IEA production stats by year'!$B:$B,$B634)</f>
        <v>0</v>
      </c>
      <c r="T634" s="45">
        <f>SUMIFS('IEA production stats by year'!AC:AC,'IEA production stats by year'!$E:$E,$D634,'IEA production stats by year'!$B:$B,$B634)</f>
        <v>0</v>
      </c>
      <c r="U634" s="45">
        <f>SUMIFS('IEA production stats by year'!AD:AD,'IEA production stats by year'!$E:$E,$D634,'IEA production stats by year'!$B:$B,$B634)</f>
        <v>0</v>
      </c>
      <c r="V634" s="45">
        <f>SUMIFS('IEA production stats by year'!AE:AE,'IEA production stats by year'!$E:$E,$D634,'IEA production stats by year'!$B:$B,$B634)</f>
        <v>0</v>
      </c>
      <c r="W634" s="45">
        <f>SUMIFS('IEA production stats by year'!AF:AF,'IEA production stats by year'!$E:$E,$D634,'IEA production stats by year'!$B:$B,$B634)</f>
        <v>0</v>
      </c>
      <c r="X634" s="45">
        <f>SUMIFS('IEA production stats by year'!AG:AG,'IEA production stats by year'!$E:$E,$D634,'IEA production stats by year'!$B:$B,$B634)</f>
        <v>0</v>
      </c>
      <c r="Y634" s="45">
        <f>SUMIFS('IEA production stats by year'!AH:AH,'IEA production stats by year'!$E:$E,$D634,'IEA production stats by year'!$B:$B,$B634)</f>
        <v>0</v>
      </c>
      <c r="Z634" s="45">
        <f>SUMIFS('IEA production stats by year'!AI:AI,'IEA production stats by year'!$E:$E,$D634,'IEA production stats by year'!$B:$B,$B634)</f>
        <v>0</v>
      </c>
      <c r="AA634" s="45">
        <f>SUMIFS('IEA production stats by year'!AJ:AJ,'IEA production stats by year'!$E:$E,$D634,'IEA production stats by year'!$B:$B,$B634)</f>
        <v>0</v>
      </c>
      <c r="AB634" s="45">
        <f>SUMIFS('IEA production stats by year'!AK:AK,'IEA production stats by year'!$E:$E,$D634,'IEA production stats by year'!$B:$B,$B634)</f>
        <v>0</v>
      </c>
      <c r="AC634" s="45">
        <f>SUMIFS('IEA production stats by year'!AL:AL,'IEA production stats by year'!$E:$E,$D634,'IEA production stats by year'!$B:$B,$B634)</f>
        <v>0</v>
      </c>
      <c r="AD634" s="45"/>
      <c r="AE634" s="45"/>
      <c r="AF634" s="45"/>
      <c r="AG634" s="45"/>
      <c r="AH634" s="45"/>
      <c r="AI634" s="45"/>
      <c r="AJ634" s="45"/>
      <c r="AK634" s="45"/>
      <c r="AL634" s="45"/>
      <c r="AM634" s="45"/>
      <c r="AN634" s="45"/>
      <c r="AO634" s="45"/>
      <c r="AP634" s="45"/>
      <c r="AQ634" s="45"/>
      <c r="AR634" s="45"/>
      <c r="AS634" s="45"/>
      <c r="AT634" s="45"/>
      <c r="AU634" s="45"/>
      <c r="AV634" s="45"/>
      <c r="AW634" s="45"/>
      <c r="AX634" s="45"/>
      <c r="AY634" s="45"/>
      <c r="AZ634" s="45"/>
      <c r="BA634" s="45"/>
      <c r="BB634" s="45"/>
      <c r="BC634" s="45"/>
      <c r="BD634" s="45"/>
      <c r="BE634" s="45"/>
      <c r="BF634" s="45"/>
      <c r="BG634" s="45"/>
      <c r="BH634" s="45"/>
      <c r="BI634" s="45"/>
      <c r="BJ634" s="45"/>
      <c r="BK634" s="45"/>
      <c r="BL634" s="45"/>
      <c r="BM634" s="45"/>
      <c r="BN634" s="45"/>
      <c r="BO634" s="45"/>
      <c r="BP634" s="45"/>
      <c r="BQ634" s="45"/>
      <c r="BR634" s="45"/>
      <c r="BS634" s="45"/>
      <c r="BT634" s="45"/>
      <c r="BU634" s="45"/>
      <c r="BV634" s="45"/>
      <c r="BW634" s="45"/>
      <c r="BX634" s="45"/>
      <c r="BY634" s="45"/>
      <c r="BZ634" s="45"/>
      <c r="CA634" s="45"/>
      <c r="CB634" s="45"/>
      <c r="CC634" s="45"/>
      <c r="CD634" s="45"/>
      <c r="CE634" s="45"/>
      <c r="CF634" s="45"/>
      <c r="CG634" s="45"/>
      <c r="CH634" s="45"/>
      <c r="CI634" s="45"/>
      <c r="CJ634" s="45"/>
      <c r="CK634" s="45"/>
      <c r="CL634" s="45"/>
      <c r="CM634" s="45"/>
      <c r="CN634" s="45"/>
      <c r="CO634" s="45"/>
      <c r="CP634" s="45"/>
      <c r="CQ634" s="45"/>
    </row>
    <row r="635" spans="1:95" hidden="1" x14ac:dyDescent="0.25">
      <c r="A635" s="5" t="str">
        <f>B635&amp;D635</f>
        <v>TUNBIOGASOL</v>
      </c>
      <c r="B635" t="s">
        <v>373</v>
      </c>
      <c r="C635" t="str">
        <f>VLOOKUP($B635,'Lookup codes'!$A:$C,2,FALSE)</f>
        <v>Tunisia</v>
      </c>
      <c r="D635" t="s">
        <v>628</v>
      </c>
      <c r="E635" t="str">
        <f>VLOOKUP(D635,'Lookup codes'!R:S,2,FALSE)</f>
        <v>Biogasoline</v>
      </c>
      <c r="F635" t="s">
        <v>794</v>
      </c>
      <c r="G635" t="s">
        <v>528</v>
      </c>
      <c r="H635" s="45">
        <f>SUMIFS('IEA production stats by year'!Q:Q,'IEA production stats by year'!$E:$E,$D635,'IEA production stats by year'!$B:$B,$B635)</f>
        <v>0</v>
      </c>
      <c r="I635" s="45">
        <f>SUMIFS('IEA production stats by year'!R:R,'IEA production stats by year'!$E:$E,$D635,'IEA production stats by year'!$B:$B,$B635)</f>
        <v>0</v>
      </c>
      <c r="J635" s="45">
        <f>SUMIFS('IEA production stats by year'!S:S,'IEA production stats by year'!$E:$E,$D635,'IEA production stats by year'!$B:$B,$B635)</f>
        <v>0</v>
      </c>
      <c r="K635" s="45">
        <f>SUMIFS('IEA production stats by year'!T:T,'IEA production stats by year'!$E:$E,$D635,'IEA production stats by year'!$B:$B,$B635)</f>
        <v>0</v>
      </c>
      <c r="L635" s="45">
        <f>SUMIFS('IEA production stats by year'!U:U,'IEA production stats by year'!$E:$E,$D635,'IEA production stats by year'!$B:$B,$B635)</f>
        <v>0</v>
      </c>
      <c r="M635" s="45">
        <f>SUMIFS('IEA production stats by year'!V:V,'IEA production stats by year'!$E:$E,$D635,'IEA production stats by year'!$B:$B,$B635)</f>
        <v>0</v>
      </c>
      <c r="N635" s="45">
        <f>SUMIFS('IEA production stats by year'!W:W,'IEA production stats by year'!$E:$E,$D635,'IEA production stats by year'!$B:$B,$B635)</f>
        <v>0</v>
      </c>
      <c r="O635" s="45">
        <f>SUMIFS('IEA production stats by year'!X:X,'IEA production stats by year'!$E:$E,$D635,'IEA production stats by year'!$B:$B,$B635)</f>
        <v>0</v>
      </c>
      <c r="P635" s="45">
        <f>SUMIFS('IEA production stats by year'!Y:Y,'IEA production stats by year'!$E:$E,$D635,'IEA production stats by year'!$B:$B,$B635)</f>
        <v>0</v>
      </c>
      <c r="Q635" s="45">
        <f>SUMIFS('IEA production stats by year'!Z:Z,'IEA production stats by year'!$E:$E,$D635,'IEA production stats by year'!$B:$B,$B635)</f>
        <v>0</v>
      </c>
      <c r="R635" s="45">
        <f>SUMIFS('IEA production stats by year'!AA:AA,'IEA production stats by year'!$E:$E,$D635,'IEA production stats by year'!$B:$B,$B635)</f>
        <v>0</v>
      </c>
      <c r="S635" s="45">
        <f>SUMIFS('IEA production stats by year'!AB:AB,'IEA production stats by year'!$E:$E,$D635,'IEA production stats by year'!$B:$B,$B635)</f>
        <v>0</v>
      </c>
      <c r="T635" s="45">
        <f>SUMIFS('IEA production stats by year'!AC:AC,'IEA production stats by year'!$E:$E,$D635,'IEA production stats by year'!$B:$B,$B635)</f>
        <v>0</v>
      </c>
      <c r="U635" s="45">
        <f>SUMIFS('IEA production stats by year'!AD:AD,'IEA production stats by year'!$E:$E,$D635,'IEA production stats by year'!$B:$B,$B635)</f>
        <v>0</v>
      </c>
      <c r="V635" s="45">
        <f>SUMIFS('IEA production stats by year'!AE:AE,'IEA production stats by year'!$E:$E,$D635,'IEA production stats by year'!$B:$B,$B635)</f>
        <v>0</v>
      </c>
      <c r="W635" s="45">
        <f>SUMIFS('IEA production stats by year'!AF:AF,'IEA production stats by year'!$E:$E,$D635,'IEA production stats by year'!$B:$B,$B635)</f>
        <v>0</v>
      </c>
      <c r="X635" s="45">
        <f>SUMIFS('IEA production stats by year'!AG:AG,'IEA production stats by year'!$E:$E,$D635,'IEA production stats by year'!$B:$B,$B635)</f>
        <v>0</v>
      </c>
      <c r="Y635" s="45">
        <f>SUMIFS('IEA production stats by year'!AH:AH,'IEA production stats by year'!$E:$E,$D635,'IEA production stats by year'!$B:$B,$B635)</f>
        <v>0</v>
      </c>
      <c r="Z635" s="45">
        <f>SUMIFS('IEA production stats by year'!AI:AI,'IEA production stats by year'!$E:$E,$D635,'IEA production stats by year'!$B:$B,$B635)</f>
        <v>0</v>
      </c>
      <c r="AA635" s="45">
        <f>SUMIFS('IEA production stats by year'!AJ:AJ,'IEA production stats by year'!$E:$E,$D635,'IEA production stats by year'!$B:$B,$B635)</f>
        <v>0</v>
      </c>
      <c r="AB635" s="45">
        <f>SUMIFS('IEA production stats by year'!AK:AK,'IEA production stats by year'!$E:$E,$D635,'IEA production stats by year'!$B:$B,$B635)</f>
        <v>0</v>
      </c>
      <c r="AC635" s="45">
        <f>SUMIFS('IEA production stats by year'!AL:AL,'IEA production stats by year'!$E:$E,$D635,'IEA production stats by year'!$B:$B,$B635)</f>
        <v>0</v>
      </c>
      <c r="AD635" s="45"/>
      <c r="AE635" s="45"/>
      <c r="AF635" s="45"/>
      <c r="AG635" s="45"/>
      <c r="AH635" s="45"/>
      <c r="AI635" s="45"/>
      <c r="AJ635" s="45"/>
      <c r="AK635" s="45"/>
      <c r="AL635" s="45"/>
      <c r="AM635" s="45"/>
      <c r="AN635" s="45"/>
      <c r="AO635" s="45"/>
      <c r="AP635" s="45"/>
      <c r="AQ635" s="45"/>
      <c r="AR635" s="45"/>
      <c r="AS635" s="45"/>
      <c r="AT635" s="45"/>
      <c r="AU635" s="45"/>
      <c r="AV635" s="45"/>
      <c r="AW635" s="45"/>
      <c r="AX635" s="45"/>
      <c r="AY635" s="45"/>
      <c r="AZ635" s="45"/>
      <c r="BA635" s="45"/>
      <c r="BB635" s="45"/>
      <c r="BC635" s="45"/>
      <c r="BD635" s="45"/>
      <c r="BE635" s="45"/>
      <c r="BF635" s="45"/>
      <c r="BG635" s="45"/>
      <c r="BH635" s="45"/>
      <c r="BI635" s="45"/>
      <c r="BJ635" s="45"/>
      <c r="BK635" s="45"/>
      <c r="BL635" s="45"/>
      <c r="BM635" s="45"/>
      <c r="BN635" s="45"/>
      <c r="BO635" s="45"/>
      <c r="BP635" s="45"/>
      <c r="BQ635" s="45"/>
      <c r="BR635" s="45"/>
      <c r="BS635" s="45"/>
      <c r="BT635" s="45"/>
      <c r="BU635" s="45"/>
      <c r="BV635" s="45"/>
      <c r="BW635" s="45"/>
      <c r="BX635" s="45"/>
      <c r="BY635" s="45"/>
      <c r="BZ635" s="45"/>
      <c r="CA635" s="45"/>
      <c r="CB635" s="45"/>
      <c r="CC635" s="45"/>
      <c r="CD635" s="45"/>
      <c r="CE635" s="45"/>
      <c r="CF635" s="45"/>
      <c r="CG635" s="45"/>
      <c r="CH635" s="45"/>
      <c r="CI635" s="45"/>
      <c r="CJ635" s="45"/>
      <c r="CK635" s="45"/>
      <c r="CL635" s="45"/>
      <c r="CM635" s="45"/>
      <c r="CN635" s="45"/>
      <c r="CO635" s="45"/>
      <c r="CP635" s="45"/>
      <c r="CQ635" s="45"/>
    </row>
    <row r="636" spans="1:95" hidden="1" x14ac:dyDescent="0.25">
      <c r="A636" s="5" t="str">
        <f>B636&amp;D636</f>
        <v>TUNBIODIESEL</v>
      </c>
      <c r="B636" t="s">
        <v>373</v>
      </c>
      <c r="C636" t="str">
        <f>VLOOKUP($B636,'Lookup codes'!$A:$C,2,FALSE)</f>
        <v>Tunisia</v>
      </c>
      <c r="D636" t="s">
        <v>630</v>
      </c>
      <c r="E636" t="str">
        <f>VLOOKUP(D636,'Lookup codes'!R:S,2,FALSE)</f>
        <v>Biodiesel</v>
      </c>
      <c r="F636" t="s">
        <v>794</v>
      </c>
      <c r="G636" t="s">
        <v>528</v>
      </c>
      <c r="H636" s="45">
        <f>SUMIFS('IEA production stats by year'!Q:Q,'IEA production stats by year'!$E:$E,$D636,'IEA production stats by year'!$B:$B,$B636)</f>
        <v>0</v>
      </c>
      <c r="I636" s="45">
        <f>SUMIFS('IEA production stats by year'!R:R,'IEA production stats by year'!$E:$E,$D636,'IEA production stats by year'!$B:$B,$B636)</f>
        <v>0</v>
      </c>
      <c r="J636" s="45">
        <f>SUMIFS('IEA production stats by year'!S:S,'IEA production stats by year'!$E:$E,$D636,'IEA production stats by year'!$B:$B,$B636)</f>
        <v>0</v>
      </c>
      <c r="K636" s="45">
        <f>SUMIFS('IEA production stats by year'!T:T,'IEA production stats by year'!$E:$E,$D636,'IEA production stats by year'!$B:$B,$B636)</f>
        <v>0</v>
      </c>
      <c r="L636" s="45">
        <f>SUMIFS('IEA production stats by year'!U:U,'IEA production stats by year'!$E:$E,$D636,'IEA production stats by year'!$B:$B,$B636)</f>
        <v>0</v>
      </c>
      <c r="M636" s="45">
        <f>SUMIFS('IEA production stats by year'!V:V,'IEA production stats by year'!$E:$E,$D636,'IEA production stats by year'!$B:$B,$B636)</f>
        <v>0</v>
      </c>
      <c r="N636" s="45">
        <f>SUMIFS('IEA production stats by year'!W:W,'IEA production stats by year'!$E:$E,$D636,'IEA production stats by year'!$B:$B,$B636)</f>
        <v>0</v>
      </c>
      <c r="O636" s="45">
        <f>SUMIFS('IEA production stats by year'!X:X,'IEA production stats by year'!$E:$E,$D636,'IEA production stats by year'!$B:$B,$B636)</f>
        <v>0</v>
      </c>
      <c r="P636" s="45">
        <f>SUMIFS('IEA production stats by year'!Y:Y,'IEA production stats by year'!$E:$E,$D636,'IEA production stats by year'!$B:$B,$B636)</f>
        <v>0</v>
      </c>
      <c r="Q636" s="45">
        <f>SUMIFS('IEA production stats by year'!Z:Z,'IEA production stats by year'!$E:$E,$D636,'IEA production stats by year'!$B:$B,$B636)</f>
        <v>0</v>
      </c>
      <c r="R636" s="45">
        <f>SUMIFS('IEA production stats by year'!AA:AA,'IEA production stats by year'!$E:$E,$D636,'IEA production stats by year'!$B:$B,$B636)</f>
        <v>0</v>
      </c>
      <c r="S636" s="45">
        <f>SUMIFS('IEA production stats by year'!AB:AB,'IEA production stats by year'!$E:$E,$D636,'IEA production stats by year'!$B:$B,$B636)</f>
        <v>0</v>
      </c>
      <c r="T636" s="45">
        <f>SUMIFS('IEA production stats by year'!AC:AC,'IEA production stats by year'!$E:$E,$D636,'IEA production stats by year'!$B:$B,$B636)</f>
        <v>0</v>
      </c>
      <c r="U636" s="45">
        <f>SUMIFS('IEA production stats by year'!AD:AD,'IEA production stats by year'!$E:$E,$D636,'IEA production stats by year'!$B:$B,$B636)</f>
        <v>0</v>
      </c>
      <c r="V636" s="45">
        <f>SUMIFS('IEA production stats by year'!AE:AE,'IEA production stats by year'!$E:$E,$D636,'IEA production stats by year'!$B:$B,$B636)</f>
        <v>0</v>
      </c>
      <c r="W636" s="45">
        <f>SUMIFS('IEA production stats by year'!AF:AF,'IEA production stats by year'!$E:$E,$D636,'IEA production stats by year'!$B:$B,$B636)</f>
        <v>0</v>
      </c>
      <c r="X636" s="45">
        <f>SUMIFS('IEA production stats by year'!AG:AG,'IEA production stats by year'!$E:$E,$D636,'IEA production stats by year'!$B:$B,$B636)</f>
        <v>0</v>
      </c>
      <c r="Y636" s="45">
        <f>SUMIFS('IEA production stats by year'!AH:AH,'IEA production stats by year'!$E:$E,$D636,'IEA production stats by year'!$B:$B,$B636)</f>
        <v>0</v>
      </c>
      <c r="Z636" s="45">
        <f>SUMIFS('IEA production stats by year'!AI:AI,'IEA production stats by year'!$E:$E,$D636,'IEA production stats by year'!$B:$B,$B636)</f>
        <v>0</v>
      </c>
      <c r="AA636" s="45">
        <f>SUMIFS('IEA production stats by year'!AJ:AJ,'IEA production stats by year'!$E:$E,$D636,'IEA production stats by year'!$B:$B,$B636)</f>
        <v>0</v>
      </c>
      <c r="AB636" s="45">
        <f>SUMIFS('IEA production stats by year'!AK:AK,'IEA production stats by year'!$E:$E,$D636,'IEA production stats by year'!$B:$B,$B636)</f>
        <v>0</v>
      </c>
      <c r="AC636" s="45">
        <f>SUMIFS('IEA production stats by year'!AL:AL,'IEA production stats by year'!$E:$E,$D636,'IEA production stats by year'!$B:$B,$B636)</f>
        <v>0</v>
      </c>
      <c r="AD636" s="45"/>
      <c r="AE636" s="45"/>
      <c r="AF636" s="45"/>
      <c r="AG636" s="45"/>
      <c r="AH636" s="45"/>
      <c r="AI636" s="45"/>
      <c r="AJ636" s="45"/>
      <c r="AK636" s="45"/>
      <c r="AL636" s="45"/>
      <c r="AM636" s="45"/>
      <c r="AN636" s="45"/>
      <c r="AO636" s="45"/>
      <c r="AP636" s="45"/>
      <c r="AQ636" s="45"/>
      <c r="AR636" s="45"/>
      <c r="AS636" s="45"/>
      <c r="AT636" s="45"/>
      <c r="AU636" s="45"/>
      <c r="AV636" s="45"/>
      <c r="AW636" s="45"/>
      <c r="AX636" s="45"/>
      <c r="AY636" s="45"/>
      <c r="AZ636" s="45"/>
      <c r="BA636" s="45"/>
      <c r="BB636" s="45"/>
      <c r="BC636" s="45"/>
      <c r="BD636" s="45"/>
      <c r="BE636" s="45"/>
      <c r="BF636" s="45"/>
      <c r="BG636" s="45"/>
      <c r="BH636" s="45"/>
      <c r="BI636" s="45"/>
      <c r="BJ636" s="45"/>
      <c r="BK636" s="45"/>
      <c r="BL636" s="45"/>
      <c r="BM636" s="45"/>
      <c r="BN636" s="45"/>
      <c r="BO636" s="45"/>
      <c r="BP636" s="45"/>
      <c r="BQ636" s="45"/>
      <c r="BR636" s="45"/>
      <c r="BS636" s="45"/>
      <c r="BT636" s="45"/>
      <c r="BU636" s="45"/>
      <c r="BV636" s="45"/>
      <c r="BW636" s="45"/>
      <c r="BX636" s="45"/>
      <c r="BY636" s="45"/>
      <c r="BZ636" s="45"/>
      <c r="CA636" s="45"/>
      <c r="CB636" s="45"/>
      <c r="CC636" s="45"/>
      <c r="CD636" s="45"/>
      <c r="CE636" s="45"/>
      <c r="CF636" s="45"/>
      <c r="CG636" s="45"/>
      <c r="CH636" s="45"/>
      <c r="CI636" s="45"/>
      <c r="CJ636" s="45"/>
      <c r="CK636" s="45"/>
      <c r="CL636" s="45"/>
      <c r="CM636" s="45"/>
      <c r="CN636" s="45"/>
      <c r="CO636" s="45"/>
      <c r="CP636" s="45"/>
      <c r="CQ636" s="45"/>
    </row>
    <row r="637" spans="1:95" hidden="1" x14ac:dyDescent="0.25">
      <c r="A637" s="5" t="str">
        <f>B637&amp;D637</f>
        <v>TUNOBIOLIQ</v>
      </c>
      <c r="B637" t="s">
        <v>373</v>
      </c>
      <c r="C637" t="str">
        <f>VLOOKUP($B637,'Lookup codes'!$A:$C,2,FALSE)</f>
        <v>Tunisia</v>
      </c>
      <c r="D637" t="s">
        <v>632</v>
      </c>
      <c r="E637" t="str">
        <f>VLOOKUP(D637,'Lookup codes'!R:S,2,FALSE)</f>
        <v>Other Liquid Biofuels</v>
      </c>
      <c r="F637" t="s">
        <v>794</v>
      </c>
      <c r="G637" t="s">
        <v>528</v>
      </c>
      <c r="H637" s="45">
        <f>SUMIFS('IEA production stats by year'!Q:Q,'IEA production stats by year'!$E:$E,$D637,'IEA production stats by year'!$B:$B,$B637)</f>
        <v>0</v>
      </c>
      <c r="I637" s="45">
        <f>SUMIFS('IEA production stats by year'!R:R,'IEA production stats by year'!$E:$E,$D637,'IEA production stats by year'!$B:$B,$B637)</f>
        <v>0</v>
      </c>
      <c r="J637" s="45">
        <f>SUMIFS('IEA production stats by year'!S:S,'IEA production stats by year'!$E:$E,$D637,'IEA production stats by year'!$B:$B,$B637)</f>
        <v>0</v>
      </c>
      <c r="K637" s="45">
        <f>SUMIFS('IEA production stats by year'!T:T,'IEA production stats by year'!$E:$E,$D637,'IEA production stats by year'!$B:$B,$B637)</f>
        <v>0</v>
      </c>
      <c r="L637" s="45">
        <f>SUMIFS('IEA production stats by year'!U:U,'IEA production stats by year'!$E:$E,$D637,'IEA production stats by year'!$B:$B,$B637)</f>
        <v>0</v>
      </c>
      <c r="M637" s="45">
        <f>SUMIFS('IEA production stats by year'!V:V,'IEA production stats by year'!$E:$E,$D637,'IEA production stats by year'!$B:$B,$B637)</f>
        <v>0</v>
      </c>
      <c r="N637" s="45">
        <f>SUMIFS('IEA production stats by year'!W:W,'IEA production stats by year'!$E:$E,$D637,'IEA production stats by year'!$B:$B,$B637)</f>
        <v>0</v>
      </c>
      <c r="O637" s="45">
        <f>SUMIFS('IEA production stats by year'!X:X,'IEA production stats by year'!$E:$E,$D637,'IEA production stats by year'!$B:$B,$B637)</f>
        <v>0</v>
      </c>
      <c r="P637" s="45">
        <f>SUMIFS('IEA production stats by year'!Y:Y,'IEA production stats by year'!$E:$E,$D637,'IEA production stats by year'!$B:$B,$B637)</f>
        <v>0</v>
      </c>
      <c r="Q637" s="45">
        <f>SUMIFS('IEA production stats by year'!Z:Z,'IEA production stats by year'!$E:$E,$D637,'IEA production stats by year'!$B:$B,$B637)</f>
        <v>0</v>
      </c>
      <c r="R637" s="45">
        <f>SUMIFS('IEA production stats by year'!AA:AA,'IEA production stats by year'!$E:$E,$D637,'IEA production stats by year'!$B:$B,$B637)</f>
        <v>0</v>
      </c>
      <c r="S637" s="45">
        <f>SUMIFS('IEA production stats by year'!AB:AB,'IEA production stats by year'!$E:$E,$D637,'IEA production stats by year'!$B:$B,$B637)</f>
        <v>0</v>
      </c>
      <c r="T637" s="45">
        <f>SUMIFS('IEA production stats by year'!AC:AC,'IEA production stats by year'!$E:$E,$D637,'IEA production stats by year'!$B:$B,$B637)</f>
        <v>0</v>
      </c>
      <c r="U637" s="45">
        <f>SUMIFS('IEA production stats by year'!AD:AD,'IEA production stats by year'!$E:$E,$D637,'IEA production stats by year'!$B:$B,$B637)</f>
        <v>0</v>
      </c>
      <c r="V637" s="45">
        <f>SUMIFS('IEA production stats by year'!AE:AE,'IEA production stats by year'!$E:$E,$D637,'IEA production stats by year'!$B:$B,$B637)</f>
        <v>0</v>
      </c>
      <c r="W637" s="45">
        <f>SUMIFS('IEA production stats by year'!AF:AF,'IEA production stats by year'!$E:$E,$D637,'IEA production stats by year'!$B:$B,$B637)</f>
        <v>0</v>
      </c>
      <c r="X637" s="45">
        <f>SUMIFS('IEA production stats by year'!AG:AG,'IEA production stats by year'!$E:$E,$D637,'IEA production stats by year'!$B:$B,$B637)</f>
        <v>0</v>
      </c>
      <c r="Y637" s="45">
        <f>SUMIFS('IEA production stats by year'!AH:AH,'IEA production stats by year'!$E:$E,$D637,'IEA production stats by year'!$B:$B,$B637)</f>
        <v>0</v>
      </c>
      <c r="Z637" s="45">
        <f>SUMIFS('IEA production stats by year'!AI:AI,'IEA production stats by year'!$E:$E,$D637,'IEA production stats by year'!$B:$B,$B637)</f>
        <v>0</v>
      </c>
      <c r="AA637" s="45">
        <f>SUMIFS('IEA production stats by year'!AJ:AJ,'IEA production stats by year'!$E:$E,$D637,'IEA production stats by year'!$B:$B,$B637)</f>
        <v>0</v>
      </c>
      <c r="AB637" s="45">
        <f>SUMIFS('IEA production stats by year'!AK:AK,'IEA production stats by year'!$E:$E,$D637,'IEA production stats by year'!$B:$B,$B637)</f>
        <v>0</v>
      </c>
      <c r="AC637" s="45">
        <f>SUMIFS('IEA production stats by year'!AL:AL,'IEA production stats by year'!$E:$E,$D637,'IEA production stats by year'!$B:$B,$B637)</f>
        <v>0</v>
      </c>
      <c r="AD637" s="45"/>
      <c r="AE637" s="45"/>
      <c r="AF637" s="45"/>
      <c r="AG637" s="45"/>
      <c r="AH637" s="45"/>
      <c r="AI637" s="45"/>
      <c r="AJ637" s="45"/>
      <c r="AK637" s="45"/>
      <c r="AL637" s="45"/>
      <c r="AM637" s="45"/>
      <c r="AN637" s="45"/>
      <c r="AO637" s="45"/>
      <c r="AP637" s="45"/>
      <c r="AQ637" s="45"/>
      <c r="AR637" s="45"/>
      <c r="AS637" s="45"/>
      <c r="AT637" s="45"/>
      <c r="AU637" s="45"/>
      <c r="AV637" s="45"/>
      <c r="AW637" s="45"/>
      <c r="AX637" s="45"/>
      <c r="AY637" s="45"/>
      <c r="AZ637" s="45"/>
      <c r="BA637" s="45"/>
      <c r="BB637" s="45"/>
      <c r="BC637" s="45"/>
      <c r="BD637" s="45"/>
      <c r="BE637" s="45"/>
      <c r="BF637" s="45"/>
      <c r="BG637" s="45"/>
      <c r="BH637" s="45"/>
      <c r="BI637" s="45"/>
      <c r="BJ637" s="45"/>
      <c r="BK637" s="45"/>
      <c r="BL637" s="45"/>
      <c r="BM637" s="45"/>
      <c r="BN637" s="45"/>
      <c r="BO637" s="45"/>
      <c r="BP637" s="45"/>
      <c r="BQ637" s="45"/>
      <c r="BR637" s="45"/>
      <c r="BS637" s="45"/>
      <c r="BT637" s="45"/>
      <c r="BU637" s="45"/>
      <c r="BV637" s="45"/>
      <c r="BW637" s="45"/>
      <c r="BX637" s="45"/>
      <c r="BY637" s="45"/>
      <c r="BZ637" s="45"/>
      <c r="CA637" s="45"/>
      <c r="CB637" s="45"/>
      <c r="CC637" s="45"/>
      <c r="CD637" s="45"/>
      <c r="CE637" s="45"/>
      <c r="CF637" s="45"/>
      <c r="CG637" s="45"/>
      <c r="CH637" s="45"/>
      <c r="CI637" s="45"/>
      <c r="CJ637" s="45"/>
      <c r="CK637" s="45"/>
      <c r="CL637" s="45"/>
      <c r="CM637" s="45"/>
      <c r="CN637" s="45"/>
      <c r="CO637" s="45"/>
      <c r="CP637" s="45"/>
      <c r="CQ637" s="45"/>
    </row>
    <row r="638" spans="1:95" hidden="1" x14ac:dyDescent="0.25">
      <c r="A638" s="5" t="str">
        <f>B638&amp;D638</f>
        <v>TUNPRIMSBIO</v>
      </c>
      <c r="B638" t="s">
        <v>373</v>
      </c>
      <c r="C638" t="str">
        <f>VLOOKUP($B638,'Lookup codes'!$A:$C,2,FALSE)</f>
        <v>Tunisia</v>
      </c>
      <c r="D638" t="s">
        <v>634</v>
      </c>
      <c r="E638" t="str">
        <f>VLOOKUP(D638,'Lookup codes'!R:S,2,FALSE)</f>
        <v>Solid Biofuel excluding charcoal</v>
      </c>
      <c r="F638" t="s">
        <v>794</v>
      </c>
      <c r="G638" t="s">
        <v>528</v>
      </c>
      <c r="H638" s="45">
        <f>SUMIFS('IEA production stats by year'!Q:Q,'IEA production stats by year'!$E:$E,$D638,'IEA production stats by year'!$B:$B,$B638)</f>
        <v>39095.999300000003</v>
      </c>
      <c r="I638" s="45">
        <f>SUMIFS('IEA production stats by year'!R:R,'IEA production stats by year'!$E:$E,$D638,'IEA production stats by year'!$B:$B,$B638)</f>
        <v>40632.998699999996</v>
      </c>
      <c r="J638" s="45">
        <f>SUMIFS('IEA production stats by year'!S:S,'IEA production stats by year'!$E:$E,$D638,'IEA production stats by year'!$B:$B,$B638)</f>
        <v>42170.998699999996</v>
      </c>
      <c r="K638" s="45">
        <f>SUMIFS('IEA production stats by year'!T:T,'IEA production stats by year'!$E:$E,$D638,'IEA production stats by year'!$B:$B,$B638)</f>
        <v>43708.998800000001</v>
      </c>
      <c r="L638" s="45">
        <f>SUMIFS('IEA production stats by year'!U:U,'IEA production stats by year'!$E:$E,$D638,'IEA production stats by year'!$B:$B,$B638)</f>
        <v>45302.000800000002</v>
      </c>
      <c r="M638" s="45">
        <f>SUMIFS('IEA production stats by year'!V:V,'IEA production stats by year'!$E:$E,$D638,'IEA production stats by year'!$B:$B,$B638)</f>
        <v>46954.9997</v>
      </c>
      <c r="N638" s="45">
        <f>SUMIFS('IEA production stats by year'!W:W,'IEA production stats by year'!$E:$E,$D638,'IEA production stats by year'!$B:$B,$B638)</f>
        <v>48667.999600000003</v>
      </c>
      <c r="O638" s="45">
        <f>SUMIFS('IEA production stats by year'!X:X,'IEA production stats by year'!$E:$E,$D638,'IEA production stats by year'!$B:$B,$B638)</f>
        <v>50442.001199999999</v>
      </c>
      <c r="P638" s="45">
        <f>SUMIFS('IEA production stats by year'!Y:Y,'IEA production stats by year'!$E:$E,$D638,'IEA production stats by year'!$B:$B,$B638)</f>
        <v>52280.998699999996</v>
      </c>
      <c r="Q638" s="45">
        <f>SUMIFS('IEA production stats by year'!Z:Z,'IEA production stats by year'!$E:$E,$D638,'IEA production stats by year'!$B:$B,$B638)</f>
        <v>53052.998500000002</v>
      </c>
      <c r="R638" s="45">
        <f>SUMIFS('IEA production stats by year'!AA:AA,'IEA production stats by year'!$E:$E,$D638,'IEA production stats by year'!$B:$B,$B638)</f>
        <v>44285.998399999997</v>
      </c>
      <c r="S638" s="45">
        <f>SUMIFS('IEA production stats by year'!AB:AB,'IEA production stats by year'!$E:$E,$D638,'IEA production stats by year'!$B:$B,$B638)</f>
        <v>44490.000200000002</v>
      </c>
      <c r="T638" s="45">
        <f>SUMIFS('IEA production stats by year'!AC:AC,'IEA production stats by year'!$E:$E,$D638,'IEA production stats by year'!$B:$B,$B638)</f>
        <v>44828.000599999999</v>
      </c>
      <c r="U638" s="45">
        <f>SUMIFS('IEA production stats by year'!AD:AD,'IEA production stats by year'!$E:$E,$D638,'IEA production stats by year'!$B:$B,$B638)</f>
        <v>45018.001799999998</v>
      </c>
      <c r="V638" s="45">
        <f>SUMIFS('IEA production stats by year'!AE:AE,'IEA production stats by year'!$E:$E,$D638,'IEA production stats by year'!$B:$B,$B638)</f>
        <v>45142.998699999996</v>
      </c>
      <c r="W638" s="45">
        <f>SUMIFS('IEA production stats by year'!AF:AF,'IEA production stats by year'!$E:$E,$D638,'IEA production stats by year'!$B:$B,$B638)</f>
        <v>45068.000500000002</v>
      </c>
      <c r="X638" s="45">
        <f>SUMIFS('IEA production stats by year'!AG:AG,'IEA production stats by year'!$E:$E,$D638,'IEA production stats by year'!$B:$B,$B638)</f>
        <v>45247.999499999998</v>
      </c>
      <c r="Y638" s="45">
        <f>SUMIFS('IEA production stats by year'!AH:AH,'IEA production stats by year'!$E:$E,$D638,'IEA production stats by year'!$B:$B,$B638)</f>
        <v>45301.000200000002</v>
      </c>
      <c r="Z638" s="45">
        <f>SUMIFS('IEA production stats by year'!AI:AI,'IEA production stats by year'!$E:$E,$D638,'IEA production stats by year'!$B:$B,$B638)</f>
        <v>45635.893900000003</v>
      </c>
      <c r="AA638" s="45">
        <f>SUMIFS('IEA production stats by year'!AJ:AJ,'IEA production stats by year'!$E:$E,$D638,'IEA production stats by year'!$B:$B,$B638)</f>
        <v>45864.241999999998</v>
      </c>
      <c r="AB638" s="45">
        <f>SUMIFS('IEA production stats by year'!AK:AK,'IEA production stats by year'!$E:$E,$D638,'IEA production stats by year'!$B:$B,$B638)</f>
        <v>46062.997799999997</v>
      </c>
      <c r="AC638" s="45">
        <f>SUMIFS('IEA production stats by year'!AL:AL,'IEA production stats by year'!$E:$E,$D638,'IEA production stats by year'!$B:$B,$B638)</f>
        <v>0</v>
      </c>
      <c r="AD638" s="45"/>
      <c r="AE638" s="45"/>
      <c r="AF638" s="45"/>
      <c r="AG638" s="45"/>
      <c r="AH638" s="45"/>
      <c r="AI638" s="45"/>
      <c r="AJ638" s="45"/>
      <c r="AK638" s="45"/>
      <c r="AL638" s="45"/>
      <c r="AM638" s="45"/>
      <c r="AN638" s="45"/>
      <c r="AO638" s="45"/>
      <c r="AP638" s="45"/>
      <c r="AQ638" s="45"/>
      <c r="AR638" s="45"/>
      <c r="AS638" s="45"/>
      <c r="AT638" s="45"/>
      <c r="AU638" s="45"/>
      <c r="AV638" s="45"/>
      <c r="AW638" s="45"/>
      <c r="AX638" s="45"/>
      <c r="AY638" s="45"/>
      <c r="AZ638" s="45"/>
      <c r="BA638" s="45"/>
      <c r="BB638" s="45"/>
      <c r="BC638" s="45"/>
      <c r="BD638" s="45"/>
      <c r="BE638" s="45"/>
      <c r="BF638" s="45"/>
      <c r="BG638" s="45"/>
      <c r="BH638" s="45"/>
      <c r="BI638" s="45"/>
      <c r="BJ638" s="45"/>
      <c r="BK638" s="45"/>
      <c r="BL638" s="45"/>
      <c r="BM638" s="45"/>
      <c r="BN638" s="45"/>
      <c r="BO638" s="45"/>
      <c r="BP638" s="45"/>
      <c r="BQ638" s="45"/>
      <c r="BR638" s="45"/>
      <c r="BS638" s="45"/>
      <c r="BT638" s="45"/>
      <c r="BU638" s="45"/>
      <c r="BV638" s="45"/>
      <c r="BW638" s="45"/>
      <c r="BX638" s="45"/>
      <c r="BY638" s="45"/>
      <c r="BZ638" s="45"/>
      <c r="CA638" s="45"/>
      <c r="CB638" s="45"/>
      <c r="CC638" s="45"/>
      <c r="CD638" s="45"/>
      <c r="CE638" s="45"/>
      <c r="CF638" s="45"/>
      <c r="CG638" s="45"/>
      <c r="CH638" s="45"/>
      <c r="CI638" s="45"/>
      <c r="CJ638" s="45"/>
      <c r="CK638" s="45"/>
      <c r="CL638" s="45"/>
      <c r="CM638" s="45"/>
      <c r="CN638" s="45"/>
      <c r="CO638" s="45"/>
      <c r="CP638" s="45"/>
      <c r="CQ638" s="45"/>
    </row>
    <row r="639" spans="1:95" hidden="1" x14ac:dyDescent="0.25">
      <c r="A639" s="5" t="str">
        <f>B639&amp;D639</f>
        <v>TUNBIOGASES</v>
      </c>
      <c r="B639" t="s">
        <v>373</v>
      </c>
      <c r="C639" t="str">
        <f>VLOOKUP($B639,'Lookup codes'!$A:$C,2,FALSE)</f>
        <v>Tunisia</v>
      </c>
      <c r="D639" t="s">
        <v>636</v>
      </c>
      <c r="E639" t="str">
        <f>VLOOKUP(D639,'Lookup codes'!R:S,2,FALSE)</f>
        <v>Biogases</v>
      </c>
      <c r="F639" t="s">
        <v>794</v>
      </c>
      <c r="G639" t="s">
        <v>528</v>
      </c>
      <c r="H639" s="45">
        <f>SUMIFS('IEA production stats by year'!Q:Q,'IEA production stats by year'!$E:$E,$D639,'IEA production stats by year'!$B:$B,$B639)</f>
        <v>0</v>
      </c>
      <c r="I639" s="45">
        <f>SUMIFS('IEA production stats by year'!R:R,'IEA production stats by year'!$E:$E,$D639,'IEA production stats by year'!$B:$B,$B639)</f>
        <v>0</v>
      </c>
      <c r="J639" s="45">
        <f>SUMIFS('IEA production stats by year'!S:S,'IEA production stats by year'!$E:$E,$D639,'IEA production stats by year'!$B:$B,$B639)</f>
        <v>0</v>
      </c>
      <c r="K639" s="45">
        <f>SUMIFS('IEA production stats by year'!T:T,'IEA production stats by year'!$E:$E,$D639,'IEA production stats by year'!$B:$B,$B639)</f>
        <v>0</v>
      </c>
      <c r="L639" s="45">
        <f>SUMIFS('IEA production stats by year'!U:U,'IEA production stats by year'!$E:$E,$D639,'IEA production stats by year'!$B:$B,$B639)</f>
        <v>0</v>
      </c>
      <c r="M639" s="45">
        <f>SUMIFS('IEA production stats by year'!V:V,'IEA production stats by year'!$E:$E,$D639,'IEA production stats by year'!$B:$B,$B639)</f>
        <v>0</v>
      </c>
      <c r="N639" s="45">
        <f>SUMIFS('IEA production stats by year'!W:W,'IEA production stats by year'!$E:$E,$D639,'IEA production stats by year'!$B:$B,$B639)</f>
        <v>0</v>
      </c>
      <c r="O639" s="45">
        <f>SUMIFS('IEA production stats by year'!X:X,'IEA production stats by year'!$E:$E,$D639,'IEA production stats by year'!$B:$B,$B639)</f>
        <v>0</v>
      </c>
      <c r="P639" s="45">
        <f>SUMIFS('IEA production stats by year'!Y:Y,'IEA production stats by year'!$E:$E,$D639,'IEA production stats by year'!$B:$B,$B639)</f>
        <v>0</v>
      </c>
      <c r="Q639" s="45">
        <f>SUMIFS('IEA production stats by year'!Z:Z,'IEA production stats by year'!$E:$E,$D639,'IEA production stats by year'!$B:$B,$B639)</f>
        <v>0</v>
      </c>
      <c r="R639" s="45">
        <f>SUMIFS('IEA production stats by year'!AA:AA,'IEA production stats by year'!$E:$E,$D639,'IEA production stats by year'!$B:$B,$B639)</f>
        <v>0</v>
      </c>
      <c r="S639" s="45">
        <f>SUMIFS('IEA production stats by year'!AB:AB,'IEA production stats by year'!$E:$E,$D639,'IEA production stats by year'!$B:$B,$B639)</f>
        <v>0</v>
      </c>
      <c r="T639" s="45">
        <f>SUMIFS('IEA production stats by year'!AC:AC,'IEA production stats by year'!$E:$E,$D639,'IEA production stats by year'!$B:$B,$B639)</f>
        <v>0</v>
      </c>
      <c r="U639" s="45">
        <f>SUMIFS('IEA production stats by year'!AD:AD,'IEA production stats by year'!$E:$E,$D639,'IEA production stats by year'!$B:$B,$B639)</f>
        <v>0</v>
      </c>
      <c r="V639" s="45">
        <f>SUMIFS('IEA production stats by year'!AE:AE,'IEA production stats by year'!$E:$E,$D639,'IEA production stats by year'!$B:$B,$B639)</f>
        <v>0</v>
      </c>
      <c r="W639" s="45">
        <f>SUMIFS('IEA production stats by year'!AF:AF,'IEA production stats by year'!$E:$E,$D639,'IEA production stats by year'!$B:$B,$B639)</f>
        <v>0</v>
      </c>
      <c r="X639" s="45">
        <f>SUMIFS('IEA production stats by year'!AG:AG,'IEA production stats by year'!$E:$E,$D639,'IEA production stats by year'!$B:$B,$B639)</f>
        <v>0</v>
      </c>
      <c r="Y639" s="45">
        <f>SUMIFS('IEA production stats by year'!AH:AH,'IEA production stats by year'!$E:$E,$D639,'IEA production stats by year'!$B:$B,$B639)</f>
        <v>0</v>
      </c>
      <c r="Z639" s="45">
        <f>SUMIFS('IEA production stats by year'!AI:AI,'IEA production stats by year'!$E:$E,$D639,'IEA production stats by year'!$B:$B,$B639)</f>
        <v>0</v>
      </c>
      <c r="AA639" s="45">
        <f>SUMIFS('IEA production stats by year'!AJ:AJ,'IEA production stats by year'!$E:$E,$D639,'IEA production stats by year'!$B:$B,$B639)</f>
        <v>0</v>
      </c>
      <c r="AB639" s="45">
        <f>SUMIFS('IEA production stats by year'!AK:AK,'IEA production stats by year'!$E:$E,$D639,'IEA production stats by year'!$B:$B,$B639)</f>
        <v>0</v>
      </c>
      <c r="AC639" s="45">
        <f>SUMIFS('IEA production stats by year'!AL:AL,'IEA production stats by year'!$E:$E,$D639,'IEA production stats by year'!$B:$B,$B639)</f>
        <v>0</v>
      </c>
      <c r="AD639" s="45"/>
      <c r="AE639" s="45"/>
      <c r="AF639" s="45"/>
      <c r="AG639" s="45"/>
      <c r="AH639" s="45"/>
      <c r="AI639" s="45"/>
      <c r="AJ639" s="45"/>
      <c r="AK639" s="45"/>
      <c r="AL639" s="45"/>
      <c r="AM639" s="45"/>
      <c r="AN639" s="45"/>
      <c r="AO639" s="45"/>
      <c r="AP639" s="45"/>
      <c r="AQ639" s="45"/>
      <c r="AR639" s="45"/>
      <c r="AS639" s="45"/>
      <c r="AT639" s="45"/>
      <c r="AU639" s="45"/>
      <c r="AV639" s="45"/>
      <c r="AW639" s="45"/>
      <c r="AX639" s="45"/>
      <c r="AY639" s="45"/>
      <c r="AZ639" s="45"/>
      <c r="BA639" s="45"/>
      <c r="BB639" s="45"/>
      <c r="BC639" s="45"/>
      <c r="BD639" s="45"/>
      <c r="BE639" s="45"/>
      <c r="BF639" s="45"/>
      <c r="BG639" s="45"/>
      <c r="BH639" s="45"/>
      <c r="BI639" s="45"/>
      <c r="BJ639" s="45"/>
      <c r="BK639" s="45"/>
      <c r="BL639" s="45"/>
      <c r="BM639" s="45"/>
      <c r="BN639" s="45"/>
      <c r="BO639" s="45"/>
      <c r="BP639" s="45"/>
      <c r="BQ639" s="45"/>
      <c r="BR639" s="45"/>
      <c r="BS639" s="45"/>
      <c r="BT639" s="45"/>
      <c r="BU639" s="45"/>
      <c r="BV639" s="45"/>
      <c r="BW639" s="45"/>
      <c r="BX639" s="45"/>
      <c r="BY639" s="45"/>
      <c r="BZ639" s="45"/>
      <c r="CA639" s="45"/>
      <c r="CB639" s="45"/>
      <c r="CC639" s="45"/>
      <c r="CD639" s="45"/>
      <c r="CE639" s="45"/>
      <c r="CF639" s="45"/>
      <c r="CG639" s="45"/>
      <c r="CH639" s="45"/>
      <c r="CI639" s="45"/>
      <c r="CJ639" s="45"/>
      <c r="CK639" s="45"/>
      <c r="CL639" s="45"/>
      <c r="CM639" s="45"/>
      <c r="CN639" s="45"/>
      <c r="CO639" s="45"/>
      <c r="CP639" s="45"/>
      <c r="CQ639" s="45"/>
    </row>
    <row r="640" spans="1:95" hidden="1" x14ac:dyDescent="0.25">
      <c r="A640" s="5" t="str">
        <f>B640&amp;D640</f>
        <v>TUNBIOJETKERO</v>
      </c>
      <c r="B640" t="s">
        <v>373</v>
      </c>
      <c r="C640" t="str">
        <f>VLOOKUP($B640,'Lookup codes'!$A:$C,2,FALSE)</f>
        <v>Tunisia</v>
      </c>
      <c r="D640" t="s">
        <v>638</v>
      </c>
      <c r="E640" t="str">
        <f>VLOOKUP(D640,'Lookup codes'!R:S,2,FALSE)</f>
        <v>Bio Jet Kerosene</v>
      </c>
      <c r="F640" t="s">
        <v>794</v>
      </c>
      <c r="G640" t="s">
        <v>528</v>
      </c>
      <c r="H640" s="45">
        <f>SUMIFS('IEA production stats by year'!Q:Q,'IEA production stats by year'!$E:$E,$D640,'IEA production stats by year'!$B:$B,$B640)</f>
        <v>0</v>
      </c>
      <c r="I640" s="45">
        <f>SUMIFS('IEA production stats by year'!R:R,'IEA production stats by year'!$E:$E,$D640,'IEA production stats by year'!$B:$B,$B640)</f>
        <v>0</v>
      </c>
      <c r="J640" s="45">
        <f>SUMIFS('IEA production stats by year'!S:S,'IEA production stats by year'!$E:$E,$D640,'IEA production stats by year'!$B:$B,$B640)</f>
        <v>0</v>
      </c>
      <c r="K640" s="45">
        <f>SUMIFS('IEA production stats by year'!T:T,'IEA production stats by year'!$E:$E,$D640,'IEA production stats by year'!$B:$B,$B640)</f>
        <v>0</v>
      </c>
      <c r="L640" s="45">
        <f>SUMIFS('IEA production stats by year'!U:U,'IEA production stats by year'!$E:$E,$D640,'IEA production stats by year'!$B:$B,$B640)</f>
        <v>0</v>
      </c>
      <c r="M640" s="45">
        <f>SUMIFS('IEA production stats by year'!V:V,'IEA production stats by year'!$E:$E,$D640,'IEA production stats by year'!$B:$B,$B640)</f>
        <v>0</v>
      </c>
      <c r="N640" s="45">
        <f>SUMIFS('IEA production stats by year'!W:W,'IEA production stats by year'!$E:$E,$D640,'IEA production stats by year'!$B:$B,$B640)</f>
        <v>0</v>
      </c>
      <c r="O640" s="45">
        <f>SUMIFS('IEA production stats by year'!X:X,'IEA production stats by year'!$E:$E,$D640,'IEA production stats by year'!$B:$B,$B640)</f>
        <v>0</v>
      </c>
      <c r="P640" s="45">
        <f>SUMIFS('IEA production stats by year'!Y:Y,'IEA production stats by year'!$E:$E,$D640,'IEA production stats by year'!$B:$B,$B640)</f>
        <v>0</v>
      </c>
      <c r="Q640" s="45">
        <f>SUMIFS('IEA production stats by year'!Z:Z,'IEA production stats by year'!$E:$E,$D640,'IEA production stats by year'!$B:$B,$B640)</f>
        <v>0</v>
      </c>
      <c r="R640" s="45">
        <f>SUMIFS('IEA production stats by year'!AA:AA,'IEA production stats by year'!$E:$E,$D640,'IEA production stats by year'!$B:$B,$B640)</f>
        <v>0</v>
      </c>
      <c r="S640" s="45">
        <f>SUMIFS('IEA production stats by year'!AB:AB,'IEA production stats by year'!$E:$E,$D640,'IEA production stats by year'!$B:$B,$B640)</f>
        <v>0</v>
      </c>
      <c r="T640" s="45">
        <f>SUMIFS('IEA production stats by year'!AC:AC,'IEA production stats by year'!$E:$E,$D640,'IEA production stats by year'!$B:$B,$B640)</f>
        <v>0</v>
      </c>
      <c r="U640" s="45">
        <f>SUMIFS('IEA production stats by year'!AD:AD,'IEA production stats by year'!$E:$E,$D640,'IEA production stats by year'!$B:$B,$B640)</f>
        <v>0</v>
      </c>
      <c r="V640" s="45">
        <f>SUMIFS('IEA production stats by year'!AE:AE,'IEA production stats by year'!$E:$E,$D640,'IEA production stats by year'!$B:$B,$B640)</f>
        <v>0</v>
      </c>
      <c r="W640" s="45">
        <f>SUMIFS('IEA production stats by year'!AF:AF,'IEA production stats by year'!$E:$E,$D640,'IEA production stats by year'!$B:$B,$B640)</f>
        <v>0</v>
      </c>
      <c r="X640" s="45">
        <f>SUMIFS('IEA production stats by year'!AG:AG,'IEA production stats by year'!$E:$E,$D640,'IEA production stats by year'!$B:$B,$B640)</f>
        <v>0</v>
      </c>
      <c r="Y640" s="45">
        <f>SUMIFS('IEA production stats by year'!AH:AH,'IEA production stats by year'!$E:$E,$D640,'IEA production stats by year'!$B:$B,$B640)</f>
        <v>0</v>
      </c>
      <c r="Z640" s="45">
        <f>SUMIFS('IEA production stats by year'!AI:AI,'IEA production stats by year'!$E:$E,$D640,'IEA production stats by year'!$B:$B,$B640)</f>
        <v>0</v>
      </c>
      <c r="AA640" s="45">
        <f>SUMIFS('IEA production stats by year'!AJ:AJ,'IEA production stats by year'!$E:$E,$D640,'IEA production stats by year'!$B:$B,$B640)</f>
        <v>0</v>
      </c>
      <c r="AB640" s="45">
        <f>SUMIFS('IEA production stats by year'!AK:AK,'IEA production stats by year'!$E:$E,$D640,'IEA production stats by year'!$B:$B,$B640)</f>
        <v>0</v>
      </c>
      <c r="AC640" s="45">
        <f>SUMIFS('IEA production stats by year'!AL:AL,'IEA production stats by year'!$E:$E,$D640,'IEA production stats by year'!$B:$B,$B640)</f>
        <v>0</v>
      </c>
      <c r="AD640" s="45"/>
      <c r="AE640" s="45"/>
      <c r="AF640" s="45"/>
      <c r="AG640" s="45"/>
      <c r="AH640" s="45"/>
      <c r="AI640" s="45"/>
      <c r="AJ640" s="45"/>
      <c r="AK640" s="45"/>
      <c r="AL640" s="45"/>
      <c r="AM640" s="45"/>
      <c r="AN640" s="45"/>
      <c r="AO640" s="45"/>
      <c r="AP640" s="45"/>
      <c r="AQ640" s="45"/>
      <c r="AR640" s="45"/>
      <c r="AS640" s="45"/>
      <c r="AT640" s="45"/>
      <c r="AU640" s="45"/>
      <c r="AV640" s="45"/>
      <c r="AW640" s="45"/>
      <c r="AX640" s="45"/>
      <c r="AY640" s="45"/>
      <c r="AZ640" s="45"/>
      <c r="BA640" s="45"/>
      <c r="BB640" s="45"/>
      <c r="BC640" s="45"/>
      <c r="BD640" s="45"/>
      <c r="BE640" s="45"/>
      <c r="BF640" s="45"/>
      <c r="BG640" s="45"/>
      <c r="BH640" s="45"/>
      <c r="BI640" s="45"/>
      <c r="BJ640" s="45"/>
      <c r="BK640" s="45"/>
      <c r="BL640" s="45"/>
      <c r="BM640" s="45"/>
      <c r="BN640" s="45"/>
      <c r="BO640" s="45"/>
      <c r="BP640" s="45"/>
      <c r="BQ640" s="45"/>
      <c r="BR640" s="45"/>
      <c r="BS640" s="45"/>
      <c r="BT640" s="45"/>
      <c r="BU640" s="45"/>
      <c r="BV640" s="45"/>
      <c r="BW640" s="45"/>
      <c r="BX640" s="45"/>
      <c r="BY640" s="45"/>
      <c r="BZ640" s="45"/>
      <c r="CA640" s="45"/>
      <c r="CB640" s="45"/>
      <c r="CC640" s="45"/>
      <c r="CD640" s="45"/>
      <c r="CE640" s="45"/>
      <c r="CF640" s="45"/>
      <c r="CG640" s="45"/>
      <c r="CH640" s="45"/>
      <c r="CI640" s="45"/>
      <c r="CJ640" s="45"/>
      <c r="CK640" s="45"/>
      <c r="CL640" s="45"/>
      <c r="CM640" s="45"/>
      <c r="CN640" s="45"/>
      <c r="CO640" s="45"/>
      <c r="CP640" s="45"/>
      <c r="CQ640" s="45"/>
    </row>
    <row r="641" spans="1:95" hidden="1" x14ac:dyDescent="0.25">
      <c r="A641" s="5" t="str">
        <f>B641&amp;D641</f>
        <v>TUNMRENEW</v>
      </c>
      <c r="B641" t="s">
        <v>373</v>
      </c>
      <c r="C641" t="str">
        <f>VLOOKUP($B641,'Lookup codes'!$A:$C,2,FALSE)</f>
        <v>Tunisia</v>
      </c>
      <c r="D641" t="s">
        <v>640</v>
      </c>
      <c r="E641" t="str">
        <f>VLOOKUP(D641,'Lookup codes'!R:S,2,FALSE)</f>
        <v>Total of Renewable Energy Sources</v>
      </c>
      <c r="F641" t="s">
        <v>794</v>
      </c>
      <c r="G641" t="s">
        <v>528</v>
      </c>
      <c r="H641" s="45">
        <f>SUMIFS('IEA production stats by year'!Q:Q,'IEA production stats by year'!$E:$E,$D641,'IEA production stats by year'!$B:$B,$B641)</f>
        <v>39409.197</v>
      </c>
      <c r="I641" s="45">
        <f>SUMIFS('IEA production stats by year'!R:R,'IEA production stats by year'!$E:$E,$D641,'IEA production stats by year'!$B:$B,$B641)</f>
        <v>40913.798999999999</v>
      </c>
      <c r="J641" s="45">
        <f>SUMIFS('IEA production stats by year'!S:S,'IEA production stats by year'!$E:$E,$D641,'IEA production stats by year'!$B:$B,$B641)</f>
        <v>42509.396800000002</v>
      </c>
      <c r="K641" s="45">
        <f>SUMIFS('IEA production stats by year'!T:T,'IEA production stats by year'!$E:$E,$D641,'IEA production stats by year'!$B:$B,$B641)</f>
        <v>44425.397900000004</v>
      </c>
      <c r="L641" s="45">
        <f>SUMIFS('IEA production stats by year'!U:U,'IEA production stats by year'!$E:$E,$D641,'IEA production stats by year'!$B:$B,$B641)</f>
        <v>46014.799299999999</v>
      </c>
      <c r="M641" s="45">
        <f>SUMIFS('IEA production stats by year'!V:V,'IEA production stats by year'!$E:$E,$D641,'IEA production stats by year'!$B:$B,$B641)</f>
        <v>47628.199399999998</v>
      </c>
      <c r="N641" s="45">
        <f>SUMIFS('IEA production stats by year'!W:W,'IEA production stats by year'!$E:$E,$D641,'IEA production stats by year'!$B:$B,$B641)</f>
        <v>49136.000099999997</v>
      </c>
      <c r="O641" s="45">
        <f>SUMIFS('IEA production stats by year'!X:X,'IEA production stats by year'!$E:$E,$D641,'IEA production stats by year'!$B:$B,$B641)</f>
        <v>50773.197999999997</v>
      </c>
      <c r="P641" s="45">
        <f>SUMIFS('IEA production stats by year'!Y:Y,'IEA production stats by year'!$E:$E,$D641,'IEA production stats by year'!$B:$B,$B641)</f>
        <v>52529.397299999997</v>
      </c>
      <c r="Q641" s="45">
        <f>SUMIFS('IEA production stats by year'!Z:Z,'IEA production stats by year'!$E:$E,$D641,'IEA production stats by year'!$B:$B,$B641)</f>
        <v>53686.599499999997</v>
      </c>
      <c r="R641" s="45">
        <f>SUMIFS('IEA production stats by year'!AA:AA,'IEA production stats by year'!$E:$E,$D641,'IEA production stats by year'!$B:$B,$B641)</f>
        <v>46106.996800000001</v>
      </c>
      <c r="S641" s="45">
        <f>SUMIFS('IEA production stats by year'!AB:AB,'IEA production stats by year'!$E:$E,$D641,'IEA production stats by year'!$B:$B,$B641)</f>
        <v>46383.539199999999</v>
      </c>
      <c r="T641" s="45">
        <f>SUMIFS('IEA production stats by year'!AC:AC,'IEA production stats by year'!$E:$E,$D641,'IEA production stats by year'!$B:$B,$B641)</f>
        <v>47428.648200000003</v>
      </c>
      <c r="U641" s="45">
        <f>SUMIFS('IEA production stats by year'!AD:AD,'IEA production stats by year'!$E:$E,$D641,'IEA production stats by year'!$B:$B,$B641)</f>
        <v>48224.002</v>
      </c>
      <c r="V641" s="45">
        <f>SUMIFS('IEA production stats by year'!AE:AE,'IEA production stats by year'!$E:$E,$D641,'IEA production stats by year'!$B:$B,$B641)</f>
        <v>49109.326000000001</v>
      </c>
      <c r="W641" s="45">
        <f>SUMIFS('IEA production stats by year'!AF:AF,'IEA production stats by year'!$E:$E,$D641,'IEA production stats by year'!$B:$B,$B641)</f>
        <v>49116.950199999999</v>
      </c>
      <c r="X641" s="45">
        <f>SUMIFS('IEA production stats by year'!AG:AG,'IEA production stats by year'!$E:$E,$D641,'IEA production stats by year'!$B:$B,$B641)</f>
        <v>49598.921999999999</v>
      </c>
      <c r="Y641" s="45">
        <f>SUMIFS('IEA production stats by year'!AH:AH,'IEA production stats by year'!$E:$E,$D641,'IEA production stats by year'!$B:$B,$B641)</f>
        <v>49668.627999999997</v>
      </c>
      <c r="Z641" s="45">
        <f>SUMIFS('IEA production stats by year'!AI:AI,'IEA production stats by year'!$E:$E,$D641,'IEA production stats by year'!$B:$B,$B641)</f>
        <v>50394.443299999999</v>
      </c>
      <c r="AA641" s="45">
        <f>SUMIFS('IEA production stats by year'!AJ:AJ,'IEA production stats by year'!$E:$E,$D641,'IEA production stats by year'!$B:$B,$B641)</f>
        <v>51360.756800000003</v>
      </c>
      <c r="AB641" s="45">
        <f>SUMIFS('IEA production stats by year'!AK:AK,'IEA production stats by year'!$E:$E,$D641,'IEA production stats by year'!$B:$B,$B641)</f>
        <v>51775.873800000001</v>
      </c>
      <c r="AC641" s="45">
        <f>SUMIFS('IEA production stats by year'!AL:AL,'IEA production stats by year'!$E:$E,$D641,'IEA production stats by year'!$B:$B,$B641)</f>
        <v>0</v>
      </c>
      <c r="AD641" s="45"/>
      <c r="AE641" s="45"/>
      <c r="AF641" s="45"/>
      <c r="AG641" s="45"/>
      <c r="AH641" s="45"/>
      <c r="AI641" s="45"/>
      <c r="AJ641" s="45"/>
      <c r="AK641" s="45"/>
      <c r="AL641" s="45"/>
      <c r="AM641" s="45"/>
      <c r="AN641" s="45"/>
      <c r="AO641" s="45"/>
      <c r="AP641" s="45"/>
      <c r="AQ641" s="45"/>
      <c r="AR641" s="45"/>
      <c r="AS641" s="45"/>
      <c r="AT641" s="45"/>
      <c r="AU641" s="45"/>
      <c r="AV641" s="45"/>
      <c r="AW641" s="45"/>
      <c r="AX641" s="45"/>
      <c r="AY641" s="45"/>
      <c r="AZ641" s="45"/>
      <c r="BA641" s="45"/>
      <c r="BB641" s="45"/>
      <c r="BC641" s="45"/>
      <c r="BD641" s="45"/>
      <c r="BE641" s="45"/>
      <c r="BF641" s="45"/>
      <c r="BG641" s="45"/>
      <c r="BH641" s="45"/>
      <c r="BI641" s="45"/>
      <c r="BJ641" s="45"/>
      <c r="BK641" s="45"/>
      <c r="BL641" s="45"/>
      <c r="BM641" s="45"/>
      <c r="BN641" s="45"/>
      <c r="BO641" s="45"/>
      <c r="BP641" s="45"/>
      <c r="BQ641" s="45"/>
      <c r="BR641" s="45"/>
      <c r="BS641" s="45"/>
      <c r="BT641" s="45"/>
      <c r="BU641" s="45"/>
      <c r="BV641" s="45"/>
      <c r="BW641" s="45"/>
      <c r="BX641" s="45"/>
      <c r="BY641" s="45"/>
      <c r="BZ641" s="45"/>
      <c r="CA641" s="45"/>
      <c r="CB641" s="45"/>
      <c r="CC641" s="45"/>
      <c r="CD641" s="45"/>
      <c r="CE641" s="45"/>
      <c r="CF641" s="45"/>
      <c r="CG641" s="45"/>
      <c r="CH641" s="45"/>
      <c r="CI641" s="45"/>
      <c r="CJ641" s="45"/>
      <c r="CK641" s="45"/>
      <c r="CL641" s="45"/>
      <c r="CM641" s="45"/>
      <c r="CN641" s="45"/>
      <c r="CO641" s="45"/>
      <c r="CP641" s="45"/>
      <c r="CQ641" s="45"/>
    </row>
    <row r="642" spans="1:95" x14ac:dyDescent="0.25">
      <c r="A642" s="5" t="str">
        <f>B642&amp;D642</f>
        <v>TUNTOTAL</v>
      </c>
      <c r="B642" t="s">
        <v>373</v>
      </c>
      <c r="C642" t="str">
        <f>VLOOKUP($B642,'Lookup codes'!$A:$C,2,FALSE)</f>
        <v>Tunisia</v>
      </c>
      <c r="D642" t="s">
        <v>642</v>
      </c>
      <c r="E642" t="str">
        <f>VLOOKUP(D642,'Lookup codes'!R:S,2,FALSE)</f>
        <v>Total of All Energy Sources</v>
      </c>
      <c r="F642" t="s">
        <v>794</v>
      </c>
      <c r="G642" t="s">
        <v>528</v>
      </c>
      <c r="H642" s="45">
        <f>SUMIFS('IEA production stats by year'!Q:Q,'IEA production stats by year'!$E:$E,$D642,'IEA production stats by year'!$B:$B,$B642)</f>
        <v>277783.02220000001</v>
      </c>
      <c r="I642" s="45">
        <f>SUMIFS('IEA production stats by year'!R:R,'IEA production stats by year'!$E:$E,$D642,'IEA production stats by year'!$B:$B,$B642)</f>
        <v>277859.00420000002</v>
      </c>
      <c r="J642" s="45">
        <f>SUMIFS('IEA production stats by year'!S:S,'IEA production stats by year'!$E:$E,$D642,'IEA production stats by year'!$B:$B,$B642)</f>
        <v>280778.75290000002</v>
      </c>
      <c r="K642" s="45">
        <f>SUMIFS('IEA production stats by year'!T:T,'IEA production stats by year'!$E:$E,$D642,'IEA production stats by year'!$B:$B,$B642)</f>
        <v>270169.92930000002</v>
      </c>
      <c r="L642" s="45">
        <f>SUMIFS('IEA production stats by year'!U:U,'IEA production stats by year'!$E:$E,$D642,'IEA production stats by year'!$B:$B,$B642)</f>
        <v>284940.31910000002</v>
      </c>
      <c r="M642" s="45">
        <f>SUMIFS('IEA production stats by year'!V:V,'IEA production stats by year'!$E:$E,$D642,'IEA production stats by year'!$B:$B,$B642)</f>
        <v>279769.54989999998</v>
      </c>
      <c r="N642" s="45">
        <f>SUMIFS('IEA production stats by year'!W:W,'IEA production stats by year'!$E:$E,$D642,'IEA production stats by year'!$B:$B,$B642)</f>
        <v>277690.82049999997</v>
      </c>
      <c r="O642" s="45">
        <f>SUMIFS('IEA production stats by year'!X:X,'IEA production stats by year'!$E:$E,$D642,'IEA production stats by year'!$B:$B,$B642)</f>
        <v>330851.35279999999</v>
      </c>
      <c r="P642" s="45">
        <f>SUMIFS('IEA production stats by year'!Y:Y,'IEA production stats by year'!$E:$E,$D642,'IEA production stats by year'!$B:$B,$B642)</f>
        <v>316218.26490000001</v>
      </c>
      <c r="Q642" s="45">
        <f>SUMIFS('IEA production stats by year'!Z:Z,'IEA production stats by year'!$E:$E,$D642,'IEA production stats by year'!$B:$B,$B642)</f>
        <v>322029.27110000001</v>
      </c>
      <c r="R642" s="45">
        <f>SUMIFS('IEA production stats by year'!AA:AA,'IEA production stats by year'!$E:$E,$D642,'IEA production stats by year'!$B:$B,$B642)</f>
        <v>348610.95449999999</v>
      </c>
      <c r="S642" s="45">
        <f>SUMIFS('IEA production stats by year'!AB:AB,'IEA production stats by year'!$E:$E,$D642,'IEA production stats by year'!$B:$B,$B642)</f>
        <v>319814.39529999997</v>
      </c>
      <c r="T642" s="45">
        <f>SUMIFS('IEA production stats by year'!AC:AC,'IEA production stats by year'!$E:$E,$D642,'IEA production stats by year'!$B:$B,$B642)</f>
        <v>316936.13780000003</v>
      </c>
      <c r="U642" s="45">
        <f>SUMIFS('IEA production stats by year'!AD:AD,'IEA production stats by year'!$E:$E,$D642,'IEA production stats by year'!$B:$B,$B642)</f>
        <v>306425.0759</v>
      </c>
      <c r="V642" s="45">
        <f>SUMIFS('IEA production stats by year'!AE:AE,'IEA production stats by year'!$E:$E,$D642,'IEA production stats by year'!$B:$B,$B642)</f>
        <v>282610.27279999998</v>
      </c>
      <c r="W642" s="45">
        <f>SUMIFS('IEA production stats by year'!AF:AF,'IEA production stats by year'!$E:$E,$D642,'IEA production stats by year'!$B:$B,$B642)</f>
        <v>267908.8689</v>
      </c>
      <c r="X642" s="45">
        <f>SUMIFS('IEA production stats by year'!AG:AG,'IEA production stats by year'!$E:$E,$D642,'IEA production stats by year'!$B:$B,$B642)</f>
        <v>253237.9197</v>
      </c>
      <c r="Y642" s="45">
        <f>SUMIFS('IEA production stats by year'!AH:AH,'IEA production stats by year'!$E:$E,$D642,'IEA production stats by year'!$B:$B,$B642)</f>
        <v>231531.58910000001</v>
      </c>
      <c r="Z642" s="45">
        <f>SUMIFS('IEA production stats by year'!AI:AI,'IEA production stats by year'!$E:$E,$D642,'IEA production stats by year'!$B:$B,$B642)</f>
        <v>226247.08549999999</v>
      </c>
      <c r="AA642" s="45">
        <f>SUMIFS('IEA production stats by year'!AJ:AJ,'IEA production stats by year'!$E:$E,$D642,'IEA production stats by year'!$B:$B,$B642)</f>
        <v>213852.89730000001</v>
      </c>
      <c r="AB642" s="45">
        <f>SUMIFS('IEA production stats by year'!AK:AK,'IEA production stats by year'!$E:$E,$D642,'IEA production stats by year'!$B:$B,$B642)</f>
        <v>208505.96429999999</v>
      </c>
      <c r="AC642" s="45">
        <f>SUMIFS('IEA production stats by year'!AL:AL,'IEA production stats by year'!$E:$E,$D642,'IEA production stats by year'!$B:$B,$B642)</f>
        <v>0</v>
      </c>
      <c r="AD642" s="45"/>
      <c r="AE642" s="45"/>
      <c r="AF642" s="45"/>
      <c r="AG642" s="45"/>
      <c r="AH642" s="45"/>
      <c r="AI642" s="45"/>
      <c r="AJ642" s="45"/>
      <c r="AK642" s="45"/>
      <c r="AL642" s="45"/>
      <c r="AM642" s="45"/>
      <c r="AN642" s="45"/>
      <c r="AO642" s="45"/>
      <c r="AP642" s="45"/>
      <c r="AQ642" s="45"/>
      <c r="AR642" s="45"/>
      <c r="AS642" s="45"/>
      <c r="AT642" s="45"/>
      <c r="AU642" s="45"/>
      <c r="AV642" s="45"/>
      <c r="AW642" s="45"/>
      <c r="AX642" s="45"/>
      <c r="AY642" s="45"/>
      <c r="AZ642" s="45"/>
      <c r="BA642" s="45"/>
      <c r="BB642" s="45"/>
      <c r="BC642" s="45"/>
      <c r="BD642" s="45"/>
      <c r="BE642" s="45"/>
      <c r="BF642" s="45"/>
      <c r="BG642" s="45"/>
      <c r="BH642" s="45"/>
      <c r="BI642" s="45"/>
      <c r="BJ642" s="45"/>
      <c r="BK642" s="45"/>
      <c r="BL642" s="45"/>
      <c r="BM642" s="45"/>
      <c r="BN642" s="45"/>
      <c r="BO642" s="45"/>
      <c r="BP642" s="45"/>
      <c r="BQ642" s="45"/>
      <c r="BR642" s="45"/>
      <c r="BS642" s="45"/>
      <c r="BT642" s="45"/>
      <c r="BU642" s="45"/>
      <c r="BV642" s="45"/>
      <c r="BW642" s="45"/>
      <c r="BX642" s="45"/>
      <c r="BY642" s="45"/>
      <c r="BZ642" s="45"/>
      <c r="CA642" s="45"/>
      <c r="CB642" s="45"/>
      <c r="CC642" s="45"/>
      <c r="CD642" s="45"/>
      <c r="CE642" s="45"/>
      <c r="CF642" s="45"/>
      <c r="CG642" s="45"/>
      <c r="CH642" s="45"/>
      <c r="CI642" s="45"/>
      <c r="CJ642" s="45"/>
      <c r="CK642" s="45"/>
      <c r="CL642" s="45"/>
      <c r="CM642" s="45"/>
      <c r="CN642" s="45"/>
      <c r="CO642" s="45"/>
      <c r="CP642" s="45"/>
      <c r="CQ642" s="45"/>
    </row>
    <row r="643" spans="1:95" hidden="1" x14ac:dyDescent="0.25">
      <c r="A643" s="5" t="str">
        <f>B643&amp;D643</f>
        <v>TZAHYDRO</v>
      </c>
      <c r="B643" t="s">
        <v>379</v>
      </c>
      <c r="C643" t="str">
        <f>VLOOKUP($B643,'Lookup codes'!$A:$C,2,FALSE)</f>
        <v>Tanzania</v>
      </c>
      <c r="D643" t="s">
        <v>539</v>
      </c>
      <c r="E643" t="str">
        <f>VLOOKUP(D643,'Lookup codes'!R:S,2,FALSE)</f>
        <v>Hydro</v>
      </c>
      <c r="F643" t="s">
        <v>794</v>
      </c>
      <c r="G643" t="s">
        <v>528</v>
      </c>
      <c r="H643" s="45">
        <f>SUMIFS('IEA production stats by year'!Q:Q,'IEA production stats by year'!$E:$E,$D643,'IEA production stats by year'!$B:$B,$B643)</f>
        <v>7686.0018</v>
      </c>
      <c r="I643" s="45">
        <f>SUMIFS('IEA production stats by year'!R:R,'IEA production stats by year'!$E:$E,$D643,'IEA production stats by year'!$B:$B,$B643)</f>
        <v>9503.9982999999993</v>
      </c>
      <c r="J643" s="45">
        <f>SUMIFS('IEA production stats by year'!S:S,'IEA production stats by year'!$E:$E,$D643,'IEA production stats by year'!$B:$B,$B643)</f>
        <v>9791.9999000000007</v>
      </c>
      <c r="K643" s="45">
        <f>SUMIFS('IEA production stats by year'!T:T,'IEA production stats by year'!$E:$E,$D643,'IEA production stats by year'!$B:$B,$B643)</f>
        <v>9176.3979999999992</v>
      </c>
      <c r="L643" s="45">
        <f>SUMIFS('IEA production stats by year'!U:U,'IEA production stats by year'!$E:$E,$D643,'IEA production stats by year'!$B:$B,$B643)</f>
        <v>7239.6009999999997</v>
      </c>
      <c r="M643" s="45">
        <f>SUMIFS('IEA production stats by year'!V:V,'IEA production stats by year'!$E:$E,$D643,'IEA production stats by year'!$B:$B,$B643)</f>
        <v>6400.8008</v>
      </c>
      <c r="N643" s="45">
        <f>SUMIFS('IEA production stats by year'!W:W,'IEA production stats by year'!$E:$E,$D643,'IEA production stats by year'!$B:$B,$B643)</f>
        <v>5169.6010999999999</v>
      </c>
      <c r="O643" s="45">
        <f>SUMIFS('IEA production stats by year'!X:X,'IEA production stats by year'!$E:$E,$D643,'IEA production stats by year'!$B:$B,$B643)</f>
        <v>9086.3984999999993</v>
      </c>
      <c r="P643" s="45">
        <f>SUMIFS('IEA production stats by year'!Y:Y,'IEA production stats by year'!$E:$E,$D643,'IEA production stats by year'!$B:$B,$B643)</f>
        <v>9536.4</v>
      </c>
      <c r="Q643" s="45">
        <f>SUMIFS('IEA production stats by year'!Z:Z,'IEA production stats by year'!$E:$E,$D643,'IEA production stats by year'!$B:$B,$B643)</f>
        <v>9503.9982999999993</v>
      </c>
      <c r="R643" s="45">
        <f>SUMIFS('IEA production stats by year'!AA:AA,'IEA production stats by year'!$E:$E,$D643,'IEA production stats by year'!$B:$B,$B643)</f>
        <v>9723.6002000000008</v>
      </c>
      <c r="S643" s="45">
        <f>SUMIFS('IEA production stats by year'!AB:AB,'IEA production stats by year'!$E:$E,$D643,'IEA production stats by year'!$B:$B,$B643)</f>
        <v>7174.8019000000004</v>
      </c>
      <c r="T643" s="45">
        <f>SUMIFS('IEA production stats by year'!AC:AC,'IEA production stats by year'!$E:$E,$D643,'IEA production stats by year'!$B:$B,$B643)</f>
        <v>6361.2020000000002</v>
      </c>
      <c r="U643" s="45">
        <f>SUMIFS('IEA production stats by year'!AD:AD,'IEA production stats by year'!$E:$E,$D643,'IEA production stats by year'!$B:$B,$B643)</f>
        <v>6181.1989000000003</v>
      </c>
      <c r="V643" s="45">
        <f>SUMIFS('IEA production stats by year'!AE:AE,'IEA production stats by year'!$E:$E,$D643,'IEA production stats by year'!$B:$B,$B643)</f>
        <v>9323.9994000000006</v>
      </c>
      <c r="W643" s="45">
        <f>SUMIFS('IEA production stats by year'!AF:AF,'IEA production stats by year'!$E:$E,$D643,'IEA production stats by year'!$B:$B,$B643)</f>
        <v>7588.8010999999997</v>
      </c>
      <c r="X643" s="45">
        <f>SUMIFS('IEA production stats by year'!AG:AG,'IEA production stats by year'!$E:$E,$D643,'IEA production stats by year'!$B:$B,$B643)</f>
        <v>8517.6008000000002</v>
      </c>
      <c r="Y643" s="45">
        <f>SUMIFS('IEA production stats by year'!AH:AH,'IEA production stats by year'!$E:$E,$D643,'IEA production stats by year'!$B:$B,$B643)</f>
        <v>8459.6386999999995</v>
      </c>
      <c r="Z643" s="45">
        <f>SUMIFS('IEA production stats by year'!AI:AI,'IEA production stats by year'!$E:$E,$D643,'IEA production stats by year'!$B:$B,$B643)</f>
        <v>8043.8392999999996</v>
      </c>
      <c r="AA643" s="45">
        <f>SUMIFS('IEA production stats by year'!AJ:AJ,'IEA production stats by year'!$E:$E,$D643,'IEA production stats by year'!$B:$B,$B643)</f>
        <v>8918.6417999999994</v>
      </c>
      <c r="AB643" s="45">
        <f>SUMIFS('IEA production stats by year'!AK:AK,'IEA production stats by year'!$E:$E,$D643,'IEA production stats by year'!$B:$B,$B643)</f>
        <v>11301.1194</v>
      </c>
      <c r="AC643" s="45">
        <f>SUMIFS('IEA production stats by year'!AL:AL,'IEA production stats by year'!$E:$E,$D643,'IEA production stats by year'!$B:$B,$B643)</f>
        <v>0</v>
      </c>
      <c r="AD643" s="45"/>
      <c r="AE643" s="45"/>
      <c r="AF643" s="45"/>
      <c r="AG643" s="45"/>
      <c r="AH643" s="45"/>
      <c r="AI643" s="45"/>
      <c r="AJ643" s="45"/>
      <c r="AK643" s="45"/>
      <c r="AL643" s="45"/>
      <c r="AM643" s="45"/>
      <c r="AN643" s="45"/>
      <c r="AO643" s="45"/>
      <c r="AP643" s="45"/>
      <c r="AQ643" s="45"/>
      <c r="AR643" s="45"/>
      <c r="AS643" s="45"/>
      <c r="AT643" s="45"/>
      <c r="AU643" s="45"/>
      <c r="AV643" s="45"/>
      <c r="AW643" s="45"/>
      <c r="AX643" s="45"/>
      <c r="AY643" s="45"/>
      <c r="AZ643" s="45"/>
      <c r="BA643" s="45"/>
      <c r="BB643" s="45"/>
      <c r="BC643" s="45"/>
      <c r="BD643" s="45"/>
      <c r="BE643" s="45"/>
      <c r="BF643" s="45"/>
      <c r="BG643" s="45"/>
      <c r="BH643" s="45"/>
      <c r="BI643" s="45"/>
      <c r="BJ643" s="45"/>
      <c r="BK643" s="45"/>
      <c r="BL643" s="45"/>
      <c r="BM643" s="45"/>
      <c r="BN643" s="45"/>
      <c r="BO643" s="45"/>
      <c r="BP643" s="45"/>
      <c r="BQ643" s="45"/>
      <c r="BR643" s="45"/>
      <c r="BS643" s="45"/>
      <c r="BT643" s="45"/>
      <c r="BU643" s="45"/>
      <c r="BV643" s="45"/>
      <c r="BW643" s="45"/>
      <c r="BX643" s="45"/>
      <c r="BY643" s="45"/>
      <c r="BZ643" s="45"/>
      <c r="CA643" s="45"/>
      <c r="CB643" s="45"/>
      <c r="CC643" s="45"/>
      <c r="CD643" s="45"/>
      <c r="CE643" s="45"/>
      <c r="CF643" s="45"/>
      <c r="CG643" s="45"/>
      <c r="CH643" s="45"/>
      <c r="CI643" s="45"/>
      <c r="CJ643" s="45"/>
      <c r="CK643" s="45"/>
      <c r="CL643" s="45"/>
      <c r="CM643" s="45"/>
      <c r="CN643" s="45"/>
      <c r="CO643" s="45"/>
      <c r="CP643" s="45"/>
      <c r="CQ643" s="45"/>
    </row>
    <row r="644" spans="1:95" hidden="1" x14ac:dyDescent="0.25">
      <c r="A644" s="5" t="str">
        <f>B644&amp;D644</f>
        <v>TZAGEOTHERM</v>
      </c>
      <c r="B644" t="s">
        <v>379</v>
      </c>
      <c r="C644" t="str">
        <f>VLOOKUP($B644,'Lookup codes'!$A:$C,2,FALSE)</f>
        <v>Tanzania</v>
      </c>
      <c r="D644" t="s">
        <v>610</v>
      </c>
      <c r="E644" t="str">
        <f>VLOOKUP(D644,'Lookup codes'!R:S,2,FALSE)</f>
        <v>Geothermal</v>
      </c>
      <c r="F644" t="s">
        <v>794</v>
      </c>
      <c r="G644" t="s">
        <v>528</v>
      </c>
      <c r="H644" s="45">
        <f>SUMIFS('IEA production stats by year'!Q:Q,'IEA production stats by year'!$E:$E,$D644,'IEA production stats by year'!$B:$B,$B644)</f>
        <v>0</v>
      </c>
      <c r="I644" s="45">
        <f>SUMIFS('IEA production stats by year'!R:R,'IEA production stats by year'!$E:$E,$D644,'IEA production stats by year'!$B:$B,$B644)</f>
        <v>0</v>
      </c>
      <c r="J644" s="45">
        <f>SUMIFS('IEA production stats by year'!S:S,'IEA production stats by year'!$E:$E,$D644,'IEA production stats by year'!$B:$B,$B644)</f>
        <v>0</v>
      </c>
      <c r="K644" s="45">
        <f>SUMIFS('IEA production stats by year'!T:T,'IEA production stats by year'!$E:$E,$D644,'IEA production stats by year'!$B:$B,$B644)</f>
        <v>0</v>
      </c>
      <c r="L644" s="45">
        <f>SUMIFS('IEA production stats by year'!U:U,'IEA production stats by year'!$E:$E,$D644,'IEA production stats by year'!$B:$B,$B644)</f>
        <v>0</v>
      </c>
      <c r="M644" s="45">
        <f>SUMIFS('IEA production stats by year'!V:V,'IEA production stats by year'!$E:$E,$D644,'IEA production stats by year'!$B:$B,$B644)</f>
        <v>0</v>
      </c>
      <c r="N644" s="45">
        <f>SUMIFS('IEA production stats by year'!W:W,'IEA production stats by year'!$E:$E,$D644,'IEA production stats by year'!$B:$B,$B644)</f>
        <v>0</v>
      </c>
      <c r="O644" s="45">
        <f>SUMIFS('IEA production stats by year'!X:X,'IEA production stats by year'!$E:$E,$D644,'IEA production stats by year'!$B:$B,$B644)</f>
        <v>0</v>
      </c>
      <c r="P644" s="45">
        <f>SUMIFS('IEA production stats by year'!Y:Y,'IEA production stats by year'!$E:$E,$D644,'IEA production stats by year'!$B:$B,$B644)</f>
        <v>0</v>
      </c>
      <c r="Q644" s="45">
        <f>SUMIFS('IEA production stats by year'!Z:Z,'IEA production stats by year'!$E:$E,$D644,'IEA production stats by year'!$B:$B,$B644)</f>
        <v>0</v>
      </c>
      <c r="R644" s="45">
        <f>SUMIFS('IEA production stats by year'!AA:AA,'IEA production stats by year'!$E:$E,$D644,'IEA production stats by year'!$B:$B,$B644)</f>
        <v>0</v>
      </c>
      <c r="S644" s="45">
        <f>SUMIFS('IEA production stats by year'!AB:AB,'IEA production stats by year'!$E:$E,$D644,'IEA production stats by year'!$B:$B,$B644)</f>
        <v>0</v>
      </c>
      <c r="T644" s="45">
        <f>SUMIFS('IEA production stats by year'!AC:AC,'IEA production stats by year'!$E:$E,$D644,'IEA production stats by year'!$B:$B,$B644)</f>
        <v>0</v>
      </c>
      <c r="U644" s="45">
        <f>SUMIFS('IEA production stats by year'!AD:AD,'IEA production stats by year'!$E:$E,$D644,'IEA production stats by year'!$B:$B,$B644)</f>
        <v>0</v>
      </c>
      <c r="V644" s="45">
        <f>SUMIFS('IEA production stats by year'!AE:AE,'IEA production stats by year'!$E:$E,$D644,'IEA production stats by year'!$B:$B,$B644)</f>
        <v>0</v>
      </c>
      <c r="W644" s="45">
        <f>SUMIFS('IEA production stats by year'!AF:AF,'IEA production stats by year'!$E:$E,$D644,'IEA production stats by year'!$B:$B,$B644)</f>
        <v>0</v>
      </c>
      <c r="X644" s="45">
        <f>SUMIFS('IEA production stats by year'!AG:AG,'IEA production stats by year'!$E:$E,$D644,'IEA production stats by year'!$B:$B,$B644)</f>
        <v>0</v>
      </c>
      <c r="Y644" s="45">
        <f>SUMIFS('IEA production stats by year'!AH:AH,'IEA production stats by year'!$E:$E,$D644,'IEA production stats by year'!$B:$B,$B644)</f>
        <v>0</v>
      </c>
      <c r="Z644" s="45">
        <f>SUMIFS('IEA production stats by year'!AI:AI,'IEA production stats by year'!$E:$E,$D644,'IEA production stats by year'!$B:$B,$B644)</f>
        <v>0</v>
      </c>
      <c r="AA644" s="45">
        <f>SUMIFS('IEA production stats by year'!AJ:AJ,'IEA production stats by year'!$E:$E,$D644,'IEA production stats by year'!$B:$B,$B644)</f>
        <v>0</v>
      </c>
      <c r="AB644" s="45">
        <f>SUMIFS('IEA production stats by year'!AK:AK,'IEA production stats by year'!$E:$E,$D644,'IEA production stats by year'!$B:$B,$B644)</f>
        <v>0</v>
      </c>
      <c r="AC644" s="45">
        <f>SUMIFS('IEA production stats by year'!AL:AL,'IEA production stats by year'!$E:$E,$D644,'IEA production stats by year'!$B:$B,$B644)</f>
        <v>0</v>
      </c>
      <c r="AD644" s="45"/>
      <c r="AE644" s="45"/>
      <c r="AF644" s="45"/>
      <c r="AG644" s="45"/>
      <c r="AH644" s="45"/>
      <c r="AI644" s="45"/>
      <c r="AJ644" s="45"/>
      <c r="AK644" s="45"/>
      <c r="AL644" s="45"/>
      <c r="AM644" s="45"/>
      <c r="AN644" s="45"/>
      <c r="AO644" s="45"/>
      <c r="AP644" s="45"/>
      <c r="AQ644" s="45"/>
      <c r="AR644" s="45"/>
      <c r="AS644" s="45"/>
      <c r="AT644" s="45"/>
      <c r="AU644" s="45"/>
      <c r="AV644" s="45"/>
      <c r="AW644" s="45"/>
      <c r="AX644" s="45"/>
      <c r="AY644" s="45"/>
      <c r="AZ644" s="45"/>
      <c r="BA644" s="45"/>
      <c r="BB644" s="45"/>
      <c r="BC644" s="45"/>
      <c r="BD644" s="45"/>
      <c r="BE644" s="45"/>
      <c r="BF644" s="45"/>
      <c r="BG644" s="45"/>
      <c r="BH644" s="45"/>
      <c r="BI644" s="45"/>
      <c r="BJ644" s="45"/>
      <c r="BK644" s="45"/>
      <c r="BL644" s="45"/>
      <c r="BM644" s="45"/>
      <c r="BN644" s="45"/>
      <c r="BO644" s="45"/>
      <c r="BP644" s="45"/>
      <c r="BQ644" s="45"/>
      <c r="BR644" s="45"/>
      <c r="BS644" s="45"/>
      <c r="BT644" s="45"/>
      <c r="BU644" s="45"/>
      <c r="BV644" s="45"/>
      <c r="BW644" s="45"/>
      <c r="BX644" s="45"/>
      <c r="BY644" s="45"/>
      <c r="BZ644" s="45"/>
      <c r="CA644" s="45"/>
      <c r="CB644" s="45"/>
      <c r="CC644" s="45"/>
      <c r="CD644" s="45"/>
      <c r="CE644" s="45"/>
      <c r="CF644" s="45"/>
      <c r="CG644" s="45"/>
      <c r="CH644" s="45"/>
      <c r="CI644" s="45"/>
      <c r="CJ644" s="45"/>
      <c r="CK644" s="45"/>
      <c r="CL644" s="45"/>
      <c r="CM644" s="45"/>
      <c r="CN644" s="45"/>
      <c r="CO644" s="45"/>
      <c r="CP644" s="45"/>
      <c r="CQ644" s="45"/>
    </row>
    <row r="645" spans="1:95" hidden="1" x14ac:dyDescent="0.25">
      <c r="A645" s="5" t="str">
        <f>B645&amp;D645</f>
        <v>TZASOLARPV</v>
      </c>
      <c r="B645" t="s">
        <v>379</v>
      </c>
      <c r="C645" t="str">
        <f>VLOOKUP($B645,'Lookup codes'!$A:$C,2,FALSE)</f>
        <v>Tanzania</v>
      </c>
      <c r="D645" t="s">
        <v>612</v>
      </c>
      <c r="E645" t="str">
        <f>VLOOKUP(D645,'Lookup codes'!R:S,2,FALSE)</f>
        <v>Solar Photovoltaics</v>
      </c>
      <c r="F645" t="s">
        <v>794</v>
      </c>
      <c r="G645" t="s">
        <v>528</v>
      </c>
      <c r="H645" s="45">
        <f>SUMIFS('IEA production stats by year'!Q:Q,'IEA production stats by year'!$E:$E,$D645,'IEA production stats by year'!$B:$B,$B645)</f>
        <v>0</v>
      </c>
      <c r="I645" s="45">
        <f>SUMIFS('IEA production stats by year'!R:R,'IEA production stats by year'!$E:$E,$D645,'IEA production stats by year'!$B:$B,$B645)</f>
        <v>0</v>
      </c>
      <c r="J645" s="45">
        <f>SUMIFS('IEA production stats by year'!S:S,'IEA production stats by year'!$E:$E,$D645,'IEA production stats by year'!$B:$B,$B645)</f>
        <v>0</v>
      </c>
      <c r="K645" s="45">
        <f>SUMIFS('IEA production stats by year'!T:T,'IEA production stats by year'!$E:$E,$D645,'IEA production stats by year'!$B:$B,$B645)</f>
        <v>7.2012999999999998</v>
      </c>
      <c r="L645" s="45">
        <f>SUMIFS('IEA production stats by year'!U:U,'IEA production stats by year'!$E:$E,$D645,'IEA production stats by year'!$B:$B,$B645)</f>
        <v>10.8019</v>
      </c>
      <c r="M645" s="45">
        <f>SUMIFS('IEA production stats by year'!V:V,'IEA production stats by year'!$E:$E,$D645,'IEA production stats by year'!$B:$B,$B645)</f>
        <v>10.8019</v>
      </c>
      <c r="N645" s="45">
        <f>SUMIFS('IEA production stats by year'!W:W,'IEA production stats by year'!$E:$E,$D645,'IEA production stats by year'!$B:$B,$B645)</f>
        <v>14.398400000000001</v>
      </c>
      <c r="O645" s="45">
        <f>SUMIFS('IEA production stats by year'!X:X,'IEA production stats by year'!$E:$E,$D645,'IEA production stats by year'!$B:$B,$B645)</f>
        <v>14.398400000000001</v>
      </c>
      <c r="P645" s="45">
        <f>SUMIFS('IEA production stats by year'!Y:Y,'IEA production stats by year'!$E:$E,$D645,'IEA production stats by year'!$B:$B,$B645)</f>
        <v>17.999099999999999</v>
      </c>
      <c r="Q645" s="45">
        <f>SUMIFS('IEA production stats by year'!Z:Z,'IEA production stats by year'!$E:$E,$D645,'IEA production stats by year'!$B:$B,$B645)</f>
        <v>21.599699999999999</v>
      </c>
      <c r="R645" s="45">
        <f>SUMIFS('IEA production stats by year'!AA:AA,'IEA production stats by year'!$E:$E,$D645,'IEA production stats by year'!$B:$B,$B645)</f>
        <v>25.200299999999999</v>
      </c>
      <c r="S645" s="45">
        <f>SUMIFS('IEA production stats by year'!AB:AB,'IEA production stats by year'!$E:$E,$D645,'IEA production stats by year'!$B:$B,$B645)</f>
        <v>28.800999999999998</v>
      </c>
      <c r="T645" s="45">
        <f>SUMIFS('IEA production stats by year'!AC:AC,'IEA production stats by year'!$E:$E,$D645,'IEA production stats by year'!$B:$B,$B645)</f>
        <v>32.401600000000002</v>
      </c>
      <c r="U645" s="45">
        <f>SUMIFS('IEA production stats by year'!AD:AD,'IEA production stats by year'!$E:$E,$D645,'IEA production stats by year'!$B:$B,$B645)</f>
        <v>50.400700000000001</v>
      </c>
      <c r="V645" s="45">
        <f>SUMIFS('IEA production stats by year'!AE:AE,'IEA production stats by year'!$E:$E,$D645,'IEA production stats by year'!$B:$B,$B645)</f>
        <v>54.001300000000001</v>
      </c>
      <c r="W645" s="45">
        <f>SUMIFS('IEA production stats by year'!AF:AF,'IEA production stats by year'!$E:$E,$D645,'IEA production stats by year'!$B:$B,$B645)</f>
        <v>54.001300000000001</v>
      </c>
      <c r="X645" s="45">
        <f>SUMIFS('IEA production stats by year'!AG:AG,'IEA production stats by year'!$E:$E,$D645,'IEA production stats by year'!$B:$B,$B645)</f>
        <v>118.8005</v>
      </c>
      <c r="Y645" s="45">
        <f>SUMIFS('IEA production stats by year'!AH:AH,'IEA production stats by year'!$E:$E,$D645,'IEA production stats by year'!$B:$B,$B645)</f>
        <v>141.3631</v>
      </c>
      <c r="Z645" s="45">
        <f>SUMIFS('IEA production stats by year'!AI:AI,'IEA production stats by year'!$E:$E,$D645,'IEA production stats by year'!$B:$B,$B645)</f>
        <v>165.2739</v>
      </c>
      <c r="AA645" s="45">
        <f>SUMIFS('IEA production stats by year'!AJ:AJ,'IEA production stats by year'!$E:$E,$D645,'IEA production stats by year'!$B:$B,$B645)</f>
        <v>166.0736</v>
      </c>
      <c r="AB645" s="45">
        <f>SUMIFS('IEA production stats by year'!AK:AK,'IEA production stats by year'!$E:$E,$D645,'IEA production stats by year'!$B:$B,$B645)</f>
        <v>185.2115</v>
      </c>
      <c r="AC645" s="45">
        <f>SUMIFS('IEA production stats by year'!AL:AL,'IEA production stats by year'!$E:$E,$D645,'IEA production stats by year'!$B:$B,$B645)</f>
        <v>0</v>
      </c>
      <c r="AD645" s="45"/>
      <c r="AE645" s="45"/>
      <c r="AF645" s="45"/>
      <c r="AG645" s="45"/>
      <c r="AH645" s="45"/>
      <c r="AI645" s="45"/>
      <c r="AJ645" s="45"/>
      <c r="AK645" s="45"/>
      <c r="AL645" s="45"/>
      <c r="AM645" s="45"/>
      <c r="AN645" s="45"/>
      <c r="AO645" s="45"/>
      <c r="AP645" s="45"/>
      <c r="AQ645" s="45"/>
      <c r="AR645" s="45"/>
      <c r="AS645" s="45"/>
      <c r="AT645" s="45"/>
      <c r="AU645" s="45"/>
      <c r="AV645" s="45"/>
      <c r="AW645" s="45"/>
      <c r="AX645" s="45"/>
      <c r="AY645" s="45"/>
      <c r="AZ645" s="45"/>
      <c r="BA645" s="45"/>
      <c r="BB645" s="45"/>
      <c r="BC645" s="45"/>
      <c r="BD645" s="45"/>
      <c r="BE645" s="45"/>
      <c r="BF645" s="45"/>
      <c r="BG645" s="45"/>
      <c r="BH645" s="45"/>
      <c r="BI645" s="45"/>
      <c r="BJ645" s="45"/>
      <c r="BK645" s="45"/>
      <c r="BL645" s="45"/>
      <c r="BM645" s="45"/>
      <c r="BN645" s="45"/>
      <c r="BO645" s="45"/>
      <c r="BP645" s="45"/>
      <c r="BQ645" s="45"/>
      <c r="BR645" s="45"/>
      <c r="BS645" s="45"/>
      <c r="BT645" s="45"/>
      <c r="BU645" s="45"/>
      <c r="BV645" s="45"/>
      <c r="BW645" s="45"/>
      <c r="BX645" s="45"/>
      <c r="BY645" s="45"/>
      <c r="BZ645" s="45"/>
      <c r="CA645" s="45"/>
      <c r="CB645" s="45"/>
      <c r="CC645" s="45"/>
      <c r="CD645" s="45"/>
      <c r="CE645" s="45"/>
      <c r="CF645" s="45"/>
      <c r="CG645" s="45"/>
      <c r="CH645" s="45"/>
      <c r="CI645" s="45"/>
      <c r="CJ645" s="45"/>
      <c r="CK645" s="45"/>
      <c r="CL645" s="45"/>
      <c r="CM645" s="45"/>
      <c r="CN645" s="45"/>
      <c r="CO645" s="45"/>
      <c r="CP645" s="45"/>
      <c r="CQ645" s="45"/>
    </row>
    <row r="646" spans="1:95" hidden="1" x14ac:dyDescent="0.25">
      <c r="A646" s="5" t="str">
        <f>B646&amp;D646</f>
        <v>TZASOLARTH</v>
      </c>
      <c r="B646" t="s">
        <v>379</v>
      </c>
      <c r="C646" t="str">
        <f>VLOOKUP($B646,'Lookup codes'!$A:$C,2,FALSE)</f>
        <v>Tanzania</v>
      </c>
      <c r="D646" t="s">
        <v>614</v>
      </c>
      <c r="E646" t="str">
        <f>VLOOKUP(D646,'Lookup codes'!R:S,2,FALSE)</f>
        <v>Solar Thermal</v>
      </c>
      <c r="F646" t="s">
        <v>794</v>
      </c>
      <c r="G646" t="s">
        <v>528</v>
      </c>
      <c r="H646" s="45">
        <f>SUMIFS('IEA production stats by year'!Q:Q,'IEA production stats by year'!$E:$E,$D646,'IEA production stats by year'!$B:$B,$B646)</f>
        <v>0</v>
      </c>
      <c r="I646" s="45">
        <f>SUMIFS('IEA production stats by year'!R:R,'IEA production stats by year'!$E:$E,$D646,'IEA production stats by year'!$B:$B,$B646)</f>
        <v>0</v>
      </c>
      <c r="J646" s="45">
        <f>SUMIFS('IEA production stats by year'!S:S,'IEA production stats by year'!$E:$E,$D646,'IEA production stats by year'!$B:$B,$B646)</f>
        <v>0</v>
      </c>
      <c r="K646" s="45">
        <f>SUMIFS('IEA production stats by year'!T:T,'IEA production stats by year'!$E:$E,$D646,'IEA production stats by year'!$B:$B,$B646)</f>
        <v>0</v>
      </c>
      <c r="L646" s="45">
        <f>SUMIFS('IEA production stats by year'!U:U,'IEA production stats by year'!$E:$E,$D646,'IEA production stats by year'!$B:$B,$B646)</f>
        <v>0</v>
      </c>
      <c r="M646" s="45">
        <f>SUMIFS('IEA production stats by year'!V:V,'IEA production stats by year'!$E:$E,$D646,'IEA production stats by year'!$B:$B,$B646)</f>
        <v>0</v>
      </c>
      <c r="N646" s="45">
        <f>SUMIFS('IEA production stats by year'!W:W,'IEA production stats by year'!$E:$E,$D646,'IEA production stats by year'!$B:$B,$B646)</f>
        <v>0</v>
      </c>
      <c r="O646" s="45">
        <f>SUMIFS('IEA production stats by year'!X:X,'IEA production stats by year'!$E:$E,$D646,'IEA production stats by year'!$B:$B,$B646)</f>
        <v>0</v>
      </c>
      <c r="P646" s="45">
        <f>SUMIFS('IEA production stats by year'!Y:Y,'IEA production stats by year'!$E:$E,$D646,'IEA production stats by year'!$B:$B,$B646)</f>
        <v>0</v>
      </c>
      <c r="Q646" s="45">
        <f>SUMIFS('IEA production stats by year'!Z:Z,'IEA production stats by year'!$E:$E,$D646,'IEA production stats by year'!$B:$B,$B646)</f>
        <v>0</v>
      </c>
      <c r="R646" s="45">
        <f>SUMIFS('IEA production stats by year'!AA:AA,'IEA production stats by year'!$E:$E,$D646,'IEA production stats by year'!$B:$B,$B646)</f>
        <v>0</v>
      </c>
      <c r="S646" s="45">
        <f>SUMIFS('IEA production stats by year'!AB:AB,'IEA production stats by year'!$E:$E,$D646,'IEA production stats by year'!$B:$B,$B646)</f>
        <v>0</v>
      </c>
      <c r="T646" s="45">
        <f>SUMIFS('IEA production stats by year'!AC:AC,'IEA production stats by year'!$E:$E,$D646,'IEA production stats by year'!$B:$B,$B646)</f>
        <v>0</v>
      </c>
      <c r="U646" s="45">
        <f>SUMIFS('IEA production stats by year'!AD:AD,'IEA production stats by year'!$E:$E,$D646,'IEA production stats by year'!$B:$B,$B646)</f>
        <v>0</v>
      </c>
      <c r="V646" s="45">
        <f>SUMIFS('IEA production stats by year'!AE:AE,'IEA production stats by year'!$E:$E,$D646,'IEA production stats by year'!$B:$B,$B646)</f>
        <v>0</v>
      </c>
      <c r="W646" s="45">
        <f>SUMIFS('IEA production stats by year'!AF:AF,'IEA production stats by year'!$E:$E,$D646,'IEA production stats by year'!$B:$B,$B646)</f>
        <v>0</v>
      </c>
      <c r="X646" s="45">
        <f>SUMIFS('IEA production stats by year'!AG:AG,'IEA production stats by year'!$E:$E,$D646,'IEA production stats by year'!$B:$B,$B646)</f>
        <v>0</v>
      </c>
      <c r="Y646" s="45">
        <f>SUMIFS('IEA production stats by year'!AH:AH,'IEA production stats by year'!$E:$E,$D646,'IEA production stats by year'!$B:$B,$B646)</f>
        <v>0</v>
      </c>
      <c r="Z646" s="45">
        <f>SUMIFS('IEA production stats by year'!AI:AI,'IEA production stats by year'!$E:$E,$D646,'IEA production stats by year'!$B:$B,$B646)</f>
        <v>0</v>
      </c>
      <c r="AA646" s="45">
        <f>SUMIFS('IEA production stats by year'!AJ:AJ,'IEA production stats by year'!$E:$E,$D646,'IEA production stats by year'!$B:$B,$B646)</f>
        <v>0</v>
      </c>
      <c r="AB646" s="45">
        <f>SUMIFS('IEA production stats by year'!AK:AK,'IEA production stats by year'!$E:$E,$D646,'IEA production stats by year'!$B:$B,$B646)</f>
        <v>0</v>
      </c>
      <c r="AC646" s="45">
        <f>SUMIFS('IEA production stats by year'!AL:AL,'IEA production stats by year'!$E:$E,$D646,'IEA production stats by year'!$B:$B,$B646)</f>
        <v>0</v>
      </c>
      <c r="AD646" s="45"/>
      <c r="AE646" s="45"/>
      <c r="AF646" s="45"/>
      <c r="AG646" s="45"/>
      <c r="AH646" s="45"/>
      <c r="AI646" s="45"/>
      <c r="AJ646" s="45"/>
      <c r="AK646" s="45"/>
      <c r="AL646" s="45"/>
      <c r="AM646" s="45"/>
      <c r="AN646" s="45"/>
      <c r="AO646" s="45"/>
      <c r="AP646" s="45"/>
      <c r="AQ646" s="45"/>
      <c r="AR646" s="45"/>
      <c r="AS646" s="45"/>
      <c r="AT646" s="45"/>
      <c r="AU646" s="45"/>
      <c r="AV646" s="45"/>
      <c r="AW646" s="45"/>
      <c r="AX646" s="45"/>
      <c r="AY646" s="45"/>
      <c r="AZ646" s="45"/>
      <c r="BA646" s="45"/>
      <c r="BB646" s="45"/>
      <c r="BC646" s="45"/>
      <c r="BD646" s="45"/>
      <c r="BE646" s="45"/>
      <c r="BF646" s="45"/>
      <c r="BG646" s="45"/>
      <c r="BH646" s="45"/>
      <c r="BI646" s="45"/>
      <c r="BJ646" s="45"/>
      <c r="BK646" s="45"/>
      <c r="BL646" s="45"/>
      <c r="BM646" s="45"/>
      <c r="BN646" s="45"/>
      <c r="BO646" s="45"/>
      <c r="BP646" s="45"/>
      <c r="BQ646" s="45"/>
      <c r="BR646" s="45"/>
      <c r="BS646" s="45"/>
      <c r="BT646" s="45"/>
      <c r="BU646" s="45"/>
      <c r="BV646" s="45"/>
      <c r="BW646" s="45"/>
      <c r="BX646" s="45"/>
      <c r="BY646" s="45"/>
      <c r="BZ646" s="45"/>
      <c r="CA646" s="45"/>
      <c r="CB646" s="45"/>
      <c r="CC646" s="45"/>
      <c r="CD646" s="45"/>
      <c r="CE646" s="45"/>
      <c r="CF646" s="45"/>
      <c r="CG646" s="45"/>
      <c r="CH646" s="45"/>
      <c r="CI646" s="45"/>
      <c r="CJ646" s="45"/>
      <c r="CK646" s="45"/>
      <c r="CL646" s="45"/>
      <c r="CM646" s="45"/>
      <c r="CN646" s="45"/>
      <c r="CO646" s="45"/>
      <c r="CP646" s="45"/>
      <c r="CQ646" s="45"/>
    </row>
    <row r="647" spans="1:95" hidden="1" x14ac:dyDescent="0.25">
      <c r="A647" s="5" t="str">
        <f>B647&amp;D647</f>
        <v>TZATIDE</v>
      </c>
      <c r="B647" t="s">
        <v>379</v>
      </c>
      <c r="C647" t="str">
        <f>VLOOKUP($B647,'Lookup codes'!$A:$C,2,FALSE)</f>
        <v>Tanzania</v>
      </c>
      <c r="D647" t="s">
        <v>616</v>
      </c>
      <c r="E647" t="str">
        <f>VLOOKUP(D647,'Lookup codes'!R:S,2,FALSE)</f>
        <v>Tide, Wave and Ocean</v>
      </c>
      <c r="F647" t="s">
        <v>794</v>
      </c>
      <c r="G647" t="s">
        <v>528</v>
      </c>
      <c r="H647" s="45">
        <f>SUMIFS('IEA production stats by year'!Q:Q,'IEA production stats by year'!$E:$E,$D647,'IEA production stats by year'!$B:$B,$B647)</f>
        <v>0</v>
      </c>
      <c r="I647" s="45">
        <f>SUMIFS('IEA production stats by year'!R:R,'IEA production stats by year'!$E:$E,$D647,'IEA production stats by year'!$B:$B,$B647)</f>
        <v>0</v>
      </c>
      <c r="J647" s="45">
        <f>SUMIFS('IEA production stats by year'!S:S,'IEA production stats by year'!$E:$E,$D647,'IEA production stats by year'!$B:$B,$B647)</f>
        <v>0</v>
      </c>
      <c r="K647" s="45">
        <f>SUMIFS('IEA production stats by year'!T:T,'IEA production stats by year'!$E:$E,$D647,'IEA production stats by year'!$B:$B,$B647)</f>
        <v>0</v>
      </c>
      <c r="L647" s="45">
        <f>SUMIFS('IEA production stats by year'!U:U,'IEA production stats by year'!$E:$E,$D647,'IEA production stats by year'!$B:$B,$B647)</f>
        <v>0</v>
      </c>
      <c r="M647" s="45">
        <f>SUMIFS('IEA production stats by year'!V:V,'IEA production stats by year'!$E:$E,$D647,'IEA production stats by year'!$B:$B,$B647)</f>
        <v>0</v>
      </c>
      <c r="N647" s="45">
        <f>SUMIFS('IEA production stats by year'!W:W,'IEA production stats by year'!$E:$E,$D647,'IEA production stats by year'!$B:$B,$B647)</f>
        <v>0</v>
      </c>
      <c r="O647" s="45">
        <f>SUMIFS('IEA production stats by year'!X:X,'IEA production stats by year'!$E:$E,$D647,'IEA production stats by year'!$B:$B,$B647)</f>
        <v>0</v>
      </c>
      <c r="P647" s="45">
        <f>SUMIFS('IEA production stats by year'!Y:Y,'IEA production stats by year'!$E:$E,$D647,'IEA production stats by year'!$B:$B,$B647)</f>
        <v>0</v>
      </c>
      <c r="Q647" s="45">
        <f>SUMIFS('IEA production stats by year'!Z:Z,'IEA production stats by year'!$E:$E,$D647,'IEA production stats by year'!$B:$B,$B647)</f>
        <v>0</v>
      </c>
      <c r="R647" s="45">
        <f>SUMIFS('IEA production stats by year'!AA:AA,'IEA production stats by year'!$E:$E,$D647,'IEA production stats by year'!$B:$B,$B647)</f>
        <v>0</v>
      </c>
      <c r="S647" s="45">
        <f>SUMIFS('IEA production stats by year'!AB:AB,'IEA production stats by year'!$E:$E,$D647,'IEA production stats by year'!$B:$B,$B647)</f>
        <v>0</v>
      </c>
      <c r="T647" s="45">
        <f>SUMIFS('IEA production stats by year'!AC:AC,'IEA production stats by year'!$E:$E,$D647,'IEA production stats by year'!$B:$B,$B647)</f>
        <v>0</v>
      </c>
      <c r="U647" s="45">
        <f>SUMIFS('IEA production stats by year'!AD:AD,'IEA production stats by year'!$E:$E,$D647,'IEA production stats by year'!$B:$B,$B647)</f>
        <v>0</v>
      </c>
      <c r="V647" s="45">
        <f>SUMIFS('IEA production stats by year'!AE:AE,'IEA production stats by year'!$E:$E,$D647,'IEA production stats by year'!$B:$B,$B647)</f>
        <v>0</v>
      </c>
      <c r="W647" s="45">
        <f>SUMIFS('IEA production stats by year'!AF:AF,'IEA production stats by year'!$E:$E,$D647,'IEA production stats by year'!$B:$B,$B647)</f>
        <v>0</v>
      </c>
      <c r="X647" s="45">
        <f>SUMIFS('IEA production stats by year'!AG:AG,'IEA production stats by year'!$E:$E,$D647,'IEA production stats by year'!$B:$B,$B647)</f>
        <v>0</v>
      </c>
      <c r="Y647" s="45">
        <f>SUMIFS('IEA production stats by year'!AH:AH,'IEA production stats by year'!$E:$E,$D647,'IEA production stats by year'!$B:$B,$B647)</f>
        <v>0</v>
      </c>
      <c r="Z647" s="45">
        <f>SUMIFS('IEA production stats by year'!AI:AI,'IEA production stats by year'!$E:$E,$D647,'IEA production stats by year'!$B:$B,$B647)</f>
        <v>0</v>
      </c>
      <c r="AA647" s="45">
        <f>SUMIFS('IEA production stats by year'!AJ:AJ,'IEA production stats by year'!$E:$E,$D647,'IEA production stats by year'!$B:$B,$B647)</f>
        <v>0</v>
      </c>
      <c r="AB647" s="45">
        <f>SUMIFS('IEA production stats by year'!AK:AK,'IEA production stats by year'!$E:$E,$D647,'IEA production stats by year'!$B:$B,$B647)</f>
        <v>0</v>
      </c>
      <c r="AC647" s="45">
        <f>SUMIFS('IEA production stats by year'!AL:AL,'IEA production stats by year'!$E:$E,$D647,'IEA production stats by year'!$B:$B,$B647)</f>
        <v>0</v>
      </c>
      <c r="AD647" s="45"/>
      <c r="AE647" s="45"/>
      <c r="AF647" s="45"/>
      <c r="AG647" s="45"/>
      <c r="AH647" s="45"/>
      <c r="AI647" s="45"/>
      <c r="AJ647" s="45"/>
      <c r="AK647" s="45"/>
      <c r="AL647" s="45"/>
      <c r="AM647" s="45"/>
      <c r="AN647" s="45"/>
      <c r="AO647" s="45"/>
      <c r="AP647" s="45"/>
      <c r="AQ647" s="45"/>
      <c r="AR647" s="45"/>
      <c r="AS647" s="45"/>
      <c r="AT647" s="45"/>
      <c r="AU647" s="45"/>
      <c r="AV647" s="45"/>
      <c r="AW647" s="45"/>
      <c r="AX647" s="45"/>
      <c r="AY647" s="45"/>
      <c r="AZ647" s="45"/>
      <c r="BA647" s="45"/>
      <c r="BB647" s="45"/>
      <c r="BC647" s="45"/>
      <c r="BD647" s="45"/>
      <c r="BE647" s="45"/>
      <c r="BF647" s="45"/>
      <c r="BG647" s="45"/>
      <c r="BH647" s="45"/>
      <c r="BI647" s="45"/>
      <c r="BJ647" s="45"/>
      <c r="BK647" s="45"/>
      <c r="BL647" s="45"/>
      <c r="BM647" s="45"/>
      <c r="BN647" s="45"/>
      <c r="BO647" s="45"/>
      <c r="BP647" s="45"/>
      <c r="BQ647" s="45"/>
      <c r="BR647" s="45"/>
      <c r="BS647" s="45"/>
      <c r="BT647" s="45"/>
      <c r="BU647" s="45"/>
      <c r="BV647" s="45"/>
      <c r="BW647" s="45"/>
      <c r="BX647" s="45"/>
      <c r="BY647" s="45"/>
      <c r="BZ647" s="45"/>
      <c r="CA647" s="45"/>
      <c r="CB647" s="45"/>
      <c r="CC647" s="45"/>
      <c r="CD647" s="45"/>
      <c r="CE647" s="45"/>
      <c r="CF647" s="45"/>
      <c r="CG647" s="45"/>
      <c r="CH647" s="45"/>
      <c r="CI647" s="45"/>
      <c r="CJ647" s="45"/>
      <c r="CK647" s="45"/>
      <c r="CL647" s="45"/>
      <c r="CM647" s="45"/>
      <c r="CN647" s="45"/>
      <c r="CO647" s="45"/>
      <c r="CP647" s="45"/>
      <c r="CQ647" s="45"/>
    </row>
    <row r="648" spans="1:95" hidden="1" x14ac:dyDescent="0.25">
      <c r="A648" s="5" t="str">
        <f>B648&amp;D648</f>
        <v>TZAWIND</v>
      </c>
      <c r="B648" t="s">
        <v>379</v>
      </c>
      <c r="C648" t="str">
        <f>VLOOKUP($B648,'Lookup codes'!$A:$C,2,FALSE)</f>
        <v>Tanzania</v>
      </c>
      <c r="D648" t="s">
        <v>618</v>
      </c>
      <c r="E648" t="str">
        <f>VLOOKUP(D648,'Lookup codes'!R:S,2,FALSE)</f>
        <v>Wind</v>
      </c>
      <c r="F648" t="s">
        <v>794</v>
      </c>
      <c r="G648" t="s">
        <v>528</v>
      </c>
      <c r="H648" s="45">
        <f>SUMIFS('IEA production stats by year'!Q:Q,'IEA production stats by year'!$E:$E,$D648,'IEA production stats by year'!$B:$B,$B648)</f>
        <v>0</v>
      </c>
      <c r="I648" s="45">
        <f>SUMIFS('IEA production stats by year'!R:R,'IEA production stats by year'!$E:$E,$D648,'IEA production stats by year'!$B:$B,$B648)</f>
        <v>0</v>
      </c>
      <c r="J648" s="45">
        <f>SUMIFS('IEA production stats by year'!S:S,'IEA production stats by year'!$E:$E,$D648,'IEA production stats by year'!$B:$B,$B648)</f>
        <v>0</v>
      </c>
      <c r="K648" s="45">
        <f>SUMIFS('IEA production stats by year'!T:T,'IEA production stats by year'!$E:$E,$D648,'IEA production stats by year'!$B:$B,$B648)</f>
        <v>0</v>
      </c>
      <c r="L648" s="45">
        <f>SUMIFS('IEA production stats by year'!U:U,'IEA production stats by year'!$E:$E,$D648,'IEA production stats by year'!$B:$B,$B648)</f>
        <v>0</v>
      </c>
      <c r="M648" s="45">
        <f>SUMIFS('IEA production stats by year'!V:V,'IEA production stats by year'!$E:$E,$D648,'IEA production stats by year'!$B:$B,$B648)</f>
        <v>0</v>
      </c>
      <c r="N648" s="45">
        <f>SUMIFS('IEA production stats by year'!W:W,'IEA production stats by year'!$E:$E,$D648,'IEA production stats by year'!$B:$B,$B648)</f>
        <v>0</v>
      </c>
      <c r="O648" s="45">
        <f>SUMIFS('IEA production stats by year'!X:X,'IEA production stats by year'!$E:$E,$D648,'IEA production stats by year'!$B:$B,$B648)</f>
        <v>0</v>
      </c>
      <c r="P648" s="45">
        <f>SUMIFS('IEA production stats by year'!Y:Y,'IEA production stats by year'!$E:$E,$D648,'IEA production stats by year'!$B:$B,$B648)</f>
        <v>0</v>
      </c>
      <c r="Q648" s="45">
        <f>SUMIFS('IEA production stats by year'!Z:Z,'IEA production stats by year'!$E:$E,$D648,'IEA production stats by year'!$B:$B,$B648)</f>
        <v>0</v>
      </c>
      <c r="R648" s="45">
        <f>SUMIFS('IEA production stats by year'!AA:AA,'IEA production stats by year'!$E:$E,$D648,'IEA production stats by year'!$B:$B,$B648)</f>
        <v>0</v>
      </c>
      <c r="S648" s="45">
        <f>SUMIFS('IEA production stats by year'!AB:AB,'IEA production stats by year'!$E:$E,$D648,'IEA production stats by year'!$B:$B,$B648)</f>
        <v>0</v>
      </c>
      <c r="T648" s="45">
        <f>SUMIFS('IEA production stats by year'!AC:AC,'IEA production stats by year'!$E:$E,$D648,'IEA production stats by year'!$B:$B,$B648)</f>
        <v>0</v>
      </c>
      <c r="U648" s="45">
        <f>SUMIFS('IEA production stats by year'!AD:AD,'IEA production stats by year'!$E:$E,$D648,'IEA production stats by year'!$B:$B,$B648)</f>
        <v>0</v>
      </c>
      <c r="V648" s="45">
        <f>SUMIFS('IEA production stats by year'!AE:AE,'IEA production stats by year'!$E:$E,$D648,'IEA production stats by year'!$B:$B,$B648)</f>
        <v>0</v>
      </c>
      <c r="W648" s="45">
        <f>SUMIFS('IEA production stats by year'!AF:AF,'IEA production stats by year'!$E:$E,$D648,'IEA production stats by year'!$B:$B,$B648)</f>
        <v>0</v>
      </c>
      <c r="X648" s="45">
        <f>SUMIFS('IEA production stats by year'!AG:AG,'IEA production stats by year'!$E:$E,$D648,'IEA production stats by year'!$B:$B,$B648)</f>
        <v>0</v>
      </c>
      <c r="Y648" s="45">
        <f>SUMIFS('IEA production stats by year'!AH:AH,'IEA production stats by year'!$E:$E,$D648,'IEA production stats by year'!$B:$B,$B648)</f>
        <v>0</v>
      </c>
      <c r="Z648" s="45">
        <f>SUMIFS('IEA production stats by year'!AI:AI,'IEA production stats by year'!$E:$E,$D648,'IEA production stats by year'!$B:$B,$B648)</f>
        <v>0</v>
      </c>
      <c r="AA648" s="45">
        <f>SUMIFS('IEA production stats by year'!AJ:AJ,'IEA production stats by year'!$E:$E,$D648,'IEA production stats by year'!$B:$B,$B648)</f>
        <v>0</v>
      </c>
      <c r="AB648" s="45">
        <f>SUMIFS('IEA production stats by year'!AK:AK,'IEA production stats by year'!$E:$E,$D648,'IEA production stats by year'!$B:$B,$B648)</f>
        <v>0</v>
      </c>
      <c r="AC648" s="45">
        <f>SUMIFS('IEA production stats by year'!AL:AL,'IEA production stats by year'!$E:$E,$D648,'IEA production stats by year'!$B:$B,$B648)</f>
        <v>0</v>
      </c>
      <c r="AD648" s="45"/>
      <c r="AE648" s="45"/>
      <c r="AF648" s="45"/>
      <c r="AG648" s="45"/>
      <c r="AH648" s="45"/>
      <c r="AI648" s="45"/>
      <c r="AJ648" s="45"/>
      <c r="AK648" s="45"/>
      <c r="AL648" s="45"/>
      <c r="AM648" s="45"/>
      <c r="AN648" s="45"/>
      <c r="AO648" s="45"/>
      <c r="AP648" s="45"/>
      <c r="AQ648" s="45"/>
      <c r="AR648" s="45"/>
      <c r="AS648" s="45"/>
      <c r="AT648" s="45"/>
      <c r="AU648" s="45"/>
      <c r="AV648" s="45"/>
      <c r="AW648" s="45"/>
      <c r="AX648" s="45"/>
      <c r="AY648" s="45"/>
      <c r="AZ648" s="45"/>
      <c r="BA648" s="45"/>
      <c r="BB648" s="45"/>
      <c r="BC648" s="45"/>
      <c r="BD648" s="45"/>
      <c r="BE648" s="45"/>
      <c r="BF648" s="45"/>
      <c r="BG648" s="45"/>
      <c r="BH648" s="45"/>
      <c r="BI648" s="45"/>
      <c r="BJ648" s="45"/>
      <c r="BK648" s="45"/>
      <c r="BL648" s="45"/>
      <c r="BM648" s="45"/>
      <c r="BN648" s="45"/>
      <c r="BO648" s="45"/>
      <c r="BP648" s="45"/>
      <c r="BQ648" s="45"/>
      <c r="BR648" s="45"/>
      <c r="BS648" s="45"/>
      <c r="BT648" s="45"/>
      <c r="BU648" s="45"/>
      <c r="BV648" s="45"/>
      <c r="BW648" s="45"/>
      <c r="BX648" s="45"/>
      <c r="BY648" s="45"/>
      <c r="BZ648" s="45"/>
      <c r="CA648" s="45"/>
      <c r="CB648" s="45"/>
      <c r="CC648" s="45"/>
      <c r="CD648" s="45"/>
      <c r="CE648" s="45"/>
      <c r="CF648" s="45"/>
      <c r="CG648" s="45"/>
      <c r="CH648" s="45"/>
      <c r="CI648" s="45"/>
      <c r="CJ648" s="45"/>
      <c r="CK648" s="45"/>
      <c r="CL648" s="45"/>
      <c r="CM648" s="45"/>
      <c r="CN648" s="45"/>
      <c r="CO648" s="45"/>
      <c r="CP648" s="45"/>
      <c r="CQ648" s="45"/>
    </row>
    <row r="649" spans="1:95" hidden="1" x14ac:dyDescent="0.25">
      <c r="A649" s="5" t="str">
        <f>B649&amp;D649</f>
        <v>TZAMUNWASTER</v>
      </c>
      <c r="B649" t="s">
        <v>379</v>
      </c>
      <c r="C649" t="str">
        <f>VLOOKUP($B649,'Lookup codes'!$A:$C,2,FALSE)</f>
        <v>Tanzania</v>
      </c>
      <c r="D649" t="s">
        <v>622</v>
      </c>
      <c r="E649" t="str">
        <f>VLOOKUP(D649,'Lookup codes'!R:S,2,FALSE)</f>
        <v>Renewable Municipal Waste</v>
      </c>
      <c r="F649" t="s">
        <v>794</v>
      </c>
      <c r="G649" t="s">
        <v>528</v>
      </c>
      <c r="H649" s="45">
        <f>SUMIFS('IEA production stats by year'!Q:Q,'IEA production stats by year'!$E:$E,$D649,'IEA production stats by year'!$B:$B,$B649)</f>
        <v>0</v>
      </c>
      <c r="I649" s="45">
        <f>SUMIFS('IEA production stats by year'!R:R,'IEA production stats by year'!$E:$E,$D649,'IEA production stats by year'!$B:$B,$B649)</f>
        <v>0</v>
      </c>
      <c r="J649" s="45">
        <f>SUMIFS('IEA production stats by year'!S:S,'IEA production stats by year'!$E:$E,$D649,'IEA production stats by year'!$B:$B,$B649)</f>
        <v>0</v>
      </c>
      <c r="K649" s="45">
        <f>SUMIFS('IEA production stats by year'!T:T,'IEA production stats by year'!$E:$E,$D649,'IEA production stats by year'!$B:$B,$B649)</f>
        <v>0</v>
      </c>
      <c r="L649" s="45">
        <f>SUMIFS('IEA production stats by year'!U:U,'IEA production stats by year'!$E:$E,$D649,'IEA production stats by year'!$B:$B,$B649)</f>
        <v>0</v>
      </c>
      <c r="M649" s="45">
        <f>SUMIFS('IEA production stats by year'!V:V,'IEA production stats by year'!$E:$E,$D649,'IEA production stats by year'!$B:$B,$B649)</f>
        <v>0</v>
      </c>
      <c r="N649" s="45">
        <f>SUMIFS('IEA production stats by year'!W:W,'IEA production stats by year'!$E:$E,$D649,'IEA production stats by year'!$B:$B,$B649)</f>
        <v>0</v>
      </c>
      <c r="O649" s="45">
        <f>SUMIFS('IEA production stats by year'!X:X,'IEA production stats by year'!$E:$E,$D649,'IEA production stats by year'!$B:$B,$B649)</f>
        <v>0</v>
      </c>
      <c r="P649" s="45">
        <f>SUMIFS('IEA production stats by year'!Y:Y,'IEA production stats by year'!$E:$E,$D649,'IEA production stats by year'!$B:$B,$B649)</f>
        <v>0</v>
      </c>
      <c r="Q649" s="45">
        <f>SUMIFS('IEA production stats by year'!Z:Z,'IEA production stats by year'!$E:$E,$D649,'IEA production stats by year'!$B:$B,$B649)</f>
        <v>0</v>
      </c>
      <c r="R649" s="45">
        <f>SUMIFS('IEA production stats by year'!AA:AA,'IEA production stats by year'!$E:$E,$D649,'IEA production stats by year'!$B:$B,$B649)</f>
        <v>0</v>
      </c>
      <c r="S649" s="45">
        <f>SUMIFS('IEA production stats by year'!AB:AB,'IEA production stats by year'!$E:$E,$D649,'IEA production stats by year'!$B:$B,$B649)</f>
        <v>0</v>
      </c>
      <c r="T649" s="45">
        <f>SUMIFS('IEA production stats by year'!AC:AC,'IEA production stats by year'!$E:$E,$D649,'IEA production stats by year'!$B:$B,$B649)</f>
        <v>0</v>
      </c>
      <c r="U649" s="45">
        <f>SUMIFS('IEA production stats by year'!AD:AD,'IEA production stats by year'!$E:$E,$D649,'IEA production stats by year'!$B:$B,$B649)</f>
        <v>0</v>
      </c>
      <c r="V649" s="45">
        <f>SUMIFS('IEA production stats by year'!AE:AE,'IEA production stats by year'!$E:$E,$D649,'IEA production stats by year'!$B:$B,$B649)</f>
        <v>0</v>
      </c>
      <c r="W649" s="45">
        <f>SUMIFS('IEA production stats by year'!AF:AF,'IEA production stats by year'!$E:$E,$D649,'IEA production stats by year'!$B:$B,$B649)</f>
        <v>0</v>
      </c>
      <c r="X649" s="45">
        <f>SUMIFS('IEA production stats by year'!AG:AG,'IEA production stats by year'!$E:$E,$D649,'IEA production stats by year'!$B:$B,$B649)</f>
        <v>0</v>
      </c>
      <c r="Y649" s="45">
        <f>SUMIFS('IEA production stats by year'!AH:AH,'IEA production stats by year'!$E:$E,$D649,'IEA production stats by year'!$B:$B,$B649)</f>
        <v>0</v>
      </c>
      <c r="Z649" s="45">
        <f>SUMIFS('IEA production stats by year'!AI:AI,'IEA production stats by year'!$E:$E,$D649,'IEA production stats by year'!$B:$B,$B649)</f>
        <v>0</v>
      </c>
      <c r="AA649" s="45">
        <f>SUMIFS('IEA production stats by year'!AJ:AJ,'IEA production stats by year'!$E:$E,$D649,'IEA production stats by year'!$B:$B,$B649)</f>
        <v>0</v>
      </c>
      <c r="AB649" s="45">
        <f>SUMIFS('IEA production stats by year'!AK:AK,'IEA production stats by year'!$E:$E,$D649,'IEA production stats by year'!$B:$B,$B649)</f>
        <v>0</v>
      </c>
      <c r="AC649" s="45">
        <f>SUMIFS('IEA production stats by year'!AL:AL,'IEA production stats by year'!$E:$E,$D649,'IEA production stats by year'!$B:$B,$B649)</f>
        <v>0</v>
      </c>
      <c r="AD649" s="45"/>
      <c r="AE649" s="45"/>
      <c r="AF649" s="45"/>
      <c r="AG649" s="45"/>
      <c r="AH649" s="45"/>
      <c r="AI649" s="45"/>
      <c r="AJ649" s="45"/>
      <c r="AK649" s="45"/>
      <c r="AL649" s="45"/>
      <c r="AM649" s="45"/>
      <c r="AN649" s="45"/>
      <c r="AO649" s="45"/>
      <c r="AP649" s="45"/>
      <c r="AQ649" s="45"/>
      <c r="AR649" s="45"/>
      <c r="AS649" s="45"/>
      <c r="AT649" s="45"/>
      <c r="AU649" s="45"/>
      <c r="AV649" s="45"/>
      <c r="AW649" s="45"/>
      <c r="AX649" s="45"/>
      <c r="AY649" s="45"/>
      <c r="AZ649" s="45"/>
      <c r="BA649" s="45"/>
      <c r="BB649" s="45"/>
      <c r="BC649" s="45"/>
      <c r="BD649" s="45"/>
      <c r="BE649" s="45"/>
      <c r="BF649" s="45"/>
      <c r="BG649" s="45"/>
      <c r="BH649" s="45"/>
      <c r="BI649" s="45"/>
      <c r="BJ649" s="45"/>
      <c r="BK649" s="45"/>
      <c r="BL649" s="45"/>
      <c r="BM649" s="45"/>
      <c r="BN649" s="45"/>
      <c r="BO649" s="45"/>
      <c r="BP649" s="45"/>
      <c r="BQ649" s="45"/>
      <c r="BR649" s="45"/>
      <c r="BS649" s="45"/>
      <c r="BT649" s="45"/>
      <c r="BU649" s="45"/>
      <c r="BV649" s="45"/>
      <c r="BW649" s="45"/>
      <c r="BX649" s="45"/>
      <c r="BY649" s="45"/>
      <c r="BZ649" s="45"/>
      <c r="CA649" s="45"/>
      <c r="CB649" s="45"/>
      <c r="CC649" s="45"/>
      <c r="CD649" s="45"/>
      <c r="CE649" s="45"/>
      <c r="CF649" s="45"/>
      <c r="CG649" s="45"/>
      <c r="CH649" s="45"/>
      <c r="CI649" s="45"/>
      <c r="CJ649" s="45"/>
      <c r="CK649" s="45"/>
      <c r="CL649" s="45"/>
      <c r="CM649" s="45"/>
      <c r="CN649" s="45"/>
      <c r="CO649" s="45"/>
      <c r="CP649" s="45"/>
      <c r="CQ649" s="45"/>
    </row>
    <row r="650" spans="1:95" hidden="1" x14ac:dyDescent="0.25">
      <c r="A650" s="5" t="str">
        <f>B650&amp;D650</f>
        <v>TZACHARCOAL</v>
      </c>
      <c r="B650" t="s">
        <v>379</v>
      </c>
      <c r="C650" t="str">
        <f>VLOOKUP($B650,'Lookup codes'!$A:$C,2,FALSE)</f>
        <v>Tanzania</v>
      </c>
      <c r="D650" t="s">
        <v>626</v>
      </c>
      <c r="E650" t="str">
        <f>VLOOKUP(D650,'Lookup codes'!R:S,2,FALSE)</f>
        <v>Charcoal</v>
      </c>
      <c r="F650" t="s">
        <v>794</v>
      </c>
      <c r="G650" t="s">
        <v>528</v>
      </c>
      <c r="H650" s="45">
        <f>SUMIFS('IEA production stats by year'!Q:Q,'IEA production stats by year'!$E:$E,$D650,'IEA production stats by year'!$B:$B,$B650)</f>
        <v>0</v>
      </c>
      <c r="I650" s="45">
        <f>SUMIFS('IEA production stats by year'!R:R,'IEA production stats by year'!$E:$E,$D650,'IEA production stats by year'!$B:$B,$B650)</f>
        <v>0</v>
      </c>
      <c r="J650" s="45">
        <f>SUMIFS('IEA production stats by year'!S:S,'IEA production stats by year'!$E:$E,$D650,'IEA production stats by year'!$B:$B,$B650)</f>
        <v>0</v>
      </c>
      <c r="K650" s="45">
        <f>SUMIFS('IEA production stats by year'!T:T,'IEA production stats by year'!$E:$E,$D650,'IEA production stats by year'!$B:$B,$B650)</f>
        <v>0</v>
      </c>
      <c r="L650" s="45">
        <f>SUMIFS('IEA production stats by year'!U:U,'IEA production stats by year'!$E:$E,$D650,'IEA production stats by year'!$B:$B,$B650)</f>
        <v>0</v>
      </c>
      <c r="M650" s="45">
        <f>SUMIFS('IEA production stats by year'!V:V,'IEA production stats by year'!$E:$E,$D650,'IEA production stats by year'!$B:$B,$B650)</f>
        <v>0</v>
      </c>
      <c r="N650" s="45">
        <f>SUMIFS('IEA production stats by year'!W:W,'IEA production stats by year'!$E:$E,$D650,'IEA production stats by year'!$B:$B,$B650)</f>
        <v>0</v>
      </c>
      <c r="O650" s="45">
        <f>SUMIFS('IEA production stats by year'!X:X,'IEA production stats by year'!$E:$E,$D650,'IEA production stats by year'!$B:$B,$B650)</f>
        <v>0</v>
      </c>
      <c r="P650" s="45">
        <f>SUMIFS('IEA production stats by year'!Y:Y,'IEA production stats by year'!$E:$E,$D650,'IEA production stats by year'!$B:$B,$B650)</f>
        <v>0</v>
      </c>
      <c r="Q650" s="45">
        <f>SUMIFS('IEA production stats by year'!Z:Z,'IEA production stats by year'!$E:$E,$D650,'IEA production stats by year'!$B:$B,$B650)</f>
        <v>0</v>
      </c>
      <c r="R650" s="45">
        <f>SUMIFS('IEA production stats by year'!AA:AA,'IEA production stats by year'!$E:$E,$D650,'IEA production stats by year'!$B:$B,$B650)</f>
        <v>0</v>
      </c>
      <c r="S650" s="45">
        <f>SUMIFS('IEA production stats by year'!AB:AB,'IEA production stats by year'!$E:$E,$D650,'IEA production stats by year'!$B:$B,$B650)</f>
        <v>0</v>
      </c>
      <c r="T650" s="45">
        <f>SUMIFS('IEA production stats by year'!AC:AC,'IEA production stats by year'!$E:$E,$D650,'IEA production stats by year'!$B:$B,$B650)</f>
        <v>0</v>
      </c>
      <c r="U650" s="45">
        <f>SUMIFS('IEA production stats by year'!AD:AD,'IEA production stats by year'!$E:$E,$D650,'IEA production stats by year'!$B:$B,$B650)</f>
        <v>0</v>
      </c>
      <c r="V650" s="45">
        <f>SUMIFS('IEA production stats by year'!AE:AE,'IEA production stats by year'!$E:$E,$D650,'IEA production stats by year'!$B:$B,$B650)</f>
        <v>0</v>
      </c>
      <c r="W650" s="45">
        <f>SUMIFS('IEA production stats by year'!AF:AF,'IEA production stats by year'!$E:$E,$D650,'IEA production stats by year'!$B:$B,$B650)</f>
        <v>0</v>
      </c>
      <c r="X650" s="45">
        <f>SUMIFS('IEA production stats by year'!AG:AG,'IEA production stats by year'!$E:$E,$D650,'IEA production stats by year'!$B:$B,$B650)</f>
        <v>0</v>
      </c>
      <c r="Y650" s="45">
        <f>SUMIFS('IEA production stats by year'!AH:AH,'IEA production stats by year'!$E:$E,$D650,'IEA production stats by year'!$B:$B,$B650)</f>
        <v>0</v>
      </c>
      <c r="Z650" s="45">
        <f>SUMIFS('IEA production stats by year'!AI:AI,'IEA production stats by year'!$E:$E,$D650,'IEA production stats by year'!$B:$B,$B650)</f>
        <v>0</v>
      </c>
      <c r="AA650" s="45">
        <f>SUMIFS('IEA production stats by year'!AJ:AJ,'IEA production stats by year'!$E:$E,$D650,'IEA production stats by year'!$B:$B,$B650)</f>
        <v>0</v>
      </c>
      <c r="AB650" s="45">
        <f>SUMIFS('IEA production stats by year'!AK:AK,'IEA production stats by year'!$E:$E,$D650,'IEA production stats by year'!$B:$B,$B650)</f>
        <v>0</v>
      </c>
      <c r="AC650" s="45">
        <f>SUMIFS('IEA production stats by year'!AL:AL,'IEA production stats by year'!$E:$E,$D650,'IEA production stats by year'!$B:$B,$B650)</f>
        <v>0</v>
      </c>
      <c r="AD650" s="45"/>
      <c r="AE650" s="45"/>
      <c r="AF650" s="45"/>
      <c r="AG650" s="45"/>
      <c r="AH650" s="45"/>
      <c r="AI650" s="45"/>
      <c r="AJ650" s="45"/>
      <c r="AK650" s="45"/>
      <c r="AL650" s="45"/>
      <c r="AM650" s="45"/>
      <c r="AN650" s="45"/>
      <c r="AO650" s="45"/>
      <c r="AP650" s="45"/>
      <c r="AQ650" s="45"/>
      <c r="AR650" s="45"/>
      <c r="AS650" s="45"/>
      <c r="AT650" s="45"/>
      <c r="AU650" s="45"/>
      <c r="AV650" s="45"/>
      <c r="AW650" s="45"/>
      <c r="AX650" s="45"/>
      <c r="AY650" s="45"/>
      <c r="AZ650" s="45"/>
      <c r="BA650" s="45"/>
      <c r="BB650" s="45"/>
      <c r="BC650" s="45"/>
      <c r="BD650" s="45"/>
      <c r="BE650" s="45"/>
      <c r="BF650" s="45"/>
      <c r="BG650" s="45"/>
      <c r="BH650" s="45"/>
      <c r="BI650" s="45"/>
      <c r="BJ650" s="45"/>
      <c r="BK650" s="45"/>
      <c r="BL650" s="45"/>
      <c r="BM650" s="45"/>
      <c r="BN650" s="45"/>
      <c r="BO650" s="45"/>
      <c r="BP650" s="45"/>
      <c r="BQ650" s="45"/>
      <c r="BR650" s="45"/>
      <c r="BS650" s="45"/>
      <c r="BT650" s="45"/>
      <c r="BU650" s="45"/>
      <c r="BV650" s="45"/>
      <c r="BW650" s="45"/>
      <c r="BX650" s="45"/>
      <c r="BY650" s="45"/>
      <c r="BZ650" s="45"/>
      <c r="CA650" s="45"/>
      <c r="CB650" s="45"/>
      <c r="CC650" s="45"/>
      <c r="CD650" s="45"/>
      <c r="CE650" s="45"/>
      <c r="CF650" s="45"/>
      <c r="CG650" s="45"/>
      <c r="CH650" s="45"/>
      <c r="CI650" s="45"/>
      <c r="CJ650" s="45"/>
      <c r="CK650" s="45"/>
      <c r="CL650" s="45"/>
      <c r="CM650" s="45"/>
      <c r="CN650" s="45"/>
      <c r="CO650" s="45"/>
      <c r="CP650" s="45"/>
      <c r="CQ650" s="45"/>
    </row>
    <row r="651" spans="1:95" hidden="1" x14ac:dyDescent="0.25">
      <c r="A651" s="5" t="str">
        <f>B651&amp;D651</f>
        <v>TZABIOGASOL</v>
      </c>
      <c r="B651" t="s">
        <v>379</v>
      </c>
      <c r="C651" t="str">
        <f>VLOOKUP($B651,'Lookup codes'!$A:$C,2,FALSE)</f>
        <v>Tanzania</v>
      </c>
      <c r="D651" t="s">
        <v>628</v>
      </c>
      <c r="E651" t="str">
        <f>VLOOKUP(D651,'Lookup codes'!R:S,2,FALSE)</f>
        <v>Biogasoline</v>
      </c>
      <c r="F651" t="s">
        <v>794</v>
      </c>
      <c r="G651" t="s">
        <v>528</v>
      </c>
      <c r="H651" s="45">
        <f>SUMIFS('IEA production stats by year'!Q:Q,'IEA production stats by year'!$E:$E,$D651,'IEA production stats by year'!$B:$B,$B651)</f>
        <v>0</v>
      </c>
      <c r="I651" s="45">
        <f>SUMIFS('IEA production stats by year'!R:R,'IEA production stats by year'!$E:$E,$D651,'IEA production stats by year'!$B:$B,$B651)</f>
        <v>0</v>
      </c>
      <c r="J651" s="45">
        <f>SUMIFS('IEA production stats by year'!S:S,'IEA production stats by year'!$E:$E,$D651,'IEA production stats by year'!$B:$B,$B651)</f>
        <v>0</v>
      </c>
      <c r="K651" s="45">
        <f>SUMIFS('IEA production stats by year'!T:T,'IEA production stats by year'!$E:$E,$D651,'IEA production stats by year'!$B:$B,$B651)</f>
        <v>0</v>
      </c>
      <c r="L651" s="45">
        <f>SUMIFS('IEA production stats by year'!U:U,'IEA production stats by year'!$E:$E,$D651,'IEA production stats by year'!$B:$B,$B651)</f>
        <v>0</v>
      </c>
      <c r="M651" s="45">
        <f>SUMIFS('IEA production stats by year'!V:V,'IEA production stats by year'!$E:$E,$D651,'IEA production stats by year'!$B:$B,$B651)</f>
        <v>0</v>
      </c>
      <c r="N651" s="45">
        <f>SUMIFS('IEA production stats by year'!W:W,'IEA production stats by year'!$E:$E,$D651,'IEA production stats by year'!$B:$B,$B651)</f>
        <v>0</v>
      </c>
      <c r="O651" s="45">
        <f>SUMIFS('IEA production stats by year'!X:X,'IEA production stats by year'!$E:$E,$D651,'IEA production stats by year'!$B:$B,$B651)</f>
        <v>0</v>
      </c>
      <c r="P651" s="45">
        <f>SUMIFS('IEA production stats by year'!Y:Y,'IEA production stats by year'!$E:$E,$D651,'IEA production stats by year'!$B:$B,$B651)</f>
        <v>0</v>
      </c>
      <c r="Q651" s="45">
        <f>SUMIFS('IEA production stats by year'!Z:Z,'IEA production stats by year'!$E:$E,$D651,'IEA production stats by year'!$B:$B,$B651)</f>
        <v>0</v>
      </c>
      <c r="R651" s="45">
        <f>SUMIFS('IEA production stats by year'!AA:AA,'IEA production stats by year'!$E:$E,$D651,'IEA production stats by year'!$B:$B,$B651)</f>
        <v>0</v>
      </c>
      <c r="S651" s="45">
        <f>SUMIFS('IEA production stats by year'!AB:AB,'IEA production stats by year'!$E:$E,$D651,'IEA production stats by year'!$B:$B,$B651)</f>
        <v>0</v>
      </c>
      <c r="T651" s="45">
        <f>SUMIFS('IEA production stats by year'!AC:AC,'IEA production stats by year'!$E:$E,$D651,'IEA production stats by year'!$B:$B,$B651)</f>
        <v>0</v>
      </c>
      <c r="U651" s="45">
        <f>SUMIFS('IEA production stats by year'!AD:AD,'IEA production stats by year'!$E:$E,$D651,'IEA production stats by year'!$B:$B,$B651)</f>
        <v>0</v>
      </c>
      <c r="V651" s="45">
        <f>SUMIFS('IEA production stats by year'!AE:AE,'IEA production stats by year'!$E:$E,$D651,'IEA production stats by year'!$B:$B,$B651)</f>
        <v>0</v>
      </c>
      <c r="W651" s="45">
        <f>SUMIFS('IEA production stats by year'!AF:AF,'IEA production stats by year'!$E:$E,$D651,'IEA production stats by year'!$B:$B,$B651)</f>
        <v>0</v>
      </c>
      <c r="X651" s="45">
        <f>SUMIFS('IEA production stats by year'!AG:AG,'IEA production stats by year'!$E:$E,$D651,'IEA production stats by year'!$B:$B,$B651)</f>
        <v>0</v>
      </c>
      <c r="Y651" s="45">
        <f>SUMIFS('IEA production stats by year'!AH:AH,'IEA production stats by year'!$E:$E,$D651,'IEA production stats by year'!$B:$B,$B651)</f>
        <v>0</v>
      </c>
      <c r="Z651" s="45">
        <f>SUMIFS('IEA production stats by year'!AI:AI,'IEA production stats by year'!$E:$E,$D651,'IEA production stats by year'!$B:$B,$B651)</f>
        <v>0</v>
      </c>
      <c r="AA651" s="45">
        <f>SUMIFS('IEA production stats by year'!AJ:AJ,'IEA production stats by year'!$E:$E,$D651,'IEA production stats by year'!$B:$B,$B651)</f>
        <v>0</v>
      </c>
      <c r="AB651" s="45">
        <f>SUMIFS('IEA production stats by year'!AK:AK,'IEA production stats by year'!$E:$E,$D651,'IEA production stats by year'!$B:$B,$B651)</f>
        <v>0</v>
      </c>
      <c r="AC651" s="45">
        <f>SUMIFS('IEA production stats by year'!AL:AL,'IEA production stats by year'!$E:$E,$D651,'IEA production stats by year'!$B:$B,$B651)</f>
        <v>0</v>
      </c>
      <c r="AD651" s="45"/>
      <c r="AE651" s="45"/>
      <c r="AF651" s="45"/>
      <c r="AG651" s="45"/>
      <c r="AH651" s="45"/>
      <c r="AI651" s="45"/>
      <c r="AJ651" s="45"/>
      <c r="AK651" s="45"/>
      <c r="AL651" s="45"/>
      <c r="AM651" s="45"/>
      <c r="AN651" s="45"/>
      <c r="AO651" s="45"/>
      <c r="AP651" s="45"/>
      <c r="AQ651" s="45"/>
      <c r="AR651" s="45"/>
      <c r="AS651" s="45"/>
      <c r="AT651" s="45"/>
      <c r="AU651" s="45"/>
      <c r="AV651" s="45"/>
      <c r="AW651" s="45"/>
      <c r="AX651" s="45"/>
      <c r="AY651" s="45"/>
      <c r="AZ651" s="45"/>
      <c r="BA651" s="45"/>
      <c r="BB651" s="45"/>
      <c r="BC651" s="45"/>
      <c r="BD651" s="45"/>
      <c r="BE651" s="45"/>
      <c r="BF651" s="45"/>
      <c r="BG651" s="45"/>
      <c r="BH651" s="45"/>
      <c r="BI651" s="45"/>
      <c r="BJ651" s="45"/>
      <c r="BK651" s="45"/>
      <c r="BL651" s="45"/>
      <c r="BM651" s="45"/>
      <c r="BN651" s="45"/>
      <c r="BO651" s="45"/>
      <c r="BP651" s="45"/>
      <c r="BQ651" s="45"/>
      <c r="BR651" s="45"/>
      <c r="BS651" s="45"/>
      <c r="BT651" s="45"/>
      <c r="BU651" s="45"/>
      <c r="BV651" s="45"/>
      <c r="BW651" s="45"/>
      <c r="BX651" s="45"/>
      <c r="BY651" s="45"/>
      <c r="BZ651" s="45"/>
      <c r="CA651" s="45"/>
      <c r="CB651" s="45"/>
      <c r="CC651" s="45"/>
      <c r="CD651" s="45"/>
      <c r="CE651" s="45"/>
      <c r="CF651" s="45"/>
      <c r="CG651" s="45"/>
      <c r="CH651" s="45"/>
      <c r="CI651" s="45"/>
      <c r="CJ651" s="45"/>
      <c r="CK651" s="45"/>
      <c r="CL651" s="45"/>
      <c r="CM651" s="45"/>
      <c r="CN651" s="45"/>
      <c r="CO651" s="45"/>
      <c r="CP651" s="45"/>
      <c r="CQ651" s="45"/>
    </row>
    <row r="652" spans="1:95" hidden="1" x14ac:dyDescent="0.25">
      <c r="A652" s="5" t="str">
        <f>B652&amp;D652</f>
        <v>TZABIODIESEL</v>
      </c>
      <c r="B652" t="s">
        <v>379</v>
      </c>
      <c r="C652" t="str">
        <f>VLOOKUP($B652,'Lookup codes'!$A:$C,2,FALSE)</f>
        <v>Tanzania</v>
      </c>
      <c r="D652" t="s">
        <v>630</v>
      </c>
      <c r="E652" t="str">
        <f>VLOOKUP(D652,'Lookup codes'!R:S,2,FALSE)</f>
        <v>Biodiesel</v>
      </c>
      <c r="F652" t="s">
        <v>794</v>
      </c>
      <c r="G652" t="s">
        <v>528</v>
      </c>
      <c r="H652" s="45">
        <f>SUMIFS('IEA production stats by year'!Q:Q,'IEA production stats by year'!$E:$E,$D652,'IEA production stats by year'!$B:$B,$B652)</f>
        <v>0</v>
      </c>
      <c r="I652" s="45">
        <f>SUMIFS('IEA production stats by year'!R:R,'IEA production stats by year'!$E:$E,$D652,'IEA production stats by year'!$B:$B,$B652)</f>
        <v>0</v>
      </c>
      <c r="J652" s="45">
        <f>SUMIFS('IEA production stats by year'!S:S,'IEA production stats by year'!$E:$E,$D652,'IEA production stats by year'!$B:$B,$B652)</f>
        <v>0</v>
      </c>
      <c r="K652" s="45">
        <f>SUMIFS('IEA production stats by year'!T:T,'IEA production stats by year'!$E:$E,$D652,'IEA production stats by year'!$B:$B,$B652)</f>
        <v>0</v>
      </c>
      <c r="L652" s="45">
        <f>SUMIFS('IEA production stats by year'!U:U,'IEA production stats by year'!$E:$E,$D652,'IEA production stats by year'!$B:$B,$B652)</f>
        <v>0</v>
      </c>
      <c r="M652" s="45">
        <f>SUMIFS('IEA production stats by year'!V:V,'IEA production stats by year'!$E:$E,$D652,'IEA production stats by year'!$B:$B,$B652)</f>
        <v>0</v>
      </c>
      <c r="N652" s="45">
        <f>SUMIFS('IEA production stats by year'!W:W,'IEA production stats by year'!$E:$E,$D652,'IEA production stats by year'!$B:$B,$B652)</f>
        <v>0</v>
      </c>
      <c r="O652" s="45">
        <f>SUMIFS('IEA production stats by year'!X:X,'IEA production stats by year'!$E:$E,$D652,'IEA production stats by year'!$B:$B,$B652)</f>
        <v>0</v>
      </c>
      <c r="P652" s="45">
        <f>SUMIFS('IEA production stats by year'!Y:Y,'IEA production stats by year'!$E:$E,$D652,'IEA production stats by year'!$B:$B,$B652)</f>
        <v>0</v>
      </c>
      <c r="Q652" s="45">
        <f>SUMIFS('IEA production stats by year'!Z:Z,'IEA production stats by year'!$E:$E,$D652,'IEA production stats by year'!$B:$B,$B652)</f>
        <v>0</v>
      </c>
      <c r="R652" s="45">
        <f>SUMIFS('IEA production stats by year'!AA:AA,'IEA production stats by year'!$E:$E,$D652,'IEA production stats by year'!$B:$B,$B652)</f>
        <v>0</v>
      </c>
      <c r="S652" s="45">
        <f>SUMIFS('IEA production stats by year'!AB:AB,'IEA production stats by year'!$E:$E,$D652,'IEA production stats by year'!$B:$B,$B652)</f>
        <v>0</v>
      </c>
      <c r="T652" s="45">
        <f>SUMIFS('IEA production stats by year'!AC:AC,'IEA production stats by year'!$E:$E,$D652,'IEA production stats by year'!$B:$B,$B652)</f>
        <v>0</v>
      </c>
      <c r="U652" s="45">
        <f>SUMIFS('IEA production stats by year'!AD:AD,'IEA production stats by year'!$E:$E,$D652,'IEA production stats by year'!$B:$B,$B652)</f>
        <v>0</v>
      </c>
      <c r="V652" s="45">
        <f>SUMIFS('IEA production stats by year'!AE:AE,'IEA production stats by year'!$E:$E,$D652,'IEA production stats by year'!$B:$B,$B652)</f>
        <v>0</v>
      </c>
      <c r="W652" s="45">
        <f>SUMIFS('IEA production stats by year'!AF:AF,'IEA production stats by year'!$E:$E,$D652,'IEA production stats by year'!$B:$B,$B652)</f>
        <v>0</v>
      </c>
      <c r="X652" s="45">
        <f>SUMIFS('IEA production stats by year'!AG:AG,'IEA production stats by year'!$E:$E,$D652,'IEA production stats by year'!$B:$B,$B652)</f>
        <v>0</v>
      </c>
      <c r="Y652" s="45">
        <f>SUMIFS('IEA production stats by year'!AH:AH,'IEA production stats by year'!$E:$E,$D652,'IEA production stats by year'!$B:$B,$B652)</f>
        <v>0</v>
      </c>
      <c r="Z652" s="45">
        <f>SUMIFS('IEA production stats by year'!AI:AI,'IEA production stats by year'!$E:$E,$D652,'IEA production stats by year'!$B:$B,$B652)</f>
        <v>0</v>
      </c>
      <c r="AA652" s="45">
        <f>SUMIFS('IEA production stats by year'!AJ:AJ,'IEA production stats by year'!$E:$E,$D652,'IEA production stats by year'!$B:$B,$B652)</f>
        <v>0</v>
      </c>
      <c r="AB652" s="45">
        <f>SUMIFS('IEA production stats by year'!AK:AK,'IEA production stats by year'!$E:$E,$D652,'IEA production stats by year'!$B:$B,$B652)</f>
        <v>0</v>
      </c>
      <c r="AC652" s="45">
        <f>SUMIFS('IEA production stats by year'!AL:AL,'IEA production stats by year'!$E:$E,$D652,'IEA production stats by year'!$B:$B,$B652)</f>
        <v>0</v>
      </c>
      <c r="AD652" s="45"/>
      <c r="AE652" s="45"/>
      <c r="AF652" s="45"/>
      <c r="AG652" s="45"/>
      <c r="AH652" s="45"/>
      <c r="AI652" s="45"/>
      <c r="AJ652" s="45"/>
      <c r="AK652" s="45"/>
      <c r="AL652" s="45"/>
      <c r="AM652" s="45"/>
      <c r="AN652" s="45"/>
      <c r="AO652" s="45"/>
      <c r="AP652" s="45"/>
      <c r="AQ652" s="45"/>
      <c r="AR652" s="45"/>
      <c r="AS652" s="45"/>
      <c r="AT652" s="45"/>
      <c r="AU652" s="45"/>
      <c r="AV652" s="45"/>
      <c r="AW652" s="45"/>
      <c r="AX652" s="45"/>
      <c r="AY652" s="45"/>
      <c r="AZ652" s="45"/>
      <c r="BA652" s="45"/>
      <c r="BB652" s="45"/>
      <c r="BC652" s="45"/>
      <c r="BD652" s="45"/>
      <c r="BE652" s="45"/>
      <c r="BF652" s="45"/>
      <c r="BG652" s="45"/>
      <c r="BH652" s="45"/>
      <c r="BI652" s="45"/>
      <c r="BJ652" s="45"/>
      <c r="BK652" s="45"/>
      <c r="BL652" s="45"/>
      <c r="BM652" s="45"/>
      <c r="BN652" s="45"/>
      <c r="BO652" s="45"/>
      <c r="BP652" s="45"/>
      <c r="BQ652" s="45"/>
      <c r="BR652" s="45"/>
      <c r="BS652" s="45"/>
      <c r="BT652" s="45"/>
      <c r="BU652" s="45"/>
      <c r="BV652" s="45"/>
      <c r="BW652" s="45"/>
      <c r="BX652" s="45"/>
      <c r="BY652" s="45"/>
      <c r="BZ652" s="45"/>
      <c r="CA652" s="45"/>
      <c r="CB652" s="45"/>
      <c r="CC652" s="45"/>
      <c r="CD652" s="45"/>
      <c r="CE652" s="45"/>
      <c r="CF652" s="45"/>
      <c r="CG652" s="45"/>
      <c r="CH652" s="45"/>
      <c r="CI652" s="45"/>
      <c r="CJ652" s="45"/>
      <c r="CK652" s="45"/>
      <c r="CL652" s="45"/>
      <c r="CM652" s="45"/>
      <c r="CN652" s="45"/>
      <c r="CO652" s="45"/>
      <c r="CP652" s="45"/>
      <c r="CQ652" s="45"/>
    </row>
    <row r="653" spans="1:95" hidden="1" x14ac:dyDescent="0.25">
      <c r="A653" s="5" t="str">
        <f>B653&amp;D653</f>
        <v>TZAOBIOLIQ</v>
      </c>
      <c r="B653" t="s">
        <v>379</v>
      </c>
      <c r="C653" t="str">
        <f>VLOOKUP($B653,'Lookup codes'!$A:$C,2,FALSE)</f>
        <v>Tanzania</v>
      </c>
      <c r="D653" t="s">
        <v>632</v>
      </c>
      <c r="E653" t="str">
        <f>VLOOKUP(D653,'Lookup codes'!R:S,2,FALSE)</f>
        <v>Other Liquid Biofuels</v>
      </c>
      <c r="F653" t="s">
        <v>794</v>
      </c>
      <c r="G653" t="s">
        <v>528</v>
      </c>
      <c r="H653" s="45">
        <f>SUMIFS('IEA production stats by year'!Q:Q,'IEA production stats by year'!$E:$E,$D653,'IEA production stats by year'!$B:$B,$B653)</f>
        <v>0</v>
      </c>
      <c r="I653" s="45">
        <f>SUMIFS('IEA production stats by year'!R:R,'IEA production stats by year'!$E:$E,$D653,'IEA production stats by year'!$B:$B,$B653)</f>
        <v>0</v>
      </c>
      <c r="J653" s="45">
        <f>SUMIFS('IEA production stats by year'!S:S,'IEA production stats by year'!$E:$E,$D653,'IEA production stats by year'!$B:$B,$B653)</f>
        <v>0</v>
      </c>
      <c r="K653" s="45">
        <f>SUMIFS('IEA production stats by year'!T:T,'IEA production stats by year'!$E:$E,$D653,'IEA production stats by year'!$B:$B,$B653)</f>
        <v>0</v>
      </c>
      <c r="L653" s="45">
        <f>SUMIFS('IEA production stats by year'!U:U,'IEA production stats by year'!$E:$E,$D653,'IEA production stats by year'!$B:$B,$B653)</f>
        <v>0</v>
      </c>
      <c r="M653" s="45">
        <f>SUMIFS('IEA production stats by year'!V:V,'IEA production stats by year'!$E:$E,$D653,'IEA production stats by year'!$B:$B,$B653)</f>
        <v>0</v>
      </c>
      <c r="N653" s="45">
        <f>SUMIFS('IEA production stats by year'!W:W,'IEA production stats by year'!$E:$E,$D653,'IEA production stats by year'!$B:$B,$B653)</f>
        <v>0</v>
      </c>
      <c r="O653" s="45">
        <f>SUMIFS('IEA production stats by year'!X:X,'IEA production stats by year'!$E:$E,$D653,'IEA production stats by year'!$B:$B,$B653)</f>
        <v>0</v>
      </c>
      <c r="P653" s="45">
        <f>SUMIFS('IEA production stats by year'!Y:Y,'IEA production stats by year'!$E:$E,$D653,'IEA production stats by year'!$B:$B,$B653)</f>
        <v>0</v>
      </c>
      <c r="Q653" s="45">
        <f>SUMIFS('IEA production stats by year'!Z:Z,'IEA production stats by year'!$E:$E,$D653,'IEA production stats by year'!$B:$B,$B653)</f>
        <v>0</v>
      </c>
      <c r="R653" s="45">
        <f>SUMIFS('IEA production stats by year'!AA:AA,'IEA production stats by year'!$E:$E,$D653,'IEA production stats by year'!$B:$B,$B653)</f>
        <v>0</v>
      </c>
      <c r="S653" s="45">
        <f>SUMIFS('IEA production stats by year'!AB:AB,'IEA production stats by year'!$E:$E,$D653,'IEA production stats by year'!$B:$B,$B653)</f>
        <v>0</v>
      </c>
      <c r="T653" s="45">
        <f>SUMIFS('IEA production stats by year'!AC:AC,'IEA production stats by year'!$E:$E,$D653,'IEA production stats by year'!$B:$B,$B653)</f>
        <v>0</v>
      </c>
      <c r="U653" s="45">
        <f>SUMIFS('IEA production stats by year'!AD:AD,'IEA production stats by year'!$E:$E,$D653,'IEA production stats by year'!$B:$B,$B653)</f>
        <v>0</v>
      </c>
      <c r="V653" s="45">
        <f>SUMIFS('IEA production stats by year'!AE:AE,'IEA production stats by year'!$E:$E,$D653,'IEA production stats by year'!$B:$B,$B653)</f>
        <v>0</v>
      </c>
      <c r="W653" s="45">
        <f>SUMIFS('IEA production stats by year'!AF:AF,'IEA production stats by year'!$E:$E,$D653,'IEA production stats by year'!$B:$B,$B653)</f>
        <v>0</v>
      </c>
      <c r="X653" s="45">
        <f>SUMIFS('IEA production stats by year'!AG:AG,'IEA production stats by year'!$E:$E,$D653,'IEA production stats by year'!$B:$B,$B653)</f>
        <v>0</v>
      </c>
      <c r="Y653" s="45">
        <f>SUMIFS('IEA production stats by year'!AH:AH,'IEA production stats by year'!$E:$E,$D653,'IEA production stats by year'!$B:$B,$B653)</f>
        <v>0</v>
      </c>
      <c r="Z653" s="45">
        <f>SUMIFS('IEA production stats by year'!AI:AI,'IEA production stats by year'!$E:$E,$D653,'IEA production stats by year'!$B:$B,$B653)</f>
        <v>0</v>
      </c>
      <c r="AA653" s="45">
        <f>SUMIFS('IEA production stats by year'!AJ:AJ,'IEA production stats by year'!$E:$E,$D653,'IEA production stats by year'!$B:$B,$B653)</f>
        <v>0</v>
      </c>
      <c r="AB653" s="45">
        <f>SUMIFS('IEA production stats by year'!AK:AK,'IEA production stats by year'!$E:$E,$D653,'IEA production stats by year'!$B:$B,$B653)</f>
        <v>0</v>
      </c>
      <c r="AC653" s="45">
        <f>SUMIFS('IEA production stats by year'!AL:AL,'IEA production stats by year'!$E:$E,$D653,'IEA production stats by year'!$B:$B,$B653)</f>
        <v>0</v>
      </c>
      <c r="AD653" s="45"/>
      <c r="AE653" s="45"/>
      <c r="AF653" s="45"/>
      <c r="AG653" s="45"/>
      <c r="AH653" s="45"/>
      <c r="AI653" s="45"/>
      <c r="AJ653" s="45"/>
      <c r="AK653" s="45"/>
      <c r="AL653" s="45"/>
      <c r="AM653" s="45"/>
      <c r="AN653" s="45"/>
      <c r="AO653" s="45"/>
      <c r="AP653" s="45"/>
      <c r="AQ653" s="45"/>
      <c r="AR653" s="45"/>
      <c r="AS653" s="45"/>
      <c r="AT653" s="45"/>
      <c r="AU653" s="45"/>
      <c r="AV653" s="45"/>
      <c r="AW653" s="45"/>
      <c r="AX653" s="45"/>
      <c r="AY653" s="45"/>
      <c r="AZ653" s="45"/>
      <c r="BA653" s="45"/>
      <c r="BB653" s="45"/>
      <c r="BC653" s="45"/>
      <c r="BD653" s="45"/>
      <c r="BE653" s="45"/>
      <c r="BF653" s="45"/>
      <c r="BG653" s="45"/>
      <c r="BH653" s="45"/>
      <c r="BI653" s="45"/>
      <c r="BJ653" s="45"/>
      <c r="BK653" s="45"/>
      <c r="BL653" s="45"/>
      <c r="BM653" s="45"/>
      <c r="BN653" s="45"/>
      <c r="BO653" s="45"/>
      <c r="BP653" s="45"/>
      <c r="BQ653" s="45"/>
      <c r="BR653" s="45"/>
      <c r="BS653" s="45"/>
      <c r="BT653" s="45"/>
      <c r="BU653" s="45"/>
      <c r="BV653" s="45"/>
      <c r="BW653" s="45"/>
      <c r="BX653" s="45"/>
      <c r="BY653" s="45"/>
      <c r="BZ653" s="45"/>
      <c r="CA653" s="45"/>
      <c r="CB653" s="45"/>
      <c r="CC653" s="45"/>
      <c r="CD653" s="45"/>
      <c r="CE653" s="45"/>
      <c r="CF653" s="45"/>
      <c r="CG653" s="45"/>
      <c r="CH653" s="45"/>
      <c r="CI653" s="45"/>
      <c r="CJ653" s="45"/>
      <c r="CK653" s="45"/>
      <c r="CL653" s="45"/>
      <c r="CM653" s="45"/>
      <c r="CN653" s="45"/>
      <c r="CO653" s="45"/>
      <c r="CP653" s="45"/>
      <c r="CQ653" s="45"/>
    </row>
    <row r="654" spans="1:95" hidden="1" x14ac:dyDescent="0.25">
      <c r="A654" s="5" t="str">
        <f>B654&amp;D654</f>
        <v>TZAPRIMSBIO</v>
      </c>
      <c r="B654" t="s">
        <v>379</v>
      </c>
      <c r="C654" t="str">
        <f>VLOOKUP($B654,'Lookup codes'!$A:$C,2,FALSE)</f>
        <v>Tanzania</v>
      </c>
      <c r="D654" t="s">
        <v>634</v>
      </c>
      <c r="E654" t="str">
        <f>VLOOKUP(D654,'Lookup codes'!R:S,2,FALSE)</f>
        <v>Solid Biofuel excluding charcoal</v>
      </c>
      <c r="F654" t="s">
        <v>794</v>
      </c>
      <c r="G654" t="s">
        <v>528</v>
      </c>
      <c r="H654" s="45">
        <f>SUMIFS('IEA production stats by year'!Q:Q,'IEA production stats by year'!$E:$E,$D654,'IEA production stats by year'!$B:$B,$B654)</f>
        <v>522258.99949999998</v>
      </c>
      <c r="I654" s="45">
        <f>SUMIFS('IEA production stats by year'!R:R,'IEA production stats by year'!$E:$E,$D654,'IEA production stats by year'!$B:$B,$B654)</f>
        <v>537549.00049999997</v>
      </c>
      <c r="J654" s="45">
        <f>SUMIFS('IEA production stats by year'!S:S,'IEA production stats by year'!$E:$E,$D654,'IEA production stats by year'!$B:$B,$B654)</f>
        <v>560115.99899999995</v>
      </c>
      <c r="K654" s="45">
        <f>SUMIFS('IEA production stats by year'!T:T,'IEA production stats by year'!$E:$E,$D654,'IEA production stats by year'!$B:$B,$B654)</f>
        <v>582964.99950000003</v>
      </c>
      <c r="L654" s="45">
        <f>SUMIFS('IEA production stats by year'!U:U,'IEA production stats by year'!$E:$E,$D654,'IEA production stats by year'!$B:$B,$B654)</f>
        <v>589319.00020000001</v>
      </c>
      <c r="M654" s="45">
        <f>SUMIFS('IEA production stats by year'!V:V,'IEA production stats by year'!$E:$E,$D654,'IEA production stats by year'!$B:$B,$B654)</f>
        <v>616058.99899999995</v>
      </c>
      <c r="N654" s="45">
        <f>SUMIFS('IEA production stats by year'!W:W,'IEA production stats by year'!$E:$E,$D654,'IEA production stats by year'!$B:$B,$B654)</f>
        <v>634674.00170000002</v>
      </c>
      <c r="O654" s="45">
        <f>SUMIFS('IEA production stats by year'!X:X,'IEA production stats by year'!$E:$E,$D654,'IEA production stats by year'!$B:$B,$B654)</f>
        <v>638814.99809999997</v>
      </c>
      <c r="P654" s="45">
        <f>SUMIFS('IEA production stats by year'!Y:Y,'IEA production stats by year'!$E:$E,$D654,'IEA production stats by year'!$B:$B,$B654)</f>
        <v>650019.00049999997</v>
      </c>
      <c r="Q654" s="45">
        <f>SUMIFS('IEA production stats by year'!Z:Z,'IEA production stats by year'!$E:$E,$D654,'IEA production stats by year'!$B:$B,$B654)</f>
        <v>670904.99879999994</v>
      </c>
      <c r="R654" s="45">
        <f>SUMIFS('IEA production stats by year'!AA:AA,'IEA production stats by year'!$E:$E,$D654,'IEA production stats by year'!$B:$B,$B654)</f>
        <v>685504.00199999998</v>
      </c>
      <c r="S654" s="45">
        <f>SUMIFS('IEA production stats by year'!AB:AB,'IEA production stats by year'!$E:$E,$D654,'IEA production stats by year'!$B:$B,$B654)</f>
        <v>707638.00170000002</v>
      </c>
      <c r="T654" s="45">
        <f>SUMIFS('IEA production stats by year'!AC:AC,'IEA production stats by year'!$E:$E,$D654,'IEA production stats by year'!$B:$B,$B654)</f>
        <v>695003.0013</v>
      </c>
      <c r="U654" s="45">
        <f>SUMIFS('IEA production stats by year'!AD:AD,'IEA production stats by year'!$E:$E,$D654,'IEA production stats by year'!$B:$B,$B654)</f>
        <v>721544.99800000002</v>
      </c>
      <c r="V654" s="45">
        <f>SUMIFS('IEA production stats by year'!AE:AE,'IEA production stats by year'!$E:$E,$D654,'IEA production stats by year'!$B:$B,$B654)</f>
        <v>717014.00120000006</v>
      </c>
      <c r="W654" s="45">
        <f>SUMIFS('IEA production stats by year'!AF:AF,'IEA production stats by year'!$E:$E,$D654,'IEA production stats by year'!$B:$B,$B654)</f>
        <v>735344</v>
      </c>
      <c r="X654" s="45">
        <f>SUMIFS('IEA production stats by year'!AG:AG,'IEA production stats by year'!$E:$E,$D654,'IEA production stats by year'!$B:$B,$B654)</f>
        <v>749135.00100000005</v>
      </c>
      <c r="Y654" s="45">
        <f>SUMIFS('IEA production stats by year'!AH:AH,'IEA production stats by year'!$E:$E,$D654,'IEA production stats by year'!$B:$B,$B654)</f>
        <v>758521.35019999999</v>
      </c>
      <c r="Z654" s="45">
        <f>SUMIFS('IEA production stats by year'!AI:AI,'IEA production stats by year'!$E:$E,$D654,'IEA production stats by year'!$B:$B,$B654)</f>
        <v>770288.41020000004</v>
      </c>
      <c r="AA654" s="45">
        <f>SUMIFS('IEA production stats by year'!AJ:AJ,'IEA production stats by year'!$E:$E,$D654,'IEA production stats by year'!$B:$B,$B654)</f>
        <v>810257.02229999995</v>
      </c>
      <c r="AB654" s="45">
        <f>SUMIFS('IEA production stats by year'!AK:AK,'IEA production stats by year'!$E:$E,$D654,'IEA production stats by year'!$B:$B,$B654)</f>
        <v>820973.31700000004</v>
      </c>
      <c r="AC654" s="45">
        <f>SUMIFS('IEA production stats by year'!AL:AL,'IEA production stats by year'!$E:$E,$D654,'IEA production stats by year'!$B:$B,$B654)</f>
        <v>0</v>
      </c>
      <c r="AD654" s="45"/>
      <c r="AE654" s="45"/>
      <c r="AF654" s="45"/>
      <c r="AG654" s="45"/>
      <c r="AH654" s="45"/>
      <c r="AI654" s="45"/>
      <c r="AJ654" s="45"/>
      <c r="AK654" s="45"/>
      <c r="AL654" s="45"/>
      <c r="AM654" s="45"/>
      <c r="AN654" s="45"/>
      <c r="AO654" s="45"/>
      <c r="AP654" s="45"/>
      <c r="AQ654" s="45"/>
      <c r="AR654" s="45"/>
      <c r="AS654" s="45"/>
      <c r="AT654" s="45"/>
      <c r="AU654" s="45"/>
      <c r="AV654" s="45"/>
      <c r="AW654" s="45"/>
      <c r="AX654" s="45"/>
      <c r="AY654" s="45"/>
      <c r="AZ654" s="45"/>
      <c r="BA654" s="45"/>
      <c r="BB654" s="45"/>
      <c r="BC654" s="45"/>
      <c r="BD654" s="45"/>
      <c r="BE654" s="45"/>
      <c r="BF654" s="45"/>
      <c r="BG654" s="45"/>
      <c r="BH654" s="45"/>
      <c r="BI654" s="45"/>
      <c r="BJ654" s="45"/>
      <c r="BK654" s="45"/>
      <c r="BL654" s="45"/>
      <c r="BM654" s="45"/>
      <c r="BN654" s="45"/>
      <c r="BO654" s="45"/>
      <c r="BP654" s="45"/>
      <c r="BQ654" s="45"/>
      <c r="BR654" s="45"/>
      <c r="BS654" s="45"/>
      <c r="BT654" s="45"/>
      <c r="BU654" s="45"/>
      <c r="BV654" s="45"/>
      <c r="BW654" s="45"/>
      <c r="BX654" s="45"/>
      <c r="BY654" s="45"/>
      <c r="BZ654" s="45"/>
      <c r="CA654" s="45"/>
      <c r="CB654" s="45"/>
      <c r="CC654" s="45"/>
      <c r="CD654" s="45"/>
      <c r="CE654" s="45"/>
      <c r="CF654" s="45"/>
      <c r="CG654" s="45"/>
      <c r="CH654" s="45"/>
      <c r="CI654" s="45"/>
      <c r="CJ654" s="45"/>
      <c r="CK654" s="45"/>
      <c r="CL654" s="45"/>
      <c r="CM654" s="45"/>
      <c r="CN654" s="45"/>
      <c r="CO654" s="45"/>
      <c r="CP654" s="45"/>
      <c r="CQ654" s="45"/>
    </row>
    <row r="655" spans="1:95" hidden="1" x14ac:dyDescent="0.25">
      <c r="A655" s="5" t="str">
        <f>B655&amp;D655</f>
        <v>TZABIOGASES</v>
      </c>
      <c r="B655" t="s">
        <v>379</v>
      </c>
      <c r="C655" t="str">
        <f>VLOOKUP($B655,'Lookup codes'!$A:$C,2,FALSE)</f>
        <v>Tanzania</v>
      </c>
      <c r="D655" t="s">
        <v>636</v>
      </c>
      <c r="E655" t="str">
        <f>VLOOKUP(D655,'Lookup codes'!R:S,2,FALSE)</f>
        <v>Biogases</v>
      </c>
      <c r="F655" t="s">
        <v>794</v>
      </c>
      <c r="G655" t="s">
        <v>528</v>
      </c>
      <c r="H655" s="45">
        <f>SUMIFS('IEA production stats by year'!Q:Q,'IEA production stats by year'!$E:$E,$D655,'IEA production stats by year'!$B:$B,$B655)</f>
        <v>0</v>
      </c>
      <c r="I655" s="45">
        <f>SUMIFS('IEA production stats by year'!R:R,'IEA production stats by year'!$E:$E,$D655,'IEA production stats by year'!$B:$B,$B655)</f>
        <v>0</v>
      </c>
      <c r="J655" s="45">
        <f>SUMIFS('IEA production stats by year'!S:S,'IEA production stats by year'!$E:$E,$D655,'IEA production stats by year'!$B:$B,$B655)</f>
        <v>0</v>
      </c>
      <c r="K655" s="45">
        <f>SUMIFS('IEA production stats by year'!T:T,'IEA production stats by year'!$E:$E,$D655,'IEA production stats by year'!$B:$B,$B655)</f>
        <v>0</v>
      </c>
      <c r="L655" s="45">
        <f>SUMIFS('IEA production stats by year'!U:U,'IEA production stats by year'!$E:$E,$D655,'IEA production stats by year'!$B:$B,$B655)</f>
        <v>0</v>
      </c>
      <c r="M655" s="45">
        <f>SUMIFS('IEA production stats by year'!V:V,'IEA production stats by year'!$E:$E,$D655,'IEA production stats by year'!$B:$B,$B655)</f>
        <v>0</v>
      </c>
      <c r="N655" s="45">
        <f>SUMIFS('IEA production stats by year'!W:W,'IEA production stats by year'!$E:$E,$D655,'IEA production stats by year'!$B:$B,$B655)</f>
        <v>0</v>
      </c>
      <c r="O655" s="45">
        <f>SUMIFS('IEA production stats by year'!X:X,'IEA production stats by year'!$E:$E,$D655,'IEA production stats by year'!$B:$B,$B655)</f>
        <v>0</v>
      </c>
      <c r="P655" s="45">
        <f>SUMIFS('IEA production stats by year'!Y:Y,'IEA production stats by year'!$E:$E,$D655,'IEA production stats by year'!$B:$B,$B655)</f>
        <v>0</v>
      </c>
      <c r="Q655" s="45">
        <f>SUMIFS('IEA production stats by year'!Z:Z,'IEA production stats by year'!$E:$E,$D655,'IEA production stats by year'!$B:$B,$B655)</f>
        <v>0</v>
      </c>
      <c r="R655" s="45">
        <f>SUMIFS('IEA production stats by year'!AA:AA,'IEA production stats by year'!$E:$E,$D655,'IEA production stats by year'!$B:$B,$B655)</f>
        <v>0</v>
      </c>
      <c r="S655" s="45">
        <f>SUMIFS('IEA production stats by year'!AB:AB,'IEA production stats by year'!$E:$E,$D655,'IEA production stats by year'!$B:$B,$B655)</f>
        <v>0</v>
      </c>
      <c r="T655" s="45">
        <f>SUMIFS('IEA production stats by year'!AC:AC,'IEA production stats by year'!$E:$E,$D655,'IEA production stats by year'!$B:$B,$B655)</f>
        <v>0</v>
      </c>
      <c r="U655" s="45">
        <f>SUMIFS('IEA production stats by year'!AD:AD,'IEA production stats by year'!$E:$E,$D655,'IEA production stats by year'!$B:$B,$B655)</f>
        <v>0</v>
      </c>
      <c r="V655" s="45">
        <f>SUMIFS('IEA production stats by year'!AE:AE,'IEA production stats by year'!$E:$E,$D655,'IEA production stats by year'!$B:$B,$B655)</f>
        <v>0</v>
      </c>
      <c r="W655" s="45">
        <f>SUMIFS('IEA production stats by year'!AF:AF,'IEA production stats by year'!$E:$E,$D655,'IEA production stats by year'!$B:$B,$B655)</f>
        <v>0</v>
      </c>
      <c r="X655" s="45">
        <f>SUMIFS('IEA production stats by year'!AG:AG,'IEA production stats by year'!$E:$E,$D655,'IEA production stats by year'!$B:$B,$B655)</f>
        <v>0</v>
      </c>
      <c r="Y655" s="45">
        <f>SUMIFS('IEA production stats by year'!AH:AH,'IEA production stats by year'!$E:$E,$D655,'IEA production stats by year'!$B:$B,$B655)</f>
        <v>0</v>
      </c>
      <c r="Z655" s="45">
        <f>SUMIFS('IEA production stats by year'!AI:AI,'IEA production stats by year'!$E:$E,$D655,'IEA production stats by year'!$B:$B,$B655)</f>
        <v>0</v>
      </c>
      <c r="AA655" s="45">
        <f>SUMIFS('IEA production stats by year'!AJ:AJ,'IEA production stats by year'!$E:$E,$D655,'IEA production stats by year'!$B:$B,$B655)</f>
        <v>0</v>
      </c>
      <c r="AB655" s="45">
        <f>SUMIFS('IEA production stats by year'!AK:AK,'IEA production stats by year'!$E:$E,$D655,'IEA production stats by year'!$B:$B,$B655)</f>
        <v>0</v>
      </c>
      <c r="AC655" s="45">
        <f>SUMIFS('IEA production stats by year'!AL:AL,'IEA production stats by year'!$E:$E,$D655,'IEA production stats by year'!$B:$B,$B655)</f>
        <v>0</v>
      </c>
      <c r="AD655" s="45"/>
      <c r="AE655" s="45"/>
      <c r="AF655" s="45"/>
      <c r="AG655" s="45"/>
      <c r="AH655" s="45"/>
      <c r="AI655" s="45"/>
      <c r="AJ655" s="45"/>
      <c r="AK655" s="45"/>
      <c r="AL655" s="45"/>
      <c r="AM655" s="45"/>
      <c r="AN655" s="45"/>
      <c r="AO655" s="45"/>
      <c r="AP655" s="45"/>
      <c r="AQ655" s="45"/>
      <c r="AR655" s="45"/>
      <c r="AS655" s="45"/>
      <c r="AT655" s="45"/>
      <c r="AU655" s="45"/>
      <c r="AV655" s="45"/>
      <c r="AW655" s="45"/>
      <c r="AX655" s="45"/>
      <c r="AY655" s="45"/>
      <c r="AZ655" s="45"/>
      <c r="BA655" s="45"/>
      <c r="BB655" s="45"/>
      <c r="BC655" s="45"/>
      <c r="BD655" s="45"/>
      <c r="BE655" s="45"/>
      <c r="BF655" s="45"/>
      <c r="BG655" s="45"/>
      <c r="BH655" s="45"/>
      <c r="BI655" s="45"/>
      <c r="BJ655" s="45"/>
      <c r="BK655" s="45"/>
      <c r="BL655" s="45"/>
      <c r="BM655" s="45"/>
      <c r="BN655" s="45"/>
      <c r="BO655" s="45"/>
      <c r="BP655" s="45"/>
      <c r="BQ655" s="45"/>
      <c r="BR655" s="45"/>
      <c r="BS655" s="45"/>
      <c r="BT655" s="45"/>
      <c r="BU655" s="45"/>
      <c r="BV655" s="45"/>
      <c r="BW655" s="45"/>
      <c r="BX655" s="45"/>
      <c r="BY655" s="45"/>
      <c r="BZ655" s="45"/>
      <c r="CA655" s="45"/>
      <c r="CB655" s="45"/>
      <c r="CC655" s="45"/>
      <c r="CD655" s="45"/>
      <c r="CE655" s="45"/>
      <c r="CF655" s="45"/>
      <c r="CG655" s="45"/>
      <c r="CH655" s="45"/>
      <c r="CI655" s="45"/>
      <c r="CJ655" s="45"/>
      <c r="CK655" s="45"/>
      <c r="CL655" s="45"/>
      <c r="CM655" s="45"/>
      <c r="CN655" s="45"/>
      <c r="CO655" s="45"/>
      <c r="CP655" s="45"/>
      <c r="CQ655" s="45"/>
    </row>
    <row r="656" spans="1:95" hidden="1" x14ac:dyDescent="0.25">
      <c r="A656" s="5" t="str">
        <f>B656&amp;D656</f>
        <v>TZABIOJETKERO</v>
      </c>
      <c r="B656" t="s">
        <v>379</v>
      </c>
      <c r="C656" t="str">
        <f>VLOOKUP($B656,'Lookup codes'!$A:$C,2,FALSE)</f>
        <v>Tanzania</v>
      </c>
      <c r="D656" t="s">
        <v>638</v>
      </c>
      <c r="E656" t="str">
        <f>VLOOKUP(D656,'Lookup codes'!R:S,2,FALSE)</f>
        <v>Bio Jet Kerosene</v>
      </c>
      <c r="F656" t="s">
        <v>794</v>
      </c>
      <c r="G656" t="s">
        <v>528</v>
      </c>
      <c r="H656" s="45">
        <f>SUMIFS('IEA production stats by year'!Q:Q,'IEA production stats by year'!$E:$E,$D656,'IEA production stats by year'!$B:$B,$B656)</f>
        <v>0</v>
      </c>
      <c r="I656" s="45">
        <f>SUMIFS('IEA production stats by year'!R:R,'IEA production stats by year'!$E:$E,$D656,'IEA production stats by year'!$B:$B,$B656)</f>
        <v>0</v>
      </c>
      <c r="J656" s="45">
        <f>SUMIFS('IEA production stats by year'!S:S,'IEA production stats by year'!$E:$E,$D656,'IEA production stats by year'!$B:$B,$B656)</f>
        <v>0</v>
      </c>
      <c r="K656" s="45">
        <f>SUMIFS('IEA production stats by year'!T:T,'IEA production stats by year'!$E:$E,$D656,'IEA production stats by year'!$B:$B,$B656)</f>
        <v>0</v>
      </c>
      <c r="L656" s="45">
        <f>SUMIFS('IEA production stats by year'!U:U,'IEA production stats by year'!$E:$E,$D656,'IEA production stats by year'!$B:$B,$B656)</f>
        <v>0</v>
      </c>
      <c r="M656" s="45">
        <f>SUMIFS('IEA production stats by year'!V:V,'IEA production stats by year'!$E:$E,$D656,'IEA production stats by year'!$B:$B,$B656)</f>
        <v>0</v>
      </c>
      <c r="N656" s="45">
        <f>SUMIFS('IEA production stats by year'!W:W,'IEA production stats by year'!$E:$E,$D656,'IEA production stats by year'!$B:$B,$B656)</f>
        <v>0</v>
      </c>
      <c r="O656" s="45">
        <f>SUMIFS('IEA production stats by year'!X:X,'IEA production stats by year'!$E:$E,$D656,'IEA production stats by year'!$B:$B,$B656)</f>
        <v>0</v>
      </c>
      <c r="P656" s="45">
        <f>SUMIFS('IEA production stats by year'!Y:Y,'IEA production stats by year'!$E:$E,$D656,'IEA production stats by year'!$B:$B,$B656)</f>
        <v>0</v>
      </c>
      <c r="Q656" s="45">
        <f>SUMIFS('IEA production stats by year'!Z:Z,'IEA production stats by year'!$E:$E,$D656,'IEA production stats by year'!$B:$B,$B656)</f>
        <v>0</v>
      </c>
      <c r="R656" s="45">
        <f>SUMIFS('IEA production stats by year'!AA:AA,'IEA production stats by year'!$E:$E,$D656,'IEA production stats by year'!$B:$B,$B656)</f>
        <v>0</v>
      </c>
      <c r="S656" s="45">
        <f>SUMIFS('IEA production stats by year'!AB:AB,'IEA production stats by year'!$E:$E,$D656,'IEA production stats by year'!$B:$B,$B656)</f>
        <v>0</v>
      </c>
      <c r="T656" s="45">
        <f>SUMIFS('IEA production stats by year'!AC:AC,'IEA production stats by year'!$E:$E,$D656,'IEA production stats by year'!$B:$B,$B656)</f>
        <v>0</v>
      </c>
      <c r="U656" s="45">
        <f>SUMIFS('IEA production stats by year'!AD:AD,'IEA production stats by year'!$E:$E,$D656,'IEA production stats by year'!$B:$B,$B656)</f>
        <v>0</v>
      </c>
      <c r="V656" s="45">
        <f>SUMIFS('IEA production stats by year'!AE:AE,'IEA production stats by year'!$E:$E,$D656,'IEA production stats by year'!$B:$B,$B656)</f>
        <v>0</v>
      </c>
      <c r="W656" s="45">
        <f>SUMIFS('IEA production stats by year'!AF:AF,'IEA production stats by year'!$E:$E,$D656,'IEA production stats by year'!$B:$B,$B656)</f>
        <v>0</v>
      </c>
      <c r="X656" s="45">
        <f>SUMIFS('IEA production stats by year'!AG:AG,'IEA production stats by year'!$E:$E,$D656,'IEA production stats by year'!$B:$B,$B656)</f>
        <v>0</v>
      </c>
      <c r="Y656" s="45">
        <f>SUMIFS('IEA production stats by year'!AH:AH,'IEA production stats by year'!$E:$E,$D656,'IEA production stats by year'!$B:$B,$B656)</f>
        <v>0</v>
      </c>
      <c r="Z656" s="45">
        <f>SUMIFS('IEA production stats by year'!AI:AI,'IEA production stats by year'!$E:$E,$D656,'IEA production stats by year'!$B:$B,$B656)</f>
        <v>0</v>
      </c>
      <c r="AA656" s="45">
        <f>SUMIFS('IEA production stats by year'!AJ:AJ,'IEA production stats by year'!$E:$E,$D656,'IEA production stats by year'!$B:$B,$B656)</f>
        <v>0</v>
      </c>
      <c r="AB656" s="45">
        <f>SUMIFS('IEA production stats by year'!AK:AK,'IEA production stats by year'!$E:$E,$D656,'IEA production stats by year'!$B:$B,$B656)</f>
        <v>0</v>
      </c>
      <c r="AC656" s="45">
        <f>SUMIFS('IEA production stats by year'!AL:AL,'IEA production stats by year'!$E:$E,$D656,'IEA production stats by year'!$B:$B,$B656)</f>
        <v>0</v>
      </c>
      <c r="AD656" s="45"/>
      <c r="AE656" s="45"/>
      <c r="AF656" s="45"/>
      <c r="AG656" s="45"/>
      <c r="AH656" s="45"/>
      <c r="AI656" s="45"/>
      <c r="AJ656" s="45"/>
      <c r="AK656" s="45"/>
      <c r="AL656" s="45"/>
      <c r="AM656" s="45"/>
      <c r="AN656" s="45"/>
      <c r="AO656" s="45"/>
      <c r="AP656" s="45"/>
      <c r="AQ656" s="45"/>
      <c r="AR656" s="45"/>
      <c r="AS656" s="45"/>
      <c r="AT656" s="45"/>
      <c r="AU656" s="45"/>
      <c r="AV656" s="45"/>
      <c r="AW656" s="45"/>
      <c r="AX656" s="45"/>
      <c r="AY656" s="45"/>
      <c r="AZ656" s="45"/>
      <c r="BA656" s="45"/>
      <c r="BB656" s="45"/>
      <c r="BC656" s="45"/>
      <c r="BD656" s="45"/>
      <c r="BE656" s="45"/>
      <c r="BF656" s="45"/>
      <c r="BG656" s="45"/>
      <c r="BH656" s="45"/>
      <c r="BI656" s="45"/>
      <c r="BJ656" s="45"/>
      <c r="BK656" s="45"/>
      <c r="BL656" s="45"/>
      <c r="BM656" s="45"/>
      <c r="BN656" s="45"/>
      <c r="BO656" s="45"/>
      <c r="BP656" s="45"/>
      <c r="BQ656" s="45"/>
      <c r="BR656" s="45"/>
      <c r="BS656" s="45"/>
      <c r="BT656" s="45"/>
      <c r="BU656" s="45"/>
      <c r="BV656" s="45"/>
      <c r="BW656" s="45"/>
      <c r="BX656" s="45"/>
      <c r="BY656" s="45"/>
      <c r="BZ656" s="45"/>
      <c r="CA656" s="45"/>
      <c r="CB656" s="45"/>
      <c r="CC656" s="45"/>
      <c r="CD656" s="45"/>
      <c r="CE656" s="45"/>
      <c r="CF656" s="45"/>
      <c r="CG656" s="45"/>
      <c r="CH656" s="45"/>
      <c r="CI656" s="45"/>
      <c r="CJ656" s="45"/>
      <c r="CK656" s="45"/>
      <c r="CL656" s="45"/>
      <c r="CM656" s="45"/>
      <c r="CN656" s="45"/>
      <c r="CO656" s="45"/>
      <c r="CP656" s="45"/>
      <c r="CQ656" s="45"/>
    </row>
    <row r="657" spans="1:95" hidden="1" x14ac:dyDescent="0.25">
      <c r="A657" s="5" t="str">
        <f>B657&amp;D657</f>
        <v>TZAMRENEW</v>
      </c>
      <c r="B657" t="s">
        <v>379</v>
      </c>
      <c r="C657" t="str">
        <f>VLOOKUP($B657,'Lookup codes'!$A:$C,2,FALSE)</f>
        <v>Tanzania</v>
      </c>
      <c r="D657" t="s">
        <v>640</v>
      </c>
      <c r="E657" t="str">
        <f>VLOOKUP(D657,'Lookup codes'!R:S,2,FALSE)</f>
        <v>Total of Renewable Energy Sources</v>
      </c>
      <c r="F657" t="s">
        <v>794</v>
      </c>
      <c r="G657" t="s">
        <v>528</v>
      </c>
      <c r="H657" s="45">
        <f>SUMIFS('IEA production stats by year'!Q:Q,'IEA production stats by year'!$E:$E,$D657,'IEA production stats by year'!$B:$B,$B657)</f>
        <v>529945.0013</v>
      </c>
      <c r="I657" s="45">
        <f>SUMIFS('IEA production stats by year'!R:R,'IEA production stats by year'!$E:$E,$D657,'IEA production stats by year'!$B:$B,$B657)</f>
        <v>547052.99879999994</v>
      </c>
      <c r="J657" s="45">
        <f>SUMIFS('IEA production stats by year'!S:S,'IEA production stats by year'!$E:$E,$D657,'IEA production stats by year'!$B:$B,$B657)</f>
        <v>569907.99890000001</v>
      </c>
      <c r="K657" s="45">
        <f>SUMIFS('IEA production stats by year'!T:T,'IEA production stats by year'!$E:$E,$D657,'IEA production stats by year'!$B:$B,$B657)</f>
        <v>592148.59869999997</v>
      </c>
      <c r="L657" s="45">
        <f>SUMIFS('IEA production stats by year'!U:U,'IEA production stats by year'!$E:$E,$D657,'IEA production stats by year'!$B:$B,$B657)</f>
        <v>596569.40319999994</v>
      </c>
      <c r="M657" s="45">
        <f>SUMIFS('IEA production stats by year'!V:V,'IEA production stats by year'!$E:$E,$D657,'IEA production stats by year'!$B:$B,$B657)</f>
        <v>622470.60179999995</v>
      </c>
      <c r="N657" s="45">
        <f>SUMIFS('IEA production stats by year'!W:W,'IEA production stats by year'!$E:$E,$D657,'IEA production stats by year'!$B:$B,$B657)</f>
        <v>639858.00120000006</v>
      </c>
      <c r="O657" s="45">
        <f>SUMIFS('IEA production stats by year'!X:X,'IEA production stats by year'!$E:$E,$D657,'IEA production stats by year'!$B:$B,$B657)</f>
        <v>647915.79500000004</v>
      </c>
      <c r="P657" s="45">
        <f>SUMIFS('IEA production stats by year'!Y:Y,'IEA production stats by year'!$E:$E,$D657,'IEA production stats by year'!$B:$B,$B657)</f>
        <v>659573.39950000006</v>
      </c>
      <c r="Q657" s="45">
        <f>SUMIFS('IEA production stats by year'!Z:Z,'IEA production stats by year'!$E:$E,$D657,'IEA production stats by year'!$B:$B,$B657)</f>
        <v>680430.5969</v>
      </c>
      <c r="R657" s="45">
        <f>SUMIFS('IEA production stats by year'!AA:AA,'IEA production stats by year'!$E:$E,$D657,'IEA production stats by year'!$B:$B,$B657)</f>
        <v>695252.80249999999</v>
      </c>
      <c r="S657" s="45">
        <f>SUMIFS('IEA production stats by year'!AB:AB,'IEA production stats by year'!$E:$E,$D657,'IEA production stats by year'!$B:$B,$B657)</f>
        <v>714841.60459999996</v>
      </c>
      <c r="T657" s="45">
        <f>SUMIFS('IEA production stats by year'!AC:AC,'IEA production stats by year'!$E:$E,$D657,'IEA production stats by year'!$B:$B,$B657)</f>
        <v>701396.60490000003</v>
      </c>
      <c r="U657" s="45">
        <f>SUMIFS('IEA production stats by year'!AD:AD,'IEA production stats by year'!$E:$E,$D657,'IEA production stats by year'!$B:$B,$B657)</f>
        <v>727776.59759999998</v>
      </c>
      <c r="V657" s="45">
        <f>SUMIFS('IEA production stats by year'!AE:AE,'IEA production stats by year'!$E:$E,$D657,'IEA production stats by year'!$B:$B,$B657)</f>
        <v>726392.00190000003</v>
      </c>
      <c r="W657" s="45">
        <f>SUMIFS('IEA production stats by year'!AF:AF,'IEA production stats by year'!$E:$E,$D657,'IEA production stats by year'!$B:$B,$B657)</f>
        <v>742986.80240000004</v>
      </c>
      <c r="X657" s="45">
        <f>SUMIFS('IEA production stats by year'!AG:AG,'IEA production stats by year'!$E:$E,$D657,'IEA production stats by year'!$B:$B,$B657)</f>
        <v>757771.40220000001</v>
      </c>
      <c r="Y657" s="45">
        <f>SUMIFS('IEA production stats by year'!AH:AH,'IEA production stats by year'!$E:$E,$D657,'IEA production stats by year'!$B:$B,$B657)</f>
        <v>767122.35210000002</v>
      </c>
      <c r="Z657" s="45">
        <f>SUMIFS('IEA production stats by year'!AI:AI,'IEA production stats by year'!$E:$E,$D657,'IEA production stats by year'!$B:$B,$B657)</f>
        <v>778497.52339999995</v>
      </c>
      <c r="AA657" s="45">
        <f>SUMIFS('IEA production stats by year'!AJ:AJ,'IEA production stats by year'!$E:$E,$D657,'IEA production stats by year'!$B:$B,$B657)</f>
        <v>819341.7378</v>
      </c>
      <c r="AB657" s="45">
        <f>SUMIFS('IEA production stats by year'!AK:AK,'IEA production stats by year'!$E:$E,$D657,'IEA production stats by year'!$B:$B,$B657)</f>
        <v>832459.64789999998</v>
      </c>
      <c r="AC657" s="45">
        <f>SUMIFS('IEA production stats by year'!AL:AL,'IEA production stats by year'!$E:$E,$D657,'IEA production stats by year'!$B:$B,$B657)</f>
        <v>0</v>
      </c>
      <c r="AD657" s="45"/>
      <c r="AE657" s="45"/>
      <c r="AF657" s="45"/>
      <c r="AG657" s="45"/>
      <c r="AH657" s="45"/>
      <c r="AI657" s="45"/>
      <c r="AJ657" s="45"/>
      <c r="AK657" s="45"/>
      <c r="AL657" s="45"/>
      <c r="AM657" s="45"/>
      <c r="AN657" s="45"/>
      <c r="AO657" s="45"/>
      <c r="AP657" s="45"/>
      <c r="AQ657" s="45"/>
      <c r="AR657" s="45"/>
      <c r="AS657" s="45"/>
      <c r="AT657" s="45"/>
      <c r="AU657" s="45"/>
      <c r="AV657" s="45"/>
      <c r="AW657" s="45"/>
      <c r="AX657" s="45"/>
      <c r="AY657" s="45"/>
      <c r="AZ657" s="45"/>
      <c r="BA657" s="45"/>
      <c r="BB657" s="45"/>
      <c r="BC657" s="45"/>
      <c r="BD657" s="45"/>
      <c r="BE657" s="45"/>
      <c r="BF657" s="45"/>
      <c r="BG657" s="45"/>
      <c r="BH657" s="45"/>
      <c r="BI657" s="45"/>
      <c r="BJ657" s="45"/>
      <c r="BK657" s="45"/>
      <c r="BL657" s="45"/>
      <c r="BM657" s="45"/>
      <c r="BN657" s="45"/>
      <c r="BO657" s="45"/>
      <c r="BP657" s="45"/>
      <c r="BQ657" s="45"/>
      <c r="BR657" s="45"/>
      <c r="BS657" s="45"/>
      <c r="BT657" s="45"/>
      <c r="BU657" s="45"/>
      <c r="BV657" s="45"/>
      <c r="BW657" s="45"/>
      <c r="BX657" s="45"/>
      <c r="BY657" s="45"/>
      <c r="BZ657" s="45"/>
      <c r="CA657" s="45"/>
      <c r="CB657" s="45"/>
      <c r="CC657" s="45"/>
      <c r="CD657" s="45"/>
      <c r="CE657" s="45"/>
      <c r="CF657" s="45"/>
      <c r="CG657" s="45"/>
      <c r="CH657" s="45"/>
      <c r="CI657" s="45"/>
      <c r="CJ657" s="45"/>
      <c r="CK657" s="45"/>
      <c r="CL657" s="45"/>
      <c r="CM657" s="45"/>
      <c r="CN657" s="45"/>
      <c r="CO657" s="45"/>
      <c r="CP657" s="45"/>
      <c r="CQ657" s="45"/>
    </row>
    <row r="658" spans="1:95" x14ac:dyDescent="0.25">
      <c r="A658" s="5" t="str">
        <f>B658&amp;D658</f>
        <v>TZATOTAL</v>
      </c>
      <c r="B658" t="s">
        <v>379</v>
      </c>
      <c r="C658" t="str">
        <f>VLOOKUP($B658,'Lookup codes'!$A:$C,2,FALSE)</f>
        <v>Tanzania</v>
      </c>
      <c r="D658" t="s">
        <v>642</v>
      </c>
      <c r="E658" t="str">
        <f>VLOOKUP(D658,'Lookup codes'!R:S,2,FALSE)</f>
        <v>Total of All Energy Sources</v>
      </c>
      <c r="F658" t="s">
        <v>794</v>
      </c>
      <c r="G658" t="s">
        <v>528</v>
      </c>
      <c r="H658" s="45">
        <f>SUMIFS('IEA production stats by year'!Q:Q,'IEA production stats by year'!$E:$E,$D658,'IEA production stats by year'!$B:$B,$B658)</f>
        <v>531983.20250000001</v>
      </c>
      <c r="I658" s="45">
        <f>SUMIFS('IEA production stats by year'!R:R,'IEA production stats by year'!$E:$E,$D658,'IEA production stats by year'!$B:$B,$B658)</f>
        <v>549065.39679999999</v>
      </c>
      <c r="J658" s="45">
        <f>SUMIFS('IEA production stats by year'!S:S,'IEA production stats by year'!$E:$E,$D658,'IEA production stats by year'!$B:$B,$B658)</f>
        <v>571946.20019999996</v>
      </c>
      <c r="K658" s="45">
        <f>SUMIFS('IEA production stats by year'!T:T,'IEA production stats by year'!$E:$E,$D658,'IEA production stats by year'!$B:$B,$B658)</f>
        <v>593567.59739999997</v>
      </c>
      <c r="L658" s="45">
        <f>SUMIFS('IEA production stats by year'!U:U,'IEA production stats by year'!$E:$E,$D658,'IEA production stats by year'!$B:$B,$B658)</f>
        <v>602328.80290000001</v>
      </c>
      <c r="M658" s="45">
        <f>SUMIFS('IEA production stats by year'!V:V,'IEA production stats by year'!$E:$E,$D658,'IEA production stats by year'!$B:$B,$B658)</f>
        <v>637267.20090000005</v>
      </c>
      <c r="N658" s="45">
        <f>SUMIFS('IEA production stats by year'!W:W,'IEA production stats by year'!$E:$E,$D658,'IEA production stats by year'!$B:$B,$B658)</f>
        <v>657624.00029999996</v>
      </c>
      <c r="O658" s="45">
        <f>SUMIFS('IEA production stats by year'!X:X,'IEA production stats by year'!$E:$E,$D658,'IEA production stats by year'!$B:$B,$B658)</f>
        <v>667274.79619999998</v>
      </c>
      <c r="P658" s="45">
        <f>SUMIFS('IEA production stats by year'!Y:Y,'IEA production stats by year'!$E:$E,$D658,'IEA production stats by year'!$B:$B,$B658)</f>
        <v>679205.99970000004</v>
      </c>
      <c r="Q658" s="45">
        <f>SUMIFS('IEA production stats by year'!Z:Z,'IEA production stats by year'!$E:$E,$D658,'IEA production stats by year'!$B:$B,$B658)</f>
        <v>703174.49609999999</v>
      </c>
      <c r="R658" s="45">
        <f>SUMIFS('IEA production stats by year'!AA:AA,'IEA production stats by year'!$E:$E,$D658,'IEA production stats by year'!$B:$B,$B658)</f>
        <v>722176.30039999995</v>
      </c>
      <c r="S658" s="45">
        <f>SUMIFS('IEA production stats by year'!AB:AB,'IEA production stats by year'!$E:$E,$D658,'IEA production stats by year'!$B:$B,$B658)</f>
        <v>746673.70270000002</v>
      </c>
      <c r="T658" s="45">
        <f>SUMIFS('IEA production stats by year'!AC:AC,'IEA production stats by year'!$E:$E,$D658,'IEA production stats by year'!$B:$B,$B658)</f>
        <v>737453.90430000005</v>
      </c>
      <c r="U658" s="45">
        <f>SUMIFS('IEA production stats by year'!AD:AD,'IEA production stats by year'!$E:$E,$D658,'IEA production stats by year'!$B:$B,$B658)</f>
        <v>764137.19720000005</v>
      </c>
      <c r="V658" s="45">
        <f>SUMIFS('IEA production stats by year'!AE:AE,'IEA production stats by year'!$E:$E,$D658,'IEA production stats by year'!$B:$B,$B658)</f>
        <v>764590.70299999998</v>
      </c>
      <c r="W658" s="45">
        <f>SUMIFS('IEA production stats by year'!AF:AF,'IEA production stats by year'!$E:$E,$D658,'IEA production stats by year'!$B:$B,$B658)</f>
        <v>780220.10270000005</v>
      </c>
      <c r="X658" s="45">
        <f>SUMIFS('IEA production stats by year'!AG:AG,'IEA production stats by year'!$E:$E,$D658,'IEA production stats by year'!$B:$B,$B658)</f>
        <v>794013.50280000002</v>
      </c>
      <c r="Y658" s="45">
        <f>SUMIFS('IEA production stats by year'!AH:AH,'IEA production stats by year'!$E:$E,$D658,'IEA production stats by year'!$B:$B,$B658)</f>
        <v>808702.43420000002</v>
      </c>
      <c r="Z658" s="45">
        <f>SUMIFS('IEA production stats by year'!AI:AI,'IEA production stats by year'!$E:$E,$D658,'IEA production stats by year'!$B:$B,$B658)</f>
        <v>820591.10820000002</v>
      </c>
      <c r="AA658" s="45">
        <f>SUMIFS('IEA production stats by year'!AJ:AJ,'IEA production stats by year'!$E:$E,$D658,'IEA production stats by year'!$B:$B,$B658)</f>
        <v>871972.93709999998</v>
      </c>
      <c r="AB658" s="45">
        <f>SUMIFS('IEA production stats by year'!AK:AK,'IEA production stats by year'!$E:$E,$D658,'IEA production stats by year'!$B:$B,$B658)</f>
        <v>880686.78579999995</v>
      </c>
      <c r="AC658" s="45">
        <f>SUMIFS('IEA production stats by year'!AL:AL,'IEA production stats by year'!$E:$E,$D658,'IEA production stats by year'!$B:$B,$B658)</f>
        <v>0</v>
      </c>
      <c r="AD658" s="45"/>
      <c r="AE658" s="45"/>
      <c r="AF658" s="45"/>
      <c r="AG658" s="45"/>
      <c r="AH658" s="45"/>
      <c r="AI658" s="45"/>
      <c r="AJ658" s="45"/>
      <c r="AK658" s="45"/>
      <c r="AL658" s="45"/>
      <c r="AM658" s="45"/>
      <c r="AN658" s="45"/>
      <c r="AO658" s="45"/>
      <c r="AP658" s="45"/>
      <c r="AQ658" s="45"/>
      <c r="AR658" s="45"/>
      <c r="AS658" s="45"/>
      <c r="AT658" s="45"/>
      <c r="AU658" s="45"/>
      <c r="AV658" s="45"/>
      <c r="AW658" s="45"/>
      <c r="AX658" s="45"/>
      <c r="AY658" s="45"/>
      <c r="AZ658" s="45"/>
      <c r="BA658" s="45"/>
      <c r="BB658" s="45"/>
      <c r="BC658" s="45"/>
      <c r="BD658" s="45"/>
      <c r="BE658" s="45"/>
      <c r="BF658" s="45"/>
      <c r="BG658" s="45"/>
      <c r="BH658" s="45"/>
      <c r="BI658" s="45"/>
      <c r="BJ658" s="45"/>
      <c r="BK658" s="45"/>
      <c r="BL658" s="45"/>
      <c r="BM658" s="45"/>
      <c r="BN658" s="45"/>
      <c r="BO658" s="45"/>
      <c r="BP658" s="45"/>
      <c r="BQ658" s="45"/>
      <c r="BR658" s="45"/>
      <c r="BS658" s="45"/>
      <c r="BT658" s="45"/>
      <c r="BU658" s="45"/>
      <c r="BV658" s="45"/>
      <c r="BW658" s="45"/>
      <c r="BX658" s="45"/>
      <c r="BY658" s="45"/>
      <c r="BZ658" s="45"/>
      <c r="CA658" s="45"/>
      <c r="CB658" s="45"/>
      <c r="CC658" s="45"/>
      <c r="CD658" s="45"/>
      <c r="CE658" s="45"/>
      <c r="CF658" s="45"/>
      <c r="CG658" s="45"/>
      <c r="CH658" s="45"/>
      <c r="CI658" s="45"/>
      <c r="CJ658" s="45"/>
      <c r="CK658" s="45"/>
      <c r="CL658" s="45"/>
      <c r="CM658" s="45"/>
      <c r="CN658" s="45"/>
      <c r="CO658" s="45"/>
      <c r="CP658" s="45"/>
      <c r="CQ658" s="45"/>
    </row>
    <row r="659" spans="1:95" hidden="1" x14ac:dyDescent="0.25">
      <c r="A659" s="5" t="str">
        <f>B659&amp;D659</f>
        <v>UGAHYDRO</v>
      </c>
      <c r="B659" t="s">
        <v>381</v>
      </c>
      <c r="C659" t="str">
        <f>VLOOKUP($B659,'Lookup codes'!$A:$C,2,FALSE)</f>
        <v>Uganda</v>
      </c>
      <c r="D659" t="s">
        <v>539</v>
      </c>
      <c r="E659" t="str">
        <f>VLOOKUP(D659,'Lookup codes'!R:S,2,FALSE)</f>
        <v>Hydro</v>
      </c>
      <c r="F659" t="s">
        <v>794</v>
      </c>
      <c r="G659" t="s">
        <v>528</v>
      </c>
      <c r="H659" s="45">
        <f>SUMIFS('IEA production stats by year'!Q:Q,'IEA production stats by year'!$E:$E,$D659,'IEA production stats by year'!$B:$B,$B659)</f>
        <v>5583.6001999999999</v>
      </c>
      <c r="I659" s="45">
        <f>SUMIFS('IEA production stats by year'!R:R,'IEA production stats by year'!$E:$E,$D659,'IEA production stats by year'!$B:$B,$B659)</f>
        <v>5565.6012000000001</v>
      </c>
      <c r="J659" s="45">
        <f>SUMIFS('IEA production stats by year'!S:S,'IEA production stats by year'!$E:$E,$D659,'IEA production stats by year'!$B:$B,$B659)</f>
        <v>6004.8006999999998</v>
      </c>
      <c r="K659" s="45">
        <f>SUMIFS('IEA production stats by year'!T:T,'IEA production stats by year'!$E:$E,$D659,'IEA production stats by year'!$B:$B,$B659)</f>
        <v>6307.2007000000003</v>
      </c>
      <c r="L659" s="45">
        <f>SUMIFS('IEA production stats by year'!U:U,'IEA production stats by year'!$E:$E,$D659,'IEA production stats by year'!$B:$B,$B659)</f>
        <v>6796.8009000000002</v>
      </c>
      <c r="M659" s="45">
        <f>SUMIFS('IEA production stats by year'!V:V,'IEA production stats by year'!$E:$E,$D659,'IEA production stats by year'!$B:$B,$B659)</f>
        <v>6620.3984</v>
      </c>
      <c r="N659" s="45">
        <f>SUMIFS('IEA production stats by year'!W:W,'IEA production stats by year'!$E:$E,$D659,'IEA production stats by year'!$B:$B,$B659)</f>
        <v>4179.5986999999996</v>
      </c>
      <c r="O659" s="45">
        <f>SUMIFS('IEA production stats by year'!X:X,'IEA production stats by year'!$E:$E,$D659,'IEA production stats by year'!$B:$B,$B659)</f>
        <v>5032.8015999999998</v>
      </c>
      <c r="P659" s="45">
        <f>SUMIFS('IEA production stats by year'!Y:Y,'IEA production stats by year'!$E:$E,$D659,'IEA production stats by year'!$B:$B,$B659)</f>
        <v>5871.6018000000004</v>
      </c>
      <c r="Q659" s="45">
        <f>SUMIFS('IEA production stats by year'!Z:Z,'IEA production stats by year'!$E:$E,$D659,'IEA production stats by year'!$B:$B,$B659)</f>
        <v>5025.6003000000001</v>
      </c>
      <c r="R659" s="45">
        <f>SUMIFS('IEA production stats by year'!AA:AA,'IEA production stats by year'!$E:$E,$D659,'IEA production stats by year'!$B:$B,$B659)</f>
        <v>5345.9993000000004</v>
      </c>
      <c r="S659" s="45">
        <f>SUMIFS('IEA production stats by year'!AB:AB,'IEA production stats by year'!$E:$E,$D659,'IEA production stats by year'!$B:$B,$B659)</f>
        <v>5450.4013999999997</v>
      </c>
      <c r="T659" s="45">
        <f>SUMIFS('IEA production stats by year'!AC:AC,'IEA production stats by year'!$E:$E,$D659,'IEA production stats by year'!$B:$B,$B659)</f>
        <v>5450.4013999999997</v>
      </c>
      <c r="U659" s="45">
        <f>SUMIFS('IEA production stats by year'!AD:AD,'IEA production stats by year'!$E:$E,$D659,'IEA production stats by year'!$B:$B,$B659)</f>
        <v>8614.8014999999996</v>
      </c>
      <c r="V659" s="45">
        <f>SUMIFS('IEA production stats by year'!AE:AE,'IEA production stats by year'!$E:$E,$D659,'IEA production stats by year'!$B:$B,$B659)</f>
        <v>8614.8014999999996</v>
      </c>
      <c r="W659" s="45">
        <f>SUMIFS('IEA production stats by year'!AF:AF,'IEA production stats by year'!$E:$E,$D659,'IEA production stats by year'!$B:$B,$B659)</f>
        <v>11131.1981</v>
      </c>
      <c r="X659" s="45">
        <f>SUMIFS('IEA production stats by year'!AG:AG,'IEA production stats by year'!$E:$E,$D659,'IEA production stats by year'!$B:$B,$B659)</f>
        <v>11890.8009</v>
      </c>
      <c r="Y659" s="45">
        <f>SUMIFS('IEA production stats by year'!AH:AH,'IEA production stats by year'!$E:$E,$D659,'IEA production stats by year'!$B:$B,$B659)</f>
        <v>12392.928</v>
      </c>
      <c r="Z659" s="45">
        <f>SUMIFS('IEA production stats by year'!AI:AI,'IEA production stats by year'!$E:$E,$D659,'IEA production stats by year'!$B:$B,$B659)</f>
        <v>13104.683999999999</v>
      </c>
      <c r="AA659" s="45">
        <f>SUMIFS('IEA production stats by year'!AJ:AJ,'IEA production stats by year'!$E:$E,$D659,'IEA production stats by year'!$B:$B,$B659)</f>
        <v>14528.196</v>
      </c>
      <c r="AB659" s="45">
        <f>SUMIFS('IEA production stats by year'!AK:AK,'IEA production stats by year'!$E:$E,$D659,'IEA production stats by year'!$B:$B,$B659)</f>
        <v>14691.4812</v>
      </c>
      <c r="AC659" s="45">
        <f>SUMIFS('IEA production stats by year'!AL:AL,'IEA production stats by year'!$E:$E,$D659,'IEA production stats by year'!$B:$B,$B659)</f>
        <v>0</v>
      </c>
      <c r="AD659" s="45"/>
      <c r="AE659" s="45"/>
      <c r="AF659" s="45"/>
      <c r="AG659" s="45"/>
      <c r="AH659" s="45"/>
      <c r="AI659" s="45"/>
      <c r="AJ659" s="45"/>
      <c r="AK659" s="45"/>
      <c r="AL659" s="45"/>
      <c r="AM659" s="45"/>
      <c r="AN659" s="45"/>
      <c r="AO659" s="45"/>
      <c r="AP659" s="45"/>
      <c r="AQ659" s="45"/>
      <c r="AR659" s="45"/>
      <c r="AS659" s="45"/>
      <c r="AT659" s="45"/>
      <c r="AU659" s="45"/>
      <c r="AV659" s="45"/>
      <c r="AW659" s="45"/>
      <c r="AX659" s="45"/>
      <c r="AY659" s="45"/>
      <c r="AZ659" s="45"/>
      <c r="BA659" s="45"/>
      <c r="BB659" s="45"/>
      <c r="BC659" s="45"/>
      <c r="BD659" s="45"/>
      <c r="BE659" s="45"/>
      <c r="BF659" s="45"/>
      <c r="BG659" s="45"/>
      <c r="BH659" s="45"/>
      <c r="BI659" s="45"/>
      <c r="BJ659" s="45"/>
      <c r="BK659" s="45"/>
      <c r="BL659" s="45"/>
      <c r="BM659" s="45"/>
      <c r="BN659" s="45"/>
      <c r="BO659" s="45"/>
      <c r="BP659" s="45"/>
      <c r="BQ659" s="45"/>
      <c r="BR659" s="45"/>
      <c r="BS659" s="45"/>
      <c r="BT659" s="45"/>
      <c r="BU659" s="45"/>
      <c r="BV659" s="45"/>
      <c r="BW659" s="45"/>
      <c r="BX659" s="45"/>
      <c r="BY659" s="45"/>
      <c r="BZ659" s="45"/>
      <c r="CA659" s="45"/>
      <c r="CB659" s="45"/>
      <c r="CC659" s="45"/>
      <c r="CD659" s="45"/>
      <c r="CE659" s="45"/>
      <c r="CF659" s="45"/>
      <c r="CG659" s="45"/>
      <c r="CH659" s="45"/>
      <c r="CI659" s="45"/>
      <c r="CJ659" s="45"/>
      <c r="CK659" s="45"/>
      <c r="CL659" s="45"/>
      <c r="CM659" s="45"/>
      <c r="CN659" s="45"/>
      <c r="CO659" s="45"/>
      <c r="CP659" s="45"/>
      <c r="CQ659" s="45"/>
    </row>
    <row r="660" spans="1:95" hidden="1" x14ac:dyDescent="0.25">
      <c r="A660" s="5" t="str">
        <f>B660&amp;D660</f>
        <v>UGAGEOTHERM</v>
      </c>
      <c r="B660" t="s">
        <v>381</v>
      </c>
      <c r="C660" t="str">
        <f>VLOOKUP($B660,'Lookup codes'!$A:$C,2,FALSE)</f>
        <v>Uganda</v>
      </c>
      <c r="D660" t="s">
        <v>610</v>
      </c>
      <c r="E660" t="str">
        <f>VLOOKUP(D660,'Lookup codes'!R:S,2,FALSE)</f>
        <v>Geothermal</v>
      </c>
      <c r="F660" t="s">
        <v>794</v>
      </c>
      <c r="G660" t="s">
        <v>528</v>
      </c>
      <c r="H660" s="45">
        <f>SUMIFS('IEA production stats by year'!Q:Q,'IEA production stats by year'!$E:$E,$D660,'IEA production stats by year'!$B:$B,$B660)</f>
        <v>0</v>
      </c>
      <c r="I660" s="45">
        <f>SUMIFS('IEA production stats by year'!R:R,'IEA production stats by year'!$E:$E,$D660,'IEA production stats by year'!$B:$B,$B660)</f>
        <v>0</v>
      </c>
      <c r="J660" s="45">
        <f>SUMIFS('IEA production stats by year'!S:S,'IEA production stats by year'!$E:$E,$D660,'IEA production stats by year'!$B:$B,$B660)</f>
        <v>0</v>
      </c>
      <c r="K660" s="45">
        <f>SUMIFS('IEA production stats by year'!T:T,'IEA production stats by year'!$E:$E,$D660,'IEA production stats by year'!$B:$B,$B660)</f>
        <v>0</v>
      </c>
      <c r="L660" s="45">
        <f>SUMIFS('IEA production stats by year'!U:U,'IEA production stats by year'!$E:$E,$D660,'IEA production stats by year'!$B:$B,$B660)</f>
        <v>0</v>
      </c>
      <c r="M660" s="45">
        <f>SUMIFS('IEA production stats by year'!V:V,'IEA production stats by year'!$E:$E,$D660,'IEA production stats by year'!$B:$B,$B660)</f>
        <v>0</v>
      </c>
      <c r="N660" s="45">
        <f>SUMIFS('IEA production stats by year'!W:W,'IEA production stats by year'!$E:$E,$D660,'IEA production stats by year'!$B:$B,$B660)</f>
        <v>0</v>
      </c>
      <c r="O660" s="45">
        <f>SUMIFS('IEA production stats by year'!X:X,'IEA production stats by year'!$E:$E,$D660,'IEA production stats by year'!$B:$B,$B660)</f>
        <v>0</v>
      </c>
      <c r="P660" s="45">
        <f>SUMIFS('IEA production stats by year'!Y:Y,'IEA production stats by year'!$E:$E,$D660,'IEA production stats by year'!$B:$B,$B660)</f>
        <v>0</v>
      </c>
      <c r="Q660" s="45">
        <f>SUMIFS('IEA production stats by year'!Z:Z,'IEA production stats by year'!$E:$E,$D660,'IEA production stats by year'!$B:$B,$B660)</f>
        <v>0</v>
      </c>
      <c r="R660" s="45">
        <f>SUMIFS('IEA production stats by year'!AA:AA,'IEA production stats by year'!$E:$E,$D660,'IEA production stats by year'!$B:$B,$B660)</f>
        <v>0</v>
      </c>
      <c r="S660" s="45">
        <f>SUMIFS('IEA production stats by year'!AB:AB,'IEA production stats by year'!$E:$E,$D660,'IEA production stats by year'!$B:$B,$B660)</f>
        <v>0</v>
      </c>
      <c r="T660" s="45">
        <f>SUMIFS('IEA production stats by year'!AC:AC,'IEA production stats by year'!$E:$E,$D660,'IEA production stats by year'!$B:$B,$B660)</f>
        <v>0</v>
      </c>
      <c r="U660" s="45">
        <f>SUMIFS('IEA production stats by year'!AD:AD,'IEA production stats by year'!$E:$E,$D660,'IEA production stats by year'!$B:$B,$B660)</f>
        <v>0</v>
      </c>
      <c r="V660" s="45">
        <f>SUMIFS('IEA production stats by year'!AE:AE,'IEA production stats by year'!$E:$E,$D660,'IEA production stats by year'!$B:$B,$B660)</f>
        <v>0</v>
      </c>
      <c r="W660" s="45">
        <f>SUMIFS('IEA production stats by year'!AF:AF,'IEA production stats by year'!$E:$E,$D660,'IEA production stats by year'!$B:$B,$B660)</f>
        <v>0</v>
      </c>
      <c r="X660" s="45">
        <f>SUMIFS('IEA production stats by year'!AG:AG,'IEA production stats by year'!$E:$E,$D660,'IEA production stats by year'!$B:$B,$B660)</f>
        <v>0</v>
      </c>
      <c r="Y660" s="45">
        <f>SUMIFS('IEA production stats by year'!AH:AH,'IEA production stats by year'!$E:$E,$D660,'IEA production stats by year'!$B:$B,$B660)</f>
        <v>0</v>
      </c>
      <c r="Z660" s="45">
        <f>SUMIFS('IEA production stats by year'!AI:AI,'IEA production stats by year'!$E:$E,$D660,'IEA production stats by year'!$B:$B,$B660)</f>
        <v>0</v>
      </c>
      <c r="AA660" s="45">
        <f>SUMIFS('IEA production stats by year'!AJ:AJ,'IEA production stats by year'!$E:$E,$D660,'IEA production stats by year'!$B:$B,$B660)</f>
        <v>0</v>
      </c>
      <c r="AB660" s="45">
        <f>SUMIFS('IEA production stats by year'!AK:AK,'IEA production stats by year'!$E:$E,$D660,'IEA production stats by year'!$B:$B,$B660)</f>
        <v>0</v>
      </c>
      <c r="AC660" s="45">
        <f>SUMIFS('IEA production stats by year'!AL:AL,'IEA production stats by year'!$E:$E,$D660,'IEA production stats by year'!$B:$B,$B660)</f>
        <v>0</v>
      </c>
      <c r="AD660" s="45"/>
      <c r="AE660" s="45"/>
      <c r="AF660" s="45"/>
      <c r="AG660" s="45"/>
      <c r="AH660" s="45"/>
      <c r="AI660" s="45"/>
      <c r="AJ660" s="45"/>
      <c r="AK660" s="45"/>
      <c r="AL660" s="45"/>
      <c r="AM660" s="45"/>
      <c r="AN660" s="45"/>
      <c r="AO660" s="45"/>
      <c r="AP660" s="45"/>
      <c r="AQ660" s="45"/>
      <c r="AR660" s="45"/>
      <c r="AS660" s="45"/>
      <c r="AT660" s="45"/>
      <c r="AU660" s="45"/>
      <c r="AV660" s="45"/>
      <c r="AW660" s="45"/>
      <c r="AX660" s="45"/>
      <c r="AY660" s="45"/>
      <c r="AZ660" s="45"/>
      <c r="BA660" s="45"/>
      <c r="BB660" s="45"/>
      <c r="BC660" s="45"/>
      <c r="BD660" s="45"/>
      <c r="BE660" s="45"/>
      <c r="BF660" s="45"/>
      <c r="BG660" s="45"/>
      <c r="BH660" s="45"/>
      <c r="BI660" s="45"/>
      <c r="BJ660" s="45"/>
      <c r="BK660" s="45"/>
      <c r="BL660" s="45"/>
      <c r="BM660" s="45"/>
      <c r="BN660" s="45"/>
      <c r="BO660" s="45"/>
      <c r="BP660" s="45"/>
      <c r="BQ660" s="45"/>
      <c r="BR660" s="45"/>
      <c r="BS660" s="45"/>
      <c r="BT660" s="45"/>
      <c r="BU660" s="45"/>
      <c r="BV660" s="45"/>
      <c r="BW660" s="45"/>
      <c r="BX660" s="45"/>
      <c r="BY660" s="45"/>
      <c r="BZ660" s="45"/>
      <c r="CA660" s="45"/>
      <c r="CB660" s="45"/>
      <c r="CC660" s="45"/>
      <c r="CD660" s="45"/>
      <c r="CE660" s="45"/>
      <c r="CF660" s="45"/>
      <c r="CG660" s="45"/>
      <c r="CH660" s="45"/>
      <c r="CI660" s="45"/>
      <c r="CJ660" s="45"/>
      <c r="CK660" s="45"/>
      <c r="CL660" s="45"/>
      <c r="CM660" s="45"/>
      <c r="CN660" s="45"/>
      <c r="CO660" s="45"/>
      <c r="CP660" s="45"/>
      <c r="CQ660" s="45"/>
    </row>
    <row r="661" spans="1:95" hidden="1" x14ac:dyDescent="0.25">
      <c r="A661" s="5" t="str">
        <f>B661&amp;D661</f>
        <v>UGASOLARPV</v>
      </c>
      <c r="B661" t="s">
        <v>381</v>
      </c>
      <c r="C661" t="str">
        <f>VLOOKUP($B661,'Lookup codes'!$A:$C,2,FALSE)</f>
        <v>Uganda</v>
      </c>
      <c r="D661" t="s">
        <v>612</v>
      </c>
      <c r="E661" t="str">
        <f>VLOOKUP(D661,'Lookup codes'!R:S,2,FALSE)</f>
        <v>Solar Photovoltaics</v>
      </c>
      <c r="F661" t="s">
        <v>794</v>
      </c>
      <c r="G661" t="s">
        <v>528</v>
      </c>
      <c r="H661" s="45">
        <f>SUMIFS('IEA production stats by year'!Q:Q,'IEA production stats by year'!$E:$E,$D661,'IEA production stats by year'!$B:$B,$B661)</f>
        <v>0</v>
      </c>
      <c r="I661" s="45">
        <f>SUMIFS('IEA production stats by year'!R:R,'IEA production stats by year'!$E:$E,$D661,'IEA production stats by year'!$B:$B,$B661)</f>
        <v>3.6006</v>
      </c>
      <c r="J661" s="45">
        <f>SUMIFS('IEA production stats by year'!S:S,'IEA production stats by year'!$E:$E,$D661,'IEA production stats by year'!$B:$B,$B661)</f>
        <v>7.2012999999999998</v>
      </c>
      <c r="K661" s="45">
        <f>SUMIFS('IEA production stats by year'!T:T,'IEA production stats by year'!$E:$E,$D661,'IEA production stats by year'!$B:$B,$B661)</f>
        <v>7.2012999999999998</v>
      </c>
      <c r="L661" s="45">
        <f>SUMIFS('IEA production stats by year'!U:U,'IEA production stats by year'!$E:$E,$D661,'IEA production stats by year'!$B:$B,$B661)</f>
        <v>10.8019</v>
      </c>
      <c r="M661" s="45">
        <f>SUMIFS('IEA production stats by year'!V:V,'IEA production stats by year'!$E:$E,$D661,'IEA production stats by year'!$B:$B,$B661)</f>
        <v>14.398400000000001</v>
      </c>
      <c r="N661" s="45">
        <f>SUMIFS('IEA production stats by year'!W:W,'IEA production stats by year'!$E:$E,$D661,'IEA production stats by year'!$B:$B,$B661)</f>
        <v>28.800999999999998</v>
      </c>
      <c r="O661" s="45">
        <f>SUMIFS('IEA production stats by year'!X:X,'IEA production stats by year'!$E:$E,$D661,'IEA production stats by year'!$B:$B,$B661)</f>
        <v>39.598799999999997</v>
      </c>
      <c r="P661" s="45">
        <f>SUMIFS('IEA production stats by year'!Y:Y,'IEA production stats by year'!$E:$E,$D661,'IEA production stats by year'!$B:$B,$B661)</f>
        <v>61.198500000000003</v>
      </c>
      <c r="Q661" s="45">
        <f>SUMIFS('IEA production stats by year'!Z:Z,'IEA production stats by year'!$E:$E,$D661,'IEA production stats by year'!$B:$B,$B661)</f>
        <v>75.600999999999999</v>
      </c>
      <c r="R661" s="45">
        <f>SUMIFS('IEA production stats by year'!AA:AA,'IEA production stats by year'!$E:$E,$D661,'IEA production stats by year'!$B:$B,$B661)</f>
        <v>79.201700000000002</v>
      </c>
      <c r="S661" s="45">
        <f>SUMIFS('IEA production stats by year'!AB:AB,'IEA production stats by year'!$E:$E,$D661,'IEA production stats by year'!$B:$B,$B661)</f>
        <v>86.398799999999994</v>
      </c>
      <c r="T661" s="45">
        <f>SUMIFS('IEA production stats by year'!AC:AC,'IEA production stats by year'!$E:$E,$D661,'IEA production stats by year'!$B:$B,$B661)</f>
        <v>89.999499999999998</v>
      </c>
      <c r="U661" s="45">
        <f>SUMIFS('IEA production stats by year'!AD:AD,'IEA production stats by year'!$E:$E,$D661,'IEA production stats by year'!$B:$B,$B661)</f>
        <v>97.200699999999998</v>
      </c>
      <c r="V661" s="45">
        <f>SUMIFS('IEA production stats by year'!AE:AE,'IEA production stats by year'!$E:$E,$D661,'IEA production stats by year'!$B:$B,$B661)</f>
        <v>104.402</v>
      </c>
      <c r="W661" s="45">
        <f>SUMIFS('IEA production stats by year'!AF:AF,'IEA production stats by year'!$E:$E,$D661,'IEA production stats by year'!$B:$B,$B661)</f>
        <v>115.1998</v>
      </c>
      <c r="X661" s="45">
        <f>SUMIFS('IEA production stats by year'!AG:AG,'IEA production stats by year'!$E:$E,$D661,'IEA production stats by year'!$B:$B,$B661)</f>
        <v>140.40020000000001</v>
      </c>
      <c r="Y661" s="45">
        <f>SUMIFS('IEA production stats by year'!AH:AH,'IEA production stats by year'!$E:$E,$D661,'IEA production stats by year'!$B:$B,$B661)</f>
        <v>222.03440000000001</v>
      </c>
      <c r="Z661" s="45">
        <f>SUMIFS('IEA production stats by year'!AI:AI,'IEA production stats by year'!$E:$E,$D661,'IEA production stats by year'!$B:$B,$B661)</f>
        <v>255.5497</v>
      </c>
      <c r="AA661" s="45">
        <f>SUMIFS('IEA production stats by year'!AJ:AJ,'IEA production stats by year'!$E:$E,$D661,'IEA production stats by year'!$B:$B,$B661)</f>
        <v>421.548</v>
      </c>
      <c r="AB661" s="45">
        <f>SUMIFS('IEA production stats by year'!AK:AK,'IEA production stats by year'!$E:$E,$D661,'IEA production stats by year'!$B:$B,$B661)</f>
        <v>423.36919999999998</v>
      </c>
      <c r="AC661" s="45">
        <f>SUMIFS('IEA production stats by year'!AL:AL,'IEA production stats by year'!$E:$E,$D661,'IEA production stats by year'!$B:$B,$B661)</f>
        <v>0</v>
      </c>
      <c r="AD661" s="45"/>
      <c r="AE661" s="45"/>
      <c r="AF661" s="45"/>
      <c r="AG661" s="45"/>
      <c r="AH661" s="45"/>
      <c r="AI661" s="45"/>
      <c r="AJ661" s="45"/>
      <c r="AK661" s="45"/>
      <c r="AL661" s="45"/>
      <c r="AM661" s="45"/>
      <c r="AN661" s="45"/>
      <c r="AO661" s="45"/>
      <c r="AP661" s="45"/>
      <c r="AQ661" s="45"/>
      <c r="AR661" s="45"/>
      <c r="AS661" s="45"/>
      <c r="AT661" s="45"/>
      <c r="AU661" s="45"/>
      <c r="AV661" s="45"/>
      <c r="AW661" s="45"/>
      <c r="AX661" s="45"/>
      <c r="AY661" s="45"/>
      <c r="AZ661" s="45"/>
      <c r="BA661" s="45"/>
      <c r="BB661" s="45"/>
      <c r="BC661" s="45"/>
      <c r="BD661" s="45"/>
      <c r="BE661" s="45"/>
      <c r="BF661" s="45"/>
      <c r="BG661" s="45"/>
      <c r="BH661" s="45"/>
      <c r="BI661" s="45"/>
      <c r="BJ661" s="45"/>
      <c r="BK661" s="45"/>
      <c r="BL661" s="45"/>
      <c r="BM661" s="45"/>
      <c r="BN661" s="45"/>
      <c r="BO661" s="45"/>
      <c r="BP661" s="45"/>
      <c r="BQ661" s="45"/>
      <c r="BR661" s="45"/>
      <c r="BS661" s="45"/>
      <c r="BT661" s="45"/>
      <c r="BU661" s="45"/>
      <c r="BV661" s="45"/>
      <c r="BW661" s="45"/>
      <c r="BX661" s="45"/>
      <c r="BY661" s="45"/>
      <c r="BZ661" s="45"/>
      <c r="CA661" s="45"/>
      <c r="CB661" s="45"/>
      <c r="CC661" s="45"/>
      <c r="CD661" s="45"/>
      <c r="CE661" s="45"/>
      <c r="CF661" s="45"/>
      <c r="CG661" s="45"/>
      <c r="CH661" s="45"/>
      <c r="CI661" s="45"/>
      <c r="CJ661" s="45"/>
      <c r="CK661" s="45"/>
      <c r="CL661" s="45"/>
      <c r="CM661" s="45"/>
      <c r="CN661" s="45"/>
      <c r="CO661" s="45"/>
      <c r="CP661" s="45"/>
      <c r="CQ661" s="45"/>
    </row>
    <row r="662" spans="1:95" hidden="1" x14ac:dyDescent="0.25">
      <c r="A662" s="5" t="str">
        <f>B662&amp;D662</f>
        <v>UGASOLARTH</v>
      </c>
      <c r="B662" t="s">
        <v>381</v>
      </c>
      <c r="C662" t="str">
        <f>VLOOKUP($B662,'Lookup codes'!$A:$C,2,FALSE)</f>
        <v>Uganda</v>
      </c>
      <c r="D662" t="s">
        <v>614</v>
      </c>
      <c r="E662" t="str">
        <f>VLOOKUP(D662,'Lookup codes'!R:S,2,FALSE)</f>
        <v>Solar Thermal</v>
      </c>
      <c r="F662" t="s">
        <v>794</v>
      </c>
      <c r="G662" t="s">
        <v>528</v>
      </c>
      <c r="H662" s="45">
        <f>SUMIFS('IEA production stats by year'!Q:Q,'IEA production stats by year'!$E:$E,$D662,'IEA production stats by year'!$B:$B,$B662)</f>
        <v>0</v>
      </c>
      <c r="I662" s="45">
        <f>SUMIFS('IEA production stats by year'!R:R,'IEA production stats by year'!$E:$E,$D662,'IEA production stats by year'!$B:$B,$B662)</f>
        <v>0</v>
      </c>
      <c r="J662" s="45">
        <f>SUMIFS('IEA production stats by year'!S:S,'IEA production stats by year'!$E:$E,$D662,'IEA production stats by year'!$B:$B,$B662)</f>
        <v>0</v>
      </c>
      <c r="K662" s="45">
        <f>SUMIFS('IEA production stats by year'!T:T,'IEA production stats by year'!$E:$E,$D662,'IEA production stats by year'!$B:$B,$B662)</f>
        <v>0</v>
      </c>
      <c r="L662" s="45">
        <f>SUMIFS('IEA production stats by year'!U:U,'IEA production stats by year'!$E:$E,$D662,'IEA production stats by year'!$B:$B,$B662)</f>
        <v>0</v>
      </c>
      <c r="M662" s="45">
        <f>SUMIFS('IEA production stats by year'!V:V,'IEA production stats by year'!$E:$E,$D662,'IEA production stats by year'!$B:$B,$B662)</f>
        <v>0</v>
      </c>
      <c r="N662" s="45">
        <f>SUMIFS('IEA production stats by year'!W:W,'IEA production stats by year'!$E:$E,$D662,'IEA production stats by year'!$B:$B,$B662)</f>
        <v>0</v>
      </c>
      <c r="O662" s="45">
        <f>SUMIFS('IEA production stats by year'!X:X,'IEA production stats by year'!$E:$E,$D662,'IEA production stats by year'!$B:$B,$B662)</f>
        <v>0</v>
      </c>
      <c r="P662" s="45">
        <f>SUMIFS('IEA production stats by year'!Y:Y,'IEA production stats by year'!$E:$E,$D662,'IEA production stats by year'!$B:$B,$B662)</f>
        <v>0</v>
      </c>
      <c r="Q662" s="45">
        <f>SUMIFS('IEA production stats by year'!Z:Z,'IEA production stats by year'!$E:$E,$D662,'IEA production stats by year'!$B:$B,$B662)</f>
        <v>0</v>
      </c>
      <c r="R662" s="45">
        <f>SUMIFS('IEA production stats by year'!AA:AA,'IEA production stats by year'!$E:$E,$D662,'IEA production stats by year'!$B:$B,$B662)</f>
        <v>0</v>
      </c>
      <c r="S662" s="45">
        <f>SUMIFS('IEA production stats by year'!AB:AB,'IEA production stats by year'!$E:$E,$D662,'IEA production stats by year'!$B:$B,$B662)</f>
        <v>0</v>
      </c>
      <c r="T662" s="45">
        <f>SUMIFS('IEA production stats by year'!AC:AC,'IEA production stats by year'!$E:$E,$D662,'IEA production stats by year'!$B:$B,$B662)</f>
        <v>0</v>
      </c>
      <c r="U662" s="45">
        <f>SUMIFS('IEA production stats by year'!AD:AD,'IEA production stats by year'!$E:$E,$D662,'IEA production stats by year'!$B:$B,$B662)</f>
        <v>0</v>
      </c>
      <c r="V662" s="45">
        <f>SUMIFS('IEA production stats by year'!AE:AE,'IEA production stats by year'!$E:$E,$D662,'IEA production stats by year'!$B:$B,$B662)</f>
        <v>0</v>
      </c>
      <c r="W662" s="45">
        <f>SUMIFS('IEA production stats by year'!AF:AF,'IEA production stats by year'!$E:$E,$D662,'IEA production stats by year'!$B:$B,$B662)</f>
        <v>0</v>
      </c>
      <c r="X662" s="45">
        <f>SUMIFS('IEA production stats by year'!AG:AG,'IEA production stats by year'!$E:$E,$D662,'IEA production stats by year'!$B:$B,$B662)</f>
        <v>0</v>
      </c>
      <c r="Y662" s="45">
        <f>SUMIFS('IEA production stats by year'!AH:AH,'IEA production stats by year'!$E:$E,$D662,'IEA production stats by year'!$B:$B,$B662)</f>
        <v>0</v>
      </c>
      <c r="Z662" s="45">
        <f>SUMIFS('IEA production stats by year'!AI:AI,'IEA production stats by year'!$E:$E,$D662,'IEA production stats by year'!$B:$B,$B662)</f>
        <v>0</v>
      </c>
      <c r="AA662" s="45">
        <f>SUMIFS('IEA production stats by year'!AJ:AJ,'IEA production stats by year'!$E:$E,$D662,'IEA production stats by year'!$B:$B,$B662)</f>
        <v>0</v>
      </c>
      <c r="AB662" s="45">
        <f>SUMIFS('IEA production stats by year'!AK:AK,'IEA production stats by year'!$E:$E,$D662,'IEA production stats by year'!$B:$B,$B662)</f>
        <v>0</v>
      </c>
      <c r="AC662" s="45">
        <f>SUMIFS('IEA production stats by year'!AL:AL,'IEA production stats by year'!$E:$E,$D662,'IEA production stats by year'!$B:$B,$B662)</f>
        <v>0</v>
      </c>
      <c r="AD662" s="45"/>
      <c r="AE662" s="45"/>
      <c r="AF662" s="45"/>
      <c r="AG662" s="45"/>
      <c r="AH662" s="45"/>
      <c r="AI662" s="45"/>
      <c r="AJ662" s="45"/>
      <c r="AK662" s="45"/>
      <c r="AL662" s="45"/>
      <c r="AM662" s="45"/>
      <c r="AN662" s="45"/>
      <c r="AO662" s="45"/>
      <c r="AP662" s="45"/>
      <c r="AQ662" s="45"/>
      <c r="AR662" s="45"/>
      <c r="AS662" s="45"/>
      <c r="AT662" s="45"/>
      <c r="AU662" s="45"/>
      <c r="AV662" s="45"/>
      <c r="AW662" s="45"/>
      <c r="AX662" s="45"/>
      <c r="AY662" s="45"/>
      <c r="AZ662" s="45"/>
      <c r="BA662" s="45"/>
      <c r="BB662" s="45"/>
      <c r="BC662" s="45"/>
      <c r="BD662" s="45"/>
      <c r="BE662" s="45"/>
      <c r="BF662" s="45"/>
      <c r="BG662" s="45"/>
      <c r="BH662" s="45"/>
      <c r="BI662" s="45"/>
      <c r="BJ662" s="45"/>
      <c r="BK662" s="45"/>
      <c r="BL662" s="45"/>
      <c r="BM662" s="45"/>
      <c r="BN662" s="45"/>
      <c r="BO662" s="45"/>
      <c r="BP662" s="45"/>
      <c r="BQ662" s="45"/>
      <c r="BR662" s="45"/>
      <c r="BS662" s="45"/>
      <c r="BT662" s="45"/>
      <c r="BU662" s="45"/>
      <c r="BV662" s="45"/>
      <c r="BW662" s="45"/>
      <c r="BX662" s="45"/>
      <c r="BY662" s="45"/>
      <c r="BZ662" s="45"/>
      <c r="CA662" s="45"/>
      <c r="CB662" s="45"/>
      <c r="CC662" s="45"/>
      <c r="CD662" s="45"/>
      <c r="CE662" s="45"/>
      <c r="CF662" s="45"/>
      <c r="CG662" s="45"/>
      <c r="CH662" s="45"/>
      <c r="CI662" s="45"/>
      <c r="CJ662" s="45"/>
      <c r="CK662" s="45"/>
      <c r="CL662" s="45"/>
      <c r="CM662" s="45"/>
      <c r="CN662" s="45"/>
      <c r="CO662" s="45"/>
      <c r="CP662" s="45"/>
      <c r="CQ662" s="45"/>
    </row>
    <row r="663" spans="1:95" hidden="1" x14ac:dyDescent="0.25">
      <c r="A663" s="5" t="str">
        <f>B663&amp;D663</f>
        <v>UGATIDE</v>
      </c>
      <c r="B663" t="s">
        <v>381</v>
      </c>
      <c r="C663" t="str">
        <f>VLOOKUP($B663,'Lookup codes'!$A:$C,2,FALSE)</f>
        <v>Uganda</v>
      </c>
      <c r="D663" t="s">
        <v>616</v>
      </c>
      <c r="E663" t="str">
        <f>VLOOKUP(D663,'Lookup codes'!R:S,2,FALSE)</f>
        <v>Tide, Wave and Ocean</v>
      </c>
      <c r="F663" t="s">
        <v>794</v>
      </c>
      <c r="G663" t="s">
        <v>528</v>
      </c>
      <c r="H663" s="45">
        <f>SUMIFS('IEA production stats by year'!Q:Q,'IEA production stats by year'!$E:$E,$D663,'IEA production stats by year'!$B:$B,$B663)</f>
        <v>0</v>
      </c>
      <c r="I663" s="45">
        <f>SUMIFS('IEA production stats by year'!R:R,'IEA production stats by year'!$E:$E,$D663,'IEA production stats by year'!$B:$B,$B663)</f>
        <v>0</v>
      </c>
      <c r="J663" s="45">
        <f>SUMIFS('IEA production stats by year'!S:S,'IEA production stats by year'!$E:$E,$D663,'IEA production stats by year'!$B:$B,$B663)</f>
        <v>0</v>
      </c>
      <c r="K663" s="45">
        <f>SUMIFS('IEA production stats by year'!T:T,'IEA production stats by year'!$E:$E,$D663,'IEA production stats by year'!$B:$B,$B663)</f>
        <v>0</v>
      </c>
      <c r="L663" s="45">
        <f>SUMIFS('IEA production stats by year'!U:U,'IEA production stats by year'!$E:$E,$D663,'IEA production stats by year'!$B:$B,$B663)</f>
        <v>0</v>
      </c>
      <c r="M663" s="45">
        <f>SUMIFS('IEA production stats by year'!V:V,'IEA production stats by year'!$E:$E,$D663,'IEA production stats by year'!$B:$B,$B663)</f>
        <v>0</v>
      </c>
      <c r="N663" s="45">
        <f>SUMIFS('IEA production stats by year'!W:W,'IEA production stats by year'!$E:$E,$D663,'IEA production stats by year'!$B:$B,$B663)</f>
        <v>0</v>
      </c>
      <c r="O663" s="45">
        <f>SUMIFS('IEA production stats by year'!X:X,'IEA production stats by year'!$E:$E,$D663,'IEA production stats by year'!$B:$B,$B663)</f>
        <v>0</v>
      </c>
      <c r="P663" s="45">
        <f>SUMIFS('IEA production stats by year'!Y:Y,'IEA production stats by year'!$E:$E,$D663,'IEA production stats by year'!$B:$B,$B663)</f>
        <v>0</v>
      </c>
      <c r="Q663" s="45">
        <f>SUMIFS('IEA production stats by year'!Z:Z,'IEA production stats by year'!$E:$E,$D663,'IEA production stats by year'!$B:$B,$B663)</f>
        <v>0</v>
      </c>
      <c r="R663" s="45">
        <f>SUMIFS('IEA production stats by year'!AA:AA,'IEA production stats by year'!$E:$E,$D663,'IEA production stats by year'!$B:$B,$B663)</f>
        <v>0</v>
      </c>
      <c r="S663" s="45">
        <f>SUMIFS('IEA production stats by year'!AB:AB,'IEA production stats by year'!$E:$E,$D663,'IEA production stats by year'!$B:$B,$B663)</f>
        <v>0</v>
      </c>
      <c r="T663" s="45">
        <f>SUMIFS('IEA production stats by year'!AC:AC,'IEA production stats by year'!$E:$E,$D663,'IEA production stats by year'!$B:$B,$B663)</f>
        <v>0</v>
      </c>
      <c r="U663" s="45">
        <f>SUMIFS('IEA production stats by year'!AD:AD,'IEA production stats by year'!$E:$E,$D663,'IEA production stats by year'!$B:$B,$B663)</f>
        <v>0</v>
      </c>
      <c r="V663" s="45">
        <f>SUMIFS('IEA production stats by year'!AE:AE,'IEA production stats by year'!$E:$E,$D663,'IEA production stats by year'!$B:$B,$B663)</f>
        <v>0</v>
      </c>
      <c r="W663" s="45">
        <f>SUMIFS('IEA production stats by year'!AF:AF,'IEA production stats by year'!$E:$E,$D663,'IEA production stats by year'!$B:$B,$B663)</f>
        <v>0</v>
      </c>
      <c r="X663" s="45">
        <f>SUMIFS('IEA production stats by year'!AG:AG,'IEA production stats by year'!$E:$E,$D663,'IEA production stats by year'!$B:$B,$B663)</f>
        <v>0</v>
      </c>
      <c r="Y663" s="45">
        <f>SUMIFS('IEA production stats by year'!AH:AH,'IEA production stats by year'!$E:$E,$D663,'IEA production stats by year'!$B:$B,$B663)</f>
        <v>0</v>
      </c>
      <c r="Z663" s="45">
        <f>SUMIFS('IEA production stats by year'!AI:AI,'IEA production stats by year'!$E:$E,$D663,'IEA production stats by year'!$B:$B,$B663)</f>
        <v>0</v>
      </c>
      <c r="AA663" s="45">
        <f>SUMIFS('IEA production stats by year'!AJ:AJ,'IEA production stats by year'!$E:$E,$D663,'IEA production stats by year'!$B:$B,$B663)</f>
        <v>0</v>
      </c>
      <c r="AB663" s="45">
        <f>SUMIFS('IEA production stats by year'!AK:AK,'IEA production stats by year'!$E:$E,$D663,'IEA production stats by year'!$B:$B,$B663)</f>
        <v>0</v>
      </c>
      <c r="AC663" s="45">
        <f>SUMIFS('IEA production stats by year'!AL:AL,'IEA production stats by year'!$E:$E,$D663,'IEA production stats by year'!$B:$B,$B663)</f>
        <v>0</v>
      </c>
      <c r="AD663" s="45"/>
      <c r="AE663" s="45"/>
      <c r="AF663" s="45"/>
      <c r="AG663" s="45"/>
      <c r="AH663" s="45"/>
      <c r="AI663" s="45"/>
      <c r="AJ663" s="45"/>
      <c r="AK663" s="45"/>
      <c r="AL663" s="45"/>
      <c r="AM663" s="45"/>
      <c r="AN663" s="45"/>
      <c r="AO663" s="45"/>
      <c r="AP663" s="45"/>
      <c r="AQ663" s="45"/>
      <c r="AR663" s="45"/>
      <c r="AS663" s="45"/>
      <c r="AT663" s="45"/>
      <c r="AU663" s="45"/>
      <c r="AV663" s="45"/>
      <c r="AW663" s="45"/>
      <c r="AX663" s="45"/>
      <c r="AY663" s="45"/>
      <c r="AZ663" s="45"/>
      <c r="BA663" s="45"/>
      <c r="BB663" s="45"/>
      <c r="BC663" s="45"/>
      <c r="BD663" s="45"/>
      <c r="BE663" s="45"/>
      <c r="BF663" s="45"/>
      <c r="BG663" s="45"/>
      <c r="BH663" s="45"/>
      <c r="BI663" s="45"/>
      <c r="BJ663" s="45"/>
      <c r="BK663" s="45"/>
      <c r="BL663" s="45"/>
      <c r="BM663" s="45"/>
      <c r="BN663" s="45"/>
      <c r="BO663" s="45"/>
      <c r="BP663" s="45"/>
      <c r="BQ663" s="45"/>
      <c r="BR663" s="45"/>
      <c r="BS663" s="45"/>
      <c r="BT663" s="45"/>
      <c r="BU663" s="45"/>
      <c r="BV663" s="45"/>
      <c r="BW663" s="45"/>
      <c r="BX663" s="45"/>
      <c r="BY663" s="45"/>
      <c r="BZ663" s="45"/>
      <c r="CA663" s="45"/>
      <c r="CB663" s="45"/>
      <c r="CC663" s="45"/>
      <c r="CD663" s="45"/>
      <c r="CE663" s="45"/>
      <c r="CF663" s="45"/>
      <c r="CG663" s="45"/>
      <c r="CH663" s="45"/>
      <c r="CI663" s="45"/>
      <c r="CJ663" s="45"/>
      <c r="CK663" s="45"/>
      <c r="CL663" s="45"/>
      <c r="CM663" s="45"/>
      <c r="CN663" s="45"/>
      <c r="CO663" s="45"/>
      <c r="CP663" s="45"/>
      <c r="CQ663" s="45"/>
    </row>
    <row r="664" spans="1:95" hidden="1" x14ac:dyDescent="0.25">
      <c r="A664" s="5" t="str">
        <f>B664&amp;D664</f>
        <v>UGAWIND</v>
      </c>
      <c r="B664" t="s">
        <v>381</v>
      </c>
      <c r="C664" t="str">
        <f>VLOOKUP($B664,'Lookup codes'!$A:$C,2,FALSE)</f>
        <v>Uganda</v>
      </c>
      <c r="D664" t="s">
        <v>618</v>
      </c>
      <c r="E664" t="str">
        <f>VLOOKUP(D664,'Lookup codes'!R:S,2,FALSE)</f>
        <v>Wind</v>
      </c>
      <c r="F664" t="s">
        <v>794</v>
      </c>
      <c r="G664" t="s">
        <v>528</v>
      </c>
      <c r="H664" s="45">
        <f>SUMIFS('IEA production stats by year'!Q:Q,'IEA production stats by year'!$E:$E,$D664,'IEA production stats by year'!$B:$B,$B664)</f>
        <v>0</v>
      </c>
      <c r="I664" s="45">
        <f>SUMIFS('IEA production stats by year'!R:R,'IEA production stats by year'!$E:$E,$D664,'IEA production stats by year'!$B:$B,$B664)</f>
        <v>0</v>
      </c>
      <c r="J664" s="45">
        <f>SUMIFS('IEA production stats by year'!S:S,'IEA production stats by year'!$E:$E,$D664,'IEA production stats by year'!$B:$B,$B664)</f>
        <v>0</v>
      </c>
      <c r="K664" s="45">
        <f>SUMIFS('IEA production stats by year'!T:T,'IEA production stats by year'!$E:$E,$D664,'IEA production stats by year'!$B:$B,$B664)</f>
        <v>0</v>
      </c>
      <c r="L664" s="45">
        <f>SUMIFS('IEA production stats by year'!U:U,'IEA production stats by year'!$E:$E,$D664,'IEA production stats by year'!$B:$B,$B664)</f>
        <v>0</v>
      </c>
      <c r="M664" s="45">
        <f>SUMIFS('IEA production stats by year'!V:V,'IEA production stats by year'!$E:$E,$D664,'IEA production stats by year'!$B:$B,$B664)</f>
        <v>0</v>
      </c>
      <c r="N664" s="45">
        <f>SUMIFS('IEA production stats by year'!W:W,'IEA production stats by year'!$E:$E,$D664,'IEA production stats by year'!$B:$B,$B664)</f>
        <v>0</v>
      </c>
      <c r="O664" s="45">
        <f>SUMIFS('IEA production stats by year'!X:X,'IEA production stats by year'!$E:$E,$D664,'IEA production stats by year'!$B:$B,$B664)</f>
        <v>0</v>
      </c>
      <c r="P664" s="45">
        <f>SUMIFS('IEA production stats by year'!Y:Y,'IEA production stats by year'!$E:$E,$D664,'IEA production stats by year'!$B:$B,$B664)</f>
        <v>0</v>
      </c>
      <c r="Q664" s="45">
        <f>SUMIFS('IEA production stats by year'!Z:Z,'IEA production stats by year'!$E:$E,$D664,'IEA production stats by year'!$B:$B,$B664)</f>
        <v>0</v>
      </c>
      <c r="R664" s="45">
        <f>SUMIFS('IEA production stats by year'!AA:AA,'IEA production stats by year'!$E:$E,$D664,'IEA production stats by year'!$B:$B,$B664)</f>
        <v>0</v>
      </c>
      <c r="S664" s="45">
        <f>SUMIFS('IEA production stats by year'!AB:AB,'IEA production stats by year'!$E:$E,$D664,'IEA production stats by year'!$B:$B,$B664)</f>
        <v>0</v>
      </c>
      <c r="T664" s="45">
        <f>SUMIFS('IEA production stats by year'!AC:AC,'IEA production stats by year'!$E:$E,$D664,'IEA production stats by year'!$B:$B,$B664)</f>
        <v>0</v>
      </c>
      <c r="U664" s="45">
        <f>SUMIFS('IEA production stats by year'!AD:AD,'IEA production stats by year'!$E:$E,$D664,'IEA production stats by year'!$B:$B,$B664)</f>
        <v>0</v>
      </c>
      <c r="V664" s="45">
        <f>SUMIFS('IEA production stats by year'!AE:AE,'IEA production stats by year'!$E:$E,$D664,'IEA production stats by year'!$B:$B,$B664)</f>
        <v>0</v>
      </c>
      <c r="W664" s="45">
        <f>SUMIFS('IEA production stats by year'!AF:AF,'IEA production stats by year'!$E:$E,$D664,'IEA production stats by year'!$B:$B,$B664)</f>
        <v>0</v>
      </c>
      <c r="X664" s="45">
        <f>SUMIFS('IEA production stats by year'!AG:AG,'IEA production stats by year'!$E:$E,$D664,'IEA production stats by year'!$B:$B,$B664)</f>
        <v>0</v>
      </c>
      <c r="Y664" s="45">
        <f>SUMIFS('IEA production stats by year'!AH:AH,'IEA production stats by year'!$E:$E,$D664,'IEA production stats by year'!$B:$B,$B664)</f>
        <v>0</v>
      </c>
      <c r="Z664" s="45">
        <f>SUMIFS('IEA production stats by year'!AI:AI,'IEA production stats by year'!$E:$E,$D664,'IEA production stats by year'!$B:$B,$B664)</f>
        <v>0</v>
      </c>
      <c r="AA664" s="45">
        <f>SUMIFS('IEA production stats by year'!AJ:AJ,'IEA production stats by year'!$E:$E,$D664,'IEA production stats by year'!$B:$B,$B664)</f>
        <v>0</v>
      </c>
      <c r="AB664" s="45">
        <f>SUMIFS('IEA production stats by year'!AK:AK,'IEA production stats by year'!$E:$E,$D664,'IEA production stats by year'!$B:$B,$B664)</f>
        <v>0</v>
      </c>
      <c r="AC664" s="45">
        <f>SUMIFS('IEA production stats by year'!AL:AL,'IEA production stats by year'!$E:$E,$D664,'IEA production stats by year'!$B:$B,$B664)</f>
        <v>0</v>
      </c>
      <c r="AD664" s="45"/>
      <c r="AE664" s="45"/>
      <c r="AF664" s="45"/>
      <c r="AG664" s="45"/>
      <c r="AH664" s="45"/>
      <c r="AI664" s="45"/>
      <c r="AJ664" s="45"/>
      <c r="AK664" s="45"/>
      <c r="AL664" s="45"/>
      <c r="AM664" s="45"/>
      <c r="AN664" s="45"/>
      <c r="AO664" s="45"/>
      <c r="AP664" s="45"/>
      <c r="AQ664" s="45"/>
      <c r="AR664" s="45"/>
      <c r="AS664" s="45"/>
      <c r="AT664" s="45"/>
      <c r="AU664" s="45"/>
      <c r="AV664" s="45"/>
      <c r="AW664" s="45"/>
      <c r="AX664" s="45"/>
      <c r="AY664" s="45"/>
      <c r="AZ664" s="45"/>
      <c r="BA664" s="45"/>
      <c r="BB664" s="45"/>
      <c r="BC664" s="45"/>
      <c r="BD664" s="45"/>
      <c r="BE664" s="45"/>
      <c r="BF664" s="45"/>
      <c r="BG664" s="45"/>
      <c r="BH664" s="45"/>
      <c r="BI664" s="45"/>
      <c r="BJ664" s="45"/>
      <c r="BK664" s="45"/>
      <c r="BL664" s="45"/>
      <c r="BM664" s="45"/>
      <c r="BN664" s="45"/>
      <c r="BO664" s="45"/>
      <c r="BP664" s="45"/>
      <c r="BQ664" s="45"/>
      <c r="BR664" s="45"/>
      <c r="BS664" s="45"/>
      <c r="BT664" s="45"/>
      <c r="BU664" s="45"/>
      <c r="BV664" s="45"/>
      <c r="BW664" s="45"/>
      <c r="BX664" s="45"/>
      <c r="BY664" s="45"/>
      <c r="BZ664" s="45"/>
      <c r="CA664" s="45"/>
      <c r="CB664" s="45"/>
      <c r="CC664" s="45"/>
      <c r="CD664" s="45"/>
      <c r="CE664" s="45"/>
      <c r="CF664" s="45"/>
      <c r="CG664" s="45"/>
      <c r="CH664" s="45"/>
      <c r="CI664" s="45"/>
      <c r="CJ664" s="45"/>
      <c r="CK664" s="45"/>
      <c r="CL664" s="45"/>
      <c r="CM664" s="45"/>
      <c r="CN664" s="45"/>
      <c r="CO664" s="45"/>
      <c r="CP664" s="45"/>
      <c r="CQ664" s="45"/>
    </row>
    <row r="665" spans="1:95" hidden="1" x14ac:dyDescent="0.25">
      <c r="A665" s="5" t="str">
        <f>B665&amp;D665</f>
        <v>UGAMUNWASTER</v>
      </c>
      <c r="B665" t="s">
        <v>381</v>
      </c>
      <c r="C665" t="str">
        <f>VLOOKUP($B665,'Lookup codes'!$A:$C,2,FALSE)</f>
        <v>Uganda</v>
      </c>
      <c r="D665" t="s">
        <v>622</v>
      </c>
      <c r="E665" t="str">
        <f>VLOOKUP(D665,'Lookup codes'!R:S,2,FALSE)</f>
        <v>Renewable Municipal Waste</v>
      </c>
      <c r="F665" t="s">
        <v>794</v>
      </c>
      <c r="G665" t="s">
        <v>528</v>
      </c>
      <c r="H665" s="45">
        <f>SUMIFS('IEA production stats by year'!Q:Q,'IEA production stats by year'!$E:$E,$D665,'IEA production stats by year'!$B:$B,$B665)</f>
        <v>0</v>
      </c>
      <c r="I665" s="45">
        <f>SUMIFS('IEA production stats by year'!R:R,'IEA production stats by year'!$E:$E,$D665,'IEA production stats by year'!$B:$B,$B665)</f>
        <v>0</v>
      </c>
      <c r="J665" s="45">
        <f>SUMIFS('IEA production stats by year'!S:S,'IEA production stats by year'!$E:$E,$D665,'IEA production stats by year'!$B:$B,$B665)</f>
        <v>0</v>
      </c>
      <c r="K665" s="45">
        <f>SUMIFS('IEA production stats by year'!T:T,'IEA production stats by year'!$E:$E,$D665,'IEA production stats by year'!$B:$B,$B665)</f>
        <v>0</v>
      </c>
      <c r="L665" s="45">
        <f>SUMIFS('IEA production stats by year'!U:U,'IEA production stats by year'!$E:$E,$D665,'IEA production stats by year'!$B:$B,$B665)</f>
        <v>0</v>
      </c>
      <c r="M665" s="45">
        <f>SUMIFS('IEA production stats by year'!V:V,'IEA production stats by year'!$E:$E,$D665,'IEA production stats by year'!$B:$B,$B665)</f>
        <v>0</v>
      </c>
      <c r="N665" s="45">
        <f>SUMIFS('IEA production stats by year'!W:W,'IEA production stats by year'!$E:$E,$D665,'IEA production stats by year'!$B:$B,$B665)</f>
        <v>0</v>
      </c>
      <c r="O665" s="45">
        <f>SUMIFS('IEA production stats by year'!X:X,'IEA production stats by year'!$E:$E,$D665,'IEA production stats by year'!$B:$B,$B665)</f>
        <v>0</v>
      </c>
      <c r="P665" s="45">
        <f>SUMIFS('IEA production stats by year'!Y:Y,'IEA production stats by year'!$E:$E,$D665,'IEA production stats by year'!$B:$B,$B665)</f>
        <v>0</v>
      </c>
      <c r="Q665" s="45">
        <f>SUMIFS('IEA production stats by year'!Z:Z,'IEA production stats by year'!$E:$E,$D665,'IEA production stats by year'!$B:$B,$B665)</f>
        <v>0</v>
      </c>
      <c r="R665" s="45">
        <f>SUMIFS('IEA production stats by year'!AA:AA,'IEA production stats by year'!$E:$E,$D665,'IEA production stats by year'!$B:$B,$B665)</f>
        <v>0</v>
      </c>
      <c r="S665" s="45">
        <f>SUMIFS('IEA production stats by year'!AB:AB,'IEA production stats by year'!$E:$E,$D665,'IEA production stats by year'!$B:$B,$B665)</f>
        <v>0</v>
      </c>
      <c r="T665" s="45">
        <f>SUMIFS('IEA production stats by year'!AC:AC,'IEA production stats by year'!$E:$E,$D665,'IEA production stats by year'!$B:$B,$B665)</f>
        <v>0</v>
      </c>
      <c r="U665" s="45">
        <f>SUMIFS('IEA production stats by year'!AD:AD,'IEA production stats by year'!$E:$E,$D665,'IEA production stats by year'!$B:$B,$B665)</f>
        <v>0</v>
      </c>
      <c r="V665" s="45">
        <f>SUMIFS('IEA production stats by year'!AE:AE,'IEA production stats by year'!$E:$E,$D665,'IEA production stats by year'!$B:$B,$B665)</f>
        <v>0</v>
      </c>
      <c r="W665" s="45">
        <f>SUMIFS('IEA production stats by year'!AF:AF,'IEA production stats by year'!$E:$E,$D665,'IEA production stats by year'!$B:$B,$B665)</f>
        <v>0</v>
      </c>
      <c r="X665" s="45">
        <f>SUMIFS('IEA production stats by year'!AG:AG,'IEA production stats by year'!$E:$E,$D665,'IEA production stats by year'!$B:$B,$B665)</f>
        <v>0</v>
      </c>
      <c r="Y665" s="45">
        <f>SUMIFS('IEA production stats by year'!AH:AH,'IEA production stats by year'!$E:$E,$D665,'IEA production stats by year'!$B:$B,$B665)</f>
        <v>0</v>
      </c>
      <c r="Z665" s="45">
        <f>SUMIFS('IEA production stats by year'!AI:AI,'IEA production stats by year'!$E:$E,$D665,'IEA production stats by year'!$B:$B,$B665)</f>
        <v>0</v>
      </c>
      <c r="AA665" s="45">
        <f>SUMIFS('IEA production stats by year'!AJ:AJ,'IEA production stats by year'!$E:$E,$D665,'IEA production stats by year'!$B:$B,$B665)</f>
        <v>0</v>
      </c>
      <c r="AB665" s="45">
        <f>SUMIFS('IEA production stats by year'!AK:AK,'IEA production stats by year'!$E:$E,$D665,'IEA production stats by year'!$B:$B,$B665)</f>
        <v>0</v>
      </c>
      <c r="AC665" s="45">
        <f>SUMIFS('IEA production stats by year'!AL:AL,'IEA production stats by year'!$E:$E,$D665,'IEA production stats by year'!$B:$B,$B665)</f>
        <v>0</v>
      </c>
      <c r="AD665" s="45"/>
      <c r="AE665" s="45"/>
      <c r="AF665" s="45"/>
      <c r="AG665" s="45"/>
      <c r="AH665" s="45"/>
      <c r="AI665" s="45"/>
      <c r="AJ665" s="45"/>
      <c r="AK665" s="45"/>
      <c r="AL665" s="45"/>
      <c r="AM665" s="45"/>
      <c r="AN665" s="45"/>
      <c r="AO665" s="45"/>
      <c r="AP665" s="45"/>
      <c r="AQ665" s="45"/>
      <c r="AR665" s="45"/>
      <c r="AS665" s="45"/>
      <c r="AT665" s="45"/>
      <c r="AU665" s="45"/>
      <c r="AV665" s="45"/>
      <c r="AW665" s="45"/>
      <c r="AX665" s="45"/>
      <c r="AY665" s="45"/>
      <c r="AZ665" s="45"/>
      <c r="BA665" s="45"/>
      <c r="BB665" s="45"/>
      <c r="BC665" s="45"/>
      <c r="BD665" s="45"/>
      <c r="BE665" s="45"/>
      <c r="BF665" s="45"/>
      <c r="BG665" s="45"/>
      <c r="BH665" s="45"/>
      <c r="BI665" s="45"/>
      <c r="BJ665" s="45"/>
      <c r="BK665" s="45"/>
      <c r="BL665" s="45"/>
      <c r="BM665" s="45"/>
      <c r="BN665" s="45"/>
      <c r="BO665" s="45"/>
      <c r="BP665" s="45"/>
      <c r="BQ665" s="45"/>
      <c r="BR665" s="45"/>
      <c r="BS665" s="45"/>
      <c r="BT665" s="45"/>
      <c r="BU665" s="45"/>
      <c r="BV665" s="45"/>
      <c r="BW665" s="45"/>
      <c r="BX665" s="45"/>
      <c r="BY665" s="45"/>
      <c r="BZ665" s="45"/>
      <c r="CA665" s="45"/>
      <c r="CB665" s="45"/>
      <c r="CC665" s="45"/>
      <c r="CD665" s="45"/>
      <c r="CE665" s="45"/>
      <c r="CF665" s="45"/>
      <c r="CG665" s="45"/>
      <c r="CH665" s="45"/>
      <c r="CI665" s="45"/>
      <c r="CJ665" s="45"/>
      <c r="CK665" s="45"/>
      <c r="CL665" s="45"/>
      <c r="CM665" s="45"/>
      <c r="CN665" s="45"/>
      <c r="CO665" s="45"/>
      <c r="CP665" s="45"/>
      <c r="CQ665" s="45"/>
    </row>
    <row r="666" spans="1:95" hidden="1" x14ac:dyDescent="0.25">
      <c r="A666" s="5" t="str">
        <f>B666&amp;D666</f>
        <v>UGACHARCOAL</v>
      </c>
      <c r="B666" t="s">
        <v>381</v>
      </c>
      <c r="C666" t="str">
        <f>VLOOKUP($B666,'Lookup codes'!$A:$C,2,FALSE)</f>
        <v>Uganda</v>
      </c>
      <c r="D666" t="s">
        <v>626</v>
      </c>
      <c r="E666" t="str">
        <f>VLOOKUP(D666,'Lookup codes'!R:S,2,FALSE)</f>
        <v>Charcoal</v>
      </c>
      <c r="F666" t="s">
        <v>794</v>
      </c>
      <c r="G666" t="s">
        <v>528</v>
      </c>
      <c r="H666" s="45">
        <f>SUMIFS('IEA production stats by year'!Q:Q,'IEA production stats by year'!$E:$E,$D666,'IEA production stats by year'!$B:$B,$B666)</f>
        <v>0</v>
      </c>
      <c r="I666" s="45">
        <f>SUMIFS('IEA production stats by year'!R:R,'IEA production stats by year'!$E:$E,$D666,'IEA production stats by year'!$B:$B,$B666)</f>
        <v>0</v>
      </c>
      <c r="J666" s="45">
        <f>SUMIFS('IEA production stats by year'!S:S,'IEA production stats by year'!$E:$E,$D666,'IEA production stats by year'!$B:$B,$B666)</f>
        <v>0</v>
      </c>
      <c r="K666" s="45">
        <f>SUMIFS('IEA production stats by year'!T:T,'IEA production stats by year'!$E:$E,$D666,'IEA production stats by year'!$B:$B,$B666)</f>
        <v>0</v>
      </c>
      <c r="L666" s="45">
        <f>SUMIFS('IEA production stats by year'!U:U,'IEA production stats by year'!$E:$E,$D666,'IEA production stats by year'!$B:$B,$B666)</f>
        <v>0</v>
      </c>
      <c r="M666" s="45">
        <f>SUMIFS('IEA production stats by year'!V:V,'IEA production stats by year'!$E:$E,$D666,'IEA production stats by year'!$B:$B,$B666)</f>
        <v>0</v>
      </c>
      <c r="N666" s="45">
        <f>SUMIFS('IEA production stats by year'!W:W,'IEA production stats by year'!$E:$E,$D666,'IEA production stats by year'!$B:$B,$B666)</f>
        <v>0</v>
      </c>
      <c r="O666" s="45">
        <f>SUMIFS('IEA production stats by year'!X:X,'IEA production stats by year'!$E:$E,$D666,'IEA production stats by year'!$B:$B,$B666)</f>
        <v>0</v>
      </c>
      <c r="P666" s="45">
        <f>SUMIFS('IEA production stats by year'!Y:Y,'IEA production stats by year'!$E:$E,$D666,'IEA production stats by year'!$B:$B,$B666)</f>
        <v>0</v>
      </c>
      <c r="Q666" s="45">
        <f>SUMIFS('IEA production stats by year'!Z:Z,'IEA production stats by year'!$E:$E,$D666,'IEA production stats by year'!$B:$B,$B666)</f>
        <v>0</v>
      </c>
      <c r="R666" s="45">
        <f>SUMIFS('IEA production stats by year'!AA:AA,'IEA production stats by year'!$E:$E,$D666,'IEA production stats by year'!$B:$B,$B666)</f>
        <v>0</v>
      </c>
      <c r="S666" s="45">
        <f>SUMIFS('IEA production stats by year'!AB:AB,'IEA production stats by year'!$E:$E,$D666,'IEA production stats by year'!$B:$B,$B666)</f>
        <v>0</v>
      </c>
      <c r="T666" s="45">
        <f>SUMIFS('IEA production stats by year'!AC:AC,'IEA production stats by year'!$E:$E,$D666,'IEA production stats by year'!$B:$B,$B666)</f>
        <v>0</v>
      </c>
      <c r="U666" s="45">
        <f>SUMIFS('IEA production stats by year'!AD:AD,'IEA production stats by year'!$E:$E,$D666,'IEA production stats by year'!$B:$B,$B666)</f>
        <v>0</v>
      </c>
      <c r="V666" s="45">
        <f>SUMIFS('IEA production stats by year'!AE:AE,'IEA production stats by year'!$E:$E,$D666,'IEA production stats by year'!$B:$B,$B666)</f>
        <v>0</v>
      </c>
      <c r="W666" s="45">
        <f>SUMIFS('IEA production stats by year'!AF:AF,'IEA production stats by year'!$E:$E,$D666,'IEA production stats by year'!$B:$B,$B666)</f>
        <v>0</v>
      </c>
      <c r="X666" s="45">
        <f>SUMIFS('IEA production stats by year'!AG:AG,'IEA production stats by year'!$E:$E,$D666,'IEA production stats by year'!$B:$B,$B666)</f>
        <v>0</v>
      </c>
      <c r="Y666" s="45">
        <f>SUMIFS('IEA production stats by year'!AH:AH,'IEA production stats by year'!$E:$E,$D666,'IEA production stats by year'!$B:$B,$B666)</f>
        <v>0</v>
      </c>
      <c r="Z666" s="45">
        <f>SUMIFS('IEA production stats by year'!AI:AI,'IEA production stats by year'!$E:$E,$D666,'IEA production stats by year'!$B:$B,$B666)</f>
        <v>0</v>
      </c>
      <c r="AA666" s="45">
        <f>SUMIFS('IEA production stats by year'!AJ:AJ,'IEA production stats by year'!$E:$E,$D666,'IEA production stats by year'!$B:$B,$B666)</f>
        <v>0</v>
      </c>
      <c r="AB666" s="45">
        <f>SUMIFS('IEA production stats by year'!AK:AK,'IEA production stats by year'!$E:$E,$D666,'IEA production stats by year'!$B:$B,$B666)</f>
        <v>0</v>
      </c>
      <c r="AC666" s="45">
        <f>SUMIFS('IEA production stats by year'!AL:AL,'IEA production stats by year'!$E:$E,$D666,'IEA production stats by year'!$B:$B,$B666)</f>
        <v>0</v>
      </c>
      <c r="AD666" s="45"/>
      <c r="AE666" s="45"/>
      <c r="AF666" s="45"/>
      <c r="AG666" s="45"/>
      <c r="AH666" s="45"/>
      <c r="AI666" s="45"/>
      <c r="AJ666" s="45"/>
      <c r="AK666" s="45"/>
      <c r="AL666" s="45"/>
      <c r="AM666" s="45"/>
      <c r="AN666" s="45"/>
      <c r="AO666" s="45"/>
      <c r="AP666" s="45"/>
      <c r="AQ666" s="45"/>
      <c r="AR666" s="45"/>
      <c r="AS666" s="45"/>
      <c r="AT666" s="45"/>
      <c r="AU666" s="45"/>
      <c r="AV666" s="45"/>
      <c r="AW666" s="45"/>
      <c r="AX666" s="45"/>
      <c r="AY666" s="45"/>
      <c r="AZ666" s="45"/>
      <c r="BA666" s="45"/>
      <c r="BB666" s="45"/>
      <c r="BC666" s="45"/>
      <c r="BD666" s="45"/>
      <c r="BE666" s="45"/>
      <c r="BF666" s="45"/>
      <c r="BG666" s="45"/>
      <c r="BH666" s="45"/>
      <c r="BI666" s="45"/>
      <c r="BJ666" s="45"/>
      <c r="BK666" s="45"/>
      <c r="BL666" s="45"/>
      <c r="BM666" s="45"/>
      <c r="BN666" s="45"/>
      <c r="BO666" s="45"/>
      <c r="BP666" s="45"/>
      <c r="BQ666" s="45"/>
      <c r="BR666" s="45"/>
      <c r="BS666" s="45"/>
      <c r="BT666" s="45"/>
      <c r="BU666" s="45"/>
      <c r="BV666" s="45"/>
      <c r="BW666" s="45"/>
      <c r="BX666" s="45"/>
      <c r="BY666" s="45"/>
      <c r="BZ666" s="45"/>
      <c r="CA666" s="45"/>
      <c r="CB666" s="45"/>
      <c r="CC666" s="45"/>
      <c r="CD666" s="45"/>
      <c r="CE666" s="45"/>
      <c r="CF666" s="45"/>
      <c r="CG666" s="45"/>
      <c r="CH666" s="45"/>
      <c r="CI666" s="45"/>
      <c r="CJ666" s="45"/>
      <c r="CK666" s="45"/>
      <c r="CL666" s="45"/>
      <c r="CM666" s="45"/>
      <c r="CN666" s="45"/>
      <c r="CO666" s="45"/>
      <c r="CP666" s="45"/>
      <c r="CQ666" s="45"/>
    </row>
    <row r="667" spans="1:95" hidden="1" x14ac:dyDescent="0.25">
      <c r="A667" s="5" t="str">
        <f>B667&amp;D667</f>
        <v>UGABIOGASOL</v>
      </c>
      <c r="B667" t="s">
        <v>381</v>
      </c>
      <c r="C667" t="str">
        <f>VLOOKUP($B667,'Lookup codes'!$A:$C,2,FALSE)</f>
        <v>Uganda</v>
      </c>
      <c r="D667" t="s">
        <v>628</v>
      </c>
      <c r="E667" t="str">
        <f>VLOOKUP(D667,'Lookup codes'!R:S,2,FALSE)</f>
        <v>Biogasoline</v>
      </c>
      <c r="F667" t="s">
        <v>794</v>
      </c>
      <c r="G667" t="s">
        <v>528</v>
      </c>
      <c r="H667" s="45">
        <f>SUMIFS('IEA production stats by year'!Q:Q,'IEA production stats by year'!$E:$E,$D667,'IEA production stats by year'!$B:$B,$B667)</f>
        <v>0</v>
      </c>
      <c r="I667" s="45">
        <f>SUMIFS('IEA production stats by year'!R:R,'IEA production stats by year'!$E:$E,$D667,'IEA production stats by year'!$B:$B,$B667)</f>
        <v>0</v>
      </c>
      <c r="J667" s="45">
        <f>SUMIFS('IEA production stats by year'!S:S,'IEA production stats by year'!$E:$E,$D667,'IEA production stats by year'!$B:$B,$B667)</f>
        <v>0</v>
      </c>
      <c r="K667" s="45">
        <f>SUMIFS('IEA production stats by year'!T:T,'IEA production stats by year'!$E:$E,$D667,'IEA production stats by year'!$B:$B,$B667)</f>
        <v>0</v>
      </c>
      <c r="L667" s="45">
        <f>SUMIFS('IEA production stats by year'!U:U,'IEA production stats by year'!$E:$E,$D667,'IEA production stats by year'!$B:$B,$B667)</f>
        <v>0</v>
      </c>
      <c r="M667" s="45">
        <f>SUMIFS('IEA production stats by year'!V:V,'IEA production stats by year'!$E:$E,$D667,'IEA production stats by year'!$B:$B,$B667)</f>
        <v>0</v>
      </c>
      <c r="N667" s="45">
        <f>SUMIFS('IEA production stats by year'!W:W,'IEA production stats by year'!$E:$E,$D667,'IEA production stats by year'!$B:$B,$B667)</f>
        <v>0</v>
      </c>
      <c r="O667" s="45">
        <f>SUMIFS('IEA production stats by year'!X:X,'IEA production stats by year'!$E:$E,$D667,'IEA production stats by year'!$B:$B,$B667)</f>
        <v>0</v>
      </c>
      <c r="P667" s="45">
        <f>SUMIFS('IEA production stats by year'!Y:Y,'IEA production stats by year'!$E:$E,$D667,'IEA production stats by year'!$B:$B,$B667)</f>
        <v>0</v>
      </c>
      <c r="Q667" s="45">
        <f>SUMIFS('IEA production stats by year'!Z:Z,'IEA production stats by year'!$E:$E,$D667,'IEA production stats by year'!$B:$B,$B667)</f>
        <v>0</v>
      </c>
      <c r="R667" s="45">
        <f>SUMIFS('IEA production stats by year'!AA:AA,'IEA production stats by year'!$E:$E,$D667,'IEA production stats by year'!$B:$B,$B667)</f>
        <v>0</v>
      </c>
      <c r="S667" s="45">
        <f>SUMIFS('IEA production stats by year'!AB:AB,'IEA production stats by year'!$E:$E,$D667,'IEA production stats by year'!$B:$B,$B667)</f>
        <v>0</v>
      </c>
      <c r="T667" s="45">
        <f>SUMIFS('IEA production stats by year'!AC:AC,'IEA production stats by year'!$E:$E,$D667,'IEA production stats by year'!$B:$B,$B667)</f>
        <v>0</v>
      </c>
      <c r="U667" s="45">
        <f>SUMIFS('IEA production stats by year'!AD:AD,'IEA production stats by year'!$E:$E,$D667,'IEA production stats by year'!$B:$B,$B667)</f>
        <v>0</v>
      </c>
      <c r="V667" s="45">
        <f>SUMIFS('IEA production stats by year'!AE:AE,'IEA production stats by year'!$E:$E,$D667,'IEA production stats by year'!$B:$B,$B667)</f>
        <v>0</v>
      </c>
      <c r="W667" s="45">
        <f>SUMIFS('IEA production stats by year'!AF:AF,'IEA production stats by year'!$E:$E,$D667,'IEA production stats by year'!$B:$B,$B667)</f>
        <v>0</v>
      </c>
      <c r="X667" s="45">
        <f>SUMIFS('IEA production stats by year'!AG:AG,'IEA production stats by year'!$E:$E,$D667,'IEA production stats by year'!$B:$B,$B667)</f>
        <v>0</v>
      </c>
      <c r="Y667" s="45">
        <f>SUMIFS('IEA production stats by year'!AH:AH,'IEA production stats by year'!$E:$E,$D667,'IEA production stats by year'!$B:$B,$B667)</f>
        <v>0</v>
      </c>
      <c r="Z667" s="45">
        <f>SUMIFS('IEA production stats by year'!AI:AI,'IEA production stats by year'!$E:$E,$D667,'IEA production stats by year'!$B:$B,$B667)</f>
        <v>0</v>
      </c>
      <c r="AA667" s="45">
        <f>SUMIFS('IEA production stats by year'!AJ:AJ,'IEA production stats by year'!$E:$E,$D667,'IEA production stats by year'!$B:$B,$B667)</f>
        <v>0</v>
      </c>
      <c r="AB667" s="45">
        <f>SUMIFS('IEA production stats by year'!AK:AK,'IEA production stats by year'!$E:$E,$D667,'IEA production stats by year'!$B:$B,$B667)</f>
        <v>0</v>
      </c>
      <c r="AC667" s="45">
        <f>SUMIFS('IEA production stats by year'!AL:AL,'IEA production stats by year'!$E:$E,$D667,'IEA production stats by year'!$B:$B,$B667)</f>
        <v>0</v>
      </c>
      <c r="AD667" s="45"/>
      <c r="AE667" s="45"/>
      <c r="AF667" s="45"/>
      <c r="AG667" s="45"/>
      <c r="AH667" s="45"/>
      <c r="AI667" s="45"/>
      <c r="AJ667" s="45"/>
      <c r="AK667" s="45"/>
      <c r="AL667" s="45"/>
      <c r="AM667" s="45"/>
      <c r="AN667" s="45"/>
      <c r="AO667" s="45"/>
      <c r="AP667" s="45"/>
      <c r="AQ667" s="45"/>
      <c r="AR667" s="45"/>
      <c r="AS667" s="45"/>
      <c r="AT667" s="45"/>
      <c r="AU667" s="45"/>
      <c r="AV667" s="45"/>
      <c r="AW667" s="45"/>
      <c r="AX667" s="45"/>
      <c r="AY667" s="45"/>
      <c r="AZ667" s="45"/>
      <c r="BA667" s="45"/>
      <c r="BB667" s="45"/>
      <c r="BC667" s="45"/>
      <c r="BD667" s="45"/>
      <c r="BE667" s="45"/>
      <c r="BF667" s="45"/>
      <c r="BG667" s="45"/>
      <c r="BH667" s="45"/>
      <c r="BI667" s="45"/>
      <c r="BJ667" s="45"/>
      <c r="BK667" s="45"/>
      <c r="BL667" s="45"/>
      <c r="BM667" s="45"/>
      <c r="BN667" s="45"/>
      <c r="BO667" s="45"/>
      <c r="BP667" s="45"/>
      <c r="BQ667" s="45"/>
      <c r="BR667" s="45"/>
      <c r="BS667" s="45"/>
      <c r="BT667" s="45"/>
      <c r="BU667" s="45"/>
      <c r="BV667" s="45"/>
      <c r="BW667" s="45"/>
      <c r="BX667" s="45"/>
      <c r="BY667" s="45"/>
      <c r="BZ667" s="45"/>
      <c r="CA667" s="45"/>
      <c r="CB667" s="45"/>
      <c r="CC667" s="45"/>
      <c r="CD667" s="45"/>
      <c r="CE667" s="45"/>
      <c r="CF667" s="45"/>
      <c r="CG667" s="45"/>
      <c r="CH667" s="45"/>
      <c r="CI667" s="45"/>
      <c r="CJ667" s="45"/>
      <c r="CK667" s="45"/>
      <c r="CL667" s="45"/>
      <c r="CM667" s="45"/>
      <c r="CN667" s="45"/>
      <c r="CO667" s="45"/>
      <c r="CP667" s="45"/>
      <c r="CQ667" s="45"/>
    </row>
    <row r="668" spans="1:95" hidden="1" x14ac:dyDescent="0.25">
      <c r="A668" s="5" t="str">
        <f>B668&amp;D668</f>
        <v>UGABIODIESEL</v>
      </c>
      <c r="B668" t="s">
        <v>381</v>
      </c>
      <c r="C668" t="str">
        <f>VLOOKUP($B668,'Lookup codes'!$A:$C,2,FALSE)</f>
        <v>Uganda</v>
      </c>
      <c r="D668" t="s">
        <v>630</v>
      </c>
      <c r="E668" t="str">
        <f>VLOOKUP(D668,'Lookup codes'!R:S,2,FALSE)</f>
        <v>Biodiesel</v>
      </c>
      <c r="F668" t="s">
        <v>794</v>
      </c>
      <c r="G668" t="s">
        <v>528</v>
      </c>
      <c r="H668" s="45">
        <f>SUMIFS('IEA production stats by year'!Q:Q,'IEA production stats by year'!$E:$E,$D668,'IEA production stats by year'!$B:$B,$B668)</f>
        <v>0</v>
      </c>
      <c r="I668" s="45">
        <f>SUMIFS('IEA production stats by year'!R:R,'IEA production stats by year'!$E:$E,$D668,'IEA production stats by year'!$B:$B,$B668)</f>
        <v>0</v>
      </c>
      <c r="J668" s="45">
        <f>SUMIFS('IEA production stats by year'!S:S,'IEA production stats by year'!$E:$E,$D668,'IEA production stats by year'!$B:$B,$B668)</f>
        <v>0</v>
      </c>
      <c r="K668" s="45">
        <f>SUMIFS('IEA production stats by year'!T:T,'IEA production stats by year'!$E:$E,$D668,'IEA production stats by year'!$B:$B,$B668)</f>
        <v>0</v>
      </c>
      <c r="L668" s="45">
        <f>SUMIFS('IEA production stats by year'!U:U,'IEA production stats by year'!$E:$E,$D668,'IEA production stats by year'!$B:$B,$B668)</f>
        <v>0</v>
      </c>
      <c r="M668" s="45">
        <f>SUMIFS('IEA production stats by year'!V:V,'IEA production stats by year'!$E:$E,$D668,'IEA production stats by year'!$B:$B,$B668)</f>
        <v>0</v>
      </c>
      <c r="N668" s="45">
        <f>SUMIFS('IEA production stats by year'!W:W,'IEA production stats by year'!$E:$E,$D668,'IEA production stats by year'!$B:$B,$B668)</f>
        <v>0</v>
      </c>
      <c r="O668" s="45">
        <f>SUMIFS('IEA production stats by year'!X:X,'IEA production stats by year'!$E:$E,$D668,'IEA production stats by year'!$B:$B,$B668)</f>
        <v>0</v>
      </c>
      <c r="P668" s="45">
        <f>SUMIFS('IEA production stats by year'!Y:Y,'IEA production stats by year'!$E:$E,$D668,'IEA production stats by year'!$B:$B,$B668)</f>
        <v>0</v>
      </c>
      <c r="Q668" s="45">
        <f>SUMIFS('IEA production stats by year'!Z:Z,'IEA production stats by year'!$E:$E,$D668,'IEA production stats by year'!$B:$B,$B668)</f>
        <v>0</v>
      </c>
      <c r="R668" s="45">
        <f>SUMIFS('IEA production stats by year'!AA:AA,'IEA production stats by year'!$E:$E,$D668,'IEA production stats by year'!$B:$B,$B668)</f>
        <v>0</v>
      </c>
      <c r="S668" s="45">
        <f>SUMIFS('IEA production stats by year'!AB:AB,'IEA production stats by year'!$E:$E,$D668,'IEA production stats by year'!$B:$B,$B668)</f>
        <v>0</v>
      </c>
      <c r="T668" s="45">
        <f>SUMIFS('IEA production stats by year'!AC:AC,'IEA production stats by year'!$E:$E,$D668,'IEA production stats by year'!$B:$B,$B668)</f>
        <v>0</v>
      </c>
      <c r="U668" s="45">
        <f>SUMIFS('IEA production stats by year'!AD:AD,'IEA production stats by year'!$E:$E,$D668,'IEA production stats by year'!$B:$B,$B668)</f>
        <v>0</v>
      </c>
      <c r="V668" s="45">
        <f>SUMIFS('IEA production stats by year'!AE:AE,'IEA production stats by year'!$E:$E,$D668,'IEA production stats by year'!$B:$B,$B668)</f>
        <v>0</v>
      </c>
      <c r="W668" s="45">
        <f>SUMIFS('IEA production stats by year'!AF:AF,'IEA production stats by year'!$E:$E,$D668,'IEA production stats by year'!$B:$B,$B668)</f>
        <v>0</v>
      </c>
      <c r="X668" s="45">
        <f>SUMIFS('IEA production stats by year'!AG:AG,'IEA production stats by year'!$E:$E,$D668,'IEA production stats by year'!$B:$B,$B668)</f>
        <v>0</v>
      </c>
      <c r="Y668" s="45">
        <f>SUMIFS('IEA production stats by year'!AH:AH,'IEA production stats by year'!$E:$E,$D668,'IEA production stats by year'!$B:$B,$B668)</f>
        <v>0</v>
      </c>
      <c r="Z668" s="45">
        <f>SUMIFS('IEA production stats by year'!AI:AI,'IEA production stats by year'!$E:$E,$D668,'IEA production stats by year'!$B:$B,$B668)</f>
        <v>0</v>
      </c>
      <c r="AA668" s="45">
        <f>SUMIFS('IEA production stats by year'!AJ:AJ,'IEA production stats by year'!$E:$E,$D668,'IEA production stats by year'!$B:$B,$B668)</f>
        <v>0</v>
      </c>
      <c r="AB668" s="45">
        <f>SUMIFS('IEA production stats by year'!AK:AK,'IEA production stats by year'!$E:$E,$D668,'IEA production stats by year'!$B:$B,$B668)</f>
        <v>0</v>
      </c>
      <c r="AC668" s="45">
        <f>SUMIFS('IEA production stats by year'!AL:AL,'IEA production stats by year'!$E:$E,$D668,'IEA production stats by year'!$B:$B,$B668)</f>
        <v>0</v>
      </c>
      <c r="AD668" s="45"/>
      <c r="AE668" s="45"/>
      <c r="AF668" s="45"/>
      <c r="AG668" s="45"/>
      <c r="AH668" s="45"/>
      <c r="AI668" s="45"/>
      <c r="AJ668" s="45"/>
      <c r="AK668" s="45"/>
      <c r="AL668" s="45"/>
      <c r="AM668" s="45"/>
      <c r="AN668" s="45"/>
      <c r="AO668" s="45"/>
      <c r="AP668" s="45"/>
      <c r="AQ668" s="45"/>
      <c r="AR668" s="45"/>
      <c r="AS668" s="45"/>
      <c r="AT668" s="45"/>
      <c r="AU668" s="45"/>
      <c r="AV668" s="45"/>
      <c r="AW668" s="45"/>
      <c r="AX668" s="45"/>
      <c r="AY668" s="45"/>
      <c r="AZ668" s="45"/>
      <c r="BA668" s="45"/>
      <c r="BB668" s="45"/>
      <c r="BC668" s="45"/>
      <c r="BD668" s="45"/>
      <c r="BE668" s="45"/>
      <c r="BF668" s="45"/>
      <c r="BG668" s="45"/>
      <c r="BH668" s="45"/>
      <c r="BI668" s="45"/>
      <c r="BJ668" s="45"/>
      <c r="BK668" s="45"/>
      <c r="BL668" s="45"/>
      <c r="BM668" s="45"/>
      <c r="BN668" s="45"/>
      <c r="BO668" s="45"/>
      <c r="BP668" s="45"/>
      <c r="BQ668" s="45"/>
      <c r="BR668" s="45"/>
      <c r="BS668" s="45"/>
      <c r="BT668" s="45"/>
      <c r="BU668" s="45"/>
      <c r="BV668" s="45"/>
      <c r="BW668" s="45"/>
      <c r="BX668" s="45"/>
      <c r="BY668" s="45"/>
      <c r="BZ668" s="45"/>
      <c r="CA668" s="45"/>
      <c r="CB668" s="45"/>
      <c r="CC668" s="45"/>
      <c r="CD668" s="45"/>
      <c r="CE668" s="45"/>
      <c r="CF668" s="45"/>
      <c r="CG668" s="45"/>
      <c r="CH668" s="45"/>
      <c r="CI668" s="45"/>
      <c r="CJ668" s="45"/>
      <c r="CK668" s="45"/>
      <c r="CL668" s="45"/>
      <c r="CM668" s="45"/>
      <c r="CN668" s="45"/>
      <c r="CO668" s="45"/>
      <c r="CP668" s="45"/>
      <c r="CQ668" s="45"/>
    </row>
    <row r="669" spans="1:95" hidden="1" x14ac:dyDescent="0.25">
      <c r="A669" s="5" t="str">
        <f>B669&amp;D669</f>
        <v>UGAOBIOLIQ</v>
      </c>
      <c r="B669" t="s">
        <v>381</v>
      </c>
      <c r="C669" t="str">
        <f>VLOOKUP($B669,'Lookup codes'!$A:$C,2,FALSE)</f>
        <v>Uganda</v>
      </c>
      <c r="D669" t="s">
        <v>632</v>
      </c>
      <c r="E669" t="str">
        <f>VLOOKUP(D669,'Lookup codes'!R:S,2,FALSE)</f>
        <v>Other Liquid Biofuels</v>
      </c>
      <c r="F669" t="s">
        <v>794</v>
      </c>
      <c r="G669" t="s">
        <v>528</v>
      </c>
      <c r="H669" s="45">
        <f>SUMIFS('IEA production stats by year'!Q:Q,'IEA production stats by year'!$E:$E,$D669,'IEA production stats by year'!$B:$B,$B669)</f>
        <v>0</v>
      </c>
      <c r="I669" s="45">
        <f>SUMIFS('IEA production stats by year'!R:R,'IEA production stats by year'!$E:$E,$D669,'IEA production stats by year'!$B:$B,$B669)</f>
        <v>0</v>
      </c>
      <c r="J669" s="45">
        <f>SUMIFS('IEA production stats by year'!S:S,'IEA production stats by year'!$E:$E,$D669,'IEA production stats by year'!$B:$B,$B669)</f>
        <v>0</v>
      </c>
      <c r="K669" s="45">
        <f>SUMIFS('IEA production stats by year'!T:T,'IEA production stats by year'!$E:$E,$D669,'IEA production stats by year'!$B:$B,$B669)</f>
        <v>0</v>
      </c>
      <c r="L669" s="45">
        <f>SUMIFS('IEA production stats by year'!U:U,'IEA production stats by year'!$E:$E,$D669,'IEA production stats by year'!$B:$B,$B669)</f>
        <v>0</v>
      </c>
      <c r="M669" s="45">
        <f>SUMIFS('IEA production stats by year'!V:V,'IEA production stats by year'!$E:$E,$D669,'IEA production stats by year'!$B:$B,$B669)</f>
        <v>0</v>
      </c>
      <c r="N669" s="45">
        <f>SUMIFS('IEA production stats by year'!W:W,'IEA production stats by year'!$E:$E,$D669,'IEA production stats by year'!$B:$B,$B669)</f>
        <v>0</v>
      </c>
      <c r="O669" s="45">
        <f>SUMIFS('IEA production stats by year'!X:X,'IEA production stats by year'!$E:$E,$D669,'IEA production stats by year'!$B:$B,$B669)</f>
        <v>0</v>
      </c>
      <c r="P669" s="45">
        <f>SUMIFS('IEA production stats by year'!Y:Y,'IEA production stats by year'!$E:$E,$D669,'IEA production stats by year'!$B:$B,$B669)</f>
        <v>0</v>
      </c>
      <c r="Q669" s="45">
        <f>SUMIFS('IEA production stats by year'!Z:Z,'IEA production stats by year'!$E:$E,$D669,'IEA production stats by year'!$B:$B,$B669)</f>
        <v>0</v>
      </c>
      <c r="R669" s="45">
        <f>SUMIFS('IEA production stats by year'!AA:AA,'IEA production stats by year'!$E:$E,$D669,'IEA production stats by year'!$B:$B,$B669)</f>
        <v>0</v>
      </c>
      <c r="S669" s="45">
        <f>SUMIFS('IEA production stats by year'!AB:AB,'IEA production stats by year'!$E:$E,$D669,'IEA production stats by year'!$B:$B,$B669)</f>
        <v>0</v>
      </c>
      <c r="T669" s="45">
        <f>SUMIFS('IEA production stats by year'!AC:AC,'IEA production stats by year'!$E:$E,$D669,'IEA production stats by year'!$B:$B,$B669)</f>
        <v>0</v>
      </c>
      <c r="U669" s="45">
        <f>SUMIFS('IEA production stats by year'!AD:AD,'IEA production stats by year'!$E:$E,$D669,'IEA production stats by year'!$B:$B,$B669)</f>
        <v>0</v>
      </c>
      <c r="V669" s="45">
        <f>SUMIFS('IEA production stats by year'!AE:AE,'IEA production stats by year'!$E:$E,$D669,'IEA production stats by year'!$B:$B,$B669)</f>
        <v>0</v>
      </c>
      <c r="W669" s="45">
        <f>SUMIFS('IEA production stats by year'!AF:AF,'IEA production stats by year'!$E:$E,$D669,'IEA production stats by year'!$B:$B,$B669)</f>
        <v>0</v>
      </c>
      <c r="X669" s="45">
        <f>SUMIFS('IEA production stats by year'!AG:AG,'IEA production stats by year'!$E:$E,$D669,'IEA production stats by year'!$B:$B,$B669)</f>
        <v>0</v>
      </c>
      <c r="Y669" s="45">
        <f>SUMIFS('IEA production stats by year'!AH:AH,'IEA production stats by year'!$E:$E,$D669,'IEA production stats by year'!$B:$B,$B669)</f>
        <v>0</v>
      </c>
      <c r="Z669" s="45">
        <f>SUMIFS('IEA production stats by year'!AI:AI,'IEA production stats by year'!$E:$E,$D669,'IEA production stats by year'!$B:$B,$B669)</f>
        <v>0</v>
      </c>
      <c r="AA669" s="45">
        <f>SUMIFS('IEA production stats by year'!AJ:AJ,'IEA production stats by year'!$E:$E,$D669,'IEA production stats by year'!$B:$B,$B669)</f>
        <v>0</v>
      </c>
      <c r="AB669" s="45">
        <f>SUMIFS('IEA production stats by year'!AK:AK,'IEA production stats by year'!$E:$E,$D669,'IEA production stats by year'!$B:$B,$B669)</f>
        <v>0</v>
      </c>
      <c r="AC669" s="45">
        <f>SUMIFS('IEA production stats by year'!AL:AL,'IEA production stats by year'!$E:$E,$D669,'IEA production stats by year'!$B:$B,$B669)</f>
        <v>0</v>
      </c>
      <c r="AD669" s="45"/>
      <c r="AE669" s="45"/>
      <c r="AF669" s="45"/>
      <c r="AG669" s="45"/>
      <c r="AH669" s="45"/>
      <c r="AI669" s="45"/>
      <c r="AJ669" s="45"/>
      <c r="AK669" s="45"/>
      <c r="AL669" s="45"/>
      <c r="AM669" s="45"/>
      <c r="AN669" s="45"/>
      <c r="AO669" s="45"/>
      <c r="AP669" s="45"/>
      <c r="AQ669" s="45"/>
      <c r="AR669" s="45"/>
      <c r="AS669" s="45"/>
      <c r="AT669" s="45"/>
      <c r="AU669" s="45"/>
      <c r="AV669" s="45"/>
      <c r="AW669" s="45"/>
      <c r="AX669" s="45"/>
      <c r="AY669" s="45"/>
      <c r="AZ669" s="45"/>
      <c r="BA669" s="45"/>
      <c r="BB669" s="45"/>
      <c r="BC669" s="45"/>
      <c r="BD669" s="45"/>
      <c r="BE669" s="45"/>
      <c r="BF669" s="45"/>
      <c r="BG669" s="45"/>
      <c r="BH669" s="45"/>
      <c r="BI669" s="45"/>
      <c r="BJ669" s="45"/>
      <c r="BK669" s="45"/>
      <c r="BL669" s="45"/>
      <c r="BM669" s="45"/>
      <c r="BN669" s="45"/>
      <c r="BO669" s="45"/>
      <c r="BP669" s="45"/>
      <c r="BQ669" s="45"/>
      <c r="BR669" s="45"/>
      <c r="BS669" s="45"/>
      <c r="BT669" s="45"/>
      <c r="BU669" s="45"/>
      <c r="BV669" s="45"/>
      <c r="BW669" s="45"/>
      <c r="BX669" s="45"/>
      <c r="BY669" s="45"/>
      <c r="BZ669" s="45"/>
      <c r="CA669" s="45"/>
      <c r="CB669" s="45"/>
      <c r="CC669" s="45"/>
      <c r="CD669" s="45"/>
      <c r="CE669" s="45"/>
      <c r="CF669" s="45"/>
      <c r="CG669" s="45"/>
      <c r="CH669" s="45"/>
      <c r="CI669" s="45"/>
      <c r="CJ669" s="45"/>
      <c r="CK669" s="45"/>
      <c r="CL669" s="45"/>
      <c r="CM669" s="45"/>
      <c r="CN669" s="45"/>
      <c r="CO669" s="45"/>
      <c r="CP669" s="45"/>
      <c r="CQ669" s="45"/>
    </row>
    <row r="670" spans="1:95" hidden="1" x14ac:dyDescent="0.25">
      <c r="A670" s="5" t="str">
        <f>B670&amp;D670</f>
        <v>UGAPRIMSBIO</v>
      </c>
      <c r="B670" t="s">
        <v>381</v>
      </c>
      <c r="C670" t="str">
        <f>VLOOKUP($B670,'Lookup codes'!$A:$C,2,FALSE)</f>
        <v>Uganda</v>
      </c>
      <c r="D670" t="s">
        <v>634</v>
      </c>
      <c r="E670" t="str">
        <f>VLOOKUP(D670,'Lookup codes'!R:S,2,FALSE)</f>
        <v>Solid Biofuel excluding charcoal</v>
      </c>
      <c r="F670" t="s">
        <v>794</v>
      </c>
      <c r="G670" t="s">
        <v>528</v>
      </c>
      <c r="H670" s="45">
        <f>SUMIFS('IEA production stats by year'!Q:Q,'IEA production stats by year'!$E:$E,$D670,'IEA production stats by year'!$B:$B,$B670)</f>
        <v>418409.00099999999</v>
      </c>
      <c r="I670" s="45">
        <f>SUMIFS('IEA production stats by year'!R:R,'IEA production stats by year'!$E:$E,$D670,'IEA production stats by year'!$B:$B,$B670)</f>
        <v>428301.99910000002</v>
      </c>
      <c r="J670" s="45">
        <f>SUMIFS('IEA production stats by year'!S:S,'IEA production stats by year'!$E:$E,$D670,'IEA production stats by year'!$B:$B,$B670)</f>
        <v>443730.0012</v>
      </c>
      <c r="K670" s="45">
        <f>SUMIFS('IEA production stats by year'!T:T,'IEA production stats by year'!$E:$E,$D670,'IEA production stats by year'!$B:$B,$B670)</f>
        <v>459167.00079999998</v>
      </c>
      <c r="L670" s="45">
        <f>SUMIFS('IEA production stats by year'!U:U,'IEA production stats by year'!$E:$E,$D670,'IEA production stats by year'!$B:$B,$B670)</f>
        <v>472675.9999</v>
      </c>
      <c r="M670" s="45">
        <f>SUMIFS('IEA production stats by year'!V:V,'IEA production stats by year'!$E:$E,$D670,'IEA production stats by year'!$B:$B,$B670)</f>
        <v>481907.00209999998</v>
      </c>
      <c r="N670" s="45">
        <f>SUMIFS('IEA production stats by year'!W:W,'IEA production stats by year'!$E:$E,$D670,'IEA production stats by year'!$B:$B,$B670)</f>
        <v>493657.00089999998</v>
      </c>
      <c r="O670" s="45">
        <f>SUMIFS('IEA production stats by year'!X:X,'IEA production stats by year'!$E:$E,$D670,'IEA production stats by year'!$B:$B,$B670)</f>
        <v>501251.00199999998</v>
      </c>
      <c r="P670" s="45">
        <f>SUMIFS('IEA production stats by year'!Y:Y,'IEA production stats by year'!$E:$E,$D670,'IEA production stats by year'!$B:$B,$B670)</f>
        <v>520149.99949999998</v>
      </c>
      <c r="Q670" s="45">
        <f>SUMIFS('IEA production stats by year'!Z:Z,'IEA production stats by year'!$E:$E,$D670,'IEA production stats by year'!$B:$B,$B670)</f>
        <v>542686.99959999998</v>
      </c>
      <c r="R670" s="45">
        <f>SUMIFS('IEA production stats by year'!AA:AA,'IEA production stats by year'!$E:$E,$D670,'IEA production stats by year'!$B:$B,$B670)</f>
        <v>553728.99789999996</v>
      </c>
      <c r="S670" s="45">
        <f>SUMIFS('IEA production stats by year'!AB:AB,'IEA production stats by year'!$E:$E,$D670,'IEA production stats by year'!$B:$B,$B670)</f>
        <v>570509.00150000001</v>
      </c>
      <c r="T670" s="45">
        <f>SUMIFS('IEA production stats by year'!AC:AC,'IEA production stats by year'!$E:$E,$D670,'IEA production stats by year'!$B:$B,$B670)</f>
        <v>572735.00170000002</v>
      </c>
      <c r="U670" s="45">
        <f>SUMIFS('IEA production stats by year'!AD:AD,'IEA production stats by year'!$E:$E,$D670,'IEA production stats by year'!$B:$B,$B670)</f>
        <v>612968.00179999997</v>
      </c>
      <c r="V670" s="45">
        <f>SUMIFS('IEA production stats by year'!AE:AE,'IEA production stats by year'!$E:$E,$D670,'IEA production stats by year'!$B:$B,$B670)</f>
        <v>626894.99849999999</v>
      </c>
      <c r="W670" s="45">
        <f>SUMIFS('IEA production stats by year'!AF:AF,'IEA production stats by year'!$E:$E,$D670,'IEA production stats by year'!$B:$B,$B670)</f>
        <v>651233.00080000004</v>
      </c>
      <c r="X670" s="45">
        <f>SUMIFS('IEA production stats by year'!AG:AG,'IEA production stats by year'!$E:$E,$D670,'IEA production stats by year'!$B:$B,$B670)</f>
        <v>488703.99969999999</v>
      </c>
      <c r="Y670" s="45">
        <f>SUMIFS('IEA production stats by year'!AH:AH,'IEA production stats by year'!$E:$E,$D670,'IEA production stats by year'!$B:$B,$B670)</f>
        <v>490774.85800000001</v>
      </c>
      <c r="Z670" s="45">
        <f>SUMIFS('IEA production stats by year'!AI:AI,'IEA production stats by year'!$E:$E,$D670,'IEA production stats by year'!$B:$B,$B670)</f>
        <v>522607.6385</v>
      </c>
      <c r="AA670" s="45">
        <f>SUMIFS('IEA production stats by year'!AJ:AJ,'IEA production stats by year'!$E:$E,$D670,'IEA production stats by year'!$B:$B,$B670)</f>
        <v>582736.7058</v>
      </c>
      <c r="AB670" s="45">
        <f>SUMIFS('IEA production stats by year'!AK:AK,'IEA production stats by year'!$E:$E,$D670,'IEA production stats by year'!$B:$B,$B670)</f>
        <v>514482.86839999998</v>
      </c>
      <c r="AC670" s="45">
        <f>SUMIFS('IEA production stats by year'!AL:AL,'IEA production stats by year'!$E:$E,$D670,'IEA production stats by year'!$B:$B,$B670)</f>
        <v>0</v>
      </c>
      <c r="AD670" s="45"/>
      <c r="AE670" s="45"/>
      <c r="AF670" s="45"/>
      <c r="AG670" s="45"/>
      <c r="AH670" s="45"/>
      <c r="AI670" s="45"/>
      <c r="AJ670" s="45"/>
      <c r="AK670" s="45"/>
      <c r="AL670" s="45"/>
      <c r="AM670" s="45"/>
      <c r="AN670" s="45"/>
      <c r="AO670" s="45"/>
      <c r="AP670" s="45"/>
      <c r="AQ670" s="45"/>
      <c r="AR670" s="45"/>
      <c r="AS670" s="45"/>
      <c r="AT670" s="45"/>
      <c r="AU670" s="45"/>
      <c r="AV670" s="45"/>
      <c r="AW670" s="45"/>
      <c r="AX670" s="45"/>
      <c r="AY670" s="45"/>
      <c r="AZ670" s="45"/>
      <c r="BA670" s="45"/>
      <c r="BB670" s="45"/>
      <c r="BC670" s="45"/>
      <c r="BD670" s="45"/>
      <c r="BE670" s="45"/>
      <c r="BF670" s="45"/>
      <c r="BG670" s="45"/>
      <c r="BH670" s="45"/>
      <c r="BI670" s="45"/>
      <c r="BJ670" s="45"/>
      <c r="BK670" s="45"/>
      <c r="BL670" s="45"/>
      <c r="BM670" s="45"/>
      <c r="BN670" s="45"/>
      <c r="BO670" s="45"/>
      <c r="BP670" s="45"/>
      <c r="BQ670" s="45"/>
      <c r="BR670" s="45"/>
      <c r="BS670" s="45"/>
      <c r="BT670" s="45"/>
      <c r="BU670" s="45"/>
      <c r="BV670" s="45"/>
      <c r="BW670" s="45"/>
      <c r="BX670" s="45"/>
      <c r="BY670" s="45"/>
      <c r="BZ670" s="45"/>
      <c r="CA670" s="45"/>
      <c r="CB670" s="45"/>
      <c r="CC670" s="45"/>
      <c r="CD670" s="45"/>
      <c r="CE670" s="45"/>
      <c r="CF670" s="45"/>
      <c r="CG670" s="45"/>
      <c r="CH670" s="45"/>
      <c r="CI670" s="45"/>
      <c r="CJ670" s="45"/>
      <c r="CK670" s="45"/>
      <c r="CL670" s="45"/>
      <c r="CM670" s="45"/>
      <c r="CN670" s="45"/>
      <c r="CO670" s="45"/>
      <c r="CP670" s="45"/>
      <c r="CQ670" s="45"/>
    </row>
    <row r="671" spans="1:95" hidden="1" x14ac:dyDescent="0.25">
      <c r="A671" s="5" t="str">
        <f>B671&amp;D671</f>
        <v>UGABIOGASES</v>
      </c>
      <c r="B671" t="s">
        <v>381</v>
      </c>
      <c r="C671" t="str">
        <f>VLOOKUP($B671,'Lookup codes'!$A:$C,2,FALSE)</f>
        <v>Uganda</v>
      </c>
      <c r="D671" t="s">
        <v>636</v>
      </c>
      <c r="E671" t="str">
        <f>VLOOKUP(D671,'Lookup codes'!R:S,2,FALSE)</f>
        <v>Biogases</v>
      </c>
      <c r="F671" t="s">
        <v>794</v>
      </c>
      <c r="G671" t="s">
        <v>528</v>
      </c>
      <c r="H671" s="45">
        <f>SUMIFS('IEA production stats by year'!Q:Q,'IEA production stats by year'!$E:$E,$D671,'IEA production stats by year'!$B:$B,$B671)</f>
        <v>0</v>
      </c>
      <c r="I671" s="45">
        <f>SUMIFS('IEA production stats by year'!R:R,'IEA production stats by year'!$E:$E,$D671,'IEA production stats by year'!$B:$B,$B671)</f>
        <v>0</v>
      </c>
      <c r="J671" s="45">
        <f>SUMIFS('IEA production stats by year'!S:S,'IEA production stats by year'!$E:$E,$D671,'IEA production stats by year'!$B:$B,$B671)</f>
        <v>0</v>
      </c>
      <c r="K671" s="45">
        <f>SUMIFS('IEA production stats by year'!T:T,'IEA production stats by year'!$E:$E,$D671,'IEA production stats by year'!$B:$B,$B671)</f>
        <v>0</v>
      </c>
      <c r="L671" s="45">
        <f>SUMIFS('IEA production stats by year'!U:U,'IEA production stats by year'!$E:$E,$D671,'IEA production stats by year'!$B:$B,$B671)</f>
        <v>0</v>
      </c>
      <c r="M671" s="45">
        <f>SUMIFS('IEA production stats by year'!V:V,'IEA production stats by year'!$E:$E,$D671,'IEA production stats by year'!$B:$B,$B671)</f>
        <v>0</v>
      </c>
      <c r="N671" s="45">
        <f>SUMIFS('IEA production stats by year'!W:W,'IEA production stats by year'!$E:$E,$D671,'IEA production stats by year'!$B:$B,$B671)</f>
        <v>0</v>
      </c>
      <c r="O671" s="45">
        <f>SUMIFS('IEA production stats by year'!X:X,'IEA production stats by year'!$E:$E,$D671,'IEA production stats by year'!$B:$B,$B671)</f>
        <v>0</v>
      </c>
      <c r="P671" s="45">
        <f>SUMIFS('IEA production stats by year'!Y:Y,'IEA production stats by year'!$E:$E,$D671,'IEA production stats by year'!$B:$B,$B671)</f>
        <v>0</v>
      </c>
      <c r="Q671" s="45">
        <f>SUMIFS('IEA production stats by year'!Z:Z,'IEA production stats by year'!$E:$E,$D671,'IEA production stats by year'!$B:$B,$B671)</f>
        <v>0</v>
      </c>
      <c r="R671" s="45">
        <f>SUMIFS('IEA production stats by year'!AA:AA,'IEA production stats by year'!$E:$E,$D671,'IEA production stats by year'!$B:$B,$B671)</f>
        <v>0</v>
      </c>
      <c r="S671" s="45">
        <f>SUMIFS('IEA production stats by year'!AB:AB,'IEA production stats by year'!$E:$E,$D671,'IEA production stats by year'!$B:$B,$B671)</f>
        <v>0</v>
      </c>
      <c r="T671" s="45">
        <f>SUMIFS('IEA production stats by year'!AC:AC,'IEA production stats by year'!$E:$E,$D671,'IEA production stats by year'!$B:$B,$B671)</f>
        <v>0</v>
      </c>
      <c r="U671" s="45">
        <f>SUMIFS('IEA production stats by year'!AD:AD,'IEA production stats by year'!$E:$E,$D671,'IEA production stats by year'!$B:$B,$B671)</f>
        <v>0</v>
      </c>
      <c r="V671" s="45">
        <f>SUMIFS('IEA production stats by year'!AE:AE,'IEA production stats by year'!$E:$E,$D671,'IEA production stats by year'!$B:$B,$B671)</f>
        <v>0</v>
      </c>
      <c r="W671" s="45">
        <f>SUMIFS('IEA production stats by year'!AF:AF,'IEA production stats by year'!$E:$E,$D671,'IEA production stats by year'!$B:$B,$B671)</f>
        <v>0</v>
      </c>
      <c r="X671" s="45">
        <f>SUMIFS('IEA production stats by year'!AG:AG,'IEA production stats by year'!$E:$E,$D671,'IEA production stats by year'!$B:$B,$B671)</f>
        <v>0</v>
      </c>
      <c r="Y671" s="45">
        <f>SUMIFS('IEA production stats by year'!AH:AH,'IEA production stats by year'!$E:$E,$D671,'IEA production stats by year'!$B:$B,$B671)</f>
        <v>0</v>
      </c>
      <c r="Z671" s="45">
        <f>SUMIFS('IEA production stats by year'!AI:AI,'IEA production stats by year'!$E:$E,$D671,'IEA production stats by year'!$B:$B,$B671)</f>
        <v>0</v>
      </c>
      <c r="AA671" s="45">
        <f>SUMIFS('IEA production stats by year'!AJ:AJ,'IEA production stats by year'!$E:$E,$D671,'IEA production stats by year'!$B:$B,$B671)</f>
        <v>0</v>
      </c>
      <c r="AB671" s="45">
        <f>SUMIFS('IEA production stats by year'!AK:AK,'IEA production stats by year'!$E:$E,$D671,'IEA production stats by year'!$B:$B,$B671)</f>
        <v>0</v>
      </c>
      <c r="AC671" s="45">
        <f>SUMIFS('IEA production stats by year'!AL:AL,'IEA production stats by year'!$E:$E,$D671,'IEA production stats by year'!$B:$B,$B671)</f>
        <v>0</v>
      </c>
      <c r="AD671" s="45"/>
      <c r="AE671" s="45"/>
      <c r="AF671" s="45"/>
      <c r="AG671" s="45"/>
      <c r="AH671" s="45"/>
      <c r="AI671" s="45"/>
      <c r="AJ671" s="45"/>
      <c r="AK671" s="45"/>
      <c r="AL671" s="45"/>
      <c r="AM671" s="45"/>
      <c r="AN671" s="45"/>
      <c r="AO671" s="45"/>
      <c r="AP671" s="45"/>
      <c r="AQ671" s="45"/>
      <c r="AR671" s="45"/>
      <c r="AS671" s="45"/>
      <c r="AT671" s="45"/>
      <c r="AU671" s="45"/>
      <c r="AV671" s="45"/>
      <c r="AW671" s="45"/>
      <c r="AX671" s="45"/>
      <c r="AY671" s="45"/>
      <c r="AZ671" s="45"/>
      <c r="BA671" s="45"/>
      <c r="BB671" s="45"/>
      <c r="BC671" s="45"/>
      <c r="BD671" s="45"/>
      <c r="BE671" s="45"/>
      <c r="BF671" s="45"/>
      <c r="BG671" s="45"/>
      <c r="BH671" s="45"/>
      <c r="BI671" s="45"/>
      <c r="BJ671" s="45"/>
      <c r="BK671" s="45"/>
      <c r="BL671" s="45"/>
      <c r="BM671" s="45"/>
      <c r="BN671" s="45"/>
      <c r="BO671" s="45"/>
      <c r="BP671" s="45"/>
      <c r="BQ671" s="45"/>
      <c r="BR671" s="45"/>
      <c r="BS671" s="45"/>
      <c r="BT671" s="45"/>
      <c r="BU671" s="45"/>
      <c r="BV671" s="45"/>
      <c r="BW671" s="45"/>
      <c r="BX671" s="45"/>
      <c r="BY671" s="45"/>
      <c r="BZ671" s="45"/>
      <c r="CA671" s="45"/>
      <c r="CB671" s="45"/>
      <c r="CC671" s="45"/>
      <c r="CD671" s="45"/>
      <c r="CE671" s="45"/>
      <c r="CF671" s="45"/>
      <c r="CG671" s="45"/>
      <c r="CH671" s="45"/>
      <c r="CI671" s="45"/>
      <c r="CJ671" s="45"/>
      <c r="CK671" s="45"/>
      <c r="CL671" s="45"/>
      <c r="CM671" s="45"/>
      <c r="CN671" s="45"/>
      <c r="CO671" s="45"/>
      <c r="CP671" s="45"/>
      <c r="CQ671" s="45"/>
    </row>
    <row r="672" spans="1:95" hidden="1" x14ac:dyDescent="0.25">
      <c r="A672" s="5" t="str">
        <f>B672&amp;D672</f>
        <v>UGABIOJETKERO</v>
      </c>
      <c r="B672" t="s">
        <v>381</v>
      </c>
      <c r="C672" t="str">
        <f>VLOOKUP($B672,'Lookup codes'!$A:$C,2,FALSE)</f>
        <v>Uganda</v>
      </c>
      <c r="D672" t="s">
        <v>638</v>
      </c>
      <c r="E672" t="str">
        <f>VLOOKUP(D672,'Lookup codes'!R:S,2,FALSE)</f>
        <v>Bio Jet Kerosene</v>
      </c>
      <c r="F672" t="s">
        <v>794</v>
      </c>
      <c r="G672" t="s">
        <v>528</v>
      </c>
      <c r="H672" s="45">
        <f>SUMIFS('IEA production stats by year'!Q:Q,'IEA production stats by year'!$E:$E,$D672,'IEA production stats by year'!$B:$B,$B672)</f>
        <v>0</v>
      </c>
      <c r="I672" s="45">
        <f>SUMIFS('IEA production stats by year'!R:R,'IEA production stats by year'!$E:$E,$D672,'IEA production stats by year'!$B:$B,$B672)</f>
        <v>0</v>
      </c>
      <c r="J672" s="45">
        <f>SUMIFS('IEA production stats by year'!S:S,'IEA production stats by year'!$E:$E,$D672,'IEA production stats by year'!$B:$B,$B672)</f>
        <v>0</v>
      </c>
      <c r="K672" s="45">
        <f>SUMIFS('IEA production stats by year'!T:T,'IEA production stats by year'!$E:$E,$D672,'IEA production stats by year'!$B:$B,$B672)</f>
        <v>0</v>
      </c>
      <c r="L672" s="45">
        <f>SUMIFS('IEA production stats by year'!U:U,'IEA production stats by year'!$E:$E,$D672,'IEA production stats by year'!$B:$B,$B672)</f>
        <v>0</v>
      </c>
      <c r="M672" s="45">
        <f>SUMIFS('IEA production stats by year'!V:V,'IEA production stats by year'!$E:$E,$D672,'IEA production stats by year'!$B:$B,$B672)</f>
        <v>0</v>
      </c>
      <c r="N672" s="45">
        <f>SUMIFS('IEA production stats by year'!W:W,'IEA production stats by year'!$E:$E,$D672,'IEA production stats by year'!$B:$B,$B672)</f>
        <v>0</v>
      </c>
      <c r="O672" s="45">
        <f>SUMIFS('IEA production stats by year'!X:X,'IEA production stats by year'!$E:$E,$D672,'IEA production stats by year'!$B:$B,$B672)</f>
        <v>0</v>
      </c>
      <c r="P672" s="45">
        <f>SUMIFS('IEA production stats by year'!Y:Y,'IEA production stats by year'!$E:$E,$D672,'IEA production stats by year'!$B:$B,$B672)</f>
        <v>0</v>
      </c>
      <c r="Q672" s="45">
        <f>SUMIFS('IEA production stats by year'!Z:Z,'IEA production stats by year'!$E:$E,$D672,'IEA production stats by year'!$B:$B,$B672)</f>
        <v>0</v>
      </c>
      <c r="R672" s="45">
        <f>SUMIFS('IEA production stats by year'!AA:AA,'IEA production stats by year'!$E:$E,$D672,'IEA production stats by year'!$B:$B,$B672)</f>
        <v>0</v>
      </c>
      <c r="S672" s="45">
        <f>SUMIFS('IEA production stats by year'!AB:AB,'IEA production stats by year'!$E:$E,$D672,'IEA production stats by year'!$B:$B,$B672)</f>
        <v>0</v>
      </c>
      <c r="T672" s="45">
        <f>SUMIFS('IEA production stats by year'!AC:AC,'IEA production stats by year'!$E:$E,$D672,'IEA production stats by year'!$B:$B,$B672)</f>
        <v>0</v>
      </c>
      <c r="U672" s="45">
        <f>SUMIFS('IEA production stats by year'!AD:AD,'IEA production stats by year'!$E:$E,$D672,'IEA production stats by year'!$B:$B,$B672)</f>
        <v>0</v>
      </c>
      <c r="V672" s="45">
        <f>SUMIFS('IEA production stats by year'!AE:AE,'IEA production stats by year'!$E:$E,$D672,'IEA production stats by year'!$B:$B,$B672)</f>
        <v>0</v>
      </c>
      <c r="W672" s="45">
        <f>SUMIFS('IEA production stats by year'!AF:AF,'IEA production stats by year'!$E:$E,$D672,'IEA production stats by year'!$B:$B,$B672)</f>
        <v>0</v>
      </c>
      <c r="X672" s="45">
        <f>SUMIFS('IEA production stats by year'!AG:AG,'IEA production stats by year'!$E:$E,$D672,'IEA production stats by year'!$B:$B,$B672)</f>
        <v>0</v>
      </c>
      <c r="Y672" s="45">
        <f>SUMIFS('IEA production stats by year'!AH:AH,'IEA production stats by year'!$E:$E,$D672,'IEA production stats by year'!$B:$B,$B672)</f>
        <v>0</v>
      </c>
      <c r="Z672" s="45">
        <f>SUMIFS('IEA production stats by year'!AI:AI,'IEA production stats by year'!$E:$E,$D672,'IEA production stats by year'!$B:$B,$B672)</f>
        <v>0</v>
      </c>
      <c r="AA672" s="45">
        <f>SUMIFS('IEA production stats by year'!AJ:AJ,'IEA production stats by year'!$E:$E,$D672,'IEA production stats by year'!$B:$B,$B672)</f>
        <v>0</v>
      </c>
      <c r="AB672" s="45">
        <f>SUMIFS('IEA production stats by year'!AK:AK,'IEA production stats by year'!$E:$E,$D672,'IEA production stats by year'!$B:$B,$B672)</f>
        <v>0</v>
      </c>
      <c r="AC672" s="45">
        <f>SUMIFS('IEA production stats by year'!AL:AL,'IEA production stats by year'!$E:$E,$D672,'IEA production stats by year'!$B:$B,$B672)</f>
        <v>0</v>
      </c>
      <c r="AD672" s="45"/>
      <c r="AE672" s="45"/>
      <c r="AF672" s="45"/>
      <c r="AG672" s="45"/>
      <c r="AH672" s="45"/>
      <c r="AI672" s="45"/>
      <c r="AJ672" s="45"/>
      <c r="AK672" s="45"/>
      <c r="AL672" s="45"/>
      <c r="AM672" s="45"/>
      <c r="AN672" s="45"/>
      <c r="AO672" s="45"/>
      <c r="AP672" s="45"/>
      <c r="AQ672" s="45"/>
      <c r="AR672" s="45"/>
      <c r="AS672" s="45"/>
      <c r="AT672" s="45"/>
      <c r="AU672" s="45"/>
      <c r="AV672" s="45"/>
      <c r="AW672" s="45"/>
      <c r="AX672" s="45"/>
      <c r="AY672" s="45"/>
      <c r="AZ672" s="45"/>
      <c r="BA672" s="45"/>
      <c r="BB672" s="45"/>
      <c r="BC672" s="45"/>
      <c r="BD672" s="45"/>
      <c r="BE672" s="45"/>
      <c r="BF672" s="45"/>
      <c r="BG672" s="45"/>
      <c r="BH672" s="45"/>
      <c r="BI672" s="45"/>
      <c r="BJ672" s="45"/>
      <c r="BK672" s="45"/>
      <c r="BL672" s="45"/>
      <c r="BM672" s="45"/>
      <c r="BN672" s="45"/>
      <c r="BO672" s="45"/>
      <c r="BP672" s="45"/>
      <c r="BQ672" s="45"/>
      <c r="BR672" s="45"/>
      <c r="BS672" s="45"/>
      <c r="BT672" s="45"/>
      <c r="BU672" s="45"/>
      <c r="BV672" s="45"/>
      <c r="BW672" s="45"/>
      <c r="BX672" s="45"/>
      <c r="BY672" s="45"/>
      <c r="BZ672" s="45"/>
      <c r="CA672" s="45"/>
      <c r="CB672" s="45"/>
      <c r="CC672" s="45"/>
      <c r="CD672" s="45"/>
      <c r="CE672" s="45"/>
      <c r="CF672" s="45"/>
      <c r="CG672" s="45"/>
      <c r="CH672" s="45"/>
      <c r="CI672" s="45"/>
      <c r="CJ672" s="45"/>
      <c r="CK672" s="45"/>
      <c r="CL672" s="45"/>
      <c r="CM672" s="45"/>
      <c r="CN672" s="45"/>
      <c r="CO672" s="45"/>
      <c r="CP672" s="45"/>
      <c r="CQ672" s="45"/>
    </row>
    <row r="673" spans="1:95" hidden="1" x14ac:dyDescent="0.25">
      <c r="A673" s="5" t="str">
        <f>B673&amp;D673</f>
        <v>UGAMRENEW</v>
      </c>
      <c r="B673" t="s">
        <v>381</v>
      </c>
      <c r="C673" t="str">
        <f>VLOOKUP($B673,'Lookup codes'!$A:$C,2,FALSE)</f>
        <v>Uganda</v>
      </c>
      <c r="D673" t="s">
        <v>640</v>
      </c>
      <c r="E673" t="str">
        <f>VLOOKUP(D673,'Lookup codes'!R:S,2,FALSE)</f>
        <v>Total of Renewable Energy Sources</v>
      </c>
      <c r="F673" t="s">
        <v>794</v>
      </c>
      <c r="G673" t="s">
        <v>528</v>
      </c>
      <c r="H673" s="45">
        <f>SUMIFS('IEA production stats by year'!Q:Q,'IEA production stats by year'!$E:$E,$D673,'IEA production stats by year'!$B:$B,$B673)</f>
        <v>423992.60119999998</v>
      </c>
      <c r="I673" s="45">
        <f>SUMIFS('IEA production stats by year'!R:R,'IEA production stats by year'!$E:$E,$D673,'IEA production stats by year'!$B:$B,$B673)</f>
        <v>433871.2009</v>
      </c>
      <c r="J673" s="45">
        <f>SUMIFS('IEA production stats by year'!S:S,'IEA production stats by year'!$E:$E,$D673,'IEA production stats by year'!$B:$B,$B673)</f>
        <v>449742.00319999998</v>
      </c>
      <c r="K673" s="45">
        <f>SUMIFS('IEA production stats by year'!T:T,'IEA production stats by year'!$E:$E,$D673,'IEA production stats by year'!$B:$B,$B673)</f>
        <v>465481.40269999998</v>
      </c>
      <c r="L673" s="45">
        <f>SUMIFS('IEA production stats by year'!U:U,'IEA production stats by year'!$E:$E,$D673,'IEA production stats by year'!$B:$B,$B673)</f>
        <v>479483.60269999999</v>
      </c>
      <c r="M673" s="45">
        <f>SUMIFS('IEA production stats by year'!V:V,'IEA production stats by year'!$E:$E,$D673,'IEA production stats by year'!$B:$B,$B673)</f>
        <v>488541.79889999999</v>
      </c>
      <c r="N673" s="45">
        <f>SUMIFS('IEA production stats by year'!W:W,'IEA production stats by year'!$E:$E,$D673,'IEA production stats by year'!$B:$B,$B673)</f>
        <v>497865.40059999999</v>
      </c>
      <c r="O673" s="45">
        <f>SUMIFS('IEA production stats by year'!X:X,'IEA production stats by year'!$E:$E,$D673,'IEA production stats by year'!$B:$B,$B673)</f>
        <v>506323.40230000002</v>
      </c>
      <c r="P673" s="45">
        <f>SUMIFS('IEA production stats by year'!Y:Y,'IEA production stats by year'!$E:$E,$D673,'IEA production stats by year'!$B:$B,$B673)</f>
        <v>526082.79969999997</v>
      </c>
      <c r="Q673" s="45">
        <f>SUMIFS('IEA production stats by year'!Z:Z,'IEA production stats by year'!$E:$E,$D673,'IEA production stats by year'!$B:$B,$B673)</f>
        <v>547788.20090000005</v>
      </c>
      <c r="R673" s="45">
        <f>SUMIFS('IEA production stats by year'!AA:AA,'IEA production stats by year'!$E:$E,$D673,'IEA production stats by year'!$B:$B,$B673)</f>
        <v>559154.19889999996</v>
      </c>
      <c r="S673" s="45">
        <f>SUMIFS('IEA production stats by year'!AB:AB,'IEA production stats by year'!$E:$E,$D673,'IEA production stats by year'!$B:$B,$B673)</f>
        <v>576045.80169999995</v>
      </c>
      <c r="T673" s="45">
        <f>SUMIFS('IEA production stats by year'!AC:AC,'IEA production stats by year'!$E:$E,$D673,'IEA production stats by year'!$B:$B,$B673)</f>
        <v>578275.40249999997</v>
      </c>
      <c r="U673" s="45">
        <f>SUMIFS('IEA production stats by year'!AD:AD,'IEA production stats by year'!$E:$E,$D673,'IEA production stats by year'!$B:$B,$B673)</f>
        <v>621680.00410000002</v>
      </c>
      <c r="V673" s="45">
        <f>SUMIFS('IEA production stats by year'!AE:AE,'IEA production stats by year'!$E:$E,$D673,'IEA production stats by year'!$B:$B,$B673)</f>
        <v>635614.20209999999</v>
      </c>
      <c r="W673" s="45">
        <f>SUMIFS('IEA production stats by year'!AF:AF,'IEA production stats by year'!$E:$E,$D673,'IEA production stats by year'!$B:$B,$B673)</f>
        <v>662479.39879999997</v>
      </c>
      <c r="X673" s="45">
        <f>SUMIFS('IEA production stats by year'!AG:AG,'IEA production stats by year'!$E:$E,$D673,'IEA production stats by year'!$B:$B,$B673)</f>
        <v>500735.20079999999</v>
      </c>
      <c r="Y673" s="45">
        <f>SUMIFS('IEA production stats by year'!AH:AH,'IEA production stats by year'!$E:$E,$D673,'IEA production stats by year'!$B:$B,$B673)</f>
        <v>503389.82040000003</v>
      </c>
      <c r="Z673" s="45">
        <f>SUMIFS('IEA production stats by year'!AI:AI,'IEA production stats by year'!$E:$E,$D673,'IEA production stats by year'!$B:$B,$B673)</f>
        <v>535967.87219999998</v>
      </c>
      <c r="AA673" s="45">
        <f>SUMIFS('IEA production stats by year'!AJ:AJ,'IEA production stats by year'!$E:$E,$D673,'IEA production stats by year'!$B:$B,$B673)</f>
        <v>597686.44979999994</v>
      </c>
      <c r="AB673" s="45">
        <f>SUMIFS('IEA production stats by year'!AK:AK,'IEA production stats by year'!$E:$E,$D673,'IEA production stats by year'!$B:$B,$B673)</f>
        <v>529597.71880000003</v>
      </c>
      <c r="AC673" s="45">
        <f>SUMIFS('IEA production stats by year'!AL:AL,'IEA production stats by year'!$E:$E,$D673,'IEA production stats by year'!$B:$B,$B673)</f>
        <v>0</v>
      </c>
      <c r="AD673" s="45"/>
      <c r="AE673" s="45"/>
      <c r="AF673" s="45"/>
      <c r="AG673" s="45"/>
      <c r="AH673" s="45"/>
      <c r="AI673" s="45"/>
      <c r="AJ673" s="45"/>
      <c r="AK673" s="45"/>
      <c r="AL673" s="45"/>
      <c r="AM673" s="45"/>
      <c r="AN673" s="45"/>
      <c r="AO673" s="45"/>
      <c r="AP673" s="45"/>
      <c r="AQ673" s="45"/>
      <c r="AR673" s="45"/>
      <c r="AS673" s="45"/>
      <c r="AT673" s="45"/>
      <c r="AU673" s="45"/>
      <c r="AV673" s="45"/>
      <c r="AW673" s="45"/>
      <c r="AX673" s="45"/>
      <c r="AY673" s="45"/>
      <c r="AZ673" s="45"/>
      <c r="BA673" s="45"/>
      <c r="BB673" s="45"/>
      <c r="BC673" s="45"/>
      <c r="BD673" s="45"/>
      <c r="BE673" s="45"/>
      <c r="BF673" s="45"/>
      <c r="BG673" s="45"/>
      <c r="BH673" s="45"/>
      <c r="BI673" s="45"/>
      <c r="BJ673" s="45"/>
      <c r="BK673" s="45"/>
      <c r="BL673" s="45"/>
      <c r="BM673" s="45"/>
      <c r="BN673" s="45"/>
      <c r="BO673" s="45"/>
      <c r="BP673" s="45"/>
      <c r="BQ673" s="45"/>
      <c r="BR673" s="45"/>
      <c r="BS673" s="45"/>
      <c r="BT673" s="45"/>
      <c r="BU673" s="45"/>
      <c r="BV673" s="45"/>
      <c r="BW673" s="45"/>
      <c r="BX673" s="45"/>
      <c r="BY673" s="45"/>
      <c r="BZ673" s="45"/>
      <c r="CA673" s="45"/>
      <c r="CB673" s="45"/>
      <c r="CC673" s="45"/>
      <c r="CD673" s="45"/>
      <c r="CE673" s="45"/>
      <c r="CF673" s="45"/>
      <c r="CG673" s="45"/>
      <c r="CH673" s="45"/>
      <c r="CI673" s="45"/>
      <c r="CJ673" s="45"/>
      <c r="CK673" s="45"/>
      <c r="CL673" s="45"/>
      <c r="CM673" s="45"/>
      <c r="CN673" s="45"/>
      <c r="CO673" s="45"/>
      <c r="CP673" s="45"/>
      <c r="CQ673" s="45"/>
    </row>
    <row r="674" spans="1:95" x14ac:dyDescent="0.25">
      <c r="A674" s="5" t="str">
        <f>B674&amp;D674</f>
        <v>UGATOTAL</v>
      </c>
      <c r="B674" t="s">
        <v>381</v>
      </c>
      <c r="C674" t="str">
        <f>VLOOKUP($B674,'Lookup codes'!$A:$C,2,FALSE)</f>
        <v>Uganda</v>
      </c>
      <c r="D674" t="s">
        <v>642</v>
      </c>
      <c r="E674" t="str">
        <f>VLOOKUP(D674,'Lookup codes'!R:S,2,FALSE)</f>
        <v>Total of All Energy Sources</v>
      </c>
      <c r="F674" t="s">
        <v>794</v>
      </c>
      <c r="G674" t="s">
        <v>528</v>
      </c>
      <c r="H674" s="45">
        <f>SUMIFS('IEA production stats by year'!Q:Q,'IEA production stats by year'!$E:$E,$D674,'IEA production stats by year'!$B:$B,$B674)</f>
        <v>423992.60119999998</v>
      </c>
      <c r="I674" s="45">
        <f>SUMIFS('IEA production stats by year'!R:R,'IEA production stats by year'!$E:$E,$D674,'IEA production stats by year'!$B:$B,$B674)</f>
        <v>433871.2009</v>
      </c>
      <c r="J674" s="45">
        <f>SUMIFS('IEA production stats by year'!S:S,'IEA production stats by year'!$E:$E,$D674,'IEA production stats by year'!$B:$B,$B674)</f>
        <v>449742.00319999998</v>
      </c>
      <c r="K674" s="45">
        <f>SUMIFS('IEA production stats by year'!T:T,'IEA production stats by year'!$E:$E,$D674,'IEA production stats by year'!$B:$B,$B674)</f>
        <v>465481.40269999998</v>
      </c>
      <c r="L674" s="45">
        <f>SUMIFS('IEA production stats by year'!U:U,'IEA production stats by year'!$E:$E,$D674,'IEA production stats by year'!$B:$B,$B674)</f>
        <v>479483.60269999999</v>
      </c>
      <c r="M674" s="45">
        <f>SUMIFS('IEA production stats by year'!V:V,'IEA production stats by year'!$E:$E,$D674,'IEA production stats by year'!$B:$B,$B674)</f>
        <v>488541.79889999999</v>
      </c>
      <c r="N674" s="45">
        <f>SUMIFS('IEA production stats by year'!W:W,'IEA production stats by year'!$E:$E,$D674,'IEA production stats by year'!$B:$B,$B674)</f>
        <v>497865.40059999999</v>
      </c>
      <c r="O674" s="45">
        <f>SUMIFS('IEA production stats by year'!X:X,'IEA production stats by year'!$E:$E,$D674,'IEA production stats by year'!$B:$B,$B674)</f>
        <v>506323.40230000002</v>
      </c>
      <c r="P674" s="45">
        <f>SUMIFS('IEA production stats by year'!Y:Y,'IEA production stats by year'!$E:$E,$D674,'IEA production stats by year'!$B:$B,$B674)</f>
        <v>526082.79969999997</v>
      </c>
      <c r="Q674" s="45">
        <f>SUMIFS('IEA production stats by year'!Z:Z,'IEA production stats by year'!$E:$E,$D674,'IEA production stats by year'!$B:$B,$B674)</f>
        <v>547788.20090000005</v>
      </c>
      <c r="R674" s="45">
        <f>SUMIFS('IEA production stats by year'!AA:AA,'IEA production stats by year'!$E:$E,$D674,'IEA production stats by year'!$B:$B,$B674)</f>
        <v>559154.19889999996</v>
      </c>
      <c r="S674" s="45">
        <f>SUMIFS('IEA production stats by year'!AB:AB,'IEA production stats by year'!$E:$E,$D674,'IEA production stats by year'!$B:$B,$B674)</f>
        <v>576045.80169999995</v>
      </c>
      <c r="T674" s="45">
        <f>SUMIFS('IEA production stats by year'!AC:AC,'IEA production stats by year'!$E:$E,$D674,'IEA production stats by year'!$B:$B,$B674)</f>
        <v>578275.40249999997</v>
      </c>
      <c r="U674" s="45">
        <f>SUMIFS('IEA production stats by year'!AD:AD,'IEA production stats by year'!$E:$E,$D674,'IEA production stats by year'!$B:$B,$B674)</f>
        <v>621680.00410000002</v>
      </c>
      <c r="V674" s="45">
        <f>SUMIFS('IEA production stats by year'!AE:AE,'IEA production stats by year'!$E:$E,$D674,'IEA production stats by year'!$B:$B,$B674)</f>
        <v>635614.20209999999</v>
      </c>
      <c r="W674" s="45">
        <f>SUMIFS('IEA production stats by year'!AF:AF,'IEA production stats by year'!$E:$E,$D674,'IEA production stats by year'!$B:$B,$B674)</f>
        <v>662479.39879999997</v>
      </c>
      <c r="X674" s="45">
        <f>SUMIFS('IEA production stats by year'!AG:AG,'IEA production stats by year'!$E:$E,$D674,'IEA production stats by year'!$B:$B,$B674)</f>
        <v>500735.20079999999</v>
      </c>
      <c r="Y674" s="45">
        <f>SUMIFS('IEA production stats by year'!AH:AH,'IEA production stats by year'!$E:$E,$D674,'IEA production stats by year'!$B:$B,$B674)</f>
        <v>503389.82040000003</v>
      </c>
      <c r="Z674" s="45">
        <f>SUMIFS('IEA production stats by year'!AI:AI,'IEA production stats by year'!$E:$E,$D674,'IEA production stats by year'!$B:$B,$B674)</f>
        <v>535967.87219999998</v>
      </c>
      <c r="AA674" s="45">
        <f>SUMIFS('IEA production stats by year'!AJ:AJ,'IEA production stats by year'!$E:$E,$D674,'IEA production stats by year'!$B:$B,$B674)</f>
        <v>597686.44979999994</v>
      </c>
      <c r="AB674" s="45">
        <f>SUMIFS('IEA production stats by year'!AK:AK,'IEA production stats by year'!$E:$E,$D674,'IEA production stats by year'!$B:$B,$B674)</f>
        <v>529597.71880000003</v>
      </c>
      <c r="AC674" s="45">
        <f>SUMIFS('IEA production stats by year'!AL:AL,'IEA production stats by year'!$E:$E,$D674,'IEA production stats by year'!$B:$B,$B674)</f>
        <v>0</v>
      </c>
      <c r="AD674" s="45"/>
      <c r="AE674" s="45"/>
      <c r="AF674" s="45"/>
      <c r="AG674" s="45"/>
      <c r="AH674" s="45"/>
      <c r="AI674" s="45"/>
      <c r="AJ674" s="45"/>
      <c r="AK674" s="45"/>
      <c r="AL674" s="45"/>
      <c r="AM674" s="45"/>
      <c r="AN674" s="45"/>
      <c r="AO674" s="45"/>
      <c r="AP674" s="45"/>
      <c r="AQ674" s="45"/>
      <c r="AR674" s="45"/>
      <c r="AS674" s="45"/>
      <c r="AT674" s="45"/>
      <c r="AU674" s="45"/>
      <c r="AV674" s="45"/>
      <c r="AW674" s="45"/>
      <c r="AX674" s="45"/>
      <c r="AY674" s="45"/>
      <c r="AZ674" s="45"/>
      <c r="BA674" s="45"/>
      <c r="BB674" s="45"/>
      <c r="BC674" s="45"/>
      <c r="BD674" s="45"/>
      <c r="BE674" s="45"/>
      <c r="BF674" s="45"/>
      <c r="BG674" s="45"/>
      <c r="BH674" s="45"/>
      <c r="BI674" s="45"/>
      <c r="BJ674" s="45"/>
      <c r="BK674" s="45"/>
      <c r="BL674" s="45"/>
      <c r="BM674" s="45"/>
      <c r="BN674" s="45"/>
      <c r="BO674" s="45"/>
      <c r="BP674" s="45"/>
      <c r="BQ674" s="45"/>
      <c r="BR674" s="45"/>
      <c r="BS674" s="45"/>
      <c r="BT674" s="45"/>
      <c r="BU674" s="45"/>
      <c r="BV674" s="45"/>
      <c r="BW674" s="45"/>
      <c r="BX674" s="45"/>
      <c r="BY674" s="45"/>
      <c r="BZ674" s="45"/>
      <c r="CA674" s="45"/>
      <c r="CB674" s="45"/>
      <c r="CC674" s="45"/>
      <c r="CD674" s="45"/>
      <c r="CE674" s="45"/>
      <c r="CF674" s="45"/>
      <c r="CG674" s="45"/>
      <c r="CH674" s="45"/>
      <c r="CI674" s="45"/>
      <c r="CJ674" s="45"/>
      <c r="CK674" s="45"/>
      <c r="CL674" s="45"/>
      <c r="CM674" s="45"/>
      <c r="CN674" s="45"/>
      <c r="CO674" s="45"/>
      <c r="CP674" s="45"/>
      <c r="CQ674" s="45"/>
    </row>
    <row r="675" spans="1:95" hidden="1" x14ac:dyDescent="0.25">
      <c r="A675" s="5" t="str">
        <f>B675&amp;D675</f>
        <v>ZAFHYDRO</v>
      </c>
      <c r="B675" t="s">
        <v>400</v>
      </c>
      <c r="C675" t="str">
        <f>VLOOKUP($B675,'Lookup codes'!$A:$C,2,FALSE)</f>
        <v>South Africa</v>
      </c>
      <c r="D675" t="s">
        <v>539</v>
      </c>
      <c r="E675" t="str">
        <f>VLOOKUP(D675,'Lookup codes'!R:S,2,FALSE)</f>
        <v>Hydro</v>
      </c>
      <c r="F675" t="s">
        <v>794</v>
      </c>
      <c r="G675" t="s">
        <v>528</v>
      </c>
      <c r="H675" s="45">
        <f>SUMIFS('IEA production stats by year'!Q:Q,'IEA production stats by year'!$E:$E,$D675,'IEA production stats by year'!$B:$B,$B675)</f>
        <v>3963.6017000000002</v>
      </c>
      <c r="I675" s="45">
        <f>SUMIFS('IEA production stats by year'!R:R,'IEA production stats by year'!$E:$E,$D675,'IEA production stats by year'!$B:$B,$B675)</f>
        <v>7146.0009</v>
      </c>
      <c r="J675" s="45">
        <f>SUMIFS('IEA production stats by year'!S:S,'IEA production stats by year'!$E:$E,$D675,'IEA production stats by year'!$B:$B,$B675)</f>
        <v>8578.7993000000006</v>
      </c>
      <c r="K675" s="45">
        <f>SUMIFS('IEA production stats by year'!T:T,'IEA production stats by year'!$E:$E,$D675,'IEA production stats by year'!$B:$B,$B675)</f>
        <v>2523.6021000000001</v>
      </c>
      <c r="L675" s="45">
        <f>SUMIFS('IEA production stats by year'!U:U,'IEA production stats by year'!$E:$E,$D675,'IEA production stats by year'!$B:$B,$B675)</f>
        <v>3420.0001000000002</v>
      </c>
      <c r="M675" s="45">
        <f>SUMIFS('IEA production stats by year'!V:V,'IEA production stats by year'!$E:$E,$D675,'IEA production stats by year'!$B:$B,$B675)</f>
        <v>4795.2007000000003</v>
      </c>
      <c r="N675" s="45">
        <f>SUMIFS('IEA production stats by year'!W:W,'IEA production stats by year'!$E:$E,$D675,'IEA production stats by year'!$B:$B,$B675)</f>
        <v>10432.798000000001</v>
      </c>
      <c r="O675" s="45">
        <f>SUMIFS('IEA production stats by year'!X:X,'IEA production stats by year'!$E:$E,$D675,'IEA production stats by year'!$B:$B,$B675)</f>
        <v>3124.8013999999998</v>
      </c>
      <c r="P675" s="45">
        <f>SUMIFS('IEA production stats by year'!Y:Y,'IEA production stats by year'!$E:$E,$D675,'IEA production stats by year'!$B:$B,$B675)</f>
        <v>4330.8008</v>
      </c>
      <c r="Q675" s="45">
        <f>SUMIFS('IEA production stats by year'!Z:Z,'IEA production stats by year'!$E:$E,$D675,'IEA production stats by year'!$B:$B,$B675)</f>
        <v>5039.9987000000001</v>
      </c>
      <c r="R675" s="45">
        <f>SUMIFS('IEA production stats by year'!AA:AA,'IEA production stats by year'!$E:$E,$D675,'IEA production stats by year'!$B:$B,$B675)</f>
        <v>7610.4008000000003</v>
      </c>
      <c r="S675" s="45">
        <f>SUMIFS('IEA production stats by year'!AB:AB,'IEA production stats by year'!$E:$E,$D675,'IEA production stats by year'!$B:$B,$B675)</f>
        <v>7405.2015000000001</v>
      </c>
      <c r="T675" s="45">
        <f>SUMIFS('IEA production stats by year'!AC:AC,'IEA production stats by year'!$E:$E,$D675,'IEA production stats by year'!$B:$B,$B675)</f>
        <v>4337.9979000000003</v>
      </c>
      <c r="U675" s="45">
        <f>SUMIFS('IEA production stats by year'!AD:AD,'IEA production stats by year'!$E:$E,$D675,'IEA production stats by year'!$B:$B,$B675)</f>
        <v>4024.8000999999999</v>
      </c>
      <c r="V675" s="45">
        <f>SUMIFS('IEA production stats by year'!AE:AE,'IEA production stats by year'!$E:$E,$D675,'IEA production stats by year'!$B:$B,$B675)</f>
        <v>3286.8013000000001</v>
      </c>
      <c r="W675" s="45">
        <f>SUMIFS('IEA production stats by year'!AF:AF,'IEA production stats by year'!$E:$E,$D675,'IEA production stats by year'!$B:$B,$B675)</f>
        <v>2916.0014999999999</v>
      </c>
      <c r="X675" s="45">
        <f>SUMIFS('IEA production stats by year'!AG:AG,'IEA production stats by year'!$E:$E,$D675,'IEA production stats by year'!$B:$B,$B675)</f>
        <v>2451.6017000000002</v>
      </c>
      <c r="Y675" s="45">
        <f>SUMIFS('IEA production stats by year'!AH:AH,'IEA production stats by year'!$E:$E,$D675,'IEA production stats by year'!$B:$B,$B675)</f>
        <v>2916.0014999999999</v>
      </c>
      <c r="Z675" s="45">
        <f>SUMIFS('IEA production stats by year'!AI:AI,'IEA production stats by year'!$E:$E,$D675,'IEA production stats by year'!$B:$B,$B675)</f>
        <v>3974.3993999999998</v>
      </c>
      <c r="AA675" s="45">
        <f>SUMIFS('IEA production stats by year'!AJ:AJ,'IEA production stats by year'!$E:$E,$D675,'IEA production stats by year'!$B:$B,$B675)</f>
        <v>2631.6006000000002</v>
      </c>
      <c r="AB675" s="45">
        <f>SUMIFS('IEA production stats by year'!AK:AK,'IEA production stats by year'!$E:$E,$D675,'IEA production stats by year'!$B:$B,$B675)</f>
        <v>5198.4021000000002</v>
      </c>
      <c r="AC675" s="45">
        <f>SUMIFS('IEA production stats by year'!AL:AL,'IEA production stats by year'!$E:$E,$D675,'IEA production stats by year'!$B:$B,$B675)</f>
        <v>0</v>
      </c>
      <c r="AD675" s="45"/>
      <c r="AE675" s="45"/>
      <c r="AF675" s="45"/>
      <c r="AG675" s="45"/>
      <c r="AH675" s="45"/>
      <c r="AI675" s="45"/>
      <c r="AJ675" s="45"/>
      <c r="AK675" s="45"/>
      <c r="AL675" s="45"/>
      <c r="AM675" s="45"/>
      <c r="AN675" s="45"/>
      <c r="AO675" s="45"/>
      <c r="AP675" s="45"/>
      <c r="AQ675" s="45"/>
      <c r="AR675" s="45"/>
      <c r="AS675" s="45"/>
      <c r="AT675" s="45"/>
      <c r="AU675" s="45"/>
      <c r="AV675" s="45"/>
      <c r="AW675" s="45"/>
      <c r="AX675" s="45"/>
      <c r="AY675" s="45"/>
      <c r="AZ675" s="45"/>
      <c r="BA675" s="45"/>
      <c r="BB675" s="45"/>
      <c r="BC675" s="45"/>
      <c r="BD675" s="45"/>
      <c r="BE675" s="45"/>
      <c r="BF675" s="45"/>
      <c r="BG675" s="45"/>
      <c r="BH675" s="45"/>
      <c r="BI675" s="45"/>
      <c r="BJ675" s="45"/>
      <c r="BK675" s="45"/>
      <c r="BL675" s="45"/>
      <c r="BM675" s="45"/>
      <c r="BN675" s="45"/>
      <c r="BO675" s="45"/>
      <c r="BP675" s="45"/>
      <c r="BQ675" s="45"/>
      <c r="BR675" s="45"/>
      <c r="BS675" s="45"/>
      <c r="BT675" s="45"/>
      <c r="BU675" s="45"/>
      <c r="BV675" s="45"/>
      <c r="BW675" s="45"/>
      <c r="BX675" s="45"/>
      <c r="BY675" s="45"/>
      <c r="BZ675" s="45"/>
      <c r="CA675" s="45"/>
      <c r="CB675" s="45"/>
      <c r="CC675" s="45"/>
      <c r="CD675" s="45"/>
      <c r="CE675" s="45"/>
      <c r="CF675" s="45"/>
      <c r="CG675" s="45"/>
      <c r="CH675" s="45"/>
      <c r="CI675" s="45"/>
      <c r="CJ675" s="45"/>
      <c r="CK675" s="45"/>
      <c r="CL675" s="45"/>
      <c r="CM675" s="45"/>
      <c r="CN675" s="45"/>
      <c r="CO675" s="45"/>
      <c r="CP675" s="45"/>
      <c r="CQ675" s="45"/>
    </row>
    <row r="676" spans="1:95" hidden="1" x14ac:dyDescent="0.25">
      <c r="A676" s="5" t="str">
        <f>B676&amp;D676</f>
        <v>ZAFGEOTHERM</v>
      </c>
      <c r="B676" t="s">
        <v>400</v>
      </c>
      <c r="C676" t="str">
        <f>VLOOKUP($B676,'Lookup codes'!$A:$C,2,FALSE)</f>
        <v>South Africa</v>
      </c>
      <c r="D676" t="s">
        <v>610</v>
      </c>
      <c r="E676" t="str">
        <f>VLOOKUP(D676,'Lookup codes'!R:S,2,FALSE)</f>
        <v>Geothermal</v>
      </c>
      <c r="F676" t="s">
        <v>794</v>
      </c>
      <c r="G676" t="s">
        <v>528</v>
      </c>
      <c r="H676" s="45">
        <f>SUMIFS('IEA production stats by year'!Q:Q,'IEA production stats by year'!$E:$E,$D676,'IEA production stats by year'!$B:$B,$B676)</f>
        <v>0</v>
      </c>
      <c r="I676" s="45">
        <f>SUMIFS('IEA production stats by year'!R:R,'IEA production stats by year'!$E:$E,$D676,'IEA production stats by year'!$B:$B,$B676)</f>
        <v>0</v>
      </c>
      <c r="J676" s="45">
        <f>SUMIFS('IEA production stats by year'!S:S,'IEA production stats by year'!$E:$E,$D676,'IEA production stats by year'!$B:$B,$B676)</f>
        <v>0</v>
      </c>
      <c r="K676" s="45">
        <f>SUMIFS('IEA production stats by year'!T:T,'IEA production stats by year'!$E:$E,$D676,'IEA production stats by year'!$B:$B,$B676)</f>
        <v>0</v>
      </c>
      <c r="L676" s="45">
        <f>SUMIFS('IEA production stats by year'!U:U,'IEA production stats by year'!$E:$E,$D676,'IEA production stats by year'!$B:$B,$B676)</f>
        <v>0</v>
      </c>
      <c r="M676" s="45">
        <f>SUMIFS('IEA production stats by year'!V:V,'IEA production stats by year'!$E:$E,$D676,'IEA production stats by year'!$B:$B,$B676)</f>
        <v>0</v>
      </c>
      <c r="N676" s="45">
        <f>SUMIFS('IEA production stats by year'!W:W,'IEA production stats by year'!$E:$E,$D676,'IEA production stats by year'!$B:$B,$B676)</f>
        <v>0</v>
      </c>
      <c r="O676" s="45">
        <f>SUMIFS('IEA production stats by year'!X:X,'IEA production stats by year'!$E:$E,$D676,'IEA production stats by year'!$B:$B,$B676)</f>
        <v>0</v>
      </c>
      <c r="P676" s="45">
        <f>SUMIFS('IEA production stats by year'!Y:Y,'IEA production stats by year'!$E:$E,$D676,'IEA production stats by year'!$B:$B,$B676)</f>
        <v>0</v>
      </c>
      <c r="Q676" s="45">
        <f>SUMIFS('IEA production stats by year'!Z:Z,'IEA production stats by year'!$E:$E,$D676,'IEA production stats by year'!$B:$B,$B676)</f>
        <v>0</v>
      </c>
      <c r="R676" s="45">
        <f>SUMIFS('IEA production stats by year'!AA:AA,'IEA production stats by year'!$E:$E,$D676,'IEA production stats by year'!$B:$B,$B676)</f>
        <v>0</v>
      </c>
      <c r="S676" s="45">
        <f>SUMIFS('IEA production stats by year'!AB:AB,'IEA production stats by year'!$E:$E,$D676,'IEA production stats by year'!$B:$B,$B676)</f>
        <v>0</v>
      </c>
      <c r="T676" s="45">
        <f>SUMIFS('IEA production stats by year'!AC:AC,'IEA production stats by year'!$E:$E,$D676,'IEA production stats by year'!$B:$B,$B676)</f>
        <v>0</v>
      </c>
      <c r="U676" s="45">
        <f>SUMIFS('IEA production stats by year'!AD:AD,'IEA production stats by year'!$E:$E,$D676,'IEA production stats by year'!$B:$B,$B676)</f>
        <v>0</v>
      </c>
      <c r="V676" s="45">
        <f>SUMIFS('IEA production stats by year'!AE:AE,'IEA production stats by year'!$E:$E,$D676,'IEA production stats by year'!$B:$B,$B676)</f>
        <v>0</v>
      </c>
      <c r="W676" s="45">
        <f>SUMIFS('IEA production stats by year'!AF:AF,'IEA production stats by year'!$E:$E,$D676,'IEA production stats by year'!$B:$B,$B676)</f>
        <v>0</v>
      </c>
      <c r="X676" s="45">
        <f>SUMIFS('IEA production stats by year'!AG:AG,'IEA production stats by year'!$E:$E,$D676,'IEA production stats by year'!$B:$B,$B676)</f>
        <v>0</v>
      </c>
      <c r="Y676" s="45">
        <f>SUMIFS('IEA production stats by year'!AH:AH,'IEA production stats by year'!$E:$E,$D676,'IEA production stats by year'!$B:$B,$B676)</f>
        <v>0</v>
      </c>
      <c r="Z676" s="45">
        <f>SUMIFS('IEA production stats by year'!AI:AI,'IEA production stats by year'!$E:$E,$D676,'IEA production stats by year'!$B:$B,$B676)</f>
        <v>0</v>
      </c>
      <c r="AA676" s="45">
        <f>SUMIFS('IEA production stats by year'!AJ:AJ,'IEA production stats by year'!$E:$E,$D676,'IEA production stats by year'!$B:$B,$B676)</f>
        <v>0</v>
      </c>
      <c r="AB676" s="45">
        <f>SUMIFS('IEA production stats by year'!AK:AK,'IEA production stats by year'!$E:$E,$D676,'IEA production stats by year'!$B:$B,$B676)</f>
        <v>0</v>
      </c>
      <c r="AC676" s="45">
        <f>SUMIFS('IEA production stats by year'!AL:AL,'IEA production stats by year'!$E:$E,$D676,'IEA production stats by year'!$B:$B,$B676)</f>
        <v>0</v>
      </c>
      <c r="AD676" s="45"/>
      <c r="AE676" s="45"/>
      <c r="AF676" s="45"/>
      <c r="AG676" s="45"/>
      <c r="AH676" s="45"/>
      <c r="AI676" s="45"/>
      <c r="AJ676" s="45"/>
      <c r="AK676" s="45"/>
      <c r="AL676" s="45"/>
      <c r="AM676" s="45"/>
      <c r="AN676" s="45"/>
      <c r="AO676" s="45"/>
      <c r="AP676" s="45"/>
      <c r="AQ676" s="45"/>
      <c r="AR676" s="45"/>
      <c r="AS676" s="45"/>
      <c r="AT676" s="45"/>
      <c r="AU676" s="45"/>
      <c r="AV676" s="45"/>
      <c r="AW676" s="45"/>
      <c r="AX676" s="45"/>
      <c r="AY676" s="45"/>
      <c r="AZ676" s="45"/>
      <c r="BA676" s="45"/>
      <c r="BB676" s="45"/>
      <c r="BC676" s="45"/>
      <c r="BD676" s="45"/>
      <c r="BE676" s="45"/>
      <c r="BF676" s="45"/>
      <c r="BG676" s="45"/>
      <c r="BH676" s="45"/>
      <c r="BI676" s="45"/>
      <c r="BJ676" s="45"/>
      <c r="BK676" s="45"/>
      <c r="BL676" s="45"/>
      <c r="BM676" s="45"/>
      <c r="BN676" s="45"/>
      <c r="BO676" s="45"/>
      <c r="BP676" s="45"/>
      <c r="BQ676" s="45"/>
      <c r="BR676" s="45"/>
      <c r="BS676" s="45"/>
      <c r="BT676" s="45"/>
      <c r="BU676" s="45"/>
      <c r="BV676" s="45"/>
      <c r="BW676" s="45"/>
      <c r="BX676" s="45"/>
      <c r="BY676" s="45"/>
      <c r="BZ676" s="45"/>
      <c r="CA676" s="45"/>
      <c r="CB676" s="45"/>
      <c r="CC676" s="45"/>
      <c r="CD676" s="45"/>
      <c r="CE676" s="45"/>
      <c r="CF676" s="45"/>
      <c r="CG676" s="45"/>
      <c r="CH676" s="45"/>
      <c r="CI676" s="45"/>
      <c r="CJ676" s="45"/>
      <c r="CK676" s="45"/>
      <c r="CL676" s="45"/>
      <c r="CM676" s="45"/>
      <c r="CN676" s="45"/>
      <c r="CO676" s="45"/>
      <c r="CP676" s="45"/>
      <c r="CQ676" s="45"/>
    </row>
    <row r="677" spans="1:95" hidden="1" x14ac:dyDescent="0.25">
      <c r="A677" s="5" t="str">
        <f>B677&amp;D677</f>
        <v>ZAFSOLARPV</v>
      </c>
      <c r="B677" t="s">
        <v>400</v>
      </c>
      <c r="C677" t="str">
        <f>VLOOKUP($B677,'Lookup codes'!$A:$C,2,FALSE)</f>
        <v>South Africa</v>
      </c>
      <c r="D677" t="s">
        <v>612</v>
      </c>
      <c r="E677" t="str">
        <f>VLOOKUP(D677,'Lookup codes'!R:S,2,FALSE)</f>
        <v>Solar Photovoltaics</v>
      </c>
      <c r="F677" t="s">
        <v>794</v>
      </c>
      <c r="G677" t="s">
        <v>528</v>
      </c>
      <c r="H677" s="45">
        <f>SUMIFS('IEA production stats by year'!Q:Q,'IEA production stats by year'!$E:$E,$D677,'IEA production stats by year'!$B:$B,$B677)</f>
        <v>0</v>
      </c>
      <c r="I677" s="45">
        <f>SUMIFS('IEA production stats by year'!R:R,'IEA production stats by year'!$E:$E,$D677,'IEA production stats by year'!$B:$B,$B677)</f>
        <v>0</v>
      </c>
      <c r="J677" s="45">
        <f>SUMIFS('IEA production stats by year'!S:S,'IEA production stats by year'!$E:$E,$D677,'IEA production stats by year'!$B:$B,$B677)</f>
        <v>0</v>
      </c>
      <c r="K677" s="45">
        <f>SUMIFS('IEA production stats by year'!T:T,'IEA production stats by year'!$E:$E,$D677,'IEA production stats by year'!$B:$B,$B677)</f>
        <v>0</v>
      </c>
      <c r="L677" s="45">
        <f>SUMIFS('IEA production stats by year'!U:U,'IEA production stats by year'!$E:$E,$D677,'IEA production stats by year'!$B:$B,$B677)</f>
        <v>0</v>
      </c>
      <c r="M677" s="45">
        <f>SUMIFS('IEA production stats by year'!V:V,'IEA production stats by year'!$E:$E,$D677,'IEA production stats by year'!$B:$B,$B677)</f>
        <v>0</v>
      </c>
      <c r="N677" s="45">
        <f>SUMIFS('IEA production stats by year'!W:W,'IEA production stats by year'!$E:$E,$D677,'IEA production stats by year'!$B:$B,$B677)</f>
        <v>0</v>
      </c>
      <c r="O677" s="45">
        <f>SUMIFS('IEA production stats by year'!X:X,'IEA production stats by year'!$E:$E,$D677,'IEA production stats by year'!$B:$B,$B677)</f>
        <v>0</v>
      </c>
      <c r="P677" s="45">
        <f>SUMIFS('IEA production stats by year'!Y:Y,'IEA production stats by year'!$E:$E,$D677,'IEA production stats by year'!$B:$B,$B677)</f>
        <v>0</v>
      </c>
      <c r="Q677" s="45">
        <f>SUMIFS('IEA production stats by year'!Z:Z,'IEA production stats by year'!$E:$E,$D677,'IEA production stats by year'!$B:$B,$B677)</f>
        <v>0</v>
      </c>
      <c r="R677" s="45">
        <f>SUMIFS('IEA production stats by year'!AA:AA,'IEA production stats by year'!$E:$E,$D677,'IEA production stats by year'!$B:$B,$B677)</f>
        <v>0</v>
      </c>
      <c r="S677" s="45">
        <f>SUMIFS('IEA production stats by year'!AB:AB,'IEA production stats by year'!$E:$E,$D677,'IEA production stats by year'!$B:$B,$B677)</f>
        <v>0</v>
      </c>
      <c r="T677" s="45">
        <f>SUMIFS('IEA production stats by year'!AC:AC,'IEA production stats by year'!$E:$E,$D677,'IEA production stats by year'!$B:$B,$B677)</f>
        <v>0</v>
      </c>
      <c r="U677" s="45">
        <f>SUMIFS('IEA production stats by year'!AD:AD,'IEA production stats by year'!$E:$E,$D677,'IEA production stats by year'!$B:$B,$B677)</f>
        <v>68.399799999999999</v>
      </c>
      <c r="V677" s="45">
        <f>SUMIFS('IEA production stats by year'!AE:AE,'IEA production stats by year'!$E:$E,$D677,'IEA production stats by year'!$B:$B,$B677)</f>
        <v>3628.8</v>
      </c>
      <c r="W677" s="45">
        <f>SUMIFS('IEA production stats by year'!AF:AF,'IEA production stats by year'!$E:$E,$D677,'IEA production stats by year'!$B:$B,$B677)</f>
        <v>7005.6008000000002</v>
      </c>
      <c r="X677" s="45">
        <f>SUMIFS('IEA production stats by year'!AG:AG,'IEA production stats by year'!$E:$E,$D677,'IEA production stats by year'!$B:$B,$B677)</f>
        <v>9032.4014000000006</v>
      </c>
      <c r="Y677" s="45">
        <f>SUMIFS('IEA production stats by year'!AH:AH,'IEA production stats by year'!$E:$E,$D677,'IEA production stats by year'!$B:$B,$B677)</f>
        <v>11696.3994</v>
      </c>
      <c r="Z677" s="45">
        <f>SUMIFS('IEA production stats by year'!AI:AI,'IEA production stats by year'!$E:$E,$D677,'IEA production stats by year'!$B:$B,$B677)</f>
        <v>11563.200500000001</v>
      </c>
      <c r="AA677" s="45">
        <f>SUMIFS('IEA production stats by year'!AJ:AJ,'IEA production stats by year'!$E:$E,$D677,'IEA production stats by year'!$B:$B,$B677)</f>
        <v>11717.999100000001</v>
      </c>
      <c r="AB677" s="45">
        <f>SUMIFS('IEA production stats by year'!AK:AK,'IEA production stats by year'!$E:$E,$D677,'IEA production stats by year'!$B:$B,$B677)</f>
        <v>12970.798500000001</v>
      </c>
      <c r="AC677" s="45">
        <f>SUMIFS('IEA production stats by year'!AL:AL,'IEA production stats by year'!$E:$E,$D677,'IEA production stats by year'!$B:$B,$B677)</f>
        <v>0</v>
      </c>
      <c r="AD677" s="45"/>
      <c r="AE677" s="45"/>
      <c r="AF677" s="45"/>
      <c r="AG677" s="45"/>
      <c r="AH677" s="45"/>
      <c r="AI677" s="45"/>
      <c r="AJ677" s="45"/>
      <c r="AK677" s="45"/>
      <c r="AL677" s="45"/>
      <c r="AM677" s="45"/>
      <c r="AN677" s="45"/>
      <c r="AO677" s="45"/>
      <c r="AP677" s="45"/>
      <c r="AQ677" s="45"/>
      <c r="AR677" s="45"/>
      <c r="AS677" s="45"/>
      <c r="AT677" s="45"/>
      <c r="AU677" s="45"/>
      <c r="AV677" s="45"/>
      <c r="AW677" s="45"/>
      <c r="AX677" s="45"/>
      <c r="AY677" s="45"/>
      <c r="AZ677" s="45"/>
      <c r="BA677" s="45"/>
      <c r="BB677" s="45"/>
      <c r="BC677" s="45"/>
      <c r="BD677" s="45"/>
      <c r="BE677" s="45"/>
      <c r="BF677" s="45"/>
      <c r="BG677" s="45"/>
      <c r="BH677" s="45"/>
      <c r="BI677" s="45"/>
      <c r="BJ677" s="45"/>
      <c r="BK677" s="45"/>
      <c r="BL677" s="45"/>
      <c r="BM677" s="45"/>
      <c r="BN677" s="45"/>
      <c r="BO677" s="45"/>
      <c r="BP677" s="45"/>
      <c r="BQ677" s="45"/>
      <c r="BR677" s="45"/>
      <c r="BS677" s="45"/>
      <c r="BT677" s="45"/>
      <c r="BU677" s="45"/>
      <c r="BV677" s="45"/>
      <c r="BW677" s="45"/>
      <c r="BX677" s="45"/>
      <c r="BY677" s="45"/>
      <c r="BZ677" s="45"/>
      <c r="CA677" s="45"/>
      <c r="CB677" s="45"/>
      <c r="CC677" s="45"/>
      <c r="CD677" s="45"/>
      <c r="CE677" s="45"/>
      <c r="CF677" s="45"/>
      <c r="CG677" s="45"/>
      <c r="CH677" s="45"/>
      <c r="CI677" s="45"/>
      <c r="CJ677" s="45"/>
      <c r="CK677" s="45"/>
      <c r="CL677" s="45"/>
      <c r="CM677" s="45"/>
      <c r="CN677" s="45"/>
      <c r="CO677" s="45"/>
      <c r="CP677" s="45"/>
      <c r="CQ677" s="45"/>
    </row>
    <row r="678" spans="1:95" hidden="1" x14ac:dyDescent="0.25">
      <c r="A678" s="5" t="str">
        <f>B678&amp;D678</f>
        <v>ZAFSOLARTH</v>
      </c>
      <c r="B678" t="s">
        <v>400</v>
      </c>
      <c r="C678" t="str">
        <f>VLOOKUP($B678,'Lookup codes'!$A:$C,2,FALSE)</f>
        <v>South Africa</v>
      </c>
      <c r="D678" t="s">
        <v>614</v>
      </c>
      <c r="E678" t="str">
        <f>VLOOKUP(D678,'Lookup codes'!R:S,2,FALSE)</f>
        <v>Solar Thermal</v>
      </c>
      <c r="F678" t="s">
        <v>794</v>
      </c>
      <c r="G678" t="s">
        <v>528</v>
      </c>
      <c r="H678" s="45">
        <f>SUMIFS('IEA production stats by year'!Q:Q,'IEA production stats by year'!$E:$E,$D678,'IEA production stats by year'!$B:$B,$B678)</f>
        <v>0</v>
      </c>
      <c r="I678" s="45">
        <f>SUMIFS('IEA production stats by year'!R:R,'IEA production stats by year'!$E:$E,$D678,'IEA production stats by year'!$B:$B,$B678)</f>
        <v>510.99889999999999</v>
      </c>
      <c r="J678" s="45">
        <f>SUMIFS('IEA production stats by year'!S:S,'IEA production stats by year'!$E:$E,$D678,'IEA production stats by year'!$B:$B,$B678)</f>
        <v>579.0009</v>
      </c>
      <c r="K678" s="45">
        <f>SUMIFS('IEA production stats by year'!T:T,'IEA production stats by year'!$E:$E,$D678,'IEA production stats by year'!$B:$B,$B678)</f>
        <v>647.99940000000004</v>
      </c>
      <c r="L678" s="45">
        <f>SUMIFS('IEA production stats by year'!U:U,'IEA production stats by year'!$E:$E,$D678,'IEA production stats by year'!$B:$B,$B678)</f>
        <v>719.99980000000005</v>
      </c>
      <c r="M678" s="45">
        <f>SUMIFS('IEA production stats by year'!V:V,'IEA production stats by year'!$E:$E,$D678,'IEA production stats by year'!$B:$B,$B678)</f>
        <v>743.99850000000004</v>
      </c>
      <c r="N678" s="45">
        <f>SUMIFS('IEA production stats by year'!W:W,'IEA production stats by year'!$E:$E,$D678,'IEA production stats by year'!$B:$B,$B678)</f>
        <v>748.00109999999995</v>
      </c>
      <c r="O678" s="45">
        <f>SUMIFS('IEA production stats by year'!X:X,'IEA production stats by year'!$E:$E,$D678,'IEA production stats by year'!$B:$B,$B678)</f>
        <v>814.99829999999997</v>
      </c>
      <c r="P678" s="45">
        <f>SUMIFS('IEA production stats by year'!Y:Y,'IEA production stats by year'!$E:$E,$D678,'IEA production stats by year'!$B:$B,$B678)</f>
        <v>2104.0010000000002</v>
      </c>
      <c r="Q678" s="45">
        <f>SUMIFS('IEA production stats by year'!Z:Z,'IEA production stats by year'!$E:$E,$D678,'IEA production stats by year'!$B:$B,$B678)</f>
        <v>2495.9985000000001</v>
      </c>
      <c r="R678" s="45">
        <f>SUMIFS('IEA production stats by year'!AA:AA,'IEA production stats by year'!$E:$E,$D678,'IEA production stats by year'!$B:$B,$B678)</f>
        <v>2767.9982</v>
      </c>
      <c r="S678" s="45">
        <f>SUMIFS('IEA production stats by year'!AB:AB,'IEA production stats by year'!$E:$E,$D678,'IEA production stats by year'!$B:$B,$B678)</f>
        <v>3005.0003000000002</v>
      </c>
      <c r="T678" s="45">
        <f>SUMIFS('IEA production stats by year'!AC:AC,'IEA production stats by year'!$E:$E,$D678,'IEA production stats by year'!$B:$B,$B678)</f>
        <v>3253.0012000000002</v>
      </c>
      <c r="U678" s="45">
        <f>SUMIFS('IEA production stats by year'!AD:AD,'IEA production stats by year'!$E:$E,$D678,'IEA production stats by year'!$B:$B,$B678)</f>
        <v>3804.0009</v>
      </c>
      <c r="V678" s="45">
        <f>SUMIFS('IEA production stats by year'!AE:AE,'IEA production stats by year'!$E:$E,$D678,'IEA production stats by year'!$B:$B,$B678)</f>
        <v>4240.9980999999998</v>
      </c>
      <c r="W678" s="45">
        <f>SUMIFS('IEA production stats by year'!AF:AF,'IEA production stats by year'!$E:$E,$D678,'IEA production stats by year'!$B:$B,$B678)</f>
        <v>6648.9984999999997</v>
      </c>
      <c r="X678" s="45">
        <f>SUMIFS('IEA production stats by year'!AG:AG,'IEA production stats by year'!$E:$E,$D678,'IEA production stats by year'!$B:$B,$B678)</f>
        <v>10340.0018</v>
      </c>
      <c r="Y678" s="45">
        <f>SUMIFS('IEA production stats by year'!AH:AH,'IEA production stats by year'!$E:$E,$D678,'IEA production stats by year'!$B:$B,$B678)</f>
        <v>12768.5468</v>
      </c>
      <c r="Z678" s="45">
        <f>SUMIFS('IEA production stats by year'!AI:AI,'IEA production stats by year'!$E:$E,$D678,'IEA production stats by year'!$B:$B,$B678)</f>
        <v>16867.453300000001</v>
      </c>
      <c r="AA678" s="45">
        <f>SUMIFS('IEA production stats by year'!AJ:AJ,'IEA production stats by year'!$E:$E,$D678,'IEA production stats by year'!$B:$B,$B678)</f>
        <v>22398.1407</v>
      </c>
      <c r="AB678" s="45">
        <f>SUMIFS('IEA production stats by year'!AK:AK,'IEA production stats by year'!$E:$E,$D678,'IEA production stats by year'!$B:$B,$B678)</f>
        <v>20670.646100000002</v>
      </c>
      <c r="AC678" s="45">
        <f>SUMIFS('IEA production stats by year'!AL:AL,'IEA production stats by year'!$E:$E,$D678,'IEA production stats by year'!$B:$B,$B678)</f>
        <v>0</v>
      </c>
      <c r="AD678" s="45"/>
      <c r="AE678" s="45"/>
      <c r="AF678" s="45"/>
      <c r="AG678" s="45"/>
      <c r="AH678" s="45"/>
      <c r="AI678" s="45"/>
      <c r="AJ678" s="45"/>
      <c r="AK678" s="45"/>
      <c r="AL678" s="45"/>
      <c r="AM678" s="45"/>
      <c r="AN678" s="45"/>
      <c r="AO678" s="45"/>
      <c r="AP678" s="45"/>
      <c r="AQ678" s="45"/>
      <c r="AR678" s="45"/>
      <c r="AS678" s="45"/>
      <c r="AT678" s="45"/>
      <c r="AU678" s="45"/>
      <c r="AV678" s="45"/>
      <c r="AW678" s="45"/>
      <c r="AX678" s="45"/>
      <c r="AY678" s="45"/>
      <c r="AZ678" s="45"/>
      <c r="BA678" s="45"/>
      <c r="BB678" s="45"/>
      <c r="BC678" s="45"/>
      <c r="BD678" s="45"/>
      <c r="BE678" s="45"/>
      <c r="BF678" s="45"/>
      <c r="BG678" s="45"/>
      <c r="BH678" s="45"/>
      <c r="BI678" s="45"/>
      <c r="BJ678" s="45"/>
      <c r="BK678" s="45"/>
      <c r="BL678" s="45"/>
      <c r="BM678" s="45"/>
      <c r="BN678" s="45"/>
      <c r="BO678" s="45"/>
      <c r="BP678" s="45"/>
      <c r="BQ678" s="45"/>
      <c r="BR678" s="45"/>
      <c r="BS678" s="45"/>
      <c r="BT678" s="45"/>
      <c r="BU678" s="45"/>
      <c r="BV678" s="45"/>
      <c r="BW678" s="45"/>
      <c r="BX678" s="45"/>
      <c r="BY678" s="45"/>
      <c r="BZ678" s="45"/>
      <c r="CA678" s="45"/>
      <c r="CB678" s="45"/>
      <c r="CC678" s="45"/>
      <c r="CD678" s="45"/>
      <c r="CE678" s="45"/>
      <c r="CF678" s="45"/>
      <c r="CG678" s="45"/>
      <c r="CH678" s="45"/>
      <c r="CI678" s="45"/>
      <c r="CJ678" s="45"/>
      <c r="CK678" s="45"/>
      <c r="CL678" s="45"/>
      <c r="CM678" s="45"/>
      <c r="CN678" s="45"/>
      <c r="CO678" s="45"/>
      <c r="CP678" s="45"/>
      <c r="CQ678" s="45"/>
    </row>
    <row r="679" spans="1:95" hidden="1" x14ac:dyDescent="0.25">
      <c r="A679" s="5" t="str">
        <f>B679&amp;D679</f>
        <v>ZAFTIDE</v>
      </c>
      <c r="B679" t="s">
        <v>400</v>
      </c>
      <c r="C679" t="str">
        <f>VLOOKUP($B679,'Lookup codes'!$A:$C,2,FALSE)</f>
        <v>South Africa</v>
      </c>
      <c r="D679" t="s">
        <v>616</v>
      </c>
      <c r="E679" t="str">
        <f>VLOOKUP(D679,'Lookup codes'!R:S,2,FALSE)</f>
        <v>Tide, Wave and Ocean</v>
      </c>
      <c r="F679" t="s">
        <v>794</v>
      </c>
      <c r="G679" t="s">
        <v>528</v>
      </c>
      <c r="H679" s="45">
        <f>SUMIFS('IEA production stats by year'!Q:Q,'IEA production stats by year'!$E:$E,$D679,'IEA production stats by year'!$B:$B,$B679)</f>
        <v>0</v>
      </c>
      <c r="I679" s="45">
        <f>SUMIFS('IEA production stats by year'!R:R,'IEA production stats by year'!$E:$E,$D679,'IEA production stats by year'!$B:$B,$B679)</f>
        <v>0</v>
      </c>
      <c r="J679" s="45">
        <f>SUMIFS('IEA production stats by year'!S:S,'IEA production stats by year'!$E:$E,$D679,'IEA production stats by year'!$B:$B,$B679)</f>
        <v>0</v>
      </c>
      <c r="K679" s="45">
        <f>SUMIFS('IEA production stats by year'!T:T,'IEA production stats by year'!$E:$E,$D679,'IEA production stats by year'!$B:$B,$B679)</f>
        <v>0</v>
      </c>
      <c r="L679" s="45">
        <f>SUMIFS('IEA production stats by year'!U:U,'IEA production stats by year'!$E:$E,$D679,'IEA production stats by year'!$B:$B,$B679)</f>
        <v>0</v>
      </c>
      <c r="M679" s="45">
        <f>SUMIFS('IEA production stats by year'!V:V,'IEA production stats by year'!$E:$E,$D679,'IEA production stats by year'!$B:$B,$B679)</f>
        <v>0</v>
      </c>
      <c r="N679" s="45">
        <f>SUMIFS('IEA production stats by year'!W:W,'IEA production stats by year'!$E:$E,$D679,'IEA production stats by year'!$B:$B,$B679)</f>
        <v>0</v>
      </c>
      <c r="O679" s="45">
        <f>SUMIFS('IEA production stats by year'!X:X,'IEA production stats by year'!$E:$E,$D679,'IEA production stats by year'!$B:$B,$B679)</f>
        <v>0</v>
      </c>
      <c r="P679" s="45">
        <f>SUMIFS('IEA production stats by year'!Y:Y,'IEA production stats by year'!$E:$E,$D679,'IEA production stats by year'!$B:$B,$B679)</f>
        <v>0</v>
      </c>
      <c r="Q679" s="45">
        <f>SUMIFS('IEA production stats by year'!Z:Z,'IEA production stats by year'!$E:$E,$D679,'IEA production stats by year'!$B:$B,$B679)</f>
        <v>0</v>
      </c>
      <c r="R679" s="45">
        <f>SUMIFS('IEA production stats by year'!AA:AA,'IEA production stats by year'!$E:$E,$D679,'IEA production stats by year'!$B:$B,$B679)</f>
        <v>0</v>
      </c>
      <c r="S679" s="45">
        <f>SUMIFS('IEA production stats by year'!AB:AB,'IEA production stats by year'!$E:$E,$D679,'IEA production stats by year'!$B:$B,$B679)</f>
        <v>0</v>
      </c>
      <c r="T679" s="45">
        <f>SUMIFS('IEA production stats by year'!AC:AC,'IEA production stats by year'!$E:$E,$D679,'IEA production stats by year'!$B:$B,$B679)</f>
        <v>0</v>
      </c>
      <c r="U679" s="45">
        <f>SUMIFS('IEA production stats by year'!AD:AD,'IEA production stats by year'!$E:$E,$D679,'IEA production stats by year'!$B:$B,$B679)</f>
        <v>0</v>
      </c>
      <c r="V679" s="45">
        <f>SUMIFS('IEA production stats by year'!AE:AE,'IEA production stats by year'!$E:$E,$D679,'IEA production stats by year'!$B:$B,$B679)</f>
        <v>0</v>
      </c>
      <c r="W679" s="45">
        <f>SUMIFS('IEA production stats by year'!AF:AF,'IEA production stats by year'!$E:$E,$D679,'IEA production stats by year'!$B:$B,$B679)</f>
        <v>0</v>
      </c>
      <c r="X679" s="45">
        <f>SUMIFS('IEA production stats by year'!AG:AG,'IEA production stats by year'!$E:$E,$D679,'IEA production stats by year'!$B:$B,$B679)</f>
        <v>0</v>
      </c>
      <c r="Y679" s="45">
        <f>SUMIFS('IEA production stats by year'!AH:AH,'IEA production stats by year'!$E:$E,$D679,'IEA production stats by year'!$B:$B,$B679)</f>
        <v>0</v>
      </c>
      <c r="Z679" s="45">
        <f>SUMIFS('IEA production stats by year'!AI:AI,'IEA production stats by year'!$E:$E,$D679,'IEA production stats by year'!$B:$B,$B679)</f>
        <v>0</v>
      </c>
      <c r="AA679" s="45">
        <f>SUMIFS('IEA production stats by year'!AJ:AJ,'IEA production stats by year'!$E:$E,$D679,'IEA production stats by year'!$B:$B,$B679)</f>
        <v>0</v>
      </c>
      <c r="AB679" s="45">
        <f>SUMIFS('IEA production stats by year'!AK:AK,'IEA production stats by year'!$E:$E,$D679,'IEA production stats by year'!$B:$B,$B679)</f>
        <v>0</v>
      </c>
      <c r="AC679" s="45">
        <f>SUMIFS('IEA production stats by year'!AL:AL,'IEA production stats by year'!$E:$E,$D679,'IEA production stats by year'!$B:$B,$B679)</f>
        <v>0</v>
      </c>
      <c r="AD679" s="45"/>
      <c r="AE679" s="45"/>
      <c r="AF679" s="45"/>
      <c r="AG679" s="45"/>
      <c r="AH679" s="45"/>
      <c r="AI679" s="45"/>
      <c r="AJ679" s="45"/>
      <c r="AK679" s="45"/>
      <c r="AL679" s="45"/>
      <c r="AM679" s="45"/>
      <c r="AN679" s="45"/>
      <c r="AO679" s="45"/>
      <c r="AP679" s="45"/>
      <c r="AQ679" s="45"/>
      <c r="AR679" s="45"/>
      <c r="AS679" s="45"/>
      <c r="AT679" s="45"/>
      <c r="AU679" s="45"/>
      <c r="AV679" s="45"/>
      <c r="AW679" s="45"/>
      <c r="AX679" s="45"/>
      <c r="AY679" s="45"/>
      <c r="AZ679" s="45"/>
      <c r="BA679" s="45"/>
      <c r="BB679" s="45"/>
      <c r="BC679" s="45"/>
      <c r="BD679" s="45"/>
      <c r="BE679" s="45"/>
      <c r="BF679" s="45"/>
      <c r="BG679" s="45"/>
      <c r="BH679" s="45"/>
      <c r="BI679" s="45"/>
      <c r="BJ679" s="45"/>
      <c r="BK679" s="45"/>
      <c r="BL679" s="45"/>
      <c r="BM679" s="45"/>
      <c r="BN679" s="45"/>
      <c r="BO679" s="45"/>
      <c r="BP679" s="45"/>
      <c r="BQ679" s="45"/>
      <c r="BR679" s="45"/>
      <c r="BS679" s="45"/>
      <c r="BT679" s="45"/>
      <c r="BU679" s="45"/>
      <c r="BV679" s="45"/>
      <c r="BW679" s="45"/>
      <c r="BX679" s="45"/>
      <c r="BY679" s="45"/>
      <c r="BZ679" s="45"/>
      <c r="CA679" s="45"/>
      <c r="CB679" s="45"/>
      <c r="CC679" s="45"/>
      <c r="CD679" s="45"/>
      <c r="CE679" s="45"/>
      <c r="CF679" s="45"/>
      <c r="CG679" s="45"/>
      <c r="CH679" s="45"/>
      <c r="CI679" s="45"/>
      <c r="CJ679" s="45"/>
      <c r="CK679" s="45"/>
      <c r="CL679" s="45"/>
      <c r="CM679" s="45"/>
      <c r="CN679" s="45"/>
      <c r="CO679" s="45"/>
      <c r="CP679" s="45"/>
      <c r="CQ679" s="45"/>
    </row>
    <row r="680" spans="1:95" hidden="1" x14ac:dyDescent="0.25">
      <c r="A680" s="5" t="str">
        <f>B680&amp;D680</f>
        <v>ZAFWIND</v>
      </c>
      <c r="B680" t="s">
        <v>400</v>
      </c>
      <c r="C680" t="str">
        <f>VLOOKUP($B680,'Lookup codes'!$A:$C,2,FALSE)</f>
        <v>South Africa</v>
      </c>
      <c r="D680" t="s">
        <v>618</v>
      </c>
      <c r="E680" t="str">
        <f>VLOOKUP(D680,'Lookup codes'!R:S,2,FALSE)</f>
        <v>Wind</v>
      </c>
      <c r="F680" t="s">
        <v>794</v>
      </c>
      <c r="G680" t="s">
        <v>528</v>
      </c>
      <c r="H680" s="45">
        <f>SUMIFS('IEA production stats by year'!Q:Q,'IEA production stats by year'!$E:$E,$D680,'IEA production stats by year'!$B:$B,$B680)</f>
        <v>0</v>
      </c>
      <c r="I680" s="45">
        <f>SUMIFS('IEA production stats by year'!R:R,'IEA production stats by year'!$E:$E,$D680,'IEA production stats by year'!$B:$B,$B680)</f>
        <v>0</v>
      </c>
      <c r="J680" s="45">
        <f>SUMIFS('IEA production stats by year'!S:S,'IEA production stats by year'!$E:$E,$D680,'IEA production stats by year'!$B:$B,$B680)</f>
        <v>0</v>
      </c>
      <c r="K680" s="45">
        <f>SUMIFS('IEA production stats by year'!T:T,'IEA production stats by year'!$E:$E,$D680,'IEA production stats by year'!$B:$B,$B680)</f>
        <v>21.599699999999999</v>
      </c>
      <c r="L680" s="45">
        <f>SUMIFS('IEA production stats by year'!U:U,'IEA production stats by year'!$E:$E,$D680,'IEA production stats by year'!$B:$B,$B680)</f>
        <v>43.199399999999997</v>
      </c>
      <c r="M680" s="45">
        <f>SUMIFS('IEA production stats by year'!V:V,'IEA production stats by year'!$E:$E,$D680,'IEA production stats by year'!$B:$B,$B680)</f>
        <v>43.199399999999997</v>
      </c>
      <c r="N680" s="45">
        <f>SUMIFS('IEA production stats by year'!W:W,'IEA production stats by year'!$E:$E,$D680,'IEA production stats by year'!$B:$B,$B680)</f>
        <v>43.199399999999997</v>
      </c>
      <c r="O680" s="45">
        <f>SUMIFS('IEA production stats by year'!X:X,'IEA production stats by year'!$E:$E,$D680,'IEA production stats by year'!$B:$B,$B680)</f>
        <v>43.199399999999997</v>
      </c>
      <c r="P680" s="45">
        <f>SUMIFS('IEA production stats by year'!Y:Y,'IEA production stats by year'!$E:$E,$D680,'IEA production stats by year'!$B:$B,$B680)</f>
        <v>75.600999999999999</v>
      </c>
      <c r="Q680" s="45">
        <f>SUMIFS('IEA production stats by year'!Z:Z,'IEA production stats by year'!$E:$E,$D680,'IEA production stats by year'!$B:$B,$B680)</f>
        <v>107.99850000000001</v>
      </c>
      <c r="R680" s="45">
        <f>SUMIFS('IEA production stats by year'!AA:AA,'IEA production stats by year'!$E:$E,$D680,'IEA production stats by year'!$B:$B,$B680)</f>
        <v>122.4011</v>
      </c>
      <c r="S680" s="45">
        <f>SUMIFS('IEA production stats by year'!AB:AB,'IEA production stats by year'!$E:$E,$D680,'IEA production stats by year'!$B:$B,$B680)</f>
        <v>133.19890000000001</v>
      </c>
      <c r="T680" s="45">
        <f>SUMIFS('IEA production stats by year'!AC:AC,'IEA production stats by year'!$E:$E,$D680,'IEA production stats by year'!$B:$B,$B680)</f>
        <v>133.19890000000001</v>
      </c>
      <c r="U680" s="45">
        <f>SUMIFS('IEA production stats by year'!AD:AD,'IEA production stats by year'!$E:$E,$D680,'IEA production stats by year'!$B:$B,$B680)</f>
        <v>35.998100000000001</v>
      </c>
      <c r="V680" s="45">
        <f>SUMIFS('IEA production stats by year'!AE:AE,'IEA production stats by year'!$E:$E,$D680,'IEA production stats by year'!$B:$B,$B680)</f>
        <v>3805.1983</v>
      </c>
      <c r="W680" s="45">
        <f>SUMIFS('IEA production stats by year'!AF:AF,'IEA production stats by year'!$E:$E,$D680,'IEA production stats by year'!$B:$B,$B680)</f>
        <v>8999.9997000000003</v>
      </c>
      <c r="X680" s="45">
        <f>SUMIFS('IEA production stats by year'!AG:AG,'IEA production stats by year'!$E:$E,$D680,'IEA production stats by year'!$B:$B,$B680)</f>
        <v>13319.998600000001</v>
      </c>
      <c r="Y680" s="45">
        <f>SUMIFS('IEA production stats by year'!AH:AH,'IEA production stats by year'!$E:$E,$D680,'IEA production stats by year'!$B:$B,$B680)</f>
        <v>17726.400399999999</v>
      </c>
      <c r="Z680" s="45">
        <f>SUMIFS('IEA production stats by year'!AI:AI,'IEA production stats by year'!$E:$E,$D680,'IEA production stats by year'!$B:$B,$B680)</f>
        <v>23281.1996</v>
      </c>
      <c r="AA680" s="45">
        <f>SUMIFS('IEA production stats by year'!AJ:AJ,'IEA production stats by year'!$E:$E,$D680,'IEA production stats by year'!$B:$B,$B680)</f>
        <v>23846.400900000001</v>
      </c>
      <c r="AB680" s="45">
        <f>SUMIFS('IEA production stats by year'!AK:AK,'IEA production stats by year'!$E:$E,$D680,'IEA production stats by year'!$B:$B,$B680)</f>
        <v>21373.199499999999</v>
      </c>
      <c r="AC680" s="45">
        <f>SUMIFS('IEA production stats by year'!AL:AL,'IEA production stats by year'!$E:$E,$D680,'IEA production stats by year'!$B:$B,$B680)</f>
        <v>0</v>
      </c>
      <c r="AD680" s="45"/>
      <c r="AE680" s="45"/>
      <c r="AF680" s="45"/>
      <c r="AG680" s="45"/>
      <c r="AH680" s="45"/>
      <c r="AI680" s="45"/>
      <c r="AJ680" s="45"/>
      <c r="AK680" s="45"/>
      <c r="AL680" s="45"/>
      <c r="AM680" s="45"/>
      <c r="AN680" s="45"/>
      <c r="AO680" s="45"/>
      <c r="AP680" s="45"/>
      <c r="AQ680" s="45"/>
      <c r="AR680" s="45"/>
      <c r="AS680" s="45"/>
      <c r="AT680" s="45"/>
      <c r="AU680" s="45"/>
      <c r="AV680" s="45"/>
      <c r="AW680" s="45"/>
      <c r="AX680" s="45"/>
      <c r="AY680" s="45"/>
      <c r="AZ680" s="45"/>
      <c r="BA680" s="45"/>
      <c r="BB680" s="45"/>
      <c r="BC680" s="45"/>
      <c r="BD680" s="45"/>
      <c r="BE680" s="45"/>
      <c r="BF680" s="45"/>
      <c r="BG680" s="45"/>
      <c r="BH680" s="45"/>
      <c r="BI680" s="45"/>
      <c r="BJ680" s="45"/>
      <c r="BK680" s="45"/>
      <c r="BL680" s="45"/>
      <c r="BM680" s="45"/>
      <c r="BN680" s="45"/>
      <c r="BO680" s="45"/>
      <c r="BP680" s="45"/>
      <c r="BQ680" s="45"/>
      <c r="BR680" s="45"/>
      <c r="BS680" s="45"/>
      <c r="BT680" s="45"/>
      <c r="BU680" s="45"/>
      <c r="BV680" s="45"/>
      <c r="BW680" s="45"/>
      <c r="BX680" s="45"/>
      <c r="BY680" s="45"/>
      <c r="BZ680" s="45"/>
      <c r="CA680" s="45"/>
      <c r="CB680" s="45"/>
      <c r="CC680" s="45"/>
      <c r="CD680" s="45"/>
      <c r="CE680" s="45"/>
      <c r="CF680" s="45"/>
      <c r="CG680" s="45"/>
      <c r="CH680" s="45"/>
      <c r="CI680" s="45"/>
      <c r="CJ680" s="45"/>
      <c r="CK680" s="45"/>
      <c r="CL680" s="45"/>
      <c r="CM680" s="45"/>
      <c r="CN680" s="45"/>
      <c r="CO680" s="45"/>
      <c r="CP680" s="45"/>
      <c r="CQ680" s="45"/>
    </row>
    <row r="681" spans="1:95" hidden="1" x14ac:dyDescent="0.25">
      <c r="A681" s="5" t="str">
        <f>B681&amp;D681</f>
        <v>ZAFMUNWASTER</v>
      </c>
      <c r="B681" t="s">
        <v>400</v>
      </c>
      <c r="C681" t="str">
        <f>VLOOKUP($B681,'Lookup codes'!$A:$C,2,FALSE)</f>
        <v>South Africa</v>
      </c>
      <c r="D681" t="s">
        <v>622</v>
      </c>
      <c r="E681" t="str">
        <f>VLOOKUP(D681,'Lookup codes'!R:S,2,FALSE)</f>
        <v>Renewable Municipal Waste</v>
      </c>
      <c r="F681" t="s">
        <v>794</v>
      </c>
      <c r="G681" t="s">
        <v>528</v>
      </c>
      <c r="H681" s="45">
        <f>SUMIFS('IEA production stats by year'!Q:Q,'IEA production stats by year'!$E:$E,$D681,'IEA production stats by year'!$B:$B,$B681)</f>
        <v>0</v>
      </c>
      <c r="I681" s="45">
        <f>SUMIFS('IEA production stats by year'!R:R,'IEA production stats by year'!$E:$E,$D681,'IEA production stats by year'!$B:$B,$B681)</f>
        <v>0</v>
      </c>
      <c r="J681" s="45">
        <f>SUMIFS('IEA production stats by year'!S:S,'IEA production stats by year'!$E:$E,$D681,'IEA production stats by year'!$B:$B,$B681)</f>
        <v>0</v>
      </c>
      <c r="K681" s="45">
        <f>SUMIFS('IEA production stats by year'!T:T,'IEA production stats by year'!$E:$E,$D681,'IEA production stats by year'!$B:$B,$B681)</f>
        <v>0</v>
      </c>
      <c r="L681" s="45">
        <f>SUMIFS('IEA production stats by year'!U:U,'IEA production stats by year'!$E:$E,$D681,'IEA production stats by year'!$B:$B,$B681)</f>
        <v>0</v>
      </c>
      <c r="M681" s="45">
        <f>SUMIFS('IEA production stats by year'!V:V,'IEA production stats by year'!$E:$E,$D681,'IEA production stats by year'!$B:$B,$B681)</f>
        <v>0</v>
      </c>
      <c r="N681" s="45">
        <f>SUMIFS('IEA production stats by year'!W:W,'IEA production stats by year'!$E:$E,$D681,'IEA production stats by year'!$B:$B,$B681)</f>
        <v>0</v>
      </c>
      <c r="O681" s="45">
        <f>SUMIFS('IEA production stats by year'!X:X,'IEA production stats by year'!$E:$E,$D681,'IEA production stats by year'!$B:$B,$B681)</f>
        <v>0</v>
      </c>
      <c r="P681" s="45">
        <f>SUMIFS('IEA production stats by year'!Y:Y,'IEA production stats by year'!$E:$E,$D681,'IEA production stats by year'!$B:$B,$B681)</f>
        <v>0</v>
      </c>
      <c r="Q681" s="45">
        <f>SUMIFS('IEA production stats by year'!Z:Z,'IEA production stats by year'!$E:$E,$D681,'IEA production stats by year'!$B:$B,$B681)</f>
        <v>0</v>
      </c>
      <c r="R681" s="45">
        <f>SUMIFS('IEA production stats by year'!AA:AA,'IEA production stats by year'!$E:$E,$D681,'IEA production stats by year'!$B:$B,$B681)</f>
        <v>0</v>
      </c>
      <c r="S681" s="45">
        <f>SUMIFS('IEA production stats by year'!AB:AB,'IEA production stats by year'!$E:$E,$D681,'IEA production stats by year'!$B:$B,$B681)</f>
        <v>0</v>
      </c>
      <c r="T681" s="45">
        <f>SUMIFS('IEA production stats by year'!AC:AC,'IEA production stats by year'!$E:$E,$D681,'IEA production stats by year'!$B:$B,$B681)</f>
        <v>0</v>
      </c>
      <c r="U681" s="45">
        <f>SUMIFS('IEA production stats by year'!AD:AD,'IEA production stats by year'!$E:$E,$D681,'IEA production stats by year'!$B:$B,$B681)</f>
        <v>0</v>
      </c>
      <c r="V681" s="45">
        <f>SUMIFS('IEA production stats by year'!AE:AE,'IEA production stats by year'!$E:$E,$D681,'IEA production stats by year'!$B:$B,$B681)</f>
        <v>0</v>
      </c>
      <c r="W681" s="45">
        <f>SUMIFS('IEA production stats by year'!AF:AF,'IEA production stats by year'!$E:$E,$D681,'IEA production stats by year'!$B:$B,$B681)</f>
        <v>0</v>
      </c>
      <c r="X681" s="45">
        <f>SUMIFS('IEA production stats by year'!AG:AG,'IEA production stats by year'!$E:$E,$D681,'IEA production stats by year'!$B:$B,$B681)</f>
        <v>0</v>
      </c>
      <c r="Y681" s="45">
        <f>SUMIFS('IEA production stats by year'!AH:AH,'IEA production stats by year'!$E:$E,$D681,'IEA production stats by year'!$B:$B,$B681)</f>
        <v>0</v>
      </c>
      <c r="Z681" s="45">
        <f>SUMIFS('IEA production stats by year'!AI:AI,'IEA production stats by year'!$E:$E,$D681,'IEA production stats by year'!$B:$B,$B681)</f>
        <v>0</v>
      </c>
      <c r="AA681" s="45">
        <f>SUMIFS('IEA production stats by year'!AJ:AJ,'IEA production stats by year'!$E:$E,$D681,'IEA production stats by year'!$B:$B,$B681)</f>
        <v>0</v>
      </c>
      <c r="AB681" s="45">
        <f>SUMIFS('IEA production stats by year'!AK:AK,'IEA production stats by year'!$E:$E,$D681,'IEA production stats by year'!$B:$B,$B681)</f>
        <v>0</v>
      </c>
      <c r="AC681" s="45">
        <f>SUMIFS('IEA production stats by year'!AL:AL,'IEA production stats by year'!$E:$E,$D681,'IEA production stats by year'!$B:$B,$B681)</f>
        <v>0</v>
      </c>
      <c r="AD681" s="45"/>
      <c r="AE681" s="45"/>
      <c r="AF681" s="45"/>
      <c r="AG681" s="45"/>
      <c r="AH681" s="45"/>
      <c r="AI681" s="45"/>
      <c r="AJ681" s="45"/>
      <c r="AK681" s="45"/>
      <c r="AL681" s="45"/>
      <c r="AM681" s="45"/>
      <c r="AN681" s="45"/>
      <c r="AO681" s="45"/>
      <c r="AP681" s="45"/>
      <c r="AQ681" s="45"/>
      <c r="AR681" s="45"/>
      <c r="AS681" s="45"/>
      <c r="AT681" s="45"/>
      <c r="AU681" s="45"/>
      <c r="AV681" s="45"/>
      <c r="AW681" s="45"/>
      <c r="AX681" s="45"/>
      <c r="AY681" s="45"/>
      <c r="AZ681" s="45"/>
      <c r="BA681" s="45"/>
      <c r="BB681" s="45"/>
      <c r="BC681" s="45"/>
      <c r="BD681" s="45"/>
      <c r="BE681" s="45"/>
      <c r="BF681" s="45"/>
      <c r="BG681" s="45"/>
      <c r="BH681" s="45"/>
      <c r="BI681" s="45"/>
      <c r="BJ681" s="45"/>
      <c r="BK681" s="45"/>
      <c r="BL681" s="45"/>
      <c r="BM681" s="45"/>
      <c r="BN681" s="45"/>
      <c r="BO681" s="45"/>
      <c r="BP681" s="45"/>
      <c r="BQ681" s="45"/>
      <c r="BR681" s="45"/>
      <c r="BS681" s="45"/>
      <c r="BT681" s="45"/>
      <c r="BU681" s="45"/>
      <c r="BV681" s="45"/>
      <c r="BW681" s="45"/>
      <c r="BX681" s="45"/>
      <c r="BY681" s="45"/>
      <c r="BZ681" s="45"/>
      <c r="CA681" s="45"/>
      <c r="CB681" s="45"/>
      <c r="CC681" s="45"/>
      <c r="CD681" s="45"/>
      <c r="CE681" s="45"/>
      <c r="CF681" s="45"/>
      <c r="CG681" s="45"/>
      <c r="CH681" s="45"/>
      <c r="CI681" s="45"/>
      <c r="CJ681" s="45"/>
      <c r="CK681" s="45"/>
      <c r="CL681" s="45"/>
      <c r="CM681" s="45"/>
      <c r="CN681" s="45"/>
      <c r="CO681" s="45"/>
      <c r="CP681" s="45"/>
      <c r="CQ681" s="45"/>
    </row>
    <row r="682" spans="1:95" hidden="1" x14ac:dyDescent="0.25">
      <c r="A682" s="5" t="str">
        <f>B682&amp;D682</f>
        <v>ZAFCHARCOAL</v>
      </c>
      <c r="B682" t="s">
        <v>400</v>
      </c>
      <c r="C682" t="str">
        <f>VLOOKUP($B682,'Lookup codes'!$A:$C,2,FALSE)</f>
        <v>South Africa</v>
      </c>
      <c r="D682" t="s">
        <v>626</v>
      </c>
      <c r="E682" t="str">
        <f>VLOOKUP(D682,'Lookup codes'!R:S,2,FALSE)</f>
        <v>Charcoal</v>
      </c>
      <c r="F682" t="s">
        <v>794</v>
      </c>
      <c r="G682" t="s">
        <v>528</v>
      </c>
      <c r="H682" s="45">
        <f>SUMIFS('IEA production stats by year'!Q:Q,'IEA production stats by year'!$E:$E,$D682,'IEA production stats by year'!$B:$B,$B682)</f>
        <v>0</v>
      </c>
      <c r="I682" s="45">
        <f>SUMIFS('IEA production stats by year'!R:R,'IEA production stats by year'!$E:$E,$D682,'IEA production stats by year'!$B:$B,$B682)</f>
        <v>0</v>
      </c>
      <c r="J682" s="45">
        <f>SUMIFS('IEA production stats by year'!S:S,'IEA production stats by year'!$E:$E,$D682,'IEA production stats by year'!$B:$B,$B682)</f>
        <v>0</v>
      </c>
      <c r="K682" s="45">
        <f>SUMIFS('IEA production stats by year'!T:T,'IEA production stats by year'!$E:$E,$D682,'IEA production stats by year'!$B:$B,$B682)</f>
        <v>0</v>
      </c>
      <c r="L682" s="45">
        <f>SUMIFS('IEA production stats by year'!U:U,'IEA production stats by year'!$E:$E,$D682,'IEA production stats by year'!$B:$B,$B682)</f>
        <v>0</v>
      </c>
      <c r="M682" s="45">
        <f>SUMIFS('IEA production stats by year'!V:V,'IEA production stats by year'!$E:$E,$D682,'IEA production stats by year'!$B:$B,$B682)</f>
        <v>0</v>
      </c>
      <c r="N682" s="45">
        <f>SUMIFS('IEA production stats by year'!W:W,'IEA production stats by year'!$E:$E,$D682,'IEA production stats by year'!$B:$B,$B682)</f>
        <v>0</v>
      </c>
      <c r="O682" s="45">
        <f>SUMIFS('IEA production stats by year'!X:X,'IEA production stats by year'!$E:$E,$D682,'IEA production stats by year'!$B:$B,$B682)</f>
        <v>0</v>
      </c>
      <c r="P682" s="45">
        <f>SUMIFS('IEA production stats by year'!Y:Y,'IEA production stats by year'!$E:$E,$D682,'IEA production stats by year'!$B:$B,$B682)</f>
        <v>0</v>
      </c>
      <c r="Q682" s="45">
        <f>SUMIFS('IEA production stats by year'!Z:Z,'IEA production stats by year'!$E:$E,$D682,'IEA production stats by year'!$B:$B,$B682)</f>
        <v>0</v>
      </c>
      <c r="R682" s="45">
        <f>SUMIFS('IEA production stats by year'!AA:AA,'IEA production stats by year'!$E:$E,$D682,'IEA production stats by year'!$B:$B,$B682)</f>
        <v>0</v>
      </c>
      <c r="S682" s="45">
        <f>SUMIFS('IEA production stats by year'!AB:AB,'IEA production stats by year'!$E:$E,$D682,'IEA production stats by year'!$B:$B,$B682)</f>
        <v>0</v>
      </c>
      <c r="T682" s="45">
        <f>SUMIFS('IEA production stats by year'!AC:AC,'IEA production stats by year'!$E:$E,$D682,'IEA production stats by year'!$B:$B,$B682)</f>
        <v>0</v>
      </c>
      <c r="U682" s="45">
        <f>SUMIFS('IEA production stats by year'!AD:AD,'IEA production stats by year'!$E:$E,$D682,'IEA production stats by year'!$B:$B,$B682)</f>
        <v>0</v>
      </c>
      <c r="V682" s="45">
        <f>SUMIFS('IEA production stats by year'!AE:AE,'IEA production stats by year'!$E:$E,$D682,'IEA production stats by year'!$B:$B,$B682)</f>
        <v>0</v>
      </c>
      <c r="W682" s="45">
        <f>SUMIFS('IEA production stats by year'!AF:AF,'IEA production stats by year'!$E:$E,$D682,'IEA production stats by year'!$B:$B,$B682)</f>
        <v>0</v>
      </c>
      <c r="X682" s="45">
        <f>SUMIFS('IEA production stats by year'!AG:AG,'IEA production stats by year'!$E:$E,$D682,'IEA production stats by year'!$B:$B,$B682)</f>
        <v>0</v>
      </c>
      <c r="Y682" s="45">
        <f>SUMIFS('IEA production stats by year'!AH:AH,'IEA production stats by year'!$E:$E,$D682,'IEA production stats by year'!$B:$B,$B682)</f>
        <v>0</v>
      </c>
      <c r="Z682" s="45">
        <f>SUMIFS('IEA production stats by year'!AI:AI,'IEA production stats by year'!$E:$E,$D682,'IEA production stats by year'!$B:$B,$B682)</f>
        <v>0</v>
      </c>
      <c r="AA682" s="45">
        <f>SUMIFS('IEA production stats by year'!AJ:AJ,'IEA production stats by year'!$E:$E,$D682,'IEA production stats by year'!$B:$B,$B682)</f>
        <v>0</v>
      </c>
      <c r="AB682" s="45">
        <f>SUMIFS('IEA production stats by year'!AK:AK,'IEA production stats by year'!$E:$E,$D682,'IEA production stats by year'!$B:$B,$B682)</f>
        <v>0</v>
      </c>
      <c r="AC682" s="45">
        <f>SUMIFS('IEA production stats by year'!AL:AL,'IEA production stats by year'!$E:$E,$D682,'IEA production stats by year'!$B:$B,$B682)</f>
        <v>0</v>
      </c>
      <c r="AD682" s="45"/>
      <c r="AE682" s="45"/>
      <c r="AF682" s="45"/>
      <c r="AG682" s="45"/>
      <c r="AH682" s="45"/>
      <c r="AI682" s="45"/>
      <c r="AJ682" s="45"/>
      <c r="AK682" s="45"/>
      <c r="AL682" s="45"/>
      <c r="AM682" s="45"/>
      <c r="AN682" s="45"/>
      <c r="AO682" s="45"/>
      <c r="AP682" s="45"/>
      <c r="AQ682" s="45"/>
      <c r="AR682" s="45"/>
      <c r="AS682" s="45"/>
      <c r="AT682" s="45"/>
      <c r="AU682" s="45"/>
      <c r="AV682" s="45"/>
      <c r="AW682" s="45"/>
      <c r="AX682" s="45"/>
      <c r="AY682" s="45"/>
      <c r="AZ682" s="45"/>
      <c r="BA682" s="45"/>
      <c r="BB682" s="45"/>
      <c r="BC682" s="45"/>
      <c r="BD682" s="45"/>
      <c r="BE682" s="45"/>
      <c r="BF682" s="45"/>
      <c r="BG682" s="45"/>
      <c r="BH682" s="45"/>
      <c r="BI682" s="45"/>
      <c r="BJ682" s="45"/>
      <c r="BK682" s="45"/>
      <c r="BL682" s="45"/>
      <c r="BM682" s="45"/>
      <c r="BN682" s="45"/>
      <c r="BO682" s="45"/>
      <c r="BP682" s="45"/>
      <c r="BQ682" s="45"/>
      <c r="BR682" s="45"/>
      <c r="BS682" s="45"/>
      <c r="BT682" s="45"/>
      <c r="BU682" s="45"/>
      <c r="BV682" s="45"/>
      <c r="BW682" s="45"/>
      <c r="BX682" s="45"/>
      <c r="BY682" s="45"/>
      <c r="BZ682" s="45"/>
      <c r="CA682" s="45"/>
      <c r="CB682" s="45"/>
      <c r="CC682" s="45"/>
      <c r="CD682" s="45"/>
      <c r="CE682" s="45"/>
      <c r="CF682" s="45"/>
      <c r="CG682" s="45"/>
      <c r="CH682" s="45"/>
      <c r="CI682" s="45"/>
      <c r="CJ682" s="45"/>
      <c r="CK682" s="45"/>
      <c r="CL682" s="45"/>
      <c r="CM682" s="45"/>
      <c r="CN682" s="45"/>
      <c r="CO682" s="45"/>
      <c r="CP682" s="45"/>
      <c r="CQ682" s="45"/>
    </row>
    <row r="683" spans="1:95" hidden="1" x14ac:dyDescent="0.25">
      <c r="A683" s="5" t="str">
        <f>B683&amp;D683</f>
        <v>ZAFBIOGASOL</v>
      </c>
      <c r="B683" t="s">
        <v>400</v>
      </c>
      <c r="C683" t="str">
        <f>VLOOKUP($B683,'Lookup codes'!$A:$C,2,FALSE)</f>
        <v>South Africa</v>
      </c>
      <c r="D683" t="s">
        <v>628</v>
      </c>
      <c r="E683" t="str">
        <f>VLOOKUP(D683,'Lookup codes'!R:S,2,FALSE)</f>
        <v>Biogasoline</v>
      </c>
      <c r="F683" t="s">
        <v>794</v>
      </c>
      <c r="G683" t="s">
        <v>528</v>
      </c>
      <c r="H683" s="45">
        <f>SUMIFS('IEA production stats by year'!Q:Q,'IEA production stats by year'!$E:$E,$D683,'IEA production stats by year'!$B:$B,$B683)</f>
        <v>0</v>
      </c>
      <c r="I683" s="45">
        <f>SUMIFS('IEA production stats by year'!R:R,'IEA production stats by year'!$E:$E,$D683,'IEA production stats by year'!$B:$B,$B683)</f>
        <v>0</v>
      </c>
      <c r="J683" s="45">
        <f>SUMIFS('IEA production stats by year'!S:S,'IEA production stats by year'!$E:$E,$D683,'IEA production stats by year'!$B:$B,$B683)</f>
        <v>0</v>
      </c>
      <c r="K683" s="45">
        <f>SUMIFS('IEA production stats by year'!T:T,'IEA production stats by year'!$E:$E,$D683,'IEA production stats by year'!$B:$B,$B683)</f>
        <v>0</v>
      </c>
      <c r="L683" s="45">
        <f>SUMIFS('IEA production stats by year'!U:U,'IEA production stats by year'!$E:$E,$D683,'IEA production stats by year'!$B:$B,$B683)</f>
        <v>0</v>
      </c>
      <c r="M683" s="45">
        <f>SUMIFS('IEA production stats by year'!V:V,'IEA production stats by year'!$E:$E,$D683,'IEA production stats by year'!$B:$B,$B683)</f>
        <v>0</v>
      </c>
      <c r="N683" s="45">
        <f>SUMIFS('IEA production stats by year'!W:W,'IEA production stats by year'!$E:$E,$D683,'IEA production stats by year'!$B:$B,$B683)</f>
        <v>0</v>
      </c>
      <c r="O683" s="45">
        <f>SUMIFS('IEA production stats by year'!X:X,'IEA production stats by year'!$E:$E,$D683,'IEA production stats by year'!$B:$B,$B683)</f>
        <v>0</v>
      </c>
      <c r="P683" s="45">
        <f>SUMIFS('IEA production stats by year'!Y:Y,'IEA production stats by year'!$E:$E,$D683,'IEA production stats by year'!$B:$B,$B683)</f>
        <v>0</v>
      </c>
      <c r="Q683" s="45">
        <f>SUMIFS('IEA production stats by year'!Z:Z,'IEA production stats by year'!$E:$E,$D683,'IEA production stats by year'!$B:$B,$B683)</f>
        <v>0</v>
      </c>
      <c r="R683" s="45">
        <f>SUMIFS('IEA production stats by year'!AA:AA,'IEA production stats by year'!$E:$E,$D683,'IEA production stats by year'!$B:$B,$B683)</f>
        <v>0</v>
      </c>
      <c r="S683" s="45">
        <f>SUMIFS('IEA production stats by year'!AB:AB,'IEA production stats by year'!$E:$E,$D683,'IEA production stats by year'!$B:$B,$B683)</f>
        <v>0</v>
      </c>
      <c r="T683" s="45">
        <f>SUMIFS('IEA production stats by year'!AC:AC,'IEA production stats by year'!$E:$E,$D683,'IEA production stats by year'!$B:$B,$B683)</f>
        <v>0</v>
      </c>
      <c r="U683" s="45">
        <f>SUMIFS('IEA production stats by year'!AD:AD,'IEA production stats by year'!$E:$E,$D683,'IEA production stats by year'!$B:$B,$B683)</f>
        <v>0</v>
      </c>
      <c r="V683" s="45">
        <f>SUMIFS('IEA production stats by year'!AE:AE,'IEA production stats by year'!$E:$E,$D683,'IEA production stats by year'!$B:$B,$B683)</f>
        <v>0</v>
      </c>
      <c r="W683" s="45">
        <f>SUMIFS('IEA production stats by year'!AF:AF,'IEA production stats by year'!$E:$E,$D683,'IEA production stats by year'!$B:$B,$B683)</f>
        <v>0</v>
      </c>
      <c r="X683" s="45">
        <f>SUMIFS('IEA production stats by year'!AG:AG,'IEA production stats by year'!$E:$E,$D683,'IEA production stats by year'!$B:$B,$B683)</f>
        <v>0</v>
      </c>
      <c r="Y683" s="45">
        <f>SUMIFS('IEA production stats by year'!AH:AH,'IEA production stats by year'!$E:$E,$D683,'IEA production stats by year'!$B:$B,$B683)</f>
        <v>0</v>
      </c>
      <c r="Z683" s="45">
        <f>SUMIFS('IEA production stats by year'!AI:AI,'IEA production stats by year'!$E:$E,$D683,'IEA production stats by year'!$B:$B,$B683)</f>
        <v>0</v>
      </c>
      <c r="AA683" s="45">
        <f>SUMIFS('IEA production stats by year'!AJ:AJ,'IEA production stats by year'!$E:$E,$D683,'IEA production stats by year'!$B:$B,$B683)</f>
        <v>0</v>
      </c>
      <c r="AB683" s="45">
        <f>SUMIFS('IEA production stats by year'!AK:AK,'IEA production stats by year'!$E:$E,$D683,'IEA production stats by year'!$B:$B,$B683)</f>
        <v>0</v>
      </c>
      <c r="AC683" s="45">
        <f>SUMIFS('IEA production stats by year'!AL:AL,'IEA production stats by year'!$E:$E,$D683,'IEA production stats by year'!$B:$B,$B683)</f>
        <v>0</v>
      </c>
      <c r="AD683" s="45"/>
      <c r="AE683" s="45"/>
      <c r="AF683" s="45"/>
      <c r="AG683" s="45"/>
      <c r="AH683" s="45"/>
      <c r="AI683" s="45"/>
      <c r="AJ683" s="45"/>
      <c r="AK683" s="45"/>
      <c r="AL683" s="45"/>
      <c r="AM683" s="45"/>
      <c r="AN683" s="45"/>
      <c r="AO683" s="45"/>
      <c r="AP683" s="45"/>
      <c r="AQ683" s="45"/>
      <c r="AR683" s="45"/>
      <c r="AS683" s="45"/>
      <c r="AT683" s="45"/>
      <c r="AU683" s="45"/>
      <c r="AV683" s="45"/>
      <c r="AW683" s="45"/>
      <c r="AX683" s="45"/>
      <c r="AY683" s="45"/>
      <c r="AZ683" s="45"/>
      <c r="BA683" s="45"/>
      <c r="BB683" s="45"/>
      <c r="BC683" s="45"/>
      <c r="BD683" s="45"/>
      <c r="BE683" s="45"/>
      <c r="BF683" s="45"/>
      <c r="BG683" s="45"/>
      <c r="BH683" s="45"/>
      <c r="BI683" s="45"/>
      <c r="BJ683" s="45"/>
      <c r="BK683" s="45"/>
      <c r="BL683" s="45"/>
      <c r="BM683" s="45"/>
      <c r="BN683" s="45"/>
      <c r="BO683" s="45"/>
      <c r="BP683" s="45"/>
      <c r="BQ683" s="45"/>
      <c r="BR683" s="45"/>
      <c r="BS683" s="45"/>
      <c r="BT683" s="45"/>
      <c r="BU683" s="45"/>
      <c r="BV683" s="45"/>
      <c r="BW683" s="45"/>
      <c r="BX683" s="45"/>
      <c r="BY683" s="45"/>
      <c r="BZ683" s="45"/>
      <c r="CA683" s="45"/>
      <c r="CB683" s="45"/>
      <c r="CC683" s="45"/>
      <c r="CD683" s="45"/>
      <c r="CE683" s="45"/>
      <c r="CF683" s="45"/>
      <c r="CG683" s="45"/>
      <c r="CH683" s="45"/>
      <c r="CI683" s="45"/>
      <c r="CJ683" s="45"/>
      <c r="CK683" s="45"/>
      <c r="CL683" s="45"/>
      <c r="CM683" s="45"/>
      <c r="CN683" s="45"/>
      <c r="CO683" s="45"/>
      <c r="CP683" s="45"/>
      <c r="CQ683" s="45"/>
    </row>
    <row r="684" spans="1:95" hidden="1" x14ac:dyDescent="0.25">
      <c r="A684" s="5" t="str">
        <f>B684&amp;D684</f>
        <v>ZAFBIODIESEL</v>
      </c>
      <c r="B684" t="s">
        <v>400</v>
      </c>
      <c r="C684" t="str">
        <f>VLOOKUP($B684,'Lookup codes'!$A:$C,2,FALSE)</f>
        <v>South Africa</v>
      </c>
      <c r="D684" t="s">
        <v>630</v>
      </c>
      <c r="E684" t="str">
        <f>VLOOKUP(D684,'Lookup codes'!R:S,2,FALSE)</f>
        <v>Biodiesel</v>
      </c>
      <c r="F684" t="s">
        <v>794</v>
      </c>
      <c r="G684" t="s">
        <v>528</v>
      </c>
      <c r="H684" s="45">
        <f>SUMIFS('IEA production stats by year'!Q:Q,'IEA production stats by year'!$E:$E,$D684,'IEA production stats by year'!$B:$B,$B684)</f>
        <v>0</v>
      </c>
      <c r="I684" s="45">
        <f>SUMIFS('IEA production stats by year'!R:R,'IEA production stats by year'!$E:$E,$D684,'IEA production stats by year'!$B:$B,$B684)</f>
        <v>0</v>
      </c>
      <c r="J684" s="45">
        <f>SUMIFS('IEA production stats by year'!S:S,'IEA production stats by year'!$E:$E,$D684,'IEA production stats by year'!$B:$B,$B684)</f>
        <v>0</v>
      </c>
      <c r="K684" s="45">
        <f>SUMIFS('IEA production stats by year'!T:T,'IEA production stats by year'!$E:$E,$D684,'IEA production stats by year'!$B:$B,$B684)</f>
        <v>0</v>
      </c>
      <c r="L684" s="45">
        <f>SUMIFS('IEA production stats by year'!U:U,'IEA production stats by year'!$E:$E,$D684,'IEA production stats by year'!$B:$B,$B684)</f>
        <v>0</v>
      </c>
      <c r="M684" s="45">
        <f>SUMIFS('IEA production stats by year'!V:V,'IEA production stats by year'!$E:$E,$D684,'IEA production stats by year'!$B:$B,$B684)</f>
        <v>0</v>
      </c>
      <c r="N684" s="45">
        <f>SUMIFS('IEA production stats by year'!W:W,'IEA production stats by year'!$E:$E,$D684,'IEA production stats by year'!$B:$B,$B684)</f>
        <v>0</v>
      </c>
      <c r="O684" s="45">
        <f>SUMIFS('IEA production stats by year'!X:X,'IEA production stats by year'!$E:$E,$D684,'IEA production stats by year'!$B:$B,$B684)</f>
        <v>0</v>
      </c>
      <c r="P684" s="45">
        <f>SUMIFS('IEA production stats by year'!Y:Y,'IEA production stats by year'!$E:$E,$D684,'IEA production stats by year'!$B:$B,$B684)</f>
        <v>0</v>
      </c>
      <c r="Q684" s="45">
        <f>SUMIFS('IEA production stats by year'!Z:Z,'IEA production stats by year'!$E:$E,$D684,'IEA production stats by year'!$B:$B,$B684)</f>
        <v>0</v>
      </c>
      <c r="R684" s="45">
        <f>SUMIFS('IEA production stats by year'!AA:AA,'IEA production stats by year'!$E:$E,$D684,'IEA production stats by year'!$B:$B,$B684)</f>
        <v>0</v>
      </c>
      <c r="S684" s="45">
        <f>SUMIFS('IEA production stats by year'!AB:AB,'IEA production stats by year'!$E:$E,$D684,'IEA production stats by year'!$B:$B,$B684)</f>
        <v>0</v>
      </c>
      <c r="T684" s="45">
        <f>SUMIFS('IEA production stats by year'!AC:AC,'IEA production stats by year'!$E:$E,$D684,'IEA production stats by year'!$B:$B,$B684)</f>
        <v>0</v>
      </c>
      <c r="U684" s="45">
        <f>SUMIFS('IEA production stats by year'!AD:AD,'IEA production stats by year'!$E:$E,$D684,'IEA production stats by year'!$B:$B,$B684)</f>
        <v>0</v>
      </c>
      <c r="V684" s="45">
        <f>SUMIFS('IEA production stats by year'!AE:AE,'IEA production stats by year'!$E:$E,$D684,'IEA production stats by year'!$B:$B,$B684)</f>
        <v>0</v>
      </c>
      <c r="W684" s="45">
        <f>SUMIFS('IEA production stats by year'!AF:AF,'IEA production stats by year'!$E:$E,$D684,'IEA production stats by year'!$B:$B,$B684)</f>
        <v>0</v>
      </c>
      <c r="X684" s="45">
        <f>SUMIFS('IEA production stats by year'!AG:AG,'IEA production stats by year'!$E:$E,$D684,'IEA production stats by year'!$B:$B,$B684)</f>
        <v>0</v>
      </c>
      <c r="Y684" s="45">
        <f>SUMIFS('IEA production stats by year'!AH:AH,'IEA production stats by year'!$E:$E,$D684,'IEA production stats by year'!$B:$B,$B684)</f>
        <v>0</v>
      </c>
      <c r="Z684" s="45">
        <f>SUMIFS('IEA production stats by year'!AI:AI,'IEA production stats by year'!$E:$E,$D684,'IEA production stats by year'!$B:$B,$B684)</f>
        <v>0</v>
      </c>
      <c r="AA684" s="45">
        <f>SUMIFS('IEA production stats by year'!AJ:AJ,'IEA production stats by year'!$E:$E,$D684,'IEA production stats by year'!$B:$B,$B684)</f>
        <v>0</v>
      </c>
      <c r="AB684" s="45">
        <f>SUMIFS('IEA production stats by year'!AK:AK,'IEA production stats by year'!$E:$E,$D684,'IEA production stats by year'!$B:$B,$B684)</f>
        <v>0</v>
      </c>
      <c r="AC684" s="45">
        <f>SUMIFS('IEA production stats by year'!AL:AL,'IEA production stats by year'!$E:$E,$D684,'IEA production stats by year'!$B:$B,$B684)</f>
        <v>0</v>
      </c>
      <c r="AD684" s="45"/>
      <c r="AE684" s="45"/>
      <c r="AF684" s="45"/>
      <c r="AG684" s="45"/>
      <c r="AH684" s="45"/>
      <c r="AI684" s="45"/>
      <c r="AJ684" s="45"/>
      <c r="AK684" s="45"/>
      <c r="AL684" s="45"/>
      <c r="AM684" s="45"/>
      <c r="AN684" s="45"/>
      <c r="AO684" s="45"/>
      <c r="AP684" s="45"/>
      <c r="AQ684" s="45"/>
      <c r="AR684" s="45"/>
      <c r="AS684" s="45"/>
      <c r="AT684" s="45"/>
      <c r="AU684" s="45"/>
      <c r="AV684" s="45"/>
      <c r="AW684" s="45"/>
      <c r="AX684" s="45"/>
      <c r="AY684" s="45"/>
      <c r="AZ684" s="45"/>
      <c r="BA684" s="45"/>
      <c r="BB684" s="45"/>
      <c r="BC684" s="45"/>
      <c r="BD684" s="45"/>
      <c r="BE684" s="45"/>
      <c r="BF684" s="45"/>
      <c r="BG684" s="45"/>
      <c r="BH684" s="45"/>
      <c r="BI684" s="45"/>
      <c r="BJ684" s="45"/>
      <c r="BK684" s="45"/>
      <c r="BL684" s="45"/>
      <c r="BM684" s="45"/>
      <c r="BN684" s="45"/>
      <c r="BO684" s="45"/>
      <c r="BP684" s="45"/>
      <c r="BQ684" s="45"/>
      <c r="BR684" s="45"/>
      <c r="BS684" s="45"/>
      <c r="BT684" s="45"/>
      <c r="BU684" s="45"/>
      <c r="BV684" s="45"/>
      <c r="BW684" s="45"/>
      <c r="BX684" s="45"/>
      <c r="BY684" s="45"/>
      <c r="BZ684" s="45"/>
      <c r="CA684" s="45"/>
      <c r="CB684" s="45"/>
      <c r="CC684" s="45"/>
      <c r="CD684" s="45"/>
      <c r="CE684" s="45"/>
      <c r="CF684" s="45"/>
      <c r="CG684" s="45"/>
      <c r="CH684" s="45"/>
      <c r="CI684" s="45"/>
      <c r="CJ684" s="45"/>
      <c r="CK684" s="45"/>
      <c r="CL684" s="45"/>
      <c r="CM684" s="45"/>
      <c r="CN684" s="45"/>
      <c r="CO684" s="45"/>
      <c r="CP684" s="45"/>
      <c r="CQ684" s="45"/>
    </row>
    <row r="685" spans="1:95" hidden="1" x14ac:dyDescent="0.25">
      <c r="A685" s="5" t="str">
        <f>B685&amp;D685</f>
        <v>ZAFOBIOLIQ</v>
      </c>
      <c r="B685" t="s">
        <v>400</v>
      </c>
      <c r="C685" t="str">
        <f>VLOOKUP($B685,'Lookup codes'!$A:$C,2,FALSE)</f>
        <v>South Africa</v>
      </c>
      <c r="D685" t="s">
        <v>632</v>
      </c>
      <c r="E685" t="str">
        <f>VLOOKUP(D685,'Lookup codes'!R:S,2,FALSE)</f>
        <v>Other Liquid Biofuels</v>
      </c>
      <c r="F685" t="s">
        <v>794</v>
      </c>
      <c r="G685" t="s">
        <v>528</v>
      </c>
      <c r="H685" s="45">
        <f>SUMIFS('IEA production stats by year'!Q:Q,'IEA production stats by year'!$E:$E,$D685,'IEA production stats by year'!$B:$B,$B685)</f>
        <v>0</v>
      </c>
      <c r="I685" s="45">
        <f>SUMIFS('IEA production stats by year'!R:R,'IEA production stats by year'!$E:$E,$D685,'IEA production stats by year'!$B:$B,$B685)</f>
        <v>0</v>
      </c>
      <c r="J685" s="45">
        <f>SUMIFS('IEA production stats by year'!S:S,'IEA production stats by year'!$E:$E,$D685,'IEA production stats by year'!$B:$B,$B685)</f>
        <v>0</v>
      </c>
      <c r="K685" s="45">
        <f>SUMIFS('IEA production stats by year'!T:T,'IEA production stats by year'!$E:$E,$D685,'IEA production stats by year'!$B:$B,$B685)</f>
        <v>0</v>
      </c>
      <c r="L685" s="45">
        <f>SUMIFS('IEA production stats by year'!U:U,'IEA production stats by year'!$E:$E,$D685,'IEA production stats by year'!$B:$B,$B685)</f>
        <v>0</v>
      </c>
      <c r="M685" s="45">
        <f>SUMIFS('IEA production stats by year'!V:V,'IEA production stats by year'!$E:$E,$D685,'IEA production stats by year'!$B:$B,$B685)</f>
        <v>0</v>
      </c>
      <c r="N685" s="45">
        <f>SUMIFS('IEA production stats by year'!W:W,'IEA production stats by year'!$E:$E,$D685,'IEA production stats by year'!$B:$B,$B685)</f>
        <v>0</v>
      </c>
      <c r="O685" s="45">
        <f>SUMIFS('IEA production stats by year'!X:X,'IEA production stats by year'!$E:$E,$D685,'IEA production stats by year'!$B:$B,$B685)</f>
        <v>0</v>
      </c>
      <c r="P685" s="45">
        <f>SUMIFS('IEA production stats by year'!Y:Y,'IEA production stats by year'!$E:$E,$D685,'IEA production stats by year'!$B:$B,$B685)</f>
        <v>0</v>
      </c>
      <c r="Q685" s="45">
        <f>SUMIFS('IEA production stats by year'!Z:Z,'IEA production stats by year'!$E:$E,$D685,'IEA production stats by year'!$B:$B,$B685)</f>
        <v>0</v>
      </c>
      <c r="R685" s="45">
        <f>SUMIFS('IEA production stats by year'!AA:AA,'IEA production stats by year'!$E:$E,$D685,'IEA production stats by year'!$B:$B,$B685)</f>
        <v>0</v>
      </c>
      <c r="S685" s="45">
        <f>SUMIFS('IEA production stats by year'!AB:AB,'IEA production stats by year'!$E:$E,$D685,'IEA production stats by year'!$B:$B,$B685)</f>
        <v>0</v>
      </c>
      <c r="T685" s="45">
        <f>SUMIFS('IEA production stats by year'!AC:AC,'IEA production stats by year'!$E:$E,$D685,'IEA production stats by year'!$B:$B,$B685)</f>
        <v>0</v>
      </c>
      <c r="U685" s="45">
        <f>SUMIFS('IEA production stats by year'!AD:AD,'IEA production stats by year'!$E:$E,$D685,'IEA production stats by year'!$B:$B,$B685)</f>
        <v>0</v>
      </c>
      <c r="V685" s="45">
        <f>SUMIFS('IEA production stats by year'!AE:AE,'IEA production stats by year'!$E:$E,$D685,'IEA production stats by year'!$B:$B,$B685)</f>
        <v>0</v>
      </c>
      <c r="W685" s="45">
        <f>SUMIFS('IEA production stats by year'!AF:AF,'IEA production stats by year'!$E:$E,$D685,'IEA production stats by year'!$B:$B,$B685)</f>
        <v>0</v>
      </c>
      <c r="X685" s="45">
        <f>SUMIFS('IEA production stats by year'!AG:AG,'IEA production stats by year'!$E:$E,$D685,'IEA production stats by year'!$B:$B,$B685)</f>
        <v>0</v>
      </c>
      <c r="Y685" s="45">
        <f>SUMIFS('IEA production stats by year'!AH:AH,'IEA production stats by year'!$E:$E,$D685,'IEA production stats by year'!$B:$B,$B685)</f>
        <v>0</v>
      </c>
      <c r="Z685" s="45">
        <f>SUMIFS('IEA production stats by year'!AI:AI,'IEA production stats by year'!$E:$E,$D685,'IEA production stats by year'!$B:$B,$B685)</f>
        <v>0</v>
      </c>
      <c r="AA685" s="45">
        <f>SUMIFS('IEA production stats by year'!AJ:AJ,'IEA production stats by year'!$E:$E,$D685,'IEA production stats by year'!$B:$B,$B685)</f>
        <v>0</v>
      </c>
      <c r="AB685" s="45">
        <f>SUMIFS('IEA production stats by year'!AK:AK,'IEA production stats by year'!$E:$E,$D685,'IEA production stats by year'!$B:$B,$B685)</f>
        <v>0</v>
      </c>
      <c r="AC685" s="45">
        <f>SUMIFS('IEA production stats by year'!AL:AL,'IEA production stats by year'!$E:$E,$D685,'IEA production stats by year'!$B:$B,$B685)</f>
        <v>0</v>
      </c>
      <c r="AD685" s="45"/>
      <c r="AE685" s="45"/>
      <c r="AF685" s="45"/>
      <c r="AG685" s="45"/>
      <c r="AH685" s="45"/>
      <c r="AI685" s="45"/>
      <c r="AJ685" s="45"/>
      <c r="AK685" s="45"/>
      <c r="AL685" s="45"/>
      <c r="AM685" s="45"/>
      <c r="AN685" s="45"/>
      <c r="AO685" s="45"/>
      <c r="AP685" s="45"/>
      <c r="AQ685" s="45"/>
      <c r="AR685" s="45"/>
      <c r="AS685" s="45"/>
      <c r="AT685" s="45"/>
      <c r="AU685" s="45"/>
      <c r="AV685" s="45"/>
      <c r="AW685" s="45"/>
      <c r="AX685" s="45"/>
      <c r="AY685" s="45"/>
      <c r="AZ685" s="45"/>
      <c r="BA685" s="45"/>
      <c r="BB685" s="45"/>
      <c r="BC685" s="45"/>
      <c r="BD685" s="45"/>
      <c r="BE685" s="45"/>
      <c r="BF685" s="45"/>
      <c r="BG685" s="45"/>
      <c r="BH685" s="45"/>
      <c r="BI685" s="45"/>
      <c r="BJ685" s="45"/>
      <c r="BK685" s="45"/>
      <c r="BL685" s="45"/>
      <c r="BM685" s="45"/>
      <c r="BN685" s="45"/>
      <c r="BO685" s="45"/>
      <c r="BP685" s="45"/>
      <c r="BQ685" s="45"/>
      <c r="BR685" s="45"/>
      <c r="BS685" s="45"/>
      <c r="BT685" s="45"/>
      <c r="BU685" s="45"/>
      <c r="BV685" s="45"/>
      <c r="BW685" s="45"/>
      <c r="BX685" s="45"/>
      <c r="BY685" s="45"/>
      <c r="BZ685" s="45"/>
      <c r="CA685" s="45"/>
      <c r="CB685" s="45"/>
      <c r="CC685" s="45"/>
      <c r="CD685" s="45"/>
      <c r="CE685" s="45"/>
      <c r="CF685" s="45"/>
      <c r="CG685" s="45"/>
      <c r="CH685" s="45"/>
      <c r="CI685" s="45"/>
      <c r="CJ685" s="45"/>
      <c r="CK685" s="45"/>
      <c r="CL685" s="45"/>
      <c r="CM685" s="45"/>
      <c r="CN685" s="45"/>
      <c r="CO685" s="45"/>
      <c r="CP685" s="45"/>
      <c r="CQ685" s="45"/>
    </row>
    <row r="686" spans="1:95" hidden="1" x14ac:dyDescent="0.25">
      <c r="A686" s="5" t="str">
        <f>B686&amp;D686</f>
        <v>ZAFPRIMSBIO</v>
      </c>
      <c r="B686" t="s">
        <v>400</v>
      </c>
      <c r="C686" t="str">
        <f>VLOOKUP($B686,'Lookup codes'!$A:$C,2,FALSE)</f>
        <v>South Africa</v>
      </c>
      <c r="D686" t="s">
        <v>634</v>
      </c>
      <c r="E686" t="str">
        <f>VLOOKUP(D686,'Lookup codes'!R:S,2,FALSE)</f>
        <v>Solid Biofuel excluding charcoal</v>
      </c>
      <c r="F686" t="s">
        <v>794</v>
      </c>
      <c r="G686" t="s">
        <v>528</v>
      </c>
      <c r="H686" s="45">
        <f>SUMIFS('IEA production stats by year'!Q:Q,'IEA production stats by year'!$E:$E,$D686,'IEA production stats by year'!$B:$B,$B686)</f>
        <v>454276.00189999997</v>
      </c>
      <c r="I686" s="45">
        <f>SUMIFS('IEA production stats by year'!R:R,'IEA production stats by year'!$E:$E,$D686,'IEA production stats by year'!$B:$B,$B686)</f>
        <v>425304.99969999999</v>
      </c>
      <c r="J686" s="45">
        <f>SUMIFS('IEA production stats by year'!S:S,'IEA production stats by year'!$E:$E,$D686,'IEA production stats by year'!$B:$B,$B686)</f>
        <v>410097.00140000001</v>
      </c>
      <c r="K686" s="45">
        <f>SUMIFS('IEA production stats by year'!T:T,'IEA production stats by year'!$E:$E,$D686,'IEA production stats by year'!$B:$B,$B686)</f>
        <v>397085.00060000003</v>
      </c>
      <c r="L686" s="45">
        <f>SUMIFS('IEA production stats by year'!U:U,'IEA production stats by year'!$E:$E,$D686,'IEA production stats by year'!$B:$B,$B686)</f>
        <v>387909.00040000002</v>
      </c>
      <c r="M686" s="45">
        <f>SUMIFS('IEA production stats by year'!V:V,'IEA production stats by year'!$E:$E,$D686,'IEA production stats by year'!$B:$B,$B686)</f>
        <v>354088.00060000003</v>
      </c>
      <c r="N686" s="45">
        <f>SUMIFS('IEA production stats by year'!W:W,'IEA production stats by year'!$E:$E,$D686,'IEA production stats by year'!$B:$B,$B686)</f>
        <v>331072.0013</v>
      </c>
      <c r="O686" s="45">
        <f>SUMIFS('IEA production stats by year'!X:X,'IEA production stats by year'!$E:$E,$D686,'IEA production stats by year'!$B:$B,$B686)</f>
        <v>326939.00170000002</v>
      </c>
      <c r="P686" s="45">
        <f>SUMIFS('IEA production stats by year'!Y:Y,'IEA production stats by year'!$E:$E,$D686,'IEA production stats by year'!$B:$B,$B686)</f>
        <v>371610.99790000002</v>
      </c>
      <c r="Q686" s="45">
        <f>SUMIFS('IEA production stats by year'!Z:Z,'IEA production stats by year'!$E:$E,$D686,'IEA production stats by year'!$B:$B,$B686)</f>
        <v>367864.00030000001</v>
      </c>
      <c r="R686" s="45">
        <f>SUMIFS('IEA production stats by year'!AA:AA,'IEA production stats by year'!$E:$E,$D686,'IEA production stats by year'!$B:$B,$B686)</f>
        <v>325451.00040000002</v>
      </c>
      <c r="S686" s="45">
        <f>SUMIFS('IEA production stats by year'!AB:AB,'IEA production stats by year'!$E:$E,$D686,'IEA production stats by year'!$B:$B,$B686)</f>
        <v>309770.99900000001</v>
      </c>
      <c r="T686" s="45">
        <f>SUMIFS('IEA production stats by year'!AC:AC,'IEA production stats by year'!$E:$E,$D686,'IEA production stats by year'!$B:$B,$B686)</f>
        <v>296441.9988</v>
      </c>
      <c r="U686" s="45">
        <f>SUMIFS('IEA production stats by year'!AD:AD,'IEA production stats by year'!$E:$E,$D686,'IEA production stats by year'!$B:$B,$B686)</f>
        <v>283525.00069999998</v>
      </c>
      <c r="V686" s="45">
        <f>SUMIFS('IEA production stats by year'!AE:AE,'IEA production stats by year'!$E:$E,$D686,'IEA production stats by year'!$B:$B,$B686)</f>
        <v>262528.00189999997</v>
      </c>
      <c r="W686" s="45">
        <f>SUMIFS('IEA production stats by year'!AF:AF,'IEA production stats by year'!$E:$E,$D686,'IEA production stats by year'!$B:$B,$B686)</f>
        <v>250328.00159999999</v>
      </c>
      <c r="X686" s="45">
        <f>SUMIFS('IEA production stats by year'!AG:AG,'IEA production stats by year'!$E:$E,$D686,'IEA production stats by year'!$B:$B,$B686)</f>
        <v>245518.0006</v>
      </c>
      <c r="Y686" s="45">
        <f>SUMIFS('IEA production stats by year'!AH:AH,'IEA production stats by year'!$E:$E,$D686,'IEA production stats by year'!$B:$B,$B686)</f>
        <v>259885.46539999999</v>
      </c>
      <c r="Z686" s="45">
        <f>SUMIFS('IEA production stats by year'!AI:AI,'IEA production stats by year'!$E:$E,$D686,'IEA production stats by year'!$B:$B,$B686)</f>
        <v>240192.2403</v>
      </c>
      <c r="AA686" s="45">
        <f>SUMIFS('IEA production stats by year'!AJ:AJ,'IEA production stats by year'!$E:$E,$D686,'IEA production stats by year'!$B:$B,$B686)</f>
        <v>246266.5209</v>
      </c>
      <c r="AB686" s="45">
        <f>SUMIFS('IEA production stats by year'!AK:AK,'IEA production stats by year'!$E:$E,$D686,'IEA production stats by year'!$B:$B,$B686)</f>
        <v>259802.3407</v>
      </c>
      <c r="AC686" s="45">
        <f>SUMIFS('IEA production stats by year'!AL:AL,'IEA production stats by year'!$E:$E,$D686,'IEA production stats by year'!$B:$B,$B686)</f>
        <v>0</v>
      </c>
      <c r="AD686" s="45"/>
      <c r="AE686" s="45"/>
      <c r="AF686" s="45"/>
      <c r="AG686" s="45"/>
      <c r="AH686" s="45"/>
      <c r="AI686" s="45"/>
      <c r="AJ686" s="45"/>
      <c r="AK686" s="45"/>
      <c r="AL686" s="45"/>
      <c r="AM686" s="45"/>
      <c r="AN686" s="45"/>
      <c r="AO686" s="45"/>
      <c r="AP686" s="45"/>
      <c r="AQ686" s="45"/>
      <c r="AR686" s="45"/>
      <c r="AS686" s="45"/>
      <c r="AT686" s="45"/>
      <c r="AU686" s="45"/>
      <c r="AV686" s="45"/>
      <c r="AW686" s="45"/>
      <c r="AX686" s="45"/>
      <c r="AY686" s="45"/>
      <c r="AZ686" s="45"/>
      <c r="BA686" s="45"/>
      <c r="BB686" s="45"/>
      <c r="BC686" s="45"/>
      <c r="BD686" s="45"/>
      <c r="BE686" s="45"/>
      <c r="BF686" s="45"/>
      <c r="BG686" s="45"/>
      <c r="BH686" s="45"/>
      <c r="BI686" s="45"/>
      <c r="BJ686" s="45"/>
      <c r="BK686" s="45"/>
      <c r="BL686" s="45"/>
      <c r="BM686" s="45"/>
      <c r="BN686" s="45"/>
      <c r="BO686" s="45"/>
      <c r="BP686" s="45"/>
      <c r="BQ686" s="45"/>
      <c r="BR686" s="45"/>
      <c r="BS686" s="45"/>
      <c r="BT686" s="45"/>
      <c r="BU686" s="45"/>
      <c r="BV686" s="45"/>
      <c r="BW686" s="45"/>
      <c r="BX686" s="45"/>
      <c r="BY686" s="45"/>
      <c r="BZ686" s="45"/>
      <c r="CA686" s="45"/>
      <c r="CB686" s="45"/>
      <c r="CC686" s="45"/>
      <c r="CD686" s="45"/>
      <c r="CE686" s="45"/>
      <c r="CF686" s="45"/>
      <c r="CG686" s="45"/>
      <c r="CH686" s="45"/>
      <c r="CI686" s="45"/>
      <c r="CJ686" s="45"/>
      <c r="CK686" s="45"/>
      <c r="CL686" s="45"/>
      <c r="CM686" s="45"/>
      <c r="CN686" s="45"/>
      <c r="CO686" s="45"/>
      <c r="CP686" s="45"/>
      <c r="CQ686" s="45"/>
    </row>
    <row r="687" spans="1:95" hidden="1" x14ac:dyDescent="0.25">
      <c r="A687" s="5" t="str">
        <f>B687&amp;D687</f>
        <v>ZAFBIOGASES</v>
      </c>
      <c r="B687" t="s">
        <v>400</v>
      </c>
      <c r="C687" t="str">
        <f>VLOOKUP($B687,'Lookup codes'!$A:$C,2,FALSE)</f>
        <v>South Africa</v>
      </c>
      <c r="D687" t="s">
        <v>636</v>
      </c>
      <c r="E687" t="str">
        <f>VLOOKUP(D687,'Lookup codes'!R:S,2,FALSE)</f>
        <v>Biogases</v>
      </c>
      <c r="F687" t="s">
        <v>794</v>
      </c>
      <c r="G687" t="s">
        <v>528</v>
      </c>
      <c r="H687" s="45">
        <f>SUMIFS('IEA production stats by year'!Q:Q,'IEA production stats by year'!$E:$E,$D687,'IEA production stats by year'!$B:$B,$B687)</f>
        <v>0</v>
      </c>
      <c r="I687" s="45">
        <f>SUMIFS('IEA production stats by year'!R:R,'IEA production stats by year'!$E:$E,$D687,'IEA production stats by year'!$B:$B,$B687)</f>
        <v>0</v>
      </c>
      <c r="J687" s="45">
        <f>SUMIFS('IEA production stats by year'!S:S,'IEA production stats by year'!$E:$E,$D687,'IEA production stats by year'!$B:$B,$B687)</f>
        <v>0</v>
      </c>
      <c r="K687" s="45">
        <f>SUMIFS('IEA production stats by year'!T:T,'IEA production stats by year'!$E:$E,$D687,'IEA production stats by year'!$B:$B,$B687)</f>
        <v>0</v>
      </c>
      <c r="L687" s="45">
        <f>SUMIFS('IEA production stats by year'!U:U,'IEA production stats by year'!$E:$E,$D687,'IEA production stats by year'!$B:$B,$B687)</f>
        <v>0</v>
      </c>
      <c r="M687" s="45">
        <f>SUMIFS('IEA production stats by year'!V:V,'IEA production stats by year'!$E:$E,$D687,'IEA production stats by year'!$B:$B,$B687)</f>
        <v>0</v>
      </c>
      <c r="N687" s="45">
        <f>SUMIFS('IEA production stats by year'!W:W,'IEA production stats by year'!$E:$E,$D687,'IEA production stats by year'!$B:$B,$B687)</f>
        <v>0</v>
      </c>
      <c r="O687" s="45">
        <f>SUMIFS('IEA production stats by year'!X:X,'IEA production stats by year'!$E:$E,$D687,'IEA production stats by year'!$B:$B,$B687)</f>
        <v>0</v>
      </c>
      <c r="P687" s="45">
        <f>SUMIFS('IEA production stats by year'!Y:Y,'IEA production stats by year'!$E:$E,$D687,'IEA production stats by year'!$B:$B,$B687)</f>
        <v>0</v>
      </c>
      <c r="Q687" s="45">
        <f>SUMIFS('IEA production stats by year'!Z:Z,'IEA production stats by year'!$E:$E,$D687,'IEA production stats by year'!$B:$B,$B687)</f>
        <v>0</v>
      </c>
      <c r="R687" s="45">
        <f>SUMIFS('IEA production stats by year'!AA:AA,'IEA production stats by year'!$E:$E,$D687,'IEA production stats by year'!$B:$B,$B687)</f>
        <v>0</v>
      </c>
      <c r="S687" s="45">
        <f>SUMIFS('IEA production stats by year'!AB:AB,'IEA production stats by year'!$E:$E,$D687,'IEA production stats by year'!$B:$B,$B687)</f>
        <v>0</v>
      </c>
      <c r="T687" s="45">
        <f>SUMIFS('IEA production stats by year'!AC:AC,'IEA production stats by year'!$E:$E,$D687,'IEA production stats by year'!$B:$B,$B687)</f>
        <v>0</v>
      </c>
      <c r="U687" s="45">
        <f>SUMIFS('IEA production stats by year'!AD:AD,'IEA production stats by year'!$E:$E,$D687,'IEA production stats by year'!$B:$B,$B687)</f>
        <v>0</v>
      </c>
      <c r="V687" s="45">
        <f>SUMIFS('IEA production stats by year'!AE:AE,'IEA production stats by year'!$E:$E,$D687,'IEA production stats by year'!$B:$B,$B687)</f>
        <v>0</v>
      </c>
      <c r="W687" s="45">
        <f>SUMIFS('IEA production stats by year'!AF:AF,'IEA production stats by year'!$E:$E,$D687,'IEA production stats by year'!$B:$B,$B687)</f>
        <v>0</v>
      </c>
      <c r="X687" s="45">
        <f>SUMIFS('IEA production stats by year'!AG:AG,'IEA production stats by year'!$E:$E,$D687,'IEA production stats by year'!$B:$B,$B687)</f>
        <v>0</v>
      </c>
      <c r="Y687" s="45">
        <f>SUMIFS('IEA production stats by year'!AH:AH,'IEA production stats by year'!$E:$E,$D687,'IEA production stats by year'!$B:$B,$B687)</f>
        <v>0</v>
      </c>
      <c r="Z687" s="45">
        <f>SUMIFS('IEA production stats by year'!AI:AI,'IEA production stats by year'!$E:$E,$D687,'IEA production stats by year'!$B:$B,$B687)</f>
        <v>0</v>
      </c>
      <c r="AA687" s="45">
        <f>SUMIFS('IEA production stats by year'!AJ:AJ,'IEA production stats by year'!$E:$E,$D687,'IEA production stats by year'!$B:$B,$B687)</f>
        <v>0</v>
      </c>
      <c r="AB687" s="45">
        <f>SUMIFS('IEA production stats by year'!AK:AK,'IEA production stats by year'!$E:$E,$D687,'IEA production stats by year'!$B:$B,$B687)</f>
        <v>0</v>
      </c>
      <c r="AC687" s="45">
        <f>SUMIFS('IEA production stats by year'!AL:AL,'IEA production stats by year'!$E:$E,$D687,'IEA production stats by year'!$B:$B,$B687)</f>
        <v>0</v>
      </c>
      <c r="AD687" s="45"/>
      <c r="AE687" s="45"/>
      <c r="AF687" s="45"/>
      <c r="AG687" s="45"/>
      <c r="AH687" s="45"/>
      <c r="AI687" s="45"/>
      <c r="AJ687" s="45"/>
      <c r="AK687" s="45"/>
      <c r="AL687" s="45"/>
      <c r="AM687" s="45"/>
      <c r="AN687" s="45"/>
      <c r="AO687" s="45"/>
      <c r="AP687" s="45"/>
      <c r="AQ687" s="45"/>
      <c r="AR687" s="45"/>
      <c r="AS687" s="45"/>
      <c r="AT687" s="45"/>
      <c r="AU687" s="45"/>
      <c r="AV687" s="45"/>
      <c r="AW687" s="45"/>
      <c r="AX687" s="45"/>
      <c r="AY687" s="45"/>
      <c r="AZ687" s="45"/>
      <c r="BA687" s="45"/>
      <c r="BB687" s="45"/>
      <c r="BC687" s="45"/>
      <c r="BD687" s="45"/>
      <c r="BE687" s="45"/>
      <c r="BF687" s="45"/>
      <c r="BG687" s="45"/>
      <c r="BH687" s="45"/>
      <c r="BI687" s="45"/>
      <c r="BJ687" s="45"/>
      <c r="BK687" s="45"/>
      <c r="BL687" s="45"/>
      <c r="BM687" s="45"/>
      <c r="BN687" s="45"/>
      <c r="BO687" s="45"/>
      <c r="BP687" s="45"/>
      <c r="BQ687" s="45"/>
      <c r="BR687" s="45"/>
      <c r="BS687" s="45"/>
      <c r="BT687" s="45"/>
      <c r="BU687" s="45"/>
      <c r="BV687" s="45"/>
      <c r="BW687" s="45"/>
      <c r="BX687" s="45"/>
      <c r="BY687" s="45"/>
      <c r="BZ687" s="45"/>
      <c r="CA687" s="45"/>
      <c r="CB687" s="45"/>
      <c r="CC687" s="45"/>
      <c r="CD687" s="45"/>
      <c r="CE687" s="45"/>
      <c r="CF687" s="45"/>
      <c r="CG687" s="45"/>
      <c r="CH687" s="45"/>
      <c r="CI687" s="45"/>
      <c r="CJ687" s="45"/>
      <c r="CK687" s="45"/>
      <c r="CL687" s="45"/>
      <c r="CM687" s="45"/>
      <c r="CN687" s="45"/>
      <c r="CO687" s="45"/>
      <c r="CP687" s="45"/>
      <c r="CQ687" s="45"/>
    </row>
    <row r="688" spans="1:95" hidden="1" x14ac:dyDescent="0.25">
      <c r="A688" s="5" t="str">
        <f>B688&amp;D688</f>
        <v>ZAFBIOJETKERO</v>
      </c>
      <c r="B688" t="s">
        <v>400</v>
      </c>
      <c r="C688" t="str">
        <f>VLOOKUP($B688,'Lookup codes'!$A:$C,2,FALSE)</f>
        <v>South Africa</v>
      </c>
      <c r="D688" t="s">
        <v>638</v>
      </c>
      <c r="E688" t="str">
        <f>VLOOKUP(D688,'Lookup codes'!R:S,2,FALSE)</f>
        <v>Bio Jet Kerosene</v>
      </c>
      <c r="F688" t="s">
        <v>794</v>
      </c>
      <c r="G688" t="s">
        <v>528</v>
      </c>
      <c r="H688" s="45">
        <f>SUMIFS('IEA production stats by year'!Q:Q,'IEA production stats by year'!$E:$E,$D688,'IEA production stats by year'!$B:$B,$B688)</f>
        <v>0</v>
      </c>
      <c r="I688" s="45">
        <f>SUMIFS('IEA production stats by year'!R:R,'IEA production stats by year'!$E:$E,$D688,'IEA production stats by year'!$B:$B,$B688)</f>
        <v>0</v>
      </c>
      <c r="J688" s="45">
        <f>SUMIFS('IEA production stats by year'!S:S,'IEA production stats by year'!$E:$E,$D688,'IEA production stats by year'!$B:$B,$B688)</f>
        <v>0</v>
      </c>
      <c r="K688" s="45">
        <f>SUMIFS('IEA production stats by year'!T:T,'IEA production stats by year'!$E:$E,$D688,'IEA production stats by year'!$B:$B,$B688)</f>
        <v>0</v>
      </c>
      <c r="L688" s="45">
        <f>SUMIFS('IEA production stats by year'!U:U,'IEA production stats by year'!$E:$E,$D688,'IEA production stats by year'!$B:$B,$B688)</f>
        <v>0</v>
      </c>
      <c r="M688" s="45">
        <f>SUMIFS('IEA production stats by year'!V:V,'IEA production stats by year'!$E:$E,$D688,'IEA production stats by year'!$B:$B,$B688)</f>
        <v>0</v>
      </c>
      <c r="N688" s="45">
        <f>SUMIFS('IEA production stats by year'!W:W,'IEA production stats by year'!$E:$E,$D688,'IEA production stats by year'!$B:$B,$B688)</f>
        <v>0</v>
      </c>
      <c r="O688" s="45">
        <f>SUMIFS('IEA production stats by year'!X:X,'IEA production stats by year'!$E:$E,$D688,'IEA production stats by year'!$B:$B,$B688)</f>
        <v>0</v>
      </c>
      <c r="P688" s="45">
        <f>SUMIFS('IEA production stats by year'!Y:Y,'IEA production stats by year'!$E:$E,$D688,'IEA production stats by year'!$B:$B,$B688)</f>
        <v>0</v>
      </c>
      <c r="Q688" s="45">
        <f>SUMIFS('IEA production stats by year'!Z:Z,'IEA production stats by year'!$E:$E,$D688,'IEA production stats by year'!$B:$B,$B688)</f>
        <v>0</v>
      </c>
      <c r="R688" s="45">
        <f>SUMIFS('IEA production stats by year'!AA:AA,'IEA production stats by year'!$E:$E,$D688,'IEA production stats by year'!$B:$B,$B688)</f>
        <v>0</v>
      </c>
      <c r="S688" s="45">
        <f>SUMIFS('IEA production stats by year'!AB:AB,'IEA production stats by year'!$E:$E,$D688,'IEA production stats by year'!$B:$B,$B688)</f>
        <v>0</v>
      </c>
      <c r="T688" s="45">
        <f>SUMIFS('IEA production stats by year'!AC:AC,'IEA production stats by year'!$E:$E,$D688,'IEA production stats by year'!$B:$B,$B688)</f>
        <v>0</v>
      </c>
      <c r="U688" s="45">
        <f>SUMIFS('IEA production stats by year'!AD:AD,'IEA production stats by year'!$E:$E,$D688,'IEA production stats by year'!$B:$B,$B688)</f>
        <v>0</v>
      </c>
      <c r="V688" s="45">
        <f>SUMIFS('IEA production stats by year'!AE:AE,'IEA production stats by year'!$E:$E,$D688,'IEA production stats by year'!$B:$B,$B688)</f>
        <v>0</v>
      </c>
      <c r="W688" s="45">
        <f>SUMIFS('IEA production stats by year'!AF:AF,'IEA production stats by year'!$E:$E,$D688,'IEA production stats by year'!$B:$B,$B688)</f>
        <v>0</v>
      </c>
      <c r="X688" s="45">
        <f>SUMIFS('IEA production stats by year'!AG:AG,'IEA production stats by year'!$E:$E,$D688,'IEA production stats by year'!$B:$B,$B688)</f>
        <v>0</v>
      </c>
      <c r="Y688" s="45">
        <f>SUMIFS('IEA production stats by year'!AH:AH,'IEA production stats by year'!$E:$E,$D688,'IEA production stats by year'!$B:$B,$B688)</f>
        <v>0</v>
      </c>
      <c r="Z688" s="45">
        <f>SUMIFS('IEA production stats by year'!AI:AI,'IEA production stats by year'!$E:$E,$D688,'IEA production stats by year'!$B:$B,$B688)</f>
        <v>0</v>
      </c>
      <c r="AA688" s="45">
        <f>SUMIFS('IEA production stats by year'!AJ:AJ,'IEA production stats by year'!$E:$E,$D688,'IEA production stats by year'!$B:$B,$B688)</f>
        <v>0</v>
      </c>
      <c r="AB688" s="45">
        <f>SUMIFS('IEA production stats by year'!AK:AK,'IEA production stats by year'!$E:$E,$D688,'IEA production stats by year'!$B:$B,$B688)</f>
        <v>0</v>
      </c>
      <c r="AC688" s="45">
        <f>SUMIFS('IEA production stats by year'!AL:AL,'IEA production stats by year'!$E:$E,$D688,'IEA production stats by year'!$B:$B,$B688)</f>
        <v>0</v>
      </c>
      <c r="AD688" s="45"/>
      <c r="AE688" s="45"/>
      <c r="AF688" s="45"/>
      <c r="AG688" s="45"/>
      <c r="AH688" s="45"/>
      <c r="AI688" s="45"/>
      <c r="AJ688" s="45"/>
      <c r="AK688" s="45"/>
      <c r="AL688" s="45"/>
      <c r="AM688" s="45"/>
      <c r="AN688" s="45"/>
      <c r="AO688" s="45"/>
      <c r="AP688" s="45"/>
      <c r="AQ688" s="45"/>
      <c r="AR688" s="45"/>
      <c r="AS688" s="45"/>
      <c r="AT688" s="45"/>
      <c r="AU688" s="45"/>
      <c r="AV688" s="45"/>
      <c r="AW688" s="45"/>
      <c r="AX688" s="45"/>
      <c r="AY688" s="45"/>
      <c r="AZ688" s="45"/>
      <c r="BA688" s="45"/>
      <c r="BB688" s="45"/>
      <c r="BC688" s="45"/>
      <c r="BD688" s="45"/>
      <c r="BE688" s="45"/>
      <c r="BF688" s="45"/>
      <c r="BG688" s="45"/>
      <c r="BH688" s="45"/>
      <c r="BI688" s="45"/>
      <c r="BJ688" s="45"/>
      <c r="BK688" s="45"/>
      <c r="BL688" s="45"/>
      <c r="BM688" s="45"/>
      <c r="BN688" s="45"/>
      <c r="BO688" s="45"/>
      <c r="BP688" s="45"/>
      <c r="BQ688" s="45"/>
      <c r="BR688" s="45"/>
      <c r="BS688" s="45"/>
      <c r="BT688" s="45"/>
      <c r="BU688" s="45"/>
      <c r="BV688" s="45"/>
      <c r="BW688" s="45"/>
      <c r="BX688" s="45"/>
      <c r="BY688" s="45"/>
      <c r="BZ688" s="45"/>
      <c r="CA688" s="45"/>
      <c r="CB688" s="45"/>
      <c r="CC688" s="45"/>
      <c r="CD688" s="45"/>
      <c r="CE688" s="45"/>
      <c r="CF688" s="45"/>
      <c r="CG688" s="45"/>
      <c r="CH688" s="45"/>
      <c r="CI688" s="45"/>
      <c r="CJ688" s="45"/>
      <c r="CK688" s="45"/>
      <c r="CL688" s="45"/>
      <c r="CM688" s="45"/>
      <c r="CN688" s="45"/>
      <c r="CO688" s="45"/>
      <c r="CP688" s="45"/>
      <c r="CQ688" s="45"/>
    </row>
    <row r="689" spans="1:95" hidden="1" x14ac:dyDescent="0.25">
      <c r="A689" s="5" t="str">
        <f>B689&amp;D689</f>
        <v>ZAFMRENEW</v>
      </c>
      <c r="B689" t="s">
        <v>400</v>
      </c>
      <c r="C689" t="str">
        <f>VLOOKUP($B689,'Lookup codes'!$A:$C,2,FALSE)</f>
        <v>South Africa</v>
      </c>
      <c r="D689" t="s">
        <v>640</v>
      </c>
      <c r="E689" t="str">
        <f>VLOOKUP(D689,'Lookup codes'!R:S,2,FALSE)</f>
        <v>Total of Renewable Energy Sources</v>
      </c>
      <c r="F689" t="s">
        <v>794</v>
      </c>
      <c r="G689" t="s">
        <v>528</v>
      </c>
      <c r="H689" s="45">
        <f>SUMIFS('IEA production stats by year'!Q:Q,'IEA production stats by year'!$E:$E,$D689,'IEA production stats by year'!$B:$B,$B689)</f>
        <v>458239.60359999997</v>
      </c>
      <c r="I689" s="45">
        <f>SUMIFS('IEA production stats by year'!R:R,'IEA production stats by year'!$E:$E,$D689,'IEA production stats by year'!$B:$B,$B689)</f>
        <v>432961.99959999998</v>
      </c>
      <c r="J689" s="45">
        <f>SUMIFS('IEA production stats by year'!S:S,'IEA production stats by year'!$E:$E,$D689,'IEA production stats by year'!$B:$B,$B689)</f>
        <v>419254.80160000001</v>
      </c>
      <c r="K689" s="45">
        <f>SUMIFS('IEA production stats by year'!T:T,'IEA production stats by year'!$E:$E,$D689,'IEA production stats by year'!$B:$B,$B689)</f>
        <v>400278.20179999998</v>
      </c>
      <c r="L689" s="45">
        <f>SUMIFS('IEA production stats by year'!U:U,'IEA production stats by year'!$E:$E,$D689,'IEA production stats by year'!$B:$B,$B689)</f>
        <v>392092.1997</v>
      </c>
      <c r="M689" s="45">
        <f>SUMIFS('IEA production stats by year'!V:V,'IEA production stats by year'!$E:$E,$D689,'IEA production stats by year'!$B:$B,$B689)</f>
        <v>359670.39929999999</v>
      </c>
      <c r="N689" s="45">
        <f>SUMIFS('IEA production stats by year'!W:W,'IEA production stats by year'!$E:$E,$D689,'IEA production stats by year'!$B:$B,$B689)</f>
        <v>342295.9999</v>
      </c>
      <c r="O689" s="45">
        <f>SUMIFS('IEA production stats by year'!X:X,'IEA production stats by year'!$E:$E,$D689,'IEA production stats by year'!$B:$B,$B689)</f>
        <v>330922.00079999998</v>
      </c>
      <c r="P689" s="45">
        <f>SUMIFS('IEA production stats by year'!Y:Y,'IEA production stats by year'!$E:$E,$D689,'IEA production stats by year'!$B:$B,$B689)</f>
        <v>378121.4008</v>
      </c>
      <c r="Q689" s="45">
        <f>SUMIFS('IEA production stats by year'!Z:Z,'IEA production stats by year'!$E:$E,$D689,'IEA production stats by year'!$B:$B,$B689)</f>
        <v>375507.99599999998</v>
      </c>
      <c r="R689" s="45">
        <f>SUMIFS('IEA production stats by year'!AA:AA,'IEA production stats by year'!$E:$E,$D689,'IEA production stats by year'!$B:$B,$B689)</f>
        <v>335951.80040000001</v>
      </c>
      <c r="S689" s="45">
        <f>SUMIFS('IEA production stats by year'!AB:AB,'IEA production stats by year'!$E:$E,$D689,'IEA production stats by year'!$B:$B,$B689)</f>
        <v>320314.39970000001</v>
      </c>
      <c r="T689" s="45">
        <f>SUMIFS('IEA production stats by year'!AC:AC,'IEA production stats by year'!$E:$E,$D689,'IEA production stats by year'!$B:$B,$B689)</f>
        <v>304166.19679999998</v>
      </c>
      <c r="U689" s="45">
        <f>SUMIFS('IEA production stats by year'!AD:AD,'IEA production stats by year'!$E:$E,$D689,'IEA production stats by year'!$B:$B,$B689)</f>
        <v>291458.19949999999</v>
      </c>
      <c r="V689" s="45">
        <f>SUMIFS('IEA production stats by year'!AE:AE,'IEA production stats by year'!$E:$E,$D689,'IEA production stats by year'!$B:$B,$B689)</f>
        <v>277489.79960000003</v>
      </c>
      <c r="W689" s="45">
        <f>SUMIFS('IEA production stats by year'!AF:AF,'IEA production stats by year'!$E:$E,$D689,'IEA production stats by year'!$B:$B,$B689)</f>
        <v>275898.60210000002</v>
      </c>
      <c r="X689" s="45">
        <f>SUMIFS('IEA production stats by year'!AG:AG,'IEA production stats by year'!$E:$E,$D689,'IEA production stats by year'!$B:$B,$B689)</f>
        <v>280662.00400000002</v>
      </c>
      <c r="Y689" s="45">
        <f>SUMIFS('IEA production stats by year'!AH:AH,'IEA production stats by year'!$E:$E,$D689,'IEA production stats by year'!$B:$B,$B689)</f>
        <v>304992.81349999999</v>
      </c>
      <c r="Z689" s="45">
        <f>SUMIFS('IEA production stats by year'!AI:AI,'IEA production stats by year'!$E:$E,$D689,'IEA production stats by year'!$B:$B,$B689)</f>
        <v>295878.49320000003</v>
      </c>
      <c r="AA689" s="45">
        <f>SUMIFS('IEA production stats by year'!AJ:AJ,'IEA production stats by year'!$E:$E,$D689,'IEA production stats by year'!$B:$B,$B689)</f>
        <v>306860.66220000002</v>
      </c>
      <c r="AB689" s="45">
        <f>SUMIFS('IEA production stats by year'!AK:AK,'IEA production stats by year'!$E:$E,$D689,'IEA production stats by year'!$B:$B,$B689)</f>
        <v>320015.38679999998</v>
      </c>
      <c r="AC689" s="45">
        <f>SUMIFS('IEA production stats by year'!AL:AL,'IEA production stats by year'!$E:$E,$D689,'IEA production stats by year'!$B:$B,$B689)</f>
        <v>0</v>
      </c>
      <c r="AD689" s="45"/>
      <c r="AE689" s="45"/>
      <c r="AF689" s="45"/>
      <c r="AG689" s="45"/>
      <c r="AH689" s="45"/>
      <c r="AI689" s="45"/>
      <c r="AJ689" s="45"/>
      <c r="AK689" s="45"/>
      <c r="AL689" s="45"/>
      <c r="AM689" s="45"/>
      <c r="AN689" s="45"/>
      <c r="AO689" s="45"/>
      <c r="AP689" s="45"/>
      <c r="AQ689" s="45"/>
      <c r="AR689" s="45"/>
      <c r="AS689" s="45"/>
      <c r="AT689" s="45"/>
      <c r="AU689" s="45"/>
      <c r="AV689" s="45"/>
      <c r="AW689" s="45"/>
      <c r="AX689" s="45"/>
      <c r="AY689" s="45"/>
      <c r="AZ689" s="45"/>
      <c r="BA689" s="45"/>
      <c r="BB689" s="45"/>
      <c r="BC689" s="45"/>
      <c r="BD689" s="45"/>
      <c r="BE689" s="45"/>
      <c r="BF689" s="45"/>
      <c r="BG689" s="45"/>
      <c r="BH689" s="45"/>
      <c r="BI689" s="45"/>
      <c r="BJ689" s="45"/>
      <c r="BK689" s="45"/>
      <c r="BL689" s="45"/>
      <c r="BM689" s="45"/>
      <c r="BN689" s="45"/>
      <c r="BO689" s="45"/>
      <c r="BP689" s="45"/>
      <c r="BQ689" s="45"/>
      <c r="BR689" s="45"/>
      <c r="BS689" s="45"/>
      <c r="BT689" s="45"/>
      <c r="BU689" s="45"/>
      <c r="BV689" s="45"/>
      <c r="BW689" s="45"/>
      <c r="BX689" s="45"/>
      <c r="BY689" s="45"/>
      <c r="BZ689" s="45"/>
      <c r="CA689" s="45"/>
      <c r="CB689" s="45"/>
      <c r="CC689" s="45"/>
      <c r="CD689" s="45"/>
      <c r="CE689" s="45"/>
      <c r="CF689" s="45"/>
      <c r="CG689" s="45"/>
      <c r="CH689" s="45"/>
      <c r="CI689" s="45"/>
      <c r="CJ689" s="45"/>
      <c r="CK689" s="45"/>
      <c r="CL689" s="45"/>
      <c r="CM689" s="45"/>
      <c r="CN689" s="45"/>
      <c r="CO689" s="45"/>
      <c r="CP689" s="45"/>
      <c r="CQ689" s="45"/>
    </row>
    <row r="690" spans="1:95" x14ac:dyDescent="0.25">
      <c r="A690" s="5" t="str">
        <f>B690&amp;D690</f>
        <v>ZAFTOTAL</v>
      </c>
      <c r="B690" t="s">
        <v>400</v>
      </c>
      <c r="C690" t="str">
        <f>VLOOKUP($B690,'Lookup codes'!$A:$C,2,FALSE)</f>
        <v>South Africa</v>
      </c>
      <c r="D690" t="s">
        <v>642</v>
      </c>
      <c r="E690" t="str">
        <f>VLOOKUP(D690,'Lookup codes'!R:S,2,FALSE)</f>
        <v>Total of All Energy Sources</v>
      </c>
      <c r="F690" t="s">
        <v>794</v>
      </c>
      <c r="G690" t="s">
        <v>528</v>
      </c>
      <c r="H690" s="45">
        <f>SUMIFS('IEA production stats by year'!Q:Q,'IEA production stats by year'!$E:$E,$D690,'IEA production stats by year'!$B:$B,$B690)</f>
        <v>6012340.7028000001</v>
      </c>
      <c r="I690" s="45">
        <f>SUMIFS('IEA production stats by year'!R:R,'IEA production stats by year'!$E:$E,$D690,'IEA production stats by year'!$B:$B,$B690)</f>
        <v>5943954.3866999997</v>
      </c>
      <c r="J690" s="45">
        <f>SUMIFS('IEA production stats by year'!S:S,'IEA production stats by year'!$E:$E,$D690,'IEA production stats by year'!$B:$B,$B690)</f>
        <v>5873569.7862</v>
      </c>
      <c r="K690" s="45">
        <f>SUMIFS('IEA production stats by year'!T:T,'IEA production stats by year'!$E:$E,$D690,'IEA production stats by year'!$B:$B,$B690)</f>
        <v>6254314.6525999997</v>
      </c>
      <c r="L690" s="45">
        <f>SUMIFS('IEA production stats by year'!U:U,'IEA production stats by year'!$E:$E,$D690,'IEA production stats by year'!$B:$B,$B690)</f>
        <v>6414292.0546000004</v>
      </c>
      <c r="M690" s="45">
        <f>SUMIFS('IEA production stats by year'!V:V,'IEA production stats by year'!$E:$E,$D690,'IEA production stats by year'!$B:$B,$B690)</f>
        <v>6386326.0937000001</v>
      </c>
      <c r="N690" s="45">
        <f>SUMIFS('IEA production stats by year'!W:W,'IEA production stats by year'!$E:$E,$D690,'IEA production stats by year'!$B:$B,$B690)</f>
        <v>6338359.8101000004</v>
      </c>
      <c r="O690" s="45">
        <f>SUMIFS('IEA production stats by year'!X:X,'IEA production stats by year'!$E:$E,$D690,'IEA production stats by year'!$B:$B,$B690)</f>
        <v>6384200.5349000003</v>
      </c>
      <c r="P690" s="45">
        <f>SUMIFS('IEA production stats by year'!Y:Y,'IEA production stats by year'!$E:$E,$D690,'IEA production stats by year'!$B:$B,$B690)</f>
        <v>6548249.3863000004</v>
      </c>
      <c r="Q690" s="45">
        <f>SUMIFS('IEA production stats by year'!Z:Z,'IEA production stats by year'!$E:$E,$D690,'IEA production stats by year'!$B:$B,$B690)</f>
        <v>6474967.6123000002</v>
      </c>
      <c r="R690" s="45">
        <f>SUMIFS('IEA production stats by year'!AA:AA,'IEA production stats by year'!$E:$E,$D690,'IEA production stats by year'!$B:$B,$B690)</f>
        <v>6573793.8903999999</v>
      </c>
      <c r="S690" s="45">
        <f>SUMIFS('IEA production stats by year'!AB:AB,'IEA production stats by year'!$E:$E,$D690,'IEA production stats by year'!$B:$B,$B690)</f>
        <v>6515280.1323999995</v>
      </c>
      <c r="T690" s="45">
        <f>SUMIFS('IEA production stats by year'!AC:AC,'IEA production stats by year'!$E:$E,$D690,'IEA production stats by year'!$B:$B,$B690)</f>
        <v>6603525.7346999999</v>
      </c>
      <c r="U690" s="45">
        <f>SUMIFS('IEA production stats by year'!AD:AD,'IEA production stats by year'!$E:$E,$D690,'IEA production stats by year'!$B:$B,$B690)</f>
        <v>6575077.7182</v>
      </c>
      <c r="V690" s="45">
        <f>SUMIFS('IEA production stats by year'!AE:AE,'IEA production stats by year'!$E:$E,$D690,'IEA production stats by year'!$B:$B,$B690)</f>
        <v>6650058.8305000002</v>
      </c>
      <c r="W690" s="45">
        <f>SUMIFS('IEA production stats by year'!AF:AF,'IEA production stats by year'!$E:$E,$D690,'IEA production stats by year'!$B:$B,$B690)</f>
        <v>6539466.1789999995</v>
      </c>
      <c r="X690" s="45">
        <f>SUMIFS('IEA production stats by year'!AG:AG,'IEA production stats by year'!$E:$E,$D690,'IEA production stats by year'!$B:$B,$B690)</f>
        <v>6556588.6880000001</v>
      </c>
      <c r="Y690" s="45">
        <f>SUMIFS('IEA production stats by year'!AH:AH,'IEA production stats by year'!$E:$E,$D690,'IEA production stats by year'!$B:$B,$B690)</f>
        <v>6590397.659</v>
      </c>
      <c r="Z690" s="45">
        <f>SUMIFS('IEA production stats by year'!AI:AI,'IEA production stats by year'!$E:$E,$D690,'IEA production stats by year'!$B:$B,$B690)</f>
        <v>6536409.0865000002</v>
      </c>
      <c r="AA690" s="45">
        <f>SUMIFS('IEA production stats by year'!AJ:AJ,'IEA production stats by year'!$E:$E,$D690,'IEA production stats by year'!$B:$B,$B690)</f>
        <v>6621101.1925999997</v>
      </c>
      <c r="AB690" s="45">
        <f>SUMIFS('IEA production stats by year'!AK:AK,'IEA production stats by year'!$E:$E,$D690,'IEA production stats by year'!$B:$B,$B690)</f>
        <v>6315164.8963000001</v>
      </c>
      <c r="AC690" s="45">
        <f>SUMIFS('IEA production stats by year'!AL:AL,'IEA production stats by year'!$E:$E,$D690,'IEA production stats by year'!$B:$B,$B690)</f>
        <v>0</v>
      </c>
      <c r="AD690" s="45"/>
      <c r="AE690" s="45"/>
      <c r="AF690" s="45"/>
      <c r="AG690" s="45"/>
      <c r="AH690" s="45"/>
      <c r="AI690" s="45"/>
      <c r="AJ690" s="45"/>
      <c r="AK690" s="45"/>
      <c r="AL690" s="45"/>
      <c r="AM690" s="45"/>
      <c r="AN690" s="45"/>
      <c r="AO690" s="45"/>
      <c r="AP690" s="45"/>
      <c r="AQ690" s="45"/>
      <c r="AR690" s="45"/>
      <c r="AS690" s="45"/>
      <c r="AT690" s="45"/>
      <c r="AU690" s="45"/>
      <c r="AV690" s="45"/>
      <c r="AW690" s="45"/>
      <c r="AX690" s="45"/>
      <c r="AY690" s="45"/>
      <c r="AZ690" s="45"/>
      <c r="BA690" s="45"/>
      <c r="BB690" s="45"/>
      <c r="BC690" s="45"/>
      <c r="BD690" s="45"/>
      <c r="BE690" s="45"/>
      <c r="BF690" s="45"/>
      <c r="BG690" s="45"/>
      <c r="BH690" s="45"/>
      <c r="BI690" s="45"/>
      <c r="BJ690" s="45"/>
      <c r="BK690" s="45"/>
      <c r="BL690" s="45"/>
      <c r="BM690" s="45"/>
      <c r="BN690" s="45"/>
      <c r="BO690" s="45"/>
      <c r="BP690" s="45"/>
      <c r="BQ690" s="45"/>
      <c r="BR690" s="45"/>
      <c r="BS690" s="45"/>
      <c r="BT690" s="45"/>
      <c r="BU690" s="45"/>
      <c r="BV690" s="45"/>
      <c r="BW690" s="45"/>
      <c r="BX690" s="45"/>
      <c r="BY690" s="45"/>
      <c r="BZ690" s="45"/>
      <c r="CA690" s="45"/>
      <c r="CB690" s="45"/>
      <c r="CC690" s="45"/>
      <c r="CD690" s="45"/>
      <c r="CE690" s="45"/>
      <c r="CF690" s="45"/>
      <c r="CG690" s="45"/>
      <c r="CH690" s="45"/>
      <c r="CI690" s="45"/>
      <c r="CJ690" s="45"/>
      <c r="CK690" s="45"/>
      <c r="CL690" s="45"/>
      <c r="CM690" s="45"/>
      <c r="CN690" s="45"/>
      <c r="CO690" s="45"/>
      <c r="CP690" s="45"/>
      <c r="CQ690" s="45"/>
    </row>
    <row r="691" spans="1:95" hidden="1" x14ac:dyDescent="0.25">
      <c r="A691" s="5" t="str">
        <f>B691&amp;D691</f>
        <v>ZMBHYDRO</v>
      </c>
      <c r="B691" t="s">
        <v>402</v>
      </c>
      <c r="C691" t="str">
        <f>VLOOKUP($B691,'Lookup codes'!$A:$C,2,FALSE)</f>
        <v>Zambia</v>
      </c>
      <c r="D691" t="s">
        <v>539</v>
      </c>
      <c r="E691" t="str">
        <f>VLOOKUP(D691,'Lookup codes'!R:S,2,FALSE)</f>
        <v>Hydro</v>
      </c>
      <c r="F691" t="s">
        <v>794</v>
      </c>
      <c r="G691" t="s">
        <v>528</v>
      </c>
      <c r="H691" s="45">
        <f>SUMIFS('IEA production stats by year'!Q:Q,'IEA production stats by year'!$E:$E,$D691,'IEA production stats by year'!$B:$B,$B691)</f>
        <v>27900.002</v>
      </c>
      <c r="I691" s="45">
        <f>SUMIFS('IEA production stats by year'!R:R,'IEA production stats by year'!$E:$E,$D691,'IEA production stats by year'!$B:$B,$B691)</f>
        <v>28414.7984</v>
      </c>
      <c r="J691" s="45">
        <f>SUMIFS('IEA production stats by year'!S:S,'IEA production stats by year'!$E:$E,$D691,'IEA production stats by year'!$B:$B,$B691)</f>
        <v>29167.199799999999</v>
      </c>
      <c r="K691" s="45">
        <f>SUMIFS('IEA production stats by year'!T:T,'IEA production stats by year'!$E:$E,$D691,'IEA production stats by year'!$B:$B,$B691)</f>
        <v>29725.199799999999</v>
      </c>
      <c r="L691" s="45">
        <f>SUMIFS('IEA production stats by year'!U:U,'IEA production stats by year'!$E:$E,$D691,'IEA production stats by year'!$B:$B,$B691)</f>
        <v>30456.0016</v>
      </c>
      <c r="M691" s="45">
        <f>SUMIFS('IEA production stats by year'!V:V,'IEA production stats by year'!$E:$E,$D691,'IEA production stats by year'!$B:$B,$B691)</f>
        <v>31978.799299999999</v>
      </c>
      <c r="N691" s="45">
        <f>SUMIFS('IEA production stats by year'!W:W,'IEA production stats by year'!$E:$E,$D691,'IEA production stats by year'!$B:$B,$B691)</f>
        <v>34808.402099999999</v>
      </c>
      <c r="O691" s="45">
        <f>SUMIFS('IEA production stats by year'!X:X,'IEA production stats by year'!$E:$E,$D691,'IEA production stats by year'!$B:$B,$B691)</f>
        <v>34671.598400000003</v>
      </c>
      <c r="P691" s="45">
        <f>SUMIFS('IEA production stats by year'!Y:Y,'IEA production stats by year'!$E:$E,$D691,'IEA production stats by year'!$B:$B,$B691)</f>
        <v>34279.198900000003</v>
      </c>
      <c r="Q691" s="45">
        <f>SUMIFS('IEA production stats by year'!Z:Z,'IEA production stats by year'!$E:$E,$D691,'IEA production stats by year'!$B:$B,$B691)</f>
        <v>35571.601300000002</v>
      </c>
      <c r="R691" s="45">
        <f>SUMIFS('IEA production stats by year'!AA:AA,'IEA production stats by year'!$E:$E,$D691,'IEA production stats by year'!$B:$B,$B691)</f>
        <v>37566.000200000002</v>
      </c>
      <c r="S691" s="45">
        <f>SUMIFS('IEA production stats by year'!AB:AB,'IEA production stats by year'!$E:$E,$D691,'IEA production stats by year'!$B:$B,$B691)</f>
        <v>41338.800999999999</v>
      </c>
      <c r="T691" s="45">
        <f>SUMIFS('IEA production stats by year'!AC:AC,'IEA production stats by year'!$E:$E,$D691,'IEA production stats by year'!$B:$B,$B691)</f>
        <v>44460.001799999998</v>
      </c>
      <c r="U691" s="45">
        <f>SUMIFS('IEA production stats by year'!AD:AD,'IEA production stats by year'!$E:$E,$D691,'IEA production stats by year'!$B:$B,$B691)</f>
        <v>47811.597999999998</v>
      </c>
      <c r="V691" s="45">
        <f>SUMIFS('IEA production stats by year'!AE:AE,'IEA production stats by year'!$E:$E,$D691,'IEA production stats by year'!$B:$B,$B691)</f>
        <v>50551.201300000001</v>
      </c>
      <c r="W691" s="45">
        <f>SUMIFS('IEA production stats by year'!AF:AF,'IEA production stats by year'!$E:$E,$D691,'IEA production stats by year'!$B:$B,$B691)</f>
        <v>46933.199000000001</v>
      </c>
      <c r="X691" s="45">
        <f>SUMIFS('IEA production stats by year'!AG:AG,'IEA production stats by year'!$E:$E,$D691,'IEA production stats by year'!$B:$B,$B691)</f>
        <v>39690.001499999998</v>
      </c>
      <c r="Y691" s="45">
        <f>SUMIFS('IEA production stats by year'!AH:AH,'IEA production stats by year'!$E:$E,$D691,'IEA production stats by year'!$B:$B,$B691)</f>
        <v>44960.257400000002</v>
      </c>
      <c r="Z691" s="45">
        <f>SUMIFS('IEA production stats by year'!AI:AI,'IEA production stats by year'!$E:$E,$D691,'IEA production stats by year'!$B:$B,$B691)</f>
        <v>49341.9948</v>
      </c>
      <c r="AA691" s="45">
        <f>SUMIFS('IEA production stats by year'!AJ:AJ,'IEA production stats by year'!$E:$E,$D691,'IEA production stats by year'!$B:$B,$B691)</f>
        <v>44394.503499999999</v>
      </c>
      <c r="AB691" s="45">
        <f>SUMIFS('IEA production stats by year'!AK:AK,'IEA production stats by year'!$E:$E,$D691,'IEA production stats by year'!$B:$B,$B691)</f>
        <v>46053.933299999997</v>
      </c>
      <c r="AC691" s="45">
        <f>SUMIFS('IEA production stats by year'!AL:AL,'IEA production stats by year'!$E:$E,$D691,'IEA production stats by year'!$B:$B,$B691)</f>
        <v>0</v>
      </c>
      <c r="AD691" s="45"/>
      <c r="AE691" s="45"/>
      <c r="AF691" s="45"/>
      <c r="AG691" s="45"/>
      <c r="AH691" s="45"/>
      <c r="AI691" s="45"/>
      <c r="AJ691" s="45"/>
      <c r="AK691" s="45"/>
      <c r="AL691" s="45"/>
      <c r="AM691" s="45"/>
      <c r="AN691" s="45"/>
      <c r="AO691" s="45"/>
      <c r="AP691" s="45"/>
      <c r="AQ691" s="45"/>
      <c r="AR691" s="45"/>
      <c r="AS691" s="45"/>
      <c r="AT691" s="45"/>
      <c r="AU691" s="45"/>
      <c r="AV691" s="45"/>
      <c r="AW691" s="45"/>
      <c r="AX691" s="45"/>
      <c r="AY691" s="45"/>
      <c r="AZ691" s="45"/>
      <c r="BA691" s="45"/>
      <c r="BB691" s="45"/>
      <c r="BC691" s="45"/>
      <c r="BD691" s="45"/>
      <c r="BE691" s="45"/>
      <c r="BF691" s="45"/>
      <c r="BG691" s="45"/>
      <c r="BH691" s="45"/>
      <c r="BI691" s="45"/>
      <c r="BJ691" s="45"/>
      <c r="BK691" s="45"/>
      <c r="BL691" s="45"/>
      <c r="BM691" s="45"/>
      <c r="BN691" s="45"/>
      <c r="BO691" s="45"/>
      <c r="BP691" s="45"/>
      <c r="BQ691" s="45"/>
      <c r="BR691" s="45"/>
      <c r="BS691" s="45"/>
      <c r="BT691" s="45"/>
      <c r="BU691" s="45"/>
      <c r="BV691" s="45"/>
      <c r="BW691" s="45"/>
      <c r="BX691" s="45"/>
      <c r="BY691" s="45"/>
      <c r="BZ691" s="45"/>
      <c r="CA691" s="45"/>
      <c r="CB691" s="45"/>
      <c r="CC691" s="45"/>
      <c r="CD691" s="45"/>
      <c r="CE691" s="45"/>
      <c r="CF691" s="45"/>
      <c r="CG691" s="45"/>
      <c r="CH691" s="45"/>
      <c r="CI691" s="45"/>
      <c r="CJ691" s="45"/>
      <c r="CK691" s="45"/>
      <c r="CL691" s="45"/>
      <c r="CM691" s="45"/>
      <c r="CN691" s="45"/>
      <c r="CO691" s="45"/>
      <c r="CP691" s="45"/>
      <c r="CQ691" s="45"/>
    </row>
    <row r="692" spans="1:95" hidden="1" x14ac:dyDescent="0.25">
      <c r="A692" s="5" t="str">
        <f>B692&amp;D692</f>
        <v>ZMBGEOTHERM</v>
      </c>
      <c r="B692" t="s">
        <v>402</v>
      </c>
      <c r="C692" t="str">
        <f>VLOOKUP($B692,'Lookup codes'!$A:$C,2,FALSE)</f>
        <v>Zambia</v>
      </c>
      <c r="D692" t="s">
        <v>610</v>
      </c>
      <c r="E692" t="str">
        <f>VLOOKUP(D692,'Lookup codes'!R:S,2,FALSE)</f>
        <v>Geothermal</v>
      </c>
      <c r="F692" t="s">
        <v>794</v>
      </c>
      <c r="G692" t="s">
        <v>528</v>
      </c>
      <c r="H692" s="45">
        <f>SUMIFS('IEA production stats by year'!Q:Q,'IEA production stats by year'!$E:$E,$D692,'IEA production stats by year'!$B:$B,$B692)</f>
        <v>0</v>
      </c>
      <c r="I692" s="45">
        <f>SUMIFS('IEA production stats by year'!R:R,'IEA production stats by year'!$E:$E,$D692,'IEA production stats by year'!$B:$B,$B692)</f>
        <v>0</v>
      </c>
      <c r="J692" s="45">
        <f>SUMIFS('IEA production stats by year'!S:S,'IEA production stats by year'!$E:$E,$D692,'IEA production stats by year'!$B:$B,$B692)</f>
        <v>0</v>
      </c>
      <c r="K692" s="45">
        <f>SUMIFS('IEA production stats by year'!T:T,'IEA production stats by year'!$E:$E,$D692,'IEA production stats by year'!$B:$B,$B692)</f>
        <v>0</v>
      </c>
      <c r="L692" s="45">
        <f>SUMIFS('IEA production stats by year'!U:U,'IEA production stats by year'!$E:$E,$D692,'IEA production stats by year'!$B:$B,$B692)</f>
        <v>0</v>
      </c>
      <c r="M692" s="45">
        <f>SUMIFS('IEA production stats by year'!V:V,'IEA production stats by year'!$E:$E,$D692,'IEA production stats by year'!$B:$B,$B692)</f>
        <v>0</v>
      </c>
      <c r="N692" s="45">
        <f>SUMIFS('IEA production stats by year'!W:W,'IEA production stats by year'!$E:$E,$D692,'IEA production stats by year'!$B:$B,$B692)</f>
        <v>0</v>
      </c>
      <c r="O692" s="45">
        <f>SUMIFS('IEA production stats by year'!X:X,'IEA production stats by year'!$E:$E,$D692,'IEA production stats by year'!$B:$B,$B692)</f>
        <v>0</v>
      </c>
      <c r="P692" s="45">
        <f>SUMIFS('IEA production stats by year'!Y:Y,'IEA production stats by year'!$E:$E,$D692,'IEA production stats by year'!$B:$B,$B692)</f>
        <v>0</v>
      </c>
      <c r="Q692" s="45">
        <f>SUMIFS('IEA production stats by year'!Z:Z,'IEA production stats by year'!$E:$E,$D692,'IEA production stats by year'!$B:$B,$B692)</f>
        <v>0</v>
      </c>
      <c r="R692" s="45">
        <f>SUMIFS('IEA production stats by year'!AA:AA,'IEA production stats by year'!$E:$E,$D692,'IEA production stats by year'!$B:$B,$B692)</f>
        <v>0</v>
      </c>
      <c r="S692" s="45">
        <f>SUMIFS('IEA production stats by year'!AB:AB,'IEA production stats by year'!$E:$E,$D692,'IEA production stats by year'!$B:$B,$B692)</f>
        <v>0</v>
      </c>
      <c r="T692" s="45">
        <f>SUMIFS('IEA production stats by year'!AC:AC,'IEA production stats by year'!$E:$E,$D692,'IEA production stats by year'!$B:$B,$B692)</f>
        <v>0</v>
      </c>
      <c r="U692" s="45">
        <f>SUMIFS('IEA production stats by year'!AD:AD,'IEA production stats by year'!$E:$E,$D692,'IEA production stats by year'!$B:$B,$B692)</f>
        <v>0</v>
      </c>
      <c r="V692" s="45">
        <f>SUMIFS('IEA production stats by year'!AE:AE,'IEA production stats by year'!$E:$E,$D692,'IEA production stats by year'!$B:$B,$B692)</f>
        <v>0</v>
      </c>
      <c r="W692" s="45">
        <f>SUMIFS('IEA production stats by year'!AF:AF,'IEA production stats by year'!$E:$E,$D692,'IEA production stats by year'!$B:$B,$B692)</f>
        <v>0</v>
      </c>
      <c r="X692" s="45">
        <f>SUMIFS('IEA production stats by year'!AG:AG,'IEA production stats by year'!$E:$E,$D692,'IEA production stats by year'!$B:$B,$B692)</f>
        <v>0</v>
      </c>
      <c r="Y692" s="45">
        <f>SUMIFS('IEA production stats by year'!AH:AH,'IEA production stats by year'!$E:$E,$D692,'IEA production stats by year'!$B:$B,$B692)</f>
        <v>0</v>
      </c>
      <c r="Z692" s="45">
        <f>SUMIFS('IEA production stats by year'!AI:AI,'IEA production stats by year'!$E:$E,$D692,'IEA production stats by year'!$B:$B,$B692)</f>
        <v>0</v>
      </c>
      <c r="AA692" s="45">
        <f>SUMIFS('IEA production stats by year'!AJ:AJ,'IEA production stats by year'!$E:$E,$D692,'IEA production stats by year'!$B:$B,$B692)</f>
        <v>0</v>
      </c>
      <c r="AB692" s="45">
        <f>SUMIFS('IEA production stats by year'!AK:AK,'IEA production stats by year'!$E:$E,$D692,'IEA production stats by year'!$B:$B,$B692)</f>
        <v>0</v>
      </c>
      <c r="AC692" s="45">
        <f>SUMIFS('IEA production stats by year'!AL:AL,'IEA production stats by year'!$E:$E,$D692,'IEA production stats by year'!$B:$B,$B692)</f>
        <v>0</v>
      </c>
      <c r="AD692" s="45"/>
      <c r="AE692" s="45"/>
      <c r="AF692" s="45"/>
      <c r="AG692" s="45"/>
      <c r="AH692" s="45"/>
      <c r="AI692" s="45"/>
      <c r="AJ692" s="45"/>
      <c r="AK692" s="45"/>
      <c r="AL692" s="45"/>
      <c r="AM692" s="45"/>
      <c r="AN692" s="45"/>
      <c r="AO692" s="45"/>
      <c r="AP692" s="45"/>
      <c r="AQ692" s="45"/>
      <c r="AR692" s="45"/>
      <c r="AS692" s="45"/>
      <c r="AT692" s="45"/>
      <c r="AU692" s="45"/>
      <c r="AV692" s="45"/>
      <c r="AW692" s="45"/>
      <c r="AX692" s="45"/>
      <c r="AY692" s="45"/>
      <c r="AZ692" s="45"/>
      <c r="BA692" s="45"/>
      <c r="BB692" s="45"/>
      <c r="BC692" s="45"/>
      <c r="BD692" s="45"/>
      <c r="BE692" s="45"/>
      <c r="BF692" s="45"/>
      <c r="BG692" s="45"/>
      <c r="BH692" s="45"/>
      <c r="BI692" s="45"/>
      <c r="BJ692" s="45"/>
      <c r="BK692" s="45"/>
      <c r="BL692" s="45"/>
      <c r="BM692" s="45"/>
      <c r="BN692" s="45"/>
      <c r="BO692" s="45"/>
      <c r="BP692" s="45"/>
      <c r="BQ692" s="45"/>
      <c r="BR692" s="45"/>
      <c r="BS692" s="45"/>
      <c r="BT692" s="45"/>
      <c r="BU692" s="45"/>
      <c r="BV692" s="45"/>
      <c r="BW692" s="45"/>
      <c r="BX692" s="45"/>
      <c r="BY692" s="45"/>
      <c r="BZ692" s="45"/>
      <c r="CA692" s="45"/>
      <c r="CB692" s="45"/>
      <c r="CC692" s="45"/>
      <c r="CD692" s="45"/>
      <c r="CE692" s="45"/>
      <c r="CF692" s="45"/>
      <c r="CG692" s="45"/>
      <c r="CH692" s="45"/>
      <c r="CI692" s="45"/>
      <c r="CJ692" s="45"/>
      <c r="CK692" s="45"/>
      <c r="CL692" s="45"/>
      <c r="CM692" s="45"/>
      <c r="CN692" s="45"/>
      <c r="CO692" s="45"/>
      <c r="CP692" s="45"/>
      <c r="CQ692" s="45"/>
    </row>
    <row r="693" spans="1:95" hidden="1" x14ac:dyDescent="0.25">
      <c r="A693" s="5" t="str">
        <f>B693&amp;D693</f>
        <v>ZMBSOLARPV</v>
      </c>
      <c r="B693" t="s">
        <v>402</v>
      </c>
      <c r="C693" t="str">
        <f>VLOOKUP($B693,'Lookup codes'!$A:$C,2,FALSE)</f>
        <v>Zambia</v>
      </c>
      <c r="D693" t="s">
        <v>612</v>
      </c>
      <c r="E693" t="str">
        <f>VLOOKUP(D693,'Lookup codes'!R:S,2,FALSE)</f>
        <v>Solar Photovoltaics</v>
      </c>
      <c r="F693" t="s">
        <v>794</v>
      </c>
      <c r="G693" t="s">
        <v>528</v>
      </c>
      <c r="H693" s="45">
        <f>SUMIFS('IEA production stats by year'!Q:Q,'IEA production stats by year'!$E:$E,$D693,'IEA production stats by year'!$B:$B,$B693)</f>
        <v>0</v>
      </c>
      <c r="I693" s="45">
        <f>SUMIFS('IEA production stats by year'!R:R,'IEA production stats by year'!$E:$E,$D693,'IEA production stats by year'!$B:$B,$B693)</f>
        <v>0</v>
      </c>
      <c r="J693" s="45">
        <f>SUMIFS('IEA production stats by year'!S:S,'IEA production stats by year'!$E:$E,$D693,'IEA production stats by year'!$B:$B,$B693)</f>
        <v>0</v>
      </c>
      <c r="K693" s="45">
        <f>SUMIFS('IEA production stats by year'!T:T,'IEA production stats by year'!$E:$E,$D693,'IEA production stats by year'!$B:$B,$B693)</f>
        <v>0</v>
      </c>
      <c r="L693" s="45">
        <f>SUMIFS('IEA production stats by year'!U:U,'IEA production stats by year'!$E:$E,$D693,'IEA production stats by year'!$B:$B,$B693)</f>
        <v>0</v>
      </c>
      <c r="M693" s="45">
        <f>SUMIFS('IEA production stats by year'!V:V,'IEA production stats by year'!$E:$E,$D693,'IEA production stats by year'!$B:$B,$B693)</f>
        <v>0</v>
      </c>
      <c r="N693" s="45">
        <f>SUMIFS('IEA production stats by year'!W:W,'IEA production stats by year'!$E:$E,$D693,'IEA production stats by year'!$B:$B,$B693)</f>
        <v>0</v>
      </c>
      <c r="O693" s="45">
        <f>SUMIFS('IEA production stats by year'!X:X,'IEA production stats by year'!$E:$E,$D693,'IEA production stats by year'!$B:$B,$B693)</f>
        <v>0</v>
      </c>
      <c r="P693" s="45">
        <f>SUMIFS('IEA production stats by year'!Y:Y,'IEA production stats by year'!$E:$E,$D693,'IEA production stats by year'!$B:$B,$B693)</f>
        <v>0</v>
      </c>
      <c r="Q693" s="45">
        <f>SUMIFS('IEA production stats by year'!Z:Z,'IEA production stats by year'!$E:$E,$D693,'IEA production stats by year'!$B:$B,$B693)</f>
        <v>0</v>
      </c>
      <c r="R693" s="45">
        <f>SUMIFS('IEA production stats by year'!AA:AA,'IEA production stats by year'!$E:$E,$D693,'IEA production stats by year'!$B:$B,$B693)</f>
        <v>0</v>
      </c>
      <c r="S693" s="45">
        <f>SUMIFS('IEA production stats by year'!AB:AB,'IEA production stats by year'!$E:$E,$D693,'IEA production stats by year'!$B:$B,$B693)</f>
        <v>0</v>
      </c>
      <c r="T693" s="45">
        <f>SUMIFS('IEA production stats by year'!AC:AC,'IEA production stats by year'!$E:$E,$D693,'IEA production stats by year'!$B:$B,$B693)</f>
        <v>0</v>
      </c>
      <c r="U693" s="45">
        <f>SUMIFS('IEA production stats by year'!AD:AD,'IEA production stats by year'!$E:$E,$D693,'IEA production stats by year'!$B:$B,$B693)</f>
        <v>0</v>
      </c>
      <c r="V693" s="45">
        <f>SUMIFS('IEA production stats by year'!AE:AE,'IEA production stats by year'!$E:$E,$D693,'IEA production stats by year'!$B:$B,$B693)</f>
        <v>0</v>
      </c>
      <c r="W693" s="45">
        <f>SUMIFS('IEA production stats by year'!AF:AF,'IEA production stats by year'!$E:$E,$D693,'IEA production stats by year'!$B:$B,$B693)</f>
        <v>0</v>
      </c>
      <c r="X693" s="45">
        <f>SUMIFS('IEA production stats by year'!AG:AG,'IEA production stats by year'!$E:$E,$D693,'IEA production stats by year'!$B:$B,$B693)</f>
        <v>0</v>
      </c>
      <c r="Y693" s="45">
        <f>SUMIFS('IEA production stats by year'!AH:AH,'IEA production stats by year'!$E:$E,$D693,'IEA production stats by year'!$B:$B,$B693)</f>
        <v>0</v>
      </c>
      <c r="Z693" s="45">
        <f>SUMIFS('IEA production stats by year'!AI:AI,'IEA production stats by year'!$E:$E,$D693,'IEA production stats by year'!$B:$B,$B693)</f>
        <v>0</v>
      </c>
      <c r="AA693" s="45">
        <f>SUMIFS('IEA production stats by year'!AJ:AJ,'IEA production stats by year'!$E:$E,$D693,'IEA production stats by year'!$B:$B,$B693)</f>
        <v>423.18920000000003</v>
      </c>
      <c r="AB693" s="45">
        <f>SUMIFS('IEA production stats by year'!AK:AK,'IEA production stats by year'!$E:$E,$D693,'IEA production stats by year'!$B:$B,$B693)</f>
        <v>540.56190000000004</v>
      </c>
      <c r="AC693" s="45">
        <f>SUMIFS('IEA production stats by year'!AL:AL,'IEA production stats by year'!$E:$E,$D693,'IEA production stats by year'!$B:$B,$B693)</f>
        <v>0</v>
      </c>
      <c r="AD693" s="45"/>
      <c r="AE693" s="45"/>
      <c r="AF693" s="45"/>
      <c r="AG693" s="45"/>
      <c r="AH693" s="45"/>
      <c r="AI693" s="45"/>
      <c r="AJ693" s="45"/>
      <c r="AK693" s="45"/>
      <c r="AL693" s="45"/>
      <c r="AM693" s="45"/>
      <c r="AN693" s="45"/>
      <c r="AO693" s="45"/>
      <c r="AP693" s="45"/>
      <c r="AQ693" s="45"/>
      <c r="AR693" s="45"/>
      <c r="AS693" s="45"/>
      <c r="AT693" s="45"/>
      <c r="AU693" s="45"/>
      <c r="AV693" s="45"/>
      <c r="AW693" s="45"/>
      <c r="AX693" s="45"/>
      <c r="AY693" s="45"/>
      <c r="AZ693" s="45"/>
      <c r="BA693" s="45"/>
      <c r="BB693" s="45"/>
      <c r="BC693" s="45"/>
      <c r="BD693" s="45"/>
      <c r="BE693" s="45"/>
      <c r="BF693" s="45"/>
      <c r="BG693" s="45"/>
      <c r="BH693" s="45"/>
      <c r="BI693" s="45"/>
      <c r="BJ693" s="45"/>
      <c r="BK693" s="45"/>
      <c r="BL693" s="45"/>
      <c r="BM693" s="45"/>
      <c r="BN693" s="45"/>
      <c r="BO693" s="45"/>
      <c r="BP693" s="45"/>
      <c r="BQ693" s="45"/>
      <c r="BR693" s="45"/>
      <c r="BS693" s="45"/>
      <c r="BT693" s="45"/>
      <c r="BU693" s="45"/>
      <c r="BV693" s="45"/>
      <c r="BW693" s="45"/>
      <c r="BX693" s="45"/>
      <c r="BY693" s="45"/>
      <c r="BZ693" s="45"/>
      <c r="CA693" s="45"/>
      <c r="CB693" s="45"/>
      <c r="CC693" s="45"/>
      <c r="CD693" s="45"/>
      <c r="CE693" s="45"/>
      <c r="CF693" s="45"/>
      <c r="CG693" s="45"/>
      <c r="CH693" s="45"/>
      <c r="CI693" s="45"/>
      <c r="CJ693" s="45"/>
      <c r="CK693" s="45"/>
      <c r="CL693" s="45"/>
      <c r="CM693" s="45"/>
      <c r="CN693" s="45"/>
      <c r="CO693" s="45"/>
      <c r="CP693" s="45"/>
      <c r="CQ693" s="45"/>
    </row>
    <row r="694" spans="1:95" hidden="1" x14ac:dyDescent="0.25">
      <c r="A694" s="5" t="str">
        <f>B694&amp;D694</f>
        <v>ZMBSOLARTH</v>
      </c>
      <c r="B694" t="s">
        <v>402</v>
      </c>
      <c r="C694" t="str">
        <f>VLOOKUP($B694,'Lookup codes'!$A:$C,2,FALSE)</f>
        <v>Zambia</v>
      </c>
      <c r="D694" t="s">
        <v>614</v>
      </c>
      <c r="E694" t="str">
        <f>VLOOKUP(D694,'Lookup codes'!R:S,2,FALSE)</f>
        <v>Solar Thermal</v>
      </c>
      <c r="F694" t="s">
        <v>794</v>
      </c>
      <c r="G694" t="s">
        <v>528</v>
      </c>
      <c r="H694" s="45">
        <f>SUMIFS('IEA production stats by year'!Q:Q,'IEA production stats by year'!$E:$E,$D694,'IEA production stats by year'!$B:$B,$B694)</f>
        <v>0</v>
      </c>
      <c r="I694" s="45">
        <f>SUMIFS('IEA production stats by year'!R:R,'IEA production stats by year'!$E:$E,$D694,'IEA production stats by year'!$B:$B,$B694)</f>
        <v>0</v>
      </c>
      <c r="J694" s="45">
        <f>SUMIFS('IEA production stats by year'!S:S,'IEA production stats by year'!$E:$E,$D694,'IEA production stats by year'!$B:$B,$B694)</f>
        <v>0</v>
      </c>
      <c r="K694" s="45">
        <f>SUMIFS('IEA production stats by year'!T:T,'IEA production stats by year'!$E:$E,$D694,'IEA production stats by year'!$B:$B,$B694)</f>
        <v>0</v>
      </c>
      <c r="L694" s="45">
        <f>SUMIFS('IEA production stats by year'!U:U,'IEA production stats by year'!$E:$E,$D694,'IEA production stats by year'!$B:$B,$B694)</f>
        <v>0</v>
      </c>
      <c r="M694" s="45">
        <f>SUMIFS('IEA production stats by year'!V:V,'IEA production stats by year'!$E:$E,$D694,'IEA production stats by year'!$B:$B,$B694)</f>
        <v>0</v>
      </c>
      <c r="N694" s="45">
        <f>SUMIFS('IEA production stats by year'!W:W,'IEA production stats by year'!$E:$E,$D694,'IEA production stats by year'!$B:$B,$B694)</f>
        <v>0</v>
      </c>
      <c r="O694" s="45">
        <f>SUMIFS('IEA production stats by year'!X:X,'IEA production stats by year'!$E:$E,$D694,'IEA production stats by year'!$B:$B,$B694)</f>
        <v>0</v>
      </c>
      <c r="P694" s="45">
        <f>SUMIFS('IEA production stats by year'!Y:Y,'IEA production stats by year'!$E:$E,$D694,'IEA production stats by year'!$B:$B,$B694)</f>
        <v>0</v>
      </c>
      <c r="Q694" s="45">
        <f>SUMIFS('IEA production stats by year'!Z:Z,'IEA production stats by year'!$E:$E,$D694,'IEA production stats by year'!$B:$B,$B694)</f>
        <v>0</v>
      </c>
      <c r="R694" s="45">
        <f>SUMIFS('IEA production stats by year'!AA:AA,'IEA production stats by year'!$E:$E,$D694,'IEA production stats by year'!$B:$B,$B694)</f>
        <v>0</v>
      </c>
      <c r="S694" s="45">
        <f>SUMIFS('IEA production stats by year'!AB:AB,'IEA production stats by year'!$E:$E,$D694,'IEA production stats by year'!$B:$B,$B694)</f>
        <v>0</v>
      </c>
      <c r="T694" s="45">
        <f>SUMIFS('IEA production stats by year'!AC:AC,'IEA production stats by year'!$E:$E,$D694,'IEA production stats by year'!$B:$B,$B694)</f>
        <v>0</v>
      </c>
      <c r="U694" s="45">
        <f>SUMIFS('IEA production stats by year'!AD:AD,'IEA production stats by year'!$E:$E,$D694,'IEA production stats by year'!$B:$B,$B694)</f>
        <v>0</v>
      </c>
      <c r="V694" s="45">
        <f>SUMIFS('IEA production stats by year'!AE:AE,'IEA production stats by year'!$E:$E,$D694,'IEA production stats by year'!$B:$B,$B694)</f>
        <v>0</v>
      </c>
      <c r="W694" s="45">
        <f>SUMIFS('IEA production stats by year'!AF:AF,'IEA production stats by year'!$E:$E,$D694,'IEA production stats by year'!$B:$B,$B694)</f>
        <v>0</v>
      </c>
      <c r="X694" s="45">
        <f>SUMIFS('IEA production stats by year'!AG:AG,'IEA production stats by year'!$E:$E,$D694,'IEA production stats by year'!$B:$B,$B694)</f>
        <v>0</v>
      </c>
      <c r="Y694" s="45">
        <f>SUMIFS('IEA production stats by year'!AH:AH,'IEA production stats by year'!$E:$E,$D694,'IEA production stats by year'!$B:$B,$B694)</f>
        <v>0</v>
      </c>
      <c r="Z694" s="45">
        <f>SUMIFS('IEA production stats by year'!AI:AI,'IEA production stats by year'!$E:$E,$D694,'IEA production stats by year'!$B:$B,$B694)</f>
        <v>0</v>
      </c>
      <c r="AA694" s="45">
        <f>SUMIFS('IEA production stats by year'!AJ:AJ,'IEA production stats by year'!$E:$E,$D694,'IEA production stats by year'!$B:$B,$B694)</f>
        <v>0</v>
      </c>
      <c r="AB694" s="45">
        <f>SUMIFS('IEA production stats by year'!AK:AK,'IEA production stats by year'!$E:$E,$D694,'IEA production stats by year'!$B:$B,$B694)</f>
        <v>0</v>
      </c>
      <c r="AC694" s="45">
        <f>SUMIFS('IEA production stats by year'!AL:AL,'IEA production stats by year'!$E:$E,$D694,'IEA production stats by year'!$B:$B,$B694)</f>
        <v>0</v>
      </c>
      <c r="AD694" s="45"/>
      <c r="AE694" s="45"/>
      <c r="AF694" s="45"/>
      <c r="AG694" s="45"/>
      <c r="AH694" s="45"/>
      <c r="AI694" s="45"/>
      <c r="AJ694" s="45"/>
      <c r="AK694" s="45"/>
      <c r="AL694" s="45"/>
      <c r="AM694" s="45"/>
      <c r="AN694" s="45"/>
      <c r="AO694" s="45"/>
      <c r="AP694" s="45"/>
      <c r="AQ694" s="45"/>
      <c r="AR694" s="45"/>
      <c r="AS694" s="45"/>
      <c r="AT694" s="45"/>
      <c r="AU694" s="45"/>
      <c r="AV694" s="45"/>
      <c r="AW694" s="45"/>
      <c r="AX694" s="45"/>
      <c r="AY694" s="45"/>
      <c r="AZ694" s="45"/>
      <c r="BA694" s="45"/>
      <c r="BB694" s="45"/>
      <c r="BC694" s="45"/>
      <c r="BD694" s="45"/>
      <c r="BE694" s="45"/>
      <c r="BF694" s="45"/>
      <c r="BG694" s="45"/>
      <c r="BH694" s="45"/>
      <c r="BI694" s="45"/>
      <c r="BJ694" s="45"/>
      <c r="BK694" s="45"/>
      <c r="BL694" s="45"/>
      <c r="BM694" s="45"/>
      <c r="BN694" s="45"/>
      <c r="BO694" s="45"/>
      <c r="BP694" s="45"/>
      <c r="BQ694" s="45"/>
      <c r="BR694" s="45"/>
      <c r="BS694" s="45"/>
      <c r="BT694" s="45"/>
      <c r="BU694" s="45"/>
      <c r="BV694" s="45"/>
      <c r="BW694" s="45"/>
      <c r="BX694" s="45"/>
      <c r="BY694" s="45"/>
      <c r="BZ694" s="45"/>
      <c r="CA694" s="45"/>
      <c r="CB694" s="45"/>
      <c r="CC694" s="45"/>
      <c r="CD694" s="45"/>
      <c r="CE694" s="45"/>
      <c r="CF694" s="45"/>
      <c r="CG694" s="45"/>
      <c r="CH694" s="45"/>
      <c r="CI694" s="45"/>
      <c r="CJ694" s="45"/>
      <c r="CK694" s="45"/>
      <c r="CL694" s="45"/>
      <c r="CM694" s="45"/>
      <c r="CN694" s="45"/>
      <c r="CO694" s="45"/>
      <c r="CP694" s="45"/>
      <c r="CQ694" s="45"/>
    </row>
    <row r="695" spans="1:95" hidden="1" x14ac:dyDescent="0.25">
      <c r="A695" s="5" t="str">
        <f>B695&amp;D695</f>
        <v>ZMBTIDE</v>
      </c>
      <c r="B695" t="s">
        <v>402</v>
      </c>
      <c r="C695" t="str">
        <f>VLOOKUP($B695,'Lookup codes'!$A:$C,2,FALSE)</f>
        <v>Zambia</v>
      </c>
      <c r="D695" t="s">
        <v>616</v>
      </c>
      <c r="E695" t="str">
        <f>VLOOKUP(D695,'Lookup codes'!R:S,2,FALSE)</f>
        <v>Tide, Wave and Ocean</v>
      </c>
      <c r="F695" t="s">
        <v>794</v>
      </c>
      <c r="G695" t="s">
        <v>528</v>
      </c>
      <c r="H695" s="45">
        <f>SUMIFS('IEA production stats by year'!Q:Q,'IEA production stats by year'!$E:$E,$D695,'IEA production stats by year'!$B:$B,$B695)</f>
        <v>0</v>
      </c>
      <c r="I695" s="45">
        <f>SUMIFS('IEA production stats by year'!R:R,'IEA production stats by year'!$E:$E,$D695,'IEA production stats by year'!$B:$B,$B695)</f>
        <v>0</v>
      </c>
      <c r="J695" s="45">
        <f>SUMIFS('IEA production stats by year'!S:S,'IEA production stats by year'!$E:$E,$D695,'IEA production stats by year'!$B:$B,$B695)</f>
        <v>0</v>
      </c>
      <c r="K695" s="45">
        <f>SUMIFS('IEA production stats by year'!T:T,'IEA production stats by year'!$E:$E,$D695,'IEA production stats by year'!$B:$B,$B695)</f>
        <v>0</v>
      </c>
      <c r="L695" s="45">
        <f>SUMIFS('IEA production stats by year'!U:U,'IEA production stats by year'!$E:$E,$D695,'IEA production stats by year'!$B:$B,$B695)</f>
        <v>0</v>
      </c>
      <c r="M695" s="45">
        <f>SUMIFS('IEA production stats by year'!V:V,'IEA production stats by year'!$E:$E,$D695,'IEA production stats by year'!$B:$B,$B695)</f>
        <v>0</v>
      </c>
      <c r="N695" s="45">
        <f>SUMIFS('IEA production stats by year'!W:W,'IEA production stats by year'!$E:$E,$D695,'IEA production stats by year'!$B:$B,$B695)</f>
        <v>0</v>
      </c>
      <c r="O695" s="45">
        <f>SUMIFS('IEA production stats by year'!X:X,'IEA production stats by year'!$E:$E,$D695,'IEA production stats by year'!$B:$B,$B695)</f>
        <v>0</v>
      </c>
      <c r="P695" s="45">
        <f>SUMIFS('IEA production stats by year'!Y:Y,'IEA production stats by year'!$E:$E,$D695,'IEA production stats by year'!$B:$B,$B695)</f>
        <v>0</v>
      </c>
      <c r="Q695" s="45">
        <f>SUMIFS('IEA production stats by year'!Z:Z,'IEA production stats by year'!$E:$E,$D695,'IEA production stats by year'!$B:$B,$B695)</f>
        <v>0</v>
      </c>
      <c r="R695" s="45">
        <f>SUMIFS('IEA production stats by year'!AA:AA,'IEA production stats by year'!$E:$E,$D695,'IEA production stats by year'!$B:$B,$B695)</f>
        <v>0</v>
      </c>
      <c r="S695" s="45">
        <f>SUMIFS('IEA production stats by year'!AB:AB,'IEA production stats by year'!$E:$E,$D695,'IEA production stats by year'!$B:$B,$B695)</f>
        <v>0</v>
      </c>
      <c r="T695" s="45">
        <f>SUMIFS('IEA production stats by year'!AC:AC,'IEA production stats by year'!$E:$E,$D695,'IEA production stats by year'!$B:$B,$B695)</f>
        <v>0</v>
      </c>
      <c r="U695" s="45">
        <f>SUMIFS('IEA production stats by year'!AD:AD,'IEA production stats by year'!$E:$E,$D695,'IEA production stats by year'!$B:$B,$B695)</f>
        <v>0</v>
      </c>
      <c r="V695" s="45">
        <f>SUMIFS('IEA production stats by year'!AE:AE,'IEA production stats by year'!$E:$E,$D695,'IEA production stats by year'!$B:$B,$B695)</f>
        <v>0</v>
      </c>
      <c r="W695" s="45">
        <f>SUMIFS('IEA production stats by year'!AF:AF,'IEA production stats by year'!$E:$E,$D695,'IEA production stats by year'!$B:$B,$B695)</f>
        <v>0</v>
      </c>
      <c r="X695" s="45">
        <f>SUMIFS('IEA production stats by year'!AG:AG,'IEA production stats by year'!$E:$E,$D695,'IEA production stats by year'!$B:$B,$B695)</f>
        <v>0</v>
      </c>
      <c r="Y695" s="45">
        <f>SUMIFS('IEA production stats by year'!AH:AH,'IEA production stats by year'!$E:$E,$D695,'IEA production stats by year'!$B:$B,$B695)</f>
        <v>0</v>
      </c>
      <c r="Z695" s="45">
        <f>SUMIFS('IEA production stats by year'!AI:AI,'IEA production stats by year'!$E:$E,$D695,'IEA production stats by year'!$B:$B,$B695)</f>
        <v>0</v>
      </c>
      <c r="AA695" s="45">
        <f>SUMIFS('IEA production stats by year'!AJ:AJ,'IEA production stats by year'!$E:$E,$D695,'IEA production stats by year'!$B:$B,$B695)</f>
        <v>0</v>
      </c>
      <c r="AB695" s="45">
        <f>SUMIFS('IEA production stats by year'!AK:AK,'IEA production stats by year'!$E:$E,$D695,'IEA production stats by year'!$B:$B,$B695)</f>
        <v>0</v>
      </c>
      <c r="AC695" s="45">
        <f>SUMIFS('IEA production stats by year'!AL:AL,'IEA production stats by year'!$E:$E,$D695,'IEA production stats by year'!$B:$B,$B695)</f>
        <v>0</v>
      </c>
      <c r="AD695" s="45"/>
      <c r="AE695" s="45"/>
      <c r="AF695" s="45"/>
      <c r="AG695" s="45"/>
      <c r="AH695" s="45"/>
      <c r="AI695" s="45"/>
      <c r="AJ695" s="45"/>
      <c r="AK695" s="45"/>
      <c r="AL695" s="45"/>
      <c r="AM695" s="45"/>
      <c r="AN695" s="45"/>
      <c r="AO695" s="45"/>
      <c r="AP695" s="45"/>
      <c r="AQ695" s="45"/>
      <c r="AR695" s="45"/>
      <c r="AS695" s="45"/>
      <c r="AT695" s="45"/>
      <c r="AU695" s="45"/>
      <c r="AV695" s="45"/>
      <c r="AW695" s="45"/>
      <c r="AX695" s="45"/>
      <c r="AY695" s="45"/>
      <c r="AZ695" s="45"/>
      <c r="BA695" s="45"/>
      <c r="BB695" s="45"/>
      <c r="BC695" s="45"/>
      <c r="BD695" s="45"/>
      <c r="BE695" s="45"/>
      <c r="BF695" s="45"/>
      <c r="BG695" s="45"/>
      <c r="BH695" s="45"/>
      <c r="BI695" s="45"/>
      <c r="BJ695" s="45"/>
      <c r="BK695" s="45"/>
      <c r="BL695" s="45"/>
      <c r="BM695" s="45"/>
      <c r="BN695" s="45"/>
      <c r="BO695" s="45"/>
      <c r="BP695" s="45"/>
      <c r="BQ695" s="45"/>
      <c r="BR695" s="45"/>
      <c r="BS695" s="45"/>
      <c r="BT695" s="45"/>
      <c r="BU695" s="45"/>
      <c r="BV695" s="45"/>
      <c r="BW695" s="45"/>
      <c r="BX695" s="45"/>
      <c r="BY695" s="45"/>
      <c r="BZ695" s="45"/>
      <c r="CA695" s="45"/>
      <c r="CB695" s="45"/>
      <c r="CC695" s="45"/>
      <c r="CD695" s="45"/>
      <c r="CE695" s="45"/>
      <c r="CF695" s="45"/>
      <c r="CG695" s="45"/>
      <c r="CH695" s="45"/>
      <c r="CI695" s="45"/>
      <c r="CJ695" s="45"/>
      <c r="CK695" s="45"/>
      <c r="CL695" s="45"/>
      <c r="CM695" s="45"/>
      <c r="CN695" s="45"/>
      <c r="CO695" s="45"/>
      <c r="CP695" s="45"/>
      <c r="CQ695" s="45"/>
    </row>
    <row r="696" spans="1:95" hidden="1" x14ac:dyDescent="0.25">
      <c r="A696" s="5" t="str">
        <f>B696&amp;D696</f>
        <v>ZMBWIND</v>
      </c>
      <c r="B696" t="s">
        <v>402</v>
      </c>
      <c r="C696" t="str">
        <f>VLOOKUP($B696,'Lookup codes'!$A:$C,2,FALSE)</f>
        <v>Zambia</v>
      </c>
      <c r="D696" t="s">
        <v>618</v>
      </c>
      <c r="E696" t="str">
        <f>VLOOKUP(D696,'Lookup codes'!R:S,2,FALSE)</f>
        <v>Wind</v>
      </c>
      <c r="F696" t="s">
        <v>794</v>
      </c>
      <c r="G696" t="s">
        <v>528</v>
      </c>
      <c r="H696" s="45">
        <f>SUMIFS('IEA production stats by year'!Q:Q,'IEA production stats by year'!$E:$E,$D696,'IEA production stats by year'!$B:$B,$B696)</f>
        <v>0</v>
      </c>
      <c r="I696" s="45">
        <f>SUMIFS('IEA production stats by year'!R:R,'IEA production stats by year'!$E:$E,$D696,'IEA production stats by year'!$B:$B,$B696)</f>
        <v>0</v>
      </c>
      <c r="J696" s="45">
        <f>SUMIFS('IEA production stats by year'!S:S,'IEA production stats by year'!$E:$E,$D696,'IEA production stats by year'!$B:$B,$B696)</f>
        <v>0</v>
      </c>
      <c r="K696" s="45">
        <f>SUMIFS('IEA production stats by year'!T:T,'IEA production stats by year'!$E:$E,$D696,'IEA production stats by year'!$B:$B,$B696)</f>
        <v>0</v>
      </c>
      <c r="L696" s="45">
        <f>SUMIFS('IEA production stats by year'!U:U,'IEA production stats by year'!$E:$E,$D696,'IEA production stats by year'!$B:$B,$B696)</f>
        <v>0</v>
      </c>
      <c r="M696" s="45">
        <f>SUMIFS('IEA production stats by year'!V:V,'IEA production stats by year'!$E:$E,$D696,'IEA production stats by year'!$B:$B,$B696)</f>
        <v>0</v>
      </c>
      <c r="N696" s="45">
        <f>SUMIFS('IEA production stats by year'!W:W,'IEA production stats by year'!$E:$E,$D696,'IEA production stats by year'!$B:$B,$B696)</f>
        <v>0</v>
      </c>
      <c r="O696" s="45">
        <f>SUMIFS('IEA production stats by year'!X:X,'IEA production stats by year'!$E:$E,$D696,'IEA production stats by year'!$B:$B,$B696)</f>
        <v>0</v>
      </c>
      <c r="P696" s="45">
        <f>SUMIFS('IEA production stats by year'!Y:Y,'IEA production stats by year'!$E:$E,$D696,'IEA production stats by year'!$B:$B,$B696)</f>
        <v>0</v>
      </c>
      <c r="Q696" s="45">
        <f>SUMIFS('IEA production stats by year'!Z:Z,'IEA production stats by year'!$E:$E,$D696,'IEA production stats by year'!$B:$B,$B696)</f>
        <v>0</v>
      </c>
      <c r="R696" s="45">
        <f>SUMIFS('IEA production stats by year'!AA:AA,'IEA production stats by year'!$E:$E,$D696,'IEA production stats by year'!$B:$B,$B696)</f>
        <v>0</v>
      </c>
      <c r="S696" s="45">
        <f>SUMIFS('IEA production stats by year'!AB:AB,'IEA production stats by year'!$E:$E,$D696,'IEA production stats by year'!$B:$B,$B696)</f>
        <v>0</v>
      </c>
      <c r="T696" s="45">
        <f>SUMIFS('IEA production stats by year'!AC:AC,'IEA production stats by year'!$E:$E,$D696,'IEA production stats by year'!$B:$B,$B696)</f>
        <v>0</v>
      </c>
      <c r="U696" s="45">
        <f>SUMIFS('IEA production stats by year'!AD:AD,'IEA production stats by year'!$E:$E,$D696,'IEA production stats by year'!$B:$B,$B696)</f>
        <v>0</v>
      </c>
      <c r="V696" s="45">
        <f>SUMIFS('IEA production stats by year'!AE:AE,'IEA production stats by year'!$E:$E,$D696,'IEA production stats by year'!$B:$B,$B696)</f>
        <v>0</v>
      </c>
      <c r="W696" s="45">
        <f>SUMIFS('IEA production stats by year'!AF:AF,'IEA production stats by year'!$E:$E,$D696,'IEA production stats by year'!$B:$B,$B696)</f>
        <v>0</v>
      </c>
      <c r="X696" s="45">
        <f>SUMIFS('IEA production stats by year'!AG:AG,'IEA production stats by year'!$E:$E,$D696,'IEA production stats by year'!$B:$B,$B696)</f>
        <v>0</v>
      </c>
      <c r="Y696" s="45">
        <f>SUMIFS('IEA production stats by year'!AH:AH,'IEA production stats by year'!$E:$E,$D696,'IEA production stats by year'!$B:$B,$B696)</f>
        <v>0</v>
      </c>
      <c r="Z696" s="45">
        <f>SUMIFS('IEA production stats by year'!AI:AI,'IEA production stats by year'!$E:$E,$D696,'IEA production stats by year'!$B:$B,$B696)</f>
        <v>0</v>
      </c>
      <c r="AA696" s="45">
        <f>SUMIFS('IEA production stats by year'!AJ:AJ,'IEA production stats by year'!$E:$E,$D696,'IEA production stats by year'!$B:$B,$B696)</f>
        <v>0</v>
      </c>
      <c r="AB696" s="45">
        <f>SUMIFS('IEA production stats by year'!AK:AK,'IEA production stats by year'!$E:$E,$D696,'IEA production stats by year'!$B:$B,$B696)</f>
        <v>0</v>
      </c>
      <c r="AC696" s="45">
        <f>SUMIFS('IEA production stats by year'!AL:AL,'IEA production stats by year'!$E:$E,$D696,'IEA production stats by year'!$B:$B,$B696)</f>
        <v>0</v>
      </c>
      <c r="AD696" s="45"/>
      <c r="AE696" s="45"/>
      <c r="AF696" s="45"/>
      <c r="AG696" s="45"/>
      <c r="AH696" s="45"/>
      <c r="AI696" s="45"/>
      <c r="AJ696" s="45"/>
      <c r="AK696" s="45"/>
      <c r="AL696" s="45"/>
      <c r="AM696" s="45"/>
      <c r="AN696" s="45"/>
      <c r="AO696" s="45"/>
      <c r="AP696" s="45"/>
      <c r="AQ696" s="45"/>
      <c r="AR696" s="45"/>
      <c r="AS696" s="45"/>
      <c r="AT696" s="45"/>
      <c r="AU696" s="45"/>
      <c r="AV696" s="45"/>
      <c r="AW696" s="45"/>
      <c r="AX696" s="45"/>
      <c r="AY696" s="45"/>
      <c r="AZ696" s="45"/>
      <c r="BA696" s="45"/>
      <c r="BB696" s="45"/>
      <c r="BC696" s="45"/>
      <c r="BD696" s="45"/>
      <c r="BE696" s="45"/>
      <c r="BF696" s="45"/>
      <c r="BG696" s="45"/>
      <c r="BH696" s="45"/>
      <c r="BI696" s="45"/>
      <c r="BJ696" s="45"/>
      <c r="BK696" s="45"/>
      <c r="BL696" s="45"/>
      <c r="BM696" s="45"/>
      <c r="BN696" s="45"/>
      <c r="BO696" s="45"/>
      <c r="BP696" s="45"/>
      <c r="BQ696" s="45"/>
      <c r="BR696" s="45"/>
      <c r="BS696" s="45"/>
      <c r="BT696" s="45"/>
      <c r="BU696" s="45"/>
      <c r="BV696" s="45"/>
      <c r="BW696" s="45"/>
      <c r="BX696" s="45"/>
      <c r="BY696" s="45"/>
      <c r="BZ696" s="45"/>
      <c r="CA696" s="45"/>
      <c r="CB696" s="45"/>
      <c r="CC696" s="45"/>
      <c r="CD696" s="45"/>
      <c r="CE696" s="45"/>
      <c r="CF696" s="45"/>
      <c r="CG696" s="45"/>
      <c r="CH696" s="45"/>
      <c r="CI696" s="45"/>
      <c r="CJ696" s="45"/>
      <c r="CK696" s="45"/>
      <c r="CL696" s="45"/>
      <c r="CM696" s="45"/>
      <c r="CN696" s="45"/>
      <c r="CO696" s="45"/>
      <c r="CP696" s="45"/>
      <c r="CQ696" s="45"/>
    </row>
    <row r="697" spans="1:95" hidden="1" x14ac:dyDescent="0.25">
      <c r="A697" s="5" t="str">
        <f>B697&amp;D697</f>
        <v>ZMBMUNWASTER</v>
      </c>
      <c r="B697" t="s">
        <v>402</v>
      </c>
      <c r="C697" t="str">
        <f>VLOOKUP($B697,'Lookup codes'!$A:$C,2,FALSE)</f>
        <v>Zambia</v>
      </c>
      <c r="D697" t="s">
        <v>622</v>
      </c>
      <c r="E697" t="str">
        <f>VLOOKUP(D697,'Lookup codes'!R:S,2,FALSE)</f>
        <v>Renewable Municipal Waste</v>
      </c>
      <c r="F697" t="s">
        <v>794</v>
      </c>
      <c r="G697" t="s">
        <v>528</v>
      </c>
      <c r="H697" s="45">
        <f>SUMIFS('IEA production stats by year'!Q:Q,'IEA production stats by year'!$E:$E,$D697,'IEA production stats by year'!$B:$B,$B697)</f>
        <v>0</v>
      </c>
      <c r="I697" s="45">
        <f>SUMIFS('IEA production stats by year'!R:R,'IEA production stats by year'!$E:$E,$D697,'IEA production stats by year'!$B:$B,$B697)</f>
        <v>0</v>
      </c>
      <c r="J697" s="45">
        <f>SUMIFS('IEA production stats by year'!S:S,'IEA production stats by year'!$E:$E,$D697,'IEA production stats by year'!$B:$B,$B697)</f>
        <v>0</v>
      </c>
      <c r="K697" s="45">
        <f>SUMIFS('IEA production stats by year'!T:T,'IEA production stats by year'!$E:$E,$D697,'IEA production stats by year'!$B:$B,$B697)</f>
        <v>0</v>
      </c>
      <c r="L697" s="45">
        <f>SUMIFS('IEA production stats by year'!U:U,'IEA production stats by year'!$E:$E,$D697,'IEA production stats by year'!$B:$B,$B697)</f>
        <v>0</v>
      </c>
      <c r="M697" s="45">
        <f>SUMIFS('IEA production stats by year'!V:V,'IEA production stats by year'!$E:$E,$D697,'IEA production stats by year'!$B:$B,$B697)</f>
        <v>0</v>
      </c>
      <c r="N697" s="45">
        <f>SUMIFS('IEA production stats by year'!W:W,'IEA production stats by year'!$E:$E,$D697,'IEA production stats by year'!$B:$B,$B697)</f>
        <v>0</v>
      </c>
      <c r="O697" s="45">
        <f>SUMIFS('IEA production stats by year'!X:X,'IEA production stats by year'!$E:$E,$D697,'IEA production stats by year'!$B:$B,$B697)</f>
        <v>0</v>
      </c>
      <c r="P697" s="45">
        <f>SUMIFS('IEA production stats by year'!Y:Y,'IEA production stats by year'!$E:$E,$D697,'IEA production stats by year'!$B:$B,$B697)</f>
        <v>0</v>
      </c>
      <c r="Q697" s="45">
        <f>SUMIFS('IEA production stats by year'!Z:Z,'IEA production stats by year'!$E:$E,$D697,'IEA production stats by year'!$B:$B,$B697)</f>
        <v>0</v>
      </c>
      <c r="R697" s="45">
        <f>SUMIFS('IEA production stats by year'!AA:AA,'IEA production stats by year'!$E:$E,$D697,'IEA production stats by year'!$B:$B,$B697)</f>
        <v>0</v>
      </c>
      <c r="S697" s="45">
        <f>SUMIFS('IEA production stats by year'!AB:AB,'IEA production stats by year'!$E:$E,$D697,'IEA production stats by year'!$B:$B,$B697)</f>
        <v>0</v>
      </c>
      <c r="T697" s="45">
        <f>SUMIFS('IEA production stats by year'!AC:AC,'IEA production stats by year'!$E:$E,$D697,'IEA production stats by year'!$B:$B,$B697)</f>
        <v>0</v>
      </c>
      <c r="U697" s="45">
        <f>SUMIFS('IEA production stats by year'!AD:AD,'IEA production stats by year'!$E:$E,$D697,'IEA production stats by year'!$B:$B,$B697)</f>
        <v>0</v>
      </c>
      <c r="V697" s="45">
        <f>SUMIFS('IEA production stats by year'!AE:AE,'IEA production stats by year'!$E:$E,$D697,'IEA production stats by year'!$B:$B,$B697)</f>
        <v>0</v>
      </c>
      <c r="W697" s="45">
        <f>SUMIFS('IEA production stats by year'!AF:AF,'IEA production stats by year'!$E:$E,$D697,'IEA production stats by year'!$B:$B,$B697)</f>
        <v>0</v>
      </c>
      <c r="X697" s="45">
        <f>SUMIFS('IEA production stats by year'!AG:AG,'IEA production stats by year'!$E:$E,$D697,'IEA production stats by year'!$B:$B,$B697)</f>
        <v>0</v>
      </c>
      <c r="Y697" s="45">
        <f>SUMIFS('IEA production stats by year'!AH:AH,'IEA production stats by year'!$E:$E,$D697,'IEA production stats by year'!$B:$B,$B697)</f>
        <v>0</v>
      </c>
      <c r="Z697" s="45">
        <f>SUMIFS('IEA production stats by year'!AI:AI,'IEA production stats by year'!$E:$E,$D697,'IEA production stats by year'!$B:$B,$B697)</f>
        <v>0</v>
      </c>
      <c r="AA697" s="45">
        <f>SUMIFS('IEA production stats by year'!AJ:AJ,'IEA production stats by year'!$E:$E,$D697,'IEA production stats by year'!$B:$B,$B697)</f>
        <v>0</v>
      </c>
      <c r="AB697" s="45">
        <f>SUMIFS('IEA production stats by year'!AK:AK,'IEA production stats by year'!$E:$E,$D697,'IEA production stats by year'!$B:$B,$B697)</f>
        <v>0</v>
      </c>
      <c r="AC697" s="45">
        <f>SUMIFS('IEA production stats by year'!AL:AL,'IEA production stats by year'!$E:$E,$D697,'IEA production stats by year'!$B:$B,$B697)</f>
        <v>0</v>
      </c>
      <c r="AD697" s="45"/>
      <c r="AE697" s="45"/>
      <c r="AF697" s="45"/>
      <c r="AG697" s="45"/>
      <c r="AH697" s="45"/>
      <c r="AI697" s="45"/>
      <c r="AJ697" s="45"/>
      <c r="AK697" s="45"/>
      <c r="AL697" s="45"/>
      <c r="AM697" s="45"/>
      <c r="AN697" s="45"/>
      <c r="AO697" s="45"/>
      <c r="AP697" s="45"/>
      <c r="AQ697" s="45"/>
      <c r="AR697" s="45"/>
      <c r="AS697" s="45"/>
      <c r="AT697" s="45"/>
      <c r="AU697" s="45"/>
      <c r="AV697" s="45"/>
      <c r="AW697" s="45"/>
      <c r="AX697" s="45"/>
      <c r="AY697" s="45"/>
      <c r="AZ697" s="45"/>
      <c r="BA697" s="45"/>
      <c r="BB697" s="45"/>
      <c r="BC697" s="45"/>
      <c r="BD697" s="45"/>
      <c r="BE697" s="45"/>
      <c r="BF697" s="45"/>
      <c r="BG697" s="45"/>
      <c r="BH697" s="45"/>
      <c r="BI697" s="45"/>
      <c r="BJ697" s="45"/>
      <c r="BK697" s="45"/>
      <c r="BL697" s="45"/>
      <c r="BM697" s="45"/>
      <c r="BN697" s="45"/>
      <c r="BO697" s="45"/>
      <c r="BP697" s="45"/>
      <c r="BQ697" s="45"/>
      <c r="BR697" s="45"/>
      <c r="BS697" s="45"/>
      <c r="BT697" s="45"/>
      <c r="BU697" s="45"/>
      <c r="BV697" s="45"/>
      <c r="BW697" s="45"/>
      <c r="BX697" s="45"/>
      <c r="BY697" s="45"/>
      <c r="BZ697" s="45"/>
      <c r="CA697" s="45"/>
      <c r="CB697" s="45"/>
      <c r="CC697" s="45"/>
      <c r="CD697" s="45"/>
      <c r="CE697" s="45"/>
      <c r="CF697" s="45"/>
      <c r="CG697" s="45"/>
      <c r="CH697" s="45"/>
      <c r="CI697" s="45"/>
      <c r="CJ697" s="45"/>
      <c r="CK697" s="45"/>
      <c r="CL697" s="45"/>
      <c r="CM697" s="45"/>
      <c r="CN697" s="45"/>
      <c r="CO697" s="45"/>
      <c r="CP697" s="45"/>
      <c r="CQ697" s="45"/>
    </row>
    <row r="698" spans="1:95" hidden="1" x14ac:dyDescent="0.25">
      <c r="A698" s="5" t="str">
        <f>B698&amp;D698</f>
        <v>ZMBCHARCOAL</v>
      </c>
      <c r="B698" t="s">
        <v>402</v>
      </c>
      <c r="C698" t="str">
        <f>VLOOKUP($B698,'Lookup codes'!$A:$C,2,FALSE)</f>
        <v>Zambia</v>
      </c>
      <c r="D698" t="s">
        <v>626</v>
      </c>
      <c r="E698" t="str">
        <f>VLOOKUP(D698,'Lookup codes'!R:S,2,FALSE)</f>
        <v>Charcoal</v>
      </c>
      <c r="F698" t="s">
        <v>794</v>
      </c>
      <c r="G698" t="s">
        <v>528</v>
      </c>
      <c r="H698" s="45">
        <f>SUMIFS('IEA production stats by year'!Q:Q,'IEA production stats by year'!$E:$E,$D698,'IEA production stats by year'!$B:$B,$B698)</f>
        <v>0</v>
      </c>
      <c r="I698" s="45">
        <f>SUMIFS('IEA production stats by year'!R:R,'IEA production stats by year'!$E:$E,$D698,'IEA production stats by year'!$B:$B,$B698)</f>
        <v>0</v>
      </c>
      <c r="J698" s="45">
        <f>SUMIFS('IEA production stats by year'!S:S,'IEA production stats by year'!$E:$E,$D698,'IEA production stats by year'!$B:$B,$B698)</f>
        <v>0</v>
      </c>
      <c r="K698" s="45">
        <f>SUMIFS('IEA production stats by year'!T:T,'IEA production stats by year'!$E:$E,$D698,'IEA production stats by year'!$B:$B,$B698)</f>
        <v>0</v>
      </c>
      <c r="L698" s="45">
        <f>SUMIFS('IEA production stats by year'!U:U,'IEA production stats by year'!$E:$E,$D698,'IEA production stats by year'!$B:$B,$B698)</f>
        <v>0</v>
      </c>
      <c r="M698" s="45">
        <f>SUMIFS('IEA production stats by year'!V:V,'IEA production stats by year'!$E:$E,$D698,'IEA production stats by year'!$B:$B,$B698)</f>
        <v>0</v>
      </c>
      <c r="N698" s="45">
        <f>SUMIFS('IEA production stats by year'!W:W,'IEA production stats by year'!$E:$E,$D698,'IEA production stats by year'!$B:$B,$B698)</f>
        <v>0</v>
      </c>
      <c r="O698" s="45">
        <f>SUMIFS('IEA production stats by year'!X:X,'IEA production stats by year'!$E:$E,$D698,'IEA production stats by year'!$B:$B,$B698)</f>
        <v>0</v>
      </c>
      <c r="P698" s="45">
        <f>SUMIFS('IEA production stats by year'!Y:Y,'IEA production stats by year'!$E:$E,$D698,'IEA production stats by year'!$B:$B,$B698)</f>
        <v>0</v>
      </c>
      <c r="Q698" s="45">
        <f>SUMIFS('IEA production stats by year'!Z:Z,'IEA production stats by year'!$E:$E,$D698,'IEA production stats by year'!$B:$B,$B698)</f>
        <v>0</v>
      </c>
      <c r="R698" s="45">
        <f>SUMIFS('IEA production stats by year'!AA:AA,'IEA production stats by year'!$E:$E,$D698,'IEA production stats by year'!$B:$B,$B698)</f>
        <v>0</v>
      </c>
      <c r="S698" s="45">
        <f>SUMIFS('IEA production stats by year'!AB:AB,'IEA production stats by year'!$E:$E,$D698,'IEA production stats by year'!$B:$B,$B698)</f>
        <v>0</v>
      </c>
      <c r="T698" s="45">
        <f>SUMIFS('IEA production stats by year'!AC:AC,'IEA production stats by year'!$E:$E,$D698,'IEA production stats by year'!$B:$B,$B698)</f>
        <v>0</v>
      </c>
      <c r="U698" s="45">
        <f>SUMIFS('IEA production stats by year'!AD:AD,'IEA production stats by year'!$E:$E,$D698,'IEA production stats by year'!$B:$B,$B698)</f>
        <v>0</v>
      </c>
      <c r="V698" s="45">
        <f>SUMIFS('IEA production stats by year'!AE:AE,'IEA production stats by year'!$E:$E,$D698,'IEA production stats by year'!$B:$B,$B698)</f>
        <v>0</v>
      </c>
      <c r="W698" s="45">
        <f>SUMIFS('IEA production stats by year'!AF:AF,'IEA production stats by year'!$E:$E,$D698,'IEA production stats by year'!$B:$B,$B698)</f>
        <v>0</v>
      </c>
      <c r="X698" s="45">
        <f>SUMIFS('IEA production stats by year'!AG:AG,'IEA production stats by year'!$E:$E,$D698,'IEA production stats by year'!$B:$B,$B698)</f>
        <v>0</v>
      </c>
      <c r="Y698" s="45">
        <f>SUMIFS('IEA production stats by year'!AH:AH,'IEA production stats by year'!$E:$E,$D698,'IEA production stats by year'!$B:$B,$B698)</f>
        <v>0</v>
      </c>
      <c r="Z698" s="45">
        <f>SUMIFS('IEA production stats by year'!AI:AI,'IEA production stats by year'!$E:$E,$D698,'IEA production stats by year'!$B:$B,$B698)</f>
        <v>0</v>
      </c>
      <c r="AA698" s="45">
        <f>SUMIFS('IEA production stats by year'!AJ:AJ,'IEA production stats by year'!$E:$E,$D698,'IEA production stats by year'!$B:$B,$B698)</f>
        <v>0</v>
      </c>
      <c r="AB698" s="45">
        <f>SUMIFS('IEA production stats by year'!AK:AK,'IEA production stats by year'!$E:$E,$D698,'IEA production stats by year'!$B:$B,$B698)</f>
        <v>0</v>
      </c>
      <c r="AC698" s="45">
        <f>SUMIFS('IEA production stats by year'!AL:AL,'IEA production stats by year'!$E:$E,$D698,'IEA production stats by year'!$B:$B,$B698)</f>
        <v>0</v>
      </c>
      <c r="AD698" s="45"/>
      <c r="AE698" s="45"/>
      <c r="AF698" s="45"/>
      <c r="AG698" s="45"/>
      <c r="AH698" s="45"/>
      <c r="AI698" s="45"/>
      <c r="AJ698" s="45"/>
      <c r="AK698" s="45"/>
      <c r="AL698" s="45"/>
      <c r="AM698" s="45"/>
      <c r="AN698" s="45"/>
      <c r="AO698" s="45"/>
      <c r="AP698" s="45"/>
      <c r="AQ698" s="45"/>
      <c r="AR698" s="45"/>
      <c r="AS698" s="45"/>
      <c r="AT698" s="45"/>
      <c r="AU698" s="45"/>
      <c r="AV698" s="45"/>
      <c r="AW698" s="45"/>
      <c r="AX698" s="45"/>
      <c r="AY698" s="45"/>
      <c r="AZ698" s="45"/>
      <c r="BA698" s="45"/>
      <c r="BB698" s="45"/>
      <c r="BC698" s="45"/>
      <c r="BD698" s="45"/>
      <c r="BE698" s="45"/>
      <c r="BF698" s="45"/>
      <c r="BG698" s="45"/>
      <c r="BH698" s="45"/>
      <c r="BI698" s="45"/>
      <c r="BJ698" s="45"/>
      <c r="BK698" s="45"/>
      <c r="BL698" s="45"/>
      <c r="BM698" s="45"/>
      <c r="BN698" s="45"/>
      <c r="BO698" s="45"/>
      <c r="BP698" s="45"/>
      <c r="BQ698" s="45"/>
      <c r="BR698" s="45"/>
      <c r="BS698" s="45"/>
      <c r="BT698" s="45"/>
      <c r="BU698" s="45"/>
      <c r="BV698" s="45"/>
      <c r="BW698" s="45"/>
      <c r="BX698" s="45"/>
      <c r="BY698" s="45"/>
      <c r="BZ698" s="45"/>
      <c r="CA698" s="45"/>
      <c r="CB698" s="45"/>
      <c r="CC698" s="45"/>
      <c r="CD698" s="45"/>
      <c r="CE698" s="45"/>
      <c r="CF698" s="45"/>
      <c r="CG698" s="45"/>
      <c r="CH698" s="45"/>
      <c r="CI698" s="45"/>
      <c r="CJ698" s="45"/>
      <c r="CK698" s="45"/>
      <c r="CL698" s="45"/>
      <c r="CM698" s="45"/>
      <c r="CN698" s="45"/>
      <c r="CO698" s="45"/>
      <c r="CP698" s="45"/>
      <c r="CQ698" s="45"/>
    </row>
    <row r="699" spans="1:95" hidden="1" x14ac:dyDescent="0.25">
      <c r="A699" s="5" t="str">
        <f>B699&amp;D699</f>
        <v>ZMBBIOGASOL</v>
      </c>
      <c r="B699" t="s">
        <v>402</v>
      </c>
      <c r="C699" t="str">
        <f>VLOOKUP($B699,'Lookup codes'!$A:$C,2,FALSE)</f>
        <v>Zambia</v>
      </c>
      <c r="D699" t="s">
        <v>628</v>
      </c>
      <c r="E699" t="str">
        <f>VLOOKUP(D699,'Lookup codes'!R:S,2,FALSE)</f>
        <v>Biogasoline</v>
      </c>
      <c r="F699" t="s">
        <v>794</v>
      </c>
      <c r="G699" t="s">
        <v>528</v>
      </c>
      <c r="H699" s="45">
        <f>SUMIFS('IEA production stats by year'!Q:Q,'IEA production stats by year'!$E:$E,$D699,'IEA production stats by year'!$B:$B,$B699)</f>
        <v>0</v>
      </c>
      <c r="I699" s="45">
        <f>SUMIFS('IEA production stats by year'!R:R,'IEA production stats by year'!$E:$E,$D699,'IEA production stats by year'!$B:$B,$B699)</f>
        <v>0</v>
      </c>
      <c r="J699" s="45">
        <f>SUMIFS('IEA production stats by year'!S:S,'IEA production stats by year'!$E:$E,$D699,'IEA production stats by year'!$B:$B,$B699)</f>
        <v>0</v>
      </c>
      <c r="K699" s="45">
        <f>SUMIFS('IEA production stats by year'!T:T,'IEA production stats by year'!$E:$E,$D699,'IEA production stats by year'!$B:$B,$B699)</f>
        <v>0</v>
      </c>
      <c r="L699" s="45">
        <f>SUMIFS('IEA production stats by year'!U:U,'IEA production stats by year'!$E:$E,$D699,'IEA production stats by year'!$B:$B,$B699)</f>
        <v>0</v>
      </c>
      <c r="M699" s="45">
        <f>SUMIFS('IEA production stats by year'!V:V,'IEA production stats by year'!$E:$E,$D699,'IEA production stats by year'!$B:$B,$B699)</f>
        <v>0</v>
      </c>
      <c r="N699" s="45">
        <f>SUMIFS('IEA production stats by year'!W:W,'IEA production stats by year'!$E:$E,$D699,'IEA production stats by year'!$B:$B,$B699)</f>
        <v>0</v>
      </c>
      <c r="O699" s="45">
        <f>SUMIFS('IEA production stats by year'!X:X,'IEA production stats by year'!$E:$E,$D699,'IEA production stats by year'!$B:$B,$B699)</f>
        <v>0</v>
      </c>
      <c r="P699" s="45">
        <f>SUMIFS('IEA production stats by year'!Y:Y,'IEA production stats by year'!$E:$E,$D699,'IEA production stats by year'!$B:$B,$B699)</f>
        <v>0</v>
      </c>
      <c r="Q699" s="45">
        <f>SUMIFS('IEA production stats by year'!Z:Z,'IEA production stats by year'!$E:$E,$D699,'IEA production stats by year'!$B:$B,$B699)</f>
        <v>0</v>
      </c>
      <c r="R699" s="45">
        <f>SUMIFS('IEA production stats by year'!AA:AA,'IEA production stats by year'!$E:$E,$D699,'IEA production stats by year'!$B:$B,$B699)</f>
        <v>0</v>
      </c>
      <c r="S699" s="45">
        <f>SUMIFS('IEA production stats by year'!AB:AB,'IEA production stats by year'!$E:$E,$D699,'IEA production stats by year'!$B:$B,$B699)</f>
        <v>0</v>
      </c>
      <c r="T699" s="45">
        <f>SUMIFS('IEA production stats by year'!AC:AC,'IEA production stats by year'!$E:$E,$D699,'IEA production stats by year'!$B:$B,$B699)</f>
        <v>0</v>
      </c>
      <c r="U699" s="45">
        <f>SUMIFS('IEA production stats by year'!AD:AD,'IEA production stats by year'!$E:$E,$D699,'IEA production stats by year'!$B:$B,$B699)</f>
        <v>0</v>
      </c>
      <c r="V699" s="45">
        <f>SUMIFS('IEA production stats by year'!AE:AE,'IEA production stats by year'!$E:$E,$D699,'IEA production stats by year'!$B:$B,$B699)</f>
        <v>0</v>
      </c>
      <c r="W699" s="45">
        <f>SUMIFS('IEA production stats by year'!AF:AF,'IEA production stats by year'!$E:$E,$D699,'IEA production stats by year'!$B:$B,$B699)</f>
        <v>0</v>
      </c>
      <c r="X699" s="45">
        <f>SUMIFS('IEA production stats by year'!AG:AG,'IEA production stats by year'!$E:$E,$D699,'IEA production stats by year'!$B:$B,$B699)</f>
        <v>0</v>
      </c>
      <c r="Y699" s="45">
        <f>SUMIFS('IEA production stats by year'!AH:AH,'IEA production stats by year'!$E:$E,$D699,'IEA production stats by year'!$B:$B,$B699)</f>
        <v>0</v>
      </c>
      <c r="Z699" s="45">
        <f>SUMIFS('IEA production stats by year'!AI:AI,'IEA production stats by year'!$E:$E,$D699,'IEA production stats by year'!$B:$B,$B699)</f>
        <v>0</v>
      </c>
      <c r="AA699" s="45">
        <f>SUMIFS('IEA production stats by year'!AJ:AJ,'IEA production stats by year'!$E:$E,$D699,'IEA production stats by year'!$B:$B,$B699)</f>
        <v>0</v>
      </c>
      <c r="AB699" s="45">
        <f>SUMIFS('IEA production stats by year'!AK:AK,'IEA production stats by year'!$E:$E,$D699,'IEA production stats by year'!$B:$B,$B699)</f>
        <v>0</v>
      </c>
      <c r="AC699" s="45">
        <f>SUMIFS('IEA production stats by year'!AL:AL,'IEA production stats by year'!$E:$E,$D699,'IEA production stats by year'!$B:$B,$B699)</f>
        <v>0</v>
      </c>
      <c r="AD699" s="45"/>
      <c r="AE699" s="45"/>
      <c r="AF699" s="45"/>
      <c r="AG699" s="45"/>
      <c r="AH699" s="45"/>
      <c r="AI699" s="45"/>
      <c r="AJ699" s="45"/>
      <c r="AK699" s="45"/>
      <c r="AL699" s="45"/>
      <c r="AM699" s="45"/>
      <c r="AN699" s="45"/>
      <c r="AO699" s="45"/>
      <c r="AP699" s="45"/>
      <c r="AQ699" s="45"/>
      <c r="AR699" s="45"/>
      <c r="AS699" s="45"/>
      <c r="AT699" s="45"/>
      <c r="AU699" s="45"/>
      <c r="AV699" s="45"/>
      <c r="AW699" s="45"/>
      <c r="AX699" s="45"/>
      <c r="AY699" s="45"/>
      <c r="AZ699" s="45"/>
      <c r="BA699" s="45"/>
      <c r="BB699" s="45"/>
      <c r="BC699" s="45"/>
      <c r="BD699" s="45"/>
      <c r="BE699" s="45"/>
      <c r="BF699" s="45"/>
      <c r="BG699" s="45"/>
      <c r="BH699" s="45"/>
      <c r="BI699" s="45"/>
      <c r="BJ699" s="45"/>
      <c r="BK699" s="45"/>
      <c r="BL699" s="45"/>
      <c r="BM699" s="45"/>
      <c r="BN699" s="45"/>
      <c r="BO699" s="45"/>
      <c r="BP699" s="45"/>
      <c r="BQ699" s="45"/>
      <c r="BR699" s="45"/>
      <c r="BS699" s="45"/>
      <c r="BT699" s="45"/>
      <c r="BU699" s="45"/>
      <c r="BV699" s="45"/>
      <c r="BW699" s="45"/>
      <c r="BX699" s="45"/>
      <c r="BY699" s="45"/>
      <c r="BZ699" s="45"/>
      <c r="CA699" s="45"/>
      <c r="CB699" s="45"/>
      <c r="CC699" s="45"/>
      <c r="CD699" s="45"/>
      <c r="CE699" s="45"/>
      <c r="CF699" s="45"/>
      <c r="CG699" s="45"/>
      <c r="CH699" s="45"/>
      <c r="CI699" s="45"/>
      <c r="CJ699" s="45"/>
      <c r="CK699" s="45"/>
      <c r="CL699" s="45"/>
      <c r="CM699" s="45"/>
      <c r="CN699" s="45"/>
      <c r="CO699" s="45"/>
      <c r="CP699" s="45"/>
      <c r="CQ699" s="45"/>
    </row>
    <row r="700" spans="1:95" hidden="1" x14ac:dyDescent="0.25">
      <c r="A700" s="5" t="str">
        <f>B700&amp;D700</f>
        <v>ZMBBIODIESEL</v>
      </c>
      <c r="B700" t="s">
        <v>402</v>
      </c>
      <c r="C700" t="str">
        <f>VLOOKUP($B700,'Lookup codes'!$A:$C,2,FALSE)</f>
        <v>Zambia</v>
      </c>
      <c r="D700" t="s">
        <v>630</v>
      </c>
      <c r="E700" t="str">
        <f>VLOOKUP(D700,'Lookup codes'!R:S,2,FALSE)</f>
        <v>Biodiesel</v>
      </c>
      <c r="F700" t="s">
        <v>794</v>
      </c>
      <c r="G700" t="s">
        <v>528</v>
      </c>
      <c r="H700" s="45">
        <f>SUMIFS('IEA production stats by year'!Q:Q,'IEA production stats by year'!$E:$E,$D700,'IEA production stats by year'!$B:$B,$B700)</f>
        <v>0</v>
      </c>
      <c r="I700" s="45">
        <f>SUMIFS('IEA production stats by year'!R:R,'IEA production stats by year'!$E:$E,$D700,'IEA production stats by year'!$B:$B,$B700)</f>
        <v>0</v>
      </c>
      <c r="J700" s="45">
        <f>SUMIFS('IEA production stats by year'!S:S,'IEA production stats by year'!$E:$E,$D700,'IEA production stats by year'!$B:$B,$B700)</f>
        <v>0</v>
      </c>
      <c r="K700" s="45">
        <f>SUMIFS('IEA production stats by year'!T:T,'IEA production stats by year'!$E:$E,$D700,'IEA production stats by year'!$B:$B,$B700)</f>
        <v>0</v>
      </c>
      <c r="L700" s="45">
        <f>SUMIFS('IEA production stats by year'!U:U,'IEA production stats by year'!$E:$E,$D700,'IEA production stats by year'!$B:$B,$B700)</f>
        <v>0</v>
      </c>
      <c r="M700" s="45">
        <f>SUMIFS('IEA production stats by year'!V:V,'IEA production stats by year'!$E:$E,$D700,'IEA production stats by year'!$B:$B,$B700)</f>
        <v>0</v>
      </c>
      <c r="N700" s="45">
        <f>SUMIFS('IEA production stats by year'!W:W,'IEA production stats by year'!$E:$E,$D700,'IEA production stats by year'!$B:$B,$B700)</f>
        <v>0</v>
      </c>
      <c r="O700" s="45">
        <f>SUMIFS('IEA production stats by year'!X:X,'IEA production stats by year'!$E:$E,$D700,'IEA production stats by year'!$B:$B,$B700)</f>
        <v>0</v>
      </c>
      <c r="P700" s="45">
        <f>SUMIFS('IEA production stats by year'!Y:Y,'IEA production stats by year'!$E:$E,$D700,'IEA production stats by year'!$B:$B,$B700)</f>
        <v>0</v>
      </c>
      <c r="Q700" s="45">
        <f>SUMIFS('IEA production stats by year'!Z:Z,'IEA production stats by year'!$E:$E,$D700,'IEA production stats by year'!$B:$B,$B700)</f>
        <v>0</v>
      </c>
      <c r="R700" s="45">
        <f>SUMIFS('IEA production stats by year'!AA:AA,'IEA production stats by year'!$E:$E,$D700,'IEA production stats by year'!$B:$B,$B700)</f>
        <v>0</v>
      </c>
      <c r="S700" s="45">
        <f>SUMIFS('IEA production stats by year'!AB:AB,'IEA production stats by year'!$E:$E,$D700,'IEA production stats by year'!$B:$B,$B700)</f>
        <v>0</v>
      </c>
      <c r="T700" s="45">
        <f>SUMIFS('IEA production stats by year'!AC:AC,'IEA production stats by year'!$E:$E,$D700,'IEA production stats by year'!$B:$B,$B700)</f>
        <v>0</v>
      </c>
      <c r="U700" s="45">
        <f>SUMIFS('IEA production stats by year'!AD:AD,'IEA production stats by year'!$E:$E,$D700,'IEA production stats by year'!$B:$B,$B700)</f>
        <v>0</v>
      </c>
      <c r="V700" s="45">
        <f>SUMIFS('IEA production stats by year'!AE:AE,'IEA production stats by year'!$E:$E,$D700,'IEA production stats by year'!$B:$B,$B700)</f>
        <v>0</v>
      </c>
      <c r="W700" s="45">
        <f>SUMIFS('IEA production stats by year'!AF:AF,'IEA production stats by year'!$E:$E,$D700,'IEA production stats by year'!$B:$B,$B700)</f>
        <v>0</v>
      </c>
      <c r="X700" s="45">
        <f>SUMIFS('IEA production stats by year'!AG:AG,'IEA production stats by year'!$E:$E,$D700,'IEA production stats by year'!$B:$B,$B700)</f>
        <v>0</v>
      </c>
      <c r="Y700" s="45">
        <f>SUMIFS('IEA production stats by year'!AH:AH,'IEA production stats by year'!$E:$E,$D700,'IEA production stats by year'!$B:$B,$B700)</f>
        <v>0</v>
      </c>
      <c r="Z700" s="45">
        <f>SUMIFS('IEA production stats by year'!AI:AI,'IEA production stats by year'!$E:$E,$D700,'IEA production stats by year'!$B:$B,$B700)</f>
        <v>0</v>
      </c>
      <c r="AA700" s="45">
        <f>SUMIFS('IEA production stats by year'!AJ:AJ,'IEA production stats by year'!$E:$E,$D700,'IEA production stats by year'!$B:$B,$B700)</f>
        <v>0</v>
      </c>
      <c r="AB700" s="45">
        <f>SUMIFS('IEA production stats by year'!AK:AK,'IEA production stats by year'!$E:$E,$D700,'IEA production stats by year'!$B:$B,$B700)</f>
        <v>0</v>
      </c>
      <c r="AC700" s="45">
        <f>SUMIFS('IEA production stats by year'!AL:AL,'IEA production stats by year'!$E:$E,$D700,'IEA production stats by year'!$B:$B,$B700)</f>
        <v>0</v>
      </c>
      <c r="AD700" s="45"/>
      <c r="AE700" s="45"/>
      <c r="AF700" s="45"/>
      <c r="AG700" s="45"/>
      <c r="AH700" s="45"/>
      <c r="AI700" s="45"/>
      <c r="AJ700" s="45"/>
      <c r="AK700" s="45"/>
      <c r="AL700" s="45"/>
      <c r="AM700" s="45"/>
      <c r="AN700" s="45"/>
      <c r="AO700" s="45"/>
      <c r="AP700" s="45"/>
      <c r="AQ700" s="45"/>
      <c r="AR700" s="45"/>
      <c r="AS700" s="45"/>
      <c r="AT700" s="45"/>
      <c r="AU700" s="45"/>
      <c r="AV700" s="45"/>
      <c r="AW700" s="45"/>
      <c r="AX700" s="45"/>
      <c r="AY700" s="45"/>
      <c r="AZ700" s="45"/>
      <c r="BA700" s="45"/>
      <c r="BB700" s="45"/>
      <c r="BC700" s="45"/>
      <c r="BD700" s="45"/>
      <c r="BE700" s="45"/>
      <c r="BF700" s="45"/>
      <c r="BG700" s="45"/>
      <c r="BH700" s="45"/>
      <c r="BI700" s="45"/>
      <c r="BJ700" s="45"/>
      <c r="BK700" s="45"/>
      <c r="BL700" s="45"/>
      <c r="BM700" s="45"/>
      <c r="BN700" s="45"/>
      <c r="BO700" s="45"/>
      <c r="BP700" s="45"/>
      <c r="BQ700" s="45"/>
      <c r="BR700" s="45"/>
      <c r="BS700" s="45"/>
      <c r="BT700" s="45"/>
      <c r="BU700" s="45"/>
      <c r="BV700" s="45"/>
      <c r="BW700" s="45"/>
      <c r="BX700" s="45"/>
      <c r="BY700" s="45"/>
      <c r="BZ700" s="45"/>
      <c r="CA700" s="45"/>
      <c r="CB700" s="45"/>
      <c r="CC700" s="45"/>
      <c r="CD700" s="45"/>
      <c r="CE700" s="45"/>
      <c r="CF700" s="45"/>
      <c r="CG700" s="45"/>
      <c r="CH700" s="45"/>
      <c r="CI700" s="45"/>
      <c r="CJ700" s="45"/>
      <c r="CK700" s="45"/>
      <c r="CL700" s="45"/>
      <c r="CM700" s="45"/>
      <c r="CN700" s="45"/>
      <c r="CO700" s="45"/>
      <c r="CP700" s="45"/>
      <c r="CQ700" s="45"/>
    </row>
    <row r="701" spans="1:95" hidden="1" x14ac:dyDescent="0.25">
      <c r="A701" s="5" t="str">
        <f>B701&amp;D701</f>
        <v>ZMBOBIOLIQ</v>
      </c>
      <c r="B701" t="s">
        <v>402</v>
      </c>
      <c r="C701" t="str">
        <f>VLOOKUP($B701,'Lookup codes'!$A:$C,2,FALSE)</f>
        <v>Zambia</v>
      </c>
      <c r="D701" t="s">
        <v>632</v>
      </c>
      <c r="E701" t="str">
        <f>VLOOKUP(D701,'Lookup codes'!R:S,2,FALSE)</f>
        <v>Other Liquid Biofuels</v>
      </c>
      <c r="F701" t="s">
        <v>794</v>
      </c>
      <c r="G701" t="s">
        <v>528</v>
      </c>
      <c r="H701" s="45">
        <f>SUMIFS('IEA production stats by year'!Q:Q,'IEA production stats by year'!$E:$E,$D701,'IEA production stats by year'!$B:$B,$B701)</f>
        <v>0</v>
      </c>
      <c r="I701" s="45">
        <f>SUMIFS('IEA production stats by year'!R:R,'IEA production stats by year'!$E:$E,$D701,'IEA production stats by year'!$B:$B,$B701)</f>
        <v>0</v>
      </c>
      <c r="J701" s="45">
        <f>SUMIFS('IEA production stats by year'!S:S,'IEA production stats by year'!$E:$E,$D701,'IEA production stats by year'!$B:$B,$B701)</f>
        <v>0</v>
      </c>
      <c r="K701" s="45">
        <f>SUMIFS('IEA production stats by year'!T:T,'IEA production stats by year'!$E:$E,$D701,'IEA production stats by year'!$B:$B,$B701)</f>
        <v>0</v>
      </c>
      <c r="L701" s="45">
        <f>SUMIFS('IEA production stats by year'!U:U,'IEA production stats by year'!$E:$E,$D701,'IEA production stats by year'!$B:$B,$B701)</f>
        <v>0</v>
      </c>
      <c r="M701" s="45">
        <f>SUMIFS('IEA production stats by year'!V:V,'IEA production stats by year'!$E:$E,$D701,'IEA production stats by year'!$B:$B,$B701)</f>
        <v>0</v>
      </c>
      <c r="N701" s="45">
        <f>SUMIFS('IEA production stats by year'!W:W,'IEA production stats by year'!$E:$E,$D701,'IEA production stats by year'!$B:$B,$B701)</f>
        <v>0</v>
      </c>
      <c r="O701" s="45">
        <f>SUMIFS('IEA production stats by year'!X:X,'IEA production stats by year'!$E:$E,$D701,'IEA production stats by year'!$B:$B,$B701)</f>
        <v>0</v>
      </c>
      <c r="P701" s="45">
        <f>SUMIFS('IEA production stats by year'!Y:Y,'IEA production stats by year'!$E:$E,$D701,'IEA production stats by year'!$B:$B,$B701)</f>
        <v>0</v>
      </c>
      <c r="Q701" s="45">
        <f>SUMIFS('IEA production stats by year'!Z:Z,'IEA production stats by year'!$E:$E,$D701,'IEA production stats by year'!$B:$B,$B701)</f>
        <v>0</v>
      </c>
      <c r="R701" s="45">
        <f>SUMIFS('IEA production stats by year'!AA:AA,'IEA production stats by year'!$E:$E,$D701,'IEA production stats by year'!$B:$B,$B701)</f>
        <v>0</v>
      </c>
      <c r="S701" s="45">
        <f>SUMIFS('IEA production stats by year'!AB:AB,'IEA production stats by year'!$E:$E,$D701,'IEA production stats by year'!$B:$B,$B701)</f>
        <v>0</v>
      </c>
      <c r="T701" s="45">
        <f>SUMIFS('IEA production stats by year'!AC:AC,'IEA production stats by year'!$E:$E,$D701,'IEA production stats by year'!$B:$B,$B701)</f>
        <v>0</v>
      </c>
      <c r="U701" s="45">
        <f>SUMIFS('IEA production stats by year'!AD:AD,'IEA production stats by year'!$E:$E,$D701,'IEA production stats by year'!$B:$B,$B701)</f>
        <v>0</v>
      </c>
      <c r="V701" s="45">
        <f>SUMIFS('IEA production stats by year'!AE:AE,'IEA production stats by year'!$E:$E,$D701,'IEA production stats by year'!$B:$B,$B701)</f>
        <v>0</v>
      </c>
      <c r="W701" s="45">
        <f>SUMIFS('IEA production stats by year'!AF:AF,'IEA production stats by year'!$E:$E,$D701,'IEA production stats by year'!$B:$B,$B701)</f>
        <v>0</v>
      </c>
      <c r="X701" s="45">
        <f>SUMIFS('IEA production stats by year'!AG:AG,'IEA production stats by year'!$E:$E,$D701,'IEA production stats by year'!$B:$B,$B701)</f>
        <v>0</v>
      </c>
      <c r="Y701" s="45">
        <f>SUMIFS('IEA production stats by year'!AH:AH,'IEA production stats by year'!$E:$E,$D701,'IEA production stats by year'!$B:$B,$B701)</f>
        <v>0</v>
      </c>
      <c r="Z701" s="45">
        <f>SUMIFS('IEA production stats by year'!AI:AI,'IEA production stats by year'!$E:$E,$D701,'IEA production stats by year'!$B:$B,$B701)</f>
        <v>0</v>
      </c>
      <c r="AA701" s="45">
        <f>SUMIFS('IEA production stats by year'!AJ:AJ,'IEA production stats by year'!$E:$E,$D701,'IEA production stats by year'!$B:$B,$B701)</f>
        <v>0</v>
      </c>
      <c r="AB701" s="45">
        <f>SUMIFS('IEA production stats by year'!AK:AK,'IEA production stats by year'!$E:$E,$D701,'IEA production stats by year'!$B:$B,$B701)</f>
        <v>0</v>
      </c>
      <c r="AC701" s="45">
        <f>SUMIFS('IEA production stats by year'!AL:AL,'IEA production stats by year'!$E:$E,$D701,'IEA production stats by year'!$B:$B,$B701)</f>
        <v>0</v>
      </c>
      <c r="AD701" s="45"/>
      <c r="AE701" s="45"/>
      <c r="AF701" s="45"/>
      <c r="AG701" s="45"/>
      <c r="AH701" s="45"/>
      <c r="AI701" s="45"/>
      <c r="AJ701" s="45"/>
      <c r="AK701" s="45"/>
      <c r="AL701" s="45"/>
      <c r="AM701" s="45"/>
      <c r="AN701" s="45"/>
      <c r="AO701" s="45"/>
      <c r="AP701" s="45"/>
      <c r="AQ701" s="45"/>
      <c r="AR701" s="45"/>
      <c r="AS701" s="45"/>
      <c r="AT701" s="45"/>
      <c r="AU701" s="45"/>
      <c r="AV701" s="45"/>
      <c r="AW701" s="45"/>
      <c r="AX701" s="45"/>
      <c r="AY701" s="45"/>
      <c r="AZ701" s="45"/>
      <c r="BA701" s="45"/>
      <c r="BB701" s="45"/>
      <c r="BC701" s="45"/>
      <c r="BD701" s="45"/>
      <c r="BE701" s="45"/>
      <c r="BF701" s="45"/>
      <c r="BG701" s="45"/>
      <c r="BH701" s="45"/>
      <c r="BI701" s="45"/>
      <c r="BJ701" s="45"/>
      <c r="BK701" s="45"/>
      <c r="BL701" s="45"/>
      <c r="BM701" s="45"/>
      <c r="BN701" s="45"/>
      <c r="BO701" s="45"/>
      <c r="BP701" s="45"/>
      <c r="BQ701" s="45"/>
      <c r="BR701" s="45"/>
      <c r="BS701" s="45"/>
      <c r="BT701" s="45"/>
      <c r="BU701" s="45"/>
      <c r="BV701" s="45"/>
      <c r="BW701" s="45"/>
      <c r="BX701" s="45"/>
      <c r="BY701" s="45"/>
      <c r="BZ701" s="45"/>
      <c r="CA701" s="45"/>
      <c r="CB701" s="45"/>
      <c r="CC701" s="45"/>
      <c r="CD701" s="45"/>
      <c r="CE701" s="45"/>
      <c r="CF701" s="45"/>
      <c r="CG701" s="45"/>
      <c r="CH701" s="45"/>
      <c r="CI701" s="45"/>
      <c r="CJ701" s="45"/>
      <c r="CK701" s="45"/>
      <c r="CL701" s="45"/>
      <c r="CM701" s="45"/>
      <c r="CN701" s="45"/>
      <c r="CO701" s="45"/>
      <c r="CP701" s="45"/>
      <c r="CQ701" s="45"/>
    </row>
    <row r="702" spans="1:95" hidden="1" x14ac:dyDescent="0.25">
      <c r="A702" s="5" t="str">
        <f>B702&amp;D702</f>
        <v>ZMBPRIMSBIO</v>
      </c>
      <c r="B702" t="s">
        <v>402</v>
      </c>
      <c r="C702" t="str">
        <f>VLOOKUP($B702,'Lookup codes'!$A:$C,2,FALSE)</f>
        <v>Zambia</v>
      </c>
      <c r="D702" t="s">
        <v>634</v>
      </c>
      <c r="E702" t="str">
        <f>VLOOKUP(D702,'Lookup codes'!R:S,2,FALSE)</f>
        <v>Solid Biofuel excluding charcoal</v>
      </c>
      <c r="F702" t="s">
        <v>794</v>
      </c>
      <c r="G702" t="s">
        <v>528</v>
      </c>
      <c r="H702" s="45">
        <f>SUMIFS('IEA production stats by year'!Q:Q,'IEA production stats by year'!$E:$E,$D702,'IEA production stats by year'!$B:$B,$B702)</f>
        <v>218702.99950000001</v>
      </c>
      <c r="I702" s="45">
        <f>SUMIFS('IEA production stats by year'!R:R,'IEA production stats by year'!$E:$E,$D702,'IEA production stats by year'!$B:$B,$B702)</f>
        <v>223814.00210000001</v>
      </c>
      <c r="J702" s="45">
        <f>SUMIFS('IEA production stats by year'!S:S,'IEA production stats by year'!$E:$E,$D702,'IEA production stats by year'!$B:$B,$B702)</f>
        <v>227993.00210000001</v>
      </c>
      <c r="K702" s="45">
        <f>SUMIFS('IEA production stats by year'!T:T,'IEA production stats by year'!$E:$E,$D702,'IEA production stats by year'!$B:$B,$B702)</f>
        <v>232191.00169999999</v>
      </c>
      <c r="L702" s="45">
        <f>SUMIFS('IEA production stats by year'!U:U,'IEA production stats by year'!$E:$E,$D702,'IEA production stats by year'!$B:$B,$B702)</f>
        <v>236470.9999</v>
      </c>
      <c r="M702" s="45">
        <f>SUMIFS('IEA production stats by year'!V:V,'IEA production stats by year'!$E:$E,$D702,'IEA production stats by year'!$B:$B,$B702)</f>
        <v>240891.00049999999</v>
      </c>
      <c r="N702" s="45">
        <f>SUMIFS('IEA production stats by year'!W:W,'IEA production stats by year'!$E:$E,$D702,'IEA production stats by year'!$B:$B,$B702)</f>
        <v>245438.9999</v>
      </c>
      <c r="O702" s="45">
        <f>SUMIFS('IEA production stats by year'!X:X,'IEA production stats by year'!$E:$E,$D702,'IEA production stats by year'!$B:$B,$B702)</f>
        <v>250123.99979999999</v>
      </c>
      <c r="P702" s="45">
        <f>SUMIFS('IEA production stats by year'!Y:Y,'IEA production stats by year'!$E:$E,$D702,'IEA production stats by year'!$B:$B,$B702)</f>
        <v>255008.99890000001</v>
      </c>
      <c r="Q702" s="45">
        <f>SUMIFS('IEA production stats by year'!Z:Z,'IEA production stats by year'!$E:$E,$D702,'IEA production stats by year'!$B:$B,$B702)</f>
        <v>260199.9987</v>
      </c>
      <c r="R702" s="45">
        <f>SUMIFS('IEA production stats by year'!AA:AA,'IEA production stats by year'!$E:$E,$D702,'IEA production stats by year'!$B:$B,$B702)</f>
        <v>265732.00079999998</v>
      </c>
      <c r="S702" s="45">
        <f>SUMIFS('IEA production stats by year'!AB:AB,'IEA production stats by year'!$E:$E,$D702,'IEA production stats by year'!$B:$B,$B702)</f>
        <v>271639.99849999999</v>
      </c>
      <c r="T702" s="45">
        <f>SUMIFS('IEA production stats by year'!AC:AC,'IEA production stats by year'!$E:$E,$D702,'IEA production stats by year'!$B:$B,$B702)</f>
        <v>277856.9987</v>
      </c>
      <c r="U702" s="45">
        <f>SUMIFS('IEA production stats by year'!AD:AD,'IEA production stats by year'!$E:$E,$D702,'IEA production stats by year'!$B:$B,$B702)</f>
        <v>284262.99949999998</v>
      </c>
      <c r="V702" s="45">
        <f>SUMIFS('IEA production stats by year'!AE:AE,'IEA production stats by year'!$E:$E,$D702,'IEA production stats by year'!$B:$B,$B702)</f>
        <v>290710.00160000002</v>
      </c>
      <c r="W702" s="45">
        <f>SUMIFS('IEA production stats by year'!AF:AF,'IEA production stats by year'!$E:$E,$D702,'IEA production stats by year'!$B:$B,$B702)</f>
        <v>297080.0001</v>
      </c>
      <c r="X702" s="45">
        <f>SUMIFS('IEA production stats by year'!AG:AG,'IEA production stats by year'!$E:$E,$D702,'IEA production stats by year'!$B:$B,$B702)</f>
        <v>303340.99949999998</v>
      </c>
      <c r="Y702" s="45">
        <f>SUMIFS('IEA production stats by year'!AH:AH,'IEA production stats by year'!$E:$E,$D702,'IEA production stats by year'!$B:$B,$B702)</f>
        <v>309507.7121</v>
      </c>
      <c r="Z702" s="45">
        <f>SUMIFS('IEA production stats by year'!AI:AI,'IEA production stats by year'!$E:$E,$D702,'IEA production stats by year'!$B:$B,$B702)</f>
        <v>315610.14049999998</v>
      </c>
      <c r="AA702" s="45">
        <f>SUMIFS('IEA production stats by year'!AJ:AJ,'IEA production stats by year'!$E:$E,$D702,'IEA production stats by year'!$B:$B,$B702)</f>
        <v>321702.65470000001</v>
      </c>
      <c r="AB702" s="45">
        <f>SUMIFS('IEA production stats by year'!AK:AK,'IEA production stats by year'!$E:$E,$D702,'IEA production stats by year'!$B:$B,$B702)</f>
        <v>327823.57199999999</v>
      </c>
      <c r="AC702" s="45">
        <f>SUMIFS('IEA production stats by year'!AL:AL,'IEA production stats by year'!$E:$E,$D702,'IEA production stats by year'!$B:$B,$B702)</f>
        <v>0</v>
      </c>
      <c r="AD702" s="45"/>
      <c r="AE702" s="45"/>
      <c r="AF702" s="45"/>
      <c r="AG702" s="45"/>
      <c r="AH702" s="45"/>
      <c r="AI702" s="45"/>
      <c r="AJ702" s="45"/>
      <c r="AK702" s="45"/>
      <c r="AL702" s="45"/>
      <c r="AM702" s="45"/>
      <c r="AN702" s="45"/>
      <c r="AO702" s="45"/>
      <c r="AP702" s="45"/>
      <c r="AQ702" s="45"/>
      <c r="AR702" s="45"/>
      <c r="AS702" s="45"/>
      <c r="AT702" s="45"/>
      <c r="AU702" s="45"/>
      <c r="AV702" s="45"/>
      <c r="AW702" s="45"/>
      <c r="AX702" s="45"/>
      <c r="AY702" s="45"/>
      <c r="AZ702" s="45"/>
      <c r="BA702" s="45"/>
      <c r="BB702" s="45"/>
      <c r="BC702" s="45"/>
      <c r="BD702" s="45"/>
      <c r="BE702" s="45"/>
      <c r="BF702" s="45"/>
      <c r="BG702" s="45"/>
      <c r="BH702" s="45"/>
      <c r="BI702" s="45"/>
      <c r="BJ702" s="45"/>
      <c r="BK702" s="45"/>
      <c r="BL702" s="45"/>
      <c r="BM702" s="45"/>
      <c r="BN702" s="45"/>
      <c r="BO702" s="45"/>
      <c r="BP702" s="45"/>
      <c r="BQ702" s="45"/>
      <c r="BR702" s="45"/>
      <c r="BS702" s="45"/>
      <c r="BT702" s="45"/>
      <c r="BU702" s="45"/>
      <c r="BV702" s="45"/>
      <c r="BW702" s="45"/>
      <c r="BX702" s="45"/>
      <c r="BY702" s="45"/>
      <c r="BZ702" s="45"/>
      <c r="CA702" s="45"/>
      <c r="CB702" s="45"/>
      <c r="CC702" s="45"/>
      <c r="CD702" s="45"/>
      <c r="CE702" s="45"/>
      <c r="CF702" s="45"/>
      <c r="CG702" s="45"/>
      <c r="CH702" s="45"/>
      <c r="CI702" s="45"/>
      <c r="CJ702" s="45"/>
      <c r="CK702" s="45"/>
      <c r="CL702" s="45"/>
      <c r="CM702" s="45"/>
      <c r="CN702" s="45"/>
      <c r="CO702" s="45"/>
      <c r="CP702" s="45"/>
      <c r="CQ702" s="45"/>
    </row>
    <row r="703" spans="1:95" hidden="1" x14ac:dyDescent="0.25">
      <c r="A703" s="5" t="str">
        <f>B703&amp;D703</f>
        <v>ZMBBIOGASES</v>
      </c>
      <c r="B703" t="s">
        <v>402</v>
      </c>
      <c r="C703" t="str">
        <f>VLOOKUP($B703,'Lookup codes'!$A:$C,2,FALSE)</f>
        <v>Zambia</v>
      </c>
      <c r="D703" t="s">
        <v>636</v>
      </c>
      <c r="E703" t="str">
        <f>VLOOKUP(D703,'Lookup codes'!R:S,2,FALSE)</f>
        <v>Biogases</v>
      </c>
      <c r="F703" t="s">
        <v>794</v>
      </c>
      <c r="G703" t="s">
        <v>528</v>
      </c>
      <c r="H703" s="45">
        <f>SUMIFS('IEA production stats by year'!Q:Q,'IEA production stats by year'!$E:$E,$D703,'IEA production stats by year'!$B:$B,$B703)</f>
        <v>0</v>
      </c>
      <c r="I703" s="45">
        <f>SUMIFS('IEA production stats by year'!R:R,'IEA production stats by year'!$E:$E,$D703,'IEA production stats by year'!$B:$B,$B703)</f>
        <v>0</v>
      </c>
      <c r="J703" s="45">
        <f>SUMIFS('IEA production stats by year'!S:S,'IEA production stats by year'!$E:$E,$D703,'IEA production stats by year'!$B:$B,$B703)</f>
        <v>0</v>
      </c>
      <c r="K703" s="45">
        <f>SUMIFS('IEA production stats by year'!T:T,'IEA production stats by year'!$E:$E,$D703,'IEA production stats by year'!$B:$B,$B703)</f>
        <v>0</v>
      </c>
      <c r="L703" s="45">
        <f>SUMIFS('IEA production stats by year'!U:U,'IEA production stats by year'!$E:$E,$D703,'IEA production stats by year'!$B:$B,$B703)</f>
        <v>0</v>
      </c>
      <c r="M703" s="45">
        <f>SUMIFS('IEA production stats by year'!V:V,'IEA production stats by year'!$E:$E,$D703,'IEA production stats by year'!$B:$B,$B703)</f>
        <v>0</v>
      </c>
      <c r="N703" s="45">
        <f>SUMIFS('IEA production stats by year'!W:W,'IEA production stats by year'!$E:$E,$D703,'IEA production stats by year'!$B:$B,$B703)</f>
        <v>0</v>
      </c>
      <c r="O703" s="45">
        <f>SUMIFS('IEA production stats by year'!X:X,'IEA production stats by year'!$E:$E,$D703,'IEA production stats by year'!$B:$B,$B703)</f>
        <v>0</v>
      </c>
      <c r="P703" s="45">
        <f>SUMIFS('IEA production stats by year'!Y:Y,'IEA production stats by year'!$E:$E,$D703,'IEA production stats by year'!$B:$B,$B703)</f>
        <v>0</v>
      </c>
      <c r="Q703" s="45">
        <f>SUMIFS('IEA production stats by year'!Z:Z,'IEA production stats by year'!$E:$E,$D703,'IEA production stats by year'!$B:$B,$B703)</f>
        <v>0</v>
      </c>
      <c r="R703" s="45">
        <f>SUMIFS('IEA production stats by year'!AA:AA,'IEA production stats by year'!$E:$E,$D703,'IEA production stats by year'!$B:$B,$B703)</f>
        <v>0</v>
      </c>
      <c r="S703" s="45">
        <f>SUMIFS('IEA production stats by year'!AB:AB,'IEA production stats by year'!$E:$E,$D703,'IEA production stats by year'!$B:$B,$B703)</f>
        <v>0</v>
      </c>
      <c r="T703" s="45">
        <f>SUMIFS('IEA production stats by year'!AC:AC,'IEA production stats by year'!$E:$E,$D703,'IEA production stats by year'!$B:$B,$B703)</f>
        <v>0</v>
      </c>
      <c r="U703" s="45">
        <f>SUMIFS('IEA production stats by year'!AD:AD,'IEA production stats by year'!$E:$E,$D703,'IEA production stats by year'!$B:$B,$B703)</f>
        <v>0</v>
      </c>
      <c r="V703" s="45">
        <f>SUMIFS('IEA production stats by year'!AE:AE,'IEA production stats by year'!$E:$E,$D703,'IEA production stats by year'!$B:$B,$B703)</f>
        <v>0</v>
      </c>
      <c r="W703" s="45">
        <f>SUMIFS('IEA production stats by year'!AF:AF,'IEA production stats by year'!$E:$E,$D703,'IEA production stats by year'!$B:$B,$B703)</f>
        <v>0</v>
      </c>
      <c r="X703" s="45">
        <f>SUMIFS('IEA production stats by year'!AG:AG,'IEA production stats by year'!$E:$E,$D703,'IEA production stats by year'!$B:$B,$B703)</f>
        <v>0</v>
      </c>
      <c r="Y703" s="45">
        <f>SUMIFS('IEA production stats by year'!AH:AH,'IEA production stats by year'!$E:$E,$D703,'IEA production stats by year'!$B:$B,$B703)</f>
        <v>0</v>
      </c>
      <c r="Z703" s="45">
        <f>SUMIFS('IEA production stats by year'!AI:AI,'IEA production stats by year'!$E:$E,$D703,'IEA production stats by year'!$B:$B,$B703)</f>
        <v>0</v>
      </c>
      <c r="AA703" s="45">
        <f>SUMIFS('IEA production stats by year'!AJ:AJ,'IEA production stats by year'!$E:$E,$D703,'IEA production stats by year'!$B:$B,$B703)</f>
        <v>0</v>
      </c>
      <c r="AB703" s="45">
        <f>SUMIFS('IEA production stats by year'!AK:AK,'IEA production stats by year'!$E:$E,$D703,'IEA production stats by year'!$B:$B,$B703)</f>
        <v>0</v>
      </c>
      <c r="AC703" s="45">
        <f>SUMIFS('IEA production stats by year'!AL:AL,'IEA production stats by year'!$E:$E,$D703,'IEA production stats by year'!$B:$B,$B703)</f>
        <v>0</v>
      </c>
      <c r="AD703" s="45"/>
      <c r="AE703" s="45"/>
      <c r="AF703" s="45"/>
      <c r="AG703" s="45"/>
      <c r="AH703" s="45"/>
      <c r="AI703" s="45"/>
      <c r="AJ703" s="45"/>
      <c r="AK703" s="45"/>
      <c r="AL703" s="45"/>
      <c r="AM703" s="45"/>
      <c r="AN703" s="45"/>
      <c r="AO703" s="45"/>
      <c r="AP703" s="45"/>
      <c r="AQ703" s="45"/>
      <c r="AR703" s="45"/>
      <c r="AS703" s="45"/>
      <c r="AT703" s="45"/>
      <c r="AU703" s="45"/>
      <c r="AV703" s="45"/>
      <c r="AW703" s="45"/>
      <c r="AX703" s="45"/>
      <c r="AY703" s="45"/>
      <c r="AZ703" s="45"/>
      <c r="BA703" s="45"/>
      <c r="BB703" s="45"/>
      <c r="BC703" s="45"/>
      <c r="BD703" s="45"/>
      <c r="BE703" s="45"/>
      <c r="BF703" s="45"/>
      <c r="BG703" s="45"/>
      <c r="BH703" s="45"/>
      <c r="BI703" s="45"/>
      <c r="BJ703" s="45"/>
      <c r="BK703" s="45"/>
      <c r="BL703" s="45"/>
      <c r="BM703" s="45"/>
      <c r="BN703" s="45"/>
      <c r="BO703" s="45"/>
      <c r="BP703" s="45"/>
      <c r="BQ703" s="45"/>
      <c r="BR703" s="45"/>
      <c r="BS703" s="45"/>
      <c r="BT703" s="45"/>
      <c r="BU703" s="45"/>
      <c r="BV703" s="45"/>
      <c r="BW703" s="45"/>
      <c r="BX703" s="45"/>
      <c r="BY703" s="45"/>
      <c r="BZ703" s="45"/>
      <c r="CA703" s="45"/>
      <c r="CB703" s="45"/>
      <c r="CC703" s="45"/>
      <c r="CD703" s="45"/>
      <c r="CE703" s="45"/>
      <c r="CF703" s="45"/>
      <c r="CG703" s="45"/>
      <c r="CH703" s="45"/>
      <c r="CI703" s="45"/>
      <c r="CJ703" s="45"/>
      <c r="CK703" s="45"/>
      <c r="CL703" s="45"/>
      <c r="CM703" s="45"/>
      <c r="CN703" s="45"/>
      <c r="CO703" s="45"/>
      <c r="CP703" s="45"/>
      <c r="CQ703" s="45"/>
    </row>
    <row r="704" spans="1:95" hidden="1" x14ac:dyDescent="0.25">
      <c r="A704" s="5" t="str">
        <f>B704&amp;D704</f>
        <v>ZMBBIOJETKERO</v>
      </c>
      <c r="B704" t="s">
        <v>402</v>
      </c>
      <c r="C704" t="str">
        <f>VLOOKUP($B704,'Lookup codes'!$A:$C,2,FALSE)</f>
        <v>Zambia</v>
      </c>
      <c r="D704" t="s">
        <v>638</v>
      </c>
      <c r="E704" t="str">
        <f>VLOOKUP(D704,'Lookup codes'!R:S,2,FALSE)</f>
        <v>Bio Jet Kerosene</v>
      </c>
      <c r="F704" t="s">
        <v>794</v>
      </c>
      <c r="G704" t="s">
        <v>528</v>
      </c>
      <c r="H704" s="45">
        <f>SUMIFS('IEA production stats by year'!Q:Q,'IEA production stats by year'!$E:$E,$D704,'IEA production stats by year'!$B:$B,$B704)</f>
        <v>0</v>
      </c>
      <c r="I704" s="45">
        <f>SUMIFS('IEA production stats by year'!R:R,'IEA production stats by year'!$E:$E,$D704,'IEA production stats by year'!$B:$B,$B704)</f>
        <v>0</v>
      </c>
      <c r="J704" s="45">
        <f>SUMIFS('IEA production stats by year'!S:S,'IEA production stats by year'!$E:$E,$D704,'IEA production stats by year'!$B:$B,$B704)</f>
        <v>0</v>
      </c>
      <c r="K704" s="45">
        <f>SUMIFS('IEA production stats by year'!T:T,'IEA production stats by year'!$E:$E,$D704,'IEA production stats by year'!$B:$B,$B704)</f>
        <v>0</v>
      </c>
      <c r="L704" s="45">
        <f>SUMIFS('IEA production stats by year'!U:U,'IEA production stats by year'!$E:$E,$D704,'IEA production stats by year'!$B:$B,$B704)</f>
        <v>0</v>
      </c>
      <c r="M704" s="45">
        <f>SUMIFS('IEA production stats by year'!V:V,'IEA production stats by year'!$E:$E,$D704,'IEA production stats by year'!$B:$B,$B704)</f>
        <v>0</v>
      </c>
      <c r="N704" s="45">
        <f>SUMIFS('IEA production stats by year'!W:W,'IEA production stats by year'!$E:$E,$D704,'IEA production stats by year'!$B:$B,$B704)</f>
        <v>0</v>
      </c>
      <c r="O704" s="45">
        <f>SUMIFS('IEA production stats by year'!X:X,'IEA production stats by year'!$E:$E,$D704,'IEA production stats by year'!$B:$B,$B704)</f>
        <v>0</v>
      </c>
      <c r="P704" s="45">
        <f>SUMIFS('IEA production stats by year'!Y:Y,'IEA production stats by year'!$E:$E,$D704,'IEA production stats by year'!$B:$B,$B704)</f>
        <v>0</v>
      </c>
      <c r="Q704" s="45">
        <f>SUMIFS('IEA production stats by year'!Z:Z,'IEA production stats by year'!$E:$E,$D704,'IEA production stats by year'!$B:$B,$B704)</f>
        <v>0</v>
      </c>
      <c r="R704" s="45">
        <f>SUMIFS('IEA production stats by year'!AA:AA,'IEA production stats by year'!$E:$E,$D704,'IEA production stats by year'!$B:$B,$B704)</f>
        <v>0</v>
      </c>
      <c r="S704" s="45">
        <f>SUMIFS('IEA production stats by year'!AB:AB,'IEA production stats by year'!$E:$E,$D704,'IEA production stats by year'!$B:$B,$B704)</f>
        <v>0</v>
      </c>
      <c r="T704" s="45">
        <f>SUMIFS('IEA production stats by year'!AC:AC,'IEA production stats by year'!$E:$E,$D704,'IEA production stats by year'!$B:$B,$B704)</f>
        <v>0</v>
      </c>
      <c r="U704" s="45">
        <f>SUMIFS('IEA production stats by year'!AD:AD,'IEA production stats by year'!$E:$E,$D704,'IEA production stats by year'!$B:$B,$B704)</f>
        <v>0</v>
      </c>
      <c r="V704" s="45">
        <f>SUMIFS('IEA production stats by year'!AE:AE,'IEA production stats by year'!$E:$E,$D704,'IEA production stats by year'!$B:$B,$B704)</f>
        <v>0</v>
      </c>
      <c r="W704" s="45">
        <f>SUMIFS('IEA production stats by year'!AF:AF,'IEA production stats by year'!$E:$E,$D704,'IEA production stats by year'!$B:$B,$B704)</f>
        <v>0</v>
      </c>
      <c r="X704" s="45">
        <f>SUMIFS('IEA production stats by year'!AG:AG,'IEA production stats by year'!$E:$E,$D704,'IEA production stats by year'!$B:$B,$B704)</f>
        <v>0</v>
      </c>
      <c r="Y704" s="45">
        <f>SUMIFS('IEA production stats by year'!AH:AH,'IEA production stats by year'!$E:$E,$D704,'IEA production stats by year'!$B:$B,$B704)</f>
        <v>0</v>
      </c>
      <c r="Z704" s="45">
        <f>SUMIFS('IEA production stats by year'!AI:AI,'IEA production stats by year'!$E:$E,$D704,'IEA production stats by year'!$B:$B,$B704)</f>
        <v>0</v>
      </c>
      <c r="AA704" s="45">
        <f>SUMIFS('IEA production stats by year'!AJ:AJ,'IEA production stats by year'!$E:$E,$D704,'IEA production stats by year'!$B:$B,$B704)</f>
        <v>0</v>
      </c>
      <c r="AB704" s="45">
        <f>SUMIFS('IEA production stats by year'!AK:AK,'IEA production stats by year'!$E:$E,$D704,'IEA production stats by year'!$B:$B,$B704)</f>
        <v>0</v>
      </c>
      <c r="AC704" s="45">
        <f>SUMIFS('IEA production stats by year'!AL:AL,'IEA production stats by year'!$E:$E,$D704,'IEA production stats by year'!$B:$B,$B704)</f>
        <v>0</v>
      </c>
      <c r="AD704" s="45"/>
      <c r="AE704" s="45"/>
      <c r="AF704" s="45"/>
      <c r="AG704" s="45"/>
      <c r="AH704" s="45"/>
      <c r="AI704" s="45"/>
      <c r="AJ704" s="45"/>
      <c r="AK704" s="45"/>
      <c r="AL704" s="45"/>
      <c r="AM704" s="45"/>
      <c r="AN704" s="45"/>
      <c r="AO704" s="45"/>
      <c r="AP704" s="45"/>
      <c r="AQ704" s="45"/>
      <c r="AR704" s="45"/>
      <c r="AS704" s="45"/>
      <c r="AT704" s="45"/>
      <c r="AU704" s="45"/>
      <c r="AV704" s="45"/>
      <c r="AW704" s="45"/>
      <c r="AX704" s="45"/>
      <c r="AY704" s="45"/>
      <c r="AZ704" s="45"/>
      <c r="BA704" s="45"/>
      <c r="BB704" s="45"/>
      <c r="BC704" s="45"/>
      <c r="BD704" s="45"/>
      <c r="BE704" s="45"/>
      <c r="BF704" s="45"/>
      <c r="BG704" s="45"/>
      <c r="BH704" s="45"/>
      <c r="BI704" s="45"/>
      <c r="BJ704" s="45"/>
      <c r="BK704" s="45"/>
      <c r="BL704" s="45"/>
      <c r="BM704" s="45"/>
      <c r="BN704" s="45"/>
      <c r="BO704" s="45"/>
      <c r="BP704" s="45"/>
      <c r="BQ704" s="45"/>
      <c r="BR704" s="45"/>
      <c r="BS704" s="45"/>
      <c r="BT704" s="45"/>
      <c r="BU704" s="45"/>
      <c r="BV704" s="45"/>
      <c r="BW704" s="45"/>
      <c r="BX704" s="45"/>
      <c r="BY704" s="45"/>
      <c r="BZ704" s="45"/>
      <c r="CA704" s="45"/>
      <c r="CB704" s="45"/>
      <c r="CC704" s="45"/>
      <c r="CD704" s="45"/>
      <c r="CE704" s="45"/>
      <c r="CF704" s="45"/>
      <c r="CG704" s="45"/>
      <c r="CH704" s="45"/>
      <c r="CI704" s="45"/>
      <c r="CJ704" s="45"/>
      <c r="CK704" s="45"/>
      <c r="CL704" s="45"/>
      <c r="CM704" s="45"/>
      <c r="CN704" s="45"/>
      <c r="CO704" s="45"/>
      <c r="CP704" s="45"/>
      <c r="CQ704" s="45"/>
    </row>
    <row r="705" spans="1:95" hidden="1" x14ac:dyDescent="0.25">
      <c r="A705" s="5" t="str">
        <f>B705&amp;D705</f>
        <v>ZMBMRENEW</v>
      </c>
      <c r="B705" t="s">
        <v>402</v>
      </c>
      <c r="C705" t="str">
        <f>VLOOKUP($B705,'Lookup codes'!$A:$C,2,FALSE)</f>
        <v>Zambia</v>
      </c>
      <c r="D705" t="s">
        <v>640</v>
      </c>
      <c r="E705" t="str">
        <f>VLOOKUP(D705,'Lookup codes'!R:S,2,FALSE)</f>
        <v>Total of Renewable Energy Sources</v>
      </c>
      <c r="F705" t="s">
        <v>794</v>
      </c>
      <c r="G705" t="s">
        <v>528</v>
      </c>
      <c r="H705" s="45">
        <f>SUMIFS('IEA production stats by year'!Q:Q,'IEA production stats by year'!$E:$E,$D705,'IEA production stats by year'!$B:$B,$B705)</f>
        <v>246603.00150000001</v>
      </c>
      <c r="I705" s="45">
        <f>SUMIFS('IEA production stats by year'!R:R,'IEA production stats by year'!$E:$E,$D705,'IEA production stats by year'!$B:$B,$B705)</f>
        <v>252228.80050000001</v>
      </c>
      <c r="J705" s="45">
        <f>SUMIFS('IEA production stats by year'!S:S,'IEA production stats by year'!$E:$E,$D705,'IEA production stats by year'!$B:$B,$B705)</f>
        <v>257160.20189999999</v>
      </c>
      <c r="K705" s="45">
        <f>SUMIFS('IEA production stats by year'!T:T,'IEA production stats by year'!$E:$E,$D705,'IEA production stats by year'!$B:$B,$B705)</f>
        <v>261916.2015</v>
      </c>
      <c r="L705" s="45">
        <f>SUMIFS('IEA production stats by year'!U:U,'IEA production stats by year'!$E:$E,$D705,'IEA production stats by year'!$B:$B,$B705)</f>
        <v>266927.00150000001</v>
      </c>
      <c r="M705" s="45">
        <f>SUMIFS('IEA production stats by year'!V:V,'IEA production stats by year'!$E:$E,$D705,'IEA production stats by year'!$B:$B,$B705)</f>
        <v>272869.79979999998</v>
      </c>
      <c r="N705" s="45">
        <f>SUMIFS('IEA production stats by year'!W:W,'IEA production stats by year'!$E:$E,$D705,'IEA production stats by year'!$B:$B,$B705)</f>
        <v>280247.402</v>
      </c>
      <c r="O705" s="45">
        <f>SUMIFS('IEA production stats by year'!X:X,'IEA production stats by year'!$E:$E,$D705,'IEA production stats by year'!$B:$B,$B705)</f>
        <v>284795.59820000001</v>
      </c>
      <c r="P705" s="45">
        <f>SUMIFS('IEA production stats by year'!Y:Y,'IEA production stats by year'!$E:$E,$D705,'IEA production stats by year'!$B:$B,$B705)</f>
        <v>289288.19790000003</v>
      </c>
      <c r="Q705" s="45">
        <f>SUMIFS('IEA production stats by year'!Z:Z,'IEA production stats by year'!$E:$E,$D705,'IEA production stats by year'!$B:$B,$B705)</f>
        <v>295771.59999999998</v>
      </c>
      <c r="R705" s="45">
        <f>SUMIFS('IEA production stats by year'!AA:AA,'IEA production stats by year'!$E:$E,$D705,'IEA production stats by year'!$B:$B,$B705)</f>
        <v>303298.00099999999</v>
      </c>
      <c r="S705" s="45">
        <f>SUMIFS('IEA production stats by year'!AB:AB,'IEA production stats by year'!$E:$E,$D705,'IEA production stats by year'!$B:$B,$B705)</f>
        <v>312978.79950000002</v>
      </c>
      <c r="T705" s="45">
        <f>SUMIFS('IEA production stats by year'!AC:AC,'IEA production stats by year'!$E:$E,$D705,'IEA production stats by year'!$B:$B,$B705)</f>
        <v>322317.00060000003</v>
      </c>
      <c r="U705" s="45">
        <f>SUMIFS('IEA production stats by year'!AD:AD,'IEA production stats by year'!$E:$E,$D705,'IEA production stats by year'!$B:$B,$B705)</f>
        <v>332074.59759999998</v>
      </c>
      <c r="V705" s="45">
        <f>SUMIFS('IEA production stats by year'!AE:AE,'IEA production stats by year'!$E:$E,$D705,'IEA production stats by year'!$B:$B,$B705)</f>
        <v>341261.20289999997</v>
      </c>
      <c r="W705" s="45">
        <f>SUMIFS('IEA production stats by year'!AF:AF,'IEA production stats by year'!$E:$E,$D705,'IEA production stats by year'!$B:$B,$B705)</f>
        <v>344013.19910000003</v>
      </c>
      <c r="X705" s="45">
        <f>SUMIFS('IEA production stats by year'!AG:AG,'IEA production stats by year'!$E:$E,$D705,'IEA production stats by year'!$B:$B,$B705)</f>
        <v>343031.00099999999</v>
      </c>
      <c r="Y705" s="45">
        <f>SUMIFS('IEA production stats by year'!AH:AH,'IEA production stats by year'!$E:$E,$D705,'IEA production stats by year'!$B:$B,$B705)</f>
        <v>354467.96950000001</v>
      </c>
      <c r="Z705" s="45">
        <f>SUMIFS('IEA production stats by year'!AI:AI,'IEA production stats by year'!$E:$E,$D705,'IEA production stats by year'!$B:$B,$B705)</f>
        <v>364952.13540000003</v>
      </c>
      <c r="AA705" s="45">
        <f>SUMIFS('IEA production stats by year'!AJ:AJ,'IEA production stats by year'!$E:$E,$D705,'IEA production stats by year'!$B:$B,$B705)</f>
        <v>366520.34740000003</v>
      </c>
      <c r="AB705" s="45">
        <f>SUMIFS('IEA production stats by year'!AK:AK,'IEA production stats by year'!$E:$E,$D705,'IEA production stats by year'!$B:$B,$B705)</f>
        <v>374418.0673</v>
      </c>
      <c r="AC705" s="45">
        <f>SUMIFS('IEA production stats by year'!AL:AL,'IEA production stats by year'!$E:$E,$D705,'IEA production stats by year'!$B:$B,$B705)</f>
        <v>0</v>
      </c>
      <c r="AD705" s="45"/>
      <c r="AE705" s="45"/>
      <c r="AF705" s="45"/>
      <c r="AG705" s="45"/>
      <c r="AH705" s="45"/>
      <c r="AI705" s="45"/>
      <c r="AJ705" s="45"/>
      <c r="AK705" s="45"/>
      <c r="AL705" s="45"/>
      <c r="AM705" s="45"/>
      <c r="AN705" s="45"/>
      <c r="AO705" s="45"/>
      <c r="AP705" s="45"/>
      <c r="AQ705" s="45"/>
      <c r="AR705" s="45"/>
      <c r="AS705" s="45"/>
      <c r="AT705" s="45"/>
      <c r="AU705" s="45"/>
      <c r="AV705" s="45"/>
      <c r="AW705" s="45"/>
      <c r="AX705" s="45"/>
      <c r="AY705" s="45"/>
      <c r="AZ705" s="45"/>
      <c r="BA705" s="45"/>
      <c r="BB705" s="45"/>
      <c r="BC705" s="45"/>
      <c r="BD705" s="45"/>
      <c r="BE705" s="45"/>
      <c r="BF705" s="45"/>
      <c r="BG705" s="45"/>
      <c r="BH705" s="45"/>
      <c r="BI705" s="45"/>
      <c r="BJ705" s="45"/>
      <c r="BK705" s="45"/>
      <c r="BL705" s="45"/>
      <c r="BM705" s="45"/>
      <c r="BN705" s="45"/>
      <c r="BO705" s="45"/>
      <c r="BP705" s="45"/>
      <c r="BQ705" s="45"/>
      <c r="BR705" s="45"/>
      <c r="BS705" s="45"/>
      <c r="BT705" s="45"/>
      <c r="BU705" s="45"/>
      <c r="BV705" s="45"/>
      <c r="BW705" s="45"/>
      <c r="BX705" s="45"/>
      <c r="BY705" s="45"/>
      <c r="BZ705" s="45"/>
      <c r="CA705" s="45"/>
      <c r="CB705" s="45"/>
      <c r="CC705" s="45"/>
      <c r="CD705" s="45"/>
      <c r="CE705" s="45"/>
      <c r="CF705" s="45"/>
      <c r="CG705" s="45"/>
      <c r="CH705" s="45"/>
      <c r="CI705" s="45"/>
      <c r="CJ705" s="45"/>
      <c r="CK705" s="45"/>
      <c r="CL705" s="45"/>
      <c r="CM705" s="45"/>
      <c r="CN705" s="45"/>
      <c r="CO705" s="45"/>
      <c r="CP705" s="45"/>
      <c r="CQ705" s="45"/>
    </row>
    <row r="706" spans="1:95" x14ac:dyDescent="0.25">
      <c r="A706" s="5" t="str">
        <f>B706&amp;D706</f>
        <v>ZMBTOTAL</v>
      </c>
      <c r="B706" t="s">
        <v>402</v>
      </c>
      <c r="C706" t="str">
        <f>VLOOKUP($B706,'Lookup codes'!$A:$C,2,FALSE)</f>
        <v>Zambia</v>
      </c>
      <c r="D706" t="s">
        <v>642</v>
      </c>
      <c r="E706" t="str">
        <f>VLOOKUP(D706,'Lookup codes'!R:S,2,FALSE)</f>
        <v>Total of All Energy Sources</v>
      </c>
      <c r="F706" t="s">
        <v>794</v>
      </c>
      <c r="G706" t="s">
        <v>528</v>
      </c>
      <c r="H706" s="45">
        <f>SUMIFS('IEA production stats by year'!Q:Q,'IEA production stats by year'!$E:$E,$D706,'IEA production stats by year'!$B:$B,$B706)</f>
        <v>251445.37899999999</v>
      </c>
      <c r="I706" s="45">
        <f>SUMIFS('IEA production stats by year'!R:R,'IEA production stats by year'!$E:$E,$D706,'IEA production stats by year'!$B:$B,$B706)</f>
        <v>257293.53049999999</v>
      </c>
      <c r="J706" s="45">
        <f>SUMIFS('IEA production stats by year'!S:S,'IEA production stats by year'!$E:$E,$D706,'IEA production stats by year'!$B:$B,$B706)</f>
        <v>262471.99089999998</v>
      </c>
      <c r="K706" s="45">
        <f>SUMIFS('IEA production stats by year'!T:T,'IEA production stats by year'!$E:$E,$D706,'IEA production stats by year'!$B:$B,$B706)</f>
        <v>267475.05359999998</v>
      </c>
      <c r="L706" s="45">
        <f>SUMIFS('IEA production stats by year'!U:U,'IEA production stats by year'!$E:$E,$D706,'IEA production stats by year'!$B:$B,$B706)</f>
        <v>269867.01429999998</v>
      </c>
      <c r="M706" s="45">
        <f>SUMIFS('IEA production stats by year'!V:V,'IEA production stats by year'!$E:$E,$D706,'IEA production stats by year'!$B:$B,$B706)</f>
        <v>276575.6998</v>
      </c>
      <c r="N706" s="45">
        <f>SUMIFS('IEA production stats by year'!W:W,'IEA production stats by year'!$E:$E,$D706,'IEA production stats by year'!$B:$B,$B706)</f>
        <v>281828.58470000001</v>
      </c>
      <c r="O706" s="45">
        <f>SUMIFS('IEA production stats by year'!X:X,'IEA production stats by year'!$E:$E,$D706,'IEA production stats by year'!$B:$B,$B706)</f>
        <v>285141.48229999997</v>
      </c>
      <c r="P706" s="45">
        <f>SUMIFS('IEA production stats by year'!Y:Y,'IEA production stats by year'!$E:$E,$D706,'IEA production stats by year'!$B:$B,$B706)</f>
        <v>289312.90419999999</v>
      </c>
      <c r="Q706" s="45">
        <f>SUMIFS('IEA production stats by year'!Z:Z,'IEA production stats by year'!$E:$E,$D706,'IEA production stats by year'!$B:$B,$B706)</f>
        <v>295796.3063</v>
      </c>
      <c r="R706" s="45">
        <f>SUMIFS('IEA production stats by year'!AA:AA,'IEA production stats by year'!$E:$E,$D706,'IEA production stats by year'!$B:$B,$B706)</f>
        <v>303322.70730000001</v>
      </c>
      <c r="S706" s="45">
        <f>SUMIFS('IEA production stats by year'!AB:AB,'IEA production stats by year'!$E:$E,$D706,'IEA production stats by year'!$B:$B,$B706)</f>
        <v>313003.50579999998</v>
      </c>
      <c r="T706" s="45">
        <f>SUMIFS('IEA production stats by year'!AC:AC,'IEA production stats by year'!$E:$E,$D706,'IEA production stats by year'!$B:$B,$B706)</f>
        <v>325306.42599999998</v>
      </c>
      <c r="U706" s="45">
        <f>SUMIFS('IEA production stats by year'!AD:AD,'IEA production stats by year'!$E:$E,$D706,'IEA production stats by year'!$B:$B,$B706)</f>
        <v>335755.79119999998</v>
      </c>
      <c r="V706" s="45">
        <f>SUMIFS('IEA production stats by year'!AE:AE,'IEA production stats by year'!$E:$E,$D706,'IEA production stats by year'!$B:$B,$B706)</f>
        <v>345189.45549999998</v>
      </c>
      <c r="W706" s="45">
        <f>SUMIFS('IEA production stats by year'!AF:AF,'IEA production stats by year'!$E:$E,$D706,'IEA production stats by year'!$B:$B,$B706)</f>
        <v>348064.98320000002</v>
      </c>
      <c r="X706" s="45">
        <f>SUMIFS('IEA production stats by year'!AG:AG,'IEA production stats by year'!$E:$E,$D706,'IEA production stats by year'!$B:$B,$B706)</f>
        <v>351134.56910000002</v>
      </c>
      <c r="Y706" s="45">
        <f>SUMIFS('IEA production stats by year'!AH:AH,'IEA production stats by year'!$E:$E,$D706,'IEA production stats by year'!$B:$B,$B706)</f>
        <v>374168.09019999998</v>
      </c>
      <c r="Z706" s="45">
        <f>SUMIFS('IEA production stats by year'!AI:AI,'IEA production stats by year'!$E:$E,$D706,'IEA production stats by year'!$B:$B,$B706)</f>
        <v>393959.4497</v>
      </c>
      <c r="AA706" s="45">
        <f>SUMIFS('IEA production stats by year'!AJ:AJ,'IEA production stats by year'!$E:$E,$D706,'IEA production stats by year'!$B:$B,$B706)</f>
        <v>391125.22480000003</v>
      </c>
      <c r="AB706" s="45">
        <f>SUMIFS('IEA production stats by year'!AK:AK,'IEA production stats by year'!$E:$E,$D706,'IEA production stats by year'!$B:$B,$B706)</f>
        <v>401613.27179999999</v>
      </c>
      <c r="AC706" s="45">
        <f>SUMIFS('IEA production stats by year'!AL:AL,'IEA production stats by year'!$E:$E,$D706,'IEA production stats by year'!$B:$B,$B706)</f>
        <v>0</v>
      </c>
      <c r="AD706" s="45"/>
      <c r="AE706" s="45"/>
      <c r="AF706" s="45"/>
      <c r="AG706" s="45"/>
      <c r="AH706" s="45"/>
      <c r="AI706" s="45"/>
      <c r="AJ706" s="45"/>
      <c r="AK706" s="45"/>
      <c r="AL706" s="45"/>
      <c r="AM706" s="45"/>
      <c r="AN706" s="45"/>
      <c r="AO706" s="45"/>
      <c r="AP706" s="45"/>
      <c r="AQ706" s="45"/>
      <c r="AR706" s="45"/>
      <c r="AS706" s="45"/>
      <c r="AT706" s="45"/>
      <c r="AU706" s="45"/>
      <c r="AV706" s="45"/>
      <c r="AW706" s="45"/>
      <c r="AX706" s="45"/>
      <c r="AY706" s="45"/>
      <c r="AZ706" s="45"/>
      <c r="BA706" s="45"/>
      <c r="BB706" s="45"/>
      <c r="BC706" s="45"/>
      <c r="BD706" s="45"/>
      <c r="BE706" s="45"/>
      <c r="BF706" s="45"/>
      <c r="BG706" s="45"/>
      <c r="BH706" s="45"/>
      <c r="BI706" s="45"/>
      <c r="BJ706" s="45"/>
      <c r="BK706" s="45"/>
      <c r="BL706" s="45"/>
      <c r="BM706" s="45"/>
      <c r="BN706" s="45"/>
      <c r="BO706" s="45"/>
      <c r="BP706" s="45"/>
      <c r="BQ706" s="45"/>
      <c r="BR706" s="45"/>
      <c r="BS706" s="45"/>
      <c r="BT706" s="45"/>
      <c r="BU706" s="45"/>
      <c r="BV706" s="45"/>
      <c r="BW706" s="45"/>
      <c r="BX706" s="45"/>
      <c r="BY706" s="45"/>
      <c r="BZ706" s="45"/>
      <c r="CA706" s="45"/>
      <c r="CB706" s="45"/>
      <c r="CC706" s="45"/>
      <c r="CD706" s="45"/>
      <c r="CE706" s="45"/>
      <c r="CF706" s="45"/>
      <c r="CG706" s="45"/>
      <c r="CH706" s="45"/>
      <c r="CI706" s="45"/>
      <c r="CJ706" s="45"/>
      <c r="CK706" s="45"/>
      <c r="CL706" s="45"/>
      <c r="CM706" s="45"/>
      <c r="CN706" s="45"/>
      <c r="CO706" s="45"/>
      <c r="CP706" s="45"/>
      <c r="CQ706" s="45"/>
    </row>
    <row r="707" spans="1:95" hidden="1" x14ac:dyDescent="0.25">
      <c r="A707" s="5" t="str">
        <f>B707&amp;D707</f>
        <v>ZWEHYDRO</v>
      </c>
      <c r="B707" t="s">
        <v>404</v>
      </c>
      <c r="C707" t="str">
        <f>VLOOKUP($B707,'Lookup codes'!$A:$C,2,FALSE)</f>
        <v>Zimbabwe</v>
      </c>
      <c r="D707" t="s">
        <v>539</v>
      </c>
      <c r="E707" t="str">
        <f>VLOOKUP(D707,'Lookup codes'!R:S,2,FALSE)</f>
        <v>Hydro</v>
      </c>
      <c r="F707" t="s">
        <v>794</v>
      </c>
      <c r="G707" t="s">
        <v>528</v>
      </c>
      <c r="H707" s="45">
        <f>SUMIFS('IEA production stats by year'!Q:Q,'IEA production stats by year'!$E:$E,$D707,'IEA production stats by year'!$B:$B,$B707)</f>
        <v>11498.401400000001</v>
      </c>
      <c r="I707" s="45">
        <f>SUMIFS('IEA production stats by year'!R:R,'IEA production stats by year'!$E:$E,$D707,'IEA production stats by year'!$B:$B,$B707)</f>
        <v>10673.999599999999</v>
      </c>
      <c r="J707" s="45">
        <f>SUMIFS('IEA production stats by year'!S:S,'IEA production stats by year'!$E:$E,$D707,'IEA production stats by year'!$B:$B,$B707)</f>
        <v>13712.397999999999</v>
      </c>
      <c r="K707" s="45">
        <f>SUMIFS('IEA production stats by year'!T:T,'IEA production stats by year'!$E:$E,$D707,'IEA production stats by year'!$B:$B,$B707)</f>
        <v>19238.400399999999</v>
      </c>
      <c r="L707" s="45">
        <f>SUMIFS('IEA production stats by year'!U:U,'IEA production stats by year'!$E:$E,$D707,'IEA production stats by year'!$B:$B,$B707)</f>
        <v>19803.601699999999</v>
      </c>
      <c r="M707" s="45">
        <f>SUMIFS('IEA production stats by year'!V:V,'IEA production stats by year'!$E:$E,$D707,'IEA production stats by year'!$B:$B,$B707)</f>
        <v>17693.998800000001</v>
      </c>
      <c r="N707" s="45">
        <f>SUMIFS('IEA production stats by year'!W:W,'IEA production stats by year'!$E:$E,$D707,'IEA production stats by year'!$B:$B,$B707)</f>
        <v>19115.999299999999</v>
      </c>
      <c r="O707" s="45">
        <f>SUMIFS('IEA production stats by year'!X:X,'IEA production stats by year'!$E:$E,$D707,'IEA production stats by year'!$B:$B,$B707)</f>
        <v>19378.800599999999</v>
      </c>
      <c r="P707" s="45">
        <f>SUMIFS('IEA production stats by year'!Y:Y,'IEA production stats by year'!$E:$E,$D707,'IEA production stats by year'!$B:$B,$B707)</f>
        <v>20548.801800000001</v>
      </c>
      <c r="Q707" s="45">
        <f>SUMIFS('IEA production stats by year'!Z:Z,'IEA production stats by year'!$E:$E,$D707,'IEA production stats by year'!$B:$B,$B707)</f>
        <v>19648.798900000002</v>
      </c>
      <c r="R707" s="45">
        <f>SUMIFS('IEA production stats by year'!AA:AA,'IEA production stats by year'!$E:$E,$D707,'IEA production stats by year'!$B:$B,$B707)</f>
        <v>20876.398000000001</v>
      </c>
      <c r="S707" s="45">
        <f>SUMIFS('IEA production stats by year'!AB:AB,'IEA production stats by year'!$E:$E,$D707,'IEA production stats by year'!$B:$B,$B707)</f>
        <v>18723.599900000001</v>
      </c>
      <c r="T707" s="45">
        <f>SUMIFS('IEA production stats by year'!AC:AC,'IEA production stats by year'!$E:$E,$D707,'IEA production stats by year'!$B:$B,$B707)</f>
        <v>19404.000899999999</v>
      </c>
      <c r="U707" s="45">
        <f>SUMIFS('IEA production stats by year'!AD:AD,'IEA production stats by year'!$E:$E,$D707,'IEA production stats by year'!$B:$B,$B707)</f>
        <v>17985.600999999999</v>
      </c>
      <c r="V707" s="45">
        <f>SUMIFS('IEA production stats by year'!AE:AE,'IEA production stats by year'!$E:$E,$D707,'IEA production stats by year'!$B:$B,$B707)</f>
        <v>19551.5982</v>
      </c>
      <c r="W707" s="45">
        <f>SUMIFS('IEA production stats by year'!AF:AF,'IEA production stats by year'!$E:$E,$D707,'IEA production stats by year'!$B:$B,$B707)</f>
        <v>17964.0013</v>
      </c>
      <c r="X707" s="45">
        <f>SUMIFS('IEA production stats by year'!AG:AG,'IEA production stats by year'!$E:$E,$D707,'IEA production stats by year'!$B:$B,$B707)</f>
        <v>10746</v>
      </c>
      <c r="Y707" s="45">
        <f>SUMIFS('IEA production stats by year'!AH:AH,'IEA production stats by year'!$E:$E,$D707,'IEA production stats by year'!$B:$B,$B707)</f>
        <v>14288.0412</v>
      </c>
      <c r="Z707" s="45">
        <f>SUMIFS('IEA production stats by year'!AI:AI,'IEA production stats by year'!$E:$E,$D707,'IEA production stats by year'!$B:$B,$B707)</f>
        <v>18176.326499999999</v>
      </c>
      <c r="AA707" s="45">
        <f>SUMIFS('IEA production stats by year'!AJ:AJ,'IEA production stats by year'!$E:$E,$D707,'IEA production stats by year'!$B:$B,$B707)</f>
        <v>14996.1546</v>
      </c>
      <c r="AB707" s="45">
        <f>SUMIFS('IEA production stats by year'!AK:AK,'IEA production stats by year'!$E:$E,$D707,'IEA production stats by year'!$B:$B,$B707)</f>
        <v>13699.247300000001</v>
      </c>
      <c r="AC707" s="45">
        <f>SUMIFS('IEA production stats by year'!AL:AL,'IEA production stats by year'!$E:$E,$D707,'IEA production stats by year'!$B:$B,$B707)</f>
        <v>0</v>
      </c>
      <c r="AD707" s="45"/>
      <c r="AE707" s="45"/>
      <c r="AF707" s="45"/>
      <c r="AG707" s="45"/>
      <c r="AH707" s="45"/>
      <c r="AI707" s="45"/>
      <c r="AJ707" s="45"/>
      <c r="AK707" s="45"/>
      <c r="AL707" s="45"/>
      <c r="AM707" s="45"/>
      <c r="AN707" s="45"/>
      <c r="AO707" s="45"/>
      <c r="AP707" s="45"/>
      <c r="AQ707" s="45"/>
      <c r="AR707" s="45"/>
      <c r="AS707" s="45"/>
      <c r="AT707" s="45"/>
      <c r="AU707" s="45"/>
      <c r="AV707" s="45"/>
      <c r="AW707" s="45"/>
      <c r="AX707" s="45"/>
      <c r="AY707" s="45"/>
      <c r="AZ707" s="45"/>
      <c r="BA707" s="45"/>
      <c r="BB707" s="45"/>
      <c r="BC707" s="45"/>
      <c r="BD707" s="45"/>
      <c r="BE707" s="45"/>
      <c r="BF707" s="45"/>
      <c r="BG707" s="45"/>
      <c r="BH707" s="45"/>
      <c r="BI707" s="45"/>
      <c r="BJ707" s="45"/>
      <c r="BK707" s="45"/>
      <c r="BL707" s="45"/>
      <c r="BM707" s="45"/>
      <c r="BN707" s="45"/>
      <c r="BO707" s="45"/>
      <c r="BP707" s="45"/>
      <c r="BQ707" s="45"/>
      <c r="BR707" s="45"/>
      <c r="BS707" s="45"/>
      <c r="BT707" s="45"/>
      <c r="BU707" s="45"/>
      <c r="BV707" s="45"/>
      <c r="BW707" s="45"/>
      <c r="BX707" s="45"/>
      <c r="BY707" s="45"/>
      <c r="BZ707" s="45"/>
      <c r="CA707" s="45"/>
      <c r="CB707" s="45"/>
      <c r="CC707" s="45"/>
      <c r="CD707" s="45"/>
      <c r="CE707" s="45"/>
      <c r="CF707" s="45"/>
      <c r="CG707" s="45"/>
      <c r="CH707" s="45"/>
      <c r="CI707" s="45"/>
      <c r="CJ707" s="45"/>
      <c r="CK707" s="45"/>
      <c r="CL707" s="45"/>
      <c r="CM707" s="45"/>
      <c r="CN707" s="45"/>
      <c r="CO707" s="45"/>
      <c r="CP707" s="45"/>
      <c r="CQ707" s="45"/>
    </row>
    <row r="708" spans="1:95" hidden="1" x14ac:dyDescent="0.25">
      <c r="A708" s="5" t="str">
        <f>B708&amp;D708</f>
        <v>ZWEGEOTHERM</v>
      </c>
      <c r="B708" t="s">
        <v>404</v>
      </c>
      <c r="C708" t="str">
        <f>VLOOKUP($B708,'Lookup codes'!$A:$C,2,FALSE)</f>
        <v>Zimbabwe</v>
      </c>
      <c r="D708" t="s">
        <v>610</v>
      </c>
      <c r="E708" t="str">
        <f>VLOOKUP(D708,'Lookup codes'!R:S,2,FALSE)</f>
        <v>Geothermal</v>
      </c>
      <c r="F708" t="s">
        <v>794</v>
      </c>
      <c r="G708" t="s">
        <v>528</v>
      </c>
      <c r="H708" s="45">
        <f>SUMIFS('IEA production stats by year'!Q:Q,'IEA production stats by year'!$E:$E,$D708,'IEA production stats by year'!$B:$B,$B708)</f>
        <v>0</v>
      </c>
      <c r="I708" s="45">
        <f>SUMIFS('IEA production stats by year'!R:R,'IEA production stats by year'!$E:$E,$D708,'IEA production stats by year'!$B:$B,$B708)</f>
        <v>0</v>
      </c>
      <c r="J708" s="45">
        <f>SUMIFS('IEA production stats by year'!S:S,'IEA production stats by year'!$E:$E,$D708,'IEA production stats by year'!$B:$B,$B708)</f>
        <v>0</v>
      </c>
      <c r="K708" s="45">
        <f>SUMIFS('IEA production stats by year'!T:T,'IEA production stats by year'!$E:$E,$D708,'IEA production stats by year'!$B:$B,$B708)</f>
        <v>0</v>
      </c>
      <c r="L708" s="45">
        <f>SUMIFS('IEA production stats by year'!U:U,'IEA production stats by year'!$E:$E,$D708,'IEA production stats by year'!$B:$B,$B708)</f>
        <v>0</v>
      </c>
      <c r="M708" s="45">
        <f>SUMIFS('IEA production stats by year'!V:V,'IEA production stats by year'!$E:$E,$D708,'IEA production stats by year'!$B:$B,$B708)</f>
        <v>0</v>
      </c>
      <c r="N708" s="45">
        <f>SUMIFS('IEA production stats by year'!W:W,'IEA production stats by year'!$E:$E,$D708,'IEA production stats by year'!$B:$B,$B708)</f>
        <v>0</v>
      </c>
      <c r="O708" s="45">
        <f>SUMIFS('IEA production stats by year'!X:X,'IEA production stats by year'!$E:$E,$D708,'IEA production stats by year'!$B:$B,$B708)</f>
        <v>0</v>
      </c>
      <c r="P708" s="45">
        <f>SUMIFS('IEA production stats by year'!Y:Y,'IEA production stats by year'!$E:$E,$D708,'IEA production stats by year'!$B:$B,$B708)</f>
        <v>0</v>
      </c>
      <c r="Q708" s="45">
        <f>SUMIFS('IEA production stats by year'!Z:Z,'IEA production stats by year'!$E:$E,$D708,'IEA production stats by year'!$B:$B,$B708)</f>
        <v>0</v>
      </c>
      <c r="R708" s="45">
        <f>SUMIFS('IEA production stats by year'!AA:AA,'IEA production stats by year'!$E:$E,$D708,'IEA production stats by year'!$B:$B,$B708)</f>
        <v>0</v>
      </c>
      <c r="S708" s="45">
        <f>SUMIFS('IEA production stats by year'!AB:AB,'IEA production stats by year'!$E:$E,$D708,'IEA production stats by year'!$B:$B,$B708)</f>
        <v>0</v>
      </c>
      <c r="T708" s="45">
        <f>SUMIFS('IEA production stats by year'!AC:AC,'IEA production stats by year'!$E:$E,$D708,'IEA production stats by year'!$B:$B,$B708)</f>
        <v>0</v>
      </c>
      <c r="U708" s="45">
        <f>SUMIFS('IEA production stats by year'!AD:AD,'IEA production stats by year'!$E:$E,$D708,'IEA production stats by year'!$B:$B,$B708)</f>
        <v>0</v>
      </c>
      <c r="V708" s="45">
        <f>SUMIFS('IEA production stats by year'!AE:AE,'IEA production stats by year'!$E:$E,$D708,'IEA production stats by year'!$B:$B,$B708)</f>
        <v>0</v>
      </c>
      <c r="W708" s="45">
        <f>SUMIFS('IEA production stats by year'!AF:AF,'IEA production stats by year'!$E:$E,$D708,'IEA production stats by year'!$B:$B,$B708)</f>
        <v>0</v>
      </c>
      <c r="X708" s="45">
        <f>SUMIFS('IEA production stats by year'!AG:AG,'IEA production stats by year'!$E:$E,$D708,'IEA production stats by year'!$B:$B,$B708)</f>
        <v>0</v>
      </c>
      <c r="Y708" s="45">
        <f>SUMIFS('IEA production stats by year'!AH:AH,'IEA production stats by year'!$E:$E,$D708,'IEA production stats by year'!$B:$B,$B708)</f>
        <v>0</v>
      </c>
      <c r="Z708" s="45">
        <f>SUMIFS('IEA production stats by year'!AI:AI,'IEA production stats by year'!$E:$E,$D708,'IEA production stats by year'!$B:$B,$B708)</f>
        <v>0</v>
      </c>
      <c r="AA708" s="45">
        <f>SUMIFS('IEA production stats by year'!AJ:AJ,'IEA production stats by year'!$E:$E,$D708,'IEA production stats by year'!$B:$B,$B708)</f>
        <v>0</v>
      </c>
      <c r="AB708" s="45">
        <f>SUMIFS('IEA production stats by year'!AK:AK,'IEA production stats by year'!$E:$E,$D708,'IEA production stats by year'!$B:$B,$B708)</f>
        <v>0</v>
      </c>
      <c r="AC708" s="45">
        <f>SUMIFS('IEA production stats by year'!AL:AL,'IEA production stats by year'!$E:$E,$D708,'IEA production stats by year'!$B:$B,$B708)</f>
        <v>0</v>
      </c>
      <c r="AD708" s="45"/>
      <c r="AE708" s="45"/>
      <c r="AF708" s="45"/>
      <c r="AG708" s="45"/>
      <c r="AH708" s="45"/>
      <c r="AI708" s="45"/>
      <c r="AJ708" s="45"/>
      <c r="AK708" s="45"/>
      <c r="AL708" s="45"/>
      <c r="AM708" s="45"/>
      <c r="AN708" s="45"/>
      <c r="AO708" s="45"/>
      <c r="AP708" s="45"/>
      <c r="AQ708" s="45"/>
      <c r="AR708" s="45"/>
      <c r="AS708" s="45"/>
      <c r="AT708" s="45"/>
      <c r="AU708" s="45"/>
      <c r="AV708" s="45"/>
      <c r="AW708" s="45"/>
      <c r="AX708" s="45"/>
      <c r="AY708" s="45"/>
      <c r="AZ708" s="45"/>
      <c r="BA708" s="45"/>
      <c r="BB708" s="45"/>
      <c r="BC708" s="45"/>
      <c r="BD708" s="45"/>
      <c r="BE708" s="45"/>
      <c r="BF708" s="45"/>
      <c r="BG708" s="45"/>
      <c r="BH708" s="45"/>
      <c r="BI708" s="45"/>
      <c r="BJ708" s="45"/>
      <c r="BK708" s="45"/>
      <c r="BL708" s="45"/>
      <c r="BM708" s="45"/>
      <c r="BN708" s="45"/>
      <c r="BO708" s="45"/>
      <c r="BP708" s="45"/>
      <c r="BQ708" s="45"/>
      <c r="BR708" s="45"/>
      <c r="BS708" s="45"/>
      <c r="BT708" s="45"/>
      <c r="BU708" s="45"/>
      <c r="BV708" s="45"/>
      <c r="BW708" s="45"/>
      <c r="BX708" s="45"/>
      <c r="BY708" s="45"/>
      <c r="BZ708" s="45"/>
      <c r="CA708" s="45"/>
      <c r="CB708" s="45"/>
      <c r="CC708" s="45"/>
      <c r="CD708" s="45"/>
      <c r="CE708" s="45"/>
      <c r="CF708" s="45"/>
      <c r="CG708" s="45"/>
      <c r="CH708" s="45"/>
      <c r="CI708" s="45"/>
      <c r="CJ708" s="45"/>
      <c r="CK708" s="45"/>
      <c r="CL708" s="45"/>
      <c r="CM708" s="45"/>
      <c r="CN708" s="45"/>
      <c r="CO708" s="45"/>
      <c r="CP708" s="45"/>
      <c r="CQ708" s="45"/>
    </row>
    <row r="709" spans="1:95" hidden="1" x14ac:dyDescent="0.25">
      <c r="A709" s="5" t="str">
        <f>B709&amp;D709</f>
        <v>ZWESOLARPV</v>
      </c>
      <c r="B709" t="s">
        <v>404</v>
      </c>
      <c r="C709" t="str">
        <f>VLOOKUP($B709,'Lookup codes'!$A:$C,2,FALSE)</f>
        <v>Zimbabwe</v>
      </c>
      <c r="D709" t="s">
        <v>612</v>
      </c>
      <c r="E709" t="str">
        <f>VLOOKUP(D709,'Lookup codes'!R:S,2,FALSE)</f>
        <v>Solar Photovoltaics</v>
      </c>
      <c r="F709" t="s">
        <v>794</v>
      </c>
      <c r="G709" t="s">
        <v>528</v>
      </c>
      <c r="H709" s="45">
        <f>SUMIFS('IEA production stats by year'!Q:Q,'IEA production stats by year'!$E:$E,$D709,'IEA production stats by year'!$B:$B,$B709)</f>
        <v>0</v>
      </c>
      <c r="I709" s="45">
        <f>SUMIFS('IEA production stats by year'!R:R,'IEA production stats by year'!$E:$E,$D709,'IEA production stats by year'!$B:$B,$B709)</f>
        <v>0</v>
      </c>
      <c r="J709" s="45">
        <f>SUMIFS('IEA production stats by year'!S:S,'IEA production stats by year'!$E:$E,$D709,'IEA production stats by year'!$B:$B,$B709)</f>
        <v>0</v>
      </c>
      <c r="K709" s="45">
        <f>SUMIFS('IEA production stats by year'!T:T,'IEA production stats by year'!$E:$E,$D709,'IEA production stats by year'!$B:$B,$B709)</f>
        <v>0</v>
      </c>
      <c r="L709" s="45">
        <f>SUMIFS('IEA production stats by year'!U:U,'IEA production stats by year'!$E:$E,$D709,'IEA production stats by year'!$B:$B,$B709)</f>
        <v>0</v>
      </c>
      <c r="M709" s="45">
        <f>SUMIFS('IEA production stats by year'!V:V,'IEA production stats by year'!$E:$E,$D709,'IEA production stats by year'!$B:$B,$B709)</f>
        <v>0</v>
      </c>
      <c r="N709" s="45">
        <f>SUMIFS('IEA production stats by year'!W:W,'IEA production stats by year'!$E:$E,$D709,'IEA production stats by year'!$B:$B,$B709)</f>
        <v>0</v>
      </c>
      <c r="O709" s="45">
        <f>SUMIFS('IEA production stats by year'!X:X,'IEA production stats by year'!$E:$E,$D709,'IEA production stats by year'!$B:$B,$B709)</f>
        <v>0</v>
      </c>
      <c r="P709" s="45">
        <f>SUMIFS('IEA production stats by year'!Y:Y,'IEA production stats by year'!$E:$E,$D709,'IEA production stats by year'!$B:$B,$B709)</f>
        <v>0</v>
      </c>
      <c r="Q709" s="45">
        <f>SUMIFS('IEA production stats by year'!Z:Z,'IEA production stats by year'!$E:$E,$D709,'IEA production stats by year'!$B:$B,$B709)</f>
        <v>0</v>
      </c>
      <c r="R709" s="45">
        <f>SUMIFS('IEA production stats by year'!AA:AA,'IEA production stats by year'!$E:$E,$D709,'IEA production stats by year'!$B:$B,$B709)</f>
        <v>0</v>
      </c>
      <c r="S709" s="45">
        <f>SUMIFS('IEA production stats by year'!AB:AB,'IEA production stats by year'!$E:$E,$D709,'IEA production stats by year'!$B:$B,$B709)</f>
        <v>0</v>
      </c>
      <c r="T709" s="45">
        <f>SUMIFS('IEA production stats by year'!AC:AC,'IEA production stats by year'!$E:$E,$D709,'IEA production stats by year'!$B:$B,$B709)</f>
        <v>0</v>
      </c>
      <c r="U709" s="45">
        <f>SUMIFS('IEA production stats by year'!AD:AD,'IEA production stats by year'!$E:$E,$D709,'IEA production stats by year'!$B:$B,$B709)</f>
        <v>0</v>
      </c>
      <c r="V709" s="45">
        <f>SUMIFS('IEA production stats by year'!AE:AE,'IEA production stats by year'!$E:$E,$D709,'IEA production stats by year'!$B:$B,$B709)</f>
        <v>0</v>
      </c>
      <c r="W709" s="45">
        <f>SUMIFS('IEA production stats by year'!AF:AF,'IEA production stats by year'!$E:$E,$D709,'IEA production stats by year'!$B:$B,$B709)</f>
        <v>0</v>
      </c>
      <c r="X709" s="45">
        <f>SUMIFS('IEA production stats by year'!AG:AG,'IEA production stats by year'!$E:$E,$D709,'IEA production stats by year'!$B:$B,$B709)</f>
        <v>0</v>
      </c>
      <c r="Y709" s="45">
        <f>SUMIFS('IEA production stats by year'!AH:AH,'IEA production stats by year'!$E:$E,$D709,'IEA production stats by year'!$B:$B,$B709)</f>
        <v>0</v>
      </c>
      <c r="Z709" s="45">
        <f>SUMIFS('IEA production stats by year'!AI:AI,'IEA production stats by year'!$E:$E,$D709,'IEA production stats by year'!$B:$B,$B709)</f>
        <v>0</v>
      </c>
      <c r="AA709" s="45">
        <f>SUMIFS('IEA production stats by year'!AJ:AJ,'IEA production stats by year'!$E:$E,$D709,'IEA production stats by year'!$B:$B,$B709)</f>
        <v>0</v>
      </c>
      <c r="AB709" s="45">
        <f>SUMIFS('IEA production stats by year'!AK:AK,'IEA production stats by year'!$E:$E,$D709,'IEA production stats by year'!$B:$B,$B709)</f>
        <v>87.839100000000002</v>
      </c>
      <c r="AC709" s="45">
        <f>SUMIFS('IEA production stats by year'!AL:AL,'IEA production stats by year'!$E:$E,$D709,'IEA production stats by year'!$B:$B,$B709)</f>
        <v>0</v>
      </c>
      <c r="AD709" s="45"/>
      <c r="AE709" s="45"/>
      <c r="AF709" s="45"/>
      <c r="AG709" s="45"/>
      <c r="AH709" s="45"/>
      <c r="AI709" s="45"/>
      <c r="AJ709" s="45"/>
      <c r="AK709" s="45"/>
      <c r="AL709" s="45"/>
      <c r="AM709" s="45"/>
      <c r="AN709" s="45"/>
      <c r="AO709" s="45"/>
      <c r="AP709" s="45"/>
      <c r="AQ709" s="45"/>
      <c r="AR709" s="45"/>
      <c r="AS709" s="45"/>
      <c r="AT709" s="45"/>
      <c r="AU709" s="45"/>
      <c r="AV709" s="45"/>
      <c r="AW709" s="45"/>
      <c r="AX709" s="45"/>
      <c r="AY709" s="45"/>
      <c r="AZ709" s="45"/>
      <c r="BA709" s="45"/>
      <c r="BB709" s="45"/>
      <c r="BC709" s="45"/>
      <c r="BD709" s="45"/>
      <c r="BE709" s="45"/>
      <c r="BF709" s="45"/>
      <c r="BG709" s="45"/>
      <c r="BH709" s="45"/>
      <c r="BI709" s="45"/>
      <c r="BJ709" s="45"/>
      <c r="BK709" s="45"/>
      <c r="BL709" s="45"/>
      <c r="BM709" s="45"/>
      <c r="BN709" s="45"/>
      <c r="BO709" s="45"/>
      <c r="BP709" s="45"/>
      <c r="BQ709" s="45"/>
      <c r="BR709" s="45"/>
      <c r="BS709" s="45"/>
      <c r="BT709" s="45"/>
      <c r="BU709" s="45"/>
      <c r="BV709" s="45"/>
      <c r="BW709" s="45"/>
      <c r="BX709" s="45"/>
      <c r="BY709" s="45"/>
      <c r="BZ709" s="45"/>
      <c r="CA709" s="45"/>
      <c r="CB709" s="45"/>
      <c r="CC709" s="45"/>
      <c r="CD709" s="45"/>
      <c r="CE709" s="45"/>
      <c r="CF709" s="45"/>
      <c r="CG709" s="45"/>
      <c r="CH709" s="45"/>
      <c r="CI709" s="45"/>
      <c r="CJ709" s="45"/>
      <c r="CK709" s="45"/>
      <c r="CL709" s="45"/>
      <c r="CM709" s="45"/>
      <c r="CN709" s="45"/>
      <c r="CO709" s="45"/>
      <c r="CP709" s="45"/>
      <c r="CQ709" s="45"/>
    </row>
    <row r="710" spans="1:95" hidden="1" x14ac:dyDescent="0.25">
      <c r="A710" s="5" t="str">
        <f>B710&amp;D710</f>
        <v>ZWESOLARTH</v>
      </c>
      <c r="B710" t="s">
        <v>404</v>
      </c>
      <c r="C710" t="str">
        <f>VLOOKUP($B710,'Lookup codes'!$A:$C,2,FALSE)</f>
        <v>Zimbabwe</v>
      </c>
      <c r="D710" t="s">
        <v>614</v>
      </c>
      <c r="E710" t="str">
        <f>VLOOKUP(D710,'Lookup codes'!R:S,2,FALSE)</f>
        <v>Solar Thermal</v>
      </c>
      <c r="F710" t="s">
        <v>794</v>
      </c>
      <c r="G710" t="s">
        <v>528</v>
      </c>
      <c r="H710" s="45">
        <f>SUMIFS('IEA production stats by year'!Q:Q,'IEA production stats by year'!$E:$E,$D710,'IEA production stats by year'!$B:$B,$B710)</f>
        <v>0</v>
      </c>
      <c r="I710" s="45">
        <f>SUMIFS('IEA production stats by year'!R:R,'IEA production stats by year'!$E:$E,$D710,'IEA production stats by year'!$B:$B,$B710)</f>
        <v>0</v>
      </c>
      <c r="J710" s="45">
        <f>SUMIFS('IEA production stats by year'!S:S,'IEA production stats by year'!$E:$E,$D710,'IEA production stats by year'!$B:$B,$B710)</f>
        <v>0</v>
      </c>
      <c r="K710" s="45">
        <f>SUMIFS('IEA production stats by year'!T:T,'IEA production stats by year'!$E:$E,$D710,'IEA production stats by year'!$B:$B,$B710)</f>
        <v>0</v>
      </c>
      <c r="L710" s="45">
        <f>SUMIFS('IEA production stats by year'!U:U,'IEA production stats by year'!$E:$E,$D710,'IEA production stats by year'!$B:$B,$B710)</f>
        <v>0</v>
      </c>
      <c r="M710" s="45">
        <f>SUMIFS('IEA production stats by year'!V:V,'IEA production stats by year'!$E:$E,$D710,'IEA production stats by year'!$B:$B,$B710)</f>
        <v>0</v>
      </c>
      <c r="N710" s="45">
        <f>SUMIFS('IEA production stats by year'!W:W,'IEA production stats by year'!$E:$E,$D710,'IEA production stats by year'!$B:$B,$B710)</f>
        <v>0</v>
      </c>
      <c r="O710" s="45">
        <f>SUMIFS('IEA production stats by year'!X:X,'IEA production stats by year'!$E:$E,$D710,'IEA production stats by year'!$B:$B,$B710)</f>
        <v>0</v>
      </c>
      <c r="P710" s="45">
        <f>SUMIFS('IEA production stats by year'!Y:Y,'IEA production stats by year'!$E:$E,$D710,'IEA production stats by year'!$B:$B,$B710)</f>
        <v>0</v>
      </c>
      <c r="Q710" s="45">
        <f>SUMIFS('IEA production stats by year'!Z:Z,'IEA production stats by year'!$E:$E,$D710,'IEA production stats by year'!$B:$B,$B710)</f>
        <v>0</v>
      </c>
      <c r="R710" s="45">
        <f>SUMIFS('IEA production stats by year'!AA:AA,'IEA production stats by year'!$E:$E,$D710,'IEA production stats by year'!$B:$B,$B710)</f>
        <v>0</v>
      </c>
      <c r="S710" s="45">
        <f>SUMIFS('IEA production stats by year'!AB:AB,'IEA production stats by year'!$E:$E,$D710,'IEA production stats by year'!$B:$B,$B710)</f>
        <v>0</v>
      </c>
      <c r="T710" s="45">
        <f>SUMIFS('IEA production stats by year'!AC:AC,'IEA production stats by year'!$E:$E,$D710,'IEA production stats by year'!$B:$B,$B710)</f>
        <v>0</v>
      </c>
      <c r="U710" s="45">
        <f>SUMIFS('IEA production stats by year'!AD:AD,'IEA production stats by year'!$E:$E,$D710,'IEA production stats by year'!$B:$B,$B710)</f>
        <v>0</v>
      </c>
      <c r="V710" s="45">
        <f>SUMIFS('IEA production stats by year'!AE:AE,'IEA production stats by year'!$E:$E,$D710,'IEA production stats by year'!$B:$B,$B710)</f>
        <v>0</v>
      </c>
      <c r="W710" s="45">
        <f>SUMIFS('IEA production stats by year'!AF:AF,'IEA production stats by year'!$E:$E,$D710,'IEA production stats by year'!$B:$B,$B710)</f>
        <v>0</v>
      </c>
      <c r="X710" s="45">
        <f>SUMIFS('IEA production stats by year'!AG:AG,'IEA production stats by year'!$E:$E,$D710,'IEA production stats by year'!$B:$B,$B710)</f>
        <v>0</v>
      </c>
      <c r="Y710" s="45">
        <f>SUMIFS('IEA production stats by year'!AH:AH,'IEA production stats by year'!$E:$E,$D710,'IEA production stats by year'!$B:$B,$B710)</f>
        <v>0</v>
      </c>
      <c r="Z710" s="45">
        <f>SUMIFS('IEA production stats by year'!AI:AI,'IEA production stats by year'!$E:$E,$D710,'IEA production stats by year'!$B:$B,$B710)</f>
        <v>0</v>
      </c>
      <c r="AA710" s="45">
        <f>SUMIFS('IEA production stats by year'!AJ:AJ,'IEA production stats by year'!$E:$E,$D710,'IEA production stats by year'!$B:$B,$B710)</f>
        <v>0</v>
      </c>
      <c r="AB710" s="45">
        <f>SUMIFS('IEA production stats by year'!AK:AK,'IEA production stats by year'!$E:$E,$D710,'IEA production stats by year'!$B:$B,$B710)</f>
        <v>0</v>
      </c>
      <c r="AC710" s="45">
        <f>SUMIFS('IEA production stats by year'!AL:AL,'IEA production stats by year'!$E:$E,$D710,'IEA production stats by year'!$B:$B,$B710)</f>
        <v>0</v>
      </c>
      <c r="AD710" s="45"/>
      <c r="AE710" s="45"/>
      <c r="AF710" s="45"/>
      <c r="AG710" s="45"/>
      <c r="AH710" s="45"/>
      <c r="AI710" s="45"/>
      <c r="AJ710" s="45"/>
      <c r="AK710" s="45"/>
      <c r="AL710" s="45"/>
      <c r="AM710" s="45"/>
      <c r="AN710" s="45"/>
      <c r="AO710" s="45"/>
      <c r="AP710" s="45"/>
      <c r="AQ710" s="45"/>
      <c r="AR710" s="45"/>
      <c r="AS710" s="45"/>
      <c r="AT710" s="45"/>
      <c r="AU710" s="45"/>
      <c r="AV710" s="45"/>
      <c r="AW710" s="45"/>
      <c r="AX710" s="45"/>
      <c r="AY710" s="45"/>
      <c r="AZ710" s="45"/>
      <c r="BA710" s="45"/>
      <c r="BB710" s="45"/>
      <c r="BC710" s="45"/>
      <c r="BD710" s="45"/>
      <c r="BE710" s="45"/>
      <c r="BF710" s="45"/>
      <c r="BG710" s="45"/>
      <c r="BH710" s="45"/>
      <c r="BI710" s="45"/>
      <c r="BJ710" s="45"/>
      <c r="BK710" s="45"/>
      <c r="BL710" s="45"/>
      <c r="BM710" s="45"/>
      <c r="BN710" s="45"/>
      <c r="BO710" s="45"/>
      <c r="BP710" s="45"/>
      <c r="BQ710" s="45"/>
      <c r="BR710" s="45"/>
      <c r="BS710" s="45"/>
      <c r="BT710" s="45"/>
      <c r="BU710" s="45"/>
      <c r="BV710" s="45"/>
      <c r="BW710" s="45"/>
      <c r="BX710" s="45"/>
      <c r="BY710" s="45"/>
      <c r="BZ710" s="45"/>
      <c r="CA710" s="45"/>
      <c r="CB710" s="45"/>
      <c r="CC710" s="45"/>
      <c r="CD710" s="45"/>
      <c r="CE710" s="45"/>
      <c r="CF710" s="45"/>
      <c r="CG710" s="45"/>
      <c r="CH710" s="45"/>
      <c r="CI710" s="45"/>
      <c r="CJ710" s="45"/>
      <c r="CK710" s="45"/>
      <c r="CL710" s="45"/>
      <c r="CM710" s="45"/>
      <c r="CN710" s="45"/>
      <c r="CO710" s="45"/>
      <c r="CP710" s="45"/>
      <c r="CQ710" s="45"/>
    </row>
    <row r="711" spans="1:95" hidden="1" x14ac:dyDescent="0.25">
      <c r="A711" s="5" t="str">
        <f>B711&amp;D711</f>
        <v>ZWETIDE</v>
      </c>
      <c r="B711" t="s">
        <v>404</v>
      </c>
      <c r="C711" t="str">
        <f>VLOOKUP($B711,'Lookup codes'!$A:$C,2,FALSE)</f>
        <v>Zimbabwe</v>
      </c>
      <c r="D711" t="s">
        <v>616</v>
      </c>
      <c r="E711" t="str">
        <f>VLOOKUP(D711,'Lookup codes'!R:S,2,FALSE)</f>
        <v>Tide, Wave and Ocean</v>
      </c>
      <c r="F711" t="s">
        <v>794</v>
      </c>
      <c r="G711" t="s">
        <v>528</v>
      </c>
      <c r="H711" s="45">
        <f>SUMIFS('IEA production stats by year'!Q:Q,'IEA production stats by year'!$E:$E,$D711,'IEA production stats by year'!$B:$B,$B711)</f>
        <v>0</v>
      </c>
      <c r="I711" s="45">
        <f>SUMIFS('IEA production stats by year'!R:R,'IEA production stats by year'!$E:$E,$D711,'IEA production stats by year'!$B:$B,$B711)</f>
        <v>0</v>
      </c>
      <c r="J711" s="45">
        <f>SUMIFS('IEA production stats by year'!S:S,'IEA production stats by year'!$E:$E,$D711,'IEA production stats by year'!$B:$B,$B711)</f>
        <v>0</v>
      </c>
      <c r="K711" s="45">
        <f>SUMIFS('IEA production stats by year'!T:T,'IEA production stats by year'!$E:$E,$D711,'IEA production stats by year'!$B:$B,$B711)</f>
        <v>0</v>
      </c>
      <c r="L711" s="45">
        <f>SUMIFS('IEA production stats by year'!U:U,'IEA production stats by year'!$E:$E,$D711,'IEA production stats by year'!$B:$B,$B711)</f>
        <v>0</v>
      </c>
      <c r="M711" s="45">
        <f>SUMIFS('IEA production stats by year'!V:V,'IEA production stats by year'!$E:$E,$D711,'IEA production stats by year'!$B:$B,$B711)</f>
        <v>0</v>
      </c>
      <c r="N711" s="45">
        <f>SUMIFS('IEA production stats by year'!W:W,'IEA production stats by year'!$E:$E,$D711,'IEA production stats by year'!$B:$B,$B711)</f>
        <v>0</v>
      </c>
      <c r="O711" s="45">
        <f>SUMIFS('IEA production stats by year'!X:X,'IEA production stats by year'!$E:$E,$D711,'IEA production stats by year'!$B:$B,$B711)</f>
        <v>0</v>
      </c>
      <c r="P711" s="45">
        <f>SUMIFS('IEA production stats by year'!Y:Y,'IEA production stats by year'!$E:$E,$D711,'IEA production stats by year'!$B:$B,$B711)</f>
        <v>0</v>
      </c>
      <c r="Q711" s="45">
        <f>SUMIFS('IEA production stats by year'!Z:Z,'IEA production stats by year'!$E:$E,$D711,'IEA production stats by year'!$B:$B,$B711)</f>
        <v>0</v>
      </c>
      <c r="R711" s="45">
        <f>SUMIFS('IEA production stats by year'!AA:AA,'IEA production stats by year'!$E:$E,$D711,'IEA production stats by year'!$B:$B,$B711)</f>
        <v>0</v>
      </c>
      <c r="S711" s="45">
        <f>SUMIFS('IEA production stats by year'!AB:AB,'IEA production stats by year'!$E:$E,$D711,'IEA production stats by year'!$B:$B,$B711)</f>
        <v>0</v>
      </c>
      <c r="T711" s="45">
        <f>SUMIFS('IEA production stats by year'!AC:AC,'IEA production stats by year'!$E:$E,$D711,'IEA production stats by year'!$B:$B,$B711)</f>
        <v>0</v>
      </c>
      <c r="U711" s="45">
        <f>SUMIFS('IEA production stats by year'!AD:AD,'IEA production stats by year'!$E:$E,$D711,'IEA production stats by year'!$B:$B,$B711)</f>
        <v>0</v>
      </c>
      <c r="V711" s="45">
        <f>SUMIFS('IEA production stats by year'!AE:AE,'IEA production stats by year'!$E:$E,$D711,'IEA production stats by year'!$B:$B,$B711)</f>
        <v>0</v>
      </c>
      <c r="W711" s="45">
        <f>SUMIFS('IEA production stats by year'!AF:AF,'IEA production stats by year'!$E:$E,$D711,'IEA production stats by year'!$B:$B,$B711)</f>
        <v>0</v>
      </c>
      <c r="X711" s="45">
        <f>SUMIFS('IEA production stats by year'!AG:AG,'IEA production stats by year'!$E:$E,$D711,'IEA production stats by year'!$B:$B,$B711)</f>
        <v>0</v>
      </c>
      <c r="Y711" s="45">
        <f>SUMIFS('IEA production stats by year'!AH:AH,'IEA production stats by year'!$E:$E,$D711,'IEA production stats by year'!$B:$B,$B711)</f>
        <v>0</v>
      </c>
      <c r="Z711" s="45">
        <f>SUMIFS('IEA production stats by year'!AI:AI,'IEA production stats by year'!$E:$E,$D711,'IEA production stats by year'!$B:$B,$B711)</f>
        <v>0</v>
      </c>
      <c r="AA711" s="45">
        <f>SUMIFS('IEA production stats by year'!AJ:AJ,'IEA production stats by year'!$E:$E,$D711,'IEA production stats by year'!$B:$B,$B711)</f>
        <v>0</v>
      </c>
      <c r="AB711" s="45">
        <f>SUMIFS('IEA production stats by year'!AK:AK,'IEA production stats by year'!$E:$E,$D711,'IEA production stats by year'!$B:$B,$B711)</f>
        <v>0</v>
      </c>
      <c r="AC711" s="45">
        <f>SUMIFS('IEA production stats by year'!AL:AL,'IEA production stats by year'!$E:$E,$D711,'IEA production stats by year'!$B:$B,$B711)</f>
        <v>0</v>
      </c>
      <c r="AD711" s="45"/>
      <c r="AE711" s="45"/>
      <c r="AF711" s="45"/>
      <c r="AG711" s="45"/>
      <c r="AH711" s="45"/>
      <c r="AI711" s="45"/>
      <c r="AJ711" s="45"/>
      <c r="AK711" s="45"/>
      <c r="AL711" s="45"/>
      <c r="AM711" s="45"/>
      <c r="AN711" s="45"/>
      <c r="AO711" s="45"/>
      <c r="AP711" s="45"/>
      <c r="AQ711" s="45"/>
      <c r="AR711" s="45"/>
      <c r="AS711" s="45"/>
      <c r="AT711" s="45"/>
      <c r="AU711" s="45"/>
      <c r="AV711" s="45"/>
      <c r="AW711" s="45"/>
      <c r="AX711" s="45"/>
      <c r="AY711" s="45"/>
      <c r="AZ711" s="45"/>
      <c r="BA711" s="45"/>
      <c r="BB711" s="45"/>
      <c r="BC711" s="45"/>
      <c r="BD711" s="45"/>
      <c r="BE711" s="45"/>
      <c r="BF711" s="45"/>
      <c r="BG711" s="45"/>
      <c r="BH711" s="45"/>
      <c r="BI711" s="45"/>
      <c r="BJ711" s="45"/>
      <c r="BK711" s="45"/>
      <c r="BL711" s="45"/>
      <c r="BM711" s="45"/>
      <c r="BN711" s="45"/>
      <c r="BO711" s="45"/>
      <c r="BP711" s="45"/>
      <c r="BQ711" s="45"/>
      <c r="BR711" s="45"/>
      <c r="BS711" s="45"/>
      <c r="BT711" s="45"/>
      <c r="BU711" s="45"/>
      <c r="BV711" s="45"/>
      <c r="BW711" s="45"/>
      <c r="BX711" s="45"/>
      <c r="BY711" s="45"/>
      <c r="BZ711" s="45"/>
      <c r="CA711" s="45"/>
      <c r="CB711" s="45"/>
      <c r="CC711" s="45"/>
      <c r="CD711" s="45"/>
      <c r="CE711" s="45"/>
      <c r="CF711" s="45"/>
      <c r="CG711" s="45"/>
      <c r="CH711" s="45"/>
      <c r="CI711" s="45"/>
      <c r="CJ711" s="45"/>
      <c r="CK711" s="45"/>
      <c r="CL711" s="45"/>
      <c r="CM711" s="45"/>
      <c r="CN711" s="45"/>
      <c r="CO711" s="45"/>
      <c r="CP711" s="45"/>
      <c r="CQ711" s="45"/>
    </row>
    <row r="712" spans="1:95" hidden="1" x14ac:dyDescent="0.25">
      <c r="A712" s="5" t="str">
        <f>B712&amp;D712</f>
        <v>ZWEWIND</v>
      </c>
      <c r="B712" t="s">
        <v>404</v>
      </c>
      <c r="C712" t="str">
        <f>VLOOKUP($B712,'Lookup codes'!$A:$C,2,FALSE)</f>
        <v>Zimbabwe</v>
      </c>
      <c r="D712" t="s">
        <v>618</v>
      </c>
      <c r="E712" t="str">
        <f>VLOOKUP(D712,'Lookup codes'!R:S,2,FALSE)</f>
        <v>Wind</v>
      </c>
      <c r="F712" t="s">
        <v>794</v>
      </c>
      <c r="G712" t="s">
        <v>528</v>
      </c>
      <c r="H712" s="45">
        <f>SUMIFS('IEA production stats by year'!Q:Q,'IEA production stats by year'!$E:$E,$D712,'IEA production stats by year'!$B:$B,$B712)</f>
        <v>0</v>
      </c>
      <c r="I712" s="45">
        <f>SUMIFS('IEA production stats by year'!R:R,'IEA production stats by year'!$E:$E,$D712,'IEA production stats by year'!$B:$B,$B712)</f>
        <v>0</v>
      </c>
      <c r="J712" s="45">
        <f>SUMIFS('IEA production stats by year'!S:S,'IEA production stats by year'!$E:$E,$D712,'IEA production stats by year'!$B:$B,$B712)</f>
        <v>0</v>
      </c>
      <c r="K712" s="45">
        <f>SUMIFS('IEA production stats by year'!T:T,'IEA production stats by year'!$E:$E,$D712,'IEA production stats by year'!$B:$B,$B712)</f>
        <v>0</v>
      </c>
      <c r="L712" s="45">
        <f>SUMIFS('IEA production stats by year'!U:U,'IEA production stats by year'!$E:$E,$D712,'IEA production stats by year'!$B:$B,$B712)</f>
        <v>0</v>
      </c>
      <c r="M712" s="45">
        <f>SUMIFS('IEA production stats by year'!V:V,'IEA production stats by year'!$E:$E,$D712,'IEA production stats by year'!$B:$B,$B712)</f>
        <v>0</v>
      </c>
      <c r="N712" s="45">
        <f>SUMIFS('IEA production stats by year'!W:W,'IEA production stats by year'!$E:$E,$D712,'IEA production stats by year'!$B:$B,$B712)</f>
        <v>0</v>
      </c>
      <c r="O712" s="45">
        <f>SUMIFS('IEA production stats by year'!X:X,'IEA production stats by year'!$E:$E,$D712,'IEA production stats by year'!$B:$B,$B712)</f>
        <v>0</v>
      </c>
      <c r="P712" s="45">
        <f>SUMIFS('IEA production stats by year'!Y:Y,'IEA production stats by year'!$E:$E,$D712,'IEA production stats by year'!$B:$B,$B712)</f>
        <v>0</v>
      </c>
      <c r="Q712" s="45">
        <f>SUMIFS('IEA production stats by year'!Z:Z,'IEA production stats by year'!$E:$E,$D712,'IEA production stats by year'!$B:$B,$B712)</f>
        <v>0</v>
      </c>
      <c r="R712" s="45">
        <f>SUMIFS('IEA production stats by year'!AA:AA,'IEA production stats by year'!$E:$E,$D712,'IEA production stats by year'!$B:$B,$B712)</f>
        <v>0</v>
      </c>
      <c r="S712" s="45">
        <f>SUMIFS('IEA production stats by year'!AB:AB,'IEA production stats by year'!$E:$E,$D712,'IEA production stats by year'!$B:$B,$B712)</f>
        <v>0</v>
      </c>
      <c r="T712" s="45">
        <f>SUMIFS('IEA production stats by year'!AC:AC,'IEA production stats by year'!$E:$E,$D712,'IEA production stats by year'!$B:$B,$B712)</f>
        <v>0</v>
      </c>
      <c r="U712" s="45">
        <f>SUMIFS('IEA production stats by year'!AD:AD,'IEA production stats by year'!$E:$E,$D712,'IEA production stats by year'!$B:$B,$B712)</f>
        <v>0</v>
      </c>
      <c r="V712" s="45">
        <f>SUMIFS('IEA production stats by year'!AE:AE,'IEA production stats by year'!$E:$E,$D712,'IEA production stats by year'!$B:$B,$B712)</f>
        <v>0</v>
      </c>
      <c r="W712" s="45">
        <f>SUMIFS('IEA production stats by year'!AF:AF,'IEA production stats by year'!$E:$E,$D712,'IEA production stats by year'!$B:$B,$B712)</f>
        <v>0</v>
      </c>
      <c r="X712" s="45">
        <f>SUMIFS('IEA production stats by year'!AG:AG,'IEA production stats by year'!$E:$E,$D712,'IEA production stats by year'!$B:$B,$B712)</f>
        <v>0</v>
      </c>
      <c r="Y712" s="45">
        <f>SUMIFS('IEA production stats by year'!AH:AH,'IEA production stats by year'!$E:$E,$D712,'IEA production stats by year'!$B:$B,$B712)</f>
        <v>0</v>
      </c>
      <c r="Z712" s="45">
        <f>SUMIFS('IEA production stats by year'!AI:AI,'IEA production stats by year'!$E:$E,$D712,'IEA production stats by year'!$B:$B,$B712)</f>
        <v>0</v>
      </c>
      <c r="AA712" s="45">
        <f>SUMIFS('IEA production stats by year'!AJ:AJ,'IEA production stats by year'!$E:$E,$D712,'IEA production stats by year'!$B:$B,$B712)</f>
        <v>0</v>
      </c>
      <c r="AB712" s="45">
        <f>SUMIFS('IEA production stats by year'!AK:AK,'IEA production stats by year'!$E:$E,$D712,'IEA production stats by year'!$B:$B,$B712)</f>
        <v>0</v>
      </c>
      <c r="AC712" s="45">
        <f>SUMIFS('IEA production stats by year'!AL:AL,'IEA production stats by year'!$E:$E,$D712,'IEA production stats by year'!$B:$B,$B712)</f>
        <v>0</v>
      </c>
      <c r="AD712" s="45"/>
      <c r="AE712" s="45"/>
      <c r="AF712" s="45"/>
      <c r="AG712" s="45"/>
      <c r="AH712" s="45"/>
      <c r="AI712" s="45"/>
      <c r="AJ712" s="45"/>
      <c r="AK712" s="45"/>
      <c r="AL712" s="45"/>
      <c r="AM712" s="45"/>
      <c r="AN712" s="45"/>
      <c r="AO712" s="45"/>
      <c r="AP712" s="45"/>
      <c r="AQ712" s="45"/>
      <c r="AR712" s="45"/>
      <c r="AS712" s="45"/>
      <c r="AT712" s="45"/>
      <c r="AU712" s="45"/>
      <c r="AV712" s="45"/>
      <c r="AW712" s="45"/>
      <c r="AX712" s="45"/>
      <c r="AY712" s="45"/>
      <c r="AZ712" s="45"/>
      <c r="BA712" s="45"/>
      <c r="BB712" s="45"/>
      <c r="BC712" s="45"/>
      <c r="BD712" s="45"/>
      <c r="BE712" s="45"/>
      <c r="BF712" s="45"/>
      <c r="BG712" s="45"/>
      <c r="BH712" s="45"/>
      <c r="BI712" s="45"/>
      <c r="BJ712" s="45"/>
      <c r="BK712" s="45"/>
      <c r="BL712" s="45"/>
      <c r="BM712" s="45"/>
      <c r="BN712" s="45"/>
      <c r="BO712" s="45"/>
      <c r="BP712" s="45"/>
      <c r="BQ712" s="45"/>
      <c r="BR712" s="45"/>
      <c r="BS712" s="45"/>
      <c r="BT712" s="45"/>
      <c r="BU712" s="45"/>
      <c r="BV712" s="45"/>
      <c r="BW712" s="45"/>
      <c r="BX712" s="45"/>
      <c r="BY712" s="45"/>
      <c r="BZ712" s="45"/>
      <c r="CA712" s="45"/>
      <c r="CB712" s="45"/>
      <c r="CC712" s="45"/>
      <c r="CD712" s="45"/>
      <c r="CE712" s="45"/>
      <c r="CF712" s="45"/>
      <c r="CG712" s="45"/>
      <c r="CH712" s="45"/>
      <c r="CI712" s="45"/>
      <c r="CJ712" s="45"/>
      <c r="CK712" s="45"/>
      <c r="CL712" s="45"/>
      <c r="CM712" s="45"/>
      <c r="CN712" s="45"/>
      <c r="CO712" s="45"/>
      <c r="CP712" s="45"/>
      <c r="CQ712" s="45"/>
    </row>
    <row r="713" spans="1:95" hidden="1" x14ac:dyDescent="0.25">
      <c r="A713" s="5" t="str">
        <f>B713&amp;D713</f>
        <v>ZWEMUNWASTER</v>
      </c>
      <c r="B713" t="s">
        <v>404</v>
      </c>
      <c r="C713" t="str">
        <f>VLOOKUP($B713,'Lookup codes'!$A:$C,2,FALSE)</f>
        <v>Zimbabwe</v>
      </c>
      <c r="D713" t="s">
        <v>622</v>
      </c>
      <c r="E713" t="str">
        <f>VLOOKUP(D713,'Lookup codes'!R:S,2,FALSE)</f>
        <v>Renewable Municipal Waste</v>
      </c>
      <c r="F713" t="s">
        <v>794</v>
      </c>
      <c r="G713" t="s">
        <v>528</v>
      </c>
      <c r="H713" s="45">
        <f>SUMIFS('IEA production stats by year'!Q:Q,'IEA production stats by year'!$E:$E,$D713,'IEA production stats by year'!$B:$B,$B713)</f>
        <v>0</v>
      </c>
      <c r="I713" s="45">
        <f>SUMIFS('IEA production stats by year'!R:R,'IEA production stats by year'!$E:$E,$D713,'IEA production stats by year'!$B:$B,$B713)</f>
        <v>0</v>
      </c>
      <c r="J713" s="45">
        <f>SUMIFS('IEA production stats by year'!S:S,'IEA production stats by year'!$E:$E,$D713,'IEA production stats by year'!$B:$B,$B713)</f>
        <v>0</v>
      </c>
      <c r="K713" s="45">
        <f>SUMIFS('IEA production stats by year'!T:T,'IEA production stats by year'!$E:$E,$D713,'IEA production stats by year'!$B:$B,$B713)</f>
        <v>0</v>
      </c>
      <c r="L713" s="45">
        <f>SUMIFS('IEA production stats by year'!U:U,'IEA production stats by year'!$E:$E,$D713,'IEA production stats by year'!$B:$B,$B713)</f>
        <v>0</v>
      </c>
      <c r="M713" s="45">
        <f>SUMIFS('IEA production stats by year'!V:V,'IEA production stats by year'!$E:$E,$D713,'IEA production stats by year'!$B:$B,$B713)</f>
        <v>0</v>
      </c>
      <c r="N713" s="45">
        <f>SUMIFS('IEA production stats by year'!W:W,'IEA production stats by year'!$E:$E,$D713,'IEA production stats by year'!$B:$B,$B713)</f>
        <v>0</v>
      </c>
      <c r="O713" s="45">
        <f>SUMIFS('IEA production stats by year'!X:X,'IEA production stats by year'!$E:$E,$D713,'IEA production stats by year'!$B:$B,$B713)</f>
        <v>0</v>
      </c>
      <c r="P713" s="45">
        <f>SUMIFS('IEA production stats by year'!Y:Y,'IEA production stats by year'!$E:$E,$D713,'IEA production stats by year'!$B:$B,$B713)</f>
        <v>0</v>
      </c>
      <c r="Q713" s="45">
        <f>SUMIFS('IEA production stats by year'!Z:Z,'IEA production stats by year'!$E:$E,$D713,'IEA production stats by year'!$B:$B,$B713)</f>
        <v>0</v>
      </c>
      <c r="R713" s="45">
        <f>SUMIFS('IEA production stats by year'!AA:AA,'IEA production stats by year'!$E:$E,$D713,'IEA production stats by year'!$B:$B,$B713)</f>
        <v>0</v>
      </c>
      <c r="S713" s="45">
        <f>SUMIFS('IEA production stats by year'!AB:AB,'IEA production stats by year'!$E:$E,$D713,'IEA production stats by year'!$B:$B,$B713)</f>
        <v>0</v>
      </c>
      <c r="T713" s="45">
        <f>SUMIFS('IEA production stats by year'!AC:AC,'IEA production stats by year'!$E:$E,$D713,'IEA production stats by year'!$B:$B,$B713)</f>
        <v>0</v>
      </c>
      <c r="U713" s="45">
        <f>SUMIFS('IEA production stats by year'!AD:AD,'IEA production stats by year'!$E:$E,$D713,'IEA production stats by year'!$B:$B,$B713)</f>
        <v>0</v>
      </c>
      <c r="V713" s="45">
        <f>SUMIFS('IEA production stats by year'!AE:AE,'IEA production stats by year'!$E:$E,$D713,'IEA production stats by year'!$B:$B,$B713)</f>
        <v>0</v>
      </c>
      <c r="W713" s="45">
        <f>SUMIFS('IEA production stats by year'!AF:AF,'IEA production stats by year'!$E:$E,$D713,'IEA production stats by year'!$B:$B,$B713)</f>
        <v>0</v>
      </c>
      <c r="X713" s="45">
        <f>SUMIFS('IEA production stats by year'!AG:AG,'IEA production stats by year'!$E:$E,$D713,'IEA production stats by year'!$B:$B,$B713)</f>
        <v>0</v>
      </c>
      <c r="Y713" s="45">
        <f>SUMIFS('IEA production stats by year'!AH:AH,'IEA production stats by year'!$E:$E,$D713,'IEA production stats by year'!$B:$B,$B713)</f>
        <v>0</v>
      </c>
      <c r="Z713" s="45">
        <f>SUMIFS('IEA production stats by year'!AI:AI,'IEA production stats by year'!$E:$E,$D713,'IEA production stats by year'!$B:$B,$B713)</f>
        <v>0</v>
      </c>
      <c r="AA713" s="45">
        <f>SUMIFS('IEA production stats by year'!AJ:AJ,'IEA production stats by year'!$E:$E,$D713,'IEA production stats by year'!$B:$B,$B713)</f>
        <v>0</v>
      </c>
      <c r="AB713" s="45">
        <f>SUMIFS('IEA production stats by year'!AK:AK,'IEA production stats by year'!$E:$E,$D713,'IEA production stats by year'!$B:$B,$B713)</f>
        <v>0</v>
      </c>
      <c r="AC713" s="45">
        <f>SUMIFS('IEA production stats by year'!AL:AL,'IEA production stats by year'!$E:$E,$D713,'IEA production stats by year'!$B:$B,$B713)</f>
        <v>0</v>
      </c>
      <c r="AD713" s="45"/>
      <c r="AE713" s="45"/>
      <c r="AF713" s="45"/>
      <c r="AG713" s="45"/>
      <c r="AH713" s="45"/>
      <c r="AI713" s="45"/>
      <c r="AJ713" s="45"/>
      <c r="AK713" s="45"/>
      <c r="AL713" s="45"/>
      <c r="AM713" s="45"/>
      <c r="AN713" s="45"/>
      <c r="AO713" s="45"/>
      <c r="AP713" s="45"/>
      <c r="AQ713" s="45"/>
      <c r="AR713" s="45"/>
      <c r="AS713" s="45"/>
      <c r="AT713" s="45"/>
      <c r="AU713" s="45"/>
      <c r="AV713" s="45"/>
      <c r="AW713" s="45"/>
      <c r="AX713" s="45"/>
      <c r="AY713" s="45"/>
      <c r="AZ713" s="45"/>
      <c r="BA713" s="45"/>
      <c r="BB713" s="45"/>
      <c r="BC713" s="45"/>
      <c r="BD713" s="45"/>
      <c r="BE713" s="45"/>
      <c r="BF713" s="45"/>
      <c r="BG713" s="45"/>
      <c r="BH713" s="45"/>
      <c r="BI713" s="45"/>
      <c r="BJ713" s="45"/>
      <c r="BK713" s="45"/>
      <c r="BL713" s="45"/>
      <c r="BM713" s="45"/>
      <c r="BN713" s="45"/>
      <c r="BO713" s="45"/>
      <c r="BP713" s="45"/>
      <c r="BQ713" s="45"/>
      <c r="BR713" s="45"/>
      <c r="BS713" s="45"/>
      <c r="BT713" s="45"/>
      <c r="BU713" s="45"/>
      <c r="BV713" s="45"/>
      <c r="BW713" s="45"/>
      <c r="BX713" s="45"/>
      <c r="BY713" s="45"/>
      <c r="BZ713" s="45"/>
      <c r="CA713" s="45"/>
      <c r="CB713" s="45"/>
      <c r="CC713" s="45"/>
      <c r="CD713" s="45"/>
      <c r="CE713" s="45"/>
      <c r="CF713" s="45"/>
      <c r="CG713" s="45"/>
      <c r="CH713" s="45"/>
      <c r="CI713" s="45"/>
      <c r="CJ713" s="45"/>
      <c r="CK713" s="45"/>
      <c r="CL713" s="45"/>
      <c r="CM713" s="45"/>
      <c r="CN713" s="45"/>
      <c r="CO713" s="45"/>
      <c r="CP713" s="45"/>
      <c r="CQ713" s="45"/>
    </row>
    <row r="714" spans="1:95" hidden="1" x14ac:dyDescent="0.25">
      <c r="A714" s="5" t="str">
        <f>B714&amp;D714</f>
        <v>ZWECHARCOAL</v>
      </c>
      <c r="B714" t="s">
        <v>404</v>
      </c>
      <c r="C714" t="str">
        <f>VLOOKUP($B714,'Lookup codes'!$A:$C,2,FALSE)</f>
        <v>Zimbabwe</v>
      </c>
      <c r="D714" t="s">
        <v>626</v>
      </c>
      <c r="E714" t="str">
        <f>VLOOKUP(D714,'Lookup codes'!R:S,2,FALSE)</f>
        <v>Charcoal</v>
      </c>
      <c r="F714" t="s">
        <v>794</v>
      </c>
      <c r="G714" t="s">
        <v>528</v>
      </c>
      <c r="H714" s="45">
        <f>SUMIFS('IEA production stats by year'!Q:Q,'IEA production stats by year'!$E:$E,$D714,'IEA production stats by year'!$B:$B,$B714)</f>
        <v>0</v>
      </c>
      <c r="I714" s="45">
        <f>SUMIFS('IEA production stats by year'!R:R,'IEA production stats by year'!$E:$E,$D714,'IEA production stats by year'!$B:$B,$B714)</f>
        <v>0</v>
      </c>
      <c r="J714" s="45">
        <f>SUMIFS('IEA production stats by year'!S:S,'IEA production stats by year'!$E:$E,$D714,'IEA production stats by year'!$B:$B,$B714)</f>
        <v>0</v>
      </c>
      <c r="K714" s="45">
        <f>SUMIFS('IEA production stats by year'!T:T,'IEA production stats by year'!$E:$E,$D714,'IEA production stats by year'!$B:$B,$B714)</f>
        <v>0</v>
      </c>
      <c r="L714" s="45">
        <f>SUMIFS('IEA production stats by year'!U:U,'IEA production stats by year'!$E:$E,$D714,'IEA production stats by year'!$B:$B,$B714)</f>
        <v>0</v>
      </c>
      <c r="M714" s="45">
        <f>SUMIFS('IEA production stats by year'!V:V,'IEA production stats by year'!$E:$E,$D714,'IEA production stats by year'!$B:$B,$B714)</f>
        <v>0</v>
      </c>
      <c r="N714" s="45">
        <f>SUMIFS('IEA production stats by year'!W:W,'IEA production stats by year'!$E:$E,$D714,'IEA production stats by year'!$B:$B,$B714)</f>
        <v>0</v>
      </c>
      <c r="O714" s="45">
        <f>SUMIFS('IEA production stats by year'!X:X,'IEA production stats by year'!$E:$E,$D714,'IEA production stats by year'!$B:$B,$B714)</f>
        <v>0</v>
      </c>
      <c r="P714" s="45">
        <f>SUMIFS('IEA production stats by year'!Y:Y,'IEA production stats by year'!$E:$E,$D714,'IEA production stats by year'!$B:$B,$B714)</f>
        <v>0</v>
      </c>
      <c r="Q714" s="45">
        <f>SUMIFS('IEA production stats by year'!Z:Z,'IEA production stats by year'!$E:$E,$D714,'IEA production stats by year'!$B:$B,$B714)</f>
        <v>0</v>
      </c>
      <c r="R714" s="45">
        <f>SUMIFS('IEA production stats by year'!AA:AA,'IEA production stats by year'!$E:$E,$D714,'IEA production stats by year'!$B:$B,$B714)</f>
        <v>0</v>
      </c>
      <c r="S714" s="45">
        <f>SUMIFS('IEA production stats by year'!AB:AB,'IEA production stats by year'!$E:$E,$D714,'IEA production stats by year'!$B:$B,$B714)</f>
        <v>0</v>
      </c>
      <c r="T714" s="45">
        <f>SUMIFS('IEA production stats by year'!AC:AC,'IEA production stats by year'!$E:$E,$D714,'IEA production stats by year'!$B:$B,$B714)</f>
        <v>0</v>
      </c>
      <c r="U714" s="45">
        <f>SUMIFS('IEA production stats by year'!AD:AD,'IEA production stats by year'!$E:$E,$D714,'IEA production stats by year'!$B:$B,$B714)</f>
        <v>0</v>
      </c>
      <c r="V714" s="45">
        <f>SUMIFS('IEA production stats by year'!AE:AE,'IEA production stats by year'!$E:$E,$D714,'IEA production stats by year'!$B:$B,$B714)</f>
        <v>0</v>
      </c>
      <c r="W714" s="45">
        <f>SUMIFS('IEA production stats by year'!AF:AF,'IEA production stats by year'!$E:$E,$D714,'IEA production stats by year'!$B:$B,$B714)</f>
        <v>0</v>
      </c>
      <c r="X714" s="45">
        <f>SUMIFS('IEA production stats by year'!AG:AG,'IEA production stats by year'!$E:$E,$D714,'IEA production stats by year'!$B:$B,$B714)</f>
        <v>0</v>
      </c>
      <c r="Y714" s="45">
        <f>SUMIFS('IEA production stats by year'!AH:AH,'IEA production stats by year'!$E:$E,$D714,'IEA production stats by year'!$B:$B,$B714)</f>
        <v>0</v>
      </c>
      <c r="Z714" s="45">
        <f>SUMIFS('IEA production stats by year'!AI:AI,'IEA production stats by year'!$E:$E,$D714,'IEA production stats by year'!$B:$B,$B714)</f>
        <v>0</v>
      </c>
      <c r="AA714" s="45">
        <f>SUMIFS('IEA production stats by year'!AJ:AJ,'IEA production stats by year'!$E:$E,$D714,'IEA production stats by year'!$B:$B,$B714)</f>
        <v>0</v>
      </c>
      <c r="AB714" s="45">
        <f>SUMIFS('IEA production stats by year'!AK:AK,'IEA production stats by year'!$E:$E,$D714,'IEA production stats by year'!$B:$B,$B714)</f>
        <v>0</v>
      </c>
      <c r="AC714" s="45">
        <f>SUMIFS('IEA production stats by year'!AL:AL,'IEA production stats by year'!$E:$E,$D714,'IEA production stats by year'!$B:$B,$B714)</f>
        <v>0</v>
      </c>
      <c r="AD714" s="45"/>
      <c r="AE714" s="45"/>
      <c r="AF714" s="45"/>
      <c r="AG714" s="45"/>
      <c r="AH714" s="45"/>
      <c r="AI714" s="45"/>
      <c r="AJ714" s="45"/>
      <c r="AK714" s="45"/>
      <c r="AL714" s="45"/>
      <c r="AM714" s="45"/>
      <c r="AN714" s="45"/>
      <c r="AO714" s="45"/>
      <c r="AP714" s="45"/>
      <c r="AQ714" s="45"/>
      <c r="AR714" s="45"/>
      <c r="AS714" s="45"/>
      <c r="AT714" s="45"/>
      <c r="AU714" s="45"/>
      <c r="AV714" s="45"/>
      <c r="AW714" s="45"/>
      <c r="AX714" s="45"/>
      <c r="AY714" s="45"/>
      <c r="AZ714" s="45"/>
      <c r="BA714" s="45"/>
      <c r="BB714" s="45"/>
      <c r="BC714" s="45"/>
      <c r="BD714" s="45"/>
      <c r="BE714" s="45"/>
      <c r="BF714" s="45"/>
      <c r="BG714" s="45"/>
      <c r="BH714" s="45"/>
      <c r="BI714" s="45"/>
      <c r="BJ714" s="45"/>
      <c r="BK714" s="45"/>
      <c r="BL714" s="45"/>
      <c r="BM714" s="45"/>
      <c r="BN714" s="45"/>
      <c r="BO714" s="45"/>
      <c r="BP714" s="45"/>
      <c r="BQ714" s="45"/>
      <c r="BR714" s="45"/>
      <c r="BS714" s="45"/>
      <c r="BT714" s="45"/>
      <c r="BU714" s="45"/>
      <c r="BV714" s="45"/>
      <c r="BW714" s="45"/>
      <c r="BX714" s="45"/>
      <c r="BY714" s="45"/>
      <c r="BZ714" s="45"/>
      <c r="CA714" s="45"/>
      <c r="CB714" s="45"/>
      <c r="CC714" s="45"/>
      <c r="CD714" s="45"/>
      <c r="CE714" s="45"/>
      <c r="CF714" s="45"/>
      <c r="CG714" s="45"/>
      <c r="CH714" s="45"/>
      <c r="CI714" s="45"/>
      <c r="CJ714" s="45"/>
      <c r="CK714" s="45"/>
      <c r="CL714" s="45"/>
      <c r="CM714" s="45"/>
      <c r="CN714" s="45"/>
      <c r="CO714" s="45"/>
      <c r="CP714" s="45"/>
      <c r="CQ714" s="45"/>
    </row>
    <row r="715" spans="1:95" hidden="1" x14ac:dyDescent="0.25">
      <c r="A715" s="5" t="str">
        <f>B715&amp;D715</f>
        <v>ZWEBIOGASOL</v>
      </c>
      <c r="B715" t="s">
        <v>404</v>
      </c>
      <c r="C715" t="str">
        <f>VLOOKUP($B715,'Lookup codes'!$A:$C,2,FALSE)</f>
        <v>Zimbabwe</v>
      </c>
      <c r="D715" t="s">
        <v>628</v>
      </c>
      <c r="E715" t="str">
        <f>VLOOKUP(D715,'Lookup codes'!R:S,2,FALSE)</f>
        <v>Biogasoline</v>
      </c>
      <c r="F715" t="s">
        <v>794</v>
      </c>
      <c r="G715" t="s">
        <v>528</v>
      </c>
      <c r="H715" s="45">
        <f>SUMIFS('IEA production stats by year'!Q:Q,'IEA production stats by year'!$E:$E,$D715,'IEA production stats by year'!$B:$B,$B715)</f>
        <v>0</v>
      </c>
      <c r="I715" s="45">
        <f>SUMIFS('IEA production stats by year'!R:R,'IEA production stats by year'!$E:$E,$D715,'IEA production stats by year'!$B:$B,$B715)</f>
        <v>0</v>
      </c>
      <c r="J715" s="45">
        <f>SUMIFS('IEA production stats by year'!S:S,'IEA production stats by year'!$E:$E,$D715,'IEA production stats by year'!$B:$B,$B715)</f>
        <v>0</v>
      </c>
      <c r="K715" s="45">
        <f>SUMIFS('IEA production stats by year'!T:T,'IEA production stats by year'!$E:$E,$D715,'IEA production stats by year'!$B:$B,$B715)</f>
        <v>0</v>
      </c>
      <c r="L715" s="45">
        <f>SUMIFS('IEA production stats by year'!U:U,'IEA production stats by year'!$E:$E,$D715,'IEA production stats by year'!$B:$B,$B715)</f>
        <v>0</v>
      </c>
      <c r="M715" s="45">
        <f>SUMIFS('IEA production stats by year'!V:V,'IEA production stats by year'!$E:$E,$D715,'IEA production stats by year'!$B:$B,$B715)</f>
        <v>0</v>
      </c>
      <c r="N715" s="45">
        <f>SUMIFS('IEA production stats by year'!W:W,'IEA production stats by year'!$E:$E,$D715,'IEA production stats by year'!$B:$B,$B715)</f>
        <v>0</v>
      </c>
      <c r="O715" s="45">
        <f>SUMIFS('IEA production stats by year'!X:X,'IEA production stats by year'!$E:$E,$D715,'IEA production stats by year'!$B:$B,$B715)</f>
        <v>0</v>
      </c>
      <c r="P715" s="45">
        <f>SUMIFS('IEA production stats by year'!Y:Y,'IEA production stats by year'!$E:$E,$D715,'IEA production stats by year'!$B:$B,$B715)</f>
        <v>0</v>
      </c>
      <c r="Q715" s="45">
        <f>SUMIFS('IEA production stats by year'!Z:Z,'IEA production stats by year'!$E:$E,$D715,'IEA production stats by year'!$B:$B,$B715)</f>
        <v>0</v>
      </c>
      <c r="R715" s="45">
        <f>SUMIFS('IEA production stats by year'!AA:AA,'IEA production stats by year'!$E:$E,$D715,'IEA production stats by year'!$B:$B,$B715)</f>
        <v>0</v>
      </c>
      <c r="S715" s="45">
        <f>SUMIFS('IEA production stats by year'!AB:AB,'IEA production stats by year'!$E:$E,$D715,'IEA production stats by year'!$B:$B,$B715)</f>
        <v>0</v>
      </c>
      <c r="T715" s="45">
        <f>SUMIFS('IEA production stats by year'!AC:AC,'IEA production stats by year'!$E:$E,$D715,'IEA production stats by year'!$B:$B,$B715)</f>
        <v>0</v>
      </c>
      <c r="U715" s="45">
        <f>SUMIFS('IEA production stats by year'!AD:AD,'IEA production stats by year'!$E:$E,$D715,'IEA production stats by year'!$B:$B,$B715)</f>
        <v>0</v>
      </c>
      <c r="V715" s="45">
        <f>SUMIFS('IEA production stats by year'!AE:AE,'IEA production stats by year'!$E:$E,$D715,'IEA production stats by year'!$B:$B,$B715)</f>
        <v>857.59900000000005</v>
      </c>
      <c r="W715" s="45">
        <f>SUMIFS('IEA production stats by year'!AF:AF,'IEA production stats by year'!$E:$E,$D715,'IEA production stats by year'!$B:$B,$B715)</f>
        <v>1474.0006000000001</v>
      </c>
      <c r="X715" s="45">
        <f>SUMIFS('IEA production stats by year'!AG:AG,'IEA production stats by year'!$E:$E,$D715,'IEA production stats by year'!$B:$B,$B715)</f>
        <v>1393.6015</v>
      </c>
      <c r="Y715" s="45">
        <f>SUMIFS('IEA production stats by year'!AH:AH,'IEA production stats by year'!$E:$E,$D715,'IEA production stats by year'!$B:$B,$B715)</f>
        <v>1045.0378000000001</v>
      </c>
      <c r="Z715" s="45">
        <f>SUMIFS('IEA production stats by year'!AI:AI,'IEA production stats by year'!$E:$E,$D715,'IEA production stats by year'!$B:$B,$B715)</f>
        <v>1664.3869999999999</v>
      </c>
      <c r="AA715" s="45">
        <f>SUMIFS('IEA production stats by year'!AJ:AJ,'IEA production stats by year'!$E:$E,$D715,'IEA production stats by year'!$B:$B,$B715)</f>
        <v>1717.5844999999999</v>
      </c>
      <c r="AB715" s="45">
        <f>SUMIFS('IEA production stats by year'!AK:AK,'IEA production stats by year'!$E:$E,$D715,'IEA production stats by year'!$B:$B,$B715)</f>
        <v>1907.5186000000001</v>
      </c>
      <c r="AC715" s="45">
        <f>SUMIFS('IEA production stats by year'!AL:AL,'IEA production stats by year'!$E:$E,$D715,'IEA production stats by year'!$B:$B,$B715)</f>
        <v>0</v>
      </c>
      <c r="AD715" s="45"/>
      <c r="AE715" s="45"/>
      <c r="AF715" s="45"/>
      <c r="AG715" s="45"/>
      <c r="AH715" s="45"/>
      <c r="AI715" s="45"/>
      <c r="AJ715" s="45"/>
      <c r="AK715" s="45"/>
      <c r="AL715" s="45"/>
      <c r="AM715" s="45"/>
      <c r="AN715" s="45"/>
      <c r="AO715" s="45"/>
      <c r="AP715" s="45"/>
      <c r="AQ715" s="45"/>
      <c r="AR715" s="45"/>
      <c r="AS715" s="45"/>
      <c r="AT715" s="45"/>
      <c r="AU715" s="45"/>
      <c r="AV715" s="45"/>
      <c r="AW715" s="45"/>
      <c r="AX715" s="45"/>
      <c r="AY715" s="45"/>
      <c r="AZ715" s="45"/>
      <c r="BA715" s="45"/>
      <c r="BB715" s="45"/>
      <c r="BC715" s="45"/>
      <c r="BD715" s="45"/>
      <c r="BE715" s="45"/>
      <c r="BF715" s="45"/>
      <c r="BG715" s="45"/>
      <c r="BH715" s="45"/>
      <c r="BI715" s="45"/>
      <c r="BJ715" s="45"/>
      <c r="BK715" s="45"/>
      <c r="BL715" s="45"/>
      <c r="BM715" s="45"/>
      <c r="BN715" s="45"/>
      <c r="BO715" s="45"/>
      <c r="BP715" s="45"/>
      <c r="BQ715" s="45"/>
      <c r="BR715" s="45"/>
      <c r="BS715" s="45"/>
      <c r="BT715" s="45"/>
      <c r="BU715" s="45"/>
      <c r="BV715" s="45"/>
      <c r="BW715" s="45"/>
      <c r="BX715" s="45"/>
      <c r="BY715" s="45"/>
      <c r="BZ715" s="45"/>
      <c r="CA715" s="45"/>
      <c r="CB715" s="45"/>
      <c r="CC715" s="45"/>
      <c r="CD715" s="45"/>
      <c r="CE715" s="45"/>
      <c r="CF715" s="45"/>
      <c r="CG715" s="45"/>
      <c r="CH715" s="45"/>
      <c r="CI715" s="45"/>
      <c r="CJ715" s="45"/>
      <c r="CK715" s="45"/>
      <c r="CL715" s="45"/>
      <c r="CM715" s="45"/>
      <c r="CN715" s="45"/>
      <c r="CO715" s="45"/>
      <c r="CP715" s="45"/>
      <c r="CQ715" s="45"/>
    </row>
    <row r="716" spans="1:95" hidden="1" x14ac:dyDescent="0.25">
      <c r="A716" s="5" t="str">
        <f>B716&amp;D716</f>
        <v>ZWEBIODIESEL</v>
      </c>
      <c r="B716" t="s">
        <v>404</v>
      </c>
      <c r="C716" t="str">
        <f>VLOOKUP($B716,'Lookup codes'!$A:$C,2,FALSE)</f>
        <v>Zimbabwe</v>
      </c>
      <c r="D716" t="s">
        <v>630</v>
      </c>
      <c r="E716" t="str">
        <f>VLOOKUP(D716,'Lookup codes'!R:S,2,FALSE)</f>
        <v>Biodiesel</v>
      </c>
      <c r="F716" t="s">
        <v>794</v>
      </c>
      <c r="G716" t="s">
        <v>528</v>
      </c>
      <c r="H716" s="45">
        <f>SUMIFS('IEA production stats by year'!Q:Q,'IEA production stats by year'!$E:$E,$D716,'IEA production stats by year'!$B:$B,$B716)</f>
        <v>0</v>
      </c>
      <c r="I716" s="45">
        <f>SUMIFS('IEA production stats by year'!R:R,'IEA production stats by year'!$E:$E,$D716,'IEA production stats by year'!$B:$B,$B716)</f>
        <v>0</v>
      </c>
      <c r="J716" s="45">
        <f>SUMIFS('IEA production stats by year'!S:S,'IEA production stats by year'!$E:$E,$D716,'IEA production stats by year'!$B:$B,$B716)</f>
        <v>0</v>
      </c>
      <c r="K716" s="45">
        <f>SUMIFS('IEA production stats by year'!T:T,'IEA production stats by year'!$E:$E,$D716,'IEA production stats by year'!$B:$B,$B716)</f>
        <v>0</v>
      </c>
      <c r="L716" s="45">
        <f>SUMIFS('IEA production stats by year'!U:U,'IEA production stats by year'!$E:$E,$D716,'IEA production stats by year'!$B:$B,$B716)</f>
        <v>0</v>
      </c>
      <c r="M716" s="45">
        <f>SUMIFS('IEA production stats by year'!V:V,'IEA production stats by year'!$E:$E,$D716,'IEA production stats by year'!$B:$B,$B716)</f>
        <v>0</v>
      </c>
      <c r="N716" s="45">
        <f>SUMIFS('IEA production stats by year'!W:W,'IEA production stats by year'!$E:$E,$D716,'IEA production stats by year'!$B:$B,$B716)</f>
        <v>0</v>
      </c>
      <c r="O716" s="45">
        <f>SUMIFS('IEA production stats by year'!X:X,'IEA production stats by year'!$E:$E,$D716,'IEA production stats by year'!$B:$B,$B716)</f>
        <v>0</v>
      </c>
      <c r="P716" s="45">
        <f>SUMIFS('IEA production stats by year'!Y:Y,'IEA production stats by year'!$E:$E,$D716,'IEA production stats by year'!$B:$B,$B716)</f>
        <v>0</v>
      </c>
      <c r="Q716" s="45">
        <f>SUMIFS('IEA production stats by year'!Z:Z,'IEA production stats by year'!$E:$E,$D716,'IEA production stats by year'!$B:$B,$B716)</f>
        <v>0</v>
      </c>
      <c r="R716" s="45">
        <f>SUMIFS('IEA production stats by year'!AA:AA,'IEA production stats by year'!$E:$E,$D716,'IEA production stats by year'!$B:$B,$B716)</f>
        <v>0</v>
      </c>
      <c r="S716" s="45">
        <f>SUMIFS('IEA production stats by year'!AB:AB,'IEA production stats by year'!$E:$E,$D716,'IEA production stats by year'!$B:$B,$B716)</f>
        <v>0</v>
      </c>
      <c r="T716" s="45">
        <f>SUMIFS('IEA production stats by year'!AC:AC,'IEA production stats by year'!$E:$E,$D716,'IEA production stats by year'!$B:$B,$B716)</f>
        <v>0</v>
      </c>
      <c r="U716" s="45">
        <f>SUMIFS('IEA production stats by year'!AD:AD,'IEA production stats by year'!$E:$E,$D716,'IEA production stats by year'!$B:$B,$B716)</f>
        <v>0</v>
      </c>
      <c r="V716" s="45">
        <f>SUMIFS('IEA production stats by year'!AE:AE,'IEA production stats by year'!$E:$E,$D716,'IEA production stats by year'!$B:$B,$B716)</f>
        <v>0</v>
      </c>
      <c r="W716" s="45">
        <f>SUMIFS('IEA production stats by year'!AF:AF,'IEA production stats by year'!$E:$E,$D716,'IEA production stats by year'!$B:$B,$B716)</f>
        <v>0</v>
      </c>
      <c r="X716" s="45">
        <f>SUMIFS('IEA production stats by year'!AG:AG,'IEA production stats by year'!$E:$E,$D716,'IEA production stats by year'!$B:$B,$B716)</f>
        <v>0</v>
      </c>
      <c r="Y716" s="45">
        <f>SUMIFS('IEA production stats by year'!AH:AH,'IEA production stats by year'!$E:$E,$D716,'IEA production stats by year'!$B:$B,$B716)</f>
        <v>0</v>
      </c>
      <c r="Z716" s="45">
        <f>SUMIFS('IEA production stats by year'!AI:AI,'IEA production stats by year'!$E:$E,$D716,'IEA production stats by year'!$B:$B,$B716)</f>
        <v>0</v>
      </c>
      <c r="AA716" s="45">
        <f>SUMIFS('IEA production stats by year'!AJ:AJ,'IEA production stats by year'!$E:$E,$D716,'IEA production stats by year'!$B:$B,$B716)</f>
        <v>0</v>
      </c>
      <c r="AB716" s="45">
        <f>SUMIFS('IEA production stats by year'!AK:AK,'IEA production stats by year'!$E:$E,$D716,'IEA production stats by year'!$B:$B,$B716)</f>
        <v>0</v>
      </c>
      <c r="AC716" s="45">
        <f>SUMIFS('IEA production stats by year'!AL:AL,'IEA production stats by year'!$E:$E,$D716,'IEA production stats by year'!$B:$B,$B716)</f>
        <v>0</v>
      </c>
      <c r="AD716" s="45"/>
      <c r="AE716" s="45"/>
      <c r="AF716" s="45"/>
      <c r="AG716" s="45"/>
      <c r="AH716" s="45"/>
      <c r="AI716" s="45"/>
      <c r="AJ716" s="45"/>
      <c r="AK716" s="45"/>
      <c r="AL716" s="45"/>
      <c r="AM716" s="45"/>
      <c r="AN716" s="45"/>
      <c r="AO716" s="45"/>
      <c r="AP716" s="45"/>
      <c r="AQ716" s="45"/>
      <c r="AR716" s="45"/>
      <c r="AS716" s="45"/>
      <c r="AT716" s="45"/>
      <c r="AU716" s="45"/>
      <c r="AV716" s="45"/>
      <c r="AW716" s="45"/>
      <c r="AX716" s="45"/>
      <c r="AY716" s="45"/>
      <c r="AZ716" s="45"/>
      <c r="BA716" s="45"/>
      <c r="BB716" s="45"/>
      <c r="BC716" s="45"/>
      <c r="BD716" s="45"/>
      <c r="BE716" s="45"/>
      <c r="BF716" s="45"/>
      <c r="BG716" s="45"/>
      <c r="BH716" s="45"/>
      <c r="BI716" s="45"/>
      <c r="BJ716" s="45"/>
      <c r="BK716" s="45"/>
      <c r="BL716" s="45"/>
      <c r="BM716" s="45"/>
      <c r="BN716" s="45"/>
      <c r="BO716" s="45"/>
      <c r="BP716" s="45"/>
      <c r="BQ716" s="45"/>
      <c r="BR716" s="45"/>
      <c r="BS716" s="45"/>
      <c r="BT716" s="45"/>
      <c r="BU716" s="45"/>
      <c r="BV716" s="45"/>
      <c r="BW716" s="45"/>
      <c r="BX716" s="45"/>
      <c r="BY716" s="45"/>
      <c r="BZ716" s="45"/>
      <c r="CA716" s="45"/>
      <c r="CB716" s="45"/>
      <c r="CC716" s="45"/>
      <c r="CD716" s="45"/>
      <c r="CE716" s="45"/>
      <c r="CF716" s="45"/>
      <c r="CG716" s="45"/>
      <c r="CH716" s="45"/>
      <c r="CI716" s="45"/>
      <c r="CJ716" s="45"/>
      <c r="CK716" s="45"/>
      <c r="CL716" s="45"/>
      <c r="CM716" s="45"/>
      <c r="CN716" s="45"/>
      <c r="CO716" s="45"/>
      <c r="CP716" s="45"/>
      <c r="CQ716" s="45"/>
    </row>
    <row r="717" spans="1:95" hidden="1" x14ac:dyDescent="0.25">
      <c r="A717" s="5" t="str">
        <f>B717&amp;D717</f>
        <v>ZWEOBIOLIQ</v>
      </c>
      <c r="B717" t="s">
        <v>404</v>
      </c>
      <c r="C717" t="str">
        <f>VLOOKUP($B717,'Lookup codes'!$A:$C,2,FALSE)</f>
        <v>Zimbabwe</v>
      </c>
      <c r="D717" t="s">
        <v>632</v>
      </c>
      <c r="E717" t="str">
        <f>VLOOKUP(D717,'Lookup codes'!R:S,2,FALSE)</f>
        <v>Other Liquid Biofuels</v>
      </c>
      <c r="F717" t="s">
        <v>794</v>
      </c>
      <c r="G717" t="s">
        <v>528</v>
      </c>
      <c r="H717" s="45">
        <f>SUMIFS('IEA production stats by year'!Q:Q,'IEA production stats by year'!$E:$E,$D717,'IEA production stats by year'!$B:$B,$B717)</f>
        <v>0</v>
      </c>
      <c r="I717" s="45">
        <f>SUMIFS('IEA production stats by year'!R:R,'IEA production stats by year'!$E:$E,$D717,'IEA production stats by year'!$B:$B,$B717)</f>
        <v>0</v>
      </c>
      <c r="J717" s="45">
        <f>SUMIFS('IEA production stats by year'!S:S,'IEA production stats by year'!$E:$E,$D717,'IEA production stats by year'!$B:$B,$B717)</f>
        <v>0</v>
      </c>
      <c r="K717" s="45">
        <f>SUMIFS('IEA production stats by year'!T:T,'IEA production stats by year'!$E:$E,$D717,'IEA production stats by year'!$B:$B,$B717)</f>
        <v>0</v>
      </c>
      <c r="L717" s="45">
        <f>SUMIFS('IEA production stats by year'!U:U,'IEA production stats by year'!$E:$E,$D717,'IEA production stats by year'!$B:$B,$B717)</f>
        <v>0</v>
      </c>
      <c r="M717" s="45">
        <f>SUMIFS('IEA production stats by year'!V:V,'IEA production stats by year'!$E:$E,$D717,'IEA production stats by year'!$B:$B,$B717)</f>
        <v>0</v>
      </c>
      <c r="N717" s="45">
        <f>SUMIFS('IEA production stats by year'!W:W,'IEA production stats by year'!$E:$E,$D717,'IEA production stats by year'!$B:$B,$B717)</f>
        <v>0</v>
      </c>
      <c r="O717" s="45">
        <f>SUMIFS('IEA production stats by year'!X:X,'IEA production stats by year'!$E:$E,$D717,'IEA production stats by year'!$B:$B,$B717)</f>
        <v>0</v>
      </c>
      <c r="P717" s="45">
        <f>SUMIFS('IEA production stats by year'!Y:Y,'IEA production stats by year'!$E:$E,$D717,'IEA production stats by year'!$B:$B,$B717)</f>
        <v>0</v>
      </c>
      <c r="Q717" s="45">
        <f>SUMIFS('IEA production stats by year'!Z:Z,'IEA production stats by year'!$E:$E,$D717,'IEA production stats by year'!$B:$B,$B717)</f>
        <v>0</v>
      </c>
      <c r="R717" s="45">
        <f>SUMIFS('IEA production stats by year'!AA:AA,'IEA production stats by year'!$E:$E,$D717,'IEA production stats by year'!$B:$B,$B717)</f>
        <v>0</v>
      </c>
      <c r="S717" s="45">
        <f>SUMIFS('IEA production stats by year'!AB:AB,'IEA production stats by year'!$E:$E,$D717,'IEA production stats by year'!$B:$B,$B717)</f>
        <v>0</v>
      </c>
      <c r="T717" s="45">
        <f>SUMIFS('IEA production stats by year'!AC:AC,'IEA production stats by year'!$E:$E,$D717,'IEA production stats by year'!$B:$B,$B717)</f>
        <v>0</v>
      </c>
      <c r="U717" s="45">
        <f>SUMIFS('IEA production stats by year'!AD:AD,'IEA production stats by year'!$E:$E,$D717,'IEA production stats by year'!$B:$B,$B717)</f>
        <v>0</v>
      </c>
      <c r="V717" s="45">
        <f>SUMIFS('IEA production stats by year'!AE:AE,'IEA production stats by year'!$E:$E,$D717,'IEA production stats by year'!$B:$B,$B717)</f>
        <v>0</v>
      </c>
      <c r="W717" s="45">
        <f>SUMIFS('IEA production stats by year'!AF:AF,'IEA production stats by year'!$E:$E,$D717,'IEA production stats by year'!$B:$B,$B717)</f>
        <v>0</v>
      </c>
      <c r="X717" s="45">
        <f>SUMIFS('IEA production stats by year'!AG:AG,'IEA production stats by year'!$E:$E,$D717,'IEA production stats by year'!$B:$B,$B717)</f>
        <v>0</v>
      </c>
      <c r="Y717" s="45">
        <f>SUMIFS('IEA production stats by year'!AH:AH,'IEA production stats by year'!$E:$E,$D717,'IEA production stats by year'!$B:$B,$B717)</f>
        <v>0</v>
      </c>
      <c r="Z717" s="45">
        <f>SUMIFS('IEA production stats by year'!AI:AI,'IEA production stats by year'!$E:$E,$D717,'IEA production stats by year'!$B:$B,$B717)</f>
        <v>0</v>
      </c>
      <c r="AA717" s="45">
        <f>SUMIFS('IEA production stats by year'!AJ:AJ,'IEA production stats by year'!$E:$E,$D717,'IEA production stats by year'!$B:$B,$B717)</f>
        <v>0</v>
      </c>
      <c r="AB717" s="45">
        <f>SUMIFS('IEA production stats by year'!AK:AK,'IEA production stats by year'!$E:$E,$D717,'IEA production stats by year'!$B:$B,$B717)</f>
        <v>0</v>
      </c>
      <c r="AC717" s="45">
        <f>SUMIFS('IEA production stats by year'!AL:AL,'IEA production stats by year'!$E:$E,$D717,'IEA production stats by year'!$B:$B,$B717)</f>
        <v>0</v>
      </c>
      <c r="AD717" s="45"/>
      <c r="AE717" s="45"/>
      <c r="AF717" s="45"/>
      <c r="AG717" s="45"/>
      <c r="AH717" s="45"/>
      <c r="AI717" s="45"/>
      <c r="AJ717" s="45"/>
      <c r="AK717" s="45"/>
      <c r="AL717" s="45"/>
      <c r="AM717" s="45"/>
      <c r="AN717" s="45"/>
      <c r="AO717" s="45"/>
      <c r="AP717" s="45"/>
      <c r="AQ717" s="45"/>
      <c r="AR717" s="45"/>
      <c r="AS717" s="45"/>
      <c r="AT717" s="45"/>
      <c r="AU717" s="45"/>
      <c r="AV717" s="45"/>
      <c r="AW717" s="45"/>
      <c r="AX717" s="45"/>
      <c r="AY717" s="45"/>
      <c r="AZ717" s="45"/>
      <c r="BA717" s="45"/>
      <c r="BB717" s="45"/>
      <c r="BC717" s="45"/>
      <c r="BD717" s="45"/>
      <c r="BE717" s="45"/>
      <c r="BF717" s="45"/>
      <c r="BG717" s="45"/>
      <c r="BH717" s="45"/>
      <c r="BI717" s="45"/>
      <c r="BJ717" s="45"/>
      <c r="BK717" s="45"/>
      <c r="BL717" s="45"/>
      <c r="BM717" s="45"/>
      <c r="BN717" s="45"/>
      <c r="BO717" s="45"/>
      <c r="BP717" s="45"/>
      <c r="BQ717" s="45"/>
      <c r="BR717" s="45"/>
      <c r="BS717" s="45"/>
      <c r="BT717" s="45"/>
      <c r="BU717" s="45"/>
      <c r="BV717" s="45"/>
      <c r="BW717" s="45"/>
      <c r="BX717" s="45"/>
      <c r="BY717" s="45"/>
      <c r="BZ717" s="45"/>
      <c r="CA717" s="45"/>
      <c r="CB717" s="45"/>
      <c r="CC717" s="45"/>
      <c r="CD717" s="45"/>
      <c r="CE717" s="45"/>
      <c r="CF717" s="45"/>
      <c r="CG717" s="45"/>
      <c r="CH717" s="45"/>
      <c r="CI717" s="45"/>
      <c r="CJ717" s="45"/>
      <c r="CK717" s="45"/>
      <c r="CL717" s="45"/>
      <c r="CM717" s="45"/>
      <c r="CN717" s="45"/>
      <c r="CO717" s="45"/>
      <c r="CP717" s="45"/>
      <c r="CQ717" s="45"/>
    </row>
    <row r="718" spans="1:95" hidden="1" x14ac:dyDescent="0.25">
      <c r="A718" s="5" t="str">
        <f>B718&amp;D718</f>
        <v>ZWEPRIMSBIO</v>
      </c>
      <c r="B718" t="s">
        <v>404</v>
      </c>
      <c r="C718" t="str">
        <f>VLOOKUP($B718,'Lookup codes'!$A:$C,2,FALSE)</f>
        <v>Zimbabwe</v>
      </c>
      <c r="D718" t="s">
        <v>634</v>
      </c>
      <c r="E718" t="str">
        <f>VLOOKUP(D718,'Lookup codes'!R:S,2,FALSE)</f>
        <v>Solid Biofuel excluding charcoal</v>
      </c>
      <c r="F718" t="s">
        <v>794</v>
      </c>
      <c r="G718" t="s">
        <v>528</v>
      </c>
      <c r="H718" s="45">
        <f>SUMIFS('IEA production stats by year'!Q:Q,'IEA production stats by year'!$E:$E,$D718,'IEA production stats by year'!$B:$B,$B718)</f>
        <v>234127.99960000001</v>
      </c>
      <c r="I718" s="45">
        <f>SUMIFS('IEA production stats by year'!R:R,'IEA production stats by year'!$E:$E,$D718,'IEA production stats by year'!$B:$B,$B718)</f>
        <v>237640.00049999999</v>
      </c>
      <c r="J718" s="45">
        <f>SUMIFS('IEA production stats by year'!S:S,'IEA production stats by year'!$E:$E,$D718,'IEA production stats by year'!$B:$B,$B718)</f>
        <v>241204.99789999999</v>
      </c>
      <c r="K718" s="45">
        <f>SUMIFS('IEA production stats by year'!T:T,'IEA production stats by year'!$E:$E,$D718,'IEA production stats by year'!$B:$B,$B718)</f>
        <v>244823.00020000001</v>
      </c>
      <c r="L718" s="45">
        <f>SUMIFS('IEA production stats by year'!U:U,'IEA production stats by year'!$E:$E,$D718,'IEA production stats by year'!$B:$B,$B718)</f>
        <v>248496.00030000001</v>
      </c>
      <c r="M718" s="45">
        <f>SUMIFS('IEA production stats by year'!V:V,'IEA production stats by year'!$E:$E,$D718,'IEA production stats by year'!$B:$B,$B718)</f>
        <v>252223.9982</v>
      </c>
      <c r="N718" s="45">
        <f>SUMIFS('IEA production stats by year'!W:W,'IEA production stats by year'!$E:$E,$D718,'IEA production stats by year'!$B:$B,$B718)</f>
        <v>262858.0013</v>
      </c>
      <c r="O718" s="45">
        <f>SUMIFS('IEA production stats by year'!X:X,'IEA production stats by year'!$E:$E,$D718,'IEA production stats by year'!$B:$B,$B718)</f>
        <v>264293.00189999997</v>
      </c>
      <c r="P718" s="45">
        <f>SUMIFS('IEA production stats by year'!Y:Y,'IEA production stats by year'!$E:$E,$D718,'IEA production stats by year'!$B:$B,$B718)</f>
        <v>267062.00060000003</v>
      </c>
      <c r="Q718" s="45">
        <f>SUMIFS('IEA production stats by year'!Z:Z,'IEA production stats by year'!$E:$E,$D718,'IEA production stats by year'!$B:$B,$B718)</f>
        <v>270717.99810000003</v>
      </c>
      <c r="R718" s="45">
        <f>SUMIFS('IEA production stats by year'!AA:AA,'IEA production stats by year'!$E:$E,$D718,'IEA production stats by year'!$B:$B,$B718)</f>
        <v>273795.99949999998</v>
      </c>
      <c r="S718" s="45">
        <f>SUMIFS('IEA production stats by year'!AB:AB,'IEA production stats by year'!$E:$E,$D718,'IEA production stats by year'!$B:$B,$B718)</f>
        <v>277439.0012</v>
      </c>
      <c r="T718" s="45">
        <f>SUMIFS('IEA production stats by year'!AC:AC,'IEA production stats by year'!$E:$E,$D718,'IEA production stats by year'!$B:$B,$B718)</f>
        <v>281619.00180000003</v>
      </c>
      <c r="U718" s="45">
        <f>SUMIFS('IEA production stats by year'!AD:AD,'IEA production stats by year'!$E:$E,$D718,'IEA production stats by year'!$B:$B,$B718)</f>
        <v>287373.00060000003</v>
      </c>
      <c r="V718" s="45">
        <f>SUMIFS('IEA production stats by year'!AE:AE,'IEA production stats by year'!$E:$E,$D718,'IEA production stats by year'!$B:$B,$B718)</f>
        <v>292747.0013</v>
      </c>
      <c r="W718" s="45">
        <f>SUMIFS('IEA production stats by year'!AF:AF,'IEA production stats by year'!$E:$E,$D718,'IEA production stats by year'!$B:$B,$B718)</f>
        <v>297913.99810000003</v>
      </c>
      <c r="X718" s="45">
        <f>SUMIFS('IEA production stats by year'!AG:AG,'IEA production stats by year'!$E:$E,$D718,'IEA production stats by year'!$B:$B,$B718)</f>
        <v>303208.00160000002</v>
      </c>
      <c r="Y718" s="45">
        <f>SUMIFS('IEA production stats by year'!AH:AH,'IEA production stats by year'!$E:$E,$D718,'IEA production stats by year'!$B:$B,$B718)</f>
        <v>307965.21120000002</v>
      </c>
      <c r="Z718" s="45">
        <f>SUMIFS('IEA production stats by year'!AI:AI,'IEA production stats by year'!$E:$E,$D718,'IEA production stats by year'!$B:$B,$B718)</f>
        <v>312811.26890000002</v>
      </c>
      <c r="AA718" s="45">
        <f>SUMIFS('IEA production stats by year'!AJ:AJ,'IEA production stats by year'!$E:$E,$D718,'IEA production stats by year'!$B:$B,$B718)</f>
        <v>317274.16330000001</v>
      </c>
      <c r="AB718" s="45">
        <f>SUMIFS('IEA production stats by year'!AK:AK,'IEA production stats by year'!$E:$E,$D718,'IEA production stats by year'!$B:$B,$B718)</f>
        <v>320653.71889999998</v>
      </c>
      <c r="AC718" s="45">
        <f>SUMIFS('IEA production stats by year'!AL:AL,'IEA production stats by year'!$E:$E,$D718,'IEA production stats by year'!$B:$B,$B718)</f>
        <v>0</v>
      </c>
      <c r="AD718" s="45"/>
      <c r="AE718" s="45"/>
      <c r="AF718" s="45"/>
      <c r="AG718" s="45"/>
      <c r="AH718" s="45"/>
      <c r="AI718" s="45"/>
      <c r="AJ718" s="45"/>
      <c r="AK718" s="45"/>
      <c r="AL718" s="45"/>
      <c r="AM718" s="45"/>
      <c r="AN718" s="45"/>
      <c r="AO718" s="45"/>
      <c r="AP718" s="45"/>
      <c r="AQ718" s="45"/>
      <c r="AR718" s="45"/>
      <c r="AS718" s="45"/>
      <c r="AT718" s="45"/>
      <c r="AU718" s="45"/>
      <c r="AV718" s="45"/>
      <c r="AW718" s="45"/>
      <c r="AX718" s="45"/>
      <c r="AY718" s="45"/>
      <c r="AZ718" s="45"/>
      <c r="BA718" s="45"/>
      <c r="BB718" s="45"/>
      <c r="BC718" s="45"/>
      <c r="BD718" s="45"/>
      <c r="BE718" s="45"/>
      <c r="BF718" s="45"/>
      <c r="BG718" s="45"/>
      <c r="BH718" s="45"/>
      <c r="BI718" s="45"/>
      <c r="BJ718" s="45"/>
      <c r="BK718" s="45"/>
      <c r="BL718" s="45"/>
      <c r="BM718" s="45"/>
      <c r="BN718" s="45"/>
      <c r="BO718" s="45"/>
      <c r="BP718" s="45"/>
      <c r="BQ718" s="45"/>
      <c r="BR718" s="45"/>
      <c r="BS718" s="45"/>
      <c r="BT718" s="45"/>
      <c r="BU718" s="45"/>
      <c r="BV718" s="45"/>
      <c r="BW718" s="45"/>
      <c r="BX718" s="45"/>
      <c r="BY718" s="45"/>
      <c r="BZ718" s="45"/>
      <c r="CA718" s="45"/>
      <c r="CB718" s="45"/>
      <c r="CC718" s="45"/>
      <c r="CD718" s="45"/>
      <c r="CE718" s="45"/>
      <c r="CF718" s="45"/>
      <c r="CG718" s="45"/>
      <c r="CH718" s="45"/>
      <c r="CI718" s="45"/>
      <c r="CJ718" s="45"/>
      <c r="CK718" s="45"/>
      <c r="CL718" s="45"/>
      <c r="CM718" s="45"/>
      <c r="CN718" s="45"/>
      <c r="CO718" s="45"/>
      <c r="CP718" s="45"/>
      <c r="CQ718" s="45"/>
    </row>
    <row r="719" spans="1:95" hidden="1" x14ac:dyDescent="0.25">
      <c r="A719" s="5" t="str">
        <f>B719&amp;D719</f>
        <v>ZWEBIOGASES</v>
      </c>
      <c r="B719" t="s">
        <v>404</v>
      </c>
      <c r="C719" t="str">
        <f>VLOOKUP($B719,'Lookup codes'!$A:$C,2,FALSE)</f>
        <v>Zimbabwe</v>
      </c>
      <c r="D719" t="s">
        <v>636</v>
      </c>
      <c r="E719" t="str">
        <f>VLOOKUP(D719,'Lookup codes'!R:S,2,FALSE)</f>
        <v>Biogases</v>
      </c>
      <c r="F719" t="s">
        <v>794</v>
      </c>
      <c r="G719" t="s">
        <v>528</v>
      </c>
      <c r="H719" s="45">
        <f>SUMIFS('IEA production stats by year'!Q:Q,'IEA production stats by year'!$E:$E,$D719,'IEA production stats by year'!$B:$B,$B719)</f>
        <v>0</v>
      </c>
      <c r="I719" s="45">
        <f>SUMIFS('IEA production stats by year'!R:R,'IEA production stats by year'!$E:$E,$D719,'IEA production stats by year'!$B:$B,$B719)</f>
        <v>0</v>
      </c>
      <c r="J719" s="45">
        <f>SUMIFS('IEA production stats by year'!S:S,'IEA production stats by year'!$E:$E,$D719,'IEA production stats by year'!$B:$B,$B719)</f>
        <v>0</v>
      </c>
      <c r="K719" s="45">
        <f>SUMIFS('IEA production stats by year'!T:T,'IEA production stats by year'!$E:$E,$D719,'IEA production stats by year'!$B:$B,$B719)</f>
        <v>0</v>
      </c>
      <c r="L719" s="45">
        <f>SUMIFS('IEA production stats by year'!U:U,'IEA production stats by year'!$E:$E,$D719,'IEA production stats by year'!$B:$B,$B719)</f>
        <v>0</v>
      </c>
      <c r="M719" s="45">
        <f>SUMIFS('IEA production stats by year'!V:V,'IEA production stats by year'!$E:$E,$D719,'IEA production stats by year'!$B:$B,$B719)</f>
        <v>0</v>
      </c>
      <c r="N719" s="45">
        <f>SUMIFS('IEA production stats by year'!W:W,'IEA production stats by year'!$E:$E,$D719,'IEA production stats by year'!$B:$B,$B719)</f>
        <v>0</v>
      </c>
      <c r="O719" s="45">
        <f>SUMIFS('IEA production stats by year'!X:X,'IEA production stats by year'!$E:$E,$D719,'IEA production stats by year'!$B:$B,$B719)</f>
        <v>0</v>
      </c>
      <c r="P719" s="45">
        <f>SUMIFS('IEA production stats by year'!Y:Y,'IEA production stats by year'!$E:$E,$D719,'IEA production stats by year'!$B:$B,$B719)</f>
        <v>0</v>
      </c>
      <c r="Q719" s="45">
        <f>SUMIFS('IEA production stats by year'!Z:Z,'IEA production stats by year'!$E:$E,$D719,'IEA production stats by year'!$B:$B,$B719)</f>
        <v>0</v>
      </c>
      <c r="R719" s="45">
        <f>SUMIFS('IEA production stats by year'!AA:AA,'IEA production stats by year'!$E:$E,$D719,'IEA production stats by year'!$B:$B,$B719)</f>
        <v>0</v>
      </c>
      <c r="S719" s="45">
        <f>SUMIFS('IEA production stats by year'!AB:AB,'IEA production stats by year'!$E:$E,$D719,'IEA production stats by year'!$B:$B,$B719)</f>
        <v>0</v>
      </c>
      <c r="T719" s="45">
        <f>SUMIFS('IEA production stats by year'!AC:AC,'IEA production stats by year'!$E:$E,$D719,'IEA production stats by year'!$B:$B,$B719)</f>
        <v>0</v>
      </c>
      <c r="U719" s="45">
        <f>SUMIFS('IEA production stats by year'!AD:AD,'IEA production stats by year'!$E:$E,$D719,'IEA production stats by year'!$B:$B,$B719)</f>
        <v>0</v>
      </c>
      <c r="V719" s="45">
        <f>SUMIFS('IEA production stats by year'!AE:AE,'IEA production stats by year'!$E:$E,$D719,'IEA production stats by year'!$B:$B,$B719)</f>
        <v>0</v>
      </c>
      <c r="W719" s="45">
        <f>SUMIFS('IEA production stats by year'!AF:AF,'IEA production stats by year'!$E:$E,$D719,'IEA production stats by year'!$B:$B,$B719)</f>
        <v>0</v>
      </c>
      <c r="X719" s="45">
        <f>SUMIFS('IEA production stats by year'!AG:AG,'IEA production stats by year'!$E:$E,$D719,'IEA production stats by year'!$B:$B,$B719)</f>
        <v>0</v>
      </c>
      <c r="Y719" s="45">
        <f>SUMIFS('IEA production stats by year'!AH:AH,'IEA production stats by year'!$E:$E,$D719,'IEA production stats by year'!$B:$B,$B719)</f>
        <v>0</v>
      </c>
      <c r="Z719" s="45">
        <f>SUMIFS('IEA production stats by year'!AI:AI,'IEA production stats by year'!$E:$E,$D719,'IEA production stats by year'!$B:$B,$B719)</f>
        <v>0</v>
      </c>
      <c r="AA719" s="45">
        <f>SUMIFS('IEA production stats by year'!AJ:AJ,'IEA production stats by year'!$E:$E,$D719,'IEA production stats by year'!$B:$B,$B719)</f>
        <v>0</v>
      </c>
      <c r="AB719" s="45">
        <f>SUMIFS('IEA production stats by year'!AK:AK,'IEA production stats by year'!$E:$E,$D719,'IEA production stats by year'!$B:$B,$B719)</f>
        <v>0</v>
      </c>
      <c r="AC719" s="45">
        <f>SUMIFS('IEA production stats by year'!AL:AL,'IEA production stats by year'!$E:$E,$D719,'IEA production stats by year'!$B:$B,$B719)</f>
        <v>0</v>
      </c>
      <c r="AD719" s="45"/>
      <c r="AE719" s="45"/>
      <c r="AF719" s="45"/>
      <c r="AG719" s="45"/>
      <c r="AH719" s="45"/>
      <c r="AI719" s="45"/>
      <c r="AJ719" s="45"/>
      <c r="AK719" s="45"/>
      <c r="AL719" s="45"/>
      <c r="AM719" s="45"/>
      <c r="AN719" s="45"/>
      <c r="AO719" s="45"/>
      <c r="AP719" s="45"/>
      <c r="AQ719" s="45"/>
      <c r="AR719" s="45"/>
      <c r="AS719" s="45"/>
      <c r="AT719" s="45"/>
      <c r="AU719" s="45"/>
      <c r="AV719" s="45"/>
      <c r="AW719" s="45"/>
      <c r="AX719" s="45"/>
      <c r="AY719" s="45"/>
      <c r="AZ719" s="45"/>
      <c r="BA719" s="45"/>
      <c r="BB719" s="45"/>
      <c r="BC719" s="45"/>
      <c r="BD719" s="45"/>
      <c r="BE719" s="45"/>
      <c r="BF719" s="45"/>
      <c r="BG719" s="45"/>
      <c r="BH719" s="45"/>
      <c r="BI719" s="45"/>
      <c r="BJ719" s="45"/>
      <c r="BK719" s="45"/>
      <c r="BL719" s="45"/>
      <c r="BM719" s="45"/>
      <c r="BN719" s="45"/>
      <c r="BO719" s="45"/>
      <c r="BP719" s="45"/>
      <c r="BQ719" s="45"/>
      <c r="BR719" s="45"/>
      <c r="BS719" s="45"/>
      <c r="BT719" s="45"/>
      <c r="BU719" s="45"/>
      <c r="BV719" s="45"/>
      <c r="BW719" s="45"/>
      <c r="BX719" s="45"/>
      <c r="BY719" s="45"/>
      <c r="BZ719" s="45"/>
      <c r="CA719" s="45"/>
      <c r="CB719" s="45"/>
      <c r="CC719" s="45"/>
      <c r="CD719" s="45"/>
      <c r="CE719" s="45"/>
      <c r="CF719" s="45"/>
      <c r="CG719" s="45"/>
      <c r="CH719" s="45"/>
      <c r="CI719" s="45"/>
      <c r="CJ719" s="45"/>
      <c r="CK719" s="45"/>
      <c r="CL719" s="45"/>
      <c r="CM719" s="45"/>
      <c r="CN719" s="45"/>
      <c r="CO719" s="45"/>
      <c r="CP719" s="45"/>
      <c r="CQ719" s="45"/>
    </row>
    <row r="720" spans="1:95" hidden="1" x14ac:dyDescent="0.25">
      <c r="A720" s="5" t="str">
        <f>B720&amp;D720</f>
        <v>ZWEBIOJETKERO</v>
      </c>
      <c r="B720" t="s">
        <v>404</v>
      </c>
      <c r="C720" t="str">
        <f>VLOOKUP($B720,'Lookup codes'!$A:$C,2,FALSE)</f>
        <v>Zimbabwe</v>
      </c>
      <c r="D720" t="s">
        <v>638</v>
      </c>
      <c r="E720" t="str">
        <f>VLOOKUP(D720,'Lookup codes'!R:S,2,FALSE)</f>
        <v>Bio Jet Kerosene</v>
      </c>
      <c r="F720" t="s">
        <v>794</v>
      </c>
      <c r="G720" t="s">
        <v>528</v>
      </c>
      <c r="H720" s="45">
        <f>SUMIFS('IEA production stats by year'!Q:Q,'IEA production stats by year'!$E:$E,$D720,'IEA production stats by year'!$B:$B,$B720)</f>
        <v>0</v>
      </c>
      <c r="I720" s="45">
        <f>SUMIFS('IEA production stats by year'!R:R,'IEA production stats by year'!$E:$E,$D720,'IEA production stats by year'!$B:$B,$B720)</f>
        <v>0</v>
      </c>
      <c r="J720" s="45">
        <f>SUMIFS('IEA production stats by year'!S:S,'IEA production stats by year'!$E:$E,$D720,'IEA production stats by year'!$B:$B,$B720)</f>
        <v>0</v>
      </c>
      <c r="K720" s="45">
        <f>SUMIFS('IEA production stats by year'!T:T,'IEA production stats by year'!$E:$E,$D720,'IEA production stats by year'!$B:$B,$B720)</f>
        <v>0</v>
      </c>
      <c r="L720" s="45">
        <f>SUMIFS('IEA production stats by year'!U:U,'IEA production stats by year'!$E:$E,$D720,'IEA production stats by year'!$B:$B,$B720)</f>
        <v>0</v>
      </c>
      <c r="M720" s="45">
        <f>SUMIFS('IEA production stats by year'!V:V,'IEA production stats by year'!$E:$E,$D720,'IEA production stats by year'!$B:$B,$B720)</f>
        <v>0</v>
      </c>
      <c r="N720" s="45">
        <f>SUMIFS('IEA production stats by year'!W:W,'IEA production stats by year'!$E:$E,$D720,'IEA production stats by year'!$B:$B,$B720)</f>
        <v>0</v>
      </c>
      <c r="O720" s="45">
        <f>SUMIFS('IEA production stats by year'!X:X,'IEA production stats by year'!$E:$E,$D720,'IEA production stats by year'!$B:$B,$B720)</f>
        <v>0</v>
      </c>
      <c r="P720" s="45">
        <f>SUMIFS('IEA production stats by year'!Y:Y,'IEA production stats by year'!$E:$E,$D720,'IEA production stats by year'!$B:$B,$B720)</f>
        <v>0</v>
      </c>
      <c r="Q720" s="45">
        <f>SUMIFS('IEA production stats by year'!Z:Z,'IEA production stats by year'!$E:$E,$D720,'IEA production stats by year'!$B:$B,$B720)</f>
        <v>0</v>
      </c>
      <c r="R720" s="45">
        <f>SUMIFS('IEA production stats by year'!AA:AA,'IEA production stats by year'!$E:$E,$D720,'IEA production stats by year'!$B:$B,$B720)</f>
        <v>0</v>
      </c>
      <c r="S720" s="45">
        <f>SUMIFS('IEA production stats by year'!AB:AB,'IEA production stats by year'!$E:$E,$D720,'IEA production stats by year'!$B:$B,$B720)</f>
        <v>0</v>
      </c>
      <c r="T720" s="45">
        <f>SUMIFS('IEA production stats by year'!AC:AC,'IEA production stats by year'!$E:$E,$D720,'IEA production stats by year'!$B:$B,$B720)</f>
        <v>0</v>
      </c>
      <c r="U720" s="45">
        <f>SUMIFS('IEA production stats by year'!AD:AD,'IEA production stats by year'!$E:$E,$D720,'IEA production stats by year'!$B:$B,$B720)</f>
        <v>0</v>
      </c>
      <c r="V720" s="45">
        <f>SUMIFS('IEA production stats by year'!AE:AE,'IEA production stats by year'!$E:$E,$D720,'IEA production stats by year'!$B:$B,$B720)</f>
        <v>0</v>
      </c>
      <c r="W720" s="45">
        <f>SUMIFS('IEA production stats by year'!AF:AF,'IEA production stats by year'!$E:$E,$D720,'IEA production stats by year'!$B:$B,$B720)</f>
        <v>0</v>
      </c>
      <c r="X720" s="45">
        <f>SUMIFS('IEA production stats by year'!AG:AG,'IEA production stats by year'!$E:$E,$D720,'IEA production stats by year'!$B:$B,$B720)</f>
        <v>0</v>
      </c>
      <c r="Y720" s="45">
        <f>SUMIFS('IEA production stats by year'!AH:AH,'IEA production stats by year'!$E:$E,$D720,'IEA production stats by year'!$B:$B,$B720)</f>
        <v>0</v>
      </c>
      <c r="Z720" s="45">
        <f>SUMIFS('IEA production stats by year'!AI:AI,'IEA production stats by year'!$E:$E,$D720,'IEA production stats by year'!$B:$B,$B720)</f>
        <v>0</v>
      </c>
      <c r="AA720" s="45">
        <f>SUMIFS('IEA production stats by year'!AJ:AJ,'IEA production stats by year'!$E:$E,$D720,'IEA production stats by year'!$B:$B,$B720)</f>
        <v>0</v>
      </c>
      <c r="AB720" s="45">
        <f>SUMIFS('IEA production stats by year'!AK:AK,'IEA production stats by year'!$E:$E,$D720,'IEA production stats by year'!$B:$B,$B720)</f>
        <v>0</v>
      </c>
      <c r="AC720" s="45">
        <f>SUMIFS('IEA production stats by year'!AL:AL,'IEA production stats by year'!$E:$E,$D720,'IEA production stats by year'!$B:$B,$B720)</f>
        <v>0</v>
      </c>
      <c r="AD720" s="45"/>
      <c r="AE720" s="45"/>
      <c r="AF720" s="45"/>
      <c r="AG720" s="45"/>
      <c r="AH720" s="45"/>
      <c r="AI720" s="45"/>
      <c r="AJ720" s="45"/>
      <c r="AK720" s="45"/>
      <c r="AL720" s="45"/>
      <c r="AM720" s="45"/>
      <c r="AN720" s="45"/>
      <c r="AO720" s="45"/>
      <c r="AP720" s="45"/>
      <c r="AQ720" s="45"/>
      <c r="AR720" s="45"/>
      <c r="AS720" s="45"/>
      <c r="AT720" s="45"/>
      <c r="AU720" s="45"/>
      <c r="AV720" s="45"/>
      <c r="AW720" s="45"/>
      <c r="AX720" s="45"/>
      <c r="AY720" s="45"/>
      <c r="AZ720" s="45"/>
      <c r="BA720" s="45"/>
      <c r="BB720" s="45"/>
      <c r="BC720" s="45"/>
      <c r="BD720" s="45"/>
      <c r="BE720" s="45"/>
      <c r="BF720" s="45"/>
      <c r="BG720" s="45"/>
      <c r="BH720" s="45"/>
      <c r="BI720" s="45"/>
      <c r="BJ720" s="45"/>
      <c r="BK720" s="45"/>
      <c r="BL720" s="45"/>
      <c r="BM720" s="45"/>
      <c r="BN720" s="45"/>
      <c r="BO720" s="45"/>
      <c r="BP720" s="45"/>
      <c r="BQ720" s="45"/>
      <c r="BR720" s="45"/>
      <c r="BS720" s="45"/>
      <c r="BT720" s="45"/>
      <c r="BU720" s="45"/>
      <c r="BV720" s="45"/>
      <c r="BW720" s="45"/>
      <c r="BX720" s="45"/>
      <c r="BY720" s="45"/>
      <c r="BZ720" s="45"/>
      <c r="CA720" s="45"/>
      <c r="CB720" s="45"/>
      <c r="CC720" s="45"/>
      <c r="CD720" s="45"/>
      <c r="CE720" s="45"/>
      <c r="CF720" s="45"/>
      <c r="CG720" s="45"/>
      <c r="CH720" s="45"/>
      <c r="CI720" s="45"/>
      <c r="CJ720" s="45"/>
      <c r="CK720" s="45"/>
      <c r="CL720" s="45"/>
      <c r="CM720" s="45"/>
      <c r="CN720" s="45"/>
      <c r="CO720" s="45"/>
      <c r="CP720" s="45"/>
      <c r="CQ720" s="45"/>
    </row>
    <row r="721" spans="1:95" hidden="1" x14ac:dyDescent="0.25">
      <c r="A721" s="5" t="str">
        <f>B721&amp;D721</f>
        <v>ZWEMRENEW</v>
      </c>
      <c r="B721" t="s">
        <v>404</v>
      </c>
      <c r="C721" t="str">
        <f>VLOOKUP($B721,'Lookup codes'!$A:$C,2,FALSE)</f>
        <v>Zimbabwe</v>
      </c>
      <c r="D721" t="s">
        <v>640</v>
      </c>
      <c r="E721" t="str">
        <f>VLOOKUP(D721,'Lookup codes'!R:S,2,FALSE)</f>
        <v>Total of Renewable Energy Sources</v>
      </c>
      <c r="F721" t="s">
        <v>794</v>
      </c>
      <c r="G721" t="s">
        <v>528</v>
      </c>
      <c r="H721" s="45">
        <f>SUMIFS('IEA production stats by year'!Q:Q,'IEA production stats by year'!$E:$E,$D721,'IEA production stats by year'!$B:$B,$B721)</f>
        <v>245626.40109999999</v>
      </c>
      <c r="I721" s="45">
        <f>SUMIFS('IEA production stats by year'!R:R,'IEA production stats by year'!$E:$E,$D721,'IEA production stats by year'!$B:$B,$B721)</f>
        <v>248314.0001</v>
      </c>
      <c r="J721" s="45">
        <f>SUMIFS('IEA production stats by year'!S:S,'IEA production stats by year'!$E:$E,$D721,'IEA production stats by year'!$B:$B,$B721)</f>
        <v>254917.3959</v>
      </c>
      <c r="K721" s="45">
        <f>SUMIFS('IEA production stats by year'!T:T,'IEA production stats by year'!$E:$E,$D721,'IEA production stats by year'!$B:$B,$B721)</f>
        <v>264061.40059999999</v>
      </c>
      <c r="L721" s="45">
        <f>SUMIFS('IEA production stats by year'!U:U,'IEA production stats by year'!$E:$E,$D721,'IEA production stats by year'!$B:$B,$B721)</f>
        <v>268299.60200000001</v>
      </c>
      <c r="M721" s="45">
        <f>SUMIFS('IEA production stats by year'!V:V,'IEA production stats by year'!$E:$E,$D721,'IEA production stats by year'!$B:$B,$B721)</f>
        <v>269917.99699999997</v>
      </c>
      <c r="N721" s="45">
        <f>SUMIFS('IEA production stats by year'!W:W,'IEA production stats by year'!$E:$E,$D721,'IEA production stats by year'!$B:$B,$B721)</f>
        <v>281974.00060000003</v>
      </c>
      <c r="O721" s="45">
        <f>SUMIFS('IEA production stats by year'!X:X,'IEA production stats by year'!$E:$E,$D721,'IEA production stats by year'!$B:$B,$B721)</f>
        <v>283671.80239999999</v>
      </c>
      <c r="P721" s="45">
        <f>SUMIFS('IEA production stats by year'!Y:Y,'IEA production stats by year'!$E:$E,$D721,'IEA production stats by year'!$B:$B,$B721)</f>
        <v>287610.80249999999</v>
      </c>
      <c r="Q721" s="45">
        <f>SUMIFS('IEA production stats by year'!Z:Z,'IEA production stats by year'!$E:$E,$D721,'IEA production stats by year'!$B:$B,$B721)</f>
        <v>290366.79710000003</v>
      </c>
      <c r="R721" s="45">
        <f>SUMIFS('IEA production stats by year'!AA:AA,'IEA production stats by year'!$E:$E,$D721,'IEA production stats by year'!$B:$B,$B721)</f>
        <v>294672.39750000002</v>
      </c>
      <c r="S721" s="45">
        <f>SUMIFS('IEA production stats by year'!AB:AB,'IEA production stats by year'!$E:$E,$D721,'IEA production stats by year'!$B:$B,$B721)</f>
        <v>296162.60110000003</v>
      </c>
      <c r="T721" s="45">
        <f>SUMIFS('IEA production stats by year'!AC:AC,'IEA production stats by year'!$E:$E,$D721,'IEA production stats by year'!$B:$B,$B721)</f>
        <v>301023.00280000002</v>
      </c>
      <c r="U721" s="45">
        <f>SUMIFS('IEA production stats by year'!AD:AD,'IEA production stats by year'!$E:$E,$D721,'IEA production stats by year'!$B:$B,$B721)</f>
        <v>305358.60159999999</v>
      </c>
      <c r="V721" s="45">
        <f>SUMIFS('IEA production stats by year'!AE:AE,'IEA production stats by year'!$E:$E,$D721,'IEA production stats by year'!$B:$B,$B721)</f>
        <v>313156.19839999999</v>
      </c>
      <c r="W721" s="45">
        <f>SUMIFS('IEA production stats by year'!AF:AF,'IEA production stats by year'!$E:$E,$D721,'IEA production stats by year'!$B:$B,$B721)</f>
        <v>317352.0001</v>
      </c>
      <c r="X721" s="45">
        <f>SUMIFS('IEA production stats by year'!AG:AG,'IEA production stats by year'!$E:$E,$D721,'IEA production stats by year'!$B:$B,$B721)</f>
        <v>315347.60310000001</v>
      </c>
      <c r="Y721" s="45">
        <f>SUMIFS('IEA production stats by year'!AH:AH,'IEA production stats by year'!$E:$E,$D721,'IEA production stats by year'!$B:$B,$B721)</f>
        <v>323298.29019999999</v>
      </c>
      <c r="Z721" s="45">
        <f>SUMIFS('IEA production stats by year'!AI:AI,'IEA production stats by year'!$E:$E,$D721,'IEA production stats by year'!$B:$B,$B721)</f>
        <v>332651.98239999998</v>
      </c>
      <c r="AA721" s="45">
        <f>SUMIFS('IEA production stats by year'!AJ:AJ,'IEA production stats by year'!$E:$E,$D721,'IEA production stats by year'!$B:$B,$B721)</f>
        <v>333987.90240000002</v>
      </c>
      <c r="AB721" s="45">
        <f>SUMIFS('IEA production stats by year'!AK:AK,'IEA production stats by year'!$E:$E,$D721,'IEA production stats by year'!$B:$B,$B721)</f>
        <v>336348.32390000002</v>
      </c>
      <c r="AC721" s="45">
        <f>SUMIFS('IEA production stats by year'!AL:AL,'IEA production stats by year'!$E:$E,$D721,'IEA production stats by year'!$B:$B,$B721)</f>
        <v>0</v>
      </c>
      <c r="AD721" s="45"/>
      <c r="AE721" s="45"/>
      <c r="AF721" s="45"/>
      <c r="AG721" s="45"/>
      <c r="AH721" s="45"/>
      <c r="AI721" s="45"/>
      <c r="AJ721" s="45"/>
      <c r="AK721" s="45"/>
      <c r="AL721" s="45"/>
      <c r="AM721" s="45"/>
      <c r="AN721" s="45"/>
      <c r="AO721" s="45"/>
      <c r="AP721" s="45"/>
      <c r="AQ721" s="45"/>
      <c r="AR721" s="45"/>
      <c r="AS721" s="45"/>
      <c r="AT721" s="45"/>
      <c r="AU721" s="45"/>
      <c r="AV721" s="45"/>
      <c r="AW721" s="45"/>
      <c r="AX721" s="45"/>
      <c r="AY721" s="45"/>
      <c r="AZ721" s="45"/>
      <c r="BA721" s="45"/>
      <c r="BB721" s="45"/>
      <c r="BC721" s="45"/>
      <c r="BD721" s="45"/>
      <c r="BE721" s="45"/>
      <c r="BF721" s="45"/>
      <c r="BG721" s="45"/>
      <c r="BH721" s="45"/>
      <c r="BI721" s="45"/>
      <c r="BJ721" s="45"/>
      <c r="BK721" s="45"/>
      <c r="BL721" s="45"/>
      <c r="BM721" s="45"/>
      <c r="BN721" s="45"/>
      <c r="BO721" s="45"/>
      <c r="BP721" s="45"/>
      <c r="BQ721" s="45"/>
      <c r="BR721" s="45"/>
      <c r="BS721" s="45"/>
      <c r="BT721" s="45"/>
      <c r="BU721" s="45"/>
      <c r="BV721" s="45"/>
      <c r="BW721" s="45"/>
      <c r="BX721" s="45"/>
      <c r="BY721" s="45"/>
      <c r="BZ721" s="45"/>
      <c r="CA721" s="45"/>
      <c r="CB721" s="45"/>
      <c r="CC721" s="45"/>
      <c r="CD721" s="45"/>
      <c r="CE721" s="45"/>
      <c r="CF721" s="45"/>
      <c r="CG721" s="45"/>
      <c r="CH721" s="45"/>
      <c r="CI721" s="45"/>
      <c r="CJ721" s="45"/>
      <c r="CK721" s="45"/>
      <c r="CL721" s="45"/>
      <c r="CM721" s="45"/>
      <c r="CN721" s="45"/>
      <c r="CO721" s="45"/>
      <c r="CP721" s="45"/>
      <c r="CQ721" s="45"/>
    </row>
    <row r="722" spans="1:95" x14ac:dyDescent="0.25">
      <c r="A722" s="5" t="str">
        <f>B722&amp;D722</f>
        <v>ZWETOTAL</v>
      </c>
      <c r="B722" t="s">
        <v>404</v>
      </c>
      <c r="C722" t="str">
        <f>VLOOKUP($B722,'Lookup codes'!$A:$C,2,FALSE)</f>
        <v>Zimbabwe</v>
      </c>
      <c r="D722" t="s">
        <v>642</v>
      </c>
      <c r="E722" t="str">
        <f>VLOOKUP(D722,'Lookup codes'!R:S,2,FALSE)</f>
        <v>Total of All Energy Sources</v>
      </c>
      <c r="F722" t="s">
        <v>794</v>
      </c>
      <c r="G722" t="s">
        <v>528</v>
      </c>
      <c r="H722" s="45">
        <f>SUMIFS('IEA production stats by year'!Q:Q,'IEA production stats by year'!$E:$E,$D722,'IEA production stats by year'!$B:$B,$B722)</f>
        <v>365245.68030000001</v>
      </c>
      <c r="I722" s="45">
        <f>SUMIFS('IEA production stats by year'!R:R,'IEA production stats by year'!$E:$E,$D722,'IEA production stats by year'!$B:$B,$B722)</f>
        <v>367393.35379999998</v>
      </c>
      <c r="J722" s="45">
        <f>SUMIFS('IEA production stats by year'!S:S,'IEA production stats by year'!$E:$E,$D722,'IEA production stats by year'!$B:$B,$B722)</f>
        <v>364818.11170000001</v>
      </c>
      <c r="K722" s="45">
        <f>SUMIFS('IEA production stats by year'!T:T,'IEA production stats by year'!$E:$E,$D722,'IEA production stats by year'!$B:$B,$B722)</f>
        <v>356144.7536</v>
      </c>
      <c r="L722" s="45">
        <f>SUMIFS('IEA production stats by year'!U:U,'IEA production stats by year'!$E:$E,$D722,'IEA production stats by year'!$B:$B,$B722)</f>
        <v>354605.81150000001</v>
      </c>
      <c r="M722" s="45">
        <f>SUMIFS('IEA production stats by year'!V:V,'IEA production stats by year'!$E:$E,$D722,'IEA production stats by year'!$B:$B,$B722)</f>
        <v>367670.51579999999</v>
      </c>
      <c r="N722" s="45">
        <f>SUMIFS('IEA production stats by year'!W:W,'IEA production stats by year'!$E:$E,$D722,'IEA production stats by year'!$B:$B,$B722)</f>
        <v>376217.03899999999</v>
      </c>
      <c r="O722" s="45">
        <f>SUMIFS('IEA production stats by year'!X:X,'IEA production stats by year'!$E:$E,$D722,'IEA production stats by year'!$B:$B,$B722)</f>
        <v>374702.31329999998</v>
      </c>
      <c r="P722" s="45">
        <f>SUMIFS('IEA production stats by year'!Y:Y,'IEA production stats by year'!$E:$E,$D722,'IEA production stats by year'!$B:$B,$B722)</f>
        <v>357287.47779999999</v>
      </c>
      <c r="Q722" s="45">
        <f>SUMIFS('IEA production stats by year'!Z:Z,'IEA production stats by year'!$E:$E,$D722,'IEA production stats by year'!$B:$B,$B722)</f>
        <v>365172.71269999997</v>
      </c>
      <c r="R722" s="45">
        <f>SUMIFS('IEA production stats by year'!AA:AA,'IEA production stats by year'!$E:$E,$D722,'IEA production stats by year'!$B:$B,$B722)</f>
        <v>372258.90519999998</v>
      </c>
      <c r="S722" s="45">
        <f>SUMIFS('IEA production stats by year'!AB:AB,'IEA production stats by year'!$E:$E,$D722,'IEA production stats by year'!$B:$B,$B722)</f>
        <v>372858.23729999998</v>
      </c>
      <c r="T722" s="45">
        <f>SUMIFS('IEA production stats by year'!AC:AC,'IEA production stats by year'!$E:$E,$D722,'IEA production stats by year'!$B:$B,$B722)</f>
        <v>382631.91159999999</v>
      </c>
      <c r="U722" s="45">
        <f>SUMIFS('IEA production stats by year'!AD:AD,'IEA production stats by year'!$E:$E,$D722,'IEA production stats by year'!$B:$B,$B722)</f>
        <v>389429.54560000001</v>
      </c>
      <c r="V722" s="45">
        <f>SUMIFS('IEA production stats by year'!AE:AE,'IEA production stats by year'!$E:$E,$D722,'IEA production stats by year'!$B:$B,$B722)</f>
        <v>469263.26799999998</v>
      </c>
      <c r="W722" s="45">
        <f>SUMIFS('IEA production stats by year'!AF:AF,'IEA production stats by year'!$E:$E,$D722,'IEA production stats by year'!$B:$B,$B722)</f>
        <v>434409.3554</v>
      </c>
      <c r="X722" s="45">
        <f>SUMIFS('IEA production stats by year'!AG:AG,'IEA production stats by year'!$E:$E,$D722,'IEA production stats by year'!$B:$B,$B722)</f>
        <v>359507.65419999999</v>
      </c>
      <c r="Y722" s="45">
        <f>SUMIFS('IEA production stats by year'!AH:AH,'IEA production stats by year'!$E:$E,$D722,'IEA production stats by year'!$B:$B,$B722)</f>
        <v>402347.97979999997</v>
      </c>
      <c r="Z722" s="45">
        <f>SUMIFS('IEA production stats by year'!AI:AI,'IEA production stats by year'!$E:$E,$D722,'IEA production stats by year'!$B:$B,$B722)</f>
        <v>423021.092</v>
      </c>
      <c r="AA722" s="45">
        <f>SUMIFS('IEA production stats by year'!AJ:AJ,'IEA production stats by year'!$E:$E,$D722,'IEA production stats by year'!$B:$B,$B722)</f>
        <v>377284.52220000001</v>
      </c>
      <c r="AB722" s="45">
        <f>SUMIFS('IEA production stats by year'!AK:AK,'IEA production stats by year'!$E:$E,$D722,'IEA production stats by year'!$B:$B,$B722)</f>
        <v>377351.09240000002</v>
      </c>
      <c r="AC722" s="45">
        <f>SUMIFS('IEA production stats by year'!AL:AL,'IEA production stats by year'!$E:$E,$D722,'IEA production stats by year'!$B:$B,$B722)</f>
        <v>0</v>
      </c>
      <c r="AD722" s="45"/>
      <c r="AE722" s="45"/>
      <c r="AF722" s="45"/>
      <c r="AG722" s="45"/>
      <c r="AH722" s="45"/>
      <c r="AI722" s="45"/>
      <c r="AJ722" s="45"/>
      <c r="AK722" s="45"/>
      <c r="AL722" s="45"/>
      <c r="AM722" s="45"/>
      <c r="AN722" s="45"/>
      <c r="AO722" s="45"/>
      <c r="AP722" s="45"/>
      <c r="AQ722" s="45"/>
      <c r="AR722" s="45"/>
      <c r="AS722" s="45"/>
      <c r="AT722" s="45"/>
      <c r="AU722" s="45"/>
      <c r="AV722" s="45"/>
      <c r="AW722" s="45"/>
      <c r="AX722" s="45"/>
      <c r="AY722" s="45"/>
      <c r="AZ722" s="45"/>
      <c r="BA722" s="45"/>
      <c r="BB722" s="45"/>
      <c r="BC722" s="45"/>
      <c r="BD722" s="45"/>
      <c r="BE722" s="45"/>
      <c r="BF722" s="45"/>
      <c r="BG722" s="45"/>
      <c r="BH722" s="45"/>
      <c r="BI722" s="45"/>
      <c r="BJ722" s="45"/>
      <c r="BK722" s="45"/>
      <c r="BL722" s="45"/>
      <c r="BM722" s="45"/>
      <c r="BN722" s="45"/>
      <c r="BO722" s="45"/>
      <c r="BP722" s="45"/>
      <c r="BQ722" s="45"/>
      <c r="BR722" s="45"/>
      <c r="BS722" s="45"/>
      <c r="BT722" s="45"/>
      <c r="BU722" s="45"/>
      <c r="BV722" s="45"/>
      <c r="BW722" s="45"/>
      <c r="BX722" s="45"/>
      <c r="BY722" s="45"/>
      <c r="BZ722" s="45"/>
      <c r="CA722" s="45"/>
      <c r="CB722" s="45"/>
      <c r="CC722" s="45"/>
      <c r="CD722" s="45"/>
      <c r="CE722" s="45"/>
      <c r="CF722" s="45"/>
      <c r="CG722" s="45"/>
      <c r="CH722" s="45"/>
      <c r="CI722" s="45"/>
      <c r="CJ722" s="45"/>
      <c r="CK722" s="45"/>
      <c r="CL722" s="45"/>
      <c r="CM722" s="45"/>
      <c r="CN722" s="45"/>
      <c r="CO722" s="45"/>
      <c r="CP722" s="45"/>
      <c r="CQ722" s="45"/>
    </row>
  </sheetData>
  <autoFilter ref="A163:AC722">
    <filterColumn colId="3">
      <filters>
        <filter val="TOTAL"/>
      </filters>
    </filterColumn>
  </autoFilter>
  <sortState ref="A164:CQ792">
    <sortCondition ref="B167"/>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T3132"/>
  <sheetViews>
    <sheetView workbookViewId="0">
      <selection activeCell="A247" sqref="A247"/>
    </sheetView>
  </sheetViews>
  <sheetFormatPr defaultRowHeight="12.5" x14ac:dyDescent="0.25"/>
  <cols>
    <col min="39" max="39" width="14.90625" style="51" bestFit="1" customWidth="1"/>
    <col min="40" max="40" width="12.90625" style="51" bestFit="1" customWidth="1"/>
    <col min="41" max="41" width="9.36328125" style="51" bestFit="1" customWidth="1"/>
    <col min="42" max="42" width="19.1796875" style="51" bestFit="1" customWidth="1"/>
    <col min="43" max="43" width="18.36328125" style="51" bestFit="1" customWidth="1"/>
    <col min="44" max="44" width="21.1796875" style="51" bestFit="1" customWidth="1"/>
    <col min="45" max="45" width="13.81640625" style="51" bestFit="1" customWidth="1"/>
    <col min="46" max="46" width="17.7265625" style="51" bestFit="1" customWidth="1"/>
  </cols>
  <sheetData>
    <row r="1" spans="1:46" x14ac:dyDescent="0.25">
      <c r="A1" t="s">
        <v>532</v>
      </c>
      <c r="B1" t="s">
        <v>530</v>
      </c>
      <c r="C1" t="s">
        <v>534</v>
      </c>
      <c r="D1" t="s">
        <v>459</v>
      </c>
      <c r="E1" t="s">
        <v>535</v>
      </c>
      <c r="F1" t="s">
        <v>536</v>
      </c>
      <c r="G1">
        <v>1990</v>
      </c>
      <c r="H1">
        <v>1991</v>
      </c>
      <c r="I1">
        <v>1992</v>
      </c>
      <c r="J1">
        <v>1993</v>
      </c>
      <c r="K1">
        <v>1994</v>
      </c>
      <c r="L1">
        <v>1995</v>
      </c>
      <c r="M1">
        <v>1996</v>
      </c>
      <c r="N1">
        <v>1997</v>
      </c>
      <c r="O1">
        <v>1998</v>
      </c>
      <c r="P1">
        <v>1999</v>
      </c>
      <c r="Q1">
        <v>2000</v>
      </c>
      <c r="R1">
        <v>2001</v>
      </c>
      <c r="S1">
        <v>2002</v>
      </c>
      <c r="T1">
        <v>2003</v>
      </c>
      <c r="U1">
        <v>2004</v>
      </c>
      <c r="V1">
        <v>2005</v>
      </c>
      <c r="W1">
        <v>2006</v>
      </c>
      <c r="X1">
        <v>2007</v>
      </c>
      <c r="Y1">
        <v>2008</v>
      </c>
      <c r="Z1">
        <v>2009</v>
      </c>
      <c r="AA1">
        <v>2010</v>
      </c>
      <c r="AB1">
        <v>2011</v>
      </c>
      <c r="AC1">
        <v>2012</v>
      </c>
      <c r="AD1">
        <v>2013</v>
      </c>
      <c r="AE1">
        <v>2014</v>
      </c>
      <c r="AF1">
        <v>2015</v>
      </c>
      <c r="AG1">
        <v>2016</v>
      </c>
      <c r="AH1">
        <v>2017</v>
      </c>
      <c r="AI1">
        <v>2018</v>
      </c>
      <c r="AJ1">
        <v>2019</v>
      </c>
      <c r="AK1">
        <v>2020</v>
      </c>
      <c r="AL1">
        <v>2021</v>
      </c>
      <c r="AM1" s="47" t="s">
        <v>459</v>
      </c>
      <c r="AN1" s="48" t="s">
        <v>460</v>
      </c>
      <c r="AO1" s="48" t="s">
        <v>461</v>
      </c>
      <c r="AP1" s="48" t="s">
        <v>462</v>
      </c>
      <c r="AQ1" s="48" t="s">
        <v>463</v>
      </c>
      <c r="AR1" s="48" t="s">
        <v>464</v>
      </c>
      <c r="AS1" s="48" t="s">
        <v>465</v>
      </c>
      <c r="AT1" s="48" t="s">
        <v>466</v>
      </c>
    </row>
    <row r="2" spans="1:46" x14ac:dyDescent="0.25">
      <c r="A2">
        <v>1</v>
      </c>
      <c r="B2" t="s">
        <v>537</v>
      </c>
      <c r="C2" t="e">
        <f>VLOOKUP(B2,'Lookup codes'!A:C,2,FALSE)</f>
        <v>#N/A</v>
      </c>
      <c r="D2" t="s">
        <v>538</v>
      </c>
      <c r="E2" t="s">
        <v>539</v>
      </c>
      <c r="F2" t="s">
        <v>540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t="s">
        <v>531</v>
      </c>
      <c r="AM2" s="49" t="e">
        <v>#N/A</v>
      </c>
      <c r="AN2" s="49" t="e">
        <v>#N/A</v>
      </c>
      <c r="AO2" s="49" t="e">
        <v>#N/A</v>
      </c>
      <c r="AP2" s="49" t="e">
        <v>#N/A</v>
      </c>
      <c r="AQ2" s="49" t="e">
        <v>#N/A</v>
      </c>
      <c r="AR2" s="49" t="e">
        <v>#N/A</v>
      </c>
      <c r="AS2" s="49" t="e">
        <v>#N/A</v>
      </c>
      <c r="AT2" s="49" t="e">
        <v>#N/A</v>
      </c>
    </row>
    <row r="3" spans="1:46" x14ac:dyDescent="0.25">
      <c r="A3">
        <v>1</v>
      </c>
      <c r="B3" t="s">
        <v>493</v>
      </c>
      <c r="C3" t="s">
        <v>541</v>
      </c>
      <c r="D3" t="s">
        <v>9</v>
      </c>
      <c r="E3" t="s">
        <v>539</v>
      </c>
      <c r="F3" t="s">
        <v>540</v>
      </c>
      <c r="G3">
        <v>201870.00349999999</v>
      </c>
      <c r="H3">
        <v>218602.8051</v>
      </c>
      <c r="I3">
        <v>207737.9963</v>
      </c>
      <c r="J3">
        <v>206348.3849</v>
      </c>
      <c r="K3">
        <v>209609.99840000001</v>
      </c>
      <c r="L3">
        <v>217051.198</v>
      </c>
      <c r="M3">
        <v>226123.2065</v>
      </c>
      <c r="N3">
        <v>231526.80360000001</v>
      </c>
      <c r="O3">
        <v>241257.59669999999</v>
      </c>
      <c r="P3">
        <v>259754.3976</v>
      </c>
      <c r="Q3">
        <v>269550.01069999998</v>
      </c>
      <c r="R3">
        <v>294890.3958</v>
      </c>
      <c r="S3">
        <v>303102.00439999998</v>
      </c>
      <c r="T3">
        <v>297698.40720000002</v>
      </c>
      <c r="U3">
        <v>314395.19819999998</v>
      </c>
      <c r="V3">
        <v>321847.21230000001</v>
      </c>
      <c r="W3">
        <v>332467.2022</v>
      </c>
      <c r="X3">
        <v>341780.39539999998</v>
      </c>
      <c r="Y3">
        <v>348444.01</v>
      </c>
      <c r="Z3">
        <v>357868.80249999999</v>
      </c>
      <c r="AA3">
        <v>394646.4031</v>
      </c>
      <c r="AB3">
        <v>395874.00640000001</v>
      </c>
      <c r="AC3">
        <v>398829.6066</v>
      </c>
      <c r="AD3">
        <v>422315.98879999999</v>
      </c>
      <c r="AE3">
        <v>440200.80099999998</v>
      </c>
      <c r="AF3">
        <v>435186.00260000001</v>
      </c>
      <c r="AG3">
        <v>430430.40490000002</v>
      </c>
      <c r="AH3">
        <v>448841.7156</v>
      </c>
      <c r="AI3">
        <v>483776.94</v>
      </c>
      <c r="AJ3">
        <v>502635.19990000001</v>
      </c>
      <c r="AK3">
        <v>522759.4351</v>
      </c>
      <c r="AL3" t="s">
        <v>531</v>
      </c>
      <c r="AM3" s="49" t="e">
        <v>#N/A</v>
      </c>
      <c r="AN3" s="49" t="e">
        <v>#N/A</v>
      </c>
      <c r="AO3" s="49" t="e">
        <v>#N/A</v>
      </c>
      <c r="AP3" s="49" t="e">
        <v>#N/A</v>
      </c>
      <c r="AQ3" s="49" t="e">
        <v>#N/A</v>
      </c>
      <c r="AR3" s="49" t="e">
        <v>#N/A</v>
      </c>
      <c r="AS3" s="49" t="e">
        <v>#N/A</v>
      </c>
      <c r="AT3" s="49" t="e">
        <v>#N/A</v>
      </c>
    </row>
    <row r="4" spans="1:46" x14ac:dyDescent="0.25">
      <c r="A4">
        <v>1</v>
      </c>
      <c r="B4" t="s">
        <v>60</v>
      </c>
      <c r="C4" t="s">
        <v>60</v>
      </c>
      <c r="D4" t="s">
        <v>61</v>
      </c>
      <c r="E4" t="s">
        <v>539</v>
      </c>
      <c r="F4" t="s">
        <v>540</v>
      </c>
      <c r="G4">
        <v>10252.7991</v>
      </c>
      <c r="H4">
        <v>12664.802</v>
      </c>
      <c r="I4">
        <v>11613.601199999999</v>
      </c>
      <c r="J4">
        <v>11930.399600000001</v>
      </c>
      <c r="K4">
        <v>13575.5985</v>
      </c>
      <c r="L4">
        <v>15134.3986</v>
      </c>
      <c r="M4">
        <v>20613.600900000001</v>
      </c>
      <c r="N4">
        <v>18100.800800000001</v>
      </c>
      <c r="O4">
        <v>17715.5985</v>
      </c>
      <c r="P4">
        <v>19022.3992</v>
      </c>
      <c r="Q4">
        <v>16538.400099999999</v>
      </c>
      <c r="R4">
        <v>12798.000899999999</v>
      </c>
      <c r="S4">
        <v>12643.198200000001</v>
      </c>
      <c r="T4">
        <v>17586.0003</v>
      </c>
      <c r="U4">
        <v>19677.599900000001</v>
      </c>
      <c r="V4">
        <v>19342.798299999999</v>
      </c>
      <c r="W4">
        <v>19551.5982</v>
      </c>
      <c r="X4">
        <v>10036.7979</v>
      </c>
      <c r="Y4">
        <v>13669.1986</v>
      </c>
      <c r="Z4">
        <v>18723.599900000001</v>
      </c>
      <c r="AA4">
        <v>27241.200700000001</v>
      </c>
      <c r="AB4">
        <v>14875.198</v>
      </c>
      <c r="AC4">
        <v>17010.001199999999</v>
      </c>
      <c r="AD4">
        <v>25052.4002</v>
      </c>
      <c r="AE4">
        <v>17006.400600000001</v>
      </c>
      <c r="AF4">
        <v>21222.0016</v>
      </c>
      <c r="AG4">
        <v>28015.201799999999</v>
      </c>
      <c r="AH4">
        <v>16289.926100000001</v>
      </c>
      <c r="AI4">
        <v>30787.746800000001</v>
      </c>
      <c r="AJ4">
        <v>18661.8488</v>
      </c>
      <c r="AK4">
        <v>19011.245599999998</v>
      </c>
      <c r="AL4">
        <v>32010.995800000001</v>
      </c>
      <c r="AM4" s="49" t="s">
        <v>61</v>
      </c>
      <c r="AN4" s="49" t="s">
        <v>14</v>
      </c>
      <c r="AO4" s="49" t="s">
        <v>500</v>
      </c>
      <c r="AP4" s="49" t="s">
        <v>501</v>
      </c>
      <c r="AQ4" s="49" t="s">
        <v>502</v>
      </c>
      <c r="AR4" s="49" t="s">
        <v>487</v>
      </c>
      <c r="AS4" s="49" t="s">
        <v>488</v>
      </c>
      <c r="AT4" s="49" t="s">
        <v>489</v>
      </c>
    </row>
    <row r="5" spans="1:46" x14ac:dyDescent="0.25">
      <c r="A5">
        <v>1</v>
      </c>
      <c r="B5" t="s">
        <v>148</v>
      </c>
      <c r="C5" t="s">
        <v>148</v>
      </c>
      <c r="D5" t="s">
        <v>411</v>
      </c>
      <c r="E5" t="s">
        <v>539</v>
      </c>
      <c r="F5" t="s">
        <v>540</v>
      </c>
      <c r="G5">
        <v>485.99959999999999</v>
      </c>
      <c r="H5">
        <v>1054.8015</v>
      </c>
      <c r="I5">
        <v>716.39919999999995</v>
      </c>
      <c r="J5">
        <v>1270.7985000000001</v>
      </c>
      <c r="K5">
        <v>597.59870000000001</v>
      </c>
      <c r="L5">
        <v>694.79949999999997</v>
      </c>
      <c r="M5">
        <v>485.99959999999999</v>
      </c>
      <c r="N5">
        <v>269.9984</v>
      </c>
      <c r="O5">
        <v>774.00120000000004</v>
      </c>
      <c r="P5">
        <v>730.80179999999996</v>
      </c>
      <c r="Q5">
        <v>194.4015</v>
      </c>
      <c r="R5">
        <v>248.39869999999999</v>
      </c>
      <c r="S5">
        <v>205.19929999999999</v>
      </c>
      <c r="T5">
        <v>954.00009999999997</v>
      </c>
      <c r="U5">
        <v>903.59939999999995</v>
      </c>
      <c r="V5">
        <v>1997.9996000000001</v>
      </c>
      <c r="W5">
        <v>784.7989</v>
      </c>
      <c r="X5">
        <v>813.59990000000005</v>
      </c>
      <c r="Y5">
        <v>1018.7992</v>
      </c>
      <c r="Z5">
        <v>1101.6015</v>
      </c>
      <c r="AA5">
        <v>626.39970000000005</v>
      </c>
      <c r="AB5">
        <v>1807.1986999999999</v>
      </c>
      <c r="AC5">
        <v>2239.2011000000002</v>
      </c>
      <c r="AD5">
        <v>1188.0002999999999</v>
      </c>
      <c r="AE5">
        <v>914.40129999999999</v>
      </c>
      <c r="AF5">
        <v>522.00189999999998</v>
      </c>
      <c r="AG5">
        <v>784.7989</v>
      </c>
      <c r="AH5">
        <v>201.5986</v>
      </c>
      <c r="AI5">
        <v>421.34280000000001</v>
      </c>
      <c r="AJ5">
        <v>547.19799999999998</v>
      </c>
      <c r="AK5">
        <v>178.59209999999999</v>
      </c>
      <c r="AL5" t="s">
        <v>531</v>
      </c>
      <c r="AM5" s="49" t="s">
        <v>411</v>
      </c>
      <c r="AN5" s="49" t="s">
        <v>7</v>
      </c>
      <c r="AO5" s="49" t="s">
        <v>9</v>
      </c>
      <c r="AP5" s="49" t="s">
        <v>494</v>
      </c>
      <c r="AQ5" s="49" t="s">
        <v>9</v>
      </c>
      <c r="AR5" s="49" t="s">
        <v>495</v>
      </c>
      <c r="AS5" s="49" t="s">
        <v>496</v>
      </c>
      <c r="AT5" s="49" t="s">
        <v>497</v>
      </c>
    </row>
    <row r="6" spans="1:46" x14ac:dyDescent="0.25">
      <c r="A6">
        <v>1</v>
      </c>
      <c r="B6" t="s">
        <v>59</v>
      </c>
      <c r="C6" t="s">
        <v>59</v>
      </c>
      <c r="D6" t="s">
        <v>406</v>
      </c>
      <c r="E6" t="s">
        <v>539</v>
      </c>
      <c r="F6" t="s">
        <v>540</v>
      </c>
      <c r="G6">
        <v>2610.0009</v>
      </c>
      <c r="H6">
        <v>2779.2020000000002</v>
      </c>
      <c r="I6">
        <v>3024</v>
      </c>
      <c r="J6">
        <v>3203.9989</v>
      </c>
      <c r="K6">
        <v>3221.998</v>
      </c>
      <c r="L6">
        <v>3240.0012000000002</v>
      </c>
      <c r="M6">
        <v>3330.0007000000001</v>
      </c>
      <c r="N6">
        <v>3150.0018</v>
      </c>
      <c r="O6">
        <v>3816.0001999999999</v>
      </c>
      <c r="P6">
        <v>3218.4014999999999</v>
      </c>
      <c r="Q6">
        <v>3283.2006000000001</v>
      </c>
      <c r="R6">
        <v>3661.2017000000001</v>
      </c>
      <c r="S6">
        <v>4114.7996000000003</v>
      </c>
      <c r="T6">
        <v>4467.6003000000001</v>
      </c>
      <c r="U6">
        <v>6299.9993999999997</v>
      </c>
      <c r="V6">
        <v>7988.4017999999996</v>
      </c>
      <c r="W6">
        <v>9594.0020000000004</v>
      </c>
      <c r="X6">
        <v>8989.2019999999993</v>
      </c>
      <c r="Y6">
        <v>11282.4002</v>
      </c>
      <c r="Z6">
        <v>11138.3994</v>
      </c>
      <c r="AA6">
        <v>13330.800499999999</v>
      </c>
      <c r="AB6">
        <v>14425.200699999999</v>
      </c>
      <c r="AC6">
        <v>13579.199199999999</v>
      </c>
      <c r="AD6">
        <v>17161.199199999999</v>
      </c>
      <c r="AE6">
        <v>18147.600900000001</v>
      </c>
      <c r="AF6">
        <v>18316.802</v>
      </c>
      <c r="AG6">
        <v>20934</v>
      </c>
      <c r="AH6">
        <v>27551.053199999998</v>
      </c>
      <c r="AI6">
        <v>35253.467299999997</v>
      </c>
      <c r="AJ6">
        <v>39144.633099999999</v>
      </c>
      <c r="AK6">
        <v>43035.794800000003</v>
      </c>
      <c r="AL6" t="s">
        <v>531</v>
      </c>
      <c r="AM6" s="49" t="s">
        <v>406</v>
      </c>
      <c r="AN6" s="49" t="s">
        <v>4</v>
      </c>
      <c r="AO6" s="49" t="s">
        <v>9</v>
      </c>
      <c r="AP6" s="49" t="s">
        <v>494</v>
      </c>
      <c r="AQ6" s="49" t="s">
        <v>9</v>
      </c>
      <c r="AR6" s="49" t="s">
        <v>495</v>
      </c>
      <c r="AS6" s="49" t="s">
        <v>496</v>
      </c>
      <c r="AT6" s="49" t="s">
        <v>497</v>
      </c>
    </row>
    <row r="7" spans="1:46" x14ac:dyDescent="0.25">
      <c r="A7">
        <v>1</v>
      </c>
      <c r="B7" t="s">
        <v>63</v>
      </c>
      <c r="C7" t="s">
        <v>63</v>
      </c>
      <c r="D7" t="s">
        <v>64</v>
      </c>
      <c r="E7" t="s">
        <v>539</v>
      </c>
      <c r="F7" t="s">
        <v>540</v>
      </c>
      <c r="G7">
        <v>63716.401299999998</v>
      </c>
      <c r="H7">
        <v>57855.6014</v>
      </c>
      <c r="I7">
        <v>69238.798899999994</v>
      </c>
      <c r="J7">
        <v>85222.799700000003</v>
      </c>
      <c r="K7">
        <v>97768.801300000006</v>
      </c>
      <c r="L7">
        <v>96256.801200000002</v>
      </c>
      <c r="M7">
        <v>82313.999400000001</v>
      </c>
      <c r="N7">
        <v>100479.59940000001</v>
      </c>
      <c r="O7">
        <v>94823.998699999996</v>
      </c>
      <c r="P7">
        <v>76370.401400000002</v>
      </c>
      <c r="Q7">
        <v>103427.99830000001</v>
      </c>
      <c r="R7">
        <v>133236.00049999999</v>
      </c>
      <c r="S7">
        <v>128998.79979999999</v>
      </c>
      <c r="T7">
        <v>121672.8</v>
      </c>
      <c r="U7">
        <v>109400.4016</v>
      </c>
      <c r="V7">
        <v>121813.2001</v>
      </c>
      <c r="W7">
        <v>136148.4014</v>
      </c>
      <c r="X7">
        <v>111931.2007</v>
      </c>
      <c r="Y7">
        <v>111643.1991</v>
      </c>
      <c r="Z7">
        <v>124109.999</v>
      </c>
      <c r="AA7">
        <v>120070.8005</v>
      </c>
      <c r="AB7">
        <v>112849.1985</v>
      </c>
      <c r="AC7">
        <v>104407.1988</v>
      </c>
      <c r="AD7">
        <v>118227.5995</v>
      </c>
      <c r="AE7">
        <v>117572.3988</v>
      </c>
      <c r="AF7">
        <v>116143.20110000001</v>
      </c>
      <c r="AG7">
        <v>106927.20020000001</v>
      </c>
      <c r="AH7">
        <v>114398.5448</v>
      </c>
      <c r="AI7">
        <v>116224.3036</v>
      </c>
      <c r="AJ7">
        <v>99034.299199999994</v>
      </c>
      <c r="AK7">
        <v>85225.2448</v>
      </c>
      <c r="AL7">
        <v>70560.274399999995</v>
      </c>
      <c r="AM7" s="49" t="s">
        <v>64</v>
      </c>
      <c r="AN7" s="49" t="s">
        <v>14</v>
      </c>
      <c r="AO7" s="49" t="s">
        <v>506</v>
      </c>
      <c r="AP7" s="49" t="s">
        <v>501</v>
      </c>
      <c r="AQ7" s="49" t="s">
        <v>10</v>
      </c>
      <c r="AR7" s="49" t="s">
        <v>487</v>
      </c>
      <c r="AS7" s="49" t="s">
        <v>488</v>
      </c>
      <c r="AT7" s="49" t="s">
        <v>489</v>
      </c>
    </row>
    <row r="8" spans="1:46" x14ac:dyDescent="0.25">
      <c r="A8">
        <v>1</v>
      </c>
      <c r="B8" t="s">
        <v>65</v>
      </c>
      <c r="C8" t="s">
        <v>65</v>
      </c>
      <c r="D8" t="s">
        <v>66</v>
      </c>
      <c r="E8" t="s">
        <v>539</v>
      </c>
      <c r="F8" t="s">
        <v>540</v>
      </c>
      <c r="G8">
        <v>5597.9985999999999</v>
      </c>
      <c r="H8">
        <v>5565.6012000000001</v>
      </c>
      <c r="I8">
        <v>10958.4005</v>
      </c>
      <c r="J8">
        <v>15454.801799999999</v>
      </c>
      <c r="K8">
        <v>12650.3995</v>
      </c>
      <c r="L8">
        <v>6908.4</v>
      </c>
      <c r="M8">
        <v>5659.2012999999997</v>
      </c>
      <c r="N8">
        <v>5004.0006000000003</v>
      </c>
      <c r="O8">
        <v>5533.1994999999997</v>
      </c>
      <c r="P8">
        <v>4319.9988999999996</v>
      </c>
      <c r="Q8">
        <v>4539.6007</v>
      </c>
      <c r="R8">
        <v>3484.7991999999999</v>
      </c>
      <c r="S8">
        <v>5968.7983999999997</v>
      </c>
      <c r="T8">
        <v>7135.1989999999996</v>
      </c>
      <c r="U8">
        <v>7192.8010000000004</v>
      </c>
      <c r="V8">
        <v>6382.8017</v>
      </c>
      <c r="W8">
        <v>6570.0019000000002</v>
      </c>
      <c r="X8">
        <v>6670.7991000000002</v>
      </c>
      <c r="Y8">
        <v>6469.2004999999999</v>
      </c>
      <c r="Z8">
        <v>7268.402</v>
      </c>
      <c r="AA8">
        <v>9201.5982999999997</v>
      </c>
      <c r="AB8">
        <v>8960.4009999999998</v>
      </c>
      <c r="AC8">
        <v>8359.2016000000003</v>
      </c>
      <c r="AD8">
        <v>7822.8013000000001</v>
      </c>
      <c r="AE8">
        <v>7171.2012999999997</v>
      </c>
      <c r="AF8">
        <v>7941.6018000000004</v>
      </c>
      <c r="AG8">
        <v>8463.5995000000003</v>
      </c>
      <c r="AH8">
        <v>8168.7608</v>
      </c>
      <c r="AI8">
        <v>8345.4312000000009</v>
      </c>
      <c r="AJ8">
        <v>8535.3947000000007</v>
      </c>
      <c r="AK8">
        <v>6402.0652</v>
      </c>
      <c r="AL8">
        <v>7926.1189999999997</v>
      </c>
      <c r="AM8" s="49" t="s">
        <v>66</v>
      </c>
      <c r="AN8" s="49" t="s">
        <v>14</v>
      </c>
      <c r="AO8" s="49" t="s">
        <v>500</v>
      </c>
      <c r="AP8" s="49" t="s">
        <v>501</v>
      </c>
      <c r="AQ8" s="49" t="s">
        <v>502</v>
      </c>
      <c r="AR8" s="49" t="s">
        <v>487</v>
      </c>
      <c r="AS8" s="49" t="s">
        <v>488</v>
      </c>
      <c r="AT8" s="49" t="s">
        <v>489</v>
      </c>
    </row>
    <row r="9" spans="1:46" x14ac:dyDescent="0.25">
      <c r="A9">
        <v>1</v>
      </c>
      <c r="B9" t="s">
        <v>69</v>
      </c>
      <c r="C9" t="s">
        <v>69</v>
      </c>
      <c r="D9" t="s">
        <v>70</v>
      </c>
      <c r="E9" t="s">
        <v>539</v>
      </c>
      <c r="F9" t="s">
        <v>540</v>
      </c>
      <c r="G9">
        <v>50932.798799999997</v>
      </c>
      <c r="H9">
        <v>56955.5985</v>
      </c>
      <c r="I9">
        <v>55256.398300000001</v>
      </c>
      <c r="J9">
        <v>59540.399100000002</v>
      </c>
      <c r="K9">
        <v>58878.001199999999</v>
      </c>
      <c r="L9">
        <v>57185.998099999997</v>
      </c>
      <c r="M9">
        <v>55468.798900000002</v>
      </c>
      <c r="N9">
        <v>59443.198299999996</v>
      </c>
      <c r="O9">
        <v>55378.799400000004</v>
      </c>
      <c r="P9">
        <v>58330.798999999999</v>
      </c>
      <c r="Q9">
        <v>58896.0003</v>
      </c>
      <c r="R9">
        <v>59626.802100000001</v>
      </c>
      <c r="S9">
        <v>57157.201300000001</v>
      </c>
      <c r="T9">
        <v>58586.398999999998</v>
      </c>
      <c r="U9">
        <v>57996.001600000003</v>
      </c>
      <c r="V9">
        <v>55112.401700000002</v>
      </c>
      <c r="W9">
        <v>57333.599600000001</v>
      </c>
      <c r="X9">
        <v>51620.4012</v>
      </c>
      <c r="Y9">
        <v>42872.400800000003</v>
      </c>
      <c r="Z9">
        <v>42487.198400000001</v>
      </c>
      <c r="AA9">
        <v>48607.198900000003</v>
      </c>
      <c r="AB9">
        <v>60098.398999999998</v>
      </c>
      <c r="AC9">
        <v>50324.398200000003</v>
      </c>
      <c r="AD9">
        <v>65217.599399999999</v>
      </c>
      <c r="AE9">
        <v>66016.800900000002</v>
      </c>
      <c r="AF9">
        <v>47966.400800000003</v>
      </c>
      <c r="AG9">
        <v>54075.599300000002</v>
      </c>
      <c r="AH9">
        <v>57733.200299999997</v>
      </c>
      <c r="AI9">
        <v>56894.400099999999</v>
      </c>
      <c r="AJ9">
        <v>56167.199000000001</v>
      </c>
      <c r="AK9">
        <v>53150.429499999998</v>
      </c>
      <c r="AL9">
        <v>53137.944499999998</v>
      </c>
      <c r="AM9" s="49" t="s">
        <v>70</v>
      </c>
      <c r="AN9" s="49" t="s">
        <v>14</v>
      </c>
      <c r="AO9" s="49" t="s">
        <v>509</v>
      </c>
      <c r="AP9" s="49" t="s">
        <v>505</v>
      </c>
      <c r="AQ9" s="49" t="s">
        <v>13</v>
      </c>
      <c r="AR9" s="49" t="s">
        <v>487</v>
      </c>
      <c r="AS9" s="49" t="s">
        <v>488</v>
      </c>
      <c r="AT9" s="49" t="s">
        <v>489</v>
      </c>
    </row>
    <row r="10" spans="1:46" x14ac:dyDescent="0.25">
      <c r="A10">
        <v>1</v>
      </c>
      <c r="B10" t="s">
        <v>71</v>
      </c>
      <c r="C10" t="s">
        <v>71</v>
      </c>
      <c r="D10" t="s">
        <v>72</v>
      </c>
      <c r="E10" t="s">
        <v>539</v>
      </c>
      <c r="F10" t="s">
        <v>540</v>
      </c>
      <c r="G10">
        <v>113432.3988</v>
      </c>
      <c r="H10">
        <v>113194.79790000001</v>
      </c>
      <c r="I10">
        <v>125452.8021</v>
      </c>
      <c r="J10">
        <v>132141.60029999999</v>
      </c>
      <c r="K10">
        <v>128548.79829999999</v>
      </c>
      <c r="L10">
        <v>133441.1997</v>
      </c>
      <c r="M10">
        <v>123177.5987</v>
      </c>
      <c r="N10">
        <v>129978.00019999999</v>
      </c>
      <c r="O10">
        <v>133786.79920000001</v>
      </c>
      <c r="P10">
        <v>146516.40030000001</v>
      </c>
      <c r="Q10">
        <v>150609.60019999999</v>
      </c>
      <c r="R10">
        <v>145638.0013</v>
      </c>
      <c r="S10">
        <v>144817.20009999999</v>
      </c>
      <c r="T10">
        <v>119573.999</v>
      </c>
      <c r="U10">
        <v>132343.19889999999</v>
      </c>
      <c r="V10">
        <v>133542.4952</v>
      </c>
      <c r="W10">
        <v>128361.908</v>
      </c>
      <c r="X10">
        <v>133396.0325</v>
      </c>
      <c r="Y10">
        <v>137986.1679</v>
      </c>
      <c r="Z10">
        <v>147226.69510000001</v>
      </c>
      <c r="AA10">
        <v>138108.30530000001</v>
      </c>
      <c r="AB10">
        <v>123253.8152</v>
      </c>
      <c r="AC10">
        <v>157851.7133</v>
      </c>
      <c r="AD10">
        <v>151260.1912</v>
      </c>
      <c r="AE10">
        <v>147626.05300000001</v>
      </c>
      <c r="AF10">
        <v>133764.71799999999</v>
      </c>
      <c r="AG10">
        <v>143896.81159999999</v>
      </c>
      <c r="AH10">
        <v>137857.49919999999</v>
      </c>
      <c r="AI10">
        <v>135496.47889999999</v>
      </c>
      <c r="AJ10">
        <v>146973.49</v>
      </c>
      <c r="AK10">
        <v>151192.9094</v>
      </c>
      <c r="AL10">
        <v>139504.7873</v>
      </c>
      <c r="AM10" s="49" t="s">
        <v>72</v>
      </c>
      <c r="AN10" s="49" t="s">
        <v>14</v>
      </c>
      <c r="AO10" s="49" t="s">
        <v>500</v>
      </c>
      <c r="AP10" s="49" t="s">
        <v>505</v>
      </c>
      <c r="AQ10" s="49" t="s">
        <v>13</v>
      </c>
      <c r="AR10" s="49" t="s">
        <v>487</v>
      </c>
      <c r="AS10" s="49" t="s">
        <v>488</v>
      </c>
      <c r="AT10" s="49" t="s">
        <v>489</v>
      </c>
    </row>
    <row r="11" spans="1:46" x14ac:dyDescent="0.25">
      <c r="A11">
        <v>1</v>
      </c>
      <c r="B11" t="s">
        <v>73</v>
      </c>
      <c r="C11" t="s">
        <v>73</v>
      </c>
      <c r="D11" t="s">
        <v>408</v>
      </c>
      <c r="E11" t="s">
        <v>539</v>
      </c>
      <c r="F11" t="s">
        <v>540</v>
      </c>
      <c r="G11">
        <v>5968.7983999999997</v>
      </c>
      <c r="H11">
        <v>6328.8004000000001</v>
      </c>
      <c r="I11">
        <v>6289.2016000000003</v>
      </c>
      <c r="J11">
        <v>8733.6020000000008</v>
      </c>
      <c r="K11">
        <v>6584.4003000000002</v>
      </c>
      <c r="L11">
        <v>5601.5992999999999</v>
      </c>
      <c r="M11">
        <v>5536.8001999999997</v>
      </c>
      <c r="N11">
        <v>6163.1998999999996</v>
      </c>
      <c r="O11">
        <v>7023.5998</v>
      </c>
      <c r="P11">
        <v>5421.6004000000003</v>
      </c>
      <c r="Q11">
        <v>5522.4017999999996</v>
      </c>
      <c r="R11">
        <v>4683.6014999999998</v>
      </c>
      <c r="S11">
        <v>7271.9984999999997</v>
      </c>
      <c r="T11">
        <v>8888.4006000000008</v>
      </c>
      <c r="U11">
        <v>9918.0017000000007</v>
      </c>
      <c r="V11">
        <v>10832.398800000001</v>
      </c>
      <c r="W11">
        <v>9064.7988000000005</v>
      </c>
      <c r="X11">
        <v>8510.3994999999995</v>
      </c>
      <c r="Y11">
        <v>8035.2019</v>
      </c>
      <c r="Z11">
        <v>8308.8009000000002</v>
      </c>
      <c r="AA11">
        <v>12405.6014</v>
      </c>
      <c r="AB11">
        <v>9633.6007000000009</v>
      </c>
      <c r="AC11">
        <v>6555.5992999999999</v>
      </c>
      <c r="AD11">
        <v>5360.4018999999998</v>
      </c>
      <c r="AE11">
        <v>4680.0009</v>
      </c>
      <c r="AF11">
        <v>5893.2015000000001</v>
      </c>
      <c r="AG11">
        <v>7052.4008000000003</v>
      </c>
      <c r="AH11">
        <v>6287.0411999999997</v>
      </c>
      <c r="AI11">
        <v>6364.7984999999999</v>
      </c>
      <c r="AJ11">
        <v>5633.2808000000005</v>
      </c>
      <c r="AK11">
        <v>3850.1979999999999</v>
      </c>
      <c r="AL11">
        <v>4598.2786999999998</v>
      </c>
      <c r="AM11" s="49" t="s">
        <v>408</v>
      </c>
      <c r="AN11" s="49" t="s">
        <v>14</v>
      </c>
      <c r="AO11" s="49" t="s">
        <v>500</v>
      </c>
      <c r="AP11" s="49" t="s">
        <v>501</v>
      </c>
      <c r="AQ11" s="49" t="s">
        <v>502</v>
      </c>
      <c r="AR11" s="49" t="s">
        <v>495</v>
      </c>
      <c r="AS11" s="49" t="s">
        <v>496</v>
      </c>
      <c r="AT11" s="49" t="s">
        <v>497</v>
      </c>
    </row>
    <row r="12" spans="1:46" x14ac:dyDescent="0.25">
      <c r="A12">
        <v>1</v>
      </c>
      <c r="B12" t="s">
        <v>86</v>
      </c>
      <c r="C12" t="s">
        <v>86</v>
      </c>
      <c r="D12" t="s">
        <v>87</v>
      </c>
      <c r="E12" t="s">
        <v>539</v>
      </c>
      <c r="F12" t="s">
        <v>540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t="s">
        <v>531</v>
      </c>
      <c r="AM12" s="49" t="s">
        <v>87</v>
      </c>
      <c r="AN12" s="49" t="s">
        <v>14</v>
      </c>
      <c r="AO12" s="49" t="s">
        <v>485</v>
      </c>
      <c r="AP12" s="49" t="s">
        <v>505</v>
      </c>
      <c r="AQ12" s="49" t="s">
        <v>13</v>
      </c>
      <c r="AR12" s="49" t="s">
        <v>495</v>
      </c>
      <c r="AS12" s="49" t="s">
        <v>488</v>
      </c>
      <c r="AT12" s="49" t="s">
        <v>489</v>
      </c>
    </row>
    <row r="13" spans="1:46" x14ac:dyDescent="0.25">
      <c r="A13">
        <v>1</v>
      </c>
      <c r="B13" t="s">
        <v>82</v>
      </c>
      <c r="C13" t="s">
        <v>82</v>
      </c>
      <c r="D13" t="s">
        <v>83</v>
      </c>
      <c r="E13" t="s">
        <v>539</v>
      </c>
      <c r="F13" t="s">
        <v>540</v>
      </c>
      <c r="G13">
        <v>3182.3991999999998</v>
      </c>
      <c r="H13">
        <v>3016.7986999999998</v>
      </c>
      <c r="I13">
        <v>2865.6008000000002</v>
      </c>
      <c r="J13">
        <v>2188.8004000000001</v>
      </c>
      <c r="K13">
        <v>3049.2004000000002</v>
      </c>
      <c r="L13">
        <v>1339.1982</v>
      </c>
      <c r="M13">
        <v>2660.4016000000001</v>
      </c>
      <c r="N13">
        <v>2588.4011999999998</v>
      </c>
      <c r="O13">
        <v>3113.9994999999999</v>
      </c>
      <c r="P13">
        <v>2998.7997</v>
      </c>
      <c r="Q13">
        <v>2761.1988000000001</v>
      </c>
      <c r="R13">
        <v>3574.7986999999998</v>
      </c>
      <c r="S13">
        <v>2761.1988000000001</v>
      </c>
      <c r="T13">
        <v>2761.1988000000001</v>
      </c>
      <c r="U13">
        <v>2761.1988000000001</v>
      </c>
      <c r="V13">
        <v>2761.1988000000001</v>
      </c>
      <c r="W13">
        <v>2761.1988000000001</v>
      </c>
      <c r="X13">
        <v>2761.1988000000001</v>
      </c>
      <c r="Y13">
        <v>3625.1994</v>
      </c>
      <c r="Z13">
        <v>1591.2017000000001</v>
      </c>
      <c r="AA13">
        <v>2779.2020000000002</v>
      </c>
      <c r="AB13">
        <v>3326.4</v>
      </c>
      <c r="AC13">
        <v>2966.3980000000001</v>
      </c>
      <c r="AD13">
        <v>3412.7988</v>
      </c>
      <c r="AE13">
        <v>2242.8018000000002</v>
      </c>
      <c r="AF13">
        <v>2159.9994000000002</v>
      </c>
      <c r="AG13">
        <v>3671.9994000000002</v>
      </c>
      <c r="AH13">
        <v>3747.3116</v>
      </c>
      <c r="AI13">
        <v>3908.7671999999998</v>
      </c>
      <c r="AJ13">
        <v>2766.5998</v>
      </c>
      <c r="AK13">
        <v>3161.4065999999998</v>
      </c>
      <c r="AL13" t="s">
        <v>531</v>
      </c>
      <c r="AM13" s="49" t="s">
        <v>83</v>
      </c>
      <c r="AN13" s="49" t="s">
        <v>14</v>
      </c>
      <c r="AO13" s="49" t="s">
        <v>485</v>
      </c>
      <c r="AP13" s="49" t="s">
        <v>494</v>
      </c>
      <c r="AQ13" s="49" t="s">
        <v>11</v>
      </c>
      <c r="AR13" s="49" t="s">
        <v>487</v>
      </c>
      <c r="AS13" s="49" t="s">
        <v>488</v>
      </c>
      <c r="AT13" s="49" t="s">
        <v>489</v>
      </c>
    </row>
    <row r="14" spans="1:46" x14ac:dyDescent="0.25">
      <c r="A14">
        <v>1</v>
      </c>
      <c r="B14" t="s">
        <v>92</v>
      </c>
      <c r="C14" t="s">
        <v>92</v>
      </c>
      <c r="D14" t="s">
        <v>93</v>
      </c>
      <c r="E14" t="s">
        <v>539</v>
      </c>
      <c r="F14" t="s">
        <v>540</v>
      </c>
      <c r="G14">
        <v>72.000399999999999</v>
      </c>
      <c r="H14">
        <v>64.799099999999996</v>
      </c>
      <c r="I14">
        <v>61.198500000000003</v>
      </c>
      <c r="J14">
        <v>68.399799999999999</v>
      </c>
      <c r="K14">
        <v>68.399799999999999</v>
      </c>
      <c r="L14">
        <v>72.000399999999999</v>
      </c>
      <c r="M14">
        <v>57.601999999999997</v>
      </c>
      <c r="N14">
        <v>75.600999999999999</v>
      </c>
      <c r="O14">
        <v>100.8014</v>
      </c>
      <c r="P14">
        <v>68.399799999999999</v>
      </c>
      <c r="Q14">
        <v>97.200699999999998</v>
      </c>
      <c r="R14">
        <v>107.99850000000001</v>
      </c>
      <c r="S14">
        <v>104.402</v>
      </c>
      <c r="T14">
        <v>100.8014</v>
      </c>
      <c r="U14">
        <v>118.8005</v>
      </c>
      <c r="V14">
        <v>129.59819999999999</v>
      </c>
      <c r="W14">
        <v>126.0017</v>
      </c>
      <c r="X14">
        <v>126.0017</v>
      </c>
      <c r="Y14">
        <v>140.40020000000001</v>
      </c>
      <c r="Z14">
        <v>158.39920000000001</v>
      </c>
      <c r="AA14">
        <v>161.9999</v>
      </c>
      <c r="AB14">
        <v>151.1979</v>
      </c>
      <c r="AC14">
        <v>251.99930000000001</v>
      </c>
      <c r="AD14">
        <v>496.80149999999998</v>
      </c>
      <c r="AE14">
        <v>435.59890000000001</v>
      </c>
      <c r="AF14">
        <v>385.19819999999999</v>
      </c>
      <c r="AG14">
        <v>511.19990000000001</v>
      </c>
      <c r="AH14">
        <v>1457.9987000000001</v>
      </c>
      <c r="AI14">
        <v>1166.4005999999999</v>
      </c>
      <c r="AJ14">
        <v>1260.0007000000001</v>
      </c>
      <c r="AK14">
        <v>1436.3989999999999</v>
      </c>
      <c r="AL14" t="s">
        <v>531</v>
      </c>
      <c r="AM14" s="49" t="s">
        <v>93</v>
      </c>
      <c r="AN14" s="49" t="s">
        <v>14</v>
      </c>
      <c r="AO14" s="49" t="s">
        <v>500</v>
      </c>
      <c r="AP14" s="49" t="s">
        <v>501</v>
      </c>
      <c r="AQ14" s="49" t="s">
        <v>502</v>
      </c>
      <c r="AR14" s="49" t="s">
        <v>495</v>
      </c>
      <c r="AS14" s="49" t="s">
        <v>488</v>
      </c>
      <c r="AT14" s="49" t="s">
        <v>489</v>
      </c>
    </row>
    <row r="15" spans="1:46" x14ac:dyDescent="0.25">
      <c r="A15">
        <v>1</v>
      </c>
      <c r="B15" t="s">
        <v>76</v>
      </c>
      <c r="C15" t="s">
        <v>76</v>
      </c>
      <c r="D15" t="s">
        <v>77</v>
      </c>
      <c r="E15" t="s">
        <v>539</v>
      </c>
      <c r="F15" t="s">
        <v>540</v>
      </c>
      <c r="G15">
        <v>957.60069999999996</v>
      </c>
      <c r="H15">
        <v>824.40189999999996</v>
      </c>
      <c r="I15">
        <v>1227.5990999999999</v>
      </c>
      <c r="J15">
        <v>914.40129999999999</v>
      </c>
      <c r="K15">
        <v>1245.5980999999999</v>
      </c>
      <c r="L15">
        <v>1216.8013000000001</v>
      </c>
      <c r="M15">
        <v>860.4</v>
      </c>
      <c r="N15">
        <v>1098.0009</v>
      </c>
      <c r="O15">
        <v>1400.4009000000001</v>
      </c>
      <c r="P15">
        <v>1227.5990999999999</v>
      </c>
      <c r="Q15">
        <v>1656.0008</v>
      </c>
      <c r="R15">
        <v>1587.6011000000001</v>
      </c>
      <c r="S15">
        <v>1295.9988000000001</v>
      </c>
      <c r="T15">
        <v>889.20100000000002</v>
      </c>
      <c r="U15">
        <v>1141.2003</v>
      </c>
      <c r="V15">
        <v>1036.7982</v>
      </c>
      <c r="W15">
        <v>1292.3982000000001</v>
      </c>
      <c r="X15">
        <v>1400.4009000000001</v>
      </c>
      <c r="Y15">
        <v>1476.0019</v>
      </c>
      <c r="Z15">
        <v>1180.799</v>
      </c>
      <c r="AA15">
        <v>1123.2012</v>
      </c>
      <c r="AB15">
        <v>705.60140000000001</v>
      </c>
      <c r="AC15">
        <v>1285.2011</v>
      </c>
      <c r="AD15">
        <v>1367.9992</v>
      </c>
      <c r="AE15">
        <v>1051.9209000000001</v>
      </c>
      <c r="AF15">
        <v>1146.2411999999999</v>
      </c>
      <c r="AG15">
        <v>1332.0011</v>
      </c>
      <c r="AH15">
        <v>972.35919999999999</v>
      </c>
      <c r="AI15">
        <v>1052.2809999999999</v>
      </c>
      <c r="AJ15">
        <v>1087.1989000000001</v>
      </c>
      <c r="AK15">
        <v>960.84130000000005</v>
      </c>
      <c r="AL15">
        <v>1415.8795</v>
      </c>
      <c r="AM15" s="49" t="s">
        <v>77</v>
      </c>
      <c r="AN15" s="49" t="s">
        <v>14</v>
      </c>
      <c r="AO15" s="49" t="s">
        <v>500</v>
      </c>
      <c r="AP15" s="49" t="s">
        <v>505</v>
      </c>
      <c r="AQ15" s="49" t="s">
        <v>13</v>
      </c>
      <c r="AR15" s="49" t="s">
        <v>487</v>
      </c>
      <c r="AS15" s="49" t="s">
        <v>488</v>
      </c>
      <c r="AT15" s="49" t="s">
        <v>489</v>
      </c>
    </row>
    <row r="16" spans="1:46" x14ac:dyDescent="0.25">
      <c r="A16">
        <v>1</v>
      </c>
      <c r="B16" t="s">
        <v>78</v>
      </c>
      <c r="C16" t="s">
        <v>78</v>
      </c>
      <c r="D16" t="s">
        <v>79</v>
      </c>
      <c r="E16" t="s">
        <v>539</v>
      </c>
      <c r="F16" t="s">
        <v>540</v>
      </c>
      <c r="G16">
        <v>0</v>
      </c>
      <c r="H16">
        <v>0</v>
      </c>
      <c r="I16">
        <v>0</v>
      </c>
      <c r="J16">
        <v>0</v>
      </c>
      <c r="K16">
        <v>0</v>
      </c>
      <c r="L16">
        <v>0</v>
      </c>
      <c r="M16">
        <v>0</v>
      </c>
      <c r="N16">
        <v>7.2012999999999998</v>
      </c>
      <c r="O16">
        <v>7.2012999999999998</v>
      </c>
      <c r="P16">
        <v>7.2012999999999998</v>
      </c>
      <c r="Q16">
        <v>7.2012999999999998</v>
      </c>
      <c r="R16">
        <v>7.2012999999999998</v>
      </c>
      <c r="S16">
        <v>7.2012999999999998</v>
      </c>
      <c r="T16">
        <v>7.2012999999999998</v>
      </c>
      <c r="U16">
        <v>3.6006</v>
      </c>
      <c r="V16">
        <v>3.6006</v>
      </c>
      <c r="W16">
        <v>0</v>
      </c>
      <c r="X16">
        <v>0</v>
      </c>
      <c r="Y16">
        <v>0</v>
      </c>
      <c r="Z16">
        <v>0</v>
      </c>
      <c r="AA16">
        <v>0</v>
      </c>
      <c r="AB16">
        <v>0</v>
      </c>
      <c r="AC16">
        <v>0</v>
      </c>
      <c r="AD16">
        <v>0</v>
      </c>
      <c r="AE16">
        <v>0</v>
      </c>
      <c r="AF16">
        <v>3.6006</v>
      </c>
      <c r="AG16">
        <v>17.999099999999999</v>
      </c>
      <c r="AH16">
        <v>4.3752000000000004</v>
      </c>
      <c r="AI16">
        <v>0.2596</v>
      </c>
      <c r="AJ16">
        <v>0.2596</v>
      </c>
      <c r="AK16">
        <v>0.2596</v>
      </c>
      <c r="AL16" t="s">
        <v>531</v>
      </c>
      <c r="AM16" s="49" t="s">
        <v>79</v>
      </c>
      <c r="AN16" s="49" t="s">
        <v>8</v>
      </c>
      <c r="AO16" s="49" t="s">
        <v>9</v>
      </c>
      <c r="AP16" s="49" t="s">
        <v>494</v>
      </c>
      <c r="AQ16" s="49" t="s">
        <v>9</v>
      </c>
      <c r="AR16" s="49" t="s">
        <v>487</v>
      </c>
      <c r="AS16" s="49" t="s">
        <v>488</v>
      </c>
      <c r="AT16" s="49" t="s">
        <v>489</v>
      </c>
    </row>
    <row r="17" spans="1:46" x14ac:dyDescent="0.25">
      <c r="A17">
        <v>1</v>
      </c>
      <c r="B17" t="s">
        <v>96</v>
      </c>
      <c r="C17" t="s">
        <v>96</v>
      </c>
      <c r="D17" t="s">
        <v>97</v>
      </c>
      <c r="E17" t="s">
        <v>539</v>
      </c>
      <c r="F17" t="s">
        <v>540</v>
      </c>
      <c r="G17">
        <v>4247.9984999999997</v>
      </c>
      <c r="H17">
        <v>4690.7986000000001</v>
      </c>
      <c r="I17">
        <v>4553.9991</v>
      </c>
      <c r="J17">
        <v>5407.2020000000002</v>
      </c>
      <c r="K17">
        <v>4737.5986999999996</v>
      </c>
      <c r="L17">
        <v>4546.8019999999997</v>
      </c>
      <c r="M17">
        <v>5129.9980999999998</v>
      </c>
      <c r="N17">
        <v>5634.0009</v>
      </c>
      <c r="O17">
        <v>5601.5992999999999</v>
      </c>
      <c r="P17">
        <v>6429.6018000000004</v>
      </c>
      <c r="Q17">
        <v>7002.0001000000002</v>
      </c>
      <c r="R17">
        <v>7664.3978999999999</v>
      </c>
      <c r="S17">
        <v>7930.7997999999998</v>
      </c>
      <c r="T17">
        <v>7153.1980000000003</v>
      </c>
      <c r="U17">
        <v>7736.3982999999998</v>
      </c>
      <c r="V17">
        <v>7070.3999000000003</v>
      </c>
      <c r="W17">
        <v>7772.4005999999999</v>
      </c>
      <c r="X17">
        <v>8348.3996999999999</v>
      </c>
      <c r="Y17">
        <v>8315.9979999999996</v>
      </c>
      <c r="Z17">
        <v>8265.6015000000007</v>
      </c>
      <c r="AA17">
        <v>7855.1988000000001</v>
      </c>
      <c r="AB17">
        <v>8449.2009999999991</v>
      </c>
      <c r="AC17">
        <v>8467.2001</v>
      </c>
      <c r="AD17">
        <v>9126.0015000000003</v>
      </c>
      <c r="AE17">
        <v>8103.6016</v>
      </c>
      <c r="AF17">
        <v>8866.8009000000002</v>
      </c>
      <c r="AG17">
        <v>6192.0009</v>
      </c>
      <c r="AH17">
        <v>8040.8540999999996</v>
      </c>
      <c r="AI17">
        <v>9404.4948000000004</v>
      </c>
      <c r="AJ17">
        <v>11704.3208</v>
      </c>
      <c r="AK17">
        <v>10591.8462</v>
      </c>
      <c r="AL17" t="s">
        <v>531</v>
      </c>
      <c r="AM17" s="49" t="s">
        <v>97</v>
      </c>
      <c r="AN17" s="49" t="s">
        <v>14</v>
      </c>
      <c r="AO17" s="49" t="s">
        <v>506</v>
      </c>
      <c r="AP17" s="49" t="s">
        <v>494</v>
      </c>
      <c r="AQ17" s="49" t="s">
        <v>10</v>
      </c>
      <c r="AR17" s="49" t="s">
        <v>495</v>
      </c>
      <c r="AS17" s="49" t="s">
        <v>488</v>
      </c>
      <c r="AT17" s="49" t="s">
        <v>489</v>
      </c>
    </row>
    <row r="18" spans="1:46" x14ac:dyDescent="0.25">
      <c r="A18">
        <v>1</v>
      </c>
      <c r="B18" t="s">
        <v>90</v>
      </c>
      <c r="C18" t="s">
        <v>90</v>
      </c>
      <c r="D18" t="s">
        <v>91</v>
      </c>
      <c r="E18" t="s">
        <v>539</v>
      </c>
      <c r="F18" t="s">
        <v>540</v>
      </c>
      <c r="G18">
        <v>11008.8012</v>
      </c>
      <c r="H18">
        <v>18496.800899999998</v>
      </c>
      <c r="I18">
        <v>12268.8019</v>
      </c>
      <c r="J18">
        <v>8521.2013999999999</v>
      </c>
      <c r="K18">
        <v>12452.4015</v>
      </c>
      <c r="L18">
        <v>13114.799300000001</v>
      </c>
      <c r="M18">
        <v>18561.599999999999</v>
      </c>
      <c r="N18">
        <v>16758.001899999999</v>
      </c>
      <c r="O18">
        <v>16405.2012</v>
      </c>
      <c r="P18">
        <v>19915.200799999999</v>
      </c>
      <c r="Q18">
        <v>18338.401699999999</v>
      </c>
      <c r="R18">
        <v>18651.5995</v>
      </c>
      <c r="S18">
        <v>18964.8014</v>
      </c>
      <c r="T18">
        <v>16203.598400000001</v>
      </c>
      <c r="U18">
        <v>21524.401600000001</v>
      </c>
      <c r="V18">
        <v>21592.8014</v>
      </c>
      <c r="W18">
        <v>21085.197899999999</v>
      </c>
      <c r="X18">
        <v>14403.601000000001</v>
      </c>
      <c r="Y18">
        <v>17521.2012</v>
      </c>
      <c r="Z18">
        <v>22460.398399999998</v>
      </c>
      <c r="AA18">
        <v>28893.6008</v>
      </c>
      <c r="AB18">
        <v>15793.1999</v>
      </c>
      <c r="AC18">
        <v>15174.0015</v>
      </c>
      <c r="AD18">
        <v>26049.599699999999</v>
      </c>
      <c r="AE18">
        <v>21365.998200000002</v>
      </c>
      <c r="AF18">
        <v>19983.600600000002</v>
      </c>
      <c r="AG18">
        <v>20307.600299999998</v>
      </c>
      <c r="AH18">
        <v>13643.998299999999</v>
      </c>
      <c r="AI18">
        <v>23104.8014</v>
      </c>
      <c r="AJ18">
        <v>21963.6011</v>
      </c>
      <c r="AK18">
        <v>16487.999400000001</v>
      </c>
      <c r="AL18">
        <v>24199.2016</v>
      </c>
      <c r="AM18" s="49" t="s">
        <v>91</v>
      </c>
      <c r="AN18" s="49" t="s">
        <v>14</v>
      </c>
      <c r="AO18" s="49" t="s">
        <v>500</v>
      </c>
      <c r="AP18" s="49" t="s">
        <v>501</v>
      </c>
      <c r="AQ18" s="49" t="s">
        <v>502</v>
      </c>
      <c r="AR18" s="49" t="s">
        <v>487</v>
      </c>
      <c r="AS18" s="49" t="s">
        <v>488</v>
      </c>
      <c r="AT18" s="49" t="s">
        <v>489</v>
      </c>
    </row>
    <row r="19" spans="1:46" x14ac:dyDescent="0.25">
      <c r="A19">
        <v>1</v>
      </c>
      <c r="B19" t="s">
        <v>105</v>
      </c>
      <c r="C19" t="s">
        <v>105</v>
      </c>
      <c r="D19" t="s">
        <v>106</v>
      </c>
      <c r="E19" t="s">
        <v>539</v>
      </c>
      <c r="F19" t="s">
        <v>540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t="s">
        <v>531</v>
      </c>
      <c r="AM19" s="49" t="s">
        <v>106</v>
      </c>
      <c r="AN19" s="49" t="s">
        <v>4</v>
      </c>
      <c r="AO19" s="49" t="s">
        <v>9</v>
      </c>
      <c r="AP19" s="49" t="s">
        <v>501</v>
      </c>
      <c r="AQ19" s="49" t="s">
        <v>9</v>
      </c>
      <c r="AR19" s="49" t="s">
        <v>495</v>
      </c>
      <c r="AS19" s="49" t="s">
        <v>488</v>
      </c>
      <c r="AT19" s="49" t="s">
        <v>489</v>
      </c>
    </row>
    <row r="20" spans="1:46" x14ac:dyDescent="0.25">
      <c r="A20">
        <v>1</v>
      </c>
      <c r="B20" t="s">
        <v>98</v>
      </c>
      <c r="C20" t="s">
        <v>98</v>
      </c>
      <c r="D20" t="s">
        <v>99</v>
      </c>
      <c r="E20" t="s">
        <v>539</v>
      </c>
      <c r="F20" t="s">
        <v>540</v>
      </c>
      <c r="G20">
        <v>744148.79850000003</v>
      </c>
      <c r="H20">
        <v>784015.19830000005</v>
      </c>
      <c r="I20">
        <v>804034.80110000004</v>
      </c>
      <c r="J20">
        <v>846233.99800000002</v>
      </c>
      <c r="K20">
        <v>873737.99990000005</v>
      </c>
      <c r="L20">
        <v>914058.00179999997</v>
      </c>
      <c r="M20">
        <v>956768.39850000001</v>
      </c>
      <c r="N20">
        <v>1004299.2004</v>
      </c>
      <c r="O20">
        <v>1049288.4012</v>
      </c>
      <c r="P20">
        <v>1054800.0009999999</v>
      </c>
      <c r="Q20">
        <v>1095850.8004000001</v>
      </c>
      <c r="R20">
        <v>964353.59889999998</v>
      </c>
      <c r="S20">
        <v>1029931.2003</v>
      </c>
      <c r="T20">
        <v>1100217.5992999999</v>
      </c>
      <c r="U20">
        <v>1154869.2017999999</v>
      </c>
      <c r="V20">
        <v>1214845.1998000001</v>
      </c>
      <c r="W20">
        <v>1255698.0012000001</v>
      </c>
      <c r="X20">
        <v>1346454.0004</v>
      </c>
      <c r="Y20">
        <v>1330401.5999</v>
      </c>
      <c r="Z20">
        <v>1407556.8001999999</v>
      </c>
      <c r="AA20">
        <v>1451840.3995999999</v>
      </c>
      <c r="AB20">
        <v>1541998.8001000001</v>
      </c>
      <c r="AC20">
        <v>1495231.2016</v>
      </c>
      <c r="AD20">
        <v>1407571.1986</v>
      </c>
      <c r="AE20">
        <v>1344380.3998</v>
      </c>
      <c r="AF20">
        <v>1295074.8008000001</v>
      </c>
      <c r="AG20">
        <v>1371279.6017</v>
      </c>
      <c r="AH20">
        <v>1335263.2450999999</v>
      </c>
      <c r="AI20">
        <v>1400295.8716</v>
      </c>
      <c r="AJ20">
        <v>1432357.4062999999</v>
      </c>
      <c r="AK20">
        <v>1426777.9761000001</v>
      </c>
      <c r="AL20">
        <v>1306146.425</v>
      </c>
      <c r="AM20" s="49" t="s">
        <v>99</v>
      </c>
      <c r="AN20" s="49" t="s">
        <v>14</v>
      </c>
      <c r="AO20" s="49" t="s">
        <v>506</v>
      </c>
      <c r="AP20" s="49" t="s">
        <v>501</v>
      </c>
      <c r="AQ20" s="49" t="s">
        <v>10</v>
      </c>
      <c r="AR20" s="49" t="s">
        <v>487</v>
      </c>
      <c r="AS20" s="49" t="s">
        <v>488</v>
      </c>
      <c r="AT20" s="49" t="s">
        <v>489</v>
      </c>
    </row>
    <row r="21" spans="1:46" x14ac:dyDescent="0.25">
      <c r="A21">
        <v>1</v>
      </c>
      <c r="B21" t="s">
        <v>102</v>
      </c>
      <c r="C21" t="s">
        <v>102</v>
      </c>
      <c r="D21" t="s">
        <v>409</v>
      </c>
      <c r="E21" t="s">
        <v>539</v>
      </c>
      <c r="F21" t="s">
        <v>540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t="s">
        <v>531</v>
      </c>
      <c r="AM21" s="49" t="s">
        <v>409</v>
      </c>
      <c r="AN21" s="49" t="s">
        <v>14</v>
      </c>
      <c r="AO21" s="49" t="s">
        <v>485</v>
      </c>
      <c r="AP21" s="49" t="s">
        <v>505</v>
      </c>
      <c r="AQ21" s="49" t="s">
        <v>13</v>
      </c>
      <c r="AR21" s="49" t="s">
        <v>495</v>
      </c>
      <c r="AS21" s="49" t="s">
        <v>496</v>
      </c>
      <c r="AT21" s="49" t="s">
        <v>497</v>
      </c>
    </row>
    <row r="22" spans="1:46" x14ac:dyDescent="0.25">
      <c r="A22">
        <v>1</v>
      </c>
      <c r="B22" t="s">
        <v>84</v>
      </c>
      <c r="C22" t="s">
        <v>84</v>
      </c>
      <c r="D22" t="s">
        <v>85</v>
      </c>
      <c r="E22" t="s">
        <v>539</v>
      </c>
      <c r="F22" t="s">
        <v>540</v>
      </c>
      <c r="G22">
        <v>5868.0011999999997</v>
      </c>
      <c r="H22">
        <v>8164.8001000000004</v>
      </c>
      <c r="I22">
        <v>6850.7979999999998</v>
      </c>
      <c r="J22">
        <v>6433.1981999999998</v>
      </c>
      <c r="K22">
        <v>4665.5982999999997</v>
      </c>
      <c r="L22">
        <v>7826.402</v>
      </c>
      <c r="M22">
        <v>10396.7999</v>
      </c>
      <c r="N22">
        <v>9806.3983000000007</v>
      </c>
      <c r="O22">
        <v>11044.799300000001</v>
      </c>
      <c r="P22">
        <v>9835.1993000000002</v>
      </c>
      <c r="Q22">
        <v>9471.6008999999995</v>
      </c>
      <c r="R22">
        <v>5943.598</v>
      </c>
      <c r="S22">
        <v>7617.6021000000001</v>
      </c>
      <c r="T22">
        <v>10781.998100000001</v>
      </c>
      <c r="U22">
        <v>11300.399299999999</v>
      </c>
      <c r="V22">
        <v>15472.8009</v>
      </c>
      <c r="W22">
        <v>15166.8002</v>
      </c>
      <c r="X22">
        <v>10188</v>
      </c>
      <c r="Y22">
        <v>10054.8012</v>
      </c>
      <c r="Z22">
        <v>12355.200699999999</v>
      </c>
      <c r="AA22">
        <v>18115.199199999999</v>
      </c>
      <c r="AB22">
        <v>10339.197899999999</v>
      </c>
      <c r="AC22">
        <v>11440.7994</v>
      </c>
      <c r="AD22">
        <v>14529.598599999999</v>
      </c>
      <c r="AE22">
        <v>16567.201099999998</v>
      </c>
      <c r="AF22">
        <v>20358.001</v>
      </c>
      <c r="AG22">
        <v>13967.998</v>
      </c>
      <c r="AH22">
        <v>10181.171399999999</v>
      </c>
      <c r="AI22">
        <v>18527.682799999999</v>
      </c>
      <c r="AJ22">
        <v>10546.1975</v>
      </c>
      <c r="AK22">
        <v>10153.433800000001</v>
      </c>
      <c r="AL22">
        <v>17349.136200000001</v>
      </c>
      <c r="AM22" s="49" t="s">
        <v>85</v>
      </c>
      <c r="AN22" s="49" t="s">
        <v>14</v>
      </c>
      <c r="AO22" s="49" t="s">
        <v>500</v>
      </c>
      <c r="AP22" s="49" t="s">
        <v>501</v>
      </c>
      <c r="AQ22" s="49" t="s">
        <v>502</v>
      </c>
      <c r="AR22" s="49" t="s">
        <v>487</v>
      </c>
      <c r="AS22" s="49" t="s">
        <v>488</v>
      </c>
      <c r="AT22" s="49" t="s">
        <v>489</v>
      </c>
    </row>
    <row r="23" spans="1:46" x14ac:dyDescent="0.25">
      <c r="A23">
        <v>1</v>
      </c>
      <c r="B23" t="s">
        <v>223</v>
      </c>
      <c r="C23" t="s">
        <v>223</v>
      </c>
      <c r="D23" t="s">
        <v>224</v>
      </c>
      <c r="E23" t="s">
        <v>539</v>
      </c>
      <c r="F23" t="s">
        <v>540</v>
      </c>
      <c r="G23" t="s">
        <v>531</v>
      </c>
      <c r="H23" t="s">
        <v>531</v>
      </c>
      <c r="I23" t="s">
        <v>531</v>
      </c>
      <c r="J23" t="s">
        <v>531</v>
      </c>
      <c r="K23" t="s">
        <v>531</v>
      </c>
      <c r="L23">
        <v>0</v>
      </c>
      <c r="M23">
        <v>0</v>
      </c>
      <c r="N23">
        <v>0</v>
      </c>
      <c r="O23">
        <v>0</v>
      </c>
      <c r="P23">
        <v>0</v>
      </c>
      <c r="Q23">
        <v>0</v>
      </c>
      <c r="R23">
        <v>0</v>
      </c>
      <c r="S23">
        <v>104.402</v>
      </c>
      <c r="T23">
        <v>147.60140000000001</v>
      </c>
      <c r="U23">
        <v>100.8014</v>
      </c>
      <c r="V23">
        <v>158.39920000000001</v>
      </c>
      <c r="W23">
        <v>183.59960000000001</v>
      </c>
      <c r="X23">
        <v>179.99889999999999</v>
      </c>
      <c r="Y23">
        <v>165.60050000000001</v>
      </c>
      <c r="Z23">
        <v>169.2011</v>
      </c>
      <c r="AA23">
        <v>118.8005</v>
      </c>
      <c r="AB23">
        <v>190.80080000000001</v>
      </c>
      <c r="AC23">
        <v>1918.8021000000001</v>
      </c>
      <c r="AD23">
        <v>3765.5994999999998</v>
      </c>
      <c r="AE23">
        <v>6865.2006000000001</v>
      </c>
      <c r="AF23">
        <v>7372.7999</v>
      </c>
      <c r="AG23">
        <v>9712.7981999999993</v>
      </c>
      <c r="AH23">
        <v>10051.200500000001</v>
      </c>
      <c r="AI23">
        <v>17896.271400000001</v>
      </c>
      <c r="AJ23">
        <v>15261.2837</v>
      </c>
      <c r="AK23">
        <v>14662.077300000001</v>
      </c>
      <c r="AL23" t="s">
        <v>531</v>
      </c>
      <c r="AM23" s="49" t="s">
        <v>224</v>
      </c>
      <c r="AN23" s="49" t="s">
        <v>14</v>
      </c>
      <c r="AO23" s="49" t="s">
        <v>485</v>
      </c>
      <c r="AP23" s="49" t="s">
        <v>494</v>
      </c>
      <c r="AQ23" s="49" t="s">
        <v>11</v>
      </c>
      <c r="AR23" s="49" t="s">
        <v>487</v>
      </c>
      <c r="AS23" s="49" t="s">
        <v>488</v>
      </c>
      <c r="AT23" s="49" t="s">
        <v>489</v>
      </c>
    </row>
    <row r="24" spans="1:46" x14ac:dyDescent="0.25">
      <c r="A24">
        <v>1</v>
      </c>
      <c r="B24" t="s">
        <v>119</v>
      </c>
      <c r="C24" t="s">
        <v>119</v>
      </c>
      <c r="D24" t="s">
        <v>120</v>
      </c>
      <c r="E24" t="s">
        <v>539</v>
      </c>
      <c r="F24" t="s">
        <v>540</v>
      </c>
      <c r="G24">
        <v>9561.6003000000001</v>
      </c>
      <c r="H24">
        <v>9615.6016999999993</v>
      </c>
      <c r="I24">
        <v>9727.2008000000005</v>
      </c>
      <c r="J24">
        <v>10087.1986</v>
      </c>
      <c r="K24">
        <v>9676.8001000000004</v>
      </c>
      <c r="L24">
        <v>9910.8004000000001</v>
      </c>
      <c r="M24">
        <v>10324.799499999999</v>
      </c>
      <c r="N24">
        <v>11131.1981</v>
      </c>
      <c r="O24">
        <v>11217.6011</v>
      </c>
      <c r="P24">
        <v>12002.4</v>
      </c>
      <c r="Q24">
        <v>12391.198899999999</v>
      </c>
      <c r="R24">
        <v>12506.3987</v>
      </c>
      <c r="S24">
        <v>11455.201999999999</v>
      </c>
      <c r="T24">
        <v>12700.8002</v>
      </c>
      <c r="U24">
        <v>14111.998799999999</v>
      </c>
      <c r="V24">
        <v>13579.199199999999</v>
      </c>
      <c r="W24">
        <v>14011.2016</v>
      </c>
      <c r="X24">
        <v>13849.2017</v>
      </c>
      <c r="Y24">
        <v>15235.2</v>
      </c>
      <c r="Z24">
        <v>14457.5982</v>
      </c>
      <c r="AA24">
        <v>15336.001399999999</v>
      </c>
      <c r="AB24">
        <v>15829.198</v>
      </c>
      <c r="AC24">
        <v>15321.5988</v>
      </c>
      <c r="AD24">
        <v>15742.799199999999</v>
      </c>
      <c r="AE24">
        <v>15742.799199999999</v>
      </c>
      <c r="AF24">
        <v>15692.398499999999</v>
      </c>
      <c r="AG24">
        <v>17107.202000000001</v>
      </c>
      <c r="AH24">
        <v>18323.6391</v>
      </c>
      <c r="AI24">
        <v>18082.801800000001</v>
      </c>
      <c r="AJ24">
        <v>18826.000599999999</v>
      </c>
      <c r="AK24">
        <v>19563.995299999999</v>
      </c>
      <c r="AL24" t="s">
        <v>531</v>
      </c>
      <c r="AM24" s="49" t="s">
        <v>120</v>
      </c>
      <c r="AN24" s="49" t="s">
        <v>5</v>
      </c>
      <c r="AO24" s="49" t="s">
        <v>9</v>
      </c>
      <c r="AP24" s="49" t="s">
        <v>494</v>
      </c>
      <c r="AQ24" s="49" t="s">
        <v>9</v>
      </c>
      <c r="AR24" s="49" t="s">
        <v>487</v>
      </c>
      <c r="AS24" s="49" t="s">
        <v>488</v>
      </c>
      <c r="AT24" s="49" t="s">
        <v>489</v>
      </c>
    </row>
    <row r="25" spans="1:46" x14ac:dyDescent="0.25">
      <c r="A25">
        <v>1</v>
      </c>
      <c r="B25" t="s">
        <v>109</v>
      </c>
      <c r="C25" t="s">
        <v>109</v>
      </c>
      <c r="D25" t="s">
        <v>110</v>
      </c>
      <c r="E25" t="s">
        <v>539</v>
      </c>
      <c r="F25" t="s">
        <v>540</v>
      </c>
      <c r="G25">
        <v>1068253.1984000001</v>
      </c>
      <c r="H25">
        <v>1109750.3987</v>
      </c>
      <c r="I25">
        <v>1138960.7978999999</v>
      </c>
      <c r="J25">
        <v>1164801.6018999999</v>
      </c>
      <c r="K25">
        <v>1187402.4005</v>
      </c>
      <c r="L25">
        <v>1209322.798</v>
      </c>
      <c r="M25">
        <v>1280329.2009999999</v>
      </c>
      <c r="N25">
        <v>1262512.8012000001</v>
      </c>
      <c r="O25">
        <v>1194804.0014</v>
      </c>
      <c r="P25">
        <v>1244746.8019999999</v>
      </c>
      <c r="Q25">
        <v>1290632.4009</v>
      </c>
      <c r="R25">
        <v>1199948.4021000001</v>
      </c>
      <c r="S25">
        <v>1261994.3999999999</v>
      </c>
      <c r="T25">
        <v>1214802.0004</v>
      </c>
      <c r="U25">
        <v>1227005.9990000001</v>
      </c>
      <c r="V25">
        <v>1302912.0005999999</v>
      </c>
      <c r="W25">
        <v>1270267.1986</v>
      </c>
      <c r="X25">
        <v>1323302.399</v>
      </c>
      <c r="Y25">
        <v>1358819.9989</v>
      </c>
      <c r="Z25">
        <v>1327143.5996000001</v>
      </c>
      <c r="AA25">
        <v>1264860.0008</v>
      </c>
      <c r="AB25">
        <v>1352469.5989000001</v>
      </c>
      <c r="AC25">
        <v>1368824.3994</v>
      </c>
      <c r="AD25">
        <v>1410299.9998999999</v>
      </c>
      <c r="AE25">
        <v>1376866.7984</v>
      </c>
      <c r="AF25">
        <v>1375757.9998000001</v>
      </c>
      <c r="AG25">
        <v>1387418.4010999999</v>
      </c>
      <c r="AH25">
        <v>1420372.8001999999</v>
      </c>
      <c r="AI25">
        <v>1389081.5989999999</v>
      </c>
      <c r="AJ25">
        <v>1374235.202</v>
      </c>
      <c r="AK25">
        <v>1391421.6015000001</v>
      </c>
      <c r="AL25">
        <v>1370946.4328999999</v>
      </c>
      <c r="AM25" s="49" t="s">
        <v>110</v>
      </c>
      <c r="AN25" s="49" t="s">
        <v>14</v>
      </c>
      <c r="AO25" s="49" t="s">
        <v>507</v>
      </c>
      <c r="AP25" s="49" t="s">
        <v>505</v>
      </c>
      <c r="AQ25" s="49" t="s">
        <v>13</v>
      </c>
      <c r="AR25" s="49" t="s">
        <v>487</v>
      </c>
      <c r="AS25" s="49" t="s">
        <v>488</v>
      </c>
      <c r="AT25" s="49" t="s">
        <v>489</v>
      </c>
    </row>
    <row r="26" spans="1:46" x14ac:dyDescent="0.25">
      <c r="A26">
        <v>1</v>
      </c>
      <c r="B26" t="s">
        <v>113</v>
      </c>
      <c r="C26" t="s">
        <v>113</v>
      </c>
      <c r="D26" t="s">
        <v>114</v>
      </c>
      <c r="E26" t="s">
        <v>539</v>
      </c>
      <c r="F26" t="s">
        <v>540</v>
      </c>
      <c r="G26">
        <v>32140.799200000001</v>
      </c>
      <c r="H26">
        <v>47282.399100000002</v>
      </c>
      <c r="I26">
        <v>60300.001799999998</v>
      </c>
      <c r="J26">
        <v>64267.199999999997</v>
      </c>
      <c r="K26">
        <v>61149.599800000004</v>
      </c>
      <c r="L26">
        <v>66290.399900000004</v>
      </c>
      <c r="M26">
        <v>60627.597999999998</v>
      </c>
      <c r="N26">
        <v>68205.601299999995</v>
      </c>
      <c r="O26">
        <v>57398.398699999998</v>
      </c>
      <c r="P26">
        <v>48924.001499999998</v>
      </c>
      <c r="Q26">
        <v>66657.599000000002</v>
      </c>
      <c r="R26">
        <v>75610.798699999999</v>
      </c>
      <c r="S26">
        <v>80154</v>
      </c>
      <c r="T26">
        <v>78026.398000000001</v>
      </c>
      <c r="U26">
        <v>79124.3989</v>
      </c>
      <c r="V26">
        <v>95338.799299999999</v>
      </c>
      <c r="W26">
        <v>104864.40150000001</v>
      </c>
      <c r="X26">
        <v>83267.999500000005</v>
      </c>
      <c r="Y26">
        <v>87094.801699999996</v>
      </c>
      <c r="Z26">
        <v>91065.6005</v>
      </c>
      <c r="AA26">
        <v>78181.200800000006</v>
      </c>
      <c r="AB26">
        <v>75632.398400000005</v>
      </c>
      <c r="AC26">
        <v>72568.799599999998</v>
      </c>
      <c r="AD26">
        <v>71053.198900000003</v>
      </c>
      <c r="AE26">
        <v>83156.400299999994</v>
      </c>
      <c r="AF26">
        <v>85971.6005</v>
      </c>
      <c r="AG26">
        <v>83786.400699999998</v>
      </c>
      <c r="AH26">
        <v>76735.2978</v>
      </c>
      <c r="AI26">
        <v>84120.369200000001</v>
      </c>
      <c r="AJ26">
        <v>80917.245299999995</v>
      </c>
      <c r="AK26">
        <v>78743.123800000001</v>
      </c>
      <c r="AL26">
        <v>59570.456100000003</v>
      </c>
      <c r="AM26" s="49" t="s">
        <v>114</v>
      </c>
      <c r="AN26" s="49" t="s">
        <v>14</v>
      </c>
      <c r="AO26" s="49" t="s">
        <v>506</v>
      </c>
      <c r="AP26" s="49" t="s">
        <v>505</v>
      </c>
      <c r="AQ26" s="49" t="s">
        <v>10</v>
      </c>
      <c r="AR26" s="49" t="s">
        <v>495</v>
      </c>
      <c r="AS26" s="49" t="s">
        <v>488</v>
      </c>
      <c r="AT26" s="49" t="s">
        <v>489</v>
      </c>
    </row>
    <row r="27" spans="1:46" x14ac:dyDescent="0.25">
      <c r="A27">
        <v>1</v>
      </c>
      <c r="B27" t="s">
        <v>493</v>
      </c>
      <c r="C27" t="s">
        <v>542</v>
      </c>
      <c r="D27" t="s">
        <v>543</v>
      </c>
      <c r="E27" t="s">
        <v>539</v>
      </c>
      <c r="F27" t="s">
        <v>540</v>
      </c>
      <c r="G27">
        <v>456191.99890000001</v>
      </c>
      <c r="H27">
        <v>450324.00189999997</v>
      </c>
      <c r="I27">
        <v>476891.99859999999</v>
      </c>
      <c r="J27">
        <v>546548.40150000004</v>
      </c>
      <c r="K27">
        <v>602639.99939999997</v>
      </c>
      <c r="L27">
        <v>686077.2</v>
      </c>
      <c r="M27">
        <v>676677.59959999996</v>
      </c>
      <c r="N27">
        <v>705538.79879999999</v>
      </c>
      <c r="O27">
        <v>748799.99829999998</v>
      </c>
      <c r="P27">
        <v>733705.19850000006</v>
      </c>
      <c r="Q27">
        <v>800690.40209999995</v>
      </c>
      <c r="R27">
        <v>998755.19889999996</v>
      </c>
      <c r="S27">
        <v>1036706.4015</v>
      </c>
      <c r="T27">
        <v>1021251.5996</v>
      </c>
      <c r="U27">
        <v>1272758.399</v>
      </c>
      <c r="V27">
        <v>1429261.2006999999</v>
      </c>
      <c r="W27">
        <v>1568829.598</v>
      </c>
      <c r="X27">
        <v>1746950.4014999999</v>
      </c>
      <c r="Y27">
        <v>2106673.1984999999</v>
      </c>
      <c r="Z27">
        <v>2216303.9997</v>
      </c>
      <c r="AA27">
        <v>2560978.8010999998</v>
      </c>
      <c r="AB27">
        <v>2476962.0008</v>
      </c>
      <c r="AC27">
        <v>3106058.4019999998</v>
      </c>
      <c r="AD27">
        <v>3274599.6019000001</v>
      </c>
      <c r="AE27">
        <v>3814855.2011000002</v>
      </c>
      <c r="AF27">
        <v>4012091.9996000002</v>
      </c>
      <c r="AG27">
        <v>4151692.7985999999</v>
      </c>
      <c r="AH27">
        <v>4194404.3509</v>
      </c>
      <c r="AI27">
        <v>4315993.2012999998</v>
      </c>
      <c r="AJ27">
        <v>4581058.5003000004</v>
      </c>
      <c r="AK27">
        <v>4758343.8026000001</v>
      </c>
      <c r="AL27" t="s">
        <v>531</v>
      </c>
      <c r="AM27" s="49" t="e">
        <v>#N/A</v>
      </c>
      <c r="AN27" s="49" t="e">
        <v>#N/A</v>
      </c>
      <c r="AO27" s="49" t="e">
        <v>#N/A</v>
      </c>
      <c r="AP27" s="49" t="e">
        <v>#N/A</v>
      </c>
      <c r="AQ27" s="49" t="e">
        <v>#N/A</v>
      </c>
      <c r="AR27" s="49" t="e">
        <v>#N/A</v>
      </c>
      <c r="AS27" s="49" t="e">
        <v>#N/A</v>
      </c>
      <c r="AT27" s="49" t="e">
        <v>#N/A</v>
      </c>
    </row>
    <row r="28" spans="1:46" x14ac:dyDescent="0.25">
      <c r="A28">
        <v>1</v>
      </c>
      <c r="B28" t="s">
        <v>544</v>
      </c>
      <c r="C28" t="s">
        <v>544</v>
      </c>
      <c r="D28" t="s">
        <v>545</v>
      </c>
      <c r="E28" t="s">
        <v>539</v>
      </c>
      <c r="F28" t="s">
        <v>540</v>
      </c>
      <c r="G28">
        <v>22971.598300000001</v>
      </c>
      <c r="H28">
        <v>13870.8014</v>
      </c>
      <c r="I28">
        <v>23597.998</v>
      </c>
      <c r="J28">
        <v>14792.399799999999</v>
      </c>
      <c r="K28">
        <v>18219.601299999998</v>
      </c>
      <c r="L28">
        <v>17416.7991</v>
      </c>
      <c r="M28">
        <v>17071.199700000001</v>
      </c>
      <c r="N28">
        <v>18881.999100000001</v>
      </c>
      <c r="O28">
        <v>22323.598900000001</v>
      </c>
      <c r="P28">
        <v>18179.998299999999</v>
      </c>
      <c r="Q28">
        <v>16412.398399999998</v>
      </c>
      <c r="R28">
        <v>18320.398499999999</v>
      </c>
      <c r="S28">
        <v>10004.4005</v>
      </c>
      <c r="T28">
        <v>10922.3982</v>
      </c>
      <c r="U28">
        <v>11555.9992</v>
      </c>
      <c r="V28">
        <v>14655.6003</v>
      </c>
      <c r="W28">
        <v>14716.7988</v>
      </c>
      <c r="X28">
        <v>15901.198399999999</v>
      </c>
      <c r="Y28">
        <v>15494.400600000001</v>
      </c>
      <c r="Z28">
        <v>13489.199699999999</v>
      </c>
      <c r="AA28">
        <v>15094.799800000001</v>
      </c>
      <c r="AB28">
        <v>14396.3997</v>
      </c>
      <c r="AC28">
        <v>20408.401699999999</v>
      </c>
      <c r="AD28">
        <v>19519.200700000001</v>
      </c>
      <c r="AE28">
        <v>15541.2006</v>
      </c>
      <c r="AF28">
        <v>16088.3986</v>
      </c>
      <c r="AG28">
        <v>23623.198400000001</v>
      </c>
      <c r="AH28">
        <v>19606.374100000001</v>
      </c>
      <c r="AI28">
        <v>16131.5185</v>
      </c>
      <c r="AJ28">
        <v>19959.187399999999</v>
      </c>
      <c r="AK28">
        <v>10865.784299999999</v>
      </c>
      <c r="AL28" t="s">
        <v>531</v>
      </c>
      <c r="AM28" s="49" t="e">
        <v>#N/A</v>
      </c>
      <c r="AN28" s="49" t="e">
        <v>#N/A</v>
      </c>
      <c r="AO28" s="49" t="e">
        <v>#N/A</v>
      </c>
      <c r="AP28" s="49" t="e">
        <v>#N/A</v>
      </c>
      <c r="AQ28" s="49" t="e">
        <v>#N/A</v>
      </c>
      <c r="AR28" s="49" t="e">
        <v>#N/A</v>
      </c>
      <c r="AS28" s="49" t="e">
        <v>#N/A</v>
      </c>
      <c r="AT28" s="49" t="e">
        <v>#N/A</v>
      </c>
    </row>
    <row r="29" spans="1:46" x14ac:dyDescent="0.25">
      <c r="A29">
        <v>1</v>
      </c>
      <c r="B29" t="s">
        <v>124</v>
      </c>
      <c r="C29" t="s">
        <v>124</v>
      </c>
      <c r="D29" t="s">
        <v>125</v>
      </c>
      <c r="E29" t="s">
        <v>539</v>
      </c>
      <c r="F29" t="s">
        <v>540</v>
      </c>
      <c r="G29">
        <v>98989.198999999993</v>
      </c>
      <c r="H29">
        <v>99813.600900000005</v>
      </c>
      <c r="I29">
        <v>80211.601999999999</v>
      </c>
      <c r="J29">
        <v>100285.202</v>
      </c>
      <c r="K29">
        <v>115412.3993</v>
      </c>
      <c r="L29">
        <v>115776.00199999999</v>
      </c>
      <c r="M29">
        <v>127767.6001</v>
      </c>
      <c r="N29">
        <v>113306.40119999999</v>
      </c>
      <c r="O29">
        <v>110815.20080000001</v>
      </c>
      <c r="P29">
        <v>121467.6007</v>
      </c>
      <c r="Q29">
        <v>115466.4007</v>
      </c>
      <c r="R29">
        <v>114472.80190000001</v>
      </c>
      <c r="S29">
        <v>122284.80130000001</v>
      </c>
      <c r="T29">
        <v>130226.3989</v>
      </c>
      <c r="U29">
        <v>144277.1992</v>
      </c>
      <c r="V29">
        <v>143290.80170000001</v>
      </c>
      <c r="W29">
        <v>153871.20110000001</v>
      </c>
      <c r="X29">
        <v>160001.9994</v>
      </c>
      <c r="Y29">
        <v>167050.79949999999</v>
      </c>
      <c r="Z29">
        <v>147780.00169999999</v>
      </c>
      <c r="AA29">
        <v>145443.5998</v>
      </c>
      <c r="AB29">
        <v>175960.79980000001</v>
      </c>
      <c r="AC29">
        <v>171295.2015</v>
      </c>
      <c r="AD29">
        <v>180935.9994</v>
      </c>
      <c r="AE29">
        <v>172331.99979999999</v>
      </c>
      <c r="AF29">
        <v>174844.79990000001</v>
      </c>
      <c r="AG29">
        <v>176745.5987</v>
      </c>
      <c r="AH29">
        <v>221162.49739999999</v>
      </c>
      <c r="AI29">
        <v>215756.99110000001</v>
      </c>
      <c r="AJ29">
        <v>196537.1257</v>
      </c>
      <c r="AK29">
        <v>179918.4688</v>
      </c>
      <c r="AL29">
        <v>217785.54180000001</v>
      </c>
      <c r="AM29" s="49" t="s">
        <v>125</v>
      </c>
      <c r="AN29" s="49" t="s">
        <v>14</v>
      </c>
      <c r="AO29" s="49" t="s">
        <v>506</v>
      </c>
      <c r="AP29" s="49" t="s">
        <v>501</v>
      </c>
      <c r="AQ29" s="49" t="s">
        <v>10</v>
      </c>
      <c r="AR29" s="49" t="s">
        <v>487</v>
      </c>
      <c r="AS29" s="49" t="s">
        <v>488</v>
      </c>
      <c r="AT29" s="49" t="s">
        <v>489</v>
      </c>
    </row>
    <row r="30" spans="1:46" x14ac:dyDescent="0.25">
      <c r="A30">
        <v>1</v>
      </c>
      <c r="B30" t="s">
        <v>130</v>
      </c>
      <c r="C30" t="s">
        <v>130</v>
      </c>
      <c r="D30" t="s">
        <v>131</v>
      </c>
      <c r="E30" t="s">
        <v>539</v>
      </c>
      <c r="F30" t="s">
        <v>540</v>
      </c>
      <c r="G30">
        <v>12175.201800000001</v>
      </c>
      <c r="H30">
        <v>13161.599399999999</v>
      </c>
      <c r="I30">
        <v>12902.398800000001</v>
      </c>
      <c r="J30">
        <v>14155.198200000001</v>
      </c>
      <c r="K30">
        <v>14194.801100000001</v>
      </c>
      <c r="L30">
        <v>12794.400299999999</v>
      </c>
      <c r="M30">
        <v>13723.2</v>
      </c>
      <c r="N30">
        <v>17308.800599999999</v>
      </c>
      <c r="O30">
        <v>15433.197899999999</v>
      </c>
      <c r="P30">
        <v>18489.599600000001</v>
      </c>
      <c r="Q30">
        <v>20462.398799999999</v>
      </c>
      <c r="R30">
        <v>19648.798900000002</v>
      </c>
      <c r="S30">
        <v>21492</v>
      </c>
      <c r="T30">
        <v>21679.200199999999</v>
      </c>
      <c r="U30">
        <v>23986.800999999999</v>
      </c>
      <c r="V30">
        <v>23637.600999999999</v>
      </c>
      <c r="W30">
        <v>23763.5985</v>
      </c>
      <c r="X30">
        <v>24368.398499999999</v>
      </c>
      <c r="Y30">
        <v>26589.600600000002</v>
      </c>
      <c r="Z30">
        <v>26006.400300000001</v>
      </c>
      <c r="AA30">
        <v>26143.199799999999</v>
      </c>
      <c r="AB30">
        <v>25686.0013</v>
      </c>
      <c r="AC30">
        <v>26038.802</v>
      </c>
      <c r="AD30">
        <v>24663.6014</v>
      </c>
      <c r="AE30">
        <v>24181.1983</v>
      </c>
      <c r="AF30">
        <v>29041.198100000001</v>
      </c>
      <c r="AG30">
        <v>28893.4041</v>
      </c>
      <c r="AH30">
        <v>31237.061699999998</v>
      </c>
      <c r="AI30">
        <v>30034.428500000002</v>
      </c>
      <c r="AJ30">
        <v>28175.9791</v>
      </c>
      <c r="AK30">
        <v>29859.55</v>
      </c>
      <c r="AL30">
        <v>33428.570899999999</v>
      </c>
      <c r="AM30" s="49" t="s">
        <v>131</v>
      </c>
      <c r="AN30" s="49" t="s">
        <v>14</v>
      </c>
      <c r="AO30" s="49" t="s">
        <v>507</v>
      </c>
      <c r="AP30" s="49" t="s">
        <v>501</v>
      </c>
      <c r="AQ30" s="49" t="s">
        <v>10</v>
      </c>
      <c r="AR30" s="49" t="s">
        <v>487</v>
      </c>
      <c r="AS30" s="49" t="s">
        <v>488</v>
      </c>
      <c r="AT30" s="49" t="s">
        <v>489</v>
      </c>
    </row>
    <row r="31" spans="1:46" x14ac:dyDescent="0.25">
      <c r="A31">
        <v>1</v>
      </c>
      <c r="B31" t="s">
        <v>117</v>
      </c>
      <c r="C31" t="s">
        <v>117</v>
      </c>
      <c r="D31" t="s">
        <v>546</v>
      </c>
      <c r="E31" t="s">
        <v>539</v>
      </c>
      <c r="F31" t="s">
        <v>540</v>
      </c>
      <c r="G31">
        <v>4759.1984000000002</v>
      </c>
      <c r="H31">
        <v>4514.4004000000004</v>
      </c>
      <c r="I31">
        <v>3772.8008</v>
      </c>
      <c r="J31">
        <v>3956.4004</v>
      </c>
      <c r="K31">
        <v>4226.3987999999999</v>
      </c>
      <c r="L31">
        <v>6422.4004999999997</v>
      </c>
      <c r="M31">
        <v>6415.1992</v>
      </c>
      <c r="N31">
        <v>6764.3991999999998</v>
      </c>
      <c r="O31">
        <v>4957.2004999999999</v>
      </c>
      <c r="P31">
        <v>6314.402</v>
      </c>
      <c r="Q31">
        <v>6350.4000999999998</v>
      </c>
      <c r="R31">
        <v>6479.9983000000002</v>
      </c>
      <c r="S31">
        <v>6224.3982999999998</v>
      </c>
      <c r="T31">
        <v>6595.1980999999996</v>
      </c>
      <c r="U31">
        <v>6292.7981</v>
      </c>
      <c r="V31">
        <v>5173.2016999999996</v>
      </c>
      <c r="W31">
        <v>5435.9988000000003</v>
      </c>
      <c r="X31">
        <v>6469.2004999999999</v>
      </c>
      <c r="Y31">
        <v>6832.799</v>
      </c>
      <c r="Z31">
        <v>7671.5991999999997</v>
      </c>
      <c r="AA31">
        <v>5824.8018000000002</v>
      </c>
      <c r="AB31">
        <v>6386.3981999999996</v>
      </c>
      <c r="AC31">
        <v>6440.3995000000004</v>
      </c>
      <c r="AD31">
        <v>5781.5982000000004</v>
      </c>
      <c r="AE31">
        <v>6886.8002999999999</v>
      </c>
      <c r="AF31">
        <v>4867.2011000000002</v>
      </c>
      <c r="AG31">
        <v>5504.3985000000002</v>
      </c>
      <c r="AH31">
        <v>7369.8984</v>
      </c>
      <c r="AI31">
        <v>10663.206</v>
      </c>
      <c r="AJ31">
        <v>12437.998900000001</v>
      </c>
      <c r="AK31">
        <v>12074.4004</v>
      </c>
      <c r="AL31" t="s">
        <v>531</v>
      </c>
      <c r="AM31" s="49" t="s">
        <v>118</v>
      </c>
      <c r="AN31" s="49" t="s">
        <v>8</v>
      </c>
      <c r="AO31" s="49" t="s">
        <v>9</v>
      </c>
      <c r="AP31" s="49" t="s">
        <v>494</v>
      </c>
      <c r="AQ31" s="49" t="s">
        <v>9</v>
      </c>
      <c r="AR31" s="49" t="s">
        <v>487</v>
      </c>
      <c r="AS31" s="49" t="s">
        <v>488</v>
      </c>
      <c r="AT31" s="49" t="s">
        <v>489</v>
      </c>
    </row>
    <row r="32" spans="1:46" x14ac:dyDescent="0.25">
      <c r="A32">
        <v>1</v>
      </c>
      <c r="B32" t="s">
        <v>192</v>
      </c>
      <c r="C32" t="s">
        <v>192</v>
      </c>
      <c r="D32" t="s">
        <v>193</v>
      </c>
      <c r="E32" t="s">
        <v>539</v>
      </c>
      <c r="F32" t="s">
        <v>540</v>
      </c>
      <c r="G32">
        <v>14101.9211</v>
      </c>
      <c r="H32">
        <v>19891.080699999999</v>
      </c>
      <c r="I32">
        <v>15656.4004</v>
      </c>
      <c r="J32">
        <v>16380.000899999999</v>
      </c>
      <c r="K32">
        <v>19566.000800000002</v>
      </c>
      <c r="L32">
        <v>20458.798200000001</v>
      </c>
      <c r="M32">
        <v>28306.799900000002</v>
      </c>
      <c r="N32">
        <v>21070.799500000001</v>
      </c>
      <c r="O32">
        <v>21679.200199999999</v>
      </c>
      <c r="P32">
        <v>26377.200099999998</v>
      </c>
      <c r="Q32">
        <v>23230.798900000002</v>
      </c>
      <c r="R32">
        <v>25851.6018</v>
      </c>
      <c r="S32">
        <v>21063.5982</v>
      </c>
      <c r="T32">
        <v>19648.798900000002</v>
      </c>
      <c r="U32">
        <v>27457.2019</v>
      </c>
      <c r="V32">
        <v>25329.599900000001</v>
      </c>
      <c r="W32">
        <v>23821.200499999999</v>
      </c>
      <c r="X32">
        <v>16920.001799999998</v>
      </c>
      <c r="Y32">
        <v>20811.598900000001</v>
      </c>
      <c r="Z32">
        <v>26672.398799999999</v>
      </c>
      <c r="AA32">
        <v>32853.601900000001</v>
      </c>
      <c r="AB32">
        <v>18118.799900000002</v>
      </c>
      <c r="AC32">
        <v>17413.198499999999</v>
      </c>
      <c r="AD32">
        <v>31039.2019</v>
      </c>
      <c r="AE32">
        <v>32425.200099999998</v>
      </c>
      <c r="AF32">
        <v>23007.600600000002</v>
      </c>
      <c r="AG32">
        <v>24670.798500000001</v>
      </c>
      <c r="AH32">
        <v>19106.641800000001</v>
      </c>
      <c r="AI32">
        <v>27723.2395</v>
      </c>
      <c r="AJ32">
        <v>20973.9588</v>
      </c>
      <c r="AK32">
        <v>20384.641599999999</v>
      </c>
      <c r="AL32">
        <v>25659.720700000002</v>
      </c>
      <c r="AM32" s="49" t="s">
        <v>193</v>
      </c>
      <c r="AN32" s="49" t="s">
        <v>14</v>
      </c>
      <c r="AO32" s="49" t="s">
        <v>500</v>
      </c>
      <c r="AP32" s="49" t="s">
        <v>505</v>
      </c>
      <c r="AQ32" s="49" t="s">
        <v>13</v>
      </c>
      <c r="AR32" s="49" t="s">
        <v>487</v>
      </c>
      <c r="AS32" s="49" t="s">
        <v>488</v>
      </c>
      <c r="AT32" s="49" t="s">
        <v>489</v>
      </c>
    </row>
    <row r="33" spans="1:46" x14ac:dyDescent="0.25">
      <c r="A33">
        <v>1</v>
      </c>
      <c r="B33" t="s">
        <v>132</v>
      </c>
      <c r="C33" t="s">
        <v>132</v>
      </c>
      <c r="D33" t="s">
        <v>133</v>
      </c>
      <c r="E33" t="s">
        <v>539</v>
      </c>
      <c r="F33" t="s">
        <v>540</v>
      </c>
      <c r="G33">
        <v>327.60039999999998</v>
      </c>
      <c r="H33">
        <v>378.00110000000001</v>
      </c>
      <c r="I33">
        <v>291.59809999999999</v>
      </c>
      <c r="J33">
        <v>295.19869999999997</v>
      </c>
      <c r="K33">
        <v>176.39830000000001</v>
      </c>
      <c r="L33">
        <v>266.40190000000001</v>
      </c>
      <c r="M33">
        <v>341.99880000000002</v>
      </c>
      <c r="N33">
        <v>468.00049999999999</v>
      </c>
      <c r="O33">
        <v>349.20010000000002</v>
      </c>
      <c r="P33">
        <v>370.7998</v>
      </c>
      <c r="Q33">
        <v>320.39909999999998</v>
      </c>
      <c r="R33">
        <v>269.9984</v>
      </c>
      <c r="S33">
        <v>381.60169999999999</v>
      </c>
      <c r="T33">
        <v>460.79919999999998</v>
      </c>
      <c r="U33">
        <v>316.79840000000002</v>
      </c>
      <c r="V33">
        <v>244.798</v>
      </c>
      <c r="W33">
        <v>338.3981</v>
      </c>
      <c r="X33">
        <v>435.59890000000001</v>
      </c>
      <c r="Y33">
        <v>496.80149999999998</v>
      </c>
      <c r="Z33">
        <v>543.60159999999996</v>
      </c>
      <c r="AA33">
        <v>349.20010000000002</v>
      </c>
      <c r="AB33">
        <v>356.40140000000002</v>
      </c>
      <c r="AC33">
        <v>399.60079999999999</v>
      </c>
      <c r="AD33">
        <v>457.1986</v>
      </c>
      <c r="AE33">
        <v>374.40039999999999</v>
      </c>
      <c r="AF33">
        <v>172.80179999999999</v>
      </c>
      <c r="AG33">
        <v>230.39959999999999</v>
      </c>
      <c r="AH33">
        <v>298.79939999999999</v>
      </c>
      <c r="AI33">
        <v>523.798</v>
      </c>
      <c r="AJ33">
        <v>448.0797</v>
      </c>
      <c r="AK33">
        <v>402.84129999999999</v>
      </c>
      <c r="AL33" t="s">
        <v>531</v>
      </c>
      <c r="AM33" s="49" t="s">
        <v>133</v>
      </c>
      <c r="AN33" s="49" t="s">
        <v>14</v>
      </c>
      <c r="AO33" s="49" t="s">
        <v>507</v>
      </c>
      <c r="AP33" s="49" t="s">
        <v>501</v>
      </c>
      <c r="AQ33" s="49" t="s">
        <v>10</v>
      </c>
      <c r="AR33" s="49" t="s">
        <v>487</v>
      </c>
      <c r="AS33" s="49" t="s">
        <v>488</v>
      </c>
      <c r="AT33" s="49" t="s">
        <v>489</v>
      </c>
    </row>
    <row r="34" spans="1:46" x14ac:dyDescent="0.25">
      <c r="A34">
        <v>1</v>
      </c>
      <c r="B34" t="s">
        <v>134</v>
      </c>
      <c r="C34" t="s">
        <v>134</v>
      </c>
      <c r="D34" t="s">
        <v>135</v>
      </c>
      <c r="E34" t="s">
        <v>539</v>
      </c>
      <c r="F34" t="s">
        <v>540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s="49" t="s">
        <v>135</v>
      </c>
      <c r="AN34" s="49" t="s">
        <v>14</v>
      </c>
      <c r="AO34" s="49" t="s">
        <v>500</v>
      </c>
      <c r="AP34" s="49" t="s">
        <v>505</v>
      </c>
      <c r="AQ34" s="49" t="s">
        <v>13</v>
      </c>
      <c r="AR34" s="49" t="s">
        <v>487</v>
      </c>
      <c r="AS34" s="49" t="s">
        <v>488</v>
      </c>
      <c r="AT34" s="49" t="s">
        <v>489</v>
      </c>
    </row>
    <row r="35" spans="1:46" x14ac:dyDescent="0.25">
      <c r="A35">
        <v>1</v>
      </c>
      <c r="B35" t="s">
        <v>136</v>
      </c>
      <c r="C35" t="s">
        <v>136</v>
      </c>
      <c r="D35" t="s">
        <v>137</v>
      </c>
      <c r="E35" t="s">
        <v>539</v>
      </c>
      <c r="F35" t="s">
        <v>540</v>
      </c>
      <c r="G35">
        <v>4179.5986999999996</v>
      </c>
      <c r="H35">
        <v>3920.3980999999999</v>
      </c>
      <c r="I35">
        <v>5047.2</v>
      </c>
      <c r="J35">
        <v>4928.3995000000004</v>
      </c>
      <c r="K35">
        <v>5255.9998999999998</v>
      </c>
      <c r="L35">
        <v>7207.1994000000004</v>
      </c>
      <c r="M35">
        <v>7088.3989000000001</v>
      </c>
      <c r="N35">
        <v>6116.3998000000001</v>
      </c>
      <c r="O35">
        <v>5025.6003000000001</v>
      </c>
      <c r="P35">
        <v>6051.6007</v>
      </c>
      <c r="Q35">
        <v>6328.8004000000001</v>
      </c>
      <c r="R35">
        <v>7394.3995999999997</v>
      </c>
      <c r="S35">
        <v>8971.1987000000008</v>
      </c>
      <c r="T35">
        <v>4978.8001999999997</v>
      </c>
      <c r="U35">
        <v>7268.402</v>
      </c>
      <c r="V35">
        <v>8568.0015000000003</v>
      </c>
      <c r="W35">
        <v>9179.9986000000008</v>
      </c>
      <c r="X35">
        <v>7520.4013000000004</v>
      </c>
      <c r="Y35">
        <v>7286.4011</v>
      </c>
      <c r="Z35">
        <v>8744.3997999999992</v>
      </c>
      <c r="AA35">
        <v>10040.3986</v>
      </c>
      <c r="AB35">
        <v>7066.7992000000004</v>
      </c>
      <c r="AC35">
        <v>7664.3978999999999</v>
      </c>
      <c r="AD35">
        <v>9842.4006000000008</v>
      </c>
      <c r="AE35">
        <v>6872.4018999999998</v>
      </c>
      <c r="AF35">
        <v>6461.9992000000002</v>
      </c>
      <c r="AG35">
        <v>7199.9980999999998</v>
      </c>
      <c r="AH35">
        <v>6730.0717000000004</v>
      </c>
      <c r="AI35">
        <v>5863.7892000000002</v>
      </c>
      <c r="AJ35">
        <v>7228.9038</v>
      </c>
      <c r="AK35">
        <v>7717.9805999999999</v>
      </c>
      <c r="AL35">
        <v>8670.6702000000005</v>
      </c>
      <c r="AM35" s="49" t="s">
        <v>137</v>
      </c>
      <c r="AN35" s="49" t="s">
        <v>14</v>
      </c>
      <c r="AO35" s="49" t="s">
        <v>500</v>
      </c>
      <c r="AP35" s="49" t="s">
        <v>505</v>
      </c>
      <c r="AQ35" s="49" t="s">
        <v>13</v>
      </c>
      <c r="AR35" s="49" t="s">
        <v>487</v>
      </c>
      <c r="AS35" s="49" t="s">
        <v>488</v>
      </c>
      <c r="AT35" s="49" t="s">
        <v>489</v>
      </c>
    </row>
    <row r="36" spans="1:46" x14ac:dyDescent="0.25">
      <c r="A36">
        <v>1</v>
      </c>
      <c r="B36" t="s">
        <v>315</v>
      </c>
      <c r="C36" t="s">
        <v>315</v>
      </c>
      <c r="D36" t="s">
        <v>547</v>
      </c>
      <c r="E36" t="s">
        <v>539</v>
      </c>
      <c r="F36" t="s">
        <v>540</v>
      </c>
      <c r="G36">
        <v>56160.001900000003</v>
      </c>
      <c r="H36">
        <v>53999.998299999999</v>
      </c>
      <c r="I36">
        <v>51119.999000000003</v>
      </c>
      <c r="J36">
        <v>47880.002</v>
      </c>
      <c r="K36">
        <v>49679.999400000001</v>
      </c>
      <c r="L36">
        <v>51119.999000000003</v>
      </c>
      <c r="M36">
        <v>44999.998500000002</v>
      </c>
      <c r="N36">
        <v>38520.0003</v>
      </c>
      <c r="O36">
        <v>36719.998599999999</v>
      </c>
      <c r="P36">
        <v>37080.000599999999</v>
      </c>
      <c r="Q36">
        <v>36719.998599999999</v>
      </c>
      <c r="R36">
        <v>38159.998299999999</v>
      </c>
      <c r="S36">
        <v>38231.998699999996</v>
      </c>
      <c r="T36">
        <v>42191.9997</v>
      </c>
      <c r="U36">
        <v>44999.998500000002</v>
      </c>
      <c r="V36">
        <v>47275.201999999997</v>
      </c>
      <c r="W36">
        <v>45432.000899999999</v>
      </c>
      <c r="X36">
        <v>47808.001600000003</v>
      </c>
      <c r="Y36">
        <v>50644.801399999997</v>
      </c>
      <c r="Z36">
        <v>44999.998500000002</v>
      </c>
      <c r="AA36">
        <v>48239.999799999998</v>
      </c>
      <c r="AB36">
        <v>47520</v>
      </c>
      <c r="AC36">
        <v>48600.001799999998</v>
      </c>
      <c r="AD36">
        <v>50040.001400000001</v>
      </c>
      <c r="AE36">
        <v>46800.000200000002</v>
      </c>
      <c r="AF36">
        <v>35999.998800000001</v>
      </c>
      <c r="AG36">
        <v>46080.0003</v>
      </c>
      <c r="AH36">
        <v>42839.999100000001</v>
      </c>
      <c r="AI36">
        <v>46080.0003</v>
      </c>
      <c r="AJ36">
        <v>39600.002099999998</v>
      </c>
      <c r="AK36">
        <v>46080.0003</v>
      </c>
      <c r="AL36" t="s">
        <v>531</v>
      </c>
      <c r="AM36" s="49" t="s">
        <v>316</v>
      </c>
      <c r="AN36" s="49" t="s">
        <v>14</v>
      </c>
      <c r="AO36" s="49" t="s">
        <v>485</v>
      </c>
      <c r="AP36" s="49" t="s">
        <v>486</v>
      </c>
      <c r="AQ36" s="49" t="s">
        <v>11</v>
      </c>
      <c r="AR36" s="49" t="s">
        <v>487</v>
      </c>
      <c r="AS36" s="49" t="s">
        <v>488</v>
      </c>
      <c r="AT36" s="49" t="s">
        <v>489</v>
      </c>
    </row>
    <row r="37" spans="1:46" x14ac:dyDescent="0.25">
      <c r="A37">
        <v>1</v>
      </c>
      <c r="B37" t="s">
        <v>121</v>
      </c>
      <c r="C37" t="s">
        <v>121</v>
      </c>
      <c r="D37" t="s">
        <v>548</v>
      </c>
      <c r="E37" t="s">
        <v>539</v>
      </c>
      <c r="F37" t="s">
        <v>540</v>
      </c>
      <c r="G37">
        <v>20249.998299999999</v>
      </c>
      <c r="H37">
        <v>18932.399799999999</v>
      </c>
      <c r="I37">
        <v>21794.400000000001</v>
      </c>
      <c r="J37">
        <v>19900.798200000001</v>
      </c>
      <c r="K37">
        <v>19058.4015</v>
      </c>
      <c r="L37">
        <v>22172.401000000002</v>
      </c>
      <c r="M37">
        <v>21927.5988</v>
      </c>
      <c r="N37">
        <v>18086.3982</v>
      </c>
      <c r="O37">
        <v>16952.399300000001</v>
      </c>
      <c r="P37">
        <v>19018.798599999998</v>
      </c>
      <c r="Q37">
        <v>21520.800999999999</v>
      </c>
      <c r="R37">
        <v>21441.599300000002</v>
      </c>
      <c r="S37">
        <v>21927.5988</v>
      </c>
      <c r="T37">
        <v>22100.400600000001</v>
      </c>
      <c r="U37">
        <v>25401.600299999998</v>
      </c>
      <c r="V37">
        <v>26517.600200000001</v>
      </c>
      <c r="W37">
        <v>26985.600699999999</v>
      </c>
      <c r="X37">
        <v>28058.4012</v>
      </c>
      <c r="Y37">
        <v>26823.600900000001</v>
      </c>
      <c r="Z37">
        <v>27961.200499999999</v>
      </c>
      <c r="AA37">
        <v>28144.799999999999</v>
      </c>
      <c r="AB37">
        <v>28115.999</v>
      </c>
      <c r="AC37">
        <v>27309.600399999999</v>
      </c>
      <c r="AD37">
        <v>29624.398399999998</v>
      </c>
      <c r="AE37">
        <v>31752.000400000001</v>
      </c>
      <c r="AF37">
        <v>32097.5998</v>
      </c>
      <c r="AG37">
        <v>32756.401099999999</v>
      </c>
      <c r="AH37">
        <v>34135.558199999999</v>
      </c>
      <c r="AI37">
        <v>36536.520499999999</v>
      </c>
      <c r="AJ37">
        <v>39749.131699999998</v>
      </c>
      <c r="AK37">
        <v>42889.043299999998</v>
      </c>
      <c r="AL37" t="s">
        <v>531</v>
      </c>
      <c r="AM37" s="49" t="s">
        <v>122</v>
      </c>
      <c r="AN37" s="49" t="s">
        <v>5</v>
      </c>
      <c r="AO37" s="49" t="s">
        <v>9</v>
      </c>
      <c r="AP37" s="49" t="s">
        <v>486</v>
      </c>
      <c r="AQ37" s="49" t="s">
        <v>9</v>
      </c>
      <c r="AR37" s="49" t="s">
        <v>495</v>
      </c>
      <c r="AS37" s="49" t="s">
        <v>488</v>
      </c>
      <c r="AT37" s="49" t="s">
        <v>489</v>
      </c>
    </row>
    <row r="38" spans="1:46" x14ac:dyDescent="0.25">
      <c r="A38">
        <v>1</v>
      </c>
      <c r="B38" t="s">
        <v>144</v>
      </c>
      <c r="C38" t="s">
        <v>144</v>
      </c>
      <c r="D38" t="s">
        <v>145</v>
      </c>
      <c r="E38" t="s">
        <v>539</v>
      </c>
      <c r="F38" t="s">
        <v>540</v>
      </c>
      <c r="G38">
        <v>100.8014</v>
      </c>
      <c r="H38">
        <v>89.999499999999998</v>
      </c>
      <c r="I38">
        <v>100.8014</v>
      </c>
      <c r="J38">
        <v>100.8014</v>
      </c>
      <c r="K38">
        <v>118.8005</v>
      </c>
      <c r="L38">
        <v>107.99850000000001</v>
      </c>
      <c r="M38">
        <v>68.399799999999999</v>
      </c>
      <c r="N38">
        <v>68.399799999999999</v>
      </c>
      <c r="O38">
        <v>97.200699999999998</v>
      </c>
      <c r="P38">
        <v>111.5992</v>
      </c>
      <c r="Q38">
        <v>107.99850000000001</v>
      </c>
      <c r="R38">
        <v>100.8014</v>
      </c>
      <c r="S38">
        <v>115.1998</v>
      </c>
      <c r="T38">
        <v>75.600999999999999</v>
      </c>
      <c r="U38">
        <v>97.200699999999998</v>
      </c>
      <c r="V38">
        <v>82.798199999999994</v>
      </c>
      <c r="W38">
        <v>82.798199999999994</v>
      </c>
      <c r="X38">
        <v>100.8014</v>
      </c>
      <c r="Y38">
        <v>93.600099999999998</v>
      </c>
      <c r="Z38">
        <v>68.399799999999999</v>
      </c>
      <c r="AA38">
        <v>75.600999999999999</v>
      </c>
      <c r="AB38">
        <v>61.198500000000003</v>
      </c>
      <c r="AC38">
        <v>61.198500000000003</v>
      </c>
      <c r="AD38">
        <v>46.8001</v>
      </c>
      <c r="AE38">
        <v>54.001300000000001</v>
      </c>
      <c r="AF38">
        <v>64.908000000000001</v>
      </c>
      <c r="AG38">
        <v>69.379499999999993</v>
      </c>
      <c r="AH38">
        <v>64.334400000000002</v>
      </c>
      <c r="AI38">
        <v>53.503100000000003</v>
      </c>
      <c r="AJ38">
        <v>61.043500000000002</v>
      </c>
      <c r="AK38">
        <v>61.428699999999999</v>
      </c>
      <c r="AL38">
        <v>58.661299999999997</v>
      </c>
      <c r="AM38" s="49" t="s">
        <v>145</v>
      </c>
      <c r="AN38" s="49" t="s">
        <v>14</v>
      </c>
      <c r="AO38" s="49" t="s">
        <v>500</v>
      </c>
      <c r="AP38" s="49" t="s">
        <v>505</v>
      </c>
      <c r="AQ38" s="49" t="s">
        <v>13</v>
      </c>
      <c r="AR38" s="49" t="s">
        <v>487</v>
      </c>
      <c r="AS38" s="49" t="s">
        <v>488</v>
      </c>
      <c r="AT38" s="49" t="s">
        <v>489</v>
      </c>
    </row>
    <row r="39" spans="1:46" x14ac:dyDescent="0.25">
      <c r="A39">
        <v>1</v>
      </c>
      <c r="B39" t="s">
        <v>146</v>
      </c>
      <c r="C39" t="s">
        <v>146</v>
      </c>
      <c r="D39" t="s">
        <v>147</v>
      </c>
      <c r="E39" t="s">
        <v>539</v>
      </c>
      <c r="F39" t="s">
        <v>540</v>
      </c>
      <c r="G39">
        <v>1256.4001000000001</v>
      </c>
      <c r="H39">
        <v>1825.202</v>
      </c>
      <c r="I39">
        <v>1918.8021000000001</v>
      </c>
      <c r="J39">
        <v>4064.3989000000001</v>
      </c>
      <c r="K39">
        <v>1918.8021000000001</v>
      </c>
      <c r="L39">
        <v>2174.402</v>
      </c>
      <c r="M39">
        <v>3106.7982000000002</v>
      </c>
      <c r="N39">
        <v>2393.9996999999998</v>
      </c>
      <c r="O39">
        <v>3319.1986999999999</v>
      </c>
      <c r="P39">
        <v>4971.5989</v>
      </c>
      <c r="Q39">
        <v>3362.3980999999999</v>
      </c>
      <c r="R39">
        <v>2656.8009000000002</v>
      </c>
      <c r="S39">
        <v>3502.7982999999999</v>
      </c>
      <c r="T39">
        <v>4946.3986000000004</v>
      </c>
      <c r="U39">
        <v>5695.1994000000004</v>
      </c>
      <c r="V39">
        <v>6829.1983</v>
      </c>
      <c r="W39">
        <v>6350.4000999999998</v>
      </c>
      <c r="X39">
        <v>6048.0001000000002</v>
      </c>
      <c r="Y39">
        <v>4978.8001999999997</v>
      </c>
      <c r="Z39">
        <v>5234.4002</v>
      </c>
      <c r="AA39">
        <v>5101.2012999999997</v>
      </c>
      <c r="AB39">
        <v>5454.0020000000004</v>
      </c>
      <c r="AC39">
        <v>6422.4004999999997</v>
      </c>
      <c r="AD39">
        <v>6750.0007999999998</v>
      </c>
      <c r="AE39">
        <v>4575.5987999999998</v>
      </c>
      <c r="AF39">
        <v>3402.0011</v>
      </c>
      <c r="AG39">
        <v>5468.4004000000004</v>
      </c>
      <c r="AH39">
        <v>7907.1319000000003</v>
      </c>
      <c r="AI39">
        <v>6406.2561999999998</v>
      </c>
      <c r="AJ39">
        <v>3486.5450999999998</v>
      </c>
      <c r="AK39">
        <v>4234.3410999999996</v>
      </c>
      <c r="AL39" t="s">
        <v>531</v>
      </c>
      <c r="AM39" s="49" t="s">
        <v>147</v>
      </c>
      <c r="AN39" s="49" t="s">
        <v>14</v>
      </c>
      <c r="AO39" s="49" t="s">
        <v>507</v>
      </c>
      <c r="AP39" s="49" t="s">
        <v>501</v>
      </c>
      <c r="AQ39" s="49" t="s">
        <v>10</v>
      </c>
      <c r="AR39" s="49" t="s">
        <v>487</v>
      </c>
      <c r="AS39" s="49" t="s">
        <v>488</v>
      </c>
      <c r="AT39" s="49" t="s">
        <v>489</v>
      </c>
    </row>
    <row r="40" spans="1:46" x14ac:dyDescent="0.25">
      <c r="A40">
        <v>1</v>
      </c>
      <c r="B40" t="s">
        <v>149</v>
      </c>
      <c r="C40" t="s">
        <v>149</v>
      </c>
      <c r="D40" t="s">
        <v>412</v>
      </c>
      <c r="E40" t="s">
        <v>539</v>
      </c>
      <c r="F40" t="s">
        <v>540</v>
      </c>
      <c r="G40">
        <v>17953.199400000001</v>
      </c>
      <c r="H40">
        <v>18270.002</v>
      </c>
      <c r="I40">
        <v>17906.399300000001</v>
      </c>
      <c r="J40">
        <v>20916.000899999999</v>
      </c>
      <c r="K40">
        <v>23634.0003</v>
      </c>
      <c r="L40">
        <v>18579.599099999999</v>
      </c>
      <c r="M40">
        <v>22838.3995</v>
      </c>
      <c r="N40">
        <v>23522.4012</v>
      </c>
      <c r="O40">
        <v>23421.5998</v>
      </c>
      <c r="P40">
        <v>25837.199199999999</v>
      </c>
      <c r="Q40">
        <v>27399.599900000001</v>
      </c>
      <c r="R40">
        <v>25455.601600000002</v>
      </c>
      <c r="S40">
        <v>27089.998599999999</v>
      </c>
      <c r="T40">
        <v>25848.001100000001</v>
      </c>
      <c r="U40">
        <v>26683.200700000001</v>
      </c>
      <c r="V40">
        <v>24775.2006</v>
      </c>
      <c r="W40">
        <v>25667.998</v>
      </c>
      <c r="X40">
        <v>32533.1986</v>
      </c>
      <c r="Y40">
        <v>40654.799299999999</v>
      </c>
      <c r="Z40">
        <v>33209.999000000003</v>
      </c>
      <c r="AA40">
        <v>31089.598399999999</v>
      </c>
      <c r="AB40">
        <v>39772.799700000003</v>
      </c>
      <c r="AC40">
        <v>44056.8004</v>
      </c>
      <c r="AD40">
        <v>39740.398000000001</v>
      </c>
      <c r="AE40">
        <v>41245.200900000003</v>
      </c>
      <c r="AF40">
        <v>47145.599600000001</v>
      </c>
      <c r="AG40">
        <v>56998.797899999998</v>
      </c>
      <c r="AH40">
        <v>72317.0389</v>
      </c>
      <c r="AI40">
        <v>74440.805800000002</v>
      </c>
      <c r="AJ40">
        <v>88791.946200000006</v>
      </c>
      <c r="AK40">
        <v>87599.742299999998</v>
      </c>
      <c r="AL40" t="s">
        <v>531</v>
      </c>
      <c r="AM40" s="49" t="s">
        <v>412</v>
      </c>
      <c r="AN40" s="49" t="s">
        <v>14</v>
      </c>
      <c r="AO40" s="49" t="s">
        <v>506</v>
      </c>
      <c r="AP40" s="49" t="s">
        <v>501</v>
      </c>
      <c r="AQ40" s="49" t="s">
        <v>10</v>
      </c>
      <c r="AR40" s="49" t="s">
        <v>487</v>
      </c>
      <c r="AS40" s="49" t="s">
        <v>496</v>
      </c>
      <c r="AT40" s="49" t="s">
        <v>497</v>
      </c>
    </row>
    <row r="41" spans="1:46" x14ac:dyDescent="0.25">
      <c r="A41">
        <v>1</v>
      </c>
      <c r="B41" t="s">
        <v>150</v>
      </c>
      <c r="C41" t="s">
        <v>150</v>
      </c>
      <c r="D41" t="s">
        <v>151</v>
      </c>
      <c r="E41" t="s">
        <v>539</v>
      </c>
      <c r="F41" t="s">
        <v>540</v>
      </c>
      <c r="G41">
        <v>35755.200799999999</v>
      </c>
      <c r="H41">
        <v>35640.000999999997</v>
      </c>
      <c r="I41">
        <v>34920.001199999999</v>
      </c>
      <c r="J41">
        <v>37745.999100000001</v>
      </c>
      <c r="K41">
        <v>39495.599999999999</v>
      </c>
      <c r="L41">
        <v>41086.801700000004</v>
      </c>
      <c r="M41">
        <v>41598.001600000003</v>
      </c>
      <c r="N41">
        <v>43153.201099999998</v>
      </c>
      <c r="O41">
        <v>43999.198400000001</v>
      </c>
      <c r="P41">
        <v>52772.3992</v>
      </c>
      <c r="Q41">
        <v>49309.1996</v>
      </c>
      <c r="R41">
        <v>54467.998800000001</v>
      </c>
      <c r="S41">
        <v>46292.400900000001</v>
      </c>
      <c r="T41">
        <v>46868.399899999997</v>
      </c>
      <c r="U41">
        <v>45518.399700000002</v>
      </c>
      <c r="V41">
        <v>45518.399700000002</v>
      </c>
      <c r="W41">
        <v>46530.001799999998</v>
      </c>
      <c r="X41">
        <v>55835.998</v>
      </c>
      <c r="Y41">
        <v>52855.201500000003</v>
      </c>
      <c r="Z41">
        <v>46306.799299999999</v>
      </c>
      <c r="AA41">
        <v>46965.600700000003</v>
      </c>
      <c r="AB41">
        <v>46562.399299999997</v>
      </c>
      <c r="AC41">
        <v>47235.599000000002</v>
      </c>
      <c r="AD41">
        <v>48067.197999999997</v>
      </c>
      <c r="AE41">
        <v>49759.201099999998</v>
      </c>
      <c r="AF41">
        <v>48762.001600000003</v>
      </c>
      <c r="AG41">
        <v>46259.999300000003</v>
      </c>
      <c r="AH41">
        <v>45813.5985</v>
      </c>
      <c r="AI41">
        <v>47235.599000000002</v>
      </c>
      <c r="AJ41">
        <v>54136.801899999999</v>
      </c>
      <c r="AK41">
        <v>54136.801899999999</v>
      </c>
      <c r="AL41" t="s">
        <v>531</v>
      </c>
      <c r="AM41" s="49" t="s">
        <v>151</v>
      </c>
      <c r="AN41" s="49" t="s">
        <v>7</v>
      </c>
      <c r="AO41" s="49" t="s">
        <v>9</v>
      </c>
      <c r="AP41" s="49" t="s">
        <v>494</v>
      </c>
      <c r="AQ41" s="49" t="s">
        <v>9</v>
      </c>
      <c r="AR41" s="49" t="s">
        <v>487</v>
      </c>
      <c r="AS41" s="49" t="s">
        <v>488</v>
      </c>
      <c r="AT41" s="49" t="s">
        <v>489</v>
      </c>
    </row>
    <row r="42" spans="1:46" x14ac:dyDescent="0.25">
      <c r="A42">
        <v>1</v>
      </c>
      <c r="B42" t="s">
        <v>338</v>
      </c>
      <c r="C42" t="s">
        <v>338</v>
      </c>
      <c r="D42" t="s">
        <v>339</v>
      </c>
      <c r="E42" t="s">
        <v>539</v>
      </c>
      <c r="F42" t="s">
        <v>540</v>
      </c>
      <c r="G42">
        <v>5932.8002999999999</v>
      </c>
      <c r="H42">
        <v>4564.8010999999997</v>
      </c>
      <c r="I42">
        <v>5097.6007</v>
      </c>
      <c r="J42">
        <v>5464.7997999999998</v>
      </c>
      <c r="K42">
        <v>5212.8005000000003</v>
      </c>
      <c r="L42">
        <v>5295.5986000000003</v>
      </c>
      <c r="M42">
        <v>6778.8018000000002</v>
      </c>
      <c r="N42">
        <v>5144.4007000000001</v>
      </c>
      <c r="O42">
        <v>5637.6016</v>
      </c>
      <c r="P42">
        <v>6361.2020000000002</v>
      </c>
      <c r="Q42">
        <v>4229.9993999999997</v>
      </c>
      <c r="R42">
        <v>4190.4005999999999</v>
      </c>
      <c r="S42">
        <v>4100.4012000000002</v>
      </c>
      <c r="T42">
        <v>5277.5995999999996</v>
      </c>
      <c r="U42">
        <v>4996.7992999999997</v>
      </c>
      <c r="V42">
        <v>6008.4013000000004</v>
      </c>
      <c r="W42">
        <v>7063.1985999999997</v>
      </c>
      <c r="X42">
        <v>6260.4005999999999</v>
      </c>
      <c r="Y42">
        <v>7336.8018000000002</v>
      </c>
      <c r="Z42">
        <v>5417.9997000000003</v>
      </c>
      <c r="AA42">
        <v>7502.3981000000003</v>
      </c>
      <c r="AB42">
        <v>7239.6009999999997</v>
      </c>
      <c r="AC42">
        <v>6649.1994000000004</v>
      </c>
      <c r="AD42">
        <v>6444.0002000000004</v>
      </c>
      <c r="AE42">
        <v>6440.3995000000004</v>
      </c>
      <c r="AF42">
        <v>5122.8010000000004</v>
      </c>
      <c r="AG42">
        <v>4834.7993999999999</v>
      </c>
      <c r="AH42">
        <v>6138.1</v>
      </c>
      <c r="AI42">
        <v>5873.0002000000004</v>
      </c>
      <c r="AJ42">
        <v>5494.9992000000002</v>
      </c>
      <c r="AK42">
        <v>7458.0012999999999</v>
      </c>
      <c r="AL42" t="s">
        <v>531</v>
      </c>
      <c r="AM42" s="49" t="s">
        <v>339</v>
      </c>
      <c r="AN42" s="49" t="s">
        <v>14</v>
      </c>
      <c r="AO42" s="49" t="s">
        <v>507</v>
      </c>
      <c r="AP42" s="49" t="s">
        <v>494</v>
      </c>
      <c r="AQ42" s="49" t="s">
        <v>10</v>
      </c>
      <c r="AR42" s="49" t="s">
        <v>487</v>
      </c>
      <c r="AS42" s="49" t="s">
        <v>488</v>
      </c>
      <c r="AT42" s="49" t="s">
        <v>489</v>
      </c>
    </row>
    <row r="43" spans="1:46" x14ac:dyDescent="0.25">
      <c r="A43">
        <v>1</v>
      </c>
      <c r="B43" t="s">
        <v>181</v>
      </c>
      <c r="C43" t="s">
        <v>181</v>
      </c>
      <c r="D43" t="s">
        <v>414</v>
      </c>
      <c r="E43" t="s">
        <v>539</v>
      </c>
      <c r="F43" t="s">
        <v>540</v>
      </c>
      <c r="G43">
        <v>7.2012999999999998</v>
      </c>
      <c r="H43">
        <v>10.8019</v>
      </c>
      <c r="I43">
        <v>14.398400000000001</v>
      </c>
      <c r="J43">
        <v>17.999099999999999</v>
      </c>
      <c r="K43">
        <v>21.599699999999999</v>
      </c>
      <c r="L43">
        <v>25.200299999999999</v>
      </c>
      <c r="M43">
        <v>25.200299999999999</v>
      </c>
      <c r="N43">
        <v>25.200299999999999</v>
      </c>
      <c r="O43">
        <v>25.200299999999999</v>
      </c>
      <c r="P43">
        <v>25.200299999999999</v>
      </c>
      <c r="Q43">
        <v>25.200299999999999</v>
      </c>
      <c r="R43">
        <v>140.40020000000001</v>
      </c>
      <c r="S43">
        <v>140.40020000000001</v>
      </c>
      <c r="T43">
        <v>140.40020000000001</v>
      </c>
      <c r="U43">
        <v>140.40020000000001</v>
      </c>
      <c r="V43">
        <v>140.40020000000001</v>
      </c>
      <c r="W43">
        <v>140.40020000000001</v>
      </c>
      <c r="X43">
        <v>140.40020000000001</v>
      </c>
      <c r="Y43">
        <v>50.400700000000001</v>
      </c>
      <c r="Z43">
        <v>50.400700000000001</v>
      </c>
      <c r="AA43">
        <v>50.400700000000001</v>
      </c>
      <c r="AB43">
        <v>50.400700000000001</v>
      </c>
      <c r="AC43">
        <v>241.20150000000001</v>
      </c>
      <c r="AD43">
        <v>457.1986</v>
      </c>
      <c r="AE43">
        <v>1594.7982</v>
      </c>
      <c r="AF43">
        <v>1681.2012</v>
      </c>
      <c r="AG43">
        <v>1695.5996</v>
      </c>
      <c r="AH43">
        <v>1576.7991</v>
      </c>
      <c r="AI43">
        <v>1594.7982</v>
      </c>
      <c r="AJ43">
        <v>1612.8014000000001</v>
      </c>
      <c r="AK43">
        <v>1760.6164000000001</v>
      </c>
      <c r="AL43" t="s">
        <v>531</v>
      </c>
      <c r="AM43" s="49" t="s">
        <v>414</v>
      </c>
      <c r="AN43" s="49" t="s">
        <v>5</v>
      </c>
      <c r="AO43" s="49" t="s">
        <v>9</v>
      </c>
      <c r="AP43" s="49" t="s">
        <v>501</v>
      </c>
      <c r="AQ43" s="49" t="s">
        <v>9</v>
      </c>
      <c r="AR43" s="49" t="s">
        <v>495</v>
      </c>
      <c r="AS43" s="49" t="s">
        <v>496</v>
      </c>
      <c r="AT43" s="49" t="s">
        <v>497</v>
      </c>
    </row>
    <row r="44" spans="1:46" x14ac:dyDescent="0.25">
      <c r="A44">
        <v>1</v>
      </c>
      <c r="B44" t="s">
        <v>152</v>
      </c>
      <c r="C44" t="s">
        <v>152</v>
      </c>
      <c r="D44" t="s">
        <v>153</v>
      </c>
      <c r="E44" t="s">
        <v>539</v>
      </c>
      <c r="F44" t="s">
        <v>540</v>
      </c>
      <c r="G44" t="s">
        <v>531</v>
      </c>
      <c r="H44" t="s">
        <v>531</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t="s">
        <v>531</v>
      </c>
      <c r="AM44" s="49" t="s">
        <v>153</v>
      </c>
      <c r="AN44" s="49" t="s">
        <v>6</v>
      </c>
      <c r="AO44" s="49" t="s">
        <v>9</v>
      </c>
      <c r="AP44" s="49" t="s">
        <v>486</v>
      </c>
      <c r="AQ44" s="49" t="s">
        <v>9</v>
      </c>
      <c r="AR44" s="49" t="s">
        <v>487</v>
      </c>
      <c r="AS44" s="49" t="s">
        <v>488</v>
      </c>
      <c r="AT44" s="49" t="s">
        <v>489</v>
      </c>
    </row>
    <row r="45" spans="1:46" x14ac:dyDescent="0.25">
      <c r="A45">
        <v>1</v>
      </c>
      <c r="B45" t="s">
        <v>156</v>
      </c>
      <c r="C45" t="s">
        <v>156</v>
      </c>
      <c r="D45" t="s">
        <v>157</v>
      </c>
      <c r="E45" t="s">
        <v>539</v>
      </c>
      <c r="F45" t="s">
        <v>540</v>
      </c>
      <c r="G45">
        <v>0</v>
      </c>
      <c r="H45">
        <v>0</v>
      </c>
      <c r="I45">
        <v>3.6006</v>
      </c>
      <c r="J45">
        <v>3.6006</v>
      </c>
      <c r="K45">
        <v>10.8019</v>
      </c>
      <c r="L45">
        <v>7.2012999999999998</v>
      </c>
      <c r="M45">
        <v>7.2012999999999998</v>
      </c>
      <c r="N45">
        <v>10.8019</v>
      </c>
      <c r="O45">
        <v>14.398400000000001</v>
      </c>
      <c r="P45">
        <v>14.398400000000001</v>
      </c>
      <c r="Q45">
        <v>17.999099999999999</v>
      </c>
      <c r="R45">
        <v>25.200299999999999</v>
      </c>
      <c r="S45">
        <v>21.599699999999999</v>
      </c>
      <c r="T45">
        <v>46.8001</v>
      </c>
      <c r="U45">
        <v>79.201700000000002</v>
      </c>
      <c r="V45">
        <v>79.201700000000002</v>
      </c>
      <c r="W45">
        <v>50.400700000000001</v>
      </c>
      <c r="X45">
        <v>75.600999999999999</v>
      </c>
      <c r="Y45">
        <v>100.8014</v>
      </c>
      <c r="Z45">
        <v>115.1998</v>
      </c>
      <c r="AA45">
        <v>97.200699999999998</v>
      </c>
      <c r="AB45">
        <v>107.99850000000001</v>
      </c>
      <c r="AC45">
        <v>151.1979</v>
      </c>
      <c r="AD45">
        <v>93.600099999999998</v>
      </c>
      <c r="AE45">
        <v>97.200699999999998</v>
      </c>
      <c r="AF45">
        <v>97.200699999999998</v>
      </c>
      <c r="AG45">
        <v>126.0017</v>
      </c>
      <c r="AH45">
        <v>93.600099999999998</v>
      </c>
      <c r="AI45">
        <v>54.001300000000001</v>
      </c>
      <c r="AJ45">
        <v>68.399799999999999</v>
      </c>
      <c r="AK45">
        <v>107.99850000000001</v>
      </c>
      <c r="AL45">
        <v>89.279300000000006</v>
      </c>
      <c r="AM45" s="49" t="s">
        <v>157</v>
      </c>
      <c r="AN45" s="49" t="s">
        <v>14</v>
      </c>
      <c r="AO45" s="49" t="s">
        <v>500</v>
      </c>
      <c r="AP45" s="49" t="s">
        <v>505</v>
      </c>
      <c r="AQ45" s="49" t="s">
        <v>13</v>
      </c>
      <c r="AR45" s="49" t="s">
        <v>487</v>
      </c>
      <c r="AS45" s="49" t="s">
        <v>488</v>
      </c>
      <c r="AT45" s="49" t="s">
        <v>489</v>
      </c>
    </row>
    <row r="46" spans="1:46" x14ac:dyDescent="0.25">
      <c r="A46">
        <v>1</v>
      </c>
      <c r="B46" t="s">
        <v>158</v>
      </c>
      <c r="C46" t="s">
        <v>158</v>
      </c>
      <c r="D46" t="s">
        <v>159</v>
      </c>
      <c r="E46" t="s">
        <v>539</v>
      </c>
      <c r="F46" t="s">
        <v>540</v>
      </c>
      <c r="G46">
        <v>3823.2015000000001</v>
      </c>
      <c r="H46">
        <v>3895.2019</v>
      </c>
      <c r="I46">
        <v>4143.6005999999998</v>
      </c>
      <c r="J46">
        <v>4546.8019999999997</v>
      </c>
      <c r="K46">
        <v>4874.3981999999996</v>
      </c>
      <c r="L46">
        <v>5140.8001000000004</v>
      </c>
      <c r="M46">
        <v>5435.9988000000003</v>
      </c>
      <c r="N46">
        <v>5637.6016</v>
      </c>
      <c r="O46">
        <v>5684.4016000000001</v>
      </c>
      <c r="P46">
        <v>5778.0016999999998</v>
      </c>
      <c r="Q46">
        <v>5925.5990000000002</v>
      </c>
      <c r="R46">
        <v>7171.2012999999997</v>
      </c>
      <c r="S46">
        <v>7282.8004000000001</v>
      </c>
      <c r="T46">
        <v>8207.9994999999999</v>
      </c>
      <c r="U46">
        <v>9075.6008000000002</v>
      </c>
      <c r="V46">
        <v>10198.802</v>
      </c>
      <c r="W46">
        <v>11732.4017</v>
      </c>
      <c r="X46">
        <v>12185.999599999999</v>
      </c>
      <c r="Y46">
        <v>11865.6005</v>
      </c>
      <c r="Z46">
        <v>12686.4017</v>
      </c>
      <c r="AA46">
        <v>17751.6008</v>
      </c>
      <c r="AB46">
        <v>22543.200799999999</v>
      </c>
      <c r="AC46">
        <v>26596.801899999999</v>
      </c>
      <c r="AD46">
        <v>30016.802100000001</v>
      </c>
      <c r="AE46">
        <v>32446.799800000001</v>
      </c>
      <c r="AF46">
        <v>34826.401100000003</v>
      </c>
      <c r="AG46">
        <v>42310.800199999998</v>
      </c>
      <c r="AH46">
        <v>45651.598599999998</v>
      </c>
      <c r="AI46">
        <v>49158.001700000001</v>
      </c>
      <c r="AJ46">
        <v>51854.401400000002</v>
      </c>
      <c r="AK46">
        <v>53461.408300000003</v>
      </c>
      <c r="AL46" t="s">
        <v>531</v>
      </c>
      <c r="AM46" s="49" t="s">
        <v>159</v>
      </c>
      <c r="AN46" s="49" t="s">
        <v>6</v>
      </c>
      <c r="AO46" s="49" t="s">
        <v>9</v>
      </c>
      <c r="AP46" s="49" t="s">
        <v>486</v>
      </c>
      <c r="AQ46" s="49" t="s">
        <v>9</v>
      </c>
      <c r="AR46" s="49" t="s">
        <v>487</v>
      </c>
      <c r="AS46" s="49" t="s">
        <v>488</v>
      </c>
      <c r="AT46" s="49" t="s">
        <v>489</v>
      </c>
    </row>
    <row r="47" spans="1:46" x14ac:dyDescent="0.25">
      <c r="A47">
        <v>1</v>
      </c>
      <c r="B47" t="s">
        <v>160</v>
      </c>
      <c r="C47" t="s">
        <v>160</v>
      </c>
      <c r="D47" t="s">
        <v>161</v>
      </c>
      <c r="E47" t="s">
        <v>539</v>
      </c>
      <c r="F47" t="s">
        <v>540</v>
      </c>
      <c r="G47">
        <v>39092.3986</v>
      </c>
      <c r="H47">
        <v>47509.197999999997</v>
      </c>
      <c r="I47">
        <v>54385.200599999996</v>
      </c>
      <c r="J47">
        <v>48513.5988</v>
      </c>
      <c r="K47">
        <v>42433.201300000001</v>
      </c>
      <c r="L47">
        <v>46530.001799999998</v>
      </c>
      <c r="M47">
        <v>42695.998299999999</v>
      </c>
      <c r="N47">
        <v>44071.198799999998</v>
      </c>
      <c r="O47">
        <v>54183.601999999999</v>
      </c>
      <c r="P47">
        <v>46007.999900000003</v>
      </c>
      <c r="Q47">
        <v>52775.999799999998</v>
      </c>
      <c r="R47">
        <v>47537.999000000003</v>
      </c>
      <c r="S47">
        <v>38793.599300000002</v>
      </c>
      <c r="T47">
        <v>34527.601799999997</v>
      </c>
      <c r="U47">
        <v>54252.001700000001</v>
      </c>
      <c r="V47">
        <v>49622.401599999997</v>
      </c>
      <c r="W47">
        <v>41378.399799999999</v>
      </c>
      <c r="X47">
        <v>51037.200900000003</v>
      </c>
      <c r="Y47">
        <v>61603.2019</v>
      </c>
      <c r="Z47">
        <v>45669.601799999997</v>
      </c>
      <c r="AA47">
        <v>46519.1999</v>
      </c>
      <c r="AB47">
        <v>44802.000599999999</v>
      </c>
      <c r="AC47">
        <v>60692.401299999998</v>
      </c>
      <c r="AD47">
        <v>46216.799899999998</v>
      </c>
      <c r="AE47">
        <v>48229.201999999997</v>
      </c>
      <c r="AF47">
        <v>60368.401599999997</v>
      </c>
      <c r="AG47">
        <v>56876.400999999998</v>
      </c>
      <c r="AH47">
        <v>53179.201200000003</v>
      </c>
      <c r="AI47">
        <v>47883.598400000003</v>
      </c>
      <c r="AJ47">
        <v>44715.601799999997</v>
      </c>
      <c r="AK47">
        <v>57178.800999999999</v>
      </c>
      <c r="AL47">
        <v>56757.600599999998</v>
      </c>
      <c r="AM47" s="49" t="s">
        <v>161</v>
      </c>
      <c r="AN47" s="49" t="s">
        <v>14</v>
      </c>
      <c r="AO47" s="49" t="s">
        <v>500</v>
      </c>
      <c r="AP47" s="49" t="s">
        <v>505</v>
      </c>
      <c r="AQ47" s="49" t="s">
        <v>13</v>
      </c>
      <c r="AR47" s="49" t="s">
        <v>487</v>
      </c>
      <c r="AS47" s="49" t="s">
        <v>488</v>
      </c>
      <c r="AT47" s="49" t="s">
        <v>489</v>
      </c>
    </row>
    <row r="48" spans="1:46" x14ac:dyDescent="0.25">
      <c r="A48">
        <v>1</v>
      </c>
      <c r="B48" t="s">
        <v>164</v>
      </c>
      <c r="C48" t="s">
        <v>164</v>
      </c>
      <c r="D48" t="s">
        <v>165</v>
      </c>
      <c r="E48" t="s">
        <v>539</v>
      </c>
      <c r="F48" t="s">
        <v>540</v>
      </c>
      <c r="G48">
        <v>193917.5998</v>
      </c>
      <c r="H48">
        <v>207366.1373</v>
      </c>
      <c r="I48">
        <v>248240.77720000001</v>
      </c>
      <c r="J48">
        <v>233621.12049999999</v>
      </c>
      <c r="K48">
        <v>283657.01880000002</v>
      </c>
      <c r="L48">
        <v>263228.62939999998</v>
      </c>
      <c r="M48">
        <v>237756.76199999999</v>
      </c>
      <c r="N48">
        <v>229551.11970000001</v>
      </c>
      <c r="O48">
        <v>223536.01949999999</v>
      </c>
      <c r="P48">
        <v>261049.91080000001</v>
      </c>
      <c r="Q48">
        <v>238907.6966</v>
      </c>
      <c r="R48">
        <v>267362.73849999998</v>
      </c>
      <c r="S48">
        <v>217427.80480000001</v>
      </c>
      <c r="T48">
        <v>212197.10579999999</v>
      </c>
      <c r="U48">
        <v>214397.76740000001</v>
      </c>
      <c r="V48">
        <v>185327.55900000001</v>
      </c>
      <c r="W48">
        <v>202693.30850000001</v>
      </c>
      <c r="X48">
        <v>207375.90090000001</v>
      </c>
      <c r="Y48">
        <v>229153.18109999999</v>
      </c>
      <c r="Z48">
        <v>205179.12049999999</v>
      </c>
      <c r="AA48">
        <v>225769.01990000001</v>
      </c>
      <c r="AB48">
        <v>164680.63949999999</v>
      </c>
      <c r="AC48">
        <v>215394.58590000001</v>
      </c>
      <c r="AD48">
        <v>258919.8302</v>
      </c>
      <c r="AE48">
        <v>229584.2708</v>
      </c>
      <c r="AF48">
        <v>200002.57769999999</v>
      </c>
      <c r="AG48">
        <v>219021.1544</v>
      </c>
      <c r="AH48">
        <v>180004.52429999999</v>
      </c>
      <c r="AI48">
        <v>234401.13389999999</v>
      </c>
      <c r="AJ48">
        <v>204890.00940000001</v>
      </c>
      <c r="AK48">
        <v>223422.87539999999</v>
      </c>
      <c r="AL48">
        <v>211883.96669999999</v>
      </c>
      <c r="AM48" s="49" t="s">
        <v>165</v>
      </c>
      <c r="AN48" s="49" t="s">
        <v>14</v>
      </c>
      <c r="AO48" s="49" t="s">
        <v>500</v>
      </c>
      <c r="AP48" s="49" t="s">
        <v>505</v>
      </c>
      <c r="AQ48" s="49" t="s">
        <v>13</v>
      </c>
      <c r="AR48" s="49" t="s">
        <v>487</v>
      </c>
      <c r="AS48" s="49" t="s">
        <v>488</v>
      </c>
      <c r="AT48" s="49" t="s">
        <v>489</v>
      </c>
    </row>
    <row r="49" spans="1:46" x14ac:dyDescent="0.25">
      <c r="A49">
        <v>1</v>
      </c>
      <c r="B49" t="s">
        <v>168</v>
      </c>
      <c r="C49" t="s">
        <v>168</v>
      </c>
      <c r="D49" t="s">
        <v>413</v>
      </c>
      <c r="E49" t="s">
        <v>539</v>
      </c>
      <c r="F49" t="s">
        <v>540</v>
      </c>
      <c r="G49">
        <v>2538.0005000000001</v>
      </c>
      <c r="H49">
        <v>2545.2017999999998</v>
      </c>
      <c r="I49">
        <v>2563.2008000000001</v>
      </c>
      <c r="J49">
        <v>2555.9994999999999</v>
      </c>
      <c r="K49">
        <v>2685.6019000000001</v>
      </c>
      <c r="L49">
        <v>2847.6017999999999</v>
      </c>
      <c r="M49">
        <v>2772.0007000000001</v>
      </c>
      <c r="N49">
        <v>2912.4009000000001</v>
      </c>
      <c r="O49">
        <v>2923.1986000000002</v>
      </c>
      <c r="P49">
        <v>2991.5983999999999</v>
      </c>
      <c r="Q49">
        <v>2890.8011999999999</v>
      </c>
      <c r="R49">
        <v>3160.7995000000001</v>
      </c>
      <c r="S49">
        <v>3322.7993999999999</v>
      </c>
      <c r="T49">
        <v>3240.0012000000002</v>
      </c>
      <c r="U49">
        <v>3214.8009000000002</v>
      </c>
      <c r="V49">
        <v>2923.1986000000002</v>
      </c>
      <c r="W49">
        <v>3402.0011</v>
      </c>
      <c r="X49">
        <v>2883.5999000000002</v>
      </c>
      <c r="Y49">
        <v>3218.4014999999999</v>
      </c>
      <c r="Z49">
        <v>3398.4004</v>
      </c>
      <c r="AA49">
        <v>3265.2015999999999</v>
      </c>
      <c r="AB49">
        <v>3024</v>
      </c>
      <c r="AC49">
        <v>3268.7979999999998</v>
      </c>
      <c r="AD49">
        <v>3369.5994000000001</v>
      </c>
      <c r="AE49">
        <v>2858.3995</v>
      </c>
      <c r="AF49">
        <v>3304.8002999999999</v>
      </c>
      <c r="AG49">
        <v>2955.6003000000001</v>
      </c>
      <c r="AH49">
        <v>3345.4207000000001</v>
      </c>
      <c r="AI49">
        <v>3551.7545</v>
      </c>
      <c r="AJ49">
        <v>3551.7545</v>
      </c>
      <c r="AK49">
        <v>3551.7545</v>
      </c>
      <c r="AL49" t="s">
        <v>531</v>
      </c>
      <c r="AM49" s="49" t="s">
        <v>413</v>
      </c>
      <c r="AN49" s="49" t="s">
        <v>5</v>
      </c>
      <c r="AO49" s="49" t="s">
        <v>9</v>
      </c>
      <c r="AP49" s="49" t="s">
        <v>501</v>
      </c>
      <c r="AQ49" s="49" t="s">
        <v>9</v>
      </c>
      <c r="AR49" s="49" t="s">
        <v>495</v>
      </c>
      <c r="AS49" s="49" t="s">
        <v>496</v>
      </c>
      <c r="AT49" s="49" t="s">
        <v>497</v>
      </c>
    </row>
    <row r="50" spans="1:46" x14ac:dyDescent="0.25">
      <c r="A50">
        <v>1</v>
      </c>
      <c r="B50" t="s">
        <v>171</v>
      </c>
      <c r="C50" t="s">
        <v>171</v>
      </c>
      <c r="D50" t="s">
        <v>172</v>
      </c>
      <c r="E50" t="s">
        <v>539</v>
      </c>
      <c r="F50" t="s">
        <v>540</v>
      </c>
      <c r="G50">
        <v>27277.198799999998</v>
      </c>
      <c r="H50">
        <v>26722.799500000001</v>
      </c>
      <c r="I50">
        <v>23414.398499999999</v>
      </c>
      <c r="J50">
        <v>23767.199199999999</v>
      </c>
      <c r="K50">
        <v>24379.200499999999</v>
      </c>
      <c r="L50">
        <v>18730.801200000002</v>
      </c>
      <c r="M50">
        <v>21599.998500000002</v>
      </c>
      <c r="N50">
        <v>21769.1996</v>
      </c>
      <c r="O50">
        <v>22939.2009</v>
      </c>
      <c r="P50">
        <v>23191.200199999999</v>
      </c>
      <c r="Q50">
        <v>21095.999899999999</v>
      </c>
      <c r="R50">
        <v>19951.198899999999</v>
      </c>
      <c r="S50">
        <v>24361.201400000002</v>
      </c>
      <c r="T50">
        <v>23493.600200000001</v>
      </c>
      <c r="U50">
        <v>21776.400900000001</v>
      </c>
      <c r="V50">
        <v>22449.600699999999</v>
      </c>
      <c r="W50">
        <v>19133.9984</v>
      </c>
      <c r="X50">
        <v>24544.800999999999</v>
      </c>
      <c r="Y50">
        <v>25783.202000000001</v>
      </c>
      <c r="Z50">
        <v>26683.200700000001</v>
      </c>
      <c r="AA50">
        <v>33721.199000000001</v>
      </c>
      <c r="AB50">
        <v>28404.000599999999</v>
      </c>
      <c r="AC50">
        <v>26002.7997</v>
      </c>
      <c r="AD50">
        <v>29775.6005</v>
      </c>
      <c r="AE50">
        <v>30006.000100000001</v>
      </c>
      <c r="AF50">
        <v>30434.401900000001</v>
      </c>
      <c r="AG50">
        <v>33584.3995</v>
      </c>
      <c r="AH50">
        <v>33157.438000000002</v>
      </c>
      <c r="AI50">
        <v>35817.839500000002</v>
      </c>
      <c r="AJ50">
        <v>32154.121599999999</v>
      </c>
      <c r="AK50">
        <v>29693.5183</v>
      </c>
      <c r="AL50">
        <v>36655.199500000002</v>
      </c>
      <c r="AM50" s="49" t="s">
        <v>172</v>
      </c>
      <c r="AN50" s="49" t="s">
        <v>14</v>
      </c>
      <c r="AO50" s="49" t="s">
        <v>500</v>
      </c>
      <c r="AP50" s="49" t="s">
        <v>501</v>
      </c>
      <c r="AQ50" s="49" t="s">
        <v>502</v>
      </c>
      <c r="AR50" s="49" t="s">
        <v>487</v>
      </c>
      <c r="AS50" s="49" t="s">
        <v>488</v>
      </c>
      <c r="AT50" s="49" t="s">
        <v>489</v>
      </c>
    </row>
    <row r="51" spans="1:46" x14ac:dyDescent="0.25">
      <c r="A51">
        <v>1</v>
      </c>
      <c r="B51" t="s">
        <v>138</v>
      </c>
      <c r="C51" t="s">
        <v>138</v>
      </c>
      <c r="D51" t="s">
        <v>139</v>
      </c>
      <c r="E51" t="s">
        <v>539</v>
      </c>
      <c r="F51" t="s">
        <v>540</v>
      </c>
      <c r="G51">
        <v>62733.600200000001</v>
      </c>
      <c r="H51">
        <v>53607.5988</v>
      </c>
      <c r="I51">
        <v>62629.198199999999</v>
      </c>
      <c r="J51">
        <v>64360.8001</v>
      </c>
      <c r="K51">
        <v>71747.998399999997</v>
      </c>
      <c r="L51">
        <v>78407.9997</v>
      </c>
      <c r="M51">
        <v>79045.201400000005</v>
      </c>
      <c r="N51">
        <v>62485.2016</v>
      </c>
      <c r="O51">
        <v>61977.598100000003</v>
      </c>
      <c r="P51">
        <v>70729.199200000003</v>
      </c>
      <c r="Q51">
        <v>78235.197899999999</v>
      </c>
      <c r="R51">
        <v>81838.801800000001</v>
      </c>
      <c r="S51">
        <v>83246.399799999999</v>
      </c>
      <c r="T51">
        <v>65955.598199999993</v>
      </c>
      <c r="U51">
        <v>74685.599600000001</v>
      </c>
      <c r="V51">
        <v>70696.801699999996</v>
      </c>
      <c r="W51">
        <v>72111.600999999995</v>
      </c>
      <c r="X51">
        <v>76208.401599999997</v>
      </c>
      <c r="Y51">
        <v>73594.8</v>
      </c>
      <c r="Z51">
        <v>68508.001300000004</v>
      </c>
      <c r="AA51">
        <v>75430.799799999993</v>
      </c>
      <c r="AB51">
        <v>63619.200599999996</v>
      </c>
      <c r="AC51">
        <v>78321.600900000005</v>
      </c>
      <c r="AD51">
        <v>82792.801900000006</v>
      </c>
      <c r="AE51">
        <v>70513.198000000004</v>
      </c>
      <c r="AF51">
        <v>68317.200500000006</v>
      </c>
      <c r="AG51">
        <v>73965.599799999996</v>
      </c>
      <c r="AH51">
        <v>72539.998600000006</v>
      </c>
      <c r="AI51">
        <v>63698.398099999999</v>
      </c>
      <c r="AJ51">
        <v>71031.599199999997</v>
      </c>
      <c r="AK51">
        <v>65959.198900000003</v>
      </c>
      <c r="AL51">
        <v>69307.198600000003</v>
      </c>
      <c r="AM51" s="49" t="s">
        <v>139</v>
      </c>
      <c r="AN51" s="49" t="s">
        <v>14</v>
      </c>
      <c r="AO51" s="49" t="s">
        <v>500</v>
      </c>
      <c r="AP51" s="49" t="s">
        <v>505</v>
      </c>
      <c r="AQ51" s="49" t="s">
        <v>13</v>
      </c>
      <c r="AR51" s="49" t="s">
        <v>487</v>
      </c>
      <c r="AS51" s="49" t="s">
        <v>488</v>
      </c>
      <c r="AT51" s="49" t="s">
        <v>489</v>
      </c>
    </row>
    <row r="52" spans="1:46" x14ac:dyDescent="0.25">
      <c r="A52">
        <v>1</v>
      </c>
      <c r="B52" t="s">
        <v>173</v>
      </c>
      <c r="C52" t="s">
        <v>173</v>
      </c>
      <c r="D52" t="s">
        <v>174</v>
      </c>
      <c r="E52" t="s">
        <v>539</v>
      </c>
      <c r="F52" t="s">
        <v>540</v>
      </c>
      <c r="G52">
        <v>20595.601900000001</v>
      </c>
      <c r="H52">
        <v>21992.3979</v>
      </c>
      <c r="I52">
        <v>23767.199199999999</v>
      </c>
      <c r="J52">
        <v>22647.598600000001</v>
      </c>
      <c r="K52">
        <v>21895.201400000002</v>
      </c>
      <c r="L52">
        <v>21949.198499999999</v>
      </c>
      <c r="M52">
        <v>23850.001499999998</v>
      </c>
      <c r="N52">
        <v>24663.6014</v>
      </c>
      <c r="O52">
        <v>13787.999100000001</v>
      </c>
      <c r="P52">
        <v>18608.400099999999</v>
      </c>
      <c r="Q52">
        <v>23792.3995</v>
      </c>
      <c r="R52">
        <v>23792.3995</v>
      </c>
      <c r="S52">
        <v>18129.6018</v>
      </c>
      <c r="T52">
        <v>13989.6019</v>
      </c>
      <c r="U52">
        <v>19011.601500000001</v>
      </c>
      <c r="V52">
        <v>20264.400900000001</v>
      </c>
      <c r="W52">
        <v>20228.3986</v>
      </c>
      <c r="X52">
        <v>13417.1993</v>
      </c>
      <c r="Y52">
        <v>22301.999199999998</v>
      </c>
      <c r="Z52">
        <v>24757.201499999999</v>
      </c>
      <c r="AA52">
        <v>25185.599099999999</v>
      </c>
      <c r="AB52">
        <v>27219.600999999999</v>
      </c>
      <c r="AC52">
        <v>29055.600699999999</v>
      </c>
      <c r="AD52">
        <v>29638.800999999999</v>
      </c>
      <c r="AE52">
        <v>30193.2003</v>
      </c>
      <c r="AF52">
        <v>21041.998500000002</v>
      </c>
      <c r="AG52">
        <v>20019.598699999999</v>
      </c>
      <c r="AH52">
        <v>20217.6008</v>
      </c>
      <c r="AI52">
        <v>21661.201099999998</v>
      </c>
      <c r="AJ52">
        <v>26105.761399999999</v>
      </c>
      <c r="AK52">
        <v>26254.798999999999</v>
      </c>
      <c r="AL52" t="s">
        <v>531</v>
      </c>
      <c r="AM52" s="49" t="s">
        <v>174</v>
      </c>
      <c r="AN52" s="49" t="s">
        <v>8</v>
      </c>
      <c r="AO52" s="49" t="s">
        <v>9</v>
      </c>
      <c r="AP52" s="49" t="s">
        <v>494</v>
      </c>
      <c r="AQ52" s="49" t="s">
        <v>9</v>
      </c>
      <c r="AR52" s="49" t="s">
        <v>495</v>
      </c>
      <c r="AS52" s="49" t="s">
        <v>488</v>
      </c>
      <c r="AT52" s="49" t="s">
        <v>489</v>
      </c>
    </row>
    <row r="53" spans="1:46" x14ac:dyDescent="0.25">
      <c r="A53">
        <v>1</v>
      </c>
      <c r="B53" t="s">
        <v>549</v>
      </c>
      <c r="C53" t="s">
        <v>549</v>
      </c>
      <c r="D53" t="s">
        <v>550</v>
      </c>
      <c r="E53" t="s">
        <v>539</v>
      </c>
      <c r="F53" t="s">
        <v>540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t="s">
        <v>531</v>
      </c>
      <c r="AM53" s="49" t="e">
        <v>#N/A</v>
      </c>
      <c r="AN53" s="49" t="e">
        <v>#N/A</v>
      </c>
      <c r="AO53" s="49" t="e">
        <v>#N/A</v>
      </c>
      <c r="AP53" s="49" t="e">
        <v>#N/A</v>
      </c>
      <c r="AQ53" s="49" t="e">
        <v>#N/A</v>
      </c>
      <c r="AR53" s="49" t="e">
        <v>#N/A</v>
      </c>
      <c r="AS53" s="49" t="e">
        <v>#N/A</v>
      </c>
      <c r="AT53" s="49" t="e">
        <v>#N/A</v>
      </c>
    </row>
    <row r="54" spans="1:46" x14ac:dyDescent="0.25">
      <c r="A54">
        <v>1</v>
      </c>
      <c r="B54" t="s">
        <v>182</v>
      </c>
      <c r="C54" t="s">
        <v>182</v>
      </c>
      <c r="D54" t="s">
        <v>183</v>
      </c>
      <c r="E54" t="s">
        <v>539</v>
      </c>
      <c r="F54" t="s">
        <v>540</v>
      </c>
      <c r="G54">
        <v>6368.3990999999996</v>
      </c>
      <c r="H54">
        <v>11156.398499999999</v>
      </c>
      <c r="I54">
        <v>7930.7997999999998</v>
      </c>
      <c r="J54">
        <v>8215.2008000000005</v>
      </c>
      <c r="K54">
        <v>9356.4010999999991</v>
      </c>
      <c r="L54">
        <v>12704.400799999999</v>
      </c>
      <c r="M54">
        <v>15652.799800000001</v>
      </c>
      <c r="N54">
        <v>13975.1993</v>
      </c>
      <c r="O54">
        <v>13381.2012</v>
      </c>
      <c r="P54">
        <v>16531.198799999998</v>
      </c>
      <c r="Q54">
        <v>13294.798199999999</v>
      </c>
      <c r="R54">
        <v>7549.1980999999996</v>
      </c>
      <c r="S54">
        <v>10080.0015</v>
      </c>
      <c r="T54">
        <v>17157.5985</v>
      </c>
      <c r="U54">
        <v>16819.200400000002</v>
      </c>
      <c r="V54">
        <v>18061.202099999999</v>
      </c>
      <c r="W54">
        <v>21113.998899999999</v>
      </c>
      <c r="X54">
        <v>9327.6000999999997</v>
      </c>
      <c r="Y54">
        <v>11923.1983</v>
      </c>
      <c r="Z54">
        <v>19270.802100000001</v>
      </c>
      <c r="AA54">
        <v>26909.9997</v>
      </c>
      <c r="AB54">
        <v>14439.599099999999</v>
      </c>
      <c r="AC54">
        <v>15814.7996</v>
      </c>
      <c r="AD54">
        <v>22849.201400000002</v>
      </c>
      <c r="AE54">
        <v>16120.800300000001</v>
      </c>
      <c r="AF54">
        <v>21952.799200000001</v>
      </c>
      <c r="AG54">
        <v>19954.799599999998</v>
      </c>
      <c r="AH54">
        <v>14265.1687</v>
      </c>
      <c r="AI54">
        <v>20676.4113</v>
      </c>
      <c r="AJ54">
        <v>14398.5517</v>
      </c>
      <c r="AK54">
        <v>12037.2719</v>
      </c>
      <c r="AL54">
        <v>21273.210299999999</v>
      </c>
      <c r="AM54" s="49" t="s">
        <v>183</v>
      </c>
      <c r="AN54" s="49" t="s">
        <v>14</v>
      </c>
      <c r="AO54" s="49" t="s">
        <v>500</v>
      </c>
      <c r="AP54" s="49" t="s">
        <v>505</v>
      </c>
      <c r="AQ54" s="49" t="s">
        <v>13</v>
      </c>
      <c r="AR54" s="49" t="s">
        <v>487</v>
      </c>
      <c r="AS54" s="49" t="s">
        <v>488</v>
      </c>
      <c r="AT54" s="49" t="s">
        <v>489</v>
      </c>
    </row>
    <row r="55" spans="1:46" x14ac:dyDescent="0.25">
      <c r="A55">
        <v>1</v>
      </c>
      <c r="B55" t="s">
        <v>186</v>
      </c>
      <c r="C55" t="s">
        <v>186</v>
      </c>
      <c r="D55" t="s">
        <v>187</v>
      </c>
      <c r="E55" t="s">
        <v>539</v>
      </c>
      <c r="F55" t="s">
        <v>540</v>
      </c>
      <c r="G55">
        <v>6184.7996000000003</v>
      </c>
      <c r="H55">
        <v>6184.7996000000003</v>
      </c>
      <c r="I55">
        <v>5209.1998000000003</v>
      </c>
      <c r="J55">
        <v>5536.8001999999997</v>
      </c>
      <c r="K55">
        <v>5882.3995999999997</v>
      </c>
      <c r="L55">
        <v>6836.3995999999997</v>
      </c>
      <c r="M55">
        <v>6735.5982000000004</v>
      </c>
      <c r="N55">
        <v>6634.8010000000004</v>
      </c>
      <c r="O55">
        <v>7736.3982999999998</v>
      </c>
      <c r="P55">
        <v>9341.9984999999997</v>
      </c>
      <c r="Q55">
        <v>9050.4004000000004</v>
      </c>
      <c r="R55">
        <v>8197.2016999999996</v>
      </c>
      <c r="S55">
        <v>7639.2017999999998</v>
      </c>
      <c r="T55">
        <v>7873.2020000000002</v>
      </c>
      <c r="U55">
        <v>9234</v>
      </c>
      <c r="V55">
        <v>10580.3995</v>
      </c>
      <c r="W55">
        <v>11890.8009</v>
      </c>
      <c r="X55">
        <v>10911.6005</v>
      </c>
      <c r="Y55">
        <v>13229.999100000001</v>
      </c>
      <c r="Z55">
        <v>10591.2014</v>
      </c>
      <c r="AA55">
        <v>13856.398800000001</v>
      </c>
      <c r="AB55">
        <v>15026.400100000001</v>
      </c>
      <c r="AC55">
        <v>16228.7988</v>
      </c>
      <c r="AD55">
        <v>16901.998599999999</v>
      </c>
      <c r="AE55">
        <v>17600.398700000002</v>
      </c>
      <c r="AF55">
        <v>14079.6013</v>
      </c>
      <c r="AG55">
        <v>14515.200199999999</v>
      </c>
      <c r="AH55">
        <v>21113.2788</v>
      </c>
      <c r="AI55">
        <v>19121.040199999999</v>
      </c>
      <c r="AJ55">
        <v>16090.931699999999</v>
      </c>
      <c r="AK55">
        <v>20803.639800000001</v>
      </c>
      <c r="AL55" t="s">
        <v>531</v>
      </c>
      <c r="AM55" s="49" t="s">
        <v>187</v>
      </c>
      <c r="AN55" s="49" t="s">
        <v>14</v>
      </c>
      <c r="AO55" s="49" t="s">
        <v>507</v>
      </c>
      <c r="AP55" s="49" t="s">
        <v>501</v>
      </c>
      <c r="AQ55" s="49" t="s">
        <v>10</v>
      </c>
      <c r="AR55" s="49" t="s">
        <v>487</v>
      </c>
      <c r="AS55" s="49" t="s">
        <v>488</v>
      </c>
      <c r="AT55" s="49" t="s">
        <v>489</v>
      </c>
    </row>
    <row r="56" spans="1:46" x14ac:dyDescent="0.25">
      <c r="A56">
        <v>1</v>
      </c>
      <c r="B56" t="s">
        <v>188</v>
      </c>
      <c r="C56" t="s">
        <v>188</v>
      </c>
      <c r="D56" t="s">
        <v>189</v>
      </c>
      <c r="E56" t="s">
        <v>539</v>
      </c>
      <c r="F56" t="s">
        <v>540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531</v>
      </c>
      <c r="AM56" s="49" t="s">
        <v>189</v>
      </c>
      <c r="AN56" s="49" t="s">
        <v>14</v>
      </c>
      <c r="AO56" s="49" t="s">
        <v>506</v>
      </c>
      <c r="AP56" s="49" t="s">
        <v>501</v>
      </c>
      <c r="AQ56" s="49" t="s">
        <v>10</v>
      </c>
      <c r="AR56" s="49" t="s">
        <v>495</v>
      </c>
      <c r="AS56" s="49" t="s">
        <v>488</v>
      </c>
      <c r="AT56" s="49" t="s">
        <v>489</v>
      </c>
    </row>
    <row r="57" spans="1:46" x14ac:dyDescent="0.25">
      <c r="A57">
        <v>1</v>
      </c>
      <c r="B57" t="s">
        <v>194</v>
      </c>
      <c r="C57" t="s">
        <v>194</v>
      </c>
      <c r="D57" t="s">
        <v>195</v>
      </c>
      <c r="E57" t="s">
        <v>539</v>
      </c>
      <c r="F57" t="s">
        <v>540</v>
      </c>
      <c r="G57">
        <v>1645.1989000000001</v>
      </c>
      <c r="H57">
        <v>1195.2016000000001</v>
      </c>
      <c r="I57">
        <v>1155.5987</v>
      </c>
      <c r="J57">
        <v>986.40170000000001</v>
      </c>
      <c r="K57">
        <v>838.80029999999999</v>
      </c>
      <c r="L57">
        <v>910.80070000000001</v>
      </c>
      <c r="M57">
        <v>979.20039999999995</v>
      </c>
      <c r="N57">
        <v>719.99980000000005</v>
      </c>
      <c r="O57">
        <v>1101.6015</v>
      </c>
      <c r="P57">
        <v>1457.9987000000001</v>
      </c>
      <c r="Q57">
        <v>1018.7992</v>
      </c>
      <c r="R57">
        <v>1018.7992</v>
      </c>
      <c r="S57">
        <v>936.00099999999998</v>
      </c>
      <c r="T57">
        <v>918.00199999999995</v>
      </c>
      <c r="U57">
        <v>936.00099999999998</v>
      </c>
      <c r="V57">
        <v>954.00009999999997</v>
      </c>
      <c r="W57">
        <v>975.59979999999996</v>
      </c>
      <c r="X57">
        <v>554.39930000000004</v>
      </c>
      <c r="Y57">
        <v>651.6001</v>
      </c>
      <c r="Z57">
        <v>745.2002</v>
      </c>
      <c r="AA57">
        <v>637.20169999999996</v>
      </c>
      <c r="AB57">
        <v>435.59890000000001</v>
      </c>
      <c r="AC57">
        <v>795.60090000000002</v>
      </c>
      <c r="AD57">
        <v>507.59930000000003</v>
      </c>
      <c r="AE57">
        <v>323.99970000000002</v>
      </c>
      <c r="AF57">
        <v>298.79939999999999</v>
      </c>
      <c r="AG57">
        <v>255.6</v>
      </c>
      <c r="AH57">
        <v>458.42950000000002</v>
      </c>
      <c r="AI57">
        <v>709.87609999999995</v>
      </c>
      <c r="AJ57">
        <v>626.39970000000005</v>
      </c>
      <c r="AK57">
        <v>381.96179999999998</v>
      </c>
      <c r="AL57" t="s">
        <v>531</v>
      </c>
      <c r="AM57" s="49" t="s">
        <v>195</v>
      </c>
      <c r="AN57" s="49" t="s">
        <v>14</v>
      </c>
      <c r="AO57" s="49" t="s">
        <v>507</v>
      </c>
      <c r="AP57" s="49" t="s">
        <v>494</v>
      </c>
      <c r="AQ57" s="49" t="s">
        <v>10</v>
      </c>
      <c r="AR57" s="49" t="s">
        <v>487</v>
      </c>
      <c r="AS57" s="49" t="s">
        <v>488</v>
      </c>
      <c r="AT57" s="49" t="s">
        <v>489</v>
      </c>
    </row>
    <row r="58" spans="1:46" x14ac:dyDescent="0.25">
      <c r="A58">
        <v>1</v>
      </c>
      <c r="B58" t="s">
        <v>190</v>
      </c>
      <c r="C58" t="s">
        <v>190</v>
      </c>
      <c r="D58" t="s">
        <v>191</v>
      </c>
      <c r="E58" t="s">
        <v>539</v>
      </c>
      <c r="F58" t="s">
        <v>540</v>
      </c>
      <c r="G58">
        <v>8204.3989000000001</v>
      </c>
      <c r="H58">
        <v>8323.1993000000002</v>
      </c>
      <c r="I58">
        <v>7891.2011000000002</v>
      </c>
      <c r="J58">
        <v>8128.8019999999997</v>
      </c>
      <c r="K58">
        <v>6541.2008999999998</v>
      </c>
      <c r="L58">
        <v>6022.7996999999996</v>
      </c>
      <c r="M58">
        <v>7340.3981999999996</v>
      </c>
      <c r="N58">
        <v>7505.9987000000001</v>
      </c>
      <c r="O58">
        <v>6922.7983999999997</v>
      </c>
      <c r="P58">
        <v>7686.0018</v>
      </c>
      <c r="Q58">
        <v>8135.9991</v>
      </c>
      <c r="R58">
        <v>6854.3986999999997</v>
      </c>
      <c r="S58">
        <v>5799.6013999999996</v>
      </c>
      <c r="T58">
        <v>6267.6018999999997</v>
      </c>
      <c r="U58">
        <v>5043.5992999999999</v>
      </c>
      <c r="V58">
        <v>6184.7996000000003</v>
      </c>
      <c r="W58">
        <v>7452.0015999999996</v>
      </c>
      <c r="X58">
        <v>7970.3986000000004</v>
      </c>
      <c r="Y58">
        <v>8247.5982999999997</v>
      </c>
      <c r="Z58">
        <v>10069.1996</v>
      </c>
      <c r="AA58">
        <v>11138.3994</v>
      </c>
      <c r="AB58">
        <v>10101.601199999999</v>
      </c>
      <c r="AC58">
        <v>10033.201499999999</v>
      </c>
      <c r="AD58">
        <v>9860.3996999999999</v>
      </c>
      <c r="AE58">
        <v>9413.9989000000005</v>
      </c>
      <c r="AF58">
        <v>8488.7998000000007</v>
      </c>
      <c r="AG58">
        <v>8085.5983999999999</v>
      </c>
      <c r="AH58">
        <v>10694.205099999999</v>
      </c>
      <c r="AI58">
        <v>11356.3559</v>
      </c>
      <c r="AJ58">
        <v>8747.9333999999999</v>
      </c>
      <c r="AK58">
        <v>9721.8960999999999</v>
      </c>
      <c r="AL58" t="s">
        <v>531</v>
      </c>
      <c r="AM58" s="49" t="s">
        <v>191</v>
      </c>
      <c r="AN58" s="49" t="s">
        <v>14</v>
      </c>
      <c r="AO58" s="49" t="s">
        <v>507</v>
      </c>
      <c r="AP58" s="49" t="s">
        <v>494</v>
      </c>
      <c r="AQ58" s="49" t="s">
        <v>10</v>
      </c>
      <c r="AR58" s="49" t="s">
        <v>487</v>
      </c>
      <c r="AS58" s="49" t="s">
        <v>488</v>
      </c>
      <c r="AT58" s="49" t="s">
        <v>489</v>
      </c>
    </row>
    <row r="59" spans="1:46" x14ac:dyDescent="0.25">
      <c r="A59">
        <v>1</v>
      </c>
      <c r="B59" t="s">
        <v>196</v>
      </c>
      <c r="C59" t="s">
        <v>196</v>
      </c>
      <c r="D59" t="s">
        <v>197</v>
      </c>
      <c r="E59" t="s">
        <v>539</v>
      </c>
      <c r="F59" t="s">
        <v>540</v>
      </c>
      <c r="G59">
        <v>640.79809999999998</v>
      </c>
      <c r="H59">
        <v>698.40009999999995</v>
      </c>
      <c r="I59">
        <v>568.80190000000005</v>
      </c>
      <c r="J59">
        <v>597.59870000000001</v>
      </c>
      <c r="K59">
        <v>579.59969999999998</v>
      </c>
      <c r="L59">
        <v>586.80100000000004</v>
      </c>
      <c r="M59">
        <v>745.2002</v>
      </c>
      <c r="N59">
        <v>777.60180000000003</v>
      </c>
      <c r="O59">
        <v>558</v>
      </c>
      <c r="P59">
        <v>651.6001</v>
      </c>
      <c r="Q59">
        <v>640.79809999999998</v>
      </c>
      <c r="R59">
        <v>669.59910000000002</v>
      </c>
      <c r="S59">
        <v>698.40009999999995</v>
      </c>
      <c r="T59">
        <v>615.60199999999998</v>
      </c>
      <c r="U59">
        <v>737.99890000000005</v>
      </c>
      <c r="V59">
        <v>727.2011</v>
      </c>
      <c r="W59">
        <v>669.59910000000002</v>
      </c>
      <c r="X59">
        <v>755.99789999999996</v>
      </c>
      <c r="Y59">
        <v>766.79989999999998</v>
      </c>
      <c r="Z59">
        <v>820.80119999999999</v>
      </c>
      <c r="AA59">
        <v>676.80039999999997</v>
      </c>
      <c r="AB59">
        <v>799.20150000000001</v>
      </c>
      <c r="AC59">
        <v>766.79989999999998</v>
      </c>
      <c r="AD59">
        <v>766.79989999999998</v>
      </c>
      <c r="AE59">
        <v>1083.5983000000001</v>
      </c>
      <c r="AF59">
        <v>842.40089999999998</v>
      </c>
      <c r="AG59">
        <v>932.40039999999999</v>
      </c>
      <c r="AH59">
        <v>792.00019999999995</v>
      </c>
      <c r="AI59">
        <v>799.20150000000001</v>
      </c>
      <c r="AJ59">
        <v>788.39959999999996</v>
      </c>
      <c r="AK59">
        <v>878.399</v>
      </c>
      <c r="AL59">
        <v>745.2002</v>
      </c>
      <c r="AM59" s="49" t="s">
        <v>197</v>
      </c>
      <c r="AN59" s="49" t="s">
        <v>14</v>
      </c>
      <c r="AO59" s="49" t="s">
        <v>500</v>
      </c>
      <c r="AP59" s="49" t="s">
        <v>505</v>
      </c>
      <c r="AQ59" s="49" t="s">
        <v>13</v>
      </c>
      <c r="AR59" s="49" t="s">
        <v>487</v>
      </c>
      <c r="AS59" s="49" t="s">
        <v>488</v>
      </c>
      <c r="AT59" s="49" t="s">
        <v>489</v>
      </c>
    </row>
    <row r="60" spans="1:46" x14ac:dyDescent="0.25">
      <c r="A60">
        <v>1</v>
      </c>
      <c r="B60" t="s">
        <v>206</v>
      </c>
      <c r="C60" t="s">
        <v>206</v>
      </c>
      <c r="D60" t="s">
        <v>207</v>
      </c>
      <c r="E60" t="s">
        <v>539</v>
      </c>
      <c r="F60" t="s">
        <v>540</v>
      </c>
      <c r="G60">
        <v>15134.3986</v>
      </c>
      <c r="H60">
        <v>15134.3986</v>
      </c>
      <c r="I60">
        <v>15516.0003</v>
      </c>
      <c r="J60">
        <v>16077.600899999999</v>
      </c>
      <c r="K60">
        <v>16253.999100000001</v>
      </c>
      <c r="L60">
        <v>16855.198499999999</v>
      </c>
      <c r="M60">
        <v>17179.198199999999</v>
      </c>
      <c r="N60">
        <v>18745.1996</v>
      </c>
      <c r="O60">
        <v>20235.599900000001</v>
      </c>
      <c r="P60">
        <v>21769.1996</v>
      </c>
      <c r="Q60">
        <v>22881.598900000001</v>
      </c>
      <c r="R60">
        <v>23680.8004</v>
      </c>
      <c r="S60">
        <v>25117.199400000001</v>
      </c>
      <c r="T60">
        <v>25516.8001</v>
      </c>
      <c r="U60">
        <v>25682.400600000001</v>
      </c>
      <c r="V60">
        <v>25268.401399999999</v>
      </c>
      <c r="W60">
        <v>26254.798999999999</v>
      </c>
      <c r="X60">
        <v>30218.400699999998</v>
      </c>
      <c r="Y60">
        <v>44737.201500000003</v>
      </c>
      <c r="Z60">
        <v>44204.401899999997</v>
      </c>
      <c r="AA60">
        <v>45331.199500000002</v>
      </c>
      <c r="AB60">
        <v>45025.198900000003</v>
      </c>
      <c r="AC60">
        <v>44413.201800000003</v>
      </c>
      <c r="AD60">
        <v>46306.799299999999</v>
      </c>
      <c r="AE60">
        <v>46342.801599999999</v>
      </c>
      <c r="AF60">
        <v>49611.599600000001</v>
      </c>
      <c r="AG60">
        <v>48491.999100000001</v>
      </c>
      <c r="AH60">
        <v>50611.399100000002</v>
      </c>
      <c r="AI60">
        <v>49729.277999999998</v>
      </c>
      <c r="AJ60">
        <v>48461.276299999998</v>
      </c>
      <c r="AK60">
        <v>47365.100899999998</v>
      </c>
      <c r="AL60">
        <v>49777.656499999997</v>
      </c>
      <c r="AM60" s="49" t="s">
        <v>207</v>
      </c>
      <c r="AN60" s="49" t="s">
        <v>14</v>
      </c>
      <c r="AO60" s="49" t="s">
        <v>500</v>
      </c>
      <c r="AP60" s="49" t="s">
        <v>505</v>
      </c>
      <c r="AQ60" s="49" t="s">
        <v>13</v>
      </c>
      <c r="AR60" s="49" t="s">
        <v>487</v>
      </c>
      <c r="AS60" s="49" t="s">
        <v>488</v>
      </c>
      <c r="AT60" s="49" t="s">
        <v>489</v>
      </c>
    </row>
    <row r="61" spans="1:46" x14ac:dyDescent="0.25">
      <c r="A61">
        <v>1</v>
      </c>
      <c r="B61" t="s">
        <v>493</v>
      </c>
      <c r="C61" t="s">
        <v>551</v>
      </c>
      <c r="D61" t="s">
        <v>552</v>
      </c>
      <c r="E61" t="s">
        <v>539</v>
      </c>
      <c r="F61" t="s">
        <v>540</v>
      </c>
      <c r="G61">
        <v>4191196.6047</v>
      </c>
      <c r="H61">
        <v>4292682.4094000002</v>
      </c>
      <c r="I61">
        <v>4262698.5658</v>
      </c>
      <c r="J61">
        <v>4521393.6653000005</v>
      </c>
      <c r="K61">
        <v>4351448.0327000003</v>
      </c>
      <c r="L61">
        <v>4662777.3585999999</v>
      </c>
      <c r="M61">
        <v>4789495.9140999997</v>
      </c>
      <c r="N61">
        <v>4776540.2718000002</v>
      </c>
      <c r="O61">
        <v>4644220.0835999995</v>
      </c>
      <c r="P61">
        <v>4650109.3075999999</v>
      </c>
      <c r="Q61">
        <v>4713208.0889999997</v>
      </c>
      <c r="R61">
        <v>4348096.9765999997</v>
      </c>
      <c r="S61">
        <v>4515770.1523000002</v>
      </c>
      <c r="T61">
        <v>4439713.1413000003</v>
      </c>
      <c r="U61">
        <v>4541527.0318999998</v>
      </c>
      <c r="V61">
        <v>4544199.4203000003</v>
      </c>
      <c r="W61">
        <v>4613066.7829999998</v>
      </c>
      <c r="X61">
        <v>4497148.9908999996</v>
      </c>
      <c r="Y61">
        <v>4662525.1374000004</v>
      </c>
      <c r="Z61">
        <v>4629876.7682999996</v>
      </c>
      <c r="AA61">
        <v>4735297.6080999998</v>
      </c>
      <c r="AB61">
        <v>4872770.0221999995</v>
      </c>
      <c r="AC61">
        <v>4878208.6335000005</v>
      </c>
      <c r="AD61">
        <v>4962556.8232000005</v>
      </c>
      <c r="AE61">
        <v>4899455.3372</v>
      </c>
      <c r="AF61">
        <v>4829048.5551000005</v>
      </c>
      <c r="AG61">
        <v>4926326.0521</v>
      </c>
      <c r="AH61">
        <v>4896504.7819999997</v>
      </c>
      <c r="AI61">
        <v>4986834.4309999999</v>
      </c>
      <c r="AJ61">
        <v>4919218.7582</v>
      </c>
      <c r="AK61">
        <v>5041324.8290999997</v>
      </c>
      <c r="AL61">
        <v>4848079.1688000001</v>
      </c>
      <c r="AM61" s="49" t="e">
        <v>#N/A</v>
      </c>
      <c r="AN61" s="49" t="e">
        <v>#N/A</v>
      </c>
      <c r="AO61" s="49" t="e">
        <v>#N/A</v>
      </c>
      <c r="AP61" s="49" t="e">
        <v>#N/A</v>
      </c>
      <c r="AQ61" s="49" t="e">
        <v>#N/A</v>
      </c>
      <c r="AR61" s="49" t="e">
        <v>#N/A</v>
      </c>
      <c r="AS61" s="49" t="e">
        <v>#N/A</v>
      </c>
      <c r="AT61" s="49" t="e">
        <v>#N/A</v>
      </c>
    </row>
    <row r="62" spans="1:46" x14ac:dyDescent="0.25">
      <c r="A62">
        <v>1</v>
      </c>
      <c r="B62" t="s">
        <v>200</v>
      </c>
      <c r="C62" t="s">
        <v>200</v>
      </c>
      <c r="D62" t="s">
        <v>201</v>
      </c>
      <c r="E62" t="s">
        <v>539</v>
      </c>
      <c r="F62" t="s">
        <v>540</v>
      </c>
      <c r="G62">
        <v>257961.20370000001</v>
      </c>
      <c r="H62">
        <v>261988.45319999999</v>
      </c>
      <c r="I62">
        <v>251587.9437</v>
      </c>
      <c r="J62">
        <v>253720.40239999999</v>
      </c>
      <c r="K62">
        <v>297816.80570000003</v>
      </c>
      <c r="L62">
        <v>261346.82610000001</v>
      </c>
      <c r="M62">
        <v>248147.4241</v>
      </c>
      <c r="N62">
        <v>268779.02409999998</v>
      </c>
      <c r="O62">
        <v>298812.16720000003</v>
      </c>
      <c r="P62">
        <v>291073.78850000002</v>
      </c>
      <c r="Q62">
        <v>268062.3737</v>
      </c>
      <c r="R62">
        <v>265307.22070000001</v>
      </c>
      <c r="S62">
        <v>249912.11</v>
      </c>
      <c r="T62">
        <v>291419.89030000003</v>
      </c>
      <c r="U62">
        <v>326486.77289999998</v>
      </c>
      <c r="V62">
        <v>389238.87459999998</v>
      </c>
      <c r="W62">
        <v>434278.11599999998</v>
      </c>
      <c r="X62">
        <v>461606.14669999998</v>
      </c>
      <c r="Y62">
        <v>427512.74540000001</v>
      </c>
      <c r="Z62">
        <v>407445.0111</v>
      </c>
      <c r="AA62">
        <v>449716.71490000002</v>
      </c>
      <c r="AB62">
        <v>511987.49790000002</v>
      </c>
      <c r="AC62">
        <v>454692.49219999998</v>
      </c>
      <c r="AD62">
        <v>533990.12419999996</v>
      </c>
      <c r="AE62">
        <v>516248.56760000001</v>
      </c>
      <c r="AF62">
        <v>491381.06479999999</v>
      </c>
      <c r="AG62">
        <v>495925.1998</v>
      </c>
      <c r="AH62">
        <v>510355.72610000003</v>
      </c>
      <c r="AI62">
        <v>544701.74219999998</v>
      </c>
      <c r="AJ62">
        <v>620881.77399999998</v>
      </c>
      <c r="AK62">
        <v>579272.29209999996</v>
      </c>
      <c r="AL62" t="s">
        <v>531</v>
      </c>
      <c r="AM62" s="49" t="s">
        <v>201</v>
      </c>
      <c r="AN62" s="49" t="s">
        <v>14</v>
      </c>
      <c r="AO62" s="49" t="s">
        <v>485</v>
      </c>
      <c r="AP62" s="49" t="s">
        <v>494</v>
      </c>
      <c r="AQ62" s="49" t="s">
        <v>11</v>
      </c>
      <c r="AR62" s="49" t="s">
        <v>487</v>
      </c>
      <c r="AS62" s="49" t="s">
        <v>488</v>
      </c>
      <c r="AT62" s="49" t="s">
        <v>489</v>
      </c>
    </row>
    <row r="63" spans="1:46" x14ac:dyDescent="0.25">
      <c r="A63">
        <v>1</v>
      </c>
      <c r="B63" t="s">
        <v>198</v>
      </c>
      <c r="C63" t="s">
        <v>198</v>
      </c>
      <c r="D63" t="s">
        <v>199</v>
      </c>
      <c r="E63" t="s">
        <v>539</v>
      </c>
      <c r="F63" t="s">
        <v>540</v>
      </c>
      <c r="G63">
        <v>20548.801800000001</v>
      </c>
      <c r="H63">
        <v>23857.1986</v>
      </c>
      <c r="I63">
        <v>31723.199400000001</v>
      </c>
      <c r="J63">
        <v>28382.400900000001</v>
      </c>
      <c r="K63">
        <v>21967.201799999999</v>
      </c>
      <c r="L63">
        <v>27108.001799999998</v>
      </c>
      <c r="M63">
        <v>29379.600399999999</v>
      </c>
      <c r="N63">
        <v>18381.6011</v>
      </c>
      <c r="O63">
        <v>34851.601499999997</v>
      </c>
      <c r="P63">
        <v>33843.600100000003</v>
      </c>
      <c r="Q63">
        <v>36057.6008</v>
      </c>
      <c r="R63">
        <v>41957.999499999998</v>
      </c>
      <c r="S63">
        <v>35758.801500000001</v>
      </c>
      <c r="T63">
        <v>32756.401099999999</v>
      </c>
      <c r="U63">
        <v>34826.401100000003</v>
      </c>
      <c r="V63">
        <v>38609.9997</v>
      </c>
      <c r="W63">
        <v>34642.801599999999</v>
      </c>
      <c r="X63">
        <v>40629.599000000002</v>
      </c>
      <c r="Y63">
        <v>41500.800900000002</v>
      </c>
      <c r="Z63">
        <v>40982.399700000002</v>
      </c>
      <c r="AA63">
        <v>62841.5988</v>
      </c>
      <c r="AB63">
        <v>44708.400500000003</v>
      </c>
      <c r="AC63">
        <v>46076.399700000002</v>
      </c>
      <c r="AD63">
        <v>60922.800900000002</v>
      </c>
      <c r="AE63">
        <v>54583.198600000003</v>
      </c>
      <c r="AF63">
        <v>49467.5988</v>
      </c>
      <c r="AG63">
        <v>67237.198699999994</v>
      </c>
      <c r="AH63">
        <v>67075.198799999998</v>
      </c>
      <c r="AI63">
        <v>77890.394</v>
      </c>
      <c r="AJ63">
        <v>76179.600600000005</v>
      </c>
      <c r="AK63">
        <v>87569.999299999996</v>
      </c>
      <c r="AL63" t="s">
        <v>531</v>
      </c>
      <c r="AM63" s="49" t="s">
        <v>199</v>
      </c>
      <c r="AN63" s="49" t="s">
        <v>14</v>
      </c>
      <c r="AO63" s="49" t="s">
        <v>485</v>
      </c>
      <c r="AP63" s="49" t="s">
        <v>494</v>
      </c>
      <c r="AQ63" s="49" t="s">
        <v>11</v>
      </c>
      <c r="AR63" s="49" t="s">
        <v>487</v>
      </c>
      <c r="AS63" s="49" t="s">
        <v>488</v>
      </c>
      <c r="AT63" s="49" t="s">
        <v>489</v>
      </c>
    </row>
    <row r="64" spans="1:46" x14ac:dyDescent="0.25">
      <c r="A64">
        <v>1</v>
      </c>
      <c r="B64" t="s">
        <v>205</v>
      </c>
      <c r="C64" t="s">
        <v>205</v>
      </c>
      <c r="D64" t="s">
        <v>416</v>
      </c>
      <c r="E64" t="s">
        <v>539</v>
      </c>
      <c r="F64" t="s">
        <v>540</v>
      </c>
      <c r="G64">
        <v>9360.0017000000007</v>
      </c>
      <c r="H64">
        <v>3240.0012000000002</v>
      </c>
      <c r="I64">
        <v>2520.0014000000001</v>
      </c>
      <c r="J64">
        <v>2159.9994000000002</v>
      </c>
      <c r="K64">
        <v>2015.9985999999999</v>
      </c>
      <c r="L64">
        <v>2052.0009</v>
      </c>
      <c r="M64">
        <v>2052.0009</v>
      </c>
      <c r="N64">
        <v>2091.5997000000002</v>
      </c>
      <c r="O64">
        <v>2134.7991000000002</v>
      </c>
      <c r="P64">
        <v>2177.9985000000001</v>
      </c>
      <c r="Q64">
        <v>2199.5981999999999</v>
      </c>
      <c r="R64">
        <v>2224.7984999999999</v>
      </c>
      <c r="S64">
        <v>1861.2001</v>
      </c>
      <c r="T64">
        <v>1558.8000999999999</v>
      </c>
      <c r="U64">
        <v>1774.8013000000001</v>
      </c>
      <c r="V64">
        <v>21599.998500000002</v>
      </c>
      <c r="W64">
        <v>21945.6021</v>
      </c>
      <c r="X64">
        <v>20649.598999999998</v>
      </c>
      <c r="Y64">
        <v>12546.0016</v>
      </c>
      <c r="Z64">
        <v>11617.2019</v>
      </c>
      <c r="AA64">
        <v>17161.199199999999</v>
      </c>
      <c r="AB64">
        <v>12229.199000000001</v>
      </c>
      <c r="AC64">
        <v>15811.199000000001</v>
      </c>
      <c r="AD64">
        <v>17125.201099999998</v>
      </c>
      <c r="AE64">
        <v>10551.5985</v>
      </c>
      <c r="AF64">
        <v>9165.6002000000008</v>
      </c>
      <c r="AG64">
        <v>12135.598900000001</v>
      </c>
      <c r="AH64">
        <v>7833.9004999999997</v>
      </c>
      <c r="AI64">
        <v>6543.7255999999998</v>
      </c>
      <c r="AJ64">
        <v>17867.751</v>
      </c>
      <c r="AK64">
        <v>17699.1862</v>
      </c>
      <c r="AL64" t="s">
        <v>531</v>
      </c>
      <c r="AM64" s="49" t="s">
        <v>416</v>
      </c>
      <c r="AN64" s="49" t="s">
        <v>14</v>
      </c>
      <c r="AO64" s="49" t="s">
        <v>485</v>
      </c>
      <c r="AP64" s="49" t="s">
        <v>501</v>
      </c>
      <c r="AQ64" s="49" t="s">
        <v>11</v>
      </c>
      <c r="AR64" s="49" t="s">
        <v>495</v>
      </c>
      <c r="AS64" s="49" t="s">
        <v>496</v>
      </c>
      <c r="AT64" s="49" t="s">
        <v>497</v>
      </c>
    </row>
    <row r="65" spans="1:46" x14ac:dyDescent="0.25">
      <c r="A65">
        <v>1</v>
      </c>
      <c r="B65" t="s">
        <v>202</v>
      </c>
      <c r="C65" t="s">
        <v>202</v>
      </c>
      <c r="D65" t="s">
        <v>203</v>
      </c>
      <c r="E65" t="s">
        <v>539</v>
      </c>
      <c r="F65" t="s">
        <v>540</v>
      </c>
      <c r="G65">
        <v>2509.1995000000002</v>
      </c>
      <c r="H65">
        <v>2685.6019000000001</v>
      </c>
      <c r="I65">
        <v>2941.2019</v>
      </c>
      <c r="J65">
        <v>2754.0016999999998</v>
      </c>
      <c r="K65">
        <v>3312.0016000000001</v>
      </c>
      <c r="L65">
        <v>2566.8015</v>
      </c>
      <c r="M65">
        <v>2599.1988999999999</v>
      </c>
      <c r="N65">
        <v>2440.7997</v>
      </c>
      <c r="O65">
        <v>3297.5990000000002</v>
      </c>
      <c r="P65">
        <v>3049.2004000000002</v>
      </c>
      <c r="Q65">
        <v>3049.2004000000002</v>
      </c>
      <c r="R65">
        <v>2145.6010000000001</v>
      </c>
      <c r="S65">
        <v>3283.2006000000001</v>
      </c>
      <c r="T65">
        <v>2152.7981</v>
      </c>
      <c r="U65">
        <v>2267.9978999999998</v>
      </c>
      <c r="V65">
        <v>2271.5985999999998</v>
      </c>
      <c r="W65">
        <v>2607.3841000000002</v>
      </c>
      <c r="X65">
        <v>2399.6727999999998</v>
      </c>
      <c r="Y65">
        <v>3485.9632000000001</v>
      </c>
      <c r="Z65">
        <v>3246.2438000000002</v>
      </c>
      <c r="AA65">
        <v>2157.232</v>
      </c>
      <c r="AB65">
        <v>2544.0713000000001</v>
      </c>
      <c r="AC65">
        <v>2888.4566</v>
      </c>
      <c r="AD65">
        <v>2158.1907000000001</v>
      </c>
      <c r="AE65">
        <v>2551.1554000000001</v>
      </c>
      <c r="AF65">
        <v>2903.3658</v>
      </c>
      <c r="AG65">
        <v>2451.6938</v>
      </c>
      <c r="AH65">
        <v>2489.7685000000001</v>
      </c>
      <c r="AI65">
        <v>2498.7240999999999</v>
      </c>
      <c r="AJ65">
        <v>3191.7022999999999</v>
      </c>
      <c r="AK65">
        <v>3357.5623999999998</v>
      </c>
      <c r="AL65">
        <v>2700.4398999999999</v>
      </c>
      <c r="AM65" s="49" t="s">
        <v>203</v>
      </c>
      <c r="AN65" s="49" t="s">
        <v>14</v>
      </c>
      <c r="AO65" s="49" t="s">
        <v>500</v>
      </c>
      <c r="AP65" s="49" t="s">
        <v>505</v>
      </c>
      <c r="AQ65" s="49" t="s">
        <v>13</v>
      </c>
      <c r="AR65" s="49" t="s">
        <v>487</v>
      </c>
      <c r="AS65" s="49" t="s">
        <v>488</v>
      </c>
      <c r="AT65" s="49" t="s">
        <v>489</v>
      </c>
    </row>
    <row r="66" spans="1:46" x14ac:dyDescent="0.25">
      <c r="A66">
        <v>1</v>
      </c>
      <c r="B66" t="s">
        <v>204</v>
      </c>
      <c r="C66" t="s">
        <v>204</v>
      </c>
      <c r="D66" t="s">
        <v>553</v>
      </c>
      <c r="E66" t="s">
        <v>539</v>
      </c>
      <c r="F66" t="s">
        <v>540</v>
      </c>
      <c r="G66">
        <v>21898.802</v>
      </c>
      <c r="H66">
        <v>25401.600299999998</v>
      </c>
      <c r="I66">
        <v>34307.999900000003</v>
      </c>
      <c r="J66">
        <v>35362.801399999997</v>
      </c>
      <c r="K66">
        <v>26802.001199999999</v>
      </c>
      <c r="L66">
        <v>26236.799900000002</v>
      </c>
      <c r="M66">
        <v>26611.2003</v>
      </c>
      <c r="N66">
        <v>24944.401699999999</v>
      </c>
      <c r="O66">
        <v>25343.998299999999</v>
      </c>
      <c r="P66">
        <v>17884.799599999998</v>
      </c>
      <c r="Q66">
        <v>13190.4004</v>
      </c>
      <c r="R66">
        <v>18277.199100000002</v>
      </c>
      <c r="S66">
        <v>29106.001400000001</v>
      </c>
      <c r="T66">
        <v>39952.798600000002</v>
      </c>
      <c r="U66">
        <v>38257.199000000001</v>
      </c>
      <c r="V66">
        <v>57959.999300000003</v>
      </c>
      <c r="W66">
        <v>65757.600300000006</v>
      </c>
      <c r="X66">
        <v>64753.199500000002</v>
      </c>
      <c r="Y66">
        <v>18010.8014</v>
      </c>
      <c r="Z66">
        <v>26038.802</v>
      </c>
      <c r="AA66">
        <v>34293.601499999997</v>
      </c>
      <c r="AB66">
        <v>43408.800999999999</v>
      </c>
      <c r="AC66">
        <v>44809.2019</v>
      </c>
      <c r="AD66">
        <v>52495.199500000002</v>
      </c>
      <c r="AE66">
        <v>49903.2019</v>
      </c>
      <c r="AF66">
        <v>50723.998899999999</v>
      </c>
      <c r="AG66">
        <v>59115.597999999998</v>
      </c>
      <c r="AH66">
        <v>54183.601999999999</v>
      </c>
      <c r="AI66">
        <v>56753.999900000003</v>
      </c>
      <c r="AJ66">
        <v>57143.803599999999</v>
      </c>
      <c r="AK66">
        <v>57193.525999999998</v>
      </c>
      <c r="AL66" t="s">
        <v>531</v>
      </c>
      <c r="AM66" s="49" t="s">
        <v>415</v>
      </c>
      <c r="AN66" s="49" t="s">
        <v>14</v>
      </c>
      <c r="AO66" s="49" t="s">
        <v>485</v>
      </c>
      <c r="AP66" s="49" t="s">
        <v>494</v>
      </c>
      <c r="AQ66" s="49" t="s">
        <v>11</v>
      </c>
      <c r="AR66" s="49" t="s">
        <v>487</v>
      </c>
      <c r="AS66" s="49" t="s">
        <v>496</v>
      </c>
      <c r="AT66" s="49" t="s">
        <v>497</v>
      </c>
    </row>
    <row r="67" spans="1:46" x14ac:dyDescent="0.25">
      <c r="A67">
        <v>1</v>
      </c>
      <c r="B67" t="s">
        <v>208</v>
      </c>
      <c r="C67" t="s">
        <v>208</v>
      </c>
      <c r="D67" t="s">
        <v>209</v>
      </c>
      <c r="E67" t="s">
        <v>539</v>
      </c>
      <c r="F67" t="s">
        <v>540</v>
      </c>
      <c r="G67">
        <v>10.8019</v>
      </c>
      <c r="H67">
        <v>21.599699999999999</v>
      </c>
      <c r="I67">
        <v>104.402</v>
      </c>
      <c r="J67">
        <v>93.600099999999998</v>
      </c>
      <c r="K67">
        <v>82.798199999999994</v>
      </c>
      <c r="L67">
        <v>89.999499999999998</v>
      </c>
      <c r="M67">
        <v>86.398799999999994</v>
      </c>
      <c r="N67">
        <v>89.999499999999998</v>
      </c>
      <c r="O67">
        <v>89.999499999999998</v>
      </c>
      <c r="P67">
        <v>118.8005</v>
      </c>
      <c r="Q67">
        <v>111.5992</v>
      </c>
      <c r="R67">
        <v>35.998100000000001</v>
      </c>
      <c r="S67">
        <v>75.600999999999999</v>
      </c>
      <c r="T67">
        <v>111.5992</v>
      </c>
      <c r="U67">
        <v>100.8014</v>
      </c>
      <c r="V67">
        <v>100.8014</v>
      </c>
      <c r="W67">
        <v>54.001300000000001</v>
      </c>
      <c r="X67">
        <v>50.400700000000001</v>
      </c>
      <c r="Y67">
        <v>57.601999999999997</v>
      </c>
      <c r="Z67">
        <v>85.201400000000007</v>
      </c>
      <c r="AA67">
        <v>111.2475</v>
      </c>
      <c r="AB67">
        <v>104.64490000000001</v>
      </c>
      <c r="AC67">
        <v>117.6533</v>
      </c>
      <c r="AD67">
        <v>100.8014</v>
      </c>
      <c r="AE67">
        <v>45.866399999999999</v>
      </c>
      <c r="AF67">
        <v>88.111199999999997</v>
      </c>
      <c r="AG67" t="s">
        <v>531</v>
      </c>
      <c r="AH67" t="s">
        <v>531</v>
      </c>
      <c r="AI67" t="s">
        <v>531</v>
      </c>
      <c r="AJ67" t="s">
        <v>531</v>
      </c>
      <c r="AK67" t="s">
        <v>531</v>
      </c>
      <c r="AL67" t="s">
        <v>531</v>
      </c>
      <c r="AM67" s="49" t="s">
        <v>209</v>
      </c>
      <c r="AN67" s="49" t="s">
        <v>14</v>
      </c>
      <c r="AO67" s="49" t="s">
        <v>485</v>
      </c>
      <c r="AP67" s="49" t="s">
        <v>505</v>
      </c>
      <c r="AQ67" s="49" t="s">
        <v>13</v>
      </c>
      <c r="AR67" s="49" t="s">
        <v>487</v>
      </c>
      <c r="AS67" s="49" t="s">
        <v>488</v>
      </c>
      <c r="AT67" s="49" t="s">
        <v>489</v>
      </c>
    </row>
    <row r="68" spans="1:46" x14ac:dyDescent="0.25">
      <c r="A68">
        <v>1</v>
      </c>
      <c r="B68" t="s">
        <v>210</v>
      </c>
      <c r="C68" t="s">
        <v>210</v>
      </c>
      <c r="D68" t="s">
        <v>211</v>
      </c>
      <c r="E68" t="s">
        <v>539</v>
      </c>
      <c r="F68" t="s">
        <v>540</v>
      </c>
      <c r="G68">
        <v>113853.5993</v>
      </c>
      <c r="H68">
        <v>152060.40179999999</v>
      </c>
      <c r="I68">
        <v>151920.00159999999</v>
      </c>
      <c r="J68">
        <v>149130.0018</v>
      </c>
      <c r="K68">
        <v>160768.79920000001</v>
      </c>
      <c r="L68">
        <v>136015.19829999999</v>
      </c>
      <c r="M68">
        <v>151333.20069999999</v>
      </c>
      <c r="N68">
        <v>149770.79990000001</v>
      </c>
      <c r="O68">
        <v>148391.9988</v>
      </c>
      <c r="P68">
        <v>163314.00099999999</v>
      </c>
      <c r="Q68">
        <v>159116.39910000001</v>
      </c>
      <c r="R68">
        <v>168519.60019999999</v>
      </c>
      <c r="S68">
        <v>142268.40179999999</v>
      </c>
      <c r="T68">
        <v>132012.00210000001</v>
      </c>
      <c r="U68">
        <v>152416.79889999999</v>
      </c>
      <c r="V68">
        <v>129841.2007</v>
      </c>
      <c r="W68">
        <v>133178.39850000001</v>
      </c>
      <c r="X68">
        <v>118134.8158</v>
      </c>
      <c r="Y68">
        <v>149842.658</v>
      </c>
      <c r="Z68">
        <v>176894.93350000001</v>
      </c>
      <c r="AA68">
        <v>184020.35209999999</v>
      </c>
      <c r="AB68">
        <v>164961.79569999999</v>
      </c>
      <c r="AC68">
        <v>150749.6152</v>
      </c>
      <c r="AD68">
        <v>189984.22260000001</v>
      </c>
      <c r="AE68">
        <v>210763.58739999999</v>
      </c>
      <c r="AF68">
        <v>163934.36749999999</v>
      </c>
      <c r="AG68">
        <v>152754.32199999999</v>
      </c>
      <c r="AH68">
        <v>130315.36</v>
      </c>
      <c r="AI68">
        <v>175631.08929999999</v>
      </c>
      <c r="AJ68">
        <v>166746.7206</v>
      </c>
      <c r="AK68">
        <v>171186.42430000001</v>
      </c>
      <c r="AL68">
        <v>161060.40150000001</v>
      </c>
      <c r="AM68" s="49" t="s">
        <v>211</v>
      </c>
      <c r="AN68" s="49" t="s">
        <v>14</v>
      </c>
      <c r="AO68" s="49" t="s">
        <v>500</v>
      </c>
      <c r="AP68" s="49" t="s">
        <v>505</v>
      </c>
      <c r="AQ68" s="49" t="s">
        <v>13</v>
      </c>
      <c r="AR68" s="49" t="s">
        <v>487</v>
      </c>
      <c r="AS68" s="49" t="s">
        <v>488</v>
      </c>
      <c r="AT68" s="49" t="s">
        <v>489</v>
      </c>
    </row>
    <row r="69" spans="1:46" x14ac:dyDescent="0.25">
      <c r="A69">
        <v>1</v>
      </c>
      <c r="B69" t="s">
        <v>212</v>
      </c>
      <c r="C69" t="s">
        <v>212</v>
      </c>
      <c r="D69" t="s">
        <v>213</v>
      </c>
      <c r="E69" t="s">
        <v>539</v>
      </c>
      <c r="F69" t="s">
        <v>540</v>
      </c>
      <c r="G69">
        <v>316.79840000000002</v>
      </c>
      <c r="H69">
        <v>345.5994</v>
      </c>
      <c r="I69">
        <v>313.20190000000002</v>
      </c>
      <c r="J69">
        <v>259.20060000000001</v>
      </c>
      <c r="K69">
        <v>320.39909999999998</v>
      </c>
      <c r="L69">
        <v>345.5994</v>
      </c>
      <c r="M69">
        <v>367.19909999999999</v>
      </c>
      <c r="N69">
        <v>396.00009999999997</v>
      </c>
      <c r="O69">
        <v>410.39850000000001</v>
      </c>
      <c r="P69">
        <v>417.59980000000002</v>
      </c>
      <c r="Q69">
        <v>413.99919999999997</v>
      </c>
      <c r="R69">
        <v>216.00120000000001</v>
      </c>
      <c r="S69">
        <v>338.3981</v>
      </c>
      <c r="T69">
        <v>421.20049999999998</v>
      </c>
      <c r="U69">
        <v>482.39890000000003</v>
      </c>
      <c r="V69">
        <v>547.19799999999998</v>
      </c>
      <c r="W69">
        <v>597.59870000000001</v>
      </c>
      <c r="X69">
        <v>575.99900000000002</v>
      </c>
      <c r="Y69">
        <v>568.80190000000005</v>
      </c>
      <c r="Z69">
        <v>503.99860000000001</v>
      </c>
      <c r="AA69">
        <v>547.19799999999998</v>
      </c>
      <c r="AB69">
        <v>547.19799999999998</v>
      </c>
      <c r="AC69">
        <v>543.60159999999996</v>
      </c>
      <c r="AD69">
        <v>417.59980000000002</v>
      </c>
      <c r="AE69">
        <v>489.60019999999997</v>
      </c>
      <c r="AF69">
        <v>464.3999</v>
      </c>
      <c r="AG69">
        <v>428.40170000000001</v>
      </c>
      <c r="AH69">
        <v>555.27440000000001</v>
      </c>
      <c r="AI69">
        <v>644.9556</v>
      </c>
      <c r="AJ69">
        <v>558.76199999999994</v>
      </c>
      <c r="AK69">
        <v>488.09300000000002</v>
      </c>
      <c r="AL69" t="s">
        <v>531</v>
      </c>
      <c r="AM69" s="49" t="s">
        <v>213</v>
      </c>
      <c r="AN69" s="49" t="s">
        <v>14</v>
      </c>
      <c r="AO69" s="49" t="s">
        <v>507</v>
      </c>
      <c r="AP69" s="49" t="s">
        <v>501</v>
      </c>
      <c r="AQ69" s="49" t="s">
        <v>10</v>
      </c>
      <c r="AR69" s="49" t="s">
        <v>487</v>
      </c>
      <c r="AS69" s="49" t="s">
        <v>488</v>
      </c>
      <c r="AT69" s="49" t="s">
        <v>489</v>
      </c>
    </row>
    <row r="70" spans="1:46" x14ac:dyDescent="0.25">
      <c r="A70">
        <v>1</v>
      </c>
      <c r="B70" t="s">
        <v>216</v>
      </c>
      <c r="C70" t="s">
        <v>216</v>
      </c>
      <c r="D70" t="s">
        <v>217</v>
      </c>
      <c r="E70" t="s">
        <v>539</v>
      </c>
      <c r="F70" t="s">
        <v>540</v>
      </c>
      <c r="G70">
        <v>316446.88929999998</v>
      </c>
      <c r="H70">
        <v>342446.06319999998</v>
      </c>
      <c r="I70">
        <v>291466.86619999999</v>
      </c>
      <c r="J70">
        <v>336172.88020000001</v>
      </c>
      <c r="K70">
        <v>232241.35219999999</v>
      </c>
      <c r="L70">
        <v>283595.51890000002</v>
      </c>
      <c r="M70">
        <v>272551.5821</v>
      </c>
      <c r="N70">
        <v>306434.50040000002</v>
      </c>
      <c r="O70">
        <v>316128.20260000002</v>
      </c>
      <c r="P70">
        <v>299556.81890000001</v>
      </c>
      <c r="Q70">
        <v>302573.85210000002</v>
      </c>
      <c r="R70">
        <v>292151.41639999999</v>
      </c>
      <c r="S70">
        <v>291136.00020000001</v>
      </c>
      <c r="T70">
        <v>341042.61009999999</v>
      </c>
      <c r="U70">
        <v>336322.40759999998</v>
      </c>
      <c r="V70">
        <v>276929.49690000003</v>
      </c>
      <c r="W70">
        <v>318843.32980000001</v>
      </c>
      <c r="X70">
        <v>265761.70199999999</v>
      </c>
      <c r="Y70">
        <v>277821.61190000002</v>
      </c>
      <c r="Z70">
        <v>282839.7513</v>
      </c>
      <c r="AA70">
        <v>301679.9535</v>
      </c>
      <c r="AB70">
        <v>305704.53600000002</v>
      </c>
      <c r="AC70">
        <v>275504.89640000003</v>
      </c>
      <c r="AD70">
        <v>285805.69300000003</v>
      </c>
      <c r="AE70">
        <v>300716.60440000001</v>
      </c>
      <c r="AF70">
        <v>313624.9693</v>
      </c>
      <c r="AG70">
        <v>286144.43440000003</v>
      </c>
      <c r="AH70">
        <v>301663.4743</v>
      </c>
      <c r="AI70">
        <v>291486.21759999997</v>
      </c>
      <c r="AJ70">
        <v>287976.53200000001</v>
      </c>
      <c r="AK70">
        <v>283706.70360000001</v>
      </c>
      <c r="AL70">
        <v>284892.02439999999</v>
      </c>
      <c r="AM70" s="49" t="s">
        <v>217</v>
      </c>
      <c r="AN70" s="49" t="s">
        <v>14</v>
      </c>
      <c r="AO70" s="49" t="s">
        <v>485</v>
      </c>
      <c r="AP70" s="49" t="s">
        <v>505</v>
      </c>
      <c r="AQ70" s="49" t="s">
        <v>13</v>
      </c>
      <c r="AR70" s="49" t="s">
        <v>487</v>
      </c>
      <c r="AS70" s="49" t="s">
        <v>488</v>
      </c>
      <c r="AT70" s="49" t="s">
        <v>489</v>
      </c>
    </row>
    <row r="71" spans="1:46" x14ac:dyDescent="0.25">
      <c r="A71">
        <v>1</v>
      </c>
      <c r="B71" t="s">
        <v>214</v>
      </c>
      <c r="C71" t="s">
        <v>214</v>
      </c>
      <c r="D71" t="s">
        <v>215</v>
      </c>
      <c r="E71" t="s">
        <v>539</v>
      </c>
      <c r="F71" t="s">
        <v>540</v>
      </c>
      <c r="G71">
        <v>39.598799999999997</v>
      </c>
      <c r="H71">
        <v>25.200299999999999</v>
      </c>
      <c r="I71">
        <v>54.001300000000001</v>
      </c>
      <c r="J71">
        <v>79.201700000000002</v>
      </c>
      <c r="K71">
        <v>50.400700000000001</v>
      </c>
      <c r="L71">
        <v>64.799099999999996</v>
      </c>
      <c r="M71">
        <v>79.201700000000002</v>
      </c>
      <c r="N71">
        <v>61.198500000000003</v>
      </c>
      <c r="O71">
        <v>46.8001</v>
      </c>
      <c r="P71">
        <v>50.400700000000001</v>
      </c>
      <c r="Q71">
        <v>140.40020000000001</v>
      </c>
      <c r="R71">
        <v>154.79859999999999</v>
      </c>
      <c r="S71">
        <v>190.80080000000001</v>
      </c>
      <c r="T71">
        <v>147.60140000000001</v>
      </c>
      <c r="U71">
        <v>190.80080000000001</v>
      </c>
      <c r="V71">
        <v>205.19929999999999</v>
      </c>
      <c r="W71">
        <v>183.59960000000001</v>
      </c>
      <c r="X71">
        <v>219.6018</v>
      </c>
      <c r="Y71">
        <v>223.19829999999999</v>
      </c>
      <c r="Z71">
        <v>212.4006</v>
      </c>
      <c r="AA71">
        <v>219.6018</v>
      </c>
      <c r="AB71">
        <v>197.99799999999999</v>
      </c>
      <c r="AC71">
        <v>219.6018</v>
      </c>
      <c r="AD71">
        <v>197.99799999999999</v>
      </c>
      <c r="AE71">
        <v>208.79990000000001</v>
      </c>
      <c r="AF71">
        <v>190.80080000000001</v>
      </c>
      <c r="AG71">
        <v>151.1979</v>
      </c>
      <c r="AH71">
        <v>136.79949999999999</v>
      </c>
      <c r="AI71">
        <v>81.718000000000004</v>
      </c>
      <c r="AJ71">
        <v>66.239400000000003</v>
      </c>
      <c r="AK71">
        <v>65.879300000000001</v>
      </c>
      <c r="AL71" t="s">
        <v>531</v>
      </c>
      <c r="AM71" s="49" t="s">
        <v>215</v>
      </c>
      <c r="AN71" s="49" t="s">
        <v>14</v>
      </c>
      <c r="AO71" s="49" t="s">
        <v>485</v>
      </c>
      <c r="AP71" s="49" t="s">
        <v>501</v>
      </c>
      <c r="AQ71" s="49" t="s">
        <v>11</v>
      </c>
      <c r="AR71" s="49" t="s">
        <v>487</v>
      </c>
      <c r="AS71" s="49" t="s">
        <v>488</v>
      </c>
      <c r="AT71" s="49" t="s">
        <v>489</v>
      </c>
    </row>
    <row r="72" spans="1:46" x14ac:dyDescent="0.25">
      <c r="A72">
        <v>1</v>
      </c>
      <c r="B72" t="s">
        <v>218</v>
      </c>
      <c r="C72" t="s">
        <v>218</v>
      </c>
      <c r="D72" t="s">
        <v>417</v>
      </c>
      <c r="E72" t="s">
        <v>539</v>
      </c>
      <c r="F72" t="s">
        <v>540</v>
      </c>
      <c r="G72">
        <v>26517.600200000001</v>
      </c>
      <c r="H72">
        <v>25920.001499999998</v>
      </c>
      <c r="I72">
        <v>24717.598600000001</v>
      </c>
      <c r="J72">
        <v>27464.399000000001</v>
      </c>
      <c r="K72">
        <v>33044.398500000003</v>
      </c>
      <c r="L72">
        <v>29991.601699999999</v>
      </c>
      <c r="M72">
        <v>26391.5985</v>
      </c>
      <c r="N72">
        <v>23396.399399999998</v>
      </c>
      <c r="O72">
        <v>22107.601900000001</v>
      </c>
      <c r="P72">
        <v>22075.2003</v>
      </c>
      <c r="Q72">
        <v>27111.598300000001</v>
      </c>
      <c r="R72">
        <v>29091.5988</v>
      </c>
      <c r="S72">
        <v>32003.9997</v>
      </c>
      <c r="T72">
        <v>31049.999599999999</v>
      </c>
      <c r="U72">
        <v>29005.200000000001</v>
      </c>
      <c r="V72">
        <v>28281.5995</v>
      </c>
      <c r="W72">
        <v>27964.801100000001</v>
      </c>
      <c r="X72">
        <v>29415.5985</v>
      </c>
      <c r="Y72">
        <v>26855.998299999999</v>
      </c>
      <c r="Z72">
        <v>24764.398700000002</v>
      </c>
      <c r="AA72">
        <v>28879.1983</v>
      </c>
      <c r="AB72">
        <v>28378.800299999999</v>
      </c>
      <c r="AC72">
        <v>27493.200000000001</v>
      </c>
      <c r="AD72">
        <v>27831.598099999999</v>
      </c>
      <c r="AE72">
        <v>29746.1924</v>
      </c>
      <c r="AF72">
        <v>33369.084900000002</v>
      </c>
      <c r="AG72">
        <v>41834.748399999997</v>
      </c>
      <c r="AH72">
        <v>40356.690799999997</v>
      </c>
      <c r="AI72">
        <v>37423.276400000002</v>
      </c>
      <c r="AJ72">
        <v>35977.172400000003</v>
      </c>
      <c r="AK72">
        <v>34777.164299999997</v>
      </c>
      <c r="AL72" t="s">
        <v>531</v>
      </c>
      <c r="AM72" s="49" t="s">
        <v>417</v>
      </c>
      <c r="AN72" s="49" t="s">
        <v>14</v>
      </c>
      <c r="AO72" s="49" t="s">
        <v>500</v>
      </c>
      <c r="AP72" s="49" t="s">
        <v>501</v>
      </c>
      <c r="AQ72" s="49" t="s">
        <v>502</v>
      </c>
      <c r="AR72" s="49" t="s">
        <v>495</v>
      </c>
      <c r="AS72" s="49" t="s">
        <v>496</v>
      </c>
      <c r="AT72" s="49" t="s">
        <v>497</v>
      </c>
    </row>
    <row r="73" spans="1:46" x14ac:dyDescent="0.25">
      <c r="A73">
        <v>1</v>
      </c>
      <c r="B73" t="s">
        <v>219</v>
      </c>
      <c r="C73" t="s">
        <v>219</v>
      </c>
      <c r="D73" t="s">
        <v>220</v>
      </c>
      <c r="E73" t="s">
        <v>539</v>
      </c>
      <c r="F73" t="s">
        <v>540</v>
      </c>
      <c r="G73">
        <v>8917.2016000000003</v>
      </c>
      <c r="H73">
        <v>9971.9987999999994</v>
      </c>
      <c r="I73">
        <v>10065.598900000001</v>
      </c>
      <c r="J73">
        <v>10774.800999999999</v>
      </c>
      <c r="K73">
        <v>11044.799300000001</v>
      </c>
      <c r="L73">
        <v>11386.7981</v>
      </c>
      <c r="M73">
        <v>12074.4004</v>
      </c>
      <c r="N73">
        <v>11732.4017</v>
      </c>
      <c r="O73">
        <v>11786.398800000001</v>
      </c>
      <c r="P73">
        <v>8765.9994999999999</v>
      </c>
      <c r="Q73">
        <v>4770.0002999999997</v>
      </c>
      <c r="R73">
        <v>8650.7996999999996</v>
      </c>
      <c r="S73">
        <v>11228.3989</v>
      </c>
      <c r="T73">
        <v>12358.8014</v>
      </c>
      <c r="U73">
        <v>11408.402</v>
      </c>
      <c r="V73">
        <v>10940.4015</v>
      </c>
      <c r="W73">
        <v>10890.0008</v>
      </c>
      <c r="X73">
        <v>12931.1998</v>
      </c>
      <c r="Y73">
        <v>11761.1985</v>
      </c>
      <c r="Z73">
        <v>7776.0012999999999</v>
      </c>
      <c r="AA73">
        <v>11606.3999</v>
      </c>
      <c r="AB73">
        <v>11458.798500000001</v>
      </c>
      <c r="AC73">
        <v>14317.198</v>
      </c>
      <c r="AD73">
        <v>15789.5993</v>
      </c>
      <c r="AE73">
        <v>12275.999</v>
      </c>
      <c r="AF73">
        <v>12466.7999</v>
      </c>
      <c r="AG73">
        <v>14255.999599999999</v>
      </c>
      <c r="AH73">
        <v>9996.4789999999994</v>
      </c>
      <c r="AI73">
        <v>14351.0399</v>
      </c>
      <c r="AJ73">
        <v>11539.080400000001</v>
      </c>
      <c r="AK73">
        <v>15237.7204</v>
      </c>
      <c r="AL73" t="s">
        <v>531</v>
      </c>
      <c r="AM73" s="49" t="s">
        <v>220</v>
      </c>
      <c r="AN73" s="49" t="s">
        <v>6</v>
      </c>
      <c r="AO73" s="49" t="s">
        <v>9</v>
      </c>
      <c r="AP73" s="49" t="s">
        <v>494</v>
      </c>
      <c r="AQ73" s="49" t="s">
        <v>9</v>
      </c>
      <c r="AR73" s="49" t="s">
        <v>487</v>
      </c>
      <c r="AS73" s="49" t="s">
        <v>488</v>
      </c>
      <c r="AT73" s="49" t="s">
        <v>489</v>
      </c>
    </row>
    <row r="74" spans="1:46" x14ac:dyDescent="0.25">
      <c r="A74">
        <v>1</v>
      </c>
      <c r="B74" t="s">
        <v>355</v>
      </c>
      <c r="C74" t="s">
        <v>355</v>
      </c>
      <c r="D74" t="s">
        <v>554</v>
      </c>
      <c r="E74" t="s">
        <v>539</v>
      </c>
      <c r="F74" t="s">
        <v>540</v>
      </c>
      <c r="G74">
        <v>554.39930000000004</v>
      </c>
      <c r="H74">
        <v>734.39819999999997</v>
      </c>
      <c r="I74">
        <v>734.39819999999997</v>
      </c>
      <c r="J74">
        <v>734.39819999999997</v>
      </c>
      <c r="K74">
        <v>734.39819999999997</v>
      </c>
      <c r="L74">
        <v>755.99789999999996</v>
      </c>
      <c r="M74">
        <v>755.99789999999996</v>
      </c>
      <c r="N74">
        <v>719.99980000000005</v>
      </c>
      <c r="O74">
        <v>719.99980000000005</v>
      </c>
      <c r="P74">
        <v>680.40110000000004</v>
      </c>
      <c r="Q74">
        <v>417.59980000000002</v>
      </c>
      <c r="R74">
        <v>428.40170000000001</v>
      </c>
      <c r="S74">
        <v>399.60079999999999</v>
      </c>
      <c r="T74">
        <v>475.20179999999999</v>
      </c>
      <c r="U74">
        <v>471.60120000000001</v>
      </c>
      <c r="V74">
        <v>568.80190000000005</v>
      </c>
      <c r="W74">
        <v>622.79909999999995</v>
      </c>
      <c r="X74">
        <v>583.20029999999997</v>
      </c>
      <c r="Y74">
        <v>892.80160000000001</v>
      </c>
      <c r="Z74">
        <v>1043.9994999999999</v>
      </c>
      <c r="AA74">
        <v>1205.9993999999999</v>
      </c>
      <c r="AB74">
        <v>986.40170000000001</v>
      </c>
      <c r="AC74">
        <v>871.20190000000002</v>
      </c>
      <c r="AD74">
        <v>1098.0009</v>
      </c>
      <c r="AE74">
        <v>838.80029999999999</v>
      </c>
      <c r="AF74">
        <v>446.4008</v>
      </c>
      <c r="AG74">
        <v>431.9982</v>
      </c>
      <c r="AH74">
        <v>752.22979999999995</v>
      </c>
      <c r="AI74">
        <v>962.10990000000004</v>
      </c>
      <c r="AJ74">
        <v>821.827</v>
      </c>
      <c r="AK74">
        <v>955.60360000000003</v>
      </c>
      <c r="AL74" t="s">
        <v>531</v>
      </c>
      <c r="AM74" s="49" t="s">
        <v>356</v>
      </c>
      <c r="AN74" s="49" t="s">
        <v>4</v>
      </c>
      <c r="AO74" s="49" t="s">
        <v>9</v>
      </c>
      <c r="AP74" s="49" t="s">
        <v>494</v>
      </c>
      <c r="AQ74" s="49" t="s">
        <v>9</v>
      </c>
      <c r="AR74" s="49" t="s">
        <v>487</v>
      </c>
      <c r="AS74" s="49" t="s">
        <v>488</v>
      </c>
      <c r="AT74" s="49" t="s">
        <v>489</v>
      </c>
    </row>
    <row r="75" spans="1:46" x14ac:dyDescent="0.25">
      <c r="A75">
        <v>1</v>
      </c>
      <c r="B75" t="s">
        <v>229</v>
      </c>
      <c r="C75" t="s">
        <v>229</v>
      </c>
      <c r="D75" t="s">
        <v>230</v>
      </c>
      <c r="E75" t="s">
        <v>539</v>
      </c>
      <c r="F75" t="s">
        <v>540</v>
      </c>
      <c r="G75">
        <v>22899.597900000001</v>
      </c>
      <c r="H75">
        <v>12549.598099999999</v>
      </c>
      <c r="I75">
        <v>11149.2014</v>
      </c>
      <c r="J75">
        <v>15217.2009</v>
      </c>
      <c r="K75">
        <v>8445.6003999999994</v>
      </c>
      <c r="L75">
        <v>9936.0007000000005</v>
      </c>
      <c r="M75">
        <v>8726.4007000000001</v>
      </c>
      <c r="N75">
        <v>10126.801600000001</v>
      </c>
      <c r="O75">
        <v>15404.401099999999</v>
      </c>
      <c r="P75">
        <v>14972.3987</v>
      </c>
      <c r="Q75">
        <v>14435.9985</v>
      </c>
      <c r="R75">
        <v>14943.6019</v>
      </c>
      <c r="S75">
        <v>11638.801600000001</v>
      </c>
      <c r="T75">
        <v>17647.198700000001</v>
      </c>
      <c r="U75">
        <v>15588.000700000001</v>
      </c>
      <c r="V75">
        <v>13222.802</v>
      </c>
      <c r="W75">
        <v>12484.799000000001</v>
      </c>
      <c r="X75">
        <v>13071.599899999999</v>
      </c>
      <c r="Y75">
        <v>11052.000599999999</v>
      </c>
      <c r="Z75">
        <v>10126.801600000001</v>
      </c>
      <c r="AA75">
        <v>13255.199500000001</v>
      </c>
      <c r="AB75">
        <v>16552.798500000001</v>
      </c>
      <c r="AC75">
        <v>14288.4012</v>
      </c>
      <c r="AD75">
        <v>15440.3992</v>
      </c>
      <c r="AE75">
        <v>9907.1996999999992</v>
      </c>
      <c r="AF75">
        <v>7725.6005999999998</v>
      </c>
      <c r="AG75">
        <v>10249.1985</v>
      </c>
      <c r="AH75">
        <v>10151.5749</v>
      </c>
      <c r="AI75">
        <v>12093.9067</v>
      </c>
      <c r="AJ75">
        <v>10047.871999999999</v>
      </c>
      <c r="AK75">
        <v>13958.029200000001</v>
      </c>
      <c r="AL75">
        <v>10995.5291</v>
      </c>
      <c r="AM75" s="49" t="s">
        <v>230</v>
      </c>
      <c r="AN75" s="49" t="s">
        <v>14</v>
      </c>
      <c r="AO75" s="49" t="s">
        <v>485</v>
      </c>
      <c r="AP75" s="49" t="s">
        <v>505</v>
      </c>
      <c r="AQ75" s="49" t="s">
        <v>13</v>
      </c>
      <c r="AR75" s="49" t="s">
        <v>487</v>
      </c>
      <c r="AS75" s="49" t="s">
        <v>488</v>
      </c>
      <c r="AT75" s="49" t="s">
        <v>489</v>
      </c>
    </row>
    <row r="76" spans="1:46" x14ac:dyDescent="0.25">
      <c r="A76">
        <v>1</v>
      </c>
      <c r="B76" t="s">
        <v>555</v>
      </c>
      <c r="C76" t="s">
        <v>556</v>
      </c>
      <c r="D76" t="s">
        <v>557</v>
      </c>
      <c r="E76" t="s">
        <v>539</v>
      </c>
      <c r="F76" t="s">
        <v>540</v>
      </c>
      <c r="G76" t="s">
        <v>531</v>
      </c>
      <c r="H76" t="s">
        <v>531</v>
      </c>
      <c r="I76" t="s">
        <v>531</v>
      </c>
      <c r="J76" t="s">
        <v>531</v>
      </c>
      <c r="K76" t="s">
        <v>531</v>
      </c>
      <c r="L76" t="s">
        <v>531</v>
      </c>
      <c r="M76" t="s">
        <v>531</v>
      </c>
      <c r="N76" t="s">
        <v>531</v>
      </c>
      <c r="O76" t="s">
        <v>531</v>
      </c>
      <c r="P76" t="s">
        <v>531</v>
      </c>
      <c r="Q76">
        <v>187.2002</v>
      </c>
      <c r="R76">
        <v>187.2002</v>
      </c>
      <c r="S76">
        <v>187.2002</v>
      </c>
      <c r="T76">
        <v>187.2002</v>
      </c>
      <c r="U76">
        <v>406.80200000000002</v>
      </c>
      <c r="V76">
        <v>403.20139999999998</v>
      </c>
      <c r="W76">
        <v>363.5985</v>
      </c>
      <c r="X76">
        <v>338.3981</v>
      </c>
      <c r="Y76">
        <v>273.59899999999999</v>
      </c>
      <c r="Z76">
        <v>431.9982</v>
      </c>
      <c r="AA76">
        <v>561.60059999999999</v>
      </c>
      <c r="AB76">
        <v>378.00110000000001</v>
      </c>
      <c r="AC76">
        <v>345.5994</v>
      </c>
      <c r="AD76">
        <v>514.80060000000003</v>
      </c>
      <c r="AE76">
        <v>543.60159999999996</v>
      </c>
      <c r="AF76">
        <v>503.99860000000001</v>
      </c>
      <c r="AG76">
        <v>881.99969999999996</v>
      </c>
      <c r="AH76">
        <v>644.64580000000001</v>
      </c>
      <c r="AI76">
        <v>981.54920000000004</v>
      </c>
      <c r="AJ76">
        <v>766.51099999999997</v>
      </c>
      <c r="AK76">
        <v>946.17489999999998</v>
      </c>
      <c r="AL76">
        <v>1082.2878000000001</v>
      </c>
      <c r="AM76" s="49" t="e">
        <v>#N/A</v>
      </c>
      <c r="AN76" s="49" t="e">
        <v>#N/A</v>
      </c>
      <c r="AO76" s="49" t="e">
        <v>#N/A</v>
      </c>
      <c r="AP76" s="49" t="e">
        <v>#N/A</v>
      </c>
      <c r="AQ76" s="49" t="e">
        <v>#N/A</v>
      </c>
      <c r="AR76" s="49" t="e">
        <v>#N/A</v>
      </c>
      <c r="AS76" s="49" t="e">
        <v>#N/A</v>
      </c>
      <c r="AT76" s="49" t="e">
        <v>#N/A</v>
      </c>
    </row>
    <row r="77" spans="1:46" x14ac:dyDescent="0.25">
      <c r="A77">
        <v>1</v>
      </c>
      <c r="B77" t="s">
        <v>231</v>
      </c>
      <c r="C77" t="s">
        <v>231</v>
      </c>
      <c r="D77" t="s">
        <v>418</v>
      </c>
      <c r="E77" t="s">
        <v>539</v>
      </c>
      <c r="F77" t="s">
        <v>540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531</v>
      </c>
      <c r="AM77" s="49" t="s">
        <v>418</v>
      </c>
      <c r="AN77" s="49" t="s">
        <v>14</v>
      </c>
      <c r="AO77" s="49" t="s">
        <v>485</v>
      </c>
      <c r="AP77" s="49" t="s">
        <v>505</v>
      </c>
      <c r="AQ77" s="49" t="s">
        <v>13</v>
      </c>
      <c r="AR77" s="49" t="s">
        <v>495</v>
      </c>
      <c r="AS77" s="49" t="s">
        <v>496</v>
      </c>
      <c r="AT77" s="49" t="s">
        <v>497</v>
      </c>
    </row>
    <row r="78" spans="1:46" x14ac:dyDescent="0.25">
      <c r="A78">
        <v>1</v>
      </c>
      <c r="B78" t="s">
        <v>221</v>
      </c>
      <c r="C78" t="s">
        <v>221</v>
      </c>
      <c r="D78" t="s">
        <v>222</v>
      </c>
      <c r="E78" t="s">
        <v>539</v>
      </c>
      <c r="F78" t="s">
        <v>540</v>
      </c>
      <c r="G78">
        <v>35949.598100000003</v>
      </c>
      <c r="H78">
        <v>36208.798699999999</v>
      </c>
      <c r="I78">
        <v>33119.999600000003</v>
      </c>
      <c r="J78">
        <v>32706.000400000001</v>
      </c>
      <c r="K78">
        <v>42206.398099999999</v>
      </c>
      <c r="L78">
        <v>40024.798999999999</v>
      </c>
      <c r="M78">
        <v>44117.998899999999</v>
      </c>
      <c r="N78">
        <v>39362.4012</v>
      </c>
      <c r="O78">
        <v>35794.799599999998</v>
      </c>
      <c r="P78">
        <v>43711.201000000001</v>
      </c>
      <c r="Q78">
        <v>46169.999799999998</v>
      </c>
      <c r="R78">
        <v>42267.6008</v>
      </c>
      <c r="S78">
        <v>36871.200700000001</v>
      </c>
      <c r="T78">
        <v>43362.000999999997</v>
      </c>
      <c r="U78">
        <v>46810.797899999998</v>
      </c>
      <c r="V78">
        <v>46036.800900000002</v>
      </c>
      <c r="W78">
        <v>44899.201300000001</v>
      </c>
      <c r="X78">
        <v>45849.600700000003</v>
      </c>
      <c r="Y78">
        <v>36446.399599999997</v>
      </c>
      <c r="Z78">
        <v>36781.201300000001</v>
      </c>
      <c r="AA78">
        <v>39988.800900000002</v>
      </c>
      <c r="AB78">
        <v>50900.401400000002</v>
      </c>
      <c r="AC78">
        <v>51044.398000000001</v>
      </c>
      <c r="AD78">
        <v>47149.200199999999</v>
      </c>
      <c r="AE78">
        <v>47872.8007</v>
      </c>
      <c r="AF78">
        <v>39959.999900000003</v>
      </c>
      <c r="AG78">
        <v>41378.399799999999</v>
      </c>
      <c r="AH78">
        <v>51132.463100000001</v>
      </c>
      <c r="AI78">
        <v>51546.005899999996</v>
      </c>
      <c r="AJ78">
        <v>49893.170299999998</v>
      </c>
      <c r="AK78">
        <v>50325.239699999998</v>
      </c>
      <c r="AL78" t="s">
        <v>531</v>
      </c>
      <c r="AM78" s="49" t="s">
        <v>222</v>
      </c>
      <c r="AN78" s="49" t="s">
        <v>14</v>
      </c>
      <c r="AO78" s="49" t="s">
        <v>485</v>
      </c>
      <c r="AP78" s="49" t="s">
        <v>494</v>
      </c>
      <c r="AQ78" s="49" t="s">
        <v>11</v>
      </c>
      <c r="AR78" s="49" t="s">
        <v>495</v>
      </c>
      <c r="AS78" s="49" t="s">
        <v>488</v>
      </c>
      <c r="AT78" s="49" t="s">
        <v>489</v>
      </c>
    </row>
    <row r="79" spans="1:46" x14ac:dyDescent="0.25">
      <c r="A79">
        <v>1</v>
      </c>
      <c r="B79" t="s">
        <v>232</v>
      </c>
      <c r="C79" t="s">
        <v>232</v>
      </c>
      <c r="D79" t="s">
        <v>558</v>
      </c>
      <c r="E79" t="s">
        <v>539</v>
      </c>
      <c r="F79" t="s">
        <v>540</v>
      </c>
      <c r="G79" t="s">
        <v>531</v>
      </c>
      <c r="H79" t="s">
        <v>531</v>
      </c>
      <c r="I79" t="s">
        <v>531</v>
      </c>
      <c r="J79" t="s">
        <v>531</v>
      </c>
      <c r="K79" t="s">
        <v>531</v>
      </c>
      <c r="L79" t="s">
        <v>531</v>
      </c>
      <c r="M79" t="s">
        <v>531</v>
      </c>
      <c r="N79" t="s">
        <v>531</v>
      </c>
      <c r="O79" t="s">
        <v>531</v>
      </c>
      <c r="P79" t="s">
        <v>531</v>
      </c>
      <c r="Q79">
        <v>12376.8004</v>
      </c>
      <c r="R79">
        <v>13154.3981</v>
      </c>
      <c r="S79">
        <v>12974.3992</v>
      </c>
      <c r="T79">
        <v>11440.7994</v>
      </c>
      <c r="U79">
        <v>12052.8007</v>
      </c>
      <c r="V79">
        <v>12632.4004</v>
      </c>
      <c r="W79">
        <v>12942.001700000001</v>
      </c>
      <c r="X79">
        <v>12146.400799999999</v>
      </c>
      <c r="Y79">
        <v>13381.2012</v>
      </c>
      <c r="Z79">
        <v>12117.5998</v>
      </c>
      <c r="AA79">
        <v>30416.3986</v>
      </c>
      <c r="AB79">
        <v>46688.400999999998</v>
      </c>
      <c r="AC79">
        <v>47005.199399999998</v>
      </c>
      <c r="AD79">
        <v>55817.998899999999</v>
      </c>
      <c r="AE79">
        <v>54972.001600000003</v>
      </c>
      <c r="AF79">
        <v>50540.399400000002</v>
      </c>
      <c r="AG79">
        <v>63730.799700000003</v>
      </c>
      <c r="AH79">
        <v>72367.201000000001</v>
      </c>
      <c r="AI79">
        <v>80380.798999999999</v>
      </c>
      <c r="AJ79">
        <v>71056.799599999998</v>
      </c>
      <c r="AK79">
        <v>102646.80009999999</v>
      </c>
      <c r="AL79" t="s">
        <v>531</v>
      </c>
      <c r="AM79" s="49" t="s">
        <v>233</v>
      </c>
      <c r="AN79" s="49" t="s">
        <v>14</v>
      </c>
      <c r="AO79" s="49" t="s">
        <v>485</v>
      </c>
      <c r="AP79" s="49" t="s">
        <v>494</v>
      </c>
      <c r="AQ79" s="49" t="s">
        <v>11</v>
      </c>
      <c r="AR79" s="49" t="s">
        <v>487</v>
      </c>
      <c r="AS79" s="49" t="s">
        <v>488</v>
      </c>
      <c r="AT79" s="49" t="s">
        <v>489</v>
      </c>
    </row>
    <row r="80" spans="1:46" x14ac:dyDescent="0.25">
      <c r="A80">
        <v>1</v>
      </c>
      <c r="B80" t="s">
        <v>249</v>
      </c>
      <c r="C80" t="s">
        <v>249</v>
      </c>
      <c r="D80" t="s">
        <v>250</v>
      </c>
      <c r="E80" t="s">
        <v>539</v>
      </c>
      <c r="F80" t="s">
        <v>540</v>
      </c>
      <c r="G80">
        <v>16185.599399999999</v>
      </c>
      <c r="H80">
        <v>11789.9995</v>
      </c>
      <c r="I80">
        <v>9075.6008000000002</v>
      </c>
      <c r="J80">
        <v>10353.6005</v>
      </c>
      <c r="K80">
        <v>11897.998</v>
      </c>
      <c r="L80">
        <v>10573.198200000001</v>
      </c>
      <c r="M80">
        <v>6695.9994999999999</v>
      </c>
      <c r="N80">
        <v>10630.8002</v>
      </c>
      <c r="O80">
        <v>15537.6</v>
      </c>
      <c r="P80">
        <v>9925.1988000000001</v>
      </c>
      <c r="Q80">
        <v>10148.4013</v>
      </c>
      <c r="R80">
        <v>10198.802</v>
      </c>
      <c r="S80">
        <v>8870.4014999999999</v>
      </c>
      <c r="T80">
        <v>8157.5987999999998</v>
      </c>
      <c r="U80">
        <v>11192.400799999999</v>
      </c>
      <c r="V80">
        <v>11973.599</v>
      </c>
      <c r="W80">
        <v>9712.7981999999993</v>
      </c>
      <c r="X80">
        <v>9838.7999999999993</v>
      </c>
      <c r="Y80">
        <v>11192.400799999999</v>
      </c>
      <c r="Z80">
        <v>12445.200199999999</v>
      </c>
      <c r="AA80">
        <v>12671.9992</v>
      </c>
      <c r="AB80">
        <v>10393.0862</v>
      </c>
      <c r="AC80">
        <v>13345.044</v>
      </c>
      <c r="AD80">
        <v>10483.227999999999</v>
      </c>
      <c r="AE80">
        <v>7177.1004999999996</v>
      </c>
      <c r="AF80">
        <v>6697.2764999999999</v>
      </c>
      <c r="AG80">
        <v>9106.2774000000009</v>
      </c>
      <c r="AH80">
        <v>15770.2312</v>
      </c>
      <c r="AI80">
        <v>8753.6484</v>
      </c>
      <c r="AJ80">
        <v>7587.1934000000001</v>
      </c>
      <c r="AK80">
        <v>9370.9459999999999</v>
      </c>
      <c r="AL80">
        <v>9748.0635999999995</v>
      </c>
      <c r="AM80" s="49" t="s">
        <v>250</v>
      </c>
      <c r="AN80" s="49" t="s">
        <v>14</v>
      </c>
      <c r="AO80" s="49" t="s">
        <v>500</v>
      </c>
      <c r="AP80" s="49" t="s">
        <v>505</v>
      </c>
      <c r="AQ80" s="49" t="s">
        <v>13</v>
      </c>
      <c r="AR80" s="49" t="s">
        <v>487</v>
      </c>
      <c r="AS80" s="49" t="s">
        <v>488</v>
      </c>
      <c r="AT80" s="49" t="s">
        <v>489</v>
      </c>
    </row>
    <row r="81" spans="1:46" x14ac:dyDescent="0.25">
      <c r="A81">
        <v>1</v>
      </c>
      <c r="B81" t="s">
        <v>234</v>
      </c>
      <c r="C81" t="s">
        <v>234</v>
      </c>
      <c r="D81" t="s">
        <v>235</v>
      </c>
      <c r="E81" t="s">
        <v>539</v>
      </c>
      <c r="F81" t="s">
        <v>540</v>
      </c>
      <c r="G81">
        <v>1800.0016000000001</v>
      </c>
      <c r="H81">
        <v>2015.9985999999999</v>
      </c>
      <c r="I81">
        <v>2592.0018</v>
      </c>
      <c r="J81">
        <v>2548.7982000000002</v>
      </c>
      <c r="K81">
        <v>2941.2019</v>
      </c>
      <c r="L81">
        <v>2365.1986999999999</v>
      </c>
      <c r="M81">
        <v>2876.3986</v>
      </c>
      <c r="N81">
        <v>2649.5996</v>
      </c>
      <c r="O81">
        <v>2833.1992</v>
      </c>
      <c r="P81">
        <v>1195.2016000000001</v>
      </c>
      <c r="Q81">
        <v>1598.3987999999999</v>
      </c>
      <c r="R81">
        <v>1195.2016000000001</v>
      </c>
      <c r="S81">
        <v>2440.7997</v>
      </c>
      <c r="T81">
        <v>4553.9991</v>
      </c>
      <c r="U81">
        <v>3855.5990000000002</v>
      </c>
      <c r="V81">
        <v>3765.5994999999998</v>
      </c>
      <c r="W81">
        <v>2498.4016999999999</v>
      </c>
      <c r="X81">
        <v>2109.5987</v>
      </c>
      <c r="Y81">
        <v>1342.7989</v>
      </c>
      <c r="Z81">
        <v>2210.4000999999998</v>
      </c>
      <c r="AA81">
        <v>3020.3993999999998</v>
      </c>
      <c r="AB81">
        <v>2897.9983000000002</v>
      </c>
      <c r="AC81">
        <v>4237.2007000000003</v>
      </c>
      <c r="AD81">
        <v>4298.3991999999998</v>
      </c>
      <c r="AE81">
        <v>694.79949999999997</v>
      </c>
      <c r="AF81">
        <v>1724.4005999999999</v>
      </c>
      <c r="AG81">
        <v>1375.2004999999999</v>
      </c>
      <c r="AH81">
        <v>1492.8244999999999</v>
      </c>
      <c r="AI81">
        <v>1251.5350000000001</v>
      </c>
      <c r="AJ81">
        <v>3474.0558999999998</v>
      </c>
      <c r="AK81">
        <v>3796.5273999999999</v>
      </c>
      <c r="AL81" t="s">
        <v>531</v>
      </c>
      <c r="AM81" s="49" t="s">
        <v>235</v>
      </c>
      <c r="AN81" s="49" t="s">
        <v>14</v>
      </c>
      <c r="AO81" s="49" t="s">
        <v>485</v>
      </c>
      <c r="AP81" s="49" t="s">
        <v>501</v>
      </c>
      <c r="AQ81" s="49" t="s">
        <v>11</v>
      </c>
      <c r="AR81" s="49" t="s">
        <v>487</v>
      </c>
      <c r="AS81" s="49" t="s">
        <v>488</v>
      </c>
      <c r="AT81" s="49" t="s">
        <v>489</v>
      </c>
    </row>
    <row r="82" spans="1:46" x14ac:dyDescent="0.25">
      <c r="A82">
        <v>1</v>
      </c>
      <c r="B82" t="s">
        <v>238</v>
      </c>
      <c r="C82" t="s">
        <v>238</v>
      </c>
      <c r="D82" t="s">
        <v>419</v>
      </c>
      <c r="E82" t="s">
        <v>539</v>
      </c>
      <c r="F82" t="s">
        <v>540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t="s">
        <v>531</v>
      </c>
      <c r="AM82" s="49" t="s">
        <v>419</v>
      </c>
      <c r="AN82" s="49" t="s">
        <v>7</v>
      </c>
      <c r="AO82" s="49" t="s">
        <v>9</v>
      </c>
      <c r="AP82" s="49" t="s">
        <v>501</v>
      </c>
      <c r="AQ82" s="49" t="s">
        <v>9</v>
      </c>
      <c r="AR82" s="49" t="s">
        <v>495</v>
      </c>
      <c r="AS82" s="49" t="s">
        <v>496</v>
      </c>
      <c r="AT82" s="49" t="s">
        <v>497</v>
      </c>
    </row>
    <row r="83" spans="1:46" x14ac:dyDescent="0.25">
      <c r="A83">
        <v>1</v>
      </c>
      <c r="B83" t="s">
        <v>245</v>
      </c>
      <c r="C83" t="s">
        <v>245</v>
      </c>
      <c r="D83" t="s">
        <v>246</v>
      </c>
      <c r="E83" t="s">
        <v>539</v>
      </c>
      <c r="F83" t="s">
        <v>540</v>
      </c>
      <c r="G83">
        <v>1490.4003</v>
      </c>
      <c r="H83">
        <v>1216.8013000000001</v>
      </c>
      <c r="I83">
        <v>1119.6006</v>
      </c>
      <c r="J83">
        <v>1414.7992999999999</v>
      </c>
      <c r="K83">
        <v>1627.1998000000001</v>
      </c>
      <c r="L83">
        <v>1342.7989</v>
      </c>
      <c r="M83">
        <v>1173.6018999999999</v>
      </c>
      <c r="N83">
        <v>1065.5992000000001</v>
      </c>
      <c r="O83">
        <v>1501.1981000000001</v>
      </c>
      <c r="P83">
        <v>1494.001</v>
      </c>
      <c r="Q83">
        <v>1223.9983999999999</v>
      </c>
      <c r="R83">
        <v>1173.6018999999999</v>
      </c>
      <c r="S83">
        <v>1274.3991000000001</v>
      </c>
      <c r="T83">
        <v>1170.0012999999999</v>
      </c>
      <c r="U83">
        <v>1515.6007</v>
      </c>
      <c r="V83">
        <v>1623.5992000000001</v>
      </c>
      <c r="W83">
        <v>1429.2019</v>
      </c>
      <c r="X83">
        <v>1515.6007</v>
      </c>
      <c r="Y83">
        <v>1447.2009</v>
      </c>
      <c r="Z83">
        <v>1526.3984</v>
      </c>
      <c r="AA83">
        <v>1943.9982</v>
      </c>
      <c r="AB83">
        <v>1728.0011999999999</v>
      </c>
      <c r="AC83">
        <v>1522.8019999999999</v>
      </c>
      <c r="AD83">
        <v>1875.5985000000001</v>
      </c>
      <c r="AE83">
        <v>1436.3989999999999</v>
      </c>
      <c r="AF83">
        <v>1256.4001000000001</v>
      </c>
      <c r="AG83">
        <v>1634.4011</v>
      </c>
      <c r="AH83">
        <v>2168.6410000000001</v>
      </c>
      <c r="AI83">
        <v>1551.5988</v>
      </c>
      <c r="AJ83">
        <v>1243.4419</v>
      </c>
      <c r="AK83">
        <v>1082.1579999999999</v>
      </c>
      <c r="AL83">
        <v>1381.3216</v>
      </c>
      <c r="AM83" s="49" t="s">
        <v>246</v>
      </c>
      <c r="AN83" s="49" t="s">
        <v>14</v>
      </c>
      <c r="AO83" s="49" t="s">
        <v>500</v>
      </c>
      <c r="AP83" s="49" t="s">
        <v>505</v>
      </c>
      <c r="AQ83" s="49" t="s">
        <v>13</v>
      </c>
      <c r="AR83" s="49" t="s">
        <v>487</v>
      </c>
      <c r="AS83" s="49" t="s">
        <v>488</v>
      </c>
      <c r="AT83" s="49" t="s">
        <v>489</v>
      </c>
    </row>
    <row r="84" spans="1:46" x14ac:dyDescent="0.25">
      <c r="A84">
        <v>1</v>
      </c>
      <c r="B84" t="s">
        <v>247</v>
      </c>
      <c r="C84" t="s">
        <v>247</v>
      </c>
      <c r="D84" t="s">
        <v>248</v>
      </c>
      <c r="E84" t="s">
        <v>539</v>
      </c>
      <c r="F84" t="s">
        <v>540</v>
      </c>
      <c r="G84">
        <v>251.99930000000001</v>
      </c>
      <c r="H84">
        <v>302.39999999999998</v>
      </c>
      <c r="I84">
        <v>251.99930000000001</v>
      </c>
      <c r="J84">
        <v>241.20150000000001</v>
      </c>
      <c r="K84">
        <v>309.60129999999998</v>
      </c>
      <c r="L84">
        <v>316.79840000000002</v>
      </c>
      <c r="M84">
        <v>216.00120000000001</v>
      </c>
      <c r="N84">
        <v>298.79939999999999</v>
      </c>
      <c r="O84">
        <v>413.99919999999997</v>
      </c>
      <c r="P84">
        <v>306.00069999999999</v>
      </c>
      <c r="Q84">
        <v>444.613</v>
      </c>
      <c r="R84">
        <v>424.91410000000002</v>
      </c>
      <c r="S84">
        <v>359.03070000000002</v>
      </c>
      <c r="T84">
        <v>285.90820000000002</v>
      </c>
      <c r="U84">
        <v>374.60969999999998</v>
      </c>
      <c r="V84">
        <v>334.5797</v>
      </c>
      <c r="W84">
        <v>400.72280000000001</v>
      </c>
      <c r="X84">
        <v>420.12860000000001</v>
      </c>
      <c r="Y84">
        <v>475.6121</v>
      </c>
      <c r="Z84">
        <v>381.0197</v>
      </c>
      <c r="AA84">
        <v>387.5804</v>
      </c>
      <c r="AB84">
        <v>226.79900000000001</v>
      </c>
      <c r="AC84">
        <v>353.88929999999999</v>
      </c>
      <c r="AD84">
        <v>429.10090000000002</v>
      </c>
      <c r="AE84">
        <v>388.03680000000003</v>
      </c>
      <c r="AF84">
        <v>357.30990000000003</v>
      </c>
      <c r="AG84">
        <v>415.48129999999998</v>
      </c>
      <c r="AH84">
        <v>308.34109999999998</v>
      </c>
      <c r="AI84">
        <v>334.00200000000001</v>
      </c>
      <c r="AJ84">
        <v>384.89249999999998</v>
      </c>
      <c r="AK84">
        <v>329.76909999999998</v>
      </c>
      <c r="AL84">
        <v>384.47800000000001</v>
      </c>
      <c r="AM84" s="49" t="s">
        <v>248</v>
      </c>
      <c r="AN84" s="49" t="s">
        <v>14</v>
      </c>
      <c r="AO84" s="49" t="s">
        <v>500</v>
      </c>
      <c r="AP84" s="49" t="s">
        <v>505</v>
      </c>
      <c r="AQ84" s="49" t="s">
        <v>13</v>
      </c>
      <c r="AR84" s="49" t="s">
        <v>487</v>
      </c>
      <c r="AS84" s="49" t="s">
        <v>488</v>
      </c>
      <c r="AT84" s="49" t="s">
        <v>489</v>
      </c>
    </row>
    <row r="85" spans="1:46" x14ac:dyDescent="0.25">
      <c r="A85">
        <v>1</v>
      </c>
      <c r="B85" t="s">
        <v>255</v>
      </c>
      <c r="C85" t="s">
        <v>255</v>
      </c>
      <c r="D85" t="s">
        <v>256</v>
      </c>
      <c r="E85" t="s">
        <v>539</v>
      </c>
      <c r="F85" t="s">
        <v>540</v>
      </c>
      <c r="G85">
        <v>1227.5990999999999</v>
      </c>
      <c r="H85">
        <v>1209.5999999999999</v>
      </c>
      <c r="I85">
        <v>1205.9993999999999</v>
      </c>
      <c r="J85">
        <v>1378.8012000000001</v>
      </c>
      <c r="K85">
        <v>1400.4009000000001</v>
      </c>
      <c r="L85">
        <v>1479.5984000000001</v>
      </c>
      <c r="M85">
        <v>1591.2017000000001</v>
      </c>
      <c r="N85">
        <v>1760.3987</v>
      </c>
      <c r="O85">
        <v>1839.6004</v>
      </c>
      <c r="P85">
        <v>1853.9988000000001</v>
      </c>
      <c r="Q85">
        <v>1943.9982</v>
      </c>
      <c r="R85">
        <v>2030.4012</v>
      </c>
      <c r="S85">
        <v>1925.9992</v>
      </c>
      <c r="T85">
        <v>2203.1988000000001</v>
      </c>
      <c r="U85">
        <v>2293.1983</v>
      </c>
      <c r="V85">
        <v>2332.8011999999999</v>
      </c>
      <c r="W85">
        <v>2296.7988999999998</v>
      </c>
      <c r="X85">
        <v>2588.4011999999998</v>
      </c>
      <c r="Y85">
        <v>2520.0014000000001</v>
      </c>
      <c r="Z85">
        <v>2663.998</v>
      </c>
      <c r="AA85">
        <v>2559.6001999999999</v>
      </c>
      <c r="AB85">
        <v>2483.9991</v>
      </c>
      <c r="AC85">
        <v>2717.9994000000002</v>
      </c>
      <c r="AD85">
        <v>2912.4009000000001</v>
      </c>
      <c r="AE85">
        <v>3182.3991999999998</v>
      </c>
      <c r="AF85">
        <v>3369.5994000000001</v>
      </c>
      <c r="AG85">
        <v>2329.2006000000001</v>
      </c>
      <c r="AH85">
        <v>2838.6797000000001</v>
      </c>
      <c r="AI85">
        <v>3496.1455000000001</v>
      </c>
      <c r="AJ85">
        <v>3203.7728999999999</v>
      </c>
      <c r="AK85">
        <v>2391.4331999999999</v>
      </c>
      <c r="AL85" t="s">
        <v>531</v>
      </c>
      <c r="AM85" s="49" t="s">
        <v>256</v>
      </c>
      <c r="AN85" s="49" t="s">
        <v>6</v>
      </c>
      <c r="AO85" s="49" t="s">
        <v>9</v>
      </c>
      <c r="AP85" s="49" t="s">
        <v>486</v>
      </c>
      <c r="AQ85" s="49" t="s">
        <v>9</v>
      </c>
      <c r="AR85" s="49" t="s">
        <v>487</v>
      </c>
      <c r="AS85" s="49" t="s">
        <v>488</v>
      </c>
      <c r="AT85" s="49" t="s">
        <v>489</v>
      </c>
    </row>
    <row r="86" spans="1:46" x14ac:dyDescent="0.25">
      <c r="A86">
        <v>1</v>
      </c>
      <c r="B86" t="s">
        <v>281</v>
      </c>
      <c r="C86" t="s">
        <v>281</v>
      </c>
      <c r="D86" t="s">
        <v>282</v>
      </c>
      <c r="E86" t="s">
        <v>539</v>
      </c>
      <c r="F86" t="s">
        <v>540</v>
      </c>
      <c r="G86">
        <v>14360.401599999999</v>
      </c>
      <c r="H86">
        <v>15868.800999999999</v>
      </c>
      <c r="I86">
        <v>15699.5998</v>
      </c>
      <c r="J86">
        <v>17542.800899999998</v>
      </c>
      <c r="K86">
        <v>23486.3989</v>
      </c>
      <c r="L86">
        <v>22399.200000000001</v>
      </c>
      <c r="M86">
        <v>18673.199199999999</v>
      </c>
      <c r="N86">
        <v>13942.801799999999</v>
      </c>
      <c r="O86">
        <v>17478.001799999998</v>
      </c>
      <c r="P86">
        <v>27089.998599999999</v>
      </c>
      <c r="Q86">
        <v>25077.600600000002</v>
      </c>
      <c r="R86">
        <v>25405.201000000001</v>
      </c>
      <c r="S86">
        <v>19094.399600000001</v>
      </c>
      <c r="T86">
        <v>18198.0016</v>
      </c>
      <c r="U86">
        <v>20988.0013</v>
      </c>
      <c r="V86">
        <v>18687.6018</v>
      </c>
      <c r="W86">
        <v>23191.200199999999</v>
      </c>
      <c r="X86">
        <v>23364.002</v>
      </c>
      <c r="Y86">
        <v>26859.598999999998</v>
      </c>
      <c r="Z86">
        <v>25052.4002</v>
      </c>
      <c r="AA86">
        <v>23299.198700000001</v>
      </c>
      <c r="AB86">
        <v>27442.799299999999</v>
      </c>
      <c r="AC86">
        <v>32601.598399999999</v>
      </c>
      <c r="AD86">
        <v>38109.601699999999</v>
      </c>
      <c r="AE86">
        <v>48196.8004</v>
      </c>
      <c r="AF86">
        <v>50126.400199999996</v>
      </c>
      <c r="AG86">
        <v>72068.401599999997</v>
      </c>
      <c r="AH86">
        <v>95668.375799999994</v>
      </c>
      <c r="AI86">
        <v>94768.833499999993</v>
      </c>
      <c r="AJ86">
        <v>94199.579400000002</v>
      </c>
      <c r="AK86">
        <v>94382.354099999997</v>
      </c>
      <c r="AL86" t="s">
        <v>531</v>
      </c>
      <c r="AM86" s="49" t="s">
        <v>282</v>
      </c>
      <c r="AN86" s="49" t="s">
        <v>14</v>
      </c>
      <c r="AO86" s="49" t="s">
        <v>485</v>
      </c>
      <c r="AP86" s="49" t="s">
        <v>501</v>
      </c>
      <c r="AQ86" s="49" t="s">
        <v>11</v>
      </c>
      <c r="AR86" s="49" t="s">
        <v>487</v>
      </c>
      <c r="AS86" s="49" t="s">
        <v>488</v>
      </c>
      <c r="AT86" s="49" t="s">
        <v>489</v>
      </c>
    </row>
    <row r="87" spans="1:46" x14ac:dyDescent="0.25">
      <c r="A87">
        <v>1</v>
      </c>
      <c r="B87" t="s">
        <v>267</v>
      </c>
      <c r="C87" t="s">
        <v>267</v>
      </c>
      <c r="D87" t="s">
        <v>268</v>
      </c>
      <c r="E87" t="s">
        <v>539</v>
      </c>
      <c r="F87" t="s">
        <v>540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s="49" t="s">
        <v>268</v>
      </c>
      <c r="AN87" s="49" t="s">
        <v>14</v>
      </c>
      <c r="AO87" s="49" t="s">
        <v>500</v>
      </c>
      <c r="AP87" s="49" t="s">
        <v>505</v>
      </c>
      <c r="AQ87" s="49" t="s">
        <v>13</v>
      </c>
      <c r="AR87" s="49" t="s">
        <v>487</v>
      </c>
      <c r="AS87" s="49" t="s">
        <v>488</v>
      </c>
      <c r="AT87" s="49" t="s">
        <v>489</v>
      </c>
    </row>
    <row r="88" spans="1:46" x14ac:dyDescent="0.25">
      <c r="A88">
        <v>1</v>
      </c>
      <c r="B88" t="s">
        <v>277</v>
      </c>
      <c r="C88" t="s">
        <v>559</v>
      </c>
      <c r="D88" t="s">
        <v>278</v>
      </c>
      <c r="E88" t="s">
        <v>539</v>
      </c>
      <c r="F88" t="s">
        <v>540</v>
      </c>
      <c r="G88">
        <v>306.00069999999999</v>
      </c>
      <c r="H88">
        <v>273.59899999999999</v>
      </c>
      <c r="I88">
        <v>406.80200000000002</v>
      </c>
      <c r="J88">
        <v>374.40039999999999</v>
      </c>
      <c r="K88">
        <v>273.59899999999999</v>
      </c>
      <c r="L88">
        <v>485.99959999999999</v>
      </c>
      <c r="M88">
        <v>378.00110000000001</v>
      </c>
      <c r="N88">
        <v>334.80160000000001</v>
      </c>
      <c r="O88">
        <v>378.00110000000001</v>
      </c>
      <c r="P88">
        <v>107.99850000000001</v>
      </c>
      <c r="Q88">
        <v>345.5994</v>
      </c>
      <c r="R88">
        <v>255.6</v>
      </c>
      <c r="S88">
        <v>309.60129999999998</v>
      </c>
      <c r="T88">
        <v>424.80110000000002</v>
      </c>
      <c r="U88">
        <v>439.1995</v>
      </c>
      <c r="V88">
        <v>413.99919999999997</v>
      </c>
      <c r="W88">
        <v>277.19970000000001</v>
      </c>
      <c r="X88">
        <v>302.39999999999998</v>
      </c>
      <c r="Y88">
        <v>388.79880000000003</v>
      </c>
      <c r="Z88">
        <v>439.1995</v>
      </c>
      <c r="AA88">
        <v>363.5985</v>
      </c>
      <c r="AB88">
        <v>201.5986</v>
      </c>
      <c r="AC88">
        <v>266.40190000000001</v>
      </c>
      <c r="AD88">
        <v>341.99880000000002</v>
      </c>
      <c r="AE88">
        <v>327.60039999999998</v>
      </c>
      <c r="AF88">
        <v>439.1995</v>
      </c>
      <c r="AG88">
        <v>360.00200000000001</v>
      </c>
      <c r="AH88">
        <v>323.27960000000002</v>
      </c>
      <c r="AI88">
        <v>448.2011</v>
      </c>
      <c r="AJ88">
        <v>354.96109999999999</v>
      </c>
      <c r="AK88">
        <v>417.59980000000002</v>
      </c>
      <c r="AL88" t="s">
        <v>531</v>
      </c>
      <c r="AM88" s="49" t="s">
        <v>278</v>
      </c>
      <c r="AN88" s="49" t="s">
        <v>6</v>
      </c>
      <c r="AO88" s="49" t="s">
        <v>9</v>
      </c>
      <c r="AP88" s="49" t="s">
        <v>501</v>
      </c>
      <c r="AQ88" s="49" t="s">
        <v>9</v>
      </c>
      <c r="AR88" s="49" t="s">
        <v>487</v>
      </c>
      <c r="AS88" s="49" t="s">
        <v>488</v>
      </c>
      <c r="AT88" s="49" t="s">
        <v>489</v>
      </c>
    </row>
    <row r="89" spans="1:46" x14ac:dyDescent="0.25">
      <c r="A89">
        <v>1</v>
      </c>
      <c r="B89" t="s">
        <v>493</v>
      </c>
      <c r="C89" t="s">
        <v>560</v>
      </c>
      <c r="D89" t="s">
        <v>561</v>
      </c>
      <c r="E89" t="s">
        <v>539</v>
      </c>
      <c r="F89" t="s">
        <v>540</v>
      </c>
      <c r="G89">
        <v>201870.00349999999</v>
      </c>
      <c r="H89">
        <v>218602.8051</v>
      </c>
      <c r="I89">
        <v>207737.9963</v>
      </c>
      <c r="J89">
        <v>206348.3849</v>
      </c>
      <c r="K89">
        <v>209609.99840000001</v>
      </c>
      <c r="L89">
        <v>217051.198</v>
      </c>
      <c r="M89">
        <v>226123.2065</v>
      </c>
      <c r="N89">
        <v>231526.80360000001</v>
      </c>
      <c r="O89">
        <v>241257.59669999999</v>
      </c>
      <c r="P89">
        <v>259754.3976</v>
      </c>
      <c r="Q89">
        <v>269550.01069999998</v>
      </c>
      <c r="R89">
        <v>294890.3958</v>
      </c>
      <c r="S89">
        <v>303102.00439999998</v>
      </c>
      <c r="T89">
        <v>297698.40720000002</v>
      </c>
      <c r="U89">
        <v>314395.19819999998</v>
      </c>
      <c r="V89">
        <v>321847.21230000001</v>
      </c>
      <c r="W89">
        <v>332467.2022</v>
      </c>
      <c r="X89">
        <v>341780.39539999998</v>
      </c>
      <c r="Y89">
        <v>348444.01</v>
      </c>
      <c r="Z89">
        <v>357868.80249999999</v>
      </c>
      <c r="AA89">
        <v>394646.4031</v>
      </c>
      <c r="AB89">
        <v>395874.00640000001</v>
      </c>
      <c r="AC89">
        <v>398829.6066</v>
      </c>
      <c r="AD89">
        <v>422315.98879999999</v>
      </c>
      <c r="AE89">
        <v>440200.80099999998</v>
      </c>
      <c r="AF89">
        <v>435186.00260000001</v>
      </c>
      <c r="AG89">
        <v>430430.40490000002</v>
      </c>
      <c r="AH89">
        <v>448841.7156</v>
      </c>
      <c r="AI89">
        <v>483776.94</v>
      </c>
      <c r="AJ89">
        <v>502635.19990000001</v>
      </c>
      <c r="AK89">
        <v>522759.4351</v>
      </c>
      <c r="AL89" t="s">
        <v>531</v>
      </c>
      <c r="AM89" s="49" t="e">
        <v>#N/A</v>
      </c>
      <c r="AN89" s="49" t="e">
        <v>#N/A</v>
      </c>
      <c r="AO89" s="49" t="e">
        <v>#N/A</v>
      </c>
      <c r="AP89" s="49" t="e">
        <v>#N/A</v>
      </c>
      <c r="AQ89" s="49" t="e">
        <v>#N/A</v>
      </c>
      <c r="AR89" s="49" t="e">
        <v>#N/A</v>
      </c>
      <c r="AS89" s="49" t="e">
        <v>#N/A</v>
      </c>
      <c r="AT89" s="49" t="e">
        <v>#N/A</v>
      </c>
    </row>
    <row r="90" spans="1:46" x14ac:dyDescent="0.25">
      <c r="A90">
        <v>1</v>
      </c>
      <c r="B90" t="s">
        <v>493</v>
      </c>
      <c r="C90" t="s">
        <v>562</v>
      </c>
      <c r="D90" t="s">
        <v>563</v>
      </c>
      <c r="E90" t="s">
        <v>539</v>
      </c>
      <c r="F90" t="s">
        <v>540</v>
      </c>
      <c r="G90">
        <v>3441344.3923999998</v>
      </c>
      <c r="H90">
        <v>3617161.1997000002</v>
      </c>
      <c r="I90">
        <v>3564284.3985000001</v>
      </c>
      <c r="J90">
        <v>3808303.2066000002</v>
      </c>
      <c r="K90">
        <v>3820237.2026999998</v>
      </c>
      <c r="L90">
        <v>4108644.0079000001</v>
      </c>
      <c r="M90">
        <v>4393504.7862</v>
      </c>
      <c r="N90">
        <v>4390502.4068</v>
      </c>
      <c r="O90">
        <v>4219844.3985000001</v>
      </c>
      <c r="P90">
        <v>4242214.8059</v>
      </c>
      <c r="Q90">
        <v>4305571.1968</v>
      </c>
      <c r="R90">
        <v>3837171.5987</v>
      </c>
      <c r="S90">
        <v>4260762.0033</v>
      </c>
      <c r="T90">
        <v>4318696.7981000002</v>
      </c>
      <c r="U90">
        <v>4406446.7962999996</v>
      </c>
      <c r="V90">
        <v>4617372.4002</v>
      </c>
      <c r="W90">
        <v>4765046.0906999996</v>
      </c>
      <c r="X90">
        <v>4733379.6223999998</v>
      </c>
      <c r="Y90">
        <v>4852714.3290999997</v>
      </c>
      <c r="Z90">
        <v>4904747.4062999999</v>
      </c>
      <c r="AA90">
        <v>4840629.1978000002</v>
      </c>
      <c r="AB90">
        <v>5292397.7839000002</v>
      </c>
      <c r="AC90">
        <v>5083191.1041999999</v>
      </c>
      <c r="AD90">
        <v>5031480.4983999999</v>
      </c>
      <c r="AE90">
        <v>4856381.1619999995</v>
      </c>
      <c r="AF90">
        <v>4791387.0204999996</v>
      </c>
      <c r="AG90">
        <v>4934024.3505999995</v>
      </c>
      <c r="AH90">
        <v>5126970.3196999999</v>
      </c>
      <c r="AI90">
        <v>5136025.4846999999</v>
      </c>
      <c r="AJ90">
        <v>4997977.1889000004</v>
      </c>
      <c r="AK90">
        <v>5012830.5108000003</v>
      </c>
      <c r="AL90" t="s">
        <v>531</v>
      </c>
      <c r="AM90" s="49" t="e">
        <v>#N/A</v>
      </c>
      <c r="AN90" s="49" t="e">
        <v>#N/A</v>
      </c>
      <c r="AO90" s="49" t="e">
        <v>#N/A</v>
      </c>
      <c r="AP90" s="49" t="e">
        <v>#N/A</v>
      </c>
      <c r="AQ90" s="49" t="e">
        <v>#N/A</v>
      </c>
      <c r="AR90" s="49" t="e">
        <v>#N/A</v>
      </c>
      <c r="AS90" s="49" t="e">
        <v>#N/A</v>
      </c>
      <c r="AT90" s="49" t="e">
        <v>#N/A</v>
      </c>
    </row>
    <row r="91" spans="1:46" x14ac:dyDescent="0.25">
      <c r="A91">
        <v>1</v>
      </c>
      <c r="B91" t="s">
        <v>493</v>
      </c>
      <c r="C91" t="s">
        <v>564</v>
      </c>
      <c r="D91" t="s">
        <v>565</v>
      </c>
      <c r="E91" t="s">
        <v>539</v>
      </c>
      <c r="F91" t="s">
        <v>540</v>
      </c>
      <c r="G91">
        <v>1631969.2886000001</v>
      </c>
      <c r="H91">
        <v>1635287.3192</v>
      </c>
      <c r="I91">
        <v>1641706.4079</v>
      </c>
      <c r="J91">
        <v>1794759.2864000001</v>
      </c>
      <c r="K91">
        <v>1802485.3518000001</v>
      </c>
      <c r="L91">
        <v>1909954.3448000001</v>
      </c>
      <c r="M91">
        <v>1890913.0045</v>
      </c>
      <c r="N91">
        <v>1935801.1443</v>
      </c>
      <c r="O91">
        <v>2046339.9702999999</v>
      </c>
      <c r="P91">
        <v>1996416.2069999999</v>
      </c>
      <c r="Q91">
        <v>2019477.8173</v>
      </c>
      <c r="R91">
        <v>2214297.4213</v>
      </c>
      <c r="S91">
        <v>2287944.5145</v>
      </c>
      <c r="T91">
        <v>2434258.9016999998</v>
      </c>
      <c r="U91">
        <v>2746787.9802999999</v>
      </c>
      <c r="V91">
        <v>2959663.5737999999</v>
      </c>
      <c r="W91">
        <v>3227545.4504</v>
      </c>
      <c r="X91">
        <v>3362693.8513000002</v>
      </c>
      <c r="Y91">
        <v>3635010.7716000001</v>
      </c>
      <c r="Z91">
        <v>3758084.7804999999</v>
      </c>
      <c r="AA91">
        <v>4316944.3165999996</v>
      </c>
      <c r="AB91">
        <v>4357946.6831999999</v>
      </c>
      <c r="AC91">
        <v>4984953.4398999996</v>
      </c>
      <c r="AD91">
        <v>5297925.8211000003</v>
      </c>
      <c r="AE91">
        <v>5762578.8444999997</v>
      </c>
      <c r="AF91">
        <v>6017081.2406000001</v>
      </c>
      <c r="AG91">
        <v>6252502.7773000002</v>
      </c>
      <c r="AH91">
        <v>6398220.0555999996</v>
      </c>
      <c r="AI91">
        <v>6584721.2122999998</v>
      </c>
      <c r="AJ91">
        <v>6970135.1939000003</v>
      </c>
      <c r="AK91">
        <v>7108389.2333000004</v>
      </c>
      <c r="AL91" t="s">
        <v>531</v>
      </c>
      <c r="AM91" s="49" t="e">
        <v>#N/A</v>
      </c>
      <c r="AN91" s="49" t="e">
        <v>#N/A</v>
      </c>
      <c r="AO91" s="49" t="e">
        <v>#N/A</v>
      </c>
      <c r="AP91" s="49" t="e">
        <v>#N/A</v>
      </c>
      <c r="AQ91" s="49" t="e">
        <v>#N/A</v>
      </c>
      <c r="AR91" s="49" t="e">
        <v>#N/A</v>
      </c>
      <c r="AS91" s="49" t="e">
        <v>#N/A</v>
      </c>
      <c r="AT91" s="49" t="e">
        <v>#N/A</v>
      </c>
    </row>
    <row r="92" spans="1:46" x14ac:dyDescent="0.25">
      <c r="A92">
        <v>1</v>
      </c>
      <c r="B92" t="s">
        <v>493</v>
      </c>
      <c r="C92" t="s">
        <v>566</v>
      </c>
      <c r="D92" t="s">
        <v>567</v>
      </c>
      <c r="E92" t="s">
        <v>539</v>
      </c>
      <c r="F92" t="s">
        <v>540</v>
      </c>
      <c r="G92">
        <v>2288644.1412999998</v>
      </c>
      <c r="H92">
        <v>2327805.0066999998</v>
      </c>
      <c r="I92">
        <v>2394965.4948</v>
      </c>
      <c r="J92">
        <v>2448846.1567000002</v>
      </c>
      <c r="K92">
        <v>2491687.1565</v>
      </c>
      <c r="L92">
        <v>2509942.5465000002</v>
      </c>
      <c r="M92">
        <v>2357648.3706</v>
      </c>
      <c r="N92">
        <v>2428387.3711000001</v>
      </c>
      <c r="O92">
        <v>2519022.0452000001</v>
      </c>
      <c r="P92">
        <v>2570191.8629000001</v>
      </c>
      <c r="Q92">
        <v>2658045.3210999998</v>
      </c>
      <c r="R92">
        <v>2711171.551</v>
      </c>
      <c r="S92">
        <v>2455896.7488000002</v>
      </c>
      <c r="T92">
        <v>2310341.2777999998</v>
      </c>
      <c r="U92">
        <v>2487151.3489999999</v>
      </c>
      <c r="V92">
        <v>2516085.5910999998</v>
      </c>
      <c r="W92">
        <v>2467509.7346000001</v>
      </c>
      <c r="X92">
        <v>2512990.4698999999</v>
      </c>
      <c r="Y92">
        <v>2581674.8191999998</v>
      </c>
      <c r="Z92">
        <v>2595515.1282000002</v>
      </c>
      <c r="AA92">
        <v>2718821.5463</v>
      </c>
      <c r="AB92">
        <v>2431463.8232999998</v>
      </c>
      <c r="AC92">
        <v>2617926.7670999998</v>
      </c>
      <c r="AD92">
        <v>2794357.0704999999</v>
      </c>
      <c r="AE92">
        <v>2776603.2004999998</v>
      </c>
      <c r="AF92">
        <v>2629502.4778</v>
      </c>
      <c r="AG92">
        <v>2745789.7467</v>
      </c>
      <c r="AH92">
        <v>2538627.9125999999</v>
      </c>
      <c r="AI92">
        <v>2767950.4246999999</v>
      </c>
      <c r="AJ92">
        <v>2623523.4846000001</v>
      </c>
      <c r="AK92">
        <v>2835589.7612999999</v>
      </c>
      <c r="AL92" t="s">
        <v>531</v>
      </c>
      <c r="AM92" s="49" t="e">
        <v>#N/A</v>
      </c>
      <c r="AN92" s="49" t="e">
        <v>#N/A</v>
      </c>
      <c r="AO92" s="49" t="e">
        <v>#N/A</v>
      </c>
      <c r="AP92" s="49" t="e">
        <v>#N/A</v>
      </c>
      <c r="AQ92" s="49" t="e">
        <v>#N/A</v>
      </c>
      <c r="AR92" s="49" t="e">
        <v>#N/A</v>
      </c>
      <c r="AS92" s="49" t="e">
        <v>#N/A</v>
      </c>
      <c r="AT92" s="49" t="e">
        <v>#N/A</v>
      </c>
    </row>
    <row r="93" spans="1:46" x14ac:dyDescent="0.25">
      <c r="A93">
        <v>1</v>
      </c>
      <c r="B93" t="s">
        <v>493</v>
      </c>
      <c r="C93" t="s">
        <v>568</v>
      </c>
      <c r="D93" t="s">
        <v>569</v>
      </c>
      <c r="E93" t="s">
        <v>539</v>
      </c>
      <c r="F93" t="s">
        <v>540</v>
      </c>
      <c r="G93">
        <v>1025262.7173</v>
      </c>
      <c r="H93">
        <v>1068804.0138000001</v>
      </c>
      <c r="I93">
        <v>1112960.7782999999</v>
      </c>
      <c r="J93">
        <v>1142495.1228</v>
      </c>
      <c r="K93">
        <v>1179344.2172000001</v>
      </c>
      <c r="L93">
        <v>1177272.2285</v>
      </c>
      <c r="M93">
        <v>1182821.5682000001</v>
      </c>
      <c r="N93">
        <v>1200269.5171000001</v>
      </c>
      <c r="O93">
        <v>1239362.4180999999</v>
      </c>
      <c r="P93">
        <v>1233071.5083000001</v>
      </c>
      <c r="Q93">
        <v>1266356.7064</v>
      </c>
      <c r="R93">
        <v>1350214.0567000001</v>
      </c>
      <c r="S93">
        <v>1130840.4365000001</v>
      </c>
      <c r="T93">
        <v>1102493.0079000001</v>
      </c>
      <c r="U93">
        <v>1169002.7794000001</v>
      </c>
      <c r="V93">
        <v>1110069.4203000001</v>
      </c>
      <c r="W93">
        <v>1121092.3603000001</v>
      </c>
      <c r="X93">
        <v>1113542.4546000001</v>
      </c>
      <c r="Y93">
        <v>1177551.3583</v>
      </c>
      <c r="Z93">
        <v>1189799.3728</v>
      </c>
      <c r="AA93">
        <v>1344011.7228000001</v>
      </c>
      <c r="AB93">
        <v>1106738.5737999999</v>
      </c>
      <c r="AC93">
        <v>1194029.0833000001</v>
      </c>
      <c r="AD93">
        <v>1324851.9336999999</v>
      </c>
      <c r="AE93">
        <v>1332193.5711999999</v>
      </c>
      <c r="AF93">
        <v>1209572.997</v>
      </c>
      <c r="AG93">
        <v>1244135.5669</v>
      </c>
      <c r="AH93">
        <v>1059647.3984999999</v>
      </c>
      <c r="AI93">
        <v>1237976.3737999999</v>
      </c>
      <c r="AJ93">
        <v>1152937.2867000001</v>
      </c>
      <c r="AK93">
        <v>1246493.6731</v>
      </c>
      <c r="AL93">
        <v>1236470.8548999999</v>
      </c>
      <c r="AM93" s="49" t="e">
        <v>#N/A</v>
      </c>
      <c r="AN93" s="49" t="e">
        <v>#N/A</v>
      </c>
      <c r="AO93" s="49" t="e">
        <v>#N/A</v>
      </c>
      <c r="AP93" s="49" t="e">
        <v>#N/A</v>
      </c>
      <c r="AQ93" s="49" t="e">
        <v>#N/A</v>
      </c>
      <c r="AR93" s="49" t="e">
        <v>#N/A</v>
      </c>
      <c r="AS93" s="49" t="e">
        <v>#N/A</v>
      </c>
      <c r="AT93" s="49" t="e">
        <v>#N/A</v>
      </c>
    </row>
    <row r="94" spans="1:46" x14ac:dyDescent="0.25">
      <c r="A94">
        <v>1</v>
      </c>
      <c r="B94" t="s">
        <v>493</v>
      </c>
      <c r="C94" t="s">
        <v>570</v>
      </c>
      <c r="D94" t="s">
        <v>571</v>
      </c>
      <c r="E94" t="s">
        <v>539</v>
      </c>
      <c r="F94" t="s">
        <v>540</v>
      </c>
      <c r="G94">
        <v>1044007.9169</v>
      </c>
      <c r="H94">
        <v>1085450.4124</v>
      </c>
      <c r="I94">
        <v>1132512.3765</v>
      </c>
      <c r="J94">
        <v>1157982.3221</v>
      </c>
      <c r="K94">
        <v>1197682.6189999999</v>
      </c>
      <c r="L94">
        <v>1194689.0275999999</v>
      </c>
      <c r="M94">
        <v>1195036.3688000001</v>
      </c>
      <c r="N94">
        <v>1215277.9180999999</v>
      </c>
      <c r="O94">
        <v>1257787.2186</v>
      </c>
      <c r="P94">
        <v>1252281.1077000001</v>
      </c>
      <c r="Q94">
        <v>1284666.3071999999</v>
      </c>
      <c r="R94">
        <v>1364815.6555999999</v>
      </c>
      <c r="S94">
        <v>1148073.6361</v>
      </c>
      <c r="T94">
        <v>1114110.2098000001</v>
      </c>
      <c r="U94">
        <v>1186437.5774999999</v>
      </c>
      <c r="V94">
        <v>1127788.6194</v>
      </c>
      <c r="W94">
        <v>1137627.1598</v>
      </c>
      <c r="X94">
        <v>1131819.6536999999</v>
      </c>
      <c r="Y94">
        <v>1196058.9569999999</v>
      </c>
      <c r="Z94">
        <v>1208620.1734</v>
      </c>
      <c r="AA94">
        <v>1356940.6742</v>
      </c>
      <c r="AB94">
        <v>1127228.8651000001</v>
      </c>
      <c r="AC94">
        <v>1213143.8266</v>
      </c>
      <c r="AD94">
        <v>1341777.2442999999</v>
      </c>
      <c r="AE94">
        <v>1353389.6565</v>
      </c>
      <c r="AF94">
        <v>1232243.1666000001</v>
      </c>
      <c r="AG94">
        <v>1263469.0495</v>
      </c>
      <c r="AH94">
        <v>1080822.1185999999</v>
      </c>
      <c r="AI94">
        <v>1257572.1343</v>
      </c>
      <c r="AJ94">
        <v>1173983.8822999999</v>
      </c>
      <c r="AK94">
        <v>1270807.7396</v>
      </c>
      <c r="AL94">
        <v>1254524.4956</v>
      </c>
      <c r="AM94" s="49" t="e">
        <v>#N/A</v>
      </c>
      <c r="AN94" s="49" t="e">
        <v>#N/A</v>
      </c>
      <c r="AO94" s="49" t="e">
        <v>#N/A</v>
      </c>
      <c r="AP94" s="49" t="e">
        <v>#N/A</v>
      </c>
      <c r="AQ94" s="49" t="e">
        <v>#N/A</v>
      </c>
      <c r="AR94" s="49" t="e">
        <v>#N/A</v>
      </c>
      <c r="AS94" s="49" t="e">
        <v>#N/A</v>
      </c>
      <c r="AT94" s="49" t="e">
        <v>#N/A</v>
      </c>
    </row>
    <row r="95" spans="1:46" x14ac:dyDescent="0.25">
      <c r="A95">
        <v>1</v>
      </c>
      <c r="B95" t="s">
        <v>493</v>
      </c>
      <c r="C95" t="s">
        <v>572</v>
      </c>
      <c r="D95" t="s">
        <v>573</v>
      </c>
      <c r="E95" t="s">
        <v>539</v>
      </c>
      <c r="F95" t="s">
        <v>540</v>
      </c>
      <c r="G95">
        <v>139359.53880000001</v>
      </c>
      <c r="H95">
        <v>143910.6281</v>
      </c>
      <c r="I95">
        <v>135621.2163</v>
      </c>
      <c r="J95">
        <v>148372.3585</v>
      </c>
      <c r="K95">
        <v>157735.7892</v>
      </c>
      <c r="L95">
        <v>162259.2205</v>
      </c>
      <c r="M95">
        <v>156424.71789999999</v>
      </c>
      <c r="N95">
        <v>149082.62400000001</v>
      </c>
      <c r="O95">
        <v>153377.2592</v>
      </c>
      <c r="P95">
        <v>148065.24419999999</v>
      </c>
      <c r="Q95">
        <v>153963.11809999999</v>
      </c>
      <c r="R95">
        <v>144630.00829999999</v>
      </c>
      <c r="S95">
        <v>153448.33850000001</v>
      </c>
      <c r="T95">
        <v>150103.55840000001</v>
      </c>
      <c r="U95">
        <v>162346.9088</v>
      </c>
      <c r="V95">
        <v>145458.79790000001</v>
      </c>
      <c r="W95">
        <v>148470.69810000001</v>
      </c>
      <c r="X95">
        <v>144223.68770000001</v>
      </c>
      <c r="Y95">
        <v>131054.76979999999</v>
      </c>
      <c r="Z95">
        <v>137098.87609999999</v>
      </c>
      <c r="AA95">
        <v>144435.7114</v>
      </c>
      <c r="AB95">
        <v>157738.16310000001</v>
      </c>
      <c r="AC95">
        <v>140343.71729999999</v>
      </c>
      <c r="AD95">
        <v>155943.9811</v>
      </c>
      <c r="AE95">
        <v>160432.66620000001</v>
      </c>
      <c r="AF95">
        <v>143339.37270000001</v>
      </c>
      <c r="AG95">
        <v>154470.4369</v>
      </c>
      <c r="AH95">
        <v>155844.67439999999</v>
      </c>
      <c r="AI95">
        <v>158344.89739999999</v>
      </c>
      <c r="AJ95">
        <v>155476.77189999999</v>
      </c>
      <c r="AK95">
        <v>147711.68150000001</v>
      </c>
      <c r="AL95" t="s">
        <v>531</v>
      </c>
      <c r="AM95" s="49" t="e">
        <v>#N/A</v>
      </c>
      <c r="AN95" s="49" t="e">
        <v>#N/A</v>
      </c>
      <c r="AO95" s="49" t="e">
        <v>#N/A</v>
      </c>
      <c r="AP95" s="49" t="e">
        <v>#N/A</v>
      </c>
      <c r="AQ95" s="49" t="e">
        <v>#N/A</v>
      </c>
      <c r="AR95" s="49" t="e">
        <v>#N/A</v>
      </c>
      <c r="AS95" s="49" t="e">
        <v>#N/A</v>
      </c>
      <c r="AT95" s="49" t="e">
        <v>#N/A</v>
      </c>
    </row>
    <row r="96" spans="1:46" x14ac:dyDescent="0.25">
      <c r="A96">
        <v>1</v>
      </c>
      <c r="B96" t="s">
        <v>259</v>
      </c>
      <c r="C96" t="s">
        <v>259</v>
      </c>
      <c r="D96" t="s">
        <v>260</v>
      </c>
      <c r="E96" t="s">
        <v>539</v>
      </c>
      <c r="F96" t="s">
        <v>540</v>
      </c>
      <c r="G96">
        <v>84520.798899999994</v>
      </c>
      <c r="H96">
        <v>78674.401599999997</v>
      </c>
      <c r="I96">
        <v>94212.001600000003</v>
      </c>
      <c r="J96">
        <v>94446.001900000003</v>
      </c>
      <c r="K96">
        <v>72172.799499999994</v>
      </c>
      <c r="L96">
        <v>99100.798200000005</v>
      </c>
      <c r="M96">
        <v>113191.20140000001</v>
      </c>
      <c r="N96">
        <v>95151.599100000007</v>
      </c>
      <c r="O96">
        <v>88650.001099999994</v>
      </c>
      <c r="P96">
        <v>118015.1989</v>
      </c>
      <c r="Q96">
        <v>119278.8003</v>
      </c>
      <c r="R96">
        <v>102607.2013</v>
      </c>
      <c r="S96">
        <v>89823.598800000007</v>
      </c>
      <c r="T96">
        <v>71567.999500000005</v>
      </c>
      <c r="U96">
        <v>90741.6008</v>
      </c>
      <c r="V96">
        <v>99754.001799999998</v>
      </c>
      <c r="W96">
        <v>109605.291</v>
      </c>
      <c r="X96">
        <v>98422.825500000006</v>
      </c>
      <c r="Y96">
        <v>141099.13750000001</v>
      </c>
      <c r="Z96">
        <v>96184.206300000005</v>
      </c>
      <c r="AA96">
        <v>133672.399</v>
      </c>
      <c r="AB96">
        <v>130487.3872</v>
      </c>
      <c r="AC96">
        <v>114777.1027</v>
      </c>
      <c r="AD96">
        <v>100808.90790000001</v>
      </c>
      <c r="AE96">
        <v>140013.96909999999</v>
      </c>
      <c r="AF96">
        <v>110933.4151</v>
      </c>
      <c r="AG96">
        <v>110510.5441</v>
      </c>
      <c r="AH96">
        <v>115132.6792</v>
      </c>
      <c r="AI96">
        <v>117093.6005</v>
      </c>
      <c r="AJ96">
        <v>85377.598199999993</v>
      </c>
      <c r="AK96">
        <v>96541.198000000004</v>
      </c>
      <c r="AL96">
        <v>124369.19960000001</v>
      </c>
      <c r="AM96" s="49" t="s">
        <v>260</v>
      </c>
      <c r="AN96" s="49" t="s">
        <v>14</v>
      </c>
      <c r="AO96" s="49" t="s">
        <v>507</v>
      </c>
      <c r="AP96" s="49" t="s">
        <v>501</v>
      </c>
      <c r="AQ96" s="49" t="s">
        <v>10</v>
      </c>
      <c r="AR96" s="49" t="s">
        <v>487</v>
      </c>
      <c r="AS96" s="49" t="s">
        <v>488</v>
      </c>
      <c r="AT96" s="49" t="s">
        <v>489</v>
      </c>
    </row>
    <row r="97" spans="1:46" x14ac:dyDescent="0.25">
      <c r="A97">
        <v>1</v>
      </c>
      <c r="B97" t="s">
        <v>493</v>
      </c>
      <c r="C97" t="s">
        <v>574</v>
      </c>
      <c r="D97" t="s">
        <v>575</v>
      </c>
      <c r="E97" t="s">
        <v>539</v>
      </c>
      <c r="F97" t="s">
        <v>540</v>
      </c>
      <c r="G97">
        <v>42919.205000000002</v>
      </c>
      <c r="H97">
        <v>40345.2022</v>
      </c>
      <c r="I97">
        <v>48978.002800000002</v>
      </c>
      <c r="J97">
        <v>49496.399799999999</v>
      </c>
      <c r="K97">
        <v>40996.802300000003</v>
      </c>
      <c r="L97">
        <v>39754.800600000002</v>
      </c>
      <c r="M97">
        <v>40798.8001</v>
      </c>
      <c r="N97">
        <v>39106.801200000002</v>
      </c>
      <c r="O97">
        <v>40078.7961</v>
      </c>
      <c r="P97">
        <v>31100.400300000001</v>
      </c>
      <c r="Q97">
        <v>28760.397799999999</v>
      </c>
      <c r="R97">
        <v>34127.996800000001</v>
      </c>
      <c r="S97">
        <v>42422.4035</v>
      </c>
      <c r="T97">
        <v>56141.998599999999</v>
      </c>
      <c r="U97">
        <v>59108.400900000001</v>
      </c>
      <c r="V97">
        <v>99100.798200000005</v>
      </c>
      <c r="W97">
        <v>104587.2018</v>
      </c>
      <c r="X97">
        <v>100252.80039999999</v>
      </c>
      <c r="Y97">
        <v>42451.200299999997</v>
      </c>
      <c r="Z97">
        <v>46796.403700000003</v>
      </c>
      <c r="AA97">
        <v>64026.0026</v>
      </c>
      <c r="AB97">
        <v>69526.796300000002</v>
      </c>
      <c r="AC97">
        <v>75718.801399999997</v>
      </c>
      <c r="AD97">
        <v>84916.798999999999</v>
      </c>
      <c r="AE97">
        <v>69782.400399999999</v>
      </c>
      <c r="AF97">
        <v>63291.600200000001</v>
      </c>
      <c r="AG97">
        <v>76121.994399999996</v>
      </c>
      <c r="AH97">
        <v>66361.525299999994</v>
      </c>
      <c r="AI97">
        <v>67345.377200000003</v>
      </c>
      <c r="AJ97">
        <v>81266.248500000002</v>
      </c>
      <c r="AK97">
        <v>81469.517699999997</v>
      </c>
      <c r="AL97" t="s">
        <v>531</v>
      </c>
      <c r="AM97" s="49" t="e">
        <v>#N/A</v>
      </c>
      <c r="AN97" s="49" t="e">
        <v>#N/A</v>
      </c>
      <c r="AO97" s="49" t="e">
        <v>#N/A</v>
      </c>
      <c r="AP97" s="49" t="e">
        <v>#N/A</v>
      </c>
      <c r="AQ97" s="49" t="e">
        <v>#N/A</v>
      </c>
      <c r="AR97" s="49" t="e">
        <v>#N/A</v>
      </c>
      <c r="AS97" s="49" t="e">
        <v>#N/A</v>
      </c>
      <c r="AT97" s="49" t="e">
        <v>#N/A</v>
      </c>
    </row>
    <row r="98" spans="1:46" x14ac:dyDescent="0.25">
      <c r="A98">
        <v>1</v>
      </c>
      <c r="B98" t="s">
        <v>273</v>
      </c>
      <c r="C98" t="s">
        <v>273</v>
      </c>
      <c r="D98" t="s">
        <v>420</v>
      </c>
      <c r="E98" t="s">
        <v>539</v>
      </c>
      <c r="F98" t="s">
        <v>540</v>
      </c>
      <c r="G98">
        <v>0</v>
      </c>
      <c r="H98">
        <v>0</v>
      </c>
      <c r="I98">
        <v>0</v>
      </c>
      <c r="J98">
        <v>0</v>
      </c>
      <c r="K98">
        <v>0</v>
      </c>
      <c r="L98">
        <v>0</v>
      </c>
      <c r="M98">
        <v>0</v>
      </c>
      <c r="N98">
        <v>0</v>
      </c>
      <c r="O98">
        <v>0</v>
      </c>
      <c r="P98">
        <v>0</v>
      </c>
      <c r="Q98">
        <v>14.398400000000001</v>
      </c>
      <c r="R98">
        <v>14.398400000000001</v>
      </c>
      <c r="S98">
        <v>14.398400000000001</v>
      </c>
      <c r="T98">
        <v>14.398400000000001</v>
      </c>
      <c r="U98">
        <v>14.398400000000001</v>
      </c>
      <c r="V98">
        <v>14.398400000000001</v>
      </c>
      <c r="W98">
        <v>14.398400000000001</v>
      </c>
      <c r="X98">
        <v>14.398400000000001</v>
      </c>
      <c r="Y98">
        <v>17.999099999999999</v>
      </c>
      <c r="Z98">
        <v>72.000399999999999</v>
      </c>
      <c r="AA98">
        <v>126.0017</v>
      </c>
      <c r="AB98">
        <v>190.80080000000001</v>
      </c>
      <c r="AC98">
        <v>187.2002</v>
      </c>
      <c r="AD98">
        <v>216.00120000000001</v>
      </c>
      <c r="AE98">
        <v>237.6009</v>
      </c>
      <c r="AF98">
        <v>212.4006</v>
      </c>
      <c r="AG98">
        <v>306.00069999999999</v>
      </c>
      <c r="AH98">
        <v>301.11880000000002</v>
      </c>
      <c r="AI98">
        <v>281.15199999999999</v>
      </c>
      <c r="AJ98">
        <v>306.97620000000001</v>
      </c>
      <c r="AK98">
        <v>299.64089999999999</v>
      </c>
      <c r="AL98" t="s">
        <v>531</v>
      </c>
      <c r="AM98" s="49" t="s">
        <v>420</v>
      </c>
      <c r="AN98" s="49" t="s">
        <v>14</v>
      </c>
      <c r="AO98" s="49" t="s">
        <v>485</v>
      </c>
      <c r="AP98" s="49" t="s">
        <v>494</v>
      </c>
      <c r="AQ98" s="49" t="s">
        <v>11</v>
      </c>
      <c r="AR98" s="49" t="s">
        <v>495</v>
      </c>
      <c r="AS98" s="49" t="s">
        <v>488</v>
      </c>
      <c r="AT98" s="49" t="s">
        <v>497</v>
      </c>
    </row>
    <row r="99" spans="1:46" x14ac:dyDescent="0.25">
      <c r="A99">
        <v>1</v>
      </c>
      <c r="B99" t="s">
        <v>271</v>
      </c>
      <c r="C99" t="s">
        <v>271</v>
      </c>
      <c r="D99" t="s">
        <v>272</v>
      </c>
      <c r="E99" t="s">
        <v>539</v>
      </c>
      <c r="F99" t="s">
        <v>540</v>
      </c>
      <c r="G99" t="s">
        <v>531</v>
      </c>
      <c r="H99" t="s">
        <v>531</v>
      </c>
      <c r="I99" t="s">
        <v>531</v>
      </c>
      <c r="J99" t="s">
        <v>531</v>
      </c>
      <c r="K99" t="s">
        <v>531</v>
      </c>
      <c r="L99" t="s">
        <v>531</v>
      </c>
      <c r="M99" t="s">
        <v>531</v>
      </c>
      <c r="N99" t="s">
        <v>531</v>
      </c>
      <c r="O99" t="s">
        <v>531</v>
      </c>
      <c r="P99" t="s">
        <v>531</v>
      </c>
      <c r="Q99" t="s">
        <v>531</v>
      </c>
      <c r="R99" t="s">
        <v>531</v>
      </c>
      <c r="S99" t="s">
        <v>531</v>
      </c>
      <c r="T99" t="s">
        <v>531</v>
      </c>
      <c r="U99" t="s">
        <v>531</v>
      </c>
      <c r="V99">
        <v>6717.5991999999997</v>
      </c>
      <c r="W99">
        <v>6299.9993999999997</v>
      </c>
      <c r="X99">
        <v>4622.3989000000001</v>
      </c>
      <c r="Y99">
        <v>5540.4008000000003</v>
      </c>
      <c r="Z99">
        <v>7455.598</v>
      </c>
      <c r="AA99">
        <v>9899.9984000000004</v>
      </c>
      <c r="AB99">
        <v>4334.4013999999997</v>
      </c>
      <c r="AC99">
        <v>5317.1983</v>
      </c>
      <c r="AD99">
        <v>9014.3981000000003</v>
      </c>
      <c r="AE99">
        <v>6307.2007000000003</v>
      </c>
      <c r="AF99">
        <v>5367.5990000000002</v>
      </c>
      <c r="AG99">
        <v>6634.8010000000004</v>
      </c>
      <c r="AH99">
        <v>3686.0419999999999</v>
      </c>
      <c r="AI99">
        <v>7606.8001000000004</v>
      </c>
      <c r="AJ99">
        <v>5880.5991999999997</v>
      </c>
      <c r="AK99">
        <v>5212.0802999999996</v>
      </c>
      <c r="AL99" t="s">
        <v>531</v>
      </c>
      <c r="AM99" s="49" t="s">
        <v>272</v>
      </c>
      <c r="AN99" s="49" t="s">
        <v>14</v>
      </c>
      <c r="AO99" s="49" t="s">
        <v>500</v>
      </c>
      <c r="AP99" s="49" t="s">
        <v>501</v>
      </c>
      <c r="AQ99" s="49" t="s">
        <v>502</v>
      </c>
      <c r="AR99" s="49" t="s">
        <v>487</v>
      </c>
      <c r="AS99" s="49" t="s">
        <v>488</v>
      </c>
      <c r="AT99" s="49" t="s">
        <v>489</v>
      </c>
    </row>
    <row r="100" spans="1:46" x14ac:dyDescent="0.25">
      <c r="A100">
        <v>1</v>
      </c>
      <c r="B100" t="s">
        <v>251</v>
      </c>
      <c r="C100" t="s">
        <v>251</v>
      </c>
      <c r="D100" t="s">
        <v>252</v>
      </c>
      <c r="E100" t="s">
        <v>539</v>
      </c>
      <c r="F100" t="s">
        <v>540</v>
      </c>
      <c r="G100">
        <v>4391.9993000000004</v>
      </c>
      <c r="H100">
        <v>4413.5990000000002</v>
      </c>
      <c r="I100">
        <v>3470.4007999999999</v>
      </c>
      <c r="J100">
        <v>1594.7982</v>
      </c>
      <c r="K100">
        <v>3024</v>
      </c>
      <c r="L100">
        <v>2199.5981999999999</v>
      </c>
      <c r="M100">
        <v>7045.1994999999997</v>
      </c>
      <c r="N100">
        <v>7498.8015999999998</v>
      </c>
      <c r="O100">
        <v>6397.2001</v>
      </c>
      <c r="P100">
        <v>2969.9987000000001</v>
      </c>
      <c r="Q100">
        <v>2584.8004999999998</v>
      </c>
      <c r="R100">
        <v>3135.5992000000001</v>
      </c>
      <c r="S100">
        <v>3059.9980999999998</v>
      </c>
      <c r="T100">
        <v>5241.6014999999998</v>
      </c>
      <c r="U100">
        <v>5788.7995000000001</v>
      </c>
      <c r="V100">
        <v>3524.3980000000001</v>
      </c>
      <c r="W100">
        <v>3592.8018999999999</v>
      </c>
      <c r="X100">
        <v>3293.9983999999999</v>
      </c>
      <c r="Y100">
        <v>3344.3991000000001</v>
      </c>
      <c r="Z100">
        <v>9244.8019000000004</v>
      </c>
      <c r="AA100">
        <v>12484.799000000001</v>
      </c>
      <c r="AB100">
        <v>7221.6019999999999</v>
      </c>
      <c r="AC100">
        <v>5871.6018000000004</v>
      </c>
      <c r="AD100">
        <v>10026.0002</v>
      </c>
      <c r="AE100">
        <v>5893.2015000000001</v>
      </c>
      <c r="AF100">
        <v>6785.9988999999996</v>
      </c>
      <c r="AG100">
        <v>4518.0010000000002</v>
      </c>
      <c r="AH100">
        <v>4264.9215000000004</v>
      </c>
      <c r="AI100">
        <v>6096.3953000000001</v>
      </c>
      <c r="AJ100">
        <v>4546.0106999999998</v>
      </c>
      <c r="AK100">
        <v>3123.4951999999998</v>
      </c>
      <c r="AL100">
        <v>2945.9036999999998</v>
      </c>
      <c r="AM100" s="49" t="s">
        <v>252</v>
      </c>
      <c r="AN100" s="49" t="s">
        <v>7</v>
      </c>
      <c r="AO100" s="49" t="s">
        <v>9</v>
      </c>
      <c r="AP100" s="49" t="s">
        <v>494</v>
      </c>
      <c r="AQ100" s="49" t="s">
        <v>9</v>
      </c>
      <c r="AR100" s="49" t="s">
        <v>487</v>
      </c>
      <c r="AS100" s="49" t="s">
        <v>488</v>
      </c>
      <c r="AT100" s="49" t="s">
        <v>489</v>
      </c>
    </row>
    <row r="101" spans="1:46" x14ac:dyDescent="0.25">
      <c r="A101">
        <v>1</v>
      </c>
      <c r="B101" t="s">
        <v>274</v>
      </c>
      <c r="C101" t="s">
        <v>274</v>
      </c>
      <c r="D101" t="s">
        <v>275</v>
      </c>
      <c r="E101" t="s">
        <v>539</v>
      </c>
      <c r="F101" t="s">
        <v>540</v>
      </c>
      <c r="G101">
        <v>1022.3998</v>
      </c>
      <c r="H101">
        <v>1162.8</v>
      </c>
      <c r="I101">
        <v>1170.0012999999999</v>
      </c>
      <c r="J101">
        <v>1238.4010000000001</v>
      </c>
      <c r="K101">
        <v>1317.5985000000001</v>
      </c>
      <c r="L101">
        <v>1364.3986</v>
      </c>
      <c r="M101">
        <v>1616.4021</v>
      </c>
      <c r="N101">
        <v>3517.2008999999998</v>
      </c>
      <c r="O101">
        <v>24613.200700000001</v>
      </c>
      <c r="P101">
        <v>27698.3992</v>
      </c>
      <c r="Q101">
        <v>34747.199399999998</v>
      </c>
      <c r="R101">
        <v>42627.598599999998</v>
      </c>
      <c r="S101">
        <v>45626.398300000001</v>
      </c>
      <c r="T101">
        <v>39132.001600000003</v>
      </c>
      <c r="U101">
        <v>42004.799500000001</v>
      </c>
      <c r="V101">
        <v>47750.399599999997</v>
      </c>
      <c r="W101">
        <v>52981.199099999998</v>
      </c>
      <c r="X101">
        <v>57826.8004</v>
      </c>
      <c r="Y101">
        <v>54410.400900000001</v>
      </c>
      <c r="Z101">
        <v>61020.001600000003</v>
      </c>
      <c r="AA101">
        <v>59929.202100000002</v>
      </c>
      <c r="AB101">
        <v>59331.599199999997</v>
      </c>
      <c r="AC101">
        <v>53495.999600000003</v>
      </c>
      <c r="AD101">
        <v>52768.798499999997</v>
      </c>
      <c r="AE101">
        <v>58262.399299999997</v>
      </c>
      <c r="AF101">
        <v>61534.798000000003</v>
      </c>
      <c r="AG101">
        <v>56178.000899999999</v>
      </c>
      <c r="AH101">
        <v>50609.406199999998</v>
      </c>
      <c r="AI101">
        <v>50037.9499</v>
      </c>
      <c r="AJ101">
        <v>53746.6299</v>
      </c>
      <c r="AK101">
        <v>56532.0242</v>
      </c>
      <c r="AL101" t="s">
        <v>531</v>
      </c>
      <c r="AM101" s="49" t="s">
        <v>275</v>
      </c>
      <c r="AN101" s="49" t="s">
        <v>4</v>
      </c>
      <c r="AO101" s="49" t="s">
        <v>9</v>
      </c>
      <c r="AP101" s="49" t="s">
        <v>486</v>
      </c>
      <c r="AQ101" s="49" t="s">
        <v>9</v>
      </c>
      <c r="AR101" s="49" t="s">
        <v>495</v>
      </c>
      <c r="AS101" s="49" t="s">
        <v>488</v>
      </c>
      <c r="AT101" s="49" t="s">
        <v>489</v>
      </c>
    </row>
    <row r="102" spans="1:46" x14ac:dyDescent="0.25">
      <c r="A102">
        <v>1</v>
      </c>
      <c r="B102" t="s">
        <v>269</v>
      </c>
      <c r="C102" t="s">
        <v>269</v>
      </c>
      <c r="D102" t="s">
        <v>270</v>
      </c>
      <c r="E102" t="s">
        <v>539</v>
      </c>
      <c r="F102" t="s">
        <v>540</v>
      </c>
      <c r="G102">
        <v>4294.7984999999999</v>
      </c>
      <c r="H102">
        <v>4463.9997000000003</v>
      </c>
      <c r="I102">
        <v>5464.7997999999998</v>
      </c>
      <c r="J102">
        <v>6137.9994999999999</v>
      </c>
      <c r="K102">
        <v>5810.3991999999998</v>
      </c>
      <c r="L102">
        <v>5846.4014999999999</v>
      </c>
      <c r="M102">
        <v>5943.598</v>
      </c>
      <c r="N102">
        <v>6069.5998</v>
      </c>
      <c r="O102">
        <v>3416.3995</v>
      </c>
      <c r="P102">
        <v>3736.7984999999999</v>
      </c>
      <c r="Q102">
        <v>6811.1993000000002</v>
      </c>
      <c r="R102">
        <v>6559.2</v>
      </c>
      <c r="S102">
        <v>7599.5987999999998</v>
      </c>
      <c r="T102">
        <v>7470.0006000000003</v>
      </c>
      <c r="U102">
        <v>8668.7986999999994</v>
      </c>
      <c r="V102">
        <v>10789.1994</v>
      </c>
      <c r="W102">
        <v>11969.9984</v>
      </c>
      <c r="X102">
        <v>13028.4005</v>
      </c>
      <c r="Y102">
        <v>14655.6003</v>
      </c>
      <c r="Z102">
        <v>18921.601999999999</v>
      </c>
      <c r="AA102">
        <v>22280.3995</v>
      </c>
      <c r="AB102">
        <v>27064.798200000001</v>
      </c>
      <c r="AC102">
        <v>27957.5998</v>
      </c>
      <c r="AD102">
        <v>31762.7981</v>
      </c>
      <c r="AE102">
        <v>31784.401999999998</v>
      </c>
      <c r="AF102">
        <v>33836.398800000003</v>
      </c>
      <c r="AG102">
        <v>35078.400399999999</v>
      </c>
      <c r="AH102">
        <v>39333.960200000001</v>
      </c>
      <c r="AI102">
        <v>44154.612399999998</v>
      </c>
      <c r="AJ102">
        <v>37864.619500000001</v>
      </c>
      <c r="AK102">
        <v>37864.619500000001</v>
      </c>
      <c r="AL102" t="s">
        <v>531</v>
      </c>
      <c r="AM102" s="49" t="s">
        <v>270</v>
      </c>
      <c r="AN102" s="49" t="s">
        <v>14</v>
      </c>
      <c r="AO102" s="49" t="s">
        <v>485</v>
      </c>
      <c r="AP102" s="49" t="s">
        <v>494</v>
      </c>
      <c r="AQ102" s="49" t="s">
        <v>11</v>
      </c>
      <c r="AR102" s="49" t="s">
        <v>487</v>
      </c>
      <c r="AS102" s="49" t="s">
        <v>488</v>
      </c>
      <c r="AT102" s="49" t="s">
        <v>489</v>
      </c>
    </row>
    <row r="103" spans="1:46" x14ac:dyDescent="0.25">
      <c r="A103">
        <v>1</v>
      </c>
      <c r="B103" t="s">
        <v>283</v>
      </c>
      <c r="C103" t="s">
        <v>283</v>
      </c>
      <c r="D103" t="s">
        <v>284</v>
      </c>
      <c r="E103" t="s">
        <v>539</v>
      </c>
      <c r="F103" t="s">
        <v>540</v>
      </c>
      <c r="G103" t="s">
        <v>531</v>
      </c>
      <c r="H103">
        <v>4759.1984000000002</v>
      </c>
      <c r="I103">
        <v>4136.3993</v>
      </c>
      <c r="J103">
        <v>3481.1986000000002</v>
      </c>
      <c r="K103">
        <v>2419.1999999999998</v>
      </c>
      <c r="L103">
        <v>4082.3980000000001</v>
      </c>
      <c r="M103">
        <v>3074.4007000000001</v>
      </c>
      <c r="N103">
        <v>2196.0016999999998</v>
      </c>
      <c r="O103">
        <v>3571.1979999999999</v>
      </c>
      <c r="P103">
        <v>4208.3996999999999</v>
      </c>
      <c r="Q103">
        <v>5025.6003000000001</v>
      </c>
      <c r="R103">
        <v>4359.6018000000004</v>
      </c>
      <c r="S103">
        <v>5122.8010000000004</v>
      </c>
      <c r="T103">
        <v>5108.3984</v>
      </c>
      <c r="U103">
        <v>4921.1981999999998</v>
      </c>
      <c r="V103">
        <v>5961.6013000000003</v>
      </c>
      <c r="W103">
        <v>5443.2001</v>
      </c>
      <c r="X103">
        <v>5551.1985999999997</v>
      </c>
      <c r="Y103">
        <v>5021.9996000000001</v>
      </c>
      <c r="Z103">
        <v>5072.4003000000002</v>
      </c>
      <c r="AA103">
        <v>4489.2</v>
      </c>
      <c r="AB103">
        <v>5054.4013000000004</v>
      </c>
      <c r="AC103">
        <v>5785.1988000000001</v>
      </c>
      <c r="AD103">
        <v>4579.1994999999997</v>
      </c>
      <c r="AE103">
        <v>5345.9993000000004</v>
      </c>
      <c r="AF103">
        <v>5407.2020000000002</v>
      </c>
      <c r="AG103">
        <v>4892.4013999999997</v>
      </c>
      <c r="AH103">
        <v>5734.7981</v>
      </c>
      <c r="AI103">
        <v>4118.4002</v>
      </c>
      <c r="AJ103">
        <v>3434.3984999999998</v>
      </c>
      <c r="AK103">
        <v>5417.9997000000003</v>
      </c>
      <c r="AL103" t="s">
        <v>531</v>
      </c>
      <c r="AM103" s="49" t="s">
        <v>284</v>
      </c>
      <c r="AN103" s="49" t="s">
        <v>4</v>
      </c>
      <c r="AO103" s="49" t="s">
        <v>9</v>
      </c>
      <c r="AP103" s="49" t="s">
        <v>501</v>
      </c>
      <c r="AQ103" s="49" t="s">
        <v>9</v>
      </c>
      <c r="AR103" s="49" t="s">
        <v>495</v>
      </c>
      <c r="AS103" s="49" t="s">
        <v>488</v>
      </c>
      <c r="AT103" s="49" t="s">
        <v>489</v>
      </c>
    </row>
    <row r="104" spans="1:46" x14ac:dyDescent="0.25">
      <c r="A104">
        <v>1</v>
      </c>
      <c r="B104" t="s">
        <v>294</v>
      </c>
      <c r="C104" t="s">
        <v>294</v>
      </c>
      <c r="D104" t="s">
        <v>295</v>
      </c>
      <c r="E104" t="s">
        <v>539</v>
      </c>
      <c r="F104" t="s">
        <v>540</v>
      </c>
      <c r="G104">
        <v>3157.1988999999999</v>
      </c>
      <c r="H104">
        <v>3240.0012000000002</v>
      </c>
      <c r="I104">
        <v>3020.3993999999998</v>
      </c>
      <c r="J104">
        <v>3135.5992000000001</v>
      </c>
      <c r="K104">
        <v>3344.3991000000001</v>
      </c>
      <c r="L104">
        <v>4172.4016000000001</v>
      </c>
      <c r="M104">
        <v>4251.5991000000004</v>
      </c>
      <c r="N104">
        <v>3823.2015000000001</v>
      </c>
      <c r="O104">
        <v>4071.6001999999999</v>
      </c>
      <c r="P104">
        <v>5079.6016</v>
      </c>
      <c r="Q104">
        <v>5875.1983</v>
      </c>
      <c r="R104">
        <v>6656.4007000000001</v>
      </c>
      <c r="S104">
        <v>7628.3998000000001</v>
      </c>
      <c r="T104">
        <v>8146.8010000000004</v>
      </c>
      <c r="U104">
        <v>8654.4002999999993</v>
      </c>
      <c r="V104">
        <v>9061.1982000000007</v>
      </c>
      <c r="W104">
        <v>9846.0012999999999</v>
      </c>
      <c r="X104">
        <v>10018.7989</v>
      </c>
      <c r="Y104">
        <v>10090.799300000001</v>
      </c>
      <c r="Z104">
        <v>11167.2004</v>
      </c>
      <c r="AA104">
        <v>11538.0002</v>
      </c>
      <c r="AB104">
        <v>12564.000599999999</v>
      </c>
      <c r="AC104">
        <v>12718.799199999999</v>
      </c>
      <c r="AD104">
        <v>12625.1991</v>
      </c>
      <c r="AE104">
        <v>13640.4018</v>
      </c>
      <c r="AF104">
        <v>12430.801799999999</v>
      </c>
      <c r="AG104">
        <v>15253.199000000001</v>
      </c>
      <c r="AH104">
        <v>16675.2415</v>
      </c>
      <c r="AI104">
        <v>17622.885999999999</v>
      </c>
      <c r="AJ104">
        <v>22233.499</v>
      </c>
      <c r="AK104">
        <v>22375.155200000001</v>
      </c>
      <c r="AL104" t="s">
        <v>531</v>
      </c>
      <c r="AM104" s="49" t="s">
        <v>295</v>
      </c>
      <c r="AN104" s="49" t="s">
        <v>14</v>
      </c>
      <c r="AO104" s="49" t="s">
        <v>485</v>
      </c>
      <c r="AP104" s="49" t="s">
        <v>494</v>
      </c>
      <c r="AQ104" s="49" t="s">
        <v>11</v>
      </c>
      <c r="AR104" s="49" t="s">
        <v>487</v>
      </c>
      <c r="AS104" s="49" t="s">
        <v>488</v>
      </c>
      <c r="AT104" s="49" t="s">
        <v>489</v>
      </c>
    </row>
    <row r="105" spans="1:46" x14ac:dyDescent="0.25">
      <c r="A105">
        <v>1</v>
      </c>
      <c r="B105" t="s">
        <v>290</v>
      </c>
      <c r="C105" t="s">
        <v>290</v>
      </c>
      <c r="D105" t="s">
        <v>291</v>
      </c>
      <c r="E105" t="s">
        <v>539</v>
      </c>
      <c r="F105" t="s">
        <v>540</v>
      </c>
      <c r="G105">
        <v>306.00069999999999</v>
      </c>
      <c r="H105">
        <v>374.40039999999999</v>
      </c>
      <c r="I105">
        <v>431.9982</v>
      </c>
      <c r="J105">
        <v>331.20100000000002</v>
      </c>
      <c r="K105">
        <v>360.00200000000001</v>
      </c>
      <c r="L105">
        <v>316.79840000000002</v>
      </c>
      <c r="M105">
        <v>288.0016</v>
      </c>
      <c r="N105">
        <v>331.20100000000002</v>
      </c>
      <c r="O105">
        <v>403.20139999999998</v>
      </c>
      <c r="P105">
        <v>323.99970000000002</v>
      </c>
      <c r="Q105">
        <v>511.19990000000001</v>
      </c>
      <c r="R105">
        <v>421.20049999999998</v>
      </c>
      <c r="S105">
        <v>396.00009999999997</v>
      </c>
      <c r="T105">
        <v>259.20060000000001</v>
      </c>
      <c r="U105">
        <v>341.99880000000002</v>
      </c>
      <c r="V105">
        <v>316.79840000000002</v>
      </c>
      <c r="W105">
        <v>381.60169999999999</v>
      </c>
      <c r="X105">
        <v>385.19819999999999</v>
      </c>
      <c r="Y105">
        <v>367.19909999999999</v>
      </c>
      <c r="Z105">
        <v>352.80070000000001</v>
      </c>
      <c r="AA105">
        <v>378.00110000000001</v>
      </c>
      <c r="AB105">
        <v>205.19929999999999</v>
      </c>
      <c r="AC105">
        <v>374.40039999999999</v>
      </c>
      <c r="AD105">
        <v>410.39850000000001</v>
      </c>
      <c r="AE105">
        <v>403.20139999999998</v>
      </c>
      <c r="AF105">
        <v>334.80160000000001</v>
      </c>
      <c r="AG105">
        <v>360.00200000000001</v>
      </c>
      <c r="AH105">
        <v>218.7268</v>
      </c>
      <c r="AI105">
        <v>260.45249999999999</v>
      </c>
      <c r="AJ105">
        <v>267.05500000000001</v>
      </c>
      <c r="AK105">
        <v>165.8391</v>
      </c>
      <c r="AL105">
        <v>317.3134</v>
      </c>
      <c r="AM105" s="49" t="s">
        <v>291</v>
      </c>
      <c r="AN105" s="49" t="s">
        <v>14</v>
      </c>
      <c r="AO105" s="49" t="s">
        <v>500</v>
      </c>
      <c r="AP105" s="49" t="s">
        <v>505</v>
      </c>
      <c r="AQ105" s="49" t="s">
        <v>13</v>
      </c>
      <c r="AR105" s="49" t="s">
        <v>487</v>
      </c>
      <c r="AS105" s="49" t="s">
        <v>488</v>
      </c>
      <c r="AT105" s="49" t="s">
        <v>489</v>
      </c>
    </row>
    <row r="106" spans="1:46" x14ac:dyDescent="0.25">
      <c r="A106">
        <v>1</v>
      </c>
      <c r="B106" t="s">
        <v>576</v>
      </c>
      <c r="C106" t="s">
        <v>576</v>
      </c>
      <c r="D106" t="s">
        <v>577</v>
      </c>
      <c r="E106" t="s">
        <v>539</v>
      </c>
      <c r="F106" t="s">
        <v>540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t="s">
        <v>531</v>
      </c>
      <c r="AM106" s="49" t="e">
        <v>#N/A</v>
      </c>
      <c r="AN106" s="49" t="e">
        <v>#N/A</v>
      </c>
      <c r="AO106" s="49" t="e">
        <v>#N/A</v>
      </c>
      <c r="AP106" s="49" t="e">
        <v>#N/A</v>
      </c>
      <c r="AQ106" s="49" t="e">
        <v>#N/A</v>
      </c>
      <c r="AR106" s="49" t="e">
        <v>#N/A</v>
      </c>
      <c r="AS106" s="49" t="e">
        <v>#N/A</v>
      </c>
      <c r="AT106" s="49" t="e">
        <v>#N/A</v>
      </c>
    </row>
    <row r="107" spans="1:46" x14ac:dyDescent="0.25">
      <c r="A107">
        <v>1</v>
      </c>
      <c r="B107" t="s">
        <v>298</v>
      </c>
      <c r="C107" t="s">
        <v>298</v>
      </c>
      <c r="D107" t="s">
        <v>299</v>
      </c>
      <c r="E107" t="s">
        <v>539</v>
      </c>
      <c r="F107" t="s">
        <v>540</v>
      </c>
      <c r="G107">
        <v>83458.741699999999</v>
      </c>
      <c r="H107">
        <v>82411.828200000004</v>
      </c>
      <c r="I107">
        <v>75926.018599999996</v>
      </c>
      <c r="J107">
        <v>84565.957699999999</v>
      </c>
      <c r="K107">
        <v>93004.189400000003</v>
      </c>
      <c r="L107">
        <v>99115.221699999995</v>
      </c>
      <c r="M107">
        <v>94249.117599999998</v>
      </c>
      <c r="N107">
        <v>83721.023799999995</v>
      </c>
      <c r="O107">
        <v>91140.460500000001</v>
      </c>
      <c r="P107">
        <v>82502.045400000003</v>
      </c>
      <c r="Q107">
        <v>87957.119200000001</v>
      </c>
      <c r="R107">
        <v>78044.405499999993</v>
      </c>
      <c r="S107">
        <v>89533.939299999998</v>
      </c>
      <c r="T107">
        <v>85033.560500000007</v>
      </c>
      <c r="U107">
        <v>98054.508499999996</v>
      </c>
      <c r="V107">
        <v>83970.795700000002</v>
      </c>
      <c r="W107">
        <v>84855.098100000003</v>
      </c>
      <c r="X107">
        <v>85097.287800000006</v>
      </c>
      <c r="Y107">
        <v>80442.37</v>
      </c>
      <c r="Z107">
        <v>87174.078699999998</v>
      </c>
      <c r="AA107">
        <v>89006.511299999998</v>
      </c>
      <c r="AB107">
        <v>90389.365300000005</v>
      </c>
      <c r="AC107">
        <v>82419.720300000001</v>
      </c>
      <c r="AD107">
        <v>82896.383300000001</v>
      </c>
      <c r="AE107">
        <v>87536.266300000003</v>
      </c>
      <c r="AF107">
        <v>88298.971399999995</v>
      </c>
      <c r="AG107">
        <v>93356.839300000007</v>
      </c>
      <c r="AH107">
        <v>90624.014500000005</v>
      </c>
      <c r="AI107">
        <v>94507.032900000006</v>
      </c>
      <c r="AJ107">
        <v>92145.933099999995</v>
      </c>
      <c r="AK107">
        <v>87356.761400000003</v>
      </c>
      <c r="AL107">
        <v>87194.857799999998</v>
      </c>
      <c r="AM107" s="49" t="s">
        <v>299</v>
      </c>
      <c r="AN107" s="49" t="s">
        <v>14</v>
      </c>
      <c r="AO107" s="49" t="s">
        <v>509</v>
      </c>
      <c r="AP107" s="49" t="s">
        <v>505</v>
      </c>
      <c r="AQ107" s="49" t="s">
        <v>13</v>
      </c>
      <c r="AR107" s="49" t="s">
        <v>487</v>
      </c>
      <c r="AS107" s="49" t="s">
        <v>488</v>
      </c>
      <c r="AT107" s="49" t="s">
        <v>489</v>
      </c>
    </row>
    <row r="108" spans="1:46" x14ac:dyDescent="0.25">
      <c r="A108">
        <v>1</v>
      </c>
      <c r="B108" t="s">
        <v>288</v>
      </c>
      <c r="C108" t="s">
        <v>288</v>
      </c>
      <c r="D108" t="s">
        <v>289</v>
      </c>
      <c r="E108" t="s">
        <v>539</v>
      </c>
      <c r="F108" t="s">
        <v>540</v>
      </c>
      <c r="G108">
        <v>1450.8016</v>
      </c>
      <c r="H108">
        <v>1213.2007000000001</v>
      </c>
      <c r="I108">
        <v>925.19910000000004</v>
      </c>
      <c r="J108">
        <v>1738.799</v>
      </c>
      <c r="K108">
        <v>1378.8012000000001</v>
      </c>
      <c r="L108">
        <v>1465.2</v>
      </c>
      <c r="M108">
        <v>1551.5988</v>
      </c>
      <c r="N108">
        <v>1465.2</v>
      </c>
      <c r="O108">
        <v>1065.5992000000001</v>
      </c>
      <c r="P108">
        <v>1414.7992999999999</v>
      </c>
      <c r="Q108">
        <v>755.99789999999996</v>
      </c>
      <c r="R108">
        <v>709.20209999999997</v>
      </c>
      <c r="S108">
        <v>1090.7996000000001</v>
      </c>
      <c r="T108">
        <v>1069.1999000000001</v>
      </c>
      <c r="U108">
        <v>1155.5987</v>
      </c>
      <c r="V108">
        <v>1558.8000999999999</v>
      </c>
      <c r="W108">
        <v>1108.7986000000001</v>
      </c>
      <c r="X108">
        <v>1101.6015</v>
      </c>
      <c r="Y108">
        <v>1922.3985</v>
      </c>
      <c r="Z108">
        <v>1069.1999000000001</v>
      </c>
      <c r="AA108">
        <v>1814.4</v>
      </c>
      <c r="AB108">
        <v>1598.3987999999999</v>
      </c>
      <c r="AC108">
        <v>1508.3994</v>
      </c>
      <c r="AD108">
        <v>1641.5981999999999</v>
      </c>
      <c r="AE108">
        <v>1422.0006000000001</v>
      </c>
      <c r="AF108">
        <v>1061.9985999999999</v>
      </c>
      <c r="AG108">
        <v>1533.5997</v>
      </c>
      <c r="AH108">
        <v>1683.2862</v>
      </c>
      <c r="AI108">
        <v>1479.2131999999999</v>
      </c>
      <c r="AJ108">
        <v>817.15030000000002</v>
      </c>
      <c r="AK108">
        <v>2068.0949999999998</v>
      </c>
      <c r="AL108" t="s">
        <v>531</v>
      </c>
      <c r="AM108" s="49" t="s">
        <v>289</v>
      </c>
      <c r="AN108" s="49" t="s">
        <v>14</v>
      </c>
      <c r="AO108" s="49" t="s">
        <v>507</v>
      </c>
      <c r="AP108" s="49" t="s">
        <v>494</v>
      </c>
      <c r="AQ108" s="49" t="s">
        <v>10</v>
      </c>
      <c r="AR108" s="49" t="s">
        <v>487</v>
      </c>
      <c r="AS108" s="49" t="s">
        <v>488</v>
      </c>
      <c r="AT108" s="49" t="s">
        <v>489</v>
      </c>
    </row>
    <row r="109" spans="1:46" x14ac:dyDescent="0.25">
      <c r="A109">
        <v>1</v>
      </c>
      <c r="B109" t="s">
        <v>285</v>
      </c>
      <c r="C109" t="s">
        <v>285</v>
      </c>
      <c r="D109" t="s">
        <v>286</v>
      </c>
      <c r="E109" t="s">
        <v>539</v>
      </c>
      <c r="F109" t="s">
        <v>540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t="s">
        <v>531</v>
      </c>
      <c r="AM109" s="49" t="s">
        <v>286</v>
      </c>
      <c r="AN109" s="49" t="s">
        <v>8</v>
      </c>
      <c r="AO109" s="49" t="s">
        <v>9</v>
      </c>
      <c r="AP109" s="49" t="s">
        <v>486</v>
      </c>
      <c r="AQ109" s="49" t="s">
        <v>9</v>
      </c>
      <c r="AR109" s="49" t="s">
        <v>487</v>
      </c>
      <c r="AS109" s="49" t="s">
        <v>488</v>
      </c>
      <c r="AT109" s="49" t="s">
        <v>489</v>
      </c>
    </row>
    <row r="110" spans="1:46" x14ac:dyDescent="0.25">
      <c r="A110">
        <v>1</v>
      </c>
      <c r="B110" t="s">
        <v>287</v>
      </c>
      <c r="C110" t="s">
        <v>287</v>
      </c>
      <c r="D110" t="s">
        <v>422</v>
      </c>
      <c r="E110" t="s">
        <v>539</v>
      </c>
      <c r="F110" t="s">
        <v>540</v>
      </c>
      <c r="G110">
        <v>15793.1999</v>
      </c>
      <c r="H110">
        <v>21351.5998</v>
      </c>
      <c r="I110">
        <v>21812.399000000001</v>
      </c>
      <c r="J110">
        <v>20059.2016</v>
      </c>
      <c r="K110">
        <v>20023.1993</v>
      </c>
      <c r="L110">
        <v>19800.001</v>
      </c>
      <c r="M110">
        <v>19800.001</v>
      </c>
      <c r="N110">
        <v>20134.798500000001</v>
      </c>
      <c r="O110">
        <v>20789.999199999998</v>
      </c>
      <c r="P110">
        <v>22132.7981</v>
      </c>
      <c r="Q110">
        <v>20260.800200000001</v>
      </c>
      <c r="R110">
        <v>21272.398099999999</v>
      </c>
      <c r="S110">
        <v>29642.401600000001</v>
      </c>
      <c r="T110">
        <v>26812.798900000002</v>
      </c>
      <c r="U110">
        <v>29188.799599999998</v>
      </c>
      <c r="V110">
        <v>27964.801100000001</v>
      </c>
      <c r="W110">
        <v>22546.8014</v>
      </c>
      <c r="X110">
        <v>22417.199000000001</v>
      </c>
      <c r="Y110">
        <v>20595.601900000001</v>
      </c>
      <c r="Z110">
        <v>16304.399799999999</v>
      </c>
      <c r="AA110">
        <v>22946.398000000001</v>
      </c>
      <c r="AB110">
        <v>21178.797999999999</v>
      </c>
      <c r="AC110">
        <v>20372.399399999998</v>
      </c>
      <c r="AD110">
        <v>19173.601299999998</v>
      </c>
      <c r="AE110">
        <v>19245.601699999999</v>
      </c>
      <c r="AF110">
        <v>23111.998500000002</v>
      </c>
      <c r="AG110">
        <v>29329.199700000001</v>
      </c>
      <c r="AH110">
        <v>27877.075099999998</v>
      </c>
      <c r="AI110">
        <v>27690.121899999998</v>
      </c>
      <c r="AJ110">
        <v>30348.183099999998</v>
      </c>
      <c r="AK110">
        <v>27671.3148</v>
      </c>
      <c r="AL110" t="s">
        <v>531</v>
      </c>
      <c r="AM110" s="49" t="s">
        <v>422</v>
      </c>
      <c r="AN110" s="49" t="s">
        <v>8</v>
      </c>
      <c r="AO110" s="49" t="s">
        <v>9</v>
      </c>
      <c r="AP110" s="49" t="s">
        <v>494</v>
      </c>
      <c r="AQ110" s="49" t="s">
        <v>9</v>
      </c>
      <c r="AR110" s="49" t="s">
        <v>495</v>
      </c>
      <c r="AS110" s="49" t="s">
        <v>496</v>
      </c>
      <c r="AT110" s="49" t="s">
        <v>497</v>
      </c>
    </row>
    <row r="111" spans="1:46" x14ac:dyDescent="0.25">
      <c r="A111">
        <v>1</v>
      </c>
      <c r="B111" t="s">
        <v>493</v>
      </c>
      <c r="C111" t="s">
        <v>578</v>
      </c>
      <c r="D111" t="s">
        <v>579</v>
      </c>
      <c r="E111" t="s">
        <v>539</v>
      </c>
      <c r="F111" t="s">
        <v>540</v>
      </c>
      <c r="G111">
        <v>3325244.3613999998</v>
      </c>
      <c r="H111">
        <v>3448675.3494000002</v>
      </c>
      <c r="I111">
        <v>3490064.5469</v>
      </c>
      <c r="J111">
        <v>3667662.5279000001</v>
      </c>
      <c r="K111">
        <v>3897452.27</v>
      </c>
      <c r="L111">
        <v>4009644.7606000002</v>
      </c>
      <c r="M111">
        <v>3994641.7730999999</v>
      </c>
      <c r="N111">
        <v>4118276.4739999999</v>
      </c>
      <c r="O111">
        <v>4302193.5921999998</v>
      </c>
      <c r="P111">
        <v>4330877.2083000001</v>
      </c>
      <c r="Q111">
        <v>4442644.9773000004</v>
      </c>
      <c r="R111">
        <v>4595576.7987000002</v>
      </c>
      <c r="S111">
        <v>4674191.8607999999</v>
      </c>
      <c r="T111">
        <v>4795852.6069</v>
      </c>
      <c r="U111">
        <v>5274983.2038000003</v>
      </c>
      <c r="V111">
        <v>5702534.9534</v>
      </c>
      <c r="W111">
        <v>5995094.7922</v>
      </c>
      <c r="X111">
        <v>6276899.8344000001</v>
      </c>
      <c r="Y111">
        <v>6533739.1557999998</v>
      </c>
      <c r="Z111">
        <v>6783351.0219999999</v>
      </c>
      <c r="AA111">
        <v>7354088.3213999998</v>
      </c>
      <c r="AB111">
        <v>7415297.1058</v>
      </c>
      <c r="AC111">
        <v>8003698.0998999998</v>
      </c>
      <c r="AD111">
        <v>8387382.9079</v>
      </c>
      <c r="AE111">
        <v>8740138.3715000004</v>
      </c>
      <c r="AF111">
        <v>8826227.7718000002</v>
      </c>
      <c r="AG111">
        <v>9226022.7875999995</v>
      </c>
      <c r="AH111">
        <v>9360388.7300000004</v>
      </c>
      <c r="AI111">
        <v>9737102.6583999991</v>
      </c>
      <c r="AJ111">
        <v>9951480.9948999994</v>
      </c>
      <c r="AK111">
        <v>10221853.824899999</v>
      </c>
      <c r="AL111" t="s">
        <v>531</v>
      </c>
      <c r="AM111" s="49" t="e">
        <v>#N/A</v>
      </c>
      <c r="AN111" s="49" t="e">
        <v>#N/A</v>
      </c>
      <c r="AO111" s="49" t="e">
        <v>#N/A</v>
      </c>
      <c r="AP111" s="49" t="e">
        <v>#N/A</v>
      </c>
      <c r="AQ111" s="49" t="e">
        <v>#N/A</v>
      </c>
      <c r="AR111" s="49" t="e">
        <v>#N/A</v>
      </c>
      <c r="AS111" s="49" t="e">
        <v>#N/A</v>
      </c>
      <c r="AT111" s="49" t="e">
        <v>#N/A</v>
      </c>
    </row>
    <row r="112" spans="1:46" x14ac:dyDescent="0.25">
      <c r="A112">
        <v>1</v>
      </c>
      <c r="B112" t="s">
        <v>493</v>
      </c>
      <c r="C112" t="s">
        <v>580</v>
      </c>
      <c r="D112" t="s">
        <v>581</v>
      </c>
      <c r="E112" t="s">
        <v>539</v>
      </c>
      <c r="F112" t="s">
        <v>540</v>
      </c>
      <c r="G112">
        <v>1161917.9935999999</v>
      </c>
      <c r="H112">
        <v>1230940.7997000001</v>
      </c>
      <c r="I112">
        <v>1261961.9983000001</v>
      </c>
      <c r="J112">
        <v>1350468.0027999999</v>
      </c>
      <c r="K112">
        <v>1423940.4017</v>
      </c>
      <c r="L112">
        <v>1474542.0079000001</v>
      </c>
      <c r="M112">
        <v>1534539.5845999999</v>
      </c>
      <c r="N112">
        <v>1634580.0053999999</v>
      </c>
      <c r="O112">
        <v>1686801.5976</v>
      </c>
      <c r="P112">
        <v>1690084.8023999999</v>
      </c>
      <c r="Q112">
        <v>1781539.1975</v>
      </c>
      <c r="R112">
        <v>1647176.3951000001</v>
      </c>
      <c r="S112">
        <v>1723690.8015000001</v>
      </c>
      <c r="T112">
        <v>1799402.4016</v>
      </c>
      <c r="U112">
        <v>1865285.9994000001</v>
      </c>
      <c r="V112">
        <v>1971637.1964</v>
      </c>
      <c r="W112">
        <v>2051945.9992</v>
      </c>
      <c r="X112">
        <v>2145387.6003</v>
      </c>
      <c r="Y112">
        <v>2147889.5901000001</v>
      </c>
      <c r="Z112">
        <v>2224443.5994000002</v>
      </c>
      <c r="AA112">
        <v>2248171.1957</v>
      </c>
      <c r="AB112">
        <v>2373922.7971000001</v>
      </c>
      <c r="AC112">
        <v>2327047.2001</v>
      </c>
      <c r="AD112">
        <v>2268637.1910000001</v>
      </c>
      <c r="AE112">
        <v>2118527.9970999998</v>
      </c>
      <c r="AF112">
        <v>2111173.2088000001</v>
      </c>
      <c r="AG112">
        <v>2175858.0002000001</v>
      </c>
      <c r="AH112">
        <v>2173825.9034000002</v>
      </c>
      <c r="AI112">
        <v>2236134.6606000001</v>
      </c>
      <c r="AJ112">
        <v>2189459.3015000001</v>
      </c>
      <c r="AK112">
        <v>2202644.4641999998</v>
      </c>
      <c r="AL112" t="s">
        <v>531</v>
      </c>
      <c r="AM112" s="49" t="e">
        <v>#N/A</v>
      </c>
      <c r="AN112" s="49" t="e">
        <v>#N/A</v>
      </c>
      <c r="AO112" s="49" t="e">
        <v>#N/A</v>
      </c>
      <c r="AP112" s="49" t="e">
        <v>#N/A</v>
      </c>
      <c r="AQ112" s="49" t="e">
        <v>#N/A</v>
      </c>
      <c r="AR112" s="49" t="e">
        <v>#N/A</v>
      </c>
      <c r="AS112" s="49" t="e">
        <v>#N/A</v>
      </c>
      <c r="AT112" s="49" t="e">
        <v>#N/A</v>
      </c>
    </row>
    <row r="113" spans="1:46" x14ac:dyDescent="0.25">
      <c r="A113">
        <v>1</v>
      </c>
      <c r="B113" t="s">
        <v>493</v>
      </c>
      <c r="C113" t="s">
        <v>582</v>
      </c>
      <c r="D113" t="s">
        <v>583</v>
      </c>
      <c r="E113" t="s">
        <v>539</v>
      </c>
      <c r="F113" t="s">
        <v>540</v>
      </c>
      <c r="G113">
        <v>530481.20059999998</v>
      </c>
      <c r="H113">
        <v>530976.85069999995</v>
      </c>
      <c r="I113">
        <v>543447.13820000004</v>
      </c>
      <c r="J113">
        <v>533022.80169999995</v>
      </c>
      <c r="K113">
        <v>609098.00020000001</v>
      </c>
      <c r="L113">
        <v>592420.82449999999</v>
      </c>
      <c r="M113">
        <v>572892.62210000004</v>
      </c>
      <c r="N113">
        <v>571215.03419999999</v>
      </c>
      <c r="O113">
        <v>615471.77099999995</v>
      </c>
      <c r="P113">
        <v>619678.19039999996</v>
      </c>
      <c r="Q113">
        <v>601209.96440000006</v>
      </c>
      <c r="R113">
        <v>628493.20889999997</v>
      </c>
      <c r="S113">
        <v>608698.90610000002</v>
      </c>
      <c r="T113">
        <v>675201.48880000005</v>
      </c>
      <c r="U113">
        <v>707809.57259999996</v>
      </c>
      <c r="V113">
        <v>797792.07299999997</v>
      </c>
      <c r="W113">
        <v>885062.91709999996</v>
      </c>
      <c r="X113">
        <v>921639.34620000003</v>
      </c>
      <c r="Y113">
        <v>908285.55169999995</v>
      </c>
      <c r="Z113">
        <v>895525.81400000001</v>
      </c>
      <c r="AA113">
        <v>984511.11499999999</v>
      </c>
      <c r="AB113">
        <v>1102790.6978</v>
      </c>
      <c r="AC113">
        <v>1108294.0915000001</v>
      </c>
      <c r="AD113">
        <v>1231040.1232</v>
      </c>
      <c r="AE113">
        <v>1228872.173</v>
      </c>
      <c r="AF113">
        <v>1182228.2651</v>
      </c>
      <c r="AG113">
        <v>1276405.2023</v>
      </c>
      <c r="AH113">
        <v>1394200.4686</v>
      </c>
      <c r="AI113">
        <v>1462008.7426</v>
      </c>
      <c r="AJ113">
        <v>1472708.0179000001</v>
      </c>
      <c r="AK113">
        <v>1488709.6451000001</v>
      </c>
      <c r="AL113" t="s">
        <v>531</v>
      </c>
      <c r="AM113" s="49" t="e">
        <v>#N/A</v>
      </c>
      <c r="AN113" s="49" t="e">
        <v>#N/A</v>
      </c>
      <c r="AO113" s="49" t="e">
        <v>#N/A</v>
      </c>
      <c r="AP113" s="49" t="e">
        <v>#N/A</v>
      </c>
      <c r="AQ113" s="49" t="e">
        <v>#N/A</v>
      </c>
      <c r="AR113" s="49" t="e">
        <v>#N/A</v>
      </c>
      <c r="AS113" s="49" t="e">
        <v>#N/A</v>
      </c>
      <c r="AT113" s="49" t="e">
        <v>#N/A</v>
      </c>
    </row>
    <row r="114" spans="1:46" x14ac:dyDescent="0.25">
      <c r="A114">
        <v>1</v>
      </c>
      <c r="B114" t="s">
        <v>493</v>
      </c>
      <c r="C114" t="s">
        <v>584</v>
      </c>
      <c r="D114" t="s">
        <v>585</v>
      </c>
      <c r="E114" t="s">
        <v>539</v>
      </c>
      <c r="F114" t="s">
        <v>540</v>
      </c>
      <c r="G114">
        <v>931863.95970000001</v>
      </c>
      <c r="H114">
        <v>977485.68969999999</v>
      </c>
      <c r="I114">
        <v>951047.41260000004</v>
      </c>
      <c r="J114">
        <v>981778.53720000002</v>
      </c>
      <c r="K114">
        <v>1011167.068</v>
      </c>
      <c r="L114">
        <v>999798.72950000002</v>
      </c>
      <c r="M114">
        <v>943609.96019999997</v>
      </c>
      <c r="N114">
        <v>936309.03090000001</v>
      </c>
      <c r="O114">
        <v>969783.83250000002</v>
      </c>
      <c r="P114">
        <v>996554.21909999999</v>
      </c>
      <c r="Q114">
        <v>960895.00490000006</v>
      </c>
      <c r="R114">
        <v>992133.60309999995</v>
      </c>
      <c r="S114">
        <v>959571.34389999998</v>
      </c>
      <c r="T114">
        <v>946156.71100000001</v>
      </c>
      <c r="U114">
        <v>1055625.6338</v>
      </c>
      <c r="V114">
        <v>1082896.4728000001</v>
      </c>
      <c r="W114">
        <v>1052201.8739</v>
      </c>
      <c r="X114">
        <v>1020889.2907</v>
      </c>
      <c r="Y114">
        <v>979995.60510000004</v>
      </c>
      <c r="Z114">
        <v>1042412.4028</v>
      </c>
      <c r="AA114">
        <v>1101754.8038999999</v>
      </c>
      <c r="AB114">
        <v>996220.8075</v>
      </c>
      <c r="AC114">
        <v>987749.99840000004</v>
      </c>
      <c r="AD114">
        <v>1105873.2041</v>
      </c>
      <c r="AE114">
        <v>1067899.7990000001</v>
      </c>
      <c r="AF114">
        <v>1022256.6954</v>
      </c>
      <c r="AG114">
        <v>1115514.3872</v>
      </c>
      <c r="AH114">
        <v>1082754.7664000001</v>
      </c>
      <c r="AI114">
        <v>1171843.7367</v>
      </c>
      <c r="AJ114">
        <v>1124353.7268000001</v>
      </c>
      <c r="AK114">
        <v>1167926.9602000001</v>
      </c>
      <c r="AL114" t="s">
        <v>531</v>
      </c>
      <c r="AM114" s="49" t="e">
        <v>#N/A</v>
      </c>
      <c r="AN114" s="49" t="e">
        <v>#N/A</v>
      </c>
      <c r="AO114" s="49" t="e">
        <v>#N/A</v>
      </c>
      <c r="AP114" s="49" t="e">
        <v>#N/A</v>
      </c>
      <c r="AQ114" s="49" t="e">
        <v>#N/A</v>
      </c>
      <c r="AR114" s="49" t="e">
        <v>#N/A</v>
      </c>
      <c r="AS114" s="49" t="e">
        <v>#N/A</v>
      </c>
      <c r="AT114" s="49" t="e">
        <v>#N/A</v>
      </c>
    </row>
    <row r="115" spans="1:46" x14ac:dyDescent="0.25">
      <c r="A115">
        <v>1</v>
      </c>
      <c r="B115" t="s">
        <v>292</v>
      </c>
      <c r="C115" t="s">
        <v>292</v>
      </c>
      <c r="D115" t="s">
        <v>293</v>
      </c>
      <c r="E115" t="s">
        <v>539</v>
      </c>
      <c r="F115" t="s">
        <v>540</v>
      </c>
      <c r="G115">
        <v>436121.99949999998</v>
      </c>
      <c r="H115">
        <v>396482.39860000001</v>
      </c>
      <c r="I115">
        <v>420015.6018</v>
      </c>
      <c r="J115">
        <v>429238.79979999998</v>
      </c>
      <c r="K115">
        <v>401914.80089999997</v>
      </c>
      <c r="L115">
        <v>437508.00189999997</v>
      </c>
      <c r="M115">
        <v>373903.1998</v>
      </c>
      <c r="N115">
        <v>395190.00050000002</v>
      </c>
      <c r="O115">
        <v>416530.79830000002</v>
      </c>
      <c r="P115">
        <v>437227.20159999997</v>
      </c>
      <c r="Q115">
        <v>510544.80200000003</v>
      </c>
      <c r="R115">
        <v>433666.80129999999</v>
      </c>
      <c r="S115">
        <v>465739.20079999999</v>
      </c>
      <c r="T115">
        <v>379728.00150000001</v>
      </c>
      <c r="U115">
        <v>391611.60110000003</v>
      </c>
      <c r="V115">
        <v>488476.79879999999</v>
      </c>
      <c r="W115">
        <v>429728.4</v>
      </c>
      <c r="X115">
        <v>481161.60090000002</v>
      </c>
      <c r="Y115">
        <v>500558.40059999999</v>
      </c>
      <c r="Z115">
        <v>451018.80129999999</v>
      </c>
      <c r="AA115">
        <v>420260.39980000001</v>
      </c>
      <c r="AB115">
        <v>433004.39929999999</v>
      </c>
      <c r="AC115">
        <v>510206.39970000001</v>
      </c>
      <c r="AD115">
        <v>461296.80080000003</v>
      </c>
      <c r="AE115">
        <v>487691.9999</v>
      </c>
      <c r="AF115">
        <v>494287.19799999997</v>
      </c>
      <c r="AG115">
        <v>514105.19809999998</v>
      </c>
      <c r="AH115">
        <v>512517.60119999998</v>
      </c>
      <c r="AI115">
        <v>499665.73710000003</v>
      </c>
      <c r="AJ115">
        <v>451872.36009999999</v>
      </c>
      <c r="AK115">
        <v>507336.07199999999</v>
      </c>
      <c r="AL115">
        <v>518160.30650000001</v>
      </c>
      <c r="AM115" s="49" t="s">
        <v>293</v>
      </c>
      <c r="AN115" s="49" t="s">
        <v>14</v>
      </c>
      <c r="AO115" s="49" t="s">
        <v>500</v>
      </c>
      <c r="AP115" s="49" t="s">
        <v>505</v>
      </c>
      <c r="AQ115" s="49" t="s">
        <v>13</v>
      </c>
      <c r="AR115" s="49" t="s">
        <v>495</v>
      </c>
      <c r="AS115" s="49" t="s">
        <v>488</v>
      </c>
      <c r="AT115" s="49" t="s">
        <v>489</v>
      </c>
    </row>
    <row r="116" spans="1:46" x14ac:dyDescent="0.25">
      <c r="A116">
        <v>1</v>
      </c>
      <c r="B116" t="s">
        <v>493</v>
      </c>
      <c r="C116" t="s">
        <v>586</v>
      </c>
      <c r="D116" t="s">
        <v>587</v>
      </c>
      <c r="E116" t="s">
        <v>539</v>
      </c>
      <c r="F116" t="s">
        <v>540</v>
      </c>
      <c r="G116">
        <v>2279426.3986999998</v>
      </c>
      <c r="H116">
        <v>2386220.4</v>
      </c>
      <c r="I116">
        <v>2302322.4002</v>
      </c>
      <c r="J116">
        <v>2457835.2037</v>
      </c>
      <c r="K116">
        <v>2396296.8009000001</v>
      </c>
      <c r="L116">
        <v>2634102</v>
      </c>
      <c r="M116">
        <v>2858965.2015999998</v>
      </c>
      <c r="N116">
        <v>2755922.4013999999</v>
      </c>
      <c r="O116">
        <v>2533042.801</v>
      </c>
      <c r="P116">
        <v>2552130.0035000001</v>
      </c>
      <c r="Q116">
        <v>2524031.9992999998</v>
      </c>
      <c r="R116">
        <v>2189995.2034999998</v>
      </c>
      <c r="S116">
        <v>2537071.2017999999</v>
      </c>
      <c r="T116">
        <v>2519294.3964999998</v>
      </c>
      <c r="U116">
        <v>2541160.7969</v>
      </c>
      <c r="V116">
        <v>2645735.2037999998</v>
      </c>
      <c r="W116">
        <v>2713100.0915000001</v>
      </c>
      <c r="X116">
        <v>2587992.0222</v>
      </c>
      <c r="Y116">
        <v>2704824.7390000001</v>
      </c>
      <c r="Z116">
        <v>2680303.8069000002</v>
      </c>
      <c r="AA116">
        <v>2592458.0022</v>
      </c>
      <c r="AB116">
        <v>2918474.9868000001</v>
      </c>
      <c r="AC116">
        <v>2756143.9040999999</v>
      </c>
      <c r="AD116">
        <v>2762843.3073999998</v>
      </c>
      <c r="AE116">
        <v>2737853.1649000002</v>
      </c>
      <c r="AF116">
        <v>2680213.8117</v>
      </c>
      <c r="AG116">
        <v>2758166.3503999999</v>
      </c>
      <c r="AH116">
        <v>2953144.4164</v>
      </c>
      <c r="AI116">
        <v>2899890.8240999999</v>
      </c>
      <c r="AJ116">
        <v>2808517.8873999999</v>
      </c>
      <c r="AK116">
        <v>2810186.0466</v>
      </c>
      <c r="AL116">
        <v>2750041.8021999998</v>
      </c>
      <c r="AM116" s="49" t="e">
        <v>#N/A</v>
      </c>
      <c r="AN116" s="49" t="e">
        <v>#N/A</v>
      </c>
      <c r="AO116" s="49" t="e">
        <v>#N/A</v>
      </c>
      <c r="AP116" s="49" t="e">
        <v>#N/A</v>
      </c>
      <c r="AQ116" s="49" t="e">
        <v>#N/A</v>
      </c>
      <c r="AR116" s="49" t="e">
        <v>#N/A</v>
      </c>
      <c r="AS116" s="49" t="e">
        <v>#N/A</v>
      </c>
      <c r="AT116" s="49" t="e">
        <v>#N/A</v>
      </c>
    </row>
    <row r="117" spans="1:46" x14ac:dyDescent="0.25">
      <c r="A117">
        <v>1</v>
      </c>
      <c r="B117" t="s">
        <v>493</v>
      </c>
      <c r="C117" t="s">
        <v>588</v>
      </c>
      <c r="D117" t="s">
        <v>589</v>
      </c>
      <c r="E117" t="s">
        <v>539</v>
      </c>
      <c r="F117" t="s">
        <v>540</v>
      </c>
      <c r="G117">
        <v>473748.8297</v>
      </c>
      <c r="H117">
        <v>494384.6876</v>
      </c>
      <c r="I117">
        <v>433902.88660000003</v>
      </c>
      <c r="J117">
        <v>495590.03810000001</v>
      </c>
      <c r="K117">
        <v>392651.94140000001</v>
      </c>
      <c r="L117">
        <v>449922.739</v>
      </c>
      <c r="M117">
        <v>431082.29810000001</v>
      </c>
      <c r="N117">
        <v>459815.52350000001</v>
      </c>
      <c r="O117">
        <v>478141.86310000002</v>
      </c>
      <c r="P117">
        <v>455480.86249999999</v>
      </c>
      <c r="Q117">
        <v>463974.56920000003</v>
      </c>
      <c r="R117">
        <v>444802.22389999998</v>
      </c>
      <c r="S117">
        <v>449541.54340000002</v>
      </c>
      <c r="T117">
        <v>502421.36749999999</v>
      </c>
      <c r="U117">
        <v>508061.71980000002</v>
      </c>
      <c r="V117">
        <v>429336.2978</v>
      </c>
      <c r="W117">
        <v>473570.82789999997</v>
      </c>
      <c r="X117">
        <v>415601.39150000003</v>
      </c>
      <c r="Y117">
        <v>412245.9853</v>
      </c>
      <c r="Z117">
        <v>422713.03139999998</v>
      </c>
      <c r="AA117">
        <v>452660.11070000002</v>
      </c>
      <c r="AB117">
        <v>472849.74369999999</v>
      </c>
      <c r="AC117">
        <v>422655.06929999997</v>
      </c>
      <c r="AD117">
        <v>449460.8763</v>
      </c>
      <c r="AE117">
        <v>464222.73759999999</v>
      </c>
      <c r="AF117">
        <v>457704.05330000003</v>
      </c>
      <c r="AG117">
        <v>443826.07150000002</v>
      </c>
      <c r="AH117">
        <v>460172.26400000002</v>
      </c>
      <c r="AI117">
        <v>454981.55729999999</v>
      </c>
      <c r="AJ117">
        <v>446337.53610000003</v>
      </c>
      <c r="AK117">
        <v>438171.92369999998</v>
      </c>
      <c r="AL117">
        <v>436220.35580000002</v>
      </c>
      <c r="AM117" s="49" t="e">
        <v>#N/A</v>
      </c>
      <c r="AN117" s="49" t="e">
        <v>#N/A</v>
      </c>
      <c r="AO117" s="49" t="e">
        <v>#N/A</v>
      </c>
      <c r="AP117" s="49" t="e">
        <v>#N/A</v>
      </c>
      <c r="AQ117" s="49" t="e">
        <v>#N/A</v>
      </c>
      <c r="AR117" s="49" t="e">
        <v>#N/A</v>
      </c>
      <c r="AS117" s="49" t="e">
        <v>#N/A</v>
      </c>
      <c r="AT117" s="49" t="e">
        <v>#N/A</v>
      </c>
    </row>
    <row r="118" spans="1:46" x14ac:dyDescent="0.25">
      <c r="A118">
        <v>1</v>
      </c>
      <c r="B118" t="s">
        <v>493</v>
      </c>
      <c r="C118" t="s">
        <v>590</v>
      </c>
      <c r="D118" t="s">
        <v>591</v>
      </c>
      <c r="E118" t="s">
        <v>539</v>
      </c>
      <c r="F118" t="s">
        <v>540</v>
      </c>
      <c r="G118">
        <v>1624767.7749000001</v>
      </c>
      <c r="H118">
        <v>1613486.5218</v>
      </c>
      <c r="I118">
        <v>1718025.6843000001</v>
      </c>
      <c r="J118">
        <v>1785541.6233999999</v>
      </c>
      <c r="K118">
        <v>1795354.4861000001</v>
      </c>
      <c r="L118">
        <v>1814181.8181</v>
      </c>
      <c r="M118">
        <v>1739924.8129</v>
      </c>
      <c r="N118">
        <v>1801285.9465999999</v>
      </c>
      <c r="O118">
        <v>1866463.0135999999</v>
      </c>
      <c r="P118">
        <v>1878154.4432000001</v>
      </c>
      <c r="Q118">
        <v>1975955.9183</v>
      </c>
      <c r="R118">
        <v>1971786.7489</v>
      </c>
      <c r="S118">
        <v>1800349.0078</v>
      </c>
      <c r="T118">
        <v>1693530.5723000001</v>
      </c>
      <c r="U118">
        <v>1792922.5163</v>
      </c>
      <c r="V118">
        <v>1782821.1203000001</v>
      </c>
      <c r="W118">
        <v>1759273.4643000001</v>
      </c>
      <c r="X118">
        <v>1814574.7786000001</v>
      </c>
      <c r="Y118">
        <v>1898088.8196</v>
      </c>
      <c r="Z118">
        <v>1866947.1333000001</v>
      </c>
      <c r="AA118">
        <v>2016270.7411</v>
      </c>
      <c r="AB118">
        <v>1828798.6236</v>
      </c>
      <c r="AC118">
        <v>2042747.5660999999</v>
      </c>
      <c r="AD118">
        <v>2102336.2681999998</v>
      </c>
      <c r="AE118">
        <v>2053982.4001</v>
      </c>
      <c r="AF118">
        <v>2052350.4775</v>
      </c>
      <c r="AG118">
        <v>2089202.5111</v>
      </c>
      <c r="AH118">
        <v>1894799.2675999999</v>
      </c>
      <c r="AI118">
        <v>2038843.9151999999</v>
      </c>
      <c r="AJ118">
        <v>2043411.4209</v>
      </c>
      <c r="AK118">
        <v>2157068.8224999998</v>
      </c>
      <c r="AL118">
        <v>2050471.6217</v>
      </c>
      <c r="AM118" s="49" t="e">
        <v>#N/A</v>
      </c>
      <c r="AN118" s="49" t="e">
        <v>#N/A</v>
      </c>
      <c r="AO118" s="49" t="e">
        <v>#N/A</v>
      </c>
      <c r="AP118" s="49" t="e">
        <v>#N/A</v>
      </c>
      <c r="AQ118" s="49" t="e">
        <v>#N/A</v>
      </c>
      <c r="AR118" s="49" t="e">
        <v>#N/A</v>
      </c>
      <c r="AS118" s="49" t="e">
        <v>#N/A</v>
      </c>
      <c r="AT118" s="49" t="e">
        <v>#N/A</v>
      </c>
    </row>
    <row r="119" spans="1:46" x14ac:dyDescent="0.25">
      <c r="A119">
        <v>1</v>
      </c>
      <c r="B119" t="s">
        <v>493</v>
      </c>
      <c r="C119" t="s">
        <v>592</v>
      </c>
      <c r="D119" t="s">
        <v>593</v>
      </c>
      <c r="E119" t="s">
        <v>539</v>
      </c>
      <c r="F119" t="s">
        <v>540</v>
      </c>
      <c r="G119">
        <v>4377943.0033</v>
      </c>
      <c r="H119">
        <v>4494091.6095000003</v>
      </c>
      <c r="I119">
        <v>4454250.9710999997</v>
      </c>
      <c r="J119">
        <v>4738966.8651999999</v>
      </c>
      <c r="K119">
        <v>4584303.2284000004</v>
      </c>
      <c r="L119">
        <v>4898206.5570999999</v>
      </c>
      <c r="M119">
        <v>5029972.3125</v>
      </c>
      <c r="N119">
        <v>5017023.8715000004</v>
      </c>
      <c r="O119">
        <v>4877647.6776000001</v>
      </c>
      <c r="P119">
        <v>4885765.3092999998</v>
      </c>
      <c r="Q119">
        <v>4963962.4868999999</v>
      </c>
      <c r="R119">
        <v>4606584.1764000002</v>
      </c>
      <c r="S119">
        <v>4786961.7528999997</v>
      </c>
      <c r="T119">
        <v>4715246.3361999998</v>
      </c>
      <c r="U119">
        <v>4842145.0329999998</v>
      </c>
      <c r="V119">
        <v>4857892.6218999997</v>
      </c>
      <c r="W119">
        <v>4945944.3837000001</v>
      </c>
      <c r="X119">
        <v>4818168.1923000002</v>
      </c>
      <c r="Y119">
        <v>5015159.5438999999</v>
      </c>
      <c r="Z119">
        <v>4969963.9715999998</v>
      </c>
      <c r="AA119">
        <v>5061388.8539000005</v>
      </c>
      <c r="AB119">
        <v>5220123.3540000003</v>
      </c>
      <c r="AC119">
        <v>5221546.5395</v>
      </c>
      <c r="AD119">
        <v>5314640.4519999996</v>
      </c>
      <c r="AE119">
        <v>5256058.3026000001</v>
      </c>
      <c r="AF119">
        <v>5190268.3425000003</v>
      </c>
      <c r="AG119">
        <v>5291194.9330000002</v>
      </c>
      <c r="AH119">
        <v>5308115.9479999999</v>
      </c>
      <c r="AI119">
        <v>5393716.2965000002</v>
      </c>
      <c r="AJ119">
        <v>5298266.8443</v>
      </c>
      <c r="AK119">
        <v>5405426.7928999998</v>
      </c>
      <c r="AL119">
        <v>5236733.7796999998</v>
      </c>
      <c r="AM119" s="49" t="e">
        <v>#N/A</v>
      </c>
      <c r="AN119" s="49" t="e">
        <v>#N/A</v>
      </c>
      <c r="AO119" s="49" t="e">
        <v>#N/A</v>
      </c>
      <c r="AP119" s="49" t="e">
        <v>#N/A</v>
      </c>
      <c r="AQ119" s="49" t="e">
        <v>#N/A</v>
      </c>
      <c r="AR119" s="49" t="e">
        <v>#N/A</v>
      </c>
      <c r="AS119" s="49" t="e">
        <v>#N/A</v>
      </c>
      <c r="AT119" s="49" t="e">
        <v>#N/A</v>
      </c>
    </row>
    <row r="120" spans="1:46" x14ac:dyDescent="0.25">
      <c r="A120">
        <v>1</v>
      </c>
      <c r="B120" t="s">
        <v>300</v>
      </c>
      <c r="C120" t="s">
        <v>300</v>
      </c>
      <c r="D120" t="s">
        <v>423</v>
      </c>
      <c r="E120" t="s">
        <v>539</v>
      </c>
      <c r="F120" t="s">
        <v>540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t="s">
        <v>531</v>
      </c>
      <c r="AM120" s="49" t="s">
        <v>423</v>
      </c>
      <c r="AN120" s="49" t="s">
        <v>14</v>
      </c>
      <c r="AO120" s="49" t="s">
        <v>485</v>
      </c>
      <c r="AP120" s="49" t="s">
        <v>505</v>
      </c>
      <c r="AQ120" s="49" t="s">
        <v>13</v>
      </c>
      <c r="AR120" s="49" t="s">
        <v>495</v>
      </c>
      <c r="AS120" s="49" t="s">
        <v>496</v>
      </c>
      <c r="AT120" s="49" t="s">
        <v>497</v>
      </c>
    </row>
    <row r="121" spans="1:46" x14ac:dyDescent="0.25">
      <c r="A121">
        <v>1</v>
      </c>
      <c r="B121" t="s">
        <v>493</v>
      </c>
      <c r="C121" t="s">
        <v>594</v>
      </c>
      <c r="D121" t="s">
        <v>595</v>
      </c>
      <c r="E121" t="s">
        <v>539</v>
      </c>
      <c r="F121" t="s">
        <v>540</v>
      </c>
      <c r="G121">
        <v>6616.8019999999997</v>
      </c>
      <c r="H121">
        <v>6588.0010000000002</v>
      </c>
      <c r="I121">
        <v>6832.799</v>
      </c>
      <c r="J121">
        <v>6937.201</v>
      </c>
      <c r="K121">
        <v>7459.1986999999999</v>
      </c>
      <c r="L121">
        <v>7667.9985999999999</v>
      </c>
      <c r="M121">
        <v>8017.1986999999999</v>
      </c>
      <c r="N121">
        <v>8125.2012999999997</v>
      </c>
      <c r="O121">
        <v>8837.9999000000007</v>
      </c>
      <c r="P121">
        <v>10429.2016</v>
      </c>
      <c r="Q121">
        <v>10832.398800000001</v>
      </c>
      <c r="R121">
        <v>11271.5983</v>
      </c>
      <c r="S121">
        <v>12477.6018</v>
      </c>
      <c r="T121">
        <v>12819.6006</v>
      </c>
      <c r="U121">
        <v>13622.3986</v>
      </c>
      <c r="V121">
        <v>13633.200500000001</v>
      </c>
      <c r="W121">
        <v>13877.9985</v>
      </c>
      <c r="X121">
        <v>14972.3987</v>
      </c>
      <c r="Y121">
        <v>15840</v>
      </c>
      <c r="Z121">
        <v>15915.601000000001</v>
      </c>
      <c r="AA121">
        <v>16667.998299999999</v>
      </c>
      <c r="AB121">
        <v>14659.200999999999</v>
      </c>
      <c r="AC121">
        <v>15080.401400000001</v>
      </c>
      <c r="AD121">
        <v>15692.398499999999</v>
      </c>
      <c r="AE121">
        <v>16012.801799999999</v>
      </c>
      <c r="AF121">
        <v>18244.801599999999</v>
      </c>
      <c r="AG121">
        <v>19468.8</v>
      </c>
      <c r="AH121">
        <v>19444.462200000002</v>
      </c>
      <c r="AI121">
        <v>19189.7624</v>
      </c>
      <c r="AJ121">
        <v>20379.483499999998</v>
      </c>
      <c r="AK121">
        <v>20361.484400000001</v>
      </c>
      <c r="AL121" t="s">
        <v>531</v>
      </c>
      <c r="AM121" s="49" t="e">
        <v>#N/A</v>
      </c>
      <c r="AN121" s="49" t="e">
        <v>#N/A</v>
      </c>
      <c r="AO121" s="49" t="e">
        <v>#N/A</v>
      </c>
      <c r="AP121" s="49" t="e">
        <v>#N/A</v>
      </c>
      <c r="AQ121" s="49" t="e">
        <v>#N/A</v>
      </c>
      <c r="AR121" s="49" t="e">
        <v>#N/A</v>
      </c>
      <c r="AS121" s="49" t="e">
        <v>#N/A</v>
      </c>
      <c r="AT121" s="49" t="e">
        <v>#N/A</v>
      </c>
    </row>
    <row r="122" spans="1:46" x14ac:dyDescent="0.25">
      <c r="A122">
        <v>1</v>
      </c>
      <c r="B122" t="s">
        <v>493</v>
      </c>
      <c r="C122" t="s">
        <v>596</v>
      </c>
      <c r="D122" t="s">
        <v>597</v>
      </c>
      <c r="E122" t="s">
        <v>539</v>
      </c>
      <c r="F122" t="s">
        <v>540</v>
      </c>
      <c r="G122">
        <v>4737.5986999999996</v>
      </c>
      <c r="H122">
        <v>5457.5985000000001</v>
      </c>
      <c r="I122">
        <v>5428.8017</v>
      </c>
      <c r="J122">
        <v>5263.2012000000004</v>
      </c>
      <c r="K122">
        <v>4777.2016000000003</v>
      </c>
      <c r="L122">
        <v>5097.6007</v>
      </c>
      <c r="M122">
        <v>5691.5986999999996</v>
      </c>
      <c r="N122">
        <v>5490.0001000000002</v>
      </c>
      <c r="O122">
        <v>5248.7986000000001</v>
      </c>
      <c r="P122">
        <v>6188.4002</v>
      </c>
      <c r="Q122">
        <v>1987.2018</v>
      </c>
      <c r="R122">
        <v>2296.7988999999998</v>
      </c>
      <c r="S122">
        <v>2700.0003000000002</v>
      </c>
      <c r="T122">
        <v>1918.8021000000001</v>
      </c>
      <c r="U122">
        <v>2286.0012000000002</v>
      </c>
      <c r="V122">
        <v>2570.3978999999999</v>
      </c>
      <c r="W122">
        <v>3265.2015999999999</v>
      </c>
      <c r="X122">
        <v>3135.5992000000001</v>
      </c>
      <c r="Y122">
        <v>3293.9983999999999</v>
      </c>
      <c r="Z122">
        <v>2660.4016000000001</v>
      </c>
      <c r="AA122">
        <v>3455.9982</v>
      </c>
      <c r="AB122">
        <v>1897.1982</v>
      </c>
      <c r="AC122">
        <v>1457.9987000000001</v>
      </c>
      <c r="AD122">
        <v>1447.2009</v>
      </c>
      <c r="AE122">
        <v>1367.9992</v>
      </c>
      <c r="AF122">
        <v>1198.7981</v>
      </c>
      <c r="AG122">
        <v>1382.4018000000001</v>
      </c>
      <c r="AH122">
        <v>1144.9809</v>
      </c>
      <c r="AI122">
        <v>1071.5026</v>
      </c>
      <c r="AJ122">
        <v>430.05549999999999</v>
      </c>
      <c r="AK122">
        <v>430.05549999999999</v>
      </c>
      <c r="AL122" t="s">
        <v>531</v>
      </c>
      <c r="AM122" s="49" t="e">
        <v>#N/A</v>
      </c>
      <c r="AN122" s="49" t="e">
        <v>#N/A</v>
      </c>
      <c r="AO122" s="49" t="e">
        <v>#N/A</v>
      </c>
      <c r="AP122" s="49" t="e">
        <v>#N/A</v>
      </c>
      <c r="AQ122" s="49" t="e">
        <v>#N/A</v>
      </c>
      <c r="AR122" s="49" t="e">
        <v>#N/A</v>
      </c>
      <c r="AS122" s="49" t="e">
        <v>#N/A</v>
      </c>
      <c r="AT122" s="49" t="e">
        <v>#N/A</v>
      </c>
    </row>
    <row r="123" spans="1:46" x14ac:dyDescent="0.25">
      <c r="A123">
        <v>1</v>
      </c>
      <c r="B123" t="s">
        <v>493</v>
      </c>
      <c r="C123" t="s">
        <v>598</v>
      </c>
      <c r="D123" t="s">
        <v>599</v>
      </c>
      <c r="E123" t="s">
        <v>539</v>
      </c>
      <c r="F123" t="s">
        <v>540</v>
      </c>
      <c r="G123">
        <v>16531.198799999998</v>
      </c>
      <c r="H123">
        <v>15789.5993</v>
      </c>
      <c r="I123">
        <v>14662.801600000001</v>
      </c>
      <c r="J123">
        <v>15498.001200000001</v>
      </c>
      <c r="K123">
        <v>18086.3982</v>
      </c>
      <c r="L123">
        <v>17409.601999999999</v>
      </c>
      <c r="M123">
        <v>20008.800899999998</v>
      </c>
      <c r="N123">
        <v>18669.5985</v>
      </c>
      <c r="O123">
        <v>22892.400799999999</v>
      </c>
      <c r="P123">
        <v>25614.000899999999</v>
      </c>
      <c r="Q123">
        <v>15479.998</v>
      </c>
      <c r="R123">
        <v>16181.9987</v>
      </c>
      <c r="S123">
        <v>16732.801599999999</v>
      </c>
      <c r="T123">
        <v>17910</v>
      </c>
      <c r="U123">
        <v>16801.201300000001</v>
      </c>
      <c r="V123">
        <v>18313.201400000002</v>
      </c>
      <c r="W123">
        <v>24872.401300000001</v>
      </c>
      <c r="X123">
        <v>33584.3995</v>
      </c>
      <c r="Y123">
        <v>34754.400699999998</v>
      </c>
      <c r="Z123">
        <v>35423.999799999998</v>
      </c>
      <c r="AA123">
        <v>35967.6014</v>
      </c>
      <c r="AB123">
        <v>35679.599800000004</v>
      </c>
      <c r="AC123">
        <v>35341.201699999998</v>
      </c>
      <c r="AD123">
        <v>37907.999000000003</v>
      </c>
      <c r="AE123">
        <v>36982.799899999998</v>
      </c>
      <c r="AF123">
        <v>39247.201399999998</v>
      </c>
      <c r="AG123">
        <v>40132.801700000004</v>
      </c>
      <c r="AH123">
        <v>39792.6702</v>
      </c>
      <c r="AI123">
        <v>35836.8099</v>
      </c>
      <c r="AJ123">
        <v>44050.896999999997</v>
      </c>
      <c r="AK123">
        <v>44091.513200000001</v>
      </c>
      <c r="AL123" t="s">
        <v>531</v>
      </c>
      <c r="AM123" s="49" t="e">
        <v>#N/A</v>
      </c>
      <c r="AN123" s="49" t="e">
        <v>#N/A</v>
      </c>
      <c r="AO123" s="49" t="e">
        <v>#N/A</v>
      </c>
      <c r="AP123" s="49" t="e">
        <v>#N/A</v>
      </c>
      <c r="AQ123" s="49" t="e">
        <v>#N/A</v>
      </c>
      <c r="AR123" s="49" t="e">
        <v>#N/A</v>
      </c>
      <c r="AS123" s="49" t="e">
        <v>#N/A</v>
      </c>
      <c r="AT123" s="49" t="e">
        <v>#N/A</v>
      </c>
    </row>
    <row r="124" spans="1:46" x14ac:dyDescent="0.25">
      <c r="A124">
        <v>1</v>
      </c>
      <c r="B124" t="s">
        <v>301</v>
      </c>
      <c r="C124" t="s">
        <v>301</v>
      </c>
      <c r="D124" t="s">
        <v>302</v>
      </c>
      <c r="E124" t="s">
        <v>539</v>
      </c>
      <c r="F124" t="s">
        <v>540</v>
      </c>
      <c r="G124">
        <v>60929.998</v>
      </c>
      <c r="H124">
        <v>65890.799100000004</v>
      </c>
      <c r="I124">
        <v>76003.198099999994</v>
      </c>
      <c r="J124">
        <v>69969.600600000005</v>
      </c>
      <c r="K124">
        <v>82288.799100000004</v>
      </c>
      <c r="L124">
        <v>83541.598499999993</v>
      </c>
      <c r="M124">
        <v>75088.801000000007</v>
      </c>
      <c r="N124">
        <v>79416.001099999994</v>
      </c>
      <c r="O124">
        <v>80816.402000000002</v>
      </c>
      <c r="P124">
        <v>69436.801000000007</v>
      </c>
      <c r="Q124">
        <v>61898.400600000001</v>
      </c>
      <c r="R124">
        <v>68187.598100000003</v>
      </c>
      <c r="S124">
        <v>80463.601299999995</v>
      </c>
      <c r="T124">
        <v>96998.400800000003</v>
      </c>
      <c r="U124">
        <v>92415.600699999995</v>
      </c>
      <c r="V124">
        <v>111103.1982</v>
      </c>
      <c r="W124">
        <v>115030.8018</v>
      </c>
      <c r="X124">
        <v>103345.20020000001</v>
      </c>
      <c r="Y124">
        <v>100022.4008</v>
      </c>
      <c r="Z124">
        <v>101134.80009999999</v>
      </c>
      <c r="AA124">
        <v>114519.60189999999</v>
      </c>
      <c r="AB124">
        <v>102661.1985</v>
      </c>
      <c r="AC124">
        <v>107485.2001</v>
      </c>
      <c r="AD124">
        <v>114742.8002</v>
      </c>
      <c r="AE124">
        <v>116906.40029999999</v>
      </c>
      <c r="AF124">
        <v>124678.8009</v>
      </c>
      <c r="AG124">
        <v>115858.80009999999</v>
      </c>
      <c r="AH124">
        <v>100530.0001</v>
      </c>
      <c r="AI124">
        <v>98420.401299999998</v>
      </c>
      <c r="AJ124">
        <v>120906.0001</v>
      </c>
      <c r="AK124">
        <v>122369.069</v>
      </c>
      <c r="AL124" t="s">
        <v>531</v>
      </c>
      <c r="AM124" s="49" t="s">
        <v>302</v>
      </c>
      <c r="AN124" s="49" t="s">
        <v>14</v>
      </c>
      <c r="AO124" s="49" t="s">
        <v>485</v>
      </c>
      <c r="AP124" s="49" t="s">
        <v>494</v>
      </c>
      <c r="AQ124" s="49" t="s">
        <v>11</v>
      </c>
      <c r="AR124" s="49" t="s">
        <v>487</v>
      </c>
      <c r="AS124" s="49" t="s">
        <v>488</v>
      </c>
      <c r="AT124" s="49" t="s">
        <v>489</v>
      </c>
    </row>
    <row r="125" spans="1:46" x14ac:dyDescent="0.25">
      <c r="A125">
        <v>1</v>
      </c>
      <c r="B125" t="s">
        <v>303</v>
      </c>
      <c r="C125" t="s">
        <v>303</v>
      </c>
      <c r="D125" t="s">
        <v>304</v>
      </c>
      <c r="E125" t="s">
        <v>539</v>
      </c>
      <c r="F125" t="s">
        <v>540</v>
      </c>
      <c r="G125">
        <v>7966.7979999999998</v>
      </c>
      <c r="H125">
        <v>7329.6004999999996</v>
      </c>
      <c r="I125">
        <v>6807.5986000000003</v>
      </c>
      <c r="J125">
        <v>8262.0007999999998</v>
      </c>
      <c r="K125">
        <v>8607.6003000000001</v>
      </c>
      <c r="L125">
        <v>8704.8009999999995</v>
      </c>
      <c r="M125">
        <v>10810.7991</v>
      </c>
      <c r="N125">
        <v>10450.801299999999</v>
      </c>
      <c r="O125">
        <v>7704.0009</v>
      </c>
      <c r="P125">
        <v>11249.998600000001</v>
      </c>
      <c r="Q125">
        <v>12304.8</v>
      </c>
      <c r="R125">
        <v>8996.3991000000005</v>
      </c>
      <c r="S125">
        <v>12243.6016</v>
      </c>
      <c r="T125">
        <v>10162.7997</v>
      </c>
      <c r="U125">
        <v>13604.3995</v>
      </c>
      <c r="V125">
        <v>13406.401599999999</v>
      </c>
      <c r="W125">
        <v>12888.000400000001</v>
      </c>
      <c r="X125">
        <v>13341.5983</v>
      </c>
      <c r="Y125">
        <v>14299.199000000001</v>
      </c>
      <c r="Z125">
        <v>14029.2006</v>
      </c>
      <c r="AA125">
        <v>15098.4005</v>
      </c>
      <c r="AB125">
        <v>14752.801100000001</v>
      </c>
      <c r="AC125">
        <v>19396.799599999998</v>
      </c>
      <c r="AD125">
        <v>18554.398700000002</v>
      </c>
      <c r="AE125">
        <v>18122.4005</v>
      </c>
      <c r="AF125">
        <v>22525.201700000001</v>
      </c>
      <c r="AG125">
        <v>23482.798200000001</v>
      </c>
      <c r="AH125">
        <v>26112.5985</v>
      </c>
      <c r="AI125">
        <v>28278.719000000001</v>
      </c>
      <c r="AJ125">
        <v>18346.679</v>
      </c>
      <c r="AK125">
        <v>26457.121899999998</v>
      </c>
      <c r="AL125" t="s">
        <v>531</v>
      </c>
      <c r="AM125" s="49" t="s">
        <v>304</v>
      </c>
      <c r="AN125" s="49" t="s">
        <v>14</v>
      </c>
      <c r="AO125" s="49" t="s">
        <v>507</v>
      </c>
      <c r="AP125" s="49" t="s">
        <v>501</v>
      </c>
      <c r="AQ125" s="49" t="s">
        <v>10</v>
      </c>
      <c r="AR125" s="49" t="s">
        <v>487</v>
      </c>
      <c r="AS125" s="49" t="s">
        <v>488</v>
      </c>
      <c r="AT125" s="49" t="s">
        <v>489</v>
      </c>
    </row>
    <row r="126" spans="1:46" x14ac:dyDescent="0.25">
      <c r="A126">
        <v>1</v>
      </c>
      <c r="B126" t="s">
        <v>319</v>
      </c>
      <c r="C126" t="s">
        <v>319</v>
      </c>
      <c r="D126" t="s">
        <v>320</v>
      </c>
      <c r="E126" t="s">
        <v>539</v>
      </c>
      <c r="F126" t="s">
        <v>540</v>
      </c>
      <c r="G126">
        <v>97772.401899999997</v>
      </c>
      <c r="H126">
        <v>105566.39810000001</v>
      </c>
      <c r="I126">
        <v>97617.599199999997</v>
      </c>
      <c r="J126">
        <v>113018.39969999999</v>
      </c>
      <c r="K126">
        <v>131018.3991</v>
      </c>
      <c r="L126">
        <v>151531.1986</v>
      </c>
      <c r="M126">
        <v>161211.59940000001</v>
      </c>
      <c r="N126">
        <v>182941.20019999999</v>
      </c>
      <c r="O126">
        <v>183009.6</v>
      </c>
      <c r="P126">
        <v>186908.39840000001</v>
      </c>
      <c r="Q126">
        <v>192571.2003</v>
      </c>
      <c r="R126">
        <v>163141.1992</v>
      </c>
      <c r="S126">
        <v>173563.19949999999</v>
      </c>
      <c r="T126">
        <v>186375.59880000001</v>
      </c>
      <c r="U126">
        <v>186951.60200000001</v>
      </c>
      <c r="V126">
        <v>184197.60029999999</v>
      </c>
      <c r="W126">
        <v>193582.79819999999</v>
      </c>
      <c r="X126">
        <v>193370.40179999999</v>
      </c>
      <c r="Y126">
        <v>199637.99950000001</v>
      </c>
      <c r="Z126">
        <v>197780.4001</v>
      </c>
      <c r="AA126">
        <v>194633.99900000001</v>
      </c>
      <c r="AB126">
        <v>207446.3983</v>
      </c>
      <c r="AC126">
        <v>216835.201</v>
      </c>
      <c r="AD126">
        <v>217360.79930000001</v>
      </c>
      <c r="AE126">
        <v>198993.60079999999</v>
      </c>
      <c r="AF126">
        <v>200674.80189999999</v>
      </c>
      <c r="AG126">
        <v>229571.99919999999</v>
      </c>
      <c r="AH126">
        <v>214861.75279999999</v>
      </c>
      <c r="AI126">
        <v>213159.38320000001</v>
      </c>
      <c r="AJ126">
        <v>178004.73689999999</v>
      </c>
      <c r="AK126">
        <v>166935.7421</v>
      </c>
      <c r="AL126" t="s">
        <v>531</v>
      </c>
      <c r="AM126" s="49" t="s">
        <v>320</v>
      </c>
      <c r="AN126" s="49" t="s">
        <v>14</v>
      </c>
      <c r="AO126" s="49" t="s">
        <v>506</v>
      </c>
      <c r="AP126" s="49" t="s">
        <v>501</v>
      </c>
      <c r="AQ126" s="49" t="s">
        <v>10</v>
      </c>
      <c r="AR126" s="49" t="s">
        <v>487</v>
      </c>
      <c r="AS126" s="49" t="s">
        <v>488</v>
      </c>
      <c r="AT126" s="49" t="s">
        <v>489</v>
      </c>
    </row>
    <row r="127" spans="1:46" x14ac:dyDescent="0.25">
      <c r="A127">
        <v>1</v>
      </c>
      <c r="B127" t="s">
        <v>115</v>
      </c>
      <c r="C127" t="s">
        <v>115</v>
      </c>
      <c r="D127" t="s">
        <v>600</v>
      </c>
      <c r="E127" t="s">
        <v>539</v>
      </c>
      <c r="F127" t="s">
        <v>540</v>
      </c>
      <c r="G127">
        <v>456191.99890000001</v>
      </c>
      <c r="H127">
        <v>450324.00189999997</v>
      </c>
      <c r="I127">
        <v>476891.99859999999</v>
      </c>
      <c r="J127">
        <v>546548.40150000004</v>
      </c>
      <c r="K127">
        <v>602639.99939999997</v>
      </c>
      <c r="L127">
        <v>686077.2</v>
      </c>
      <c r="M127">
        <v>676677.59959999996</v>
      </c>
      <c r="N127">
        <v>705538.79879999999</v>
      </c>
      <c r="O127">
        <v>748799.99829999998</v>
      </c>
      <c r="P127">
        <v>733705.19850000006</v>
      </c>
      <c r="Q127">
        <v>800690.40209999995</v>
      </c>
      <c r="R127">
        <v>998755.19889999996</v>
      </c>
      <c r="S127">
        <v>1036706.4015</v>
      </c>
      <c r="T127">
        <v>1021251.5996</v>
      </c>
      <c r="U127">
        <v>1272758.399</v>
      </c>
      <c r="V127">
        <v>1429261.2006999999</v>
      </c>
      <c r="W127">
        <v>1568829.598</v>
      </c>
      <c r="X127">
        <v>1746950.4014999999</v>
      </c>
      <c r="Y127">
        <v>2106673.1984999999</v>
      </c>
      <c r="Z127">
        <v>2216303.9997</v>
      </c>
      <c r="AA127">
        <v>2560978.8010999998</v>
      </c>
      <c r="AB127">
        <v>2476962.0008</v>
      </c>
      <c r="AC127">
        <v>3106058.4019999998</v>
      </c>
      <c r="AD127">
        <v>3274599.6019000001</v>
      </c>
      <c r="AE127">
        <v>3814855.2011000002</v>
      </c>
      <c r="AF127">
        <v>4012091.9996000002</v>
      </c>
      <c r="AG127">
        <v>4151692.7985999999</v>
      </c>
      <c r="AH127">
        <v>4194404.3509</v>
      </c>
      <c r="AI127">
        <v>4315993.2012999998</v>
      </c>
      <c r="AJ127">
        <v>4581058.5003000004</v>
      </c>
      <c r="AK127">
        <v>4758343.8026000001</v>
      </c>
      <c r="AL127" t="s">
        <v>531</v>
      </c>
      <c r="AM127" s="49" t="s">
        <v>116</v>
      </c>
      <c r="AN127" s="49" t="s">
        <v>14</v>
      </c>
      <c r="AO127" s="49" t="s">
        <v>485</v>
      </c>
      <c r="AP127" s="49" t="s">
        <v>501</v>
      </c>
      <c r="AQ127" s="49" t="s">
        <v>11</v>
      </c>
      <c r="AR127" s="49" t="s">
        <v>487</v>
      </c>
      <c r="AS127" s="49" t="s">
        <v>488</v>
      </c>
      <c r="AT127" s="49" t="s">
        <v>489</v>
      </c>
    </row>
    <row r="128" spans="1:46" x14ac:dyDescent="0.25">
      <c r="A128">
        <v>1</v>
      </c>
      <c r="B128" t="s">
        <v>305</v>
      </c>
      <c r="C128" t="s">
        <v>305</v>
      </c>
      <c r="D128" t="s">
        <v>306</v>
      </c>
      <c r="E128" t="s">
        <v>539</v>
      </c>
      <c r="F128" t="s">
        <v>540</v>
      </c>
      <c r="G128">
        <v>37688.401299999998</v>
      </c>
      <c r="H128">
        <v>41371.198499999999</v>
      </c>
      <c r="I128">
        <v>34880.398300000001</v>
      </c>
      <c r="J128">
        <v>42476.400699999998</v>
      </c>
      <c r="K128">
        <v>45889.199500000002</v>
      </c>
      <c r="L128">
        <v>46155.6014</v>
      </c>
      <c r="M128">
        <v>47962.8001</v>
      </c>
      <c r="N128">
        <v>47527.201300000001</v>
      </c>
      <c r="O128">
        <v>49690.801299999999</v>
      </c>
      <c r="P128">
        <v>52322.401899999997</v>
      </c>
      <c r="Q128">
        <v>58204.801500000001</v>
      </c>
      <c r="R128">
        <v>63381.599699999999</v>
      </c>
      <c r="S128">
        <v>64944.000399999997</v>
      </c>
      <c r="T128">
        <v>66722.398100000006</v>
      </c>
      <c r="U128">
        <v>63090.001600000003</v>
      </c>
      <c r="V128">
        <v>65084.400500000003</v>
      </c>
      <c r="W128">
        <v>70930.801999999996</v>
      </c>
      <c r="X128">
        <v>70376.398499999996</v>
      </c>
      <c r="Y128">
        <v>68543.999400000001</v>
      </c>
      <c r="Z128">
        <v>70167.598599999998</v>
      </c>
      <c r="AA128">
        <v>72151.199800000002</v>
      </c>
      <c r="AB128">
        <v>77713.200299999997</v>
      </c>
      <c r="AC128">
        <v>76874.399999999994</v>
      </c>
      <c r="AD128">
        <v>80312.3992</v>
      </c>
      <c r="AE128">
        <v>79916.399099999995</v>
      </c>
      <c r="AF128">
        <v>85359.599199999997</v>
      </c>
      <c r="AG128">
        <v>86968.799899999998</v>
      </c>
      <c r="AH128">
        <v>104617.0914</v>
      </c>
      <c r="AI128">
        <v>110600.76549999999</v>
      </c>
      <c r="AJ128">
        <v>113208.158</v>
      </c>
      <c r="AK128">
        <v>109783.4142</v>
      </c>
      <c r="AL128" t="s">
        <v>531</v>
      </c>
      <c r="AM128" s="49" t="s">
        <v>306</v>
      </c>
      <c r="AN128" s="49" t="s">
        <v>14</v>
      </c>
      <c r="AO128" s="49" t="s">
        <v>506</v>
      </c>
      <c r="AP128" s="49" t="s">
        <v>501</v>
      </c>
      <c r="AQ128" s="49" t="s">
        <v>10</v>
      </c>
      <c r="AR128" s="49" t="s">
        <v>487</v>
      </c>
      <c r="AS128" s="49" t="s">
        <v>488</v>
      </c>
      <c r="AT128" s="49" t="s">
        <v>489</v>
      </c>
    </row>
    <row r="129" spans="1:46" x14ac:dyDescent="0.25">
      <c r="A129">
        <v>1</v>
      </c>
      <c r="B129" t="s">
        <v>307</v>
      </c>
      <c r="C129" t="s">
        <v>307</v>
      </c>
      <c r="D129" t="s">
        <v>308</v>
      </c>
      <c r="E129" t="s">
        <v>539</v>
      </c>
      <c r="F129" t="s">
        <v>540</v>
      </c>
      <c r="G129">
        <v>21823.201000000001</v>
      </c>
      <c r="H129">
        <v>18522.0013</v>
      </c>
      <c r="I129">
        <v>15984.0008</v>
      </c>
      <c r="J129">
        <v>18107.997899999998</v>
      </c>
      <c r="K129">
        <v>21103.201099999998</v>
      </c>
      <c r="L129">
        <v>22435.198100000001</v>
      </c>
      <c r="M129">
        <v>25308.000199999999</v>
      </c>
      <c r="N129">
        <v>21848.401300000001</v>
      </c>
      <c r="O129">
        <v>18302.399399999998</v>
      </c>
      <c r="P129">
        <v>28224.001700000001</v>
      </c>
      <c r="Q129">
        <v>28076.400300000001</v>
      </c>
      <c r="R129">
        <v>25574.3979</v>
      </c>
      <c r="S129">
        <v>25318.797999999999</v>
      </c>
      <c r="T129">
        <v>28332.000199999999</v>
      </c>
      <c r="U129">
        <v>30934.799800000001</v>
      </c>
      <c r="V129">
        <v>30193.2003</v>
      </c>
      <c r="W129">
        <v>35780.4012</v>
      </c>
      <c r="X129">
        <v>30826.801299999999</v>
      </c>
      <c r="Y129">
        <v>35434.801800000001</v>
      </c>
      <c r="Z129">
        <v>35236.799599999998</v>
      </c>
      <c r="AA129">
        <v>28090.798699999999</v>
      </c>
      <c r="AB129">
        <v>34912.799899999998</v>
      </c>
      <c r="AC129">
        <v>36907.198799999998</v>
      </c>
      <c r="AD129">
        <v>36068.3986</v>
      </c>
      <c r="AE129">
        <v>32893.200599999996</v>
      </c>
      <c r="AF129">
        <v>31194.000400000001</v>
      </c>
      <c r="AG129">
        <v>29199.601500000001</v>
      </c>
      <c r="AH129">
        <v>34598.877800000002</v>
      </c>
      <c r="AI129">
        <v>33781.530700000003</v>
      </c>
      <c r="AJ129">
        <v>28891.767</v>
      </c>
      <c r="AK129">
        <v>25891.267500000002</v>
      </c>
      <c r="AL129" t="s">
        <v>531</v>
      </c>
      <c r="AM129" s="49" t="s">
        <v>308</v>
      </c>
      <c r="AN129" s="49" t="s">
        <v>14</v>
      </c>
      <c r="AO129" s="49" t="s">
        <v>485</v>
      </c>
      <c r="AP129" s="49" t="s">
        <v>494</v>
      </c>
      <c r="AQ129" s="49" t="s">
        <v>11</v>
      </c>
      <c r="AR129" s="49" t="s">
        <v>487</v>
      </c>
      <c r="AS129" s="49" t="s">
        <v>488</v>
      </c>
      <c r="AT129" s="49" t="s">
        <v>489</v>
      </c>
    </row>
    <row r="130" spans="1:46" x14ac:dyDescent="0.25">
      <c r="A130">
        <v>1</v>
      </c>
      <c r="B130" t="s">
        <v>313</v>
      </c>
      <c r="C130" t="s">
        <v>313</v>
      </c>
      <c r="D130" t="s">
        <v>314</v>
      </c>
      <c r="E130" t="s">
        <v>539</v>
      </c>
      <c r="F130" t="s">
        <v>540</v>
      </c>
      <c r="G130">
        <v>5183.9994999999999</v>
      </c>
      <c r="H130">
        <v>5129.9980999999998</v>
      </c>
      <c r="I130">
        <v>5425.201</v>
      </c>
      <c r="J130">
        <v>5356.8013000000001</v>
      </c>
      <c r="K130">
        <v>6238.8009000000002</v>
      </c>
      <c r="L130">
        <v>6793.2002000000002</v>
      </c>
      <c r="M130">
        <v>6951.5994000000001</v>
      </c>
      <c r="N130">
        <v>7059.5978999999998</v>
      </c>
      <c r="O130">
        <v>8312.4014999999999</v>
      </c>
      <c r="P130">
        <v>7757.9979999999996</v>
      </c>
      <c r="Q130">
        <v>7581.5998</v>
      </c>
      <c r="R130">
        <v>8369.9994000000006</v>
      </c>
      <c r="S130">
        <v>8204.3989000000001</v>
      </c>
      <c r="T130">
        <v>6015.5983999999999</v>
      </c>
      <c r="U130">
        <v>7495.201</v>
      </c>
      <c r="V130">
        <v>7923.5985000000001</v>
      </c>
      <c r="W130">
        <v>7351.2002000000002</v>
      </c>
      <c r="X130">
        <v>8467.2001</v>
      </c>
      <c r="Y130">
        <v>7747.2003000000004</v>
      </c>
      <c r="Z130">
        <v>8549.9982999999993</v>
      </c>
      <c r="AA130">
        <v>10511.9997</v>
      </c>
      <c r="AB130">
        <v>8391.5990999999995</v>
      </c>
      <c r="AC130">
        <v>7333.2011000000002</v>
      </c>
      <c r="AD130">
        <v>8780.402</v>
      </c>
      <c r="AE130">
        <v>7858.7993999999999</v>
      </c>
      <c r="AF130">
        <v>6595.1980999999996</v>
      </c>
      <c r="AG130">
        <v>7704.0009</v>
      </c>
      <c r="AH130">
        <v>9214.4937000000009</v>
      </c>
      <c r="AI130">
        <v>7091.9912000000004</v>
      </c>
      <c r="AJ130">
        <v>7050.2991000000002</v>
      </c>
      <c r="AK130">
        <v>7626.0133999999998</v>
      </c>
      <c r="AL130">
        <v>8421.0908999999992</v>
      </c>
      <c r="AM130" s="49" t="s">
        <v>314</v>
      </c>
      <c r="AN130" s="49" t="s">
        <v>14</v>
      </c>
      <c r="AO130" s="49" t="s">
        <v>500</v>
      </c>
      <c r="AP130" s="49" t="s">
        <v>505</v>
      </c>
      <c r="AQ130" s="49" t="s">
        <v>13</v>
      </c>
      <c r="AR130" s="49" t="s">
        <v>487</v>
      </c>
      <c r="AS130" s="49" t="s">
        <v>488</v>
      </c>
      <c r="AT130" s="49" t="s">
        <v>489</v>
      </c>
    </row>
    <row r="131" spans="1:46" x14ac:dyDescent="0.25">
      <c r="A131">
        <v>1</v>
      </c>
      <c r="B131" t="s">
        <v>317</v>
      </c>
      <c r="C131" t="s">
        <v>317</v>
      </c>
      <c r="D131" t="s">
        <v>318</v>
      </c>
      <c r="E131" t="s">
        <v>539</v>
      </c>
      <c r="F131" t="s">
        <v>540</v>
      </c>
      <c r="G131">
        <v>32918.400999999998</v>
      </c>
      <c r="H131">
        <v>32515.1996</v>
      </c>
      <c r="I131">
        <v>16592.401399999999</v>
      </c>
      <c r="J131">
        <v>30675.599200000001</v>
      </c>
      <c r="K131">
        <v>38354.395600000003</v>
      </c>
      <c r="L131">
        <v>29998.7988</v>
      </c>
      <c r="M131">
        <v>53110.801500000001</v>
      </c>
      <c r="N131">
        <v>47156.4015</v>
      </c>
      <c r="O131">
        <v>46717.201999999997</v>
      </c>
      <c r="P131">
        <v>26128.8014</v>
      </c>
      <c r="Q131">
        <v>40762.802000000003</v>
      </c>
      <c r="R131">
        <v>50522.400300000001</v>
      </c>
      <c r="S131">
        <v>28080.000899999999</v>
      </c>
      <c r="T131">
        <v>56602.802000000003</v>
      </c>
      <c r="U131">
        <v>35528.401899999997</v>
      </c>
      <c r="V131">
        <v>17030.3868</v>
      </c>
      <c r="W131">
        <v>39607.8439</v>
      </c>
      <c r="X131">
        <v>36331.099399999999</v>
      </c>
      <c r="Y131">
        <v>24476.5687</v>
      </c>
      <c r="Z131">
        <v>29823.3593</v>
      </c>
      <c r="AA131">
        <v>58132.428500000002</v>
      </c>
      <c r="AB131">
        <v>41541.165800000002</v>
      </c>
      <c r="AC131">
        <v>20241.775399999999</v>
      </c>
      <c r="AD131">
        <v>49429.503199999999</v>
      </c>
      <c r="AE131">
        <v>56048.0887</v>
      </c>
      <c r="AF131">
        <v>31177.8226</v>
      </c>
      <c r="AG131">
        <v>56603.961799999997</v>
      </c>
      <c r="AH131">
        <v>21228.78</v>
      </c>
      <c r="AI131">
        <v>44616.056400000001</v>
      </c>
      <c r="AJ131">
        <v>31743.769100000001</v>
      </c>
      <c r="AK131">
        <v>43497.2932</v>
      </c>
      <c r="AL131">
        <v>42647.272299999997</v>
      </c>
      <c r="AM131" s="49" t="s">
        <v>318</v>
      </c>
      <c r="AN131" s="49" t="s">
        <v>14</v>
      </c>
      <c r="AO131" s="49" t="s">
        <v>500</v>
      </c>
      <c r="AP131" s="49" t="s">
        <v>505</v>
      </c>
      <c r="AQ131" s="49" t="s">
        <v>13</v>
      </c>
      <c r="AR131" s="49" t="s">
        <v>487</v>
      </c>
      <c r="AS131" s="49" t="s">
        <v>488</v>
      </c>
      <c r="AT131" s="49" t="s">
        <v>489</v>
      </c>
    </row>
    <row r="132" spans="1:46" x14ac:dyDescent="0.25">
      <c r="A132">
        <v>1</v>
      </c>
      <c r="B132" t="s">
        <v>321</v>
      </c>
      <c r="C132" t="s">
        <v>321</v>
      </c>
      <c r="D132" t="s">
        <v>424</v>
      </c>
      <c r="E132" t="s">
        <v>539</v>
      </c>
      <c r="F132" t="s">
        <v>540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t="s">
        <v>531</v>
      </c>
      <c r="AM132" s="49" t="s">
        <v>424</v>
      </c>
      <c r="AN132" s="49" t="s">
        <v>14</v>
      </c>
      <c r="AO132" s="49" t="s">
        <v>485</v>
      </c>
      <c r="AP132" s="49" t="s">
        <v>505</v>
      </c>
      <c r="AQ132" s="49" t="s">
        <v>13</v>
      </c>
      <c r="AR132" s="49" t="s">
        <v>495</v>
      </c>
      <c r="AS132" s="49" t="s">
        <v>496</v>
      </c>
      <c r="AT132" s="49" t="s">
        <v>497</v>
      </c>
    </row>
    <row r="133" spans="1:46" x14ac:dyDescent="0.25">
      <c r="A133">
        <v>1</v>
      </c>
      <c r="B133" t="s">
        <v>253</v>
      </c>
      <c r="C133" t="s">
        <v>253</v>
      </c>
      <c r="D133" t="s">
        <v>601</v>
      </c>
      <c r="E133" t="s">
        <v>539</v>
      </c>
      <c r="F133" t="s">
        <v>540</v>
      </c>
      <c r="G133">
        <v>925.19910000000004</v>
      </c>
      <c r="H133">
        <v>1256.4001000000001</v>
      </c>
      <c r="I133">
        <v>932.40039999999999</v>
      </c>
      <c r="J133">
        <v>1350.0001999999999</v>
      </c>
      <c r="K133">
        <v>1000.8001</v>
      </c>
      <c r="L133">
        <v>1166.4005999999999</v>
      </c>
      <c r="M133">
        <v>1317.5985000000001</v>
      </c>
      <c r="N133">
        <v>1375.2004999999999</v>
      </c>
      <c r="O133">
        <v>1357.2014999999999</v>
      </c>
      <c r="P133">
        <v>1357.2014999999999</v>
      </c>
      <c r="Q133">
        <v>1357.2014999999999</v>
      </c>
      <c r="R133">
        <v>1357.2014999999999</v>
      </c>
      <c r="S133">
        <v>1357.2014999999999</v>
      </c>
      <c r="T133">
        <v>1357.2014999999999</v>
      </c>
      <c r="U133">
        <v>1357.2014999999999</v>
      </c>
      <c r="V133">
        <v>1357.2014999999999</v>
      </c>
      <c r="W133">
        <v>1357.2014999999999</v>
      </c>
      <c r="X133">
        <v>1357.2014999999999</v>
      </c>
      <c r="Y133">
        <v>1400.4009000000001</v>
      </c>
      <c r="Z133">
        <v>1288.8017</v>
      </c>
      <c r="AA133">
        <v>1465.2</v>
      </c>
      <c r="AB133">
        <v>1267.202</v>
      </c>
      <c r="AC133">
        <v>968.39850000000001</v>
      </c>
      <c r="AD133">
        <v>1130.3983000000001</v>
      </c>
      <c r="AE133">
        <v>1151.998</v>
      </c>
      <c r="AF133">
        <v>964.80200000000002</v>
      </c>
      <c r="AG133">
        <v>827.99829999999997</v>
      </c>
      <c r="AH133">
        <v>1026.0005000000001</v>
      </c>
      <c r="AI133">
        <v>993.59879999999998</v>
      </c>
      <c r="AJ133">
        <v>1083.5983000000001</v>
      </c>
      <c r="AK133">
        <v>993.59879999999998</v>
      </c>
      <c r="AL133">
        <v>1137.5996</v>
      </c>
      <c r="AM133" s="49" t="s">
        <v>254</v>
      </c>
      <c r="AN133" s="49" t="s">
        <v>14</v>
      </c>
      <c r="AO133" s="49" t="s">
        <v>500</v>
      </c>
      <c r="AP133" s="49" t="s">
        <v>501</v>
      </c>
      <c r="AQ133" s="49" t="s">
        <v>502</v>
      </c>
      <c r="AR133" s="49" t="s">
        <v>487</v>
      </c>
      <c r="AS133" s="49" t="s">
        <v>488</v>
      </c>
      <c r="AT133" s="49" t="s">
        <v>489</v>
      </c>
    </row>
    <row r="134" spans="1:46" x14ac:dyDescent="0.25">
      <c r="A134">
        <v>1</v>
      </c>
      <c r="B134" t="s">
        <v>263</v>
      </c>
      <c r="C134" t="s">
        <v>263</v>
      </c>
      <c r="D134" t="s">
        <v>602</v>
      </c>
      <c r="E134" t="s">
        <v>539</v>
      </c>
      <c r="F134" t="s">
        <v>540</v>
      </c>
      <c r="G134">
        <v>1767.6</v>
      </c>
      <c r="H134">
        <v>3052.8009999999999</v>
      </c>
      <c r="I134">
        <v>3052.8009999999999</v>
      </c>
      <c r="J134">
        <v>1879.1991</v>
      </c>
      <c r="K134">
        <v>2501.9982</v>
      </c>
      <c r="L134">
        <v>2883.5999000000002</v>
      </c>
      <c r="M134">
        <v>3059.9980999999998</v>
      </c>
      <c r="N134">
        <v>3240.0012000000002</v>
      </c>
      <c r="O134">
        <v>3898.7984000000001</v>
      </c>
      <c r="P134">
        <v>5000.3999000000003</v>
      </c>
      <c r="Q134">
        <v>4212.0002999999997</v>
      </c>
      <c r="R134">
        <v>2253.5994999999998</v>
      </c>
      <c r="S134">
        <v>2725.2006999999999</v>
      </c>
      <c r="T134">
        <v>4946.3986000000004</v>
      </c>
      <c r="U134">
        <v>5335.2016000000003</v>
      </c>
      <c r="V134">
        <v>5371.1997000000001</v>
      </c>
      <c r="W134">
        <v>5940.0015999999996</v>
      </c>
      <c r="X134">
        <v>3636.0012999999999</v>
      </c>
      <c r="Y134">
        <v>3024</v>
      </c>
      <c r="Z134">
        <v>4571.9982</v>
      </c>
      <c r="AA134">
        <v>8751.6010999999999</v>
      </c>
      <c r="AB134">
        <v>5158.7991000000002</v>
      </c>
      <c r="AC134">
        <v>3747.6005</v>
      </c>
      <c r="AD134">
        <v>5702.4007000000001</v>
      </c>
      <c r="AE134">
        <v>4345.1992</v>
      </c>
      <c r="AF134">
        <v>6713.9984999999997</v>
      </c>
      <c r="AG134">
        <v>6830.4376000000002</v>
      </c>
      <c r="AH134">
        <v>3996.9998000000001</v>
      </c>
      <c r="AI134">
        <v>6448.9197000000004</v>
      </c>
      <c r="AJ134">
        <v>4189.2241999999997</v>
      </c>
      <c r="AK134">
        <v>4597.7177000000001</v>
      </c>
      <c r="AL134">
        <v>5225.8423000000003</v>
      </c>
      <c r="AM134" s="49" t="s">
        <v>264</v>
      </c>
      <c r="AN134" s="49" t="s">
        <v>14</v>
      </c>
      <c r="AO134" s="49" t="s">
        <v>500</v>
      </c>
      <c r="AP134" s="49" t="s">
        <v>501</v>
      </c>
      <c r="AQ134" s="49" t="s">
        <v>502</v>
      </c>
      <c r="AR134" s="49" t="s">
        <v>487</v>
      </c>
      <c r="AS134" s="49" t="s">
        <v>488</v>
      </c>
      <c r="AT134" s="49" t="s">
        <v>489</v>
      </c>
    </row>
    <row r="135" spans="1:46" x14ac:dyDescent="0.25">
      <c r="A135">
        <v>1</v>
      </c>
      <c r="B135" t="s">
        <v>123</v>
      </c>
      <c r="C135" t="s">
        <v>123</v>
      </c>
      <c r="D135" t="s">
        <v>603</v>
      </c>
      <c r="E135" t="s">
        <v>539</v>
      </c>
      <c r="F135" t="s">
        <v>540</v>
      </c>
      <c r="G135">
        <v>1763.9992999999999</v>
      </c>
      <c r="H135">
        <v>1728.0011999999999</v>
      </c>
      <c r="I135">
        <v>1526.3984</v>
      </c>
      <c r="J135">
        <v>1292.3982000000001</v>
      </c>
      <c r="K135">
        <v>1159.1993</v>
      </c>
      <c r="L135">
        <v>1267.202</v>
      </c>
      <c r="M135">
        <v>1641.5981999999999</v>
      </c>
      <c r="N135">
        <v>1623.5992000000001</v>
      </c>
      <c r="O135">
        <v>1231.1996999999999</v>
      </c>
      <c r="P135">
        <v>341.99880000000002</v>
      </c>
      <c r="Q135">
        <v>1072.8005000000001</v>
      </c>
      <c r="R135">
        <v>1220.402</v>
      </c>
      <c r="S135">
        <v>1425.6012000000001</v>
      </c>
      <c r="T135">
        <v>1231.1996999999999</v>
      </c>
      <c r="U135">
        <v>1432.7982999999999</v>
      </c>
      <c r="V135">
        <v>1277.9998000000001</v>
      </c>
      <c r="W135">
        <v>1339.1982</v>
      </c>
      <c r="X135">
        <v>1205.9993999999999</v>
      </c>
      <c r="Y135">
        <v>1350.0001999999999</v>
      </c>
      <c r="Z135">
        <v>1188.0002999999999</v>
      </c>
      <c r="AA135">
        <v>1544.4016999999999</v>
      </c>
      <c r="AB135">
        <v>2847.6017999999999</v>
      </c>
      <c r="AC135">
        <v>3553.1990000000001</v>
      </c>
      <c r="AD135">
        <v>3455.9982</v>
      </c>
      <c r="AE135">
        <v>3736.7984999999999</v>
      </c>
      <c r="AF135">
        <v>3952.7997</v>
      </c>
      <c r="AG135">
        <v>4057.2017999999998</v>
      </c>
      <c r="AH135">
        <v>4330.8008</v>
      </c>
      <c r="AI135">
        <v>3939.6532000000002</v>
      </c>
      <c r="AJ135">
        <v>3048.8026</v>
      </c>
      <c r="AK135">
        <v>3241.6215000000002</v>
      </c>
      <c r="AL135" t="s">
        <v>531</v>
      </c>
      <c r="AM135" s="49" t="s">
        <v>410</v>
      </c>
      <c r="AN135" s="49" t="s">
        <v>5</v>
      </c>
      <c r="AO135" s="49" t="s">
        <v>9</v>
      </c>
      <c r="AP135" s="49" t="s">
        <v>494</v>
      </c>
      <c r="AQ135" s="49" t="s">
        <v>9</v>
      </c>
      <c r="AR135" s="49" t="s">
        <v>495</v>
      </c>
      <c r="AS135" s="49" t="s">
        <v>496</v>
      </c>
      <c r="AT135" s="49" t="s">
        <v>497</v>
      </c>
    </row>
    <row r="136" spans="1:46" x14ac:dyDescent="0.25">
      <c r="A136">
        <v>1</v>
      </c>
      <c r="B136" t="s">
        <v>375</v>
      </c>
      <c r="C136" t="s">
        <v>375</v>
      </c>
      <c r="D136" t="s">
        <v>604</v>
      </c>
      <c r="E136" t="s">
        <v>539</v>
      </c>
      <c r="F136" t="s">
        <v>540</v>
      </c>
      <c r="G136">
        <v>83332.798599999995</v>
      </c>
      <c r="H136">
        <v>81658.798699999999</v>
      </c>
      <c r="I136">
        <v>95644.799899999998</v>
      </c>
      <c r="J136">
        <v>122223.5986</v>
      </c>
      <c r="K136">
        <v>110109.59940000001</v>
      </c>
      <c r="L136">
        <v>127947.599</v>
      </c>
      <c r="M136">
        <v>145710.00169999999</v>
      </c>
      <c r="N136">
        <v>143337.6017</v>
      </c>
      <c r="O136">
        <v>152024.3995</v>
      </c>
      <c r="P136">
        <v>124837.2001</v>
      </c>
      <c r="Q136">
        <v>111164.40089999999</v>
      </c>
      <c r="R136">
        <v>86436.0003</v>
      </c>
      <c r="S136">
        <v>121258.8008</v>
      </c>
      <c r="T136">
        <v>127188.0004</v>
      </c>
      <c r="U136">
        <v>165902.39799999999</v>
      </c>
      <c r="V136">
        <v>142419.5998</v>
      </c>
      <c r="W136">
        <v>159278.3989</v>
      </c>
      <c r="X136">
        <v>129063.5989</v>
      </c>
      <c r="Y136">
        <v>119772.00109999999</v>
      </c>
      <c r="Z136">
        <v>129448.8012</v>
      </c>
      <c r="AA136">
        <v>186465.59820000001</v>
      </c>
      <c r="AB136">
        <v>188416.80189999999</v>
      </c>
      <c r="AC136">
        <v>208313.99950000001</v>
      </c>
      <c r="AD136">
        <v>213911.9982</v>
      </c>
      <c r="AE136">
        <v>146321.9988</v>
      </c>
      <c r="AF136">
        <v>241725.60140000001</v>
      </c>
      <c r="AG136">
        <v>242031.60200000001</v>
      </c>
      <c r="AH136">
        <v>209586.4644</v>
      </c>
      <c r="AI136">
        <v>215778.33119999999</v>
      </c>
      <c r="AJ136">
        <v>319761.99329999997</v>
      </c>
      <c r="AK136">
        <v>281139.73050000001</v>
      </c>
      <c r="AL136">
        <v>200502.8333</v>
      </c>
      <c r="AM136" s="49" t="s">
        <v>376</v>
      </c>
      <c r="AN136" s="49" t="s">
        <v>14</v>
      </c>
      <c r="AO136" s="49" t="s">
        <v>500</v>
      </c>
      <c r="AP136" s="49" t="s">
        <v>501</v>
      </c>
      <c r="AQ136" s="49" t="s">
        <v>502</v>
      </c>
      <c r="AR136" s="49" t="s">
        <v>487</v>
      </c>
      <c r="AS136" s="49" t="s">
        <v>488</v>
      </c>
      <c r="AT136" s="49" t="s">
        <v>489</v>
      </c>
    </row>
    <row r="137" spans="1:46" x14ac:dyDescent="0.25">
      <c r="A137">
        <v>1</v>
      </c>
      <c r="B137" t="s">
        <v>322</v>
      </c>
      <c r="C137" t="s">
        <v>322</v>
      </c>
      <c r="D137" t="s">
        <v>323</v>
      </c>
      <c r="E137" t="s">
        <v>539</v>
      </c>
      <c r="F137" t="s">
        <v>540</v>
      </c>
      <c r="G137">
        <v>41079.600400000003</v>
      </c>
      <c r="H137">
        <v>52516.799200000001</v>
      </c>
      <c r="I137">
        <v>42119.999300000003</v>
      </c>
      <c r="J137">
        <v>45964.800499999998</v>
      </c>
      <c r="K137">
        <v>46965.600700000003</v>
      </c>
      <c r="L137">
        <v>60094.7984</v>
      </c>
      <c r="M137">
        <v>56718.001799999998</v>
      </c>
      <c r="N137">
        <v>63032.399599999997</v>
      </c>
      <c r="O137">
        <v>67964.399799999999</v>
      </c>
      <c r="P137">
        <v>65843.999100000001</v>
      </c>
      <c r="Q137">
        <v>53200.800900000002</v>
      </c>
      <c r="R137">
        <v>53722.798600000002</v>
      </c>
      <c r="S137">
        <v>57765.601999999999</v>
      </c>
      <c r="T137">
        <v>47732.400500000003</v>
      </c>
      <c r="U137">
        <v>59446.798999999999</v>
      </c>
      <c r="V137">
        <v>72745.202000000005</v>
      </c>
      <c r="W137">
        <v>66081.600000000006</v>
      </c>
      <c r="X137">
        <v>57477.600400000003</v>
      </c>
      <c r="Y137">
        <v>61902.001300000004</v>
      </c>
      <c r="Z137">
        <v>55922.400999999998</v>
      </c>
      <c r="AA137">
        <v>71578.801399999997</v>
      </c>
      <c r="AB137">
        <v>53020.802000000003</v>
      </c>
      <c r="AC137">
        <v>43437.601999999999</v>
      </c>
      <c r="AD137">
        <v>53845.199699999997</v>
      </c>
      <c r="AE137">
        <v>67701.598499999993</v>
      </c>
      <c r="AF137">
        <v>59878.801399999997</v>
      </c>
      <c r="AG137">
        <v>64900.800999999999</v>
      </c>
      <c r="AH137">
        <v>52180.046499999997</v>
      </c>
      <c r="AI137">
        <v>63591.140599999999</v>
      </c>
      <c r="AJ137">
        <v>56090.237200000003</v>
      </c>
      <c r="AK137">
        <v>55372.4732</v>
      </c>
      <c r="AL137">
        <v>62556.959199999998</v>
      </c>
      <c r="AM137" s="49" t="s">
        <v>323</v>
      </c>
      <c r="AN137" s="49" t="s">
        <v>14</v>
      </c>
      <c r="AO137" s="49" t="s">
        <v>500</v>
      </c>
      <c r="AP137" s="49" t="s">
        <v>501</v>
      </c>
      <c r="AQ137" s="49" t="s">
        <v>502</v>
      </c>
      <c r="AR137" s="49" t="s">
        <v>487</v>
      </c>
      <c r="AS137" s="49" t="s">
        <v>488</v>
      </c>
      <c r="AT137" s="49" t="s">
        <v>489</v>
      </c>
    </row>
    <row r="138" spans="1:46" x14ac:dyDescent="0.25">
      <c r="A138">
        <v>1</v>
      </c>
      <c r="B138" t="s">
        <v>324</v>
      </c>
      <c r="C138" t="s">
        <v>324</v>
      </c>
      <c r="D138" t="s">
        <v>425</v>
      </c>
      <c r="E138" t="s">
        <v>539</v>
      </c>
      <c r="F138" t="s">
        <v>540</v>
      </c>
      <c r="G138">
        <v>597301.20140000002</v>
      </c>
      <c r="H138">
        <v>603266.39910000004</v>
      </c>
      <c r="I138">
        <v>618634.79790000001</v>
      </c>
      <c r="J138">
        <v>624236.40139999997</v>
      </c>
      <c r="K138">
        <v>629920.79879999999</v>
      </c>
      <c r="L138">
        <v>631479.59889999998</v>
      </c>
      <c r="M138">
        <v>551980.79960000003</v>
      </c>
      <c r="N138">
        <v>563702.39930000005</v>
      </c>
      <c r="O138">
        <v>570589.1997</v>
      </c>
      <c r="P138">
        <v>577771.19869999995</v>
      </c>
      <c r="Q138">
        <v>590677.19810000004</v>
      </c>
      <c r="R138">
        <v>626036.39879999997</v>
      </c>
      <c r="S138">
        <v>583981.1986</v>
      </c>
      <c r="T138">
        <v>560743.19839999999</v>
      </c>
      <c r="U138">
        <v>632962.79790000001</v>
      </c>
      <c r="V138">
        <v>621637.19830000005</v>
      </c>
      <c r="W138">
        <v>624070.80090000003</v>
      </c>
      <c r="X138">
        <v>637372.80039999995</v>
      </c>
      <c r="Y138">
        <v>593146.79879999999</v>
      </c>
      <c r="Z138">
        <v>627058.79859999998</v>
      </c>
      <c r="AA138">
        <v>599338.79969999997</v>
      </c>
      <c r="AB138">
        <v>597038.40009999997</v>
      </c>
      <c r="AC138">
        <v>597232.80160000001</v>
      </c>
      <c r="AD138">
        <v>652143.60049999994</v>
      </c>
      <c r="AE138">
        <v>630961.20189999999</v>
      </c>
      <c r="AF138">
        <v>604774.79850000003</v>
      </c>
      <c r="AG138">
        <v>664603.19909999997</v>
      </c>
      <c r="AH138">
        <v>666047.26</v>
      </c>
      <c r="AI138">
        <v>688110.51529999997</v>
      </c>
      <c r="AJ138">
        <v>700982.56810000003</v>
      </c>
      <c r="AK138">
        <v>765311.04189999995</v>
      </c>
      <c r="AL138">
        <v>772199.62580000004</v>
      </c>
      <c r="AM138" s="49" t="s">
        <v>425</v>
      </c>
      <c r="AN138" s="49" t="s">
        <v>14</v>
      </c>
      <c r="AO138" s="49" t="s">
        <v>500</v>
      </c>
      <c r="AP138" s="49" t="s">
        <v>501</v>
      </c>
      <c r="AQ138" s="49" t="s">
        <v>502</v>
      </c>
      <c r="AR138" s="49" t="s">
        <v>495</v>
      </c>
      <c r="AS138" s="49" t="s">
        <v>496</v>
      </c>
      <c r="AT138" s="49" t="s">
        <v>497</v>
      </c>
    </row>
    <row r="139" spans="1:46" x14ac:dyDescent="0.25">
      <c r="A139">
        <v>1</v>
      </c>
      <c r="B139" t="s">
        <v>325</v>
      </c>
      <c r="C139" t="s">
        <v>325</v>
      </c>
      <c r="D139" t="s">
        <v>326</v>
      </c>
      <c r="E139" t="s">
        <v>539</v>
      </c>
      <c r="F139" t="s">
        <v>540</v>
      </c>
      <c r="G139">
        <v>601.19939999999997</v>
      </c>
      <c r="H139">
        <v>593.99810000000002</v>
      </c>
      <c r="I139">
        <v>619.19839999999999</v>
      </c>
      <c r="J139">
        <v>558</v>
      </c>
      <c r="K139">
        <v>568.80190000000005</v>
      </c>
      <c r="L139">
        <v>575.99900000000002</v>
      </c>
      <c r="M139">
        <v>540.0009</v>
      </c>
      <c r="N139">
        <v>503.99860000000001</v>
      </c>
      <c r="O139">
        <v>453.59789999999998</v>
      </c>
      <c r="P139">
        <v>460.79919999999998</v>
      </c>
      <c r="Q139">
        <v>378.00110000000001</v>
      </c>
      <c r="R139">
        <v>320.39909999999998</v>
      </c>
      <c r="S139">
        <v>352.80070000000001</v>
      </c>
      <c r="T139">
        <v>424.80110000000002</v>
      </c>
      <c r="U139">
        <v>302.39999999999998</v>
      </c>
      <c r="V139">
        <v>356.40140000000002</v>
      </c>
      <c r="W139">
        <v>457.1986</v>
      </c>
      <c r="X139">
        <v>439.1995</v>
      </c>
      <c r="Y139">
        <v>565.20129999999995</v>
      </c>
      <c r="Z139">
        <v>579.59969999999998</v>
      </c>
      <c r="AA139">
        <v>403.20139999999998</v>
      </c>
      <c r="AB139">
        <v>536.40030000000002</v>
      </c>
      <c r="AC139">
        <v>651.6001</v>
      </c>
      <c r="AD139">
        <v>529.19899999999996</v>
      </c>
      <c r="AE139">
        <v>734.39819999999997</v>
      </c>
      <c r="AF139">
        <v>1015.1985</v>
      </c>
      <c r="AG139">
        <v>1087.1989000000001</v>
      </c>
      <c r="AH139">
        <v>1004.3212</v>
      </c>
      <c r="AI139">
        <v>1116.4059999999999</v>
      </c>
      <c r="AJ139">
        <v>1450.3368</v>
      </c>
      <c r="AK139">
        <v>1897.6043</v>
      </c>
      <c r="AL139" t="s">
        <v>531</v>
      </c>
      <c r="AM139" s="49" t="s">
        <v>326</v>
      </c>
      <c r="AN139" s="49" t="s">
        <v>6</v>
      </c>
      <c r="AO139" s="49" t="s">
        <v>9</v>
      </c>
      <c r="AP139" s="49" t="s">
        <v>486</v>
      </c>
      <c r="AQ139" s="49" t="s">
        <v>9</v>
      </c>
      <c r="AR139" s="49" t="s">
        <v>487</v>
      </c>
      <c r="AS139" s="49" t="s">
        <v>488</v>
      </c>
      <c r="AT139" s="49" t="s">
        <v>489</v>
      </c>
    </row>
    <row r="140" spans="1:46" x14ac:dyDescent="0.25">
      <c r="A140">
        <v>1</v>
      </c>
      <c r="B140" t="s">
        <v>327</v>
      </c>
      <c r="C140" t="s">
        <v>327</v>
      </c>
      <c r="D140" t="s">
        <v>426</v>
      </c>
      <c r="E140" t="s">
        <v>539</v>
      </c>
      <c r="F140" t="s">
        <v>540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t="s">
        <v>531</v>
      </c>
      <c r="AM140" s="49" t="s">
        <v>426</v>
      </c>
      <c r="AN140" s="49" t="s">
        <v>14</v>
      </c>
      <c r="AO140" s="49" t="s">
        <v>485</v>
      </c>
      <c r="AP140" s="49" t="s">
        <v>505</v>
      </c>
      <c r="AQ140" s="49" t="s">
        <v>13</v>
      </c>
      <c r="AR140" s="49" t="s">
        <v>495</v>
      </c>
      <c r="AS140" s="49" t="s">
        <v>496</v>
      </c>
      <c r="AT140" s="49" t="s">
        <v>497</v>
      </c>
    </row>
    <row r="141" spans="1:46" x14ac:dyDescent="0.25">
      <c r="A141">
        <v>1</v>
      </c>
      <c r="B141" t="s">
        <v>330</v>
      </c>
      <c r="C141" t="s">
        <v>330</v>
      </c>
      <c r="D141" t="s">
        <v>331</v>
      </c>
      <c r="E141" t="s">
        <v>539</v>
      </c>
      <c r="F141" t="s">
        <v>540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t="s">
        <v>531</v>
      </c>
      <c r="AM141" s="49" t="s">
        <v>331</v>
      </c>
      <c r="AN141" s="49" t="s">
        <v>8</v>
      </c>
      <c r="AO141" s="49" t="s">
        <v>9</v>
      </c>
      <c r="AP141" s="49" t="s">
        <v>494</v>
      </c>
      <c r="AQ141" s="49" t="s">
        <v>9</v>
      </c>
      <c r="AR141" s="49" t="s">
        <v>487</v>
      </c>
      <c r="AS141" s="49" t="s">
        <v>488</v>
      </c>
      <c r="AT141" s="49" t="s">
        <v>489</v>
      </c>
    </row>
    <row r="142" spans="1:46" x14ac:dyDescent="0.25">
      <c r="A142">
        <v>1</v>
      </c>
      <c r="B142" t="s">
        <v>342</v>
      </c>
      <c r="C142" t="s">
        <v>342</v>
      </c>
      <c r="D142" t="s">
        <v>343</v>
      </c>
      <c r="E142" t="s">
        <v>539</v>
      </c>
      <c r="F142" t="s">
        <v>540</v>
      </c>
      <c r="G142">
        <v>26981.64</v>
      </c>
      <c r="H142">
        <v>34446.599699999999</v>
      </c>
      <c r="I142">
        <v>33015.011400000003</v>
      </c>
      <c r="J142">
        <v>29024.132699999998</v>
      </c>
      <c r="K142">
        <v>32100.275099999999</v>
      </c>
      <c r="L142">
        <v>35646.729200000002</v>
      </c>
      <c r="M142">
        <v>41345.558499999999</v>
      </c>
      <c r="N142">
        <v>37795.822</v>
      </c>
      <c r="O142">
        <v>37167.831299999998</v>
      </c>
      <c r="P142">
        <v>40117.0216</v>
      </c>
      <c r="Q142">
        <v>35356.600700000003</v>
      </c>
      <c r="R142">
        <v>35595.604200000002</v>
      </c>
      <c r="S142">
        <v>35739.337</v>
      </c>
      <c r="T142">
        <v>31454.3105</v>
      </c>
      <c r="U142">
        <v>38233.225400000003</v>
      </c>
      <c r="V142">
        <v>41078.068099999997</v>
      </c>
      <c r="W142">
        <v>37261.067199999998</v>
      </c>
      <c r="X142">
        <v>34068.087899999999</v>
      </c>
      <c r="Y142">
        <v>34430.400999999998</v>
      </c>
      <c r="Z142">
        <v>37947.601900000001</v>
      </c>
      <c r="AA142">
        <v>42807.601699999999</v>
      </c>
      <c r="AB142">
        <v>31201.201700000001</v>
      </c>
      <c r="AC142">
        <v>33429.600899999998</v>
      </c>
      <c r="AD142">
        <v>36730.800600000002</v>
      </c>
      <c r="AE142">
        <v>39610.799800000001</v>
      </c>
      <c r="AF142">
        <v>36288.000399999997</v>
      </c>
      <c r="AG142">
        <v>38851.201300000001</v>
      </c>
      <c r="AH142">
        <v>32951.6567</v>
      </c>
      <c r="AI142">
        <v>38302.726300000002</v>
      </c>
      <c r="AJ142">
        <v>34045.830900000001</v>
      </c>
      <c r="AK142">
        <v>32524.184499999999</v>
      </c>
      <c r="AL142">
        <v>40623.235099999998</v>
      </c>
      <c r="AM142" s="49" t="s">
        <v>343</v>
      </c>
      <c r="AN142" s="49" t="s">
        <v>14</v>
      </c>
      <c r="AO142" s="49" t="s">
        <v>500</v>
      </c>
      <c r="AP142" s="49" t="s">
        <v>501</v>
      </c>
      <c r="AQ142" s="49" t="s">
        <v>502</v>
      </c>
      <c r="AR142" s="49" t="s">
        <v>487</v>
      </c>
      <c r="AS142" s="49" t="s">
        <v>488</v>
      </c>
      <c r="AT142" s="49" t="s">
        <v>489</v>
      </c>
    </row>
    <row r="143" spans="1:46" x14ac:dyDescent="0.25">
      <c r="A143">
        <v>1</v>
      </c>
      <c r="B143" t="s">
        <v>332</v>
      </c>
      <c r="C143" t="s">
        <v>332</v>
      </c>
      <c r="D143" t="s">
        <v>333</v>
      </c>
      <c r="E143" t="s">
        <v>539</v>
      </c>
      <c r="F143" t="s">
        <v>540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t="s">
        <v>531</v>
      </c>
      <c r="AM143" s="49" t="s">
        <v>333</v>
      </c>
      <c r="AN143" s="49" t="s">
        <v>14</v>
      </c>
      <c r="AO143" s="49" t="s">
        <v>485</v>
      </c>
      <c r="AP143" s="49" t="s">
        <v>505</v>
      </c>
      <c r="AQ143" s="49" t="s">
        <v>13</v>
      </c>
      <c r="AR143" s="49" t="s">
        <v>495</v>
      </c>
      <c r="AS143" s="49" t="s">
        <v>488</v>
      </c>
      <c r="AT143" s="49" t="s">
        <v>489</v>
      </c>
    </row>
    <row r="144" spans="1:46" x14ac:dyDescent="0.25">
      <c r="A144">
        <v>1</v>
      </c>
      <c r="B144" t="s">
        <v>349</v>
      </c>
      <c r="C144" t="s">
        <v>349</v>
      </c>
      <c r="D144" t="s">
        <v>350</v>
      </c>
      <c r="E144" t="s">
        <v>539</v>
      </c>
      <c r="F144" t="s">
        <v>540</v>
      </c>
      <c r="G144">
        <v>6767.9998999999998</v>
      </c>
      <c r="H144">
        <v>5068.7996999999996</v>
      </c>
      <c r="I144">
        <v>6973.1990999999998</v>
      </c>
      <c r="J144">
        <v>12481.1983</v>
      </c>
      <c r="K144">
        <v>15678.000099999999</v>
      </c>
      <c r="L144">
        <v>17568.001199999999</v>
      </c>
      <c r="M144">
        <v>15217.2009</v>
      </c>
      <c r="N144">
        <v>14630.4</v>
      </c>
      <c r="O144">
        <v>15361.2017</v>
      </c>
      <c r="P144">
        <v>16106.401900000001</v>
      </c>
      <c r="Q144">
        <v>16614.001100000001</v>
      </c>
      <c r="R144">
        <v>17737.198199999999</v>
      </c>
      <c r="S144">
        <v>18964.8014</v>
      </c>
      <c r="T144">
        <v>12527.9984</v>
      </c>
      <c r="U144">
        <v>14759.9982</v>
      </c>
      <c r="V144">
        <v>16696.799299999999</v>
      </c>
      <c r="W144">
        <v>15836.399299999999</v>
      </c>
      <c r="X144">
        <v>16023.5995</v>
      </c>
      <c r="Y144">
        <v>14540.4005</v>
      </c>
      <c r="Z144">
        <v>15724.8002</v>
      </c>
      <c r="AA144">
        <v>18918.001400000001</v>
      </c>
      <c r="AB144">
        <v>13600.7989</v>
      </c>
      <c r="AC144">
        <v>14770.8001</v>
      </c>
      <c r="AD144">
        <v>17452.8014</v>
      </c>
      <c r="AE144">
        <v>15152.4018</v>
      </c>
      <c r="AF144">
        <v>13917.601500000001</v>
      </c>
      <c r="AG144">
        <v>15692.398499999999</v>
      </c>
      <c r="AH144">
        <v>15566.401</v>
      </c>
      <c r="AI144">
        <v>12923.9985</v>
      </c>
      <c r="AJ144">
        <v>15681.6008</v>
      </c>
      <c r="AK144">
        <v>16261.2004</v>
      </c>
      <c r="AL144">
        <v>15012.001700000001</v>
      </c>
      <c r="AM144" s="49" t="s">
        <v>350</v>
      </c>
      <c r="AN144" s="49" t="s">
        <v>14</v>
      </c>
      <c r="AO144" s="49" t="s">
        <v>500</v>
      </c>
      <c r="AP144" s="49" t="s">
        <v>505</v>
      </c>
      <c r="AQ144" s="49" t="s">
        <v>13</v>
      </c>
      <c r="AR144" s="49" t="s">
        <v>487</v>
      </c>
      <c r="AS144" s="49" t="s">
        <v>488</v>
      </c>
      <c r="AT144" s="49" t="s">
        <v>489</v>
      </c>
    </row>
    <row r="145" spans="1:46" x14ac:dyDescent="0.25">
      <c r="A145">
        <v>1</v>
      </c>
      <c r="B145" t="s">
        <v>351</v>
      </c>
      <c r="C145" t="s">
        <v>351</v>
      </c>
      <c r="D145" t="s">
        <v>352</v>
      </c>
      <c r="E145" t="s">
        <v>539</v>
      </c>
      <c r="F145" t="s">
        <v>540</v>
      </c>
      <c r="G145">
        <v>10619.9982</v>
      </c>
      <c r="H145">
        <v>12988.8017</v>
      </c>
      <c r="I145">
        <v>12322.7991</v>
      </c>
      <c r="J145">
        <v>10925.998900000001</v>
      </c>
      <c r="K145">
        <v>12236.400299999999</v>
      </c>
      <c r="L145">
        <v>11707.201300000001</v>
      </c>
      <c r="M145">
        <v>13222.802</v>
      </c>
      <c r="N145">
        <v>11131.1981</v>
      </c>
      <c r="O145">
        <v>12416.3992</v>
      </c>
      <c r="P145">
        <v>13467.6</v>
      </c>
      <c r="Q145">
        <v>13802.4017</v>
      </c>
      <c r="R145">
        <v>13665.598</v>
      </c>
      <c r="S145">
        <v>11923.1983</v>
      </c>
      <c r="T145">
        <v>10645.1986</v>
      </c>
      <c r="U145">
        <v>14738.398499999999</v>
      </c>
      <c r="V145">
        <v>12459.598599999999</v>
      </c>
      <c r="W145">
        <v>12927.599099999999</v>
      </c>
      <c r="X145">
        <v>11757.602000000001</v>
      </c>
      <c r="Y145">
        <v>14464.799499999999</v>
      </c>
      <c r="Z145">
        <v>16973.999</v>
      </c>
      <c r="AA145">
        <v>16264.801100000001</v>
      </c>
      <c r="AB145">
        <v>12823.2012</v>
      </c>
      <c r="AC145">
        <v>14036.401900000001</v>
      </c>
      <c r="AD145">
        <v>16664.4018</v>
      </c>
      <c r="AE145">
        <v>21931.199499999999</v>
      </c>
      <c r="AF145">
        <v>13708.801600000001</v>
      </c>
      <c r="AG145">
        <v>16210.7997</v>
      </c>
      <c r="AH145">
        <v>13926.037899999999</v>
      </c>
      <c r="AI145">
        <v>16935.551599999999</v>
      </c>
      <c r="AJ145">
        <v>16125.824500000001</v>
      </c>
      <c r="AK145">
        <v>17762.6162</v>
      </c>
      <c r="AL145">
        <v>16963.000199999999</v>
      </c>
      <c r="AM145" s="49" t="s">
        <v>352</v>
      </c>
      <c r="AN145" s="49" t="s">
        <v>14</v>
      </c>
      <c r="AO145" s="49" t="s">
        <v>500</v>
      </c>
      <c r="AP145" s="49" t="s">
        <v>505</v>
      </c>
      <c r="AQ145" s="49" t="s">
        <v>13</v>
      </c>
      <c r="AR145" s="49" t="s">
        <v>487</v>
      </c>
      <c r="AS145" s="49" t="s">
        <v>488</v>
      </c>
      <c r="AT145" s="49" t="s">
        <v>489</v>
      </c>
    </row>
    <row r="146" spans="1:46" x14ac:dyDescent="0.25">
      <c r="A146">
        <v>1</v>
      </c>
      <c r="B146" t="s">
        <v>400</v>
      </c>
      <c r="C146" t="s">
        <v>400</v>
      </c>
      <c r="D146" t="s">
        <v>401</v>
      </c>
      <c r="E146" t="s">
        <v>539</v>
      </c>
      <c r="F146" t="s">
        <v>540</v>
      </c>
      <c r="G146">
        <v>3636.0012999999999</v>
      </c>
      <c r="H146">
        <v>7128.0019000000002</v>
      </c>
      <c r="I146">
        <v>2707.2015999999999</v>
      </c>
      <c r="J146">
        <v>525.59829999999999</v>
      </c>
      <c r="K146">
        <v>3866.4009000000001</v>
      </c>
      <c r="L146">
        <v>1904.3995</v>
      </c>
      <c r="M146">
        <v>4748.4005999999999</v>
      </c>
      <c r="N146">
        <v>7531.1990999999998</v>
      </c>
      <c r="O146">
        <v>5741.9993999999997</v>
      </c>
      <c r="P146">
        <v>2613.6015000000002</v>
      </c>
      <c r="Q146">
        <v>3963.6017000000002</v>
      </c>
      <c r="R146">
        <v>7146.0009</v>
      </c>
      <c r="S146">
        <v>8578.7993000000006</v>
      </c>
      <c r="T146">
        <v>2523.6021000000001</v>
      </c>
      <c r="U146">
        <v>3420.0001000000002</v>
      </c>
      <c r="V146">
        <v>4795.2007000000003</v>
      </c>
      <c r="W146">
        <v>10432.798000000001</v>
      </c>
      <c r="X146">
        <v>3124.8013999999998</v>
      </c>
      <c r="Y146">
        <v>4330.8008</v>
      </c>
      <c r="Z146">
        <v>5039.9987000000001</v>
      </c>
      <c r="AA146">
        <v>7610.4008000000003</v>
      </c>
      <c r="AB146">
        <v>7405.2015000000001</v>
      </c>
      <c r="AC146">
        <v>4337.9979000000003</v>
      </c>
      <c r="AD146">
        <v>4024.8000999999999</v>
      </c>
      <c r="AE146">
        <v>3286.8013000000001</v>
      </c>
      <c r="AF146">
        <v>2916.0014999999999</v>
      </c>
      <c r="AG146">
        <v>2451.6017000000002</v>
      </c>
      <c r="AH146">
        <v>2916.0014999999999</v>
      </c>
      <c r="AI146">
        <v>3974.3993999999998</v>
      </c>
      <c r="AJ146">
        <v>2631.6006000000002</v>
      </c>
      <c r="AK146">
        <v>5198.4021000000002</v>
      </c>
      <c r="AL146" t="s">
        <v>531</v>
      </c>
      <c r="AM146" s="49" t="s">
        <v>401</v>
      </c>
      <c r="AN146" s="49" t="s">
        <v>4</v>
      </c>
      <c r="AO146" s="49" t="s">
        <v>9</v>
      </c>
      <c r="AP146" s="49" t="s">
        <v>501</v>
      </c>
      <c r="AQ146" s="49" t="s">
        <v>9</v>
      </c>
      <c r="AR146" s="49" t="s">
        <v>487</v>
      </c>
      <c r="AS146" s="49" t="s">
        <v>488</v>
      </c>
      <c r="AT146" s="49" t="s">
        <v>489</v>
      </c>
    </row>
    <row r="147" spans="1:46" x14ac:dyDescent="0.25">
      <c r="A147">
        <v>1</v>
      </c>
      <c r="B147" t="s">
        <v>344</v>
      </c>
      <c r="C147" t="s">
        <v>344</v>
      </c>
      <c r="D147" t="s">
        <v>345</v>
      </c>
      <c r="E147" t="s">
        <v>539</v>
      </c>
      <c r="F147" t="s">
        <v>540</v>
      </c>
      <c r="G147" t="s">
        <v>531</v>
      </c>
      <c r="H147" t="s">
        <v>531</v>
      </c>
      <c r="I147" t="s">
        <v>531</v>
      </c>
      <c r="J147" t="s">
        <v>531</v>
      </c>
      <c r="K147" t="s">
        <v>531</v>
      </c>
      <c r="L147" t="s">
        <v>531</v>
      </c>
      <c r="M147" t="s">
        <v>531</v>
      </c>
      <c r="N147" t="s">
        <v>531</v>
      </c>
      <c r="O147" t="s">
        <v>531</v>
      </c>
      <c r="P147" t="s">
        <v>531</v>
      </c>
      <c r="Q147" t="s">
        <v>531</v>
      </c>
      <c r="R147" t="s">
        <v>531</v>
      </c>
      <c r="S147" t="s">
        <v>531</v>
      </c>
      <c r="T147" t="s">
        <v>531</v>
      </c>
      <c r="U147" t="s">
        <v>531</v>
      </c>
      <c r="V147" t="s">
        <v>531</v>
      </c>
      <c r="W147" t="s">
        <v>531</v>
      </c>
      <c r="X147" t="s">
        <v>531</v>
      </c>
      <c r="Y147" t="s">
        <v>531</v>
      </c>
      <c r="Z147" t="s">
        <v>531</v>
      </c>
      <c r="AA147" t="s">
        <v>531</v>
      </c>
      <c r="AB147" t="s">
        <v>531</v>
      </c>
      <c r="AC147">
        <v>0</v>
      </c>
      <c r="AD147">
        <v>0</v>
      </c>
      <c r="AE147">
        <v>0</v>
      </c>
      <c r="AF147">
        <v>0</v>
      </c>
      <c r="AG147">
        <v>0</v>
      </c>
      <c r="AH147">
        <v>0</v>
      </c>
      <c r="AI147">
        <v>0</v>
      </c>
      <c r="AJ147">
        <v>0</v>
      </c>
      <c r="AK147">
        <v>0</v>
      </c>
      <c r="AL147" t="s">
        <v>531</v>
      </c>
      <c r="AM147" s="49" t="s">
        <v>345</v>
      </c>
      <c r="AN147" s="49" t="s">
        <v>6</v>
      </c>
      <c r="AO147" s="49" t="s">
        <v>9</v>
      </c>
      <c r="AP147" s="49" t="s">
        <v>486</v>
      </c>
      <c r="AQ147" s="49" t="s">
        <v>9</v>
      </c>
      <c r="AR147" s="49" t="s">
        <v>495</v>
      </c>
      <c r="AS147" s="49" t="s">
        <v>488</v>
      </c>
      <c r="AT147" s="49" t="s">
        <v>489</v>
      </c>
    </row>
    <row r="148" spans="1:46" x14ac:dyDescent="0.25">
      <c r="A148">
        <v>1</v>
      </c>
      <c r="B148" t="s">
        <v>154</v>
      </c>
      <c r="C148" t="s">
        <v>154</v>
      </c>
      <c r="D148" t="s">
        <v>155</v>
      </c>
      <c r="E148" t="s">
        <v>539</v>
      </c>
      <c r="F148" t="s">
        <v>540</v>
      </c>
      <c r="G148">
        <v>91692.000199999995</v>
      </c>
      <c r="H148">
        <v>98081.998999999996</v>
      </c>
      <c r="I148">
        <v>68097.598599999998</v>
      </c>
      <c r="J148">
        <v>87911.998099999997</v>
      </c>
      <c r="K148">
        <v>101649.60060000001</v>
      </c>
      <c r="L148">
        <v>83088.000599999999</v>
      </c>
      <c r="M148">
        <v>143229.59899999999</v>
      </c>
      <c r="N148">
        <v>125110.7991</v>
      </c>
      <c r="O148">
        <v>122360.39810000001</v>
      </c>
      <c r="P148">
        <v>82162.801500000001</v>
      </c>
      <c r="Q148">
        <v>101721.601</v>
      </c>
      <c r="R148">
        <v>147196.8014</v>
      </c>
      <c r="S148">
        <v>76406.3995</v>
      </c>
      <c r="T148">
        <v>145738.7985</v>
      </c>
      <c r="U148">
        <v>111902.39969999999</v>
      </c>
      <c r="V148">
        <v>66214.798800000004</v>
      </c>
      <c r="W148">
        <v>93452.3989</v>
      </c>
      <c r="X148">
        <v>98312.3986</v>
      </c>
      <c r="Y148">
        <v>84110.400399999999</v>
      </c>
      <c r="Z148">
        <v>95079.598700000002</v>
      </c>
      <c r="AA148">
        <v>152294.402</v>
      </c>
      <c r="AB148">
        <v>110145.6017</v>
      </c>
      <c r="AC148">
        <v>73961.999100000001</v>
      </c>
      <c r="AD148">
        <v>132714.06140000001</v>
      </c>
      <c r="AE148">
        <v>141006.55480000001</v>
      </c>
      <c r="AF148">
        <v>101304.0012</v>
      </c>
      <c r="AG148">
        <v>131023.28509999999</v>
      </c>
      <c r="AH148">
        <v>65959.198900000003</v>
      </c>
      <c r="AI148">
        <v>123602.3998</v>
      </c>
      <c r="AJ148">
        <v>88725.597999999998</v>
      </c>
      <c r="AK148">
        <v>109825.1985</v>
      </c>
      <c r="AL148">
        <v>106653.6012</v>
      </c>
      <c r="AM148" s="49" t="s">
        <v>155</v>
      </c>
      <c r="AN148" s="49" t="s">
        <v>14</v>
      </c>
      <c r="AO148" s="49" t="s">
        <v>500</v>
      </c>
      <c r="AP148" s="49" t="s">
        <v>505</v>
      </c>
      <c r="AQ148" s="49" t="s">
        <v>13</v>
      </c>
      <c r="AR148" s="49" t="s">
        <v>487</v>
      </c>
      <c r="AS148" s="49" t="s">
        <v>488</v>
      </c>
      <c r="AT148" s="49" t="s">
        <v>489</v>
      </c>
    </row>
    <row r="149" spans="1:46" x14ac:dyDescent="0.25">
      <c r="A149">
        <v>1</v>
      </c>
      <c r="B149" t="s">
        <v>241</v>
      </c>
      <c r="C149" t="s">
        <v>241</v>
      </c>
      <c r="D149" t="s">
        <v>242</v>
      </c>
      <c r="E149" t="s">
        <v>539</v>
      </c>
      <c r="F149" t="s">
        <v>540</v>
      </c>
      <c r="G149">
        <v>11321.999</v>
      </c>
      <c r="H149">
        <v>11217.6011</v>
      </c>
      <c r="I149">
        <v>10439.999299999999</v>
      </c>
      <c r="J149">
        <v>13665.598</v>
      </c>
      <c r="K149">
        <v>14720.3994</v>
      </c>
      <c r="L149">
        <v>16027.200199999999</v>
      </c>
      <c r="M149">
        <v>11707.201300000001</v>
      </c>
      <c r="N149">
        <v>12409.2021</v>
      </c>
      <c r="O149">
        <v>14093.9997</v>
      </c>
      <c r="P149">
        <v>15012.001700000001</v>
      </c>
      <c r="Q149">
        <v>11509.199199999999</v>
      </c>
      <c r="R149">
        <v>11192.400799999999</v>
      </c>
      <c r="S149">
        <v>9691.1985000000004</v>
      </c>
      <c r="T149">
        <v>11865.6005</v>
      </c>
      <c r="U149">
        <v>10659.601199999999</v>
      </c>
      <c r="V149">
        <v>12423.6005</v>
      </c>
      <c r="W149">
        <v>16682.400900000001</v>
      </c>
      <c r="X149">
        <v>14209.199500000001</v>
      </c>
      <c r="Y149">
        <v>14864.4002</v>
      </c>
      <c r="Z149">
        <v>13971.598599999999</v>
      </c>
      <c r="AA149">
        <v>20282.3999</v>
      </c>
      <c r="AB149">
        <v>16628.399600000001</v>
      </c>
      <c r="AC149">
        <v>11851.197899999999</v>
      </c>
      <c r="AD149">
        <v>24904.7988</v>
      </c>
      <c r="AE149">
        <v>16387.198</v>
      </c>
      <c r="AF149">
        <v>21488.399300000001</v>
      </c>
      <c r="AG149">
        <v>15195.601199999999</v>
      </c>
      <c r="AH149">
        <v>14474.412399999999</v>
      </c>
      <c r="AI149">
        <v>23042.627400000001</v>
      </c>
      <c r="AJ149">
        <v>17322.6338</v>
      </c>
      <c r="AK149">
        <v>17914.865000000002</v>
      </c>
      <c r="AL149" t="s">
        <v>531</v>
      </c>
      <c r="AM149" s="49" t="s">
        <v>242</v>
      </c>
      <c r="AN149" s="49" t="s">
        <v>14</v>
      </c>
      <c r="AO149" s="49" t="s">
        <v>485</v>
      </c>
      <c r="AP149" s="49" t="s">
        <v>494</v>
      </c>
      <c r="AQ149" s="49" t="s">
        <v>11</v>
      </c>
      <c r="AR149" s="49" t="s">
        <v>487</v>
      </c>
      <c r="AS149" s="49" t="s">
        <v>488</v>
      </c>
      <c r="AT149" s="49" t="s">
        <v>489</v>
      </c>
    </row>
    <row r="150" spans="1:46" x14ac:dyDescent="0.25">
      <c r="A150">
        <v>1</v>
      </c>
      <c r="B150" t="s">
        <v>328</v>
      </c>
      <c r="C150" t="s">
        <v>328</v>
      </c>
      <c r="D150" t="s">
        <v>329</v>
      </c>
      <c r="E150" t="s">
        <v>539</v>
      </c>
      <c r="F150" t="s">
        <v>540</v>
      </c>
      <c r="G150">
        <v>3448.8011000000001</v>
      </c>
      <c r="H150">
        <v>3736.7984999999999</v>
      </c>
      <c r="I150">
        <v>3920.3980999999999</v>
      </c>
      <c r="J150">
        <v>3927.5994000000001</v>
      </c>
      <c r="K150">
        <v>4035.6021000000001</v>
      </c>
      <c r="L150">
        <v>3499.2017999999998</v>
      </c>
      <c r="M150">
        <v>3866.4009000000001</v>
      </c>
      <c r="N150">
        <v>3794.4005000000002</v>
      </c>
      <c r="O150">
        <v>3754.8018000000002</v>
      </c>
      <c r="P150">
        <v>4356.0011000000004</v>
      </c>
      <c r="Q150">
        <v>4258.8004000000001</v>
      </c>
      <c r="R150">
        <v>4564.8010999999997</v>
      </c>
      <c r="S150">
        <v>4633.2007999999996</v>
      </c>
      <c r="T150">
        <v>4186.8</v>
      </c>
      <c r="U150">
        <v>3985.2013999999999</v>
      </c>
      <c r="V150">
        <v>4539.6007</v>
      </c>
      <c r="W150">
        <v>4932.0002000000004</v>
      </c>
      <c r="X150">
        <v>5223.5982000000004</v>
      </c>
      <c r="Y150">
        <v>5266.8018000000002</v>
      </c>
      <c r="Z150">
        <v>11620.7983</v>
      </c>
      <c r="AA150">
        <v>22327.1996</v>
      </c>
      <c r="AB150">
        <v>23281.1996</v>
      </c>
      <c r="AC150">
        <v>23828.4018</v>
      </c>
      <c r="AD150">
        <v>29933.9997</v>
      </c>
      <c r="AE150">
        <v>32086.802</v>
      </c>
      <c r="AF150">
        <v>30312.000800000002</v>
      </c>
      <c r="AG150">
        <v>28983.600299999998</v>
      </c>
      <c r="AH150">
        <v>33649.198600000003</v>
      </c>
      <c r="AI150">
        <v>34765.198499999999</v>
      </c>
      <c r="AJ150">
        <v>35237.519800000002</v>
      </c>
      <c r="AK150">
        <v>36976.318700000003</v>
      </c>
      <c r="AL150" t="s">
        <v>531</v>
      </c>
      <c r="AM150" s="49" t="s">
        <v>329</v>
      </c>
      <c r="AN150" s="49" t="s">
        <v>6</v>
      </c>
      <c r="AO150" s="49" t="s">
        <v>9</v>
      </c>
      <c r="AP150" s="49" t="s">
        <v>486</v>
      </c>
      <c r="AQ150" s="49" t="s">
        <v>9</v>
      </c>
      <c r="AR150" s="49" t="s">
        <v>487</v>
      </c>
      <c r="AS150" s="49" t="s">
        <v>488</v>
      </c>
      <c r="AT150" s="49" t="s">
        <v>489</v>
      </c>
    </row>
    <row r="151" spans="1:46" x14ac:dyDescent="0.25">
      <c r="A151">
        <v>1</v>
      </c>
      <c r="B151" t="s">
        <v>348</v>
      </c>
      <c r="C151" t="s">
        <v>348</v>
      </c>
      <c r="D151" t="s">
        <v>427</v>
      </c>
      <c r="E151" t="s">
        <v>539</v>
      </c>
      <c r="F151" t="s">
        <v>540</v>
      </c>
      <c r="G151" t="s">
        <v>531</v>
      </c>
      <c r="H151" t="s">
        <v>531</v>
      </c>
      <c r="I151" t="s">
        <v>531</v>
      </c>
      <c r="J151" t="s">
        <v>531</v>
      </c>
      <c r="K151" t="s">
        <v>531</v>
      </c>
      <c r="L151" t="s">
        <v>531</v>
      </c>
      <c r="M151" t="s">
        <v>531</v>
      </c>
      <c r="N151" t="s">
        <v>531</v>
      </c>
      <c r="O151" t="s">
        <v>531</v>
      </c>
      <c r="P151" t="s">
        <v>531</v>
      </c>
      <c r="Q151">
        <v>3729.6014</v>
      </c>
      <c r="R151">
        <v>3851.9983999999999</v>
      </c>
      <c r="S151">
        <v>3851.9983999999999</v>
      </c>
      <c r="T151">
        <v>3474.0014999999999</v>
      </c>
      <c r="U151">
        <v>3322.7993999999999</v>
      </c>
      <c r="V151">
        <v>2879.9992000000002</v>
      </c>
      <c r="W151">
        <v>3693.5990999999999</v>
      </c>
      <c r="X151">
        <v>4150.8019000000004</v>
      </c>
      <c r="Y151">
        <v>4834.7993999999999</v>
      </c>
      <c r="Z151">
        <v>4809.5991000000004</v>
      </c>
      <c r="AA151">
        <v>4356.0011000000004</v>
      </c>
      <c r="AB151">
        <v>3747.6005</v>
      </c>
      <c r="AC151">
        <v>2995.1990000000001</v>
      </c>
      <c r="AD151">
        <v>3013.1981000000001</v>
      </c>
      <c r="AE151">
        <v>2012.3979999999999</v>
      </c>
      <c r="AF151">
        <v>1699.2002</v>
      </c>
      <c r="AG151">
        <v>2818.8008</v>
      </c>
      <c r="AH151">
        <v>3332.3661999999999</v>
      </c>
      <c r="AI151">
        <v>3598.7597999999998</v>
      </c>
      <c r="AJ151">
        <v>3428.7714999999998</v>
      </c>
      <c r="AK151">
        <v>3508.6723999999999</v>
      </c>
      <c r="AL151" t="s">
        <v>531</v>
      </c>
      <c r="AM151" s="49" t="s">
        <v>427</v>
      </c>
      <c r="AN151" s="49" t="s">
        <v>14</v>
      </c>
      <c r="AO151" s="49" t="s">
        <v>506</v>
      </c>
      <c r="AP151" s="49" t="s">
        <v>501</v>
      </c>
      <c r="AQ151" s="49" t="s">
        <v>10</v>
      </c>
      <c r="AR151" s="49" t="s">
        <v>495</v>
      </c>
      <c r="AS151" s="49" t="s">
        <v>488</v>
      </c>
      <c r="AT151" s="49" t="s">
        <v>497</v>
      </c>
    </row>
    <row r="152" spans="1:46" x14ac:dyDescent="0.25">
      <c r="A152">
        <v>1</v>
      </c>
      <c r="B152" t="s">
        <v>353</v>
      </c>
      <c r="C152" t="s">
        <v>353</v>
      </c>
      <c r="D152" t="s">
        <v>354</v>
      </c>
      <c r="E152" t="s">
        <v>539</v>
      </c>
      <c r="F152" t="s">
        <v>540</v>
      </c>
      <c r="G152">
        <v>261010.80189999999</v>
      </c>
      <c r="H152">
        <v>227649.60070000001</v>
      </c>
      <c r="I152">
        <v>267595.19799999997</v>
      </c>
      <c r="J152">
        <v>268743.59960000002</v>
      </c>
      <c r="K152">
        <v>212760.0001</v>
      </c>
      <c r="L152">
        <v>245167.20120000001</v>
      </c>
      <c r="M152">
        <v>186263.99960000001</v>
      </c>
      <c r="N152">
        <v>248601.5998</v>
      </c>
      <c r="O152">
        <v>269999.99959999998</v>
      </c>
      <c r="P152">
        <v>258087.59899999999</v>
      </c>
      <c r="Q152">
        <v>282902.39840000001</v>
      </c>
      <c r="R152">
        <v>284616.0012</v>
      </c>
      <c r="S152">
        <v>238895.9987</v>
      </c>
      <c r="T152">
        <v>192743.99789999999</v>
      </c>
      <c r="U152">
        <v>216442.8015</v>
      </c>
      <c r="V152">
        <v>262090.79949999999</v>
      </c>
      <c r="W152">
        <v>222202.8</v>
      </c>
      <c r="X152">
        <v>238172.3982</v>
      </c>
      <c r="Y152">
        <v>248648.39980000001</v>
      </c>
      <c r="Z152">
        <v>237067.20019999999</v>
      </c>
      <c r="AA152">
        <v>239032.79819999999</v>
      </c>
      <c r="AB152">
        <v>239162.40059999999</v>
      </c>
      <c r="AC152">
        <v>284155.20199999999</v>
      </c>
      <c r="AD152">
        <v>220899.5999</v>
      </c>
      <c r="AE152">
        <v>229550.3995</v>
      </c>
      <c r="AF152">
        <v>271123.20079999999</v>
      </c>
      <c r="AG152">
        <v>223264.79860000001</v>
      </c>
      <c r="AH152">
        <v>234514.80129999999</v>
      </c>
      <c r="AI152">
        <v>223956.00159999999</v>
      </c>
      <c r="AJ152">
        <v>235335.59839999999</v>
      </c>
      <c r="AK152">
        <v>260600.39920000001</v>
      </c>
      <c r="AL152">
        <v>255909.60060000001</v>
      </c>
      <c r="AM152" s="49" t="s">
        <v>354</v>
      </c>
      <c r="AN152" s="49" t="s">
        <v>14</v>
      </c>
      <c r="AO152" s="49" t="s">
        <v>500</v>
      </c>
      <c r="AP152" s="49" t="s">
        <v>505</v>
      </c>
      <c r="AQ152" s="49" t="s">
        <v>13</v>
      </c>
      <c r="AR152" s="49" t="s">
        <v>487</v>
      </c>
      <c r="AS152" s="49" t="s">
        <v>488</v>
      </c>
      <c r="AT152" s="49" t="s">
        <v>489</v>
      </c>
    </row>
    <row r="153" spans="1:46" x14ac:dyDescent="0.25">
      <c r="A153">
        <v>1</v>
      </c>
      <c r="B153" t="s">
        <v>111</v>
      </c>
      <c r="C153" t="s">
        <v>111</v>
      </c>
      <c r="D153" t="s">
        <v>112</v>
      </c>
      <c r="E153" t="s">
        <v>539</v>
      </c>
      <c r="F153" t="s">
        <v>540</v>
      </c>
      <c r="G153">
        <v>107220.1841</v>
      </c>
      <c r="H153">
        <v>115333.1934</v>
      </c>
      <c r="I153">
        <v>118964.1036</v>
      </c>
      <c r="J153">
        <v>128797.3017</v>
      </c>
      <c r="K153">
        <v>140590.6673</v>
      </c>
      <c r="L153">
        <v>125561.9896</v>
      </c>
      <c r="M153">
        <v>103517.6461</v>
      </c>
      <c r="N153">
        <v>122644.8242</v>
      </c>
      <c r="O153">
        <v>120573.3965</v>
      </c>
      <c r="P153">
        <v>144096.13260000001</v>
      </c>
      <c r="Q153">
        <v>132602.01010000001</v>
      </c>
      <c r="R153">
        <v>148705.4896</v>
      </c>
      <c r="S153">
        <v>126606.9731</v>
      </c>
      <c r="T153">
        <v>125150.758</v>
      </c>
      <c r="U153">
        <v>121492.93919999999</v>
      </c>
      <c r="V153">
        <v>112415.3037</v>
      </c>
      <c r="W153">
        <v>111454.3075</v>
      </c>
      <c r="X153">
        <v>126897.12669999999</v>
      </c>
      <c r="Y153">
        <v>129730.6608</v>
      </c>
      <c r="Z153">
        <v>128604.9559</v>
      </c>
      <c r="AA153">
        <v>129820.4719</v>
      </c>
      <c r="AB153">
        <v>116602.1581</v>
      </c>
      <c r="AC153">
        <v>138961.7384</v>
      </c>
      <c r="AD153">
        <v>138457.4258</v>
      </c>
      <c r="AE153">
        <v>136929.943</v>
      </c>
      <c r="AF153">
        <v>137727.31479999999</v>
      </c>
      <c r="AG153">
        <v>124644.2598</v>
      </c>
      <c r="AH153">
        <v>122729.5441</v>
      </c>
      <c r="AI153">
        <v>125940.4973</v>
      </c>
      <c r="AJ153">
        <v>136942.30239999999</v>
      </c>
      <c r="AK153">
        <v>136330.72810000001</v>
      </c>
      <c r="AL153">
        <v>133072.1459</v>
      </c>
      <c r="AM153" s="49" t="s">
        <v>112</v>
      </c>
      <c r="AN153" s="49" t="s">
        <v>14</v>
      </c>
      <c r="AO153" s="49" t="s">
        <v>500</v>
      </c>
      <c r="AP153" s="49" t="s">
        <v>505</v>
      </c>
      <c r="AQ153" s="49" t="s">
        <v>13</v>
      </c>
      <c r="AR153" s="49" t="s">
        <v>487</v>
      </c>
      <c r="AS153" s="49" t="s">
        <v>488</v>
      </c>
      <c r="AT153" s="49" t="s">
        <v>489</v>
      </c>
    </row>
    <row r="154" spans="1:46" x14ac:dyDescent="0.25">
      <c r="A154">
        <v>1</v>
      </c>
      <c r="B154" t="s">
        <v>359</v>
      </c>
      <c r="C154" t="s">
        <v>359</v>
      </c>
      <c r="D154" t="s">
        <v>605</v>
      </c>
      <c r="E154" t="s">
        <v>539</v>
      </c>
      <c r="F154" t="s">
        <v>540</v>
      </c>
      <c r="G154">
        <v>9820.8009000000002</v>
      </c>
      <c r="H154">
        <v>9662.4017000000003</v>
      </c>
      <c r="I154">
        <v>9503.9982999999993</v>
      </c>
      <c r="J154">
        <v>9345.5990999999995</v>
      </c>
      <c r="K154">
        <v>9187.1998999999996</v>
      </c>
      <c r="L154">
        <v>9036.0020000000004</v>
      </c>
      <c r="M154">
        <v>9179.9986000000008</v>
      </c>
      <c r="N154">
        <v>9360.0017000000007</v>
      </c>
      <c r="O154">
        <v>9719.9994999999999</v>
      </c>
      <c r="P154">
        <v>9791.9999000000007</v>
      </c>
      <c r="Q154">
        <v>11631.6003</v>
      </c>
      <c r="R154">
        <v>12275.999</v>
      </c>
      <c r="S154">
        <v>8823.6015000000007</v>
      </c>
      <c r="T154">
        <v>9928.7993999999999</v>
      </c>
      <c r="U154">
        <v>15030.000700000001</v>
      </c>
      <c r="V154">
        <v>15570.0016</v>
      </c>
      <c r="W154">
        <v>14201.9982</v>
      </c>
      <c r="X154">
        <v>12520.8012</v>
      </c>
      <c r="Y154">
        <v>10328.4002</v>
      </c>
      <c r="Z154">
        <v>6717.5991999999997</v>
      </c>
      <c r="AA154">
        <v>9331.2006999999994</v>
      </c>
      <c r="AB154">
        <v>10792.8</v>
      </c>
      <c r="AC154">
        <v>10641.597900000001</v>
      </c>
      <c r="AD154">
        <v>10800.0013</v>
      </c>
      <c r="AE154">
        <v>8424.0007000000005</v>
      </c>
      <c r="AF154">
        <v>1486.7997</v>
      </c>
      <c r="AG154">
        <v>3344.3991000000001</v>
      </c>
      <c r="AH154">
        <v>2714.3987000000002</v>
      </c>
      <c r="AI154">
        <v>2714.3987000000002</v>
      </c>
      <c r="AJ154">
        <v>2714.3987000000002</v>
      </c>
      <c r="AK154">
        <v>2714.3987000000002</v>
      </c>
      <c r="AL154" t="s">
        <v>531</v>
      </c>
      <c r="AM154" s="49" t="s">
        <v>360</v>
      </c>
      <c r="AN154" s="49" t="s">
        <v>14</v>
      </c>
      <c r="AO154" s="49" t="s">
        <v>485</v>
      </c>
      <c r="AP154" s="49" t="s">
        <v>486</v>
      </c>
      <c r="AQ154" s="49" t="s">
        <v>11</v>
      </c>
      <c r="AR154" s="49" t="s">
        <v>487</v>
      </c>
      <c r="AS154" s="49" t="s">
        <v>488</v>
      </c>
      <c r="AT154" s="49" t="s">
        <v>489</v>
      </c>
    </row>
    <row r="155" spans="1:46" x14ac:dyDescent="0.25">
      <c r="A155">
        <v>1</v>
      </c>
      <c r="B155" t="s">
        <v>366</v>
      </c>
      <c r="C155" t="s">
        <v>366</v>
      </c>
      <c r="D155" t="s">
        <v>367</v>
      </c>
      <c r="E155" t="s">
        <v>539</v>
      </c>
      <c r="F155" t="s">
        <v>540</v>
      </c>
      <c r="G155">
        <v>59399.998899999999</v>
      </c>
      <c r="H155">
        <v>59040.001100000001</v>
      </c>
      <c r="I155">
        <v>57340.800900000002</v>
      </c>
      <c r="J155">
        <v>61624.801599999999</v>
      </c>
      <c r="K155">
        <v>60087.601300000002</v>
      </c>
      <c r="L155">
        <v>52545.600200000001</v>
      </c>
      <c r="M155">
        <v>53370.002099999998</v>
      </c>
      <c r="N155">
        <v>49366.801599999999</v>
      </c>
      <c r="O155">
        <v>50936.3995</v>
      </c>
      <c r="P155">
        <v>55537.198600000003</v>
      </c>
      <c r="Q155">
        <v>50489.998699999996</v>
      </c>
      <c r="R155">
        <v>51141.598700000002</v>
      </c>
      <c r="S155">
        <v>54590.399899999997</v>
      </c>
      <c r="T155">
        <v>58809.601499999997</v>
      </c>
      <c r="U155">
        <v>58820.399299999997</v>
      </c>
      <c r="V155">
        <v>61081.200100000002</v>
      </c>
      <c r="W155">
        <v>60123.599399999999</v>
      </c>
      <c r="X155">
        <v>61610.398999999998</v>
      </c>
      <c r="Y155">
        <v>56880.001700000001</v>
      </c>
      <c r="Z155">
        <v>57239.999499999998</v>
      </c>
      <c r="AA155">
        <v>59040.001100000001</v>
      </c>
      <c r="AB155">
        <v>58320.001300000004</v>
      </c>
      <c r="AC155">
        <v>60839.998500000002</v>
      </c>
      <c r="AD155">
        <v>61455.6005</v>
      </c>
      <c r="AE155">
        <v>57600.001499999998</v>
      </c>
      <c r="AF155">
        <v>61200.000500000002</v>
      </c>
      <c r="AG155">
        <v>59875.200700000001</v>
      </c>
      <c r="AH155">
        <v>61679.518900000003</v>
      </c>
      <c r="AI155">
        <v>66219.839800000002</v>
      </c>
      <c r="AJ155">
        <v>69011.999899999995</v>
      </c>
      <c r="AK155">
        <v>65209.678</v>
      </c>
      <c r="AL155" t="s">
        <v>531</v>
      </c>
      <c r="AM155" s="49" t="s">
        <v>367</v>
      </c>
      <c r="AN155" s="49" t="s">
        <v>14</v>
      </c>
      <c r="AO155" s="49" t="s">
        <v>485</v>
      </c>
      <c r="AP155" s="49" t="s">
        <v>494</v>
      </c>
      <c r="AQ155" s="49" t="s">
        <v>11</v>
      </c>
      <c r="AR155" s="49" t="s">
        <v>487</v>
      </c>
      <c r="AS155" s="49" t="s">
        <v>488</v>
      </c>
      <c r="AT155" s="49" t="s">
        <v>489</v>
      </c>
    </row>
    <row r="156" spans="1:46" x14ac:dyDescent="0.25">
      <c r="A156">
        <v>1</v>
      </c>
      <c r="B156" t="s">
        <v>364</v>
      </c>
      <c r="C156" t="s">
        <v>364</v>
      </c>
      <c r="D156" t="s">
        <v>365</v>
      </c>
      <c r="E156" t="s">
        <v>539</v>
      </c>
      <c r="F156" t="s">
        <v>540</v>
      </c>
      <c r="G156">
        <v>17910</v>
      </c>
      <c r="H156">
        <v>16509.599099999999</v>
      </c>
      <c r="I156">
        <v>15256.7997</v>
      </c>
      <c r="J156">
        <v>13327.1999</v>
      </c>
      <c r="K156">
        <v>16250.398499999999</v>
      </c>
      <c r="L156">
        <v>24163.1993</v>
      </c>
      <c r="M156">
        <v>26424.000100000001</v>
      </c>
      <c r="N156">
        <v>25920.001499999998</v>
      </c>
      <c r="O156">
        <v>18637.201099999998</v>
      </c>
      <c r="P156">
        <v>12722.3999</v>
      </c>
      <c r="Q156">
        <v>21693.598600000001</v>
      </c>
      <c r="R156">
        <v>22690.797999999999</v>
      </c>
      <c r="S156">
        <v>26895.601299999998</v>
      </c>
      <c r="T156">
        <v>26276.398700000002</v>
      </c>
      <c r="U156">
        <v>21743.999299999999</v>
      </c>
      <c r="V156">
        <v>20872.801500000001</v>
      </c>
      <c r="W156">
        <v>29249.998</v>
      </c>
      <c r="X156">
        <v>29289.600900000001</v>
      </c>
      <c r="Y156">
        <v>25711.2016</v>
      </c>
      <c r="Z156">
        <v>25819.200099999998</v>
      </c>
      <c r="AA156">
        <v>20019.598699999999</v>
      </c>
      <c r="AB156">
        <v>29502.001499999998</v>
      </c>
      <c r="AC156">
        <v>31514.3995</v>
      </c>
      <c r="AD156">
        <v>20196.001100000001</v>
      </c>
      <c r="AE156">
        <v>19162.7994</v>
      </c>
      <c r="AF156">
        <v>13960.8009</v>
      </c>
      <c r="AG156">
        <v>13143.6003</v>
      </c>
      <c r="AH156">
        <v>17398.8001</v>
      </c>
      <c r="AI156">
        <v>28018.798299999999</v>
      </c>
      <c r="AJ156">
        <v>23205.598600000001</v>
      </c>
      <c r="AK156">
        <v>16851.601999999999</v>
      </c>
      <c r="AL156" t="s">
        <v>531</v>
      </c>
      <c r="AM156" s="49" t="s">
        <v>365</v>
      </c>
      <c r="AN156" s="49" t="s">
        <v>14</v>
      </c>
      <c r="AO156" s="49" t="s">
        <v>485</v>
      </c>
      <c r="AP156" s="49" t="s">
        <v>501</v>
      </c>
      <c r="AQ156" s="49" t="s">
        <v>11</v>
      </c>
      <c r="AR156" s="49" t="s">
        <v>487</v>
      </c>
      <c r="AS156" s="49" t="s">
        <v>488</v>
      </c>
      <c r="AT156" s="49" t="s">
        <v>489</v>
      </c>
    </row>
    <row r="157" spans="1:46" x14ac:dyDescent="0.25">
      <c r="A157">
        <v>1</v>
      </c>
      <c r="B157" t="s">
        <v>493</v>
      </c>
      <c r="C157" t="s">
        <v>606</v>
      </c>
      <c r="D157" t="s">
        <v>607</v>
      </c>
      <c r="E157" t="s">
        <v>539</v>
      </c>
      <c r="F157" t="s">
        <v>540</v>
      </c>
      <c r="G157">
        <v>5965938.6119999997</v>
      </c>
      <c r="H157">
        <v>6124904.4663000004</v>
      </c>
      <c r="I157">
        <v>6122644.1176000005</v>
      </c>
      <c r="J157">
        <v>6540496.4626000002</v>
      </c>
      <c r="K157">
        <v>6529912.0354000004</v>
      </c>
      <c r="L157">
        <v>6936308.1902999999</v>
      </c>
      <c r="M157">
        <v>7083328.9367000004</v>
      </c>
      <c r="N157">
        <v>7176270.9018999999</v>
      </c>
      <c r="O157">
        <v>7172037.0464000003</v>
      </c>
      <c r="P157">
        <v>7134551.4998000003</v>
      </c>
      <c r="Q157">
        <v>7318894.4616</v>
      </c>
      <c r="R157">
        <v>7073755.7933999998</v>
      </c>
      <c r="S157">
        <v>7320350.2664000001</v>
      </c>
      <c r="T157">
        <v>7330732.6301999995</v>
      </c>
      <c r="U157">
        <v>7783668.2072000001</v>
      </c>
      <c r="V157">
        <v>8097539.4984999998</v>
      </c>
      <c r="W157">
        <v>8439077.7084999997</v>
      </c>
      <c r="X157">
        <v>8578033.1373999994</v>
      </c>
      <c r="Y157">
        <v>9063591.8873999994</v>
      </c>
      <c r="Z157">
        <v>9196112.5813999996</v>
      </c>
      <c r="AA157">
        <v>9740853.5665000007</v>
      </c>
      <c r="AB157">
        <v>9944798.5690000001</v>
      </c>
      <c r="AC157">
        <v>10456862.7817</v>
      </c>
      <c r="AD157">
        <v>10743831.345799999</v>
      </c>
      <c r="AE157">
        <v>11112688.5723</v>
      </c>
      <c r="AF157">
        <v>11147222.1361</v>
      </c>
      <c r="AG157">
        <v>11475543.254899999</v>
      </c>
      <c r="AH157">
        <v>11520664.327299999</v>
      </c>
      <c r="AI157">
        <v>11866233.8144</v>
      </c>
      <c r="AJ157">
        <v>12115378.044399999</v>
      </c>
      <c r="AK157">
        <v>12344797.874399999</v>
      </c>
      <c r="AL157" t="s">
        <v>531</v>
      </c>
      <c r="AM157" s="49" t="e">
        <v>#N/A</v>
      </c>
      <c r="AN157" s="49" t="e">
        <v>#N/A</v>
      </c>
      <c r="AO157" s="49" t="e">
        <v>#N/A</v>
      </c>
      <c r="AP157" s="49" t="e">
        <v>#N/A</v>
      </c>
      <c r="AQ157" s="49" t="e">
        <v>#N/A</v>
      </c>
      <c r="AR157" s="49" t="e">
        <v>#N/A</v>
      </c>
      <c r="AS157" s="49" t="e">
        <v>#N/A</v>
      </c>
      <c r="AT157" s="49" t="e">
        <v>#N/A</v>
      </c>
    </row>
    <row r="158" spans="1:46" x14ac:dyDescent="0.25">
      <c r="A158">
        <v>1</v>
      </c>
      <c r="B158" t="s">
        <v>362</v>
      </c>
      <c r="C158" t="s">
        <v>362</v>
      </c>
      <c r="D158" t="s">
        <v>363</v>
      </c>
      <c r="E158" t="s">
        <v>539</v>
      </c>
      <c r="F158" t="s">
        <v>540</v>
      </c>
      <c r="G158">
        <v>341.99880000000002</v>
      </c>
      <c r="H158">
        <v>694.79949999999997</v>
      </c>
      <c r="I158">
        <v>460.79919999999998</v>
      </c>
      <c r="J158">
        <v>827.99829999999997</v>
      </c>
      <c r="K158">
        <v>532.79960000000005</v>
      </c>
      <c r="L158">
        <v>918.00199999999995</v>
      </c>
      <c r="M158">
        <v>684.00170000000003</v>
      </c>
      <c r="N158">
        <v>334.80160000000001</v>
      </c>
      <c r="O158">
        <v>619.19839999999999</v>
      </c>
      <c r="P158">
        <v>370.7998</v>
      </c>
      <c r="Q158">
        <v>360.00200000000001</v>
      </c>
      <c r="R158">
        <v>176.39830000000001</v>
      </c>
      <c r="S158">
        <v>309.60129999999998</v>
      </c>
      <c r="T158">
        <v>439.1995</v>
      </c>
      <c r="U158">
        <v>291.59809999999999</v>
      </c>
      <c r="V158">
        <v>266.40190000000001</v>
      </c>
      <c r="W158">
        <v>327.60039999999998</v>
      </c>
      <c r="X158">
        <v>331.20100000000002</v>
      </c>
      <c r="Y158">
        <v>327.60039999999998</v>
      </c>
      <c r="Z158">
        <v>396.00009999999997</v>
      </c>
      <c r="AA158">
        <v>334.80160000000001</v>
      </c>
      <c r="AB158">
        <v>381.60169999999999</v>
      </c>
      <c r="AC158">
        <v>320.39909999999998</v>
      </c>
      <c r="AD158">
        <v>133.19890000000001</v>
      </c>
      <c r="AE158">
        <v>431.9982</v>
      </c>
      <c r="AF158">
        <v>201.5986</v>
      </c>
      <c r="AG158">
        <v>734.39819999999997</v>
      </c>
      <c r="AH158">
        <v>745.2002</v>
      </c>
      <c r="AI158">
        <v>705.9615</v>
      </c>
      <c r="AJ158">
        <v>851.11360000000002</v>
      </c>
      <c r="AK158">
        <v>517.89459999999997</v>
      </c>
      <c r="AL158" t="s">
        <v>531</v>
      </c>
      <c r="AM158" s="49" t="s">
        <v>363</v>
      </c>
      <c r="AN158" s="49" t="s">
        <v>8</v>
      </c>
      <c r="AO158" s="49" t="s">
        <v>9</v>
      </c>
      <c r="AP158" s="49" t="s">
        <v>486</v>
      </c>
      <c r="AQ158" s="49" t="s">
        <v>9</v>
      </c>
      <c r="AR158" s="49" t="s">
        <v>495</v>
      </c>
      <c r="AS158" s="49" t="s">
        <v>488</v>
      </c>
      <c r="AT158" s="49" t="s">
        <v>489</v>
      </c>
    </row>
    <row r="159" spans="1:46" x14ac:dyDescent="0.25">
      <c r="A159">
        <v>1</v>
      </c>
      <c r="B159" t="s">
        <v>372</v>
      </c>
      <c r="C159" t="s">
        <v>372</v>
      </c>
      <c r="D159" t="s">
        <v>431</v>
      </c>
      <c r="E159" t="s">
        <v>539</v>
      </c>
      <c r="F159" t="s">
        <v>540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t="s">
        <v>531</v>
      </c>
      <c r="AM159" s="49" t="s">
        <v>431</v>
      </c>
      <c r="AN159" s="49" t="s">
        <v>14</v>
      </c>
      <c r="AO159" s="49" t="s">
        <v>507</v>
      </c>
      <c r="AP159" s="49" t="s">
        <v>505</v>
      </c>
      <c r="AQ159" s="49" t="s">
        <v>10</v>
      </c>
      <c r="AR159" s="49" t="s">
        <v>495</v>
      </c>
      <c r="AS159" s="49" t="s">
        <v>496</v>
      </c>
      <c r="AT159" s="49" t="s">
        <v>497</v>
      </c>
    </row>
    <row r="160" spans="1:46" x14ac:dyDescent="0.25">
      <c r="A160">
        <v>1</v>
      </c>
      <c r="B160" t="s">
        <v>373</v>
      </c>
      <c r="C160" t="s">
        <v>373</v>
      </c>
      <c r="D160" t="s">
        <v>374</v>
      </c>
      <c r="E160" t="s">
        <v>539</v>
      </c>
      <c r="F160" t="s">
        <v>540</v>
      </c>
      <c r="G160">
        <v>165.60050000000001</v>
      </c>
      <c r="H160">
        <v>396.00009999999997</v>
      </c>
      <c r="I160">
        <v>244.798</v>
      </c>
      <c r="J160">
        <v>230.39959999999999</v>
      </c>
      <c r="K160">
        <v>144.0008</v>
      </c>
      <c r="L160">
        <v>140.40020000000001</v>
      </c>
      <c r="M160">
        <v>241.20150000000001</v>
      </c>
      <c r="N160">
        <v>158.39920000000001</v>
      </c>
      <c r="O160">
        <v>259.20060000000001</v>
      </c>
      <c r="P160">
        <v>323.99970000000002</v>
      </c>
      <c r="Q160">
        <v>230.39959999999999</v>
      </c>
      <c r="R160">
        <v>194.4015</v>
      </c>
      <c r="S160">
        <v>230.39959999999999</v>
      </c>
      <c r="T160">
        <v>597.59870000000001</v>
      </c>
      <c r="U160">
        <v>554.39930000000004</v>
      </c>
      <c r="V160">
        <v>522.00189999999998</v>
      </c>
      <c r="W160">
        <v>331.20100000000002</v>
      </c>
      <c r="X160">
        <v>176.39830000000001</v>
      </c>
      <c r="Y160">
        <v>107.99850000000001</v>
      </c>
      <c r="Z160">
        <v>284.40100000000001</v>
      </c>
      <c r="AA160">
        <v>179.99889999999999</v>
      </c>
      <c r="AB160">
        <v>194.4015</v>
      </c>
      <c r="AC160">
        <v>396.00009999999997</v>
      </c>
      <c r="AD160">
        <v>216.00120000000001</v>
      </c>
      <c r="AE160">
        <v>201.5986</v>
      </c>
      <c r="AF160">
        <v>248.39869999999999</v>
      </c>
      <c r="AG160">
        <v>161.9999</v>
      </c>
      <c r="AH160">
        <v>62.856400000000001</v>
      </c>
      <c r="AI160">
        <v>59.398099999999999</v>
      </c>
      <c r="AJ160">
        <v>237.24080000000001</v>
      </c>
      <c r="AK160">
        <v>165.67169999999999</v>
      </c>
      <c r="AL160" t="s">
        <v>531</v>
      </c>
      <c r="AM160" s="49" t="s">
        <v>374</v>
      </c>
      <c r="AN160" s="49" t="s">
        <v>7</v>
      </c>
      <c r="AO160" s="49" t="s">
        <v>9</v>
      </c>
      <c r="AP160" s="49" t="s">
        <v>494</v>
      </c>
      <c r="AQ160" s="49" t="s">
        <v>9</v>
      </c>
      <c r="AR160" s="49" t="s">
        <v>487</v>
      </c>
      <c r="AS160" s="49" t="s">
        <v>488</v>
      </c>
      <c r="AT160" s="49" t="s">
        <v>489</v>
      </c>
    </row>
    <row r="161" spans="1:46" x14ac:dyDescent="0.25">
      <c r="A161">
        <v>1</v>
      </c>
      <c r="B161" t="s">
        <v>368</v>
      </c>
      <c r="C161" t="s">
        <v>368</v>
      </c>
      <c r="D161" t="s">
        <v>429</v>
      </c>
      <c r="E161" t="s">
        <v>539</v>
      </c>
      <c r="F161" t="s">
        <v>540</v>
      </c>
      <c r="G161">
        <v>10.8019</v>
      </c>
      <c r="H161">
        <v>10.8019</v>
      </c>
      <c r="I161">
        <v>10.8019</v>
      </c>
      <c r="J161">
        <v>10.8019</v>
      </c>
      <c r="K161">
        <v>10.8019</v>
      </c>
      <c r="L161">
        <v>10.8019</v>
      </c>
      <c r="M161">
        <v>10.8019</v>
      </c>
      <c r="N161">
        <v>10.8019</v>
      </c>
      <c r="O161">
        <v>10.8019</v>
      </c>
      <c r="P161">
        <v>10.8019</v>
      </c>
      <c r="Q161">
        <v>10.8019</v>
      </c>
      <c r="R161">
        <v>10.8019</v>
      </c>
      <c r="S161">
        <v>10.8019</v>
      </c>
      <c r="T161">
        <v>10.8019</v>
      </c>
      <c r="U161">
        <v>10.8019</v>
      </c>
      <c r="V161">
        <v>10.8019</v>
      </c>
      <c r="W161">
        <v>10.8019</v>
      </c>
      <c r="X161">
        <v>10.8019</v>
      </c>
      <c r="Y161">
        <v>10.8019</v>
      </c>
      <c r="Z161">
        <v>10.8019</v>
      </c>
      <c r="AA161">
        <v>10.8019</v>
      </c>
      <c r="AB161">
        <v>10.8019</v>
      </c>
      <c r="AC161">
        <v>10.8019</v>
      </c>
      <c r="AD161">
        <v>10.8019</v>
      </c>
      <c r="AE161">
        <v>10.8019</v>
      </c>
      <c r="AF161">
        <v>10.8019</v>
      </c>
      <c r="AG161">
        <v>10.8019</v>
      </c>
      <c r="AH161">
        <v>11.3546</v>
      </c>
      <c r="AI161">
        <v>11.3546</v>
      </c>
      <c r="AJ161">
        <v>11.3546</v>
      </c>
      <c r="AK161">
        <v>11.3546</v>
      </c>
      <c r="AL161" t="s">
        <v>531</v>
      </c>
      <c r="AM161" s="49" t="s">
        <v>429</v>
      </c>
      <c r="AN161" s="49" t="s">
        <v>14</v>
      </c>
      <c r="AO161" s="49" t="s">
        <v>485</v>
      </c>
      <c r="AP161" s="49" t="s">
        <v>501</v>
      </c>
      <c r="AQ161" s="49" t="s">
        <v>11</v>
      </c>
      <c r="AR161" s="49" t="s">
        <v>495</v>
      </c>
      <c r="AS161" s="49" t="s">
        <v>496</v>
      </c>
      <c r="AT161" s="49" t="s">
        <v>497</v>
      </c>
    </row>
    <row r="162" spans="1:46" x14ac:dyDescent="0.25">
      <c r="A162">
        <v>1</v>
      </c>
      <c r="B162" t="s">
        <v>381</v>
      </c>
      <c r="C162" t="s">
        <v>381</v>
      </c>
      <c r="D162" t="s">
        <v>382</v>
      </c>
      <c r="E162" t="s">
        <v>539</v>
      </c>
      <c r="F162" t="s">
        <v>540</v>
      </c>
      <c r="G162">
        <v>2768.4000999999998</v>
      </c>
      <c r="H162">
        <v>2984.4013</v>
      </c>
      <c r="I162">
        <v>3203.9989</v>
      </c>
      <c r="J162">
        <v>3643.1984000000002</v>
      </c>
      <c r="K162">
        <v>3787.1992</v>
      </c>
      <c r="L162">
        <v>3931.2</v>
      </c>
      <c r="M162">
        <v>4194.0012999999999</v>
      </c>
      <c r="N162">
        <v>4510.7996999999996</v>
      </c>
      <c r="O162">
        <v>4564.8010999999997</v>
      </c>
      <c r="P162">
        <v>4957.2004999999999</v>
      </c>
      <c r="Q162">
        <v>5583.6001999999999</v>
      </c>
      <c r="R162">
        <v>5565.6012000000001</v>
      </c>
      <c r="S162">
        <v>6004.8006999999998</v>
      </c>
      <c r="T162">
        <v>6307.2007000000003</v>
      </c>
      <c r="U162">
        <v>6796.8009000000002</v>
      </c>
      <c r="V162">
        <v>6620.3984</v>
      </c>
      <c r="W162">
        <v>4179.5986999999996</v>
      </c>
      <c r="X162">
        <v>5032.8015999999998</v>
      </c>
      <c r="Y162">
        <v>5871.6018000000004</v>
      </c>
      <c r="Z162">
        <v>5025.6003000000001</v>
      </c>
      <c r="AA162">
        <v>5345.9993000000004</v>
      </c>
      <c r="AB162">
        <v>5450.4013999999997</v>
      </c>
      <c r="AC162">
        <v>5450.4013999999997</v>
      </c>
      <c r="AD162">
        <v>8614.8014999999996</v>
      </c>
      <c r="AE162">
        <v>8614.8014999999996</v>
      </c>
      <c r="AF162">
        <v>11131.1981</v>
      </c>
      <c r="AG162">
        <v>11890.8009</v>
      </c>
      <c r="AH162">
        <v>12392.928</v>
      </c>
      <c r="AI162">
        <v>13104.683999999999</v>
      </c>
      <c r="AJ162">
        <v>14528.196</v>
      </c>
      <c r="AK162">
        <v>14691.4812</v>
      </c>
      <c r="AL162" t="s">
        <v>531</v>
      </c>
      <c r="AM162" s="49" t="s">
        <v>382</v>
      </c>
      <c r="AN162" s="49" t="s">
        <v>6</v>
      </c>
      <c r="AO162" s="49" t="s">
        <v>9</v>
      </c>
      <c r="AP162" s="49" t="s">
        <v>486</v>
      </c>
      <c r="AQ162" s="49" t="s">
        <v>9</v>
      </c>
      <c r="AR162" s="49" t="s">
        <v>487</v>
      </c>
      <c r="AS162" s="49" t="s">
        <v>488</v>
      </c>
      <c r="AT162" s="49" t="s">
        <v>489</v>
      </c>
    </row>
    <row r="163" spans="1:46" x14ac:dyDescent="0.25">
      <c r="A163">
        <v>1</v>
      </c>
      <c r="B163" t="s">
        <v>383</v>
      </c>
      <c r="C163" t="s">
        <v>383</v>
      </c>
      <c r="D163" t="s">
        <v>384</v>
      </c>
      <c r="E163" t="s">
        <v>539</v>
      </c>
      <c r="F163" t="s">
        <v>540</v>
      </c>
      <c r="G163">
        <v>37850.401100000003</v>
      </c>
      <c r="H163">
        <v>42156.001600000003</v>
      </c>
      <c r="I163">
        <v>28378.800299999999</v>
      </c>
      <c r="J163">
        <v>39740.398000000001</v>
      </c>
      <c r="K163">
        <v>43624.798000000003</v>
      </c>
      <c r="L163">
        <v>35830.801899999999</v>
      </c>
      <c r="M163">
        <v>31075.200000000001</v>
      </c>
      <c r="N163">
        <v>35481.601799999997</v>
      </c>
      <c r="O163">
        <v>56660.399799999999</v>
      </c>
      <c r="P163">
        <v>51566.399799999999</v>
      </c>
      <c r="Q163">
        <v>40586.399599999997</v>
      </c>
      <c r="R163">
        <v>43315.200900000003</v>
      </c>
      <c r="S163">
        <v>34657.199999999997</v>
      </c>
      <c r="T163">
        <v>33256.799099999997</v>
      </c>
      <c r="U163">
        <v>42310.800199999998</v>
      </c>
      <c r="V163">
        <v>44506.801899999999</v>
      </c>
      <c r="W163">
        <v>46389.601600000002</v>
      </c>
      <c r="X163">
        <v>36932.3992</v>
      </c>
      <c r="Y163">
        <v>41443.198900000003</v>
      </c>
      <c r="Z163">
        <v>42969.601499999997</v>
      </c>
      <c r="AA163">
        <v>47347.198199999999</v>
      </c>
      <c r="AB163">
        <v>39405.600599999998</v>
      </c>
      <c r="AC163">
        <v>37724.399400000002</v>
      </c>
      <c r="AD163">
        <v>49683.6</v>
      </c>
      <c r="AE163">
        <v>30520.8007</v>
      </c>
      <c r="AF163">
        <v>19429.201300000001</v>
      </c>
      <c r="AG163">
        <v>27615.6011</v>
      </c>
      <c r="AH163">
        <v>32202.722000000002</v>
      </c>
      <c r="AI163">
        <v>37539.719700000001</v>
      </c>
      <c r="AJ163">
        <v>23429.881300000001</v>
      </c>
      <c r="AK163">
        <v>27229.678599999999</v>
      </c>
      <c r="AL163">
        <v>37197.360800000002</v>
      </c>
      <c r="AM163" s="49" t="s">
        <v>384</v>
      </c>
      <c r="AN163" s="49" t="s">
        <v>14</v>
      </c>
      <c r="AO163" s="49" t="s">
        <v>500</v>
      </c>
      <c r="AP163" s="49" t="s">
        <v>494</v>
      </c>
      <c r="AQ163" s="49" t="s">
        <v>502</v>
      </c>
      <c r="AR163" s="49" t="s">
        <v>487</v>
      </c>
      <c r="AS163" s="49" t="s">
        <v>488</v>
      </c>
      <c r="AT163" s="49" t="s">
        <v>489</v>
      </c>
    </row>
    <row r="164" spans="1:46" x14ac:dyDescent="0.25">
      <c r="A164">
        <v>1</v>
      </c>
      <c r="B164" t="s">
        <v>62</v>
      </c>
      <c r="C164" t="s">
        <v>62</v>
      </c>
      <c r="D164" t="s">
        <v>407</v>
      </c>
      <c r="E164" t="s">
        <v>539</v>
      </c>
      <c r="F164" t="s">
        <v>540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t="s">
        <v>531</v>
      </c>
      <c r="AM164" s="49" t="s">
        <v>407</v>
      </c>
      <c r="AN164" s="49" t="s">
        <v>14</v>
      </c>
      <c r="AO164" s="49" t="s">
        <v>485</v>
      </c>
      <c r="AP164" s="49" t="s">
        <v>505</v>
      </c>
      <c r="AQ164" s="49" t="s">
        <v>13</v>
      </c>
      <c r="AR164" s="49" t="s">
        <v>495</v>
      </c>
      <c r="AS164" s="49" t="s">
        <v>496</v>
      </c>
      <c r="AT164" s="49" t="s">
        <v>497</v>
      </c>
    </row>
    <row r="165" spans="1:46" x14ac:dyDescent="0.25">
      <c r="A165">
        <v>1</v>
      </c>
      <c r="B165" t="s">
        <v>169</v>
      </c>
      <c r="C165" t="s">
        <v>169</v>
      </c>
      <c r="D165" t="s">
        <v>170</v>
      </c>
      <c r="E165" t="s">
        <v>539</v>
      </c>
      <c r="F165" t="s">
        <v>540</v>
      </c>
      <c r="G165">
        <v>18745.1996</v>
      </c>
      <c r="H165">
        <v>16646.3986</v>
      </c>
      <c r="I165">
        <v>19551.5982</v>
      </c>
      <c r="J165">
        <v>15487.1993</v>
      </c>
      <c r="K165">
        <v>18338.401699999999</v>
      </c>
      <c r="L165">
        <v>17416.7991</v>
      </c>
      <c r="M165">
        <v>12214.8006</v>
      </c>
      <c r="N165">
        <v>15008.401</v>
      </c>
      <c r="O165">
        <v>18424.800500000001</v>
      </c>
      <c r="P165">
        <v>19209.599399999999</v>
      </c>
      <c r="Q165">
        <v>18309.600699999999</v>
      </c>
      <c r="R165">
        <v>14601.599</v>
      </c>
      <c r="S165">
        <v>17233.1996</v>
      </c>
      <c r="T165">
        <v>11617.2019</v>
      </c>
      <c r="U165">
        <v>17434.798200000001</v>
      </c>
      <c r="V165">
        <v>17719.199100000002</v>
      </c>
      <c r="W165">
        <v>16534.7994</v>
      </c>
      <c r="X165">
        <v>18277.199100000002</v>
      </c>
      <c r="Y165">
        <v>18507.598699999999</v>
      </c>
      <c r="Z165">
        <v>18820.800599999999</v>
      </c>
      <c r="AA165">
        <v>12928.9514</v>
      </c>
      <c r="AB165">
        <v>20490.291300000001</v>
      </c>
      <c r="AC165">
        <v>19114.743299999998</v>
      </c>
      <c r="AD165">
        <v>16925.310700000002</v>
      </c>
      <c r="AE165">
        <v>21196.085299999999</v>
      </c>
      <c r="AF165">
        <v>22670.169699999999</v>
      </c>
      <c r="AG165">
        <v>19333.4827</v>
      </c>
      <c r="AH165">
        <v>21174.720099999999</v>
      </c>
      <c r="AI165">
        <v>19595.760600000001</v>
      </c>
      <c r="AJ165">
        <v>21046.595600000001</v>
      </c>
      <c r="AK165">
        <v>24314.0664</v>
      </c>
      <c r="AL165">
        <v>18053.6407</v>
      </c>
      <c r="AM165" s="49" t="s">
        <v>170</v>
      </c>
      <c r="AN165" s="49" t="s">
        <v>14</v>
      </c>
      <c r="AO165" s="49" t="s">
        <v>500</v>
      </c>
      <c r="AP165" s="49" t="s">
        <v>505</v>
      </c>
      <c r="AQ165" s="49" t="s">
        <v>13</v>
      </c>
      <c r="AR165" s="49" t="s">
        <v>487</v>
      </c>
      <c r="AS165" s="49" t="s">
        <v>488</v>
      </c>
      <c r="AT165" s="49" t="s">
        <v>489</v>
      </c>
    </row>
    <row r="166" spans="1:46" x14ac:dyDescent="0.25">
      <c r="A166">
        <v>1</v>
      </c>
      <c r="B166" t="s">
        <v>379</v>
      </c>
      <c r="C166" t="s">
        <v>379</v>
      </c>
      <c r="D166" t="s">
        <v>608</v>
      </c>
      <c r="E166" t="s">
        <v>539</v>
      </c>
      <c r="F166" t="s">
        <v>540</v>
      </c>
      <c r="G166">
        <v>5576.3989000000001</v>
      </c>
      <c r="H166">
        <v>6213.6005999999998</v>
      </c>
      <c r="I166">
        <v>5940.0015999999996</v>
      </c>
      <c r="J166">
        <v>6109.1985000000004</v>
      </c>
      <c r="K166">
        <v>5396.4</v>
      </c>
      <c r="L166">
        <v>5540.4008000000003</v>
      </c>
      <c r="M166">
        <v>6292.7981</v>
      </c>
      <c r="N166">
        <v>5216.4011</v>
      </c>
      <c r="O166">
        <v>7480.7983999999997</v>
      </c>
      <c r="P166">
        <v>7783.1984000000002</v>
      </c>
      <c r="Q166">
        <v>7686.0018</v>
      </c>
      <c r="R166">
        <v>9503.9982999999993</v>
      </c>
      <c r="S166">
        <v>9791.9999000000007</v>
      </c>
      <c r="T166">
        <v>9176.3979999999992</v>
      </c>
      <c r="U166">
        <v>7239.6009999999997</v>
      </c>
      <c r="V166">
        <v>6400.8008</v>
      </c>
      <c r="W166">
        <v>5169.6010999999999</v>
      </c>
      <c r="X166">
        <v>9086.3984999999993</v>
      </c>
      <c r="Y166">
        <v>9536.4</v>
      </c>
      <c r="Z166">
        <v>9503.9982999999993</v>
      </c>
      <c r="AA166">
        <v>9723.6002000000008</v>
      </c>
      <c r="AB166">
        <v>7174.8019000000004</v>
      </c>
      <c r="AC166">
        <v>6361.2020000000002</v>
      </c>
      <c r="AD166">
        <v>6181.1989000000003</v>
      </c>
      <c r="AE166">
        <v>9323.9994000000006</v>
      </c>
      <c r="AF166">
        <v>7588.8010999999997</v>
      </c>
      <c r="AG166">
        <v>8517.6008000000002</v>
      </c>
      <c r="AH166">
        <v>8459.6386999999995</v>
      </c>
      <c r="AI166">
        <v>8043.8392999999996</v>
      </c>
      <c r="AJ166">
        <v>8918.6417999999994</v>
      </c>
      <c r="AK166">
        <v>11301.1194</v>
      </c>
      <c r="AL166" t="s">
        <v>531</v>
      </c>
      <c r="AM166" s="49" t="s">
        <v>380</v>
      </c>
      <c r="AN166" s="49" t="s">
        <v>6</v>
      </c>
      <c r="AO166" s="49" t="s">
        <v>9</v>
      </c>
      <c r="AP166" s="49" t="s">
        <v>494</v>
      </c>
      <c r="AQ166" s="49" t="s">
        <v>9</v>
      </c>
      <c r="AR166" s="49" t="s">
        <v>487</v>
      </c>
      <c r="AS166" s="49" t="s">
        <v>488</v>
      </c>
      <c r="AT166" s="49" t="s">
        <v>489</v>
      </c>
    </row>
    <row r="167" spans="1:46" x14ac:dyDescent="0.25">
      <c r="A167">
        <v>1</v>
      </c>
      <c r="B167" t="s">
        <v>387</v>
      </c>
      <c r="C167" t="s">
        <v>387</v>
      </c>
      <c r="D167" t="s">
        <v>388</v>
      </c>
      <c r="E167" t="s">
        <v>539</v>
      </c>
      <c r="F167" t="s">
        <v>540</v>
      </c>
      <c r="G167">
        <v>983347.20129999996</v>
      </c>
      <c r="H167">
        <v>1037538.0004</v>
      </c>
      <c r="I167">
        <v>915735.59809999994</v>
      </c>
      <c r="J167">
        <v>1019879.9998</v>
      </c>
      <c r="K167">
        <v>945964.80070000002</v>
      </c>
      <c r="L167">
        <v>1130817.6017</v>
      </c>
      <c r="M167">
        <v>1263326.4010999999</v>
      </c>
      <c r="N167">
        <v>1199437.1980000001</v>
      </c>
      <c r="O167">
        <v>1065942.0011</v>
      </c>
      <c r="P167">
        <v>1000486.8008</v>
      </c>
      <c r="Q167">
        <v>911534.39969999995</v>
      </c>
      <c r="R167">
        <v>677707.20070000004</v>
      </c>
      <c r="S167">
        <v>961322.40179999999</v>
      </c>
      <c r="T167">
        <v>1002992.3996</v>
      </c>
      <c r="U167">
        <v>976024.79799999995</v>
      </c>
      <c r="V167">
        <v>980801.99959999998</v>
      </c>
      <c r="W167">
        <v>1050728.4007999999</v>
      </c>
      <c r="X167">
        <v>898628.40029999998</v>
      </c>
      <c r="Y167">
        <v>924170.4007</v>
      </c>
      <c r="Z167">
        <v>992123.99860000005</v>
      </c>
      <c r="AA167">
        <v>944157.60199999996</v>
      </c>
      <c r="AB167">
        <v>1158238.8012999999</v>
      </c>
      <c r="AC167">
        <v>1002639.5989</v>
      </c>
      <c r="AD167">
        <v>975081.59979999997</v>
      </c>
      <c r="AE167">
        <v>941302.79890000005</v>
      </c>
      <c r="AF167">
        <v>903664.79830000002</v>
      </c>
      <c r="AG167">
        <v>970812.00170000002</v>
      </c>
      <c r="AH167">
        <v>1088504.0800999999</v>
      </c>
      <c r="AI167">
        <v>1063803.8358</v>
      </c>
      <c r="AJ167">
        <v>1043274.7371</v>
      </c>
      <c r="AK167">
        <v>1033702.1045</v>
      </c>
      <c r="AL167">
        <v>943941.60080000001</v>
      </c>
      <c r="AM167" s="49" t="s">
        <v>388</v>
      </c>
      <c r="AN167" s="49" t="s">
        <v>14</v>
      </c>
      <c r="AO167" s="49" t="s">
        <v>507</v>
      </c>
      <c r="AP167" s="49" t="s">
        <v>505</v>
      </c>
      <c r="AQ167" s="49" t="s">
        <v>13</v>
      </c>
      <c r="AR167" s="49" t="s">
        <v>487</v>
      </c>
      <c r="AS167" s="49" t="s">
        <v>488</v>
      </c>
      <c r="AT167" s="49" t="s">
        <v>489</v>
      </c>
    </row>
    <row r="168" spans="1:46" x14ac:dyDescent="0.25">
      <c r="A168">
        <v>1</v>
      </c>
      <c r="B168" t="s">
        <v>385</v>
      </c>
      <c r="C168" t="s">
        <v>385</v>
      </c>
      <c r="D168" t="s">
        <v>386</v>
      </c>
      <c r="E168" t="s">
        <v>539</v>
      </c>
      <c r="F168" t="s">
        <v>540</v>
      </c>
      <c r="G168">
        <v>25228.798500000001</v>
      </c>
      <c r="H168">
        <v>22003.1999</v>
      </c>
      <c r="I168">
        <v>28515.5998</v>
      </c>
      <c r="J168">
        <v>26272.797999999999</v>
      </c>
      <c r="K168">
        <v>26877.598000000002</v>
      </c>
      <c r="L168">
        <v>21074.4002</v>
      </c>
      <c r="M168">
        <v>20761.198199999999</v>
      </c>
      <c r="N168">
        <v>23342.398099999999</v>
      </c>
      <c r="O168">
        <v>32947.201999999997</v>
      </c>
      <c r="P168">
        <v>19796.400399999999</v>
      </c>
      <c r="Q168">
        <v>25383.601200000001</v>
      </c>
      <c r="R168">
        <v>33098.399899999997</v>
      </c>
      <c r="S168">
        <v>34325.999000000003</v>
      </c>
      <c r="T168">
        <v>30708.000899999999</v>
      </c>
      <c r="U168">
        <v>17211.599900000001</v>
      </c>
      <c r="V168">
        <v>24062.402099999999</v>
      </c>
      <c r="W168">
        <v>12761.998600000001</v>
      </c>
      <c r="X168">
        <v>28875.6018</v>
      </c>
      <c r="Y168">
        <v>16203.598400000001</v>
      </c>
      <c r="Z168">
        <v>18216.000599999999</v>
      </c>
      <c r="AA168">
        <v>30265.200700000001</v>
      </c>
      <c r="AB168">
        <v>23324.399000000001</v>
      </c>
      <c r="AC168">
        <v>19515.6001</v>
      </c>
      <c r="AD168">
        <v>29541.600299999998</v>
      </c>
      <c r="AE168">
        <v>34736.401700000002</v>
      </c>
      <c r="AF168">
        <v>29757.601500000001</v>
      </c>
      <c r="AG168">
        <v>28231.198799999998</v>
      </c>
      <c r="AH168">
        <v>27064.283299999999</v>
      </c>
      <c r="AI168">
        <v>23603.851200000001</v>
      </c>
      <c r="AJ168">
        <v>29189.791799999999</v>
      </c>
      <c r="AK168">
        <v>14738.193300000001</v>
      </c>
      <c r="AL168" t="s">
        <v>531</v>
      </c>
      <c r="AM168" s="49" t="s">
        <v>386</v>
      </c>
      <c r="AN168" s="49" t="s">
        <v>14</v>
      </c>
      <c r="AO168" s="49" t="s">
        <v>506</v>
      </c>
      <c r="AP168" s="49" t="s">
        <v>505</v>
      </c>
      <c r="AQ168" s="49" t="s">
        <v>10</v>
      </c>
      <c r="AR168" s="49" t="s">
        <v>487</v>
      </c>
      <c r="AS168" s="49" t="s">
        <v>488</v>
      </c>
      <c r="AT168" s="49" t="s">
        <v>489</v>
      </c>
    </row>
    <row r="169" spans="1:46" x14ac:dyDescent="0.25">
      <c r="A169">
        <v>1</v>
      </c>
      <c r="B169" t="s">
        <v>389</v>
      </c>
      <c r="C169" t="s">
        <v>389</v>
      </c>
      <c r="D169" t="s">
        <v>432</v>
      </c>
      <c r="E169" t="s">
        <v>539</v>
      </c>
      <c r="F169" t="s">
        <v>540</v>
      </c>
      <c r="G169">
        <v>23932.7997</v>
      </c>
      <c r="H169">
        <v>21711.6018</v>
      </c>
      <c r="I169">
        <v>22611.6005</v>
      </c>
      <c r="J169">
        <v>26488.799200000001</v>
      </c>
      <c r="K169">
        <v>25761.598099999999</v>
      </c>
      <c r="L169">
        <v>22276.798900000002</v>
      </c>
      <c r="M169">
        <v>23489.999500000002</v>
      </c>
      <c r="N169">
        <v>20797.200499999999</v>
      </c>
      <c r="O169">
        <v>20854.798299999999</v>
      </c>
      <c r="P169">
        <v>25412.398099999999</v>
      </c>
      <c r="Q169">
        <v>12700.8002</v>
      </c>
      <c r="R169">
        <v>15681.6008</v>
      </c>
      <c r="S169">
        <v>21686.4015</v>
      </c>
      <c r="T169">
        <v>29408.401399999999</v>
      </c>
      <c r="U169">
        <v>21960.000499999998</v>
      </c>
      <c r="V169">
        <v>32137.198499999999</v>
      </c>
      <c r="W169">
        <v>16920.001799999998</v>
      </c>
      <c r="X169">
        <v>16797.600699999999</v>
      </c>
      <c r="Y169">
        <v>16156.7984</v>
      </c>
      <c r="Z169">
        <v>23338.801599999999</v>
      </c>
      <c r="AA169">
        <v>29491.1996</v>
      </c>
      <c r="AB169">
        <v>20530.798599999998</v>
      </c>
      <c r="AC169">
        <v>23950.798699999999</v>
      </c>
      <c r="AD169">
        <v>20534.3992</v>
      </c>
      <c r="AE169">
        <v>21870.001</v>
      </c>
      <c r="AF169">
        <v>24570.0013</v>
      </c>
      <c r="AG169">
        <v>24695.998899999999</v>
      </c>
      <c r="AH169">
        <v>28546.389500000001</v>
      </c>
      <c r="AI169">
        <v>21230.3501</v>
      </c>
      <c r="AJ169">
        <v>23263.175500000001</v>
      </c>
      <c r="AK169">
        <v>17997.072800000002</v>
      </c>
      <c r="AL169" t="s">
        <v>531</v>
      </c>
      <c r="AM169" s="49" t="s">
        <v>432</v>
      </c>
      <c r="AN169" s="49" t="s">
        <v>14</v>
      </c>
      <c r="AO169" s="49" t="s">
        <v>485</v>
      </c>
      <c r="AP169" s="49" t="s">
        <v>494</v>
      </c>
      <c r="AQ169" s="49" t="s">
        <v>11</v>
      </c>
      <c r="AR169" s="49" t="s">
        <v>487</v>
      </c>
      <c r="AS169" s="49" t="s">
        <v>496</v>
      </c>
      <c r="AT169" s="49" t="s">
        <v>497</v>
      </c>
    </row>
    <row r="170" spans="1:46" x14ac:dyDescent="0.25">
      <c r="A170">
        <v>1</v>
      </c>
      <c r="B170" t="s">
        <v>392</v>
      </c>
      <c r="C170" t="s">
        <v>392</v>
      </c>
      <c r="D170" t="s">
        <v>433</v>
      </c>
      <c r="E170" t="s">
        <v>539</v>
      </c>
      <c r="F170" t="s">
        <v>540</v>
      </c>
      <c r="G170">
        <v>133138.7997</v>
      </c>
      <c r="H170">
        <v>160351.19940000001</v>
      </c>
      <c r="I170">
        <v>170175.601</v>
      </c>
      <c r="J170">
        <v>170920.80110000001</v>
      </c>
      <c r="K170">
        <v>184622.4014</v>
      </c>
      <c r="L170">
        <v>185220.0001</v>
      </c>
      <c r="M170">
        <v>193849.20009999999</v>
      </c>
      <c r="N170">
        <v>206164.8021</v>
      </c>
      <c r="O170">
        <v>208522.79939999999</v>
      </c>
      <c r="P170">
        <v>218160.00080000001</v>
      </c>
      <c r="Q170">
        <v>226389.6</v>
      </c>
      <c r="R170">
        <v>217587.59830000001</v>
      </c>
      <c r="S170">
        <v>214322.40090000001</v>
      </c>
      <c r="T170">
        <v>217915.1986</v>
      </c>
      <c r="U170">
        <v>252269.99859999999</v>
      </c>
      <c r="V170">
        <v>278024.3996</v>
      </c>
      <c r="W170">
        <v>293760.00170000002</v>
      </c>
      <c r="X170">
        <v>299012.40090000001</v>
      </c>
      <c r="Y170">
        <v>312627.59820000001</v>
      </c>
      <c r="Z170">
        <v>309463.19799999997</v>
      </c>
      <c r="AA170">
        <v>276408.00170000002</v>
      </c>
      <c r="AB170">
        <v>301211.99910000002</v>
      </c>
      <c r="AC170">
        <v>295228.79810000001</v>
      </c>
      <c r="AD170">
        <v>300762.00180000003</v>
      </c>
      <c r="AE170">
        <v>231436.79999999999</v>
      </c>
      <c r="AF170">
        <v>269636.40120000002</v>
      </c>
      <c r="AG170">
        <v>226652.4013</v>
      </c>
      <c r="AH170">
        <v>217824.64230000001</v>
      </c>
      <c r="AI170">
        <v>209341.70819999999</v>
      </c>
      <c r="AJ170">
        <v>178692.3351</v>
      </c>
      <c r="AK170">
        <v>225037.58600000001</v>
      </c>
      <c r="AL170" t="s">
        <v>531</v>
      </c>
      <c r="AM170" s="49" t="s">
        <v>433</v>
      </c>
      <c r="AN170" s="49" t="s">
        <v>14</v>
      </c>
      <c r="AO170" s="49" t="s">
        <v>506</v>
      </c>
      <c r="AP170" s="49" t="s">
        <v>493</v>
      </c>
      <c r="AQ170" s="49" t="s">
        <v>10</v>
      </c>
      <c r="AR170" s="49" t="s">
        <v>495</v>
      </c>
      <c r="AS170" s="49" t="s">
        <v>496</v>
      </c>
      <c r="AT170" s="49" t="s">
        <v>497</v>
      </c>
    </row>
    <row r="171" spans="1:46" x14ac:dyDescent="0.25">
      <c r="A171">
        <v>1</v>
      </c>
      <c r="B171" t="s">
        <v>393</v>
      </c>
      <c r="C171" t="s">
        <v>393</v>
      </c>
      <c r="D171" t="s">
        <v>394</v>
      </c>
      <c r="E171" t="s">
        <v>539</v>
      </c>
      <c r="F171" t="s">
        <v>540</v>
      </c>
      <c r="G171">
        <v>19328.3999</v>
      </c>
      <c r="H171">
        <v>22741.198700000001</v>
      </c>
      <c r="I171">
        <v>26020.798699999999</v>
      </c>
      <c r="J171">
        <v>28673.999</v>
      </c>
      <c r="K171">
        <v>33274.798199999997</v>
      </c>
      <c r="L171">
        <v>38095.199200000003</v>
      </c>
      <c r="M171">
        <v>43228.797899999998</v>
      </c>
      <c r="N171">
        <v>41965.200700000001</v>
      </c>
      <c r="O171">
        <v>39942.000800000002</v>
      </c>
      <c r="P171">
        <v>49586.399299999997</v>
      </c>
      <c r="Q171">
        <v>52383.600400000003</v>
      </c>
      <c r="R171">
        <v>65556.001699999993</v>
      </c>
      <c r="S171">
        <v>65512.7981</v>
      </c>
      <c r="T171">
        <v>68349.597899999993</v>
      </c>
      <c r="U171">
        <v>64144.798900000002</v>
      </c>
      <c r="V171">
        <v>61001.998399999997</v>
      </c>
      <c r="W171">
        <v>73468.798299999995</v>
      </c>
      <c r="X171">
        <v>82926.000700000004</v>
      </c>
      <c r="Y171">
        <v>93549.599600000001</v>
      </c>
      <c r="Z171">
        <v>107931.6009</v>
      </c>
      <c r="AA171">
        <v>99179.999899999995</v>
      </c>
      <c r="AB171">
        <v>147326.3996</v>
      </c>
      <c r="AC171">
        <v>190062.00080000001</v>
      </c>
      <c r="AD171">
        <v>187038.00080000001</v>
      </c>
      <c r="AE171">
        <v>215427.59880000001</v>
      </c>
      <c r="AF171">
        <v>202042.80119999999</v>
      </c>
      <c r="AG171">
        <v>230187.6012</v>
      </c>
      <c r="AH171">
        <v>309384.00050000002</v>
      </c>
      <c r="AI171">
        <v>299091.59840000002</v>
      </c>
      <c r="AJ171">
        <v>238021.2003</v>
      </c>
      <c r="AK171">
        <v>262411.1985</v>
      </c>
      <c r="AL171" t="s">
        <v>531</v>
      </c>
      <c r="AM171" s="49" t="s">
        <v>394</v>
      </c>
      <c r="AN171" s="49" t="s">
        <v>14</v>
      </c>
      <c r="AO171" s="49" t="s">
        <v>485</v>
      </c>
      <c r="AP171" s="49" t="s">
        <v>494</v>
      </c>
      <c r="AQ171" s="49" t="s">
        <v>11</v>
      </c>
      <c r="AR171" s="49" t="s">
        <v>487</v>
      </c>
      <c r="AS171" s="49" t="s">
        <v>488</v>
      </c>
      <c r="AT171" s="49" t="s">
        <v>489</v>
      </c>
    </row>
    <row r="172" spans="1:46" x14ac:dyDescent="0.25">
      <c r="A172">
        <v>1</v>
      </c>
      <c r="B172" t="s">
        <v>493</v>
      </c>
      <c r="C172" t="s">
        <v>609</v>
      </c>
      <c r="D172" t="s">
        <v>56</v>
      </c>
      <c r="E172" t="s">
        <v>539</v>
      </c>
      <c r="F172" t="s">
        <v>540</v>
      </c>
      <c r="G172">
        <v>7703187.3646999998</v>
      </c>
      <c r="H172">
        <v>7942766.9589</v>
      </c>
      <c r="I172">
        <v>7944315.5180000002</v>
      </c>
      <c r="J172">
        <v>8406629.3931000009</v>
      </c>
      <c r="K172">
        <v>8481755.4984000009</v>
      </c>
      <c r="L172">
        <v>8907851.3177000005</v>
      </c>
      <c r="M172">
        <v>9024614.0855999999</v>
      </c>
      <c r="N172">
        <v>9135300.3455999997</v>
      </c>
      <c r="O172">
        <v>9179841.2698999997</v>
      </c>
      <c r="P172">
        <v>9216642.5175999999</v>
      </c>
      <c r="Q172">
        <v>9406607.4641999993</v>
      </c>
      <c r="R172">
        <v>9202160.9750999995</v>
      </c>
      <c r="S172">
        <v>9461153.6137000006</v>
      </c>
      <c r="T172">
        <v>9511098.9431999996</v>
      </c>
      <c r="U172">
        <v>10117128.2367</v>
      </c>
      <c r="V172">
        <v>10560427.575300001</v>
      </c>
      <c r="W172">
        <v>10941039.175899999</v>
      </c>
      <c r="X172">
        <v>11095068.026799999</v>
      </c>
      <c r="Y172">
        <v>11548898.6997</v>
      </c>
      <c r="Z172">
        <v>11753314.9936</v>
      </c>
      <c r="AA172">
        <v>12415477.1753</v>
      </c>
      <c r="AB172">
        <v>12635420.459899999</v>
      </c>
      <c r="AC172">
        <v>13225244.6393</v>
      </c>
      <c r="AD172">
        <v>13702023.3599</v>
      </c>
      <c r="AE172">
        <v>13996196.6741</v>
      </c>
      <c r="AF172">
        <v>14016496.1143</v>
      </c>
      <c r="AG172">
        <v>14517217.7205</v>
      </c>
      <c r="AH172">
        <v>14668504.677999999</v>
      </c>
      <c r="AI172">
        <v>15130818.9549</v>
      </c>
      <c r="AJ172">
        <v>15249747.839199999</v>
      </c>
      <c r="AK172">
        <v>15627280.617799999</v>
      </c>
      <c r="AL172" t="s">
        <v>531</v>
      </c>
      <c r="AM172" s="49" t="e">
        <v>#N/A</v>
      </c>
      <c r="AN172" s="49" t="e">
        <v>#N/A</v>
      </c>
      <c r="AO172" s="49" t="e">
        <v>#N/A</v>
      </c>
      <c r="AP172" s="49" t="e">
        <v>#N/A</v>
      </c>
      <c r="AQ172" s="49" t="e">
        <v>#N/A</v>
      </c>
      <c r="AR172" s="49" t="e">
        <v>#N/A</v>
      </c>
      <c r="AS172" s="49" t="e">
        <v>#N/A</v>
      </c>
      <c r="AT172" s="49" t="e">
        <v>#N/A</v>
      </c>
    </row>
    <row r="173" spans="1:46" x14ac:dyDescent="0.25">
      <c r="A173">
        <v>1</v>
      </c>
      <c r="B173" t="s">
        <v>399</v>
      </c>
      <c r="C173" t="s">
        <v>399</v>
      </c>
      <c r="D173" t="s">
        <v>434</v>
      </c>
      <c r="E173" t="s">
        <v>539</v>
      </c>
      <c r="F173" t="s">
        <v>540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t="s">
        <v>531</v>
      </c>
      <c r="AM173" s="49" t="s">
        <v>434</v>
      </c>
      <c r="AN173" s="49" t="s">
        <v>14</v>
      </c>
      <c r="AO173" s="49" t="s">
        <v>485</v>
      </c>
      <c r="AP173" s="49" t="s">
        <v>486</v>
      </c>
      <c r="AQ173" s="49" t="s">
        <v>11</v>
      </c>
      <c r="AR173" s="49" t="s">
        <v>487</v>
      </c>
      <c r="AS173" s="49" t="s">
        <v>496</v>
      </c>
      <c r="AT173" s="49" t="s">
        <v>497</v>
      </c>
    </row>
    <row r="174" spans="1:46" x14ac:dyDescent="0.25">
      <c r="A174">
        <v>1</v>
      </c>
      <c r="B174" t="s">
        <v>402</v>
      </c>
      <c r="C174" t="s">
        <v>402</v>
      </c>
      <c r="D174" t="s">
        <v>403</v>
      </c>
      <c r="E174" t="s">
        <v>539</v>
      </c>
      <c r="F174" t="s">
        <v>540</v>
      </c>
      <c r="G174">
        <v>28623.598300000001</v>
      </c>
      <c r="H174">
        <v>32335.200700000001</v>
      </c>
      <c r="I174">
        <v>23457.6021</v>
      </c>
      <c r="J174">
        <v>29303.999400000001</v>
      </c>
      <c r="K174">
        <v>29127.6011</v>
      </c>
      <c r="L174">
        <v>28335.600900000001</v>
      </c>
      <c r="M174">
        <v>25610.4002</v>
      </c>
      <c r="N174">
        <v>28389.598000000002</v>
      </c>
      <c r="O174">
        <v>27140.399300000001</v>
      </c>
      <c r="P174">
        <v>27763.1983</v>
      </c>
      <c r="Q174">
        <v>27900.002</v>
      </c>
      <c r="R174">
        <v>28414.7984</v>
      </c>
      <c r="S174">
        <v>29167.199799999999</v>
      </c>
      <c r="T174">
        <v>29725.199799999999</v>
      </c>
      <c r="U174">
        <v>30456.0016</v>
      </c>
      <c r="V174">
        <v>31978.799299999999</v>
      </c>
      <c r="W174">
        <v>34808.402099999999</v>
      </c>
      <c r="X174">
        <v>34671.598400000003</v>
      </c>
      <c r="Y174">
        <v>34279.198900000003</v>
      </c>
      <c r="Z174">
        <v>35571.601300000002</v>
      </c>
      <c r="AA174">
        <v>37566.000200000002</v>
      </c>
      <c r="AB174">
        <v>41338.800999999999</v>
      </c>
      <c r="AC174">
        <v>44460.001799999998</v>
      </c>
      <c r="AD174">
        <v>47811.597999999998</v>
      </c>
      <c r="AE174">
        <v>50551.201300000001</v>
      </c>
      <c r="AF174">
        <v>46933.199000000001</v>
      </c>
      <c r="AG174">
        <v>39690.001499999998</v>
      </c>
      <c r="AH174">
        <v>44960.257400000002</v>
      </c>
      <c r="AI174">
        <v>49341.9948</v>
      </c>
      <c r="AJ174">
        <v>44394.503499999999</v>
      </c>
      <c r="AK174">
        <v>46053.933299999997</v>
      </c>
      <c r="AL174" t="s">
        <v>531</v>
      </c>
      <c r="AM174" s="49" t="s">
        <v>403</v>
      </c>
      <c r="AN174" s="49" t="s">
        <v>4</v>
      </c>
      <c r="AO174" s="49" t="s">
        <v>9</v>
      </c>
      <c r="AP174" s="49" t="s">
        <v>494</v>
      </c>
      <c r="AQ174" s="49" t="s">
        <v>9</v>
      </c>
      <c r="AR174" s="49" t="s">
        <v>495</v>
      </c>
      <c r="AS174" s="49" t="s">
        <v>488</v>
      </c>
      <c r="AT174" s="49" t="s">
        <v>489</v>
      </c>
    </row>
    <row r="175" spans="1:46" x14ac:dyDescent="0.25">
      <c r="A175">
        <v>1</v>
      </c>
      <c r="B175" t="s">
        <v>404</v>
      </c>
      <c r="C175" t="s">
        <v>404</v>
      </c>
      <c r="D175" t="s">
        <v>405</v>
      </c>
      <c r="E175" t="s">
        <v>539</v>
      </c>
      <c r="F175" t="s">
        <v>540</v>
      </c>
      <c r="G175">
        <v>15728.400799999999</v>
      </c>
      <c r="H175">
        <v>11347.1993</v>
      </c>
      <c r="I175">
        <v>11379.601000000001</v>
      </c>
      <c r="J175">
        <v>7423.2006000000001</v>
      </c>
      <c r="K175">
        <v>7542.0010000000002</v>
      </c>
      <c r="L175">
        <v>8225.9986000000008</v>
      </c>
      <c r="M175">
        <v>7786.799</v>
      </c>
      <c r="N175">
        <v>7642.7982000000002</v>
      </c>
      <c r="O175">
        <v>6933.6004000000003</v>
      </c>
      <c r="P175">
        <v>10468.800300000001</v>
      </c>
      <c r="Q175">
        <v>11498.401400000001</v>
      </c>
      <c r="R175">
        <v>10673.999599999999</v>
      </c>
      <c r="S175">
        <v>13712.397999999999</v>
      </c>
      <c r="T175">
        <v>19238.400399999999</v>
      </c>
      <c r="U175">
        <v>19803.601699999999</v>
      </c>
      <c r="V175">
        <v>17693.998800000001</v>
      </c>
      <c r="W175">
        <v>19115.999299999999</v>
      </c>
      <c r="X175">
        <v>19378.800599999999</v>
      </c>
      <c r="Y175">
        <v>20548.801800000001</v>
      </c>
      <c r="Z175">
        <v>19648.798900000002</v>
      </c>
      <c r="AA175">
        <v>20876.398000000001</v>
      </c>
      <c r="AB175">
        <v>18723.599900000001</v>
      </c>
      <c r="AC175">
        <v>19404.000899999999</v>
      </c>
      <c r="AD175">
        <v>17985.600999999999</v>
      </c>
      <c r="AE175">
        <v>19551.5982</v>
      </c>
      <c r="AF175">
        <v>17964.0013</v>
      </c>
      <c r="AG175">
        <v>10746</v>
      </c>
      <c r="AH175">
        <v>14288.0412</v>
      </c>
      <c r="AI175">
        <v>18176.326499999999</v>
      </c>
      <c r="AJ175">
        <v>14996.1546</v>
      </c>
      <c r="AK175">
        <v>13699.247300000001</v>
      </c>
      <c r="AL175" t="s">
        <v>531</v>
      </c>
      <c r="AM175" s="49" t="s">
        <v>405</v>
      </c>
      <c r="AN175" s="49" t="s">
        <v>4</v>
      </c>
      <c r="AO175" s="49" t="s">
        <v>9</v>
      </c>
      <c r="AP175" s="49" t="s">
        <v>494</v>
      </c>
      <c r="AQ175" s="49" t="s">
        <v>9</v>
      </c>
      <c r="AR175" s="49" t="s">
        <v>487</v>
      </c>
      <c r="AS175" s="49" t="s">
        <v>488</v>
      </c>
      <c r="AT175" s="49" t="s">
        <v>489</v>
      </c>
    </row>
    <row r="176" spans="1:46" x14ac:dyDescent="0.25">
      <c r="A176">
        <v>2</v>
      </c>
      <c r="B176" t="s">
        <v>537</v>
      </c>
      <c r="C176" t="s">
        <v>537</v>
      </c>
      <c r="D176" t="s">
        <v>538</v>
      </c>
      <c r="E176" t="s">
        <v>610</v>
      </c>
      <c r="F176" t="s">
        <v>611</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t="s">
        <v>531</v>
      </c>
      <c r="AM176" s="49" t="e">
        <v>#N/A</v>
      </c>
      <c r="AN176" s="49" t="e">
        <v>#N/A</v>
      </c>
      <c r="AO176" s="49" t="e">
        <v>#N/A</v>
      </c>
      <c r="AP176" s="49" t="e">
        <v>#N/A</v>
      </c>
      <c r="AQ176" s="49" t="e">
        <v>#N/A</v>
      </c>
      <c r="AR176" s="49" t="e">
        <v>#N/A</v>
      </c>
      <c r="AS176" s="49" t="e">
        <v>#N/A</v>
      </c>
      <c r="AT176" s="49" t="e">
        <v>#N/A</v>
      </c>
    </row>
    <row r="177" spans="1:46" x14ac:dyDescent="0.25">
      <c r="A177">
        <v>2</v>
      </c>
      <c r="B177" t="s">
        <v>493</v>
      </c>
      <c r="C177" t="s">
        <v>541</v>
      </c>
      <c r="D177" t="s">
        <v>9</v>
      </c>
      <c r="E177" t="s">
        <v>610</v>
      </c>
      <c r="F177" t="s">
        <v>611</v>
      </c>
      <c r="G177">
        <v>11735.998100000001</v>
      </c>
      <c r="H177">
        <v>10691.998600000001</v>
      </c>
      <c r="I177">
        <v>9791.9999000000007</v>
      </c>
      <c r="J177">
        <v>9791.9999000000007</v>
      </c>
      <c r="K177">
        <v>9395.9997999999996</v>
      </c>
      <c r="L177">
        <v>14039.9984</v>
      </c>
      <c r="M177">
        <v>14148.001099999999</v>
      </c>
      <c r="N177">
        <v>13176.002</v>
      </c>
      <c r="O177">
        <v>14975.999400000001</v>
      </c>
      <c r="P177">
        <v>14507.998900000001</v>
      </c>
      <c r="Q177">
        <v>15623.998799999999</v>
      </c>
      <c r="R177">
        <v>17315.9977</v>
      </c>
      <c r="S177">
        <v>13896.0018</v>
      </c>
      <c r="T177">
        <v>17927.999</v>
      </c>
      <c r="U177">
        <v>35531.998299999999</v>
      </c>
      <c r="V177">
        <v>36071.999199999998</v>
      </c>
      <c r="W177">
        <v>37655.9997</v>
      </c>
      <c r="X177">
        <v>35603.998699999996</v>
      </c>
      <c r="Y177">
        <v>37907.999000000003</v>
      </c>
      <c r="Z177">
        <v>47412.001499999998</v>
      </c>
      <c r="AA177">
        <v>38699.999199999998</v>
      </c>
      <c r="AB177">
        <v>52272.001199999999</v>
      </c>
      <c r="AC177">
        <v>54576.001400000001</v>
      </c>
      <c r="AD177">
        <v>64116.002099999998</v>
      </c>
      <c r="AE177">
        <v>105011.9988</v>
      </c>
      <c r="AF177">
        <v>162756.00099999999</v>
      </c>
      <c r="AG177">
        <v>161423.9999</v>
      </c>
      <c r="AH177">
        <v>171226.80179999999</v>
      </c>
      <c r="AI177">
        <v>184600.80170000001</v>
      </c>
      <c r="AJ177">
        <v>188449.19940000001</v>
      </c>
      <c r="AK177">
        <v>182152.80069999999</v>
      </c>
      <c r="AL177" t="s">
        <v>531</v>
      </c>
      <c r="AM177" s="49" t="e">
        <v>#N/A</v>
      </c>
      <c r="AN177" s="49" t="e">
        <v>#N/A</v>
      </c>
      <c r="AO177" s="49" t="e">
        <v>#N/A</v>
      </c>
      <c r="AP177" s="49" t="e">
        <v>#N/A</v>
      </c>
      <c r="AQ177" s="49" t="e">
        <v>#N/A</v>
      </c>
      <c r="AR177" s="49" t="e">
        <v>#N/A</v>
      </c>
      <c r="AS177" s="49" t="e">
        <v>#N/A</v>
      </c>
      <c r="AT177" s="49" t="e">
        <v>#N/A</v>
      </c>
    </row>
    <row r="178" spans="1:46" x14ac:dyDescent="0.25">
      <c r="A178">
        <v>2</v>
      </c>
      <c r="B178" t="s">
        <v>60</v>
      </c>
      <c r="C178" t="s">
        <v>60</v>
      </c>
      <c r="D178" t="s">
        <v>61</v>
      </c>
      <c r="E178" t="s">
        <v>610</v>
      </c>
      <c r="F178" t="s">
        <v>611</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s="49" t="s">
        <v>61</v>
      </c>
      <c r="AN178" s="49" t="s">
        <v>14</v>
      </c>
      <c r="AO178" s="49" t="s">
        <v>500</v>
      </c>
      <c r="AP178" s="49" t="s">
        <v>501</v>
      </c>
      <c r="AQ178" s="49" t="s">
        <v>502</v>
      </c>
      <c r="AR178" s="49" t="s">
        <v>487</v>
      </c>
      <c r="AS178" s="49" t="s">
        <v>488</v>
      </c>
      <c r="AT178" s="49" t="s">
        <v>489</v>
      </c>
    </row>
    <row r="179" spans="1:46" x14ac:dyDescent="0.25">
      <c r="A179">
        <v>2</v>
      </c>
      <c r="B179" t="s">
        <v>148</v>
      </c>
      <c r="C179" t="s">
        <v>148</v>
      </c>
      <c r="D179" t="s">
        <v>411</v>
      </c>
      <c r="E179" t="s">
        <v>610</v>
      </c>
      <c r="F179" t="s">
        <v>611</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t="s">
        <v>531</v>
      </c>
      <c r="AM179" s="49" t="s">
        <v>411</v>
      </c>
      <c r="AN179" s="49" t="s">
        <v>7</v>
      </c>
      <c r="AO179" s="49" t="s">
        <v>9</v>
      </c>
      <c r="AP179" s="49" t="s">
        <v>494</v>
      </c>
      <c r="AQ179" s="49" t="s">
        <v>9</v>
      </c>
      <c r="AR179" s="49" t="s">
        <v>495</v>
      </c>
      <c r="AS179" s="49" t="s">
        <v>496</v>
      </c>
      <c r="AT179" s="49" t="s">
        <v>497</v>
      </c>
    </row>
    <row r="180" spans="1:46" x14ac:dyDescent="0.25">
      <c r="A180">
        <v>2</v>
      </c>
      <c r="B180" t="s">
        <v>59</v>
      </c>
      <c r="C180" t="s">
        <v>59</v>
      </c>
      <c r="D180" t="s">
        <v>406</v>
      </c>
      <c r="E180" t="s">
        <v>610</v>
      </c>
      <c r="F180" t="s">
        <v>611</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t="s">
        <v>531</v>
      </c>
      <c r="AM180" s="49" t="s">
        <v>406</v>
      </c>
      <c r="AN180" s="49" t="s">
        <v>4</v>
      </c>
      <c r="AO180" s="49" t="s">
        <v>9</v>
      </c>
      <c r="AP180" s="49" t="s">
        <v>494</v>
      </c>
      <c r="AQ180" s="49" t="s">
        <v>9</v>
      </c>
      <c r="AR180" s="49" t="s">
        <v>495</v>
      </c>
      <c r="AS180" s="49" t="s">
        <v>496</v>
      </c>
      <c r="AT180" s="49" t="s">
        <v>497</v>
      </c>
    </row>
    <row r="181" spans="1:46" x14ac:dyDescent="0.25">
      <c r="A181">
        <v>2</v>
      </c>
      <c r="B181" t="s">
        <v>63</v>
      </c>
      <c r="C181" t="s">
        <v>63</v>
      </c>
      <c r="D181" t="s">
        <v>64</v>
      </c>
      <c r="E181" t="s">
        <v>610</v>
      </c>
      <c r="F181" t="s">
        <v>611</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s="49" t="s">
        <v>64</v>
      </c>
      <c r="AN181" s="49" t="s">
        <v>14</v>
      </c>
      <c r="AO181" s="49" t="s">
        <v>506</v>
      </c>
      <c r="AP181" s="49" t="s">
        <v>501</v>
      </c>
      <c r="AQ181" s="49" t="s">
        <v>10</v>
      </c>
      <c r="AR181" s="49" t="s">
        <v>487</v>
      </c>
      <c r="AS181" s="49" t="s">
        <v>488</v>
      </c>
      <c r="AT181" s="49" t="s">
        <v>489</v>
      </c>
    </row>
    <row r="182" spans="1:46" x14ac:dyDescent="0.25">
      <c r="A182">
        <v>2</v>
      </c>
      <c r="B182" t="s">
        <v>65</v>
      </c>
      <c r="C182" t="s">
        <v>65</v>
      </c>
      <c r="D182" t="s">
        <v>66</v>
      </c>
      <c r="E182" t="s">
        <v>610</v>
      </c>
      <c r="F182" t="s">
        <v>611</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s="49" t="s">
        <v>66</v>
      </c>
      <c r="AN182" s="49" t="s">
        <v>14</v>
      </c>
      <c r="AO182" s="49" t="s">
        <v>500</v>
      </c>
      <c r="AP182" s="49" t="s">
        <v>501</v>
      </c>
      <c r="AQ182" s="49" t="s">
        <v>502</v>
      </c>
      <c r="AR182" s="49" t="s">
        <v>487</v>
      </c>
      <c r="AS182" s="49" t="s">
        <v>488</v>
      </c>
      <c r="AT182" s="49" t="s">
        <v>489</v>
      </c>
    </row>
    <row r="183" spans="1:46" x14ac:dyDescent="0.25">
      <c r="A183">
        <v>2</v>
      </c>
      <c r="B183" t="s">
        <v>69</v>
      </c>
      <c r="C183" t="s">
        <v>69</v>
      </c>
      <c r="D183" t="s">
        <v>70</v>
      </c>
      <c r="E183" t="s">
        <v>610</v>
      </c>
      <c r="F183" t="s">
        <v>611</v>
      </c>
      <c r="G183">
        <v>0</v>
      </c>
      <c r="H183">
        <v>0</v>
      </c>
      <c r="I183">
        <v>0</v>
      </c>
      <c r="J183">
        <v>0</v>
      </c>
      <c r="K183">
        <v>0</v>
      </c>
      <c r="L183">
        <v>0</v>
      </c>
      <c r="M183">
        <v>0</v>
      </c>
      <c r="N183">
        <v>0</v>
      </c>
      <c r="O183">
        <v>0</v>
      </c>
      <c r="P183">
        <v>0</v>
      </c>
      <c r="Q183">
        <v>0</v>
      </c>
      <c r="R183">
        <v>0</v>
      </c>
      <c r="S183">
        <v>0</v>
      </c>
      <c r="T183">
        <v>0</v>
      </c>
      <c r="U183">
        <v>0</v>
      </c>
      <c r="V183">
        <v>0</v>
      </c>
      <c r="W183">
        <v>17.999099999999999</v>
      </c>
      <c r="X183">
        <v>17.999099999999999</v>
      </c>
      <c r="Y183">
        <v>17.999099999999999</v>
      </c>
      <c r="Z183">
        <v>17.999099999999999</v>
      </c>
      <c r="AA183">
        <v>17.999099999999999</v>
      </c>
      <c r="AB183">
        <v>17.999099999999999</v>
      </c>
      <c r="AC183">
        <v>17.999099999999999</v>
      </c>
      <c r="AD183">
        <v>17.999099999999999</v>
      </c>
      <c r="AE183">
        <v>17.999099999999999</v>
      </c>
      <c r="AF183">
        <v>22.998100000000001</v>
      </c>
      <c r="AG183">
        <v>8.0009999999999994</v>
      </c>
      <c r="AH183">
        <v>17.999099999999999</v>
      </c>
      <c r="AI183">
        <v>0</v>
      </c>
      <c r="AJ183">
        <v>0</v>
      </c>
      <c r="AK183">
        <v>0</v>
      </c>
      <c r="AL183">
        <v>0</v>
      </c>
      <c r="AM183" s="49" t="s">
        <v>70</v>
      </c>
      <c r="AN183" s="49" t="s">
        <v>14</v>
      </c>
      <c r="AO183" s="49" t="s">
        <v>509</v>
      </c>
      <c r="AP183" s="49" t="s">
        <v>505</v>
      </c>
      <c r="AQ183" s="49" t="s">
        <v>13</v>
      </c>
      <c r="AR183" s="49" t="s">
        <v>487</v>
      </c>
      <c r="AS183" s="49" t="s">
        <v>488</v>
      </c>
      <c r="AT183" s="49" t="s">
        <v>489</v>
      </c>
    </row>
    <row r="184" spans="1:46" x14ac:dyDescent="0.25">
      <c r="A184">
        <v>2</v>
      </c>
      <c r="B184" t="s">
        <v>71</v>
      </c>
      <c r="C184" t="s">
        <v>71</v>
      </c>
      <c r="D184" t="s">
        <v>72</v>
      </c>
      <c r="E184" t="s">
        <v>610</v>
      </c>
      <c r="F184" t="s">
        <v>611</v>
      </c>
      <c r="G184">
        <v>151.00110000000001</v>
      </c>
      <c r="H184">
        <v>151.00110000000001</v>
      </c>
      <c r="I184">
        <v>151.00110000000001</v>
      </c>
      <c r="J184">
        <v>184.99789999999999</v>
      </c>
      <c r="K184">
        <v>184.00149999999999</v>
      </c>
      <c r="L184">
        <v>204.9983</v>
      </c>
      <c r="M184">
        <v>245.99959999999999</v>
      </c>
      <c r="N184">
        <v>256.99829999999997</v>
      </c>
      <c r="O184">
        <v>321.00200000000001</v>
      </c>
      <c r="P184">
        <v>1097.0001999999999</v>
      </c>
      <c r="Q184">
        <v>1036.9992</v>
      </c>
      <c r="R184">
        <v>1192.9993999999999</v>
      </c>
      <c r="S184">
        <v>1221.0007000000001</v>
      </c>
      <c r="T184">
        <v>1229.0016000000001</v>
      </c>
      <c r="U184">
        <v>1157.0011999999999</v>
      </c>
      <c r="V184">
        <v>1246.2764</v>
      </c>
      <c r="W184">
        <v>1481.5494000000001</v>
      </c>
      <c r="X184">
        <v>1333.8014000000001</v>
      </c>
      <c r="Y184">
        <v>1384.8635999999999</v>
      </c>
      <c r="Z184">
        <v>1404.7467999999999</v>
      </c>
      <c r="AA184">
        <v>1446.104</v>
      </c>
      <c r="AB184">
        <v>1363.3896</v>
      </c>
      <c r="AC184">
        <v>1525.9462000000001</v>
      </c>
      <c r="AD184">
        <v>1527.2986000000001</v>
      </c>
      <c r="AE184">
        <v>1319.0639000000001</v>
      </c>
      <c r="AF184">
        <v>1459.104</v>
      </c>
      <c r="AG184">
        <v>1473.9546</v>
      </c>
      <c r="AH184">
        <v>1699.6231</v>
      </c>
      <c r="AI184">
        <v>1628.2968000000001</v>
      </c>
      <c r="AJ184">
        <v>1422.8296</v>
      </c>
      <c r="AK184">
        <v>1524.5353</v>
      </c>
      <c r="AL184">
        <v>1041.9939999999999</v>
      </c>
      <c r="AM184" s="49" t="s">
        <v>72</v>
      </c>
      <c r="AN184" s="49" t="s">
        <v>14</v>
      </c>
      <c r="AO184" s="49" t="s">
        <v>500</v>
      </c>
      <c r="AP184" s="49" t="s">
        <v>505</v>
      </c>
      <c r="AQ184" s="49" t="s">
        <v>13</v>
      </c>
      <c r="AR184" s="49" t="s">
        <v>487</v>
      </c>
      <c r="AS184" s="49" t="s">
        <v>488</v>
      </c>
      <c r="AT184" s="49" t="s">
        <v>489</v>
      </c>
    </row>
    <row r="185" spans="1:46" x14ac:dyDescent="0.25">
      <c r="A185">
        <v>2</v>
      </c>
      <c r="B185" t="s">
        <v>73</v>
      </c>
      <c r="C185" t="s">
        <v>73</v>
      </c>
      <c r="D185" t="s">
        <v>408</v>
      </c>
      <c r="E185" t="s">
        <v>610</v>
      </c>
      <c r="F185" t="s">
        <v>611</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s="49" t="s">
        <v>408</v>
      </c>
      <c r="AN185" s="49" t="s">
        <v>14</v>
      </c>
      <c r="AO185" s="49" t="s">
        <v>500</v>
      </c>
      <c r="AP185" s="49" t="s">
        <v>501</v>
      </c>
      <c r="AQ185" s="49" t="s">
        <v>502</v>
      </c>
      <c r="AR185" s="49" t="s">
        <v>495</v>
      </c>
      <c r="AS185" s="49" t="s">
        <v>496</v>
      </c>
      <c r="AT185" s="49" t="s">
        <v>497</v>
      </c>
    </row>
    <row r="186" spans="1:46" x14ac:dyDescent="0.25">
      <c r="A186">
        <v>2</v>
      </c>
      <c r="B186" t="s">
        <v>86</v>
      </c>
      <c r="C186" t="s">
        <v>86</v>
      </c>
      <c r="D186" t="s">
        <v>87</v>
      </c>
      <c r="E186" t="s">
        <v>610</v>
      </c>
      <c r="F186" t="s">
        <v>611</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t="s">
        <v>531</v>
      </c>
      <c r="AM186" s="49" t="s">
        <v>87</v>
      </c>
      <c r="AN186" s="49" t="s">
        <v>14</v>
      </c>
      <c r="AO186" s="49" t="s">
        <v>485</v>
      </c>
      <c r="AP186" s="49" t="s">
        <v>505</v>
      </c>
      <c r="AQ186" s="49" t="s">
        <v>13</v>
      </c>
      <c r="AR186" s="49" t="s">
        <v>495</v>
      </c>
      <c r="AS186" s="49" t="s">
        <v>488</v>
      </c>
      <c r="AT186" s="49" t="s">
        <v>489</v>
      </c>
    </row>
    <row r="187" spans="1:46" x14ac:dyDescent="0.25">
      <c r="A187">
        <v>2</v>
      </c>
      <c r="B187" t="s">
        <v>82</v>
      </c>
      <c r="C187" t="s">
        <v>82</v>
      </c>
      <c r="D187" t="s">
        <v>83</v>
      </c>
      <c r="E187" t="s">
        <v>610</v>
      </c>
      <c r="F187" t="s">
        <v>611</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t="s">
        <v>531</v>
      </c>
      <c r="AM187" s="49" t="s">
        <v>83</v>
      </c>
      <c r="AN187" s="49" t="s">
        <v>14</v>
      </c>
      <c r="AO187" s="49" t="s">
        <v>485</v>
      </c>
      <c r="AP187" s="49" t="s">
        <v>494</v>
      </c>
      <c r="AQ187" s="49" t="s">
        <v>11</v>
      </c>
      <c r="AR187" s="49" t="s">
        <v>487</v>
      </c>
      <c r="AS187" s="49" t="s">
        <v>488</v>
      </c>
      <c r="AT187" s="49" t="s">
        <v>489</v>
      </c>
    </row>
    <row r="188" spans="1:46" x14ac:dyDescent="0.25">
      <c r="A188">
        <v>2</v>
      </c>
      <c r="B188" t="s">
        <v>92</v>
      </c>
      <c r="C188" t="s">
        <v>92</v>
      </c>
      <c r="D188" t="s">
        <v>93</v>
      </c>
      <c r="E188" t="s">
        <v>610</v>
      </c>
      <c r="F188" t="s">
        <v>611</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t="s">
        <v>531</v>
      </c>
      <c r="AM188" s="49" t="s">
        <v>93</v>
      </c>
      <c r="AN188" s="49" t="s">
        <v>14</v>
      </c>
      <c r="AO188" s="49" t="s">
        <v>500</v>
      </c>
      <c r="AP188" s="49" t="s">
        <v>501</v>
      </c>
      <c r="AQ188" s="49" t="s">
        <v>502</v>
      </c>
      <c r="AR188" s="49" t="s">
        <v>495</v>
      </c>
      <c r="AS188" s="49" t="s">
        <v>488</v>
      </c>
      <c r="AT188" s="49" t="s">
        <v>489</v>
      </c>
    </row>
    <row r="189" spans="1:46" x14ac:dyDescent="0.25">
      <c r="A189">
        <v>2</v>
      </c>
      <c r="B189" t="s">
        <v>76</v>
      </c>
      <c r="C189" t="s">
        <v>76</v>
      </c>
      <c r="D189" t="s">
        <v>77</v>
      </c>
      <c r="E189" t="s">
        <v>610</v>
      </c>
      <c r="F189" t="s">
        <v>611</v>
      </c>
      <c r="G189">
        <v>88.998800000000003</v>
      </c>
      <c r="H189">
        <v>111.0004</v>
      </c>
      <c r="I189">
        <v>95.999099999999999</v>
      </c>
      <c r="J189">
        <v>98.000399999999999</v>
      </c>
      <c r="K189">
        <v>106.0014</v>
      </c>
      <c r="L189">
        <v>114.9988</v>
      </c>
      <c r="M189">
        <v>145.00139999999999</v>
      </c>
      <c r="N189">
        <v>130.0001</v>
      </c>
      <c r="O189">
        <v>128.99950000000001</v>
      </c>
      <c r="P189">
        <v>133.00210000000001</v>
      </c>
      <c r="Q189">
        <v>133.00210000000001</v>
      </c>
      <c r="R189">
        <v>146.99850000000001</v>
      </c>
      <c r="S189">
        <v>118.0008</v>
      </c>
      <c r="T189">
        <v>121.9992</v>
      </c>
      <c r="U189">
        <v>108.9992</v>
      </c>
      <c r="V189">
        <v>130.0001</v>
      </c>
      <c r="W189">
        <v>152.0018</v>
      </c>
      <c r="X189">
        <v>125.00109999999999</v>
      </c>
      <c r="Y189">
        <v>145.00139999999999</v>
      </c>
      <c r="Z189">
        <v>170.0008</v>
      </c>
      <c r="AA189">
        <v>153.89840000000001</v>
      </c>
      <c r="AB189">
        <v>93.001400000000004</v>
      </c>
      <c r="AC189">
        <v>100.9982</v>
      </c>
      <c r="AD189">
        <v>114.9988</v>
      </c>
      <c r="AE189">
        <v>106.0014</v>
      </c>
      <c r="AF189">
        <v>113.5</v>
      </c>
      <c r="AG189">
        <v>118.7</v>
      </c>
      <c r="AH189">
        <v>114.2996</v>
      </c>
      <c r="AI189">
        <v>118.2017</v>
      </c>
      <c r="AJ189">
        <v>125.5998</v>
      </c>
      <c r="AK189">
        <v>152.09809999999999</v>
      </c>
      <c r="AL189">
        <v>157.0008</v>
      </c>
      <c r="AM189" s="49" t="s">
        <v>77</v>
      </c>
      <c r="AN189" s="49" t="s">
        <v>14</v>
      </c>
      <c r="AO189" s="49" t="s">
        <v>500</v>
      </c>
      <c r="AP189" s="49" t="s">
        <v>505</v>
      </c>
      <c r="AQ189" s="49" t="s">
        <v>13</v>
      </c>
      <c r="AR189" s="49" t="s">
        <v>487</v>
      </c>
      <c r="AS189" s="49" t="s">
        <v>488</v>
      </c>
      <c r="AT189" s="49" t="s">
        <v>489</v>
      </c>
    </row>
    <row r="190" spans="1:46" x14ac:dyDescent="0.25">
      <c r="A190">
        <v>2</v>
      </c>
      <c r="B190" t="s">
        <v>78</v>
      </c>
      <c r="C190" t="s">
        <v>78</v>
      </c>
      <c r="D190" t="s">
        <v>79</v>
      </c>
      <c r="E190" t="s">
        <v>610</v>
      </c>
      <c r="F190" t="s">
        <v>611</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t="s">
        <v>531</v>
      </c>
      <c r="AM190" s="49" t="s">
        <v>79</v>
      </c>
      <c r="AN190" s="49" t="s">
        <v>8</v>
      </c>
      <c r="AO190" s="49" t="s">
        <v>9</v>
      </c>
      <c r="AP190" s="49" t="s">
        <v>494</v>
      </c>
      <c r="AQ190" s="49" t="s">
        <v>9</v>
      </c>
      <c r="AR190" s="49" t="s">
        <v>487</v>
      </c>
      <c r="AS190" s="49" t="s">
        <v>488</v>
      </c>
      <c r="AT190" s="49" t="s">
        <v>489</v>
      </c>
    </row>
    <row r="191" spans="1:46" x14ac:dyDescent="0.25">
      <c r="A191">
        <v>2</v>
      </c>
      <c r="B191" t="s">
        <v>96</v>
      </c>
      <c r="C191" t="s">
        <v>96</v>
      </c>
      <c r="D191" t="s">
        <v>97</v>
      </c>
      <c r="E191" t="s">
        <v>610</v>
      </c>
      <c r="F191" t="s">
        <v>611</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t="s">
        <v>531</v>
      </c>
      <c r="AM191" s="49" t="s">
        <v>97</v>
      </c>
      <c r="AN191" s="49" t="s">
        <v>14</v>
      </c>
      <c r="AO191" s="49" t="s">
        <v>506</v>
      </c>
      <c r="AP191" s="49" t="s">
        <v>494</v>
      </c>
      <c r="AQ191" s="49" t="s">
        <v>10</v>
      </c>
      <c r="AR191" s="49" t="s">
        <v>495</v>
      </c>
      <c r="AS191" s="49" t="s">
        <v>488</v>
      </c>
      <c r="AT191" s="49" t="s">
        <v>489</v>
      </c>
    </row>
    <row r="192" spans="1:46" x14ac:dyDescent="0.25">
      <c r="A192">
        <v>2</v>
      </c>
      <c r="B192" t="s">
        <v>90</v>
      </c>
      <c r="C192" t="s">
        <v>90</v>
      </c>
      <c r="D192" t="s">
        <v>91</v>
      </c>
      <c r="E192" t="s">
        <v>610</v>
      </c>
      <c r="F192" t="s">
        <v>611</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s="49" t="s">
        <v>91</v>
      </c>
      <c r="AN192" s="49" t="s">
        <v>14</v>
      </c>
      <c r="AO192" s="49" t="s">
        <v>500</v>
      </c>
      <c r="AP192" s="49" t="s">
        <v>501</v>
      </c>
      <c r="AQ192" s="49" t="s">
        <v>502</v>
      </c>
      <c r="AR192" s="49" t="s">
        <v>487</v>
      </c>
      <c r="AS192" s="49" t="s">
        <v>488</v>
      </c>
      <c r="AT192" s="49" t="s">
        <v>489</v>
      </c>
    </row>
    <row r="193" spans="1:46" x14ac:dyDescent="0.25">
      <c r="A193">
        <v>2</v>
      </c>
      <c r="B193" t="s">
        <v>105</v>
      </c>
      <c r="C193" t="s">
        <v>105</v>
      </c>
      <c r="D193" t="s">
        <v>106</v>
      </c>
      <c r="E193" t="s">
        <v>610</v>
      </c>
      <c r="F193" t="s">
        <v>611</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t="s">
        <v>531</v>
      </c>
      <c r="AM193" s="49" t="s">
        <v>106</v>
      </c>
      <c r="AN193" s="49" t="s">
        <v>4</v>
      </c>
      <c r="AO193" s="49" t="s">
        <v>9</v>
      </c>
      <c r="AP193" s="49" t="s">
        <v>501</v>
      </c>
      <c r="AQ193" s="49" t="s">
        <v>9</v>
      </c>
      <c r="AR193" s="49" t="s">
        <v>495</v>
      </c>
      <c r="AS193" s="49" t="s">
        <v>488</v>
      </c>
      <c r="AT193" s="49" t="s">
        <v>489</v>
      </c>
    </row>
    <row r="194" spans="1:46" x14ac:dyDescent="0.25">
      <c r="A194">
        <v>2</v>
      </c>
      <c r="B194" t="s">
        <v>98</v>
      </c>
      <c r="C194" t="s">
        <v>98</v>
      </c>
      <c r="D194" t="s">
        <v>99</v>
      </c>
      <c r="E194" t="s">
        <v>610</v>
      </c>
      <c r="F194" t="s">
        <v>611</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s="49" t="s">
        <v>99</v>
      </c>
      <c r="AN194" s="49" t="s">
        <v>14</v>
      </c>
      <c r="AO194" s="49" t="s">
        <v>506</v>
      </c>
      <c r="AP194" s="49" t="s">
        <v>501</v>
      </c>
      <c r="AQ194" s="49" t="s">
        <v>10</v>
      </c>
      <c r="AR194" s="49" t="s">
        <v>487</v>
      </c>
      <c r="AS194" s="49" t="s">
        <v>488</v>
      </c>
      <c r="AT194" s="49" t="s">
        <v>489</v>
      </c>
    </row>
    <row r="195" spans="1:46" x14ac:dyDescent="0.25">
      <c r="A195">
        <v>2</v>
      </c>
      <c r="B195" t="s">
        <v>102</v>
      </c>
      <c r="C195" t="s">
        <v>102</v>
      </c>
      <c r="D195" t="s">
        <v>409</v>
      </c>
      <c r="E195" t="s">
        <v>610</v>
      </c>
      <c r="F195" t="s">
        <v>611</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t="s">
        <v>531</v>
      </c>
      <c r="AM195" s="49" t="s">
        <v>409</v>
      </c>
      <c r="AN195" s="49" t="s">
        <v>14</v>
      </c>
      <c r="AO195" s="49" t="s">
        <v>485</v>
      </c>
      <c r="AP195" s="49" t="s">
        <v>505</v>
      </c>
      <c r="AQ195" s="49" t="s">
        <v>13</v>
      </c>
      <c r="AR195" s="49" t="s">
        <v>495</v>
      </c>
      <c r="AS195" s="49" t="s">
        <v>496</v>
      </c>
      <c r="AT195" s="49" t="s">
        <v>497</v>
      </c>
    </row>
    <row r="196" spans="1:46" x14ac:dyDescent="0.25">
      <c r="A196">
        <v>2</v>
      </c>
      <c r="B196" t="s">
        <v>84</v>
      </c>
      <c r="C196" t="s">
        <v>84</v>
      </c>
      <c r="D196" t="s">
        <v>85</v>
      </c>
      <c r="E196" t="s">
        <v>610</v>
      </c>
      <c r="F196" t="s">
        <v>611</v>
      </c>
      <c r="G196">
        <v>0</v>
      </c>
      <c r="H196">
        <v>0</v>
      </c>
      <c r="I196">
        <v>0</v>
      </c>
      <c r="J196">
        <v>0</v>
      </c>
      <c r="K196">
        <v>0</v>
      </c>
      <c r="L196">
        <v>0</v>
      </c>
      <c r="M196">
        <v>0</v>
      </c>
      <c r="N196">
        <v>0</v>
      </c>
      <c r="O196">
        <v>0</v>
      </c>
      <c r="P196">
        <v>0</v>
      </c>
      <c r="Q196">
        <v>0</v>
      </c>
      <c r="R196">
        <v>0</v>
      </c>
      <c r="S196">
        <v>0</v>
      </c>
      <c r="T196">
        <v>0</v>
      </c>
      <c r="U196">
        <v>0</v>
      </c>
      <c r="V196">
        <v>1367.9992</v>
      </c>
      <c r="W196">
        <v>1367.9992</v>
      </c>
      <c r="X196">
        <v>1367.9992</v>
      </c>
      <c r="Y196">
        <v>1367.9992</v>
      </c>
      <c r="Z196">
        <v>1367.9992</v>
      </c>
      <c r="AA196">
        <v>1367.9992</v>
      </c>
      <c r="AB196">
        <v>1379.9985999999999</v>
      </c>
      <c r="AC196">
        <v>1399.9989</v>
      </c>
      <c r="AD196">
        <v>1399.9989</v>
      </c>
      <c r="AE196">
        <v>1399.9989</v>
      </c>
      <c r="AF196">
        <v>1399.9989</v>
      </c>
      <c r="AG196">
        <v>1450.0019</v>
      </c>
      <c r="AH196">
        <v>1450.0019</v>
      </c>
      <c r="AI196">
        <v>1450.0019</v>
      </c>
      <c r="AJ196">
        <v>1469.998</v>
      </c>
      <c r="AK196">
        <v>1495.0016000000001</v>
      </c>
      <c r="AL196">
        <v>1508.9353000000001</v>
      </c>
      <c r="AM196" s="49" t="s">
        <v>85</v>
      </c>
      <c r="AN196" s="49" t="s">
        <v>14</v>
      </c>
      <c r="AO196" s="49" t="s">
        <v>500</v>
      </c>
      <c r="AP196" s="49" t="s">
        <v>501</v>
      </c>
      <c r="AQ196" s="49" t="s">
        <v>502</v>
      </c>
      <c r="AR196" s="49" t="s">
        <v>487</v>
      </c>
      <c r="AS196" s="49" t="s">
        <v>488</v>
      </c>
      <c r="AT196" s="49" t="s">
        <v>489</v>
      </c>
    </row>
    <row r="197" spans="1:46" x14ac:dyDescent="0.25">
      <c r="A197">
        <v>2</v>
      </c>
      <c r="B197" t="s">
        <v>223</v>
      </c>
      <c r="C197" t="s">
        <v>223</v>
      </c>
      <c r="D197" t="s">
        <v>224</v>
      </c>
      <c r="E197" t="s">
        <v>610</v>
      </c>
      <c r="F197" t="s">
        <v>611</v>
      </c>
      <c r="G197" t="s">
        <v>531</v>
      </c>
      <c r="H197" t="s">
        <v>531</v>
      </c>
      <c r="I197" t="s">
        <v>531</v>
      </c>
      <c r="J197" t="s">
        <v>531</v>
      </c>
      <c r="K197" t="s">
        <v>531</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t="s">
        <v>531</v>
      </c>
      <c r="AM197" s="49" t="s">
        <v>224</v>
      </c>
      <c r="AN197" s="49" t="s">
        <v>14</v>
      </c>
      <c r="AO197" s="49" t="s">
        <v>485</v>
      </c>
      <c r="AP197" s="49" t="s">
        <v>494</v>
      </c>
      <c r="AQ197" s="49" t="s">
        <v>11</v>
      </c>
      <c r="AR197" s="49" t="s">
        <v>487</v>
      </c>
      <c r="AS197" s="49" t="s">
        <v>488</v>
      </c>
      <c r="AT197" s="49" t="s">
        <v>489</v>
      </c>
    </row>
    <row r="198" spans="1:46" x14ac:dyDescent="0.25">
      <c r="A198">
        <v>2</v>
      </c>
      <c r="B198" t="s">
        <v>119</v>
      </c>
      <c r="C198" t="s">
        <v>119</v>
      </c>
      <c r="D198" t="s">
        <v>120</v>
      </c>
      <c r="E198" t="s">
        <v>610</v>
      </c>
      <c r="F198" t="s">
        <v>611</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t="s">
        <v>531</v>
      </c>
      <c r="AM198" s="49" t="s">
        <v>120</v>
      </c>
      <c r="AN198" s="49" t="s">
        <v>5</v>
      </c>
      <c r="AO198" s="49" t="s">
        <v>9</v>
      </c>
      <c r="AP198" s="49" t="s">
        <v>494</v>
      </c>
      <c r="AQ198" s="49" t="s">
        <v>9</v>
      </c>
      <c r="AR198" s="49" t="s">
        <v>487</v>
      </c>
      <c r="AS198" s="49" t="s">
        <v>488</v>
      </c>
      <c r="AT198" s="49" t="s">
        <v>489</v>
      </c>
    </row>
    <row r="199" spans="1:46" x14ac:dyDescent="0.25">
      <c r="A199">
        <v>2</v>
      </c>
      <c r="B199" t="s">
        <v>109</v>
      </c>
      <c r="C199" t="s">
        <v>109</v>
      </c>
      <c r="D199" t="s">
        <v>110</v>
      </c>
      <c r="E199" t="s">
        <v>610</v>
      </c>
      <c r="F199" t="s">
        <v>611</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s="49" t="s">
        <v>110</v>
      </c>
      <c r="AN199" s="49" t="s">
        <v>14</v>
      </c>
      <c r="AO199" s="49" t="s">
        <v>507</v>
      </c>
      <c r="AP199" s="49" t="s">
        <v>505</v>
      </c>
      <c r="AQ199" s="49" t="s">
        <v>13</v>
      </c>
      <c r="AR199" s="49" t="s">
        <v>487</v>
      </c>
      <c r="AS199" s="49" t="s">
        <v>488</v>
      </c>
      <c r="AT199" s="49" t="s">
        <v>489</v>
      </c>
    </row>
    <row r="200" spans="1:46" x14ac:dyDescent="0.25">
      <c r="A200">
        <v>2</v>
      </c>
      <c r="B200" t="s">
        <v>113</v>
      </c>
      <c r="C200" t="s">
        <v>113</v>
      </c>
      <c r="D200" t="s">
        <v>114</v>
      </c>
      <c r="E200" t="s">
        <v>610</v>
      </c>
      <c r="F200" t="s">
        <v>611</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2296.7988999999998</v>
      </c>
      <c r="AI200">
        <v>7707.6014999999998</v>
      </c>
      <c r="AJ200">
        <v>7271.9984999999997</v>
      </c>
      <c r="AK200">
        <v>7776.0012999999999</v>
      </c>
      <c r="AL200">
        <v>12531.0254</v>
      </c>
      <c r="AM200" s="49" t="s">
        <v>114</v>
      </c>
      <c r="AN200" s="49" t="s">
        <v>14</v>
      </c>
      <c r="AO200" s="49" t="s">
        <v>506</v>
      </c>
      <c r="AP200" s="49" t="s">
        <v>505</v>
      </c>
      <c r="AQ200" s="49" t="s">
        <v>10</v>
      </c>
      <c r="AR200" s="49" t="s">
        <v>495</v>
      </c>
      <c r="AS200" s="49" t="s">
        <v>488</v>
      </c>
      <c r="AT200" s="49" t="s">
        <v>489</v>
      </c>
    </row>
    <row r="201" spans="1:46" x14ac:dyDescent="0.25">
      <c r="A201">
        <v>2</v>
      </c>
      <c r="B201" t="s">
        <v>493</v>
      </c>
      <c r="C201" t="s">
        <v>542</v>
      </c>
      <c r="D201" t="s">
        <v>543</v>
      </c>
      <c r="E201" t="s">
        <v>610</v>
      </c>
      <c r="F201" t="s">
        <v>611</v>
      </c>
      <c r="G201">
        <v>0</v>
      </c>
      <c r="H201">
        <v>0</v>
      </c>
      <c r="I201">
        <v>0</v>
      </c>
      <c r="J201">
        <v>0</v>
      </c>
      <c r="K201">
        <v>0</v>
      </c>
      <c r="L201">
        <v>42639.999900000003</v>
      </c>
      <c r="M201">
        <v>47988.000500000002</v>
      </c>
      <c r="N201">
        <v>53371.999199999998</v>
      </c>
      <c r="O201">
        <v>58756.002099999998</v>
      </c>
      <c r="P201">
        <v>64140.000800000002</v>
      </c>
      <c r="Q201">
        <v>69525.000199999995</v>
      </c>
      <c r="R201">
        <v>75212.001799999998</v>
      </c>
      <c r="S201">
        <v>80899.999800000005</v>
      </c>
      <c r="T201">
        <v>86587.997900000002</v>
      </c>
      <c r="U201">
        <v>92276.000199999995</v>
      </c>
      <c r="V201">
        <v>98179.999500000005</v>
      </c>
      <c r="W201">
        <v>108928.0007</v>
      </c>
      <c r="X201">
        <v>118918.99920000001</v>
      </c>
      <c r="Y201">
        <v>130279.0018</v>
      </c>
      <c r="Z201">
        <v>139946.0006</v>
      </c>
      <c r="AA201">
        <v>150298.0018</v>
      </c>
      <c r="AB201">
        <v>190879.00039999999</v>
      </c>
      <c r="AC201">
        <v>231496.0013</v>
      </c>
      <c r="AD201">
        <v>272041.00180000003</v>
      </c>
      <c r="AE201">
        <v>312623.00109999999</v>
      </c>
      <c r="AF201">
        <v>353203.99969999999</v>
      </c>
      <c r="AG201">
        <v>460895.99839999998</v>
      </c>
      <c r="AH201">
        <v>568524.04379999998</v>
      </c>
      <c r="AI201">
        <v>676180.01509999996</v>
      </c>
      <c r="AJ201">
        <v>783835.9865</v>
      </c>
      <c r="AK201">
        <v>891504.30469999998</v>
      </c>
      <c r="AL201" t="s">
        <v>531</v>
      </c>
      <c r="AM201" s="49" t="e">
        <v>#N/A</v>
      </c>
      <c r="AN201" s="49" t="e">
        <v>#N/A</v>
      </c>
      <c r="AO201" s="49" t="e">
        <v>#N/A</v>
      </c>
      <c r="AP201" s="49" t="e">
        <v>#N/A</v>
      </c>
      <c r="AQ201" s="49" t="e">
        <v>#N/A</v>
      </c>
      <c r="AR201" s="49" t="e">
        <v>#N/A</v>
      </c>
      <c r="AS201" s="49" t="e">
        <v>#N/A</v>
      </c>
      <c r="AT201" s="49" t="e">
        <v>#N/A</v>
      </c>
    </row>
    <row r="202" spans="1:46" x14ac:dyDescent="0.25">
      <c r="A202">
        <v>2</v>
      </c>
      <c r="B202" t="s">
        <v>544</v>
      </c>
      <c r="C202" t="s">
        <v>544</v>
      </c>
      <c r="D202" t="s">
        <v>545</v>
      </c>
      <c r="E202" t="s">
        <v>610</v>
      </c>
      <c r="F202" t="s">
        <v>611</v>
      </c>
      <c r="G202">
        <v>107.99850000000001</v>
      </c>
      <c r="H202">
        <v>72.000399999999999</v>
      </c>
      <c r="I202">
        <v>72.000399999999999</v>
      </c>
      <c r="J202">
        <v>35.998100000000001</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3.7699999999999997E-2</v>
      </c>
      <c r="AJ202">
        <v>27.251899999999999</v>
      </c>
      <c r="AK202">
        <v>68.831000000000003</v>
      </c>
      <c r="AL202" t="s">
        <v>531</v>
      </c>
      <c r="AM202" s="49" t="e">
        <v>#N/A</v>
      </c>
      <c r="AN202" s="49" t="e">
        <v>#N/A</v>
      </c>
      <c r="AO202" s="49" t="e">
        <v>#N/A</v>
      </c>
      <c r="AP202" s="49" t="e">
        <v>#N/A</v>
      </c>
      <c r="AQ202" s="49" t="e">
        <v>#N/A</v>
      </c>
      <c r="AR202" s="49" t="e">
        <v>#N/A</v>
      </c>
      <c r="AS202" s="49" t="e">
        <v>#N/A</v>
      </c>
      <c r="AT202" s="49" t="e">
        <v>#N/A</v>
      </c>
    </row>
    <row r="203" spans="1:46" x14ac:dyDescent="0.25">
      <c r="A203">
        <v>2</v>
      </c>
      <c r="B203" t="s">
        <v>124</v>
      </c>
      <c r="C203" t="s">
        <v>124</v>
      </c>
      <c r="D203" t="s">
        <v>125</v>
      </c>
      <c r="E203" t="s">
        <v>610</v>
      </c>
      <c r="F203" t="s">
        <v>611</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s="49" t="s">
        <v>125</v>
      </c>
      <c r="AN203" s="49" t="s">
        <v>14</v>
      </c>
      <c r="AO203" s="49" t="s">
        <v>506</v>
      </c>
      <c r="AP203" s="49" t="s">
        <v>501</v>
      </c>
      <c r="AQ203" s="49" t="s">
        <v>10</v>
      </c>
      <c r="AR203" s="49" t="s">
        <v>487</v>
      </c>
      <c r="AS203" s="49" t="s">
        <v>488</v>
      </c>
      <c r="AT203" s="49" t="s">
        <v>489</v>
      </c>
    </row>
    <row r="204" spans="1:46" x14ac:dyDescent="0.25">
      <c r="A204">
        <v>2</v>
      </c>
      <c r="B204" t="s">
        <v>130</v>
      </c>
      <c r="C204" t="s">
        <v>130</v>
      </c>
      <c r="D204" t="s">
        <v>131</v>
      </c>
      <c r="E204" t="s">
        <v>610</v>
      </c>
      <c r="F204" t="s">
        <v>611</v>
      </c>
      <c r="G204">
        <v>0</v>
      </c>
      <c r="H204">
        <v>0</v>
      </c>
      <c r="I204">
        <v>11997.9997</v>
      </c>
      <c r="J204">
        <v>11997.9997</v>
      </c>
      <c r="K204">
        <v>11997.9997</v>
      </c>
      <c r="L204">
        <v>11664.001899999999</v>
      </c>
      <c r="M204">
        <v>12219</v>
      </c>
      <c r="N204">
        <v>13228.9985</v>
      </c>
      <c r="O204">
        <v>12859.999</v>
      </c>
      <c r="P204">
        <v>16939.998</v>
      </c>
      <c r="Q204">
        <v>19501.000700000001</v>
      </c>
      <c r="R204">
        <v>22237.999800000001</v>
      </c>
      <c r="S204">
        <v>25259.998500000002</v>
      </c>
      <c r="T204">
        <v>24270.000400000001</v>
      </c>
      <c r="U204">
        <v>39236.998099999997</v>
      </c>
      <c r="V204">
        <v>34793.999499999998</v>
      </c>
      <c r="W204">
        <v>36938.001100000001</v>
      </c>
      <c r="X204">
        <v>35230.0003</v>
      </c>
      <c r="Y204">
        <v>35753.999199999998</v>
      </c>
      <c r="Z204">
        <v>39847.998800000001</v>
      </c>
      <c r="AA204">
        <v>40999.000399999997</v>
      </c>
      <c r="AB204">
        <v>43046.998699999996</v>
      </c>
      <c r="AC204">
        <v>48653.998899999999</v>
      </c>
      <c r="AD204">
        <v>54611.999600000003</v>
      </c>
      <c r="AE204">
        <v>55368.001700000001</v>
      </c>
      <c r="AF204">
        <v>49500.000500000002</v>
      </c>
      <c r="AG204">
        <v>42648.549299999999</v>
      </c>
      <c r="AH204">
        <v>35590.437700000002</v>
      </c>
      <c r="AI204">
        <v>30838.130799999999</v>
      </c>
      <c r="AJ204">
        <v>48158.616800000003</v>
      </c>
      <c r="AK204">
        <v>53781.258900000001</v>
      </c>
      <c r="AL204">
        <v>50997.1374</v>
      </c>
      <c r="AM204" s="49" t="s">
        <v>131</v>
      </c>
      <c r="AN204" s="49" t="s">
        <v>14</v>
      </c>
      <c r="AO204" s="49" t="s">
        <v>507</v>
      </c>
      <c r="AP204" s="49" t="s">
        <v>501</v>
      </c>
      <c r="AQ204" s="49" t="s">
        <v>10</v>
      </c>
      <c r="AR204" s="49" t="s">
        <v>487</v>
      </c>
      <c r="AS204" s="49" t="s">
        <v>488</v>
      </c>
      <c r="AT204" s="49" t="s">
        <v>489</v>
      </c>
    </row>
    <row r="205" spans="1:46" x14ac:dyDescent="0.25">
      <c r="A205">
        <v>2</v>
      </c>
      <c r="B205" t="s">
        <v>117</v>
      </c>
      <c r="C205" t="s">
        <v>117</v>
      </c>
      <c r="D205" t="s">
        <v>546</v>
      </c>
      <c r="E205" t="s">
        <v>610</v>
      </c>
      <c r="F205" t="s">
        <v>611</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t="s">
        <v>531</v>
      </c>
      <c r="AM205" s="49" t="s">
        <v>118</v>
      </c>
      <c r="AN205" s="49" t="s">
        <v>8</v>
      </c>
      <c r="AO205" s="49" t="s">
        <v>9</v>
      </c>
      <c r="AP205" s="49" t="s">
        <v>494</v>
      </c>
      <c r="AQ205" s="49" t="s">
        <v>9</v>
      </c>
      <c r="AR205" s="49" t="s">
        <v>487</v>
      </c>
      <c r="AS205" s="49" t="s">
        <v>488</v>
      </c>
      <c r="AT205" s="49" t="s">
        <v>489</v>
      </c>
    </row>
    <row r="206" spans="1:46" x14ac:dyDescent="0.25">
      <c r="A206">
        <v>2</v>
      </c>
      <c r="B206" t="s">
        <v>192</v>
      </c>
      <c r="C206" t="s">
        <v>192</v>
      </c>
      <c r="D206" t="s">
        <v>193</v>
      </c>
      <c r="E206" t="s">
        <v>610</v>
      </c>
      <c r="F206" t="s">
        <v>611</v>
      </c>
      <c r="G206">
        <v>0</v>
      </c>
      <c r="H206">
        <v>0</v>
      </c>
      <c r="I206">
        <v>0</v>
      </c>
      <c r="J206">
        <v>0</v>
      </c>
      <c r="K206">
        <v>0</v>
      </c>
      <c r="L206">
        <v>0</v>
      </c>
      <c r="M206">
        <v>0</v>
      </c>
      <c r="N206">
        <v>0</v>
      </c>
      <c r="O206">
        <v>0</v>
      </c>
      <c r="P206">
        <v>0</v>
      </c>
      <c r="Q206">
        <v>0</v>
      </c>
      <c r="R206">
        <v>0</v>
      </c>
      <c r="S206">
        <v>0</v>
      </c>
      <c r="T206">
        <v>0</v>
      </c>
      <c r="U206">
        <v>0</v>
      </c>
      <c r="V206">
        <v>0</v>
      </c>
      <c r="W206">
        <v>0</v>
      </c>
      <c r="X206">
        <v>139.9982</v>
      </c>
      <c r="Y206">
        <v>133.99850000000001</v>
      </c>
      <c r="Z206">
        <v>132.00139999999999</v>
      </c>
      <c r="AA206">
        <v>284.99970000000002</v>
      </c>
      <c r="AB206">
        <v>287.00099999999998</v>
      </c>
      <c r="AC206">
        <v>290.99930000000001</v>
      </c>
      <c r="AD206">
        <v>286.00029999999998</v>
      </c>
      <c r="AE206">
        <v>323.99970000000002</v>
      </c>
      <c r="AF206">
        <v>373.00200000000001</v>
      </c>
      <c r="AG206">
        <v>379.00170000000003</v>
      </c>
      <c r="AH206">
        <v>345.10120000000001</v>
      </c>
      <c r="AI206">
        <v>392.19850000000002</v>
      </c>
      <c r="AJ206">
        <v>1942.6877999999999</v>
      </c>
      <c r="AK206">
        <v>2451.3337000000001</v>
      </c>
      <c r="AL206">
        <v>2099.9690999999998</v>
      </c>
      <c r="AM206" s="49" t="s">
        <v>193</v>
      </c>
      <c r="AN206" s="49" t="s">
        <v>14</v>
      </c>
      <c r="AO206" s="49" t="s">
        <v>500</v>
      </c>
      <c r="AP206" s="49" t="s">
        <v>505</v>
      </c>
      <c r="AQ206" s="49" t="s">
        <v>13</v>
      </c>
      <c r="AR206" s="49" t="s">
        <v>487</v>
      </c>
      <c r="AS206" s="49" t="s">
        <v>488</v>
      </c>
      <c r="AT206" s="49" t="s">
        <v>489</v>
      </c>
    </row>
    <row r="207" spans="1:46" x14ac:dyDescent="0.25">
      <c r="A207">
        <v>2</v>
      </c>
      <c r="B207" t="s">
        <v>132</v>
      </c>
      <c r="C207" t="s">
        <v>132</v>
      </c>
      <c r="D207" t="s">
        <v>133</v>
      </c>
      <c r="E207" t="s">
        <v>610</v>
      </c>
      <c r="F207" t="s">
        <v>611</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t="s">
        <v>531</v>
      </c>
      <c r="AM207" s="49" t="s">
        <v>133</v>
      </c>
      <c r="AN207" s="49" t="s">
        <v>14</v>
      </c>
      <c r="AO207" s="49" t="s">
        <v>507</v>
      </c>
      <c r="AP207" s="49" t="s">
        <v>501</v>
      </c>
      <c r="AQ207" s="49" t="s">
        <v>10</v>
      </c>
      <c r="AR207" s="49" t="s">
        <v>487</v>
      </c>
      <c r="AS207" s="49" t="s">
        <v>488</v>
      </c>
      <c r="AT207" s="49" t="s">
        <v>489</v>
      </c>
    </row>
    <row r="208" spans="1:46" x14ac:dyDescent="0.25">
      <c r="A208">
        <v>2</v>
      </c>
      <c r="B208" t="s">
        <v>134</v>
      </c>
      <c r="C208" t="s">
        <v>134</v>
      </c>
      <c r="D208" t="s">
        <v>135</v>
      </c>
      <c r="E208" t="s">
        <v>610</v>
      </c>
      <c r="F208" t="s">
        <v>611</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s="49" t="s">
        <v>135</v>
      </c>
      <c r="AN208" s="49" t="s">
        <v>14</v>
      </c>
      <c r="AO208" s="49" t="s">
        <v>500</v>
      </c>
      <c r="AP208" s="49" t="s">
        <v>505</v>
      </c>
      <c r="AQ208" s="49" t="s">
        <v>13</v>
      </c>
      <c r="AR208" s="49" t="s">
        <v>487</v>
      </c>
      <c r="AS208" s="49" t="s">
        <v>488</v>
      </c>
      <c r="AT208" s="49" t="s">
        <v>489</v>
      </c>
    </row>
    <row r="209" spans="1:46" x14ac:dyDescent="0.25">
      <c r="A209">
        <v>2</v>
      </c>
      <c r="B209" t="s">
        <v>136</v>
      </c>
      <c r="C209" t="s">
        <v>136</v>
      </c>
      <c r="D209" t="s">
        <v>137</v>
      </c>
      <c r="E209" t="s">
        <v>610</v>
      </c>
      <c r="F209" t="s">
        <v>611</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s="49" t="s">
        <v>137</v>
      </c>
      <c r="AN209" s="49" t="s">
        <v>14</v>
      </c>
      <c r="AO209" s="49" t="s">
        <v>500</v>
      </c>
      <c r="AP209" s="49" t="s">
        <v>505</v>
      </c>
      <c r="AQ209" s="49" t="s">
        <v>13</v>
      </c>
      <c r="AR209" s="49" t="s">
        <v>487</v>
      </c>
      <c r="AS209" s="49" t="s">
        <v>488</v>
      </c>
      <c r="AT209" s="49" t="s">
        <v>489</v>
      </c>
    </row>
    <row r="210" spans="1:46" x14ac:dyDescent="0.25">
      <c r="A210">
        <v>2</v>
      </c>
      <c r="B210" t="s">
        <v>315</v>
      </c>
      <c r="C210" t="s">
        <v>315</v>
      </c>
      <c r="D210" t="s">
        <v>547</v>
      </c>
      <c r="E210" t="s">
        <v>610</v>
      </c>
      <c r="F210" t="s">
        <v>611</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t="s">
        <v>531</v>
      </c>
      <c r="AM210" s="49" t="s">
        <v>316</v>
      </c>
      <c r="AN210" s="49" t="s">
        <v>14</v>
      </c>
      <c r="AO210" s="49" t="s">
        <v>485</v>
      </c>
      <c r="AP210" s="49" t="s">
        <v>486</v>
      </c>
      <c r="AQ210" s="49" t="s">
        <v>11</v>
      </c>
      <c r="AR210" s="49" t="s">
        <v>487</v>
      </c>
      <c r="AS210" s="49" t="s">
        <v>488</v>
      </c>
      <c r="AT210" s="49" t="s">
        <v>489</v>
      </c>
    </row>
    <row r="211" spans="1:46" x14ac:dyDescent="0.25">
      <c r="A211">
        <v>2</v>
      </c>
      <c r="B211" t="s">
        <v>121</v>
      </c>
      <c r="C211" t="s">
        <v>121</v>
      </c>
      <c r="D211" t="s">
        <v>548</v>
      </c>
      <c r="E211" t="s">
        <v>610</v>
      </c>
      <c r="F211" t="s">
        <v>611</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t="s">
        <v>531</v>
      </c>
      <c r="AM211" s="49" t="s">
        <v>122</v>
      </c>
      <c r="AN211" s="49" t="s">
        <v>5</v>
      </c>
      <c r="AO211" s="49" t="s">
        <v>9</v>
      </c>
      <c r="AP211" s="49" t="s">
        <v>486</v>
      </c>
      <c r="AQ211" s="49" t="s">
        <v>9</v>
      </c>
      <c r="AR211" s="49" t="s">
        <v>495</v>
      </c>
      <c r="AS211" s="49" t="s">
        <v>488</v>
      </c>
      <c r="AT211" s="49" t="s">
        <v>489</v>
      </c>
    </row>
    <row r="212" spans="1:46" x14ac:dyDescent="0.25">
      <c r="A212">
        <v>2</v>
      </c>
      <c r="B212" t="s">
        <v>144</v>
      </c>
      <c r="C212" t="s">
        <v>144</v>
      </c>
      <c r="D212" t="s">
        <v>145</v>
      </c>
      <c r="E212" t="s">
        <v>610</v>
      </c>
      <c r="F212" t="s">
        <v>611</v>
      </c>
      <c r="G212">
        <v>48.0017</v>
      </c>
      <c r="H212">
        <v>44.999699999999997</v>
      </c>
      <c r="I212">
        <v>44.999699999999997</v>
      </c>
      <c r="J212">
        <v>44.999699999999997</v>
      </c>
      <c r="K212">
        <v>42.002000000000002</v>
      </c>
      <c r="L212">
        <v>47.000999999999998</v>
      </c>
      <c r="M212">
        <v>31.999700000000001</v>
      </c>
      <c r="N212">
        <v>49.998800000000003</v>
      </c>
      <c r="O212">
        <v>54.001300000000001</v>
      </c>
      <c r="P212">
        <v>54.001300000000001</v>
      </c>
      <c r="Q212">
        <v>57.999699999999997</v>
      </c>
      <c r="R212">
        <v>70.999799999999993</v>
      </c>
      <c r="S212">
        <v>85.000399999999999</v>
      </c>
      <c r="T212">
        <v>81.998500000000007</v>
      </c>
      <c r="U212">
        <v>81.998500000000007</v>
      </c>
      <c r="V212">
        <v>171.99789999999999</v>
      </c>
      <c r="W212">
        <v>287.00099999999998</v>
      </c>
      <c r="X212">
        <v>287.00099999999998</v>
      </c>
      <c r="Y212">
        <v>249.99799999999999</v>
      </c>
      <c r="Z212">
        <v>241.00059999999999</v>
      </c>
      <c r="AA212">
        <v>211.99860000000001</v>
      </c>
      <c r="AB212">
        <v>165.9982</v>
      </c>
      <c r="AC212">
        <v>288.0016</v>
      </c>
      <c r="AD212">
        <v>229.00120000000001</v>
      </c>
      <c r="AE212">
        <v>165.9982</v>
      </c>
      <c r="AF212">
        <v>140.1448</v>
      </c>
      <c r="AG212">
        <v>224.8981</v>
      </c>
      <c r="AH212">
        <v>152.47489999999999</v>
      </c>
      <c r="AI212">
        <v>110.1087</v>
      </c>
      <c r="AJ212">
        <v>68.495999999999995</v>
      </c>
      <c r="AK212">
        <v>45.841299999999997</v>
      </c>
      <c r="AL212">
        <v>54.365600000000001</v>
      </c>
      <c r="AM212" s="49" t="s">
        <v>145</v>
      </c>
      <c r="AN212" s="49" t="s">
        <v>14</v>
      </c>
      <c r="AO212" s="49" t="s">
        <v>500</v>
      </c>
      <c r="AP212" s="49" t="s">
        <v>505</v>
      </c>
      <c r="AQ212" s="49" t="s">
        <v>13</v>
      </c>
      <c r="AR212" s="49" t="s">
        <v>487</v>
      </c>
      <c r="AS212" s="49" t="s">
        <v>488</v>
      </c>
      <c r="AT212" s="49" t="s">
        <v>489</v>
      </c>
    </row>
    <row r="213" spans="1:46" x14ac:dyDescent="0.25">
      <c r="A213">
        <v>2</v>
      </c>
      <c r="B213" t="s">
        <v>146</v>
      </c>
      <c r="C213" t="s">
        <v>146</v>
      </c>
      <c r="D213" t="s">
        <v>147</v>
      </c>
      <c r="E213" t="s">
        <v>610</v>
      </c>
      <c r="F213" t="s">
        <v>611</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t="s">
        <v>531</v>
      </c>
      <c r="AM213" s="49" t="s">
        <v>147</v>
      </c>
      <c r="AN213" s="49" t="s">
        <v>14</v>
      </c>
      <c r="AO213" s="49" t="s">
        <v>507</v>
      </c>
      <c r="AP213" s="49" t="s">
        <v>501</v>
      </c>
      <c r="AQ213" s="49" t="s">
        <v>10</v>
      </c>
      <c r="AR213" s="49" t="s">
        <v>487</v>
      </c>
      <c r="AS213" s="49" t="s">
        <v>488</v>
      </c>
      <c r="AT213" s="49" t="s">
        <v>489</v>
      </c>
    </row>
    <row r="214" spans="1:46" x14ac:dyDescent="0.25">
      <c r="A214">
        <v>2</v>
      </c>
      <c r="B214" t="s">
        <v>149</v>
      </c>
      <c r="C214" t="s">
        <v>149</v>
      </c>
      <c r="D214" t="s">
        <v>412</v>
      </c>
      <c r="E214" t="s">
        <v>610</v>
      </c>
      <c r="F214" t="s">
        <v>611</v>
      </c>
      <c r="G214">
        <v>0</v>
      </c>
      <c r="H214">
        <v>0</v>
      </c>
      <c r="I214">
        <v>0</v>
      </c>
      <c r="J214">
        <v>0</v>
      </c>
      <c r="K214">
        <v>0</v>
      </c>
      <c r="L214">
        <v>65.000100000000003</v>
      </c>
      <c r="M214">
        <v>68.998500000000007</v>
      </c>
      <c r="N214">
        <v>72.000399999999999</v>
      </c>
      <c r="O214">
        <v>75.998800000000003</v>
      </c>
      <c r="P214">
        <v>80.001400000000004</v>
      </c>
      <c r="Q214">
        <v>82.999099999999999</v>
      </c>
      <c r="R214">
        <v>87.0017</v>
      </c>
      <c r="S214">
        <v>91.000100000000003</v>
      </c>
      <c r="T214">
        <v>94.998500000000007</v>
      </c>
      <c r="U214">
        <v>99.001099999999994</v>
      </c>
      <c r="V214">
        <v>101.9988</v>
      </c>
      <c r="W214">
        <v>101.9988</v>
      </c>
      <c r="X214">
        <v>101.9988</v>
      </c>
      <c r="Y214">
        <v>101.9988</v>
      </c>
      <c r="Z214">
        <v>101.9988</v>
      </c>
      <c r="AA214">
        <v>101.9988</v>
      </c>
      <c r="AB214">
        <v>101.9988</v>
      </c>
      <c r="AC214">
        <v>101.9988</v>
      </c>
      <c r="AD214">
        <v>101.9988</v>
      </c>
      <c r="AE214">
        <v>101.9988</v>
      </c>
      <c r="AF214">
        <v>101.9988</v>
      </c>
      <c r="AG214">
        <v>101.9988</v>
      </c>
      <c r="AH214">
        <v>102.4008</v>
      </c>
      <c r="AI214">
        <v>102.4008</v>
      </c>
      <c r="AJ214">
        <v>102.4008</v>
      </c>
      <c r="AK214">
        <v>102.4008</v>
      </c>
      <c r="AL214" t="s">
        <v>531</v>
      </c>
      <c r="AM214" s="49" t="s">
        <v>412</v>
      </c>
      <c r="AN214" s="49" t="s">
        <v>14</v>
      </c>
      <c r="AO214" s="49" t="s">
        <v>506</v>
      </c>
      <c r="AP214" s="49" t="s">
        <v>501</v>
      </c>
      <c r="AQ214" s="49" t="s">
        <v>10</v>
      </c>
      <c r="AR214" s="49" t="s">
        <v>487</v>
      </c>
      <c r="AS214" s="49" t="s">
        <v>496</v>
      </c>
      <c r="AT214" s="49" t="s">
        <v>497</v>
      </c>
    </row>
    <row r="215" spans="1:46" x14ac:dyDescent="0.25">
      <c r="A215">
        <v>2</v>
      </c>
      <c r="B215" t="s">
        <v>150</v>
      </c>
      <c r="C215" t="s">
        <v>150</v>
      </c>
      <c r="D215" t="s">
        <v>151</v>
      </c>
      <c r="E215" t="s">
        <v>610</v>
      </c>
      <c r="F215" t="s">
        <v>611</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t="s">
        <v>531</v>
      </c>
      <c r="AM215" s="49" t="s">
        <v>151</v>
      </c>
      <c r="AN215" s="49" t="s">
        <v>7</v>
      </c>
      <c r="AO215" s="49" t="s">
        <v>9</v>
      </c>
      <c r="AP215" s="49" t="s">
        <v>494</v>
      </c>
      <c r="AQ215" s="49" t="s">
        <v>9</v>
      </c>
      <c r="AR215" s="49" t="s">
        <v>487</v>
      </c>
      <c r="AS215" s="49" t="s">
        <v>488</v>
      </c>
      <c r="AT215" s="49" t="s">
        <v>489</v>
      </c>
    </row>
    <row r="216" spans="1:46" x14ac:dyDescent="0.25">
      <c r="A216">
        <v>2</v>
      </c>
      <c r="B216" t="s">
        <v>338</v>
      </c>
      <c r="C216" t="s">
        <v>338</v>
      </c>
      <c r="D216" t="s">
        <v>339</v>
      </c>
      <c r="E216" t="s">
        <v>610</v>
      </c>
      <c r="F216" t="s">
        <v>611</v>
      </c>
      <c r="G216">
        <v>15084.0021</v>
      </c>
      <c r="H216">
        <v>15299.999100000001</v>
      </c>
      <c r="I216">
        <v>14076.000700000001</v>
      </c>
      <c r="J216">
        <v>13680.000599999999</v>
      </c>
      <c r="K216">
        <v>14651.9997</v>
      </c>
      <c r="L216">
        <v>15947.9985</v>
      </c>
      <c r="M216">
        <v>15516.0003</v>
      </c>
      <c r="N216">
        <v>17496.000800000002</v>
      </c>
      <c r="O216">
        <v>16236.000099999999</v>
      </c>
      <c r="P216">
        <v>21527.998100000001</v>
      </c>
      <c r="Q216">
        <v>28295.997899999998</v>
      </c>
      <c r="R216">
        <v>34776.000399999997</v>
      </c>
      <c r="S216">
        <v>35747.999499999998</v>
      </c>
      <c r="T216">
        <v>36935.999799999998</v>
      </c>
      <c r="U216">
        <v>36395.998899999999</v>
      </c>
      <c r="V216">
        <v>37835.998599999999</v>
      </c>
      <c r="W216">
        <v>41040.001700000001</v>
      </c>
      <c r="X216">
        <v>49751.999799999998</v>
      </c>
      <c r="Y216">
        <v>54684</v>
      </c>
      <c r="Z216">
        <v>54863.998899999999</v>
      </c>
      <c r="AA216">
        <v>54900.001199999999</v>
      </c>
      <c r="AB216">
        <v>55224.000899999999</v>
      </c>
      <c r="AC216">
        <v>55259.999000000003</v>
      </c>
      <c r="AD216">
        <v>56160.001900000003</v>
      </c>
      <c r="AE216">
        <v>56088.001499999998</v>
      </c>
      <c r="AF216">
        <v>55440.002099999998</v>
      </c>
      <c r="AG216">
        <v>56736.000899999999</v>
      </c>
      <c r="AH216">
        <v>56488.213499999998</v>
      </c>
      <c r="AI216">
        <v>55629.973899999997</v>
      </c>
      <c r="AJ216">
        <v>53064.034899999999</v>
      </c>
      <c r="AK216">
        <v>56053.728300000002</v>
      </c>
      <c r="AL216" t="s">
        <v>531</v>
      </c>
      <c r="AM216" s="49" t="s">
        <v>339</v>
      </c>
      <c r="AN216" s="49" t="s">
        <v>14</v>
      </c>
      <c r="AO216" s="49" t="s">
        <v>507</v>
      </c>
      <c r="AP216" s="49" t="s">
        <v>494</v>
      </c>
      <c r="AQ216" s="49" t="s">
        <v>10</v>
      </c>
      <c r="AR216" s="49" t="s">
        <v>487</v>
      </c>
      <c r="AS216" s="49" t="s">
        <v>488</v>
      </c>
      <c r="AT216" s="49" t="s">
        <v>489</v>
      </c>
    </row>
    <row r="217" spans="1:46" x14ac:dyDescent="0.25">
      <c r="A217">
        <v>2</v>
      </c>
      <c r="B217" t="s">
        <v>181</v>
      </c>
      <c r="C217" t="s">
        <v>181</v>
      </c>
      <c r="D217" t="s">
        <v>414</v>
      </c>
      <c r="E217" t="s">
        <v>610</v>
      </c>
      <c r="F217" t="s">
        <v>611</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t="s">
        <v>531</v>
      </c>
      <c r="AM217" s="49" t="s">
        <v>414</v>
      </c>
      <c r="AN217" s="49" t="s">
        <v>5</v>
      </c>
      <c r="AO217" s="49" t="s">
        <v>9</v>
      </c>
      <c r="AP217" s="49" t="s">
        <v>501</v>
      </c>
      <c r="AQ217" s="49" t="s">
        <v>9</v>
      </c>
      <c r="AR217" s="49" t="s">
        <v>495</v>
      </c>
      <c r="AS217" s="49" t="s">
        <v>496</v>
      </c>
      <c r="AT217" s="49" t="s">
        <v>497</v>
      </c>
    </row>
    <row r="218" spans="1:46" x14ac:dyDescent="0.25">
      <c r="A218">
        <v>2</v>
      </c>
      <c r="B218" t="s">
        <v>152</v>
      </c>
      <c r="C218" t="s">
        <v>152</v>
      </c>
      <c r="D218" t="s">
        <v>153</v>
      </c>
      <c r="E218" t="s">
        <v>610</v>
      </c>
      <c r="F218" t="s">
        <v>611</v>
      </c>
      <c r="G218" t="s">
        <v>531</v>
      </c>
      <c r="H218" t="s">
        <v>531</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t="s">
        <v>531</v>
      </c>
      <c r="AM218" s="49" t="s">
        <v>153</v>
      </c>
      <c r="AN218" s="49" t="s">
        <v>6</v>
      </c>
      <c r="AO218" s="49" t="s">
        <v>9</v>
      </c>
      <c r="AP218" s="49" t="s">
        <v>486</v>
      </c>
      <c r="AQ218" s="49" t="s">
        <v>9</v>
      </c>
      <c r="AR218" s="49" t="s">
        <v>487</v>
      </c>
      <c r="AS218" s="49" t="s">
        <v>488</v>
      </c>
      <c r="AT218" s="49" t="s">
        <v>489</v>
      </c>
    </row>
    <row r="219" spans="1:46" x14ac:dyDescent="0.25">
      <c r="A219">
        <v>2</v>
      </c>
      <c r="B219" t="s">
        <v>156</v>
      </c>
      <c r="C219" t="s">
        <v>156</v>
      </c>
      <c r="D219" t="s">
        <v>157</v>
      </c>
      <c r="E219" t="s">
        <v>610</v>
      </c>
      <c r="F219" t="s">
        <v>611</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s="49" t="s">
        <v>157</v>
      </c>
      <c r="AN219" s="49" t="s">
        <v>14</v>
      </c>
      <c r="AO219" s="49" t="s">
        <v>500</v>
      </c>
      <c r="AP219" s="49" t="s">
        <v>505</v>
      </c>
      <c r="AQ219" s="49" t="s">
        <v>13</v>
      </c>
      <c r="AR219" s="49" t="s">
        <v>487</v>
      </c>
      <c r="AS219" s="49" t="s">
        <v>488</v>
      </c>
      <c r="AT219" s="49" t="s">
        <v>489</v>
      </c>
    </row>
    <row r="220" spans="1:46" x14ac:dyDescent="0.25">
      <c r="A220">
        <v>2</v>
      </c>
      <c r="B220" t="s">
        <v>158</v>
      </c>
      <c r="C220" t="s">
        <v>158</v>
      </c>
      <c r="D220" t="s">
        <v>159</v>
      </c>
      <c r="E220" t="s">
        <v>610</v>
      </c>
      <c r="F220" t="s">
        <v>611</v>
      </c>
      <c r="G220">
        <v>0</v>
      </c>
      <c r="H220">
        <v>0</v>
      </c>
      <c r="I220">
        <v>0</v>
      </c>
      <c r="J220">
        <v>0</v>
      </c>
      <c r="K220">
        <v>0</v>
      </c>
      <c r="L220">
        <v>0</v>
      </c>
      <c r="M220">
        <v>0</v>
      </c>
      <c r="N220">
        <v>0</v>
      </c>
      <c r="O220">
        <v>936.00099999999998</v>
      </c>
      <c r="P220">
        <v>719.99980000000005</v>
      </c>
      <c r="Q220">
        <v>179.99889999999999</v>
      </c>
      <c r="R220">
        <v>35.998100000000001</v>
      </c>
      <c r="S220">
        <v>0</v>
      </c>
      <c r="T220">
        <v>0</v>
      </c>
      <c r="U220">
        <v>0</v>
      </c>
      <c r="V220">
        <v>0</v>
      </c>
      <c r="W220">
        <v>0</v>
      </c>
      <c r="X220">
        <v>0</v>
      </c>
      <c r="Y220">
        <v>503.99860000000001</v>
      </c>
      <c r="Z220">
        <v>864.00059999999996</v>
      </c>
      <c r="AA220">
        <v>647.99940000000004</v>
      </c>
      <c r="AB220">
        <v>288.0016</v>
      </c>
      <c r="AC220">
        <v>0</v>
      </c>
      <c r="AD220">
        <v>0</v>
      </c>
      <c r="AE220">
        <v>0</v>
      </c>
      <c r="AF220">
        <v>0</v>
      </c>
      <c r="AG220">
        <v>0</v>
      </c>
      <c r="AH220">
        <v>0</v>
      </c>
      <c r="AI220">
        <v>0</v>
      </c>
      <c r="AJ220">
        <v>0</v>
      </c>
      <c r="AK220">
        <v>0</v>
      </c>
      <c r="AL220" t="s">
        <v>531</v>
      </c>
      <c r="AM220" s="49" t="s">
        <v>159</v>
      </c>
      <c r="AN220" s="49" t="s">
        <v>6</v>
      </c>
      <c r="AO220" s="49" t="s">
        <v>9</v>
      </c>
      <c r="AP220" s="49" t="s">
        <v>486</v>
      </c>
      <c r="AQ220" s="49" t="s">
        <v>9</v>
      </c>
      <c r="AR220" s="49" t="s">
        <v>487</v>
      </c>
      <c r="AS220" s="49" t="s">
        <v>488</v>
      </c>
      <c r="AT220" s="49" t="s">
        <v>489</v>
      </c>
    </row>
    <row r="221" spans="1:46" x14ac:dyDescent="0.25">
      <c r="A221">
        <v>2</v>
      </c>
      <c r="B221" t="s">
        <v>160</v>
      </c>
      <c r="C221" t="s">
        <v>160</v>
      </c>
      <c r="D221" t="s">
        <v>161</v>
      </c>
      <c r="E221" t="s">
        <v>610</v>
      </c>
      <c r="F221" t="s">
        <v>611</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s="49" t="s">
        <v>161</v>
      </c>
      <c r="AN221" s="49" t="s">
        <v>14</v>
      </c>
      <c r="AO221" s="49" t="s">
        <v>500</v>
      </c>
      <c r="AP221" s="49" t="s">
        <v>505</v>
      </c>
      <c r="AQ221" s="49" t="s">
        <v>13</v>
      </c>
      <c r="AR221" s="49" t="s">
        <v>487</v>
      </c>
      <c r="AS221" s="49" t="s">
        <v>488</v>
      </c>
      <c r="AT221" s="49" t="s">
        <v>489</v>
      </c>
    </row>
    <row r="222" spans="1:46" x14ac:dyDescent="0.25">
      <c r="A222">
        <v>2</v>
      </c>
      <c r="B222" t="s">
        <v>164</v>
      </c>
      <c r="C222" t="s">
        <v>164</v>
      </c>
      <c r="D222" t="s">
        <v>165</v>
      </c>
      <c r="E222" t="s">
        <v>610</v>
      </c>
      <c r="F222" t="s">
        <v>611</v>
      </c>
      <c r="G222">
        <v>4623.9982</v>
      </c>
      <c r="H222">
        <v>4623.9982</v>
      </c>
      <c r="I222">
        <v>5248.9994999999999</v>
      </c>
      <c r="J222">
        <v>5101.0002999999997</v>
      </c>
      <c r="K222">
        <v>5251.0007999999998</v>
      </c>
      <c r="L222">
        <v>5523.0005000000001</v>
      </c>
      <c r="M222">
        <v>5401.0012999999999</v>
      </c>
      <c r="N222">
        <v>5317.9979999999996</v>
      </c>
      <c r="O222">
        <v>5274.9996000000001</v>
      </c>
      <c r="P222">
        <v>5192.0003999999999</v>
      </c>
      <c r="Q222">
        <v>5274.9996000000001</v>
      </c>
      <c r="R222">
        <v>5357.9987000000001</v>
      </c>
      <c r="S222">
        <v>5357.9987000000001</v>
      </c>
      <c r="T222">
        <v>5400.0006999999996</v>
      </c>
      <c r="U222">
        <v>5441.9984999999997</v>
      </c>
      <c r="V222">
        <v>7932.9979000000003</v>
      </c>
      <c r="W222">
        <v>6980.9991</v>
      </c>
      <c r="X222">
        <v>6658.0001000000002</v>
      </c>
      <c r="Y222">
        <v>7100.0006000000003</v>
      </c>
      <c r="Z222">
        <v>6616.3791000000001</v>
      </c>
      <c r="AA222">
        <v>7308.6455999999998</v>
      </c>
      <c r="AB222">
        <v>9611.5447000000004</v>
      </c>
      <c r="AC222">
        <v>10126.3117</v>
      </c>
      <c r="AD222">
        <v>12728.4498</v>
      </c>
      <c r="AE222">
        <v>12252.125899999999</v>
      </c>
      <c r="AF222">
        <v>12704.6939</v>
      </c>
      <c r="AG222">
        <v>13989.610199999999</v>
      </c>
      <c r="AH222">
        <v>17700.186900000001</v>
      </c>
      <c r="AI222">
        <v>18223.453099999999</v>
      </c>
      <c r="AJ222">
        <v>19268.545399999999</v>
      </c>
      <c r="AK222">
        <v>19978.329399999999</v>
      </c>
      <c r="AL222">
        <v>19978.329399999999</v>
      </c>
      <c r="AM222" s="49" t="s">
        <v>165</v>
      </c>
      <c r="AN222" s="49" t="s">
        <v>14</v>
      </c>
      <c r="AO222" s="49" t="s">
        <v>500</v>
      </c>
      <c r="AP222" s="49" t="s">
        <v>505</v>
      </c>
      <c r="AQ222" s="49" t="s">
        <v>13</v>
      </c>
      <c r="AR222" s="49" t="s">
        <v>487</v>
      </c>
      <c r="AS222" s="49" t="s">
        <v>488</v>
      </c>
      <c r="AT222" s="49" t="s">
        <v>489</v>
      </c>
    </row>
    <row r="223" spans="1:46" x14ac:dyDescent="0.25">
      <c r="A223">
        <v>2</v>
      </c>
      <c r="B223" t="s">
        <v>168</v>
      </c>
      <c r="C223" t="s">
        <v>168</v>
      </c>
      <c r="D223" t="s">
        <v>413</v>
      </c>
      <c r="E223" t="s">
        <v>610</v>
      </c>
      <c r="F223" t="s">
        <v>611</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t="s">
        <v>531</v>
      </c>
      <c r="AM223" s="49" t="s">
        <v>413</v>
      </c>
      <c r="AN223" s="49" t="s">
        <v>5</v>
      </c>
      <c r="AO223" s="49" t="s">
        <v>9</v>
      </c>
      <c r="AP223" s="49" t="s">
        <v>501</v>
      </c>
      <c r="AQ223" s="49" t="s">
        <v>9</v>
      </c>
      <c r="AR223" s="49" t="s">
        <v>495</v>
      </c>
      <c r="AS223" s="49" t="s">
        <v>496</v>
      </c>
      <c r="AT223" s="49" t="s">
        <v>497</v>
      </c>
    </row>
    <row r="224" spans="1:46" x14ac:dyDescent="0.25">
      <c r="A224">
        <v>2</v>
      </c>
      <c r="B224" t="s">
        <v>171</v>
      </c>
      <c r="C224" t="s">
        <v>171</v>
      </c>
      <c r="D224" t="s">
        <v>172</v>
      </c>
      <c r="E224" t="s">
        <v>610</v>
      </c>
      <c r="F224" t="s">
        <v>611</v>
      </c>
      <c r="G224">
        <v>0</v>
      </c>
      <c r="H224">
        <v>0</v>
      </c>
      <c r="I224">
        <v>0</v>
      </c>
      <c r="J224">
        <v>0</v>
      </c>
      <c r="K224">
        <v>0</v>
      </c>
      <c r="L224">
        <v>0</v>
      </c>
      <c r="M224">
        <v>0</v>
      </c>
      <c r="N224">
        <v>0</v>
      </c>
      <c r="O224">
        <v>0</v>
      </c>
      <c r="P224">
        <v>0</v>
      </c>
      <c r="Q224">
        <v>249.99799999999999</v>
      </c>
      <c r="R224">
        <v>410.00080000000003</v>
      </c>
      <c r="S224">
        <v>410.00080000000003</v>
      </c>
      <c r="T224">
        <v>410.00080000000003</v>
      </c>
      <c r="U224">
        <v>410.00080000000003</v>
      </c>
      <c r="V224">
        <v>410.00080000000003</v>
      </c>
      <c r="W224">
        <v>586.00130000000001</v>
      </c>
      <c r="X224">
        <v>670.00099999999998</v>
      </c>
      <c r="Y224">
        <v>586.00130000000001</v>
      </c>
      <c r="Z224">
        <v>1841.9993999999999</v>
      </c>
      <c r="AA224">
        <v>1919.9994999999999</v>
      </c>
      <c r="AB224">
        <v>449.00080000000003</v>
      </c>
      <c r="AC224">
        <v>451.99860000000001</v>
      </c>
      <c r="AD224">
        <v>600.00189999999998</v>
      </c>
      <c r="AE224">
        <v>626.99839999999995</v>
      </c>
      <c r="AF224">
        <v>675.00009999999997</v>
      </c>
      <c r="AG224">
        <v>725.99950000000001</v>
      </c>
      <c r="AH224">
        <v>740.30160000000001</v>
      </c>
      <c r="AI224">
        <v>751.60180000000003</v>
      </c>
      <c r="AJ224">
        <v>760.00049999999999</v>
      </c>
      <c r="AK224">
        <v>653.79809999999998</v>
      </c>
      <c r="AL224">
        <v>653.79809999999998</v>
      </c>
      <c r="AM224" s="49" t="s">
        <v>172</v>
      </c>
      <c r="AN224" s="49" t="s">
        <v>14</v>
      </c>
      <c r="AO224" s="49" t="s">
        <v>500</v>
      </c>
      <c r="AP224" s="49" t="s">
        <v>501</v>
      </c>
      <c r="AQ224" s="49" t="s">
        <v>502</v>
      </c>
      <c r="AR224" s="49" t="s">
        <v>487</v>
      </c>
      <c r="AS224" s="49" t="s">
        <v>488</v>
      </c>
      <c r="AT224" s="49" t="s">
        <v>489</v>
      </c>
    </row>
    <row r="225" spans="1:46" x14ac:dyDescent="0.25">
      <c r="A225">
        <v>2</v>
      </c>
      <c r="B225" t="s">
        <v>138</v>
      </c>
      <c r="C225" t="s">
        <v>138</v>
      </c>
      <c r="D225" t="s">
        <v>139</v>
      </c>
      <c r="E225" t="s">
        <v>610</v>
      </c>
      <c r="F225" t="s">
        <v>611</v>
      </c>
      <c r="G225" t="s">
        <v>531</v>
      </c>
      <c r="H225" t="s">
        <v>531</v>
      </c>
      <c r="I225" t="s">
        <v>531</v>
      </c>
      <c r="J225" t="s">
        <v>531</v>
      </c>
      <c r="K225" t="s">
        <v>531</v>
      </c>
      <c r="L225" t="s">
        <v>531</v>
      </c>
      <c r="M225" t="s">
        <v>531</v>
      </c>
      <c r="N225" t="s">
        <v>531</v>
      </c>
      <c r="O225" t="s">
        <v>531</v>
      </c>
      <c r="P225" t="s">
        <v>531</v>
      </c>
      <c r="Q225" t="s">
        <v>531</v>
      </c>
      <c r="R225" t="s">
        <v>531</v>
      </c>
      <c r="S225" t="s">
        <v>531</v>
      </c>
      <c r="T225">
        <v>1608.9998000000001</v>
      </c>
      <c r="U225">
        <v>1725.9999</v>
      </c>
      <c r="V225">
        <v>2049.9996000000001</v>
      </c>
      <c r="W225">
        <v>2043.9999</v>
      </c>
      <c r="X225">
        <v>2030.9999</v>
      </c>
      <c r="Y225">
        <v>2849.0001999999999</v>
      </c>
      <c r="Z225">
        <v>3149.0011</v>
      </c>
      <c r="AA225">
        <v>3702.0021000000002</v>
      </c>
      <c r="AB225">
        <v>3325.9980999999998</v>
      </c>
      <c r="AC225">
        <v>3895.0010000000002</v>
      </c>
      <c r="AD225">
        <v>6192.0009</v>
      </c>
      <c r="AE225">
        <v>7621.9982</v>
      </c>
      <c r="AF225">
        <v>8907.9989999999998</v>
      </c>
      <c r="AG225">
        <v>11210.9985</v>
      </c>
      <c r="AH225">
        <v>10696.001200000001</v>
      </c>
      <c r="AI225">
        <v>12635.000400000001</v>
      </c>
      <c r="AJ225">
        <v>13954.998</v>
      </c>
      <c r="AK225">
        <v>15151.999900000001</v>
      </c>
      <c r="AL225">
        <v>16766.999400000001</v>
      </c>
      <c r="AM225" s="49" t="s">
        <v>139</v>
      </c>
      <c r="AN225" s="49" t="s">
        <v>14</v>
      </c>
      <c r="AO225" s="49" t="s">
        <v>500</v>
      </c>
      <c r="AP225" s="49" t="s">
        <v>505</v>
      </c>
      <c r="AQ225" s="49" t="s">
        <v>13</v>
      </c>
      <c r="AR225" s="49" t="s">
        <v>487</v>
      </c>
      <c r="AS225" s="49" t="s">
        <v>488</v>
      </c>
      <c r="AT225" s="49" t="s">
        <v>489</v>
      </c>
    </row>
    <row r="226" spans="1:46" x14ac:dyDescent="0.25">
      <c r="A226">
        <v>2</v>
      </c>
      <c r="B226" t="s">
        <v>173</v>
      </c>
      <c r="C226" t="s">
        <v>173</v>
      </c>
      <c r="D226" t="s">
        <v>174</v>
      </c>
      <c r="E226" t="s">
        <v>610</v>
      </c>
      <c r="F226" t="s">
        <v>611</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t="s">
        <v>531</v>
      </c>
      <c r="AM226" s="49" t="s">
        <v>174</v>
      </c>
      <c r="AN226" s="49" t="s">
        <v>8</v>
      </c>
      <c r="AO226" s="49" t="s">
        <v>9</v>
      </c>
      <c r="AP226" s="49" t="s">
        <v>494</v>
      </c>
      <c r="AQ226" s="49" t="s">
        <v>9</v>
      </c>
      <c r="AR226" s="49" t="s">
        <v>495</v>
      </c>
      <c r="AS226" s="49" t="s">
        <v>488</v>
      </c>
      <c r="AT226" s="49" t="s">
        <v>489</v>
      </c>
    </row>
    <row r="227" spans="1:46" x14ac:dyDescent="0.25">
      <c r="A227">
        <v>2</v>
      </c>
      <c r="B227" t="s">
        <v>549</v>
      </c>
      <c r="C227" t="s">
        <v>549</v>
      </c>
      <c r="D227" t="s">
        <v>550</v>
      </c>
      <c r="E227" t="s">
        <v>610</v>
      </c>
      <c r="F227" t="s">
        <v>611</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t="s">
        <v>531</v>
      </c>
      <c r="AM227" s="49" t="e">
        <v>#N/A</v>
      </c>
      <c r="AN227" s="49" t="e">
        <v>#N/A</v>
      </c>
      <c r="AO227" s="49" t="e">
        <v>#N/A</v>
      </c>
      <c r="AP227" s="49" t="e">
        <v>#N/A</v>
      </c>
      <c r="AQ227" s="49" t="e">
        <v>#N/A</v>
      </c>
      <c r="AR227" s="49" t="e">
        <v>#N/A</v>
      </c>
      <c r="AS227" s="49" t="e">
        <v>#N/A</v>
      </c>
      <c r="AT227" s="49" t="e">
        <v>#N/A</v>
      </c>
    </row>
    <row r="228" spans="1:46" x14ac:dyDescent="0.25">
      <c r="A228">
        <v>2</v>
      </c>
      <c r="B228" t="s">
        <v>182</v>
      </c>
      <c r="C228" t="s">
        <v>182</v>
      </c>
      <c r="D228" t="s">
        <v>183</v>
      </c>
      <c r="E228" t="s">
        <v>610</v>
      </c>
      <c r="F228" t="s">
        <v>611</v>
      </c>
      <c r="G228">
        <v>107.99850000000001</v>
      </c>
      <c r="H228">
        <v>121.9992</v>
      </c>
      <c r="I228">
        <v>122.99979999999999</v>
      </c>
      <c r="J228">
        <v>130.0001</v>
      </c>
      <c r="K228">
        <v>172.99860000000001</v>
      </c>
      <c r="L228">
        <v>114.9988</v>
      </c>
      <c r="M228">
        <v>114.9988</v>
      </c>
      <c r="N228">
        <v>98.000399999999999</v>
      </c>
      <c r="O228">
        <v>105.0008</v>
      </c>
      <c r="P228">
        <v>87.998199999999997</v>
      </c>
      <c r="Q228">
        <v>67.001400000000004</v>
      </c>
      <c r="R228">
        <v>94.998500000000007</v>
      </c>
      <c r="S228">
        <v>55.9985</v>
      </c>
      <c r="T228">
        <v>48.0017</v>
      </c>
      <c r="U228">
        <v>528.00149999999996</v>
      </c>
      <c r="V228">
        <v>511.69810000000001</v>
      </c>
      <c r="W228">
        <v>521.70039999999995</v>
      </c>
      <c r="X228">
        <v>526.00019999999995</v>
      </c>
      <c r="Y228">
        <v>526.00019999999995</v>
      </c>
      <c r="Z228">
        <v>670.00099999999998</v>
      </c>
      <c r="AA228">
        <v>670.29830000000004</v>
      </c>
      <c r="AB228">
        <v>664.90150000000006</v>
      </c>
      <c r="AC228">
        <v>547.29849999999999</v>
      </c>
      <c r="AD228">
        <v>480.59859999999998</v>
      </c>
      <c r="AE228">
        <v>490.29939999999999</v>
      </c>
      <c r="AF228">
        <v>410.298</v>
      </c>
      <c r="AG228">
        <v>422.69929999999999</v>
      </c>
      <c r="AH228">
        <v>369.6986</v>
      </c>
      <c r="AI228">
        <v>371.00069999999999</v>
      </c>
      <c r="AJ228">
        <v>431.9982</v>
      </c>
      <c r="AK228">
        <v>235.0009</v>
      </c>
      <c r="AL228">
        <v>232.99959999999999</v>
      </c>
      <c r="AM228" s="49" t="s">
        <v>183</v>
      </c>
      <c r="AN228" s="49" t="s">
        <v>14</v>
      </c>
      <c r="AO228" s="49" t="s">
        <v>500</v>
      </c>
      <c r="AP228" s="49" t="s">
        <v>505</v>
      </c>
      <c r="AQ228" s="49" t="s">
        <v>13</v>
      </c>
      <c r="AR228" s="49" t="s">
        <v>487</v>
      </c>
      <c r="AS228" s="49" t="s">
        <v>488</v>
      </c>
      <c r="AT228" s="49" t="s">
        <v>489</v>
      </c>
    </row>
    <row r="229" spans="1:46" x14ac:dyDescent="0.25">
      <c r="A229">
        <v>2</v>
      </c>
      <c r="B229" t="s">
        <v>186</v>
      </c>
      <c r="C229" t="s">
        <v>186</v>
      </c>
      <c r="D229" t="s">
        <v>187</v>
      </c>
      <c r="E229" t="s">
        <v>610</v>
      </c>
      <c r="F229" t="s">
        <v>611</v>
      </c>
      <c r="G229">
        <v>0</v>
      </c>
      <c r="H229">
        <v>0</v>
      </c>
      <c r="I229">
        <v>0</v>
      </c>
      <c r="J229">
        <v>0</v>
      </c>
      <c r="K229">
        <v>0</v>
      </c>
      <c r="L229">
        <v>0</v>
      </c>
      <c r="M229">
        <v>0</v>
      </c>
      <c r="N229">
        <v>0</v>
      </c>
      <c r="O229">
        <v>17.999099999999999</v>
      </c>
      <c r="P229">
        <v>292</v>
      </c>
      <c r="Q229">
        <v>7271.9984999999997</v>
      </c>
      <c r="R229">
        <v>7991.9983000000002</v>
      </c>
      <c r="S229">
        <v>5400.0006999999996</v>
      </c>
      <c r="T229">
        <v>7920.0020999999997</v>
      </c>
      <c r="U229">
        <v>7883.9997999999996</v>
      </c>
      <c r="V229">
        <v>5975.9997000000003</v>
      </c>
      <c r="W229">
        <v>5868.0011999999997</v>
      </c>
      <c r="X229">
        <v>9468.0002000000004</v>
      </c>
      <c r="Y229">
        <v>10584.000099999999</v>
      </c>
      <c r="Z229">
        <v>13931.999900000001</v>
      </c>
      <c r="AA229">
        <v>9756.0018</v>
      </c>
      <c r="AB229">
        <v>8855.9989000000005</v>
      </c>
      <c r="AC229">
        <v>9288.0012999999999</v>
      </c>
      <c r="AD229">
        <v>8028.0006000000003</v>
      </c>
      <c r="AE229">
        <v>9323.9994000000006</v>
      </c>
      <c r="AF229">
        <v>9503.9982999999993</v>
      </c>
      <c r="AG229">
        <v>12203.9987</v>
      </c>
      <c r="AH229">
        <v>10814.3997</v>
      </c>
      <c r="AI229">
        <v>10710.001899999999</v>
      </c>
      <c r="AJ229">
        <v>11222.0643</v>
      </c>
      <c r="AK229">
        <v>11733.661899999999</v>
      </c>
      <c r="AL229" t="s">
        <v>531</v>
      </c>
      <c r="AM229" s="49" t="s">
        <v>187</v>
      </c>
      <c r="AN229" s="49" t="s">
        <v>14</v>
      </c>
      <c r="AO229" s="49" t="s">
        <v>507</v>
      </c>
      <c r="AP229" s="49" t="s">
        <v>501</v>
      </c>
      <c r="AQ229" s="49" t="s">
        <v>10</v>
      </c>
      <c r="AR229" s="49" t="s">
        <v>487</v>
      </c>
      <c r="AS229" s="49" t="s">
        <v>488</v>
      </c>
      <c r="AT229" s="49" t="s">
        <v>489</v>
      </c>
    </row>
    <row r="230" spans="1:46" x14ac:dyDescent="0.25">
      <c r="A230">
        <v>2</v>
      </c>
      <c r="B230" t="s">
        <v>188</v>
      </c>
      <c r="C230" t="s">
        <v>188</v>
      </c>
      <c r="D230" t="s">
        <v>189</v>
      </c>
      <c r="E230" t="s">
        <v>610</v>
      </c>
      <c r="F230" t="s">
        <v>611</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t="s">
        <v>531</v>
      </c>
      <c r="AM230" s="49" t="s">
        <v>189</v>
      </c>
      <c r="AN230" s="49" t="s">
        <v>14</v>
      </c>
      <c r="AO230" s="49" t="s">
        <v>506</v>
      </c>
      <c r="AP230" s="49" t="s">
        <v>501</v>
      </c>
      <c r="AQ230" s="49" t="s">
        <v>10</v>
      </c>
      <c r="AR230" s="49" t="s">
        <v>495</v>
      </c>
      <c r="AS230" s="49" t="s">
        <v>488</v>
      </c>
      <c r="AT230" s="49" t="s">
        <v>489</v>
      </c>
    </row>
    <row r="231" spans="1:46" x14ac:dyDescent="0.25">
      <c r="A231">
        <v>2</v>
      </c>
      <c r="B231" t="s">
        <v>194</v>
      </c>
      <c r="C231" t="s">
        <v>194</v>
      </c>
      <c r="D231" t="s">
        <v>195</v>
      </c>
      <c r="E231" t="s">
        <v>610</v>
      </c>
      <c r="F231" t="s">
        <v>611</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531</v>
      </c>
      <c r="AM231" s="49" t="s">
        <v>195</v>
      </c>
      <c r="AN231" s="49" t="s">
        <v>14</v>
      </c>
      <c r="AO231" s="49" t="s">
        <v>507</v>
      </c>
      <c r="AP231" s="49" t="s">
        <v>494</v>
      </c>
      <c r="AQ231" s="49" t="s">
        <v>10</v>
      </c>
      <c r="AR231" s="49" t="s">
        <v>487</v>
      </c>
      <c r="AS231" s="49" t="s">
        <v>488</v>
      </c>
      <c r="AT231" s="49" t="s">
        <v>489</v>
      </c>
    </row>
    <row r="232" spans="1:46" x14ac:dyDescent="0.25">
      <c r="A232">
        <v>2</v>
      </c>
      <c r="B232" t="s">
        <v>190</v>
      </c>
      <c r="C232" t="s">
        <v>190</v>
      </c>
      <c r="D232" t="s">
        <v>191</v>
      </c>
      <c r="E232" t="s">
        <v>610</v>
      </c>
      <c r="F232" t="s">
        <v>611</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3333.0612000000001</v>
      </c>
      <c r="AI232">
        <v>10694.447899999999</v>
      </c>
      <c r="AJ232">
        <v>10653.0488</v>
      </c>
      <c r="AK232">
        <v>11051.5694</v>
      </c>
      <c r="AL232" t="s">
        <v>531</v>
      </c>
      <c r="AM232" s="49" t="s">
        <v>191</v>
      </c>
      <c r="AN232" s="49" t="s">
        <v>14</v>
      </c>
      <c r="AO232" s="49" t="s">
        <v>507</v>
      </c>
      <c r="AP232" s="49" t="s">
        <v>494</v>
      </c>
      <c r="AQ232" s="49" t="s">
        <v>10</v>
      </c>
      <c r="AR232" s="49" t="s">
        <v>487</v>
      </c>
      <c r="AS232" s="49" t="s">
        <v>488</v>
      </c>
      <c r="AT232" s="49" t="s">
        <v>489</v>
      </c>
    </row>
    <row r="233" spans="1:46" x14ac:dyDescent="0.25">
      <c r="A233">
        <v>2</v>
      </c>
      <c r="B233" t="s">
        <v>196</v>
      </c>
      <c r="C233" t="s">
        <v>196</v>
      </c>
      <c r="D233" t="s">
        <v>197</v>
      </c>
      <c r="E233" t="s">
        <v>610</v>
      </c>
      <c r="F233" t="s">
        <v>611</v>
      </c>
      <c r="G233">
        <v>3599.9989999999998</v>
      </c>
      <c r="H233">
        <v>3599.9989999999998</v>
      </c>
      <c r="I233">
        <v>3599.9989999999998</v>
      </c>
      <c r="J233">
        <v>3599.9989999999998</v>
      </c>
      <c r="K233">
        <v>3599.9989999999998</v>
      </c>
      <c r="L233">
        <v>3599.9989999999998</v>
      </c>
      <c r="M233">
        <v>3599.9989999999998</v>
      </c>
      <c r="N233">
        <v>3599.9989999999998</v>
      </c>
      <c r="O233">
        <v>3599.9989999999998</v>
      </c>
      <c r="P233">
        <v>3599.9989999999998</v>
      </c>
      <c r="Q233">
        <v>3599.9989999999998</v>
      </c>
      <c r="R233">
        <v>3599.9989999999998</v>
      </c>
      <c r="S233">
        <v>3599.9989999999998</v>
      </c>
      <c r="T233">
        <v>3610.0012999999999</v>
      </c>
      <c r="U233">
        <v>3599.9989999999998</v>
      </c>
      <c r="V233">
        <v>3626.9996999999998</v>
      </c>
      <c r="W233">
        <v>3599.9989999999998</v>
      </c>
      <c r="X233">
        <v>3599.9989999999998</v>
      </c>
      <c r="Y233">
        <v>4000.0016999999998</v>
      </c>
      <c r="Z233">
        <v>4030.0001999999999</v>
      </c>
      <c r="AA233">
        <v>4130.0019000000002</v>
      </c>
      <c r="AB233">
        <v>4370.9983000000002</v>
      </c>
      <c r="AC233">
        <v>4489.9997000000003</v>
      </c>
      <c r="AD233">
        <v>4720.9979999999996</v>
      </c>
      <c r="AE233">
        <v>3799.9983000000002</v>
      </c>
      <c r="AF233">
        <v>4426.0002999999997</v>
      </c>
      <c r="AG233">
        <v>5025.9979999999996</v>
      </c>
      <c r="AH233">
        <v>5590.0018</v>
      </c>
      <c r="AI233">
        <v>6005.0015999999996</v>
      </c>
      <c r="AJ233">
        <v>6610.9991</v>
      </c>
      <c r="AK233">
        <v>6273.9993000000004</v>
      </c>
      <c r="AL233">
        <v>6397.9997999999996</v>
      </c>
      <c r="AM233" s="49" t="s">
        <v>197</v>
      </c>
      <c r="AN233" s="49" t="s">
        <v>14</v>
      </c>
      <c r="AO233" s="49" t="s">
        <v>500</v>
      </c>
      <c r="AP233" s="49" t="s">
        <v>505</v>
      </c>
      <c r="AQ233" s="49" t="s">
        <v>13</v>
      </c>
      <c r="AR233" s="49" t="s">
        <v>487</v>
      </c>
      <c r="AS233" s="49" t="s">
        <v>488</v>
      </c>
      <c r="AT233" s="49" t="s">
        <v>489</v>
      </c>
    </row>
    <row r="234" spans="1:46" x14ac:dyDescent="0.25">
      <c r="A234">
        <v>2</v>
      </c>
      <c r="B234" t="s">
        <v>206</v>
      </c>
      <c r="C234" t="s">
        <v>206</v>
      </c>
      <c r="D234" t="s">
        <v>207</v>
      </c>
      <c r="E234" t="s">
        <v>610</v>
      </c>
      <c r="F234" t="s">
        <v>611</v>
      </c>
      <c r="G234">
        <v>52692.000099999997</v>
      </c>
      <c r="H234">
        <v>47605.000399999997</v>
      </c>
      <c r="I234">
        <v>44025.998099999997</v>
      </c>
      <c r="J234">
        <v>47603.9997</v>
      </c>
      <c r="K234">
        <v>48382.999900000003</v>
      </c>
      <c r="L234">
        <v>48478.999100000001</v>
      </c>
      <c r="M234">
        <v>51780.998399999997</v>
      </c>
      <c r="N234">
        <v>49669.000699999997</v>
      </c>
      <c r="O234">
        <v>54352.999900000003</v>
      </c>
      <c r="P234">
        <v>66249.000799999994</v>
      </c>
      <c r="Q234">
        <v>78118.001000000004</v>
      </c>
      <c r="R234">
        <v>73694.998500000002</v>
      </c>
      <c r="S234">
        <v>74862.001999999993</v>
      </c>
      <c r="T234">
        <v>74750.001000000004</v>
      </c>
      <c r="U234">
        <v>71922.998200000002</v>
      </c>
      <c r="V234">
        <v>74451.000599999999</v>
      </c>
      <c r="W234">
        <v>103697.00019999999</v>
      </c>
      <c r="X234">
        <v>130826.99950000001</v>
      </c>
      <c r="Y234">
        <v>143830.9993</v>
      </c>
      <c r="Z234">
        <v>153821.00140000001</v>
      </c>
      <c r="AA234">
        <v>155196.00099999999</v>
      </c>
      <c r="AB234">
        <v>172602.9988</v>
      </c>
      <c r="AC234">
        <v>167813.9988</v>
      </c>
      <c r="AD234">
        <v>174325.00030000001</v>
      </c>
      <c r="AE234">
        <v>172205.00159999999</v>
      </c>
      <c r="AF234">
        <v>156151.9981</v>
      </c>
      <c r="AG234">
        <v>143729.00049999999</v>
      </c>
      <c r="AH234">
        <v>154602.9993</v>
      </c>
      <c r="AI234">
        <v>176630.0012</v>
      </c>
      <c r="AJ234">
        <v>174485.98689999999</v>
      </c>
      <c r="AK234">
        <v>172969.03810000001</v>
      </c>
      <c r="AL234">
        <v>170097.60930000001</v>
      </c>
      <c r="AM234" s="49" t="s">
        <v>207</v>
      </c>
      <c r="AN234" s="49" t="s">
        <v>14</v>
      </c>
      <c r="AO234" s="49" t="s">
        <v>500</v>
      </c>
      <c r="AP234" s="49" t="s">
        <v>505</v>
      </c>
      <c r="AQ234" s="49" t="s">
        <v>13</v>
      </c>
      <c r="AR234" s="49" t="s">
        <v>487</v>
      </c>
      <c r="AS234" s="49" t="s">
        <v>488</v>
      </c>
      <c r="AT234" s="49" t="s">
        <v>489</v>
      </c>
    </row>
    <row r="235" spans="1:46" x14ac:dyDescent="0.25">
      <c r="A235">
        <v>2</v>
      </c>
      <c r="B235" t="s">
        <v>493</v>
      </c>
      <c r="C235" t="s">
        <v>551</v>
      </c>
      <c r="D235" t="s">
        <v>552</v>
      </c>
      <c r="E235" t="s">
        <v>610</v>
      </c>
      <c r="F235" t="s">
        <v>611</v>
      </c>
      <c r="G235">
        <v>1054883.0085</v>
      </c>
      <c r="H235">
        <v>1080005.4748</v>
      </c>
      <c r="I235">
        <v>1137849.885</v>
      </c>
      <c r="J235">
        <v>1173696.7725</v>
      </c>
      <c r="K235">
        <v>1153629.4108</v>
      </c>
      <c r="L235">
        <v>1110307.2137</v>
      </c>
      <c r="M235">
        <v>1175612.3047</v>
      </c>
      <c r="N235">
        <v>1149904.7205000001</v>
      </c>
      <c r="O235">
        <v>1182799.5205000001</v>
      </c>
      <c r="P235">
        <v>1196863.9990999999</v>
      </c>
      <c r="Q235">
        <v>1192667.9169000001</v>
      </c>
      <c r="R235">
        <v>1162758.3933000001</v>
      </c>
      <c r="S235">
        <v>966522.90980000002</v>
      </c>
      <c r="T235">
        <v>1034888.2626</v>
      </c>
      <c r="U235">
        <v>1055940.4894999999</v>
      </c>
      <c r="V235">
        <v>1089110.8144</v>
      </c>
      <c r="W235">
        <v>1071511.9942000001</v>
      </c>
      <c r="X235">
        <v>1114695.9765999999</v>
      </c>
      <c r="Y235">
        <v>996102.37549999997</v>
      </c>
      <c r="Z235">
        <v>1024825.9922</v>
      </c>
      <c r="AA235">
        <v>1053913.8563999999</v>
      </c>
      <c r="AB235">
        <v>1084358.9807</v>
      </c>
      <c r="AC235">
        <v>1080779.5345999999</v>
      </c>
      <c r="AD235">
        <v>1127895.5</v>
      </c>
      <c r="AE235">
        <v>1197059.9539000001</v>
      </c>
      <c r="AF235">
        <v>1280519.064</v>
      </c>
      <c r="AG235">
        <v>1336353.4835999999</v>
      </c>
      <c r="AH235">
        <v>1382888.9827000001</v>
      </c>
      <c r="AI235">
        <v>1463269.8821</v>
      </c>
      <c r="AJ235">
        <v>1499714.3977000001</v>
      </c>
      <c r="AK235">
        <v>1544732.8391</v>
      </c>
      <c r="AL235">
        <v>1555248.4771</v>
      </c>
      <c r="AM235" s="49" t="e">
        <v>#N/A</v>
      </c>
      <c r="AN235" s="49" t="e">
        <v>#N/A</v>
      </c>
      <c r="AO235" s="49" t="e">
        <v>#N/A</v>
      </c>
      <c r="AP235" s="49" t="e">
        <v>#N/A</v>
      </c>
      <c r="AQ235" s="49" t="e">
        <v>#N/A</v>
      </c>
      <c r="AR235" s="49" t="e">
        <v>#N/A</v>
      </c>
      <c r="AS235" s="49" t="e">
        <v>#N/A</v>
      </c>
      <c r="AT235" s="49" t="e">
        <v>#N/A</v>
      </c>
    </row>
    <row r="236" spans="1:46" x14ac:dyDescent="0.25">
      <c r="A236">
        <v>2</v>
      </c>
      <c r="B236" t="s">
        <v>200</v>
      </c>
      <c r="C236" t="s">
        <v>200</v>
      </c>
      <c r="D236" t="s">
        <v>201</v>
      </c>
      <c r="E236" t="s">
        <v>610</v>
      </c>
      <c r="F236" t="s">
        <v>611</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t="s">
        <v>531</v>
      </c>
      <c r="AM236" s="49" t="s">
        <v>201</v>
      </c>
      <c r="AN236" s="49" t="s">
        <v>14</v>
      </c>
      <c r="AO236" s="49" t="s">
        <v>485</v>
      </c>
      <c r="AP236" s="49" t="s">
        <v>494</v>
      </c>
      <c r="AQ236" s="49" t="s">
        <v>11</v>
      </c>
      <c r="AR236" s="49" t="s">
        <v>487</v>
      </c>
      <c r="AS236" s="49" t="s">
        <v>488</v>
      </c>
      <c r="AT236" s="49" t="s">
        <v>489</v>
      </c>
    </row>
    <row r="237" spans="1:46" x14ac:dyDescent="0.25">
      <c r="A237">
        <v>2</v>
      </c>
      <c r="B237" t="s">
        <v>198</v>
      </c>
      <c r="C237" t="s">
        <v>198</v>
      </c>
      <c r="D237" t="s">
        <v>199</v>
      </c>
      <c r="E237" t="s">
        <v>610</v>
      </c>
      <c r="F237" t="s">
        <v>611</v>
      </c>
      <c r="G237">
        <v>81000.001600000003</v>
      </c>
      <c r="H237">
        <v>75528.000499999995</v>
      </c>
      <c r="I237">
        <v>78048.001900000003</v>
      </c>
      <c r="J237">
        <v>78480.000100000005</v>
      </c>
      <c r="K237">
        <v>139319.9987</v>
      </c>
      <c r="L237">
        <v>159119.99969999999</v>
      </c>
      <c r="M237">
        <v>169344.00200000001</v>
      </c>
      <c r="N237">
        <v>187559.99840000001</v>
      </c>
      <c r="O237">
        <v>188423.99909999999</v>
      </c>
      <c r="P237">
        <v>196416.00150000001</v>
      </c>
      <c r="Q237">
        <v>350567.9988</v>
      </c>
      <c r="R237">
        <v>434231.99839999998</v>
      </c>
      <c r="S237">
        <v>449136.00160000002</v>
      </c>
      <c r="T237">
        <v>453167.9988</v>
      </c>
      <c r="U237">
        <v>479232.00109999999</v>
      </c>
      <c r="V237">
        <v>475488.0013</v>
      </c>
      <c r="W237">
        <v>479376.00189999997</v>
      </c>
      <c r="X237">
        <v>505512.00040000002</v>
      </c>
      <c r="Y237">
        <v>598248.00009999995</v>
      </c>
      <c r="Z237">
        <v>669240.00060000003</v>
      </c>
      <c r="AA237">
        <v>673704.00020000001</v>
      </c>
      <c r="AB237">
        <v>674712.00170000002</v>
      </c>
      <c r="AC237">
        <v>678023.99910000002</v>
      </c>
      <c r="AD237">
        <v>677808.00210000004</v>
      </c>
      <c r="AE237">
        <v>722736.00020000001</v>
      </c>
      <c r="AF237">
        <v>723456</v>
      </c>
      <c r="AG237">
        <v>767232.00020000001</v>
      </c>
      <c r="AH237">
        <v>919008.00100000005</v>
      </c>
      <c r="AI237">
        <v>1009352.1614</v>
      </c>
      <c r="AJ237">
        <v>1015199.9989</v>
      </c>
      <c r="AK237">
        <v>1120536.0016000001</v>
      </c>
      <c r="AL237" t="s">
        <v>531</v>
      </c>
      <c r="AM237" s="49" t="s">
        <v>199</v>
      </c>
      <c r="AN237" s="49" t="s">
        <v>14</v>
      </c>
      <c r="AO237" s="49" t="s">
        <v>485</v>
      </c>
      <c r="AP237" s="49" t="s">
        <v>494</v>
      </c>
      <c r="AQ237" s="49" t="s">
        <v>11</v>
      </c>
      <c r="AR237" s="49" t="s">
        <v>487</v>
      </c>
      <c r="AS237" s="49" t="s">
        <v>488</v>
      </c>
      <c r="AT237" s="49" t="s">
        <v>489</v>
      </c>
    </row>
    <row r="238" spans="1:46" x14ac:dyDescent="0.25">
      <c r="A238">
        <v>2</v>
      </c>
      <c r="B238" t="s">
        <v>205</v>
      </c>
      <c r="C238" t="s">
        <v>205</v>
      </c>
      <c r="D238" t="s">
        <v>416</v>
      </c>
      <c r="E238" t="s">
        <v>610</v>
      </c>
      <c r="F238" t="s">
        <v>611</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t="s">
        <v>531</v>
      </c>
      <c r="AM238" s="49" t="s">
        <v>416</v>
      </c>
      <c r="AN238" s="49" t="s">
        <v>14</v>
      </c>
      <c r="AO238" s="49" t="s">
        <v>485</v>
      </c>
      <c r="AP238" s="49" t="s">
        <v>501</v>
      </c>
      <c r="AQ238" s="49" t="s">
        <v>11</v>
      </c>
      <c r="AR238" s="49" t="s">
        <v>495</v>
      </c>
      <c r="AS238" s="49" t="s">
        <v>496</v>
      </c>
      <c r="AT238" s="49" t="s">
        <v>497</v>
      </c>
    </row>
    <row r="239" spans="1:46" x14ac:dyDescent="0.25">
      <c r="A239">
        <v>2</v>
      </c>
      <c r="B239" t="s">
        <v>202</v>
      </c>
      <c r="C239" t="s">
        <v>202</v>
      </c>
      <c r="D239" t="s">
        <v>203</v>
      </c>
      <c r="E239" t="s">
        <v>610</v>
      </c>
      <c r="F239" t="s">
        <v>611</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s="49" t="s">
        <v>203</v>
      </c>
      <c r="AN239" s="49" t="s">
        <v>14</v>
      </c>
      <c r="AO239" s="49" t="s">
        <v>500</v>
      </c>
      <c r="AP239" s="49" t="s">
        <v>505</v>
      </c>
      <c r="AQ239" s="49" t="s">
        <v>13</v>
      </c>
      <c r="AR239" s="49" t="s">
        <v>487</v>
      </c>
      <c r="AS239" s="49" t="s">
        <v>488</v>
      </c>
      <c r="AT239" s="49" t="s">
        <v>489</v>
      </c>
    </row>
    <row r="240" spans="1:46" x14ac:dyDescent="0.25">
      <c r="A240">
        <v>2</v>
      </c>
      <c r="B240" t="s">
        <v>204</v>
      </c>
      <c r="C240" t="s">
        <v>204</v>
      </c>
      <c r="D240" t="s">
        <v>553</v>
      </c>
      <c r="E240" t="s">
        <v>610</v>
      </c>
      <c r="F240" t="s">
        <v>611</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t="s">
        <v>531</v>
      </c>
      <c r="AM240" s="49" t="s">
        <v>415</v>
      </c>
      <c r="AN240" s="49" t="s">
        <v>14</v>
      </c>
      <c r="AO240" s="49" t="s">
        <v>485</v>
      </c>
      <c r="AP240" s="49" t="s">
        <v>494</v>
      </c>
      <c r="AQ240" s="49" t="s">
        <v>11</v>
      </c>
      <c r="AR240" s="49" t="s">
        <v>487</v>
      </c>
      <c r="AS240" s="49" t="s">
        <v>496</v>
      </c>
      <c r="AT240" s="49" t="s">
        <v>497</v>
      </c>
    </row>
    <row r="241" spans="1:46" x14ac:dyDescent="0.25">
      <c r="A241">
        <v>2</v>
      </c>
      <c r="B241" t="s">
        <v>208</v>
      </c>
      <c r="C241" t="s">
        <v>208</v>
      </c>
      <c r="D241" t="s">
        <v>209</v>
      </c>
      <c r="E241" t="s">
        <v>610</v>
      </c>
      <c r="F241" t="s">
        <v>611</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s="49" t="s">
        <v>209</v>
      </c>
      <c r="AN241" s="49" t="s">
        <v>14</v>
      </c>
      <c r="AO241" s="49" t="s">
        <v>485</v>
      </c>
      <c r="AP241" s="49" t="s">
        <v>505</v>
      </c>
      <c r="AQ241" s="49" t="s">
        <v>13</v>
      </c>
      <c r="AR241" s="49" t="s">
        <v>487</v>
      </c>
      <c r="AS241" s="49" t="s">
        <v>488</v>
      </c>
      <c r="AT241" s="49" t="s">
        <v>489</v>
      </c>
    </row>
    <row r="242" spans="1:46" x14ac:dyDescent="0.25">
      <c r="A242">
        <v>2</v>
      </c>
      <c r="B242" t="s">
        <v>210</v>
      </c>
      <c r="C242" t="s">
        <v>210</v>
      </c>
      <c r="D242" t="s">
        <v>211</v>
      </c>
      <c r="E242" t="s">
        <v>610</v>
      </c>
      <c r="F242" t="s">
        <v>611</v>
      </c>
      <c r="G242">
        <v>124392.0009</v>
      </c>
      <c r="H242">
        <v>122952.0013</v>
      </c>
      <c r="I242">
        <v>133568.0012</v>
      </c>
      <c r="J242">
        <v>140928.00200000001</v>
      </c>
      <c r="K242">
        <v>131927.9981</v>
      </c>
      <c r="L242">
        <v>132611.99979999999</v>
      </c>
      <c r="M242">
        <v>144347.99799999999</v>
      </c>
      <c r="N242">
        <v>149495.9993</v>
      </c>
      <c r="O242">
        <v>160620.00039999999</v>
      </c>
      <c r="P242">
        <v>167423.99830000001</v>
      </c>
      <c r="Q242">
        <v>178296.0001</v>
      </c>
      <c r="R242">
        <v>171342.99799999999</v>
      </c>
      <c r="S242">
        <v>176923.0018</v>
      </c>
      <c r="T242">
        <v>201367.00140000001</v>
      </c>
      <c r="U242">
        <v>204658.00200000001</v>
      </c>
      <c r="V242">
        <v>200596.99859999999</v>
      </c>
      <c r="W242">
        <v>207901.00099999999</v>
      </c>
      <c r="X242">
        <v>209405.0001</v>
      </c>
      <c r="Y242">
        <v>207647.00039999999</v>
      </c>
      <c r="Z242">
        <v>201222</v>
      </c>
      <c r="AA242">
        <v>199953.99830000001</v>
      </c>
      <c r="AB242">
        <v>209973.9988</v>
      </c>
      <c r="AC242">
        <v>207551.0013</v>
      </c>
      <c r="AD242">
        <v>210019.99909999999</v>
      </c>
      <c r="AE242">
        <v>219176.99960000001</v>
      </c>
      <c r="AF242">
        <v>228997.00090000001</v>
      </c>
      <c r="AG242">
        <v>233229.99799999999</v>
      </c>
      <c r="AH242">
        <v>230306.79939999999</v>
      </c>
      <c r="AI242">
        <v>226913.89619999999</v>
      </c>
      <c r="AJ242">
        <v>225912.38440000001</v>
      </c>
      <c r="AK242">
        <v>223696.66279999999</v>
      </c>
      <c r="AL242">
        <v>219047.9332</v>
      </c>
      <c r="AM242" s="49" t="s">
        <v>211</v>
      </c>
      <c r="AN242" s="49" t="s">
        <v>14</v>
      </c>
      <c r="AO242" s="49" t="s">
        <v>500</v>
      </c>
      <c r="AP242" s="49" t="s">
        <v>505</v>
      </c>
      <c r="AQ242" s="49" t="s">
        <v>13</v>
      </c>
      <c r="AR242" s="49" t="s">
        <v>487</v>
      </c>
      <c r="AS242" s="49" t="s">
        <v>488</v>
      </c>
      <c r="AT242" s="49" t="s">
        <v>489</v>
      </c>
    </row>
    <row r="243" spans="1:46" x14ac:dyDescent="0.25">
      <c r="A243">
        <v>2</v>
      </c>
      <c r="B243" t="s">
        <v>212</v>
      </c>
      <c r="C243" t="s">
        <v>212</v>
      </c>
      <c r="D243" t="s">
        <v>213</v>
      </c>
      <c r="E243" t="s">
        <v>610</v>
      </c>
      <c r="F243" t="s">
        <v>611</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531</v>
      </c>
      <c r="AM243" s="49" t="s">
        <v>213</v>
      </c>
      <c r="AN243" s="49" t="s">
        <v>14</v>
      </c>
      <c r="AO243" s="49" t="s">
        <v>507</v>
      </c>
      <c r="AP243" s="49" t="s">
        <v>501</v>
      </c>
      <c r="AQ243" s="49" t="s">
        <v>10</v>
      </c>
      <c r="AR243" s="49" t="s">
        <v>487</v>
      </c>
      <c r="AS243" s="49" t="s">
        <v>488</v>
      </c>
      <c r="AT243" s="49" t="s">
        <v>489</v>
      </c>
    </row>
    <row r="244" spans="1:46" x14ac:dyDescent="0.25">
      <c r="A244">
        <v>2</v>
      </c>
      <c r="B244" t="s">
        <v>216</v>
      </c>
      <c r="C244" t="s">
        <v>216</v>
      </c>
      <c r="D244" t="s">
        <v>217</v>
      </c>
      <c r="E244" t="s">
        <v>610</v>
      </c>
      <c r="F244" t="s">
        <v>611</v>
      </c>
      <c r="G244">
        <v>65985.500400000004</v>
      </c>
      <c r="H244">
        <v>68316.903200000001</v>
      </c>
      <c r="I244">
        <v>68847.965299999996</v>
      </c>
      <c r="J244">
        <v>68346.767600000006</v>
      </c>
      <c r="K244">
        <v>79537.137799999997</v>
      </c>
      <c r="L244">
        <v>122928.4338</v>
      </c>
      <c r="M244">
        <v>142489.3309</v>
      </c>
      <c r="N244">
        <v>145753.21780000001</v>
      </c>
      <c r="O244">
        <v>136998.4264</v>
      </c>
      <c r="P244">
        <v>133925.82180000001</v>
      </c>
      <c r="Q244">
        <v>129777.084</v>
      </c>
      <c r="R244">
        <v>128052.9054</v>
      </c>
      <c r="S244">
        <v>126573.3489</v>
      </c>
      <c r="T244">
        <v>130531.08070000001</v>
      </c>
      <c r="U244">
        <v>126559.7041</v>
      </c>
      <c r="V244">
        <v>121234.622</v>
      </c>
      <c r="W244">
        <v>115798.5981</v>
      </c>
      <c r="X244">
        <v>114461.95389999999</v>
      </c>
      <c r="Y244">
        <v>103879.50290000001</v>
      </c>
      <c r="Z244">
        <v>108805.7797</v>
      </c>
      <c r="AA244">
        <v>99645.831600000005</v>
      </c>
      <c r="AB244">
        <v>101232.7461</v>
      </c>
      <c r="AC244">
        <v>99309.334300000002</v>
      </c>
      <c r="AD244">
        <v>99071.272899999996</v>
      </c>
      <c r="AE244">
        <v>99692.585600000006</v>
      </c>
      <c r="AF244">
        <v>98780.248399999997</v>
      </c>
      <c r="AG244">
        <v>95402.493100000007</v>
      </c>
      <c r="AH244">
        <v>93821.239199999996</v>
      </c>
      <c r="AI244">
        <v>96238.144899999999</v>
      </c>
      <c r="AJ244">
        <v>107842.6691</v>
      </c>
      <c r="AK244">
        <v>113074.4274</v>
      </c>
      <c r="AL244">
        <v>109884.7892</v>
      </c>
      <c r="AM244" s="49" t="s">
        <v>217</v>
      </c>
      <c r="AN244" s="49" t="s">
        <v>14</v>
      </c>
      <c r="AO244" s="49" t="s">
        <v>485</v>
      </c>
      <c r="AP244" s="49" t="s">
        <v>505</v>
      </c>
      <c r="AQ244" s="49" t="s">
        <v>13</v>
      </c>
      <c r="AR244" s="49" t="s">
        <v>487</v>
      </c>
      <c r="AS244" s="49" t="s">
        <v>488</v>
      </c>
      <c r="AT244" s="49" t="s">
        <v>489</v>
      </c>
    </row>
    <row r="245" spans="1:46" x14ac:dyDescent="0.25">
      <c r="A245">
        <v>2</v>
      </c>
      <c r="B245" t="s">
        <v>214</v>
      </c>
      <c r="C245" t="s">
        <v>214</v>
      </c>
      <c r="D245" t="s">
        <v>215</v>
      </c>
      <c r="E245" t="s">
        <v>610</v>
      </c>
      <c r="F245" t="s">
        <v>611</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t="s">
        <v>531</v>
      </c>
      <c r="AM245" s="49" t="s">
        <v>215</v>
      </c>
      <c r="AN245" s="49" t="s">
        <v>14</v>
      </c>
      <c r="AO245" s="49" t="s">
        <v>485</v>
      </c>
      <c r="AP245" s="49" t="s">
        <v>501</v>
      </c>
      <c r="AQ245" s="49" t="s">
        <v>11</v>
      </c>
      <c r="AR245" s="49" t="s">
        <v>487</v>
      </c>
      <c r="AS245" s="49" t="s">
        <v>488</v>
      </c>
      <c r="AT245" s="49" t="s">
        <v>489</v>
      </c>
    </row>
    <row r="246" spans="1:46" x14ac:dyDescent="0.25">
      <c r="A246">
        <v>2</v>
      </c>
      <c r="B246" t="s">
        <v>218</v>
      </c>
      <c r="C246" t="s">
        <v>218</v>
      </c>
      <c r="D246" t="s">
        <v>417</v>
      </c>
      <c r="E246" t="s">
        <v>610</v>
      </c>
      <c r="F246" t="s">
        <v>611</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t="s">
        <v>531</v>
      </c>
      <c r="AM246" s="49" t="s">
        <v>417</v>
      </c>
      <c r="AN246" s="49" t="s">
        <v>14</v>
      </c>
      <c r="AO246" s="49" t="s">
        <v>500</v>
      </c>
      <c r="AP246" s="49" t="s">
        <v>501</v>
      </c>
      <c r="AQ246" s="49" t="s">
        <v>502</v>
      </c>
      <c r="AR246" s="49" t="s">
        <v>495</v>
      </c>
      <c r="AS246" s="49" t="s">
        <v>496</v>
      </c>
      <c r="AT246" s="49" t="s">
        <v>497</v>
      </c>
    </row>
    <row r="247" spans="1:46" x14ac:dyDescent="0.25">
      <c r="A247">
        <v>2</v>
      </c>
      <c r="B247" t="s">
        <v>219</v>
      </c>
      <c r="C247" t="s">
        <v>219</v>
      </c>
      <c r="D247" t="s">
        <v>220</v>
      </c>
      <c r="E247" t="s">
        <v>610</v>
      </c>
      <c r="F247" t="s">
        <v>611</v>
      </c>
      <c r="G247">
        <v>11735.998100000001</v>
      </c>
      <c r="H247">
        <v>10691.998600000001</v>
      </c>
      <c r="I247">
        <v>9791.9999000000007</v>
      </c>
      <c r="J247">
        <v>9791.9999000000007</v>
      </c>
      <c r="K247">
        <v>9395.9997999999996</v>
      </c>
      <c r="L247">
        <v>14039.9984</v>
      </c>
      <c r="M247">
        <v>14148.001099999999</v>
      </c>
      <c r="N247">
        <v>13176.002</v>
      </c>
      <c r="O247">
        <v>14039.9984</v>
      </c>
      <c r="P247">
        <v>13787.999100000001</v>
      </c>
      <c r="Q247">
        <v>15443.999900000001</v>
      </c>
      <c r="R247">
        <v>17279.999599999999</v>
      </c>
      <c r="S247">
        <v>13896.0018</v>
      </c>
      <c r="T247">
        <v>17927.999</v>
      </c>
      <c r="U247">
        <v>35531.998299999999</v>
      </c>
      <c r="V247">
        <v>36071.999199999998</v>
      </c>
      <c r="W247">
        <v>37655.9997</v>
      </c>
      <c r="X247">
        <v>35603.998699999996</v>
      </c>
      <c r="Y247">
        <v>37404.0003</v>
      </c>
      <c r="Z247">
        <v>46548.000899999999</v>
      </c>
      <c r="AA247">
        <v>38051.999799999998</v>
      </c>
      <c r="AB247">
        <v>51983.999600000003</v>
      </c>
      <c r="AC247">
        <v>54576.001400000001</v>
      </c>
      <c r="AD247">
        <v>64116.002099999998</v>
      </c>
      <c r="AE247">
        <v>105011.9988</v>
      </c>
      <c r="AF247">
        <v>162756.00099999999</v>
      </c>
      <c r="AG247">
        <v>161423.9999</v>
      </c>
      <c r="AH247">
        <v>171226.80179999999</v>
      </c>
      <c r="AI247">
        <v>184600.80170000001</v>
      </c>
      <c r="AJ247">
        <v>188449.19940000001</v>
      </c>
      <c r="AK247">
        <v>182152.80069999999</v>
      </c>
      <c r="AL247" t="s">
        <v>531</v>
      </c>
      <c r="AM247" s="49" t="s">
        <v>220</v>
      </c>
      <c r="AN247" s="49" t="s">
        <v>6</v>
      </c>
      <c r="AO247" s="49" t="s">
        <v>9</v>
      </c>
      <c r="AP247" s="49" t="s">
        <v>494</v>
      </c>
      <c r="AQ247" s="49" t="s">
        <v>9</v>
      </c>
      <c r="AR247" s="49" t="s">
        <v>487</v>
      </c>
      <c r="AS247" s="49" t="s">
        <v>488</v>
      </c>
      <c r="AT247" s="49" t="s">
        <v>489</v>
      </c>
    </row>
    <row r="248" spans="1:46" x14ac:dyDescent="0.25">
      <c r="A248">
        <v>2</v>
      </c>
      <c r="B248" t="s">
        <v>355</v>
      </c>
      <c r="C248" t="s">
        <v>355</v>
      </c>
      <c r="D248" t="s">
        <v>554</v>
      </c>
      <c r="E248" t="s">
        <v>610</v>
      </c>
      <c r="F248" t="s">
        <v>611</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t="s">
        <v>531</v>
      </c>
      <c r="AM248" s="49" t="s">
        <v>356</v>
      </c>
      <c r="AN248" s="49" t="s">
        <v>4</v>
      </c>
      <c r="AO248" s="49" t="s">
        <v>9</v>
      </c>
      <c r="AP248" s="49" t="s">
        <v>494</v>
      </c>
      <c r="AQ248" s="49" t="s">
        <v>9</v>
      </c>
      <c r="AR248" s="49" t="s">
        <v>487</v>
      </c>
      <c r="AS248" s="49" t="s">
        <v>488</v>
      </c>
      <c r="AT248" s="49" t="s">
        <v>489</v>
      </c>
    </row>
    <row r="249" spans="1:46" x14ac:dyDescent="0.25">
      <c r="A249">
        <v>2</v>
      </c>
      <c r="B249" t="s">
        <v>229</v>
      </c>
      <c r="C249" t="s">
        <v>229</v>
      </c>
      <c r="D249" t="s">
        <v>230</v>
      </c>
      <c r="E249" t="s">
        <v>610</v>
      </c>
      <c r="F249" t="s">
        <v>611</v>
      </c>
      <c r="G249">
        <v>0</v>
      </c>
      <c r="H249">
        <v>0</v>
      </c>
      <c r="I249">
        <v>0</v>
      </c>
      <c r="J249">
        <v>0</v>
      </c>
      <c r="K249">
        <v>0</v>
      </c>
      <c r="L249">
        <v>0</v>
      </c>
      <c r="M249">
        <v>0</v>
      </c>
      <c r="N249">
        <v>0</v>
      </c>
      <c r="O249">
        <v>0</v>
      </c>
      <c r="P249">
        <v>0</v>
      </c>
      <c r="Q249">
        <v>0</v>
      </c>
      <c r="R249">
        <v>0</v>
      </c>
      <c r="S249">
        <v>4.9989999999999997</v>
      </c>
      <c r="T249">
        <v>16.001899999999999</v>
      </c>
      <c r="U249">
        <v>55.9985</v>
      </c>
      <c r="V249">
        <v>107.002</v>
      </c>
      <c r="W249">
        <v>260.00029999999998</v>
      </c>
      <c r="X249">
        <v>464.99860000000001</v>
      </c>
      <c r="Y249">
        <v>658.00170000000003</v>
      </c>
      <c r="Z249">
        <v>925.99869999999999</v>
      </c>
      <c r="AA249">
        <v>1399.9989</v>
      </c>
      <c r="AB249">
        <v>2002.9985999999999</v>
      </c>
      <c r="AC249">
        <v>2733.0007000000001</v>
      </c>
      <c r="AD249">
        <v>3641.0003999999999</v>
      </c>
      <c r="AE249">
        <v>4541.9997000000003</v>
      </c>
      <c r="AF249">
        <v>5654.0012999999999</v>
      </c>
      <c r="AG249">
        <v>6784.0018</v>
      </c>
      <c r="AH249">
        <v>7705.9687000000004</v>
      </c>
      <c r="AI249">
        <v>8730.2566999999999</v>
      </c>
      <c r="AJ249">
        <v>9408.6607000000004</v>
      </c>
      <c r="AK249">
        <v>10088.798000000001</v>
      </c>
      <c r="AL249">
        <v>10925.7309</v>
      </c>
      <c r="AM249" s="49" t="s">
        <v>230</v>
      </c>
      <c r="AN249" s="49" t="s">
        <v>14</v>
      </c>
      <c r="AO249" s="49" t="s">
        <v>485</v>
      </c>
      <c r="AP249" s="49" t="s">
        <v>505</v>
      </c>
      <c r="AQ249" s="49" t="s">
        <v>13</v>
      </c>
      <c r="AR249" s="49" t="s">
        <v>487</v>
      </c>
      <c r="AS249" s="49" t="s">
        <v>488</v>
      </c>
      <c r="AT249" s="49" t="s">
        <v>489</v>
      </c>
    </row>
    <row r="250" spans="1:46" x14ac:dyDescent="0.25">
      <c r="A250">
        <v>2</v>
      </c>
      <c r="B250" t="s">
        <v>555</v>
      </c>
      <c r="C250" t="s">
        <v>556</v>
      </c>
      <c r="D250" t="s">
        <v>557</v>
      </c>
      <c r="E250" t="s">
        <v>610</v>
      </c>
      <c r="F250" t="s">
        <v>611</v>
      </c>
      <c r="G250" t="s">
        <v>531</v>
      </c>
      <c r="H250" t="s">
        <v>531</v>
      </c>
      <c r="I250" t="s">
        <v>531</v>
      </c>
      <c r="J250" t="s">
        <v>531</v>
      </c>
      <c r="K250" t="s">
        <v>531</v>
      </c>
      <c r="L250" t="s">
        <v>531</v>
      </c>
      <c r="M250" t="s">
        <v>531</v>
      </c>
      <c r="N250" t="s">
        <v>531</v>
      </c>
      <c r="O250" t="s">
        <v>531</v>
      </c>
      <c r="P250" t="s">
        <v>531</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s="49" t="e">
        <v>#N/A</v>
      </c>
      <c r="AN250" s="49" t="e">
        <v>#N/A</v>
      </c>
      <c r="AO250" s="49" t="e">
        <v>#N/A</v>
      </c>
      <c r="AP250" s="49" t="e">
        <v>#N/A</v>
      </c>
      <c r="AQ250" s="49" t="e">
        <v>#N/A</v>
      </c>
      <c r="AR250" s="49" t="e">
        <v>#N/A</v>
      </c>
      <c r="AS250" s="49" t="e">
        <v>#N/A</v>
      </c>
      <c r="AT250" s="49" t="e">
        <v>#N/A</v>
      </c>
    </row>
    <row r="251" spans="1:46" x14ac:dyDescent="0.25">
      <c r="A251">
        <v>2</v>
      </c>
      <c r="B251" t="s">
        <v>231</v>
      </c>
      <c r="C251" t="s">
        <v>231</v>
      </c>
      <c r="D251" t="s">
        <v>418</v>
      </c>
      <c r="E251" t="s">
        <v>610</v>
      </c>
      <c r="F251" t="s">
        <v>611</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t="s">
        <v>531</v>
      </c>
      <c r="AM251" s="49" t="s">
        <v>418</v>
      </c>
      <c r="AN251" s="49" t="s">
        <v>14</v>
      </c>
      <c r="AO251" s="49" t="s">
        <v>485</v>
      </c>
      <c r="AP251" s="49" t="s">
        <v>505</v>
      </c>
      <c r="AQ251" s="49" t="s">
        <v>13</v>
      </c>
      <c r="AR251" s="49" t="s">
        <v>495</v>
      </c>
      <c r="AS251" s="49" t="s">
        <v>496</v>
      </c>
      <c r="AT251" s="49" t="s">
        <v>497</v>
      </c>
    </row>
    <row r="252" spans="1:46" x14ac:dyDescent="0.25">
      <c r="A252">
        <v>2</v>
      </c>
      <c r="B252" t="s">
        <v>221</v>
      </c>
      <c r="C252" t="s">
        <v>221</v>
      </c>
      <c r="D252" t="s">
        <v>222</v>
      </c>
      <c r="E252" t="s">
        <v>610</v>
      </c>
      <c r="F252" t="s">
        <v>611</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531</v>
      </c>
      <c r="AM252" s="49" t="s">
        <v>222</v>
      </c>
      <c r="AN252" s="49" t="s">
        <v>14</v>
      </c>
      <c r="AO252" s="49" t="s">
        <v>485</v>
      </c>
      <c r="AP252" s="49" t="s">
        <v>494</v>
      </c>
      <c r="AQ252" s="49" t="s">
        <v>11</v>
      </c>
      <c r="AR252" s="49" t="s">
        <v>495</v>
      </c>
      <c r="AS252" s="49" t="s">
        <v>488</v>
      </c>
      <c r="AT252" s="49" t="s">
        <v>489</v>
      </c>
    </row>
    <row r="253" spans="1:46" x14ac:dyDescent="0.25">
      <c r="A253">
        <v>2</v>
      </c>
      <c r="B253" t="s">
        <v>232</v>
      </c>
      <c r="C253" t="s">
        <v>232</v>
      </c>
      <c r="D253" t="s">
        <v>558</v>
      </c>
      <c r="E253" t="s">
        <v>610</v>
      </c>
      <c r="F253" t="s">
        <v>611</v>
      </c>
      <c r="G253" t="s">
        <v>531</v>
      </c>
      <c r="H253" t="s">
        <v>531</v>
      </c>
      <c r="I253" t="s">
        <v>531</v>
      </c>
      <c r="J253" t="s">
        <v>531</v>
      </c>
      <c r="K253" t="s">
        <v>531</v>
      </c>
      <c r="L253" t="s">
        <v>531</v>
      </c>
      <c r="M253" t="s">
        <v>531</v>
      </c>
      <c r="N253" t="s">
        <v>531</v>
      </c>
      <c r="O253" t="s">
        <v>531</v>
      </c>
      <c r="P253" t="s">
        <v>531</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t="s">
        <v>531</v>
      </c>
      <c r="AM253" s="49" t="s">
        <v>233</v>
      </c>
      <c r="AN253" s="49" t="s">
        <v>14</v>
      </c>
      <c r="AO253" s="49" t="s">
        <v>485</v>
      </c>
      <c r="AP253" s="49" t="s">
        <v>494</v>
      </c>
      <c r="AQ253" s="49" t="s">
        <v>11</v>
      </c>
      <c r="AR253" s="49" t="s">
        <v>487</v>
      </c>
      <c r="AS253" s="49" t="s">
        <v>488</v>
      </c>
      <c r="AT253" s="49" t="s">
        <v>489</v>
      </c>
    </row>
    <row r="254" spans="1:46" x14ac:dyDescent="0.25">
      <c r="A254">
        <v>2</v>
      </c>
      <c r="B254" t="s">
        <v>249</v>
      </c>
      <c r="C254" t="s">
        <v>249</v>
      </c>
      <c r="D254" t="s">
        <v>250</v>
      </c>
      <c r="E254" t="s">
        <v>610</v>
      </c>
      <c r="F254" t="s">
        <v>611</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s="49" t="s">
        <v>250</v>
      </c>
      <c r="AN254" s="49" t="s">
        <v>14</v>
      </c>
      <c r="AO254" s="49" t="s">
        <v>500</v>
      </c>
      <c r="AP254" s="49" t="s">
        <v>505</v>
      </c>
      <c r="AQ254" s="49" t="s">
        <v>13</v>
      </c>
      <c r="AR254" s="49" t="s">
        <v>487</v>
      </c>
      <c r="AS254" s="49" t="s">
        <v>488</v>
      </c>
      <c r="AT254" s="49" t="s">
        <v>489</v>
      </c>
    </row>
    <row r="255" spans="1:46" x14ac:dyDescent="0.25">
      <c r="A255">
        <v>2</v>
      </c>
      <c r="B255" t="s">
        <v>234</v>
      </c>
      <c r="C255" t="s">
        <v>234</v>
      </c>
      <c r="D255" t="s">
        <v>235</v>
      </c>
      <c r="E255" t="s">
        <v>610</v>
      </c>
      <c r="F255" t="s">
        <v>611</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t="s">
        <v>531</v>
      </c>
      <c r="AM255" s="49" t="s">
        <v>235</v>
      </c>
      <c r="AN255" s="49" t="s">
        <v>14</v>
      </c>
      <c r="AO255" s="49" t="s">
        <v>485</v>
      </c>
      <c r="AP255" s="49" t="s">
        <v>501</v>
      </c>
      <c r="AQ255" s="49" t="s">
        <v>11</v>
      </c>
      <c r="AR255" s="49" t="s">
        <v>487</v>
      </c>
      <c r="AS255" s="49" t="s">
        <v>488</v>
      </c>
      <c r="AT255" s="49" t="s">
        <v>489</v>
      </c>
    </row>
    <row r="256" spans="1:46" x14ac:dyDescent="0.25">
      <c r="A256">
        <v>2</v>
      </c>
      <c r="B256" t="s">
        <v>238</v>
      </c>
      <c r="C256" t="s">
        <v>238</v>
      </c>
      <c r="D256" t="s">
        <v>419</v>
      </c>
      <c r="E256" t="s">
        <v>610</v>
      </c>
      <c r="F256" t="s">
        <v>611</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t="s">
        <v>531</v>
      </c>
      <c r="AM256" s="49" t="s">
        <v>419</v>
      </c>
      <c r="AN256" s="49" t="s">
        <v>7</v>
      </c>
      <c r="AO256" s="49" t="s">
        <v>9</v>
      </c>
      <c r="AP256" s="49" t="s">
        <v>501</v>
      </c>
      <c r="AQ256" s="49" t="s">
        <v>9</v>
      </c>
      <c r="AR256" s="49" t="s">
        <v>495</v>
      </c>
      <c r="AS256" s="49" t="s">
        <v>496</v>
      </c>
      <c r="AT256" s="49" t="s">
        <v>497</v>
      </c>
    </row>
    <row r="257" spans="1:46" x14ac:dyDescent="0.25">
      <c r="A257">
        <v>2</v>
      </c>
      <c r="B257" t="s">
        <v>245</v>
      </c>
      <c r="C257" t="s">
        <v>245</v>
      </c>
      <c r="D257" t="s">
        <v>246</v>
      </c>
      <c r="E257" t="s">
        <v>610</v>
      </c>
      <c r="F257" t="s">
        <v>611</v>
      </c>
      <c r="G257">
        <v>0</v>
      </c>
      <c r="H257">
        <v>0</v>
      </c>
      <c r="I257">
        <v>0</v>
      </c>
      <c r="J257">
        <v>0</v>
      </c>
      <c r="K257">
        <v>0</v>
      </c>
      <c r="L257">
        <v>0</v>
      </c>
      <c r="M257">
        <v>0</v>
      </c>
      <c r="N257">
        <v>0</v>
      </c>
      <c r="O257">
        <v>0</v>
      </c>
      <c r="P257">
        <v>0</v>
      </c>
      <c r="Q257">
        <v>0</v>
      </c>
      <c r="R257">
        <v>0</v>
      </c>
      <c r="S257">
        <v>397.00069999999999</v>
      </c>
      <c r="T257">
        <v>124.0005</v>
      </c>
      <c r="U257">
        <v>121.9992</v>
      </c>
      <c r="V257">
        <v>120.99850000000001</v>
      </c>
      <c r="W257">
        <v>69.999099999999999</v>
      </c>
      <c r="X257">
        <v>65.000100000000003</v>
      </c>
      <c r="Y257">
        <v>27.000699999999998</v>
      </c>
      <c r="Z257">
        <v>213.9999</v>
      </c>
      <c r="AA257">
        <v>190.00120000000001</v>
      </c>
      <c r="AB257">
        <v>134.9992</v>
      </c>
      <c r="AC257">
        <v>158.00149999999999</v>
      </c>
      <c r="AD257">
        <v>69.999099999999999</v>
      </c>
      <c r="AE257">
        <v>78.000100000000003</v>
      </c>
      <c r="AF257">
        <v>65.000100000000003</v>
      </c>
      <c r="AG257">
        <v>81.998500000000007</v>
      </c>
      <c r="AH257">
        <v>30.999099999999999</v>
      </c>
      <c r="AI257">
        <v>0</v>
      </c>
      <c r="AJ257">
        <v>0</v>
      </c>
      <c r="AK257">
        <v>0</v>
      </c>
      <c r="AL257">
        <v>0</v>
      </c>
      <c r="AM257" s="49" t="s">
        <v>246</v>
      </c>
      <c r="AN257" s="49" t="s">
        <v>14</v>
      </c>
      <c r="AO257" s="49" t="s">
        <v>500</v>
      </c>
      <c r="AP257" s="49" t="s">
        <v>505</v>
      </c>
      <c r="AQ257" s="49" t="s">
        <v>13</v>
      </c>
      <c r="AR257" s="49" t="s">
        <v>487</v>
      </c>
      <c r="AS257" s="49" t="s">
        <v>488</v>
      </c>
      <c r="AT257" s="49" t="s">
        <v>489</v>
      </c>
    </row>
    <row r="258" spans="1:46" x14ac:dyDescent="0.25">
      <c r="A258">
        <v>2</v>
      </c>
      <c r="B258" t="s">
        <v>247</v>
      </c>
      <c r="C258" t="s">
        <v>247</v>
      </c>
      <c r="D258" t="s">
        <v>248</v>
      </c>
      <c r="E258" t="s">
        <v>610</v>
      </c>
      <c r="F258" t="s">
        <v>611</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s="49" t="s">
        <v>248</v>
      </c>
      <c r="AN258" s="49" t="s">
        <v>14</v>
      </c>
      <c r="AO258" s="49" t="s">
        <v>500</v>
      </c>
      <c r="AP258" s="49" t="s">
        <v>505</v>
      </c>
      <c r="AQ258" s="49" t="s">
        <v>13</v>
      </c>
      <c r="AR258" s="49" t="s">
        <v>487</v>
      </c>
      <c r="AS258" s="49" t="s">
        <v>488</v>
      </c>
      <c r="AT258" s="49" t="s">
        <v>489</v>
      </c>
    </row>
    <row r="259" spans="1:46" x14ac:dyDescent="0.25">
      <c r="A259">
        <v>2</v>
      </c>
      <c r="B259" t="s">
        <v>255</v>
      </c>
      <c r="C259" t="s">
        <v>255</v>
      </c>
      <c r="D259" t="s">
        <v>256</v>
      </c>
      <c r="E259" t="s">
        <v>610</v>
      </c>
      <c r="F259" t="s">
        <v>611</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t="s">
        <v>531</v>
      </c>
      <c r="AM259" s="49" t="s">
        <v>256</v>
      </c>
      <c r="AN259" s="49" t="s">
        <v>6</v>
      </c>
      <c r="AO259" s="49" t="s">
        <v>9</v>
      </c>
      <c r="AP259" s="49" t="s">
        <v>486</v>
      </c>
      <c r="AQ259" s="49" t="s">
        <v>9</v>
      </c>
      <c r="AR259" s="49" t="s">
        <v>487</v>
      </c>
      <c r="AS259" s="49" t="s">
        <v>488</v>
      </c>
      <c r="AT259" s="49" t="s">
        <v>489</v>
      </c>
    </row>
    <row r="260" spans="1:46" x14ac:dyDescent="0.25">
      <c r="A260">
        <v>2</v>
      </c>
      <c r="B260" t="s">
        <v>281</v>
      </c>
      <c r="C260" t="s">
        <v>281</v>
      </c>
      <c r="D260" t="s">
        <v>282</v>
      </c>
      <c r="E260" t="s">
        <v>610</v>
      </c>
      <c r="F260" t="s">
        <v>611</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t="s">
        <v>531</v>
      </c>
      <c r="AM260" s="49" t="s">
        <v>282</v>
      </c>
      <c r="AN260" s="49" t="s">
        <v>14</v>
      </c>
      <c r="AO260" s="49" t="s">
        <v>485</v>
      </c>
      <c r="AP260" s="49" t="s">
        <v>501</v>
      </c>
      <c r="AQ260" s="49" t="s">
        <v>11</v>
      </c>
      <c r="AR260" s="49" t="s">
        <v>487</v>
      </c>
      <c r="AS260" s="49" t="s">
        <v>488</v>
      </c>
      <c r="AT260" s="49" t="s">
        <v>489</v>
      </c>
    </row>
    <row r="261" spans="1:46" x14ac:dyDescent="0.25">
      <c r="A261">
        <v>2</v>
      </c>
      <c r="B261" t="s">
        <v>267</v>
      </c>
      <c r="C261" t="s">
        <v>267</v>
      </c>
      <c r="D261" t="s">
        <v>268</v>
      </c>
      <c r="E261" t="s">
        <v>610</v>
      </c>
      <c r="F261" t="s">
        <v>611</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s="49" t="s">
        <v>268</v>
      </c>
      <c r="AN261" s="49" t="s">
        <v>14</v>
      </c>
      <c r="AO261" s="49" t="s">
        <v>500</v>
      </c>
      <c r="AP261" s="49" t="s">
        <v>505</v>
      </c>
      <c r="AQ261" s="49" t="s">
        <v>13</v>
      </c>
      <c r="AR261" s="49" t="s">
        <v>487</v>
      </c>
      <c r="AS261" s="49" t="s">
        <v>488</v>
      </c>
      <c r="AT261" s="49" t="s">
        <v>489</v>
      </c>
    </row>
    <row r="262" spans="1:46" x14ac:dyDescent="0.25">
      <c r="A262">
        <v>2</v>
      </c>
      <c r="B262" t="s">
        <v>277</v>
      </c>
      <c r="C262" t="s">
        <v>559</v>
      </c>
      <c r="D262" t="s">
        <v>278</v>
      </c>
      <c r="E262" t="s">
        <v>610</v>
      </c>
      <c r="F262" t="s">
        <v>611</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t="s">
        <v>531</v>
      </c>
      <c r="AM262" s="49" t="s">
        <v>278</v>
      </c>
      <c r="AN262" s="49" t="s">
        <v>6</v>
      </c>
      <c r="AO262" s="49" t="s">
        <v>9</v>
      </c>
      <c r="AP262" s="49" t="s">
        <v>501</v>
      </c>
      <c r="AQ262" s="49" t="s">
        <v>9</v>
      </c>
      <c r="AR262" s="49" t="s">
        <v>487</v>
      </c>
      <c r="AS262" s="49" t="s">
        <v>488</v>
      </c>
      <c r="AT262" s="49" t="s">
        <v>489</v>
      </c>
    </row>
    <row r="263" spans="1:46" x14ac:dyDescent="0.25">
      <c r="A263">
        <v>2</v>
      </c>
      <c r="B263" t="s">
        <v>493</v>
      </c>
      <c r="C263" t="s">
        <v>560</v>
      </c>
      <c r="D263" t="s">
        <v>561</v>
      </c>
      <c r="E263" t="s">
        <v>610</v>
      </c>
      <c r="F263" t="s">
        <v>611</v>
      </c>
      <c r="G263">
        <v>11735.998100000001</v>
      </c>
      <c r="H263">
        <v>10691.998600000001</v>
      </c>
      <c r="I263">
        <v>9791.9999000000007</v>
      </c>
      <c r="J263">
        <v>9791.9999000000007</v>
      </c>
      <c r="K263">
        <v>9395.9997999999996</v>
      </c>
      <c r="L263">
        <v>14039.9984</v>
      </c>
      <c r="M263">
        <v>14148.001099999999</v>
      </c>
      <c r="N263">
        <v>13176.002</v>
      </c>
      <c r="O263">
        <v>14975.999400000001</v>
      </c>
      <c r="P263">
        <v>14507.998900000001</v>
      </c>
      <c r="Q263">
        <v>15623.998799999999</v>
      </c>
      <c r="R263">
        <v>17315.9977</v>
      </c>
      <c r="S263">
        <v>13896.0018</v>
      </c>
      <c r="T263">
        <v>17927.999</v>
      </c>
      <c r="U263">
        <v>35531.998299999999</v>
      </c>
      <c r="V263">
        <v>36071.999199999998</v>
      </c>
      <c r="W263">
        <v>37655.9997</v>
      </c>
      <c r="X263">
        <v>35603.998699999996</v>
      </c>
      <c r="Y263">
        <v>37907.999000000003</v>
      </c>
      <c r="Z263">
        <v>47412.001499999998</v>
      </c>
      <c r="AA263">
        <v>38699.999199999998</v>
      </c>
      <c r="AB263">
        <v>52272.001199999999</v>
      </c>
      <c r="AC263">
        <v>54576.001400000001</v>
      </c>
      <c r="AD263">
        <v>64116.002099999998</v>
      </c>
      <c r="AE263">
        <v>105011.9988</v>
      </c>
      <c r="AF263">
        <v>162756.00099999999</v>
      </c>
      <c r="AG263">
        <v>161423.9999</v>
      </c>
      <c r="AH263">
        <v>171226.80179999999</v>
      </c>
      <c r="AI263">
        <v>184600.80170000001</v>
      </c>
      <c r="AJ263">
        <v>188449.19940000001</v>
      </c>
      <c r="AK263">
        <v>182152.80069999999</v>
      </c>
      <c r="AL263" t="s">
        <v>531</v>
      </c>
      <c r="AM263" s="49" t="e">
        <v>#N/A</v>
      </c>
      <c r="AN263" s="49" t="e">
        <v>#N/A</v>
      </c>
      <c r="AO263" s="49" t="e">
        <v>#N/A</v>
      </c>
      <c r="AP263" s="49" t="e">
        <v>#N/A</v>
      </c>
      <c r="AQ263" s="49" t="e">
        <v>#N/A</v>
      </c>
      <c r="AR263" s="49" t="e">
        <v>#N/A</v>
      </c>
      <c r="AS263" s="49" t="e">
        <v>#N/A</v>
      </c>
      <c r="AT263" s="49" t="e">
        <v>#N/A</v>
      </c>
    </row>
    <row r="264" spans="1:46" x14ac:dyDescent="0.25">
      <c r="A264">
        <v>2</v>
      </c>
      <c r="B264" t="s">
        <v>493</v>
      </c>
      <c r="C264" t="s">
        <v>562</v>
      </c>
      <c r="D264" t="s">
        <v>563</v>
      </c>
      <c r="E264" t="s">
        <v>610</v>
      </c>
      <c r="F264" t="s">
        <v>611</v>
      </c>
      <c r="G264">
        <v>803945.00269999995</v>
      </c>
      <c r="H264">
        <v>827714.99860000005</v>
      </c>
      <c r="I264">
        <v>884862.00089999998</v>
      </c>
      <c r="J264">
        <v>907264.00190000003</v>
      </c>
      <c r="K264">
        <v>886796.00109999999</v>
      </c>
      <c r="L264">
        <v>797797.00089999998</v>
      </c>
      <c r="M264">
        <v>828168.99849999999</v>
      </c>
      <c r="N264">
        <v>789628.00139999995</v>
      </c>
      <c r="O264">
        <v>808947.00190000003</v>
      </c>
      <c r="P264">
        <v>821070.995</v>
      </c>
      <c r="Q264">
        <v>820502.99699999997</v>
      </c>
      <c r="R264">
        <v>812573.00100000005</v>
      </c>
      <c r="S264">
        <v>614842.99739999999</v>
      </c>
      <c r="T264">
        <v>656428.00320000004</v>
      </c>
      <c r="U264">
        <v>689428.99719999998</v>
      </c>
      <c r="V264">
        <v>712664.99609999999</v>
      </c>
      <c r="W264">
        <v>697558.00020000001</v>
      </c>
      <c r="X264">
        <v>737774.00190000003</v>
      </c>
      <c r="Y264">
        <v>621357.00089999998</v>
      </c>
      <c r="Z264">
        <v>622806.99439999997</v>
      </c>
      <c r="AA264">
        <v>622005.00450000004</v>
      </c>
      <c r="AB264">
        <v>624638.99569999997</v>
      </c>
      <c r="AC264">
        <v>629041.99789999996</v>
      </c>
      <c r="AD264">
        <v>644330.00179999997</v>
      </c>
      <c r="AE264">
        <v>650468.0013</v>
      </c>
      <c r="AF264">
        <v>650004.00340000005</v>
      </c>
      <c r="AG264">
        <v>653226.54570000002</v>
      </c>
      <c r="AH264">
        <v>648719.07449999999</v>
      </c>
      <c r="AI264">
        <v>677120.74719999998</v>
      </c>
      <c r="AJ264">
        <v>652734.60919999995</v>
      </c>
      <c r="AK264">
        <v>663097.65520000004</v>
      </c>
      <c r="AL264" t="s">
        <v>531</v>
      </c>
      <c r="AM264" s="49" t="e">
        <v>#N/A</v>
      </c>
      <c r="AN264" s="49" t="e">
        <v>#N/A</v>
      </c>
      <c r="AO264" s="49" t="e">
        <v>#N/A</v>
      </c>
      <c r="AP264" s="49" t="e">
        <v>#N/A</v>
      </c>
      <c r="AQ264" s="49" t="e">
        <v>#N/A</v>
      </c>
      <c r="AR264" s="49" t="e">
        <v>#N/A</v>
      </c>
      <c r="AS264" s="49" t="e">
        <v>#N/A</v>
      </c>
      <c r="AT264" s="49" t="e">
        <v>#N/A</v>
      </c>
    </row>
    <row r="265" spans="1:46" x14ac:dyDescent="0.25">
      <c r="A265">
        <v>2</v>
      </c>
      <c r="B265" t="s">
        <v>493</v>
      </c>
      <c r="C265" t="s">
        <v>564</v>
      </c>
      <c r="D265" t="s">
        <v>565</v>
      </c>
      <c r="E265" t="s">
        <v>610</v>
      </c>
      <c r="F265" t="s">
        <v>611</v>
      </c>
      <c r="G265">
        <v>362042.49780000001</v>
      </c>
      <c r="H265">
        <v>369447.90029999998</v>
      </c>
      <c r="I265">
        <v>370984.96669999999</v>
      </c>
      <c r="J265">
        <v>370468.7635</v>
      </c>
      <c r="K265">
        <v>466635.13410000002</v>
      </c>
      <c r="L265">
        <v>566968.43409999995</v>
      </c>
      <c r="M265">
        <v>617846.33140000002</v>
      </c>
      <c r="N265">
        <v>672507.21600000001</v>
      </c>
      <c r="O265">
        <v>732600.42760000005</v>
      </c>
      <c r="P265">
        <v>804740.82120000001</v>
      </c>
      <c r="Q265">
        <v>997351.08019999997</v>
      </c>
      <c r="R265">
        <v>1045897.9096</v>
      </c>
      <c r="S265">
        <v>1060131.3507000001</v>
      </c>
      <c r="T265">
        <v>1060385.0792</v>
      </c>
      <c r="U265">
        <v>1106054.7019</v>
      </c>
      <c r="V265">
        <v>1094124.6247</v>
      </c>
      <c r="W265">
        <v>1122734.6033000001</v>
      </c>
      <c r="X265">
        <v>1151708.9550000001</v>
      </c>
      <c r="Y265">
        <v>1267892.5083999999</v>
      </c>
      <c r="Z265">
        <v>1360475.7778</v>
      </c>
      <c r="AA265">
        <v>1366800.8352000001</v>
      </c>
      <c r="AB265">
        <v>1413464.7475999999</v>
      </c>
      <c r="AC265">
        <v>1474686.3311000001</v>
      </c>
      <c r="AD265">
        <v>1509340.2779000001</v>
      </c>
      <c r="AE265">
        <v>1658872.581</v>
      </c>
      <c r="AF265">
        <v>1782307.2492</v>
      </c>
      <c r="AG265">
        <v>1982185.4915</v>
      </c>
      <c r="AH265">
        <v>2258011.9509000001</v>
      </c>
      <c r="AI265">
        <v>2516278.3221</v>
      </c>
      <c r="AJ265">
        <v>2706058.3796000001</v>
      </c>
      <c r="AK265">
        <v>2966007.0657000002</v>
      </c>
      <c r="AL265" t="s">
        <v>531</v>
      </c>
      <c r="AM265" s="49" t="e">
        <v>#N/A</v>
      </c>
      <c r="AN265" s="49" t="e">
        <v>#N/A</v>
      </c>
      <c r="AO265" s="49" t="e">
        <v>#N/A</v>
      </c>
      <c r="AP265" s="49" t="e">
        <v>#N/A</v>
      </c>
      <c r="AQ265" s="49" t="e">
        <v>#N/A</v>
      </c>
      <c r="AR265" s="49" t="e">
        <v>#N/A</v>
      </c>
      <c r="AS265" s="49" t="e">
        <v>#N/A</v>
      </c>
      <c r="AT265" s="49" t="e">
        <v>#N/A</v>
      </c>
    </row>
    <row r="266" spans="1:46" x14ac:dyDescent="0.25">
      <c r="A266">
        <v>2</v>
      </c>
      <c r="B266" t="s">
        <v>493</v>
      </c>
      <c r="C266" t="s">
        <v>566</v>
      </c>
      <c r="D266" t="s">
        <v>567</v>
      </c>
      <c r="E266" t="s">
        <v>610</v>
      </c>
      <c r="F266" t="s">
        <v>611</v>
      </c>
      <c r="G266">
        <v>187009.26680000001</v>
      </c>
      <c r="H266">
        <v>180602.2653</v>
      </c>
      <c r="I266">
        <v>188251.64939999999</v>
      </c>
      <c r="J266">
        <v>199465.65410000001</v>
      </c>
      <c r="K266">
        <v>192725.5509</v>
      </c>
      <c r="L266">
        <v>194137.59520000001</v>
      </c>
      <c r="M266">
        <v>209152.7831</v>
      </c>
      <c r="N266">
        <v>212234.8749</v>
      </c>
      <c r="O266">
        <v>228626.96309999999</v>
      </c>
      <c r="P266">
        <v>248957.7206</v>
      </c>
      <c r="Q266">
        <v>272866.8272</v>
      </c>
      <c r="R266">
        <v>264490.30479999998</v>
      </c>
      <c r="S266">
        <v>273828.47230000002</v>
      </c>
      <c r="T266">
        <v>305317.84730000002</v>
      </c>
      <c r="U266">
        <v>308884.57390000002</v>
      </c>
      <c r="V266">
        <v>311759.30190000002</v>
      </c>
      <c r="W266">
        <v>350218.98710000003</v>
      </c>
      <c r="X266">
        <v>383750.48220000003</v>
      </c>
      <c r="Y266">
        <v>396104.58179999999</v>
      </c>
      <c r="Z266">
        <v>399517.69469999999</v>
      </c>
      <c r="AA266">
        <v>403912.41529999999</v>
      </c>
      <c r="AB266">
        <v>434576.8149</v>
      </c>
      <c r="AC266">
        <v>424785.9705</v>
      </c>
      <c r="AD266">
        <v>428696.15279999998</v>
      </c>
      <c r="AE266">
        <v>436694.603</v>
      </c>
      <c r="AF266">
        <v>433778.86099999998</v>
      </c>
      <c r="AG266">
        <v>429323.0759</v>
      </c>
      <c r="AH266">
        <v>443018.52149999997</v>
      </c>
      <c r="AI266">
        <v>465506.2598</v>
      </c>
      <c r="AJ266">
        <v>468139.65649999998</v>
      </c>
      <c r="AK266">
        <v>466058.49449999997</v>
      </c>
      <c r="AL266" t="s">
        <v>531</v>
      </c>
      <c r="AM266" s="49" t="e">
        <v>#N/A</v>
      </c>
      <c r="AN266" s="49" t="e">
        <v>#N/A</v>
      </c>
      <c r="AO266" s="49" t="e">
        <v>#N/A</v>
      </c>
      <c r="AP266" s="49" t="e">
        <v>#N/A</v>
      </c>
      <c r="AQ266" s="49" t="e">
        <v>#N/A</v>
      </c>
      <c r="AR266" s="49" t="e">
        <v>#N/A</v>
      </c>
      <c r="AS266" s="49" t="e">
        <v>#N/A</v>
      </c>
      <c r="AT266" s="49" t="e">
        <v>#N/A</v>
      </c>
    </row>
    <row r="267" spans="1:46" x14ac:dyDescent="0.25">
      <c r="A267">
        <v>2</v>
      </c>
      <c r="B267" t="s">
        <v>493</v>
      </c>
      <c r="C267" t="s">
        <v>568</v>
      </c>
      <c r="D267" t="s">
        <v>569</v>
      </c>
      <c r="E267" t="s">
        <v>610</v>
      </c>
      <c r="F267" t="s">
        <v>611</v>
      </c>
      <c r="G267">
        <v>133276.26490000001</v>
      </c>
      <c r="H267">
        <v>131920.26509999999</v>
      </c>
      <c r="I267">
        <v>143148.6514</v>
      </c>
      <c r="J267">
        <v>150360.6531</v>
      </c>
      <c r="K267">
        <v>142663.65669999999</v>
      </c>
      <c r="L267">
        <v>143925.65030000001</v>
      </c>
      <c r="M267">
        <v>155823.6525</v>
      </c>
      <c r="N267">
        <v>160960.64679999999</v>
      </c>
      <c r="O267">
        <v>172364.6568</v>
      </c>
      <c r="P267">
        <v>181012.73499999999</v>
      </c>
      <c r="Q267">
        <v>191962.48139999999</v>
      </c>
      <c r="R267">
        <v>186513.4743</v>
      </c>
      <c r="S267">
        <v>192757.0649</v>
      </c>
      <c r="T267">
        <v>218308.77040000001</v>
      </c>
      <c r="U267">
        <v>221916.83319999999</v>
      </c>
      <c r="V267">
        <v>222082.08199999999</v>
      </c>
      <c r="W267">
        <v>229376.32079999999</v>
      </c>
      <c r="X267">
        <v>234949.86850000001</v>
      </c>
      <c r="Y267">
        <v>234847.9283</v>
      </c>
      <c r="Z267">
        <v>228367.1973</v>
      </c>
      <c r="AA267">
        <v>229990.0135</v>
      </c>
      <c r="AB267">
        <v>242382.89550000001</v>
      </c>
      <c r="AC267">
        <v>239061.6243</v>
      </c>
      <c r="AD267">
        <v>249112.41029999999</v>
      </c>
      <c r="AE267">
        <v>259144.54829999999</v>
      </c>
      <c r="AF267">
        <v>272235.80940000003</v>
      </c>
      <c r="AG267">
        <v>280380.93160000001</v>
      </c>
      <c r="AH267">
        <v>283517.75750000001</v>
      </c>
      <c r="AI267">
        <v>284078.4914</v>
      </c>
      <c r="AJ267">
        <v>288809.26980000001</v>
      </c>
      <c r="AK267">
        <v>288373.10989999998</v>
      </c>
      <c r="AL267">
        <v>283246.31469999999</v>
      </c>
      <c r="AM267" s="49" t="e">
        <v>#N/A</v>
      </c>
      <c r="AN267" s="49" t="e">
        <v>#N/A</v>
      </c>
      <c r="AO267" s="49" t="e">
        <v>#N/A</v>
      </c>
      <c r="AP267" s="49" t="e">
        <v>#N/A</v>
      </c>
      <c r="AQ267" s="49" t="e">
        <v>#N/A</v>
      </c>
      <c r="AR267" s="49" t="e">
        <v>#N/A</v>
      </c>
      <c r="AS267" s="49" t="e">
        <v>#N/A</v>
      </c>
      <c r="AT267" s="49" t="e">
        <v>#N/A</v>
      </c>
    </row>
    <row r="268" spans="1:46" x14ac:dyDescent="0.25">
      <c r="A268">
        <v>2</v>
      </c>
      <c r="B268" t="s">
        <v>493</v>
      </c>
      <c r="C268" t="s">
        <v>570</v>
      </c>
      <c r="D268" t="s">
        <v>571</v>
      </c>
      <c r="E268" t="s">
        <v>610</v>
      </c>
      <c r="F268" t="s">
        <v>611</v>
      </c>
      <c r="G268">
        <v>133309.2653</v>
      </c>
      <c r="H268">
        <v>131953.26550000001</v>
      </c>
      <c r="I268">
        <v>143181.65179999999</v>
      </c>
      <c r="J268">
        <v>150393.65340000001</v>
      </c>
      <c r="K268">
        <v>142696.65710000001</v>
      </c>
      <c r="L268">
        <v>143958.6507</v>
      </c>
      <c r="M268">
        <v>155856.65289999999</v>
      </c>
      <c r="N268">
        <v>160993.6471</v>
      </c>
      <c r="O268">
        <v>172397.65719999999</v>
      </c>
      <c r="P268">
        <v>181045.73540000001</v>
      </c>
      <c r="Q268">
        <v>191995.48180000001</v>
      </c>
      <c r="R268">
        <v>186546.47459999999</v>
      </c>
      <c r="S268">
        <v>192790.06529999999</v>
      </c>
      <c r="T268">
        <v>218341.77069999999</v>
      </c>
      <c r="U268">
        <v>221949.83350000001</v>
      </c>
      <c r="V268">
        <v>222115.08240000001</v>
      </c>
      <c r="W268">
        <v>229409.3211</v>
      </c>
      <c r="X268">
        <v>234982.8688</v>
      </c>
      <c r="Y268">
        <v>234880.92860000001</v>
      </c>
      <c r="Z268">
        <v>228400.19769999999</v>
      </c>
      <c r="AA268">
        <v>230023.01389999999</v>
      </c>
      <c r="AB268">
        <v>242415.8958</v>
      </c>
      <c r="AC268">
        <v>239094.62460000001</v>
      </c>
      <c r="AD268">
        <v>249145.41070000001</v>
      </c>
      <c r="AE268">
        <v>259177.54870000001</v>
      </c>
      <c r="AF268">
        <v>272268.80979999999</v>
      </c>
      <c r="AG268">
        <v>280414.9326</v>
      </c>
      <c r="AH268">
        <v>283551.7585</v>
      </c>
      <c r="AI268">
        <v>284112.49239999999</v>
      </c>
      <c r="AJ268">
        <v>288843.2708</v>
      </c>
      <c r="AK268">
        <v>288407.11090000003</v>
      </c>
      <c r="AL268">
        <v>283280.31569999998</v>
      </c>
      <c r="AM268" s="49" t="e">
        <v>#N/A</v>
      </c>
      <c r="AN268" s="49" t="e">
        <v>#N/A</v>
      </c>
      <c r="AO268" s="49" t="e">
        <v>#N/A</v>
      </c>
      <c r="AP268" s="49" t="e">
        <v>#N/A</v>
      </c>
      <c r="AQ268" s="49" t="e">
        <v>#N/A</v>
      </c>
      <c r="AR268" s="49" t="e">
        <v>#N/A</v>
      </c>
      <c r="AS268" s="49" t="e">
        <v>#N/A</v>
      </c>
      <c r="AT268" s="49" t="e">
        <v>#N/A</v>
      </c>
    </row>
    <row r="269" spans="1:46" x14ac:dyDescent="0.25">
      <c r="A269">
        <v>2</v>
      </c>
      <c r="B269" t="s">
        <v>493</v>
      </c>
      <c r="C269" t="s">
        <v>572</v>
      </c>
      <c r="D269" t="s">
        <v>573</v>
      </c>
      <c r="E269" t="s">
        <v>610</v>
      </c>
      <c r="F269" t="s">
        <v>611</v>
      </c>
      <c r="G269">
        <v>62486.244100000004</v>
      </c>
      <c r="H269">
        <v>65601.307000000001</v>
      </c>
      <c r="I269">
        <v>65099.267899999999</v>
      </c>
      <c r="J269">
        <v>68428.351599999995</v>
      </c>
      <c r="K269">
        <v>63986.717900000003</v>
      </c>
      <c r="L269">
        <v>63070.181299999997</v>
      </c>
      <c r="M269">
        <v>64137.191500000001</v>
      </c>
      <c r="N269">
        <v>66618.628299999997</v>
      </c>
      <c r="O269">
        <v>70541.132299999997</v>
      </c>
      <c r="P269">
        <v>74838.463799999998</v>
      </c>
      <c r="Q269">
        <v>82014.006800000003</v>
      </c>
      <c r="R269">
        <v>76312.179799999998</v>
      </c>
      <c r="S269">
        <v>73156.094599999997</v>
      </c>
      <c r="T269">
        <v>73407.3361</v>
      </c>
      <c r="U269">
        <v>74119.209300000002</v>
      </c>
      <c r="V269">
        <v>81517.887799999997</v>
      </c>
      <c r="W269">
        <v>84830.408599999995</v>
      </c>
      <c r="X269">
        <v>88826.537500000006</v>
      </c>
      <c r="Y269">
        <v>102443.28389999999</v>
      </c>
      <c r="Z269">
        <v>118002.5171</v>
      </c>
      <c r="AA269">
        <v>138765.61189999999</v>
      </c>
      <c r="AB269">
        <v>148482.42110000001</v>
      </c>
      <c r="AC269">
        <v>152566.23420000001</v>
      </c>
      <c r="AD269">
        <v>168178.07029999999</v>
      </c>
      <c r="AE269">
        <v>184024.76500000001</v>
      </c>
      <c r="AF269">
        <v>193418.9436</v>
      </c>
      <c r="AG269">
        <v>188978.4486</v>
      </c>
      <c r="AH269">
        <v>190494.62289999999</v>
      </c>
      <c r="AI269">
        <v>196385.1741</v>
      </c>
      <c r="AJ269">
        <v>200980.59330000001</v>
      </c>
      <c r="AK269">
        <v>200690.4313</v>
      </c>
      <c r="AL269" t="s">
        <v>531</v>
      </c>
      <c r="AM269" s="49" t="e">
        <v>#N/A</v>
      </c>
      <c r="AN269" s="49" t="e">
        <v>#N/A</v>
      </c>
      <c r="AO269" s="49" t="e">
        <v>#N/A</v>
      </c>
      <c r="AP269" s="49" t="e">
        <v>#N/A</v>
      </c>
      <c r="AQ269" s="49" t="e">
        <v>#N/A</v>
      </c>
      <c r="AR269" s="49" t="e">
        <v>#N/A</v>
      </c>
      <c r="AS269" s="49" t="e">
        <v>#N/A</v>
      </c>
      <c r="AT269" s="49" t="e">
        <v>#N/A</v>
      </c>
    </row>
    <row r="270" spans="1:46" x14ac:dyDescent="0.25">
      <c r="A270">
        <v>2</v>
      </c>
      <c r="B270" t="s">
        <v>259</v>
      </c>
      <c r="C270" t="s">
        <v>259</v>
      </c>
      <c r="D270" t="s">
        <v>260</v>
      </c>
      <c r="E270" t="s">
        <v>610</v>
      </c>
      <c r="F270" t="s">
        <v>611</v>
      </c>
      <c r="G270">
        <v>184463.99799999999</v>
      </c>
      <c r="H270">
        <v>195659.9994</v>
      </c>
      <c r="I270">
        <v>208943.9999</v>
      </c>
      <c r="J270">
        <v>211571.99979999999</v>
      </c>
      <c r="K270">
        <v>201528.0006</v>
      </c>
      <c r="L270">
        <v>204084.0001</v>
      </c>
      <c r="M270">
        <v>206243.99960000001</v>
      </c>
      <c r="N270">
        <v>196775.9994</v>
      </c>
      <c r="O270">
        <v>203652.0019</v>
      </c>
      <c r="P270">
        <v>202427.9993</v>
      </c>
      <c r="Q270">
        <v>212436.00039999999</v>
      </c>
      <c r="R270">
        <v>200412.0007</v>
      </c>
      <c r="S270">
        <v>194327.99830000001</v>
      </c>
      <c r="T270">
        <v>226151.99909999999</v>
      </c>
      <c r="U270">
        <v>236772.00150000001</v>
      </c>
      <c r="V270">
        <v>262763.99920000002</v>
      </c>
      <c r="W270">
        <v>240659.99799999999</v>
      </c>
      <c r="X270">
        <v>266544.00140000001</v>
      </c>
      <c r="Y270">
        <v>169344.00200000001</v>
      </c>
      <c r="Z270">
        <v>161751.99799999999</v>
      </c>
      <c r="AA270">
        <v>151847.0006</v>
      </c>
      <c r="AB270">
        <v>149299.99849999999</v>
      </c>
      <c r="AC270">
        <v>133467.99950000001</v>
      </c>
      <c r="AD270">
        <v>131361.0007</v>
      </c>
      <c r="AE270">
        <v>129902.00139999999</v>
      </c>
      <c r="AF270">
        <v>134554.00090000001</v>
      </c>
      <c r="AG270">
        <v>132619.0001</v>
      </c>
      <c r="AH270">
        <v>127425.9991</v>
      </c>
      <c r="AI270">
        <v>113184.00019999999</v>
      </c>
      <c r="AJ270">
        <v>112882.9985</v>
      </c>
      <c r="AK270">
        <v>105300.1008</v>
      </c>
      <c r="AL270">
        <v>100035.0952</v>
      </c>
      <c r="AM270" s="49" t="s">
        <v>260</v>
      </c>
      <c r="AN270" s="49" t="s">
        <v>14</v>
      </c>
      <c r="AO270" s="49" t="s">
        <v>507</v>
      </c>
      <c r="AP270" s="49" t="s">
        <v>501</v>
      </c>
      <c r="AQ270" s="49" t="s">
        <v>10</v>
      </c>
      <c r="AR270" s="49" t="s">
        <v>487</v>
      </c>
      <c r="AS270" s="49" t="s">
        <v>488</v>
      </c>
      <c r="AT270" s="49" t="s">
        <v>489</v>
      </c>
    </row>
    <row r="271" spans="1:46" x14ac:dyDescent="0.25">
      <c r="A271">
        <v>2</v>
      </c>
      <c r="B271" t="s">
        <v>493</v>
      </c>
      <c r="C271" t="s">
        <v>574</v>
      </c>
      <c r="D271" t="s">
        <v>575</v>
      </c>
      <c r="E271" t="s">
        <v>610</v>
      </c>
      <c r="F271" t="s">
        <v>611</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t="s">
        <v>531</v>
      </c>
      <c r="AM271" s="49" t="e">
        <v>#N/A</v>
      </c>
      <c r="AN271" s="49" t="e">
        <v>#N/A</v>
      </c>
      <c r="AO271" s="49" t="e">
        <v>#N/A</v>
      </c>
      <c r="AP271" s="49" t="e">
        <v>#N/A</v>
      </c>
      <c r="AQ271" s="49" t="e">
        <v>#N/A</v>
      </c>
      <c r="AR271" s="49" t="e">
        <v>#N/A</v>
      </c>
      <c r="AS271" s="49" t="e">
        <v>#N/A</v>
      </c>
      <c r="AT271" s="49" t="e">
        <v>#N/A</v>
      </c>
    </row>
    <row r="272" spans="1:46" x14ac:dyDescent="0.25">
      <c r="A272">
        <v>2</v>
      </c>
      <c r="B272" t="s">
        <v>273</v>
      </c>
      <c r="C272" t="s">
        <v>273</v>
      </c>
      <c r="D272" t="s">
        <v>420</v>
      </c>
      <c r="E272" t="s">
        <v>610</v>
      </c>
      <c r="F272" t="s">
        <v>611</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t="s">
        <v>531</v>
      </c>
      <c r="AM272" s="49" t="s">
        <v>420</v>
      </c>
      <c r="AN272" s="49" t="s">
        <v>14</v>
      </c>
      <c r="AO272" s="49" t="s">
        <v>485</v>
      </c>
      <c r="AP272" s="49" t="s">
        <v>494</v>
      </c>
      <c r="AQ272" s="49" t="s">
        <v>11</v>
      </c>
      <c r="AR272" s="49" t="s">
        <v>495</v>
      </c>
      <c r="AS272" s="49" t="s">
        <v>488</v>
      </c>
      <c r="AT272" s="49" t="s">
        <v>497</v>
      </c>
    </row>
    <row r="273" spans="1:46" x14ac:dyDescent="0.25">
      <c r="A273">
        <v>2</v>
      </c>
      <c r="B273" t="s">
        <v>271</v>
      </c>
      <c r="C273" t="s">
        <v>271</v>
      </c>
      <c r="D273" t="s">
        <v>272</v>
      </c>
      <c r="E273" t="s">
        <v>610</v>
      </c>
      <c r="F273" t="s">
        <v>611</v>
      </c>
      <c r="G273" t="s">
        <v>531</v>
      </c>
      <c r="H273" t="s">
        <v>531</v>
      </c>
      <c r="I273" t="s">
        <v>531</v>
      </c>
      <c r="J273" t="s">
        <v>531</v>
      </c>
      <c r="K273" t="s">
        <v>531</v>
      </c>
      <c r="L273" t="s">
        <v>531</v>
      </c>
      <c r="M273" t="s">
        <v>531</v>
      </c>
      <c r="N273" t="s">
        <v>531</v>
      </c>
      <c r="O273" t="s">
        <v>531</v>
      </c>
      <c r="P273" t="s">
        <v>531</v>
      </c>
      <c r="Q273" t="s">
        <v>531</v>
      </c>
      <c r="R273" t="s">
        <v>531</v>
      </c>
      <c r="S273" t="s">
        <v>531</v>
      </c>
      <c r="T273" t="s">
        <v>531</v>
      </c>
      <c r="U273" t="s">
        <v>531</v>
      </c>
      <c r="V273">
        <v>0</v>
      </c>
      <c r="W273">
        <v>0</v>
      </c>
      <c r="X273">
        <v>0</v>
      </c>
      <c r="Y273">
        <v>0</v>
      </c>
      <c r="Z273">
        <v>0</v>
      </c>
      <c r="AA273">
        <v>0</v>
      </c>
      <c r="AB273">
        <v>0</v>
      </c>
      <c r="AC273">
        <v>0</v>
      </c>
      <c r="AD273">
        <v>0</v>
      </c>
      <c r="AE273">
        <v>0</v>
      </c>
      <c r="AF273">
        <v>0</v>
      </c>
      <c r="AG273">
        <v>0</v>
      </c>
      <c r="AH273">
        <v>0</v>
      </c>
      <c r="AI273">
        <v>0</v>
      </c>
      <c r="AJ273">
        <v>0</v>
      </c>
      <c r="AK273">
        <v>0</v>
      </c>
      <c r="AL273" t="s">
        <v>531</v>
      </c>
      <c r="AM273" s="49" t="s">
        <v>272</v>
      </c>
      <c r="AN273" s="49" t="s">
        <v>14</v>
      </c>
      <c r="AO273" s="49" t="s">
        <v>500</v>
      </c>
      <c r="AP273" s="49" t="s">
        <v>501</v>
      </c>
      <c r="AQ273" s="49" t="s">
        <v>502</v>
      </c>
      <c r="AR273" s="49" t="s">
        <v>487</v>
      </c>
      <c r="AS273" s="49" t="s">
        <v>488</v>
      </c>
      <c r="AT273" s="49" t="s">
        <v>489</v>
      </c>
    </row>
    <row r="274" spans="1:46" x14ac:dyDescent="0.25">
      <c r="A274">
        <v>2</v>
      </c>
      <c r="B274" t="s">
        <v>251</v>
      </c>
      <c r="C274" t="s">
        <v>251</v>
      </c>
      <c r="D274" t="s">
        <v>252</v>
      </c>
      <c r="E274" t="s">
        <v>610</v>
      </c>
      <c r="F274" t="s">
        <v>611</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s="49" t="s">
        <v>252</v>
      </c>
      <c r="AN274" s="49" t="s">
        <v>7</v>
      </c>
      <c r="AO274" s="49" t="s">
        <v>9</v>
      </c>
      <c r="AP274" s="49" t="s">
        <v>494</v>
      </c>
      <c r="AQ274" s="49" t="s">
        <v>9</v>
      </c>
      <c r="AR274" s="49" t="s">
        <v>487</v>
      </c>
      <c r="AS274" s="49" t="s">
        <v>488</v>
      </c>
      <c r="AT274" s="49" t="s">
        <v>489</v>
      </c>
    </row>
    <row r="275" spans="1:46" x14ac:dyDescent="0.25">
      <c r="A275">
        <v>2</v>
      </c>
      <c r="B275" t="s">
        <v>274</v>
      </c>
      <c r="C275" t="s">
        <v>274</v>
      </c>
      <c r="D275" t="s">
        <v>275</v>
      </c>
      <c r="E275" t="s">
        <v>610</v>
      </c>
      <c r="F275" t="s">
        <v>611</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t="s">
        <v>531</v>
      </c>
      <c r="AM275" s="49" t="s">
        <v>275</v>
      </c>
      <c r="AN275" s="49" t="s">
        <v>4</v>
      </c>
      <c r="AO275" s="49" t="s">
        <v>9</v>
      </c>
      <c r="AP275" s="49" t="s">
        <v>486</v>
      </c>
      <c r="AQ275" s="49" t="s">
        <v>9</v>
      </c>
      <c r="AR275" s="49" t="s">
        <v>495</v>
      </c>
      <c r="AS275" s="49" t="s">
        <v>488</v>
      </c>
      <c r="AT275" s="49" t="s">
        <v>489</v>
      </c>
    </row>
    <row r="276" spans="1:46" x14ac:dyDescent="0.25">
      <c r="A276">
        <v>2</v>
      </c>
      <c r="B276" t="s">
        <v>269</v>
      </c>
      <c r="C276" t="s">
        <v>269</v>
      </c>
      <c r="D276" t="s">
        <v>270</v>
      </c>
      <c r="E276" t="s">
        <v>610</v>
      </c>
      <c r="F276" t="s">
        <v>611</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t="s">
        <v>531</v>
      </c>
      <c r="AM276" s="49" t="s">
        <v>270</v>
      </c>
      <c r="AN276" s="49" t="s">
        <v>14</v>
      </c>
      <c r="AO276" s="49" t="s">
        <v>485</v>
      </c>
      <c r="AP276" s="49" t="s">
        <v>494</v>
      </c>
      <c r="AQ276" s="49" t="s">
        <v>11</v>
      </c>
      <c r="AR276" s="49" t="s">
        <v>487</v>
      </c>
      <c r="AS276" s="49" t="s">
        <v>488</v>
      </c>
      <c r="AT276" s="49" t="s">
        <v>489</v>
      </c>
    </row>
    <row r="277" spans="1:46" x14ac:dyDescent="0.25">
      <c r="A277">
        <v>2</v>
      </c>
      <c r="B277" t="s">
        <v>283</v>
      </c>
      <c r="C277" t="s">
        <v>283</v>
      </c>
      <c r="D277" t="s">
        <v>284</v>
      </c>
      <c r="E277" t="s">
        <v>610</v>
      </c>
      <c r="F277" t="s">
        <v>611</v>
      </c>
      <c r="G277" t="s">
        <v>531</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t="s">
        <v>531</v>
      </c>
      <c r="AM277" s="49" t="s">
        <v>284</v>
      </c>
      <c r="AN277" s="49" t="s">
        <v>4</v>
      </c>
      <c r="AO277" s="49" t="s">
        <v>9</v>
      </c>
      <c r="AP277" s="49" t="s">
        <v>501</v>
      </c>
      <c r="AQ277" s="49" t="s">
        <v>9</v>
      </c>
      <c r="AR277" s="49" t="s">
        <v>495</v>
      </c>
      <c r="AS277" s="49" t="s">
        <v>488</v>
      </c>
      <c r="AT277" s="49" t="s">
        <v>489</v>
      </c>
    </row>
    <row r="278" spans="1:46" x14ac:dyDescent="0.25">
      <c r="A278">
        <v>2</v>
      </c>
      <c r="B278" t="s">
        <v>294</v>
      </c>
      <c r="C278" t="s">
        <v>294</v>
      </c>
      <c r="D278" t="s">
        <v>295</v>
      </c>
      <c r="E278" t="s">
        <v>610</v>
      </c>
      <c r="F278" t="s">
        <v>611</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t="s">
        <v>531</v>
      </c>
      <c r="AM278" s="49" t="s">
        <v>295</v>
      </c>
      <c r="AN278" s="49" t="s">
        <v>14</v>
      </c>
      <c r="AO278" s="49" t="s">
        <v>485</v>
      </c>
      <c r="AP278" s="49" t="s">
        <v>494</v>
      </c>
      <c r="AQ278" s="49" t="s">
        <v>11</v>
      </c>
      <c r="AR278" s="49" t="s">
        <v>487</v>
      </c>
      <c r="AS278" s="49" t="s">
        <v>488</v>
      </c>
      <c r="AT278" s="49" t="s">
        <v>489</v>
      </c>
    </row>
    <row r="279" spans="1:46" x14ac:dyDescent="0.25">
      <c r="A279">
        <v>2</v>
      </c>
      <c r="B279" t="s">
        <v>290</v>
      </c>
      <c r="C279" t="s">
        <v>290</v>
      </c>
      <c r="D279" t="s">
        <v>291</v>
      </c>
      <c r="E279" t="s">
        <v>610</v>
      </c>
      <c r="F279" t="s">
        <v>611</v>
      </c>
      <c r="G279">
        <v>0</v>
      </c>
      <c r="H279">
        <v>0</v>
      </c>
      <c r="I279">
        <v>0</v>
      </c>
      <c r="J279">
        <v>0</v>
      </c>
      <c r="K279">
        <v>0</v>
      </c>
      <c r="L279">
        <v>0</v>
      </c>
      <c r="M279">
        <v>0</v>
      </c>
      <c r="N279">
        <v>0</v>
      </c>
      <c r="O279">
        <v>0</v>
      </c>
      <c r="P279">
        <v>0</v>
      </c>
      <c r="Q279">
        <v>0</v>
      </c>
      <c r="R279">
        <v>0</v>
      </c>
      <c r="S279">
        <v>0</v>
      </c>
      <c r="T279">
        <v>0</v>
      </c>
      <c r="U279">
        <v>0</v>
      </c>
      <c r="V279">
        <v>0</v>
      </c>
      <c r="W279">
        <v>0</v>
      </c>
      <c r="X279">
        <v>0</v>
      </c>
      <c r="Y279">
        <v>95.999099999999999</v>
      </c>
      <c r="Z279">
        <v>141.99950000000001</v>
      </c>
      <c r="AA279">
        <v>318</v>
      </c>
      <c r="AB279">
        <v>315.99869999999999</v>
      </c>
      <c r="AC279">
        <v>495.00119999999998</v>
      </c>
      <c r="AD279">
        <v>993.00009999999997</v>
      </c>
      <c r="AE279">
        <v>1502.0019</v>
      </c>
      <c r="AF279">
        <v>2448.0010000000002</v>
      </c>
      <c r="AG279">
        <v>2844.0011</v>
      </c>
      <c r="AH279">
        <v>3046.5500999999999</v>
      </c>
      <c r="AI279">
        <v>3730.556</v>
      </c>
      <c r="AJ279">
        <v>5563.9180999999999</v>
      </c>
      <c r="AK279">
        <v>6185.2811000000002</v>
      </c>
      <c r="AL279">
        <v>6248.3719000000001</v>
      </c>
      <c r="AM279" s="49" t="s">
        <v>291</v>
      </c>
      <c r="AN279" s="49" t="s">
        <v>14</v>
      </c>
      <c r="AO279" s="49" t="s">
        <v>500</v>
      </c>
      <c r="AP279" s="49" t="s">
        <v>505</v>
      </c>
      <c r="AQ279" s="49" t="s">
        <v>13</v>
      </c>
      <c r="AR279" s="49" t="s">
        <v>487</v>
      </c>
      <c r="AS279" s="49" t="s">
        <v>488</v>
      </c>
      <c r="AT279" s="49" t="s">
        <v>489</v>
      </c>
    </row>
    <row r="280" spans="1:46" x14ac:dyDescent="0.25">
      <c r="A280">
        <v>2</v>
      </c>
      <c r="B280" t="s">
        <v>576</v>
      </c>
      <c r="C280" t="s">
        <v>576</v>
      </c>
      <c r="D280" t="s">
        <v>577</v>
      </c>
      <c r="E280" t="s">
        <v>610</v>
      </c>
      <c r="F280" t="s">
        <v>611</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t="s">
        <v>531</v>
      </c>
      <c r="AM280" s="49" t="e">
        <v>#N/A</v>
      </c>
      <c r="AN280" s="49" t="e">
        <v>#N/A</v>
      </c>
      <c r="AO280" s="49" t="e">
        <v>#N/A</v>
      </c>
      <c r="AP280" s="49" t="e">
        <v>#N/A</v>
      </c>
      <c r="AQ280" s="49" t="e">
        <v>#N/A</v>
      </c>
      <c r="AR280" s="49" t="e">
        <v>#N/A</v>
      </c>
      <c r="AS280" s="49" t="e">
        <v>#N/A</v>
      </c>
      <c r="AT280" s="49" t="e">
        <v>#N/A</v>
      </c>
    </row>
    <row r="281" spans="1:46" x14ac:dyDescent="0.25">
      <c r="A281">
        <v>2</v>
      </c>
      <c r="B281" t="s">
        <v>298</v>
      </c>
      <c r="C281" t="s">
        <v>298</v>
      </c>
      <c r="D281" t="s">
        <v>299</v>
      </c>
      <c r="E281" t="s">
        <v>610</v>
      </c>
      <c r="F281" t="s">
        <v>611</v>
      </c>
      <c r="G281">
        <v>62486.244100000004</v>
      </c>
      <c r="H281">
        <v>65601.307000000001</v>
      </c>
      <c r="I281">
        <v>65099.267899999999</v>
      </c>
      <c r="J281">
        <v>68428.351599999995</v>
      </c>
      <c r="K281">
        <v>63986.717900000003</v>
      </c>
      <c r="L281">
        <v>63070.181299999997</v>
      </c>
      <c r="M281">
        <v>64137.191500000001</v>
      </c>
      <c r="N281">
        <v>66618.628299999997</v>
      </c>
      <c r="O281">
        <v>70541.132299999997</v>
      </c>
      <c r="P281">
        <v>74838.463799999998</v>
      </c>
      <c r="Q281">
        <v>82014.006800000003</v>
      </c>
      <c r="R281">
        <v>76312.179799999998</v>
      </c>
      <c r="S281">
        <v>73156.094599999997</v>
      </c>
      <c r="T281">
        <v>73407.3361</v>
      </c>
      <c r="U281">
        <v>74119.209300000002</v>
      </c>
      <c r="V281">
        <v>81517.887799999997</v>
      </c>
      <c r="W281">
        <v>84812.409499999994</v>
      </c>
      <c r="X281">
        <v>88808.538499999995</v>
      </c>
      <c r="Y281">
        <v>102425.2849</v>
      </c>
      <c r="Z281">
        <v>117984.518</v>
      </c>
      <c r="AA281">
        <v>138747.61290000001</v>
      </c>
      <c r="AB281">
        <v>148464.42199999999</v>
      </c>
      <c r="AC281">
        <v>152548.23509999999</v>
      </c>
      <c r="AD281">
        <v>168160.07130000001</v>
      </c>
      <c r="AE281">
        <v>184006.766</v>
      </c>
      <c r="AF281">
        <v>193395.9455</v>
      </c>
      <c r="AG281">
        <v>188970.44760000001</v>
      </c>
      <c r="AH281">
        <v>190476.6238</v>
      </c>
      <c r="AI281">
        <v>196385.1741</v>
      </c>
      <c r="AJ281">
        <v>200980.59330000001</v>
      </c>
      <c r="AK281">
        <v>200690.4313</v>
      </c>
      <c r="AL281">
        <v>200297.6508</v>
      </c>
      <c r="AM281" s="49" t="s">
        <v>299</v>
      </c>
      <c r="AN281" s="49" t="s">
        <v>14</v>
      </c>
      <c r="AO281" s="49" t="s">
        <v>509</v>
      </c>
      <c r="AP281" s="49" t="s">
        <v>505</v>
      </c>
      <c r="AQ281" s="49" t="s">
        <v>13</v>
      </c>
      <c r="AR281" s="49" t="s">
        <v>487</v>
      </c>
      <c r="AS281" s="49" t="s">
        <v>488</v>
      </c>
      <c r="AT281" s="49" t="s">
        <v>489</v>
      </c>
    </row>
    <row r="282" spans="1:46" x14ac:dyDescent="0.25">
      <c r="A282">
        <v>2</v>
      </c>
      <c r="B282" t="s">
        <v>288</v>
      </c>
      <c r="C282" t="s">
        <v>288</v>
      </c>
      <c r="D282" t="s">
        <v>289</v>
      </c>
      <c r="E282" t="s">
        <v>610</v>
      </c>
      <c r="F282" t="s">
        <v>611</v>
      </c>
      <c r="G282">
        <v>13896.0018</v>
      </c>
      <c r="H282">
        <v>16487.999400000001</v>
      </c>
      <c r="I282">
        <v>16848.001400000001</v>
      </c>
      <c r="J282">
        <v>14616.0016</v>
      </c>
      <c r="K282">
        <v>12960.0008</v>
      </c>
      <c r="L282">
        <v>11159.999100000001</v>
      </c>
      <c r="M282">
        <v>9971.9987999999994</v>
      </c>
      <c r="N282">
        <v>7524.0020000000004</v>
      </c>
      <c r="O282">
        <v>4356.0011000000004</v>
      </c>
      <c r="P282">
        <v>3671.9994000000002</v>
      </c>
      <c r="Q282">
        <v>4824.0016999999998</v>
      </c>
      <c r="R282">
        <v>7415.9993000000004</v>
      </c>
      <c r="S282">
        <v>7560.0001000000002</v>
      </c>
      <c r="T282">
        <v>9756.0018</v>
      </c>
      <c r="U282">
        <v>9179.9986000000008</v>
      </c>
      <c r="V282">
        <v>9756.0018</v>
      </c>
      <c r="W282">
        <v>11196.001399999999</v>
      </c>
      <c r="X282">
        <v>8748.0004000000008</v>
      </c>
      <c r="Y282">
        <v>11592.0015</v>
      </c>
      <c r="Z282">
        <v>10691.998600000001</v>
      </c>
      <c r="AA282">
        <v>10872.001700000001</v>
      </c>
      <c r="AB282">
        <v>9827.9979999999996</v>
      </c>
      <c r="AC282">
        <v>18828.001899999999</v>
      </c>
      <c r="AD282">
        <v>24443.999599999999</v>
      </c>
      <c r="AE282">
        <v>23831.998299999999</v>
      </c>
      <c r="AF282">
        <v>24408.001499999998</v>
      </c>
      <c r="AG282">
        <v>25415.9987</v>
      </c>
      <c r="AH282">
        <v>27030.960500000001</v>
      </c>
      <c r="AI282">
        <v>28850.221399999999</v>
      </c>
      <c r="AJ282">
        <v>28012.714899999999</v>
      </c>
      <c r="AK282">
        <v>27623.2336</v>
      </c>
      <c r="AL282" t="s">
        <v>531</v>
      </c>
      <c r="AM282" s="49" t="s">
        <v>289</v>
      </c>
      <c r="AN282" s="49" t="s">
        <v>14</v>
      </c>
      <c r="AO282" s="49" t="s">
        <v>507</v>
      </c>
      <c r="AP282" s="49" t="s">
        <v>494</v>
      </c>
      <c r="AQ282" s="49" t="s">
        <v>10</v>
      </c>
      <c r="AR282" s="49" t="s">
        <v>487</v>
      </c>
      <c r="AS282" s="49" t="s">
        <v>488</v>
      </c>
      <c r="AT282" s="49" t="s">
        <v>489</v>
      </c>
    </row>
    <row r="283" spans="1:46" x14ac:dyDescent="0.25">
      <c r="A283">
        <v>2</v>
      </c>
      <c r="B283" t="s">
        <v>285</v>
      </c>
      <c r="C283" t="s">
        <v>285</v>
      </c>
      <c r="D283" t="s">
        <v>286</v>
      </c>
      <c r="E283" t="s">
        <v>610</v>
      </c>
      <c r="F283" t="s">
        <v>611</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t="s">
        <v>531</v>
      </c>
      <c r="AM283" s="49" t="s">
        <v>286</v>
      </c>
      <c r="AN283" s="49" t="s">
        <v>8</v>
      </c>
      <c r="AO283" s="49" t="s">
        <v>9</v>
      </c>
      <c r="AP283" s="49" t="s">
        <v>486</v>
      </c>
      <c r="AQ283" s="49" t="s">
        <v>9</v>
      </c>
      <c r="AR283" s="49" t="s">
        <v>487</v>
      </c>
      <c r="AS283" s="49" t="s">
        <v>488</v>
      </c>
      <c r="AT283" s="49" t="s">
        <v>489</v>
      </c>
    </row>
    <row r="284" spans="1:46" x14ac:dyDescent="0.25">
      <c r="A284">
        <v>2</v>
      </c>
      <c r="B284" t="s">
        <v>287</v>
      </c>
      <c r="C284" t="s">
        <v>287</v>
      </c>
      <c r="D284" t="s">
        <v>422</v>
      </c>
      <c r="E284" t="s">
        <v>610</v>
      </c>
      <c r="F284" t="s">
        <v>611</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t="s">
        <v>531</v>
      </c>
      <c r="AM284" s="49" t="s">
        <v>422</v>
      </c>
      <c r="AN284" s="49" t="s">
        <v>8</v>
      </c>
      <c r="AO284" s="49" t="s">
        <v>9</v>
      </c>
      <c r="AP284" s="49" t="s">
        <v>494</v>
      </c>
      <c r="AQ284" s="49" t="s">
        <v>9</v>
      </c>
      <c r="AR284" s="49" t="s">
        <v>495</v>
      </c>
      <c r="AS284" s="49" t="s">
        <v>496</v>
      </c>
      <c r="AT284" s="49" t="s">
        <v>497</v>
      </c>
    </row>
    <row r="285" spans="1:46" x14ac:dyDescent="0.25">
      <c r="A285">
        <v>2</v>
      </c>
      <c r="B285" t="s">
        <v>493</v>
      </c>
      <c r="C285" t="s">
        <v>578</v>
      </c>
      <c r="D285" t="s">
        <v>579</v>
      </c>
      <c r="E285" t="s">
        <v>610</v>
      </c>
      <c r="F285" t="s">
        <v>611</v>
      </c>
      <c r="G285">
        <v>319644.00089999998</v>
      </c>
      <c r="H285">
        <v>326447.99469999998</v>
      </c>
      <c r="I285">
        <v>325116.00199999998</v>
      </c>
      <c r="J285">
        <v>322119.99910000002</v>
      </c>
      <c r="K285">
        <v>405528.99320000003</v>
      </c>
      <c r="L285">
        <v>465562.9951</v>
      </c>
      <c r="M285">
        <v>493841.0024</v>
      </c>
      <c r="N285">
        <v>541362.00300000003</v>
      </c>
      <c r="O285">
        <v>605679.00490000006</v>
      </c>
      <c r="P285">
        <v>684063.00170000002</v>
      </c>
      <c r="Q285">
        <v>898071.99129999999</v>
      </c>
      <c r="R285">
        <v>957898.0013</v>
      </c>
      <c r="S285">
        <v>968813.00569999998</v>
      </c>
      <c r="T285">
        <v>979434.00029999996</v>
      </c>
      <c r="U285">
        <v>1046796.9956</v>
      </c>
      <c r="V285">
        <v>1037661.9967</v>
      </c>
      <c r="W285">
        <v>1080781.0042000001</v>
      </c>
      <c r="X285">
        <v>1116845.9989</v>
      </c>
      <c r="Y285">
        <v>1249990.9993</v>
      </c>
      <c r="Z285">
        <v>1329505.9931000001</v>
      </c>
      <c r="AA285">
        <v>1319074.0072999999</v>
      </c>
      <c r="AB285">
        <v>1372491.0020999999</v>
      </c>
      <c r="AC285">
        <v>1437598.0029</v>
      </c>
      <c r="AD285">
        <v>1457108.0053000001</v>
      </c>
      <c r="AE285">
        <v>1609675.9937</v>
      </c>
      <c r="AF285">
        <v>1735499.9975000001</v>
      </c>
      <c r="AG285">
        <v>1891790.5285</v>
      </c>
      <c r="AH285">
        <v>2135438.6288000001</v>
      </c>
      <c r="AI285">
        <v>2360846.1269999999</v>
      </c>
      <c r="AJ285">
        <v>2486110.5482000001</v>
      </c>
      <c r="AK285">
        <v>2698270.0817</v>
      </c>
      <c r="AL285" t="s">
        <v>531</v>
      </c>
      <c r="AM285" s="49" t="e">
        <v>#N/A</v>
      </c>
      <c r="AN285" s="49" t="e">
        <v>#N/A</v>
      </c>
      <c r="AO285" s="49" t="e">
        <v>#N/A</v>
      </c>
      <c r="AP285" s="49" t="e">
        <v>#N/A</v>
      </c>
      <c r="AQ285" s="49" t="e">
        <v>#N/A</v>
      </c>
      <c r="AR285" s="49" t="e">
        <v>#N/A</v>
      </c>
      <c r="AS285" s="49" t="e">
        <v>#N/A</v>
      </c>
      <c r="AT285" s="49" t="e">
        <v>#N/A</v>
      </c>
    </row>
    <row r="286" spans="1:46" x14ac:dyDescent="0.25">
      <c r="A286">
        <v>2</v>
      </c>
      <c r="B286" t="s">
        <v>493</v>
      </c>
      <c r="C286" t="s">
        <v>580</v>
      </c>
      <c r="D286" t="s">
        <v>581</v>
      </c>
      <c r="E286" t="s">
        <v>610</v>
      </c>
      <c r="F286" t="s">
        <v>611</v>
      </c>
      <c r="G286">
        <v>28980.003799999999</v>
      </c>
      <c r="H286">
        <v>31787.998500000002</v>
      </c>
      <c r="I286">
        <v>30924.002100000002</v>
      </c>
      <c r="J286">
        <v>28296.002100000002</v>
      </c>
      <c r="K286">
        <v>27612.000400000001</v>
      </c>
      <c r="L286">
        <v>27172.9977</v>
      </c>
      <c r="M286">
        <v>25556.997599999999</v>
      </c>
      <c r="N286">
        <v>25092.003199999999</v>
      </c>
      <c r="O286">
        <v>20685.999100000001</v>
      </c>
      <c r="P286">
        <v>25571.998899999999</v>
      </c>
      <c r="Q286">
        <v>40474.997199999998</v>
      </c>
      <c r="R286">
        <v>50270.9997</v>
      </c>
      <c r="S286">
        <v>48799.000399999997</v>
      </c>
      <c r="T286">
        <v>54707.002200000003</v>
      </c>
      <c r="U286">
        <v>53558.998399999997</v>
      </c>
      <c r="V286">
        <v>53669.998899999999</v>
      </c>
      <c r="W286">
        <v>58206.003100000002</v>
      </c>
      <c r="X286">
        <v>68069.999200000006</v>
      </c>
      <c r="Y286">
        <v>76962.000400000004</v>
      </c>
      <c r="Z286">
        <v>79589.996199999994</v>
      </c>
      <c r="AA286">
        <v>75630.003500000006</v>
      </c>
      <c r="AB286">
        <v>74009.996599999999</v>
      </c>
      <c r="AC286">
        <v>83478.001000000004</v>
      </c>
      <c r="AD286">
        <v>88734.000899999999</v>
      </c>
      <c r="AE286">
        <v>89345.998000000007</v>
      </c>
      <c r="AF286">
        <v>89454.000700000004</v>
      </c>
      <c r="AG286">
        <v>94457.997099999993</v>
      </c>
      <c r="AH286">
        <v>97769.035699999993</v>
      </c>
      <c r="AI286">
        <v>105987.0459</v>
      </c>
      <c r="AJ286">
        <v>103054.26360000001</v>
      </c>
      <c r="AK286">
        <v>106564.594</v>
      </c>
      <c r="AL286" t="s">
        <v>531</v>
      </c>
      <c r="AM286" s="49" t="e">
        <v>#N/A</v>
      </c>
      <c r="AN286" s="49" t="e">
        <v>#N/A</v>
      </c>
      <c r="AO286" s="49" t="e">
        <v>#N/A</v>
      </c>
      <c r="AP286" s="49" t="e">
        <v>#N/A</v>
      </c>
      <c r="AQ286" s="49" t="e">
        <v>#N/A</v>
      </c>
      <c r="AR286" s="49" t="e">
        <v>#N/A</v>
      </c>
      <c r="AS286" s="49" t="e">
        <v>#N/A</v>
      </c>
      <c r="AT286" s="49" t="e">
        <v>#N/A</v>
      </c>
    </row>
    <row r="287" spans="1:46" x14ac:dyDescent="0.25">
      <c r="A287">
        <v>2</v>
      </c>
      <c r="B287" t="s">
        <v>493</v>
      </c>
      <c r="C287" t="s">
        <v>582</v>
      </c>
      <c r="D287" t="s">
        <v>583</v>
      </c>
      <c r="E287" t="s">
        <v>610</v>
      </c>
      <c r="F287" t="s">
        <v>611</v>
      </c>
      <c r="G287">
        <v>277919.9975</v>
      </c>
      <c r="H287">
        <v>282923.99810000003</v>
      </c>
      <c r="I287">
        <v>283356.00050000002</v>
      </c>
      <c r="J287">
        <v>282563.99609999999</v>
      </c>
      <c r="K287">
        <v>366875.9951</v>
      </c>
      <c r="L287">
        <v>380015.99890000001</v>
      </c>
      <c r="M287">
        <v>404640.00160000002</v>
      </c>
      <c r="N287">
        <v>448163.99829999998</v>
      </c>
      <c r="O287">
        <v>509400.00109999999</v>
      </c>
      <c r="P287">
        <v>577872.00009999995</v>
      </c>
      <c r="Q287">
        <v>769175.99840000004</v>
      </c>
      <c r="R287">
        <v>810216.00009999995</v>
      </c>
      <c r="S287">
        <v>817920.00100000005</v>
      </c>
      <c r="T287">
        <v>806831.99800000002</v>
      </c>
      <c r="U287">
        <v>849456.00009999995</v>
      </c>
      <c r="V287">
        <v>832031.99970000004</v>
      </c>
      <c r="W287">
        <v>856188.00190000003</v>
      </c>
      <c r="X287">
        <v>873324.00069999998</v>
      </c>
      <c r="Y287">
        <v>984311.99919999996</v>
      </c>
      <c r="Z287">
        <v>1040939.9973</v>
      </c>
      <c r="AA287">
        <v>1031220.002</v>
      </c>
      <c r="AB287">
        <v>1032660.0016</v>
      </c>
      <c r="AC287">
        <v>1047059.9978</v>
      </c>
      <c r="AD287">
        <v>1023623.9996</v>
      </c>
      <c r="AE287">
        <v>1093859.9979999999</v>
      </c>
      <c r="AF287">
        <v>1121075.9983000001</v>
      </c>
      <c r="AG287">
        <v>1165787.9994000001</v>
      </c>
      <c r="AH287">
        <v>1288784.7744</v>
      </c>
      <c r="AI287">
        <v>1385073.5795</v>
      </c>
      <c r="AJ287">
        <v>1400142.9948</v>
      </c>
      <c r="AK287">
        <v>1507889.7694999999</v>
      </c>
      <c r="AL287" t="s">
        <v>531</v>
      </c>
      <c r="AM287" s="49" t="e">
        <v>#N/A</v>
      </c>
      <c r="AN287" s="49" t="e">
        <v>#N/A</v>
      </c>
      <c r="AO287" s="49" t="e">
        <v>#N/A</v>
      </c>
      <c r="AP287" s="49" t="e">
        <v>#N/A</v>
      </c>
      <c r="AQ287" s="49" t="e">
        <v>#N/A</v>
      </c>
      <c r="AR287" s="49" t="e">
        <v>#N/A</v>
      </c>
      <c r="AS287" s="49" t="e">
        <v>#N/A</v>
      </c>
      <c r="AT287" s="49" t="e">
        <v>#N/A</v>
      </c>
    </row>
    <row r="288" spans="1:46" x14ac:dyDescent="0.25">
      <c r="A288">
        <v>2</v>
      </c>
      <c r="B288" t="s">
        <v>493</v>
      </c>
      <c r="C288" t="s">
        <v>584</v>
      </c>
      <c r="D288" t="s">
        <v>585</v>
      </c>
      <c r="E288" t="s">
        <v>610</v>
      </c>
      <c r="F288" t="s">
        <v>611</v>
      </c>
      <c r="G288">
        <v>1008.0014</v>
      </c>
      <c r="H288">
        <v>1043.9994999999999</v>
      </c>
      <c r="I288">
        <v>1043.9994999999999</v>
      </c>
      <c r="J288">
        <v>1468.0009</v>
      </c>
      <c r="K288">
        <v>1644.9979000000001</v>
      </c>
      <c r="L288">
        <v>1694.0001999999999</v>
      </c>
      <c r="M288">
        <v>1508.0016000000001</v>
      </c>
      <c r="N288">
        <v>1558.0003999999999</v>
      </c>
      <c r="O288">
        <v>1861.0033000000001</v>
      </c>
      <c r="P288">
        <v>1971.0030999999999</v>
      </c>
      <c r="Q288">
        <v>3271.9967999999999</v>
      </c>
      <c r="R288">
        <v>4883.0020000000004</v>
      </c>
      <c r="S288">
        <v>7298.0027</v>
      </c>
      <c r="T288">
        <v>13379.0031</v>
      </c>
      <c r="U288">
        <v>15973.9985</v>
      </c>
      <c r="V288">
        <v>17707.999400000001</v>
      </c>
      <c r="W288">
        <v>19802.998800000001</v>
      </c>
      <c r="X288">
        <v>20929.001</v>
      </c>
      <c r="Y288">
        <v>20529.998899999999</v>
      </c>
      <c r="Z288">
        <v>21617.997500000001</v>
      </c>
      <c r="AA288">
        <v>23226.000899999999</v>
      </c>
      <c r="AB288">
        <v>22670.002199999999</v>
      </c>
      <c r="AC288">
        <v>20988.0013</v>
      </c>
      <c r="AD288">
        <v>8593.0008999999991</v>
      </c>
      <c r="AE288">
        <v>8834.9979000000003</v>
      </c>
      <c r="AF288">
        <v>9009.9977999999992</v>
      </c>
      <c r="AG288">
        <v>9224.5336000000007</v>
      </c>
      <c r="AH288">
        <v>9133.9730999999992</v>
      </c>
      <c r="AI288">
        <v>9004.6846999999998</v>
      </c>
      <c r="AJ288">
        <v>10628.1039</v>
      </c>
      <c r="AK288">
        <v>10158.6129</v>
      </c>
      <c r="AL288" t="s">
        <v>531</v>
      </c>
      <c r="AM288" s="49" t="e">
        <v>#N/A</v>
      </c>
      <c r="AN288" s="49" t="e">
        <v>#N/A</v>
      </c>
      <c r="AO288" s="49" t="e">
        <v>#N/A</v>
      </c>
      <c r="AP288" s="49" t="e">
        <v>#N/A</v>
      </c>
      <c r="AQ288" s="49" t="e">
        <v>#N/A</v>
      </c>
      <c r="AR288" s="49" t="e">
        <v>#N/A</v>
      </c>
      <c r="AS288" s="49" t="e">
        <v>#N/A</v>
      </c>
      <c r="AT288" s="49" t="e">
        <v>#N/A</v>
      </c>
    </row>
    <row r="289" spans="1:46" x14ac:dyDescent="0.25">
      <c r="A289">
        <v>2</v>
      </c>
      <c r="B289" t="s">
        <v>292</v>
      </c>
      <c r="C289" t="s">
        <v>292</v>
      </c>
      <c r="D289" t="s">
        <v>293</v>
      </c>
      <c r="E289" t="s">
        <v>610</v>
      </c>
      <c r="F289" t="s">
        <v>611</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s="49" t="s">
        <v>293</v>
      </c>
      <c r="AN289" s="49" t="s">
        <v>14</v>
      </c>
      <c r="AO289" s="49" t="s">
        <v>500</v>
      </c>
      <c r="AP289" s="49" t="s">
        <v>505</v>
      </c>
      <c r="AQ289" s="49" t="s">
        <v>13</v>
      </c>
      <c r="AR289" s="49" t="s">
        <v>495</v>
      </c>
      <c r="AS289" s="49" t="s">
        <v>488</v>
      </c>
      <c r="AT289" s="49" t="s">
        <v>489</v>
      </c>
    </row>
    <row r="290" spans="1:46" x14ac:dyDescent="0.25">
      <c r="A290">
        <v>2</v>
      </c>
      <c r="B290" t="s">
        <v>493</v>
      </c>
      <c r="C290" t="s">
        <v>586</v>
      </c>
      <c r="D290" t="s">
        <v>587</v>
      </c>
      <c r="E290" t="s">
        <v>610</v>
      </c>
      <c r="F290" t="s">
        <v>611</v>
      </c>
      <c r="G290">
        <v>774964.99879999994</v>
      </c>
      <c r="H290">
        <v>795927.00009999995</v>
      </c>
      <c r="I290">
        <v>853937.99890000001</v>
      </c>
      <c r="J290">
        <v>878967.99970000004</v>
      </c>
      <c r="K290">
        <v>859184.00060000003</v>
      </c>
      <c r="L290">
        <v>770624.00320000004</v>
      </c>
      <c r="M290">
        <v>802612.00089999998</v>
      </c>
      <c r="N290">
        <v>764535.99820000003</v>
      </c>
      <c r="O290">
        <v>788261.00280000002</v>
      </c>
      <c r="P290">
        <v>795498.99609999999</v>
      </c>
      <c r="Q290">
        <v>780027.99979999999</v>
      </c>
      <c r="R290">
        <v>762302.0013</v>
      </c>
      <c r="S290">
        <v>566043.99699999997</v>
      </c>
      <c r="T290">
        <v>601721.00100000005</v>
      </c>
      <c r="U290">
        <v>635869.99879999994</v>
      </c>
      <c r="V290">
        <v>658994.99730000005</v>
      </c>
      <c r="W290">
        <v>639351.99710000004</v>
      </c>
      <c r="X290">
        <v>669704.00269999995</v>
      </c>
      <c r="Y290">
        <v>544395.00040000002</v>
      </c>
      <c r="Z290">
        <v>543216.99820000003</v>
      </c>
      <c r="AA290">
        <v>546375.00100000005</v>
      </c>
      <c r="AB290">
        <v>550628.99910000002</v>
      </c>
      <c r="AC290">
        <v>545563.99690000003</v>
      </c>
      <c r="AD290">
        <v>555596.00089999998</v>
      </c>
      <c r="AE290">
        <v>561122.00329999998</v>
      </c>
      <c r="AF290">
        <v>560550.00269999995</v>
      </c>
      <c r="AG290">
        <v>558768.54859999998</v>
      </c>
      <c r="AH290">
        <v>550950.03870000003</v>
      </c>
      <c r="AI290">
        <v>571133.70140000002</v>
      </c>
      <c r="AJ290">
        <v>549680.3456</v>
      </c>
      <c r="AK290">
        <v>556533.0612</v>
      </c>
      <c r="AL290">
        <v>549827.34409999999</v>
      </c>
      <c r="AM290" s="49" t="e">
        <v>#N/A</v>
      </c>
      <c r="AN290" s="49" t="e">
        <v>#N/A</v>
      </c>
      <c r="AO290" s="49" t="e">
        <v>#N/A</v>
      </c>
      <c r="AP290" s="49" t="e">
        <v>#N/A</v>
      </c>
      <c r="AQ290" s="49" t="e">
        <v>#N/A</v>
      </c>
      <c r="AR290" s="49" t="e">
        <v>#N/A</v>
      </c>
      <c r="AS290" s="49" t="e">
        <v>#N/A</v>
      </c>
      <c r="AT290" s="49" t="e">
        <v>#N/A</v>
      </c>
    </row>
    <row r="291" spans="1:46" x14ac:dyDescent="0.25">
      <c r="A291">
        <v>2</v>
      </c>
      <c r="B291" t="s">
        <v>493</v>
      </c>
      <c r="C291" t="s">
        <v>588</v>
      </c>
      <c r="D291" t="s">
        <v>589</v>
      </c>
      <c r="E291" t="s">
        <v>610</v>
      </c>
      <c r="F291" t="s">
        <v>611</v>
      </c>
      <c r="G291">
        <v>128471.7445</v>
      </c>
      <c r="H291">
        <v>133918.2102</v>
      </c>
      <c r="I291">
        <v>133947.23310000001</v>
      </c>
      <c r="J291">
        <v>136775.11929999999</v>
      </c>
      <c r="K291">
        <v>143523.85569999999</v>
      </c>
      <c r="L291">
        <v>185998.6151</v>
      </c>
      <c r="M291">
        <v>206626.52239999999</v>
      </c>
      <c r="N291">
        <v>212371.8461</v>
      </c>
      <c r="O291">
        <v>207539.5588</v>
      </c>
      <c r="P291">
        <v>208764.28570000001</v>
      </c>
      <c r="Q291">
        <v>211791.09090000001</v>
      </c>
      <c r="R291">
        <v>204365.0851</v>
      </c>
      <c r="S291">
        <v>199734.4425</v>
      </c>
      <c r="T291">
        <v>203954.41870000001</v>
      </c>
      <c r="U291">
        <v>200734.9118</v>
      </c>
      <c r="V291">
        <v>202859.51190000001</v>
      </c>
      <c r="W291">
        <v>200889.00700000001</v>
      </c>
      <c r="X291">
        <v>203753.49</v>
      </c>
      <c r="Y291">
        <v>206980.78839999999</v>
      </c>
      <c r="Z291">
        <v>227734.29550000001</v>
      </c>
      <c r="AA291">
        <v>239811.4425</v>
      </c>
      <c r="AB291">
        <v>251718.16579999999</v>
      </c>
      <c r="AC291">
        <v>254608.5692</v>
      </c>
      <c r="AD291">
        <v>270890.34360000002</v>
      </c>
      <c r="AE291">
        <v>288259.3504</v>
      </c>
      <c r="AF291">
        <v>297853.19319999998</v>
      </c>
      <c r="AG291">
        <v>291164.94349999999</v>
      </c>
      <c r="AH291">
        <v>292021.83069999999</v>
      </c>
      <c r="AI291">
        <v>301353.57569999999</v>
      </c>
      <c r="AJ291">
        <v>318231.92310000001</v>
      </c>
      <c r="AK291">
        <v>323853.65669999999</v>
      </c>
      <c r="AL291">
        <v>321108.17090000003</v>
      </c>
      <c r="AM291" s="49" t="e">
        <v>#N/A</v>
      </c>
      <c r="AN291" s="49" t="e">
        <v>#N/A</v>
      </c>
      <c r="AO291" s="49" t="e">
        <v>#N/A</v>
      </c>
      <c r="AP291" s="49" t="e">
        <v>#N/A</v>
      </c>
      <c r="AQ291" s="49" t="e">
        <v>#N/A</v>
      </c>
      <c r="AR291" s="49" t="e">
        <v>#N/A</v>
      </c>
      <c r="AS291" s="49" t="e">
        <v>#N/A</v>
      </c>
      <c r="AT291" s="49" t="e">
        <v>#N/A</v>
      </c>
    </row>
    <row r="292" spans="1:46" x14ac:dyDescent="0.25">
      <c r="A292">
        <v>2</v>
      </c>
      <c r="B292" t="s">
        <v>493</v>
      </c>
      <c r="C292" t="s">
        <v>590</v>
      </c>
      <c r="D292" t="s">
        <v>591</v>
      </c>
      <c r="E292" t="s">
        <v>610</v>
      </c>
      <c r="F292" t="s">
        <v>611</v>
      </c>
      <c r="G292">
        <v>204138.2653</v>
      </c>
      <c r="H292">
        <v>197765.2648</v>
      </c>
      <c r="I292">
        <v>205988.6508</v>
      </c>
      <c r="J292">
        <v>217555.65299999999</v>
      </c>
      <c r="K292">
        <v>211302.55410000001</v>
      </c>
      <c r="L292">
        <v>213827.59650000001</v>
      </c>
      <c r="M292">
        <v>230373.77979999999</v>
      </c>
      <c r="N292">
        <v>235894.87530000001</v>
      </c>
      <c r="O292">
        <v>254211.9578</v>
      </c>
      <c r="P292">
        <v>275789.71600000001</v>
      </c>
      <c r="Q292">
        <v>298467.82799999998</v>
      </c>
      <c r="R292">
        <v>292024.3051</v>
      </c>
      <c r="S292">
        <v>301263.47159999999</v>
      </c>
      <c r="T292">
        <v>328356.84480000002</v>
      </c>
      <c r="U292">
        <v>330617.57439999998</v>
      </c>
      <c r="V292">
        <v>336622.3039</v>
      </c>
      <c r="W292">
        <v>371975.99060000002</v>
      </c>
      <c r="X292">
        <v>407360.48379999999</v>
      </c>
      <c r="Y292">
        <v>424338.5858</v>
      </c>
      <c r="Z292">
        <v>447757.6986</v>
      </c>
      <c r="AA292">
        <v>464923.41529999999</v>
      </c>
      <c r="AB292">
        <v>498596.81359999999</v>
      </c>
      <c r="AC292">
        <v>497885.96610000002</v>
      </c>
      <c r="AD292">
        <v>531066.15520000004</v>
      </c>
      <c r="AE292">
        <v>576014.60160000005</v>
      </c>
      <c r="AF292">
        <v>628361.86479999998</v>
      </c>
      <c r="AG292">
        <v>673413.54099999997</v>
      </c>
      <c r="AH292">
        <v>733060.47320000001</v>
      </c>
      <c r="AI292">
        <v>806557.90079999994</v>
      </c>
      <c r="AJ292">
        <v>862339.62109999999</v>
      </c>
      <c r="AK292">
        <v>899349.64780000004</v>
      </c>
      <c r="AL292">
        <v>918463.88439999998</v>
      </c>
      <c r="AM292" s="49" t="e">
        <v>#N/A</v>
      </c>
      <c r="AN292" s="49" t="e">
        <v>#N/A</v>
      </c>
      <c r="AO292" s="49" t="e">
        <v>#N/A</v>
      </c>
      <c r="AP292" s="49" t="e">
        <v>#N/A</v>
      </c>
      <c r="AQ292" s="49" t="e">
        <v>#N/A</v>
      </c>
      <c r="AR292" s="49" t="e">
        <v>#N/A</v>
      </c>
      <c r="AS292" s="49" t="e">
        <v>#N/A</v>
      </c>
      <c r="AT292" s="49" t="e">
        <v>#N/A</v>
      </c>
    </row>
    <row r="293" spans="1:46" x14ac:dyDescent="0.25">
      <c r="A293">
        <v>2</v>
      </c>
      <c r="B293" t="s">
        <v>493</v>
      </c>
      <c r="C293" t="s">
        <v>592</v>
      </c>
      <c r="D293" t="s">
        <v>593</v>
      </c>
      <c r="E293" t="s">
        <v>610</v>
      </c>
      <c r="F293" t="s">
        <v>611</v>
      </c>
      <c r="G293">
        <v>1107575.0086000001</v>
      </c>
      <c r="H293">
        <v>1127610.4752</v>
      </c>
      <c r="I293">
        <v>1193873.8828</v>
      </c>
      <c r="J293">
        <v>1233298.7720000001</v>
      </c>
      <c r="K293">
        <v>1214010.4105</v>
      </c>
      <c r="L293">
        <v>1170450.2148</v>
      </c>
      <c r="M293">
        <v>1239612.3030999999</v>
      </c>
      <c r="N293">
        <v>1212802.7196</v>
      </c>
      <c r="O293">
        <v>1250012.5194000001</v>
      </c>
      <c r="P293">
        <v>1280052.9978</v>
      </c>
      <c r="Q293">
        <v>1290286.9187</v>
      </c>
      <c r="R293">
        <v>1258691.3916</v>
      </c>
      <c r="S293">
        <v>1067041.9110999999</v>
      </c>
      <c r="T293">
        <v>1134032.2644</v>
      </c>
      <c r="U293">
        <v>1167222.4850000001</v>
      </c>
      <c r="V293">
        <v>1198476.8130000001</v>
      </c>
      <c r="W293">
        <v>1212216.9946999999</v>
      </c>
      <c r="X293">
        <v>1280817.9764</v>
      </c>
      <c r="Y293">
        <v>1175714.3747</v>
      </c>
      <c r="Z293">
        <v>1218708.9923</v>
      </c>
      <c r="AA293">
        <v>1251109.8588</v>
      </c>
      <c r="AB293">
        <v>1300943.9785</v>
      </c>
      <c r="AC293">
        <v>1298058.5322</v>
      </c>
      <c r="AD293">
        <v>1357552.4997</v>
      </c>
      <c r="AE293">
        <v>1425395.9553</v>
      </c>
      <c r="AF293">
        <v>1486765.0607</v>
      </c>
      <c r="AG293">
        <v>1523347.0330999999</v>
      </c>
      <c r="AH293">
        <v>1576032.3426999999</v>
      </c>
      <c r="AI293">
        <v>1679045.1779</v>
      </c>
      <c r="AJ293">
        <v>1730251.8898</v>
      </c>
      <c r="AK293">
        <v>1779736.3655999999</v>
      </c>
      <c r="AL293">
        <v>1789399.3995000001</v>
      </c>
      <c r="AM293" s="49" t="e">
        <v>#N/A</v>
      </c>
      <c r="AN293" s="49" t="e">
        <v>#N/A</v>
      </c>
      <c r="AO293" s="49" t="e">
        <v>#N/A</v>
      </c>
      <c r="AP293" s="49" t="e">
        <v>#N/A</v>
      </c>
      <c r="AQ293" s="49" t="e">
        <v>#N/A</v>
      </c>
      <c r="AR293" s="49" t="e">
        <v>#N/A</v>
      </c>
      <c r="AS293" s="49" t="e">
        <v>#N/A</v>
      </c>
      <c r="AT293" s="49" t="e">
        <v>#N/A</v>
      </c>
    </row>
    <row r="294" spans="1:46" x14ac:dyDescent="0.25">
      <c r="A294">
        <v>2</v>
      </c>
      <c r="B294" t="s">
        <v>300</v>
      </c>
      <c r="C294" t="s">
        <v>300</v>
      </c>
      <c r="D294" t="s">
        <v>423</v>
      </c>
      <c r="E294" t="s">
        <v>610</v>
      </c>
      <c r="F294" t="s">
        <v>611</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t="s">
        <v>531</v>
      </c>
      <c r="AM294" s="49" t="s">
        <v>423</v>
      </c>
      <c r="AN294" s="49" t="s">
        <v>14</v>
      </c>
      <c r="AO294" s="49" t="s">
        <v>485</v>
      </c>
      <c r="AP294" s="49" t="s">
        <v>505</v>
      </c>
      <c r="AQ294" s="49" t="s">
        <v>13</v>
      </c>
      <c r="AR294" s="49" t="s">
        <v>495</v>
      </c>
      <c r="AS294" s="49" t="s">
        <v>496</v>
      </c>
      <c r="AT294" s="49" t="s">
        <v>497</v>
      </c>
    </row>
    <row r="295" spans="1:46" x14ac:dyDescent="0.25">
      <c r="A295">
        <v>2</v>
      </c>
      <c r="B295" t="s">
        <v>493</v>
      </c>
      <c r="C295" t="s">
        <v>594</v>
      </c>
      <c r="D295" t="s">
        <v>595</v>
      </c>
      <c r="E295" t="s">
        <v>610</v>
      </c>
      <c r="F295" t="s">
        <v>611</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t="s">
        <v>531</v>
      </c>
      <c r="AM295" s="49" t="e">
        <v>#N/A</v>
      </c>
      <c r="AN295" s="49" t="e">
        <v>#N/A</v>
      </c>
      <c r="AO295" s="49" t="e">
        <v>#N/A</v>
      </c>
      <c r="AP295" s="49" t="e">
        <v>#N/A</v>
      </c>
      <c r="AQ295" s="49" t="e">
        <v>#N/A</v>
      </c>
      <c r="AR295" s="49" t="e">
        <v>#N/A</v>
      </c>
      <c r="AS295" s="49" t="e">
        <v>#N/A</v>
      </c>
      <c r="AT295" s="49" t="e">
        <v>#N/A</v>
      </c>
    </row>
    <row r="296" spans="1:46" x14ac:dyDescent="0.25">
      <c r="A296">
        <v>2</v>
      </c>
      <c r="B296" t="s">
        <v>493</v>
      </c>
      <c r="C296" t="s">
        <v>596</v>
      </c>
      <c r="D296" t="s">
        <v>597</v>
      </c>
      <c r="E296" t="s">
        <v>610</v>
      </c>
      <c r="F296" t="s">
        <v>611</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t="s">
        <v>531</v>
      </c>
      <c r="AM296" s="49" t="e">
        <v>#N/A</v>
      </c>
      <c r="AN296" s="49" t="e">
        <v>#N/A</v>
      </c>
      <c r="AO296" s="49" t="e">
        <v>#N/A</v>
      </c>
      <c r="AP296" s="49" t="e">
        <v>#N/A</v>
      </c>
      <c r="AQ296" s="49" t="e">
        <v>#N/A</v>
      </c>
      <c r="AR296" s="49" t="e">
        <v>#N/A</v>
      </c>
      <c r="AS296" s="49" t="e">
        <v>#N/A</v>
      </c>
      <c r="AT296" s="49" t="e">
        <v>#N/A</v>
      </c>
    </row>
    <row r="297" spans="1:46" x14ac:dyDescent="0.25">
      <c r="A297">
        <v>2</v>
      </c>
      <c r="B297" t="s">
        <v>493</v>
      </c>
      <c r="C297" t="s">
        <v>598</v>
      </c>
      <c r="D297" t="s">
        <v>599</v>
      </c>
      <c r="E297" t="s">
        <v>610</v>
      </c>
      <c r="F297" t="s">
        <v>611</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t="s">
        <v>531</v>
      </c>
      <c r="AM297" s="49" t="e">
        <v>#N/A</v>
      </c>
      <c r="AN297" s="49" t="e">
        <v>#N/A</v>
      </c>
      <c r="AO297" s="49" t="e">
        <v>#N/A</v>
      </c>
      <c r="AP297" s="49" t="e">
        <v>#N/A</v>
      </c>
      <c r="AQ297" s="49" t="e">
        <v>#N/A</v>
      </c>
      <c r="AR297" s="49" t="e">
        <v>#N/A</v>
      </c>
      <c r="AS297" s="49" t="e">
        <v>#N/A</v>
      </c>
      <c r="AT297" s="49" t="e">
        <v>#N/A</v>
      </c>
    </row>
    <row r="298" spans="1:46" x14ac:dyDescent="0.25">
      <c r="A298">
        <v>2</v>
      </c>
      <c r="B298" t="s">
        <v>301</v>
      </c>
      <c r="C298" t="s">
        <v>301</v>
      </c>
      <c r="D298" t="s">
        <v>302</v>
      </c>
      <c r="E298" t="s">
        <v>610</v>
      </c>
      <c r="F298" t="s">
        <v>611</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t="s">
        <v>531</v>
      </c>
      <c r="AM298" s="49" t="s">
        <v>302</v>
      </c>
      <c r="AN298" s="49" t="s">
        <v>14</v>
      </c>
      <c r="AO298" s="49" t="s">
        <v>485</v>
      </c>
      <c r="AP298" s="49" t="s">
        <v>494</v>
      </c>
      <c r="AQ298" s="49" t="s">
        <v>11</v>
      </c>
      <c r="AR298" s="49" t="s">
        <v>487</v>
      </c>
      <c r="AS298" s="49" t="s">
        <v>488</v>
      </c>
      <c r="AT298" s="49" t="s">
        <v>489</v>
      </c>
    </row>
    <row r="299" spans="1:46" x14ac:dyDescent="0.25">
      <c r="A299">
        <v>2</v>
      </c>
      <c r="B299" t="s">
        <v>303</v>
      </c>
      <c r="C299" t="s">
        <v>303</v>
      </c>
      <c r="D299" t="s">
        <v>304</v>
      </c>
      <c r="E299" t="s">
        <v>610</v>
      </c>
      <c r="F299" t="s">
        <v>611</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t="s">
        <v>531</v>
      </c>
      <c r="AM299" s="49" t="s">
        <v>304</v>
      </c>
      <c r="AN299" s="49" t="s">
        <v>14</v>
      </c>
      <c r="AO299" s="49" t="s">
        <v>507</v>
      </c>
      <c r="AP299" s="49" t="s">
        <v>501</v>
      </c>
      <c r="AQ299" s="49" t="s">
        <v>10</v>
      </c>
      <c r="AR299" s="49" t="s">
        <v>487</v>
      </c>
      <c r="AS299" s="49" t="s">
        <v>488</v>
      </c>
      <c r="AT299" s="49" t="s">
        <v>489</v>
      </c>
    </row>
    <row r="300" spans="1:46" x14ac:dyDescent="0.25">
      <c r="A300">
        <v>2</v>
      </c>
      <c r="B300" t="s">
        <v>319</v>
      </c>
      <c r="C300" t="s">
        <v>319</v>
      </c>
      <c r="D300" t="s">
        <v>320</v>
      </c>
      <c r="E300" t="s">
        <v>610</v>
      </c>
      <c r="F300" t="s">
        <v>611</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t="s">
        <v>531</v>
      </c>
      <c r="AM300" s="49" t="s">
        <v>320</v>
      </c>
      <c r="AN300" s="49" t="s">
        <v>14</v>
      </c>
      <c r="AO300" s="49" t="s">
        <v>506</v>
      </c>
      <c r="AP300" s="49" t="s">
        <v>501</v>
      </c>
      <c r="AQ300" s="49" t="s">
        <v>10</v>
      </c>
      <c r="AR300" s="49" t="s">
        <v>487</v>
      </c>
      <c r="AS300" s="49" t="s">
        <v>488</v>
      </c>
      <c r="AT300" s="49" t="s">
        <v>489</v>
      </c>
    </row>
    <row r="301" spans="1:46" x14ac:dyDescent="0.25">
      <c r="A301">
        <v>2</v>
      </c>
      <c r="B301" t="s">
        <v>115</v>
      </c>
      <c r="C301" t="s">
        <v>115</v>
      </c>
      <c r="D301" t="s">
        <v>600</v>
      </c>
      <c r="E301" t="s">
        <v>610</v>
      </c>
      <c r="F301" t="s">
        <v>611</v>
      </c>
      <c r="G301">
        <v>0</v>
      </c>
      <c r="H301">
        <v>0</v>
      </c>
      <c r="I301">
        <v>0</v>
      </c>
      <c r="J301">
        <v>0</v>
      </c>
      <c r="K301">
        <v>0</v>
      </c>
      <c r="L301">
        <v>42639.999900000003</v>
      </c>
      <c r="M301">
        <v>47988.000500000002</v>
      </c>
      <c r="N301">
        <v>53371.999199999998</v>
      </c>
      <c r="O301">
        <v>58756.002099999998</v>
      </c>
      <c r="P301">
        <v>64140.000800000002</v>
      </c>
      <c r="Q301">
        <v>69525.000199999995</v>
      </c>
      <c r="R301">
        <v>75212.001799999998</v>
      </c>
      <c r="S301">
        <v>80899.999800000005</v>
      </c>
      <c r="T301">
        <v>86587.997900000002</v>
      </c>
      <c r="U301">
        <v>92276.000199999995</v>
      </c>
      <c r="V301">
        <v>98179.999500000005</v>
      </c>
      <c r="W301">
        <v>108928.0007</v>
      </c>
      <c r="X301">
        <v>118918.99920000001</v>
      </c>
      <c r="Y301">
        <v>130279.0018</v>
      </c>
      <c r="Z301">
        <v>139946.0006</v>
      </c>
      <c r="AA301">
        <v>150298.0018</v>
      </c>
      <c r="AB301">
        <v>190879.00039999999</v>
      </c>
      <c r="AC301">
        <v>231496.0013</v>
      </c>
      <c r="AD301">
        <v>272041.00180000003</v>
      </c>
      <c r="AE301">
        <v>312623.00109999999</v>
      </c>
      <c r="AF301">
        <v>353203.99969999999</v>
      </c>
      <c r="AG301">
        <v>460895.99839999998</v>
      </c>
      <c r="AH301">
        <v>568524.04379999998</v>
      </c>
      <c r="AI301">
        <v>676180.01509999996</v>
      </c>
      <c r="AJ301">
        <v>783835.9865</v>
      </c>
      <c r="AK301">
        <v>891504.30469999998</v>
      </c>
      <c r="AL301" t="s">
        <v>531</v>
      </c>
      <c r="AM301" s="49" t="s">
        <v>116</v>
      </c>
      <c r="AN301" s="49" t="s">
        <v>14</v>
      </c>
      <c r="AO301" s="49" t="s">
        <v>485</v>
      </c>
      <c r="AP301" s="49" t="s">
        <v>501</v>
      </c>
      <c r="AQ301" s="49" t="s">
        <v>11</v>
      </c>
      <c r="AR301" s="49" t="s">
        <v>487</v>
      </c>
      <c r="AS301" s="49" t="s">
        <v>488</v>
      </c>
      <c r="AT301" s="49" t="s">
        <v>489</v>
      </c>
    </row>
    <row r="302" spans="1:46" x14ac:dyDescent="0.25">
      <c r="A302">
        <v>2</v>
      </c>
      <c r="B302" t="s">
        <v>305</v>
      </c>
      <c r="C302" t="s">
        <v>305</v>
      </c>
      <c r="D302" t="s">
        <v>306</v>
      </c>
      <c r="E302" t="s">
        <v>610</v>
      </c>
      <c r="F302" t="s">
        <v>611</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t="s">
        <v>531</v>
      </c>
      <c r="AM302" s="49" t="s">
        <v>306</v>
      </c>
      <c r="AN302" s="49" t="s">
        <v>14</v>
      </c>
      <c r="AO302" s="49" t="s">
        <v>506</v>
      </c>
      <c r="AP302" s="49" t="s">
        <v>501</v>
      </c>
      <c r="AQ302" s="49" t="s">
        <v>10</v>
      </c>
      <c r="AR302" s="49" t="s">
        <v>487</v>
      </c>
      <c r="AS302" s="49" t="s">
        <v>488</v>
      </c>
      <c r="AT302" s="49" t="s">
        <v>489</v>
      </c>
    </row>
    <row r="303" spans="1:46" x14ac:dyDescent="0.25">
      <c r="A303">
        <v>2</v>
      </c>
      <c r="B303" t="s">
        <v>307</v>
      </c>
      <c r="C303" t="s">
        <v>307</v>
      </c>
      <c r="D303" t="s">
        <v>308</v>
      </c>
      <c r="E303" t="s">
        <v>610</v>
      </c>
      <c r="F303" t="s">
        <v>611</v>
      </c>
      <c r="G303">
        <v>196775.9994</v>
      </c>
      <c r="H303">
        <v>207287.99909999999</v>
      </c>
      <c r="I303">
        <v>205200.0001</v>
      </c>
      <c r="J303">
        <v>204011.99969999999</v>
      </c>
      <c r="K303">
        <v>227519.99830000001</v>
      </c>
      <c r="L303">
        <v>220860.00109999999</v>
      </c>
      <c r="M303">
        <v>235223.99919999999</v>
      </c>
      <c r="N303">
        <v>260531.9994</v>
      </c>
      <c r="O303">
        <v>320904.00160000002</v>
      </c>
      <c r="P303">
        <v>381383.99819999997</v>
      </c>
      <c r="Q303">
        <v>418535.99920000002</v>
      </c>
      <c r="R303">
        <v>375912.0013</v>
      </c>
      <c r="S303">
        <v>368711.99900000001</v>
      </c>
      <c r="T303">
        <v>353591.9988</v>
      </c>
      <c r="U303">
        <v>370151.99859999999</v>
      </c>
      <c r="V303">
        <v>356471.99810000003</v>
      </c>
      <c r="W303">
        <v>376739.99959999998</v>
      </c>
      <c r="X303">
        <v>367739.9999</v>
      </c>
      <c r="Y303">
        <v>386028.00089999998</v>
      </c>
      <c r="Z303">
        <v>371663.99859999999</v>
      </c>
      <c r="AA303">
        <v>357444.00140000001</v>
      </c>
      <c r="AB303">
        <v>357912.00189999997</v>
      </c>
      <c r="AC303">
        <v>369000.00060000003</v>
      </c>
      <c r="AD303">
        <v>345779.99939999997</v>
      </c>
      <c r="AE303">
        <v>371087.99959999998</v>
      </c>
      <c r="AF303">
        <v>397584.0001</v>
      </c>
      <c r="AG303">
        <v>398520.0012</v>
      </c>
      <c r="AH303">
        <v>369722.7721</v>
      </c>
      <c r="AI303">
        <v>375670.97979999997</v>
      </c>
      <c r="AJ303">
        <v>384868.94390000001</v>
      </c>
      <c r="AK303">
        <v>387245.33809999999</v>
      </c>
      <c r="AL303" t="s">
        <v>531</v>
      </c>
      <c r="AM303" s="49" t="s">
        <v>308</v>
      </c>
      <c r="AN303" s="49" t="s">
        <v>14</v>
      </c>
      <c r="AO303" s="49" t="s">
        <v>485</v>
      </c>
      <c r="AP303" s="49" t="s">
        <v>494</v>
      </c>
      <c r="AQ303" s="49" t="s">
        <v>11</v>
      </c>
      <c r="AR303" s="49" t="s">
        <v>487</v>
      </c>
      <c r="AS303" s="49" t="s">
        <v>488</v>
      </c>
      <c r="AT303" s="49" t="s">
        <v>489</v>
      </c>
    </row>
    <row r="304" spans="1:46" x14ac:dyDescent="0.25">
      <c r="A304">
        <v>2</v>
      </c>
      <c r="B304" t="s">
        <v>313</v>
      </c>
      <c r="C304" t="s">
        <v>313</v>
      </c>
      <c r="D304" t="s">
        <v>314</v>
      </c>
      <c r="E304" t="s">
        <v>610</v>
      </c>
      <c r="F304" t="s">
        <v>611</v>
      </c>
      <c r="G304">
        <v>0</v>
      </c>
      <c r="H304">
        <v>0</v>
      </c>
      <c r="I304">
        <v>0</v>
      </c>
      <c r="J304">
        <v>0</v>
      </c>
      <c r="K304">
        <v>0</v>
      </c>
      <c r="L304">
        <v>0</v>
      </c>
      <c r="M304">
        <v>0</v>
      </c>
      <c r="N304">
        <v>0</v>
      </c>
      <c r="O304">
        <v>0</v>
      </c>
      <c r="P304">
        <v>0</v>
      </c>
      <c r="Q304">
        <v>124.0005</v>
      </c>
      <c r="R304">
        <v>120.0021</v>
      </c>
      <c r="S304">
        <v>262.99799999999999</v>
      </c>
      <c r="T304">
        <v>310.99970000000002</v>
      </c>
      <c r="U304">
        <v>318</v>
      </c>
      <c r="V304">
        <v>476.00150000000002</v>
      </c>
      <c r="W304">
        <v>535.00189999999998</v>
      </c>
      <c r="X304">
        <v>438.99849999999998</v>
      </c>
      <c r="Y304">
        <v>530.99929999999995</v>
      </c>
      <c r="Z304">
        <v>600.00189999999998</v>
      </c>
      <c r="AA304">
        <v>562.99900000000002</v>
      </c>
      <c r="AB304">
        <v>530.99929999999995</v>
      </c>
      <c r="AC304">
        <v>660.99940000000004</v>
      </c>
      <c r="AD304">
        <v>777.99950000000001</v>
      </c>
      <c r="AE304">
        <v>846.99800000000005</v>
      </c>
      <c r="AF304">
        <v>909.00030000000004</v>
      </c>
      <c r="AG304">
        <v>930.00130000000001</v>
      </c>
      <c r="AH304">
        <v>945.5385</v>
      </c>
      <c r="AI304">
        <v>991.06579999999997</v>
      </c>
      <c r="AJ304">
        <v>1050.3969</v>
      </c>
      <c r="AK304">
        <v>1073.4829999999999</v>
      </c>
      <c r="AL304">
        <v>1189.2270000000001</v>
      </c>
      <c r="AM304" s="49" t="s">
        <v>314</v>
      </c>
      <c r="AN304" s="49" t="s">
        <v>14</v>
      </c>
      <c r="AO304" s="49" t="s">
        <v>500</v>
      </c>
      <c r="AP304" s="49" t="s">
        <v>505</v>
      </c>
      <c r="AQ304" s="49" t="s">
        <v>13</v>
      </c>
      <c r="AR304" s="49" t="s">
        <v>487</v>
      </c>
      <c r="AS304" s="49" t="s">
        <v>488</v>
      </c>
      <c r="AT304" s="49" t="s">
        <v>489</v>
      </c>
    </row>
    <row r="305" spans="1:46" x14ac:dyDescent="0.25">
      <c r="A305">
        <v>2</v>
      </c>
      <c r="B305" t="s">
        <v>317</v>
      </c>
      <c r="C305" t="s">
        <v>317</v>
      </c>
      <c r="D305" t="s">
        <v>318</v>
      </c>
      <c r="E305" t="s">
        <v>610</v>
      </c>
      <c r="F305" t="s">
        <v>611</v>
      </c>
      <c r="G305">
        <v>133.99850000000001</v>
      </c>
      <c r="H305">
        <v>184.99789999999999</v>
      </c>
      <c r="I305">
        <v>184.99789999999999</v>
      </c>
      <c r="J305">
        <v>141.99950000000001</v>
      </c>
      <c r="K305">
        <v>1248.0012999999999</v>
      </c>
      <c r="L305">
        <v>1577.0001</v>
      </c>
      <c r="M305">
        <v>1805.0007000000001</v>
      </c>
      <c r="N305">
        <v>1879.9988000000001</v>
      </c>
      <c r="O305">
        <v>2129.0003999999999</v>
      </c>
      <c r="P305">
        <v>2921.0005999999998</v>
      </c>
      <c r="Q305">
        <v>2921.0005999999998</v>
      </c>
      <c r="R305">
        <v>3820.9992999999999</v>
      </c>
      <c r="S305">
        <v>3498.0001999999999</v>
      </c>
      <c r="T305">
        <v>3281.9989999999998</v>
      </c>
      <c r="U305">
        <v>3245.0003000000002</v>
      </c>
      <c r="V305">
        <v>2748.9985000000001</v>
      </c>
      <c r="W305">
        <v>3282.9996999999998</v>
      </c>
      <c r="X305">
        <v>7705.9979999999996</v>
      </c>
      <c r="Y305">
        <v>7362.9985999999999</v>
      </c>
      <c r="Z305">
        <v>7057.9985999999999</v>
      </c>
      <c r="AA305">
        <v>7560.0001000000002</v>
      </c>
      <c r="AB305">
        <v>8090.9993999999997</v>
      </c>
      <c r="AC305">
        <v>5652</v>
      </c>
      <c r="AD305">
        <v>7550.9984999999997</v>
      </c>
      <c r="AE305">
        <v>7888.9988000000003</v>
      </c>
      <c r="AF305">
        <v>7829.0020000000004</v>
      </c>
      <c r="AG305">
        <v>6602.0015999999996</v>
      </c>
      <c r="AH305">
        <v>8329.2366999999995</v>
      </c>
      <c r="AI305">
        <v>8860.9310000000005</v>
      </c>
      <c r="AJ305">
        <v>8286.8034000000007</v>
      </c>
      <c r="AK305">
        <v>8338.9164999999994</v>
      </c>
      <c r="AL305">
        <v>6865.6696000000002</v>
      </c>
      <c r="AM305" s="49" t="s">
        <v>318</v>
      </c>
      <c r="AN305" s="49" t="s">
        <v>14</v>
      </c>
      <c r="AO305" s="49" t="s">
        <v>500</v>
      </c>
      <c r="AP305" s="49" t="s">
        <v>505</v>
      </c>
      <c r="AQ305" s="49" t="s">
        <v>13</v>
      </c>
      <c r="AR305" s="49" t="s">
        <v>487</v>
      </c>
      <c r="AS305" s="49" t="s">
        <v>488</v>
      </c>
      <c r="AT305" s="49" t="s">
        <v>489</v>
      </c>
    </row>
    <row r="306" spans="1:46" x14ac:dyDescent="0.25">
      <c r="A306">
        <v>2</v>
      </c>
      <c r="B306" t="s">
        <v>321</v>
      </c>
      <c r="C306" t="s">
        <v>321</v>
      </c>
      <c r="D306" t="s">
        <v>424</v>
      </c>
      <c r="E306" t="s">
        <v>610</v>
      </c>
      <c r="F306" t="s">
        <v>611</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t="s">
        <v>531</v>
      </c>
      <c r="AM306" s="49" t="s">
        <v>424</v>
      </c>
      <c r="AN306" s="49" t="s">
        <v>14</v>
      </c>
      <c r="AO306" s="49" t="s">
        <v>485</v>
      </c>
      <c r="AP306" s="49" t="s">
        <v>505</v>
      </c>
      <c r="AQ306" s="49" t="s">
        <v>13</v>
      </c>
      <c r="AR306" s="49" t="s">
        <v>495</v>
      </c>
      <c r="AS306" s="49" t="s">
        <v>496</v>
      </c>
      <c r="AT306" s="49" t="s">
        <v>497</v>
      </c>
    </row>
    <row r="307" spans="1:46" x14ac:dyDescent="0.25">
      <c r="A307">
        <v>2</v>
      </c>
      <c r="B307" t="s">
        <v>253</v>
      </c>
      <c r="C307" t="s">
        <v>253</v>
      </c>
      <c r="D307" t="s">
        <v>601</v>
      </c>
      <c r="E307" t="s">
        <v>610</v>
      </c>
      <c r="F307" t="s">
        <v>611</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s="49" t="s">
        <v>254</v>
      </c>
      <c r="AN307" s="49" t="s">
        <v>14</v>
      </c>
      <c r="AO307" s="49" t="s">
        <v>500</v>
      </c>
      <c r="AP307" s="49" t="s">
        <v>501</v>
      </c>
      <c r="AQ307" s="49" t="s">
        <v>502</v>
      </c>
      <c r="AR307" s="49" t="s">
        <v>487</v>
      </c>
      <c r="AS307" s="49" t="s">
        <v>488</v>
      </c>
      <c r="AT307" s="49" t="s">
        <v>489</v>
      </c>
    </row>
    <row r="308" spans="1:46" x14ac:dyDescent="0.25">
      <c r="A308">
        <v>2</v>
      </c>
      <c r="B308" t="s">
        <v>263</v>
      </c>
      <c r="C308" t="s">
        <v>263</v>
      </c>
      <c r="D308" t="s">
        <v>602</v>
      </c>
      <c r="E308" t="s">
        <v>610</v>
      </c>
      <c r="F308" t="s">
        <v>611</v>
      </c>
      <c r="G308">
        <v>0</v>
      </c>
      <c r="H308">
        <v>0</v>
      </c>
      <c r="I308">
        <v>0</v>
      </c>
      <c r="J308">
        <v>459.99950000000001</v>
      </c>
      <c r="K308">
        <v>528.99800000000005</v>
      </c>
      <c r="L308">
        <v>613.99839999999995</v>
      </c>
      <c r="M308">
        <v>500.00020000000001</v>
      </c>
      <c r="N308">
        <v>514.0009</v>
      </c>
      <c r="O308">
        <v>781.00149999999996</v>
      </c>
      <c r="P308">
        <v>641.99969999999996</v>
      </c>
      <c r="Q308">
        <v>652.99839999999995</v>
      </c>
      <c r="R308">
        <v>968.00070000000005</v>
      </c>
      <c r="S308">
        <v>542.99869999999999</v>
      </c>
      <c r="T308">
        <v>550.99959999999999</v>
      </c>
      <c r="U308">
        <v>491.99919999999997</v>
      </c>
      <c r="V308">
        <v>420.99950000000001</v>
      </c>
      <c r="W308">
        <v>433.99950000000001</v>
      </c>
      <c r="X308">
        <v>412.00209999999998</v>
      </c>
      <c r="Y308">
        <v>373.00200000000001</v>
      </c>
      <c r="Z308">
        <v>407.99950000000001</v>
      </c>
      <c r="AA308">
        <v>476.00150000000002</v>
      </c>
      <c r="AB308">
        <v>500.00020000000001</v>
      </c>
      <c r="AC308">
        <v>431.0018</v>
      </c>
      <c r="AD308">
        <v>333.00130000000001</v>
      </c>
      <c r="AE308">
        <v>286.00029999999998</v>
      </c>
      <c r="AF308">
        <v>253</v>
      </c>
      <c r="AG308">
        <v>236.5333</v>
      </c>
      <c r="AH308">
        <v>233.54390000000001</v>
      </c>
      <c r="AI308">
        <v>226.18350000000001</v>
      </c>
      <c r="AJ308">
        <v>204.85589999999999</v>
      </c>
      <c r="AK308">
        <v>198.4083</v>
      </c>
      <c r="AL308">
        <v>198.4083</v>
      </c>
      <c r="AM308" s="49" t="s">
        <v>264</v>
      </c>
      <c r="AN308" s="49" t="s">
        <v>14</v>
      </c>
      <c r="AO308" s="49" t="s">
        <v>500</v>
      </c>
      <c r="AP308" s="49" t="s">
        <v>501</v>
      </c>
      <c r="AQ308" s="49" t="s">
        <v>502</v>
      </c>
      <c r="AR308" s="49" t="s">
        <v>487</v>
      </c>
      <c r="AS308" s="49" t="s">
        <v>488</v>
      </c>
      <c r="AT308" s="49" t="s">
        <v>489</v>
      </c>
    </row>
    <row r="309" spans="1:46" x14ac:dyDescent="0.25">
      <c r="A309">
        <v>2</v>
      </c>
      <c r="B309" t="s">
        <v>123</v>
      </c>
      <c r="C309" t="s">
        <v>123</v>
      </c>
      <c r="D309" t="s">
        <v>603</v>
      </c>
      <c r="E309" t="s">
        <v>610</v>
      </c>
      <c r="F309" t="s">
        <v>611</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t="s">
        <v>531</v>
      </c>
      <c r="AM309" s="49" t="s">
        <v>410</v>
      </c>
      <c r="AN309" s="49" t="s">
        <v>5</v>
      </c>
      <c r="AO309" s="49" t="s">
        <v>9</v>
      </c>
      <c r="AP309" s="49" t="s">
        <v>494</v>
      </c>
      <c r="AQ309" s="49" t="s">
        <v>9</v>
      </c>
      <c r="AR309" s="49" t="s">
        <v>495</v>
      </c>
      <c r="AS309" s="49" t="s">
        <v>496</v>
      </c>
      <c r="AT309" s="49" t="s">
        <v>497</v>
      </c>
    </row>
    <row r="310" spans="1:46" x14ac:dyDescent="0.25">
      <c r="A310">
        <v>2</v>
      </c>
      <c r="B310" t="s">
        <v>375</v>
      </c>
      <c r="C310" t="s">
        <v>375</v>
      </c>
      <c r="D310" t="s">
        <v>604</v>
      </c>
      <c r="E310" t="s">
        <v>610</v>
      </c>
      <c r="F310" t="s">
        <v>611</v>
      </c>
      <c r="G310">
        <v>18136.999899999999</v>
      </c>
      <c r="H310">
        <v>18206.999</v>
      </c>
      <c r="I310">
        <v>18781.000899999999</v>
      </c>
      <c r="J310">
        <v>19557.999800000001</v>
      </c>
      <c r="K310">
        <v>20222.001199999999</v>
      </c>
      <c r="L310">
        <v>21384.001499999998</v>
      </c>
      <c r="M310">
        <v>22728.9984</v>
      </c>
      <c r="N310">
        <v>25218.000700000001</v>
      </c>
      <c r="O310">
        <v>27445.998</v>
      </c>
      <c r="P310">
        <v>28802.998500000002</v>
      </c>
      <c r="Q310">
        <v>28622.999599999999</v>
      </c>
      <c r="R310">
        <v>32007.0016</v>
      </c>
      <c r="S310">
        <v>34323.001199999999</v>
      </c>
      <c r="T310">
        <v>36007.999799999998</v>
      </c>
      <c r="U310">
        <v>37296.998299999999</v>
      </c>
      <c r="V310">
        <v>42161.000599999999</v>
      </c>
      <c r="W310">
        <v>40974.000999999997</v>
      </c>
      <c r="X310">
        <v>43869.001499999998</v>
      </c>
      <c r="Y310">
        <v>48178.001600000003</v>
      </c>
      <c r="Z310">
        <v>68016.002099999998</v>
      </c>
      <c r="AA310">
        <v>82317.001399999994</v>
      </c>
      <c r="AB310">
        <v>86241.000100000005</v>
      </c>
      <c r="AC310">
        <v>93635.998399999997</v>
      </c>
      <c r="AD310">
        <v>110363.0013</v>
      </c>
      <c r="AE310">
        <v>147527.9982</v>
      </c>
      <c r="AF310">
        <v>202918.00150000001</v>
      </c>
      <c r="AG310">
        <v>252588.99919999999</v>
      </c>
      <c r="AH310">
        <v>298435.62319999997</v>
      </c>
      <c r="AI310">
        <v>349304.72399999999</v>
      </c>
      <c r="AJ310">
        <v>404068.06800000003</v>
      </c>
      <c r="AK310">
        <v>442795.96799999999</v>
      </c>
      <c r="AL310">
        <v>469570.96429999999</v>
      </c>
      <c r="AM310" s="49" t="s">
        <v>376</v>
      </c>
      <c r="AN310" s="49" t="s">
        <v>14</v>
      </c>
      <c r="AO310" s="49" t="s">
        <v>500</v>
      </c>
      <c r="AP310" s="49" t="s">
        <v>501</v>
      </c>
      <c r="AQ310" s="49" t="s">
        <v>502</v>
      </c>
      <c r="AR310" s="49" t="s">
        <v>487</v>
      </c>
      <c r="AS310" s="49" t="s">
        <v>488</v>
      </c>
      <c r="AT310" s="49" t="s">
        <v>489</v>
      </c>
    </row>
    <row r="311" spans="1:46" x14ac:dyDescent="0.25">
      <c r="A311">
        <v>2</v>
      </c>
      <c r="B311" t="s">
        <v>322</v>
      </c>
      <c r="C311" t="s">
        <v>322</v>
      </c>
      <c r="D311" t="s">
        <v>323</v>
      </c>
      <c r="E311" t="s">
        <v>610</v>
      </c>
      <c r="F311" t="s">
        <v>611</v>
      </c>
      <c r="G311">
        <v>0</v>
      </c>
      <c r="H311">
        <v>0</v>
      </c>
      <c r="I311">
        <v>0</v>
      </c>
      <c r="J311">
        <v>0</v>
      </c>
      <c r="K311">
        <v>0</v>
      </c>
      <c r="L311">
        <v>0</v>
      </c>
      <c r="M311">
        <v>0</v>
      </c>
      <c r="N311">
        <v>0</v>
      </c>
      <c r="O311">
        <v>0</v>
      </c>
      <c r="P311">
        <v>321.00200000000001</v>
      </c>
      <c r="Q311">
        <v>281.00130000000001</v>
      </c>
      <c r="R311">
        <v>229.00120000000001</v>
      </c>
      <c r="S311">
        <v>729.00139999999999</v>
      </c>
      <c r="T311">
        <v>754.00080000000003</v>
      </c>
      <c r="U311">
        <v>563.99959999999999</v>
      </c>
      <c r="V311">
        <v>749.0018</v>
      </c>
      <c r="W311">
        <v>747.00049999999999</v>
      </c>
      <c r="X311">
        <v>820.00149999999996</v>
      </c>
      <c r="Y311">
        <v>1056.9994999999999</v>
      </c>
      <c r="Z311">
        <v>985.99980000000005</v>
      </c>
      <c r="AA311">
        <v>962.00099999999998</v>
      </c>
      <c r="AB311">
        <v>996.99850000000004</v>
      </c>
      <c r="AC311">
        <v>974.00040000000001</v>
      </c>
      <c r="AD311">
        <v>1089.9999</v>
      </c>
      <c r="AE311">
        <v>1183.0012999999999</v>
      </c>
      <c r="AF311">
        <v>1218.9993999999999</v>
      </c>
      <c r="AG311">
        <v>1508.9981</v>
      </c>
      <c r="AH311">
        <v>1752.0501999999999</v>
      </c>
      <c r="AI311">
        <v>1665.1489999999999</v>
      </c>
      <c r="AJ311">
        <v>1662.6578</v>
      </c>
      <c r="AK311">
        <v>893.32910000000004</v>
      </c>
      <c r="AL311">
        <v>893.2998</v>
      </c>
      <c r="AM311" s="49" t="s">
        <v>323</v>
      </c>
      <c r="AN311" s="49" t="s">
        <v>14</v>
      </c>
      <c r="AO311" s="49" t="s">
        <v>500</v>
      </c>
      <c r="AP311" s="49" t="s">
        <v>501</v>
      </c>
      <c r="AQ311" s="49" t="s">
        <v>502</v>
      </c>
      <c r="AR311" s="49" t="s">
        <v>487</v>
      </c>
      <c r="AS311" s="49" t="s">
        <v>488</v>
      </c>
      <c r="AT311" s="49" t="s">
        <v>489</v>
      </c>
    </row>
    <row r="312" spans="1:46" x14ac:dyDescent="0.25">
      <c r="A312">
        <v>2</v>
      </c>
      <c r="B312" t="s">
        <v>324</v>
      </c>
      <c r="C312" t="s">
        <v>324</v>
      </c>
      <c r="D312" t="s">
        <v>425</v>
      </c>
      <c r="E312" t="s">
        <v>610</v>
      </c>
      <c r="F312" t="s">
        <v>611</v>
      </c>
      <c r="G312">
        <v>1008.0014</v>
      </c>
      <c r="H312">
        <v>1043.9994999999999</v>
      </c>
      <c r="I312">
        <v>1043.9994999999999</v>
      </c>
      <c r="J312">
        <v>1008.0014</v>
      </c>
      <c r="K312">
        <v>1115.9999</v>
      </c>
      <c r="L312">
        <v>1080.0018</v>
      </c>
      <c r="M312">
        <v>1008.0014</v>
      </c>
      <c r="N312">
        <v>1043.9994999999999</v>
      </c>
      <c r="O312">
        <v>1080.0018</v>
      </c>
      <c r="P312">
        <v>1008.0014</v>
      </c>
      <c r="Q312">
        <v>2087.9989999999998</v>
      </c>
      <c r="R312">
        <v>3275.9992999999999</v>
      </c>
      <c r="S312">
        <v>5616.0019000000002</v>
      </c>
      <c r="T312">
        <v>11664.001899999999</v>
      </c>
      <c r="U312">
        <v>14507.998900000001</v>
      </c>
      <c r="V312">
        <v>14759.9982</v>
      </c>
      <c r="W312">
        <v>16667.998299999999</v>
      </c>
      <c r="X312">
        <v>17459.998500000002</v>
      </c>
      <c r="Y312">
        <v>16739.9987</v>
      </c>
      <c r="Z312">
        <v>16675.999299999999</v>
      </c>
      <c r="AA312">
        <v>17991.002</v>
      </c>
      <c r="AB312">
        <v>18789.001899999999</v>
      </c>
      <c r="AC312">
        <v>17179.001400000001</v>
      </c>
      <c r="AD312">
        <v>4695.9985999999999</v>
      </c>
      <c r="AE312">
        <v>4779.9984000000004</v>
      </c>
      <c r="AF312">
        <v>4832.9991</v>
      </c>
      <c r="AG312">
        <v>4708.9985999999999</v>
      </c>
      <c r="AH312">
        <v>4391.4800999999998</v>
      </c>
      <c r="AI312">
        <v>4304.5578999999998</v>
      </c>
      <c r="AJ312">
        <v>4368.4987000000001</v>
      </c>
      <c r="AK312">
        <v>4254.6554999999998</v>
      </c>
      <c r="AL312">
        <v>4509.933</v>
      </c>
      <c r="AM312" s="49" t="s">
        <v>425</v>
      </c>
      <c r="AN312" s="49" t="s">
        <v>14</v>
      </c>
      <c r="AO312" s="49" t="s">
        <v>500</v>
      </c>
      <c r="AP312" s="49" t="s">
        <v>501</v>
      </c>
      <c r="AQ312" s="49" t="s">
        <v>502</v>
      </c>
      <c r="AR312" s="49" t="s">
        <v>495</v>
      </c>
      <c r="AS312" s="49" t="s">
        <v>496</v>
      </c>
      <c r="AT312" s="49" t="s">
        <v>497</v>
      </c>
    </row>
    <row r="313" spans="1:46" x14ac:dyDescent="0.25">
      <c r="A313">
        <v>2</v>
      </c>
      <c r="B313" t="s">
        <v>325</v>
      </c>
      <c r="C313" t="s">
        <v>325</v>
      </c>
      <c r="D313" t="s">
        <v>326</v>
      </c>
      <c r="E313" t="s">
        <v>610</v>
      </c>
      <c r="F313" t="s">
        <v>611</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t="s">
        <v>531</v>
      </c>
      <c r="AM313" s="49" t="s">
        <v>326</v>
      </c>
      <c r="AN313" s="49" t="s">
        <v>6</v>
      </c>
      <c r="AO313" s="49" t="s">
        <v>9</v>
      </c>
      <c r="AP313" s="49" t="s">
        <v>486</v>
      </c>
      <c r="AQ313" s="49" t="s">
        <v>9</v>
      </c>
      <c r="AR313" s="49" t="s">
        <v>487</v>
      </c>
      <c r="AS313" s="49" t="s">
        <v>488</v>
      </c>
      <c r="AT313" s="49" t="s">
        <v>489</v>
      </c>
    </row>
    <row r="314" spans="1:46" x14ac:dyDescent="0.25">
      <c r="A314">
        <v>2</v>
      </c>
      <c r="B314" t="s">
        <v>327</v>
      </c>
      <c r="C314" t="s">
        <v>327</v>
      </c>
      <c r="D314" t="s">
        <v>426</v>
      </c>
      <c r="E314" t="s">
        <v>610</v>
      </c>
      <c r="F314" t="s">
        <v>611</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t="s">
        <v>531</v>
      </c>
      <c r="AM314" s="49" t="s">
        <v>426</v>
      </c>
      <c r="AN314" s="49" t="s">
        <v>14</v>
      </c>
      <c r="AO314" s="49" t="s">
        <v>485</v>
      </c>
      <c r="AP314" s="49" t="s">
        <v>505</v>
      </c>
      <c r="AQ314" s="49" t="s">
        <v>13</v>
      </c>
      <c r="AR314" s="49" t="s">
        <v>495</v>
      </c>
      <c r="AS314" s="49" t="s">
        <v>496</v>
      </c>
      <c r="AT314" s="49" t="s">
        <v>497</v>
      </c>
    </row>
    <row r="315" spans="1:46" x14ac:dyDescent="0.25">
      <c r="A315">
        <v>2</v>
      </c>
      <c r="B315" t="s">
        <v>330</v>
      </c>
      <c r="C315" t="s">
        <v>330</v>
      </c>
      <c r="D315" t="s">
        <v>331</v>
      </c>
      <c r="E315" t="s">
        <v>610</v>
      </c>
      <c r="F315" t="s">
        <v>611</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t="s">
        <v>531</v>
      </c>
      <c r="AM315" s="49" t="s">
        <v>331</v>
      </c>
      <c r="AN315" s="49" t="s">
        <v>8</v>
      </c>
      <c r="AO315" s="49" t="s">
        <v>9</v>
      </c>
      <c r="AP315" s="49" t="s">
        <v>494</v>
      </c>
      <c r="AQ315" s="49" t="s">
        <v>9</v>
      </c>
      <c r="AR315" s="49" t="s">
        <v>487</v>
      </c>
      <c r="AS315" s="49" t="s">
        <v>488</v>
      </c>
      <c r="AT315" s="49" t="s">
        <v>489</v>
      </c>
    </row>
    <row r="316" spans="1:46" x14ac:dyDescent="0.25">
      <c r="A316">
        <v>2</v>
      </c>
      <c r="B316" t="s">
        <v>342</v>
      </c>
      <c r="C316" t="s">
        <v>342</v>
      </c>
      <c r="D316" t="s">
        <v>343</v>
      </c>
      <c r="E316" t="s">
        <v>610</v>
      </c>
      <c r="F316" t="s">
        <v>611</v>
      </c>
      <c r="G316">
        <v>0</v>
      </c>
      <c r="H316">
        <v>0</v>
      </c>
      <c r="I316">
        <v>0</v>
      </c>
      <c r="J316">
        <v>0</v>
      </c>
      <c r="K316">
        <v>0</v>
      </c>
      <c r="L316">
        <v>0</v>
      </c>
      <c r="M316">
        <v>0</v>
      </c>
      <c r="N316">
        <v>0</v>
      </c>
      <c r="O316">
        <v>0</v>
      </c>
      <c r="P316">
        <v>0</v>
      </c>
      <c r="Q316">
        <v>0</v>
      </c>
      <c r="R316">
        <v>0</v>
      </c>
      <c r="S316">
        <v>0</v>
      </c>
      <c r="T316">
        <v>0</v>
      </c>
      <c r="U316">
        <v>0</v>
      </c>
      <c r="V316">
        <v>0</v>
      </c>
      <c r="W316">
        <v>0</v>
      </c>
      <c r="X316">
        <v>59.000399999999999</v>
      </c>
      <c r="Y316">
        <v>271.99959999999999</v>
      </c>
      <c r="Z316">
        <v>205.99889999999999</v>
      </c>
      <c r="AA316">
        <v>223.99799999999999</v>
      </c>
      <c r="AB316">
        <v>268.00130000000001</v>
      </c>
      <c r="AC316">
        <v>261.0009</v>
      </c>
      <c r="AD316">
        <v>187.9999</v>
      </c>
      <c r="AE316">
        <v>235.0009</v>
      </c>
      <c r="AF316">
        <v>256.99829999999997</v>
      </c>
      <c r="AG316">
        <v>215.00059999999999</v>
      </c>
      <c r="AH316">
        <v>221.49430000000001</v>
      </c>
      <c r="AI316">
        <v>214.9922</v>
      </c>
      <c r="AJ316">
        <v>219.4051</v>
      </c>
      <c r="AK316">
        <v>212.0865</v>
      </c>
      <c r="AL316">
        <v>211.99860000000001</v>
      </c>
      <c r="AM316" s="49" t="s">
        <v>343</v>
      </c>
      <c r="AN316" s="49" t="s">
        <v>14</v>
      </c>
      <c r="AO316" s="49" t="s">
        <v>500</v>
      </c>
      <c r="AP316" s="49" t="s">
        <v>501</v>
      </c>
      <c r="AQ316" s="49" t="s">
        <v>502</v>
      </c>
      <c r="AR316" s="49" t="s">
        <v>487</v>
      </c>
      <c r="AS316" s="49" t="s">
        <v>488</v>
      </c>
      <c r="AT316" s="49" t="s">
        <v>489</v>
      </c>
    </row>
    <row r="317" spans="1:46" x14ac:dyDescent="0.25">
      <c r="A317">
        <v>2</v>
      </c>
      <c r="B317" t="s">
        <v>332</v>
      </c>
      <c r="C317" t="s">
        <v>332</v>
      </c>
      <c r="D317" t="s">
        <v>333</v>
      </c>
      <c r="E317" t="s">
        <v>610</v>
      </c>
      <c r="F317" t="s">
        <v>611</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t="s">
        <v>531</v>
      </c>
      <c r="AM317" s="49" t="s">
        <v>333</v>
      </c>
      <c r="AN317" s="49" t="s">
        <v>14</v>
      </c>
      <c r="AO317" s="49" t="s">
        <v>485</v>
      </c>
      <c r="AP317" s="49" t="s">
        <v>505</v>
      </c>
      <c r="AQ317" s="49" t="s">
        <v>13</v>
      </c>
      <c r="AR317" s="49" t="s">
        <v>495</v>
      </c>
      <c r="AS317" s="49" t="s">
        <v>488</v>
      </c>
      <c r="AT317" s="49" t="s">
        <v>489</v>
      </c>
    </row>
    <row r="318" spans="1:46" x14ac:dyDescent="0.25">
      <c r="A318">
        <v>2</v>
      </c>
      <c r="B318" t="s">
        <v>349</v>
      </c>
      <c r="C318" t="s">
        <v>349</v>
      </c>
      <c r="D318" t="s">
        <v>350</v>
      </c>
      <c r="E318" t="s">
        <v>610</v>
      </c>
      <c r="F318" t="s">
        <v>611</v>
      </c>
      <c r="G318">
        <v>0</v>
      </c>
      <c r="H318">
        <v>0</v>
      </c>
      <c r="I318">
        <v>0</v>
      </c>
      <c r="J318">
        <v>0</v>
      </c>
      <c r="K318">
        <v>0</v>
      </c>
      <c r="L318">
        <v>0</v>
      </c>
      <c r="M318">
        <v>0</v>
      </c>
      <c r="N318">
        <v>0</v>
      </c>
      <c r="O318">
        <v>0</v>
      </c>
      <c r="P318">
        <v>0</v>
      </c>
      <c r="Q318">
        <v>0</v>
      </c>
      <c r="R318">
        <v>366.00170000000003</v>
      </c>
      <c r="S318">
        <v>386.99849999999998</v>
      </c>
      <c r="T318">
        <v>331</v>
      </c>
      <c r="U318">
        <v>339.00099999999998</v>
      </c>
      <c r="V318">
        <v>336.99970000000002</v>
      </c>
      <c r="W318">
        <v>397.00069999999999</v>
      </c>
      <c r="X318">
        <v>438.00209999999998</v>
      </c>
      <c r="Y318">
        <v>361.9991</v>
      </c>
      <c r="Z318">
        <v>355.99939999999998</v>
      </c>
      <c r="AA318">
        <v>347.9984</v>
      </c>
      <c r="AB318">
        <v>268.00130000000001</v>
      </c>
      <c r="AC318">
        <v>244.999</v>
      </c>
      <c r="AD318">
        <v>273.00029999999998</v>
      </c>
      <c r="AE318">
        <v>295.9984</v>
      </c>
      <c r="AF318">
        <v>296.99900000000002</v>
      </c>
      <c r="AG318">
        <v>346.00130000000001</v>
      </c>
      <c r="AH318">
        <v>359.00139999999999</v>
      </c>
      <c r="AI318">
        <v>375.99979999999999</v>
      </c>
      <c r="AJ318">
        <v>407.99950000000001</v>
      </c>
      <c r="AK318">
        <v>392.00170000000003</v>
      </c>
      <c r="AL318">
        <v>230.00190000000001</v>
      </c>
      <c r="AM318" s="49" t="s">
        <v>350</v>
      </c>
      <c r="AN318" s="49" t="s">
        <v>14</v>
      </c>
      <c r="AO318" s="49" t="s">
        <v>500</v>
      </c>
      <c r="AP318" s="49" t="s">
        <v>505</v>
      </c>
      <c r="AQ318" s="49" t="s">
        <v>13</v>
      </c>
      <c r="AR318" s="49" t="s">
        <v>487</v>
      </c>
      <c r="AS318" s="49" t="s">
        <v>488</v>
      </c>
      <c r="AT318" s="49" t="s">
        <v>489</v>
      </c>
    </row>
    <row r="319" spans="1:46" x14ac:dyDescent="0.25">
      <c r="A319">
        <v>2</v>
      </c>
      <c r="B319" t="s">
        <v>351</v>
      </c>
      <c r="C319" t="s">
        <v>351</v>
      </c>
      <c r="D319" t="s">
        <v>352</v>
      </c>
      <c r="E319" t="s">
        <v>610</v>
      </c>
      <c r="F319" t="s">
        <v>611</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810.99990000000003</v>
      </c>
      <c r="AB319">
        <v>800.00120000000004</v>
      </c>
      <c r="AC319">
        <v>652.99839999999995</v>
      </c>
      <c r="AD319">
        <v>650.00070000000005</v>
      </c>
      <c r="AE319">
        <v>684.9982</v>
      </c>
      <c r="AF319">
        <v>528.99800000000005</v>
      </c>
      <c r="AG319">
        <v>534.00120000000004</v>
      </c>
      <c r="AH319">
        <v>622.125</v>
      </c>
      <c r="AI319">
        <v>599.56230000000005</v>
      </c>
      <c r="AJ319">
        <v>620.88990000000001</v>
      </c>
      <c r="AK319">
        <v>477.22820000000002</v>
      </c>
      <c r="AL319">
        <v>525.15030000000002</v>
      </c>
      <c r="AM319" s="49" t="s">
        <v>352</v>
      </c>
      <c r="AN319" s="49" t="s">
        <v>14</v>
      </c>
      <c r="AO319" s="49" t="s">
        <v>500</v>
      </c>
      <c r="AP319" s="49" t="s">
        <v>505</v>
      </c>
      <c r="AQ319" s="49" t="s">
        <v>13</v>
      </c>
      <c r="AR319" s="49" t="s">
        <v>487</v>
      </c>
      <c r="AS319" s="49" t="s">
        <v>488</v>
      </c>
      <c r="AT319" s="49" t="s">
        <v>489</v>
      </c>
    </row>
    <row r="320" spans="1:46" x14ac:dyDescent="0.25">
      <c r="A320">
        <v>2</v>
      </c>
      <c r="B320" t="s">
        <v>400</v>
      </c>
      <c r="C320" t="s">
        <v>400</v>
      </c>
      <c r="D320" t="s">
        <v>401</v>
      </c>
      <c r="E320" t="s">
        <v>610</v>
      </c>
      <c r="F320" t="s">
        <v>611</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t="s">
        <v>531</v>
      </c>
      <c r="AM320" s="49" t="s">
        <v>401</v>
      </c>
      <c r="AN320" s="49" t="s">
        <v>4</v>
      </c>
      <c r="AO320" s="49" t="s">
        <v>9</v>
      </c>
      <c r="AP320" s="49" t="s">
        <v>501</v>
      </c>
      <c r="AQ320" s="49" t="s">
        <v>9</v>
      </c>
      <c r="AR320" s="49" t="s">
        <v>487</v>
      </c>
      <c r="AS320" s="49" t="s">
        <v>488</v>
      </c>
      <c r="AT320" s="49" t="s">
        <v>489</v>
      </c>
    </row>
    <row r="321" spans="1:46" x14ac:dyDescent="0.25">
      <c r="A321">
        <v>2</v>
      </c>
      <c r="B321" t="s">
        <v>344</v>
      </c>
      <c r="C321" t="s">
        <v>344</v>
      </c>
      <c r="D321" t="s">
        <v>345</v>
      </c>
      <c r="E321" t="s">
        <v>610</v>
      </c>
      <c r="F321" t="s">
        <v>611</v>
      </c>
      <c r="G321" t="s">
        <v>531</v>
      </c>
      <c r="H321" t="s">
        <v>531</v>
      </c>
      <c r="I321" t="s">
        <v>531</v>
      </c>
      <c r="J321" t="s">
        <v>531</v>
      </c>
      <c r="K321" t="s">
        <v>531</v>
      </c>
      <c r="L321" t="s">
        <v>531</v>
      </c>
      <c r="M321" t="s">
        <v>531</v>
      </c>
      <c r="N321" t="s">
        <v>531</v>
      </c>
      <c r="O321" t="s">
        <v>531</v>
      </c>
      <c r="P321" t="s">
        <v>531</v>
      </c>
      <c r="Q321" t="s">
        <v>531</v>
      </c>
      <c r="R321" t="s">
        <v>531</v>
      </c>
      <c r="S321" t="s">
        <v>531</v>
      </c>
      <c r="T321" t="s">
        <v>531</v>
      </c>
      <c r="U321" t="s">
        <v>531</v>
      </c>
      <c r="V321" t="s">
        <v>531</v>
      </c>
      <c r="W321" t="s">
        <v>531</v>
      </c>
      <c r="X321" t="s">
        <v>531</v>
      </c>
      <c r="Y321" t="s">
        <v>531</v>
      </c>
      <c r="Z321" t="s">
        <v>531</v>
      </c>
      <c r="AA321" t="s">
        <v>531</v>
      </c>
      <c r="AB321" t="s">
        <v>531</v>
      </c>
      <c r="AC321">
        <v>0</v>
      </c>
      <c r="AD321">
        <v>0</v>
      </c>
      <c r="AE321">
        <v>0</v>
      </c>
      <c r="AF321">
        <v>0</v>
      </c>
      <c r="AG321">
        <v>0</v>
      </c>
      <c r="AH321">
        <v>0</v>
      </c>
      <c r="AI321">
        <v>0</v>
      </c>
      <c r="AJ321">
        <v>0</v>
      </c>
      <c r="AK321">
        <v>0</v>
      </c>
      <c r="AL321" t="s">
        <v>531</v>
      </c>
      <c r="AM321" s="49" t="s">
        <v>345</v>
      </c>
      <c r="AN321" s="49" t="s">
        <v>6</v>
      </c>
      <c r="AO321" s="49" t="s">
        <v>9</v>
      </c>
      <c r="AP321" s="49" t="s">
        <v>486</v>
      </c>
      <c r="AQ321" s="49" t="s">
        <v>9</v>
      </c>
      <c r="AR321" s="49" t="s">
        <v>495</v>
      </c>
      <c r="AS321" s="49" t="s">
        <v>488</v>
      </c>
      <c r="AT321" s="49" t="s">
        <v>489</v>
      </c>
    </row>
    <row r="322" spans="1:46" x14ac:dyDescent="0.25">
      <c r="A322">
        <v>2</v>
      </c>
      <c r="B322" t="s">
        <v>154</v>
      </c>
      <c r="C322" t="s">
        <v>154</v>
      </c>
      <c r="D322" t="s">
        <v>155</v>
      </c>
      <c r="E322" t="s">
        <v>610</v>
      </c>
      <c r="F322" t="s">
        <v>611</v>
      </c>
      <c r="G322">
        <v>130.2681</v>
      </c>
      <c r="H322">
        <v>130.2681</v>
      </c>
      <c r="I322">
        <v>131.65389999999999</v>
      </c>
      <c r="J322">
        <v>131.65389999999999</v>
      </c>
      <c r="K322">
        <v>131.65389999999999</v>
      </c>
      <c r="L322">
        <v>131.65389999999999</v>
      </c>
      <c r="M322">
        <v>131.65389999999999</v>
      </c>
      <c r="N322">
        <v>131.65389999999999</v>
      </c>
      <c r="O322">
        <v>131.65389999999999</v>
      </c>
      <c r="P322">
        <v>182.7329</v>
      </c>
      <c r="Q322">
        <v>170.47810000000001</v>
      </c>
      <c r="R322">
        <v>170.47810000000001</v>
      </c>
      <c r="S322">
        <v>122.06619999999999</v>
      </c>
      <c r="T322">
        <v>39.766199999999998</v>
      </c>
      <c r="U322">
        <v>26.833200000000001</v>
      </c>
      <c r="V322">
        <v>15.1143</v>
      </c>
      <c r="W322">
        <v>8.0679999999999996</v>
      </c>
      <c r="X322">
        <v>8.0679999999999996</v>
      </c>
      <c r="Y322">
        <v>8.0679999999999996</v>
      </c>
      <c r="Z322">
        <v>8.0679999999999996</v>
      </c>
      <c r="AA322">
        <v>8.0679999999999996</v>
      </c>
      <c r="AB322">
        <v>8.0679999999999996</v>
      </c>
      <c r="AC322">
        <v>8.0679999999999996</v>
      </c>
      <c r="AD322">
        <v>8.0679999999999996</v>
      </c>
      <c r="AE322">
        <v>8.0679999999999996</v>
      </c>
      <c r="AF322">
        <v>8.0679999999999996</v>
      </c>
      <c r="AG322">
        <v>8.0679999999999996</v>
      </c>
      <c r="AH322">
        <v>8.0679999999999996</v>
      </c>
      <c r="AI322">
        <v>8.0679999999999996</v>
      </c>
      <c r="AJ322">
        <v>8.0679999999999996</v>
      </c>
      <c r="AK322">
        <v>8.0679999999999996</v>
      </c>
      <c r="AL322">
        <v>8.0679999999999996</v>
      </c>
      <c r="AM322" s="49" t="s">
        <v>155</v>
      </c>
      <c r="AN322" s="49" t="s">
        <v>14</v>
      </c>
      <c r="AO322" s="49" t="s">
        <v>500</v>
      </c>
      <c r="AP322" s="49" t="s">
        <v>505</v>
      </c>
      <c r="AQ322" s="49" t="s">
        <v>13</v>
      </c>
      <c r="AR322" s="49" t="s">
        <v>487</v>
      </c>
      <c r="AS322" s="49" t="s">
        <v>488</v>
      </c>
      <c r="AT322" s="49" t="s">
        <v>489</v>
      </c>
    </row>
    <row r="323" spans="1:46" x14ac:dyDescent="0.25">
      <c r="A323">
        <v>2</v>
      </c>
      <c r="B323" t="s">
        <v>241</v>
      </c>
      <c r="C323" t="s">
        <v>241</v>
      </c>
      <c r="D323" t="s">
        <v>242</v>
      </c>
      <c r="E323" t="s">
        <v>610</v>
      </c>
      <c r="F323" t="s">
        <v>611</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t="s">
        <v>531</v>
      </c>
      <c r="AM323" s="49" t="s">
        <v>242</v>
      </c>
      <c r="AN323" s="49" t="s">
        <v>14</v>
      </c>
      <c r="AO323" s="49" t="s">
        <v>485</v>
      </c>
      <c r="AP323" s="49" t="s">
        <v>494</v>
      </c>
      <c r="AQ323" s="49" t="s">
        <v>11</v>
      </c>
      <c r="AR323" s="49" t="s">
        <v>487</v>
      </c>
      <c r="AS323" s="49" t="s">
        <v>488</v>
      </c>
      <c r="AT323" s="49" t="s">
        <v>489</v>
      </c>
    </row>
    <row r="324" spans="1:46" x14ac:dyDescent="0.25">
      <c r="A324">
        <v>2</v>
      </c>
      <c r="B324" t="s">
        <v>328</v>
      </c>
      <c r="C324" t="s">
        <v>328</v>
      </c>
      <c r="D324" t="s">
        <v>329</v>
      </c>
      <c r="E324" t="s">
        <v>610</v>
      </c>
      <c r="F324" t="s">
        <v>611</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t="s">
        <v>531</v>
      </c>
      <c r="AM324" s="49" t="s">
        <v>329</v>
      </c>
      <c r="AN324" s="49" t="s">
        <v>6</v>
      </c>
      <c r="AO324" s="49" t="s">
        <v>9</v>
      </c>
      <c r="AP324" s="49" t="s">
        <v>486</v>
      </c>
      <c r="AQ324" s="49" t="s">
        <v>9</v>
      </c>
      <c r="AR324" s="49" t="s">
        <v>487</v>
      </c>
      <c r="AS324" s="49" t="s">
        <v>488</v>
      </c>
      <c r="AT324" s="49" t="s">
        <v>489</v>
      </c>
    </row>
    <row r="325" spans="1:46" x14ac:dyDescent="0.25">
      <c r="A325">
        <v>2</v>
      </c>
      <c r="B325" t="s">
        <v>348</v>
      </c>
      <c r="C325" t="s">
        <v>348</v>
      </c>
      <c r="D325" t="s">
        <v>427</v>
      </c>
      <c r="E325" t="s">
        <v>610</v>
      </c>
      <c r="F325" t="s">
        <v>611</v>
      </c>
      <c r="G325" t="s">
        <v>531</v>
      </c>
      <c r="H325" t="s">
        <v>531</v>
      </c>
      <c r="I325" t="s">
        <v>531</v>
      </c>
      <c r="J325" t="s">
        <v>531</v>
      </c>
      <c r="K325" t="s">
        <v>531</v>
      </c>
      <c r="L325" t="s">
        <v>531</v>
      </c>
      <c r="M325" t="s">
        <v>531</v>
      </c>
      <c r="N325" t="s">
        <v>531</v>
      </c>
      <c r="O325" t="s">
        <v>531</v>
      </c>
      <c r="P325" t="s">
        <v>531</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t="s">
        <v>531</v>
      </c>
      <c r="AM325" s="49" t="s">
        <v>427</v>
      </c>
      <c r="AN325" s="49" t="s">
        <v>14</v>
      </c>
      <c r="AO325" s="49" t="s">
        <v>506</v>
      </c>
      <c r="AP325" s="49" t="s">
        <v>501</v>
      </c>
      <c r="AQ325" s="49" t="s">
        <v>10</v>
      </c>
      <c r="AR325" s="49" t="s">
        <v>495</v>
      </c>
      <c r="AS325" s="49" t="s">
        <v>488</v>
      </c>
      <c r="AT325" s="49" t="s">
        <v>497</v>
      </c>
    </row>
    <row r="326" spans="1:46" x14ac:dyDescent="0.25">
      <c r="A326">
        <v>2</v>
      </c>
      <c r="B326" t="s">
        <v>353</v>
      </c>
      <c r="C326" t="s">
        <v>353</v>
      </c>
      <c r="D326" t="s">
        <v>354</v>
      </c>
      <c r="E326" t="s">
        <v>610</v>
      </c>
      <c r="F326" t="s">
        <v>611</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s="49" t="s">
        <v>354</v>
      </c>
      <c r="AN326" s="49" t="s">
        <v>14</v>
      </c>
      <c r="AO326" s="49" t="s">
        <v>500</v>
      </c>
      <c r="AP326" s="49" t="s">
        <v>505</v>
      </c>
      <c r="AQ326" s="49" t="s">
        <v>13</v>
      </c>
      <c r="AR326" s="49" t="s">
        <v>487</v>
      </c>
      <c r="AS326" s="49" t="s">
        <v>488</v>
      </c>
      <c r="AT326" s="49" t="s">
        <v>489</v>
      </c>
    </row>
    <row r="327" spans="1:46" x14ac:dyDescent="0.25">
      <c r="A327">
        <v>2</v>
      </c>
      <c r="B327" t="s">
        <v>111</v>
      </c>
      <c r="C327" t="s">
        <v>111</v>
      </c>
      <c r="D327" t="s">
        <v>112</v>
      </c>
      <c r="E327" t="s">
        <v>610</v>
      </c>
      <c r="F327" t="s">
        <v>611</v>
      </c>
      <c r="G327">
        <v>0</v>
      </c>
      <c r="H327">
        <v>0</v>
      </c>
      <c r="I327">
        <v>0</v>
      </c>
      <c r="J327">
        <v>0</v>
      </c>
      <c r="K327">
        <v>0.89600000000000002</v>
      </c>
      <c r="L327">
        <v>5.9452999999999996</v>
      </c>
      <c r="M327">
        <v>7.1300999999999997</v>
      </c>
      <c r="N327">
        <v>14.226699999999999</v>
      </c>
      <c r="O327">
        <v>15.3028</v>
      </c>
      <c r="P327">
        <v>12.9833</v>
      </c>
      <c r="Q327">
        <v>12.3469</v>
      </c>
      <c r="R327">
        <v>4.8315999999999999</v>
      </c>
      <c r="S327">
        <v>17.404499999999999</v>
      </c>
      <c r="T327">
        <v>11.0741</v>
      </c>
      <c r="U327">
        <v>11.744</v>
      </c>
      <c r="V327">
        <v>12.221299999999999</v>
      </c>
      <c r="W327">
        <v>10.667999999999999</v>
      </c>
      <c r="X327">
        <v>9.6128999999999998</v>
      </c>
      <c r="Y327">
        <v>7.6535000000000002</v>
      </c>
      <c r="Z327">
        <v>6.4978999999999996</v>
      </c>
      <c r="AA327">
        <v>2.399</v>
      </c>
      <c r="AB327">
        <v>0.91690000000000005</v>
      </c>
      <c r="AC327">
        <v>6.343</v>
      </c>
      <c r="AD327">
        <v>8.7420000000000009</v>
      </c>
      <c r="AE327">
        <v>11.0532</v>
      </c>
      <c r="AF327">
        <v>15.0557</v>
      </c>
      <c r="AG327">
        <v>18.610299999999999</v>
      </c>
      <c r="AH327">
        <v>17.2454</v>
      </c>
      <c r="AI327">
        <v>18.032499999999999</v>
      </c>
      <c r="AJ327">
        <v>17.638999999999999</v>
      </c>
      <c r="AK327">
        <v>17.1952</v>
      </c>
      <c r="AL327">
        <v>17.199400000000001</v>
      </c>
      <c r="AM327" s="49" t="s">
        <v>112</v>
      </c>
      <c r="AN327" s="49" t="s">
        <v>14</v>
      </c>
      <c r="AO327" s="49" t="s">
        <v>500</v>
      </c>
      <c r="AP327" s="49" t="s">
        <v>505</v>
      </c>
      <c r="AQ327" s="49" t="s">
        <v>13</v>
      </c>
      <c r="AR327" s="49" t="s">
        <v>487</v>
      </c>
      <c r="AS327" s="49" t="s">
        <v>488</v>
      </c>
      <c r="AT327" s="49" t="s">
        <v>489</v>
      </c>
    </row>
    <row r="328" spans="1:46" x14ac:dyDescent="0.25">
      <c r="A328">
        <v>2</v>
      </c>
      <c r="B328" t="s">
        <v>359</v>
      </c>
      <c r="C328" t="s">
        <v>359</v>
      </c>
      <c r="D328" t="s">
        <v>605</v>
      </c>
      <c r="E328" t="s">
        <v>610</v>
      </c>
      <c r="F328" t="s">
        <v>611</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t="s">
        <v>531</v>
      </c>
      <c r="AM328" s="49" t="s">
        <v>360</v>
      </c>
      <c r="AN328" s="49" t="s">
        <v>14</v>
      </c>
      <c r="AO328" s="49" t="s">
        <v>485</v>
      </c>
      <c r="AP328" s="49" t="s">
        <v>486</v>
      </c>
      <c r="AQ328" s="49" t="s">
        <v>11</v>
      </c>
      <c r="AR328" s="49" t="s">
        <v>487</v>
      </c>
      <c r="AS328" s="49" t="s">
        <v>488</v>
      </c>
      <c r="AT328" s="49" t="s">
        <v>489</v>
      </c>
    </row>
    <row r="329" spans="1:46" x14ac:dyDescent="0.25">
      <c r="A329">
        <v>2</v>
      </c>
      <c r="B329" t="s">
        <v>366</v>
      </c>
      <c r="C329" t="s">
        <v>366</v>
      </c>
      <c r="D329" t="s">
        <v>367</v>
      </c>
      <c r="E329" t="s">
        <v>610</v>
      </c>
      <c r="F329" t="s">
        <v>611</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t="s">
        <v>531</v>
      </c>
      <c r="AM329" s="49" t="s">
        <v>367</v>
      </c>
      <c r="AN329" s="49" t="s">
        <v>14</v>
      </c>
      <c r="AO329" s="49" t="s">
        <v>485</v>
      </c>
      <c r="AP329" s="49" t="s">
        <v>494</v>
      </c>
      <c r="AQ329" s="49" t="s">
        <v>11</v>
      </c>
      <c r="AR329" s="49" t="s">
        <v>487</v>
      </c>
      <c r="AS329" s="49" t="s">
        <v>488</v>
      </c>
      <c r="AT329" s="49" t="s">
        <v>489</v>
      </c>
    </row>
    <row r="330" spans="1:46" x14ac:dyDescent="0.25">
      <c r="A330">
        <v>2</v>
      </c>
      <c r="B330" t="s">
        <v>364</v>
      </c>
      <c r="C330" t="s">
        <v>364</v>
      </c>
      <c r="D330" t="s">
        <v>365</v>
      </c>
      <c r="E330" t="s">
        <v>610</v>
      </c>
      <c r="F330" t="s">
        <v>611</v>
      </c>
      <c r="G330">
        <v>35.998100000000001</v>
      </c>
      <c r="H330">
        <v>35.998100000000001</v>
      </c>
      <c r="I330">
        <v>35.998100000000001</v>
      </c>
      <c r="J330">
        <v>35.998100000000001</v>
      </c>
      <c r="K330">
        <v>35.998100000000001</v>
      </c>
      <c r="L330">
        <v>35.998100000000001</v>
      </c>
      <c r="M330">
        <v>72.000399999999999</v>
      </c>
      <c r="N330">
        <v>72.000399999999999</v>
      </c>
      <c r="O330">
        <v>72.000399999999999</v>
      </c>
      <c r="P330">
        <v>72.000399999999999</v>
      </c>
      <c r="Q330">
        <v>72.000399999999999</v>
      </c>
      <c r="R330">
        <v>72.000399999999999</v>
      </c>
      <c r="S330">
        <v>72.000399999999999</v>
      </c>
      <c r="T330">
        <v>72.000399999999999</v>
      </c>
      <c r="U330">
        <v>72.000399999999999</v>
      </c>
      <c r="V330">
        <v>72.000399999999999</v>
      </c>
      <c r="W330">
        <v>72.000399999999999</v>
      </c>
      <c r="X330">
        <v>72.000399999999999</v>
      </c>
      <c r="Y330">
        <v>35.998100000000001</v>
      </c>
      <c r="Z330">
        <v>35.998100000000001</v>
      </c>
      <c r="AA330">
        <v>72.000399999999999</v>
      </c>
      <c r="AB330">
        <v>35.998100000000001</v>
      </c>
      <c r="AC330">
        <v>35.998100000000001</v>
      </c>
      <c r="AD330">
        <v>35.998100000000001</v>
      </c>
      <c r="AE330">
        <v>35.998100000000001</v>
      </c>
      <c r="AF330">
        <v>35.998100000000001</v>
      </c>
      <c r="AG330">
        <v>35.998100000000001</v>
      </c>
      <c r="AH330">
        <v>54.001300000000001</v>
      </c>
      <c r="AI330">
        <v>50.400700000000001</v>
      </c>
      <c r="AJ330">
        <v>46.8001</v>
      </c>
      <c r="AK330">
        <v>39.598799999999997</v>
      </c>
      <c r="AL330" t="s">
        <v>531</v>
      </c>
      <c r="AM330" s="49" t="s">
        <v>365</v>
      </c>
      <c r="AN330" s="49" t="s">
        <v>14</v>
      </c>
      <c r="AO330" s="49" t="s">
        <v>485</v>
      </c>
      <c r="AP330" s="49" t="s">
        <v>501</v>
      </c>
      <c r="AQ330" s="49" t="s">
        <v>11</v>
      </c>
      <c r="AR330" s="49" t="s">
        <v>487</v>
      </c>
      <c r="AS330" s="49" t="s">
        <v>488</v>
      </c>
      <c r="AT330" s="49" t="s">
        <v>489</v>
      </c>
    </row>
    <row r="331" spans="1:46" x14ac:dyDescent="0.25">
      <c r="A331">
        <v>2</v>
      </c>
      <c r="B331" t="s">
        <v>493</v>
      </c>
      <c r="C331" t="s">
        <v>606</v>
      </c>
      <c r="D331" t="s">
        <v>607</v>
      </c>
      <c r="E331" t="s">
        <v>610</v>
      </c>
      <c r="F331" t="s">
        <v>611</v>
      </c>
      <c r="G331">
        <v>1135919.0082</v>
      </c>
      <c r="H331">
        <v>1155569.4734</v>
      </c>
      <c r="I331">
        <v>1215933.885</v>
      </c>
      <c r="J331">
        <v>1252212.7708000001</v>
      </c>
      <c r="K331">
        <v>1292985.4076</v>
      </c>
      <c r="L331">
        <v>1312103.2113999999</v>
      </c>
      <c r="M331">
        <v>1393016.3075999999</v>
      </c>
      <c r="N331">
        <v>1390908.7185</v>
      </c>
      <c r="O331">
        <v>1430051.5220000001</v>
      </c>
      <c r="P331">
        <v>1457492.0018</v>
      </c>
      <c r="Q331">
        <v>1612832.9162999999</v>
      </c>
      <c r="R331">
        <v>1672274.3938</v>
      </c>
      <c r="S331">
        <v>1497027.9123</v>
      </c>
      <c r="T331">
        <v>1574840.2601999999</v>
      </c>
      <c r="U331">
        <v>1627642.4904</v>
      </c>
      <c r="V331">
        <v>1662971.8141000001</v>
      </c>
      <c r="W331">
        <v>1659957.9963</v>
      </c>
      <c r="X331">
        <v>1739263.9768000001</v>
      </c>
      <c r="Y331">
        <v>1724692.3762000001</v>
      </c>
      <c r="Z331">
        <v>1834261.9915</v>
      </c>
      <c r="AA331">
        <v>1878177.86</v>
      </c>
      <c r="AB331">
        <v>1950120.98</v>
      </c>
      <c r="AC331">
        <v>1990493.5345999999</v>
      </c>
      <c r="AD331">
        <v>2077850.5011</v>
      </c>
      <c r="AE331">
        <v>2232532.9534</v>
      </c>
      <c r="AF331">
        <v>2357280.0619999999</v>
      </c>
      <c r="AG331">
        <v>2564599.4788000002</v>
      </c>
      <c r="AH331">
        <v>2872802.8267999999</v>
      </c>
      <c r="AI331">
        <v>3156560.0608999999</v>
      </c>
      <c r="AJ331">
        <v>3306069.1815999998</v>
      </c>
      <c r="AK331">
        <v>3564588.7453999999</v>
      </c>
      <c r="AL331" t="s">
        <v>531</v>
      </c>
      <c r="AM331" s="49" t="e">
        <v>#N/A</v>
      </c>
      <c r="AN331" s="49" t="e">
        <v>#N/A</v>
      </c>
      <c r="AO331" s="49" t="e">
        <v>#N/A</v>
      </c>
      <c r="AP331" s="49" t="e">
        <v>#N/A</v>
      </c>
      <c r="AQ331" s="49" t="e">
        <v>#N/A</v>
      </c>
      <c r="AR331" s="49" t="e">
        <v>#N/A</v>
      </c>
      <c r="AS331" s="49" t="e">
        <v>#N/A</v>
      </c>
      <c r="AT331" s="49" t="e">
        <v>#N/A</v>
      </c>
    </row>
    <row r="332" spans="1:46" x14ac:dyDescent="0.25">
      <c r="A332">
        <v>2</v>
      </c>
      <c r="B332" t="s">
        <v>362</v>
      </c>
      <c r="C332" t="s">
        <v>362</v>
      </c>
      <c r="D332" t="s">
        <v>363</v>
      </c>
      <c r="E332" t="s">
        <v>610</v>
      </c>
      <c r="F332" t="s">
        <v>611</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t="s">
        <v>531</v>
      </c>
      <c r="AM332" s="49" t="s">
        <v>363</v>
      </c>
      <c r="AN332" s="49" t="s">
        <v>8</v>
      </c>
      <c r="AO332" s="49" t="s">
        <v>9</v>
      </c>
      <c r="AP332" s="49" t="s">
        <v>486</v>
      </c>
      <c r="AQ332" s="49" t="s">
        <v>9</v>
      </c>
      <c r="AR332" s="49" t="s">
        <v>495</v>
      </c>
      <c r="AS332" s="49" t="s">
        <v>488</v>
      </c>
      <c r="AT332" s="49" t="s">
        <v>489</v>
      </c>
    </row>
    <row r="333" spans="1:46" x14ac:dyDescent="0.25">
      <c r="A333">
        <v>2</v>
      </c>
      <c r="B333" t="s">
        <v>372</v>
      </c>
      <c r="C333" t="s">
        <v>372</v>
      </c>
      <c r="D333" t="s">
        <v>431</v>
      </c>
      <c r="E333" t="s">
        <v>610</v>
      </c>
      <c r="F333" t="s">
        <v>611</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t="s">
        <v>531</v>
      </c>
      <c r="AM333" s="49" t="s">
        <v>431</v>
      </c>
      <c r="AN333" s="49" t="s">
        <v>14</v>
      </c>
      <c r="AO333" s="49" t="s">
        <v>507</v>
      </c>
      <c r="AP333" s="49" t="s">
        <v>505</v>
      </c>
      <c r="AQ333" s="49" t="s">
        <v>10</v>
      </c>
      <c r="AR333" s="49" t="s">
        <v>495</v>
      </c>
      <c r="AS333" s="49" t="s">
        <v>496</v>
      </c>
      <c r="AT333" s="49" t="s">
        <v>497</v>
      </c>
    </row>
    <row r="334" spans="1:46" x14ac:dyDescent="0.25">
      <c r="A334">
        <v>2</v>
      </c>
      <c r="B334" t="s">
        <v>373</v>
      </c>
      <c r="C334" t="s">
        <v>373</v>
      </c>
      <c r="D334" t="s">
        <v>374</v>
      </c>
      <c r="E334" t="s">
        <v>610</v>
      </c>
      <c r="F334" t="s">
        <v>611</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t="s">
        <v>531</v>
      </c>
      <c r="AM334" s="49" t="s">
        <v>374</v>
      </c>
      <c r="AN334" s="49" t="s">
        <v>7</v>
      </c>
      <c r="AO334" s="49" t="s">
        <v>9</v>
      </c>
      <c r="AP334" s="49" t="s">
        <v>494</v>
      </c>
      <c r="AQ334" s="49" t="s">
        <v>9</v>
      </c>
      <c r="AR334" s="49" t="s">
        <v>487</v>
      </c>
      <c r="AS334" s="49" t="s">
        <v>488</v>
      </c>
      <c r="AT334" s="49" t="s">
        <v>489</v>
      </c>
    </row>
    <row r="335" spans="1:46" x14ac:dyDescent="0.25">
      <c r="A335">
        <v>2</v>
      </c>
      <c r="B335" t="s">
        <v>368</v>
      </c>
      <c r="C335" t="s">
        <v>368</v>
      </c>
      <c r="D335" t="s">
        <v>429</v>
      </c>
      <c r="E335" t="s">
        <v>610</v>
      </c>
      <c r="F335" t="s">
        <v>611</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t="s">
        <v>531</v>
      </c>
      <c r="AM335" s="49" t="s">
        <v>429</v>
      </c>
      <c r="AN335" s="49" t="s">
        <v>14</v>
      </c>
      <c r="AO335" s="49" t="s">
        <v>485</v>
      </c>
      <c r="AP335" s="49" t="s">
        <v>501</v>
      </c>
      <c r="AQ335" s="49" t="s">
        <v>11</v>
      </c>
      <c r="AR335" s="49" t="s">
        <v>495</v>
      </c>
      <c r="AS335" s="49" t="s">
        <v>496</v>
      </c>
      <c r="AT335" s="49" t="s">
        <v>497</v>
      </c>
    </row>
    <row r="336" spans="1:46" x14ac:dyDescent="0.25">
      <c r="A336">
        <v>2</v>
      </c>
      <c r="B336" t="s">
        <v>381</v>
      </c>
      <c r="C336" t="s">
        <v>381</v>
      </c>
      <c r="D336" t="s">
        <v>382</v>
      </c>
      <c r="E336" t="s">
        <v>610</v>
      </c>
      <c r="F336" t="s">
        <v>611</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t="s">
        <v>531</v>
      </c>
      <c r="AM336" s="49" t="s">
        <v>382</v>
      </c>
      <c r="AN336" s="49" t="s">
        <v>6</v>
      </c>
      <c r="AO336" s="49" t="s">
        <v>9</v>
      </c>
      <c r="AP336" s="49" t="s">
        <v>486</v>
      </c>
      <c r="AQ336" s="49" t="s">
        <v>9</v>
      </c>
      <c r="AR336" s="49" t="s">
        <v>487</v>
      </c>
      <c r="AS336" s="49" t="s">
        <v>488</v>
      </c>
      <c r="AT336" s="49" t="s">
        <v>489</v>
      </c>
    </row>
    <row r="337" spans="1:46" x14ac:dyDescent="0.25">
      <c r="A337">
        <v>2</v>
      </c>
      <c r="B337" t="s">
        <v>383</v>
      </c>
      <c r="C337" t="s">
        <v>383</v>
      </c>
      <c r="D337" t="s">
        <v>384</v>
      </c>
      <c r="E337" t="s">
        <v>610</v>
      </c>
      <c r="F337" t="s">
        <v>611</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s="49" t="s">
        <v>384</v>
      </c>
      <c r="AN337" s="49" t="s">
        <v>14</v>
      </c>
      <c r="AO337" s="49" t="s">
        <v>500</v>
      </c>
      <c r="AP337" s="49" t="s">
        <v>494</v>
      </c>
      <c r="AQ337" s="49" t="s">
        <v>502</v>
      </c>
      <c r="AR337" s="49" t="s">
        <v>487</v>
      </c>
      <c r="AS337" s="49" t="s">
        <v>488</v>
      </c>
      <c r="AT337" s="49" t="s">
        <v>489</v>
      </c>
    </row>
    <row r="338" spans="1:46" x14ac:dyDescent="0.25">
      <c r="A338">
        <v>2</v>
      </c>
      <c r="B338" t="s">
        <v>62</v>
      </c>
      <c r="C338" t="s">
        <v>62</v>
      </c>
      <c r="D338" t="s">
        <v>407</v>
      </c>
      <c r="E338" t="s">
        <v>610</v>
      </c>
      <c r="F338" t="s">
        <v>611</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t="s">
        <v>531</v>
      </c>
      <c r="AM338" s="49" t="s">
        <v>407</v>
      </c>
      <c r="AN338" s="49" t="s">
        <v>14</v>
      </c>
      <c r="AO338" s="49" t="s">
        <v>485</v>
      </c>
      <c r="AP338" s="49" t="s">
        <v>505</v>
      </c>
      <c r="AQ338" s="49" t="s">
        <v>13</v>
      </c>
      <c r="AR338" s="49" t="s">
        <v>495</v>
      </c>
      <c r="AS338" s="49" t="s">
        <v>496</v>
      </c>
      <c r="AT338" s="49" t="s">
        <v>497</v>
      </c>
    </row>
    <row r="339" spans="1:46" x14ac:dyDescent="0.25">
      <c r="A339">
        <v>2</v>
      </c>
      <c r="B339" t="s">
        <v>169</v>
      </c>
      <c r="C339" t="s">
        <v>169</v>
      </c>
      <c r="D339" t="s">
        <v>170</v>
      </c>
      <c r="E339" t="s">
        <v>610</v>
      </c>
      <c r="F339" t="s">
        <v>611</v>
      </c>
      <c r="G339">
        <v>33.000399999999999</v>
      </c>
      <c r="H339">
        <v>33.000399999999999</v>
      </c>
      <c r="I339">
        <v>33.000399999999999</v>
      </c>
      <c r="J339">
        <v>33.000399999999999</v>
      </c>
      <c r="K339">
        <v>33.000399999999999</v>
      </c>
      <c r="L339">
        <v>33.000399999999999</v>
      </c>
      <c r="M339">
        <v>33.000399999999999</v>
      </c>
      <c r="N339">
        <v>33.000399999999999</v>
      </c>
      <c r="O339">
        <v>33.000399999999999</v>
      </c>
      <c r="P339">
        <v>33.000399999999999</v>
      </c>
      <c r="Q339">
        <v>33.000399999999999</v>
      </c>
      <c r="R339">
        <v>33.000399999999999</v>
      </c>
      <c r="S339">
        <v>33.000399999999999</v>
      </c>
      <c r="T339">
        <v>33.000399999999999</v>
      </c>
      <c r="U339">
        <v>33.000399999999999</v>
      </c>
      <c r="V339">
        <v>33.000399999999999</v>
      </c>
      <c r="W339">
        <v>33.000399999999999</v>
      </c>
      <c r="X339">
        <v>33.000399999999999</v>
      </c>
      <c r="Y339">
        <v>33.000399999999999</v>
      </c>
      <c r="Z339">
        <v>33.000399999999999</v>
      </c>
      <c r="AA339">
        <v>33.000399999999999</v>
      </c>
      <c r="AB339">
        <v>33.000399999999999</v>
      </c>
      <c r="AC339">
        <v>33.000399999999999</v>
      </c>
      <c r="AD339">
        <v>33.000399999999999</v>
      </c>
      <c r="AE339">
        <v>33.000399999999999</v>
      </c>
      <c r="AF339">
        <v>33.000399999999999</v>
      </c>
      <c r="AG339">
        <v>34.000999999999998</v>
      </c>
      <c r="AH339">
        <v>34.000999999999998</v>
      </c>
      <c r="AI339">
        <v>34.000999999999998</v>
      </c>
      <c r="AJ339">
        <v>34.000999999999998</v>
      </c>
      <c r="AK339">
        <v>34.000999999999998</v>
      </c>
      <c r="AL339">
        <v>34.000999999999998</v>
      </c>
      <c r="AM339" s="49" t="s">
        <v>170</v>
      </c>
      <c r="AN339" s="49" t="s">
        <v>14</v>
      </c>
      <c r="AO339" s="49" t="s">
        <v>500</v>
      </c>
      <c r="AP339" s="49" t="s">
        <v>505</v>
      </c>
      <c r="AQ339" s="49" t="s">
        <v>13</v>
      </c>
      <c r="AR339" s="49" t="s">
        <v>487</v>
      </c>
      <c r="AS339" s="49" t="s">
        <v>488</v>
      </c>
      <c r="AT339" s="49" t="s">
        <v>489</v>
      </c>
    </row>
    <row r="340" spans="1:46" x14ac:dyDescent="0.25">
      <c r="A340">
        <v>2</v>
      </c>
      <c r="B340" t="s">
        <v>379</v>
      </c>
      <c r="C340" t="s">
        <v>379</v>
      </c>
      <c r="D340" t="s">
        <v>608</v>
      </c>
      <c r="E340" t="s">
        <v>610</v>
      </c>
      <c r="F340" t="s">
        <v>611</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t="s">
        <v>531</v>
      </c>
      <c r="AM340" s="49" t="s">
        <v>380</v>
      </c>
      <c r="AN340" s="49" t="s">
        <v>6</v>
      </c>
      <c r="AO340" s="49" t="s">
        <v>9</v>
      </c>
      <c r="AP340" s="49" t="s">
        <v>494</v>
      </c>
      <c r="AQ340" s="49" t="s">
        <v>9</v>
      </c>
      <c r="AR340" s="49" t="s">
        <v>487</v>
      </c>
      <c r="AS340" s="49" t="s">
        <v>488</v>
      </c>
      <c r="AT340" s="49" t="s">
        <v>489</v>
      </c>
    </row>
    <row r="341" spans="1:46" x14ac:dyDescent="0.25">
      <c r="A341">
        <v>2</v>
      </c>
      <c r="B341" t="s">
        <v>387</v>
      </c>
      <c r="C341" t="s">
        <v>387</v>
      </c>
      <c r="D341" t="s">
        <v>388</v>
      </c>
      <c r="E341" t="s">
        <v>610</v>
      </c>
      <c r="F341" t="s">
        <v>611</v>
      </c>
      <c r="G341">
        <v>590501.00080000004</v>
      </c>
      <c r="H341">
        <v>600267.00069999998</v>
      </c>
      <c r="I341">
        <v>632995.99919999996</v>
      </c>
      <c r="J341">
        <v>655398.00020000001</v>
      </c>
      <c r="K341">
        <v>645658.00029999996</v>
      </c>
      <c r="L341">
        <v>554876.00109999999</v>
      </c>
      <c r="M341">
        <v>584149.00139999995</v>
      </c>
      <c r="N341">
        <v>554531.00040000002</v>
      </c>
      <c r="O341">
        <v>571749.00190000003</v>
      </c>
      <c r="P341">
        <v>576130.99890000001</v>
      </c>
      <c r="Q341">
        <v>548090.99860000005</v>
      </c>
      <c r="R341">
        <v>539652.00080000004</v>
      </c>
      <c r="S341">
        <v>346456.00020000001</v>
      </c>
      <c r="T341">
        <v>351299.00150000001</v>
      </c>
      <c r="U341">
        <v>359860.99910000002</v>
      </c>
      <c r="V341">
        <v>361436.99859999999</v>
      </c>
      <c r="W341">
        <v>361753.99800000002</v>
      </c>
      <c r="X341">
        <v>367930.00109999999</v>
      </c>
      <c r="Y341">
        <v>339296.99920000002</v>
      </c>
      <c r="Z341">
        <v>341617.00140000001</v>
      </c>
      <c r="AA341">
        <v>353529</v>
      </c>
      <c r="AB341">
        <v>358282.00189999997</v>
      </c>
      <c r="AC341">
        <v>363441.99849999999</v>
      </c>
      <c r="AD341">
        <v>369623.00060000003</v>
      </c>
      <c r="AE341">
        <v>375852.00030000001</v>
      </c>
      <c r="AF341">
        <v>376496.0013</v>
      </c>
      <c r="AG341">
        <v>383500.99920000002</v>
      </c>
      <c r="AH341">
        <v>385636.80310000002</v>
      </c>
      <c r="AI341">
        <v>419403.96889999998</v>
      </c>
      <c r="AJ341">
        <v>381366.73180000001</v>
      </c>
      <c r="AK341">
        <v>389675.70020000002</v>
      </c>
      <c r="AL341">
        <v>386264.08620000002</v>
      </c>
      <c r="AM341" s="49" t="s">
        <v>388</v>
      </c>
      <c r="AN341" s="49" t="s">
        <v>14</v>
      </c>
      <c r="AO341" s="49" t="s">
        <v>507</v>
      </c>
      <c r="AP341" s="49" t="s">
        <v>505</v>
      </c>
      <c r="AQ341" s="49" t="s">
        <v>13</v>
      </c>
      <c r="AR341" s="49" t="s">
        <v>487</v>
      </c>
      <c r="AS341" s="49" t="s">
        <v>488</v>
      </c>
      <c r="AT341" s="49" t="s">
        <v>489</v>
      </c>
    </row>
    <row r="342" spans="1:46" x14ac:dyDescent="0.25">
      <c r="A342">
        <v>2</v>
      </c>
      <c r="B342" t="s">
        <v>385</v>
      </c>
      <c r="C342" t="s">
        <v>385</v>
      </c>
      <c r="D342" t="s">
        <v>386</v>
      </c>
      <c r="E342" t="s">
        <v>610</v>
      </c>
      <c r="F342" t="s">
        <v>611</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t="s">
        <v>531</v>
      </c>
      <c r="AM342" s="49" t="s">
        <v>386</v>
      </c>
      <c r="AN342" s="49" t="s">
        <v>14</v>
      </c>
      <c r="AO342" s="49" t="s">
        <v>506</v>
      </c>
      <c r="AP342" s="49" t="s">
        <v>505</v>
      </c>
      <c r="AQ342" s="49" t="s">
        <v>10</v>
      </c>
      <c r="AR342" s="49" t="s">
        <v>487</v>
      </c>
      <c r="AS342" s="49" t="s">
        <v>488</v>
      </c>
      <c r="AT342" s="49" t="s">
        <v>489</v>
      </c>
    </row>
    <row r="343" spans="1:46" x14ac:dyDescent="0.25">
      <c r="A343">
        <v>2</v>
      </c>
      <c r="B343" t="s">
        <v>389</v>
      </c>
      <c r="C343" t="s">
        <v>389</v>
      </c>
      <c r="D343" t="s">
        <v>432</v>
      </c>
      <c r="E343" t="s">
        <v>610</v>
      </c>
      <c r="F343" t="s">
        <v>611</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t="s">
        <v>531</v>
      </c>
      <c r="AM343" s="49" t="s">
        <v>432</v>
      </c>
      <c r="AN343" s="49" t="s">
        <v>14</v>
      </c>
      <c r="AO343" s="49" t="s">
        <v>485</v>
      </c>
      <c r="AP343" s="49" t="s">
        <v>494</v>
      </c>
      <c r="AQ343" s="49" t="s">
        <v>11</v>
      </c>
      <c r="AR343" s="49" t="s">
        <v>487</v>
      </c>
      <c r="AS343" s="49" t="s">
        <v>496</v>
      </c>
      <c r="AT343" s="49" t="s">
        <v>497</v>
      </c>
    </row>
    <row r="344" spans="1:46" x14ac:dyDescent="0.25">
      <c r="A344">
        <v>2</v>
      </c>
      <c r="B344" t="s">
        <v>392</v>
      </c>
      <c r="C344" t="s">
        <v>392</v>
      </c>
      <c r="D344" t="s">
        <v>433</v>
      </c>
      <c r="E344" t="s">
        <v>610</v>
      </c>
      <c r="F344" t="s">
        <v>611</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t="s">
        <v>531</v>
      </c>
      <c r="AM344" s="49" t="s">
        <v>433</v>
      </c>
      <c r="AN344" s="49" t="s">
        <v>14</v>
      </c>
      <c r="AO344" s="49" t="s">
        <v>506</v>
      </c>
      <c r="AP344" s="49" t="s">
        <v>493</v>
      </c>
      <c r="AQ344" s="49" t="s">
        <v>10</v>
      </c>
      <c r="AR344" s="49" t="s">
        <v>495</v>
      </c>
      <c r="AS344" s="49" t="s">
        <v>496</v>
      </c>
      <c r="AT344" s="49" t="s">
        <v>497</v>
      </c>
    </row>
    <row r="345" spans="1:46" x14ac:dyDescent="0.25">
      <c r="A345">
        <v>2</v>
      </c>
      <c r="B345" t="s">
        <v>393</v>
      </c>
      <c r="C345" t="s">
        <v>393</v>
      </c>
      <c r="D345" t="s">
        <v>394</v>
      </c>
      <c r="E345" t="s">
        <v>610</v>
      </c>
      <c r="F345" t="s">
        <v>611</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t="s">
        <v>531</v>
      </c>
      <c r="AM345" s="49" t="s">
        <v>394</v>
      </c>
      <c r="AN345" s="49" t="s">
        <v>14</v>
      </c>
      <c r="AO345" s="49" t="s">
        <v>485</v>
      </c>
      <c r="AP345" s="49" t="s">
        <v>494</v>
      </c>
      <c r="AQ345" s="49" t="s">
        <v>11</v>
      </c>
      <c r="AR345" s="49" t="s">
        <v>487</v>
      </c>
      <c r="AS345" s="49" t="s">
        <v>488</v>
      </c>
      <c r="AT345" s="49" t="s">
        <v>489</v>
      </c>
    </row>
    <row r="346" spans="1:46" x14ac:dyDescent="0.25">
      <c r="A346">
        <v>2</v>
      </c>
      <c r="B346" t="s">
        <v>493</v>
      </c>
      <c r="C346" t="s">
        <v>609</v>
      </c>
      <c r="D346" t="s">
        <v>56</v>
      </c>
      <c r="E346" t="s">
        <v>610</v>
      </c>
      <c r="F346" t="s">
        <v>611</v>
      </c>
      <c r="G346">
        <v>1427219.0094999999</v>
      </c>
      <c r="H346">
        <v>1454058.4698999999</v>
      </c>
      <c r="I346">
        <v>1518989.8848000001</v>
      </c>
      <c r="J346">
        <v>1555418.7709999999</v>
      </c>
      <c r="K346">
        <v>1619539.4036999999</v>
      </c>
      <c r="L346">
        <v>1636013.2098000001</v>
      </c>
      <c r="M346">
        <v>1733453.3054</v>
      </c>
      <c r="N346">
        <v>1754164.7226</v>
      </c>
      <c r="O346">
        <v>1855691.5244</v>
      </c>
      <c r="P346">
        <v>1964115.9996</v>
      </c>
      <c r="Q346">
        <v>2188358.91</v>
      </c>
      <c r="R346">
        <v>2216589.3928999999</v>
      </c>
      <c r="S346">
        <v>2035854.9168</v>
      </c>
      <c r="T346">
        <v>2113466.2648</v>
      </c>
      <c r="U346">
        <v>2214019.4805999999</v>
      </c>
      <c r="V346">
        <v>2236138.8097999999</v>
      </c>
      <c r="W346">
        <v>2292997.9988000002</v>
      </c>
      <c r="X346">
        <v>2397663.9753</v>
      </c>
      <c r="Y346">
        <v>2425705.3739999998</v>
      </c>
      <c r="Z346">
        <v>2548214.9855</v>
      </c>
      <c r="AA346">
        <v>2570183.8661000002</v>
      </c>
      <c r="AB346">
        <v>2673434.9805000001</v>
      </c>
      <c r="AC346">
        <v>2735656.5351</v>
      </c>
      <c r="AD346">
        <v>2814660.5049000001</v>
      </c>
      <c r="AE346">
        <v>3035071.9490999999</v>
      </c>
      <c r="AF346">
        <v>3222265.0581999999</v>
      </c>
      <c r="AG346">
        <v>3415137.5616000001</v>
      </c>
      <c r="AH346">
        <v>3711470.9715</v>
      </c>
      <c r="AI346">
        <v>4039891.3048999999</v>
      </c>
      <c r="AJ346">
        <v>4216362.4380000001</v>
      </c>
      <c r="AK346">
        <v>4478006.4473000001</v>
      </c>
      <c r="AL346" t="s">
        <v>531</v>
      </c>
      <c r="AM346" s="49" t="e">
        <v>#N/A</v>
      </c>
      <c r="AN346" s="49" t="e">
        <v>#N/A</v>
      </c>
      <c r="AO346" s="49" t="e">
        <v>#N/A</v>
      </c>
      <c r="AP346" s="49" t="e">
        <v>#N/A</v>
      </c>
      <c r="AQ346" s="49" t="e">
        <v>#N/A</v>
      </c>
      <c r="AR346" s="49" t="e">
        <v>#N/A</v>
      </c>
      <c r="AS346" s="49" t="e">
        <v>#N/A</v>
      </c>
      <c r="AT346" s="49" t="e">
        <v>#N/A</v>
      </c>
    </row>
    <row r="347" spans="1:46" x14ac:dyDescent="0.25">
      <c r="A347">
        <v>2</v>
      </c>
      <c r="B347" t="s">
        <v>399</v>
      </c>
      <c r="C347" t="s">
        <v>399</v>
      </c>
      <c r="D347" t="s">
        <v>434</v>
      </c>
      <c r="E347" t="s">
        <v>610</v>
      </c>
      <c r="F347" t="s">
        <v>611</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t="s">
        <v>531</v>
      </c>
      <c r="AM347" s="49" t="s">
        <v>434</v>
      </c>
      <c r="AN347" s="49" t="s">
        <v>14</v>
      </c>
      <c r="AO347" s="49" t="s">
        <v>485</v>
      </c>
      <c r="AP347" s="49" t="s">
        <v>486</v>
      </c>
      <c r="AQ347" s="49" t="s">
        <v>11</v>
      </c>
      <c r="AR347" s="49" t="s">
        <v>487</v>
      </c>
      <c r="AS347" s="49" t="s">
        <v>496</v>
      </c>
      <c r="AT347" s="49" t="s">
        <v>497</v>
      </c>
    </row>
    <row r="348" spans="1:46" x14ac:dyDescent="0.25">
      <c r="A348">
        <v>2</v>
      </c>
      <c r="B348" t="s">
        <v>402</v>
      </c>
      <c r="C348" t="s">
        <v>402</v>
      </c>
      <c r="D348" t="s">
        <v>403</v>
      </c>
      <c r="E348" t="s">
        <v>610</v>
      </c>
      <c r="F348" t="s">
        <v>611</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t="s">
        <v>531</v>
      </c>
      <c r="AM348" s="49" t="s">
        <v>403</v>
      </c>
      <c r="AN348" s="49" t="s">
        <v>4</v>
      </c>
      <c r="AO348" s="49" t="s">
        <v>9</v>
      </c>
      <c r="AP348" s="49" t="s">
        <v>494</v>
      </c>
      <c r="AQ348" s="49" t="s">
        <v>9</v>
      </c>
      <c r="AR348" s="49" t="s">
        <v>495</v>
      </c>
      <c r="AS348" s="49" t="s">
        <v>488</v>
      </c>
      <c r="AT348" s="49" t="s">
        <v>489</v>
      </c>
    </row>
    <row r="349" spans="1:46" x14ac:dyDescent="0.25">
      <c r="A349">
        <v>2</v>
      </c>
      <c r="B349" t="s">
        <v>404</v>
      </c>
      <c r="C349" t="s">
        <v>404</v>
      </c>
      <c r="D349" t="s">
        <v>405</v>
      </c>
      <c r="E349" t="s">
        <v>610</v>
      </c>
      <c r="F349" t="s">
        <v>611</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t="s">
        <v>531</v>
      </c>
      <c r="AM349" s="49" t="s">
        <v>405</v>
      </c>
      <c r="AN349" s="49" t="s">
        <v>4</v>
      </c>
      <c r="AO349" s="49" t="s">
        <v>9</v>
      </c>
      <c r="AP349" s="49" t="s">
        <v>494</v>
      </c>
      <c r="AQ349" s="49" t="s">
        <v>9</v>
      </c>
      <c r="AR349" s="49" t="s">
        <v>487</v>
      </c>
      <c r="AS349" s="49" t="s">
        <v>488</v>
      </c>
      <c r="AT349" s="49" t="s">
        <v>489</v>
      </c>
    </row>
    <row r="350" spans="1:46" x14ac:dyDescent="0.25">
      <c r="A350">
        <v>3</v>
      </c>
      <c r="B350" t="s">
        <v>537</v>
      </c>
      <c r="C350" t="s">
        <v>537</v>
      </c>
      <c r="D350" t="s">
        <v>538</v>
      </c>
      <c r="E350" t="s">
        <v>612</v>
      </c>
      <c r="F350" t="s">
        <v>613</v>
      </c>
      <c r="G350">
        <v>0</v>
      </c>
      <c r="H350">
        <v>0</v>
      </c>
      <c r="I350">
        <v>0</v>
      </c>
      <c r="J350">
        <v>0</v>
      </c>
      <c r="K350">
        <v>0</v>
      </c>
      <c r="L350">
        <v>0</v>
      </c>
      <c r="M350">
        <v>0</v>
      </c>
      <c r="N350">
        <v>0</v>
      </c>
      <c r="O350">
        <v>0</v>
      </c>
      <c r="P350">
        <v>0</v>
      </c>
      <c r="Q350">
        <v>0</v>
      </c>
      <c r="R350">
        <v>0</v>
      </c>
      <c r="S350">
        <v>0</v>
      </c>
      <c r="T350">
        <v>0</v>
      </c>
      <c r="U350">
        <v>0</v>
      </c>
      <c r="V350">
        <v>0</v>
      </c>
      <c r="W350">
        <v>0</v>
      </c>
      <c r="X350">
        <v>0</v>
      </c>
      <c r="Y350">
        <v>0</v>
      </c>
      <c r="Z350">
        <v>3.6006</v>
      </c>
      <c r="AA350">
        <v>3.6006</v>
      </c>
      <c r="AB350">
        <v>10.8019</v>
      </c>
      <c r="AC350">
        <v>10.8019</v>
      </c>
      <c r="AD350">
        <v>10.8019</v>
      </c>
      <c r="AE350">
        <v>10.8019</v>
      </c>
      <c r="AF350">
        <v>14.398400000000001</v>
      </c>
      <c r="AG350">
        <v>14.398400000000001</v>
      </c>
      <c r="AH350">
        <v>20.176200000000001</v>
      </c>
      <c r="AI350">
        <v>22.9772</v>
      </c>
      <c r="AJ350">
        <v>59.758200000000002</v>
      </c>
      <c r="AK350">
        <v>63.358800000000002</v>
      </c>
      <c r="AL350" t="s">
        <v>531</v>
      </c>
      <c r="AM350" s="49" t="e">
        <v>#N/A</v>
      </c>
      <c r="AN350" s="49" t="e">
        <v>#N/A</v>
      </c>
      <c r="AO350" s="49" t="e">
        <v>#N/A</v>
      </c>
      <c r="AP350" s="49" t="e">
        <v>#N/A</v>
      </c>
      <c r="AQ350" s="49" t="e">
        <v>#N/A</v>
      </c>
      <c r="AR350" s="49" t="e">
        <v>#N/A</v>
      </c>
      <c r="AS350" s="49" t="e">
        <v>#N/A</v>
      </c>
      <c r="AT350" s="49" t="e">
        <v>#N/A</v>
      </c>
    </row>
    <row r="351" spans="1:46" x14ac:dyDescent="0.25">
      <c r="A351">
        <v>3</v>
      </c>
      <c r="B351" t="s">
        <v>493</v>
      </c>
      <c r="C351" t="s">
        <v>541</v>
      </c>
      <c r="D351" t="s">
        <v>9</v>
      </c>
      <c r="E351" t="s">
        <v>612</v>
      </c>
      <c r="F351" t="s">
        <v>613</v>
      </c>
      <c r="G351">
        <v>0</v>
      </c>
      <c r="H351">
        <v>0</v>
      </c>
      <c r="I351">
        <v>0</v>
      </c>
      <c r="J351">
        <v>0</v>
      </c>
      <c r="K351">
        <v>0</v>
      </c>
      <c r="L351">
        <v>0</v>
      </c>
      <c r="M351">
        <v>0</v>
      </c>
      <c r="N351">
        <v>3.6006</v>
      </c>
      <c r="O351">
        <v>3.6006</v>
      </c>
      <c r="P351">
        <v>3.6006</v>
      </c>
      <c r="Q351">
        <v>14.4026</v>
      </c>
      <c r="R351">
        <v>21.603899999999999</v>
      </c>
      <c r="S351">
        <v>25.204499999999999</v>
      </c>
      <c r="T351">
        <v>36.006500000000003</v>
      </c>
      <c r="U351">
        <v>50.409100000000002</v>
      </c>
      <c r="V351">
        <v>72.008799999999994</v>
      </c>
      <c r="W351">
        <v>100.8098</v>
      </c>
      <c r="X351">
        <v>126.0059</v>
      </c>
      <c r="Y351">
        <v>197.99799999999999</v>
      </c>
      <c r="Z351">
        <v>262.80540000000002</v>
      </c>
      <c r="AA351">
        <v>1249.2112999999999</v>
      </c>
      <c r="AB351">
        <v>1110.9422999999999</v>
      </c>
      <c r="AC351">
        <v>1351.0552</v>
      </c>
      <c r="AD351">
        <v>1300.4032999999999</v>
      </c>
      <c r="AE351">
        <v>5706.1310999999996</v>
      </c>
      <c r="AF351">
        <v>9320.1558999999997</v>
      </c>
      <c r="AG351">
        <v>13596.3274</v>
      </c>
      <c r="AH351">
        <v>18808.1397</v>
      </c>
      <c r="AI351">
        <v>25156.341700000001</v>
      </c>
      <c r="AJ351">
        <v>38792.929400000001</v>
      </c>
      <c r="AK351">
        <v>41690.073600000003</v>
      </c>
      <c r="AL351" t="s">
        <v>531</v>
      </c>
      <c r="AM351" s="49" t="e">
        <v>#N/A</v>
      </c>
      <c r="AN351" s="49" t="e">
        <v>#N/A</v>
      </c>
      <c r="AO351" s="49" t="e">
        <v>#N/A</v>
      </c>
      <c r="AP351" s="49" t="e">
        <v>#N/A</v>
      </c>
      <c r="AQ351" s="49" t="e">
        <v>#N/A</v>
      </c>
      <c r="AR351" s="49" t="e">
        <v>#N/A</v>
      </c>
      <c r="AS351" s="49" t="e">
        <v>#N/A</v>
      </c>
      <c r="AT351" s="49" t="e">
        <v>#N/A</v>
      </c>
    </row>
    <row r="352" spans="1:46" x14ac:dyDescent="0.25">
      <c r="A352">
        <v>3</v>
      </c>
      <c r="B352" t="s">
        <v>60</v>
      </c>
      <c r="C352" t="s">
        <v>60</v>
      </c>
      <c r="D352" t="s">
        <v>61</v>
      </c>
      <c r="E352" t="s">
        <v>612</v>
      </c>
      <c r="F352" t="s">
        <v>613</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4.3208000000000002</v>
      </c>
      <c r="AI352">
        <v>4.8022999999999998</v>
      </c>
      <c r="AJ352">
        <v>79.905100000000004</v>
      </c>
      <c r="AK352">
        <v>116.1544</v>
      </c>
      <c r="AL352">
        <v>254.72069999999999</v>
      </c>
      <c r="AM352" s="49" t="s">
        <v>61</v>
      </c>
      <c r="AN352" s="49" t="s">
        <v>14</v>
      </c>
      <c r="AO352" s="49" t="s">
        <v>500</v>
      </c>
      <c r="AP352" s="49" t="s">
        <v>501</v>
      </c>
      <c r="AQ352" s="49" t="s">
        <v>502</v>
      </c>
      <c r="AR352" s="49" t="s">
        <v>487</v>
      </c>
      <c r="AS352" s="49" t="s">
        <v>488</v>
      </c>
      <c r="AT352" s="49" t="s">
        <v>489</v>
      </c>
    </row>
    <row r="353" spans="1:46" x14ac:dyDescent="0.25">
      <c r="A353">
        <v>3</v>
      </c>
      <c r="B353" t="s">
        <v>148</v>
      </c>
      <c r="C353" t="s">
        <v>148</v>
      </c>
      <c r="D353" t="s">
        <v>411</v>
      </c>
      <c r="E353" t="s">
        <v>612</v>
      </c>
      <c r="F353" t="s">
        <v>613</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208.79990000000001</v>
      </c>
      <c r="AG353">
        <v>313.20190000000002</v>
      </c>
      <c r="AH353">
        <v>2057.4018999999998</v>
      </c>
      <c r="AI353">
        <v>2359.5338999999999</v>
      </c>
      <c r="AJ353">
        <v>2428.3440000000001</v>
      </c>
      <c r="AK353">
        <v>2394.7910000000002</v>
      </c>
      <c r="AL353" t="s">
        <v>531</v>
      </c>
      <c r="AM353" s="49" t="s">
        <v>411</v>
      </c>
      <c r="AN353" s="49" t="s">
        <v>7</v>
      </c>
      <c r="AO353" s="49" t="s">
        <v>9</v>
      </c>
      <c r="AP353" s="49" t="s">
        <v>494</v>
      </c>
      <c r="AQ353" s="49" t="s">
        <v>9</v>
      </c>
      <c r="AR353" s="49" t="s">
        <v>495</v>
      </c>
      <c r="AS353" s="49" t="s">
        <v>496</v>
      </c>
      <c r="AT353" s="49" t="s">
        <v>497</v>
      </c>
    </row>
    <row r="354" spans="1:46" x14ac:dyDescent="0.25">
      <c r="A354">
        <v>3</v>
      </c>
      <c r="B354" t="s">
        <v>59</v>
      </c>
      <c r="C354" t="s">
        <v>59</v>
      </c>
      <c r="D354" t="s">
        <v>406</v>
      </c>
      <c r="E354" t="s">
        <v>612</v>
      </c>
      <c r="F354" t="s">
        <v>613</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t="s">
        <v>531</v>
      </c>
      <c r="AM354" s="49" t="s">
        <v>406</v>
      </c>
      <c r="AN354" s="49" t="s">
        <v>4</v>
      </c>
      <c r="AO354" s="49" t="s">
        <v>9</v>
      </c>
      <c r="AP354" s="49" t="s">
        <v>494</v>
      </c>
      <c r="AQ354" s="49" t="s">
        <v>9</v>
      </c>
      <c r="AR354" s="49" t="s">
        <v>495</v>
      </c>
      <c r="AS354" s="49" t="s">
        <v>496</v>
      </c>
      <c r="AT354" s="49" t="s">
        <v>497</v>
      </c>
    </row>
    <row r="355" spans="1:46" x14ac:dyDescent="0.25">
      <c r="A355">
        <v>3</v>
      </c>
      <c r="B355" t="s">
        <v>63</v>
      </c>
      <c r="C355" t="s">
        <v>63</v>
      </c>
      <c r="D355" t="s">
        <v>64</v>
      </c>
      <c r="E355" t="s">
        <v>612</v>
      </c>
      <c r="F355" t="s">
        <v>613</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7.2012999999999998</v>
      </c>
      <c r="AC355">
        <v>28.800999999999998</v>
      </c>
      <c r="AD355">
        <v>54.001300000000001</v>
      </c>
      <c r="AE355">
        <v>57.601999999999997</v>
      </c>
      <c r="AF355">
        <v>54.001300000000001</v>
      </c>
      <c r="AG355">
        <v>50.400700000000001</v>
      </c>
      <c r="AH355">
        <v>59.113399999999999</v>
      </c>
      <c r="AI355">
        <v>389.3347</v>
      </c>
      <c r="AJ355">
        <v>2879.4297999999999</v>
      </c>
      <c r="AK355">
        <v>4840.5604000000003</v>
      </c>
      <c r="AL355">
        <v>7930.8543</v>
      </c>
      <c r="AM355" s="49" t="s">
        <v>64</v>
      </c>
      <c r="AN355" s="49" t="s">
        <v>14</v>
      </c>
      <c r="AO355" s="49" t="s">
        <v>506</v>
      </c>
      <c r="AP355" s="49" t="s">
        <v>501</v>
      </c>
      <c r="AQ355" s="49" t="s">
        <v>10</v>
      </c>
      <c r="AR355" s="49" t="s">
        <v>487</v>
      </c>
      <c r="AS355" s="49" t="s">
        <v>488</v>
      </c>
      <c r="AT355" s="49" t="s">
        <v>489</v>
      </c>
    </row>
    <row r="356" spans="1:46" x14ac:dyDescent="0.25">
      <c r="A356">
        <v>3</v>
      </c>
      <c r="B356" t="s">
        <v>65</v>
      </c>
      <c r="C356" t="s">
        <v>65</v>
      </c>
      <c r="D356" t="s">
        <v>66</v>
      </c>
      <c r="E356" t="s">
        <v>612</v>
      </c>
      <c r="F356" t="s">
        <v>613</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3.6006</v>
      </c>
      <c r="AG356">
        <v>3.6006</v>
      </c>
      <c r="AH356">
        <v>9.8766999999999996</v>
      </c>
      <c r="AI356">
        <v>70.066100000000006</v>
      </c>
      <c r="AJ356">
        <v>218.6808</v>
      </c>
      <c r="AK356">
        <v>491.67689999999999</v>
      </c>
      <c r="AL356">
        <v>322.53429999999997</v>
      </c>
      <c r="AM356" s="49" t="s">
        <v>66</v>
      </c>
      <c r="AN356" s="49" t="s">
        <v>14</v>
      </c>
      <c r="AO356" s="49" t="s">
        <v>500</v>
      </c>
      <c r="AP356" s="49" t="s">
        <v>501</v>
      </c>
      <c r="AQ356" s="49" t="s">
        <v>502</v>
      </c>
      <c r="AR356" s="49" t="s">
        <v>487</v>
      </c>
      <c r="AS356" s="49" t="s">
        <v>488</v>
      </c>
      <c r="AT356" s="49" t="s">
        <v>489</v>
      </c>
    </row>
    <row r="357" spans="1:46" x14ac:dyDescent="0.25">
      <c r="A357">
        <v>3</v>
      </c>
      <c r="B357" t="s">
        <v>69</v>
      </c>
      <c r="C357" t="s">
        <v>69</v>
      </c>
      <c r="D357" t="s">
        <v>70</v>
      </c>
      <c r="E357" t="s">
        <v>612</v>
      </c>
      <c r="F357" t="s">
        <v>613</v>
      </c>
      <c r="G357">
        <v>0</v>
      </c>
      <c r="H357">
        <v>0</v>
      </c>
      <c r="I357">
        <v>0</v>
      </c>
      <c r="J357">
        <v>39.598799999999997</v>
      </c>
      <c r="K357">
        <v>46.8001</v>
      </c>
      <c r="L357">
        <v>57.601999999999997</v>
      </c>
      <c r="M357">
        <v>68.399799999999999</v>
      </c>
      <c r="N357">
        <v>82.798199999999994</v>
      </c>
      <c r="O357">
        <v>100.8014</v>
      </c>
      <c r="P357">
        <v>122.4011</v>
      </c>
      <c r="Q357">
        <v>136.79949999999999</v>
      </c>
      <c r="R357">
        <v>158.39920000000001</v>
      </c>
      <c r="S357">
        <v>179.99889999999999</v>
      </c>
      <c r="T357">
        <v>208.79990000000001</v>
      </c>
      <c r="U357">
        <v>244.798</v>
      </c>
      <c r="V357">
        <v>280.80029999999999</v>
      </c>
      <c r="W357">
        <v>323.99970000000002</v>
      </c>
      <c r="X357">
        <v>378.00110000000001</v>
      </c>
      <c r="Y357">
        <v>442.80020000000002</v>
      </c>
      <c r="Z357">
        <v>561.60059999999999</v>
      </c>
      <c r="AA357">
        <v>1389.5989</v>
      </c>
      <c r="AB357">
        <v>4996.7992999999997</v>
      </c>
      <c r="AC357">
        <v>8359.2016000000003</v>
      </c>
      <c r="AD357">
        <v>12499.201499999999</v>
      </c>
      <c r="AE357">
        <v>14425.200699999999</v>
      </c>
      <c r="AF357">
        <v>18068.3992</v>
      </c>
      <c r="AG357">
        <v>22338.001499999998</v>
      </c>
      <c r="AH357">
        <v>29048.399399999998</v>
      </c>
      <c r="AI357">
        <v>35733.6011</v>
      </c>
      <c r="AJ357">
        <v>53441.998299999999</v>
      </c>
      <c r="AK357">
        <v>75707.417400000006</v>
      </c>
      <c r="AL357">
        <v>99765.109400000001</v>
      </c>
      <c r="AM357" s="49" t="s">
        <v>70</v>
      </c>
      <c r="AN357" s="49" t="s">
        <v>14</v>
      </c>
      <c r="AO357" s="49" t="s">
        <v>509</v>
      </c>
      <c r="AP357" s="49" t="s">
        <v>505</v>
      </c>
      <c r="AQ357" s="49" t="s">
        <v>13</v>
      </c>
      <c r="AR357" s="49" t="s">
        <v>487</v>
      </c>
      <c r="AS357" s="49" t="s">
        <v>488</v>
      </c>
      <c r="AT357" s="49" t="s">
        <v>489</v>
      </c>
    </row>
    <row r="358" spans="1:46" x14ac:dyDescent="0.25">
      <c r="A358">
        <v>3</v>
      </c>
      <c r="B358" t="s">
        <v>71</v>
      </c>
      <c r="C358" t="s">
        <v>71</v>
      </c>
      <c r="D358" t="s">
        <v>72</v>
      </c>
      <c r="E358" t="s">
        <v>612</v>
      </c>
      <c r="F358" t="s">
        <v>613</v>
      </c>
      <c r="G358">
        <v>0</v>
      </c>
      <c r="H358">
        <v>0</v>
      </c>
      <c r="I358">
        <v>0</v>
      </c>
      <c r="J358">
        <v>3.6006</v>
      </c>
      <c r="K358">
        <v>3.6006</v>
      </c>
      <c r="L358">
        <v>3.6006</v>
      </c>
      <c r="M358">
        <v>3.6006</v>
      </c>
      <c r="N358">
        <v>7.2012999999999998</v>
      </c>
      <c r="O358">
        <v>7.2012999999999998</v>
      </c>
      <c r="P358">
        <v>7.2012999999999998</v>
      </c>
      <c r="Q358">
        <v>10.8019</v>
      </c>
      <c r="R358">
        <v>17.999099999999999</v>
      </c>
      <c r="S358">
        <v>32.401600000000002</v>
      </c>
      <c r="T358">
        <v>54.001300000000001</v>
      </c>
      <c r="U358">
        <v>64.799099999999996</v>
      </c>
      <c r="V358">
        <v>75.663799999999995</v>
      </c>
      <c r="W358">
        <v>80.591700000000003</v>
      </c>
      <c r="X358">
        <v>87.257099999999994</v>
      </c>
      <c r="Y358">
        <v>108.43389999999999</v>
      </c>
      <c r="Z358">
        <v>176.0926</v>
      </c>
      <c r="AA358">
        <v>319.72500000000002</v>
      </c>
      <c r="AB358">
        <v>626.65089999999998</v>
      </c>
      <c r="AC358">
        <v>1214.9382000000001</v>
      </c>
      <c r="AD358">
        <v>2253.5074</v>
      </c>
      <c r="AE358">
        <v>2826.8854999999999</v>
      </c>
      <c r="AF358">
        <v>3373.5518000000002</v>
      </c>
      <c r="AG358">
        <v>3945.6570999999999</v>
      </c>
      <c r="AH358">
        <v>4568.2969999999996</v>
      </c>
      <c r="AI358">
        <v>5238.4739</v>
      </c>
      <c r="AJ358">
        <v>6127.5366999999997</v>
      </c>
      <c r="AK358">
        <v>7354.5622000000003</v>
      </c>
      <c r="AL358">
        <v>10112.1603</v>
      </c>
      <c r="AM358" s="49" t="s">
        <v>72</v>
      </c>
      <c r="AN358" s="49" t="s">
        <v>14</v>
      </c>
      <c r="AO358" s="49" t="s">
        <v>500</v>
      </c>
      <c r="AP358" s="49" t="s">
        <v>505</v>
      </c>
      <c r="AQ358" s="49" t="s">
        <v>13</v>
      </c>
      <c r="AR358" s="49" t="s">
        <v>487</v>
      </c>
      <c r="AS358" s="49" t="s">
        <v>488</v>
      </c>
      <c r="AT358" s="49" t="s">
        <v>489</v>
      </c>
    </row>
    <row r="359" spans="1:46" x14ac:dyDescent="0.25">
      <c r="A359">
        <v>3</v>
      </c>
      <c r="B359" t="s">
        <v>73</v>
      </c>
      <c r="C359" t="s">
        <v>73</v>
      </c>
      <c r="D359" t="s">
        <v>408</v>
      </c>
      <c r="E359" t="s">
        <v>612</v>
      </c>
      <c r="F359" t="s">
        <v>613</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3.6006</v>
      </c>
      <c r="AE359">
        <v>10.8019</v>
      </c>
      <c r="AF359">
        <v>17.999099999999999</v>
      </c>
      <c r="AG359">
        <v>126.0017</v>
      </c>
      <c r="AH359">
        <v>133.91900000000001</v>
      </c>
      <c r="AI359">
        <v>141.4803</v>
      </c>
      <c r="AJ359">
        <v>159.11930000000001</v>
      </c>
      <c r="AK359">
        <v>169.2011</v>
      </c>
      <c r="AL359">
        <v>198.71809999999999</v>
      </c>
      <c r="AM359" s="49" t="s">
        <v>408</v>
      </c>
      <c r="AN359" s="49" t="s">
        <v>14</v>
      </c>
      <c r="AO359" s="49" t="s">
        <v>500</v>
      </c>
      <c r="AP359" s="49" t="s">
        <v>501</v>
      </c>
      <c r="AQ359" s="49" t="s">
        <v>502</v>
      </c>
      <c r="AR359" s="49" t="s">
        <v>495</v>
      </c>
      <c r="AS359" s="49" t="s">
        <v>496</v>
      </c>
      <c r="AT359" s="49" t="s">
        <v>497</v>
      </c>
    </row>
    <row r="360" spans="1:46" x14ac:dyDescent="0.25">
      <c r="A360">
        <v>3</v>
      </c>
      <c r="B360" t="s">
        <v>86</v>
      </c>
      <c r="C360" t="s">
        <v>86</v>
      </c>
      <c r="D360" t="s">
        <v>87</v>
      </c>
      <c r="E360" t="s">
        <v>612</v>
      </c>
      <c r="F360" t="s">
        <v>613</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t="s">
        <v>531</v>
      </c>
      <c r="AM360" s="49" t="s">
        <v>87</v>
      </c>
      <c r="AN360" s="49" t="s">
        <v>14</v>
      </c>
      <c r="AO360" s="49" t="s">
        <v>485</v>
      </c>
      <c r="AP360" s="49" t="s">
        <v>505</v>
      </c>
      <c r="AQ360" s="49" t="s">
        <v>13</v>
      </c>
      <c r="AR360" s="49" t="s">
        <v>495</v>
      </c>
      <c r="AS360" s="49" t="s">
        <v>488</v>
      </c>
      <c r="AT360" s="49" t="s">
        <v>489</v>
      </c>
    </row>
    <row r="361" spans="1:46" x14ac:dyDescent="0.25">
      <c r="A361">
        <v>3</v>
      </c>
      <c r="B361" t="s">
        <v>82</v>
      </c>
      <c r="C361" t="s">
        <v>82</v>
      </c>
      <c r="D361" t="s">
        <v>83</v>
      </c>
      <c r="E361" t="s">
        <v>612</v>
      </c>
      <c r="F361" t="s">
        <v>613</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489.60019999999997</v>
      </c>
      <c r="AE361">
        <v>622.79909999999995</v>
      </c>
      <c r="AF361">
        <v>755.99789999999996</v>
      </c>
      <c r="AG361">
        <v>838.80029999999999</v>
      </c>
      <c r="AH361">
        <v>966.00779999999997</v>
      </c>
      <c r="AI361">
        <v>1048.7641000000001</v>
      </c>
      <c r="AJ361">
        <v>1248.8261</v>
      </c>
      <c r="AK361">
        <v>1443.5039999999999</v>
      </c>
      <c r="AL361" t="s">
        <v>531</v>
      </c>
      <c r="AM361" s="49" t="s">
        <v>83</v>
      </c>
      <c r="AN361" s="49" t="s">
        <v>14</v>
      </c>
      <c r="AO361" s="49" t="s">
        <v>485</v>
      </c>
      <c r="AP361" s="49" t="s">
        <v>494</v>
      </c>
      <c r="AQ361" s="49" t="s">
        <v>11</v>
      </c>
      <c r="AR361" s="49" t="s">
        <v>487</v>
      </c>
      <c r="AS361" s="49" t="s">
        <v>488</v>
      </c>
      <c r="AT361" s="49" t="s">
        <v>489</v>
      </c>
    </row>
    <row r="362" spans="1:46" x14ac:dyDescent="0.25">
      <c r="A362">
        <v>3</v>
      </c>
      <c r="B362" t="s">
        <v>92</v>
      </c>
      <c r="C362" t="s">
        <v>92</v>
      </c>
      <c r="D362" t="s">
        <v>93</v>
      </c>
      <c r="E362" t="s">
        <v>612</v>
      </c>
      <c r="F362" t="s">
        <v>613</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3.6006</v>
      </c>
      <c r="AF362">
        <v>28.800999999999998</v>
      </c>
      <c r="AG362">
        <v>100.8014</v>
      </c>
      <c r="AH362">
        <v>320.39909999999998</v>
      </c>
      <c r="AI362">
        <v>637.20169999999996</v>
      </c>
      <c r="AJ362">
        <v>651.6001</v>
      </c>
      <c r="AK362">
        <v>633.601</v>
      </c>
      <c r="AL362" t="s">
        <v>531</v>
      </c>
      <c r="AM362" s="49" t="s">
        <v>93</v>
      </c>
      <c r="AN362" s="49" t="s">
        <v>14</v>
      </c>
      <c r="AO362" s="49" t="s">
        <v>500</v>
      </c>
      <c r="AP362" s="49" t="s">
        <v>501</v>
      </c>
      <c r="AQ362" s="49" t="s">
        <v>502</v>
      </c>
      <c r="AR362" s="49" t="s">
        <v>495</v>
      </c>
      <c r="AS362" s="49" t="s">
        <v>488</v>
      </c>
      <c r="AT362" s="49" t="s">
        <v>489</v>
      </c>
    </row>
    <row r="363" spans="1:46" x14ac:dyDescent="0.25">
      <c r="A363">
        <v>3</v>
      </c>
      <c r="B363" t="s">
        <v>76</v>
      </c>
      <c r="C363" t="s">
        <v>76</v>
      </c>
      <c r="D363" t="s">
        <v>77</v>
      </c>
      <c r="E363" t="s">
        <v>612</v>
      </c>
      <c r="F363" t="s">
        <v>613</v>
      </c>
      <c r="G363">
        <v>0</v>
      </c>
      <c r="H363">
        <v>0</v>
      </c>
      <c r="I363">
        <v>0</v>
      </c>
      <c r="J363">
        <v>0</v>
      </c>
      <c r="K363">
        <v>0</v>
      </c>
      <c r="L363">
        <v>0</v>
      </c>
      <c r="M363">
        <v>0</v>
      </c>
      <c r="N363">
        <v>0</v>
      </c>
      <c r="O363">
        <v>0</v>
      </c>
      <c r="P363">
        <v>0</v>
      </c>
      <c r="Q363">
        <v>0</v>
      </c>
      <c r="R363">
        <v>0</v>
      </c>
      <c r="S363">
        <v>0</v>
      </c>
      <c r="T363">
        <v>0</v>
      </c>
      <c r="U363">
        <v>3.6006</v>
      </c>
      <c r="V363">
        <v>3.6006</v>
      </c>
      <c r="W363">
        <v>7.2012999999999998</v>
      </c>
      <c r="X363">
        <v>21.599699999999999</v>
      </c>
      <c r="Y363">
        <v>151.1979</v>
      </c>
      <c r="Z363">
        <v>597.59870000000001</v>
      </c>
      <c r="AA363">
        <v>2015.9985999999999</v>
      </c>
      <c r="AB363">
        <v>4208.3996999999999</v>
      </c>
      <c r="AC363">
        <v>7732.8019000000004</v>
      </c>
      <c r="AD363">
        <v>9518.4009000000005</v>
      </c>
      <c r="AE363">
        <v>10390.318799999999</v>
      </c>
      <c r="AF363">
        <v>11002.6801</v>
      </c>
      <c r="AG363">
        <v>11143.0803</v>
      </c>
      <c r="AH363">
        <v>11908.0798</v>
      </c>
      <c r="AI363">
        <v>14051.520399999999</v>
      </c>
      <c r="AJ363">
        <v>15305.7601</v>
      </c>
      <c r="AK363">
        <v>18379.440699999999</v>
      </c>
      <c r="AL363">
        <v>20189.52</v>
      </c>
      <c r="AM363" s="49" t="s">
        <v>77</v>
      </c>
      <c r="AN363" s="49" t="s">
        <v>14</v>
      </c>
      <c r="AO363" s="49" t="s">
        <v>500</v>
      </c>
      <c r="AP363" s="49" t="s">
        <v>505</v>
      </c>
      <c r="AQ363" s="49" t="s">
        <v>13</v>
      </c>
      <c r="AR363" s="49" t="s">
        <v>487</v>
      </c>
      <c r="AS363" s="49" t="s">
        <v>488</v>
      </c>
      <c r="AT363" s="49" t="s">
        <v>489</v>
      </c>
    </row>
    <row r="364" spans="1:46" x14ac:dyDescent="0.25">
      <c r="A364">
        <v>3</v>
      </c>
      <c r="B364" t="s">
        <v>78</v>
      </c>
      <c r="C364" t="s">
        <v>78</v>
      </c>
      <c r="D364" t="s">
        <v>79</v>
      </c>
      <c r="E364" t="s">
        <v>612</v>
      </c>
      <c r="F364" t="s">
        <v>613</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17.999099999999999</v>
      </c>
      <c r="AG364">
        <v>17.999099999999999</v>
      </c>
      <c r="AH364">
        <v>19.2258</v>
      </c>
      <c r="AI364">
        <v>19.405799999999999</v>
      </c>
      <c r="AJ364">
        <v>27.076000000000001</v>
      </c>
      <c r="AK364">
        <v>26.770399999999999</v>
      </c>
      <c r="AL364" t="s">
        <v>531</v>
      </c>
      <c r="AM364" s="49" t="s">
        <v>79</v>
      </c>
      <c r="AN364" s="49" t="s">
        <v>8</v>
      </c>
      <c r="AO364" s="49" t="s">
        <v>9</v>
      </c>
      <c r="AP364" s="49" t="s">
        <v>494</v>
      </c>
      <c r="AQ364" s="49" t="s">
        <v>9</v>
      </c>
      <c r="AR364" s="49" t="s">
        <v>487</v>
      </c>
      <c r="AS364" s="49" t="s">
        <v>488</v>
      </c>
      <c r="AT364" s="49" t="s">
        <v>489</v>
      </c>
    </row>
    <row r="365" spans="1:46" x14ac:dyDescent="0.25">
      <c r="A365">
        <v>3</v>
      </c>
      <c r="B365" t="s">
        <v>96</v>
      </c>
      <c r="C365" t="s">
        <v>96</v>
      </c>
      <c r="D365" t="s">
        <v>97</v>
      </c>
      <c r="E365" t="s">
        <v>612</v>
      </c>
      <c r="F365" t="s">
        <v>613</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17.999099999999999</v>
      </c>
      <c r="AG365">
        <v>21.599699999999999</v>
      </c>
      <c r="AH365">
        <v>20.950700000000001</v>
      </c>
      <c r="AI365">
        <v>458.74770000000001</v>
      </c>
      <c r="AJ365">
        <v>676.80039999999997</v>
      </c>
      <c r="AK365">
        <v>1196.6419000000001</v>
      </c>
      <c r="AL365" t="s">
        <v>531</v>
      </c>
      <c r="AM365" s="49" t="s">
        <v>97</v>
      </c>
      <c r="AN365" s="49" t="s">
        <v>14</v>
      </c>
      <c r="AO365" s="49" t="s">
        <v>506</v>
      </c>
      <c r="AP365" s="49" t="s">
        <v>494</v>
      </c>
      <c r="AQ365" s="49" t="s">
        <v>10</v>
      </c>
      <c r="AR365" s="49" t="s">
        <v>495</v>
      </c>
      <c r="AS365" s="49" t="s">
        <v>488</v>
      </c>
      <c r="AT365" s="49" t="s">
        <v>489</v>
      </c>
    </row>
    <row r="366" spans="1:46" x14ac:dyDescent="0.25">
      <c r="A366">
        <v>3</v>
      </c>
      <c r="B366" t="s">
        <v>90</v>
      </c>
      <c r="C366" t="s">
        <v>90</v>
      </c>
      <c r="D366" t="s">
        <v>91</v>
      </c>
      <c r="E366" t="s">
        <v>612</v>
      </c>
      <c r="F366" t="s">
        <v>613</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86.398799999999994</v>
      </c>
      <c r="AH366">
        <v>75.600999999999999</v>
      </c>
      <c r="AI366">
        <v>75.600999999999999</v>
      </c>
      <c r="AJ366">
        <v>107.99850000000001</v>
      </c>
      <c r="AK366">
        <v>161.9999</v>
      </c>
      <c r="AL366">
        <v>266.40190000000001</v>
      </c>
      <c r="AM366" s="49" t="s">
        <v>91</v>
      </c>
      <c r="AN366" s="49" t="s">
        <v>14</v>
      </c>
      <c r="AO366" s="49" t="s">
        <v>500</v>
      </c>
      <c r="AP366" s="49" t="s">
        <v>501</v>
      </c>
      <c r="AQ366" s="49" t="s">
        <v>502</v>
      </c>
      <c r="AR366" s="49" t="s">
        <v>487</v>
      </c>
      <c r="AS366" s="49" t="s">
        <v>488</v>
      </c>
      <c r="AT366" s="49" t="s">
        <v>489</v>
      </c>
    </row>
    <row r="367" spans="1:46" x14ac:dyDescent="0.25">
      <c r="A367">
        <v>3</v>
      </c>
      <c r="B367" t="s">
        <v>105</v>
      </c>
      <c r="C367" t="s">
        <v>105</v>
      </c>
      <c r="D367" t="s">
        <v>106</v>
      </c>
      <c r="E367" t="s">
        <v>612</v>
      </c>
      <c r="F367" t="s">
        <v>613</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3.6006</v>
      </c>
      <c r="AD367">
        <v>7.2012999999999998</v>
      </c>
      <c r="AE367">
        <v>10.8019</v>
      </c>
      <c r="AF367">
        <v>10.8019</v>
      </c>
      <c r="AG367">
        <v>17.999099999999999</v>
      </c>
      <c r="AH367">
        <v>19.6068</v>
      </c>
      <c r="AI367">
        <v>22.7469</v>
      </c>
      <c r="AJ367">
        <v>22.571000000000002</v>
      </c>
      <c r="AK367">
        <v>22.571000000000002</v>
      </c>
      <c r="AL367" t="s">
        <v>531</v>
      </c>
      <c r="AM367" s="49" t="s">
        <v>106</v>
      </c>
      <c r="AN367" s="49" t="s">
        <v>4</v>
      </c>
      <c r="AO367" s="49" t="s">
        <v>9</v>
      </c>
      <c r="AP367" s="49" t="s">
        <v>501</v>
      </c>
      <c r="AQ367" s="49" t="s">
        <v>9</v>
      </c>
      <c r="AR367" s="49" t="s">
        <v>495</v>
      </c>
      <c r="AS367" s="49" t="s">
        <v>488</v>
      </c>
      <c r="AT367" s="49" t="s">
        <v>489</v>
      </c>
    </row>
    <row r="368" spans="1:46" x14ac:dyDescent="0.25">
      <c r="A368">
        <v>3</v>
      </c>
      <c r="B368" t="s">
        <v>98</v>
      </c>
      <c r="C368" t="s">
        <v>98</v>
      </c>
      <c r="D368" t="s">
        <v>99</v>
      </c>
      <c r="E368" t="s">
        <v>612</v>
      </c>
      <c r="F368" t="s">
        <v>613</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17.999099999999999</v>
      </c>
      <c r="AE368">
        <v>57.601999999999997</v>
      </c>
      <c r="AF368">
        <v>212.4006</v>
      </c>
      <c r="AG368">
        <v>306.00069999999999</v>
      </c>
      <c r="AH368">
        <v>2995.1990000000001</v>
      </c>
      <c r="AI368">
        <v>12461.164500000001</v>
      </c>
      <c r="AJ368">
        <v>23956.484400000001</v>
      </c>
      <c r="AK368">
        <v>38699.308299999997</v>
      </c>
      <c r="AL368">
        <v>60308.212099999997</v>
      </c>
      <c r="AM368" s="49" t="s">
        <v>99</v>
      </c>
      <c r="AN368" s="49" t="s">
        <v>14</v>
      </c>
      <c r="AO368" s="49" t="s">
        <v>506</v>
      </c>
      <c r="AP368" s="49" t="s">
        <v>501</v>
      </c>
      <c r="AQ368" s="49" t="s">
        <v>10</v>
      </c>
      <c r="AR368" s="49" t="s">
        <v>487</v>
      </c>
      <c r="AS368" s="49" t="s">
        <v>488</v>
      </c>
      <c r="AT368" s="49" t="s">
        <v>489</v>
      </c>
    </row>
    <row r="369" spans="1:46" x14ac:dyDescent="0.25">
      <c r="A369">
        <v>3</v>
      </c>
      <c r="B369" t="s">
        <v>102</v>
      </c>
      <c r="C369" t="s">
        <v>102</v>
      </c>
      <c r="D369" t="s">
        <v>409</v>
      </c>
      <c r="E369" t="s">
        <v>612</v>
      </c>
      <c r="F369" t="s">
        <v>613</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7.2012999999999998</v>
      </c>
      <c r="AC369">
        <v>7.2012999999999998</v>
      </c>
      <c r="AD369">
        <v>7.2012999999999998</v>
      </c>
      <c r="AE369">
        <v>7.2012999999999998</v>
      </c>
      <c r="AF369">
        <v>7.2012999999999998</v>
      </c>
      <c r="AG369">
        <v>3.6006</v>
      </c>
      <c r="AH369">
        <v>5.5601000000000003</v>
      </c>
      <c r="AI369">
        <v>5.5601000000000003</v>
      </c>
      <c r="AJ369">
        <v>5.5601000000000003</v>
      </c>
      <c r="AK369">
        <v>5.5601000000000003</v>
      </c>
      <c r="AL369" t="s">
        <v>531</v>
      </c>
      <c r="AM369" s="49" t="s">
        <v>409</v>
      </c>
      <c r="AN369" s="49" t="s">
        <v>14</v>
      </c>
      <c r="AO369" s="49" t="s">
        <v>485</v>
      </c>
      <c r="AP369" s="49" t="s">
        <v>505</v>
      </c>
      <c r="AQ369" s="49" t="s">
        <v>13</v>
      </c>
      <c r="AR369" s="49" t="s">
        <v>495</v>
      </c>
      <c r="AS369" s="49" t="s">
        <v>496</v>
      </c>
      <c r="AT369" s="49" t="s">
        <v>497</v>
      </c>
    </row>
    <row r="370" spans="1:46" x14ac:dyDescent="0.25">
      <c r="A370">
        <v>3</v>
      </c>
      <c r="B370" t="s">
        <v>84</v>
      </c>
      <c r="C370" t="s">
        <v>84</v>
      </c>
      <c r="D370" t="s">
        <v>85</v>
      </c>
      <c r="E370" t="s">
        <v>612</v>
      </c>
      <c r="F370" t="s">
        <v>613</v>
      </c>
      <c r="G370">
        <v>0</v>
      </c>
      <c r="H370">
        <v>0</v>
      </c>
      <c r="I370">
        <v>0</v>
      </c>
      <c r="J370">
        <v>0</v>
      </c>
      <c r="K370">
        <v>0</v>
      </c>
      <c r="L370">
        <v>0</v>
      </c>
      <c r="M370">
        <v>0</v>
      </c>
      <c r="N370">
        <v>0</v>
      </c>
      <c r="O370">
        <v>0</v>
      </c>
      <c r="P370">
        <v>0</v>
      </c>
      <c r="Q370">
        <v>0</v>
      </c>
      <c r="R370">
        <v>0</v>
      </c>
      <c r="S370">
        <v>0</v>
      </c>
      <c r="T370">
        <v>0</v>
      </c>
      <c r="U370">
        <v>0</v>
      </c>
      <c r="V370">
        <v>0</v>
      </c>
      <c r="W370">
        <v>0</v>
      </c>
      <c r="X370">
        <v>0</v>
      </c>
      <c r="Y370">
        <v>0</v>
      </c>
      <c r="Z370">
        <v>10.8019</v>
      </c>
      <c r="AA370">
        <v>54.001300000000001</v>
      </c>
      <c r="AB370">
        <v>363.5985</v>
      </c>
      <c r="AC370">
        <v>2930.3998999999999</v>
      </c>
      <c r="AD370">
        <v>4899.5985000000001</v>
      </c>
      <c r="AE370">
        <v>4507.1990999999998</v>
      </c>
      <c r="AF370">
        <v>4978.8001999999997</v>
      </c>
      <c r="AG370">
        <v>4989.598</v>
      </c>
      <c r="AH370">
        <v>5050.6750000000002</v>
      </c>
      <c r="AI370">
        <v>4833.9913999999999</v>
      </c>
      <c r="AJ370">
        <v>5192.8838999999998</v>
      </c>
      <c r="AK370">
        <v>5331.0816999999997</v>
      </c>
      <c r="AL370">
        <v>5223.0330000000004</v>
      </c>
      <c r="AM370" s="49" t="s">
        <v>85</v>
      </c>
      <c r="AN370" s="49" t="s">
        <v>14</v>
      </c>
      <c r="AO370" s="49" t="s">
        <v>500</v>
      </c>
      <c r="AP370" s="49" t="s">
        <v>501</v>
      </c>
      <c r="AQ370" s="49" t="s">
        <v>502</v>
      </c>
      <c r="AR370" s="49" t="s">
        <v>487</v>
      </c>
      <c r="AS370" s="49" t="s">
        <v>488</v>
      </c>
      <c r="AT370" s="49" t="s">
        <v>489</v>
      </c>
    </row>
    <row r="371" spans="1:46" x14ac:dyDescent="0.25">
      <c r="A371">
        <v>3</v>
      </c>
      <c r="B371" t="s">
        <v>223</v>
      </c>
      <c r="C371" t="s">
        <v>223</v>
      </c>
      <c r="D371" t="s">
        <v>224</v>
      </c>
      <c r="E371" t="s">
        <v>612</v>
      </c>
      <c r="F371" t="s">
        <v>613</v>
      </c>
      <c r="G371" t="s">
        <v>531</v>
      </c>
      <c r="H371" t="s">
        <v>531</v>
      </c>
      <c r="I371" t="s">
        <v>531</v>
      </c>
      <c r="J371" t="s">
        <v>531</v>
      </c>
      <c r="K371" t="s">
        <v>531</v>
      </c>
      <c r="L371">
        <v>0</v>
      </c>
      <c r="M371">
        <v>0</v>
      </c>
      <c r="N371">
        <v>0</v>
      </c>
      <c r="O371">
        <v>0</v>
      </c>
      <c r="P371">
        <v>0</v>
      </c>
      <c r="Q371">
        <v>3.6006</v>
      </c>
      <c r="R371">
        <v>3.6006</v>
      </c>
      <c r="S371">
        <v>3.6006</v>
      </c>
      <c r="T371">
        <v>3.6006</v>
      </c>
      <c r="U371">
        <v>3.6006</v>
      </c>
      <c r="V371">
        <v>3.6006</v>
      </c>
      <c r="W371">
        <v>7.2012999999999998</v>
      </c>
      <c r="X371">
        <v>7.2012999999999998</v>
      </c>
      <c r="Y371">
        <v>7.2012999999999998</v>
      </c>
      <c r="Z371">
        <v>7.2012999999999998</v>
      </c>
      <c r="AA371">
        <v>10.8019</v>
      </c>
      <c r="AB371">
        <v>10.8019</v>
      </c>
      <c r="AC371">
        <v>10.8019</v>
      </c>
      <c r="AD371">
        <v>10.8019</v>
      </c>
      <c r="AE371">
        <v>10.8019</v>
      </c>
      <c r="AF371">
        <v>10.8019</v>
      </c>
      <c r="AG371">
        <v>10.8019</v>
      </c>
      <c r="AH371">
        <v>17.999099999999999</v>
      </c>
      <c r="AI371">
        <v>59.502800000000001</v>
      </c>
      <c r="AJ371">
        <v>353.9563</v>
      </c>
      <c r="AK371">
        <v>1100.6343999999999</v>
      </c>
      <c r="AL371" t="s">
        <v>531</v>
      </c>
      <c r="AM371" s="49" t="s">
        <v>224</v>
      </c>
      <c r="AN371" s="49" t="s">
        <v>14</v>
      </c>
      <c r="AO371" s="49" t="s">
        <v>485</v>
      </c>
      <c r="AP371" s="49" t="s">
        <v>494</v>
      </c>
      <c r="AQ371" s="49" t="s">
        <v>11</v>
      </c>
      <c r="AR371" s="49" t="s">
        <v>487</v>
      </c>
      <c r="AS371" s="49" t="s">
        <v>488</v>
      </c>
      <c r="AT371" s="49" t="s">
        <v>489</v>
      </c>
    </row>
    <row r="372" spans="1:46" x14ac:dyDescent="0.25">
      <c r="A372">
        <v>3</v>
      </c>
      <c r="B372" t="s">
        <v>119</v>
      </c>
      <c r="C372" t="s">
        <v>119</v>
      </c>
      <c r="D372" t="s">
        <v>120</v>
      </c>
      <c r="E372" t="s">
        <v>612</v>
      </c>
      <c r="F372" t="s">
        <v>613</v>
      </c>
      <c r="G372">
        <v>0</v>
      </c>
      <c r="H372">
        <v>0</v>
      </c>
      <c r="I372">
        <v>0</v>
      </c>
      <c r="J372">
        <v>0</v>
      </c>
      <c r="K372">
        <v>0</v>
      </c>
      <c r="L372">
        <v>0</v>
      </c>
      <c r="M372">
        <v>0</v>
      </c>
      <c r="N372">
        <v>0</v>
      </c>
      <c r="O372">
        <v>0</v>
      </c>
      <c r="P372">
        <v>0</v>
      </c>
      <c r="Q372">
        <v>0</v>
      </c>
      <c r="R372">
        <v>0</v>
      </c>
      <c r="S372">
        <v>0</v>
      </c>
      <c r="T372">
        <v>0</v>
      </c>
      <c r="U372">
        <v>0</v>
      </c>
      <c r="V372">
        <v>0</v>
      </c>
      <c r="W372">
        <v>0</v>
      </c>
      <c r="X372">
        <v>0</v>
      </c>
      <c r="Y372">
        <v>0</v>
      </c>
      <c r="Z372">
        <v>3.6006</v>
      </c>
      <c r="AA372">
        <v>3.6006</v>
      </c>
      <c r="AB372">
        <v>10.8019</v>
      </c>
      <c r="AC372">
        <v>14.398400000000001</v>
      </c>
      <c r="AD372">
        <v>17.999099999999999</v>
      </c>
      <c r="AE372">
        <v>28.800999999999998</v>
      </c>
      <c r="AF372">
        <v>35.998100000000001</v>
      </c>
      <c r="AG372">
        <v>43.199399999999997</v>
      </c>
      <c r="AH372">
        <v>57.346600000000002</v>
      </c>
      <c r="AI372">
        <v>70.200100000000006</v>
      </c>
      <c r="AJ372">
        <v>70.200100000000006</v>
      </c>
      <c r="AK372">
        <v>70.819699999999997</v>
      </c>
      <c r="AL372" t="s">
        <v>531</v>
      </c>
      <c r="AM372" s="49" t="s">
        <v>120</v>
      </c>
      <c r="AN372" s="49" t="s">
        <v>5</v>
      </c>
      <c r="AO372" s="49" t="s">
        <v>9</v>
      </c>
      <c r="AP372" s="49" t="s">
        <v>494</v>
      </c>
      <c r="AQ372" s="49" t="s">
        <v>9</v>
      </c>
      <c r="AR372" s="49" t="s">
        <v>487</v>
      </c>
      <c r="AS372" s="49" t="s">
        <v>488</v>
      </c>
      <c r="AT372" s="49" t="s">
        <v>489</v>
      </c>
    </row>
    <row r="373" spans="1:46" x14ac:dyDescent="0.25">
      <c r="A373">
        <v>3</v>
      </c>
      <c r="B373" t="s">
        <v>109</v>
      </c>
      <c r="C373" t="s">
        <v>109</v>
      </c>
      <c r="D373" t="s">
        <v>110</v>
      </c>
      <c r="E373" t="s">
        <v>612</v>
      </c>
      <c r="F373" t="s">
        <v>613</v>
      </c>
      <c r="G373">
        <v>0</v>
      </c>
      <c r="H373">
        <v>0</v>
      </c>
      <c r="I373">
        <v>7.2012999999999998</v>
      </c>
      <c r="J373">
        <v>10.8019</v>
      </c>
      <c r="K373">
        <v>10.8019</v>
      </c>
      <c r="L373">
        <v>14.398400000000001</v>
      </c>
      <c r="M373">
        <v>21.599699999999999</v>
      </c>
      <c r="N373">
        <v>25.200299999999999</v>
      </c>
      <c r="O373">
        <v>35.998100000000001</v>
      </c>
      <c r="P373">
        <v>46.8001</v>
      </c>
      <c r="Q373">
        <v>57.601999999999997</v>
      </c>
      <c r="R373">
        <v>68.399799999999999</v>
      </c>
      <c r="S373">
        <v>79.201700000000002</v>
      </c>
      <c r="T373">
        <v>82.798199999999994</v>
      </c>
      <c r="U373">
        <v>46.8001</v>
      </c>
      <c r="V373">
        <v>61.198500000000003</v>
      </c>
      <c r="W373">
        <v>75.600999999999999</v>
      </c>
      <c r="X373">
        <v>93.600099999999998</v>
      </c>
      <c r="Y373">
        <v>126.0017</v>
      </c>
      <c r="Z373">
        <v>392.39949999999999</v>
      </c>
      <c r="AA373">
        <v>918.00199999999995</v>
      </c>
      <c r="AB373">
        <v>2059.1979999999999</v>
      </c>
      <c r="AC373">
        <v>3171.6015000000002</v>
      </c>
      <c r="AD373">
        <v>5396.4</v>
      </c>
      <c r="AE373">
        <v>7632.0005000000001</v>
      </c>
      <c r="AF373">
        <v>10422.0003</v>
      </c>
      <c r="AG373">
        <v>14507.998900000001</v>
      </c>
      <c r="AH373">
        <v>14011.2016</v>
      </c>
      <c r="AI373">
        <v>14785.1985</v>
      </c>
      <c r="AJ373">
        <v>15894.0013</v>
      </c>
      <c r="AK373">
        <v>17445.6001</v>
      </c>
      <c r="AL373">
        <v>18598.075400000002</v>
      </c>
      <c r="AM373" s="49" t="s">
        <v>110</v>
      </c>
      <c r="AN373" s="49" t="s">
        <v>14</v>
      </c>
      <c r="AO373" s="49" t="s">
        <v>507</v>
      </c>
      <c r="AP373" s="49" t="s">
        <v>505</v>
      </c>
      <c r="AQ373" s="49" t="s">
        <v>13</v>
      </c>
      <c r="AR373" s="49" t="s">
        <v>487</v>
      </c>
      <c r="AS373" s="49" t="s">
        <v>488</v>
      </c>
      <c r="AT373" s="49" t="s">
        <v>489</v>
      </c>
    </row>
    <row r="374" spans="1:46" x14ac:dyDescent="0.25">
      <c r="A374">
        <v>3</v>
      </c>
      <c r="B374" t="s">
        <v>113</v>
      </c>
      <c r="C374" t="s">
        <v>113</v>
      </c>
      <c r="D374" t="s">
        <v>114</v>
      </c>
      <c r="E374" t="s">
        <v>612</v>
      </c>
      <c r="F374" t="s">
        <v>613</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28.800999999999998</v>
      </c>
      <c r="AE374">
        <v>1728.0011999999999</v>
      </c>
      <c r="AF374">
        <v>4539.6007</v>
      </c>
      <c r="AG374">
        <v>9500.4019000000008</v>
      </c>
      <c r="AH374">
        <v>14092.940500000001</v>
      </c>
      <c r="AI374">
        <v>18784.0196</v>
      </c>
      <c r="AJ374">
        <v>23106.794300000001</v>
      </c>
      <c r="AK374">
        <v>28696.498899999999</v>
      </c>
      <c r="AL374">
        <v>38166.408300000003</v>
      </c>
      <c r="AM374" s="49" t="s">
        <v>114</v>
      </c>
      <c r="AN374" s="49" t="s">
        <v>14</v>
      </c>
      <c r="AO374" s="49" t="s">
        <v>506</v>
      </c>
      <c r="AP374" s="49" t="s">
        <v>505</v>
      </c>
      <c r="AQ374" s="49" t="s">
        <v>10</v>
      </c>
      <c r="AR374" s="49" t="s">
        <v>495</v>
      </c>
      <c r="AS374" s="49" t="s">
        <v>488</v>
      </c>
      <c r="AT374" s="49" t="s">
        <v>489</v>
      </c>
    </row>
    <row r="375" spans="1:46" x14ac:dyDescent="0.25">
      <c r="A375">
        <v>3</v>
      </c>
      <c r="B375" t="s">
        <v>493</v>
      </c>
      <c r="C375" t="s">
        <v>542</v>
      </c>
      <c r="D375" t="s">
        <v>543</v>
      </c>
      <c r="E375" t="s">
        <v>612</v>
      </c>
      <c r="F375" t="s">
        <v>613</v>
      </c>
      <c r="G375">
        <v>7.2012999999999998</v>
      </c>
      <c r="H375">
        <v>7.2012999999999998</v>
      </c>
      <c r="I375">
        <v>10.8019</v>
      </c>
      <c r="J375">
        <v>14.398400000000001</v>
      </c>
      <c r="K375">
        <v>17.999099999999999</v>
      </c>
      <c r="L375">
        <v>25.200299999999999</v>
      </c>
      <c r="M375">
        <v>32.401600000000002</v>
      </c>
      <c r="N375">
        <v>39.598799999999997</v>
      </c>
      <c r="O375">
        <v>50.400700000000001</v>
      </c>
      <c r="P375">
        <v>61.198500000000003</v>
      </c>
      <c r="Q375">
        <v>79.201700000000002</v>
      </c>
      <c r="R375">
        <v>111.5992</v>
      </c>
      <c r="S375">
        <v>172.80179999999999</v>
      </c>
      <c r="T375">
        <v>230.39959999999999</v>
      </c>
      <c r="U375">
        <v>273.59899999999999</v>
      </c>
      <c r="V375">
        <v>302.39999999999998</v>
      </c>
      <c r="W375">
        <v>341.99880000000002</v>
      </c>
      <c r="X375">
        <v>410.39850000000001</v>
      </c>
      <c r="Y375">
        <v>547.19799999999998</v>
      </c>
      <c r="Z375">
        <v>1008.0014</v>
      </c>
      <c r="AA375">
        <v>2520.0014000000001</v>
      </c>
      <c r="AB375">
        <v>9385.2021000000004</v>
      </c>
      <c r="AC375">
        <v>22870.801100000001</v>
      </c>
      <c r="AD375">
        <v>55634.403599999998</v>
      </c>
      <c r="AE375">
        <v>84610.802599999995</v>
      </c>
      <c r="AF375">
        <v>142214.40049999999</v>
      </c>
      <c r="AG375">
        <v>239414.39989999999</v>
      </c>
      <c r="AH375">
        <v>424100.17690000002</v>
      </c>
      <c r="AI375">
        <v>636862.978</v>
      </c>
      <c r="AJ375">
        <v>807539.7598</v>
      </c>
      <c r="AK375">
        <v>937863.35939999996</v>
      </c>
      <c r="AL375" t="s">
        <v>531</v>
      </c>
      <c r="AM375" s="49" t="e">
        <v>#N/A</v>
      </c>
      <c r="AN375" s="49" t="e">
        <v>#N/A</v>
      </c>
      <c r="AO375" s="49" t="e">
        <v>#N/A</v>
      </c>
      <c r="AP375" s="49" t="e">
        <v>#N/A</v>
      </c>
      <c r="AQ375" s="49" t="e">
        <v>#N/A</v>
      </c>
      <c r="AR375" s="49" t="e">
        <v>#N/A</v>
      </c>
      <c r="AS375" s="49" t="e">
        <v>#N/A</v>
      </c>
      <c r="AT375" s="49" t="e">
        <v>#N/A</v>
      </c>
    </row>
    <row r="376" spans="1:46" x14ac:dyDescent="0.25">
      <c r="A376">
        <v>3</v>
      </c>
      <c r="B376" t="s">
        <v>544</v>
      </c>
      <c r="C376" t="s">
        <v>544</v>
      </c>
      <c r="D376" t="s">
        <v>545</v>
      </c>
      <c r="E376" t="s">
        <v>612</v>
      </c>
      <c r="F376" t="s">
        <v>613</v>
      </c>
      <c r="G376">
        <v>0</v>
      </c>
      <c r="H376">
        <v>0</v>
      </c>
      <c r="I376">
        <v>0</v>
      </c>
      <c r="J376">
        <v>0</v>
      </c>
      <c r="K376">
        <v>0</v>
      </c>
      <c r="L376">
        <v>0</v>
      </c>
      <c r="M376">
        <v>0</v>
      </c>
      <c r="N376">
        <v>0</v>
      </c>
      <c r="O376">
        <v>0</v>
      </c>
      <c r="P376">
        <v>0</v>
      </c>
      <c r="Q376">
        <v>0</v>
      </c>
      <c r="R376">
        <v>0</v>
      </c>
      <c r="S376">
        <v>0</v>
      </c>
      <c r="T376">
        <v>0</v>
      </c>
      <c r="U376">
        <v>0</v>
      </c>
      <c r="V376">
        <v>3.6006</v>
      </c>
      <c r="W376">
        <v>3.6006</v>
      </c>
      <c r="X376">
        <v>7.2012999999999998</v>
      </c>
      <c r="Y376">
        <v>14.398400000000001</v>
      </c>
      <c r="Z376">
        <v>32.401600000000002</v>
      </c>
      <c r="AA376">
        <v>93.600099999999998</v>
      </c>
      <c r="AB376">
        <v>255.6</v>
      </c>
      <c r="AC376">
        <v>622.79909999999995</v>
      </c>
      <c r="AD376">
        <v>1216.8013000000001</v>
      </c>
      <c r="AE376">
        <v>1987.2018</v>
      </c>
      <c r="AF376">
        <v>3150.0018</v>
      </c>
      <c r="AG376">
        <v>4075.2008000000001</v>
      </c>
      <c r="AH376">
        <v>6089.7383</v>
      </c>
      <c r="AI376">
        <v>9862.4261000000006</v>
      </c>
      <c r="AJ376">
        <v>14451.632</v>
      </c>
      <c r="AK376">
        <v>21943.186300000001</v>
      </c>
      <c r="AL376" t="s">
        <v>531</v>
      </c>
      <c r="AM376" s="49" t="e">
        <v>#N/A</v>
      </c>
      <c r="AN376" s="49" t="e">
        <v>#N/A</v>
      </c>
      <c r="AO376" s="49" t="e">
        <v>#N/A</v>
      </c>
      <c r="AP376" s="49" t="e">
        <v>#N/A</v>
      </c>
      <c r="AQ376" s="49" t="e">
        <v>#N/A</v>
      </c>
      <c r="AR376" s="49" t="e">
        <v>#N/A</v>
      </c>
      <c r="AS376" s="49" t="e">
        <v>#N/A</v>
      </c>
      <c r="AT376" s="49" t="e">
        <v>#N/A</v>
      </c>
    </row>
    <row r="377" spans="1:46" x14ac:dyDescent="0.25">
      <c r="A377">
        <v>3</v>
      </c>
      <c r="B377" t="s">
        <v>124</v>
      </c>
      <c r="C377" t="s">
        <v>124</v>
      </c>
      <c r="D377" t="s">
        <v>125</v>
      </c>
      <c r="E377" t="s">
        <v>612</v>
      </c>
      <c r="F377" t="s">
        <v>613</v>
      </c>
      <c r="G377">
        <v>0</v>
      </c>
      <c r="H377">
        <v>0</v>
      </c>
      <c r="I377">
        <v>0</v>
      </c>
      <c r="J377">
        <v>0</v>
      </c>
      <c r="K377">
        <v>0</v>
      </c>
      <c r="L377">
        <v>0</v>
      </c>
      <c r="M377">
        <v>0</v>
      </c>
      <c r="N377">
        <v>0</v>
      </c>
      <c r="O377">
        <v>0</v>
      </c>
      <c r="P377">
        <v>0</v>
      </c>
      <c r="Q377">
        <v>21.599699999999999</v>
      </c>
      <c r="R377">
        <v>21.599699999999999</v>
      </c>
      <c r="S377">
        <v>21.599699999999999</v>
      </c>
      <c r="T377">
        <v>21.599699999999999</v>
      </c>
      <c r="U377">
        <v>25.200299999999999</v>
      </c>
      <c r="V377">
        <v>25.200299999999999</v>
      </c>
      <c r="W377">
        <v>25.200299999999999</v>
      </c>
      <c r="X377">
        <v>25.200299999999999</v>
      </c>
      <c r="Y377">
        <v>25.200299999999999</v>
      </c>
      <c r="Z377">
        <v>25.200299999999999</v>
      </c>
      <c r="AA377">
        <v>28.800999999999998</v>
      </c>
      <c r="AB377">
        <v>28.800999999999998</v>
      </c>
      <c r="AC377">
        <v>28.800999999999998</v>
      </c>
      <c r="AD377">
        <v>28.800999999999998</v>
      </c>
      <c r="AE377">
        <v>32.401600000000002</v>
      </c>
      <c r="AF377">
        <v>32.401600000000002</v>
      </c>
      <c r="AG377">
        <v>32.401600000000002</v>
      </c>
      <c r="AH377">
        <v>51.598100000000002</v>
      </c>
      <c r="AI377">
        <v>75.400099999999995</v>
      </c>
      <c r="AJ377">
        <v>493.1422</v>
      </c>
      <c r="AK377">
        <v>722.86360000000002</v>
      </c>
      <c r="AL377">
        <v>1162.8628000000001</v>
      </c>
      <c r="AM377" s="49" t="s">
        <v>125</v>
      </c>
      <c r="AN377" s="49" t="s">
        <v>14</v>
      </c>
      <c r="AO377" s="49" t="s">
        <v>506</v>
      </c>
      <c r="AP377" s="49" t="s">
        <v>501</v>
      </c>
      <c r="AQ377" s="49" t="s">
        <v>10</v>
      </c>
      <c r="AR377" s="49" t="s">
        <v>487</v>
      </c>
      <c r="AS377" s="49" t="s">
        <v>488</v>
      </c>
      <c r="AT377" s="49" t="s">
        <v>489</v>
      </c>
    </row>
    <row r="378" spans="1:46" x14ac:dyDescent="0.25">
      <c r="A378">
        <v>3</v>
      </c>
      <c r="B378" t="s">
        <v>130</v>
      </c>
      <c r="C378" t="s">
        <v>130</v>
      </c>
      <c r="D378" t="s">
        <v>131</v>
      </c>
      <c r="E378" t="s">
        <v>612</v>
      </c>
      <c r="F378" t="s">
        <v>613</v>
      </c>
      <c r="G378" t="s">
        <v>531</v>
      </c>
      <c r="H378" t="s">
        <v>531</v>
      </c>
      <c r="I378" t="s">
        <v>531</v>
      </c>
      <c r="J378" t="s">
        <v>531</v>
      </c>
      <c r="K378" t="s">
        <v>531</v>
      </c>
      <c r="L378" t="s">
        <v>531</v>
      </c>
      <c r="M378" t="s">
        <v>531</v>
      </c>
      <c r="N378" t="s">
        <v>531</v>
      </c>
      <c r="O378" t="s">
        <v>531</v>
      </c>
      <c r="P378" t="s">
        <v>531</v>
      </c>
      <c r="Q378" t="s">
        <v>531</v>
      </c>
      <c r="R378" t="s">
        <v>531</v>
      </c>
      <c r="S378" t="s">
        <v>531</v>
      </c>
      <c r="T378" t="s">
        <v>531</v>
      </c>
      <c r="U378">
        <v>3.6006</v>
      </c>
      <c r="V378" t="s">
        <v>531</v>
      </c>
      <c r="W378" t="s">
        <v>531</v>
      </c>
      <c r="X378" t="s">
        <v>531</v>
      </c>
      <c r="Y378" t="s">
        <v>531</v>
      </c>
      <c r="Z378" t="s">
        <v>531</v>
      </c>
      <c r="AA378" t="s">
        <v>531</v>
      </c>
      <c r="AB378">
        <v>3.6006</v>
      </c>
      <c r="AC378">
        <v>7.2012999999999998</v>
      </c>
      <c r="AD378">
        <v>10.8019</v>
      </c>
      <c r="AE378">
        <v>10.8019</v>
      </c>
      <c r="AF378">
        <v>10.8019</v>
      </c>
      <c r="AG378">
        <v>109.0745</v>
      </c>
      <c r="AH378">
        <v>143.68680000000001</v>
      </c>
      <c r="AI378">
        <v>213.8492</v>
      </c>
      <c r="AJ378">
        <v>276.73070000000001</v>
      </c>
      <c r="AK378">
        <v>272.49369999999999</v>
      </c>
      <c r="AL378">
        <v>218.9948</v>
      </c>
      <c r="AM378" s="49" t="s">
        <v>131</v>
      </c>
      <c r="AN378" s="49" t="s">
        <v>14</v>
      </c>
      <c r="AO378" s="49" t="s">
        <v>507</v>
      </c>
      <c r="AP378" s="49" t="s">
        <v>501</v>
      </c>
      <c r="AQ378" s="49" t="s">
        <v>10</v>
      </c>
      <c r="AR378" s="49" t="s">
        <v>487</v>
      </c>
      <c r="AS378" s="49" t="s">
        <v>488</v>
      </c>
      <c r="AT378" s="49" t="s">
        <v>489</v>
      </c>
    </row>
    <row r="379" spans="1:46" x14ac:dyDescent="0.25">
      <c r="A379">
        <v>3</v>
      </c>
      <c r="B379" t="s">
        <v>117</v>
      </c>
      <c r="C379" t="s">
        <v>117</v>
      </c>
      <c r="D379" t="s">
        <v>546</v>
      </c>
      <c r="E379" t="s">
        <v>612</v>
      </c>
      <c r="F379" t="s">
        <v>613</v>
      </c>
      <c r="G379">
        <v>0</v>
      </c>
      <c r="H379">
        <v>0</v>
      </c>
      <c r="I379">
        <v>0</v>
      </c>
      <c r="J379">
        <v>0</v>
      </c>
      <c r="K379">
        <v>0</v>
      </c>
      <c r="L379">
        <v>0</v>
      </c>
      <c r="M379">
        <v>0</v>
      </c>
      <c r="N379">
        <v>0</v>
      </c>
      <c r="O379">
        <v>0</v>
      </c>
      <c r="P379">
        <v>0</v>
      </c>
      <c r="Q379">
        <v>0</v>
      </c>
      <c r="R379">
        <v>0</v>
      </c>
      <c r="S379">
        <v>0</v>
      </c>
      <c r="T379">
        <v>0</v>
      </c>
      <c r="U379">
        <v>0</v>
      </c>
      <c r="V379">
        <v>0</v>
      </c>
      <c r="W379">
        <v>0</v>
      </c>
      <c r="X379">
        <v>3.6006</v>
      </c>
      <c r="Y379">
        <v>7.2012999999999998</v>
      </c>
      <c r="Z379">
        <v>7.2012999999999998</v>
      </c>
      <c r="AA379">
        <v>7.2012999999999998</v>
      </c>
      <c r="AB379">
        <v>7.2012999999999998</v>
      </c>
      <c r="AC379">
        <v>7.2012999999999998</v>
      </c>
      <c r="AD379">
        <v>10.8019</v>
      </c>
      <c r="AE379">
        <v>14.398400000000001</v>
      </c>
      <c r="AF379">
        <v>17.999099999999999</v>
      </c>
      <c r="AG379">
        <v>17.999099999999999</v>
      </c>
      <c r="AH379">
        <v>24.4802</v>
      </c>
      <c r="AI379">
        <v>24.4802</v>
      </c>
      <c r="AJ379">
        <v>39.958799999999997</v>
      </c>
      <c r="AK379">
        <v>39.958799999999997</v>
      </c>
      <c r="AL379" t="s">
        <v>531</v>
      </c>
      <c r="AM379" s="49" t="s">
        <v>118</v>
      </c>
      <c r="AN379" s="49" t="s">
        <v>8</v>
      </c>
      <c r="AO379" s="49" t="s">
        <v>9</v>
      </c>
      <c r="AP379" s="49" t="s">
        <v>494</v>
      </c>
      <c r="AQ379" s="49" t="s">
        <v>9</v>
      </c>
      <c r="AR379" s="49" t="s">
        <v>487</v>
      </c>
      <c r="AS379" s="49" t="s">
        <v>488</v>
      </c>
      <c r="AT379" s="49" t="s">
        <v>489</v>
      </c>
    </row>
    <row r="380" spans="1:46" x14ac:dyDescent="0.25">
      <c r="A380">
        <v>3</v>
      </c>
      <c r="B380" t="s">
        <v>192</v>
      </c>
      <c r="C380" t="s">
        <v>192</v>
      </c>
      <c r="D380" t="s">
        <v>193</v>
      </c>
      <c r="E380" t="s">
        <v>612</v>
      </c>
      <c r="F380" t="s">
        <v>613</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7.2012999999999998</v>
      </c>
      <c r="AD380">
        <v>39.598799999999997</v>
      </c>
      <c r="AE380">
        <v>126.0017</v>
      </c>
      <c r="AF380">
        <v>205.19929999999999</v>
      </c>
      <c r="AG380">
        <v>237.6009</v>
      </c>
      <c r="AH380">
        <v>283.32080000000002</v>
      </c>
      <c r="AI380">
        <v>269.63830000000002</v>
      </c>
      <c r="AJ380">
        <v>299.15940000000001</v>
      </c>
      <c r="AK380">
        <v>343.79910000000001</v>
      </c>
      <c r="AL380">
        <v>536.04020000000003</v>
      </c>
      <c r="AM380" s="49" t="s">
        <v>193</v>
      </c>
      <c r="AN380" s="49" t="s">
        <v>14</v>
      </c>
      <c r="AO380" s="49" t="s">
        <v>500</v>
      </c>
      <c r="AP380" s="49" t="s">
        <v>505</v>
      </c>
      <c r="AQ380" s="49" t="s">
        <v>13</v>
      </c>
      <c r="AR380" s="49" t="s">
        <v>487</v>
      </c>
      <c r="AS380" s="49" t="s">
        <v>488</v>
      </c>
      <c r="AT380" s="49" t="s">
        <v>489</v>
      </c>
    </row>
    <row r="381" spans="1:46" x14ac:dyDescent="0.25">
      <c r="A381">
        <v>3</v>
      </c>
      <c r="B381" t="s">
        <v>132</v>
      </c>
      <c r="C381" t="s">
        <v>132</v>
      </c>
      <c r="D381" t="s">
        <v>133</v>
      </c>
      <c r="E381" t="s">
        <v>612</v>
      </c>
      <c r="F381" t="s">
        <v>613</v>
      </c>
      <c r="G381">
        <v>0</v>
      </c>
      <c r="H381">
        <v>0</v>
      </c>
      <c r="I381">
        <v>0</v>
      </c>
      <c r="J381">
        <v>0</v>
      </c>
      <c r="K381">
        <v>0</v>
      </c>
      <c r="L381">
        <v>0</v>
      </c>
      <c r="M381">
        <v>0</v>
      </c>
      <c r="N381">
        <v>0</v>
      </c>
      <c r="O381">
        <v>0</v>
      </c>
      <c r="P381">
        <v>0</v>
      </c>
      <c r="Q381">
        <v>0</v>
      </c>
      <c r="R381">
        <v>0</v>
      </c>
      <c r="S381">
        <v>0</v>
      </c>
      <c r="T381">
        <v>0</v>
      </c>
      <c r="U381">
        <v>0</v>
      </c>
      <c r="V381">
        <v>0</v>
      </c>
      <c r="W381">
        <v>0</v>
      </c>
      <c r="X381">
        <v>0</v>
      </c>
      <c r="Y381">
        <v>0</v>
      </c>
      <c r="Z381">
        <v>3.6006</v>
      </c>
      <c r="AA381">
        <v>0</v>
      </c>
      <c r="AB381">
        <v>7.2012999999999998</v>
      </c>
      <c r="AC381">
        <v>3.6006</v>
      </c>
      <c r="AD381">
        <v>10.8019</v>
      </c>
      <c r="AE381">
        <v>64.799099999999996</v>
      </c>
      <c r="AF381">
        <v>104.402</v>
      </c>
      <c r="AG381">
        <v>140.40020000000001</v>
      </c>
      <c r="AH381">
        <v>208.94229999999999</v>
      </c>
      <c r="AI381">
        <v>537.09109999999998</v>
      </c>
      <c r="AJ381">
        <v>834.93169999999998</v>
      </c>
      <c r="AK381">
        <v>871.89269999999999</v>
      </c>
      <c r="AL381" t="s">
        <v>531</v>
      </c>
      <c r="AM381" s="49" t="s">
        <v>133</v>
      </c>
      <c r="AN381" s="49" t="s">
        <v>14</v>
      </c>
      <c r="AO381" s="49" t="s">
        <v>507</v>
      </c>
      <c r="AP381" s="49" t="s">
        <v>501</v>
      </c>
      <c r="AQ381" s="49" t="s">
        <v>10</v>
      </c>
      <c r="AR381" s="49" t="s">
        <v>487</v>
      </c>
      <c r="AS381" s="49" t="s">
        <v>488</v>
      </c>
      <c r="AT381" s="49" t="s">
        <v>489</v>
      </c>
    </row>
    <row r="382" spans="1:46" x14ac:dyDescent="0.25">
      <c r="A382">
        <v>3</v>
      </c>
      <c r="B382" t="s">
        <v>134</v>
      </c>
      <c r="C382" t="s">
        <v>134</v>
      </c>
      <c r="D382" t="s">
        <v>135</v>
      </c>
      <c r="E382" t="s">
        <v>612</v>
      </c>
      <c r="F382" t="s">
        <v>613</v>
      </c>
      <c r="G382">
        <v>0</v>
      </c>
      <c r="H382">
        <v>0</v>
      </c>
      <c r="I382">
        <v>0</v>
      </c>
      <c r="J382">
        <v>0</v>
      </c>
      <c r="K382">
        <v>0</v>
      </c>
      <c r="L382">
        <v>0</v>
      </c>
      <c r="M382">
        <v>0</v>
      </c>
      <c r="N382">
        <v>0</v>
      </c>
      <c r="O382">
        <v>0</v>
      </c>
      <c r="P382">
        <v>0</v>
      </c>
      <c r="Q382">
        <v>0</v>
      </c>
      <c r="R382">
        <v>0</v>
      </c>
      <c r="S382">
        <v>0</v>
      </c>
      <c r="T382">
        <v>0</v>
      </c>
      <c r="U382">
        <v>1.6287</v>
      </c>
      <c r="V382">
        <v>2.0390000000000001</v>
      </c>
      <c r="W382">
        <v>3.609</v>
      </c>
      <c r="X382">
        <v>6.2759999999999998</v>
      </c>
      <c r="Y382">
        <v>9.1983999999999995</v>
      </c>
      <c r="Z382">
        <v>13.8081</v>
      </c>
      <c r="AA382">
        <v>23.014800000000001</v>
      </c>
      <c r="AB382">
        <v>42.973300000000002</v>
      </c>
      <c r="AC382">
        <v>77.560500000000005</v>
      </c>
      <c r="AD382">
        <v>169.578</v>
      </c>
      <c r="AE382">
        <v>300.9221</v>
      </c>
      <c r="AF382">
        <v>455.97179999999997</v>
      </c>
      <c r="AG382">
        <v>525.37220000000002</v>
      </c>
      <c r="AH382">
        <v>619.24869999999999</v>
      </c>
      <c r="AI382">
        <v>718.17439999999999</v>
      </c>
      <c r="AJ382">
        <v>785.76189999999997</v>
      </c>
      <c r="AK382">
        <v>1064.1883</v>
      </c>
      <c r="AL382">
        <v>1717.1993</v>
      </c>
      <c r="AM382" s="49" t="s">
        <v>135</v>
      </c>
      <c r="AN382" s="49" t="s">
        <v>14</v>
      </c>
      <c r="AO382" s="49" t="s">
        <v>500</v>
      </c>
      <c r="AP382" s="49" t="s">
        <v>505</v>
      </c>
      <c r="AQ382" s="49" t="s">
        <v>13</v>
      </c>
      <c r="AR382" s="49" t="s">
        <v>487</v>
      </c>
      <c r="AS382" s="49" t="s">
        <v>488</v>
      </c>
      <c r="AT382" s="49" t="s">
        <v>489</v>
      </c>
    </row>
    <row r="383" spans="1:46" x14ac:dyDescent="0.25">
      <c r="A383">
        <v>3</v>
      </c>
      <c r="B383" t="s">
        <v>136</v>
      </c>
      <c r="C383" t="s">
        <v>136</v>
      </c>
      <c r="D383" t="s">
        <v>137</v>
      </c>
      <c r="E383" t="s">
        <v>612</v>
      </c>
      <c r="F383" t="s">
        <v>613</v>
      </c>
      <c r="G383">
        <v>0</v>
      </c>
      <c r="H383">
        <v>0</v>
      </c>
      <c r="I383">
        <v>0</v>
      </c>
      <c r="J383">
        <v>0</v>
      </c>
      <c r="K383">
        <v>0</v>
      </c>
      <c r="L383">
        <v>0</v>
      </c>
      <c r="M383">
        <v>0</v>
      </c>
      <c r="N383">
        <v>0</v>
      </c>
      <c r="O383">
        <v>0</v>
      </c>
      <c r="P383">
        <v>0</v>
      </c>
      <c r="Q383">
        <v>0</v>
      </c>
      <c r="R383">
        <v>0</v>
      </c>
      <c r="S383">
        <v>0</v>
      </c>
      <c r="T383">
        <v>0</v>
      </c>
      <c r="U383">
        <v>0</v>
      </c>
      <c r="V383">
        <v>0</v>
      </c>
      <c r="W383">
        <v>3.6006</v>
      </c>
      <c r="X383">
        <v>7.2012999999999998</v>
      </c>
      <c r="Y383">
        <v>46.8001</v>
      </c>
      <c r="Z383">
        <v>320.39909999999998</v>
      </c>
      <c r="AA383">
        <v>2217.6014</v>
      </c>
      <c r="AB383">
        <v>7855.1988000000001</v>
      </c>
      <c r="AC383">
        <v>7736.3982999999998</v>
      </c>
      <c r="AD383">
        <v>7318.7984999999999</v>
      </c>
      <c r="AE383">
        <v>7642.7982000000002</v>
      </c>
      <c r="AF383">
        <v>8150.4017000000003</v>
      </c>
      <c r="AG383">
        <v>7671.5991999999997</v>
      </c>
      <c r="AH383">
        <v>7896.1206000000002</v>
      </c>
      <c r="AI383">
        <v>8491.9734000000008</v>
      </c>
      <c r="AJ383">
        <v>8321.6669000000002</v>
      </c>
      <c r="AK383">
        <v>8233.2500999999993</v>
      </c>
      <c r="AL383">
        <v>7751.81</v>
      </c>
      <c r="AM383" s="49" t="s">
        <v>137</v>
      </c>
      <c r="AN383" s="49" t="s">
        <v>14</v>
      </c>
      <c r="AO383" s="49" t="s">
        <v>500</v>
      </c>
      <c r="AP383" s="49" t="s">
        <v>505</v>
      </c>
      <c r="AQ383" s="49" t="s">
        <v>13</v>
      </c>
      <c r="AR383" s="49" t="s">
        <v>487</v>
      </c>
      <c r="AS383" s="49" t="s">
        <v>488</v>
      </c>
      <c r="AT383" s="49" t="s">
        <v>489</v>
      </c>
    </row>
    <row r="384" spans="1:46" x14ac:dyDescent="0.25">
      <c r="A384">
        <v>3</v>
      </c>
      <c r="B384" t="s">
        <v>315</v>
      </c>
      <c r="C384" t="s">
        <v>315</v>
      </c>
      <c r="D384" t="s">
        <v>547</v>
      </c>
      <c r="E384" t="s">
        <v>612</v>
      </c>
      <c r="F384" t="s">
        <v>613</v>
      </c>
      <c r="G384">
        <v>0</v>
      </c>
      <c r="H384">
        <v>0</v>
      </c>
      <c r="I384">
        <v>0</v>
      </c>
      <c r="J384">
        <v>0</v>
      </c>
      <c r="K384">
        <v>0</v>
      </c>
      <c r="L384">
        <v>0</v>
      </c>
      <c r="M384">
        <v>0</v>
      </c>
      <c r="N384">
        <v>0</v>
      </c>
      <c r="O384">
        <v>0</v>
      </c>
      <c r="P384">
        <v>0</v>
      </c>
      <c r="Q384">
        <v>0</v>
      </c>
      <c r="R384">
        <v>0</v>
      </c>
      <c r="S384">
        <v>0</v>
      </c>
      <c r="T384">
        <v>0</v>
      </c>
      <c r="U384">
        <v>0</v>
      </c>
      <c r="V384">
        <v>0</v>
      </c>
      <c r="W384">
        <v>3.6006</v>
      </c>
      <c r="X384">
        <v>3.6006</v>
      </c>
      <c r="Y384">
        <v>3.6006</v>
      </c>
      <c r="Z384">
        <v>3.6006</v>
      </c>
      <c r="AA384">
        <v>3.6006</v>
      </c>
      <c r="AB384">
        <v>10.8019</v>
      </c>
      <c r="AC384">
        <v>10.8019</v>
      </c>
      <c r="AD384">
        <v>17.999099999999999</v>
      </c>
      <c r="AE384">
        <v>25.200299999999999</v>
      </c>
      <c r="AF384">
        <v>39.598799999999997</v>
      </c>
      <c r="AG384">
        <v>46.8001</v>
      </c>
      <c r="AH384">
        <v>49.688899999999997</v>
      </c>
      <c r="AI384">
        <v>53.980400000000003</v>
      </c>
      <c r="AJ384">
        <v>58.267699999999998</v>
      </c>
      <c r="AK384">
        <v>58.267699999999998</v>
      </c>
      <c r="AL384" t="s">
        <v>531</v>
      </c>
      <c r="AM384" s="49" t="s">
        <v>316</v>
      </c>
      <c r="AN384" s="49" t="s">
        <v>14</v>
      </c>
      <c r="AO384" s="49" t="s">
        <v>485</v>
      </c>
      <c r="AP384" s="49" t="s">
        <v>486</v>
      </c>
      <c r="AQ384" s="49" t="s">
        <v>11</v>
      </c>
      <c r="AR384" s="49" t="s">
        <v>487</v>
      </c>
      <c r="AS384" s="49" t="s">
        <v>488</v>
      </c>
      <c r="AT384" s="49" t="s">
        <v>489</v>
      </c>
    </row>
    <row r="385" spans="1:46" x14ac:dyDescent="0.25">
      <c r="A385">
        <v>3</v>
      </c>
      <c r="B385" t="s">
        <v>121</v>
      </c>
      <c r="C385" t="s">
        <v>121</v>
      </c>
      <c r="D385" t="s">
        <v>548</v>
      </c>
      <c r="E385" t="s">
        <v>612</v>
      </c>
      <c r="F385" t="s">
        <v>613</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3.6006</v>
      </c>
      <c r="AE385">
        <v>3.6006</v>
      </c>
      <c r="AF385">
        <v>3.6006</v>
      </c>
      <c r="AG385">
        <v>17.999099999999999</v>
      </c>
      <c r="AH385">
        <v>26.6113</v>
      </c>
      <c r="AI385">
        <v>101.29130000000001</v>
      </c>
      <c r="AJ385">
        <v>101.29130000000001</v>
      </c>
      <c r="AK385">
        <v>109.29640000000001</v>
      </c>
      <c r="AL385" t="s">
        <v>531</v>
      </c>
      <c r="AM385" s="49" t="s">
        <v>122</v>
      </c>
      <c r="AN385" s="49" t="s">
        <v>5</v>
      </c>
      <c r="AO385" s="49" t="s">
        <v>9</v>
      </c>
      <c r="AP385" s="49" t="s">
        <v>486</v>
      </c>
      <c r="AQ385" s="49" t="s">
        <v>9</v>
      </c>
      <c r="AR385" s="49" t="s">
        <v>495</v>
      </c>
      <c r="AS385" s="49" t="s">
        <v>488</v>
      </c>
      <c r="AT385" s="49" t="s">
        <v>489</v>
      </c>
    </row>
    <row r="386" spans="1:46" x14ac:dyDescent="0.25">
      <c r="A386">
        <v>3</v>
      </c>
      <c r="B386" t="s">
        <v>144</v>
      </c>
      <c r="C386" t="s">
        <v>144</v>
      </c>
      <c r="D386" t="s">
        <v>145</v>
      </c>
      <c r="E386" t="s">
        <v>612</v>
      </c>
      <c r="F386" t="s">
        <v>613</v>
      </c>
      <c r="G386">
        <v>0</v>
      </c>
      <c r="H386">
        <v>0</v>
      </c>
      <c r="I386">
        <v>0</v>
      </c>
      <c r="J386">
        <v>0</v>
      </c>
      <c r="K386">
        <v>0</v>
      </c>
      <c r="L386">
        <v>0</v>
      </c>
      <c r="M386">
        <v>0</v>
      </c>
      <c r="N386">
        <v>0</v>
      </c>
      <c r="O386">
        <v>0</v>
      </c>
      <c r="P386">
        <v>3.6006</v>
      </c>
      <c r="Q386">
        <v>3.6006</v>
      </c>
      <c r="R386">
        <v>3.6006</v>
      </c>
      <c r="S386">
        <v>3.6006</v>
      </c>
      <c r="T386">
        <v>7.2012999999999998</v>
      </c>
      <c r="U386">
        <v>7.2012999999999998</v>
      </c>
      <c r="V386">
        <v>7.2012999999999998</v>
      </c>
      <c r="W386">
        <v>7.2012999999999998</v>
      </c>
      <c r="X386">
        <v>7.2012999999999998</v>
      </c>
      <c r="Y386">
        <v>10.8019</v>
      </c>
      <c r="Z386">
        <v>14.398400000000001</v>
      </c>
      <c r="AA386">
        <v>21.696000000000002</v>
      </c>
      <c r="AB386">
        <v>53.7836</v>
      </c>
      <c r="AC386">
        <v>373.89800000000002</v>
      </c>
      <c r="AD386">
        <v>1863.1469</v>
      </c>
      <c r="AE386">
        <v>2143.8634999999999</v>
      </c>
      <c r="AF386">
        <v>2175.3440000000001</v>
      </c>
      <c r="AG386">
        <v>2677.6093000000001</v>
      </c>
      <c r="AH386">
        <v>2705.3469</v>
      </c>
      <c r="AI386">
        <v>3430.7015999999999</v>
      </c>
      <c r="AJ386">
        <v>3467.7673</v>
      </c>
      <c r="AK386">
        <v>4249.9160000000002</v>
      </c>
      <c r="AL386">
        <v>4712.1428999999998</v>
      </c>
      <c r="AM386" s="49" t="s">
        <v>145</v>
      </c>
      <c r="AN386" s="49" t="s">
        <v>14</v>
      </c>
      <c r="AO386" s="49" t="s">
        <v>500</v>
      </c>
      <c r="AP386" s="49" t="s">
        <v>505</v>
      </c>
      <c r="AQ386" s="49" t="s">
        <v>13</v>
      </c>
      <c r="AR386" s="49" t="s">
        <v>487</v>
      </c>
      <c r="AS386" s="49" t="s">
        <v>488</v>
      </c>
      <c r="AT386" s="49" t="s">
        <v>489</v>
      </c>
    </row>
    <row r="387" spans="1:46" x14ac:dyDescent="0.25">
      <c r="A387">
        <v>3</v>
      </c>
      <c r="B387" t="s">
        <v>146</v>
      </c>
      <c r="C387" t="s">
        <v>146</v>
      </c>
      <c r="D387" t="s">
        <v>147</v>
      </c>
      <c r="E387" t="s">
        <v>612</v>
      </c>
      <c r="F387" t="s">
        <v>613</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3.6006</v>
      </c>
      <c r="AD387">
        <v>32.401600000000002</v>
      </c>
      <c r="AE387">
        <v>64.799099999999996</v>
      </c>
      <c r="AF387">
        <v>115.1998</v>
      </c>
      <c r="AG387">
        <v>269.9984</v>
      </c>
      <c r="AH387">
        <v>500.87110000000001</v>
      </c>
      <c r="AI387">
        <v>829.6019</v>
      </c>
      <c r="AJ387">
        <v>1274.7550000000001</v>
      </c>
      <c r="AK387">
        <v>1562.0825</v>
      </c>
      <c r="AL387" t="s">
        <v>531</v>
      </c>
      <c r="AM387" s="49" t="s">
        <v>147</v>
      </c>
      <c r="AN387" s="49" t="s">
        <v>14</v>
      </c>
      <c r="AO387" s="49" t="s">
        <v>507</v>
      </c>
      <c r="AP387" s="49" t="s">
        <v>501</v>
      </c>
      <c r="AQ387" s="49" t="s">
        <v>10</v>
      </c>
      <c r="AR387" s="49" t="s">
        <v>487</v>
      </c>
      <c r="AS387" s="49" t="s">
        <v>488</v>
      </c>
      <c r="AT387" s="49" t="s">
        <v>489</v>
      </c>
    </row>
    <row r="388" spans="1:46" x14ac:dyDescent="0.25">
      <c r="A388">
        <v>3</v>
      </c>
      <c r="B388" t="s">
        <v>149</v>
      </c>
      <c r="C388" t="s">
        <v>149</v>
      </c>
      <c r="D388" t="s">
        <v>412</v>
      </c>
      <c r="E388" t="s">
        <v>612</v>
      </c>
      <c r="F388" t="s">
        <v>613</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14.398400000000001</v>
      </c>
      <c r="AE388">
        <v>57.601999999999997</v>
      </c>
      <c r="AF388">
        <v>129.59819999999999</v>
      </c>
      <c r="AG388">
        <v>140.40020000000001</v>
      </c>
      <c r="AH388">
        <v>134.9196</v>
      </c>
      <c r="AI388">
        <v>137.08840000000001</v>
      </c>
      <c r="AJ388">
        <v>135.43039999999999</v>
      </c>
      <c r="AK388">
        <v>135.93700000000001</v>
      </c>
      <c r="AL388" t="s">
        <v>531</v>
      </c>
      <c r="AM388" s="49" t="s">
        <v>412</v>
      </c>
      <c r="AN388" s="49" t="s">
        <v>14</v>
      </c>
      <c r="AO388" s="49" t="s">
        <v>506</v>
      </c>
      <c r="AP388" s="49" t="s">
        <v>501</v>
      </c>
      <c r="AQ388" s="49" t="s">
        <v>10</v>
      </c>
      <c r="AR388" s="49" t="s">
        <v>487</v>
      </c>
      <c r="AS388" s="49" t="s">
        <v>496</v>
      </c>
      <c r="AT388" s="49" t="s">
        <v>497</v>
      </c>
    </row>
    <row r="389" spans="1:46" x14ac:dyDescent="0.25">
      <c r="A389">
        <v>3</v>
      </c>
      <c r="B389" t="s">
        <v>150</v>
      </c>
      <c r="C389" t="s">
        <v>150</v>
      </c>
      <c r="D389" t="s">
        <v>151</v>
      </c>
      <c r="E389" t="s">
        <v>612</v>
      </c>
      <c r="F389" t="s">
        <v>613</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741.59950000000003</v>
      </c>
      <c r="AB389">
        <v>802.798</v>
      </c>
      <c r="AC389">
        <v>853.19870000000003</v>
      </c>
      <c r="AD389">
        <v>410.39850000000001</v>
      </c>
      <c r="AE389">
        <v>878.399</v>
      </c>
      <c r="AF389">
        <v>604.79999999999995</v>
      </c>
      <c r="AG389">
        <v>2087.9989999999998</v>
      </c>
      <c r="AH389">
        <v>1933.2004999999999</v>
      </c>
      <c r="AI389">
        <v>5490.0001000000002</v>
      </c>
      <c r="AJ389">
        <v>15947.9985</v>
      </c>
      <c r="AK389">
        <v>16220.936</v>
      </c>
      <c r="AL389" t="s">
        <v>531</v>
      </c>
      <c r="AM389" s="49" t="s">
        <v>151</v>
      </c>
      <c r="AN389" s="49" t="s">
        <v>7</v>
      </c>
      <c r="AO389" s="49" t="s">
        <v>9</v>
      </c>
      <c r="AP389" s="49" t="s">
        <v>494</v>
      </c>
      <c r="AQ389" s="49" t="s">
        <v>9</v>
      </c>
      <c r="AR389" s="49" t="s">
        <v>487</v>
      </c>
      <c r="AS389" s="49" t="s">
        <v>488</v>
      </c>
      <c r="AT389" s="49" t="s">
        <v>489</v>
      </c>
    </row>
    <row r="390" spans="1:46" x14ac:dyDescent="0.25">
      <c r="A390">
        <v>3</v>
      </c>
      <c r="B390" t="s">
        <v>338</v>
      </c>
      <c r="C390" t="s">
        <v>338</v>
      </c>
      <c r="D390" t="s">
        <v>339</v>
      </c>
      <c r="E390" t="s">
        <v>612</v>
      </c>
      <c r="F390" t="s">
        <v>613</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25.200299999999999</v>
      </c>
      <c r="AG390">
        <v>86.398799999999994</v>
      </c>
      <c r="AH390">
        <v>591.30179999999996</v>
      </c>
      <c r="AI390">
        <v>1026.0005000000001</v>
      </c>
      <c r="AJ390">
        <v>1763.9992999999999</v>
      </c>
      <c r="AK390">
        <v>3246.9974000000002</v>
      </c>
      <c r="AL390" t="s">
        <v>531</v>
      </c>
      <c r="AM390" s="49" t="s">
        <v>339</v>
      </c>
      <c r="AN390" s="49" t="s">
        <v>14</v>
      </c>
      <c r="AO390" s="49" t="s">
        <v>507</v>
      </c>
      <c r="AP390" s="49" t="s">
        <v>494</v>
      </c>
      <c r="AQ390" s="49" t="s">
        <v>10</v>
      </c>
      <c r="AR390" s="49" t="s">
        <v>487</v>
      </c>
      <c r="AS390" s="49" t="s">
        <v>488</v>
      </c>
      <c r="AT390" s="49" t="s">
        <v>489</v>
      </c>
    </row>
    <row r="391" spans="1:46" x14ac:dyDescent="0.25">
      <c r="A391">
        <v>3</v>
      </c>
      <c r="B391" t="s">
        <v>181</v>
      </c>
      <c r="C391" t="s">
        <v>181</v>
      </c>
      <c r="D391" t="s">
        <v>414</v>
      </c>
      <c r="E391" t="s">
        <v>612</v>
      </c>
      <c r="F391" t="s">
        <v>613</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t="s">
        <v>531</v>
      </c>
      <c r="AM391" s="49" t="s">
        <v>414</v>
      </c>
      <c r="AN391" s="49" t="s">
        <v>5</v>
      </c>
      <c r="AO391" s="49" t="s">
        <v>9</v>
      </c>
      <c r="AP391" s="49" t="s">
        <v>501</v>
      </c>
      <c r="AQ391" s="49" t="s">
        <v>9</v>
      </c>
      <c r="AR391" s="49" t="s">
        <v>495</v>
      </c>
      <c r="AS391" s="49" t="s">
        <v>496</v>
      </c>
      <c r="AT391" s="49" t="s">
        <v>497</v>
      </c>
    </row>
    <row r="392" spans="1:46" x14ac:dyDescent="0.25">
      <c r="A392">
        <v>3</v>
      </c>
      <c r="B392" t="s">
        <v>152</v>
      </c>
      <c r="C392" t="s">
        <v>152</v>
      </c>
      <c r="D392" t="s">
        <v>153</v>
      </c>
      <c r="E392" t="s">
        <v>612</v>
      </c>
      <c r="F392" t="s">
        <v>613</v>
      </c>
      <c r="G392" t="s">
        <v>531</v>
      </c>
      <c r="H392" t="s">
        <v>531</v>
      </c>
      <c r="I392">
        <v>0</v>
      </c>
      <c r="J392">
        <v>0</v>
      </c>
      <c r="K392">
        <v>0</v>
      </c>
      <c r="L392">
        <v>0</v>
      </c>
      <c r="M392">
        <v>0</v>
      </c>
      <c r="N392">
        <v>3.6006</v>
      </c>
      <c r="O392">
        <v>3.6006</v>
      </c>
      <c r="P392">
        <v>3.6006</v>
      </c>
      <c r="Q392">
        <v>3.6006</v>
      </c>
      <c r="R392">
        <v>3.6006</v>
      </c>
      <c r="S392">
        <v>3.6006</v>
      </c>
      <c r="T392">
        <v>3.6006</v>
      </c>
      <c r="U392">
        <v>3.6006</v>
      </c>
      <c r="V392">
        <v>3.6006</v>
      </c>
      <c r="W392">
        <v>7.2012999999999998</v>
      </c>
      <c r="X392">
        <v>7.2012999999999998</v>
      </c>
      <c r="Y392">
        <v>7.2012999999999998</v>
      </c>
      <c r="Z392">
        <v>7.2012999999999998</v>
      </c>
      <c r="AA392">
        <v>7.2012999999999998</v>
      </c>
      <c r="AB392">
        <v>10.8019</v>
      </c>
      <c r="AC392">
        <v>10.8019</v>
      </c>
      <c r="AD392">
        <v>14.398400000000001</v>
      </c>
      <c r="AE392">
        <v>14.398400000000001</v>
      </c>
      <c r="AF392">
        <v>17.999099999999999</v>
      </c>
      <c r="AG392">
        <v>17.999099999999999</v>
      </c>
      <c r="AH392">
        <v>20.917300000000001</v>
      </c>
      <c r="AI392">
        <v>36.282800000000002</v>
      </c>
      <c r="AJ392">
        <v>40.888300000000001</v>
      </c>
      <c r="AK392">
        <v>45.497999999999998</v>
      </c>
      <c r="AL392" t="s">
        <v>531</v>
      </c>
      <c r="AM392" s="49" t="s">
        <v>153</v>
      </c>
      <c r="AN392" s="49" t="s">
        <v>6</v>
      </c>
      <c r="AO392" s="49" t="s">
        <v>9</v>
      </c>
      <c r="AP392" s="49" t="s">
        <v>486</v>
      </c>
      <c r="AQ392" s="49" t="s">
        <v>9</v>
      </c>
      <c r="AR392" s="49" t="s">
        <v>487</v>
      </c>
      <c r="AS392" s="49" t="s">
        <v>488</v>
      </c>
      <c r="AT392" s="49" t="s">
        <v>489</v>
      </c>
    </row>
    <row r="393" spans="1:46" x14ac:dyDescent="0.25">
      <c r="A393">
        <v>3</v>
      </c>
      <c r="B393" t="s">
        <v>156</v>
      </c>
      <c r="C393" t="s">
        <v>156</v>
      </c>
      <c r="D393" t="s">
        <v>157</v>
      </c>
      <c r="E393" t="s">
        <v>612</v>
      </c>
      <c r="F393" t="s">
        <v>613</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34.8384</v>
      </c>
      <c r="AH393">
        <v>52.171700000000001</v>
      </c>
      <c r="AI393">
        <v>110.8874</v>
      </c>
      <c r="AJ393">
        <v>264.60160000000002</v>
      </c>
      <c r="AK393">
        <v>441.1422</v>
      </c>
      <c r="AL393">
        <v>1096.9206999999999</v>
      </c>
      <c r="AM393" s="49" t="s">
        <v>157</v>
      </c>
      <c r="AN393" s="49" t="s">
        <v>14</v>
      </c>
      <c r="AO393" s="49" t="s">
        <v>500</v>
      </c>
      <c r="AP393" s="49" t="s">
        <v>505</v>
      </c>
      <c r="AQ393" s="49" t="s">
        <v>13</v>
      </c>
      <c r="AR393" s="49" t="s">
        <v>487</v>
      </c>
      <c r="AS393" s="49" t="s">
        <v>488</v>
      </c>
      <c r="AT393" s="49" t="s">
        <v>489</v>
      </c>
    </row>
    <row r="394" spans="1:46" x14ac:dyDescent="0.25">
      <c r="A394">
        <v>3</v>
      </c>
      <c r="B394" t="s">
        <v>158</v>
      </c>
      <c r="C394" t="s">
        <v>158</v>
      </c>
      <c r="D394" t="s">
        <v>159</v>
      </c>
      <c r="E394" t="s">
        <v>612</v>
      </c>
      <c r="F394" t="s">
        <v>613</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3.6006</v>
      </c>
      <c r="AC394">
        <v>7.2012999999999998</v>
      </c>
      <c r="AD394">
        <v>21.599699999999999</v>
      </c>
      <c r="AE394">
        <v>57.601999999999997</v>
      </c>
      <c r="AF394">
        <v>64.799099999999996</v>
      </c>
      <c r="AG394">
        <v>75.600999999999999</v>
      </c>
      <c r="AH394">
        <v>80.5792</v>
      </c>
      <c r="AI394">
        <v>71.112799999999993</v>
      </c>
      <c r="AJ394">
        <v>71.112799999999993</v>
      </c>
      <c r="AK394">
        <v>116.2632</v>
      </c>
      <c r="AL394" t="s">
        <v>531</v>
      </c>
      <c r="AM394" s="49" t="s">
        <v>159</v>
      </c>
      <c r="AN394" s="49" t="s">
        <v>6</v>
      </c>
      <c r="AO394" s="49" t="s">
        <v>9</v>
      </c>
      <c r="AP394" s="49" t="s">
        <v>486</v>
      </c>
      <c r="AQ394" s="49" t="s">
        <v>9</v>
      </c>
      <c r="AR394" s="49" t="s">
        <v>487</v>
      </c>
      <c r="AS394" s="49" t="s">
        <v>488</v>
      </c>
      <c r="AT394" s="49" t="s">
        <v>489</v>
      </c>
    </row>
    <row r="395" spans="1:46" x14ac:dyDescent="0.25">
      <c r="A395">
        <v>3</v>
      </c>
      <c r="B395" t="s">
        <v>160</v>
      </c>
      <c r="C395" t="s">
        <v>160</v>
      </c>
      <c r="D395" t="s">
        <v>161</v>
      </c>
      <c r="E395" t="s">
        <v>612</v>
      </c>
      <c r="F395" t="s">
        <v>613</v>
      </c>
      <c r="G395">
        <v>0</v>
      </c>
      <c r="H395">
        <v>3.6006</v>
      </c>
      <c r="I395">
        <v>3.6006</v>
      </c>
      <c r="J395">
        <v>3.6006</v>
      </c>
      <c r="K395">
        <v>3.6006</v>
      </c>
      <c r="L395">
        <v>3.6006</v>
      </c>
      <c r="M395">
        <v>3.6006</v>
      </c>
      <c r="N395">
        <v>3.6006</v>
      </c>
      <c r="O395">
        <v>3.6006</v>
      </c>
      <c r="P395">
        <v>3.6006</v>
      </c>
      <c r="Q395">
        <v>7.2012999999999998</v>
      </c>
      <c r="R395">
        <v>7.2012999999999998</v>
      </c>
      <c r="S395">
        <v>7.2012999999999998</v>
      </c>
      <c r="T395">
        <v>7.2012999999999998</v>
      </c>
      <c r="U395">
        <v>7.2012999999999998</v>
      </c>
      <c r="V395">
        <v>10.8019</v>
      </c>
      <c r="W395">
        <v>10.8019</v>
      </c>
      <c r="X395">
        <v>14.398400000000001</v>
      </c>
      <c r="Y395">
        <v>14.398400000000001</v>
      </c>
      <c r="Z395">
        <v>14.398400000000001</v>
      </c>
      <c r="AA395">
        <v>17.999099999999999</v>
      </c>
      <c r="AB395">
        <v>17.999099999999999</v>
      </c>
      <c r="AC395">
        <v>21.599699999999999</v>
      </c>
      <c r="AD395">
        <v>21.599699999999999</v>
      </c>
      <c r="AE395">
        <v>28.800999999999998</v>
      </c>
      <c r="AF395">
        <v>39.598799999999997</v>
      </c>
      <c r="AG395">
        <v>79.201700000000002</v>
      </c>
      <c r="AH395">
        <v>174.6482</v>
      </c>
      <c r="AI395">
        <v>324.81189999999998</v>
      </c>
      <c r="AJ395">
        <v>529.85630000000003</v>
      </c>
      <c r="AK395">
        <v>786.49459999999999</v>
      </c>
      <c r="AL395">
        <v>1098.0009</v>
      </c>
      <c r="AM395" s="49" t="s">
        <v>161</v>
      </c>
      <c r="AN395" s="49" t="s">
        <v>14</v>
      </c>
      <c r="AO395" s="49" t="s">
        <v>500</v>
      </c>
      <c r="AP395" s="49" t="s">
        <v>505</v>
      </c>
      <c r="AQ395" s="49" t="s">
        <v>13</v>
      </c>
      <c r="AR395" s="49" t="s">
        <v>487</v>
      </c>
      <c r="AS395" s="49" t="s">
        <v>488</v>
      </c>
      <c r="AT395" s="49" t="s">
        <v>489</v>
      </c>
    </row>
    <row r="396" spans="1:46" x14ac:dyDescent="0.25">
      <c r="A396">
        <v>3</v>
      </c>
      <c r="B396" t="s">
        <v>164</v>
      </c>
      <c r="C396" t="s">
        <v>164</v>
      </c>
      <c r="D396" t="s">
        <v>165</v>
      </c>
      <c r="E396" t="s">
        <v>612</v>
      </c>
      <c r="F396" t="s">
        <v>613</v>
      </c>
      <c r="G396">
        <v>0</v>
      </c>
      <c r="H396">
        <v>0</v>
      </c>
      <c r="I396">
        <v>1.1011</v>
      </c>
      <c r="J396">
        <v>1.637</v>
      </c>
      <c r="K396">
        <v>2.1897000000000002</v>
      </c>
      <c r="L396">
        <v>2.7256</v>
      </c>
      <c r="M396">
        <v>4.2789000000000001</v>
      </c>
      <c r="N396">
        <v>6.2089999999999996</v>
      </c>
      <c r="O396">
        <v>7.6952999999999996</v>
      </c>
      <c r="P396">
        <v>8.7337000000000007</v>
      </c>
      <c r="Q396">
        <v>18.802900000000001</v>
      </c>
      <c r="R396">
        <v>22.181699999999999</v>
      </c>
      <c r="S396">
        <v>25.573</v>
      </c>
      <c r="T396">
        <v>27.959499999999998</v>
      </c>
      <c r="U396">
        <v>30.4129</v>
      </c>
      <c r="V396">
        <v>37.802599999999998</v>
      </c>
      <c r="W396">
        <v>43.572000000000003</v>
      </c>
      <c r="X396">
        <v>63.258400000000002</v>
      </c>
      <c r="Y396">
        <v>150.0926</v>
      </c>
      <c r="Z396">
        <v>626.29499999999996</v>
      </c>
      <c r="AA396">
        <v>2231.9998000000001</v>
      </c>
      <c r="AB396">
        <v>8401.6934000000001</v>
      </c>
      <c r="AC396">
        <v>15940.571099999999</v>
      </c>
      <c r="AD396">
        <v>18696.9467</v>
      </c>
      <c r="AE396">
        <v>23009.660500000002</v>
      </c>
      <c r="AF396">
        <v>27913.4542</v>
      </c>
      <c r="AG396">
        <v>31175.155599999998</v>
      </c>
      <c r="AH396">
        <v>34510.737300000001</v>
      </c>
      <c r="AI396">
        <v>39208.067300000002</v>
      </c>
      <c r="AJ396">
        <v>44018.989399999999</v>
      </c>
      <c r="AK396">
        <v>48234.2094</v>
      </c>
      <c r="AL396">
        <v>54342.578999999998</v>
      </c>
      <c r="AM396" s="49" t="s">
        <v>165</v>
      </c>
      <c r="AN396" s="49" t="s">
        <v>14</v>
      </c>
      <c r="AO396" s="49" t="s">
        <v>500</v>
      </c>
      <c r="AP396" s="49" t="s">
        <v>505</v>
      </c>
      <c r="AQ396" s="49" t="s">
        <v>13</v>
      </c>
      <c r="AR396" s="49" t="s">
        <v>487</v>
      </c>
      <c r="AS396" s="49" t="s">
        <v>488</v>
      </c>
      <c r="AT396" s="49" t="s">
        <v>489</v>
      </c>
    </row>
    <row r="397" spans="1:46" x14ac:dyDescent="0.25">
      <c r="A397">
        <v>3</v>
      </c>
      <c r="B397" t="s">
        <v>168</v>
      </c>
      <c r="C397" t="s">
        <v>168</v>
      </c>
      <c r="D397" t="s">
        <v>413</v>
      </c>
      <c r="E397" t="s">
        <v>612</v>
      </c>
      <c r="F397" t="s">
        <v>613</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10.8019</v>
      </c>
      <c r="AD397">
        <v>7.2012999999999998</v>
      </c>
      <c r="AE397">
        <v>7.2012999999999998</v>
      </c>
      <c r="AF397">
        <v>7.2012999999999998</v>
      </c>
      <c r="AG397">
        <v>7.2012999999999998</v>
      </c>
      <c r="AH397">
        <v>6.9123999999999999</v>
      </c>
      <c r="AI397">
        <v>6.9123999999999999</v>
      </c>
      <c r="AJ397">
        <v>6.9123999999999999</v>
      </c>
      <c r="AK397">
        <v>6.9123999999999999</v>
      </c>
      <c r="AL397" t="s">
        <v>531</v>
      </c>
      <c r="AM397" s="49" t="s">
        <v>413</v>
      </c>
      <c r="AN397" s="49" t="s">
        <v>5</v>
      </c>
      <c r="AO397" s="49" t="s">
        <v>9</v>
      </c>
      <c r="AP397" s="49" t="s">
        <v>501</v>
      </c>
      <c r="AQ397" s="49" t="s">
        <v>9</v>
      </c>
      <c r="AR397" s="49" t="s">
        <v>495</v>
      </c>
      <c r="AS397" s="49" t="s">
        <v>496</v>
      </c>
      <c r="AT397" s="49" t="s">
        <v>497</v>
      </c>
    </row>
    <row r="398" spans="1:46" x14ac:dyDescent="0.25">
      <c r="A398">
        <v>3</v>
      </c>
      <c r="B398" t="s">
        <v>171</v>
      </c>
      <c r="C398" t="s">
        <v>171</v>
      </c>
      <c r="D398" t="s">
        <v>172</v>
      </c>
      <c r="E398" t="s">
        <v>612</v>
      </c>
      <c r="F398" t="s">
        <v>613</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s="49" t="s">
        <v>172</v>
      </c>
      <c r="AN398" s="49" t="s">
        <v>14</v>
      </c>
      <c r="AO398" s="49" t="s">
        <v>500</v>
      </c>
      <c r="AP398" s="49" t="s">
        <v>501</v>
      </c>
      <c r="AQ398" s="49" t="s">
        <v>502</v>
      </c>
      <c r="AR398" s="49" t="s">
        <v>487</v>
      </c>
      <c r="AS398" s="49" t="s">
        <v>488</v>
      </c>
      <c r="AT398" s="49" t="s">
        <v>489</v>
      </c>
    </row>
    <row r="399" spans="1:46" x14ac:dyDescent="0.25">
      <c r="A399">
        <v>3</v>
      </c>
      <c r="B399" t="s">
        <v>138</v>
      </c>
      <c r="C399" t="s">
        <v>138</v>
      </c>
      <c r="D399" t="s">
        <v>139</v>
      </c>
      <c r="E399" t="s">
        <v>612</v>
      </c>
      <c r="F399" t="s">
        <v>613</v>
      </c>
      <c r="G399">
        <v>3.6006</v>
      </c>
      <c r="H399">
        <v>3.6006</v>
      </c>
      <c r="I399">
        <v>14.398400000000001</v>
      </c>
      <c r="J399">
        <v>10.8019</v>
      </c>
      <c r="K399">
        <v>25.200299999999999</v>
      </c>
      <c r="L399">
        <v>25.200299999999999</v>
      </c>
      <c r="M399">
        <v>43.199399999999997</v>
      </c>
      <c r="N399">
        <v>64.799099999999996</v>
      </c>
      <c r="O399">
        <v>126.0017</v>
      </c>
      <c r="P399">
        <v>107.99850000000001</v>
      </c>
      <c r="Q399">
        <v>216.00120000000001</v>
      </c>
      <c r="R399">
        <v>417.59980000000002</v>
      </c>
      <c r="S399">
        <v>676.80039999999997</v>
      </c>
      <c r="T399">
        <v>1126.8018999999999</v>
      </c>
      <c r="U399">
        <v>2005.2009</v>
      </c>
      <c r="V399">
        <v>4615.2016999999996</v>
      </c>
      <c r="W399">
        <v>7991.9983000000002</v>
      </c>
      <c r="X399">
        <v>11069.9997</v>
      </c>
      <c r="Y399">
        <v>15912.000400000001</v>
      </c>
      <c r="Z399">
        <v>23698.7994</v>
      </c>
      <c r="AA399">
        <v>42224.401400000002</v>
      </c>
      <c r="AB399">
        <v>70556.401599999997</v>
      </c>
      <c r="AC399">
        <v>94967.999500000005</v>
      </c>
      <c r="AD399">
        <v>111636.00199999999</v>
      </c>
      <c r="AE399">
        <v>129801.60189999999</v>
      </c>
      <c r="AF399">
        <v>139413.59880000001</v>
      </c>
      <c r="AG399">
        <v>137152.79790000001</v>
      </c>
      <c r="AH399">
        <v>141843.60070000001</v>
      </c>
      <c r="AI399">
        <v>156452.40100000001</v>
      </c>
      <c r="AJ399">
        <v>159778.80110000001</v>
      </c>
      <c r="AK399">
        <v>175107.6011</v>
      </c>
      <c r="AL399">
        <v>179971.2015</v>
      </c>
      <c r="AM399" s="49" t="s">
        <v>139</v>
      </c>
      <c r="AN399" s="49" t="s">
        <v>14</v>
      </c>
      <c r="AO399" s="49" t="s">
        <v>500</v>
      </c>
      <c r="AP399" s="49" t="s">
        <v>505</v>
      </c>
      <c r="AQ399" s="49" t="s">
        <v>13</v>
      </c>
      <c r="AR399" s="49" t="s">
        <v>487</v>
      </c>
      <c r="AS399" s="49" t="s">
        <v>488</v>
      </c>
      <c r="AT399" s="49" t="s">
        <v>489</v>
      </c>
    </row>
    <row r="400" spans="1:46" x14ac:dyDescent="0.25">
      <c r="A400">
        <v>3</v>
      </c>
      <c r="B400" t="s">
        <v>173</v>
      </c>
      <c r="C400" t="s">
        <v>173</v>
      </c>
      <c r="D400" t="s">
        <v>174</v>
      </c>
      <c r="E400" t="s">
        <v>612</v>
      </c>
      <c r="F400" t="s">
        <v>613</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10.8019</v>
      </c>
      <c r="AE400">
        <v>14.398400000000001</v>
      </c>
      <c r="AF400">
        <v>10.8019</v>
      </c>
      <c r="AG400">
        <v>97.200699999999998</v>
      </c>
      <c r="AH400">
        <v>100.8014</v>
      </c>
      <c r="AI400">
        <v>118.08029999999999</v>
      </c>
      <c r="AJ400">
        <v>184.31970000000001</v>
      </c>
      <c r="AK400">
        <v>204.7345</v>
      </c>
      <c r="AL400" t="s">
        <v>531</v>
      </c>
      <c r="AM400" s="49" t="s">
        <v>174</v>
      </c>
      <c r="AN400" s="49" t="s">
        <v>8</v>
      </c>
      <c r="AO400" s="49" t="s">
        <v>9</v>
      </c>
      <c r="AP400" s="49" t="s">
        <v>494</v>
      </c>
      <c r="AQ400" s="49" t="s">
        <v>9</v>
      </c>
      <c r="AR400" s="49" t="s">
        <v>495</v>
      </c>
      <c r="AS400" s="49" t="s">
        <v>488</v>
      </c>
      <c r="AT400" s="49" t="s">
        <v>489</v>
      </c>
    </row>
    <row r="401" spans="1:46" x14ac:dyDescent="0.25">
      <c r="A401">
        <v>3</v>
      </c>
      <c r="B401" t="s">
        <v>549</v>
      </c>
      <c r="C401" t="s">
        <v>549</v>
      </c>
      <c r="D401" t="s">
        <v>550</v>
      </c>
      <c r="E401" t="s">
        <v>612</v>
      </c>
      <c r="F401" t="s">
        <v>613</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t="s">
        <v>531</v>
      </c>
      <c r="AM401" s="49" t="e">
        <v>#N/A</v>
      </c>
      <c r="AN401" s="49" t="e">
        <v>#N/A</v>
      </c>
      <c r="AO401" s="49" t="e">
        <v>#N/A</v>
      </c>
      <c r="AP401" s="49" t="e">
        <v>#N/A</v>
      </c>
      <c r="AQ401" s="49" t="e">
        <v>#N/A</v>
      </c>
      <c r="AR401" s="49" t="e">
        <v>#N/A</v>
      </c>
      <c r="AS401" s="49" t="e">
        <v>#N/A</v>
      </c>
      <c r="AT401" s="49" t="e">
        <v>#N/A</v>
      </c>
    </row>
    <row r="402" spans="1:46" x14ac:dyDescent="0.25">
      <c r="A402">
        <v>3</v>
      </c>
      <c r="B402" t="s">
        <v>182</v>
      </c>
      <c r="C402" t="s">
        <v>182</v>
      </c>
      <c r="D402" t="s">
        <v>183</v>
      </c>
      <c r="E402" t="s">
        <v>612</v>
      </c>
      <c r="F402" t="s">
        <v>613</v>
      </c>
      <c r="G402">
        <v>0</v>
      </c>
      <c r="H402">
        <v>0</v>
      </c>
      <c r="I402">
        <v>0</v>
      </c>
      <c r="J402">
        <v>0</v>
      </c>
      <c r="K402">
        <v>0</v>
      </c>
      <c r="L402">
        <v>0</v>
      </c>
      <c r="M402">
        <v>0</v>
      </c>
      <c r="N402">
        <v>0</v>
      </c>
      <c r="O402">
        <v>0</v>
      </c>
      <c r="P402">
        <v>0</v>
      </c>
      <c r="Q402">
        <v>0</v>
      </c>
      <c r="R402" t="s">
        <v>531</v>
      </c>
      <c r="S402" t="s">
        <v>531</v>
      </c>
      <c r="T402" t="s">
        <v>531</v>
      </c>
      <c r="U402">
        <v>3.6006</v>
      </c>
      <c r="V402">
        <v>3.6006</v>
      </c>
      <c r="W402">
        <v>3.6006</v>
      </c>
      <c r="X402">
        <v>3.6006</v>
      </c>
      <c r="Y402">
        <v>17.999099999999999</v>
      </c>
      <c r="Z402">
        <v>179.99889999999999</v>
      </c>
      <c r="AA402">
        <v>568.80190000000005</v>
      </c>
      <c r="AB402">
        <v>2196.0016999999998</v>
      </c>
      <c r="AC402">
        <v>6098.4008000000003</v>
      </c>
      <c r="AD402">
        <v>13132.7984</v>
      </c>
      <c r="AE402">
        <v>13651.1996</v>
      </c>
      <c r="AF402">
        <v>14039.9984</v>
      </c>
      <c r="AG402">
        <v>14148.001099999999</v>
      </c>
      <c r="AH402">
        <v>14369.3153</v>
      </c>
      <c r="AI402">
        <v>13646.347100000001</v>
      </c>
      <c r="AJ402">
        <v>15942.635200000001</v>
      </c>
      <c r="AK402">
        <v>16008.6736</v>
      </c>
      <c r="AL402">
        <v>18380.3995</v>
      </c>
      <c r="AM402" s="49" t="s">
        <v>183</v>
      </c>
      <c r="AN402" s="49" t="s">
        <v>14</v>
      </c>
      <c r="AO402" s="49" t="s">
        <v>500</v>
      </c>
      <c r="AP402" s="49" t="s">
        <v>505</v>
      </c>
      <c r="AQ402" s="49" t="s">
        <v>13</v>
      </c>
      <c r="AR402" s="49" t="s">
        <v>487</v>
      </c>
      <c r="AS402" s="49" t="s">
        <v>488</v>
      </c>
      <c r="AT402" s="49" t="s">
        <v>489</v>
      </c>
    </row>
    <row r="403" spans="1:46" x14ac:dyDescent="0.25">
      <c r="A403">
        <v>3</v>
      </c>
      <c r="B403" t="s">
        <v>186</v>
      </c>
      <c r="C403" t="s">
        <v>186</v>
      </c>
      <c r="D403" t="s">
        <v>187</v>
      </c>
      <c r="E403" t="s">
        <v>612</v>
      </c>
      <c r="F403" t="s">
        <v>613</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25.200299999999999</v>
      </c>
      <c r="AF403">
        <v>540.0009</v>
      </c>
      <c r="AG403">
        <v>694.79949999999997</v>
      </c>
      <c r="AH403">
        <v>715.31899999999996</v>
      </c>
      <c r="AI403">
        <v>736.19849999999997</v>
      </c>
      <c r="AJ403">
        <v>833.55840000000001</v>
      </c>
      <c r="AK403">
        <v>786.92579999999998</v>
      </c>
      <c r="AL403" t="s">
        <v>531</v>
      </c>
      <c r="AM403" s="49" t="s">
        <v>187</v>
      </c>
      <c r="AN403" s="49" t="s">
        <v>14</v>
      </c>
      <c r="AO403" s="49" t="s">
        <v>507</v>
      </c>
      <c r="AP403" s="49" t="s">
        <v>501</v>
      </c>
      <c r="AQ403" s="49" t="s">
        <v>10</v>
      </c>
      <c r="AR403" s="49" t="s">
        <v>487</v>
      </c>
      <c r="AS403" s="49" t="s">
        <v>488</v>
      </c>
      <c r="AT403" s="49" t="s">
        <v>489</v>
      </c>
    </row>
    <row r="404" spans="1:46" x14ac:dyDescent="0.25">
      <c r="A404">
        <v>3</v>
      </c>
      <c r="B404" t="s">
        <v>188</v>
      </c>
      <c r="C404" t="s">
        <v>188</v>
      </c>
      <c r="D404" t="s">
        <v>189</v>
      </c>
      <c r="E404" t="s">
        <v>612</v>
      </c>
      <c r="F404" t="s">
        <v>613</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3.6006</v>
      </c>
      <c r="AC404">
        <v>7.2012999999999998</v>
      </c>
      <c r="AD404">
        <v>7.2012999999999998</v>
      </c>
      <c r="AE404">
        <v>7.2012999999999998</v>
      </c>
      <c r="AF404">
        <v>17.999099999999999</v>
      </c>
      <c r="AG404">
        <v>17.999099999999999</v>
      </c>
      <c r="AH404">
        <v>26.2638</v>
      </c>
      <c r="AI404">
        <v>41.286000000000001</v>
      </c>
      <c r="AJ404">
        <v>64.334400000000002</v>
      </c>
      <c r="AK404">
        <v>43.622300000000003</v>
      </c>
      <c r="AL404" t="s">
        <v>531</v>
      </c>
      <c r="AM404" s="49" t="s">
        <v>189</v>
      </c>
      <c r="AN404" s="49" t="s">
        <v>14</v>
      </c>
      <c r="AO404" s="49" t="s">
        <v>506</v>
      </c>
      <c r="AP404" s="49" t="s">
        <v>501</v>
      </c>
      <c r="AQ404" s="49" t="s">
        <v>10</v>
      </c>
      <c r="AR404" s="49" t="s">
        <v>495</v>
      </c>
      <c r="AS404" s="49" t="s">
        <v>488</v>
      </c>
      <c r="AT404" s="49" t="s">
        <v>489</v>
      </c>
    </row>
    <row r="405" spans="1:46" x14ac:dyDescent="0.25">
      <c r="A405">
        <v>3</v>
      </c>
      <c r="B405" t="s">
        <v>194</v>
      </c>
      <c r="C405" t="s">
        <v>194</v>
      </c>
      <c r="D405" t="s">
        <v>195</v>
      </c>
      <c r="E405" t="s">
        <v>612</v>
      </c>
      <c r="F405" t="s">
        <v>613</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3.6006</v>
      </c>
      <c r="AD405">
        <v>3.6006</v>
      </c>
      <c r="AE405">
        <v>3.6006</v>
      </c>
      <c r="AF405">
        <v>7.2012999999999998</v>
      </c>
      <c r="AG405">
        <v>7.2012999999999998</v>
      </c>
      <c r="AH405">
        <v>11.568099999999999</v>
      </c>
      <c r="AI405">
        <v>12.3971</v>
      </c>
      <c r="AJ405">
        <v>12.3971</v>
      </c>
      <c r="AK405">
        <v>12.3971</v>
      </c>
      <c r="AL405" t="s">
        <v>531</v>
      </c>
      <c r="AM405" s="49" t="s">
        <v>195</v>
      </c>
      <c r="AN405" s="49" t="s">
        <v>14</v>
      </c>
      <c r="AO405" s="49" t="s">
        <v>507</v>
      </c>
      <c r="AP405" s="49" t="s">
        <v>494</v>
      </c>
      <c r="AQ405" s="49" t="s">
        <v>10</v>
      </c>
      <c r="AR405" s="49" t="s">
        <v>487</v>
      </c>
      <c r="AS405" s="49" t="s">
        <v>488</v>
      </c>
      <c r="AT405" s="49" t="s">
        <v>489</v>
      </c>
    </row>
    <row r="406" spans="1:46" x14ac:dyDescent="0.25">
      <c r="A406">
        <v>3</v>
      </c>
      <c r="B406" t="s">
        <v>190</v>
      </c>
      <c r="C406" t="s">
        <v>190</v>
      </c>
      <c r="D406" t="s">
        <v>191</v>
      </c>
      <c r="E406" t="s">
        <v>612</v>
      </c>
      <c r="F406" t="s">
        <v>613</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7.2012999999999998</v>
      </c>
      <c r="AB406">
        <v>7.2012999999999998</v>
      </c>
      <c r="AC406">
        <v>7.2012999999999998</v>
      </c>
      <c r="AD406">
        <v>7.2012999999999998</v>
      </c>
      <c r="AE406">
        <v>7.2012999999999998</v>
      </c>
      <c r="AF406">
        <v>1512</v>
      </c>
      <c r="AG406">
        <v>3193.2012</v>
      </c>
      <c r="AH406">
        <v>3334.0911999999998</v>
      </c>
      <c r="AI406">
        <v>3583.4443999999999</v>
      </c>
      <c r="AJ406">
        <v>4025.3150999999998</v>
      </c>
      <c r="AK406">
        <v>3767.1109999999999</v>
      </c>
      <c r="AL406" t="s">
        <v>531</v>
      </c>
      <c r="AM406" s="49" t="s">
        <v>191</v>
      </c>
      <c r="AN406" s="49" t="s">
        <v>14</v>
      </c>
      <c r="AO406" s="49" t="s">
        <v>507</v>
      </c>
      <c r="AP406" s="49" t="s">
        <v>494</v>
      </c>
      <c r="AQ406" s="49" t="s">
        <v>10</v>
      </c>
      <c r="AR406" s="49" t="s">
        <v>487</v>
      </c>
      <c r="AS406" s="49" t="s">
        <v>488</v>
      </c>
      <c r="AT406" s="49" t="s">
        <v>489</v>
      </c>
    </row>
    <row r="407" spans="1:46" x14ac:dyDescent="0.25">
      <c r="A407">
        <v>3</v>
      </c>
      <c r="B407" t="s">
        <v>196</v>
      </c>
      <c r="C407" t="s">
        <v>196</v>
      </c>
      <c r="D407" t="s">
        <v>197</v>
      </c>
      <c r="E407" t="s">
        <v>612</v>
      </c>
      <c r="F407" t="s">
        <v>613</v>
      </c>
      <c r="G407">
        <v>0</v>
      </c>
      <c r="H407">
        <v>0</v>
      </c>
      <c r="I407">
        <v>0</v>
      </c>
      <c r="J407">
        <v>0</v>
      </c>
      <c r="K407">
        <v>0</v>
      </c>
      <c r="L407">
        <v>0</v>
      </c>
      <c r="M407">
        <v>0</v>
      </c>
      <c r="N407">
        <v>0</v>
      </c>
      <c r="O407">
        <v>0</v>
      </c>
      <c r="P407">
        <v>0</v>
      </c>
      <c r="Q407">
        <v>0</v>
      </c>
      <c r="R407">
        <v>0</v>
      </c>
      <c r="S407">
        <v>0</v>
      </c>
      <c r="T407">
        <v>0</v>
      </c>
      <c r="U407">
        <v>0</v>
      </c>
      <c r="V407">
        <v>0</v>
      </c>
      <c r="W407">
        <v>0</v>
      </c>
      <c r="X407">
        <v>0</v>
      </c>
      <c r="Y407">
        <v>1.9803999999999999</v>
      </c>
      <c r="Z407">
        <v>2.3403999999999998</v>
      </c>
      <c r="AA407">
        <v>3.0606</v>
      </c>
      <c r="AB407">
        <v>5.2</v>
      </c>
      <c r="AC407">
        <v>28.470199999999998</v>
      </c>
      <c r="AD407">
        <v>88.630399999999995</v>
      </c>
      <c r="AE407">
        <v>241.20150000000001</v>
      </c>
      <c r="AF407">
        <v>507.59930000000003</v>
      </c>
      <c r="AG407">
        <v>878.399</v>
      </c>
      <c r="AH407">
        <v>1256.4001000000001</v>
      </c>
      <c r="AI407">
        <v>2264.4014999999999</v>
      </c>
      <c r="AJ407">
        <v>5389.1986999999999</v>
      </c>
      <c r="AK407">
        <v>8852.3983000000007</v>
      </c>
      <c r="AL407">
        <v>13856.398800000001</v>
      </c>
      <c r="AM407" s="49" t="s">
        <v>197</v>
      </c>
      <c r="AN407" s="49" t="s">
        <v>14</v>
      </c>
      <c r="AO407" s="49" t="s">
        <v>500</v>
      </c>
      <c r="AP407" s="49" t="s">
        <v>505</v>
      </c>
      <c r="AQ407" s="49" t="s">
        <v>13</v>
      </c>
      <c r="AR407" s="49" t="s">
        <v>487</v>
      </c>
      <c r="AS407" s="49" t="s">
        <v>488</v>
      </c>
      <c r="AT407" s="49" t="s">
        <v>489</v>
      </c>
    </row>
    <row r="408" spans="1:46" x14ac:dyDescent="0.25">
      <c r="A408">
        <v>3</v>
      </c>
      <c r="B408" t="s">
        <v>206</v>
      </c>
      <c r="C408" t="s">
        <v>206</v>
      </c>
      <c r="D408" t="s">
        <v>207</v>
      </c>
      <c r="E408" t="s">
        <v>612</v>
      </c>
      <c r="F408" t="s">
        <v>613</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s="49" t="s">
        <v>207</v>
      </c>
      <c r="AN408" s="49" t="s">
        <v>14</v>
      </c>
      <c r="AO408" s="49" t="s">
        <v>500</v>
      </c>
      <c r="AP408" s="49" t="s">
        <v>505</v>
      </c>
      <c r="AQ408" s="49" t="s">
        <v>13</v>
      </c>
      <c r="AR408" s="49" t="s">
        <v>487</v>
      </c>
      <c r="AS408" s="49" t="s">
        <v>488</v>
      </c>
      <c r="AT408" s="49" t="s">
        <v>489</v>
      </c>
    </row>
    <row r="409" spans="1:46" x14ac:dyDescent="0.25">
      <c r="A409">
        <v>3</v>
      </c>
      <c r="B409" t="s">
        <v>493</v>
      </c>
      <c r="C409" t="s">
        <v>551</v>
      </c>
      <c r="D409" t="s">
        <v>552</v>
      </c>
      <c r="E409" t="s">
        <v>612</v>
      </c>
      <c r="F409" t="s">
        <v>613</v>
      </c>
      <c r="G409">
        <v>317.96230000000003</v>
      </c>
      <c r="H409">
        <v>366.67579999999998</v>
      </c>
      <c r="I409">
        <v>441.99209999999999</v>
      </c>
      <c r="J409">
        <v>536.65150000000006</v>
      </c>
      <c r="K409">
        <v>599.28599999999994</v>
      </c>
      <c r="L409">
        <v>681.71569999999997</v>
      </c>
      <c r="M409">
        <v>781.39499999999998</v>
      </c>
      <c r="N409">
        <v>940.30920000000003</v>
      </c>
      <c r="O409">
        <v>1200.3388</v>
      </c>
      <c r="P409">
        <v>2056.8325</v>
      </c>
      <c r="Q409">
        <v>2631.6172999999999</v>
      </c>
      <c r="R409">
        <v>3744.9627999999998</v>
      </c>
      <c r="S409">
        <v>4597.0352000000003</v>
      </c>
      <c r="T409">
        <v>6090.4040000000005</v>
      </c>
      <c r="U409">
        <v>8309.7052000000003</v>
      </c>
      <c r="V409">
        <v>12779.9684</v>
      </c>
      <c r="W409">
        <v>18477.7677</v>
      </c>
      <c r="X409">
        <v>25172.5782</v>
      </c>
      <c r="Y409">
        <v>40888.627899999999</v>
      </c>
      <c r="Z409">
        <v>69415.699600000007</v>
      </c>
      <c r="AA409">
        <v>110222.6891</v>
      </c>
      <c r="AB409">
        <v>211097.10370000001</v>
      </c>
      <c r="AC409">
        <v>313948.5796</v>
      </c>
      <c r="AD409">
        <v>410909.76809999999</v>
      </c>
      <c r="AE409">
        <v>522700.6483</v>
      </c>
      <c r="AF409">
        <v>645038.16130000004</v>
      </c>
      <c r="AG409">
        <v>765431.21979999996</v>
      </c>
      <c r="AH409">
        <v>924102.31079999998</v>
      </c>
      <c r="AI409">
        <v>1062973.5976</v>
      </c>
      <c r="AJ409">
        <v>1226780.4268</v>
      </c>
      <c r="AK409">
        <v>1475050.9135</v>
      </c>
      <c r="AL409">
        <v>1749280.3807999999</v>
      </c>
      <c r="AM409" s="49" t="e">
        <v>#N/A</v>
      </c>
      <c r="AN409" s="49" t="e">
        <v>#N/A</v>
      </c>
      <c r="AO409" s="49" t="e">
        <v>#N/A</v>
      </c>
      <c r="AP409" s="49" t="e">
        <v>#N/A</v>
      </c>
      <c r="AQ409" s="49" t="e">
        <v>#N/A</v>
      </c>
      <c r="AR409" s="49" t="e">
        <v>#N/A</v>
      </c>
      <c r="AS409" s="49" t="e">
        <v>#N/A</v>
      </c>
      <c r="AT409" s="49" t="e">
        <v>#N/A</v>
      </c>
    </row>
    <row r="410" spans="1:46" x14ac:dyDescent="0.25">
      <c r="A410">
        <v>3</v>
      </c>
      <c r="B410" t="s">
        <v>200</v>
      </c>
      <c r="C410" t="s">
        <v>200</v>
      </c>
      <c r="D410" t="s">
        <v>201</v>
      </c>
      <c r="E410" t="s">
        <v>612</v>
      </c>
      <c r="F410" t="s">
        <v>613</v>
      </c>
      <c r="G410">
        <v>0</v>
      </c>
      <c r="H410">
        <v>0</v>
      </c>
      <c r="I410">
        <v>0</v>
      </c>
      <c r="J410">
        <v>0</v>
      </c>
      <c r="K410">
        <v>0</v>
      </c>
      <c r="L410">
        <v>3.6006</v>
      </c>
      <c r="M410">
        <v>7.2012999999999998</v>
      </c>
      <c r="N410">
        <v>7.2012999999999998</v>
      </c>
      <c r="O410">
        <v>7.2012999999999998</v>
      </c>
      <c r="P410">
        <v>7.2012999999999998</v>
      </c>
      <c r="Q410">
        <v>7.2012999999999998</v>
      </c>
      <c r="R410">
        <v>7.2012999999999998</v>
      </c>
      <c r="S410">
        <v>10.8019</v>
      </c>
      <c r="T410">
        <v>10.8019</v>
      </c>
      <c r="U410">
        <v>10.8019</v>
      </c>
      <c r="V410">
        <v>10.8019</v>
      </c>
      <c r="W410">
        <v>10.8019</v>
      </c>
      <c r="X410">
        <v>205.19929999999999</v>
      </c>
      <c r="Y410">
        <v>219.6018</v>
      </c>
      <c r="Z410">
        <v>248.39869999999999</v>
      </c>
      <c r="AA410">
        <v>453.59789999999998</v>
      </c>
      <c r="AB410">
        <v>5378.4009999999998</v>
      </c>
      <c r="AC410">
        <v>8175.6019999999999</v>
      </c>
      <c r="AD410">
        <v>14799.6011</v>
      </c>
      <c r="AE410">
        <v>20923.198100000001</v>
      </c>
      <c r="AF410">
        <v>37511.998899999999</v>
      </c>
      <c r="AG410">
        <v>67600.801300000006</v>
      </c>
      <c r="AH410">
        <v>93726.002099999998</v>
      </c>
      <c r="AI410">
        <v>143021.51920000001</v>
      </c>
      <c r="AJ410">
        <v>182210.7585</v>
      </c>
      <c r="AK410">
        <v>220648.5007</v>
      </c>
      <c r="AL410" t="s">
        <v>531</v>
      </c>
      <c r="AM410" s="49" t="s">
        <v>201</v>
      </c>
      <c r="AN410" s="49" t="s">
        <v>14</v>
      </c>
      <c r="AO410" s="49" t="s">
        <v>485</v>
      </c>
      <c r="AP410" s="49" t="s">
        <v>494</v>
      </c>
      <c r="AQ410" s="49" t="s">
        <v>11</v>
      </c>
      <c r="AR410" s="49" t="s">
        <v>487</v>
      </c>
      <c r="AS410" s="49" t="s">
        <v>488</v>
      </c>
      <c r="AT410" s="49" t="s">
        <v>489</v>
      </c>
    </row>
    <row r="411" spans="1:46" x14ac:dyDescent="0.25">
      <c r="A411">
        <v>3</v>
      </c>
      <c r="B411" t="s">
        <v>198</v>
      </c>
      <c r="C411" t="s">
        <v>198</v>
      </c>
      <c r="D411" t="s">
        <v>199</v>
      </c>
      <c r="E411" t="s">
        <v>612</v>
      </c>
      <c r="F411" t="s">
        <v>613</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3.6006</v>
      </c>
      <c r="AB411">
        <v>3.6006</v>
      </c>
      <c r="AC411">
        <v>10.8019</v>
      </c>
      <c r="AD411">
        <v>17.999099999999999</v>
      </c>
      <c r="AE411">
        <v>25.200299999999999</v>
      </c>
      <c r="AF411">
        <v>17.999099999999999</v>
      </c>
      <c r="AG411">
        <v>75.600999999999999</v>
      </c>
      <c r="AH411">
        <v>104.5821</v>
      </c>
      <c r="AI411">
        <v>323.31729999999999</v>
      </c>
      <c r="AJ411">
        <v>425.80590000000001</v>
      </c>
      <c r="AK411">
        <v>615.49310000000003</v>
      </c>
      <c r="AL411" t="s">
        <v>531</v>
      </c>
      <c r="AM411" s="49" t="s">
        <v>199</v>
      </c>
      <c r="AN411" s="49" t="s">
        <v>14</v>
      </c>
      <c r="AO411" s="49" t="s">
        <v>485</v>
      </c>
      <c r="AP411" s="49" t="s">
        <v>494</v>
      </c>
      <c r="AQ411" s="49" t="s">
        <v>11</v>
      </c>
      <c r="AR411" s="49" t="s">
        <v>487</v>
      </c>
      <c r="AS411" s="49" t="s">
        <v>488</v>
      </c>
      <c r="AT411" s="49" t="s">
        <v>489</v>
      </c>
    </row>
    <row r="412" spans="1:46" x14ac:dyDescent="0.25">
      <c r="A412">
        <v>3</v>
      </c>
      <c r="B412" t="s">
        <v>205</v>
      </c>
      <c r="C412" t="s">
        <v>205</v>
      </c>
      <c r="D412" t="s">
        <v>416</v>
      </c>
      <c r="E412" t="s">
        <v>612</v>
      </c>
      <c r="F412" t="s">
        <v>613</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165.60050000000001</v>
      </c>
      <c r="AE412">
        <v>205.19929999999999</v>
      </c>
      <c r="AF412">
        <v>205.19929999999999</v>
      </c>
      <c r="AG412">
        <v>205.19929999999999</v>
      </c>
      <c r="AH412">
        <v>206.2962</v>
      </c>
      <c r="AI412">
        <v>206.2962</v>
      </c>
      <c r="AJ412">
        <v>206.2962</v>
      </c>
      <c r="AK412">
        <v>206.2962</v>
      </c>
      <c r="AL412" t="s">
        <v>531</v>
      </c>
      <c r="AM412" s="49" t="s">
        <v>416</v>
      </c>
      <c r="AN412" s="49" t="s">
        <v>14</v>
      </c>
      <c r="AO412" s="49" t="s">
        <v>485</v>
      </c>
      <c r="AP412" s="49" t="s">
        <v>501</v>
      </c>
      <c r="AQ412" s="49" t="s">
        <v>11</v>
      </c>
      <c r="AR412" s="49" t="s">
        <v>495</v>
      </c>
      <c r="AS412" s="49" t="s">
        <v>496</v>
      </c>
      <c r="AT412" s="49" t="s">
        <v>497</v>
      </c>
    </row>
    <row r="413" spans="1:46" x14ac:dyDescent="0.25">
      <c r="A413">
        <v>3</v>
      </c>
      <c r="B413" t="s">
        <v>202</v>
      </c>
      <c r="C413" t="s">
        <v>202</v>
      </c>
      <c r="D413" t="s">
        <v>203</v>
      </c>
      <c r="E413" t="s">
        <v>612</v>
      </c>
      <c r="F413" t="s">
        <v>613</v>
      </c>
      <c r="G413">
        <v>0</v>
      </c>
      <c r="H413">
        <v>0</v>
      </c>
      <c r="I413">
        <v>0</v>
      </c>
      <c r="J413">
        <v>0</v>
      </c>
      <c r="K413">
        <v>0</v>
      </c>
      <c r="L413">
        <v>0</v>
      </c>
      <c r="M413">
        <v>0</v>
      </c>
      <c r="N413">
        <v>0</v>
      </c>
      <c r="O413">
        <v>0</v>
      </c>
      <c r="P413">
        <v>0</v>
      </c>
      <c r="Q413">
        <v>0</v>
      </c>
      <c r="R413">
        <v>0</v>
      </c>
      <c r="S413">
        <v>0</v>
      </c>
      <c r="T413">
        <v>0</v>
      </c>
      <c r="U413">
        <v>0</v>
      </c>
      <c r="V413">
        <v>0</v>
      </c>
      <c r="W413">
        <v>0</v>
      </c>
      <c r="X413">
        <v>0</v>
      </c>
      <c r="Y413">
        <v>0</v>
      </c>
      <c r="Z413">
        <v>1.5282</v>
      </c>
      <c r="AA413">
        <v>1.7123999999999999</v>
      </c>
      <c r="AB413">
        <v>1.9510000000000001</v>
      </c>
      <c r="AC413">
        <v>2.3237000000000001</v>
      </c>
      <c r="AD413">
        <v>2.5163000000000002</v>
      </c>
      <c r="AE413">
        <v>7.3855000000000004</v>
      </c>
      <c r="AF413">
        <v>12.945600000000001</v>
      </c>
      <c r="AG413">
        <v>21.4071</v>
      </c>
      <c r="AH413">
        <v>41.6</v>
      </c>
      <c r="AI413">
        <v>78.125699999999995</v>
      </c>
      <c r="AJ413">
        <v>144.28970000000001</v>
      </c>
      <c r="AK413">
        <v>229.60830000000001</v>
      </c>
      <c r="AL413">
        <v>283.86090000000002</v>
      </c>
      <c r="AM413" s="49" t="s">
        <v>203</v>
      </c>
      <c r="AN413" s="49" t="s">
        <v>14</v>
      </c>
      <c r="AO413" s="49" t="s">
        <v>500</v>
      </c>
      <c r="AP413" s="49" t="s">
        <v>505</v>
      </c>
      <c r="AQ413" s="49" t="s">
        <v>13</v>
      </c>
      <c r="AR413" s="49" t="s">
        <v>487</v>
      </c>
      <c r="AS413" s="49" t="s">
        <v>488</v>
      </c>
      <c r="AT413" s="49" t="s">
        <v>489</v>
      </c>
    </row>
    <row r="414" spans="1:46" x14ac:dyDescent="0.25">
      <c r="A414">
        <v>3</v>
      </c>
      <c r="B414" t="s">
        <v>204</v>
      </c>
      <c r="C414" t="s">
        <v>204</v>
      </c>
      <c r="D414" t="s">
        <v>553</v>
      </c>
      <c r="E414" t="s">
        <v>612</v>
      </c>
      <c r="F414" t="s">
        <v>613</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3.6006</v>
      </c>
      <c r="AG414">
        <v>14.398400000000001</v>
      </c>
      <c r="AH414">
        <v>310.31310000000002</v>
      </c>
      <c r="AI414">
        <v>1222.6042</v>
      </c>
      <c r="AJ414">
        <v>1476.6174000000001</v>
      </c>
      <c r="AK414">
        <v>1834.7603999999999</v>
      </c>
      <c r="AL414" t="s">
        <v>531</v>
      </c>
      <c r="AM414" s="49" t="s">
        <v>415</v>
      </c>
      <c r="AN414" s="49" t="s">
        <v>14</v>
      </c>
      <c r="AO414" s="49" t="s">
        <v>485</v>
      </c>
      <c r="AP414" s="49" t="s">
        <v>494</v>
      </c>
      <c r="AQ414" s="49" t="s">
        <v>11</v>
      </c>
      <c r="AR414" s="49" t="s">
        <v>487</v>
      </c>
      <c r="AS414" s="49" t="s">
        <v>496</v>
      </c>
      <c r="AT414" s="49" t="s">
        <v>497</v>
      </c>
    </row>
    <row r="415" spans="1:46" x14ac:dyDescent="0.25">
      <c r="A415">
        <v>3</v>
      </c>
      <c r="B415" t="s">
        <v>208</v>
      </c>
      <c r="C415" t="s">
        <v>208</v>
      </c>
      <c r="D415" t="s">
        <v>209</v>
      </c>
      <c r="E415" t="s">
        <v>612</v>
      </c>
      <c r="F415" t="s">
        <v>613</v>
      </c>
      <c r="G415">
        <v>0</v>
      </c>
      <c r="H415">
        <v>0</v>
      </c>
      <c r="I415">
        <v>0</v>
      </c>
      <c r="J415">
        <v>0</v>
      </c>
      <c r="K415">
        <v>0</v>
      </c>
      <c r="L415">
        <v>0</v>
      </c>
      <c r="M415">
        <v>0</v>
      </c>
      <c r="N415">
        <v>0</v>
      </c>
      <c r="O415">
        <v>0</v>
      </c>
      <c r="P415">
        <v>0</v>
      </c>
      <c r="Q415">
        <v>0</v>
      </c>
      <c r="R415">
        <v>0</v>
      </c>
      <c r="S415">
        <v>0</v>
      </c>
      <c r="T415">
        <v>0</v>
      </c>
      <c r="U415">
        <v>0</v>
      </c>
      <c r="V415">
        <v>0</v>
      </c>
      <c r="W415">
        <v>0</v>
      </c>
      <c r="X415">
        <v>0</v>
      </c>
      <c r="Y415">
        <v>0</v>
      </c>
      <c r="Z415">
        <v>87.005899999999997</v>
      </c>
      <c r="AA415">
        <v>253.43960000000001</v>
      </c>
      <c r="AB415">
        <v>691.19880000000001</v>
      </c>
      <c r="AC415">
        <v>1329.4807000000001</v>
      </c>
      <c r="AD415">
        <v>1778.4019000000001</v>
      </c>
      <c r="AE415">
        <v>3025.4403000000002</v>
      </c>
      <c r="AF415">
        <v>4014.4335999999998</v>
      </c>
      <c r="AG415">
        <v>5556.9052000000001</v>
      </c>
      <c r="AH415">
        <v>5438.1592000000001</v>
      </c>
      <c r="AI415">
        <v>5665.6782000000003</v>
      </c>
      <c r="AJ415">
        <v>9392.6880999999994</v>
      </c>
      <c r="AK415">
        <v>12689.2781</v>
      </c>
      <c r="AL415">
        <v>16686.131300000001</v>
      </c>
      <c r="AM415" s="49" t="s">
        <v>209</v>
      </c>
      <c r="AN415" s="49" t="s">
        <v>14</v>
      </c>
      <c r="AO415" s="49" t="s">
        <v>485</v>
      </c>
      <c r="AP415" s="49" t="s">
        <v>505</v>
      </c>
      <c r="AQ415" s="49" t="s">
        <v>13</v>
      </c>
      <c r="AR415" s="49" t="s">
        <v>487</v>
      </c>
      <c r="AS415" s="49" t="s">
        <v>488</v>
      </c>
      <c r="AT415" s="49" t="s">
        <v>489</v>
      </c>
    </row>
    <row r="416" spans="1:46" x14ac:dyDescent="0.25">
      <c r="A416">
        <v>3</v>
      </c>
      <c r="B416" t="s">
        <v>210</v>
      </c>
      <c r="C416" t="s">
        <v>210</v>
      </c>
      <c r="D416" t="s">
        <v>211</v>
      </c>
      <c r="E416" t="s">
        <v>612</v>
      </c>
      <c r="F416" t="s">
        <v>613</v>
      </c>
      <c r="G416">
        <v>14.398400000000001</v>
      </c>
      <c r="H416">
        <v>17.999099999999999</v>
      </c>
      <c r="I416">
        <v>32.401600000000002</v>
      </c>
      <c r="J416">
        <v>39.598799999999997</v>
      </c>
      <c r="K416">
        <v>39.598799999999997</v>
      </c>
      <c r="L416">
        <v>46.8001</v>
      </c>
      <c r="M416">
        <v>50.400700000000001</v>
      </c>
      <c r="N416">
        <v>54.001300000000001</v>
      </c>
      <c r="O416">
        <v>57.601999999999997</v>
      </c>
      <c r="P416">
        <v>61.198500000000003</v>
      </c>
      <c r="Q416">
        <v>64.799099999999996</v>
      </c>
      <c r="R416">
        <v>68.399799999999999</v>
      </c>
      <c r="S416">
        <v>75.600999999999999</v>
      </c>
      <c r="T416">
        <v>86.398799999999994</v>
      </c>
      <c r="U416">
        <v>104.402</v>
      </c>
      <c r="V416">
        <v>111.5992</v>
      </c>
      <c r="W416">
        <v>126.0017</v>
      </c>
      <c r="X416">
        <v>140.23269999999999</v>
      </c>
      <c r="Y416">
        <v>694.6739</v>
      </c>
      <c r="Z416">
        <v>2435.3317999999999</v>
      </c>
      <c r="AA416">
        <v>6860.3815999999997</v>
      </c>
      <c r="AB416">
        <v>38864.603199999998</v>
      </c>
      <c r="AC416">
        <v>67902.234200000006</v>
      </c>
      <c r="AD416">
        <v>77719.040900000007</v>
      </c>
      <c r="AE416">
        <v>80302.911900000006</v>
      </c>
      <c r="AF416">
        <v>82591.889899999995</v>
      </c>
      <c r="AG416">
        <v>79575.334000000003</v>
      </c>
      <c r="AH416">
        <v>87759.757599999997</v>
      </c>
      <c r="AI416">
        <v>81553.814700000003</v>
      </c>
      <c r="AJ416">
        <v>85280.041599999997</v>
      </c>
      <c r="AK416">
        <v>89789.4136</v>
      </c>
      <c r="AL416">
        <v>90140.401400000002</v>
      </c>
      <c r="AM416" s="49" t="s">
        <v>211</v>
      </c>
      <c r="AN416" s="49" t="s">
        <v>14</v>
      </c>
      <c r="AO416" s="49" t="s">
        <v>500</v>
      </c>
      <c r="AP416" s="49" t="s">
        <v>505</v>
      </c>
      <c r="AQ416" s="49" t="s">
        <v>13</v>
      </c>
      <c r="AR416" s="49" t="s">
        <v>487</v>
      </c>
      <c r="AS416" s="49" t="s">
        <v>488</v>
      </c>
      <c r="AT416" s="49" t="s">
        <v>489</v>
      </c>
    </row>
    <row r="417" spans="1:46" x14ac:dyDescent="0.25">
      <c r="A417">
        <v>3</v>
      </c>
      <c r="B417" t="s">
        <v>212</v>
      </c>
      <c r="C417" t="s">
        <v>212</v>
      </c>
      <c r="D417" t="s">
        <v>213</v>
      </c>
      <c r="E417" t="s">
        <v>612</v>
      </c>
      <c r="F417" t="s">
        <v>613</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54.001300000000001</v>
      </c>
      <c r="AH417">
        <v>158.39920000000001</v>
      </c>
      <c r="AI417">
        <v>165.60050000000001</v>
      </c>
      <c r="AJ417">
        <v>323.99970000000002</v>
      </c>
      <c r="AK417">
        <v>446.4008</v>
      </c>
      <c r="AL417" t="s">
        <v>531</v>
      </c>
      <c r="AM417" s="49" t="s">
        <v>213</v>
      </c>
      <c r="AN417" s="49" t="s">
        <v>14</v>
      </c>
      <c r="AO417" s="49" t="s">
        <v>507</v>
      </c>
      <c r="AP417" s="49" t="s">
        <v>501</v>
      </c>
      <c r="AQ417" s="49" t="s">
        <v>10</v>
      </c>
      <c r="AR417" s="49" t="s">
        <v>487</v>
      </c>
      <c r="AS417" s="49" t="s">
        <v>488</v>
      </c>
      <c r="AT417" s="49" t="s">
        <v>489</v>
      </c>
    </row>
    <row r="418" spans="1:46" x14ac:dyDescent="0.25">
      <c r="A418">
        <v>3</v>
      </c>
      <c r="B418" t="s">
        <v>216</v>
      </c>
      <c r="C418" t="s">
        <v>216</v>
      </c>
      <c r="D418" t="s">
        <v>217</v>
      </c>
      <c r="E418" t="s">
        <v>612</v>
      </c>
      <c r="F418" t="s">
        <v>613</v>
      </c>
      <c r="G418">
        <v>242.3571</v>
      </c>
      <c r="H418">
        <v>265.87020000000001</v>
      </c>
      <c r="I418">
        <v>293.28120000000001</v>
      </c>
      <c r="J418">
        <v>319.01319999999998</v>
      </c>
      <c r="K418">
        <v>345.09280000000001</v>
      </c>
      <c r="L418">
        <v>380.1866</v>
      </c>
      <c r="M418">
        <v>438.7097</v>
      </c>
      <c r="N418">
        <v>538.09590000000003</v>
      </c>
      <c r="O418">
        <v>681.43520000000001</v>
      </c>
      <c r="P418">
        <v>914.09990000000005</v>
      </c>
      <c r="Q418">
        <v>1284.2632000000001</v>
      </c>
      <c r="R418">
        <v>1969.4121</v>
      </c>
      <c r="S418">
        <v>2317.6365999999998</v>
      </c>
      <c r="T418">
        <v>3087.3966</v>
      </c>
      <c r="U418">
        <v>4024.2977000000001</v>
      </c>
      <c r="V418">
        <v>5114.8460999999998</v>
      </c>
      <c r="W418">
        <v>6196.8283000000001</v>
      </c>
      <c r="X418">
        <v>7100.1052</v>
      </c>
      <c r="Y418">
        <v>7943.7789000000002</v>
      </c>
      <c r="Z418">
        <v>9568.0563999999995</v>
      </c>
      <c r="AA418">
        <v>12754.8141</v>
      </c>
      <c r="AB418">
        <v>17420.9022</v>
      </c>
      <c r="AC418">
        <v>23807.878100000002</v>
      </c>
      <c r="AD418">
        <v>46365.272199999999</v>
      </c>
      <c r="AE418">
        <v>82628.754700000005</v>
      </c>
      <c r="AF418">
        <v>125289.1024</v>
      </c>
      <c r="AG418">
        <v>164739.58549999999</v>
      </c>
      <c r="AH418">
        <v>198246.70499999999</v>
      </c>
      <c r="AI418">
        <v>225603.61619999999</v>
      </c>
      <c r="AJ418">
        <v>249773.52280000001</v>
      </c>
      <c r="AK418">
        <v>284712.68699999998</v>
      </c>
      <c r="AL418">
        <v>319324.21730000002</v>
      </c>
      <c r="AM418" s="49" t="s">
        <v>217</v>
      </c>
      <c r="AN418" s="49" t="s">
        <v>14</v>
      </c>
      <c r="AO418" s="49" t="s">
        <v>485</v>
      </c>
      <c r="AP418" s="49" t="s">
        <v>505</v>
      </c>
      <c r="AQ418" s="49" t="s">
        <v>13</v>
      </c>
      <c r="AR418" s="49" t="s">
        <v>487</v>
      </c>
      <c r="AS418" s="49" t="s">
        <v>488</v>
      </c>
      <c r="AT418" s="49" t="s">
        <v>489</v>
      </c>
    </row>
    <row r="419" spans="1:46" x14ac:dyDescent="0.25">
      <c r="A419">
        <v>3</v>
      </c>
      <c r="B419" t="s">
        <v>214</v>
      </c>
      <c r="C419" t="s">
        <v>214</v>
      </c>
      <c r="D419" t="s">
        <v>215</v>
      </c>
      <c r="E419" t="s">
        <v>612</v>
      </c>
      <c r="F419" t="s">
        <v>613</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7.2012999999999998</v>
      </c>
      <c r="AG419">
        <v>1519.2012999999999</v>
      </c>
      <c r="AH419">
        <v>3268.4380000000001</v>
      </c>
      <c r="AI419">
        <v>5134.3189000000002</v>
      </c>
      <c r="AJ419">
        <v>7411.6785</v>
      </c>
      <c r="AK419">
        <v>10313.8385</v>
      </c>
      <c r="AL419" t="s">
        <v>531</v>
      </c>
      <c r="AM419" s="49" t="s">
        <v>215</v>
      </c>
      <c r="AN419" s="49" t="s">
        <v>14</v>
      </c>
      <c r="AO419" s="49" t="s">
        <v>485</v>
      </c>
      <c r="AP419" s="49" t="s">
        <v>501</v>
      </c>
      <c r="AQ419" s="49" t="s">
        <v>11</v>
      </c>
      <c r="AR419" s="49" t="s">
        <v>487</v>
      </c>
      <c r="AS419" s="49" t="s">
        <v>488</v>
      </c>
      <c r="AT419" s="49" t="s">
        <v>489</v>
      </c>
    </row>
    <row r="420" spans="1:46" x14ac:dyDescent="0.25">
      <c r="A420">
        <v>3</v>
      </c>
      <c r="B420" t="s">
        <v>218</v>
      </c>
      <c r="C420" t="s">
        <v>218</v>
      </c>
      <c r="D420" t="s">
        <v>417</v>
      </c>
      <c r="E420" t="s">
        <v>612</v>
      </c>
      <c r="F420" t="s">
        <v>613</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350.91250000000002</v>
      </c>
      <c r="AF420">
        <v>426.07810000000001</v>
      </c>
      <c r="AG420">
        <v>490.94839999999999</v>
      </c>
      <c r="AH420">
        <v>574.50429999999994</v>
      </c>
      <c r="AI420">
        <v>1384.1645000000001</v>
      </c>
      <c r="AJ420">
        <v>2991.0248000000001</v>
      </c>
      <c r="AK420">
        <v>5365.3256000000001</v>
      </c>
      <c r="AL420" t="s">
        <v>531</v>
      </c>
      <c r="AM420" s="49" t="s">
        <v>417</v>
      </c>
      <c r="AN420" s="49" t="s">
        <v>14</v>
      </c>
      <c r="AO420" s="49" t="s">
        <v>500</v>
      </c>
      <c r="AP420" s="49" t="s">
        <v>501</v>
      </c>
      <c r="AQ420" s="49" t="s">
        <v>502</v>
      </c>
      <c r="AR420" s="49" t="s">
        <v>495</v>
      </c>
      <c r="AS420" s="49" t="s">
        <v>496</v>
      </c>
      <c r="AT420" s="49" t="s">
        <v>497</v>
      </c>
    </row>
    <row r="421" spans="1:46" x14ac:dyDescent="0.25">
      <c r="A421">
        <v>3</v>
      </c>
      <c r="B421" t="s">
        <v>219</v>
      </c>
      <c r="C421" t="s">
        <v>219</v>
      </c>
      <c r="D421" t="s">
        <v>220</v>
      </c>
      <c r="E421" t="s">
        <v>612</v>
      </c>
      <c r="F421" t="s">
        <v>613</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10.8019</v>
      </c>
      <c r="AB421">
        <v>21.599699999999999</v>
      </c>
      <c r="AC421">
        <v>43.199399999999997</v>
      </c>
      <c r="AD421">
        <v>97.200699999999998</v>
      </c>
      <c r="AE421">
        <v>176.39830000000001</v>
      </c>
      <c r="AF421">
        <v>179.99889999999999</v>
      </c>
      <c r="AG421">
        <v>216.00120000000001</v>
      </c>
      <c r="AH421">
        <v>264.34620000000001</v>
      </c>
      <c r="AI421">
        <v>323.50979999999998</v>
      </c>
      <c r="AJ421">
        <v>332.28120000000001</v>
      </c>
      <c r="AK421">
        <v>318.23869999999999</v>
      </c>
      <c r="AL421" t="s">
        <v>531</v>
      </c>
      <c r="AM421" s="49" t="s">
        <v>220</v>
      </c>
      <c r="AN421" s="49" t="s">
        <v>6</v>
      </c>
      <c r="AO421" s="49" t="s">
        <v>9</v>
      </c>
      <c r="AP421" s="49" t="s">
        <v>494</v>
      </c>
      <c r="AQ421" s="49" t="s">
        <v>9</v>
      </c>
      <c r="AR421" s="49" t="s">
        <v>487</v>
      </c>
      <c r="AS421" s="49" t="s">
        <v>488</v>
      </c>
      <c r="AT421" s="49" t="s">
        <v>489</v>
      </c>
    </row>
    <row r="422" spans="1:46" x14ac:dyDescent="0.25">
      <c r="A422">
        <v>3</v>
      </c>
      <c r="B422" t="s">
        <v>355</v>
      </c>
      <c r="C422" t="s">
        <v>355</v>
      </c>
      <c r="D422" t="s">
        <v>554</v>
      </c>
      <c r="E422" t="s">
        <v>612</v>
      </c>
      <c r="F422" t="s">
        <v>613</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3.6006</v>
      </c>
      <c r="AB422">
        <v>3.6006</v>
      </c>
      <c r="AC422">
        <v>3.6006</v>
      </c>
      <c r="AD422">
        <v>3.6006</v>
      </c>
      <c r="AE422">
        <v>3.6006</v>
      </c>
      <c r="AF422">
        <v>3.6006</v>
      </c>
      <c r="AG422">
        <v>3.6006</v>
      </c>
      <c r="AH422">
        <v>4.6599000000000004</v>
      </c>
      <c r="AI422">
        <v>4.7102000000000004</v>
      </c>
      <c r="AJ422">
        <v>4.6222000000000003</v>
      </c>
      <c r="AK422">
        <v>4.6222000000000003</v>
      </c>
      <c r="AL422" t="s">
        <v>531</v>
      </c>
      <c r="AM422" s="49" t="s">
        <v>356</v>
      </c>
      <c r="AN422" s="49" t="s">
        <v>4</v>
      </c>
      <c r="AO422" s="49" t="s">
        <v>9</v>
      </c>
      <c r="AP422" s="49" t="s">
        <v>494</v>
      </c>
      <c r="AQ422" s="49" t="s">
        <v>9</v>
      </c>
      <c r="AR422" s="49" t="s">
        <v>487</v>
      </c>
      <c r="AS422" s="49" t="s">
        <v>488</v>
      </c>
      <c r="AT422" s="49" t="s">
        <v>489</v>
      </c>
    </row>
    <row r="423" spans="1:46" x14ac:dyDescent="0.25">
      <c r="A423">
        <v>3</v>
      </c>
      <c r="B423" t="s">
        <v>229</v>
      </c>
      <c r="C423" t="s">
        <v>229</v>
      </c>
      <c r="D423" t="s">
        <v>230</v>
      </c>
      <c r="E423" t="s">
        <v>612</v>
      </c>
      <c r="F423" t="s">
        <v>613</v>
      </c>
      <c r="G423">
        <v>3.6006</v>
      </c>
      <c r="H423">
        <v>3.6006</v>
      </c>
      <c r="I423">
        <v>7.2012999999999998</v>
      </c>
      <c r="J423">
        <v>7.2012999999999998</v>
      </c>
      <c r="K423">
        <v>7.2012999999999998</v>
      </c>
      <c r="L423">
        <v>7.2012999999999998</v>
      </c>
      <c r="M423">
        <v>10.8019</v>
      </c>
      <c r="N423">
        <v>10.8019</v>
      </c>
      <c r="O423">
        <v>14.398400000000001</v>
      </c>
      <c r="P423">
        <v>17.999099999999999</v>
      </c>
      <c r="Q423">
        <v>17.999099999999999</v>
      </c>
      <c r="R423">
        <v>21.599699999999999</v>
      </c>
      <c r="S423">
        <v>25.200299999999999</v>
      </c>
      <c r="T423">
        <v>28.800999999999998</v>
      </c>
      <c r="U423">
        <v>35.998100000000001</v>
      </c>
      <c r="V423">
        <v>54.001300000000001</v>
      </c>
      <c r="W423">
        <v>111.5992</v>
      </c>
      <c r="X423">
        <v>251.99930000000001</v>
      </c>
      <c r="Y423">
        <v>1026.0005000000001</v>
      </c>
      <c r="Z423">
        <v>2037.5983000000001</v>
      </c>
      <c r="AA423">
        <v>2779.2020000000002</v>
      </c>
      <c r="AB423">
        <v>3301.1997000000001</v>
      </c>
      <c r="AC423">
        <v>3970.7988</v>
      </c>
      <c r="AD423">
        <v>5778.0016999999998</v>
      </c>
      <c r="AE423">
        <v>9205.1990000000005</v>
      </c>
      <c r="AF423">
        <v>14310.000899999999</v>
      </c>
      <c r="AG423">
        <v>18442.799599999998</v>
      </c>
      <c r="AH423">
        <v>25402.3874</v>
      </c>
      <c r="AI423">
        <v>33149.156499999997</v>
      </c>
      <c r="AJ423">
        <v>46785.664599999996</v>
      </c>
      <c r="AK423">
        <v>64681.9067</v>
      </c>
      <c r="AL423">
        <v>84926.2696</v>
      </c>
      <c r="AM423" s="49" t="s">
        <v>230</v>
      </c>
      <c r="AN423" s="49" t="s">
        <v>14</v>
      </c>
      <c r="AO423" s="49" t="s">
        <v>485</v>
      </c>
      <c r="AP423" s="49" t="s">
        <v>505</v>
      </c>
      <c r="AQ423" s="49" t="s">
        <v>13</v>
      </c>
      <c r="AR423" s="49" t="s">
        <v>487</v>
      </c>
      <c r="AS423" s="49" t="s">
        <v>488</v>
      </c>
      <c r="AT423" s="49" t="s">
        <v>489</v>
      </c>
    </row>
    <row r="424" spans="1:46" x14ac:dyDescent="0.25">
      <c r="A424">
        <v>3</v>
      </c>
      <c r="B424" t="s">
        <v>555</v>
      </c>
      <c r="C424" t="s">
        <v>556</v>
      </c>
      <c r="D424" t="s">
        <v>557</v>
      </c>
      <c r="E424" t="s">
        <v>612</v>
      </c>
      <c r="F424" t="s">
        <v>613</v>
      </c>
      <c r="G424" t="s">
        <v>531</v>
      </c>
      <c r="H424" t="s">
        <v>531</v>
      </c>
      <c r="I424" t="s">
        <v>531</v>
      </c>
      <c r="J424" t="s">
        <v>531</v>
      </c>
      <c r="K424" t="s">
        <v>531</v>
      </c>
      <c r="L424" t="s">
        <v>531</v>
      </c>
      <c r="M424" t="s">
        <v>531</v>
      </c>
      <c r="N424" t="s">
        <v>531</v>
      </c>
      <c r="O424" t="s">
        <v>531</v>
      </c>
      <c r="P424" t="s">
        <v>531</v>
      </c>
      <c r="Q424">
        <v>0</v>
      </c>
      <c r="R424">
        <v>0</v>
      </c>
      <c r="S424">
        <v>0</v>
      </c>
      <c r="T424">
        <v>0</v>
      </c>
      <c r="U424">
        <v>0</v>
      </c>
      <c r="V424">
        <v>0</v>
      </c>
      <c r="W424">
        <v>0</v>
      </c>
      <c r="X424">
        <v>0</v>
      </c>
      <c r="Y424">
        <v>0</v>
      </c>
      <c r="Z424">
        <v>0</v>
      </c>
      <c r="AA424">
        <v>0</v>
      </c>
      <c r="AB424">
        <v>0</v>
      </c>
      <c r="AC424">
        <v>0</v>
      </c>
      <c r="AD424">
        <v>0</v>
      </c>
      <c r="AE424">
        <v>0</v>
      </c>
      <c r="AF424">
        <v>0</v>
      </c>
      <c r="AG424">
        <v>0</v>
      </c>
      <c r="AH424">
        <v>2.8637999999999999</v>
      </c>
      <c r="AI424">
        <v>7.3102</v>
      </c>
      <c r="AJ424">
        <v>37.978499999999997</v>
      </c>
      <c r="AK424">
        <v>37.656100000000002</v>
      </c>
      <c r="AL424">
        <v>164.9599</v>
      </c>
      <c r="AM424" s="49" t="e">
        <v>#N/A</v>
      </c>
      <c r="AN424" s="49" t="e">
        <v>#N/A</v>
      </c>
      <c r="AO424" s="49" t="e">
        <v>#N/A</v>
      </c>
      <c r="AP424" s="49" t="e">
        <v>#N/A</v>
      </c>
      <c r="AQ424" s="49" t="e">
        <v>#N/A</v>
      </c>
      <c r="AR424" s="49" t="e">
        <v>#N/A</v>
      </c>
      <c r="AS424" s="49" t="e">
        <v>#N/A</v>
      </c>
      <c r="AT424" s="49" t="e">
        <v>#N/A</v>
      </c>
    </row>
    <row r="425" spans="1:46" x14ac:dyDescent="0.25">
      <c r="A425">
        <v>3</v>
      </c>
      <c r="B425" t="s">
        <v>231</v>
      </c>
      <c r="C425" t="s">
        <v>231</v>
      </c>
      <c r="D425" t="s">
        <v>418</v>
      </c>
      <c r="E425" t="s">
        <v>612</v>
      </c>
      <c r="F425" t="s">
        <v>613</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10.8019</v>
      </c>
      <c r="AF425">
        <v>17.999099999999999</v>
      </c>
      <c r="AG425">
        <v>32.401600000000002</v>
      </c>
      <c r="AH425">
        <v>45.795200000000001</v>
      </c>
      <c r="AI425">
        <v>71.4101</v>
      </c>
      <c r="AJ425">
        <v>73.352699999999999</v>
      </c>
      <c r="AK425">
        <v>71.749200000000002</v>
      </c>
      <c r="AL425" t="s">
        <v>531</v>
      </c>
      <c r="AM425" s="49" t="s">
        <v>418</v>
      </c>
      <c r="AN425" s="49" t="s">
        <v>14</v>
      </c>
      <c r="AO425" s="49" t="s">
        <v>485</v>
      </c>
      <c r="AP425" s="49" t="s">
        <v>505</v>
      </c>
      <c r="AQ425" s="49" t="s">
        <v>13</v>
      </c>
      <c r="AR425" s="49" t="s">
        <v>495</v>
      </c>
      <c r="AS425" s="49" t="s">
        <v>496</v>
      </c>
      <c r="AT425" s="49" t="s">
        <v>497</v>
      </c>
    </row>
    <row r="426" spans="1:46" x14ac:dyDescent="0.25">
      <c r="A426">
        <v>3</v>
      </c>
      <c r="B426" t="s">
        <v>221</v>
      </c>
      <c r="C426" t="s">
        <v>221</v>
      </c>
      <c r="D426" t="s">
        <v>222</v>
      </c>
      <c r="E426" t="s">
        <v>612</v>
      </c>
      <c r="F426" t="s">
        <v>613</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t="s">
        <v>531</v>
      </c>
      <c r="AM426" s="49" t="s">
        <v>222</v>
      </c>
      <c r="AN426" s="49" t="s">
        <v>14</v>
      </c>
      <c r="AO426" s="49" t="s">
        <v>485</v>
      </c>
      <c r="AP426" s="49" t="s">
        <v>494</v>
      </c>
      <c r="AQ426" s="49" t="s">
        <v>11</v>
      </c>
      <c r="AR426" s="49" t="s">
        <v>495</v>
      </c>
      <c r="AS426" s="49" t="s">
        <v>488</v>
      </c>
      <c r="AT426" s="49" t="s">
        <v>489</v>
      </c>
    </row>
    <row r="427" spans="1:46" x14ac:dyDescent="0.25">
      <c r="A427">
        <v>3</v>
      </c>
      <c r="B427" t="s">
        <v>232</v>
      </c>
      <c r="C427" t="s">
        <v>232</v>
      </c>
      <c r="D427" t="s">
        <v>558</v>
      </c>
      <c r="E427" t="s">
        <v>612</v>
      </c>
      <c r="F427" t="s">
        <v>613</v>
      </c>
      <c r="G427" t="s">
        <v>531</v>
      </c>
      <c r="H427" t="s">
        <v>531</v>
      </c>
      <c r="I427" t="s">
        <v>531</v>
      </c>
      <c r="J427" t="s">
        <v>531</v>
      </c>
      <c r="K427" t="s">
        <v>531</v>
      </c>
      <c r="L427" t="s">
        <v>531</v>
      </c>
      <c r="M427" t="s">
        <v>531</v>
      </c>
      <c r="N427" t="s">
        <v>531</v>
      </c>
      <c r="O427" t="s">
        <v>531</v>
      </c>
      <c r="P427" t="s">
        <v>531</v>
      </c>
      <c r="Q427">
        <v>0</v>
      </c>
      <c r="R427">
        <v>0</v>
      </c>
      <c r="S427">
        <v>0</v>
      </c>
      <c r="T427">
        <v>0</v>
      </c>
      <c r="U427">
        <v>0</v>
      </c>
      <c r="V427">
        <v>0</v>
      </c>
      <c r="W427">
        <v>0</v>
      </c>
      <c r="X427">
        <v>0</v>
      </c>
      <c r="Y427">
        <v>0</v>
      </c>
      <c r="Z427">
        <v>0</v>
      </c>
      <c r="AA427">
        <v>0</v>
      </c>
      <c r="AB427">
        <v>0</v>
      </c>
      <c r="AC427">
        <v>0</v>
      </c>
      <c r="AD427">
        <v>0</v>
      </c>
      <c r="AE427">
        <v>0</v>
      </c>
      <c r="AF427">
        <v>0</v>
      </c>
      <c r="AG427">
        <v>3.6006</v>
      </c>
      <c r="AH427">
        <v>12.037100000000001</v>
      </c>
      <c r="AI427">
        <v>61.198500000000003</v>
      </c>
      <c r="AJ427">
        <v>147.60140000000001</v>
      </c>
      <c r="AK427">
        <v>154.79859999999999</v>
      </c>
      <c r="AL427" t="s">
        <v>531</v>
      </c>
      <c r="AM427" s="49" t="s">
        <v>233</v>
      </c>
      <c r="AN427" s="49" t="s">
        <v>14</v>
      </c>
      <c r="AO427" s="49" t="s">
        <v>485</v>
      </c>
      <c r="AP427" s="49" t="s">
        <v>494</v>
      </c>
      <c r="AQ427" s="49" t="s">
        <v>11</v>
      </c>
      <c r="AR427" s="49" t="s">
        <v>487</v>
      </c>
      <c r="AS427" s="49" t="s">
        <v>488</v>
      </c>
      <c r="AT427" s="49" t="s">
        <v>489</v>
      </c>
    </row>
    <row r="428" spans="1:46" x14ac:dyDescent="0.25">
      <c r="A428">
        <v>3</v>
      </c>
      <c r="B428" t="s">
        <v>249</v>
      </c>
      <c r="C428" t="s">
        <v>249</v>
      </c>
      <c r="D428" t="s">
        <v>250</v>
      </c>
      <c r="E428" t="s">
        <v>612</v>
      </c>
      <c r="F428" t="s">
        <v>613</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3.7699999999999997E-2</v>
      </c>
      <c r="AD428">
        <v>0.24279999999999999</v>
      </c>
      <c r="AE428">
        <v>0.35589999999999999</v>
      </c>
      <c r="AF428">
        <v>0.84570000000000001</v>
      </c>
      <c r="AG428">
        <v>1.3733</v>
      </c>
      <c r="AH428">
        <v>1.5826</v>
      </c>
      <c r="AI428">
        <v>4.5845000000000002</v>
      </c>
      <c r="AJ428">
        <v>11.2918</v>
      </c>
      <c r="AK428">
        <v>17.450600000000001</v>
      </c>
      <c r="AL428">
        <v>24.467700000000001</v>
      </c>
      <c r="AM428" s="49" t="s">
        <v>250</v>
      </c>
      <c r="AN428" s="49" t="s">
        <v>14</v>
      </c>
      <c r="AO428" s="49" t="s">
        <v>500</v>
      </c>
      <c r="AP428" s="49" t="s">
        <v>505</v>
      </c>
      <c r="AQ428" s="49" t="s">
        <v>13</v>
      </c>
      <c r="AR428" s="49" t="s">
        <v>487</v>
      </c>
      <c r="AS428" s="49" t="s">
        <v>488</v>
      </c>
      <c r="AT428" s="49" t="s">
        <v>489</v>
      </c>
    </row>
    <row r="429" spans="1:46" x14ac:dyDescent="0.25">
      <c r="A429">
        <v>3</v>
      </c>
      <c r="B429" t="s">
        <v>234</v>
      </c>
      <c r="C429" t="s">
        <v>234</v>
      </c>
      <c r="D429" t="s">
        <v>235</v>
      </c>
      <c r="E429" t="s">
        <v>612</v>
      </c>
      <c r="F429" t="s">
        <v>613</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3.6006</v>
      </c>
      <c r="AB429">
        <v>3.6006</v>
      </c>
      <c r="AC429">
        <v>3.6006</v>
      </c>
      <c r="AD429">
        <v>3.6006</v>
      </c>
      <c r="AE429">
        <v>25.200299999999999</v>
      </c>
      <c r="AF429">
        <v>61.198500000000003</v>
      </c>
      <c r="AG429">
        <v>133.19890000000001</v>
      </c>
      <c r="AH429">
        <v>200.0034</v>
      </c>
      <c r="AI429">
        <v>309.96559999999999</v>
      </c>
      <c r="AJ429">
        <v>422.89609999999999</v>
      </c>
      <c r="AK429">
        <v>422.89609999999999</v>
      </c>
      <c r="AL429" t="s">
        <v>531</v>
      </c>
      <c r="AM429" s="49" t="s">
        <v>235</v>
      </c>
      <c r="AN429" s="49" t="s">
        <v>14</v>
      </c>
      <c r="AO429" s="49" t="s">
        <v>485</v>
      </c>
      <c r="AP429" s="49" t="s">
        <v>501</v>
      </c>
      <c r="AQ429" s="49" t="s">
        <v>11</v>
      </c>
      <c r="AR429" s="49" t="s">
        <v>487</v>
      </c>
      <c r="AS429" s="49" t="s">
        <v>488</v>
      </c>
      <c r="AT429" s="49" t="s">
        <v>489</v>
      </c>
    </row>
    <row r="430" spans="1:46" x14ac:dyDescent="0.25">
      <c r="A430">
        <v>3</v>
      </c>
      <c r="B430" t="s">
        <v>238</v>
      </c>
      <c r="C430" t="s">
        <v>238</v>
      </c>
      <c r="D430" t="s">
        <v>419</v>
      </c>
      <c r="E430" t="s">
        <v>612</v>
      </c>
      <c r="F430" t="s">
        <v>613</v>
      </c>
      <c r="G430">
        <v>0</v>
      </c>
      <c r="H430">
        <v>0</v>
      </c>
      <c r="I430">
        <v>0</v>
      </c>
      <c r="J430">
        <v>0</v>
      </c>
      <c r="K430">
        <v>0</v>
      </c>
      <c r="L430">
        <v>0</v>
      </c>
      <c r="M430">
        <v>0</v>
      </c>
      <c r="N430">
        <v>0</v>
      </c>
      <c r="O430">
        <v>0</v>
      </c>
      <c r="P430">
        <v>0</v>
      </c>
      <c r="Q430">
        <v>0</v>
      </c>
      <c r="R430">
        <v>0</v>
      </c>
      <c r="S430">
        <v>0</v>
      </c>
      <c r="T430">
        <v>0</v>
      </c>
      <c r="U430">
        <v>3.6006</v>
      </c>
      <c r="V430">
        <v>7.2012999999999998</v>
      </c>
      <c r="W430">
        <v>10.8019</v>
      </c>
      <c r="X430">
        <v>10.8019</v>
      </c>
      <c r="Y430">
        <v>14.398400000000001</v>
      </c>
      <c r="Z430">
        <v>17.999099999999999</v>
      </c>
      <c r="AA430">
        <v>21.599699999999999</v>
      </c>
      <c r="AB430">
        <v>25.200299999999999</v>
      </c>
      <c r="AC430">
        <v>28.800999999999998</v>
      </c>
      <c r="AD430">
        <v>28.800999999999998</v>
      </c>
      <c r="AE430">
        <v>28.800999999999998</v>
      </c>
      <c r="AF430">
        <v>28.800999999999998</v>
      </c>
      <c r="AG430">
        <v>28.800999999999998</v>
      </c>
      <c r="AH430">
        <v>28.0474</v>
      </c>
      <c r="AI430">
        <v>28.0474</v>
      </c>
      <c r="AJ430">
        <v>28.0474</v>
      </c>
      <c r="AK430">
        <v>28.0474</v>
      </c>
      <c r="AL430" t="s">
        <v>531</v>
      </c>
      <c r="AM430" s="49" t="s">
        <v>419</v>
      </c>
      <c r="AN430" s="49" t="s">
        <v>7</v>
      </c>
      <c r="AO430" s="49" t="s">
        <v>9</v>
      </c>
      <c r="AP430" s="49" t="s">
        <v>501</v>
      </c>
      <c r="AQ430" s="49" t="s">
        <v>9</v>
      </c>
      <c r="AR430" s="49" t="s">
        <v>495</v>
      </c>
      <c r="AS430" s="49" t="s">
        <v>496</v>
      </c>
      <c r="AT430" s="49" t="s">
        <v>497</v>
      </c>
    </row>
    <row r="431" spans="1:46" x14ac:dyDescent="0.25">
      <c r="A431">
        <v>3</v>
      </c>
      <c r="B431" t="s">
        <v>245</v>
      </c>
      <c r="C431" t="s">
        <v>245</v>
      </c>
      <c r="D431" t="s">
        <v>246</v>
      </c>
      <c r="E431" t="s">
        <v>612</v>
      </c>
      <c r="F431" t="s">
        <v>613</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7.2012999999999998</v>
      </c>
      <c r="AD431">
        <v>161.9999</v>
      </c>
      <c r="AE431">
        <v>262.80119999999999</v>
      </c>
      <c r="AF431">
        <v>262.80119999999999</v>
      </c>
      <c r="AG431">
        <v>237.6009</v>
      </c>
      <c r="AH431">
        <v>244.798</v>
      </c>
      <c r="AI431">
        <v>311.76170000000002</v>
      </c>
      <c r="AJ431">
        <v>327.96039999999999</v>
      </c>
      <c r="AK431">
        <v>463.67970000000003</v>
      </c>
      <c r="AL431">
        <v>686.87800000000004</v>
      </c>
      <c r="AM431" s="49" t="s">
        <v>246</v>
      </c>
      <c r="AN431" s="49" t="s">
        <v>14</v>
      </c>
      <c r="AO431" s="49" t="s">
        <v>500</v>
      </c>
      <c r="AP431" s="49" t="s">
        <v>505</v>
      </c>
      <c r="AQ431" s="49" t="s">
        <v>13</v>
      </c>
      <c r="AR431" s="49" t="s">
        <v>487</v>
      </c>
      <c r="AS431" s="49" t="s">
        <v>488</v>
      </c>
      <c r="AT431" s="49" t="s">
        <v>489</v>
      </c>
    </row>
    <row r="432" spans="1:46" x14ac:dyDescent="0.25">
      <c r="A432">
        <v>3</v>
      </c>
      <c r="B432" t="s">
        <v>247</v>
      </c>
      <c r="C432" t="s">
        <v>247</v>
      </c>
      <c r="D432" t="s">
        <v>248</v>
      </c>
      <c r="E432" t="s">
        <v>612</v>
      </c>
      <c r="F432" t="s">
        <v>613</v>
      </c>
      <c r="G432">
        <v>0</v>
      </c>
      <c r="H432">
        <v>0</v>
      </c>
      <c r="I432">
        <v>0</v>
      </c>
      <c r="J432">
        <v>0</v>
      </c>
      <c r="K432">
        <v>0</v>
      </c>
      <c r="L432">
        <v>0</v>
      </c>
      <c r="M432">
        <v>0</v>
      </c>
      <c r="N432">
        <v>0</v>
      </c>
      <c r="O432">
        <v>0</v>
      </c>
      <c r="P432">
        <v>0</v>
      </c>
      <c r="Q432">
        <v>0.1424</v>
      </c>
      <c r="R432">
        <v>0.16750000000000001</v>
      </c>
      <c r="S432">
        <v>0.2135</v>
      </c>
      <c r="T432">
        <v>5.0366999999999997</v>
      </c>
      <c r="U432">
        <v>33.117600000000003</v>
      </c>
      <c r="V432">
        <v>63.714700000000001</v>
      </c>
      <c r="W432">
        <v>76.011399999999995</v>
      </c>
      <c r="X432">
        <v>75.245199999999997</v>
      </c>
      <c r="Y432">
        <v>72.113399999999999</v>
      </c>
      <c r="Z432">
        <v>73.139200000000002</v>
      </c>
      <c r="AA432">
        <v>76.132800000000003</v>
      </c>
      <c r="AB432">
        <v>92.679000000000002</v>
      </c>
      <c r="AC432">
        <v>137.79599999999999</v>
      </c>
      <c r="AD432">
        <v>265.45569999999998</v>
      </c>
      <c r="AE432">
        <v>341.0693</v>
      </c>
      <c r="AF432">
        <v>373.3956</v>
      </c>
      <c r="AG432">
        <v>361.03609999999998</v>
      </c>
      <c r="AH432">
        <v>390.46519999999998</v>
      </c>
      <c r="AI432">
        <v>427.40949999999998</v>
      </c>
      <c r="AJ432">
        <v>469.38630000000001</v>
      </c>
      <c r="AK432">
        <v>580.54169999999999</v>
      </c>
      <c r="AL432">
        <v>879.47919999999999</v>
      </c>
      <c r="AM432" s="49" t="s">
        <v>248</v>
      </c>
      <c r="AN432" s="49" t="s">
        <v>14</v>
      </c>
      <c r="AO432" s="49" t="s">
        <v>500</v>
      </c>
      <c r="AP432" s="49" t="s">
        <v>505</v>
      </c>
      <c r="AQ432" s="49" t="s">
        <v>13</v>
      </c>
      <c r="AR432" s="49" t="s">
        <v>487</v>
      </c>
      <c r="AS432" s="49" t="s">
        <v>488</v>
      </c>
      <c r="AT432" s="49" t="s">
        <v>489</v>
      </c>
    </row>
    <row r="433" spans="1:46" x14ac:dyDescent="0.25">
      <c r="A433">
        <v>3</v>
      </c>
      <c r="B433" t="s">
        <v>255</v>
      </c>
      <c r="C433" t="s">
        <v>255</v>
      </c>
      <c r="D433" t="s">
        <v>256</v>
      </c>
      <c r="E433" t="s">
        <v>612</v>
      </c>
      <c r="F433" t="s">
        <v>613</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0.35589999999999999</v>
      </c>
      <c r="AI433">
        <v>54.926600000000001</v>
      </c>
      <c r="AJ433">
        <v>116.5689</v>
      </c>
      <c r="AK433">
        <v>83.974599999999995</v>
      </c>
      <c r="AL433" t="s">
        <v>531</v>
      </c>
      <c r="AM433" s="49" t="s">
        <v>256</v>
      </c>
      <c r="AN433" s="49" t="s">
        <v>6</v>
      </c>
      <c r="AO433" s="49" t="s">
        <v>9</v>
      </c>
      <c r="AP433" s="49" t="s">
        <v>486</v>
      </c>
      <c r="AQ433" s="49" t="s">
        <v>9</v>
      </c>
      <c r="AR433" s="49" t="s">
        <v>487</v>
      </c>
      <c r="AS433" s="49" t="s">
        <v>488</v>
      </c>
      <c r="AT433" s="49" t="s">
        <v>489</v>
      </c>
    </row>
    <row r="434" spans="1:46" x14ac:dyDescent="0.25">
      <c r="A434">
        <v>3</v>
      </c>
      <c r="B434" t="s">
        <v>281</v>
      </c>
      <c r="C434" t="s">
        <v>281</v>
      </c>
      <c r="D434" t="s">
        <v>282</v>
      </c>
      <c r="E434" t="s">
        <v>612</v>
      </c>
      <c r="F434" t="s">
        <v>613</v>
      </c>
      <c r="G434">
        <v>0</v>
      </c>
      <c r="H434">
        <v>0</v>
      </c>
      <c r="I434">
        <v>0</v>
      </c>
      <c r="J434">
        <v>0</v>
      </c>
      <c r="K434">
        <v>0</v>
      </c>
      <c r="L434">
        <v>0</v>
      </c>
      <c r="M434">
        <v>0</v>
      </c>
      <c r="N434">
        <v>0</v>
      </c>
      <c r="O434">
        <v>0</v>
      </c>
      <c r="P434">
        <v>0</v>
      </c>
      <c r="Q434">
        <v>0</v>
      </c>
      <c r="R434">
        <v>3.6006</v>
      </c>
      <c r="S434">
        <v>3.6006</v>
      </c>
      <c r="T434">
        <v>3.6006</v>
      </c>
      <c r="U434">
        <v>3.6006</v>
      </c>
      <c r="V434">
        <v>3.6006</v>
      </c>
      <c r="W434">
        <v>3.6006</v>
      </c>
      <c r="X434">
        <v>3.6006</v>
      </c>
      <c r="Y434">
        <v>0</v>
      </c>
      <c r="Z434">
        <v>0</v>
      </c>
      <c r="AA434">
        <v>0</v>
      </c>
      <c r="AB434">
        <v>0</v>
      </c>
      <c r="AC434">
        <v>169.2011</v>
      </c>
      <c r="AD434">
        <v>507.59930000000003</v>
      </c>
      <c r="AE434">
        <v>817.20060000000001</v>
      </c>
      <c r="AF434">
        <v>982.80110000000002</v>
      </c>
      <c r="AG434">
        <v>1115.9999</v>
      </c>
      <c r="AH434">
        <v>1188.105</v>
      </c>
      <c r="AI434">
        <v>2064.1468</v>
      </c>
      <c r="AJ434">
        <v>5055.2637000000004</v>
      </c>
      <c r="AK434">
        <v>8415.3758999999991</v>
      </c>
      <c r="AL434" t="s">
        <v>531</v>
      </c>
      <c r="AM434" s="49" t="s">
        <v>282</v>
      </c>
      <c r="AN434" s="49" t="s">
        <v>14</v>
      </c>
      <c r="AO434" s="49" t="s">
        <v>485</v>
      </c>
      <c r="AP434" s="49" t="s">
        <v>501</v>
      </c>
      <c r="AQ434" s="49" t="s">
        <v>11</v>
      </c>
      <c r="AR434" s="49" t="s">
        <v>487</v>
      </c>
      <c r="AS434" s="49" t="s">
        <v>488</v>
      </c>
      <c r="AT434" s="49" t="s">
        <v>489</v>
      </c>
    </row>
    <row r="435" spans="1:46" x14ac:dyDescent="0.25">
      <c r="A435">
        <v>3</v>
      </c>
      <c r="B435" t="s">
        <v>267</v>
      </c>
      <c r="C435" t="s">
        <v>267</v>
      </c>
      <c r="D435" t="s">
        <v>268</v>
      </c>
      <c r="E435" t="s">
        <v>612</v>
      </c>
      <c r="F435" t="s">
        <v>613</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3.6006</v>
      </c>
      <c r="AB435">
        <v>17.999099999999999</v>
      </c>
      <c r="AC435">
        <v>61.198500000000003</v>
      </c>
      <c r="AD435">
        <v>104.402</v>
      </c>
      <c r="AE435">
        <v>244.798</v>
      </c>
      <c r="AF435">
        <v>341.96530000000001</v>
      </c>
      <c r="AG435">
        <v>460.38470000000001</v>
      </c>
      <c r="AH435">
        <v>584.13810000000001</v>
      </c>
      <c r="AI435">
        <v>683.93050000000005</v>
      </c>
      <c r="AJ435">
        <v>703.30290000000002</v>
      </c>
      <c r="AK435">
        <v>852.61249999999995</v>
      </c>
      <c r="AL435">
        <v>921.15459999999996</v>
      </c>
      <c r="AM435" s="49" t="s">
        <v>268</v>
      </c>
      <c r="AN435" s="49" t="s">
        <v>14</v>
      </c>
      <c r="AO435" s="49" t="s">
        <v>500</v>
      </c>
      <c r="AP435" s="49" t="s">
        <v>505</v>
      </c>
      <c r="AQ435" s="49" t="s">
        <v>13</v>
      </c>
      <c r="AR435" s="49" t="s">
        <v>487</v>
      </c>
      <c r="AS435" s="49" t="s">
        <v>488</v>
      </c>
      <c r="AT435" s="49" t="s">
        <v>489</v>
      </c>
    </row>
    <row r="436" spans="1:46" x14ac:dyDescent="0.25">
      <c r="A436">
        <v>3</v>
      </c>
      <c r="B436" t="s">
        <v>277</v>
      </c>
      <c r="C436" t="s">
        <v>559</v>
      </c>
      <c r="D436" t="s">
        <v>278</v>
      </c>
      <c r="E436" t="s">
        <v>612</v>
      </c>
      <c r="F436" t="s">
        <v>613</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3.6006</v>
      </c>
      <c r="AD436">
        <v>10.8019</v>
      </c>
      <c r="AE436">
        <v>89.999499999999998</v>
      </c>
      <c r="AF436">
        <v>93.600099999999998</v>
      </c>
      <c r="AG436">
        <v>107.99850000000001</v>
      </c>
      <c r="AH436">
        <v>141.12029999999999</v>
      </c>
      <c r="AI436">
        <v>177.83850000000001</v>
      </c>
      <c r="AJ436">
        <v>462.59949999999998</v>
      </c>
      <c r="AK436">
        <v>524.5181</v>
      </c>
      <c r="AL436" t="s">
        <v>531</v>
      </c>
      <c r="AM436" s="49" t="s">
        <v>278</v>
      </c>
      <c r="AN436" s="49" t="s">
        <v>6</v>
      </c>
      <c r="AO436" s="49" t="s">
        <v>9</v>
      </c>
      <c r="AP436" s="49" t="s">
        <v>501</v>
      </c>
      <c r="AQ436" s="49" t="s">
        <v>9</v>
      </c>
      <c r="AR436" s="49" t="s">
        <v>487</v>
      </c>
      <c r="AS436" s="49" t="s">
        <v>488</v>
      </c>
      <c r="AT436" s="49" t="s">
        <v>489</v>
      </c>
    </row>
    <row r="437" spans="1:46" x14ac:dyDescent="0.25">
      <c r="A437">
        <v>3</v>
      </c>
      <c r="B437" t="s">
        <v>493</v>
      </c>
      <c r="C437" t="s">
        <v>560</v>
      </c>
      <c r="D437" t="s">
        <v>561</v>
      </c>
      <c r="E437" t="s">
        <v>612</v>
      </c>
      <c r="F437" t="s">
        <v>613</v>
      </c>
      <c r="G437">
        <v>0</v>
      </c>
      <c r="H437">
        <v>0</v>
      </c>
      <c r="I437">
        <v>0</v>
      </c>
      <c r="J437">
        <v>0</v>
      </c>
      <c r="K437">
        <v>0</v>
      </c>
      <c r="L437">
        <v>0</v>
      </c>
      <c r="M437">
        <v>0</v>
      </c>
      <c r="N437">
        <v>3.6006</v>
      </c>
      <c r="O437">
        <v>3.6006</v>
      </c>
      <c r="P437">
        <v>3.6006</v>
      </c>
      <c r="Q437">
        <v>14.4026</v>
      </c>
      <c r="R437">
        <v>21.603899999999999</v>
      </c>
      <c r="S437">
        <v>25.204499999999999</v>
      </c>
      <c r="T437">
        <v>36.006500000000003</v>
      </c>
      <c r="U437">
        <v>50.409100000000002</v>
      </c>
      <c r="V437">
        <v>72.008799999999994</v>
      </c>
      <c r="W437">
        <v>100.8098</v>
      </c>
      <c r="X437">
        <v>126.0059</v>
      </c>
      <c r="Y437">
        <v>197.99799999999999</v>
      </c>
      <c r="Z437">
        <v>262.80540000000002</v>
      </c>
      <c r="AA437">
        <v>1249.2112999999999</v>
      </c>
      <c r="AB437">
        <v>1110.9422999999999</v>
      </c>
      <c r="AC437">
        <v>1351.0552</v>
      </c>
      <c r="AD437">
        <v>1300.4032999999999</v>
      </c>
      <c r="AE437">
        <v>5706.1310999999996</v>
      </c>
      <c r="AF437">
        <v>9320.1558999999997</v>
      </c>
      <c r="AG437">
        <v>13596.3274</v>
      </c>
      <c r="AH437">
        <v>18808.1397</v>
      </c>
      <c r="AI437">
        <v>25156.341700000001</v>
      </c>
      <c r="AJ437">
        <v>38792.929400000001</v>
      </c>
      <c r="AK437">
        <v>41690.073600000003</v>
      </c>
      <c r="AL437" t="s">
        <v>531</v>
      </c>
      <c r="AM437" s="49" t="e">
        <v>#N/A</v>
      </c>
      <c r="AN437" s="49" t="e">
        <v>#N/A</v>
      </c>
      <c r="AO437" s="49" t="e">
        <v>#N/A</v>
      </c>
      <c r="AP437" s="49" t="e">
        <v>#N/A</v>
      </c>
      <c r="AQ437" s="49" t="e">
        <v>#N/A</v>
      </c>
      <c r="AR437" s="49" t="e">
        <v>#N/A</v>
      </c>
      <c r="AS437" s="49" t="e">
        <v>#N/A</v>
      </c>
      <c r="AT437" s="49" t="e">
        <v>#N/A</v>
      </c>
    </row>
    <row r="438" spans="1:46" x14ac:dyDescent="0.25">
      <c r="A438">
        <v>3</v>
      </c>
      <c r="B438" t="s">
        <v>493</v>
      </c>
      <c r="C438" t="s">
        <v>562</v>
      </c>
      <c r="D438" t="s">
        <v>563</v>
      </c>
      <c r="E438" t="s">
        <v>612</v>
      </c>
      <c r="F438" t="s">
        <v>613</v>
      </c>
      <c r="G438">
        <v>14.4026</v>
      </c>
      <c r="H438">
        <v>18.0032</v>
      </c>
      <c r="I438">
        <v>28.805199999999999</v>
      </c>
      <c r="J438">
        <v>39.598799999999997</v>
      </c>
      <c r="K438">
        <v>43.199399999999997</v>
      </c>
      <c r="L438">
        <v>46.795900000000003</v>
      </c>
      <c r="M438">
        <v>54.001300000000001</v>
      </c>
      <c r="N438">
        <v>64.799099999999996</v>
      </c>
      <c r="O438">
        <v>79.201700000000002</v>
      </c>
      <c r="P438">
        <v>662.40200000000004</v>
      </c>
      <c r="Q438">
        <v>770.40470000000005</v>
      </c>
      <c r="R438">
        <v>921.60260000000005</v>
      </c>
      <c r="S438">
        <v>1083.6066000000001</v>
      </c>
      <c r="T438">
        <v>1227.6033</v>
      </c>
      <c r="U438">
        <v>1486.8039000000001</v>
      </c>
      <c r="V438">
        <v>2026.8006</v>
      </c>
      <c r="W438">
        <v>2815.2001</v>
      </c>
      <c r="X438">
        <v>3783.1003999999998</v>
      </c>
      <c r="Y438">
        <v>4633.2049999999999</v>
      </c>
      <c r="Z438">
        <v>6717.5991999999997</v>
      </c>
      <c r="AA438">
        <v>12261.604799999999</v>
      </c>
      <c r="AB438">
        <v>21463.203099999999</v>
      </c>
      <c r="AC438">
        <v>36910.803699999997</v>
      </c>
      <c r="AD438">
        <v>60416.981</v>
      </c>
      <c r="AE438">
        <v>94707.861099999995</v>
      </c>
      <c r="AF438">
        <v>135781.2065</v>
      </c>
      <c r="AG438">
        <v>201104.28390000001</v>
      </c>
      <c r="AH438">
        <v>286560.95400000003</v>
      </c>
      <c r="AI438">
        <v>357183.8922</v>
      </c>
      <c r="AJ438">
        <v>446125.11459999997</v>
      </c>
      <c r="AK438">
        <v>559141.1361</v>
      </c>
      <c r="AL438" t="s">
        <v>531</v>
      </c>
      <c r="AM438" s="49" t="e">
        <v>#N/A</v>
      </c>
      <c r="AN438" s="49" t="e">
        <v>#N/A</v>
      </c>
      <c r="AO438" s="49" t="e">
        <v>#N/A</v>
      </c>
      <c r="AP438" s="49" t="e">
        <v>#N/A</v>
      </c>
      <c r="AQ438" s="49" t="e">
        <v>#N/A</v>
      </c>
      <c r="AR438" s="49" t="e">
        <v>#N/A</v>
      </c>
      <c r="AS438" s="49" t="e">
        <v>#N/A</v>
      </c>
      <c r="AT438" s="49" t="e">
        <v>#N/A</v>
      </c>
    </row>
    <row r="439" spans="1:46" x14ac:dyDescent="0.25">
      <c r="A439">
        <v>3</v>
      </c>
      <c r="B439" t="s">
        <v>493</v>
      </c>
      <c r="C439" t="s">
        <v>564</v>
      </c>
      <c r="D439" t="s">
        <v>565</v>
      </c>
      <c r="E439" t="s">
        <v>612</v>
      </c>
      <c r="F439" t="s">
        <v>613</v>
      </c>
      <c r="G439">
        <v>253.15899999999999</v>
      </c>
      <c r="H439">
        <v>276.6721</v>
      </c>
      <c r="I439">
        <v>311.28440000000001</v>
      </c>
      <c r="J439">
        <v>340.61290000000002</v>
      </c>
      <c r="K439">
        <v>370.29320000000001</v>
      </c>
      <c r="L439">
        <v>416.18889999999999</v>
      </c>
      <c r="M439">
        <v>489.11450000000002</v>
      </c>
      <c r="N439">
        <v>595.6979</v>
      </c>
      <c r="O439">
        <v>753.43560000000002</v>
      </c>
      <c r="P439">
        <v>1000.4987</v>
      </c>
      <c r="Q439">
        <v>1421.0669</v>
      </c>
      <c r="R439">
        <v>2145.8145</v>
      </c>
      <c r="S439">
        <v>2569.6401000000001</v>
      </c>
      <c r="T439">
        <v>3404.1992</v>
      </c>
      <c r="U439">
        <v>4396.7262000000001</v>
      </c>
      <c r="V439">
        <v>5552.4922999999999</v>
      </c>
      <c r="W439">
        <v>6744.0429999999997</v>
      </c>
      <c r="X439">
        <v>8060.3855000000003</v>
      </c>
      <c r="Y439">
        <v>9878.9848999999995</v>
      </c>
      <c r="Z439">
        <v>13171.677</v>
      </c>
      <c r="AA439">
        <v>19169.272199999999</v>
      </c>
      <c r="AB439">
        <v>37083.885999999999</v>
      </c>
      <c r="AC439">
        <v>63101.335299999999</v>
      </c>
      <c r="AD439">
        <v>131232.06400000001</v>
      </c>
      <c r="AE439">
        <v>210542.0387</v>
      </c>
      <c r="AF439">
        <v>341188.78389999998</v>
      </c>
      <c r="AG439">
        <v>528738.81350000005</v>
      </c>
      <c r="AH439">
        <v>798592.94920000003</v>
      </c>
      <c r="AI439">
        <v>1125669.9646000001</v>
      </c>
      <c r="AJ439">
        <v>1425634.1801</v>
      </c>
      <c r="AK439">
        <v>1700685.3739</v>
      </c>
      <c r="AL439" t="s">
        <v>531</v>
      </c>
      <c r="AM439" s="49" t="e">
        <v>#N/A</v>
      </c>
      <c r="AN439" s="49" t="e">
        <v>#N/A</v>
      </c>
      <c r="AO439" s="49" t="e">
        <v>#N/A</v>
      </c>
      <c r="AP439" s="49" t="e">
        <v>#N/A</v>
      </c>
      <c r="AQ439" s="49" t="e">
        <v>#N/A</v>
      </c>
      <c r="AR439" s="49" t="e">
        <v>#N/A</v>
      </c>
      <c r="AS439" s="49" t="e">
        <v>#N/A</v>
      </c>
      <c r="AT439" s="49" t="e">
        <v>#N/A</v>
      </c>
    </row>
    <row r="440" spans="1:46" x14ac:dyDescent="0.25">
      <c r="A440">
        <v>3</v>
      </c>
      <c r="B440" t="s">
        <v>493</v>
      </c>
      <c r="C440" t="s">
        <v>566</v>
      </c>
      <c r="D440" t="s">
        <v>567</v>
      </c>
      <c r="E440" t="s">
        <v>612</v>
      </c>
      <c r="F440" t="s">
        <v>613</v>
      </c>
      <c r="G440">
        <v>57.601999999999997</v>
      </c>
      <c r="H440">
        <v>79.201700000000002</v>
      </c>
      <c r="I440">
        <v>112.7045</v>
      </c>
      <c r="J440">
        <v>131.23939999999999</v>
      </c>
      <c r="K440">
        <v>156.9924</v>
      </c>
      <c r="L440">
        <v>189.93</v>
      </c>
      <c r="M440">
        <v>209.48240000000001</v>
      </c>
      <c r="N440">
        <v>247.41480000000001</v>
      </c>
      <c r="O440">
        <v>331.70339999999999</v>
      </c>
      <c r="P440">
        <v>347.1318</v>
      </c>
      <c r="Q440">
        <v>450.95190000000002</v>
      </c>
      <c r="R440">
        <v>706.35080000000005</v>
      </c>
      <c r="S440">
        <v>1026.595</v>
      </c>
      <c r="T440">
        <v>1573.8055999999999</v>
      </c>
      <c r="U440">
        <v>2564.6118000000001</v>
      </c>
      <c r="V440">
        <v>5350.3200999999999</v>
      </c>
      <c r="W440">
        <v>9080.5411999999997</v>
      </c>
      <c r="X440">
        <v>13701.1104</v>
      </c>
      <c r="Y440">
        <v>26902.409</v>
      </c>
      <c r="Z440">
        <v>50654.719899999996</v>
      </c>
      <c r="AA440">
        <v>81333.296000000002</v>
      </c>
      <c r="AB440">
        <v>164728.1471</v>
      </c>
      <c r="AC440">
        <v>246134.98420000001</v>
      </c>
      <c r="AD440">
        <v>296550.90580000001</v>
      </c>
      <c r="AE440">
        <v>338896.21779999998</v>
      </c>
      <c r="AF440">
        <v>376723.31939999998</v>
      </c>
      <c r="AG440">
        <v>389088.85320000001</v>
      </c>
      <c r="AH440">
        <v>419270.47700000001</v>
      </c>
      <c r="AI440">
        <v>448685.64</v>
      </c>
      <c r="AJ440">
        <v>493733.74489999999</v>
      </c>
      <c r="AK440">
        <v>586895.63009999995</v>
      </c>
      <c r="AL440" t="s">
        <v>531</v>
      </c>
      <c r="AM440" s="49" t="e">
        <v>#N/A</v>
      </c>
      <c r="AN440" s="49" t="e">
        <v>#N/A</v>
      </c>
      <c r="AO440" s="49" t="e">
        <v>#N/A</v>
      </c>
      <c r="AP440" s="49" t="e">
        <v>#N/A</v>
      </c>
      <c r="AQ440" s="49" t="e">
        <v>#N/A</v>
      </c>
      <c r="AR440" s="49" t="e">
        <v>#N/A</v>
      </c>
      <c r="AS440" s="49" t="e">
        <v>#N/A</v>
      </c>
      <c r="AT440" s="49" t="e">
        <v>#N/A</v>
      </c>
    </row>
    <row r="441" spans="1:46" x14ac:dyDescent="0.25">
      <c r="A441">
        <v>3</v>
      </c>
      <c r="B441" t="s">
        <v>493</v>
      </c>
      <c r="C441" t="s">
        <v>568</v>
      </c>
      <c r="D441" t="s">
        <v>569</v>
      </c>
      <c r="E441" t="s">
        <v>612</v>
      </c>
      <c r="F441" t="s">
        <v>613</v>
      </c>
      <c r="G441">
        <v>54.001300000000001</v>
      </c>
      <c r="H441">
        <v>72.000399999999999</v>
      </c>
      <c r="I441">
        <v>101.9025</v>
      </c>
      <c r="J441">
        <v>116.84099999999999</v>
      </c>
      <c r="K441">
        <v>138.99340000000001</v>
      </c>
      <c r="L441">
        <v>168.33029999999999</v>
      </c>
      <c r="M441">
        <v>184.28200000000001</v>
      </c>
      <c r="N441">
        <v>222.21440000000001</v>
      </c>
      <c r="O441">
        <v>302.9024</v>
      </c>
      <c r="P441">
        <v>307.53300000000002</v>
      </c>
      <c r="Q441">
        <v>407.7525</v>
      </c>
      <c r="R441">
        <v>652.34950000000003</v>
      </c>
      <c r="S441">
        <v>961.79169999999999</v>
      </c>
      <c r="T441">
        <v>1498.2045000000001</v>
      </c>
      <c r="U441">
        <v>2487.0428999999999</v>
      </c>
      <c r="V441">
        <v>5247.9570000000003</v>
      </c>
      <c r="W441">
        <v>8958.1525999999994</v>
      </c>
      <c r="X441">
        <v>13552.583699999999</v>
      </c>
      <c r="Y441">
        <v>26717.2101</v>
      </c>
      <c r="Z441">
        <v>50402.126100000001</v>
      </c>
      <c r="AA441">
        <v>80872.915399999998</v>
      </c>
      <c r="AB441">
        <v>163177.67879999999</v>
      </c>
      <c r="AC441">
        <v>239049.4449</v>
      </c>
      <c r="AD441">
        <v>285599.52240000002</v>
      </c>
      <c r="AE441">
        <v>319371.61190000002</v>
      </c>
      <c r="AF441">
        <v>342950.9829</v>
      </c>
      <c r="AG441">
        <v>343639.33049999998</v>
      </c>
      <c r="AH441">
        <v>367375.18310000002</v>
      </c>
      <c r="AI441">
        <v>389374.00770000002</v>
      </c>
      <c r="AJ441">
        <v>425160.64720000001</v>
      </c>
      <c r="AK441">
        <v>501265.35849999997</v>
      </c>
      <c r="AL441">
        <v>568131.78249999997</v>
      </c>
      <c r="AM441" s="49" t="e">
        <v>#N/A</v>
      </c>
      <c r="AN441" s="49" t="e">
        <v>#N/A</v>
      </c>
      <c r="AO441" s="49" t="e">
        <v>#N/A</v>
      </c>
      <c r="AP441" s="49" t="e">
        <v>#N/A</v>
      </c>
      <c r="AQ441" s="49" t="e">
        <v>#N/A</v>
      </c>
      <c r="AR441" s="49" t="e">
        <v>#N/A</v>
      </c>
      <c r="AS441" s="49" t="e">
        <v>#N/A</v>
      </c>
      <c r="AT441" s="49" t="e">
        <v>#N/A</v>
      </c>
    </row>
    <row r="442" spans="1:46" x14ac:dyDescent="0.25">
      <c r="A442">
        <v>3</v>
      </c>
      <c r="B442" t="s">
        <v>493</v>
      </c>
      <c r="C442" t="s">
        <v>570</v>
      </c>
      <c r="D442" t="s">
        <v>571</v>
      </c>
      <c r="E442" t="s">
        <v>612</v>
      </c>
      <c r="F442" t="s">
        <v>613</v>
      </c>
      <c r="G442">
        <v>54.001300000000001</v>
      </c>
      <c r="H442">
        <v>72.000399999999999</v>
      </c>
      <c r="I442">
        <v>101.9025</v>
      </c>
      <c r="J442">
        <v>116.84099999999999</v>
      </c>
      <c r="K442">
        <v>138.99340000000001</v>
      </c>
      <c r="L442">
        <v>168.33029999999999</v>
      </c>
      <c r="M442">
        <v>184.28200000000001</v>
      </c>
      <c r="N442">
        <v>222.21440000000001</v>
      </c>
      <c r="O442">
        <v>302.9024</v>
      </c>
      <c r="P442">
        <v>311.13369999999998</v>
      </c>
      <c r="Q442">
        <v>411.35309999999998</v>
      </c>
      <c r="R442">
        <v>659.55079999999998</v>
      </c>
      <c r="S442">
        <v>972.59360000000004</v>
      </c>
      <c r="T442">
        <v>1509.0065</v>
      </c>
      <c r="U442">
        <v>2501.4413</v>
      </c>
      <c r="V442">
        <v>5276.7579999999998</v>
      </c>
      <c r="W442">
        <v>8997.7513999999992</v>
      </c>
      <c r="X442">
        <v>13602.984399999999</v>
      </c>
      <c r="Y442">
        <v>26778.408500000001</v>
      </c>
      <c r="Z442">
        <v>50474.126499999998</v>
      </c>
      <c r="AA442">
        <v>81017.912700000001</v>
      </c>
      <c r="AB442">
        <v>164054.7213</v>
      </c>
      <c r="AC442">
        <v>243922.94289999999</v>
      </c>
      <c r="AD442">
        <v>292836.0796</v>
      </c>
      <c r="AE442">
        <v>333966.33610000001</v>
      </c>
      <c r="AF442">
        <v>370069.29259999999</v>
      </c>
      <c r="AG442">
        <v>381061.71090000001</v>
      </c>
      <c r="AH442">
        <v>408621.35119999998</v>
      </c>
      <c r="AI442">
        <v>434980.21299999999</v>
      </c>
      <c r="AJ442">
        <v>470449.01160000003</v>
      </c>
      <c r="AK442">
        <v>548634.13540000003</v>
      </c>
      <c r="AL442">
        <v>612715.62150000001</v>
      </c>
      <c r="AM442" s="49" t="e">
        <v>#N/A</v>
      </c>
      <c r="AN442" s="49" t="e">
        <v>#N/A</v>
      </c>
      <c r="AO442" s="49" t="e">
        <v>#N/A</v>
      </c>
      <c r="AP442" s="49" t="e">
        <v>#N/A</v>
      </c>
      <c r="AQ442" s="49" t="e">
        <v>#N/A</v>
      </c>
      <c r="AR442" s="49" t="e">
        <v>#N/A</v>
      </c>
      <c r="AS442" s="49" t="e">
        <v>#N/A</v>
      </c>
      <c r="AT442" s="49" t="e">
        <v>#N/A</v>
      </c>
    </row>
    <row r="443" spans="1:46" x14ac:dyDescent="0.25">
      <c r="A443">
        <v>3</v>
      </c>
      <c r="B443" t="s">
        <v>493</v>
      </c>
      <c r="C443" t="s">
        <v>572</v>
      </c>
      <c r="D443" t="s">
        <v>573</v>
      </c>
      <c r="E443" t="s">
        <v>612</v>
      </c>
      <c r="F443" t="s">
        <v>613</v>
      </c>
      <c r="G443">
        <v>0</v>
      </c>
      <c r="H443">
        <v>0</v>
      </c>
      <c r="I443">
        <v>0</v>
      </c>
      <c r="J443">
        <v>39.598799999999997</v>
      </c>
      <c r="K443">
        <v>46.8001</v>
      </c>
      <c r="L443">
        <v>57.601999999999997</v>
      </c>
      <c r="M443">
        <v>68.399799999999999</v>
      </c>
      <c r="N443">
        <v>82.798199999999994</v>
      </c>
      <c r="O443">
        <v>100.8014</v>
      </c>
      <c r="P443">
        <v>122.4011</v>
      </c>
      <c r="Q443">
        <v>136.79949999999999</v>
      </c>
      <c r="R443">
        <v>161.9999</v>
      </c>
      <c r="S443">
        <v>183.59960000000001</v>
      </c>
      <c r="T443">
        <v>212.4006</v>
      </c>
      <c r="U443">
        <v>248.39869999999999</v>
      </c>
      <c r="V443">
        <v>284.40100000000001</v>
      </c>
      <c r="W443">
        <v>327.60039999999998</v>
      </c>
      <c r="X443">
        <v>397.46550000000002</v>
      </c>
      <c r="Y443">
        <v>473.23820000000001</v>
      </c>
      <c r="Z443">
        <v>592.52430000000004</v>
      </c>
      <c r="AA443">
        <v>1439.3758</v>
      </c>
      <c r="AB443">
        <v>5069.2560000000003</v>
      </c>
      <c r="AC443">
        <v>8455.7618000000002</v>
      </c>
      <c r="AD443">
        <v>12631.2616</v>
      </c>
      <c r="AE443">
        <v>14643.7852</v>
      </c>
      <c r="AF443">
        <v>18434.149600000001</v>
      </c>
      <c r="AG443">
        <v>22854.652600000001</v>
      </c>
      <c r="AH443">
        <v>29751.086800000001</v>
      </c>
      <c r="AI443">
        <v>36633.407200000001</v>
      </c>
      <c r="AJ443">
        <v>54715.970399999998</v>
      </c>
      <c r="AK443">
        <v>77202.8796</v>
      </c>
      <c r="AL443" t="s">
        <v>531</v>
      </c>
      <c r="AM443" s="49" t="e">
        <v>#N/A</v>
      </c>
      <c r="AN443" s="49" t="e">
        <v>#N/A</v>
      </c>
      <c r="AO443" s="49" t="e">
        <v>#N/A</v>
      </c>
      <c r="AP443" s="49" t="e">
        <v>#N/A</v>
      </c>
      <c r="AQ443" s="49" t="e">
        <v>#N/A</v>
      </c>
      <c r="AR443" s="49" t="e">
        <v>#N/A</v>
      </c>
      <c r="AS443" s="49" t="e">
        <v>#N/A</v>
      </c>
      <c r="AT443" s="49" t="e">
        <v>#N/A</v>
      </c>
    </row>
    <row r="444" spans="1:46" x14ac:dyDescent="0.25">
      <c r="A444">
        <v>3</v>
      </c>
      <c r="B444" t="s">
        <v>259</v>
      </c>
      <c r="C444" t="s">
        <v>259</v>
      </c>
      <c r="D444" t="s">
        <v>260</v>
      </c>
      <c r="E444" t="s">
        <v>612</v>
      </c>
      <c r="F444" t="s">
        <v>613</v>
      </c>
      <c r="G444">
        <v>3.6006</v>
      </c>
      <c r="H444">
        <v>7.2012999999999998</v>
      </c>
      <c r="I444">
        <v>10.8019</v>
      </c>
      <c r="J444">
        <v>14.398400000000001</v>
      </c>
      <c r="K444">
        <v>17.999099999999999</v>
      </c>
      <c r="L444">
        <v>17.999099999999999</v>
      </c>
      <c r="M444">
        <v>21.599699999999999</v>
      </c>
      <c r="N444">
        <v>21.599699999999999</v>
      </c>
      <c r="O444">
        <v>25.200299999999999</v>
      </c>
      <c r="P444">
        <v>25.200299999999999</v>
      </c>
      <c r="Q444">
        <v>25.200299999999999</v>
      </c>
      <c r="R444">
        <v>28.800999999999998</v>
      </c>
      <c r="S444">
        <v>28.800999999999998</v>
      </c>
      <c r="T444">
        <v>28.800999999999998</v>
      </c>
      <c r="U444">
        <v>32.401600000000002</v>
      </c>
      <c r="V444">
        <v>32.401600000000002</v>
      </c>
      <c r="W444">
        <v>35.998100000000001</v>
      </c>
      <c r="X444">
        <v>31.8992</v>
      </c>
      <c r="Y444">
        <v>68.399799999999999</v>
      </c>
      <c r="Z444">
        <v>97.200699999999998</v>
      </c>
      <c r="AA444">
        <v>111.5992</v>
      </c>
      <c r="AB444">
        <v>147.60140000000001</v>
      </c>
      <c r="AC444">
        <v>248.39869999999999</v>
      </c>
      <c r="AD444">
        <v>383.37270000000001</v>
      </c>
      <c r="AE444">
        <v>794.65049999999997</v>
      </c>
      <c r="AF444">
        <v>860.4</v>
      </c>
      <c r="AG444">
        <v>1670.3992000000001</v>
      </c>
      <c r="AH444">
        <v>3905.9996999999998</v>
      </c>
      <c r="AI444">
        <v>4906.7997999999998</v>
      </c>
      <c r="AJ444">
        <v>25405.201000000001</v>
      </c>
      <c r="AK444">
        <v>32813.998899999999</v>
      </c>
      <c r="AL444">
        <v>44773.1996</v>
      </c>
      <c r="AM444" s="49" t="s">
        <v>260</v>
      </c>
      <c r="AN444" s="49" t="s">
        <v>14</v>
      </c>
      <c r="AO444" s="49" t="s">
        <v>507</v>
      </c>
      <c r="AP444" s="49" t="s">
        <v>501</v>
      </c>
      <c r="AQ444" s="49" t="s">
        <v>10</v>
      </c>
      <c r="AR444" s="49" t="s">
        <v>487</v>
      </c>
      <c r="AS444" s="49" t="s">
        <v>488</v>
      </c>
      <c r="AT444" s="49" t="s">
        <v>489</v>
      </c>
    </row>
    <row r="445" spans="1:46" x14ac:dyDescent="0.25">
      <c r="A445">
        <v>3</v>
      </c>
      <c r="B445" t="s">
        <v>493</v>
      </c>
      <c r="C445" t="s">
        <v>574</v>
      </c>
      <c r="D445" t="s">
        <v>575</v>
      </c>
      <c r="E445" t="s">
        <v>612</v>
      </c>
      <c r="F445" t="s">
        <v>613</v>
      </c>
      <c r="G445">
        <v>0</v>
      </c>
      <c r="H445">
        <v>0</v>
      </c>
      <c r="I445">
        <v>0</v>
      </c>
      <c r="J445">
        <v>0</v>
      </c>
      <c r="K445">
        <v>0</v>
      </c>
      <c r="L445">
        <v>0</v>
      </c>
      <c r="M445">
        <v>0</v>
      </c>
      <c r="N445">
        <v>0</v>
      </c>
      <c r="O445">
        <v>0</v>
      </c>
      <c r="P445">
        <v>0</v>
      </c>
      <c r="Q445">
        <v>0</v>
      </c>
      <c r="R445">
        <v>0</v>
      </c>
      <c r="S445">
        <v>0</v>
      </c>
      <c r="T445">
        <v>0</v>
      </c>
      <c r="U445">
        <v>0</v>
      </c>
      <c r="V445">
        <v>0</v>
      </c>
      <c r="W445">
        <v>0</v>
      </c>
      <c r="X445">
        <v>0</v>
      </c>
      <c r="Y445">
        <v>7.2012999999999998</v>
      </c>
      <c r="Z445">
        <v>28.800999999999998</v>
      </c>
      <c r="AA445">
        <v>86.398799999999994</v>
      </c>
      <c r="AB445">
        <v>93.600099999999998</v>
      </c>
      <c r="AC445">
        <v>100.8014</v>
      </c>
      <c r="AD445">
        <v>363.6026</v>
      </c>
      <c r="AE445">
        <v>604.79999999999995</v>
      </c>
      <c r="AF445">
        <v>1069.1957</v>
      </c>
      <c r="AG445">
        <v>2815.2001</v>
      </c>
      <c r="AH445">
        <v>6733.89</v>
      </c>
      <c r="AI445">
        <v>12831.0389</v>
      </c>
      <c r="AJ445">
        <v>25326.5645</v>
      </c>
      <c r="AK445">
        <v>36680.152900000001</v>
      </c>
      <c r="AL445" t="s">
        <v>531</v>
      </c>
      <c r="AM445" s="49" t="e">
        <v>#N/A</v>
      </c>
      <c r="AN445" s="49" t="e">
        <v>#N/A</v>
      </c>
      <c r="AO445" s="49" t="e">
        <v>#N/A</v>
      </c>
      <c r="AP445" s="49" t="e">
        <v>#N/A</v>
      </c>
      <c r="AQ445" s="49" t="e">
        <v>#N/A</v>
      </c>
      <c r="AR445" s="49" t="e">
        <v>#N/A</v>
      </c>
      <c r="AS445" s="49" t="e">
        <v>#N/A</v>
      </c>
      <c r="AT445" s="49" t="e">
        <v>#N/A</v>
      </c>
    </row>
    <row r="446" spans="1:46" x14ac:dyDescent="0.25">
      <c r="A446">
        <v>3</v>
      </c>
      <c r="B446" t="s">
        <v>273</v>
      </c>
      <c r="C446" t="s">
        <v>273</v>
      </c>
      <c r="D446" t="s">
        <v>420</v>
      </c>
      <c r="E446" t="s">
        <v>612</v>
      </c>
      <c r="F446" t="s">
        <v>613</v>
      </c>
      <c r="G446">
        <v>0</v>
      </c>
      <c r="H446">
        <v>0</v>
      </c>
      <c r="I446">
        <v>0</v>
      </c>
      <c r="J446">
        <v>0</v>
      </c>
      <c r="K446">
        <v>0</v>
      </c>
      <c r="L446">
        <v>0</v>
      </c>
      <c r="M446">
        <v>0</v>
      </c>
      <c r="N446">
        <v>0</v>
      </c>
      <c r="O446">
        <v>0</v>
      </c>
      <c r="P446">
        <v>0</v>
      </c>
      <c r="Q446">
        <v>0</v>
      </c>
      <c r="R446">
        <v>0</v>
      </c>
      <c r="S446">
        <v>0</v>
      </c>
      <c r="T446">
        <v>0</v>
      </c>
      <c r="U446">
        <v>0</v>
      </c>
      <c r="V446">
        <v>0</v>
      </c>
      <c r="W446">
        <v>0</v>
      </c>
      <c r="X446">
        <v>0</v>
      </c>
      <c r="Y446">
        <v>25.200299999999999</v>
      </c>
      <c r="Z446">
        <v>25.200299999999999</v>
      </c>
      <c r="AA446">
        <v>28.800999999999998</v>
      </c>
      <c r="AB446">
        <v>28.800999999999998</v>
      </c>
      <c r="AC446">
        <v>28.800999999999998</v>
      </c>
      <c r="AD446">
        <v>28.800999999999998</v>
      </c>
      <c r="AE446">
        <v>28.800999999999998</v>
      </c>
      <c r="AF446">
        <v>28.800999999999998</v>
      </c>
      <c r="AG446">
        <v>28.800999999999998</v>
      </c>
      <c r="AH446">
        <v>98.980099999999993</v>
      </c>
      <c r="AI446">
        <v>123.3473</v>
      </c>
      <c r="AJ446">
        <v>291.09559999999999</v>
      </c>
      <c r="AK446">
        <v>256.40379999999999</v>
      </c>
      <c r="AL446" t="s">
        <v>531</v>
      </c>
      <c r="AM446" s="49" t="s">
        <v>420</v>
      </c>
      <c r="AN446" s="49" t="s">
        <v>14</v>
      </c>
      <c r="AO446" s="49" t="s">
        <v>485</v>
      </c>
      <c r="AP446" s="49" t="s">
        <v>494</v>
      </c>
      <c r="AQ446" s="49" t="s">
        <v>11</v>
      </c>
      <c r="AR446" s="49" t="s">
        <v>495</v>
      </c>
      <c r="AS446" s="49" t="s">
        <v>488</v>
      </c>
      <c r="AT446" s="49" t="s">
        <v>497</v>
      </c>
    </row>
    <row r="447" spans="1:46" x14ac:dyDescent="0.25">
      <c r="A447">
        <v>3</v>
      </c>
      <c r="B447" t="s">
        <v>271</v>
      </c>
      <c r="C447" t="s">
        <v>271</v>
      </c>
      <c r="D447" t="s">
        <v>272</v>
      </c>
      <c r="E447" t="s">
        <v>612</v>
      </c>
      <c r="F447" t="s">
        <v>613</v>
      </c>
      <c r="G447" t="s">
        <v>531</v>
      </c>
      <c r="H447" t="s">
        <v>531</v>
      </c>
      <c r="I447" t="s">
        <v>531</v>
      </c>
      <c r="J447" t="s">
        <v>531</v>
      </c>
      <c r="K447" t="s">
        <v>531</v>
      </c>
      <c r="L447" t="s">
        <v>531</v>
      </c>
      <c r="M447" t="s">
        <v>531</v>
      </c>
      <c r="N447" t="s">
        <v>531</v>
      </c>
      <c r="O447" t="s">
        <v>531</v>
      </c>
      <c r="P447" t="s">
        <v>531</v>
      </c>
      <c r="Q447" t="s">
        <v>531</v>
      </c>
      <c r="R447" t="s">
        <v>531</v>
      </c>
      <c r="S447" t="s">
        <v>531</v>
      </c>
      <c r="T447" t="s">
        <v>531</v>
      </c>
      <c r="U447" t="s">
        <v>531</v>
      </c>
      <c r="V447">
        <v>0</v>
      </c>
      <c r="W447">
        <v>0</v>
      </c>
      <c r="X447">
        <v>0</v>
      </c>
      <c r="Y447">
        <v>0</v>
      </c>
      <c r="Z447">
        <v>0</v>
      </c>
      <c r="AA447">
        <v>0</v>
      </c>
      <c r="AB447">
        <v>0</v>
      </c>
      <c r="AC447">
        <v>0</v>
      </c>
      <c r="AD447">
        <v>0</v>
      </c>
      <c r="AE447">
        <v>0</v>
      </c>
      <c r="AF447">
        <v>0</v>
      </c>
      <c r="AG447">
        <v>0</v>
      </c>
      <c r="AH447">
        <v>0</v>
      </c>
      <c r="AI447">
        <v>0</v>
      </c>
      <c r="AJ447">
        <v>0</v>
      </c>
      <c r="AK447">
        <v>8.2814999999999994</v>
      </c>
      <c r="AL447" t="s">
        <v>531</v>
      </c>
      <c r="AM447" s="49" t="s">
        <v>272</v>
      </c>
      <c r="AN447" s="49" t="s">
        <v>14</v>
      </c>
      <c r="AO447" s="49" t="s">
        <v>500</v>
      </c>
      <c r="AP447" s="49" t="s">
        <v>501</v>
      </c>
      <c r="AQ447" s="49" t="s">
        <v>502</v>
      </c>
      <c r="AR447" s="49" t="s">
        <v>487</v>
      </c>
      <c r="AS447" s="49" t="s">
        <v>488</v>
      </c>
      <c r="AT447" s="49" t="s">
        <v>489</v>
      </c>
    </row>
    <row r="448" spans="1:46" x14ac:dyDescent="0.25">
      <c r="A448">
        <v>3</v>
      </c>
      <c r="B448" t="s">
        <v>251</v>
      </c>
      <c r="C448" t="s">
        <v>251</v>
      </c>
      <c r="D448" t="s">
        <v>252</v>
      </c>
      <c r="E448" t="s">
        <v>612</v>
      </c>
      <c r="F448" t="s">
        <v>613</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3.6006</v>
      </c>
      <c r="AG448">
        <v>3.6006</v>
      </c>
      <c r="AH448">
        <v>4.3208000000000002</v>
      </c>
      <c r="AI448">
        <v>562.68920000000003</v>
      </c>
      <c r="AJ448">
        <v>1423.5287000000001</v>
      </c>
      <c r="AK448">
        <v>1402.4984999999999</v>
      </c>
      <c r="AL448">
        <v>1679.6813999999999</v>
      </c>
      <c r="AM448" s="49" t="s">
        <v>252</v>
      </c>
      <c r="AN448" s="49" t="s">
        <v>7</v>
      </c>
      <c r="AO448" s="49" t="s">
        <v>9</v>
      </c>
      <c r="AP448" s="49" t="s">
        <v>494</v>
      </c>
      <c r="AQ448" s="49" t="s">
        <v>9</v>
      </c>
      <c r="AR448" s="49" t="s">
        <v>487</v>
      </c>
      <c r="AS448" s="49" t="s">
        <v>488</v>
      </c>
      <c r="AT448" s="49" t="s">
        <v>489</v>
      </c>
    </row>
    <row r="449" spans="1:46" x14ac:dyDescent="0.25">
      <c r="A449">
        <v>3</v>
      </c>
      <c r="B449" t="s">
        <v>274</v>
      </c>
      <c r="C449" t="s">
        <v>274</v>
      </c>
      <c r="D449" t="s">
        <v>275</v>
      </c>
      <c r="E449" t="s">
        <v>612</v>
      </c>
      <c r="F449" t="s">
        <v>613</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3.6006</v>
      </c>
      <c r="AF449">
        <v>3.6006</v>
      </c>
      <c r="AG449">
        <v>7.2012999999999998</v>
      </c>
      <c r="AH449">
        <v>5.5391000000000004</v>
      </c>
      <c r="AI449">
        <v>4.1616999999999997</v>
      </c>
      <c r="AJ449">
        <v>110.1045</v>
      </c>
      <c r="AK449">
        <v>252.51429999999999</v>
      </c>
      <c r="AL449" t="s">
        <v>531</v>
      </c>
      <c r="AM449" s="49" t="s">
        <v>275</v>
      </c>
      <c r="AN449" s="49" t="s">
        <v>4</v>
      </c>
      <c r="AO449" s="49" t="s">
        <v>9</v>
      </c>
      <c r="AP449" s="49" t="s">
        <v>486</v>
      </c>
      <c r="AQ449" s="49" t="s">
        <v>9</v>
      </c>
      <c r="AR449" s="49" t="s">
        <v>495</v>
      </c>
      <c r="AS449" s="49" t="s">
        <v>488</v>
      </c>
      <c r="AT449" s="49" t="s">
        <v>489</v>
      </c>
    </row>
    <row r="450" spans="1:46" x14ac:dyDescent="0.25">
      <c r="A450">
        <v>3</v>
      </c>
      <c r="B450" t="s">
        <v>269</v>
      </c>
      <c r="C450" t="s">
        <v>269</v>
      </c>
      <c r="D450" t="s">
        <v>270</v>
      </c>
      <c r="E450" t="s">
        <v>612</v>
      </c>
      <c r="F450" t="s">
        <v>613</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3.6006</v>
      </c>
      <c r="AC450">
        <v>3.6006</v>
      </c>
      <c r="AD450">
        <v>3.6006</v>
      </c>
      <c r="AE450">
        <v>7.2012999999999998</v>
      </c>
      <c r="AF450">
        <v>25.200299999999999</v>
      </c>
      <c r="AG450">
        <v>39.598799999999997</v>
      </c>
      <c r="AH450">
        <v>34.0931</v>
      </c>
      <c r="AI450">
        <v>37.023899999999998</v>
      </c>
      <c r="AJ450">
        <v>162.6739</v>
      </c>
      <c r="AK450">
        <v>149.3013</v>
      </c>
      <c r="AL450" t="s">
        <v>531</v>
      </c>
      <c r="AM450" s="49" t="s">
        <v>270</v>
      </c>
      <c r="AN450" s="49" t="s">
        <v>14</v>
      </c>
      <c r="AO450" s="49" t="s">
        <v>485</v>
      </c>
      <c r="AP450" s="49" t="s">
        <v>494</v>
      </c>
      <c r="AQ450" s="49" t="s">
        <v>11</v>
      </c>
      <c r="AR450" s="49" t="s">
        <v>487</v>
      </c>
      <c r="AS450" s="49" t="s">
        <v>488</v>
      </c>
      <c r="AT450" s="49" t="s">
        <v>489</v>
      </c>
    </row>
    <row r="451" spans="1:46" x14ac:dyDescent="0.25">
      <c r="A451">
        <v>3</v>
      </c>
      <c r="B451" t="s">
        <v>283</v>
      </c>
      <c r="C451" t="s">
        <v>283</v>
      </c>
      <c r="D451" t="s">
        <v>284</v>
      </c>
      <c r="E451" t="s">
        <v>612</v>
      </c>
      <c r="F451" t="s">
        <v>613</v>
      </c>
      <c r="G451" t="s">
        <v>531</v>
      </c>
      <c r="H451">
        <v>0</v>
      </c>
      <c r="I451">
        <v>0</v>
      </c>
      <c r="J451">
        <v>0</v>
      </c>
      <c r="K451">
        <v>0</v>
      </c>
      <c r="L451">
        <v>0</v>
      </c>
      <c r="M451">
        <v>0</v>
      </c>
      <c r="N451">
        <v>0</v>
      </c>
      <c r="O451">
        <v>0</v>
      </c>
      <c r="P451">
        <v>0</v>
      </c>
      <c r="Q451">
        <v>3.6006</v>
      </c>
      <c r="R451">
        <v>7.2012999999999998</v>
      </c>
      <c r="S451">
        <v>7.2012999999999998</v>
      </c>
      <c r="T451">
        <v>10.8019</v>
      </c>
      <c r="U451">
        <v>10.8019</v>
      </c>
      <c r="V451">
        <v>10.8019</v>
      </c>
      <c r="W451">
        <v>10.8019</v>
      </c>
      <c r="X451">
        <v>10.8019</v>
      </c>
      <c r="Y451">
        <v>17.999099999999999</v>
      </c>
      <c r="Z451">
        <v>21.599699999999999</v>
      </c>
      <c r="AA451">
        <v>25.200299999999999</v>
      </c>
      <c r="AB451">
        <v>28.800999999999998</v>
      </c>
      <c r="AC451">
        <v>50.400700000000001</v>
      </c>
      <c r="AD451">
        <v>79.201700000000002</v>
      </c>
      <c r="AE451">
        <v>104.402</v>
      </c>
      <c r="AF451">
        <v>140.40020000000001</v>
      </c>
      <c r="AG451">
        <v>205.19929999999999</v>
      </c>
      <c r="AH451">
        <v>389.68220000000002</v>
      </c>
      <c r="AI451">
        <v>838.17219999999998</v>
      </c>
      <c r="AJ451">
        <v>1252.5608</v>
      </c>
      <c r="AK451">
        <v>1328.9614999999999</v>
      </c>
      <c r="AL451" t="s">
        <v>531</v>
      </c>
      <c r="AM451" s="49" t="s">
        <v>284</v>
      </c>
      <c r="AN451" s="49" t="s">
        <v>4</v>
      </c>
      <c r="AO451" s="49" t="s">
        <v>9</v>
      </c>
      <c r="AP451" s="49" t="s">
        <v>501</v>
      </c>
      <c r="AQ451" s="49" t="s">
        <v>9</v>
      </c>
      <c r="AR451" s="49" t="s">
        <v>495</v>
      </c>
      <c r="AS451" s="49" t="s">
        <v>488</v>
      </c>
      <c r="AT451" s="49" t="s">
        <v>489</v>
      </c>
    </row>
    <row r="452" spans="1:46" x14ac:dyDescent="0.25">
      <c r="A452">
        <v>3</v>
      </c>
      <c r="B452" t="s">
        <v>294</v>
      </c>
      <c r="C452" t="s">
        <v>294</v>
      </c>
      <c r="D452" t="s">
        <v>295</v>
      </c>
      <c r="E452" t="s">
        <v>612</v>
      </c>
      <c r="F452" t="s">
        <v>613</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3.6006</v>
      </c>
      <c r="AF452">
        <v>3.6006</v>
      </c>
      <c r="AG452">
        <v>3.6006</v>
      </c>
      <c r="AH452">
        <v>2.4409000000000001</v>
      </c>
      <c r="AI452">
        <v>2.4577</v>
      </c>
      <c r="AJ452">
        <v>2.3738999999999999</v>
      </c>
      <c r="AK452">
        <v>3.1316999999999999</v>
      </c>
      <c r="AL452" t="s">
        <v>531</v>
      </c>
      <c r="AM452" s="49" t="s">
        <v>295</v>
      </c>
      <c r="AN452" s="49" t="s">
        <v>14</v>
      </c>
      <c r="AO452" s="49" t="s">
        <v>485</v>
      </c>
      <c r="AP452" s="49" t="s">
        <v>494</v>
      </c>
      <c r="AQ452" s="49" t="s">
        <v>11</v>
      </c>
      <c r="AR452" s="49" t="s">
        <v>487</v>
      </c>
      <c r="AS452" s="49" t="s">
        <v>488</v>
      </c>
      <c r="AT452" s="49" t="s">
        <v>489</v>
      </c>
    </row>
    <row r="453" spans="1:46" x14ac:dyDescent="0.25">
      <c r="A453">
        <v>3</v>
      </c>
      <c r="B453" t="s">
        <v>290</v>
      </c>
      <c r="C453" t="s">
        <v>290</v>
      </c>
      <c r="D453" t="s">
        <v>291</v>
      </c>
      <c r="E453" t="s">
        <v>612</v>
      </c>
      <c r="F453" t="s">
        <v>613</v>
      </c>
      <c r="G453">
        <v>0</v>
      </c>
      <c r="H453">
        <v>3.6006</v>
      </c>
      <c r="I453">
        <v>3.6006</v>
      </c>
      <c r="J453">
        <v>3.6006</v>
      </c>
      <c r="K453">
        <v>3.6006</v>
      </c>
      <c r="L453">
        <v>7.2012999999999998</v>
      </c>
      <c r="M453">
        <v>7.2012999999999998</v>
      </c>
      <c r="N453">
        <v>10.8019</v>
      </c>
      <c r="O453">
        <v>14.398400000000001</v>
      </c>
      <c r="P453">
        <v>17.999099999999999</v>
      </c>
      <c r="Q453">
        <v>28.800999999999998</v>
      </c>
      <c r="R453">
        <v>43.199399999999997</v>
      </c>
      <c r="S453">
        <v>61.198500000000003</v>
      </c>
      <c r="T453">
        <v>93.600099999999998</v>
      </c>
      <c r="U453">
        <v>122.4011</v>
      </c>
      <c r="V453">
        <v>126.0017</v>
      </c>
      <c r="W453">
        <v>129.59819999999999</v>
      </c>
      <c r="X453">
        <v>133.19890000000001</v>
      </c>
      <c r="Y453">
        <v>140.40020000000001</v>
      </c>
      <c r="Z453">
        <v>161.9999</v>
      </c>
      <c r="AA453">
        <v>201.5986</v>
      </c>
      <c r="AB453">
        <v>374.40039999999999</v>
      </c>
      <c r="AC453">
        <v>687.59820000000002</v>
      </c>
      <c r="AD453">
        <v>1476.0019</v>
      </c>
      <c r="AE453">
        <v>2613.6015000000002</v>
      </c>
      <c r="AF453">
        <v>3988.8020000000001</v>
      </c>
      <c r="AG453">
        <v>5767.1998000000003</v>
      </c>
      <c r="AH453">
        <v>7947.3</v>
      </c>
      <c r="AI453">
        <v>13348.0501</v>
      </c>
      <c r="AJ453">
        <v>19442.067299999999</v>
      </c>
      <c r="AK453">
        <v>31554.617900000001</v>
      </c>
      <c r="AL453">
        <v>40796.606299999999</v>
      </c>
      <c r="AM453" s="49" t="s">
        <v>291</v>
      </c>
      <c r="AN453" s="49" t="s">
        <v>14</v>
      </c>
      <c r="AO453" s="49" t="s">
        <v>500</v>
      </c>
      <c r="AP453" s="49" t="s">
        <v>505</v>
      </c>
      <c r="AQ453" s="49" t="s">
        <v>13</v>
      </c>
      <c r="AR453" s="49" t="s">
        <v>487</v>
      </c>
      <c r="AS453" s="49" t="s">
        <v>488</v>
      </c>
      <c r="AT453" s="49" t="s">
        <v>489</v>
      </c>
    </row>
    <row r="454" spans="1:46" x14ac:dyDescent="0.25">
      <c r="A454">
        <v>3</v>
      </c>
      <c r="B454" t="s">
        <v>576</v>
      </c>
      <c r="C454" t="s">
        <v>576</v>
      </c>
      <c r="D454" t="s">
        <v>577</v>
      </c>
      <c r="E454" t="s">
        <v>612</v>
      </c>
      <c r="F454" t="s">
        <v>613</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17.999099999999999</v>
      </c>
      <c r="AE454">
        <v>46.8001</v>
      </c>
      <c r="AF454">
        <v>61.198500000000003</v>
      </c>
      <c r="AG454">
        <v>68.399799999999999</v>
      </c>
      <c r="AH454">
        <v>72.109300000000005</v>
      </c>
      <c r="AI454">
        <v>72.109300000000005</v>
      </c>
      <c r="AJ454">
        <v>72.109300000000005</v>
      </c>
      <c r="AK454">
        <v>79.9846</v>
      </c>
      <c r="AL454" t="s">
        <v>531</v>
      </c>
      <c r="AM454" s="49" t="e">
        <v>#N/A</v>
      </c>
      <c r="AN454" s="49" t="e">
        <v>#N/A</v>
      </c>
      <c r="AO454" s="49" t="e">
        <v>#N/A</v>
      </c>
      <c r="AP454" s="49" t="e">
        <v>#N/A</v>
      </c>
      <c r="AQ454" s="49" t="e">
        <v>#N/A</v>
      </c>
      <c r="AR454" s="49" t="e">
        <v>#N/A</v>
      </c>
      <c r="AS454" s="49" t="e">
        <v>#N/A</v>
      </c>
      <c r="AT454" s="49" t="e">
        <v>#N/A</v>
      </c>
    </row>
    <row r="455" spans="1:46" x14ac:dyDescent="0.25">
      <c r="A455">
        <v>3</v>
      </c>
      <c r="B455" t="s">
        <v>298</v>
      </c>
      <c r="C455" t="s">
        <v>298</v>
      </c>
      <c r="D455" t="s">
        <v>299</v>
      </c>
      <c r="E455" t="s">
        <v>612</v>
      </c>
      <c r="F455" t="s">
        <v>613</v>
      </c>
      <c r="G455">
        <v>0</v>
      </c>
      <c r="H455">
        <v>0</v>
      </c>
      <c r="I455">
        <v>0</v>
      </c>
      <c r="J455">
        <v>0</v>
      </c>
      <c r="K455">
        <v>0</v>
      </c>
      <c r="L455">
        <v>0</v>
      </c>
      <c r="M455">
        <v>0</v>
      </c>
      <c r="N455">
        <v>0</v>
      </c>
      <c r="O455">
        <v>0</v>
      </c>
      <c r="P455">
        <v>0</v>
      </c>
      <c r="Q455">
        <v>0</v>
      </c>
      <c r="R455">
        <v>0</v>
      </c>
      <c r="S455">
        <v>0</v>
      </c>
      <c r="T455">
        <v>0</v>
      </c>
      <c r="U455">
        <v>0</v>
      </c>
      <c r="V455">
        <v>0</v>
      </c>
      <c r="W455">
        <v>0</v>
      </c>
      <c r="X455">
        <v>12.2631</v>
      </c>
      <c r="Y455">
        <v>12.439</v>
      </c>
      <c r="Z455">
        <v>12.9247</v>
      </c>
      <c r="AA455">
        <v>13.7788</v>
      </c>
      <c r="AB455">
        <v>14.854799999999999</v>
      </c>
      <c r="AC455">
        <v>17.358499999999999</v>
      </c>
      <c r="AD455">
        <v>24.061499999999999</v>
      </c>
      <c r="AE455">
        <v>67.386499999999998</v>
      </c>
      <c r="AF455">
        <v>131.75020000000001</v>
      </c>
      <c r="AG455">
        <v>203.44919999999999</v>
      </c>
      <c r="AH455">
        <v>276.62610000000001</v>
      </c>
      <c r="AI455">
        <v>361.572</v>
      </c>
      <c r="AJ455">
        <v>459.29199999999997</v>
      </c>
      <c r="AK455">
        <v>576.77779999999996</v>
      </c>
      <c r="AL455">
        <v>730.11090000000002</v>
      </c>
      <c r="AM455" s="49" t="s">
        <v>299</v>
      </c>
      <c r="AN455" s="49" t="s">
        <v>14</v>
      </c>
      <c r="AO455" s="49" t="s">
        <v>509</v>
      </c>
      <c r="AP455" s="49" t="s">
        <v>505</v>
      </c>
      <c r="AQ455" s="49" t="s">
        <v>13</v>
      </c>
      <c r="AR455" s="49" t="s">
        <v>487</v>
      </c>
      <c r="AS455" s="49" t="s">
        <v>488</v>
      </c>
      <c r="AT455" s="49" t="s">
        <v>489</v>
      </c>
    </row>
    <row r="456" spans="1:46" x14ac:dyDescent="0.25">
      <c r="A456">
        <v>3</v>
      </c>
      <c r="B456" t="s">
        <v>288</v>
      </c>
      <c r="C456" t="s">
        <v>288</v>
      </c>
      <c r="D456" t="s">
        <v>289</v>
      </c>
      <c r="E456" t="s">
        <v>612</v>
      </c>
      <c r="F456" t="s">
        <v>613</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3.6006</v>
      </c>
      <c r="AE456">
        <v>3.6006</v>
      </c>
      <c r="AF456">
        <v>7.2012999999999998</v>
      </c>
      <c r="AG456">
        <v>7.2012999999999998</v>
      </c>
      <c r="AH456">
        <v>50.074100000000001</v>
      </c>
      <c r="AI456">
        <v>86.344399999999993</v>
      </c>
      <c r="AJ456">
        <v>92.306399999999996</v>
      </c>
      <c r="AK456">
        <v>93.428399999999996</v>
      </c>
      <c r="AL456" t="s">
        <v>531</v>
      </c>
      <c r="AM456" s="49" t="s">
        <v>289</v>
      </c>
      <c r="AN456" s="49" t="s">
        <v>14</v>
      </c>
      <c r="AO456" s="49" t="s">
        <v>507</v>
      </c>
      <c r="AP456" s="49" t="s">
        <v>494</v>
      </c>
      <c r="AQ456" s="49" t="s">
        <v>10</v>
      </c>
      <c r="AR456" s="49" t="s">
        <v>487</v>
      </c>
      <c r="AS456" s="49" t="s">
        <v>488</v>
      </c>
      <c r="AT456" s="49" t="s">
        <v>489</v>
      </c>
    </row>
    <row r="457" spans="1:46" x14ac:dyDescent="0.25">
      <c r="A457">
        <v>3</v>
      </c>
      <c r="B457" t="s">
        <v>285</v>
      </c>
      <c r="C457" t="s">
        <v>285</v>
      </c>
      <c r="D457" t="s">
        <v>286</v>
      </c>
      <c r="E457" t="s">
        <v>612</v>
      </c>
      <c r="F457" t="s">
        <v>613</v>
      </c>
      <c r="G457">
        <v>0</v>
      </c>
      <c r="H457">
        <v>0</v>
      </c>
      <c r="I457">
        <v>0</v>
      </c>
      <c r="J457">
        <v>0</v>
      </c>
      <c r="K457">
        <v>0</v>
      </c>
      <c r="L457">
        <v>0</v>
      </c>
      <c r="M457">
        <v>0</v>
      </c>
      <c r="N457">
        <v>0</v>
      </c>
      <c r="O457">
        <v>0</v>
      </c>
      <c r="P457">
        <v>0</v>
      </c>
      <c r="Q457">
        <v>0</v>
      </c>
      <c r="R457">
        <v>0</v>
      </c>
      <c r="S457">
        <v>0</v>
      </c>
      <c r="T457">
        <v>0</v>
      </c>
      <c r="U457">
        <v>0</v>
      </c>
      <c r="V457">
        <v>7.2012999999999998</v>
      </c>
      <c r="W457">
        <v>7.2012999999999998</v>
      </c>
      <c r="X457">
        <v>7.2012999999999998</v>
      </c>
      <c r="Y457">
        <v>10.8019</v>
      </c>
      <c r="Z457">
        <v>10.8019</v>
      </c>
      <c r="AA457">
        <v>10.8019</v>
      </c>
      <c r="AB457">
        <v>0</v>
      </c>
      <c r="AC457">
        <v>0</v>
      </c>
      <c r="AD457">
        <v>14.398400000000001</v>
      </c>
      <c r="AE457">
        <v>14.398400000000001</v>
      </c>
      <c r="AF457">
        <v>14.398400000000001</v>
      </c>
      <c r="AG457">
        <v>17.999099999999999</v>
      </c>
      <c r="AH457">
        <v>37.723100000000002</v>
      </c>
      <c r="AI457">
        <v>48.215200000000003</v>
      </c>
      <c r="AJ457">
        <v>87.805599999999998</v>
      </c>
      <c r="AK457">
        <v>87.633899999999997</v>
      </c>
      <c r="AL457" t="s">
        <v>531</v>
      </c>
      <c r="AM457" s="49" t="s">
        <v>286</v>
      </c>
      <c r="AN457" s="49" t="s">
        <v>8</v>
      </c>
      <c r="AO457" s="49" t="s">
        <v>9</v>
      </c>
      <c r="AP457" s="49" t="s">
        <v>486</v>
      </c>
      <c r="AQ457" s="49" t="s">
        <v>9</v>
      </c>
      <c r="AR457" s="49" t="s">
        <v>487</v>
      </c>
      <c r="AS457" s="49" t="s">
        <v>488</v>
      </c>
      <c r="AT457" s="49" t="s">
        <v>489</v>
      </c>
    </row>
    <row r="458" spans="1:46" x14ac:dyDescent="0.25">
      <c r="A458">
        <v>3</v>
      </c>
      <c r="B458" t="s">
        <v>287</v>
      </c>
      <c r="C458" t="s">
        <v>287</v>
      </c>
      <c r="D458" t="s">
        <v>422</v>
      </c>
      <c r="E458" t="s">
        <v>612</v>
      </c>
      <c r="F458" t="s">
        <v>613</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79.201700000000002</v>
      </c>
      <c r="AD458">
        <v>82.798199999999994</v>
      </c>
      <c r="AE458">
        <v>82.798199999999994</v>
      </c>
      <c r="AF458">
        <v>89.999499999999998</v>
      </c>
      <c r="AG458">
        <v>97.200699999999998</v>
      </c>
      <c r="AH458">
        <v>100.60039999999999</v>
      </c>
      <c r="AI458">
        <v>101.4838</v>
      </c>
      <c r="AJ458">
        <v>148.66069999999999</v>
      </c>
      <c r="AK458">
        <v>151.15600000000001</v>
      </c>
      <c r="AL458" t="s">
        <v>531</v>
      </c>
      <c r="AM458" s="49" t="s">
        <v>422</v>
      </c>
      <c r="AN458" s="49" t="s">
        <v>8</v>
      </c>
      <c r="AO458" s="49" t="s">
        <v>9</v>
      </c>
      <c r="AP458" s="49" t="s">
        <v>494</v>
      </c>
      <c r="AQ458" s="49" t="s">
        <v>9</v>
      </c>
      <c r="AR458" s="49" t="s">
        <v>495</v>
      </c>
      <c r="AS458" s="49" t="s">
        <v>496</v>
      </c>
      <c r="AT458" s="49" t="s">
        <v>497</v>
      </c>
    </row>
    <row r="459" spans="1:46" x14ac:dyDescent="0.25">
      <c r="A459">
        <v>3</v>
      </c>
      <c r="B459" t="s">
        <v>493</v>
      </c>
      <c r="C459" t="s">
        <v>578</v>
      </c>
      <c r="D459" t="s">
        <v>579</v>
      </c>
      <c r="E459" t="s">
        <v>612</v>
      </c>
      <c r="F459" t="s">
        <v>613</v>
      </c>
      <c r="G459">
        <v>7.2012999999999998</v>
      </c>
      <c r="H459">
        <v>7.2012999999999998</v>
      </c>
      <c r="I459">
        <v>10.8019</v>
      </c>
      <c r="J459">
        <v>14.398400000000001</v>
      </c>
      <c r="K459">
        <v>17.999099999999999</v>
      </c>
      <c r="L459">
        <v>28.800999999999998</v>
      </c>
      <c r="M459">
        <v>39.602899999999998</v>
      </c>
      <c r="N459">
        <v>54.001300000000001</v>
      </c>
      <c r="O459">
        <v>68.403899999999993</v>
      </c>
      <c r="P459">
        <v>79.201700000000002</v>
      </c>
      <c r="Q459">
        <v>140.4085</v>
      </c>
      <c r="R459">
        <v>190.8092</v>
      </c>
      <c r="S459">
        <v>270.01089999999999</v>
      </c>
      <c r="T459">
        <v>342.01130000000001</v>
      </c>
      <c r="U459">
        <v>408.44330000000002</v>
      </c>
      <c r="V459">
        <v>480.85399999999998</v>
      </c>
      <c r="W459">
        <v>565.22640000000001</v>
      </c>
      <c r="X459">
        <v>870.28920000000005</v>
      </c>
      <c r="Y459">
        <v>1168.4060999999999</v>
      </c>
      <c r="Z459">
        <v>1857.0216</v>
      </c>
      <c r="AA459">
        <v>4901.0303999999996</v>
      </c>
      <c r="AB459">
        <v>17400.725999999999</v>
      </c>
      <c r="AC459">
        <v>40045.833500000001</v>
      </c>
      <c r="AD459">
        <v>88438.802200000006</v>
      </c>
      <c r="AE459">
        <v>135810.38430000001</v>
      </c>
      <c r="AF459">
        <v>226562.1673</v>
      </c>
      <c r="AG459">
        <v>373552.75199999998</v>
      </c>
      <c r="AH459">
        <v>607886.60829999996</v>
      </c>
      <c r="AI459">
        <v>904382.49540000001</v>
      </c>
      <c r="AJ459">
        <v>1197521.9631000001</v>
      </c>
      <c r="AK459">
        <v>1446376.4079</v>
      </c>
      <c r="AL459" t="s">
        <v>531</v>
      </c>
      <c r="AM459" s="49" t="e">
        <v>#N/A</v>
      </c>
      <c r="AN459" s="49" t="e">
        <v>#N/A</v>
      </c>
      <c r="AO459" s="49" t="e">
        <v>#N/A</v>
      </c>
      <c r="AP459" s="49" t="e">
        <v>#N/A</v>
      </c>
      <c r="AQ459" s="49" t="e">
        <v>#N/A</v>
      </c>
      <c r="AR459" s="49" t="e">
        <v>#N/A</v>
      </c>
      <c r="AS459" s="49" t="e">
        <v>#N/A</v>
      </c>
      <c r="AT459" s="49" t="e">
        <v>#N/A</v>
      </c>
    </row>
    <row r="460" spans="1:46" x14ac:dyDescent="0.25">
      <c r="A460">
        <v>3</v>
      </c>
      <c r="B460" t="s">
        <v>493</v>
      </c>
      <c r="C460" t="s">
        <v>580</v>
      </c>
      <c r="D460" t="s">
        <v>581</v>
      </c>
      <c r="E460" t="s">
        <v>612</v>
      </c>
      <c r="F460" t="s">
        <v>613</v>
      </c>
      <c r="G460">
        <v>0</v>
      </c>
      <c r="H460">
        <v>0</v>
      </c>
      <c r="I460">
        <v>0</v>
      </c>
      <c r="J460">
        <v>0</v>
      </c>
      <c r="K460">
        <v>0</v>
      </c>
      <c r="L460">
        <v>0</v>
      </c>
      <c r="M460">
        <v>0</v>
      </c>
      <c r="N460">
        <v>3.6006</v>
      </c>
      <c r="O460">
        <v>7.2012999999999998</v>
      </c>
      <c r="P460">
        <v>7.2012999999999998</v>
      </c>
      <c r="Q460">
        <v>7.2012999999999998</v>
      </c>
      <c r="R460">
        <v>10.8019</v>
      </c>
      <c r="S460">
        <v>14.4026</v>
      </c>
      <c r="T460">
        <v>14.4026</v>
      </c>
      <c r="U460">
        <v>18.0032</v>
      </c>
      <c r="V460">
        <v>21.599699999999999</v>
      </c>
      <c r="W460">
        <v>25.200299999999999</v>
      </c>
      <c r="X460">
        <v>28.800999999999998</v>
      </c>
      <c r="Y460">
        <v>43.203600000000002</v>
      </c>
      <c r="Z460">
        <v>86.398799999999994</v>
      </c>
      <c r="AA460">
        <v>176.4024</v>
      </c>
      <c r="AB460">
        <v>64.803299999999993</v>
      </c>
      <c r="AC460">
        <v>385.20229999999998</v>
      </c>
      <c r="AD460">
        <v>1080.0060000000001</v>
      </c>
      <c r="AE460">
        <v>1436.4073000000001</v>
      </c>
      <c r="AF460">
        <v>4388.4027999999998</v>
      </c>
      <c r="AG460">
        <v>7405.2057000000004</v>
      </c>
      <c r="AH460">
        <v>11740.813</v>
      </c>
      <c r="AI460">
        <v>25939.520400000001</v>
      </c>
      <c r="AJ460">
        <v>42752.017699999997</v>
      </c>
      <c r="AK460">
        <v>61944.120499999997</v>
      </c>
      <c r="AL460" t="s">
        <v>531</v>
      </c>
      <c r="AM460" s="49" t="e">
        <v>#N/A</v>
      </c>
      <c r="AN460" s="49" t="e">
        <v>#N/A</v>
      </c>
      <c r="AO460" s="49" t="e">
        <v>#N/A</v>
      </c>
      <c r="AP460" s="49" t="e">
        <v>#N/A</v>
      </c>
      <c r="AQ460" s="49" t="e">
        <v>#N/A</v>
      </c>
      <c r="AR460" s="49" t="e">
        <v>#N/A</v>
      </c>
      <c r="AS460" s="49" t="e">
        <v>#N/A</v>
      </c>
      <c r="AT460" s="49" t="e">
        <v>#N/A</v>
      </c>
    </row>
    <row r="461" spans="1:46" x14ac:dyDescent="0.25">
      <c r="A461">
        <v>3</v>
      </c>
      <c r="B461" t="s">
        <v>493</v>
      </c>
      <c r="C461" t="s">
        <v>582</v>
      </c>
      <c r="D461" t="s">
        <v>583</v>
      </c>
      <c r="E461" t="s">
        <v>612</v>
      </c>
      <c r="F461" t="s">
        <v>613</v>
      </c>
      <c r="G461">
        <v>0</v>
      </c>
      <c r="H461">
        <v>0</v>
      </c>
      <c r="I461">
        <v>0</v>
      </c>
      <c r="J461">
        <v>0</v>
      </c>
      <c r="K461">
        <v>0</v>
      </c>
      <c r="L461">
        <v>3.6006</v>
      </c>
      <c r="M461">
        <v>7.2012999999999998</v>
      </c>
      <c r="N461">
        <v>7.2012999999999998</v>
      </c>
      <c r="O461">
        <v>7.2012999999999998</v>
      </c>
      <c r="P461">
        <v>7.2012999999999998</v>
      </c>
      <c r="Q461">
        <v>39.602899999999998</v>
      </c>
      <c r="R461">
        <v>46.804200000000002</v>
      </c>
      <c r="S461">
        <v>57.601999999999997</v>
      </c>
      <c r="T461">
        <v>61.202599999999997</v>
      </c>
      <c r="U461">
        <v>64.803299999999993</v>
      </c>
      <c r="V461">
        <v>82.8065</v>
      </c>
      <c r="W461">
        <v>93.608500000000006</v>
      </c>
      <c r="X461">
        <v>298.80770000000001</v>
      </c>
      <c r="Y461">
        <v>363.60680000000002</v>
      </c>
      <c r="Z461">
        <v>446.40499999999997</v>
      </c>
      <c r="AA461">
        <v>788.39959999999996</v>
      </c>
      <c r="AB461">
        <v>6206.4076999999997</v>
      </c>
      <c r="AC461">
        <v>11023.2122</v>
      </c>
      <c r="AD461">
        <v>21247.206099999999</v>
      </c>
      <c r="AE461">
        <v>29894.4051</v>
      </c>
      <c r="AF461">
        <v>52923.601300000002</v>
      </c>
      <c r="AG461">
        <v>93182.400500000003</v>
      </c>
      <c r="AH461">
        <v>127358.6544</v>
      </c>
      <c r="AI461">
        <v>181702.57310000001</v>
      </c>
      <c r="AJ461">
        <v>250176.6949</v>
      </c>
      <c r="AK461">
        <v>318465.63439999998</v>
      </c>
      <c r="AL461" t="s">
        <v>531</v>
      </c>
      <c r="AM461" s="49" t="e">
        <v>#N/A</v>
      </c>
      <c r="AN461" s="49" t="e">
        <v>#N/A</v>
      </c>
      <c r="AO461" s="49" t="e">
        <v>#N/A</v>
      </c>
      <c r="AP461" s="49" t="e">
        <v>#N/A</v>
      </c>
      <c r="AQ461" s="49" t="e">
        <v>#N/A</v>
      </c>
      <c r="AR461" s="49" t="e">
        <v>#N/A</v>
      </c>
      <c r="AS461" s="49" t="e">
        <v>#N/A</v>
      </c>
      <c r="AT461" s="49" t="e">
        <v>#N/A</v>
      </c>
    </row>
    <row r="462" spans="1:46" x14ac:dyDescent="0.25">
      <c r="A462">
        <v>3</v>
      </c>
      <c r="B462" t="s">
        <v>493</v>
      </c>
      <c r="C462" t="s">
        <v>584</v>
      </c>
      <c r="D462" t="s">
        <v>585</v>
      </c>
      <c r="E462" t="s">
        <v>612</v>
      </c>
      <c r="F462" t="s">
        <v>613</v>
      </c>
      <c r="G462">
        <v>0</v>
      </c>
      <c r="H462">
        <v>0</v>
      </c>
      <c r="I462">
        <v>0</v>
      </c>
      <c r="J462">
        <v>0</v>
      </c>
      <c r="K462">
        <v>0</v>
      </c>
      <c r="L462">
        <v>0</v>
      </c>
      <c r="M462">
        <v>0</v>
      </c>
      <c r="N462">
        <v>0</v>
      </c>
      <c r="O462">
        <v>0</v>
      </c>
      <c r="P462">
        <v>0</v>
      </c>
      <c r="Q462">
        <v>0</v>
      </c>
      <c r="R462">
        <v>0</v>
      </c>
      <c r="S462">
        <v>0</v>
      </c>
      <c r="T462">
        <v>0</v>
      </c>
      <c r="U462">
        <v>1.6287</v>
      </c>
      <c r="V462">
        <v>2.0390000000000001</v>
      </c>
      <c r="W462">
        <v>3.609</v>
      </c>
      <c r="X462">
        <v>6.2759999999999998</v>
      </c>
      <c r="Y462">
        <v>9.1983999999999995</v>
      </c>
      <c r="Z462">
        <v>24.61</v>
      </c>
      <c r="AA462">
        <v>80.616799999999998</v>
      </c>
      <c r="AB462">
        <v>539.77059999999994</v>
      </c>
      <c r="AC462">
        <v>4314.7611999999999</v>
      </c>
      <c r="AD462">
        <v>8813.1805000000004</v>
      </c>
      <c r="AE462">
        <v>13557.838100000001</v>
      </c>
      <c r="AF462">
        <v>16646.411199999999</v>
      </c>
      <c r="AG462">
        <v>17139.218499999999</v>
      </c>
      <c r="AH462">
        <v>19144.934300000001</v>
      </c>
      <c r="AI462">
        <v>21890.0432</v>
      </c>
      <c r="AJ462">
        <v>32933.996800000001</v>
      </c>
      <c r="AK462">
        <v>49733.0671</v>
      </c>
      <c r="AL462" t="s">
        <v>531</v>
      </c>
      <c r="AM462" s="49" t="e">
        <v>#N/A</v>
      </c>
      <c r="AN462" s="49" t="e">
        <v>#N/A</v>
      </c>
      <c r="AO462" s="49" t="e">
        <v>#N/A</v>
      </c>
      <c r="AP462" s="49" t="e">
        <v>#N/A</v>
      </c>
      <c r="AQ462" s="49" t="e">
        <v>#N/A</v>
      </c>
      <c r="AR462" s="49" t="e">
        <v>#N/A</v>
      </c>
      <c r="AS462" s="49" t="e">
        <v>#N/A</v>
      </c>
      <c r="AT462" s="49" t="e">
        <v>#N/A</v>
      </c>
    </row>
    <row r="463" spans="1:46" x14ac:dyDescent="0.25">
      <c r="A463">
        <v>3</v>
      </c>
      <c r="B463" t="s">
        <v>292</v>
      </c>
      <c r="C463" t="s">
        <v>292</v>
      </c>
      <c r="D463" t="s">
        <v>293</v>
      </c>
      <c r="E463" t="s">
        <v>612</v>
      </c>
      <c r="F463" t="s">
        <v>613</v>
      </c>
      <c r="G463" t="s">
        <v>531</v>
      </c>
      <c r="H463" t="s">
        <v>531</v>
      </c>
      <c r="I463" t="s">
        <v>531</v>
      </c>
      <c r="J463" t="s">
        <v>531</v>
      </c>
      <c r="K463" t="s">
        <v>531</v>
      </c>
      <c r="L463" t="s">
        <v>531</v>
      </c>
      <c r="M463" t="s">
        <v>531</v>
      </c>
      <c r="N463" t="s">
        <v>531</v>
      </c>
      <c r="O463" t="s">
        <v>531</v>
      </c>
      <c r="P463" t="s">
        <v>531</v>
      </c>
      <c r="Q463" t="s">
        <v>531</v>
      </c>
      <c r="R463" t="s">
        <v>531</v>
      </c>
      <c r="S463" t="s">
        <v>531</v>
      </c>
      <c r="T463" t="s">
        <v>531</v>
      </c>
      <c r="U463" t="s">
        <v>531</v>
      </c>
      <c r="V463" t="s">
        <v>531</v>
      </c>
      <c r="W463" t="s">
        <v>531</v>
      </c>
      <c r="X463" t="s">
        <v>531</v>
      </c>
      <c r="Y463" t="s">
        <v>531</v>
      </c>
      <c r="Z463" t="s">
        <v>531</v>
      </c>
      <c r="AA463" t="s">
        <v>531</v>
      </c>
      <c r="AB463" t="s">
        <v>531</v>
      </c>
      <c r="AC463" t="s">
        <v>531</v>
      </c>
      <c r="AD463" t="s">
        <v>531</v>
      </c>
      <c r="AE463" t="s">
        <v>531</v>
      </c>
      <c r="AF463" t="s">
        <v>531</v>
      </c>
      <c r="AG463" t="s">
        <v>531</v>
      </c>
      <c r="AH463" t="s">
        <v>531</v>
      </c>
      <c r="AI463">
        <v>8.3400999999999996</v>
      </c>
      <c r="AJ463">
        <v>46.230600000000003</v>
      </c>
      <c r="AK463">
        <v>95.475800000000007</v>
      </c>
      <c r="AL463">
        <v>628.29629999999997</v>
      </c>
      <c r="AM463" s="49" t="s">
        <v>293</v>
      </c>
      <c r="AN463" s="49" t="s">
        <v>14</v>
      </c>
      <c r="AO463" s="49" t="s">
        <v>500</v>
      </c>
      <c r="AP463" s="49" t="s">
        <v>505</v>
      </c>
      <c r="AQ463" s="49" t="s">
        <v>13</v>
      </c>
      <c r="AR463" s="49" t="s">
        <v>495</v>
      </c>
      <c r="AS463" s="49" t="s">
        <v>488</v>
      </c>
      <c r="AT463" s="49" t="s">
        <v>489</v>
      </c>
    </row>
    <row r="464" spans="1:46" x14ac:dyDescent="0.25">
      <c r="A464">
        <v>3</v>
      </c>
      <c r="B464" t="s">
        <v>493</v>
      </c>
      <c r="C464" t="s">
        <v>586</v>
      </c>
      <c r="D464" t="s">
        <v>587</v>
      </c>
      <c r="E464" t="s">
        <v>612</v>
      </c>
      <c r="F464" t="s">
        <v>613</v>
      </c>
      <c r="G464">
        <v>14.4026</v>
      </c>
      <c r="H464">
        <v>18.0032</v>
      </c>
      <c r="I464">
        <v>28.805199999999999</v>
      </c>
      <c r="J464">
        <v>39.598799999999997</v>
      </c>
      <c r="K464">
        <v>43.199399999999997</v>
      </c>
      <c r="L464">
        <v>46.795900000000003</v>
      </c>
      <c r="M464">
        <v>54.001300000000001</v>
      </c>
      <c r="N464">
        <v>61.198500000000003</v>
      </c>
      <c r="O464">
        <v>72.000399999999999</v>
      </c>
      <c r="P464">
        <v>655.20069999999998</v>
      </c>
      <c r="Q464">
        <v>763.20339999999999</v>
      </c>
      <c r="R464">
        <v>910.80070000000001</v>
      </c>
      <c r="S464">
        <v>1069.2040999999999</v>
      </c>
      <c r="T464">
        <v>1213.2007000000001</v>
      </c>
      <c r="U464">
        <v>1468.8006</v>
      </c>
      <c r="V464">
        <v>2005.2009</v>
      </c>
      <c r="W464">
        <v>2789.9998000000001</v>
      </c>
      <c r="X464">
        <v>3754.2993999999999</v>
      </c>
      <c r="Y464">
        <v>4590.0014000000001</v>
      </c>
      <c r="Z464">
        <v>6631.2003999999997</v>
      </c>
      <c r="AA464">
        <v>12085.2024</v>
      </c>
      <c r="AB464">
        <v>21398.3999</v>
      </c>
      <c r="AC464">
        <v>36525.601300000002</v>
      </c>
      <c r="AD464">
        <v>59336.974999999999</v>
      </c>
      <c r="AE464">
        <v>93271.453699999998</v>
      </c>
      <c r="AF464">
        <v>131392.80369999999</v>
      </c>
      <c r="AG464">
        <v>193699.07819999999</v>
      </c>
      <c r="AH464">
        <v>274820.141</v>
      </c>
      <c r="AI464">
        <v>331244.37190000003</v>
      </c>
      <c r="AJ464">
        <v>403373.0969</v>
      </c>
      <c r="AK464">
        <v>497197.01559999998</v>
      </c>
      <c r="AL464">
        <v>629414.82819999999</v>
      </c>
      <c r="AM464" s="49" t="e">
        <v>#N/A</v>
      </c>
      <c r="AN464" s="49" t="e">
        <v>#N/A</v>
      </c>
      <c r="AO464" s="49" t="e">
        <v>#N/A</v>
      </c>
      <c r="AP464" s="49" t="e">
        <v>#N/A</v>
      </c>
      <c r="AQ464" s="49" t="e">
        <v>#N/A</v>
      </c>
      <c r="AR464" s="49" t="e">
        <v>#N/A</v>
      </c>
      <c r="AS464" s="49" t="e">
        <v>#N/A</v>
      </c>
      <c r="AT464" s="49" t="e">
        <v>#N/A</v>
      </c>
    </row>
    <row r="465" spans="1:46" x14ac:dyDescent="0.25">
      <c r="A465">
        <v>3</v>
      </c>
      <c r="B465" t="s">
        <v>493</v>
      </c>
      <c r="C465" t="s">
        <v>588</v>
      </c>
      <c r="D465" t="s">
        <v>589</v>
      </c>
      <c r="E465" t="s">
        <v>612</v>
      </c>
      <c r="F465" t="s">
        <v>613</v>
      </c>
      <c r="G465">
        <v>245.95779999999999</v>
      </c>
      <c r="H465">
        <v>269.4708</v>
      </c>
      <c r="I465">
        <v>300.48239999999998</v>
      </c>
      <c r="J465">
        <v>365.81330000000003</v>
      </c>
      <c r="K465">
        <v>399.09410000000003</v>
      </c>
      <c r="L465">
        <v>444.98989999999998</v>
      </c>
      <c r="M465">
        <v>517.91129999999998</v>
      </c>
      <c r="N465">
        <v>631.69600000000003</v>
      </c>
      <c r="O465">
        <v>796.63499999999999</v>
      </c>
      <c r="P465">
        <v>1054.5</v>
      </c>
      <c r="Q465">
        <v>1439.0617999999999</v>
      </c>
      <c r="R465">
        <v>2149.4110000000001</v>
      </c>
      <c r="S465">
        <v>2522.8359</v>
      </c>
      <c r="T465">
        <v>3324.9974999999999</v>
      </c>
      <c r="U465">
        <v>4305.0937999999996</v>
      </c>
      <c r="V465">
        <v>5449.6477000000004</v>
      </c>
      <c r="W465">
        <v>6632.4270999999999</v>
      </c>
      <c r="X465">
        <v>7742.3687</v>
      </c>
      <c r="Y465">
        <v>9425.0185000000001</v>
      </c>
      <c r="Z465">
        <v>12267.185799999999</v>
      </c>
      <c r="AA465">
        <v>17190.833299999998</v>
      </c>
      <c r="AB465">
        <v>26424.954699999998</v>
      </c>
      <c r="AC465">
        <v>37484.717700000001</v>
      </c>
      <c r="AD465">
        <v>66444.938899999994</v>
      </c>
      <c r="AE465">
        <v>109351.98119999999</v>
      </c>
      <c r="AF465">
        <v>161813.6863</v>
      </c>
      <c r="AG465">
        <v>211280.7409</v>
      </c>
      <c r="AH465">
        <v>258412.277</v>
      </c>
      <c r="AI465">
        <v>300513.62410000002</v>
      </c>
      <c r="AJ465">
        <v>359853.16560000001</v>
      </c>
      <c r="AK465">
        <v>438368.06689999998</v>
      </c>
      <c r="AL465">
        <v>521431.83850000001</v>
      </c>
      <c r="AM465" s="49" t="e">
        <v>#N/A</v>
      </c>
      <c r="AN465" s="49" t="e">
        <v>#N/A</v>
      </c>
      <c r="AO465" s="49" t="e">
        <v>#N/A</v>
      </c>
      <c r="AP465" s="49" t="e">
        <v>#N/A</v>
      </c>
      <c r="AQ465" s="49" t="e">
        <v>#N/A</v>
      </c>
      <c r="AR465" s="49" t="e">
        <v>#N/A</v>
      </c>
      <c r="AS465" s="49" t="e">
        <v>#N/A</v>
      </c>
      <c r="AT465" s="49" t="e">
        <v>#N/A</v>
      </c>
    </row>
    <row r="466" spans="1:46" x14ac:dyDescent="0.25">
      <c r="A466">
        <v>3</v>
      </c>
      <c r="B466" t="s">
        <v>493</v>
      </c>
      <c r="C466" t="s">
        <v>590</v>
      </c>
      <c r="D466" t="s">
        <v>591</v>
      </c>
      <c r="E466" t="s">
        <v>612</v>
      </c>
      <c r="F466" t="s">
        <v>613</v>
      </c>
      <c r="G466">
        <v>57.601999999999997</v>
      </c>
      <c r="H466">
        <v>79.201700000000002</v>
      </c>
      <c r="I466">
        <v>112.7045</v>
      </c>
      <c r="J466">
        <v>131.23939999999999</v>
      </c>
      <c r="K466">
        <v>156.9924</v>
      </c>
      <c r="L466">
        <v>189.93</v>
      </c>
      <c r="M466">
        <v>209.48240000000001</v>
      </c>
      <c r="N466">
        <v>247.41480000000001</v>
      </c>
      <c r="O466">
        <v>331.70339999999999</v>
      </c>
      <c r="P466">
        <v>347.1318</v>
      </c>
      <c r="Q466">
        <v>450.95190000000002</v>
      </c>
      <c r="R466">
        <v>706.35080000000005</v>
      </c>
      <c r="S466">
        <v>1026.595</v>
      </c>
      <c r="T466">
        <v>1573.8055999999999</v>
      </c>
      <c r="U466">
        <v>2564.6118000000001</v>
      </c>
      <c r="V466">
        <v>5350.3200999999999</v>
      </c>
      <c r="W466">
        <v>9080.5411999999997</v>
      </c>
      <c r="X466">
        <v>13701.1104</v>
      </c>
      <c r="Y466">
        <v>26902.409</v>
      </c>
      <c r="Z466">
        <v>50643.917999999998</v>
      </c>
      <c r="AA466">
        <v>81275.694000000003</v>
      </c>
      <c r="AB466">
        <v>164231.3498</v>
      </c>
      <c r="AC466">
        <v>241897.78349999999</v>
      </c>
      <c r="AD466">
        <v>287910.90389999998</v>
      </c>
      <c r="AE466">
        <v>326062.21460000001</v>
      </c>
      <c r="AF466">
        <v>361678.95789999998</v>
      </c>
      <c r="AG466">
        <v>376850.35950000002</v>
      </c>
      <c r="AH466">
        <v>411864.58039999998</v>
      </c>
      <c r="AI466">
        <v>457188.75449999998</v>
      </c>
      <c r="AJ466">
        <v>498253.71370000002</v>
      </c>
      <c r="AK466">
        <v>583673.60279999999</v>
      </c>
      <c r="AL466">
        <v>657009.81770000001</v>
      </c>
      <c r="AM466" s="49" t="e">
        <v>#N/A</v>
      </c>
      <c r="AN466" s="49" t="e">
        <v>#N/A</v>
      </c>
      <c r="AO466" s="49" t="e">
        <v>#N/A</v>
      </c>
      <c r="AP466" s="49" t="e">
        <v>#N/A</v>
      </c>
      <c r="AQ466" s="49" t="e">
        <v>#N/A</v>
      </c>
      <c r="AR466" s="49" t="e">
        <v>#N/A</v>
      </c>
      <c r="AS466" s="49" t="e">
        <v>#N/A</v>
      </c>
      <c r="AT466" s="49" t="e">
        <v>#N/A</v>
      </c>
    </row>
    <row r="467" spans="1:46" x14ac:dyDescent="0.25">
      <c r="A467">
        <v>3</v>
      </c>
      <c r="B467" t="s">
        <v>493</v>
      </c>
      <c r="C467" t="s">
        <v>592</v>
      </c>
      <c r="D467" t="s">
        <v>593</v>
      </c>
      <c r="E467" t="s">
        <v>612</v>
      </c>
      <c r="F467" t="s">
        <v>613</v>
      </c>
      <c r="G467">
        <v>317.96230000000003</v>
      </c>
      <c r="H467">
        <v>366.67579999999998</v>
      </c>
      <c r="I467">
        <v>441.99209999999999</v>
      </c>
      <c r="J467">
        <v>536.65150000000006</v>
      </c>
      <c r="K467">
        <v>599.28599999999994</v>
      </c>
      <c r="L467">
        <v>681.71569999999997</v>
      </c>
      <c r="M467">
        <v>781.39499999999998</v>
      </c>
      <c r="N467">
        <v>940.30920000000003</v>
      </c>
      <c r="O467">
        <v>1200.3388</v>
      </c>
      <c r="P467">
        <v>2056.8325</v>
      </c>
      <c r="Q467">
        <v>2653.2170000000001</v>
      </c>
      <c r="R467">
        <v>3766.5625</v>
      </c>
      <c r="S467">
        <v>4618.6349</v>
      </c>
      <c r="T467">
        <v>6112.0037000000002</v>
      </c>
      <c r="U467">
        <v>8338.5061999999998</v>
      </c>
      <c r="V467">
        <v>12805.1687</v>
      </c>
      <c r="W467">
        <v>18502.968099999998</v>
      </c>
      <c r="X467">
        <v>25197.7785</v>
      </c>
      <c r="Y467">
        <v>40917.428899999999</v>
      </c>
      <c r="Z467">
        <v>69542.304199999999</v>
      </c>
      <c r="AA467">
        <v>110551.7297</v>
      </c>
      <c r="AB467">
        <v>212054.70439999999</v>
      </c>
      <c r="AC467">
        <v>315908.10249999998</v>
      </c>
      <c r="AD467">
        <v>413692.81780000002</v>
      </c>
      <c r="AE467">
        <v>528685.64950000006</v>
      </c>
      <c r="AF467">
        <v>654885.44790000003</v>
      </c>
      <c r="AG467">
        <v>781830.17850000004</v>
      </c>
      <c r="AH467">
        <v>945096.99849999999</v>
      </c>
      <c r="AI467">
        <v>1088946.7505000001</v>
      </c>
      <c r="AJ467">
        <v>1261479.9761999999</v>
      </c>
      <c r="AK467">
        <v>1519238.6854000001</v>
      </c>
      <c r="AL467">
        <v>1807856.4844</v>
      </c>
      <c r="AM467" s="49" t="e">
        <v>#N/A</v>
      </c>
      <c r="AN467" s="49" t="e">
        <v>#N/A</v>
      </c>
      <c r="AO467" s="49" t="e">
        <v>#N/A</v>
      </c>
      <c r="AP467" s="49" t="e">
        <v>#N/A</v>
      </c>
      <c r="AQ467" s="49" t="e">
        <v>#N/A</v>
      </c>
      <c r="AR467" s="49" t="e">
        <v>#N/A</v>
      </c>
      <c r="AS467" s="49" t="e">
        <v>#N/A</v>
      </c>
      <c r="AT467" s="49" t="e">
        <v>#N/A</v>
      </c>
    </row>
    <row r="468" spans="1:46" x14ac:dyDescent="0.25">
      <c r="A468">
        <v>3</v>
      </c>
      <c r="B468" t="s">
        <v>300</v>
      </c>
      <c r="C468" t="s">
        <v>300</v>
      </c>
      <c r="D468" t="s">
        <v>423</v>
      </c>
      <c r="E468" t="s">
        <v>612</v>
      </c>
      <c r="F468" t="s">
        <v>613</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3.6006</v>
      </c>
      <c r="AE468">
        <v>3.6006</v>
      </c>
      <c r="AF468">
        <v>14.398400000000001</v>
      </c>
      <c r="AG468">
        <v>14.398400000000001</v>
      </c>
      <c r="AH468">
        <v>56.0152</v>
      </c>
      <c r="AI468">
        <v>56.563699999999997</v>
      </c>
      <c r="AJ468">
        <v>59.5991</v>
      </c>
      <c r="AK468">
        <v>459.17469999999997</v>
      </c>
      <c r="AL468" t="s">
        <v>531</v>
      </c>
      <c r="AM468" s="49" t="s">
        <v>423</v>
      </c>
      <c r="AN468" s="49" t="s">
        <v>14</v>
      </c>
      <c r="AO468" s="49" t="s">
        <v>485</v>
      </c>
      <c r="AP468" s="49" t="s">
        <v>505</v>
      </c>
      <c r="AQ468" s="49" t="s">
        <v>13</v>
      </c>
      <c r="AR468" s="49" t="s">
        <v>495</v>
      </c>
      <c r="AS468" s="49" t="s">
        <v>496</v>
      </c>
      <c r="AT468" s="49" t="s">
        <v>497</v>
      </c>
    </row>
    <row r="469" spans="1:46" x14ac:dyDescent="0.25">
      <c r="A469">
        <v>3</v>
      </c>
      <c r="B469" t="s">
        <v>493</v>
      </c>
      <c r="C469" t="s">
        <v>594</v>
      </c>
      <c r="D469" t="s">
        <v>595</v>
      </c>
      <c r="E469" t="s">
        <v>612</v>
      </c>
      <c r="F469" t="s">
        <v>613</v>
      </c>
      <c r="G469">
        <v>0</v>
      </c>
      <c r="H469">
        <v>0</v>
      </c>
      <c r="I469">
        <v>0</v>
      </c>
      <c r="J469">
        <v>0</v>
      </c>
      <c r="K469">
        <v>0</v>
      </c>
      <c r="L469">
        <v>0</v>
      </c>
      <c r="M469">
        <v>0</v>
      </c>
      <c r="N469">
        <v>0</v>
      </c>
      <c r="O469">
        <v>0</v>
      </c>
      <c r="P469">
        <v>0</v>
      </c>
      <c r="Q469">
        <v>0</v>
      </c>
      <c r="R469">
        <v>0</v>
      </c>
      <c r="S469">
        <v>0</v>
      </c>
      <c r="T469">
        <v>0</v>
      </c>
      <c r="U469">
        <v>3.6006</v>
      </c>
      <c r="V469">
        <v>7.2012999999999998</v>
      </c>
      <c r="W469">
        <v>10.8019</v>
      </c>
      <c r="X469">
        <v>21.599699999999999</v>
      </c>
      <c r="Y469">
        <v>46.8001</v>
      </c>
      <c r="Z469">
        <v>86.398799999999994</v>
      </c>
      <c r="AA469">
        <v>298.79939999999999</v>
      </c>
      <c r="AB469">
        <v>64.799099999999996</v>
      </c>
      <c r="AC469">
        <v>72.000399999999999</v>
      </c>
      <c r="AD469">
        <v>190.80080000000001</v>
      </c>
      <c r="AE469">
        <v>219.6018</v>
      </c>
      <c r="AF469">
        <v>266.40190000000001</v>
      </c>
      <c r="AG469">
        <v>396.00009999999997</v>
      </c>
      <c r="AH469">
        <v>541.65470000000005</v>
      </c>
      <c r="AI469">
        <v>1065.5657000000001</v>
      </c>
      <c r="AJ469">
        <v>1097.2429999999999</v>
      </c>
      <c r="AK469">
        <v>1320.5251000000001</v>
      </c>
      <c r="AL469" t="s">
        <v>531</v>
      </c>
      <c r="AM469" s="49" t="e">
        <v>#N/A</v>
      </c>
      <c r="AN469" s="49" t="e">
        <v>#N/A</v>
      </c>
      <c r="AO469" s="49" t="e">
        <v>#N/A</v>
      </c>
      <c r="AP469" s="49" t="e">
        <v>#N/A</v>
      </c>
      <c r="AQ469" s="49" t="e">
        <v>#N/A</v>
      </c>
      <c r="AR469" s="49" t="e">
        <v>#N/A</v>
      </c>
      <c r="AS469" s="49" t="e">
        <v>#N/A</v>
      </c>
      <c r="AT469" s="49" t="e">
        <v>#N/A</v>
      </c>
    </row>
    <row r="470" spans="1:46" x14ac:dyDescent="0.25">
      <c r="A470">
        <v>3</v>
      </c>
      <c r="B470" t="s">
        <v>493</v>
      </c>
      <c r="C470" t="s">
        <v>596</v>
      </c>
      <c r="D470" t="s">
        <v>597</v>
      </c>
      <c r="E470" t="s">
        <v>612</v>
      </c>
      <c r="F470" t="s">
        <v>613</v>
      </c>
      <c r="G470">
        <v>0</v>
      </c>
      <c r="H470">
        <v>0</v>
      </c>
      <c r="I470">
        <v>0</v>
      </c>
      <c r="J470">
        <v>0</v>
      </c>
      <c r="K470">
        <v>0</v>
      </c>
      <c r="L470">
        <v>0</v>
      </c>
      <c r="M470">
        <v>0</v>
      </c>
      <c r="N470">
        <v>3.6006</v>
      </c>
      <c r="O470">
        <v>7.2012999999999998</v>
      </c>
      <c r="P470">
        <v>7.2012999999999998</v>
      </c>
      <c r="Q470">
        <v>7.2012999999999998</v>
      </c>
      <c r="R470">
        <v>7.2012999999999998</v>
      </c>
      <c r="S470">
        <v>10.8019</v>
      </c>
      <c r="T470">
        <v>10.8019</v>
      </c>
      <c r="U470">
        <v>10.8019</v>
      </c>
      <c r="V470">
        <v>14.398400000000001</v>
      </c>
      <c r="W470">
        <v>14.398400000000001</v>
      </c>
      <c r="X470">
        <v>17.999099999999999</v>
      </c>
      <c r="Y470">
        <v>32.401600000000002</v>
      </c>
      <c r="Z470">
        <v>68.399799999999999</v>
      </c>
      <c r="AA470">
        <v>147.60140000000001</v>
      </c>
      <c r="AB470">
        <v>17.999099999999999</v>
      </c>
      <c r="AC470">
        <v>82.798199999999994</v>
      </c>
      <c r="AD470">
        <v>169.2011</v>
      </c>
      <c r="AE470">
        <v>237.6009</v>
      </c>
      <c r="AF470">
        <v>442.80020000000002</v>
      </c>
      <c r="AG470">
        <v>601.19939999999997</v>
      </c>
      <c r="AH470">
        <v>223.3783</v>
      </c>
      <c r="AI470">
        <v>302.3288</v>
      </c>
      <c r="AJ470">
        <v>335.41289999999998</v>
      </c>
      <c r="AK470">
        <v>414.29640000000001</v>
      </c>
      <c r="AL470" t="s">
        <v>531</v>
      </c>
      <c r="AM470" s="49" t="e">
        <v>#N/A</v>
      </c>
      <c r="AN470" s="49" t="e">
        <v>#N/A</v>
      </c>
      <c r="AO470" s="49" t="e">
        <v>#N/A</v>
      </c>
      <c r="AP470" s="49" t="e">
        <v>#N/A</v>
      </c>
      <c r="AQ470" s="49" t="e">
        <v>#N/A</v>
      </c>
      <c r="AR470" s="49" t="e">
        <v>#N/A</v>
      </c>
      <c r="AS470" s="49" t="e">
        <v>#N/A</v>
      </c>
      <c r="AT470" s="49" t="e">
        <v>#N/A</v>
      </c>
    </row>
    <row r="471" spans="1:46" x14ac:dyDescent="0.25">
      <c r="A471">
        <v>3</v>
      </c>
      <c r="B471" t="s">
        <v>493</v>
      </c>
      <c r="C471" t="s">
        <v>598</v>
      </c>
      <c r="D471" t="s">
        <v>599</v>
      </c>
      <c r="E471" t="s">
        <v>612</v>
      </c>
      <c r="F471" t="s">
        <v>613</v>
      </c>
      <c r="G471">
        <v>0</v>
      </c>
      <c r="H471">
        <v>0</v>
      </c>
      <c r="I471">
        <v>0</v>
      </c>
      <c r="J471">
        <v>0</v>
      </c>
      <c r="K471">
        <v>0</v>
      </c>
      <c r="L471">
        <v>0</v>
      </c>
      <c r="M471">
        <v>0</v>
      </c>
      <c r="N471">
        <v>0</v>
      </c>
      <c r="O471">
        <v>0</v>
      </c>
      <c r="P471">
        <v>0</v>
      </c>
      <c r="Q471">
        <v>0</v>
      </c>
      <c r="R471">
        <v>3.6006</v>
      </c>
      <c r="S471">
        <v>3.6006</v>
      </c>
      <c r="T471">
        <v>3.6006</v>
      </c>
      <c r="U471">
        <v>3.6006</v>
      </c>
      <c r="V471">
        <v>3.6006</v>
      </c>
      <c r="W471">
        <v>3.6006</v>
      </c>
      <c r="X471">
        <v>7.2012999999999998</v>
      </c>
      <c r="Y471">
        <v>17.999099999999999</v>
      </c>
      <c r="Z471">
        <v>21.599699999999999</v>
      </c>
      <c r="AA471">
        <v>39.598799999999997</v>
      </c>
      <c r="AB471">
        <v>64.799099999999996</v>
      </c>
      <c r="AC471">
        <v>89.999499999999998</v>
      </c>
      <c r="AD471">
        <v>122.4011</v>
      </c>
      <c r="AE471">
        <v>179.99889999999999</v>
      </c>
      <c r="AF471">
        <v>259.20060000000001</v>
      </c>
      <c r="AG471">
        <v>356.40140000000002</v>
      </c>
      <c r="AH471">
        <v>482.18540000000002</v>
      </c>
      <c r="AI471">
        <v>594.35810000000004</v>
      </c>
      <c r="AJ471">
        <v>970.77660000000003</v>
      </c>
      <c r="AK471">
        <v>1073.0139999999999</v>
      </c>
      <c r="AL471" t="s">
        <v>531</v>
      </c>
      <c r="AM471" s="49" t="e">
        <v>#N/A</v>
      </c>
      <c r="AN471" s="49" t="e">
        <v>#N/A</v>
      </c>
      <c r="AO471" s="49" t="e">
        <v>#N/A</v>
      </c>
      <c r="AP471" s="49" t="e">
        <v>#N/A</v>
      </c>
      <c r="AQ471" s="49" t="e">
        <v>#N/A</v>
      </c>
      <c r="AR471" s="49" t="e">
        <v>#N/A</v>
      </c>
      <c r="AS471" s="49" t="e">
        <v>#N/A</v>
      </c>
      <c r="AT471" s="49" t="e">
        <v>#N/A</v>
      </c>
    </row>
    <row r="472" spans="1:46" x14ac:dyDescent="0.25">
      <c r="A472">
        <v>3</v>
      </c>
      <c r="B472" t="s">
        <v>301</v>
      </c>
      <c r="C472" t="s">
        <v>301</v>
      </c>
      <c r="D472" t="s">
        <v>302</v>
      </c>
      <c r="E472" t="s">
        <v>612</v>
      </c>
      <c r="F472" t="s">
        <v>613</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745.2002</v>
      </c>
      <c r="AG472">
        <v>2267.9978999999998</v>
      </c>
      <c r="AH472">
        <v>2764.7993999999999</v>
      </c>
      <c r="AI472">
        <v>2264.4014999999999</v>
      </c>
      <c r="AJ472">
        <v>2538.0005000000001</v>
      </c>
      <c r="AK472">
        <v>2860.5221999999999</v>
      </c>
      <c r="AL472" t="s">
        <v>531</v>
      </c>
      <c r="AM472" s="49" t="s">
        <v>302</v>
      </c>
      <c r="AN472" s="49" t="s">
        <v>14</v>
      </c>
      <c r="AO472" s="49" t="s">
        <v>485</v>
      </c>
      <c r="AP472" s="49" t="s">
        <v>494</v>
      </c>
      <c r="AQ472" s="49" t="s">
        <v>11</v>
      </c>
      <c r="AR472" s="49" t="s">
        <v>487</v>
      </c>
      <c r="AS472" s="49" t="s">
        <v>488</v>
      </c>
      <c r="AT472" s="49" t="s">
        <v>489</v>
      </c>
    </row>
    <row r="473" spans="1:46" x14ac:dyDescent="0.25">
      <c r="A473">
        <v>3</v>
      </c>
      <c r="B473" t="s">
        <v>303</v>
      </c>
      <c r="C473" t="s">
        <v>303</v>
      </c>
      <c r="D473" t="s">
        <v>304</v>
      </c>
      <c r="E473" t="s">
        <v>612</v>
      </c>
      <c r="F473" t="s">
        <v>613</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3.6006</v>
      </c>
      <c r="AF473">
        <v>57.601999999999997</v>
      </c>
      <c r="AG473">
        <v>255.6</v>
      </c>
      <c r="AH473">
        <v>561.32849999999996</v>
      </c>
      <c r="AI473">
        <v>837.36</v>
      </c>
      <c r="AJ473">
        <v>1061.2783999999999</v>
      </c>
      <c r="AK473">
        <v>1140.8402000000001</v>
      </c>
      <c r="AL473" t="s">
        <v>531</v>
      </c>
      <c r="AM473" s="49" t="s">
        <v>304</v>
      </c>
      <c r="AN473" s="49" t="s">
        <v>14</v>
      </c>
      <c r="AO473" s="49" t="s">
        <v>507</v>
      </c>
      <c r="AP473" s="49" t="s">
        <v>501</v>
      </c>
      <c r="AQ473" s="49" t="s">
        <v>10</v>
      </c>
      <c r="AR473" s="49" t="s">
        <v>487</v>
      </c>
      <c r="AS473" s="49" t="s">
        <v>488</v>
      </c>
      <c r="AT473" s="49" t="s">
        <v>489</v>
      </c>
    </row>
    <row r="474" spans="1:46" x14ac:dyDescent="0.25">
      <c r="A474">
        <v>3</v>
      </c>
      <c r="B474" t="s">
        <v>319</v>
      </c>
      <c r="C474" t="s">
        <v>319</v>
      </c>
      <c r="D474" t="s">
        <v>320</v>
      </c>
      <c r="E474" t="s">
        <v>612</v>
      </c>
      <c r="F474" t="s">
        <v>613</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t="s">
        <v>531</v>
      </c>
      <c r="AM474" s="49" t="s">
        <v>320</v>
      </c>
      <c r="AN474" s="49" t="s">
        <v>14</v>
      </c>
      <c r="AO474" s="49" t="s">
        <v>506</v>
      </c>
      <c r="AP474" s="49" t="s">
        <v>501</v>
      </c>
      <c r="AQ474" s="49" t="s">
        <v>10</v>
      </c>
      <c r="AR474" s="49" t="s">
        <v>487</v>
      </c>
      <c r="AS474" s="49" t="s">
        <v>488</v>
      </c>
      <c r="AT474" s="49" t="s">
        <v>489</v>
      </c>
    </row>
    <row r="475" spans="1:46" x14ac:dyDescent="0.25">
      <c r="A475">
        <v>3</v>
      </c>
      <c r="B475" t="s">
        <v>115</v>
      </c>
      <c r="C475" t="s">
        <v>115</v>
      </c>
      <c r="D475" t="s">
        <v>600</v>
      </c>
      <c r="E475" t="s">
        <v>612</v>
      </c>
      <c r="F475" t="s">
        <v>613</v>
      </c>
      <c r="G475">
        <v>7.2012999999999998</v>
      </c>
      <c r="H475">
        <v>7.2012999999999998</v>
      </c>
      <c r="I475">
        <v>10.8019</v>
      </c>
      <c r="J475">
        <v>14.398400000000001</v>
      </c>
      <c r="K475">
        <v>17.999099999999999</v>
      </c>
      <c r="L475">
        <v>25.200299999999999</v>
      </c>
      <c r="M475">
        <v>32.401600000000002</v>
      </c>
      <c r="N475">
        <v>39.598799999999997</v>
      </c>
      <c r="O475">
        <v>50.400700000000001</v>
      </c>
      <c r="P475">
        <v>61.198500000000003</v>
      </c>
      <c r="Q475">
        <v>79.201700000000002</v>
      </c>
      <c r="R475">
        <v>111.5992</v>
      </c>
      <c r="S475">
        <v>172.80179999999999</v>
      </c>
      <c r="T475">
        <v>230.39959999999999</v>
      </c>
      <c r="U475">
        <v>273.59899999999999</v>
      </c>
      <c r="V475">
        <v>302.39999999999998</v>
      </c>
      <c r="W475">
        <v>341.99880000000002</v>
      </c>
      <c r="X475">
        <v>410.39850000000001</v>
      </c>
      <c r="Y475">
        <v>547.19799999999998</v>
      </c>
      <c r="Z475">
        <v>1004.4008</v>
      </c>
      <c r="AA475">
        <v>2516.4007999999999</v>
      </c>
      <c r="AB475">
        <v>9374.4001000000007</v>
      </c>
      <c r="AC475">
        <v>22859.999199999998</v>
      </c>
      <c r="AD475">
        <v>55623.601600000002</v>
      </c>
      <c r="AE475">
        <v>84600.000599999999</v>
      </c>
      <c r="AF475">
        <v>142200.00210000001</v>
      </c>
      <c r="AG475">
        <v>239400.00150000001</v>
      </c>
      <c r="AH475">
        <v>424080.00069999998</v>
      </c>
      <c r="AI475">
        <v>636840.00080000004</v>
      </c>
      <c r="AJ475">
        <v>807480.00159999996</v>
      </c>
      <c r="AK475">
        <v>937800.00060000003</v>
      </c>
      <c r="AL475" t="s">
        <v>531</v>
      </c>
      <c r="AM475" s="49" t="s">
        <v>116</v>
      </c>
      <c r="AN475" s="49" t="s">
        <v>14</v>
      </c>
      <c r="AO475" s="49" t="s">
        <v>485</v>
      </c>
      <c r="AP475" s="49" t="s">
        <v>501</v>
      </c>
      <c r="AQ475" s="49" t="s">
        <v>11</v>
      </c>
      <c r="AR475" s="49" t="s">
        <v>487</v>
      </c>
      <c r="AS475" s="49" t="s">
        <v>488</v>
      </c>
      <c r="AT475" s="49" t="s">
        <v>489</v>
      </c>
    </row>
    <row r="476" spans="1:46" x14ac:dyDescent="0.25">
      <c r="A476">
        <v>3</v>
      </c>
      <c r="B476" t="s">
        <v>305</v>
      </c>
      <c r="C476" t="s">
        <v>305</v>
      </c>
      <c r="D476" t="s">
        <v>306</v>
      </c>
      <c r="E476" t="s">
        <v>612</v>
      </c>
      <c r="F476" t="s">
        <v>613</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216.00120000000001</v>
      </c>
      <c r="AD476">
        <v>709.20209999999997</v>
      </c>
      <c r="AE476">
        <v>716.39919999999995</v>
      </c>
      <c r="AF476">
        <v>827.99829999999997</v>
      </c>
      <c r="AG476">
        <v>867.60130000000004</v>
      </c>
      <c r="AH476">
        <v>1033.4152999999999</v>
      </c>
      <c r="AI476">
        <v>2701.0637999999999</v>
      </c>
      <c r="AJ476">
        <v>2802.6021000000001</v>
      </c>
      <c r="AK476">
        <v>2858.2991000000002</v>
      </c>
      <c r="AL476" t="s">
        <v>531</v>
      </c>
      <c r="AM476" s="49" t="s">
        <v>306</v>
      </c>
      <c r="AN476" s="49" t="s">
        <v>14</v>
      </c>
      <c r="AO476" s="49" t="s">
        <v>506</v>
      </c>
      <c r="AP476" s="49" t="s">
        <v>501</v>
      </c>
      <c r="AQ476" s="49" t="s">
        <v>10</v>
      </c>
      <c r="AR476" s="49" t="s">
        <v>487</v>
      </c>
      <c r="AS476" s="49" t="s">
        <v>488</v>
      </c>
      <c r="AT476" s="49" t="s">
        <v>489</v>
      </c>
    </row>
    <row r="477" spans="1:46" x14ac:dyDescent="0.25">
      <c r="A477">
        <v>3</v>
      </c>
      <c r="B477" t="s">
        <v>307</v>
      </c>
      <c r="C477" t="s">
        <v>307</v>
      </c>
      <c r="D477" t="s">
        <v>308</v>
      </c>
      <c r="E477" t="s">
        <v>612</v>
      </c>
      <c r="F477" t="s">
        <v>613</v>
      </c>
      <c r="G477">
        <v>0</v>
      </c>
      <c r="H477">
        <v>0</v>
      </c>
      <c r="I477">
        <v>0</v>
      </c>
      <c r="J477">
        <v>0</v>
      </c>
      <c r="K477">
        <v>0</v>
      </c>
      <c r="L477">
        <v>0</v>
      </c>
      <c r="M477">
        <v>0</v>
      </c>
      <c r="N477">
        <v>0</v>
      </c>
      <c r="O477">
        <v>0</v>
      </c>
      <c r="P477">
        <v>0</v>
      </c>
      <c r="Q477">
        <v>0</v>
      </c>
      <c r="R477">
        <v>0</v>
      </c>
      <c r="S477">
        <v>0</v>
      </c>
      <c r="T477">
        <v>0</v>
      </c>
      <c r="U477">
        <v>0</v>
      </c>
      <c r="V477">
        <v>7.2012999999999998</v>
      </c>
      <c r="W477">
        <v>3.6006</v>
      </c>
      <c r="X477">
        <v>3.6006</v>
      </c>
      <c r="Y477">
        <v>3.6006</v>
      </c>
      <c r="Z477">
        <v>3.6006</v>
      </c>
      <c r="AA477">
        <v>3.6006</v>
      </c>
      <c r="AB477">
        <v>3.6006</v>
      </c>
      <c r="AC477">
        <v>3.6006</v>
      </c>
      <c r="AD477">
        <v>3.6006</v>
      </c>
      <c r="AE477">
        <v>61.198500000000003</v>
      </c>
      <c r="AF477">
        <v>500.39800000000002</v>
      </c>
      <c r="AG477">
        <v>3949.1990999999998</v>
      </c>
      <c r="AH477">
        <v>4324.1562999999996</v>
      </c>
      <c r="AI477">
        <v>4496.8158000000003</v>
      </c>
      <c r="AJ477">
        <v>4485.8966</v>
      </c>
      <c r="AK477">
        <v>4941.3743999999997</v>
      </c>
      <c r="AL477" t="s">
        <v>531</v>
      </c>
      <c r="AM477" s="49" t="s">
        <v>308</v>
      </c>
      <c r="AN477" s="49" t="s">
        <v>14</v>
      </c>
      <c r="AO477" s="49" t="s">
        <v>485</v>
      </c>
      <c r="AP477" s="49" t="s">
        <v>494</v>
      </c>
      <c r="AQ477" s="49" t="s">
        <v>11</v>
      </c>
      <c r="AR477" s="49" t="s">
        <v>487</v>
      </c>
      <c r="AS477" s="49" t="s">
        <v>488</v>
      </c>
      <c r="AT477" s="49" t="s">
        <v>489</v>
      </c>
    </row>
    <row r="478" spans="1:46" x14ac:dyDescent="0.25">
      <c r="A478">
        <v>3</v>
      </c>
      <c r="B478" t="s">
        <v>313</v>
      </c>
      <c r="C478" t="s">
        <v>313</v>
      </c>
      <c r="D478" t="s">
        <v>314</v>
      </c>
      <c r="E478" t="s">
        <v>612</v>
      </c>
      <c r="F478" t="s">
        <v>613</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3.6006</v>
      </c>
      <c r="AD478">
        <v>3.6006</v>
      </c>
      <c r="AE478">
        <v>25.200299999999999</v>
      </c>
      <c r="AF478">
        <v>205.19929999999999</v>
      </c>
      <c r="AG478">
        <v>446.4008</v>
      </c>
      <c r="AH478">
        <v>595.66859999999997</v>
      </c>
      <c r="AI478">
        <v>1081.7561000000001</v>
      </c>
      <c r="AJ478">
        <v>2558.4236999999998</v>
      </c>
      <c r="AK478">
        <v>7048.4987000000001</v>
      </c>
      <c r="AL478">
        <v>14215.9696</v>
      </c>
      <c r="AM478" s="49" t="s">
        <v>314</v>
      </c>
      <c r="AN478" s="49" t="s">
        <v>14</v>
      </c>
      <c r="AO478" s="49" t="s">
        <v>500</v>
      </c>
      <c r="AP478" s="49" t="s">
        <v>505</v>
      </c>
      <c r="AQ478" s="49" t="s">
        <v>13</v>
      </c>
      <c r="AR478" s="49" t="s">
        <v>487</v>
      </c>
      <c r="AS478" s="49" t="s">
        <v>488</v>
      </c>
      <c r="AT478" s="49" t="s">
        <v>489</v>
      </c>
    </row>
    <row r="479" spans="1:46" x14ac:dyDescent="0.25">
      <c r="A479">
        <v>3</v>
      </c>
      <c r="B479" t="s">
        <v>317</v>
      </c>
      <c r="C479" t="s">
        <v>317</v>
      </c>
      <c r="D479" t="s">
        <v>318</v>
      </c>
      <c r="E479" t="s">
        <v>612</v>
      </c>
      <c r="F479" t="s">
        <v>613</v>
      </c>
      <c r="G479">
        <v>3.6006</v>
      </c>
      <c r="H479">
        <v>3.6006</v>
      </c>
      <c r="I479">
        <v>3.6006</v>
      </c>
      <c r="J479">
        <v>3.6006</v>
      </c>
      <c r="K479">
        <v>3.6006</v>
      </c>
      <c r="L479">
        <v>3.6006</v>
      </c>
      <c r="M479">
        <v>3.6006</v>
      </c>
      <c r="N479">
        <v>3.6006</v>
      </c>
      <c r="O479">
        <v>3.6006</v>
      </c>
      <c r="P479">
        <v>3.6006</v>
      </c>
      <c r="Q479">
        <v>3.6006</v>
      </c>
      <c r="R479">
        <v>3.6006</v>
      </c>
      <c r="S479">
        <v>7.2012999999999998</v>
      </c>
      <c r="T479">
        <v>10.8019</v>
      </c>
      <c r="U479">
        <v>10.8019</v>
      </c>
      <c r="V479">
        <v>10.8019</v>
      </c>
      <c r="W479">
        <v>17.2789</v>
      </c>
      <c r="X479">
        <v>86.398799999999994</v>
      </c>
      <c r="Y479">
        <v>145.92250000000001</v>
      </c>
      <c r="Z479">
        <v>575.99900000000002</v>
      </c>
      <c r="AA479">
        <v>760.7876</v>
      </c>
      <c r="AB479">
        <v>1007.746</v>
      </c>
      <c r="AC479">
        <v>1413.5223000000001</v>
      </c>
      <c r="AD479">
        <v>1724.903</v>
      </c>
      <c r="AE479">
        <v>2258.3389999999999</v>
      </c>
      <c r="AF479">
        <v>2866.1577000000002</v>
      </c>
      <c r="AG479">
        <v>3134.1714999999999</v>
      </c>
      <c r="AH479">
        <v>3569.5652</v>
      </c>
      <c r="AI479">
        <v>3621.2303000000002</v>
      </c>
      <c r="AJ479">
        <v>4832.1072999999997</v>
      </c>
      <c r="AK479">
        <v>6176.1244999999999</v>
      </c>
      <c r="AL479">
        <v>7905.5995000000003</v>
      </c>
      <c r="AM479" s="49" t="s">
        <v>318</v>
      </c>
      <c r="AN479" s="49" t="s">
        <v>14</v>
      </c>
      <c r="AO479" s="49" t="s">
        <v>500</v>
      </c>
      <c r="AP479" s="49" t="s">
        <v>505</v>
      </c>
      <c r="AQ479" s="49" t="s">
        <v>13</v>
      </c>
      <c r="AR479" s="49" t="s">
        <v>487</v>
      </c>
      <c r="AS479" s="49" t="s">
        <v>488</v>
      </c>
      <c r="AT479" s="49" t="s">
        <v>489</v>
      </c>
    </row>
    <row r="480" spans="1:46" x14ac:dyDescent="0.25">
      <c r="A480">
        <v>3</v>
      </c>
      <c r="B480" t="s">
        <v>321</v>
      </c>
      <c r="C480" t="s">
        <v>321</v>
      </c>
      <c r="D480" t="s">
        <v>424</v>
      </c>
      <c r="E480" t="s">
        <v>612</v>
      </c>
      <c r="F480" t="s">
        <v>613</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t="s">
        <v>531</v>
      </c>
      <c r="AM480" s="49" t="s">
        <v>424</v>
      </c>
      <c r="AN480" s="49" t="s">
        <v>14</v>
      </c>
      <c r="AO480" s="49" t="s">
        <v>485</v>
      </c>
      <c r="AP480" s="49" t="s">
        <v>505</v>
      </c>
      <c r="AQ480" s="49" t="s">
        <v>13</v>
      </c>
      <c r="AR480" s="49" t="s">
        <v>495</v>
      </c>
      <c r="AS480" s="49" t="s">
        <v>496</v>
      </c>
      <c r="AT480" s="49" t="s">
        <v>497</v>
      </c>
    </row>
    <row r="481" spans="1:46" x14ac:dyDescent="0.25">
      <c r="A481">
        <v>3</v>
      </c>
      <c r="B481" t="s">
        <v>253</v>
      </c>
      <c r="C481" t="s">
        <v>253</v>
      </c>
      <c r="D481" t="s">
        <v>601</v>
      </c>
      <c r="E481" t="s">
        <v>612</v>
      </c>
      <c r="F481" t="s">
        <v>613</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3.6006</v>
      </c>
      <c r="AF481">
        <v>7.2012999999999998</v>
      </c>
      <c r="AG481">
        <v>7.2012999999999998</v>
      </c>
      <c r="AH481">
        <v>7.2012999999999998</v>
      </c>
      <c r="AI481">
        <v>10.8019</v>
      </c>
      <c r="AJ481">
        <v>10.8019</v>
      </c>
      <c r="AK481">
        <v>14.398400000000001</v>
      </c>
      <c r="AL481">
        <v>30.961400000000001</v>
      </c>
      <c r="AM481" s="49" t="s">
        <v>254</v>
      </c>
      <c r="AN481" s="49" t="s">
        <v>14</v>
      </c>
      <c r="AO481" s="49" t="s">
        <v>500</v>
      </c>
      <c r="AP481" s="49" t="s">
        <v>501</v>
      </c>
      <c r="AQ481" s="49" t="s">
        <v>502</v>
      </c>
      <c r="AR481" s="49" t="s">
        <v>487</v>
      </c>
      <c r="AS481" s="49" t="s">
        <v>488</v>
      </c>
      <c r="AT481" s="49" t="s">
        <v>489</v>
      </c>
    </row>
    <row r="482" spans="1:46" x14ac:dyDescent="0.25">
      <c r="A482">
        <v>3</v>
      </c>
      <c r="B482" t="s">
        <v>263</v>
      </c>
      <c r="C482" t="s">
        <v>263</v>
      </c>
      <c r="D482" t="s">
        <v>602</v>
      </c>
      <c r="E482" t="s">
        <v>612</v>
      </c>
      <c r="F482" t="s">
        <v>613</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3.6006</v>
      </c>
      <c r="AC482">
        <v>10.8019</v>
      </c>
      <c r="AD482">
        <v>32.401600000000002</v>
      </c>
      <c r="AE482">
        <v>50.400700000000001</v>
      </c>
      <c r="AF482">
        <v>82.798199999999994</v>
      </c>
      <c r="AG482">
        <v>85.314400000000006</v>
      </c>
      <c r="AH482">
        <v>85.507000000000005</v>
      </c>
      <c r="AI482">
        <v>82.040300000000002</v>
      </c>
      <c r="AJ482">
        <v>83.610399999999998</v>
      </c>
      <c r="AK482">
        <v>84.724100000000007</v>
      </c>
      <c r="AL482">
        <v>91.054500000000004</v>
      </c>
      <c r="AM482" s="49" t="s">
        <v>264</v>
      </c>
      <c r="AN482" s="49" t="s">
        <v>14</v>
      </c>
      <c r="AO482" s="49" t="s">
        <v>500</v>
      </c>
      <c r="AP482" s="49" t="s">
        <v>501</v>
      </c>
      <c r="AQ482" s="49" t="s">
        <v>502</v>
      </c>
      <c r="AR482" s="49" t="s">
        <v>487</v>
      </c>
      <c r="AS482" s="49" t="s">
        <v>488</v>
      </c>
      <c r="AT482" s="49" t="s">
        <v>489</v>
      </c>
    </row>
    <row r="483" spans="1:46" x14ac:dyDescent="0.25">
      <c r="A483">
        <v>3</v>
      </c>
      <c r="B483" t="s">
        <v>123</v>
      </c>
      <c r="C483" t="s">
        <v>123</v>
      </c>
      <c r="D483" t="s">
        <v>603</v>
      </c>
      <c r="E483" t="s">
        <v>612</v>
      </c>
      <c r="F483" t="s">
        <v>613</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3.6006</v>
      </c>
      <c r="AG483">
        <v>3.6006</v>
      </c>
      <c r="AH483">
        <v>2.0724999999999998</v>
      </c>
      <c r="AI483">
        <v>3.6006</v>
      </c>
      <c r="AJ483">
        <v>3.6006</v>
      </c>
      <c r="AK483">
        <v>3.6006</v>
      </c>
      <c r="AL483" t="s">
        <v>531</v>
      </c>
      <c r="AM483" s="49" t="s">
        <v>410</v>
      </c>
      <c r="AN483" s="49" t="s">
        <v>5</v>
      </c>
      <c r="AO483" s="49" t="s">
        <v>9</v>
      </c>
      <c r="AP483" s="49" t="s">
        <v>494</v>
      </c>
      <c r="AQ483" s="49" t="s">
        <v>9</v>
      </c>
      <c r="AR483" s="49" t="s">
        <v>495</v>
      </c>
      <c r="AS483" s="49" t="s">
        <v>496</v>
      </c>
      <c r="AT483" s="49" t="s">
        <v>497</v>
      </c>
    </row>
    <row r="484" spans="1:46" x14ac:dyDescent="0.25">
      <c r="A484">
        <v>3</v>
      </c>
      <c r="B484" t="s">
        <v>375</v>
      </c>
      <c r="C484" t="s">
        <v>375</v>
      </c>
      <c r="D484" t="s">
        <v>604</v>
      </c>
      <c r="E484" t="s">
        <v>612</v>
      </c>
      <c r="F484" t="s">
        <v>613</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61.198500000000003</v>
      </c>
      <c r="AF484">
        <v>698.40009999999995</v>
      </c>
      <c r="AG484">
        <v>3754.8018000000002</v>
      </c>
      <c r="AH484">
        <v>10401.489100000001</v>
      </c>
      <c r="AI484">
        <v>28079.272400000002</v>
      </c>
      <c r="AJ484">
        <v>33299.378900000003</v>
      </c>
      <c r="AK484">
        <v>39420.647900000004</v>
      </c>
      <c r="AL484">
        <v>47859.4113</v>
      </c>
      <c r="AM484" s="49" t="s">
        <v>376</v>
      </c>
      <c r="AN484" s="49" t="s">
        <v>14</v>
      </c>
      <c r="AO484" s="49" t="s">
        <v>500</v>
      </c>
      <c r="AP484" s="49" t="s">
        <v>501</v>
      </c>
      <c r="AQ484" s="49" t="s">
        <v>502</v>
      </c>
      <c r="AR484" s="49" t="s">
        <v>487</v>
      </c>
      <c r="AS484" s="49" t="s">
        <v>488</v>
      </c>
      <c r="AT484" s="49" t="s">
        <v>489</v>
      </c>
    </row>
    <row r="485" spans="1:46" x14ac:dyDescent="0.25">
      <c r="A485">
        <v>3</v>
      </c>
      <c r="B485" t="s">
        <v>322</v>
      </c>
      <c r="C485" t="s">
        <v>322</v>
      </c>
      <c r="D485" t="s">
        <v>323</v>
      </c>
      <c r="E485" t="s">
        <v>612</v>
      </c>
      <c r="F485" t="s">
        <v>613</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3.6006</v>
      </c>
      <c r="AC485">
        <v>28.800999999999998</v>
      </c>
      <c r="AD485">
        <v>1512</v>
      </c>
      <c r="AE485">
        <v>5817.6004999999996</v>
      </c>
      <c r="AF485">
        <v>7135.1989999999996</v>
      </c>
      <c r="AG485">
        <v>6551.9987000000001</v>
      </c>
      <c r="AH485">
        <v>6680.4246000000003</v>
      </c>
      <c r="AI485">
        <v>6375.6967000000004</v>
      </c>
      <c r="AJ485">
        <v>6399.4148999999998</v>
      </c>
      <c r="AK485">
        <v>6240.1490999999996</v>
      </c>
      <c r="AL485">
        <v>6130.7982000000002</v>
      </c>
      <c r="AM485" s="49" t="s">
        <v>323</v>
      </c>
      <c r="AN485" s="49" t="s">
        <v>14</v>
      </c>
      <c r="AO485" s="49" t="s">
        <v>500</v>
      </c>
      <c r="AP485" s="49" t="s">
        <v>501</v>
      </c>
      <c r="AQ485" s="49" t="s">
        <v>502</v>
      </c>
      <c r="AR485" s="49" t="s">
        <v>487</v>
      </c>
      <c r="AS485" s="49" t="s">
        <v>488</v>
      </c>
      <c r="AT485" s="49" t="s">
        <v>489</v>
      </c>
    </row>
    <row r="486" spans="1:46" x14ac:dyDescent="0.25">
      <c r="A486">
        <v>3</v>
      </c>
      <c r="B486" t="s">
        <v>324</v>
      </c>
      <c r="C486" t="s">
        <v>324</v>
      </c>
      <c r="D486" t="s">
        <v>425</v>
      </c>
      <c r="E486" t="s">
        <v>612</v>
      </c>
      <c r="F486" t="s">
        <v>613</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575.99900000000002</v>
      </c>
      <c r="AF486">
        <v>1205.9993999999999</v>
      </c>
      <c r="AG486">
        <v>1663.1978999999999</v>
      </c>
      <c r="AH486">
        <v>2007.0305000000001</v>
      </c>
      <c r="AI486">
        <v>2591.8009000000002</v>
      </c>
      <c r="AJ486">
        <v>4605.9111999999996</v>
      </c>
      <c r="AK486">
        <v>7280.64</v>
      </c>
      <c r="AL486">
        <v>8279.7988999999998</v>
      </c>
      <c r="AM486" s="49" t="s">
        <v>425</v>
      </c>
      <c r="AN486" s="49" t="s">
        <v>14</v>
      </c>
      <c r="AO486" s="49" t="s">
        <v>500</v>
      </c>
      <c r="AP486" s="49" t="s">
        <v>501</v>
      </c>
      <c r="AQ486" s="49" t="s">
        <v>502</v>
      </c>
      <c r="AR486" s="49" t="s">
        <v>495</v>
      </c>
      <c r="AS486" s="49" t="s">
        <v>496</v>
      </c>
      <c r="AT486" s="49" t="s">
        <v>497</v>
      </c>
    </row>
    <row r="487" spans="1:46" x14ac:dyDescent="0.25">
      <c r="A487">
        <v>3</v>
      </c>
      <c r="B487" t="s">
        <v>325</v>
      </c>
      <c r="C487" t="s">
        <v>325</v>
      </c>
      <c r="D487" t="s">
        <v>326</v>
      </c>
      <c r="E487" t="s">
        <v>612</v>
      </c>
      <c r="F487" t="s">
        <v>613</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17.999099999999999</v>
      </c>
      <c r="AF487">
        <v>54.001300000000001</v>
      </c>
      <c r="AG487">
        <v>75.600999999999999</v>
      </c>
      <c r="AH487">
        <v>55.956600000000002</v>
      </c>
      <c r="AI487">
        <v>57.652200000000001</v>
      </c>
      <c r="AJ487">
        <v>64.099900000000005</v>
      </c>
      <c r="AK487">
        <v>64.949799999999996</v>
      </c>
      <c r="AL487" t="s">
        <v>531</v>
      </c>
      <c r="AM487" s="49" t="s">
        <v>326</v>
      </c>
      <c r="AN487" s="49" t="s">
        <v>6</v>
      </c>
      <c r="AO487" s="49" t="s">
        <v>9</v>
      </c>
      <c r="AP487" s="49" t="s">
        <v>486</v>
      </c>
      <c r="AQ487" s="49" t="s">
        <v>9</v>
      </c>
      <c r="AR487" s="49" t="s">
        <v>487</v>
      </c>
      <c r="AS487" s="49" t="s">
        <v>488</v>
      </c>
      <c r="AT487" s="49" t="s">
        <v>489</v>
      </c>
    </row>
    <row r="488" spans="1:46" x14ac:dyDescent="0.25">
      <c r="A488">
        <v>3</v>
      </c>
      <c r="B488" t="s">
        <v>327</v>
      </c>
      <c r="C488" t="s">
        <v>327</v>
      </c>
      <c r="D488" t="s">
        <v>426</v>
      </c>
      <c r="E488" t="s">
        <v>612</v>
      </c>
      <c r="F488" t="s">
        <v>613</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14.398400000000001</v>
      </c>
      <c r="AB488">
        <v>17.999099999999999</v>
      </c>
      <c r="AC488">
        <v>17.999099999999999</v>
      </c>
      <c r="AD488">
        <v>93.600099999999998</v>
      </c>
      <c r="AE488">
        <v>151.1979</v>
      </c>
      <c r="AF488">
        <v>165.60050000000001</v>
      </c>
      <c r="AG488">
        <v>165.60050000000001</v>
      </c>
      <c r="AH488">
        <v>234.13</v>
      </c>
      <c r="AI488">
        <v>234.13</v>
      </c>
      <c r="AJ488">
        <v>1152.3706</v>
      </c>
      <c r="AK488">
        <v>2802.7528000000002</v>
      </c>
      <c r="AL488" t="s">
        <v>531</v>
      </c>
      <c r="AM488" s="49" t="s">
        <v>426</v>
      </c>
      <c r="AN488" s="49" t="s">
        <v>14</v>
      </c>
      <c r="AO488" s="49" t="s">
        <v>485</v>
      </c>
      <c r="AP488" s="49" t="s">
        <v>505</v>
      </c>
      <c r="AQ488" s="49" t="s">
        <v>13</v>
      </c>
      <c r="AR488" s="49" t="s">
        <v>495</v>
      </c>
      <c r="AS488" s="49" t="s">
        <v>496</v>
      </c>
      <c r="AT488" s="49" t="s">
        <v>497</v>
      </c>
    </row>
    <row r="489" spans="1:46" x14ac:dyDescent="0.25">
      <c r="A489">
        <v>3</v>
      </c>
      <c r="B489" t="s">
        <v>330</v>
      </c>
      <c r="C489" t="s">
        <v>330</v>
      </c>
      <c r="D489" t="s">
        <v>331</v>
      </c>
      <c r="E489" t="s">
        <v>612</v>
      </c>
      <c r="F489" t="s">
        <v>613</v>
      </c>
      <c r="G489">
        <v>0</v>
      </c>
      <c r="H489">
        <v>0</v>
      </c>
      <c r="I489">
        <v>0</v>
      </c>
      <c r="J489">
        <v>0</v>
      </c>
      <c r="K489">
        <v>0</v>
      </c>
      <c r="L489">
        <v>0</v>
      </c>
      <c r="M489">
        <v>0</v>
      </c>
      <c r="N489">
        <v>0</v>
      </c>
      <c r="O489">
        <v>0</v>
      </c>
      <c r="P489">
        <v>0</v>
      </c>
      <c r="Q489">
        <v>7.2012999999999998</v>
      </c>
      <c r="R489">
        <v>7.2012999999999998</v>
      </c>
      <c r="S489">
        <v>7.2012999999999998</v>
      </c>
      <c r="T489">
        <v>7.2012999999999998</v>
      </c>
      <c r="U489">
        <v>7.2012999999999998</v>
      </c>
      <c r="V489">
        <v>10.8019</v>
      </c>
      <c r="W489">
        <v>10.8019</v>
      </c>
      <c r="X489">
        <v>10.8019</v>
      </c>
      <c r="Y489">
        <v>14.398400000000001</v>
      </c>
      <c r="Z489">
        <v>10.8019</v>
      </c>
      <c r="AA489">
        <v>10.8019</v>
      </c>
      <c r="AB489">
        <v>10.8019</v>
      </c>
      <c r="AC489">
        <v>14.398400000000001</v>
      </c>
      <c r="AD489">
        <v>14.398400000000001</v>
      </c>
      <c r="AE489">
        <v>14.398400000000001</v>
      </c>
      <c r="AF489">
        <v>14.398400000000001</v>
      </c>
      <c r="AG489">
        <v>21.599699999999999</v>
      </c>
      <c r="AH489">
        <v>325.89210000000003</v>
      </c>
      <c r="AI489">
        <v>908.72820000000002</v>
      </c>
      <c r="AJ489">
        <v>1047.6002000000001</v>
      </c>
      <c r="AK489">
        <v>1385.6424</v>
      </c>
      <c r="AL489" t="s">
        <v>531</v>
      </c>
      <c r="AM489" s="49" t="s">
        <v>331</v>
      </c>
      <c r="AN489" s="49" t="s">
        <v>8</v>
      </c>
      <c r="AO489" s="49" t="s">
        <v>9</v>
      </c>
      <c r="AP489" s="49" t="s">
        <v>494</v>
      </c>
      <c r="AQ489" s="49" t="s">
        <v>9</v>
      </c>
      <c r="AR489" s="49" t="s">
        <v>487</v>
      </c>
      <c r="AS489" s="49" t="s">
        <v>488</v>
      </c>
      <c r="AT489" s="49" t="s">
        <v>489</v>
      </c>
    </row>
    <row r="490" spans="1:46" x14ac:dyDescent="0.25">
      <c r="A490">
        <v>3</v>
      </c>
      <c r="B490" t="s">
        <v>342</v>
      </c>
      <c r="C490" t="s">
        <v>342</v>
      </c>
      <c r="D490" t="s">
        <v>343</v>
      </c>
      <c r="E490" t="s">
        <v>612</v>
      </c>
      <c r="F490" t="s">
        <v>613</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21.599699999999999</v>
      </c>
      <c r="AF490">
        <v>39.598799999999997</v>
      </c>
      <c r="AG490">
        <v>43.199399999999997</v>
      </c>
      <c r="AH490">
        <v>47.302500000000002</v>
      </c>
      <c r="AI490">
        <v>46.942399999999999</v>
      </c>
      <c r="AJ490">
        <v>48.7637</v>
      </c>
      <c r="AK490">
        <v>47.737900000000003</v>
      </c>
      <c r="AL490">
        <v>48.658999999999999</v>
      </c>
      <c r="AM490" s="49" t="s">
        <v>343</v>
      </c>
      <c r="AN490" s="49" t="s">
        <v>14</v>
      </c>
      <c r="AO490" s="49" t="s">
        <v>500</v>
      </c>
      <c r="AP490" s="49" t="s">
        <v>501</v>
      </c>
      <c r="AQ490" s="49" t="s">
        <v>502</v>
      </c>
      <c r="AR490" s="49" t="s">
        <v>487</v>
      </c>
      <c r="AS490" s="49" t="s">
        <v>488</v>
      </c>
      <c r="AT490" s="49" t="s">
        <v>489</v>
      </c>
    </row>
    <row r="491" spans="1:46" x14ac:dyDescent="0.25">
      <c r="A491">
        <v>3</v>
      </c>
      <c r="B491" t="s">
        <v>332</v>
      </c>
      <c r="C491" t="s">
        <v>332</v>
      </c>
      <c r="D491" t="s">
        <v>333</v>
      </c>
      <c r="E491" t="s">
        <v>612</v>
      </c>
      <c r="F491" t="s">
        <v>613</v>
      </c>
      <c r="G491">
        <v>0</v>
      </c>
      <c r="H491">
        <v>0</v>
      </c>
      <c r="I491">
        <v>0</v>
      </c>
      <c r="J491">
        <v>0</v>
      </c>
      <c r="K491">
        <v>0</v>
      </c>
      <c r="L491">
        <v>0</v>
      </c>
      <c r="M491">
        <v>0</v>
      </c>
      <c r="N491">
        <v>0</v>
      </c>
      <c r="O491">
        <v>0</v>
      </c>
      <c r="P491">
        <v>0</v>
      </c>
      <c r="Q491">
        <v>0</v>
      </c>
      <c r="R491">
        <v>0</v>
      </c>
      <c r="S491">
        <v>0</v>
      </c>
      <c r="T491">
        <v>0</v>
      </c>
      <c r="U491">
        <v>0</v>
      </c>
      <c r="V491">
        <v>0</v>
      </c>
      <c r="W491">
        <v>0</v>
      </c>
      <c r="X491">
        <v>0</v>
      </c>
      <c r="Y491">
        <v>3.6006</v>
      </c>
      <c r="Z491">
        <v>10.8019</v>
      </c>
      <c r="AA491">
        <v>17.999099999999999</v>
      </c>
      <c r="AB491">
        <v>28.800999999999998</v>
      </c>
      <c r="AC491">
        <v>46.8001</v>
      </c>
      <c r="AD491">
        <v>61.198500000000003</v>
      </c>
      <c r="AE491">
        <v>136.79949999999999</v>
      </c>
      <c r="AF491">
        <v>248.39869999999999</v>
      </c>
      <c r="AG491">
        <v>525.59829999999999</v>
      </c>
      <c r="AH491">
        <v>629.98779999999999</v>
      </c>
      <c r="AI491">
        <v>851.69979999999998</v>
      </c>
      <c r="AJ491">
        <v>1477.5050000000001</v>
      </c>
      <c r="AK491">
        <v>1788.8103000000001</v>
      </c>
      <c r="AL491" t="s">
        <v>531</v>
      </c>
      <c r="AM491" s="49" t="s">
        <v>333</v>
      </c>
      <c r="AN491" s="49" t="s">
        <v>14</v>
      </c>
      <c r="AO491" s="49" t="s">
        <v>485</v>
      </c>
      <c r="AP491" s="49" t="s">
        <v>505</v>
      </c>
      <c r="AQ491" s="49" t="s">
        <v>13</v>
      </c>
      <c r="AR491" s="49" t="s">
        <v>495</v>
      </c>
      <c r="AS491" s="49" t="s">
        <v>488</v>
      </c>
      <c r="AT491" s="49" t="s">
        <v>489</v>
      </c>
    </row>
    <row r="492" spans="1:46" x14ac:dyDescent="0.25">
      <c r="A492">
        <v>3</v>
      </c>
      <c r="B492" t="s">
        <v>349</v>
      </c>
      <c r="C492" t="s">
        <v>349</v>
      </c>
      <c r="D492" t="s">
        <v>350</v>
      </c>
      <c r="E492" t="s">
        <v>612</v>
      </c>
      <c r="F492" t="s">
        <v>613</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61.198500000000003</v>
      </c>
      <c r="AB492">
        <v>1429.2019</v>
      </c>
      <c r="AC492">
        <v>1526.3984</v>
      </c>
      <c r="AD492">
        <v>2116.8000000000002</v>
      </c>
      <c r="AE492">
        <v>2149.2017000000001</v>
      </c>
      <c r="AF492">
        <v>1821.6013</v>
      </c>
      <c r="AG492">
        <v>1918.8021000000001</v>
      </c>
      <c r="AH492">
        <v>1821.6013</v>
      </c>
      <c r="AI492">
        <v>2105.9980999999998</v>
      </c>
      <c r="AJ492">
        <v>2120.4007000000001</v>
      </c>
      <c r="AK492">
        <v>2386.7984000000001</v>
      </c>
      <c r="AL492">
        <v>2401.201</v>
      </c>
      <c r="AM492" s="49" t="s">
        <v>350</v>
      </c>
      <c r="AN492" s="49" t="s">
        <v>14</v>
      </c>
      <c r="AO492" s="49" t="s">
        <v>500</v>
      </c>
      <c r="AP492" s="49" t="s">
        <v>505</v>
      </c>
      <c r="AQ492" s="49" t="s">
        <v>13</v>
      </c>
      <c r="AR492" s="49" t="s">
        <v>487</v>
      </c>
      <c r="AS492" s="49" t="s">
        <v>488</v>
      </c>
      <c r="AT492" s="49" t="s">
        <v>489</v>
      </c>
    </row>
    <row r="493" spans="1:46" x14ac:dyDescent="0.25">
      <c r="A493">
        <v>3</v>
      </c>
      <c r="B493" t="s">
        <v>351</v>
      </c>
      <c r="C493" t="s">
        <v>351</v>
      </c>
      <c r="D493" t="s">
        <v>352</v>
      </c>
      <c r="E493" t="s">
        <v>612</v>
      </c>
      <c r="F493" t="s">
        <v>613</v>
      </c>
      <c r="G493">
        <v>0</v>
      </c>
      <c r="H493">
        <v>0</v>
      </c>
      <c r="I493">
        <v>0</v>
      </c>
      <c r="J493">
        <v>0</v>
      </c>
      <c r="K493">
        <v>0</v>
      </c>
      <c r="L493">
        <v>0</v>
      </c>
      <c r="M493">
        <v>0</v>
      </c>
      <c r="N493">
        <v>0</v>
      </c>
      <c r="O493">
        <v>0</v>
      </c>
      <c r="P493">
        <v>0</v>
      </c>
      <c r="Q493">
        <v>0</v>
      </c>
      <c r="R493">
        <v>0</v>
      </c>
      <c r="S493">
        <v>0</v>
      </c>
      <c r="T493">
        <v>0</v>
      </c>
      <c r="U493">
        <v>0</v>
      </c>
      <c r="V493">
        <v>0</v>
      </c>
      <c r="W493">
        <v>0</v>
      </c>
      <c r="X493">
        <v>0</v>
      </c>
      <c r="Y493">
        <v>3.6006</v>
      </c>
      <c r="Z493">
        <v>14.398400000000001</v>
      </c>
      <c r="AA493">
        <v>46.8001</v>
      </c>
      <c r="AB493">
        <v>234.00030000000001</v>
      </c>
      <c r="AC493">
        <v>586.80100000000004</v>
      </c>
      <c r="AD493">
        <v>774.00120000000004</v>
      </c>
      <c r="AE493">
        <v>925.19910000000004</v>
      </c>
      <c r="AF493">
        <v>986.40170000000001</v>
      </c>
      <c r="AG493">
        <v>961.20140000000004</v>
      </c>
      <c r="AH493">
        <v>1021.9225</v>
      </c>
      <c r="AI493">
        <v>917.8596</v>
      </c>
      <c r="AJ493">
        <v>1090.9419</v>
      </c>
      <c r="AK493">
        <v>1325.5074</v>
      </c>
      <c r="AL493">
        <v>1630.3608999999999</v>
      </c>
      <c r="AM493" s="49" t="s">
        <v>352</v>
      </c>
      <c r="AN493" s="49" t="s">
        <v>14</v>
      </c>
      <c r="AO493" s="49" t="s">
        <v>500</v>
      </c>
      <c r="AP493" s="49" t="s">
        <v>505</v>
      </c>
      <c r="AQ493" s="49" t="s">
        <v>13</v>
      </c>
      <c r="AR493" s="49" t="s">
        <v>487</v>
      </c>
      <c r="AS493" s="49" t="s">
        <v>488</v>
      </c>
      <c r="AT493" s="49" t="s">
        <v>489</v>
      </c>
    </row>
    <row r="494" spans="1:46" x14ac:dyDescent="0.25">
      <c r="A494">
        <v>3</v>
      </c>
      <c r="B494" t="s">
        <v>400</v>
      </c>
      <c r="C494" t="s">
        <v>400</v>
      </c>
      <c r="D494" t="s">
        <v>401</v>
      </c>
      <c r="E494" t="s">
        <v>612</v>
      </c>
      <c r="F494" t="s">
        <v>613</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68.399799999999999</v>
      </c>
      <c r="AE494">
        <v>3628.8</v>
      </c>
      <c r="AF494">
        <v>7005.6008000000002</v>
      </c>
      <c r="AG494">
        <v>9032.4014000000006</v>
      </c>
      <c r="AH494">
        <v>11696.3994</v>
      </c>
      <c r="AI494">
        <v>11563.200500000001</v>
      </c>
      <c r="AJ494">
        <v>11717.999100000001</v>
      </c>
      <c r="AK494">
        <v>12970.798500000001</v>
      </c>
      <c r="AL494" t="s">
        <v>531</v>
      </c>
      <c r="AM494" s="49" t="s">
        <v>401</v>
      </c>
      <c r="AN494" s="49" t="s">
        <v>4</v>
      </c>
      <c r="AO494" s="49" t="s">
        <v>9</v>
      </c>
      <c r="AP494" s="49" t="s">
        <v>501</v>
      </c>
      <c r="AQ494" s="49" t="s">
        <v>9</v>
      </c>
      <c r="AR494" s="49" t="s">
        <v>487</v>
      </c>
      <c r="AS494" s="49" t="s">
        <v>488</v>
      </c>
      <c r="AT494" s="49" t="s">
        <v>489</v>
      </c>
    </row>
    <row r="495" spans="1:46" x14ac:dyDescent="0.25">
      <c r="A495">
        <v>3</v>
      </c>
      <c r="B495" t="s">
        <v>344</v>
      </c>
      <c r="C495" t="s">
        <v>344</v>
      </c>
      <c r="D495" t="s">
        <v>345</v>
      </c>
      <c r="E495" t="s">
        <v>612</v>
      </c>
      <c r="F495" t="s">
        <v>613</v>
      </c>
      <c r="G495" t="s">
        <v>531</v>
      </c>
      <c r="H495" t="s">
        <v>531</v>
      </c>
      <c r="I495" t="s">
        <v>531</v>
      </c>
      <c r="J495" t="s">
        <v>531</v>
      </c>
      <c r="K495" t="s">
        <v>531</v>
      </c>
      <c r="L495" t="s">
        <v>531</v>
      </c>
      <c r="M495" t="s">
        <v>531</v>
      </c>
      <c r="N495" t="s">
        <v>531</v>
      </c>
      <c r="O495" t="s">
        <v>531</v>
      </c>
      <c r="P495" t="s">
        <v>531</v>
      </c>
      <c r="Q495" t="s">
        <v>531</v>
      </c>
      <c r="R495" t="s">
        <v>531</v>
      </c>
      <c r="S495" t="s">
        <v>531</v>
      </c>
      <c r="T495" t="s">
        <v>531</v>
      </c>
      <c r="U495" t="s">
        <v>531</v>
      </c>
      <c r="V495" t="s">
        <v>531</v>
      </c>
      <c r="W495" t="s">
        <v>531</v>
      </c>
      <c r="X495" t="s">
        <v>531</v>
      </c>
      <c r="Y495" t="s">
        <v>531</v>
      </c>
      <c r="Z495" t="s">
        <v>531</v>
      </c>
      <c r="AA495" t="s">
        <v>531</v>
      </c>
      <c r="AB495" t="s">
        <v>531</v>
      </c>
      <c r="AC495">
        <v>7.2012999999999998</v>
      </c>
      <c r="AD495">
        <v>7.2012999999999998</v>
      </c>
      <c r="AE495">
        <v>7.2012999999999998</v>
      </c>
      <c r="AF495">
        <v>7.2012999999999998</v>
      </c>
      <c r="AG495">
        <v>7.2012999999999998</v>
      </c>
      <c r="AH495">
        <v>10.8019</v>
      </c>
      <c r="AI495">
        <v>35.093800000000002</v>
      </c>
      <c r="AJ495">
        <v>39.757899999999999</v>
      </c>
      <c r="AK495">
        <v>39.757899999999999</v>
      </c>
      <c r="AL495" t="s">
        <v>531</v>
      </c>
      <c r="AM495" s="49" t="s">
        <v>345</v>
      </c>
      <c r="AN495" s="49" t="s">
        <v>6</v>
      </c>
      <c r="AO495" s="49" t="s">
        <v>9</v>
      </c>
      <c r="AP495" s="49" t="s">
        <v>486</v>
      </c>
      <c r="AQ495" s="49" t="s">
        <v>9</v>
      </c>
      <c r="AR495" s="49" t="s">
        <v>495</v>
      </c>
      <c r="AS495" s="49" t="s">
        <v>488</v>
      </c>
      <c r="AT495" s="49" t="s">
        <v>489</v>
      </c>
    </row>
    <row r="496" spans="1:46" x14ac:dyDescent="0.25">
      <c r="A496">
        <v>3</v>
      </c>
      <c r="B496" t="s">
        <v>154</v>
      </c>
      <c r="C496" t="s">
        <v>154</v>
      </c>
      <c r="D496" t="s">
        <v>155</v>
      </c>
      <c r="E496" t="s">
        <v>612</v>
      </c>
      <c r="F496" t="s">
        <v>613</v>
      </c>
      <c r="G496">
        <v>32.401600000000002</v>
      </c>
      <c r="H496">
        <v>39.598799999999997</v>
      </c>
      <c r="I496">
        <v>43.199399999999997</v>
      </c>
      <c r="J496">
        <v>46.8001</v>
      </c>
      <c r="K496">
        <v>54.001300000000001</v>
      </c>
      <c r="L496">
        <v>72.000399999999999</v>
      </c>
      <c r="M496">
        <v>64.799099999999996</v>
      </c>
      <c r="N496">
        <v>68.399799999999999</v>
      </c>
      <c r="O496">
        <v>79.201700000000002</v>
      </c>
      <c r="P496">
        <v>89.999499999999998</v>
      </c>
      <c r="Q496">
        <v>50.400700000000001</v>
      </c>
      <c r="R496">
        <v>61.198500000000003</v>
      </c>
      <c r="S496">
        <v>64.799099999999996</v>
      </c>
      <c r="T496">
        <v>72.000399999999999</v>
      </c>
      <c r="U496">
        <v>85.473500000000001</v>
      </c>
      <c r="V496">
        <v>172.72640000000001</v>
      </c>
      <c r="W496">
        <v>449.88420000000002</v>
      </c>
      <c r="X496">
        <v>1825.9137000000001</v>
      </c>
      <c r="Y496">
        <v>9223.1980000000003</v>
      </c>
      <c r="Z496">
        <v>21459.598300000001</v>
      </c>
      <c r="AA496">
        <v>23130.001700000001</v>
      </c>
      <c r="AB496">
        <v>26783.997899999998</v>
      </c>
      <c r="AC496">
        <v>29493.293000000001</v>
      </c>
      <c r="AD496">
        <v>29973.950199999999</v>
      </c>
      <c r="AE496">
        <v>29583.493399999999</v>
      </c>
      <c r="AF496">
        <v>29758.3802</v>
      </c>
      <c r="AG496">
        <v>29028.708900000001</v>
      </c>
      <c r="AH496">
        <v>30650.3989</v>
      </c>
      <c r="AI496">
        <v>28357.2006</v>
      </c>
      <c r="AJ496">
        <v>33911.999799999998</v>
      </c>
      <c r="AK496">
        <v>56430.000200000002</v>
      </c>
      <c r="AL496">
        <v>77702.398300000001</v>
      </c>
      <c r="AM496" s="49" t="s">
        <v>155</v>
      </c>
      <c r="AN496" s="49" t="s">
        <v>14</v>
      </c>
      <c r="AO496" s="49" t="s">
        <v>500</v>
      </c>
      <c r="AP496" s="49" t="s">
        <v>505</v>
      </c>
      <c r="AQ496" s="49" t="s">
        <v>13</v>
      </c>
      <c r="AR496" s="49" t="s">
        <v>487</v>
      </c>
      <c r="AS496" s="49" t="s">
        <v>488</v>
      </c>
      <c r="AT496" s="49" t="s">
        <v>489</v>
      </c>
    </row>
    <row r="497" spans="1:46" x14ac:dyDescent="0.25">
      <c r="A497">
        <v>3</v>
      </c>
      <c r="B497" t="s">
        <v>241</v>
      </c>
      <c r="C497" t="s">
        <v>241</v>
      </c>
      <c r="D497" t="s">
        <v>242</v>
      </c>
      <c r="E497" t="s">
        <v>612</v>
      </c>
      <c r="F497" t="s">
        <v>613</v>
      </c>
      <c r="G497">
        <v>0</v>
      </c>
      <c r="H497">
        <v>0</v>
      </c>
      <c r="I497">
        <v>0</v>
      </c>
      <c r="J497">
        <v>0</v>
      </c>
      <c r="K497">
        <v>0</v>
      </c>
      <c r="L497">
        <v>0</v>
      </c>
      <c r="M497">
        <v>0</v>
      </c>
      <c r="N497">
        <v>0</v>
      </c>
      <c r="O497">
        <v>0</v>
      </c>
      <c r="P497">
        <v>0</v>
      </c>
      <c r="Q497">
        <v>28.800999999999998</v>
      </c>
      <c r="R497">
        <v>28.800999999999998</v>
      </c>
      <c r="S497">
        <v>35.998100000000001</v>
      </c>
      <c r="T497">
        <v>39.598799999999997</v>
      </c>
      <c r="U497">
        <v>43.199399999999997</v>
      </c>
      <c r="V497">
        <v>50.400700000000001</v>
      </c>
      <c r="W497">
        <v>54.001300000000001</v>
      </c>
      <c r="X497">
        <v>57.601999999999997</v>
      </c>
      <c r="Y497">
        <v>57.601999999999997</v>
      </c>
      <c r="Z497">
        <v>61.198500000000003</v>
      </c>
      <c r="AA497">
        <v>61.198500000000003</v>
      </c>
      <c r="AB497">
        <v>68.399799999999999</v>
      </c>
      <c r="AC497">
        <v>68.399799999999999</v>
      </c>
      <c r="AD497">
        <v>72.000399999999999</v>
      </c>
      <c r="AE497">
        <v>72.000399999999999</v>
      </c>
      <c r="AF497">
        <v>75.600999999999999</v>
      </c>
      <c r="AG497">
        <v>82.798199999999994</v>
      </c>
      <c r="AH497">
        <v>509.29070000000002</v>
      </c>
      <c r="AI497">
        <v>421.09160000000003</v>
      </c>
      <c r="AJ497">
        <v>420.66039999999998</v>
      </c>
      <c r="AK497">
        <v>424.7174</v>
      </c>
      <c r="AL497" t="s">
        <v>531</v>
      </c>
      <c r="AM497" s="49" t="s">
        <v>242</v>
      </c>
      <c r="AN497" s="49" t="s">
        <v>14</v>
      </c>
      <c r="AO497" s="49" t="s">
        <v>485</v>
      </c>
      <c r="AP497" s="49" t="s">
        <v>494</v>
      </c>
      <c r="AQ497" s="49" t="s">
        <v>11</v>
      </c>
      <c r="AR497" s="49" t="s">
        <v>487</v>
      </c>
      <c r="AS497" s="49" t="s">
        <v>488</v>
      </c>
      <c r="AT497" s="49" t="s">
        <v>489</v>
      </c>
    </row>
    <row r="498" spans="1:46" x14ac:dyDescent="0.25">
      <c r="A498">
        <v>3</v>
      </c>
      <c r="B498" t="s">
        <v>328</v>
      </c>
      <c r="C498" t="s">
        <v>328</v>
      </c>
      <c r="D498" t="s">
        <v>329</v>
      </c>
      <c r="E498" t="s">
        <v>612</v>
      </c>
      <c r="F498" t="s">
        <v>613</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t="s">
        <v>531</v>
      </c>
      <c r="AM498" s="49" t="s">
        <v>329</v>
      </c>
      <c r="AN498" s="49" t="s">
        <v>6</v>
      </c>
      <c r="AO498" s="49" t="s">
        <v>9</v>
      </c>
      <c r="AP498" s="49" t="s">
        <v>486</v>
      </c>
      <c r="AQ498" s="49" t="s">
        <v>9</v>
      </c>
      <c r="AR498" s="49" t="s">
        <v>487</v>
      </c>
      <c r="AS498" s="49" t="s">
        <v>488</v>
      </c>
      <c r="AT498" s="49" t="s">
        <v>489</v>
      </c>
    </row>
    <row r="499" spans="1:46" x14ac:dyDescent="0.25">
      <c r="A499">
        <v>3</v>
      </c>
      <c r="B499" t="s">
        <v>348</v>
      </c>
      <c r="C499" t="s">
        <v>348</v>
      </c>
      <c r="D499" t="s">
        <v>427</v>
      </c>
      <c r="E499" t="s">
        <v>612</v>
      </c>
      <c r="F499" t="s">
        <v>613</v>
      </c>
      <c r="G499" t="s">
        <v>531</v>
      </c>
      <c r="H499" t="s">
        <v>531</v>
      </c>
      <c r="I499" t="s">
        <v>531</v>
      </c>
      <c r="J499" t="s">
        <v>531</v>
      </c>
      <c r="K499" t="s">
        <v>531</v>
      </c>
      <c r="L499" t="s">
        <v>531</v>
      </c>
      <c r="M499" t="s">
        <v>531</v>
      </c>
      <c r="N499" t="s">
        <v>531</v>
      </c>
      <c r="O499" t="s">
        <v>531</v>
      </c>
      <c r="P499" t="s">
        <v>531</v>
      </c>
      <c r="Q499">
        <v>0</v>
      </c>
      <c r="R499">
        <v>0</v>
      </c>
      <c r="S499">
        <v>0</v>
      </c>
      <c r="T499">
        <v>0</v>
      </c>
      <c r="U499">
        <v>0</v>
      </c>
      <c r="V499">
        <v>0</v>
      </c>
      <c r="W499">
        <v>0</v>
      </c>
      <c r="X499">
        <v>0</v>
      </c>
      <c r="Y499">
        <v>0</v>
      </c>
      <c r="Z499">
        <v>0</v>
      </c>
      <c r="AA499">
        <v>0</v>
      </c>
      <c r="AB499">
        <v>0</v>
      </c>
      <c r="AC499">
        <v>3.6006</v>
      </c>
      <c r="AD499">
        <v>3.6006</v>
      </c>
      <c r="AE499">
        <v>32.401600000000002</v>
      </c>
      <c r="AF499">
        <v>32.401600000000002</v>
      </c>
      <c r="AG499">
        <v>32.401600000000002</v>
      </c>
      <c r="AH499">
        <v>31.564299999999999</v>
      </c>
      <c r="AI499">
        <v>34.331800000000001</v>
      </c>
      <c r="AJ499">
        <v>34.331800000000001</v>
      </c>
      <c r="AK499">
        <v>36.136299999999999</v>
      </c>
      <c r="AL499" t="s">
        <v>531</v>
      </c>
      <c r="AM499" s="49" t="s">
        <v>427</v>
      </c>
      <c r="AN499" s="49" t="s">
        <v>14</v>
      </c>
      <c r="AO499" s="49" t="s">
        <v>506</v>
      </c>
      <c r="AP499" s="49" t="s">
        <v>501</v>
      </c>
      <c r="AQ499" s="49" t="s">
        <v>10</v>
      </c>
      <c r="AR499" s="49" t="s">
        <v>495</v>
      </c>
      <c r="AS499" s="49" t="s">
        <v>488</v>
      </c>
      <c r="AT499" s="49" t="s">
        <v>497</v>
      </c>
    </row>
    <row r="500" spans="1:46" x14ac:dyDescent="0.25">
      <c r="A500">
        <v>3</v>
      </c>
      <c r="B500" t="s">
        <v>353</v>
      </c>
      <c r="C500" t="s">
        <v>353</v>
      </c>
      <c r="D500" t="s">
        <v>354</v>
      </c>
      <c r="E500" t="s">
        <v>612</v>
      </c>
      <c r="F500" t="s">
        <v>613</v>
      </c>
      <c r="G500">
        <v>0</v>
      </c>
      <c r="H500">
        <v>0</v>
      </c>
      <c r="I500">
        <v>0</v>
      </c>
      <c r="J500">
        <v>3.6006</v>
      </c>
      <c r="K500">
        <v>3.6006</v>
      </c>
      <c r="L500">
        <v>3.6006</v>
      </c>
      <c r="M500">
        <v>3.6006</v>
      </c>
      <c r="N500">
        <v>3.6006</v>
      </c>
      <c r="O500">
        <v>3.6006</v>
      </c>
      <c r="P500">
        <v>3.6006</v>
      </c>
      <c r="Q500">
        <v>3.6006</v>
      </c>
      <c r="R500">
        <v>7.2012999999999998</v>
      </c>
      <c r="S500">
        <v>7.2012999999999998</v>
      </c>
      <c r="T500">
        <v>7.2012999999999998</v>
      </c>
      <c r="U500">
        <v>7.2012999999999998</v>
      </c>
      <c r="V500">
        <v>7.2012999999999998</v>
      </c>
      <c r="W500">
        <v>7.2012999999999998</v>
      </c>
      <c r="X500">
        <v>10.8019</v>
      </c>
      <c r="Y500">
        <v>14.398400000000001</v>
      </c>
      <c r="Z500">
        <v>25.200299999999999</v>
      </c>
      <c r="AA500">
        <v>32.401600000000002</v>
      </c>
      <c r="AB500">
        <v>39.598799999999997</v>
      </c>
      <c r="AC500">
        <v>68.399799999999999</v>
      </c>
      <c r="AD500">
        <v>126.0017</v>
      </c>
      <c r="AE500">
        <v>169.2011</v>
      </c>
      <c r="AF500">
        <v>349.20010000000002</v>
      </c>
      <c r="AG500">
        <v>514.80060000000003</v>
      </c>
      <c r="AH500">
        <v>827.99829999999997</v>
      </c>
      <c r="AI500">
        <v>1465.2</v>
      </c>
      <c r="AJ500">
        <v>2444.4004</v>
      </c>
      <c r="AK500">
        <v>3783.5985999999998</v>
      </c>
      <c r="AL500">
        <v>5425.201</v>
      </c>
      <c r="AM500" s="49" t="s">
        <v>354</v>
      </c>
      <c r="AN500" s="49" t="s">
        <v>14</v>
      </c>
      <c r="AO500" s="49" t="s">
        <v>500</v>
      </c>
      <c r="AP500" s="49" t="s">
        <v>505</v>
      </c>
      <c r="AQ500" s="49" t="s">
        <v>13</v>
      </c>
      <c r="AR500" s="49" t="s">
        <v>487</v>
      </c>
      <c r="AS500" s="49" t="s">
        <v>488</v>
      </c>
      <c r="AT500" s="49" t="s">
        <v>489</v>
      </c>
    </row>
    <row r="501" spans="1:46" x14ac:dyDescent="0.25">
      <c r="A501">
        <v>3</v>
      </c>
      <c r="B501" t="s">
        <v>111</v>
      </c>
      <c r="C501" t="s">
        <v>111</v>
      </c>
      <c r="D501" t="s">
        <v>112</v>
      </c>
      <c r="E501" t="s">
        <v>612</v>
      </c>
      <c r="F501" t="s">
        <v>613</v>
      </c>
      <c r="G501">
        <v>3.6006</v>
      </c>
      <c r="H501">
        <v>7.2012999999999998</v>
      </c>
      <c r="I501">
        <v>10.8019</v>
      </c>
      <c r="J501">
        <v>14.398400000000001</v>
      </c>
      <c r="K501">
        <v>17.999099999999999</v>
      </c>
      <c r="L501">
        <v>21.599699999999999</v>
      </c>
      <c r="M501">
        <v>25.200299999999999</v>
      </c>
      <c r="N501">
        <v>25.200299999999999</v>
      </c>
      <c r="O501">
        <v>28.800999999999998</v>
      </c>
      <c r="P501">
        <v>35.998100000000001</v>
      </c>
      <c r="Q501">
        <v>39.598799999999997</v>
      </c>
      <c r="R501">
        <v>46.8001</v>
      </c>
      <c r="S501">
        <v>54.001300000000001</v>
      </c>
      <c r="T501">
        <v>64.799099999999996</v>
      </c>
      <c r="U501">
        <v>64.799099999999996</v>
      </c>
      <c r="V501">
        <v>75.600999999999999</v>
      </c>
      <c r="W501">
        <v>86.398799999999994</v>
      </c>
      <c r="X501">
        <v>104.402</v>
      </c>
      <c r="Y501">
        <v>133.19890000000001</v>
      </c>
      <c r="Z501">
        <v>194.4015</v>
      </c>
      <c r="AA501">
        <v>338.3981</v>
      </c>
      <c r="AB501">
        <v>604.79999999999995</v>
      </c>
      <c r="AC501">
        <v>1080.0018</v>
      </c>
      <c r="AD501">
        <v>1800.0016000000001</v>
      </c>
      <c r="AE501">
        <v>3031.2013000000002</v>
      </c>
      <c r="AF501">
        <v>4028.4007999999999</v>
      </c>
      <c r="AG501">
        <v>4798.8013000000001</v>
      </c>
      <c r="AH501">
        <v>6059.5473000000002</v>
      </c>
      <c r="AI501">
        <v>7002.3602000000001</v>
      </c>
      <c r="AJ501">
        <v>7839.6154999999999</v>
      </c>
      <c r="AK501">
        <v>9355.1743000000006</v>
      </c>
      <c r="AL501">
        <v>10334.713900000001</v>
      </c>
      <c r="AM501" s="49" t="s">
        <v>112</v>
      </c>
      <c r="AN501" s="49" t="s">
        <v>14</v>
      </c>
      <c r="AO501" s="49" t="s">
        <v>500</v>
      </c>
      <c r="AP501" s="49" t="s">
        <v>505</v>
      </c>
      <c r="AQ501" s="49" t="s">
        <v>13</v>
      </c>
      <c r="AR501" s="49" t="s">
        <v>487</v>
      </c>
      <c r="AS501" s="49" t="s">
        <v>488</v>
      </c>
      <c r="AT501" s="49" t="s">
        <v>489</v>
      </c>
    </row>
    <row r="502" spans="1:46" x14ac:dyDescent="0.25">
      <c r="A502">
        <v>3</v>
      </c>
      <c r="B502" t="s">
        <v>359</v>
      </c>
      <c r="C502" t="s">
        <v>359</v>
      </c>
      <c r="D502" t="s">
        <v>605</v>
      </c>
      <c r="E502" t="s">
        <v>612</v>
      </c>
      <c r="F502" t="s">
        <v>613</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t="s">
        <v>531</v>
      </c>
      <c r="AM502" s="49" t="s">
        <v>360</v>
      </c>
      <c r="AN502" s="49" t="s">
        <v>14</v>
      </c>
      <c r="AO502" s="49" t="s">
        <v>485</v>
      </c>
      <c r="AP502" s="49" t="s">
        <v>486</v>
      </c>
      <c r="AQ502" s="49" t="s">
        <v>11</v>
      </c>
      <c r="AR502" s="49" t="s">
        <v>487</v>
      </c>
      <c r="AS502" s="49" t="s">
        <v>488</v>
      </c>
      <c r="AT502" s="49" t="s">
        <v>489</v>
      </c>
    </row>
    <row r="503" spans="1:46" x14ac:dyDescent="0.25">
      <c r="A503">
        <v>3</v>
      </c>
      <c r="B503" t="s">
        <v>366</v>
      </c>
      <c r="C503" t="s">
        <v>366</v>
      </c>
      <c r="D503" t="s">
        <v>367</v>
      </c>
      <c r="E503" t="s">
        <v>612</v>
      </c>
      <c r="F503" t="s">
        <v>613</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t="s">
        <v>531</v>
      </c>
      <c r="AM503" s="49" t="s">
        <v>367</v>
      </c>
      <c r="AN503" s="49" t="s">
        <v>14</v>
      </c>
      <c r="AO503" s="49" t="s">
        <v>485</v>
      </c>
      <c r="AP503" s="49" t="s">
        <v>494</v>
      </c>
      <c r="AQ503" s="49" t="s">
        <v>11</v>
      </c>
      <c r="AR503" s="49" t="s">
        <v>487</v>
      </c>
      <c r="AS503" s="49" t="s">
        <v>488</v>
      </c>
      <c r="AT503" s="49" t="s">
        <v>489</v>
      </c>
    </row>
    <row r="504" spans="1:46" x14ac:dyDescent="0.25">
      <c r="A504">
        <v>3</v>
      </c>
      <c r="B504" t="s">
        <v>364</v>
      </c>
      <c r="C504" t="s">
        <v>364</v>
      </c>
      <c r="D504" t="s">
        <v>365</v>
      </c>
      <c r="E504" t="s">
        <v>612</v>
      </c>
      <c r="F504" t="s">
        <v>613</v>
      </c>
      <c r="G504">
        <v>0</v>
      </c>
      <c r="H504">
        <v>0</v>
      </c>
      <c r="I504">
        <v>0</v>
      </c>
      <c r="J504">
        <v>0</v>
      </c>
      <c r="K504">
        <v>0</v>
      </c>
      <c r="L504">
        <v>0</v>
      </c>
      <c r="M504">
        <v>0</v>
      </c>
      <c r="N504">
        <v>0</v>
      </c>
      <c r="O504">
        <v>0</v>
      </c>
      <c r="P504">
        <v>0</v>
      </c>
      <c r="Q504">
        <v>0</v>
      </c>
      <c r="R504">
        <v>0</v>
      </c>
      <c r="S504">
        <v>0</v>
      </c>
      <c r="T504">
        <v>0</v>
      </c>
      <c r="U504">
        <v>0</v>
      </c>
      <c r="V504">
        <v>0</v>
      </c>
      <c r="W504">
        <v>3.6006</v>
      </c>
      <c r="X504">
        <v>3.6006</v>
      </c>
      <c r="Y504">
        <v>10.8019</v>
      </c>
      <c r="Z504">
        <v>32.401600000000002</v>
      </c>
      <c r="AA504">
        <v>72.000399999999999</v>
      </c>
      <c r="AB504">
        <v>341.99880000000002</v>
      </c>
      <c r="AC504">
        <v>1774.8013000000001</v>
      </c>
      <c r="AD504">
        <v>3888.0005999999998</v>
      </c>
      <c r="AE504">
        <v>4986.0015000000003</v>
      </c>
      <c r="AF504">
        <v>8560.8001999999997</v>
      </c>
      <c r="AG504">
        <v>12157.1986</v>
      </c>
      <c r="AH504">
        <v>16353.0002</v>
      </c>
      <c r="AI504">
        <v>16331.7606</v>
      </c>
      <c r="AJ504">
        <v>18525.241900000001</v>
      </c>
      <c r="AK504">
        <v>18113.038799999998</v>
      </c>
      <c r="AL504" t="s">
        <v>531</v>
      </c>
      <c r="AM504" s="49" t="s">
        <v>365</v>
      </c>
      <c r="AN504" s="49" t="s">
        <v>14</v>
      </c>
      <c r="AO504" s="49" t="s">
        <v>485</v>
      </c>
      <c r="AP504" s="49" t="s">
        <v>501</v>
      </c>
      <c r="AQ504" s="49" t="s">
        <v>11</v>
      </c>
      <c r="AR504" s="49" t="s">
        <v>487</v>
      </c>
      <c r="AS504" s="49" t="s">
        <v>488</v>
      </c>
      <c r="AT504" s="49" t="s">
        <v>489</v>
      </c>
    </row>
    <row r="505" spans="1:46" x14ac:dyDescent="0.25">
      <c r="A505">
        <v>3</v>
      </c>
      <c r="B505" t="s">
        <v>493</v>
      </c>
      <c r="C505" t="s">
        <v>606</v>
      </c>
      <c r="D505" t="s">
        <v>607</v>
      </c>
      <c r="E505" t="s">
        <v>612</v>
      </c>
      <c r="F505" t="s">
        <v>613</v>
      </c>
      <c r="G505">
        <v>325.16359999999997</v>
      </c>
      <c r="H505">
        <v>373.87709999999998</v>
      </c>
      <c r="I505">
        <v>452.79399999999998</v>
      </c>
      <c r="J505">
        <v>551.04989999999998</v>
      </c>
      <c r="K505">
        <v>617.28499999999997</v>
      </c>
      <c r="L505">
        <v>710.51670000000001</v>
      </c>
      <c r="M505">
        <v>820.99800000000005</v>
      </c>
      <c r="N505">
        <v>987.10929999999996</v>
      </c>
      <c r="O505">
        <v>1257.9408000000001</v>
      </c>
      <c r="P505">
        <v>2125.2321999999999</v>
      </c>
      <c r="Q505">
        <v>2739.62</v>
      </c>
      <c r="R505">
        <v>3885.3629999999998</v>
      </c>
      <c r="S505">
        <v>4802.2386999999999</v>
      </c>
      <c r="T505">
        <v>6353.2052000000003</v>
      </c>
      <c r="U505">
        <v>8619.3065000000006</v>
      </c>
      <c r="V505">
        <v>13118.3706</v>
      </c>
      <c r="W505">
        <v>18859.3694</v>
      </c>
      <c r="X505">
        <v>25816.976900000001</v>
      </c>
      <c r="Y505">
        <v>41695.030700000003</v>
      </c>
      <c r="Z505">
        <v>70823.908800000005</v>
      </c>
      <c r="AA505">
        <v>114310.12790000001</v>
      </c>
      <c r="AB505">
        <v>227862.3027</v>
      </c>
      <c r="AC505">
        <v>350262.86479999998</v>
      </c>
      <c r="AD505">
        <v>489900.97240000003</v>
      </c>
      <c r="AE505">
        <v>644587.29740000004</v>
      </c>
      <c r="AF505">
        <v>852024.2</v>
      </c>
      <c r="AG505">
        <v>1113765.7324000001</v>
      </c>
      <c r="AH505">
        <v>1498170.2137</v>
      </c>
      <c r="AI505">
        <v>1919601.5441999999</v>
      </c>
      <c r="AJ505">
        <v>2336703.8450000002</v>
      </c>
      <c r="AK505">
        <v>2792213.0186000001</v>
      </c>
      <c r="AL505" t="s">
        <v>531</v>
      </c>
      <c r="AM505" s="49" t="e">
        <v>#N/A</v>
      </c>
      <c r="AN505" s="49" t="e">
        <v>#N/A</v>
      </c>
      <c r="AO505" s="49" t="e">
        <v>#N/A</v>
      </c>
      <c r="AP505" s="49" t="e">
        <v>#N/A</v>
      </c>
      <c r="AQ505" s="49" t="e">
        <v>#N/A</v>
      </c>
      <c r="AR505" s="49" t="e">
        <v>#N/A</v>
      </c>
      <c r="AS505" s="49" t="e">
        <v>#N/A</v>
      </c>
      <c r="AT505" s="49" t="e">
        <v>#N/A</v>
      </c>
    </row>
    <row r="506" spans="1:46" x14ac:dyDescent="0.25">
      <c r="A506">
        <v>3</v>
      </c>
      <c r="B506" t="s">
        <v>362</v>
      </c>
      <c r="C506" t="s">
        <v>362</v>
      </c>
      <c r="D506" t="s">
        <v>363</v>
      </c>
      <c r="E506" t="s">
        <v>612</v>
      </c>
      <c r="F506" t="s">
        <v>613</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3.6006</v>
      </c>
      <c r="AF506">
        <v>7.2012999999999998</v>
      </c>
      <c r="AG506">
        <v>7.2012999999999998</v>
      </c>
      <c r="AH506">
        <v>9.0978999999999992</v>
      </c>
      <c r="AI506">
        <v>12.5646</v>
      </c>
      <c r="AJ506">
        <v>20.9801</v>
      </c>
      <c r="AK506">
        <v>27.582599999999999</v>
      </c>
      <c r="AL506" t="s">
        <v>531</v>
      </c>
      <c r="AM506" s="49" t="s">
        <v>363</v>
      </c>
      <c r="AN506" s="49" t="s">
        <v>8</v>
      </c>
      <c r="AO506" s="49" t="s">
        <v>9</v>
      </c>
      <c r="AP506" s="49" t="s">
        <v>486</v>
      </c>
      <c r="AQ506" s="49" t="s">
        <v>9</v>
      </c>
      <c r="AR506" s="49" t="s">
        <v>495</v>
      </c>
      <c r="AS506" s="49" t="s">
        <v>488</v>
      </c>
      <c r="AT506" s="49" t="s">
        <v>489</v>
      </c>
    </row>
    <row r="507" spans="1:46" x14ac:dyDescent="0.25">
      <c r="A507">
        <v>3</v>
      </c>
      <c r="B507" t="s">
        <v>372</v>
      </c>
      <c r="C507" t="s">
        <v>372</v>
      </c>
      <c r="D507" t="s">
        <v>431</v>
      </c>
      <c r="E507" t="s">
        <v>612</v>
      </c>
      <c r="F507" t="s">
        <v>613</v>
      </c>
      <c r="G507">
        <v>0</v>
      </c>
      <c r="H507">
        <v>0</v>
      </c>
      <c r="I507">
        <v>0</v>
      </c>
      <c r="J507">
        <v>0</v>
      </c>
      <c r="K507">
        <v>0</v>
      </c>
      <c r="L507">
        <v>0</v>
      </c>
      <c r="M507">
        <v>0</v>
      </c>
      <c r="N507">
        <v>0</v>
      </c>
      <c r="O507">
        <v>0</v>
      </c>
      <c r="P507">
        <v>0</v>
      </c>
      <c r="Q507">
        <v>0</v>
      </c>
      <c r="R507">
        <v>3.6006</v>
      </c>
      <c r="S507">
        <v>3.6006</v>
      </c>
      <c r="T507">
        <v>3.6006</v>
      </c>
      <c r="U507">
        <v>7.2012999999999998</v>
      </c>
      <c r="V507">
        <v>7.2012999999999998</v>
      </c>
      <c r="W507">
        <v>10.8019</v>
      </c>
      <c r="X507">
        <v>10.8019</v>
      </c>
      <c r="Y507">
        <v>10.8019</v>
      </c>
      <c r="Z507">
        <v>14.398400000000001</v>
      </c>
      <c r="AA507">
        <v>14.398400000000001</v>
      </c>
      <c r="AB507">
        <v>14.398400000000001</v>
      </c>
      <c r="AC507">
        <v>14.398400000000001</v>
      </c>
      <c r="AD507">
        <v>14.398400000000001</v>
      </c>
      <c r="AE507">
        <v>17.999099999999999</v>
      </c>
      <c r="AF507">
        <v>21.599699999999999</v>
      </c>
      <c r="AG507">
        <v>21.599699999999999</v>
      </c>
      <c r="AH507">
        <v>19.996200000000002</v>
      </c>
      <c r="AI507">
        <v>16.8142</v>
      </c>
      <c r="AJ507">
        <v>16.8142</v>
      </c>
      <c r="AK507">
        <v>16.8142</v>
      </c>
      <c r="AL507" t="s">
        <v>531</v>
      </c>
      <c r="AM507" s="49" t="s">
        <v>431</v>
      </c>
      <c r="AN507" s="49" t="s">
        <v>14</v>
      </c>
      <c r="AO507" s="49" t="s">
        <v>507</v>
      </c>
      <c r="AP507" s="49" t="s">
        <v>505</v>
      </c>
      <c r="AQ507" s="49" t="s">
        <v>10</v>
      </c>
      <c r="AR507" s="49" t="s">
        <v>495</v>
      </c>
      <c r="AS507" s="49" t="s">
        <v>496</v>
      </c>
      <c r="AT507" s="49" t="s">
        <v>497</v>
      </c>
    </row>
    <row r="508" spans="1:46" x14ac:dyDescent="0.25">
      <c r="A508">
        <v>3</v>
      </c>
      <c r="B508" t="s">
        <v>373</v>
      </c>
      <c r="C508" t="s">
        <v>373</v>
      </c>
      <c r="D508" t="s">
        <v>374</v>
      </c>
      <c r="E508" t="s">
        <v>612</v>
      </c>
      <c r="F508" t="s">
        <v>613</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3.6006</v>
      </c>
      <c r="AB508">
        <v>5.7359</v>
      </c>
      <c r="AC508">
        <v>19.0458</v>
      </c>
      <c r="AD508">
        <v>51.196199999999997</v>
      </c>
      <c r="AE508">
        <v>122.52670000000001</v>
      </c>
      <c r="AF508">
        <v>233.749</v>
      </c>
      <c r="AG508">
        <v>391.52019999999999</v>
      </c>
      <c r="AH508">
        <v>479.3886</v>
      </c>
      <c r="AI508">
        <v>625.31110000000001</v>
      </c>
      <c r="AJ508">
        <v>883.38549999999998</v>
      </c>
      <c r="AK508">
        <v>1199.5182</v>
      </c>
      <c r="AL508" t="s">
        <v>531</v>
      </c>
      <c r="AM508" s="49" t="s">
        <v>374</v>
      </c>
      <c r="AN508" s="49" t="s">
        <v>7</v>
      </c>
      <c r="AO508" s="49" t="s">
        <v>9</v>
      </c>
      <c r="AP508" s="49" t="s">
        <v>494</v>
      </c>
      <c r="AQ508" s="49" t="s">
        <v>9</v>
      </c>
      <c r="AR508" s="49" t="s">
        <v>487</v>
      </c>
      <c r="AS508" s="49" t="s">
        <v>488</v>
      </c>
      <c r="AT508" s="49" t="s">
        <v>489</v>
      </c>
    </row>
    <row r="509" spans="1:46" x14ac:dyDescent="0.25">
      <c r="A509">
        <v>3</v>
      </c>
      <c r="B509" t="s">
        <v>368</v>
      </c>
      <c r="C509" t="s">
        <v>368</v>
      </c>
      <c r="D509" t="s">
        <v>429</v>
      </c>
      <c r="E509" t="s">
        <v>612</v>
      </c>
      <c r="F509" t="s">
        <v>613</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t="s">
        <v>531</v>
      </c>
      <c r="AM509" s="49" t="s">
        <v>429</v>
      </c>
      <c r="AN509" s="49" t="s">
        <v>14</v>
      </c>
      <c r="AO509" s="49" t="s">
        <v>485</v>
      </c>
      <c r="AP509" s="49" t="s">
        <v>501</v>
      </c>
      <c r="AQ509" s="49" t="s">
        <v>11</v>
      </c>
      <c r="AR509" s="49" t="s">
        <v>495</v>
      </c>
      <c r="AS509" s="49" t="s">
        <v>496</v>
      </c>
      <c r="AT509" s="49" t="s">
        <v>497</v>
      </c>
    </row>
    <row r="510" spans="1:46" x14ac:dyDescent="0.25">
      <c r="A510">
        <v>3</v>
      </c>
      <c r="B510" t="s">
        <v>381</v>
      </c>
      <c r="C510" t="s">
        <v>381</v>
      </c>
      <c r="D510" t="s">
        <v>382</v>
      </c>
      <c r="E510" t="s">
        <v>612</v>
      </c>
      <c r="F510" t="s">
        <v>613</v>
      </c>
      <c r="G510">
        <v>0</v>
      </c>
      <c r="H510">
        <v>0</v>
      </c>
      <c r="I510">
        <v>0</v>
      </c>
      <c r="J510">
        <v>0</v>
      </c>
      <c r="K510">
        <v>0</v>
      </c>
      <c r="L510">
        <v>0</v>
      </c>
      <c r="M510">
        <v>0</v>
      </c>
      <c r="N510">
        <v>0</v>
      </c>
      <c r="O510">
        <v>0</v>
      </c>
      <c r="P510">
        <v>0</v>
      </c>
      <c r="Q510">
        <v>0</v>
      </c>
      <c r="R510">
        <v>3.6006</v>
      </c>
      <c r="S510">
        <v>7.2012999999999998</v>
      </c>
      <c r="T510">
        <v>7.2012999999999998</v>
      </c>
      <c r="U510">
        <v>10.8019</v>
      </c>
      <c r="V510">
        <v>14.398400000000001</v>
      </c>
      <c r="W510">
        <v>28.800999999999998</v>
      </c>
      <c r="X510">
        <v>39.598799999999997</v>
      </c>
      <c r="Y510">
        <v>61.198500000000003</v>
      </c>
      <c r="Z510">
        <v>75.600999999999999</v>
      </c>
      <c r="AA510">
        <v>79.201700000000002</v>
      </c>
      <c r="AB510">
        <v>86.398799999999994</v>
      </c>
      <c r="AC510">
        <v>89.999499999999998</v>
      </c>
      <c r="AD510">
        <v>97.200699999999998</v>
      </c>
      <c r="AE510">
        <v>104.402</v>
      </c>
      <c r="AF510">
        <v>115.1998</v>
      </c>
      <c r="AG510">
        <v>140.40020000000001</v>
      </c>
      <c r="AH510">
        <v>222.03440000000001</v>
      </c>
      <c r="AI510">
        <v>255.5497</v>
      </c>
      <c r="AJ510">
        <v>421.548</v>
      </c>
      <c r="AK510">
        <v>423.36919999999998</v>
      </c>
      <c r="AL510" t="s">
        <v>531</v>
      </c>
      <c r="AM510" s="49" t="s">
        <v>382</v>
      </c>
      <c r="AN510" s="49" t="s">
        <v>6</v>
      </c>
      <c r="AO510" s="49" t="s">
        <v>9</v>
      </c>
      <c r="AP510" s="49" t="s">
        <v>486</v>
      </c>
      <c r="AQ510" s="49" t="s">
        <v>9</v>
      </c>
      <c r="AR510" s="49" t="s">
        <v>487</v>
      </c>
      <c r="AS510" s="49" t="s">
        <v>488</v>
      </c>
      <c r="AT510" s="49" t="s">
        <v>489</v>
      </c>
    </row>
    <row r="511" spans="1:46" x14ac:dyDescent="0.25">
      <c r="A511">
        <v>3</v>
      </c>
      <c r="B511" t="s">
        <v>383</v>
      </c>
      <c r="C511" t="s">
        <v>383</v>
      </c>
      <c r="D511" t="s">
        <v>384</v>
      </c>
      <c r="E511" t="s">
        <v>612</v>
      </c>
      <c r="F511" t="s">
        <v>613</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107.99850000000001</v>
      </c>
      <c r="AC511">
        <v>1198.7981</v>
      </c>
      <c r="AD511">
        <v>2052.0009</v>
      </c>
      <c r="AE511">
        <v>1544.4016999999999</v>
      </c>
      <c r="AF511">
        <v>1717.1993</v>
      </c>
      <c r="AG511">
        <v>1767.6</v>
      </c>
      <c r="AH511">
        <v>2658.6012999999998</v>
      </c>
      <c r="AI511">
        <v>3956.4004</v>
      </c>
      <c r="AJ511">
        <v>10558.079599999999</v>
      </c>
      <c r="AK511">
        <v>21489.839599999999</v>
      </c>
      <c r="AL511">
        <v>9343.7988000000005</v>
      </c>
      <c r="AM511" s="49" t="s">
        <v>384</v>
      </c>
      <c r="AN511" s="49" t="s">
        <v>14</v>
      </c>
      <c r="AO511" s="49" t="s">
        <v>500</v>
      </c>
      <c r="AP511" s="49" t="s">
        <v>494</v>
      </c>
      <c r="AQ511" s="49" t="s">
        <v>502</v>
      </c>
      <c r="AR511" s="49" t="s">
        <v>487</v>
      </c>
      <c r="AS511" s="49" t="s">
        <v>488</v>
      </c>
      <c r="AT511" s="49" t="s">
        <v>489</v>
      </c>
    </row>
    <row r="512" spans="1:46" x14ac:dyDescent="0.25">
      <c r="A512">
        <v>3</v>
      </c>
      <c r="B512" t="s">
        <v>62</v>
      </c>
      <c r="C512" t="s">
        <v>62</v>
      </c>
      <c r="D512" t="s">
        <v>407</v>
      </c>
      <c r="E512" t="s">
        <v>612</v>
      </c>
      <c r="F512" t="s">
        <v>613</v>
      </c>
      <c r="G512">
        <v>0</v>
      </c>
      <c r="H512">
        <v>0</v>
      </c>
      <c r="I512">
        <v>0</v>
      </c>
      <c r="J512">
        <v>0</v>
      </c>
      <c r="K512">
        <v>0</v>
      </c>
      <c r="L512">
        <v>0</v>
      </c>
      <c r="M512">
        <v>0</v>
      </c>
      <c r="N512">
        <v>0</v>
      </c>
      <c r="O512">
        <v>0</v>
      </c>
      <c r="P512">
        <v>0</v>
      </c>
      <c r="Q512">
        <v>0</v>
      </c>
      <c r="R512">
        <v>0</v>
      </c>
      <c r="S512">
        <v>0</v>
      </c>
      <c r="T512">
        <v>0</v>
      </c>
      <c r="U512">
        <v>0</v>
      </c>
      <c r="V512">
        <v>0</v>
      </c>
      <c r="W512">
        <v>0</v>
      </c>
      <c r="X512">
        <v>0</v>
      </c>
      <c r="Y512">
        <v>0</v>
      </c>
      <c r="Z512">
        <v>21.599699999999999</v>
      </c>
      <c r="AA512">
        <v>61.198500000000003</v>
      </c>
      <c r="AB512">
        <v>64.799099999999996</v>
      </c>
      <c r="AC512">
        <v>68.399799999999999</v>
      </c>
      <c r="AD512">
        <v>79.201700000000002</v>
      </c>
      <c r="AE512">
        <v>172.80179999999999</v>
      </c>
      <c r="AF512">
        <v>176.39830000000001</v>
      </c>
      <c r="AG512">
        <v>172.80179999999999</v>
      </c>
      <c r="AH512">
        <v>1715.3988999999999</v>
      </c>
      <c r="AI512">
        <v>3851.9983999999999</v>
      </c>
      <c r="AJ512">
        <v>12780.0018</v>
      </c>
      <c r="AK512">
        <v>18805.4058</v>
      </c>
      <c r="AL512" t="s">
        <v>531</v>
      </c>
      <c r="AM512" s="49" t="s">
        <v>407</v>
      </c>
      <c r="AN512" s="49" t="s">
        <v>14</v>
      </c>
      <c r="AO512" s="49" t="s">
        <v>485</v>
      </c>
      <c r="AP512" s="49" t="s">
        <v>505</v>
      </c>
      <c r="AQ512" s="49" t="s">
        <v>13</v>
      </c>
      <c r="AR512" s="49" t="s">
        <v>495</v>
      </c>
      <c r="AS512" s="49" t="s">
        <v>496</v>
      </c>
      <c r="AT512" s="49" t="s">
        <v>497</v>
      </c>
    </row>
    <row r="513" spans="1:46" x14ac:dyDescent="0.25">
      <c r="A513">
        <v>3</v>
      </c>
      <c r="B513" t="s">
        <v>169</v>
      </c>
      <c r="C513" t="s">
        <v>169</v>
      </c>
      <c r="D513" t="s">
        <v>170</v>
      </c>
      <c r="E513" t="s">
        <v>612</v>
      </c>
      <c r="F513" t="s">
        <v>613</v>
      </c>
      <c r="G513">
        <v>0</v>
      </c>
      <c r="H513">
        <v>0</v>
      </c>
      <c r="I513">
        <v>0</v>
      </c>
      <c r="J513">
        <v>0</v>
      </c>
      <c r="K513">
        <v>0</v>
      </c>
      <c r="L513">
        <v>0</v>
      </c>
      <c r="M513">
        <v>0</v>
      </c>
      <c r="N513">
        <v>0</v>
      </c>
      <c r="O513">
        <v>0</v>
      </c>
      <c r="P513">
        <v>3.6006</v>
      </c>
      <c r="Q513">
        <v>3.6006</v>
      </c>
      <c r="R513">
        <v>7.2012999999999998</v>
      </c>
      <c r="S513">
        <v>10.8019</v>
      </c>
      <c r="T513">
        <v>10.8019</v>
      </c>
      <c r="U513">
        <v>14.398400000000001</v>
      </c>
      <c r="V513">
        <v>28.800999999999998</v>
      </c>
      <c r="W513">
        <v>39.598799999999997</v>
      </c>
      <c r="X513">
        <v>50.400700000000001</v>
      </c>
      <c r="Y513">
        <v>61.198500000000003</v>
      </c>
      <c r="Z513">
        <v>72.000399999999999</v>
      </c>
      <c r="AA513">
        <v>144.9973</v>
      </c>
      <c r="AB513">
        <v>877.04250000000002</v>
      </c>
      <c r="AC513">
        <v>4873.4979999999996</v>
      </c>
      <c r="AD513">
        <v>7236.5572000000002</v>
      </c>
      <c r="AE513">
        <v>14594.7243</v>
      </c>
      <c r="AF513">
        <v>27118.309700000002</v>
      </c>
      <c r="AG513">
        <v>37422.380400000002</v>
      </c>
      <c r="AH513">
        <v>41246.168100000003</v>
      </c>
      <c r="AI513">
        <v>45606.205300000001</v>
      </c>
      <c r="AJ513">
        <v>45288.364399999999</v>
      </c>
      <c r="AK513">
        <v>47368.776899999997</v>
      </c>
      <c r="AL513">
        <v>44583.839</v>
      </c>
      <c r="AM513" s="49" t="s">
        <v>170</v>
      </c>
      <c r="AN513" s="49" t="s">
        <v>14</v>
      </c>
      <c r="AO513" s="49" t="s">
        <v>500</v>
      </c>
      <c r="AP513" s="49" t="s">
        <v>505</v>
      </c>
      <c r="AQ513" s="49" t="s">
        <v>13</v>
      </c>
      <c r="AR513" s="49" t="s">
        <v>487</v>
      </c>
      <c r="AS513" s="49" t="s">
        <v>488</v>
      </c>
      <c r="AT513" s="49" t="s">
        <v>489</v>
      </c>
    </row>
    <row r="514" spans="1:46" x14ac:dyDescent="0.25">
      <c r="A514">
        <v>3</v>
      </c>
      <c r="B514" t="s">
        <v>379</v>
      </c>
      <c r="C514" t="s">
        <v>379</v>
      </c>
      <c r="D514" t="s">
        <v>608</v>
      </c>
      <c r="E514" t="s">
        <v>612</v>
      </c>
      <c r="F514" t="s">
        <v>613</v>
      </c>
      <c r="G514">
        <v>0</v>
      </c>
      <c r="H514">
        <v>0</v>
      </c>
      <c r="I514">
        <v>0</v>
      </c>
      <c r="J514">
        <v>0</v>
      </c>
      <c r="K514">
        <v>0</v>
      </c>
      <c r="L514">
        <v>0</v>
      </c>
      <c r="M514">
        <v>0</v>
      </c>
      <c r="N514">
        <v>0</v>
      </c>
      <c r="O514">
        <v>0</v>
      </c>
      <c r="P514">
        <v>0</v>
      </c>
      <c r="Q514">
        <v>0</v>
      </c>
      <c r="R514">
        <v>0</v>
      </c>
      <c r="S514">
        <v>0</v>
      </c>
      <c r="T514">
        <v>7.2012999999999998</v>
      </c>
      <c r="U514">
        <v>10.8019</v>
      </c>
      <c r="V514">
        <v>10.8019</v>
      </c>
      <c r="W514">
        <v>14.398400000000001</v>
      </c>
      <c r="X514">
        <v>14.398400000000001</v>
      </c>
      <c r="Y514">
        <v>17.999099999999999</v>
      </c>
      <c r="Z514">
        <v>21.599699999999999</v>
      </c>
      <c r="AA514">
        <v>25.200299999999999</v>
      </c>
      <c r="AB514">
        <v>28.800999999999998</v>
      </c>
      <c r="AC514">
        <v>32.401600000000002</v>
      </c>
      <c r="AD514">
        <v>50.400700000000001</v>
      </c>
      <c r="AE514">
        <v>54.001300000000001</v>
      </c>
      <c r="AF514">
        <v>54.001300000000001</v>
      </c>
      <c r="AG514">
        <v>118.8005</v>
      </c>
      <c r="AH514">
        <v>141.3631</v>
      </c>
      <c r="AI514">
        <v>165.2739</v>
      </c>
      <c r="AJ514">
        <v>166.0736</v>
      </c>
      <c r="AK514">
        <v>185.2115</v>
      </c>
      <c r="AL514" t="s">
        <v>531</v>
      </c>
      <c r="AM514" s="49" t="s">
        <v>380</v>
      </c>
      <c r="AN514" s="49" t="s">
        <v>6</v>
      </c>
      <c r="AO514" s="49" t="s">
        <v>9</v>
      </c>
      <c r="AP514" s="49" t="s">
        <v>494</v>
      </c>
      <c r="AQ514" s="49" t="s">
        <v>9</v>
      </c>
      <c r="AR514" s="49" t="s">
        <v>487</v>
      </c>
      <c r="AS514" s="49" t="s">
        <v>488</v>
      </c>
      <c r="AT514" s="49" t="s">
        <v>489</v>
      </c>
    </row>
    <row r="515" spans="1:46" x14ac:dyDescent="0.25">
      <c r="A515">
        <v>3</v>
      </c>
      <c r="B515" t="s">
        <v>387</v>
      </c>
      <c r="C515" t="s">
        <v>387</v>
      </c>
      <c r="D515" t="s">
        <v>388</v>
      </c>
      <c r="E515" t="s">
        <v>612</v>
      </c>
      <c r="F515" t="s">
        <v>613</v>
      </c>
      <c r="G515">
        <v>10.8019</v>
      </c>
      <c r="H515">
        <v>10.8019</v>
      </c>
      <c r="I515">
        <v>10.8019</v>
      </c>
      <c r="J515">
        <v>14.398400000000001</v>
      </c>
      <c r="K515">
        <v>14.398400000000001</v>
      </c>
      <c r="L515">
        <v>14.398400000000001</v>
      </c>
      <c r="M515">
        <v>10.8019</v>
      </c>
      <c r="N515">
        <v>14.398400000000001</v>
      </c>
      <c r="O515">
        <v>10.8019</v>
      </c>
      <c r="P515">
        <v>583.20029999999997</v>
      </c>
      <c r="Q515">
        <v>658.80139999999994</v>
      </c>
      <c r="R515">
        <v>792.00019999999995</v>
      </c>
      <c r="S515">
        <v>939.60170000000005</v>
      </c>
      <c r="T515">
        <v>1080.0018</v>
      </c>
      <c r="U515">
        <v>1360.7979</v>
      </c>
      <c r="V515">
        <v>1886.4004</v>
      </c>
      <c r="W515">
        <v>2653.2003</v>
      </c>
      <c r="X515">
        <v>3603.5997000000002</v>
      </c>
      <c r="Y515">
        <v>4370.3995999999997</v>
      </c>
      <c r="Z515">
        <v>6116.3998000000001</v>
      </c>
      <c r="AA515">
        <v>11026.800300000001</v>
      </c>
      <c r="AB515">
        <v>19159.198700000001</v>
      </c>
      <c r="AC515">
        <v>33069.598899999997</v>
      </c>
      <c r="AD515">
        <v>53488.798300000002</v>
      </c>
      <c r="AE515">
        <v>83073.597999999998</v>
      </c>
      <c r="AF515">
        <v>115527.59910000001</v>
      </c>
      <c r="AG515">
        <v>167878.802</v>
      </c>
      <c r="AH515">
        <v>242614.7144</v>
      </c>
      <c r="AI515">
        <v>292479.10470000003</v>
      </c>
      <c r="AJ515">
        <v>338197.22730000003</v>
      </c>
      <c r="AK515">
        <v>417245.56050000002</v>
      </c>
      <c r="AL515">
        <v>526495.28740000003</v>
      </c>
      <c r="AM515" s="49" t="s">
        <v>388</v>
      </c>
      <c r="AN515" s="49" t="s">
        <v>14</v>
      </c>
      <c r="AO515" s="49" t="s">
        <v>507</v>
      </c>
      <c r="AP515" s="49" t="s">
        <v>505</v>
      </c>
      <c r="AQ515" s="49" t="s">
        <v>13</v>
      </c>
      <c r="AR515" s="49" t="s">
        <v>487</v>
      </c>
      <c r="AS515" s="49" t="s">
        <v>488</v>
      </c>
      <c r="AT515" s="49" t="s">
        <v>489</v>
      </c>
    </row>
    <row r="516" spans="1:46" x14ac:dyDescent="0.25">
      <c r="A516">
        <v>3</v>
      </c>
      <c r="B516" t="s">
        <v>385</v>
      </c>
      <c r="C516" t="s">
        <v>385</v>
      </c>
      <c r="D516" t="s">
        <v>386</v>
      </c>
      <c r="E516" t="s">
        <v>612</v>
      </c>
      <c r="F516" t="s">
        <v>613</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14.398400000000001</v>
      </c>
      <c r="AF516">
        <v>176.39830000000001</v>
      </c>
      <c r="AG516">
        <v>543.60159999999996</v>
      </c>
      <c r="AH516">
        <v>966.8075</v>
      </c>
      <c r="AI516">
        <v>1488.7842000000001</v>
      </c>
      <c r="AJ516">
        <v>1524.6609000000001</v>
      </c>
      <c r="AK516">
        <v>1663.3779999999999</v>
      </c>
      <c r="AL516" t="s">
        <v>531</v>
      </c>
      <c r="AM516" s="49" t="s">
        <v>386</v>
      </c>
      <c r="AN516" s="49" t="s">
        <v>14</v>
      </c>
      <c r="AO516" s="49" t="s">
        <v>506</v>
      </c>
      <c r="AP516" s="49" t="s">
        <v>505</v>
      </c>
      <c r="AQ516" s="49" t="s">
        <v>10</v>
      </c>
      <c r="AR516" s="49" t="s">
        <v>487</v>
      </c>
      <c r="AS516" s="49" t="s">
        <v>488</v>
      </c>
      <c r="AT516" s="49" t="s">
        <v>489</v>
      </c>
    </row>
    <row r="517" spans="1:46" x14ac:dyDescent="0.25">
      <c r="A517">
        <v>3</v>
      </c>
      <c r="B517" t="s">
        <v>389</v>
      </c>
      <c r="C517" t="s">
        <v>389</v>
      </c>
      <c r="D517" t="s">
        <v>432</v>
      </c>
      <c r="E517" t="s">
        <v>612</v>
      </c>
      <c r="F517" t="s">
        <v>613</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t="s">
        <v>531</v>
      </c>
      <c r="AM517" s="49" t="s">
        <v>432</v>
      </c>
      <c r="AN517" s="49" t="s">
        <v>14</v>
      </c>
      <c r="AO517" s="49" t="s">
        <v>485</v>
      </c>
      <c r="AP517" s="49" t="s">
        <v>494</v>
      </c>
      <c r="AQ517" s="49" t="s">
        <v>11</v>
      </c>
      <c r="AR517" s="49" t="s">
        <v>487</v>
      </c>
      <c r="AS517" s="49" t="s">
        <v>496</v>
      </c>
      <c r="AT517" s="49" t="s">
        <v>497</v>
      </c>
    </row>
    <row r="518" spans="1:46" x14ac:dyDescent="0.25">
      <c r="A518">
        <v>3</v>
      </c>
      <c r="B518" t="s">
        <v>392</v>
      </c>
      <c r="C518" t="s">
        <v>392</v>
      </c>
      <c r="D518" t="s">
        <v>433</v>
      </c>
      <c r="E518" t="s">
        <v>612</v>
      </c>
      <c r="F518" t="s">
        <v>613</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7.2012999999999998</v>
      </c>
      <c r="AB518">
        <v>7.2012999999999998</v>
      </c>
      <c r="AC518">
        <v>14.398400000000001</v>
      </c>
      <c r="AD518">
        <v>14.398400000000001</v>
      </c>
      <c r="AE518">
        <v>17.999099999999999</v>
      </c>
      <c r="AF518">
        <v>25.200299999999999</v>
      </c>
      <c r="AG518">
        <v>25.200299999999999</v>
      </c>
      <c r="AH518">
        <v>25.200299999999999</v>
      </c>
      <c r="AI518">
        <v>22.428699999999999</v>
      </c>
      <c r="AJ518">
        <v>31.066099999999999</v>
      </c>
      <c r="AK518">
        <v>31.066099999999999</v>
      </c>
      <c r="AL518" t="s">
        <v>531</v>
      </c>
      <c r="AM518" s="49" t="s">
        <v>433</v>
      </c>
      <c r="AN518" s="49" t="s">
        <v>14</v>
      </c>
      <c r="AO518" s="49" t="s">
        <v>506</v>
      </c>
      <c r="AP518" s="49" t="s">
        <v>493</v>
      </c>
      <c r="AQ518" s="49" t="s">
        <v>10</v>
      </c>
      <c r="AR518" s="49" t="s">
        <v>495</v>
      </c>
      <c r="AS518" s="49" t="s">
        <v>496</v>
      </c>
      <c r="AT518" s="49" t="s">
        <v>497</v>
      </c>
    </row>
    <row r="519" spans="1:46" x14ac:dyDescent="0.25">
      <c r="A519">
        <v>3</v>
      </c>
      <c r="B519" t="s">
        <v>393</v>
      </c>
      <c r="C519" t="s">
        <v>393</v>
      </c>
      <c r="D519" t="s">
        <v>394</v>
      </c>
      <c r="E519" t="s">
        <v>612</v>
      </c>
      <c r="F519" t="s">
        <v>613</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79.201700000000002</v>
      </c>
      <c r="AJ519">
        <v>17344.798699999999</v>
      </c>
      <c r="AK519">
        <v>34469.999799999998</v>
      </c>
      <c r="AL519" t="s">
        <v>531</v>
      </c>
      <c r="AM519" s="49" t="s">
        <v>394</v>
      </c>
      <c r="AN519" s="49" t="s">
        <v>14</v>
      </c>
      <c r="AO519" s="49" t="s">
        <v>485</v>
      </c>
      <c r="AP519" s="49" t="s">
        <v>494</v>
      </c>
      <c r="AQ519" s="49" t="s">
        <v>11</v>
      </c>
      <c r="AR519" s="49" t="s">
        <v>487</v>
      </c>
      <c r="AS519" s="49" t="s">
        <v>488</v>
      </c>
      <c r="AT519" s="49" t="s">
        <v>489</v>
      </c>
    </row>
    <row r="520" spans="1:46" x14ac:dyDescent="0.25">
      <c r="A520">
        <v>3</v>
      </c>
      <c r="B520" t="s">
        <v>493</v>
      </c>
      <c r="C520" t="s">
        <v>609</v>
      </c>
      <c r="D520" t="s">
        <v>56</v>
      </c>
      <c r="E520" t="s">
        <v>612</v>
      </c>
      <c r="F520" t="s">
        <v>613</v>
      </c>
      <c r="G520">
        <v>325.16359999999997</v>
      </c>
      <c r="H520">
        <v>373.87709999999998</v>
      </c>
      <c r="I520">
        <v>452.79399999999998</v>
      </c>
      <c r="J520">
        <v>551.04989999999998</v>
      </c>
      <c r="K520">
        <v>617.28499999999997</v>
      </c>
      <c r="L520">
        <v>710.51670000000001</v>
      </c>
      <c r="M520">
        <v>820.99800000000005</v>
      </c>
      <c r="N520">
        <v>994.31060000000002</v>
      </c>
      <c r="O520">
        <v>1268.7428</v>
      </c>
      <c r="P520">
        <v>2136.0342000000001</v>
      </c>
      <c r="Q520">
        <v>2793.6255999999998</v>
      </c>
      <c r="R520">
        <v>3957.3717000000001</v>
      </c>
      <c r="S520">
        <v>4888.6458000000002</v>
      </c>
      <c r="T520">
        <v>6454.0150000000003</v>
      </c>
      <c r="U520">
        <v>8746.9495000000006</v>
      </c>
      <c r="V520">
        <v>13286.0227</v>
      </c>
      <c r="W520">
        <v>19068.1944</v>
      </c>
      <c r="X520">
        <v>26068.0677</v>
      </c>
      <c r="Y520">
        <v>42085.834999999999</v>
      </c>
      <c r="Z520">
        <v>71399.325800000006</v>
      </c>
      <c r="AA520">
        <v>115452.7601</v>
      </c>
      <c r="AB520">
        <v>229455.43040000001</v>
      </c>
      <c r="AC520">
        <v>355953.93599999999</v>
      </c>
      <c r="AD520">
        <v>502131.62</v>
      </c>
      <c r="AE520">
        <v>664496.03379999998</v>
      </c>
      <c r="AF520">
        <v>881447.61529999995</v>
      </c>
      <c r="AG520">
        <v>1155382.9306000001</v>
      </c>
      <c r="AH520">
        <v>1552983.6066999999</v>
      </c>
      <c r="AI520">
        <v>1993329.2459</v>
      </c>
      <c r="AJ520">
        <v>2459001.9393000002</v>
      </c>
      <c r="AK520">
        <v>2965615.0932999998</v>
      </c>
      <c r="AL520" t="s">
        <v>531</v>
      </c>
      <c r="AM520" s="49" t="e">
        <v>#N/A</v>
      </c>
      <c r="AN520" s="49" t="e">
        <v>#N/A</v>
      </c>
      <c r="AO520" s="49" t="e">
        <v>#N/A</v>
      </c>
      <c r="AP520" s="49" t="e">
        <v>#N/A</v>
      </c>
      <c r="AQ520" s="49" t="e">
        <v>#N/A</v>
      </c>
      <c r="AR520" s="49" t="e">
        <v>#N/A</v>
      </c>
      <c r="AS520" s="49" t="e">
        <v>#N/A</v>
      </c>
      <c r="AT520" s="49" t="e">
        <v>#N/A</v>
      </c>
    </row>
    <row r="521" spans="1:46" x14ac:dyDescent="0.25">
      <c r="A521">
        <v>3</v>
      </c>
      <c r="B521" t="s">
        <v>399</v>
      </c>
      <c r="C521" t="s">
        <v>399</v>
      </c>
      <c r="D521" t="s">
        <v>434</v>
      </c>
      <c r="E521" t="s">
        <v>612</v>
      </c>
      <c r="F521" t="s">
        <v>613</v>
      </c>
      <c r="G521">
        <v>0</v>
      </c>
      <c r="H521">
        <v>0</v>
      </c>
      <c r="I521">
        <v>0</v>
      </c>
      <c r="J521">
        <v>0</v>
      </c>
      <c r="K521">
        <v>0</v>
      </c>
      <c r="L521">
        <v>0</v>
      </c>
      <c r="M521">
        <v>0</v>
      </c>
      <c r="N521">
        <v>0</v>
      </c>
      <c r="O521">
        <v>0</v>
      </c>
      <c r="P521">
        <v>0</v>
      </c>
      <c r="Q521">
        <v>0</v>
      </c>
      <c r="R521">
        <v>0</v>
      </c>
      <c r="S521">
        <v>0</v>
      </c>
      <c r="T521">
        <v>0</v>
      </c>
      <c r="U521">
        <v>0</v>
      </c>
      <c r="V521">
        <v>0</v>
      </c>
      <c r="W521">
        <v>0</v>
      </c>
      <c r="X521">
        <v>0</v>
      </c>
      <c r="Y521">
        <v>7.2012999999999998</v>
      </c>
      <c r="Z521">
        <v>7.2012999999999998</v>
      </c>
      <c r="AA521">
        <v>7.2012999999999998</v>
      </c>
      <c r="AB521">
        <v>7.2012999999999998</v>
      </c>
      <c r="AC521">
        <v>10.8019</v>
      </c>
      <c r="AD521">
        <v>17.999099999999999</v>
      </c>
      <c r="AE521">
        <v>35.998100000000001</v>
      </c>
      <c r="AF521">
        <v>417.59980000000002</v>
      </c>
      <c r="AG521">
        <v>558</v>
      </c>
      <c r="AH521">
        <v>697.49990000000003</v>
      </c>
      <c r="AI521">
        <v>1743.752</v>
      </c>
      <c r="AJ521">
        <v>1743.752</v>
      </c>
      <c r="AK521">
        <v>1763.2791999999999</v>
      </c>
      <c r="AL521" t="s">
        <v>531</v>
      </c>
      <c r="AM521" s="49" t="s">
        <v>434</v>
      </c>
      <c r="AN521" s="49" t="s">
        <v>14</v>
      </c>
      <c r="AO521" s="49" t="s">
        <v>485</v>
      </c>
      <c r="AP521" s="49" t="s">
        <v>486</v>
      </c>
      <c r="AQ521" s="49" t="s">
        <v>11</v>
      </c>
      <c r="AR521" s="49" t="s">
        <v>487</v>
      </c>
      <c r="AS521" s="49" t="s">
        <v>496</v>
      </c>
      <c r="AT521" s="49" t="s">
        <v>497</v>
      </c>
    </row>
    <row r="522" spans="1:46" x14ac:dyDescent="0.25">
      <c r="A522">
        <v>3</v>
      </c>
      <c r="B522" t="s">
        <v>402</v>
      </c>
      <c r="C522" t="s">
        <v>402</v>
      </c>
      <c r="D522" t="s">
        <v>403</v>
      </c>
      <c r="E522" t="s">
        <v>612</v>
      </c>
      <c r="F522" t="s">
        <v>613</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423.18920000000003</v>
      </c>
      <c r="AK522">
        <v>540.56190000000004</v>
      </c>
      <c r="AL522" t="s">
        <v>531</v>
      </c>
      <c r="AM522" s="49" t="s">
        <v>403</v>
      </c>
      <c r="AN522" s="49" t="s">
        <v>4</v>
      </c>
      <c r="AO522" s="49" t="s">
        <v>9</v>
      </c>
      <c r="AP522" s="49" t="s">
        <v>494</v>
      </c>
      <c r="AQ522" s="49" t="s">
        <v>9</v>
      </c>
      <c r="AR522" s="49" t="s">
        <v>495</v>
      </c>
      <c r="AS522" s="49" t="s">
        <v>488</v>
      </c>
      <c r="AT522" s="49" t="s">
        <v>489</v>
      </c>
    </row>
    <row r="523" spans="1:46" x14ac:dyDescent="0.25">
      <c r="A523">
        <v>3</v>
      </c>
      <c r="B523" t="s">
        <v>404</v>
      </c>
      <c r="C523" t="s">
        <v>404</v>
      </c>
      <c r="D523" t="s">
        <v>405</v>
      </c>
      <c r="E523" t="s">
        <v>612</v>
      </c>
      <c r="F523" t="s">
        <v>613</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87.839100000000002</v>
      </c>
      <c r="AL523" t="s">
        <v>531</v>
      </c>
      <c r="AM523" s="49" t="s">
        <v>405</v>
      </c>
      <c r="AN523" s="49" t="s">
        <v>4</v>
      </c>
      <c r="AO523" s="49" t="s">
        <v>9</v>
      </c>
      <c r="AP523" s="49" t="s">
        <v>494</v>
      </c>
      <c r="AQ523" s="49" t="s">
        <v>9</v>
      </c>
      <c r="AR523" s="49" t="s">
        <v>487</v>
      </c>
      <c r="AS523" s="49" t="s">
        <v>488</v>
      </c>
      <c r="AT523" s="49" t="s">
        <v>489</v>
      </c>
    </row>
    <row r="524" spans="1:46" x14ac:dyDescent="0.25">
      <c r="A524">
        <v>4</v>
      </c>
      <c r="B524" t="s">
        <v>537</v>
      </c>
      <c r="C524" t="s">
        <v>537</v>
      </c>
      <c r="D524" t="s">
        <v>538</v>
      </c>
      <c r="E524" t="s">
        <v>614</v>
      </c>
      <c r="F524" t="s">
        <v>615</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t="s">
        <v>531</v>
      </c>
      <c r="AM524" s="49" t="e">
        <v>#N/A</v>
      </c>
      <c r="AN524" s="49" t="e">
        <v>#N/A</v>
      </c>
      <c r="AO524" s="49" t="e">
        <v>#N/A</v>
      </c>
      <c r="AP524" s="49" t="e">
        <v>#N/A</v>
      </c>
      <c r="AQ524" s="49" t="e">
        <v>#N/A</v>
      </c>
      <c r="AR524" s="49" t="e">
        <v>#N/A</v>
      </c>
      <c r="AS524" s="49" t="e">
        <v>#N/A</v>
      </c>
      <c r="AT524" s="49" t="e">
        <v>#N/A</v>
      </c>
    </row>
    <row r="525" spans="1:46" x14ac:dyDescent="0.25">
      <c r="A525">
        <v>4</v>
      </c>
      <c r="B525" t="s">
        <v>493</v>
      </c>
      <c r="C525" t="s">
        <v>541</v>
      </c>
      <c r="D525" t="s">
        <v>9</v>
      </c>
      <c r="E525" t="s">
        <v>614</v>
      </c>
      <c r="F525" t="s">
        <v>615</v>
      </c>
      <c r="G525">
        <v>21.001000000000001</v>
      </c>
      <c r="H525">
        <v>22.998100000000001</v>
      </c>
      <c r="I525">
        <v>34.000999999999998</v>
      </c>
      <c r="J525">
        <v>34.000999999999998</v>
      </c>
      <c r="K525">
        <v>35.001600000000003</v>
      </c>
      <c r="L525">
        <v>21.001000000000001</v>
      </c>
      <c r="M525">
        <v>21.001000000000001</v>
      </c>
      <c r="N525">
        <v>21.001000000000001</v>
      </c>
      <c r="O525">
        <v>21.001000000000001</v>
      </c>
      <c r="P525">
        <v>21.001000000000001</v>
      </c>
      <c r="Q525">
        <v>21.001000000000001</v>
      </c>
      <c r="R525">
        <v>531.99990000000003</v>
      </c>
      <c r="S525">
        <v>600.00189999999998</v>
      </c>
      <c r="T525">
        <v>669.00040000000001</v>
      </c>
      <c r="U525">
        <v>725.99950000000001</v>
      </c>
      <c r="V525">
        <v>753.00019999999995</v>
      </c>
      <c r="W525">
        <v>754.00080000000003</v>
      </c>
      <c r="X525">
        <v>825.99699999999996</v>
      </c>
      <c r="Y525">
        <v>2123.0007000000001</v>
      </c>
      <c r="Z525">
        <v>2546.9978999999998</v>
      </c>
      <c r="AA525">
        <v>3976.9994999999999</v>
      </c>
      <c r="AB525">
        <v>4378.0028000000002</v>
      </c>
      <c r="AC525">
        <v>4805.0020000000004</v>
      </c>
      <c r="AD525">
        <v>5526.0024000000003</v>
      </c>
      <c r="AE525">
        <v>6129.9985999999999</v>
      </c>
      <c r="AF525">
        <v>8768.0007000000005</v>
      </c>
      <c r="AG525">
        <v>16956.004099999998</v>
      </c>
      <c r="AH525">
        <v>19678.370299999999</v>
      </c>
      <c r="AI525">
        <v>28168.710899999998</v>
      </c>
      <c r="AJ525">
        <v>38132.997600000002</v>
      </c>
      <c r="AK525">
        <v>35905.674400000004</v>
      </c>
      <c r="AL525" t="s">
        <v>531</v>
      </c>
      <c r="AM525" s="49" t="e">
        <v>#N/A</v>
      </c>
      <c r="AN525" s="49" t="e">
        <v>#N/A</v>
      </c>
      <c r="AO525" s="49" t="e">
        <v>#N/A</v>
      </c>
      <c r="AP525" s="49" t="e">
        <v>#N/A</v>
      </c>
      <c r="AQ525" s="49" t="e">
        <v>#N/A</v>
      </c>
      <c r="AR525" s="49" t="e">
        <v>#N/A</v>
      </c>
      <c r="AS525" s="49" t="e">
        <v>#N/A</v>
      </c>
      <c r="AT525" s="49" t="e">
        <v>#N/A</v>
      </c>
    </row>
    <row r="526" spans="1:46" x14ac:dyDescent="0.25">
      <c r="A526">
        <v>4</v>
      </c>
      <c r="B526" t="s">
        <v>60</v>
      </c>
      <c r="C526" t="s">
        <v>60</v>
      </c>
      <c r="D526" t="s">
        <v>61</v>
      </c>
      <c r="E526" t="s">
        <v>614</v>
      </c>
      <c r="F526" t="s">
        <v>615</v>
      </c>
      <c r="G526">
        <v>0</v>
      </c>
      <c r="H526">
        <v>0</v>
      </c>
      <c r="I526">
        <v>0</v>
      </c>
      <c r="J526">
        <v>0</v>
      </c>
      <c r="K526">
        <v>0</v>
      </c>
      <c r="L526">
        <v>0</v>
      </c>
      <c r="M526">
        <v>0</v>
      </c>
      <c r="N526">
        <v>0</v>
      </c>
      <c r="O526">
        <v>0</v>
      </c>
      <c r="P526">
        <v>36.998800000000003</v>
      </c>
      <c r="Q526">
        <v>46.000399999999999</v>
      </c>
      <c r="R526">
        <v>56.999099999999999</v>
      </c>
      <c r="S526">
        <v>59.000399999999999</v>
      </c>
      <c r="T526">
        <v>83.999799999999993</v>
      </c>
      <c r="U526">
        <v>56.999099999999999</v>
      </c>
      <c r="V526">
        <v>95.999099999999999</v>
      </c>
      <c r="W526">
        <v>95.999099999999999</v>
      </c>
      <c r="X526">
        <v>263.99869999999999</v>
      </c>
      <c r="Y526">
        <v>271.99959999999999</v>
      </c>
      <c r="Z526">
        <v>277.99930000000001</v>
      </c>
      <c r="AA526">
        <v>281.00130000000001</v>
      </c>
      <c r="AB526">
        <v>489.99799999999999</v>
      </c>
      <c r="AC526">
        <v>494.00049999999999</v>
      </c>
      <c r="AD526">
        <v>497.99889999999999</v>
      </c>
      <c r="AE526">
        <v>518.99990000000003</v>
      </c>
      <c r="AF526">
        <v>517.99929999999995</v>
      </c>
      <c r="AG526">
        <v>533.81700000000001</v>
      </c>
      <c r="AH526">
        <v>552.6576</v>
      </c>
      <c r="AI526">
        <v>563.54330000000004</v>
      </c>
      <c r="AJ526">
        <v>590.33879999999999</v>
      </c>
      <c r="AK526">
        <v>563.50139999999999</v>
      </c>
      <c r="AL526">
        <v>568.99869999999999</v>
      </c>
      <c r="AM526" s="49" t="s">
        <v>61</v>
      </c>
      <c r="AN526" s="49" t="s">
        <v>14</v>
      </c>
      <c r="AO526" s="49" t="s">
        <v>500</v>
      </c>
      <c r="AP526" s="49" t="s">
        <v>501</v>
      </c>
      <c r="AQ526" s="49" t="s">
        <v>502</v>
      </c>
      <c r="AR526" s="49" t="s">
        <v>487</v>
      </c>
      <c r="AS526" s="49" t="s">
        <v>488</v>
      </c>
      <c r="AT526" s="49" t="s">
        <v>489</v>
      </c>
    </row>
    <row r="527" spans="1:46" x14ac:dyDescent="0.25">
      <c r="A527">
        <v>4</v>
      </c>
      <c r="B527" t="s">
        <v>148</v>
      </c>
      <c r="C527" t="s">
        <v>148</v>
      </c>
      <c r="D527" t="s">
        <v>411</v>
      </c>
      <c r="E527" t="s">
        <v>614</v>
      </c>
      <c r="F527" t="s">
        <v>615</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t="s">
        <v>531</v>
      </c>
      <c r="AM527" s="49" t="s">
        <v>411</v>
      </c>
      <c r="AN527" s="49" t="s">
        <v>7</v>
      </c>
      <c r="AO527" s="49" t="s">
        <v>9</v>
      </c>
      <c r="AP527" s="49" t="s">
        <v>494</v>
      </c>
      <c r="AQ527" s="49" t="s">
        <v>9</v>
      </c>
      <c r="AR527" s="49" t="s">
        <v>495</v>
      </c>
      <c r="AS527" s="49" t="s">
        <v>496</v>
      </c>
      <c r="AT527" s="49" t="s">
        <v>497</v>
      </c>
    </row>
    <row r="528" spans="1:46" x14ac:dyDescent="0.25">
      <c r="A528">
        <v>4</v>
      </c>
      <c r="B528" t="s">
        <v>59</v>
      </c>
      <c r="C528" t="s">
        <v>59</v>
      </c>
      <c r="D528" t="s">
        <v>406</v>
      </c>
      <c r="E528" t="s">
        <v>614</v>
      </c>
      <c r="F528" t="s">
        <v>615</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t="s">
        <v>531</v>
      </c>
      <c r="AM528" s="49" t="s">
        <v>406</v>
      </c>
      <c r="AN528" s="49" t="s">
        <v>4</v>
      </c>
      <c r="AO528" s="49" t="s">
        <v>9</v>
      </c>
      <c r="AP528" s="49" t="s">
        <v>494</v>
      </c>
      <c r="AQ528" s="49" t="s">
        <v>9</v>
      </c>
      <c r="AR528" s="49" t="s">
        <v>495</v>
      </c>
      <c r="AS528" s="49" t="s">
        <v>496</v>
      </c>
      <c r="AT528" s="49" t="s">
        <v>497</v>
      </c>
    </row>
    <row r="529" spans="1:46" x14ac:dyDescent="0.25">
      <c r="A529">
        <v>4</v>
      </c>
      <c r="B529" t="s">
        <v>63</v>
      </c>
      <c r="C529" t="s">
        <v>63</v>
      </c>
      <c r="D529" t="s">
        <v>64</v>
      </c>
      <c r="E529" t="s">
        <v>614</v>
      </c>
      <c r="F529" t="s">
        <v>615</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s="49" t="s">
        <v>64</v>
      </c>
      <c r="AN529" s="49" t="s">
        <v>14</v>
      </c>
      <c r="AO529" s="49" t="s">
        <v>506</v>
      </c>
      <c r="AP529" s="49" t="s">
        <v>501</v>
      </c>
      <c r="AQ529" s="49" t="s">
        <v>10</v>
      </c>
      <c r="AR529" s="49" t="s">
        <v>487</v>
      </c>
      <c r="AS529" s="49" t="s">
        <v>488</v>
      </c>
      <c r="AT529" s="49" t="s">
        <v>489</v>
      </c>
    </row>
    <row r="530" spans="1:46" x14ac:dyDescent="0.25">
      <c r="A530">
        <v>4</v>
      </c>
      <c r="B530" t="s">
        <v>65</v>
      </c>
      <c r="C530" t="s">
        <v>65</v>
      </c>
      <c r="D530" t="s">
        <v>66</v>
      </c>
      <c r="E530" t="s">
        <v>614</v>
      </c>
      <c r="F530" t="s">
        <v>615</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51.099899999999998</v>
      </c>
      <c r="AG530">
        <v>92.900899999999993</v>
      </c>
      <c r="AH530">
        <v>111.4987</v>
      </c>
      <c r="AI530">
        <v>215.9468</v>
      </c>
      <c r="AJ530">
        <v>357.58620000000002</v>
      </c>
      <c r="AK530">
        <v>600.02710000000002</v>
      </c>
      <c r="AL530">
        <v>600.02710000000002</v>
      </c>
      <c r="AM530" s="49" t="s">
        <v>66</v>
      </c>
      <c r="AN530" s="49" t="s">
        <v>14</v>
      </c>
      <c r="AO530" s="49" t="s">
        <v>500</v>
      </c>
      <c r="AP530" s="49" t="s">
        <v>501</v>
      </c>
      <c r="AQ530" s="49" t="s">
        <v>502</v>
      </c>
      <c r="AR530" s="49" t="s">
        <v>487</v>
      </c>
      <c r="AS530" s="49" t="s">
        <v>488</v>
      </c>
      <c r="AT530" s="49" t="s">
        <v>489</v>
      </c>
    </row>
    <row r="531" spans="1:46" x14ac:dyDescent="0.25">
      <c r="A531">
        <v>4</v>
      </c>
      <c r="B531" t="s">
        <v>69</v>
      </c>
      <c r="C531" t="s">
        <v>69</v>
      </c>
      <c r="D531" t="s">
        <v>70</v>
      </c>
      <c r="E531" t="s">
        <v>614</v>
      </c>
      <c r="F531" t="s">
        <v>615</v>
      </c>
      <c r="G531">
        <v>3404.9987999999998</v>
      </c>
      <c r="H531">
        <v>3379.9994999999999</v>
      </c>
      <c r="I531">
        <v>3358.9985000000001</v>
      </c>
      <c r="J531">
        <v>3344.0012999999999</v>
      </c>
      <c r="K531">
        <v>3334.9996999999998</v>
      </c>
      <c r="L531">
        <v>3331.0012999999999</v>
      </c>
      <c r="M531">
        <v>3332.9983999999999</v>
      </c>
      <c r="N531">
        <v>3343.0007000000001</v>
      </c>
      <c r="O531">
        <v>3359.9991</v>
      </c>
      <c r="P531">
        <v>3384.9985000000001</v>
      </c>
      <c r="Q531">
        <v>3417.9989</v>
      </c>
      <c r="R531">
        <v>3617.0016000000001</v>
      </c>
      <c r="S531">
        <v>3670.9987999999998</v>
      </c>
      <c r="T531">
        <v>2781.9987999999998</v>
      </c>
      <c r="U531">
        <v>2622.0001999999999</v>
      </c>
      <c r="V531">
        <v>2629.0005999999998</v>
      </c>
      <c r="W531">
        <v>2437.9987999999998</v>
      </c>
      <c r="X531">
        <v>6043.0010000000002</v>
      </c>
      <c r="Y531">
        <v>6706.9982</v>
      </c>
      <c r="Z531">
        <v>8283.0018</v>
      </c>
      <c r="AA531">
        <v>10519.000099999999</v>
      </c>
      <c r="AB531">
        <v>11690.9984</v>
      </c>
      <c r="AC531">
        <v>12415.0008</v>
      </c>
      <c r="AD531">
        <v>13178.9997</v>
      </c>
      <c r="AE531">
        <v>13264.000099999999</v>
      </c>
      <c r="AF531">
        <v>14882.998</v>
      </c>
      <c r="AG531">
        <v>14917.999599999999</v>
      </c>
      <c r="AH531">
        <v>15721.1284</v>
      </c>
      <c r="AI531">
        <v>16593.000199999999</v>
      </c>
      <c r="AJ531">
        <v>17525.877799999998</v>
      </c>
      <c r="AK531">
        <v>18503.822199999999</v>
      </c>
      <c r="AL531">
        <v>19712.342000000001</v>
      </c>
      <c r="AM531" s="49" t="s">
        <v>70</v>
      </c>
      <c r="AN531" s="49" t="s">
        <v>14</v>
      </c>
      <c r="AO531" s="49" t="s">
        <v>509</v>
      </c>
      <c r="AP531" s="49" t="s">
        <v>505</v>
      </c>
      <c r="AQ531" s="49" t="s">
        <v>13</v>
      </c>
      <c r="AR531" s="49" t="s">
        <v>487</v>
      </c>
      <c r="AS531" s="49" t="s">
        <v>488</v>
      </c>
      <c r="AT531" s="49" t="s">
        <v>489</v>
      </c>
    </row>
    <row r="532" spans="1:46" x14ac:dyDescent="0.25">
      <c r="A532">
        <v>4</v>
      </c>
      <c r="B532" t="s">
        <v>71</v>
      </c>
      <c r="C532" t="s">
        <v>71</v>
      </c>
      <c r="D532" t="s">
        <v>72</v>
      </c>
      <c r="E532" t="s">
        <v>614</v>
      </c>
      <c r="F532" t="s">
        <v>615</v>
      </c>
      <c r="G532">
        <v>620.99869999999999</v>
      </c>
      <c r="H532">
        <v>790.99959999999999</v>
      </c>
      <c r="I532">
        <v>970.99850000000004</v>
      </c>
      <c r="J532">
        <v>1043.9994999999999</v>
      </c>
      <c r="K532">
        <v>1229.9981</v>
      </c>
      <c r="L532">
        <v>1494.001</v>
      </c>
      <c r="M532">
        <v>1762.9987000000001</v>
      </c>
      <c r="N532">
        <v>2015.9985999999999</v>
      </c>
      <c r="O532">
        <v>2275.9989</v>
      </c>
      <c r="P532">
        <v>2429.0012999999999</v>
      </c>
      <c r="Q532">
        <v>2611.0014999999999</v>
      </c>
      <c r="R532">
        <v>2785.0007000000001</v>
      </c>
      <c r="S532">
        <v>2897.9983000000002</v>
      </c>
      <c r="T532">
        <v>3308.9996999999998</v>
      </c>
      <c r="U532">
        <v>3560.9989999999998</v>
      </c>
      <c r="V532">
        <v>3686.7370000000001</v>
      </c>
      <c r="W532">
        <v>4057.6916000000001</v>
      </c>
      <c r="X532">
        <v>4292.6590999999999</v>
      </c>
      <c r="Y532">
        <v>4733.9101000000001</v>
      </c>
      <c r="Z532">
        <v>5149.7556000000004</v>
      </c>
      <c r="AA532">
        <v>6858.2673000000004</v>
      </c>
      <c r="AB532">
        <v>6918.8586999999998</v>
      </c>
      <c r="AC532">
        <v>7249.2056000000002</v>
      </c>
      <c r="AD532">
        <v>7390.33</v>
      </c>
      <c r="AE532">
        <v>7566.9961999999996</v>
      </c>
      <c r="AF532">
        <v>7671.5991999999997</v>
      </c>
      <c r="AG532">
        <v>7671.8630000000003</v>
      </c>
      <c r="AH532">
        <v>7639.1264000000001</v>
      </c>
      <c r="AI532">
        <v>7575.9684999999999</v>
      </c>
      <c r="AJ532">
        <v>7494.2421999999997</v>
      </c>
      <c r="AK532">
        <v>7621.2696999999998</v>
      </c>
      <c r="AL532">
        <v>7380.8720000000003</v>
      </c>
      <c r="AM532" s="49" t="s">
        <v>72</v>
      </c>
      <c r="AN532" s="49" t="s">
        <v>14</v>
      </c>
      <c r="AO532" s="49" t="s">
        <v>500</v>
      </c>
      <c r="AP532" s="49" t="s">
        <v>505</v>
      </c>
      <c r="AQ532" s="49" t="s">
        <v>13</v>
      </c>
      <c r="AR532" s="49" t="s">
        <v>487</v>
      </c>
      <c r="AS532" s="49" t="s">
        <v>488</v>
      </c>
      <c r="AT532" s="49" t="s">
        <v>489</v>
      </c>
    </row>
    <row r="533" spans="1:46" x14ac:dyDescent="0.25">
      <c r="A533">
        <v>4</v>
      </c>
      <c r="B533" t="s">
        <v>73</v>
      </c>
      <c r="C533" t="s">
        <v>73</v>
      </c>
      <c r="D533" t="s">
        <v>408</v>
      </c>
      <c r="E533" t="s">
        <v>614</v>
      </c>
      <c r="F533" t="s">
        <v>615</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s="49" t="s">
        <v>408</v>
      </c>
      <c r="AN533" s="49" t="s">
        <v>14</v>
      </c>
      <c r="AO533" s="49" t="s">
        <v>500</v>
      </c>
      <c r="AP533" s="49" t="s">
        <v>501</v>
      </c>
      <c r="AQ533" s="49" t="s">
        <v>502</v>
      </c>
      <c r="AR533" s="49" t="s">
        <v>495</v>
      </c>
      <c r="AS533" s="49" t="s">
        <v>496</v>
      </c>
      <c r="AT533" s="49" t="s">
        <v>497</v>
      </c>
    </row>
    <row r="534" spans="1:46" x14ac:dyDescent="0.25">
      <c r="A534">
        <v>4</v>
      </c>
      <c r="B534" t="s">
        <v>86</v>
      </c>
      <c r="C534" t="s">
        <v>86</v>
      </c>
      <c r="D534" t="s">
        <v>87</v>
      </c>
      <c r="E534" t="s">
        <v>614</v>
      </c>
      <c r="F534" t="s">
        <v>615</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t="s">
        <v>531</v>
      </c>
      <c r="AM534" s="49" t="s">
        <v>87</v>
      </c>
      <c r="AN534" s="49" t="s">
        <v>14</v>
      </c>
      <c r="AO534" s="49" t="s">
        <v>485</v>
      </c>
      <c r="AP534" s="49" t="s">
        <v>505</v>
      </c>
      <c r="AQ534" s="49" t="s">
        <v>13</v>
      </c>
      <c r="AR534" s="49" t="s">
        <v>495</v>
      </c>
      <c r="AS534" s="49" t="s">
        <v>488</v>
      </c>
      <c r="AT534" s="49" t="s">
        <v>489</v>
      </c>
    </row>
    <row r="535" spans="1:46" x14ac:dyDescent="0.25">
      <c r="A535">
        <v>4</v>
      </c>
      <c r="B535" t="s">
        <v>82</v>
      </c>
      <c r="C535" t="s">
        <v>82</v>
      </c>
      <c r="D535" t="s">
        <v>83</v>
      </c>
      <c r="E535" t="s">
        <v>614</v>
      </c>
      <c r="F535" t="s">
        <v>615</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t="s">
        <v>531</v>
      </c>
      <c r="AM535" s="49" t="s">
        <v>83</v>
      </c>
      <c r="AN535" s="49" t="s">
        <v>14</v>
      </c>
      <c r="AO535" s="49" t="s">
        <v>485</v>
      </c>
      <c r="AP535" s="49" t="s">
        <v>494</v>
      </c>
      <c r="AQ535" s="49" t="s">
        <v>11</v>
      </c>
      <c r="AR535" s="49" t="s">
        <v>487</v>
      </c>
      <c r="AS535" s="49" t="s">
        <v>488</v>
      </c>
      <c r="AT535" s="49" t="s">
        <v>489</v>
      </c>
    </row>
    <row r="536" spans="1:46" x14ac:dyDescent="0.25">
      <c r="A536">
        <v>4</v>
      </c>
      <c r="B536" t="s">
        <v>92</v>
      </c>
      <c r="C536" t="s">
        <v>92</v>
      </c>
      <c r="D536" t="s">
        <v>93</v>
      </c>
      <c r="E536" t="s">
        <v>614</v>
      </c>
      <c r="F536" t="s">
        <v>615</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t="s">
        <v>531</v>
      </c>
      <c r="AM536" s="49" t="s">
        <v>93</v>
      </c>
      <c r="AN536" s="49" t="s">
        <v>14</v>
      </c>
      <c r="AO536" s="49" t="s">
        <v>500</v>
      </c>
      <c r="AP536" s="49" t="s">
        <v>501</v>
      </c>
      <c r="AQ536" s="49" t="s">
        <v>502</v>
      </c>
      <c r="AR536" s="49" t="s">
        <v>495</v>
      </c>
      <c r="AS536" s="49" t="s">
        <v>488</v>
      </c>
      <c r="AT536" s="49" t="s">
        <v>489</v>
      </c>
    </row>
    <row r="537" spans="1:46" x14ac:dyDescent="0.25">
      <c r="A537">
        <v>4</v>
      </c>
      <c r="B537" t="s">
        <v>76</v>
      </c>
      <c r="C537" t="s">
        <v>76</v>
      </c>
      <c r="D537" t="s">
        <v>77</v>
      </c>
      <c r="E537" t="s">
        <v>614</v>
      </c>
      <c r="F537" t="s">
        <v>615</v>
      </c>
      <c r="G537">
        <v>35.001600000000003</v>
      </c>
      <c r="H537">
        <v>37.999400000000001</v>
      </c>
      <c r="I537">
        <v>35.001600000000003</v>
      </c>
      <c r="J537">
        <v>34.000999999999998</v>
      </c>
      <c r="K537">
        <v>36.998800000000003</v>
      </c>
      <c r="L537">
        <v>39</v>
      </c>
      <c r="M537">
        <v>36.998800000000003</v>
      </c>
      <c r="N537">
        <v>41.001300000000001</v>
      </c>
      <c r="O537">
        <v>30.999099999999999</v>
      </c>
      <c r="P537">
        <v>40.000700000000002</v>
      </c>
      <c r="Q537">
        <v>42.998399999999997</v>
      </c>
      <c r="R537">
        <v>55.9985</v>
      </c>
      <c r="S537">
        <v>67.001400000000004</v>
      </c>
      <c r="T537">
        <v>104.0001</v>
      </c>
      <c r="U537">
        <v>111.0004</v>
      </c>
      <c r="V537">
        <v>113.0017</v>
      </c>
      <c r="W537">
        <v>138.00110000000001</v>
      </c>
      <c r="X537">
        <v>192.99889999999999</v>
      </c>
      <c r="Y537">
        <v>244.999</v>
      </c>
      <c r="Z537">
        <v>463.99790000000002</v>
      </c>
      <c r="AA537">
        <v>504.50099999999998</v>
      </c>
      <c r="AB537">
        <v>578.20129999999995</v>
      </c>
      <c r="AC537">
        <v>607.89819999999997</v>
      </c>
      <c r="AD537">
        <v>769.60080000000005</v>
      </c>
      <c r="AE537">
        <v>910.80070000000001</v>
      </c>
      <c r="AF537">
        <v>995.90160000000003</v>
      </c>
      <c r="AG537">
        <v>967.59879999999998</v>
      </c>
      <c r="AH537">
        <v>1002.1985</v>
      </c>
      <c r="AI537">
        <v>1096.3009999999999</v>
      </c>
      <c r="AJ537">
        <v>1089.2002</v>
      </c>
      <c r="AK537">
        <v>1129.4019000000001</v>
      </c>
      <c r="AL537">
        <v>1066.3988999999999</v>
      </c>
      <c r="AM537" s="49" t="s">
        <v>77</v>
      </c>
      <c r="AN537" s="49" t="s">
        <v>14</v>
      </c>
      <c r="AO537" s="49" t="s">
        <v>500</v>
      </c>
      <c r="AP537" s="49" t="s">
        <v>505</v>
      </c>
      <c r="AQ537" s="49" t="s">
        <v>13</v>
      </c>
      <c r="AR537" s="49" t="s">
        <v>487</v>
      </c>
      <c r="AS537" s="49" t="s">
        <v>488</v>
      </c>
      <c r="AT537" s="49" t="s">
        <v>489</v>
      </c>
    </row>
    <row r="538" spans="1:46" x14ac:dyDescent="0.25">
      <c r="A538">
        <v>4</v>
      </c>
      <c r="B538" t="s">
        <v>78</v>
      </c>
      <c r="C538" t="s">
        <v>78</v>
      </c>
      <c r="D538" t="s">
        <v>79</v>
      </c>
      <c r="E538" t="s">
        <v>614</v>
      </c>
      <c r="F538" t="s">
        <v>615</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t="s">
        <v>531</v>
      </c>
      <c r="AM538" s="49" t="s">
        <v>79</v>
      </c>
      <c r="AN538" s="49" t="s">
        <v>8</v>
      </c>
      <c r="AO538" s="49" t="s">
        <v>9</v>
      </c>
      <c r="AP538" s="49" t="s">
        <v>494</v>
      </c>
      <c r="AQ538" s="49" t="s">
        <v>9</v>
      </c>
      <c r="AR538" s="49" t="s">
        <v>487</v>
      </c>
      <c r="AS538" s="49" t="s">
        <v>488</v>
      </c>
      <c r="AT538" s="49" t="s">
        <v>489</v>
      </c>
    </row>
    <row r="539" spans="1:46" x14ac:dyDescent="0.25">
      <c r="A539">
        <v>4</v>
      </c>
      <c r="B539" t="s">
        <v>96</v>
      </c>
      <c r="C539" t="s">
        <v>96</v>
      </c>
      <c r="D539" t="s">
        <v>97</v>
      </c>
      <c r="E539" t="s">
        <v>614</v>
      </c>
      <c r="F539" t="s">
        <v>615</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t="s">
        <v>531</v>
      </c>
      <c r="AM539" s="49" t="s">
        <v>97</v>
      </c>
      <c r="AN539" s="49" t="s">
        <v>14</v>
      </c>
      <c r="AO539" s="49" t="s">
        <v>506</v>
      </c>
      <c r="AP539" s="49" t="s">
        <v>494</v>
      </c>
      <c r="AQ539" s="49" t="s">
        <v>10</v>
      </c>
      <c r="AR539" s="49" t="s">
        <v>495</v>
      </c>
      <c r="AS539" s="49" t="s">
        <v>488</v>
      </c>
      <c r="AT539" s="49" t="s">
        <v>489</v>
      </c>
    </row>
    <row r="540" spans="1:46" x14ac:dyDescent="0.25">
      <c r="A540">
        <v>4</v>
      </c>
      <c r="B540" t="s">
        <v>90</v>
      </c>
      <c r="C540" t="s">
        <v>90</v>
      </c>
      <c r="D540" t="s">
        <v>91</v>
      </c>
      <c r="E540" t="s">
        <v>614</v>
      </c>
      <c r="F540" t="s">
        <v>615</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s="49" t="s">
        <v>91</v>
      </c>
      <c r="AN540" s="49" t="s">
        <v>14</v>
      </c>
      <c r="AO540" s="49" t="s">
        <v>500</v>
      </c>
      <c r="AP540" s="49" t="s">
        <v>501</v>
      </c>
      <c r="AQ540" s="49" t="s">
        <v>502</v>
      </c>
      <c r="AR540" s="49" t="s">
        <v>487</v>
      </c>
      <c r="AS540" s="49" t="s">
        <v>488</v>
      </c>
      <c r="AT540" s="49" t="s">
        <v>489</v>
      </c>
    </row>
    <row r="541" spans="1:46" x14ac:dyDescent="0.25">
      <c r="A541">
        <v>4</v>
      </c>
      <c r="B541" t="s">
        <v>105</v>
      </c>
      <c r="C541" t="s">
        <v>105</v>
      </c>
      <c r="D541" t="s">
        <v>106</v>
      </c>
      <c r="E541" t="s">
        <v>614</v>
      </c>
      <c r="F541" t="s">
        <v>615</v>
      </c>
      <c r="G541">
        <v>21.001000000000001</v>
      </c>
      <c r="H541">
        <v>22.998100000000001</v>
      </c>
      <c r="I541">
        <v>34.000999999999998</v>
      </c>
      <c r="J541">
        <v>34.000999999999998</v>
      </c>
      <c r="K541">
        <v>35.001600000000003</v>
      </c>
      <c r="L541">
        <v>21.001000000000001</v>
      </c>
      <c r="M541">
        <v>21.001000000000001</v>
      </c>
      <c r="N541">
        <v>21.001000000000001</v>
      </c>
      <c r="O541">
        <v>21.001000000000001</v>
      </c>
      <c r="P541">
        <v>21.001000000000001</v>
      </c>
      <c r="Q541">
        <v>21.001000000000001</v>
      </c>
      <c r="R541">
        <v>21.001000000000001</v>
      </c>
      <c r="S541">
        <v>21.001000000000001</v>
      </c>
      <c r="T541">
        <v>21.001000000000001</v>
      </c>
      <c r="U541">
        <v>5.9996999999999998</v>
      </c>
      <c r="V541">
        <v>5.9996999999999998</v>
      </c>
      <c r="W541">
        <v>0</v>
      </c>
      <c r="X541">
        <v>0</v>
      </c>
      <c r="Y541">
        <v>0</v>
      </c>
      <c r="Z541">
        <v>0</v>
      </c>
      <c r="AA541">
        <v>0</v>
      </c>
      <c r="AB541">
        <v>0</v>
      </c>
      <c r="AC541">
        <v>0</v>
      </c>
      <c r="AD541">
        <v>0</v>
      </c>
      <c r="AE541">
        <v>0</v>
      </c>
      <c r="AF541">
        <v>14.0007</v>
      </c>
      <c r="AG541">
        <v>31.999700000000001</v>
      </c>
      <c r="AH541">
        <v>42.002000000000002</v>
      </c>
      <c r="AI541">
        <v>46.000399999999999</v>
      </c>
      <c r="AJ541">
        <v>54.001300000000001</v>
      </c>
      <c r="AK541">
        <v>55.123399999999997</v>
      </c>
      <c r="AL541" t="s">
        <v>531</v>
      </c>
      <c r="AM541" s="49" t="s">
        <v>106</v>
      </c>
      <c r="AN541" s="49" t="s">
        <v>4</v>
      </c>
      <c r="AO541" s="49" t="s">
        <v>9</v>
      </c>
      <c r="AP541" s="49" t="s">
        <v>501</v>
      </c>
      <c r="AQ541" s="49" t="s">
        <v>9</v>
      </c>
      <c r="AR541" s="49" t="s">
        <v>495</v>
      </c>
      <c r="AS541" s="49" t="s">
        <v>488</v>
      </c>
      <c r="AT541" s="49" t="s">
        <v>489</v>
      </c>
    </row>
    <row r="542" spans="1:46" x14ac:dyDescent="0.25">
      <c r="A542">
        <v>4</v>
      </c>
      <c r="B542" t="s">
        <v>98</v>
      </c>
      <c r="C542" t="s">
        <v>98</v>
      </c>
      <c r="D542" t="s">
        <v>99</v>
      </c>
      <c r="E542" t="s">
        <v>614</v>
      </c>
      <c r="F542" t="s">
        <v>615</v>
      </c>
      <c r="G542">
        <v>0</v>
      </c>
      <c r="H542">
        <v>0</v>
      </c>
      <c r="I542">
        <v>0</v>
      </c>
      <c r="J542">
        <v>0</v>
      </c>
      <c r="K542">
        <v>0</v>
      </c>
      <c r="L542">
        <v>0</v>
      </c>
      <c r="M542">
        <v>0</v>
      </c>
      <c r="N542">
        <v>0</v>
      </c>
      <c r="O542">
        <v>0</v>
      </c>
      <c r="P542">
        <v>859.00160000000005</v>
      </c>
      <c r="Q542">
        <v>1269.9988000000001</v>
      </c>
      <c r="R542">
        <v>2028.9985999999999</v>
      </c>
      <c r="S542">
        <v>2519.0007999999998</v>
      </c>
      <c r="T542">
        <v>3032.0010000000002</v>
      </c>
      <c r="U542">
        <v>3645.9994000000002</v>
      </c>
      <c r="V542">
        <v>4270.0001000000002</v>
      </c>
      <c r="W542">
        <v>4921.0014000000001</v>
      </c>
      <c r="X542">
        <v>5653.0006000000003</v>
      </c>
      <c r="Y542">
        <v>9736.0015000000003</v>
      </c>
      <c r="Z542">
        <v>12982.998799999999</v>
      </c>
      <c r="AA542">
        <v>15427.9979</v>
      </c>
      <c r="AB542">
        <v>17584.999599999999</v>
      </c>
      <c r="AC542">
        <v>20826.998</v>
      </c>
      <c r="AD542">
        <v>23064.001</v>
      </c>
      <c r="AE542">
        <v>25880.000800000002</v>
      </c>
      <c r="AF542">
        <v>29089.999400000001</v>
      </c>
      <c r="AG542">
        <v>32064.000700000001</v>
      </c>
      <c r="AH542">
        <v>34938.0003</v>
      </c>
      <c r="AI542">
        <v>37780.000099999997</v>
      </c>
      <c r="AJ542">
        <v>40776.999499999998</v>
      </c>
      <c r="AK542">
        <v>44105.0533</v>
      </c>
      <c r="AL542">
        <v>47672.458100000003</v>
      </c>
      <c r="AM542" s="49" t="s">
        <v>99</v>
      </c>
      <c r="AN542" s="49" t="s">
        <v>14</v>
      </c>
      <c r="AO542" s="49" t="s">
        <v>506</v>
      </c>
      <c r="AP542" s="49" t="s">
        <v>501</v>
      </c>
      <c r="AQ542" s="49" t="s">
        <v>10</v>
      </c>
      <c r="AR542" s="49" t="s">
        <v>487</v>
      </c>
      <c r="AS542" s="49" t="s">
        <v>488</v>
      </c>
      <c r="AT542" s="49" t="s">
        <v>489</v>
      </c>
    </row>
    <row r="543" spans="1:46" x14ac:dyDescent="0.25">
      <c r="A543">
        <v>4</v>
      </c>
      <c r="B543" t="s">
        <v>102</v>
      </c>
      <c r="C543" t="s">
        <v>102</v>
      </c>
      <c r="D543" t="s">
        <v>409</v>
      </c>
      <c r="E543" t="s">
        <v>614</v>
      </c>
      <c r="F543" t="s">
        <v>615</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0</v>
      </c>
      <c r="AL543" t="s">
        <v>531</v>
      </c>
      <c r="AM543" s="49" t="s">
        <v>409</v>
      </c>
      <c r="AN543" s="49" t="s">
        <v>14</v>
      </c>
      <c r="AO543" s="49" t="s">
        <v>485</v>
      </c>
      <c r="AP543" s="49" t="s">
        <v>505</v>
      </c>
      <c r="AQ543" s="49" t="s">
        <v>13</v>
      </c>
      <c r="AR543" s="49" t="s">
        <v>495</v>
      </c>
      <c r="AS543" s="49" t="s">
        <v>496</v>
      </c>
      <c r="AT543" s="49" t="s">
        <v>497</v>
      </c>
    </row>
    <row r="544" spans="1:46" x14ac:dyDescent="0.25">
      <c r="A544">
        <v>4</v>
      </c>
      <c r="B544" t="s">
        <v>84</v>
      </c>
      <c r="C544" t="s">
        <v>84</v>
      </c>
      <c r="D544" t="s">
        <v>85</v>
      </c>
      <c r="E544" t="s">
        <v>614</v>
      </c>
      <c r="F544" t="s">
        <v>615</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427.99979999999999</v>
      </c>
      <c r="AB544">
        <v>579.0009</v>
      </c>
      <c r="AC544">
        <v>645.00170000000003</v>
      </c>
      <c r="AD544">
        <v>797.99990000000003</v>
      </c>
      <c r="AE544">
        <v>823.99990000000003</v>
      </c>
      <c r="AF544">
        <v>911.99810000000002</v>
      </c>
      <c r="AG544">
        <v>937.00170000000003</v>
      </c>
      <c r="AH544">
        <v>982.80110000000002</v>
      </c>
      <c r="AI544">
        <v>1043.8989999999999</v>
      </c>
      <c r="AJ544">
        <v>1091.8671999999999</v>
      </c>
      <c r="AK544">
        <v>1147.3842</v>
      </c>
      <c r="AL544">
        <v>1241.0136</v>
      </c>
      <c r="AM544" s="49" t="s">
        <v>85</v>
      </c>
      <c r="AN544" s="49" t="s">
        <v>14</v>
      </c>
      <c r="AO544" s="49" t="s">
        <v>500</v>
      </c>
      <c r="AP544" s="49" t="s">
        <v>501</v>
      </c>
      <c r="AQ544" s="49" t="s">
        <v>502</v>
      </c>
      <c r="AR544" s="49" t="s">
        <v>487</v>
      </c>
      <c r="AS544" s="49" t="s">
        <v>488</v>
      </c>
      <c r="AT544" s="49" t="s">
        <v>489</v>
      </c>
    </row>
    <row r="545" spans="1:46" x14ac:dyDescent="0.25">
      <c r="A545">
        <v>4</v>
      </c>
      <c r="B545" t="s">
        <v>223</v>
      </c>
      <c r="C545" t="s">
        <v>223</v>
      </c>
      <c r="D545" t="s">
        <v>224</v>
      </c>
      <c r="E545" t="s">
        <v>614</v>
      </c>
      <c r="F545" t="s">
        <v>615</v>
      </c>
      <c r="G545" t="s">
        <v>531</v>
      </c>
      <c r="H545" t="s">
        <v>531</v>
      </c>
      <c r="I545" t="s">
        <v>531</v>
      </c>
      <c r="J545" t="s">
        <v>531</v>
      </c>
      <c r="K545" t="s">
        <v>531</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t="s">
        <v>531</v>
      </c>
      <c r="AM545" s="49" t="s">
        <v>224</v>
      </c>
      <c r="AN545" s="49" t="s">
        <v>14</v>
      </c>
      <c r="AO545" s="49" t="s">
        <v>485</v>
      </c>
      <c r="AP545" s="49" t="s">
        <v>494</v>
      </c>
      <c r="AQ545" s="49" t="s">
        <v>11</v>
      </c>
      <c r="AR545" s="49" t="s">
        <v>487</v>
      </c>
      <c r="AS545" s="49" t="s">
        <v>488</v>
      </c>
      <c r="AT545" s="49" t="s">
        <v>489</v>
      </c>
    </row>
    <row r="546" spans="1:46" x14ac:dyDescent="0.25">
      <c r="A546">
        <v>4</v>
      </c>
      <c r="B546" t="s">
        <v>119</v>
      </c>
      <c r="C546" t="s">
        <v>119</v>
      </c>
      <c r="D546" t="s">
        <v>120</v>
      </c>
      <c r="E546" t="s">
        <v>614</v>
      </c>
      <c r="F546" t="s">
        <v>615</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t="s">
        <v>531</v>
      </c>
      <c r="AM546" s="49" t="s">
        <v>120</v>
      </c>
      <c r="AN546" s="49" t="s">
        <v>5</v>
      </c>
      <c r="AO546" s="49" t="s">
        <v>9</v>
      </c>
      <c r="AP546" s="49" t="s">
        <v>494</v>
      </c>
      <c r="AQ546" s="49" t="s">
        <v>9</v>
      </c>
      <c r="AR546" s="49" t="s">
        <v>487</v>
      </c>
      <c r="AS546" s="49" t="s">
        <v>488</v>
      </c>
      <c r="AT546" s="49" t="s">
        <v>489</v>
      </c>
    </row>
    <row r="547" spans="1:46" x14ac:dyDescent="0.25">
      <c r="A547">
        <v>4</v>
      </c>
      <c r="B547" t="s">
        <v>109</v>
      </c>
      <c r="C547" t="s">
        <v>109</v>
      </c>
      <c r="D547" t="s">
        <v>110</v>
      </c>
      <c r="E547" t="s">
        <v>614</v>
      </c>
      <c r="F547" t="s">
        <v>615</v>
      </c>
      <c r="G547">
        <v>0</v>
      </c>
      <c r="H547">
        <v>0</v>
      </c>
      <c r="I547">
        <v>0</v>
      </c>
      <c r="J547">
        <v>0</v>
      </c>
      <c r="K547">
        <v>0</v>
      </c>
      <c r="L547">
        <v>0</v>
      </c>
      <c r="M547">
        <v>0</v>
      </c>
      <c r="N547">
        <v>0</v>
      </c>
      <c r="O547">
        <v>0</v>
      </c>
      <c r="P547">
        <v>0</v>
      </c>
      <c r="Q547">
        <v>0</v>
      </c>
      <c r="R547" t="s">
        <v>531</v>
      </c>
      <c r="S547" t="s">
        <v>531</v>
      </c>
      <c r="T547" t="s">
        <v>531</v>
      </c>
      <c r="U547" t="s">
        <v>531</v>
      </c>
      <c r="V547" t="s">
        <v>531</v>
      </c>
      <c r="W547" t="s">
        <v>531</v>
      </c>
      <c r="X547" t="s">
        <v>531</v>
      </c>
      <c r="Y547" t="s">
        <v>531</v>
      </c>
      <c r="Z547" t="s">
        <v>531</v>
      </c>
      <c r="AA547">
        <v>1539.0007000000001</v>
      </c>
      <c r="AB547">
        <v>1769.999</v>
      </c>
      <c r="AC547">
        <v>1553.0014000000001</v>
      </c>
      <c r="AD547">
        <v>1630.0008</v>
      </c>
      <c r="AE547">
        <v>1702.0011999999999</v>
      </c>
      <c r="AF547">
        <v>1760.0009</v>
      </c>
      <c r="AG547">
        <v>1760.0009</v>
      </c>
      <c r="AH547">
        <v>1796.9997000000001</v>
      </c>
      <c r="AI547">
        <v>1809.9997000000001</v>
      </c>
      <c r="AJ547">
        <v>1809.9997000000001</v>
      </c>
      <c r="AK547">
        <v>1781.9983999999999</v>
      </c>
      <c r="AL547">
        <v>1781.9983999999999</v>
      </c>
      <c r="AM547" s="49" t="s">
        <v>110</v>
      </c>
      <c r="AN547" s="49" t="s">
        <v>14</v>
      </c>
      <c r="AO547" s="49" t="s">
        <v>507</v>
      </c>
      <c r="AP547" s="49" t="s">
        <v>505</v>
      </c>
      <c r="AQ547" s="49" t="s">
        <v>13</v>
      </c>
      <c r="AR547" s="49" t="s">
        <v>487</v>
      </c>
      <c r="AS547" s="49" t="s">
        <v>488</v>
      </c>
      <c r="AT547" s="49" t="s">
        <v>489</v>
      </c>
    </row>
    <row r="548" spans="1:46" x14ac:dyDescent="0.25">
      <c r="A548">
        <v>4</v>
      </c>
      <c r="B548" t="s">
        <v>113</v>
      </c>
      <c r="C548" t="s">
        <v>113</v>
      </c>
      <c r="D548" t="s">
        <v>114</v>
      </c>
      <c r="E548" t="s">
        <v>614</v>
      </c>
      <c r="F548" t="s">
        <v>615</v>
      </c>
      <c r="G548">
        <v>0</v>
      </c>
      <c r="H548">
        <v>0</v>
      </c>
      <c r="I548">
        <v>0</v>
      </c>
      <c r="J548">
        <v>0</v>
      </c>
      <c r="K548">
        <v>0</v>
      </c>
      <c r="L548">
        <v>0</v>
      </c>
      <c r="M548">
        <v>0</v>
      </c>
      <c r="N548">
        <v>0</v>
      </c>
      <c r="O548">
        <v>0</v>
      </c>
      <c r="P548">
        <v>0</v>
      </c>
      <c r="Q548">
        <v>0</v>
      </c>
      <c r="R548">
        <v>0</v>
      </c>
      <c r="S548">
        <v>0</v>
      </c>
      <c r="T548">
        <v>0</v>
      </c>
      <c r="U548">
        <v>3.1819999999999999</v>
      </c>
      <c r="V548">
        <v>9.5417000000000005</v>
      </c>
      <c r="W548">
        <v>22.257000000000001</v>
      </c>
      <c r="X548">
        <v>41.336300000000001</v>
      </c>
      <c r="Y548">
        <v>63.597499999999997</v>
      </c>
      <c r="Z548">
        <v>89.036500000000004</v>
      </c>
      <c r="AA548">
        <v>124.01300000000001</v>
      </c>
      <c r="AB548">
        <v>184.43270000000001</v>
      </c>
      <c r="AC548">
        <v>401.30059999999997</v>
      </c>
      <c r="AD548">
        <v>760.62850000000003</v>
      </c>
      <c r="AE548">
        <v>1243.0148999999999</v>
      </c>
      <c r="AF548">
        <v>1457.7433000000001</v>
      </c>
      <c r="AG548">
        <v>1738.7194</v>
      </c>
      <c r="AH548">
        <v>2082.0286999999998</v>
      </c>
      <c r="AI548">
        <v>2465.1585</v>
      </c>
      <c r="AJ548">
        <v>2918.7941000000001</v>
      </c>
      <c r="AK548">
        <v>2918.7941000000001</v>
      </c>
      <c r="AL548">
        <v>2918.7941000000001</v>
      </c>
      <c r="AM548" s="49" t="s">
        <v>114</v>
      </c>
      <c r="AN548" s="49" t="s">
        <v>14</v>
      </c>
      <c r="AO548" s="49" t="s">
        <v>506</v>
      </c>
      <c r="AP548" s="49" t="s">
        <v>505</v>
      </c>
      <c r="AQ548" s="49" t="s">
        <v>10</v>
      </c>
      <c r="AR548" s="49" t="s">
        <v>495</v>
      </c>
      <c r="AS548" s="49" t="s">
        <v>488</v>
      </c>
      <c r="AT548" s="49" t="s">
        <v>489</v>
      </c>
    </row>
    <row r="549" spans="1:46" x14ac:dyDescent="0.25">
      <c r="A549">
        <v>4</v>
      </c>
      <c r="B549" t="s">
        <v>493</v>
      </c>
      <c r="C549" t="s">
        <v>542</v>
      </c>
      <c r="D549" t="s">
        <v>543</v>
      </c>
      <c r="E549" t="s">
        <v>614</v>
      </c>
      <c r="F549" t="s">
        <v>615</v>
      </c>
      <c r="G549">
        <v>1347.9989</v>
      </c>
      <c r="H549">
        <v>2546.9978999999998</v>
      </c>
      <c r="I549">
        <v>4045.0014999999999</v>
      </c>
      <c r="J549">
        <v>6291.9984000000004</v>
      </c>
      <c r="K549">
        <v>8989.0010000000002</v>
      </c>
      <c r="L549">
        <v>11235.9979</v>
      </c>
      <c r="M549">
        <v>14232.0008</v>
      </c>
      <c r="N549">
        <v>17978.002</v>
      </c>
      <c r="O549">
        <v>22472</v>
      </c>
      <c r="P549">
        <v>29963.001700000001</v>
      </c>
      <c r="Q549">
        <v>38951.998500000002</v>
      </c>
      <c r="R549">
        <v>47940.999499999998</v>
      </c>
      <c r="S549">
        <v>59925.999199999998</v>
      </c>
      <c r="T549">
        <v>74907.001799999998</v>
      </c>
      <c r="U549">
        <v>89889.000799999994</v>
      </c>
      <c r="V549">
        <v>115358.00019999999</v>
      </c>
      <c r="W549">
        <v>144035.0012</v>
      </c>
      <c r="X549">
        <v>177182.00140000001</v>
      </c>
      <c r="Y549">
        <v>226417.99909999999</v>
      </c>
      <c r="Z549">
        <v>300632.99819999997</v>
      </c>
      <c r="AA549">
        <v>351676.00189999997</v>
      </c>
      <c r="AB549">
        <v>455120.9987</v>
      </c>
      <c r="AC549">
        <v>539509.00069999998</v>
      </c>
      <c r="AD549">
        <v>784513.00040000002</v>
      </c>
      <c r="AE549">
        <v>834999.00069999998</v>
      </c>
      <c r="AF549">
        <v>892445.99970000004</v>
      </c>
      <c r="AG549">
        <v>935790.00170000002</v>
      </c>
      <c r="AH549">
        <v>964785.81900000002</v>
      </c>
      <c r="AI549">
        <v>956999.89080000005</v>
      </c>
      <c r="AJ549">
        <v>988261.08940000006</v>
      </c>
      <c r="AK549">
        <v>965403.51439999999</v>
      </c>
      <c r="AL549" t="s">
        <v>531</v>
      </c>
      <c r="AM549" s="49" t="e">
        <v>#N/A</v>
      </c>
      <c r="AN549" s="49" t="e">
        <v>#N/A</v>
      </c>
      <c r="AO549" s="49" t="e">
        <v>#N/A</v>
      </c>
      <c r="AP549" s="49" t="e">
        <v>#N/A</v>
      </c>
      <c r="AQ549" s="49" t="e">
        <v>#N/A</v>
      </c>
      <c r="AR549" s="49" t="e">
        <v>#N/A</v>
      </c>
      <c r="AS549" s="49" t="e">
        <v>#N/A</v>
      </c>
      <c r="AT549" s="49" t="e">
        <v>#N/A</v>
      </c>
    </row>
    <row r="550" spans="1:46" x14ac:dyDescent="0.25">
      <c r="A550">
        <v>4</v>
      </c>
      <c r="B550" t="s">
        <v>544</v>
      </c>
      <c r="C550" t="s">
        <v>544</v>
      </c>
      <c r="D550" t="s">
        <v>545</v>
      </c>
      <c r="E550" t="s">
        <v>614</v>
      </c>
      <c r="F550" t="s">
        <v>615</v>
      </c>
      <c r="G550">
        <v>738.99950000000001</v>
      </c>
      <c r="H550">
        <v>937.99810000000002</v>
      </c>
      <c r="I550">
        <v>1208.0007000000001</v>
      </c>
      <c r="J550">
        <v>1458.9992999999999</v>
      </c>
      <c r="K550">
        <v>1752</v>
      </c>
      <c r="L550">
        <v>2057</v>
      </c>
      <c r="M550">
        <v>2274.0018</v>
      </c>
      <c r="N550">
        <v>2487.0011</v>
      </c>
      <c r="O550">
        <v>2640.9998999999998</v>
      </c>
      <c r="P550">
        <v>2756.9994000000002</v>
      </c>
      <c r="Q550">
        <v>2911.9989</v>
      </c>
      <c r="R550">
        <v>3055.9996999999998</v>
      </c>
      <c r="S550">
        <v>3176.9983000000002</v>
      </c>
      <c r="T550">
        <v>3312.9980999999998</v>
      </c>
      <c r="U550">
        <v>3493.0012000000002</v>
      </c>
      <c r="V550">
        <v>3674.0007000000001</v>
      </c>
      <c r="W550">
        <v>3858.9987000000001</v>
      </c>
      <c r="X550">
        <v>3974.9982</v>
      </c>
      <c r="Y550">
        <v>4126.9998999999998</v>
      </c>
      <c r="Z550">
        <v>4265.0011000000004</v>
      </c>
      <c r="AA550">
        <v>4306.9988000000003</v>
      </c>
      <c r="AB550">
        <v>4266.0016999999998</v>
      </c>
      <c r="AC550">
        <v>4297.0007999999998</v>
      </c>
      <c r="AD550">
        <v>4251.0003999999999</v>
      </c>
      <c r="AE550">
        <v>4226.0010000000002</v>
      </c>
      <c r="AF550">
        <v>4277.0003999999999</v>
      </c>
      <c r="AG550">
        <v>4225.0003999999999</v>
      </c>
      <c r="AH550">
        <v>4262.3465999999999</v>
      </c>
      <c r="AI550">
        <v>3944.9956000000002</v>
      </c>
      <c r="AJ550">
        <v>3807.9866999999999</v>
      </c>
      <c r="AK550">
        <v>3935.1984000000002</v>
      </c>
      <c r="AL550" t="s">
        <v>531</v>
      </c>
      <c r="AM550" s="49" t="e">
        <v>#N/A</v>
      </c>
      <c r="AN550" s="49" t="e">
        <v>#N/A</v>
      </c>
      <c r="AO550" s="49" t="e">
        <v>#N/A</v>
      </c>
      <c r="AP550" s="49" t="e">
        <v>#N/A</v>
      </c>
      <c r="AQ550" s="49" t="e">
        <v>#N/A</v>
      </c>
      <c r="AR550" s="49" t="e">
        <v>#N/A</v>
      </c>
      <c r="AS550" s="49" t="e">
        <v>#N/A</v>
      </c>
      <c r="AT550" s="49" t="e">
        <v>#N/A</v>
      </c>
    </row>
    <row r="551" spans="1:46" x14ac:dyDescent="0.25">
      <c r="A551">
        <v>4</v>
      </c>
      <c r="B551" t="s">
        <v>124</v>
      </c>
      <c r="C551" t="s">
        <v>124</v>
      </c>
      <c r="D551" t="s">
        <v>125</v>
      </c>
      <c r="E551" t="s">
        <v>614</v>
      </c>
      <c r="F551" t="s">
        <v>615</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s="49" t="s">
        <v>125</v>
      </c>
      <c r="AN551" s="49" t="s">
        <v>14</v>
      </c>
      <c r="AO551" s="49" t="s">
        <v>506</v>
      </c>
      <c r="AP551" s="49" t="s">
        <v>501</v>
      </c>
      <c r="AQ551" s="49" t="s">
        <v>10</v>
      </c>
      <c r="AR551" s="49" t="s">
        <v>487</v>
      </c>
      <c r="AS551" s="49" t="s">
        <v>488</v>
      </c>
      <c r="AT551" s="49" t="s">
        <v>489</v>
      </c>
    </row>
    <row r="552" spans="1:46" x14ac:dyDescent="0.25">
      <c r="A552">
        <v>4</v>
      </c>
      <c r="B552" t="s">
        <v>130</v>
      </c>
      <c r="C552" t="s">
        <v>130</v>
      </c>
      <c r="D552" t="s">
        <v>131</v>
      </c>
      <c r="E552" t="s">
        <v>614</v>
      </c>
      <c r="F552" t="s">
        <v>615</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0</v>
      </c>
      <c r="AM552" s="49" t="s">
        <v>131</v>
      </c>
      <c r="AN552" s="49" t="s">
        <v>14</v>
      </c>
      <c r="AO552" s="49" t="s">
        <v>507</v>
      </c>
      <c r="AP552" s="49" t="s">
        <v>501</v>
      </c>
      <c r="AQ552" s="49" t="s">
        <v>10</v>
      </c>
      <c r="AR552" s="49" t="s">
        <v>487</v>
      </c>
      <c r="AS552" s="49" t="s">
        <v>488</v>
      </c>
      <c r="AT552" s="49" t="s">
        <v>489</v>
      </c>
    </row>
    <row r="553" spans="1:46" x14ac:dyDescent="0.25">
      <c r="A553">
        <v>4</v>
      </c>
      <c r="B553" t="s">
        <v>117</v>
      </c>
      <c r="C553" t="s">
        <v>117</v>
      </c>
      <c r="D553" t="s">
        <v>546</v>
      </c>
      <c r="E553" t="s">
        <v>614</v>
      </c>
      <c r="F553" t="s">
        <v>615</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c r="AK553">
        <v>0</v>
      </c>
      <c r="AL553" t="s">
        <v>531</v>
      </c>
      <c r="AM553" s="49" t="s">
        <v>118</v>
      </c>
      <c r="AN553" s="49" t="s">
        <v>8</v>
      </c>
      <c r="AO553" s="49" t="s">
        <v>9</v>
      </c>
      <c r="AP553" s="49" t="s">
        <v>494</v>
      </c>
      <c r="AQ553" s="49" t="s">
        <v>9</v>
      </c>
      <c r="AR553" s="49" t="s">
        <v>487</v>
      </c>
      <c r="AS553" s="49" t="s">
        <v>488</v>
      </c>
      <c r="AT553" s="49" t="s">
        <v>489</v>
      </c>
    </row>
    <row r="554" spans="1:46" x14ac:dyDescent="0.25">
      <c r="A554">
        <v>4</v>
      </c>
      <c r="B554" t="s">
        <v>192</v>
      </c>
      <c r="C554" t="s">
        <v>192</v>
      </c>
      <c r="D554" t="s">
        <v>193</v>
      </c>
      <c r="E554" t="s">
        <v>614</v>
      </c>
      <c r="F554" t="s">
        <v>615</v>
      </c>
      <c r="G554">
        <v>0</v>
      </c>
      <c r="H554">
        <v>0</v>
      </c>
      <c r="I554">
        <v>0</v>
      </c>
      <c r="J554">
        <v>0</v>
      </c>
      <c r="K554">
        <v>0</v>
      </c>
      <c r="L554">
        <v>0</v>
      </c>
      <c r="M554">
        <v>0</v>
      </c>
      <c r="N554">
        <v>0</v>
      </c>
      <c r="O554">
        <v>39</v>
      </c>
      <c r="P554">
        <v>42.998399999999997</v>
      </c>
      <c r="Q554">
        <v>47.000999999999998</v>
      </c>
      <c r="R554">
        <v>50.999400000000001</v>
      </c>
      <c r="S554">
        <v>60.000999999999998</v>
      </c>
      <c r="T554">
        <v>70.999799999999993</v>
      </c>
      <c r="U554">
        <v>83.999799999999993</v>
      </c>
      <c r="V554">
        <v>95.999099999999999</v>
      </c>
      <c r="W554">
        <v>112.00109999999999</v>
      </c>
      <c r="X554">
        <v>134.9992</v>
      </c>
      <c r="Y554">
        <v>165.9982</v>
      </c>
      <c r="Z554">
        <v>191.9983</v>
      </c>
      <c r="AA554">
        <v>217.9983</v>
      </c>
      <c r="AB554">
        <v>254.00059999999999</v>
      </c>
      <c r="AC554">
        <v>299.00029999999998</v>
      </c>
      <c r="AD554">
        <v>345.00069999999999</v>
      </c>
      <c r="AE554">
        <v>391.00110000000001</v>
      </c>
      <c r="AF554">
        <v>435.00009999999997</v>
      </c>
      <c r="AG554">
        <v>483.99829999999997</v>
      </c>
      <c r="AH554">
        <v>538.20060000000001</v>
      </c>
      <c r="AI554">
        <v>583.5018</v>
      </c>
      <c r="AJ554">
        <v>646.80200000000002</v>
      </c>
      <c r="AK554">
        <v>684.29899999999998</v>
      </c>
      <c r="AL554">
        <v>703.1019</v>
      </c>
      <c r="AM554" s="49" t="s">
        <v>193</v>
      </c>
      <c r="AN554" s="49" t="s">
        <v>14</v>
      </c>
      <c r="AO554" s="49" t="s">
        <v>500</v>
      </c>
      <c r="AP554" s="49" t="s">
        <v>505</v>
      </c>
      <c r="AQ554" s="49" t="s">
        <v>13</v>
      </c>
      <c r="AR554" s="49" t="s">
        <v>487</v>
      </c>
      <c r="AS554" s="49" t="s">
        <v>488</v>
      </c>
      <c r="AT554" s="49" t="s">
        <v>489</v>
      </c>
    </row>
    <row r="555" spans="1:46" x14ac:dyDescent="0.25">
      <c r="A555">
        <v>4</v>
      </c>
      <c r="B555" t="s">
        <v>132</v>
      </c>
      <c r="C555" t="s">
        <v>132</v>
      </c>
      <c r="D555" t="s">
        <v>133</v>
      </c>
      <c r="E555" t="s">
        <v>614</v>
      </c>
      <c r="F555" t="s">
        <v>615</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t="s">
        <v>531</v>
      </c>
      <c r="AM555" s="49" t="s">
        <v>133</v>
      </c>
      <c r="AN555" s="49" t="s">
        <v>14</v>
      </c>
      <c r="AO555" s="49" t="s">
        <v>507</v>
      </c>
      <c r="AP555" s="49" t="s">
        <v>501</v>
      </c>
      <c r="AQ555" s="49" t="s">
        <v>10</v>
      </c>
      <c r="AR555" s="49" t="s">
        <v>487</v>
      </c>
      <c r="AS555" s="49" t="s">
        <v>488</v>
      </c>
      <c r="AT555" s="49" t="s">
        <v>489</v>
      </c>
    </row>
    <row r="556" spans="1:46" x14ac:dyDescent="0.25">
      <c r="A556">
        <v>4</v>
      </c>
      <c r="B556" t="s">
        <v>134</v>
      </c>
      <c r="C556" t="s">
        <v>134</v>
      </c>
      <c r="D556" t="s">
        <v>135</v>
      </c>
      <c r="E556" t="s">
        <v>614</v>
      </c>
      <c r="F556" t="s">
        <v>615</v>
      </c>
      <c r="G556">
        <v>0</v>
      </c>
      <c r="H556">
        <v>0</v>
      </c>
      <c r="I556">
        <v>0</v>
      </c>
      <c r="J556">
        <v>0</v>
      </c>
      <c r="K556">
        <v>0</v>
      </c>
      <c r="L556">
        <v>1298.0001</v>
      </c>
      <c r="M556">
        <v>1342.9998000000001</v>
      </c>
      <c r="N556">
        <v>1385.0018</v>
      </c>
      <c r="O556">
        <v>1420.9999</v>
      </c>
      <c r="P556">
        <v>1458.9992999999999</v>
      </c>
      <c r="Q556">
        <v>1486</v>
      </c>
      <c r="R556">
        <v>1441.0002999999999</v>
      </c>
      <c r="S556">
        <v>1474.0006000000001</v>
      </c>
      <c r="T556">
        <v>1513.0007000000001</v>
      </c>
      <c r="U556">
        <v>1657.9979000000001</v>
      </c>
      <c r="V556">
        <v>1729.0019</v>
      </c>
      <c r="W556">
        <v>1812.001</v>
      </c>
      <c r="X556">
        <v>2240.0007999999998</v>
      </c>
      <c r="Y556">
        <v>2346.9987000000001</v>
      </c>
      <c r="Z556">
        <v>2424.9987000000001</v>
      </c>
      <c r="AA556">
        <v>2545.0007999999998</v>
      </c>
      <c r="AB556">
        <v>2624.998</v>
      </c>
      <c r="AC556">
        <v>2700.0003000000002</v>
      </c>
      <c r="AD556">
        <v>2750.9996999999998</v>
      </c>
      <c r="AE556">
        <v>2795.9994999999999</v>
      </c>
      <c r="AF556">
        <v>2840.9992000000002</v>
      </c>
      <c r="AG556">
        <v>2886.9996000000001</v>
      </c>
      <c r="AH556">
        <v>2939.8076999999998</v>
      </c>
      <c r="AI556">
        <v>3015.3919999999998</v>
      </c>
      <c r="AJ556">
        <v>3062.2883000000002</v>
      </c>
      <c r="AK556">
        <v>3113.7399</v>
      </c>
      <c r="AL556">
        <v>3184.6015000000002</v>
      </c>
      <c r="AM556" s="49" t="s">
        <v>135</v>
      </c>
      <c r="AN556" s="49" t="s">
        <v>14</v>
      </c>
      <c r="AO556" s="49" t="s">
        <v>500</v>
      </c>
      <c r="AP556" s="49" t="s">
        <v>505</v>
      </c>
      <c r="AQ556" s="49" t="s">
        <v>13</v>
      </c>
      <c r="AR556" s="49" t="s">
        <v>487</v>
      </c>
      <c r="AS556" s="49" t="s">
        <v>488</v>
      </c>
      <c r="AT556" s="49" t="s">
        <v>489</v>
      </c>
    </row>
    <row r="557" spans="1:46" x14ac:dyDescent="0.25">
      <c r="A557">
        <v>4</v>
      </c>
      <c r="B557" t="s">
        <v>136</v>
      </c>
      <c r="C557" t="s">
        <v>136</v>
      </c>
      <c r="D557" t="s">
        <v>137</v>
      </c>
      <c r="E557" t="s">
        <v>614</v>
      </c>
      <c r="F557" t="s">
        <v>615</v>
      </c>
      <c r="G557">
        <v>0</v>
      </c>
      <c r="H557">
        <v>0</v>
      </c>
      <c r="I557">
        <v>0</v>
      </c>
      <c r="J557">
        <v>0</v>
      </c>
      <c r="K557">
        <v>0</v>
      </c>
      <c r="L557">
        <v>0</v>
      </c>
      <c r="M557">
        <v>0</v>
      </c>
      <c r="N557">
        <v>0</v>
      </c>
      <c r="O557">
        <v>0</v>
      </c>
      <c r="P557">
        <v>0</v>
      </c>
      <c r="Q557">
        <v>0</v>
      </c>
      <c r="R557">
        <v>0</v>
      </c>
      <c r="S557">
        <v>0</v>
      </c>
      <c r="T557">
        <v>73.001000000000005</v>
      </c>
      <c r="U557">
        <v>85.000399999999999</v>
      </c>
      <c r="V557">
        <v>102.9995</v>
      </c>
      <c r="W557">
        <v>127.73090000000001</v>
      </c>
      <c r="X557">
        <v>160.49680000000001</v>
      </c>
      <c r="Y557">
        <v>203.86789999999999</v>
      </c>
      <c r="Z557">
        <v>265.50170000000003</v>
      </c>
      <c r="AA557">
        <v>364.0967</v>
      </c>
      <c r="AB557">
        <v>457.86840000000001</v>
      </c>
      <c r="AC557">
        <v>526.02120000000002</v>
      </c>
      <c r="AD557">
        <v>572.67049999999995</v>
      </c>
      <c r="AE557">
        <v>618.67510000000004</v>
      </c>
      <c r="AF557">
        <v>661.81169999999997</v>
      </c>
      <c r="AG557">
        <v>698.76440000000002</v>
      </c>
      <c r="AH557">
        <v>730.65099999999995</v>
      </c>
      <c r="AI557">
        <v>752.55640000000005</v>
      </c>
      <c r="AJ557">
        <v>767.30650000000003</v>
      </c>
      <c r="AK557">
        <v>788.59630000000004</v>
      </c>
      <c r="AL557">
        <v>800.00120000000004</v>
      </c>
      <c r="AM557" s="49" t="s">
        <v>137</v>
      </c>
      <c r="AN557" s="49" t="s">
        <v>14</v>
      </c>
      <c r="AO557" s="49" t="s">
        <v>500</v>
      </c>
      <c r="AP557" s="49" t="s">
        <v>505</v>
      </c>
      <c r="AQ557" s="49" t="s">
        <v>13</v>
      </c>
      <c r="AR557" s="49" t="s">
        <v>487</v>
      </c>
      <c r="AS557" s="49" t="s">
        <v>488</v>
      </c>
      <c r="AT557" s="49" t="s">
        <v>489</v>
      </c>
    </row>
    <row r="558" spans="1:46" x14ac:dyDescent="0.25">
      <c r="A558">
        <v>4</v>
      </c>
      <c r="B558" t="s">
        <v>315</v>
      </c>
      <c r="C558" t="s">
        <v>315</v>
      </c>
      <c r="D558" t="s">
        <v>547</v>
      </c>
      <c r="E558" t="s">
        <v>614</v>
      </c>
      <c r="F558" t="s">
        <v>615</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t="s">
        <v>531</v>
      </c>
      <c r="AM558" s="49" t="s">
        <v>316</v>
      </c>
      <c r="AN558" s="49" t="s">
        <v>14</v>
      </c>
      <c r="AO558" s="49" t="s">
        <v>485</v>
      </c>
      <c r="AP558" s="49" t="s">
        <v>486</v>
      </c>
      <c r="AQ558" s="49" t="s">
        <v>11</v>
      </c>
      <c r="AR558" s="49" t="s">
        <v>487</v>
      </c>
      <c r="AS558" s="49" t="s">
        <v>488</v>
      </c>
      <c r="AT558" s="49" t="s">
        <v>489</v>
      </c>
    </row>
    <row r="559" spans="1:46" x14ac:dyDescent="0.25">
      <c r="A559">
        <v>4</v>
      </c>
      <c r="B559" t="s">
        <v>121</v>
      </c>
      <c r="C559" t="s">
        <v>121</v>
      </c>
      <c r="D559" t="s">
        <v>548</v>
      </c>
      <c r="E559" t="s">
        <v>614</v>
      </c>
      <c r="F559" t="s">
        <v>615</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c r="AK559">
        <v>0</v>
      </c>
      <c r="AL559" t="s">
        <v>531</v>
      </c>
      <c r="AM559" s="49" t="s">
        <v>122</v>
      </c>
      <c r="AN559" s="49" t="s">
        <v>5</v>
      </c>
      <c r="AO559" s="49" t="s">
        <v>9</v>
      </c>
      <c r="AP559" s="49" t="s">
        <v>486</v>
      </c>
      <c r="AQ559" s="49" t="s">
        <v>9</v>
      </c>
      <c r="AR559" s="49" t="s">
        <v>495</v>
      </c>
      <c r="AS559" s="49" t="s">
        <v>488</v>
      </c>
      <c r="AT559" s="49" t="s">
        <v>489</v>
      </c>
    </row>
    <row r="560" spans="1:46" x14ac:dyDescent="0.25">
      <c r="A560">
        <v>4</v>
      </c>
      <c r="B560" t="s">
        <v>144</v>
      </c>
      <c r="C560" t="s">
        <v>144</v>
      </c>
      <c r="D560" t="s">
        <v>145</v>
      </c>
      <c r="E560" t="s">
        <v>614</v>
      </c>
      <c r="F560" t="s">
        <v>615</v>
      </c>
      <c r="G560">
        <v>100.0017</v>
      </c>
      <c r="H560">
        <v>120.0021</v>
      </c>
      <c r="I560">
        <v>139.0018</v>
      </c>
      <c r="J560">
        <v>160.9992</v>
      </c>
      <c r="K560">
        <v>184.99789999999999</v>
      </c>
      <c r="L560">
        <v>212.99930000000001</v>
      </c>
      <c r="M560">
        <v>255.00120000000001</v>
      </c>
      <c r="N560">
        <v>281.00130000000001</v>
      </c>
      <c r="O560">
        <v>301.0016</v>
      </c>
      <c r="P560">
        <v>320.00130000000001</v>
      </c>
      <c r="Q560">
        <v>334.9984</v>
      </c>
      <c r="R560">
        <v>345.00069999999999</v>
      </c>
      <c r="S560">
        <v>360.99849999999998</v>
      </c>
      <c r="T560">
        <v>380.99880000000002</v>
      </c>
      <c r="U560">
        <v>392.9982</v>
      </c>
      <c r="V560">
        <v>418.9982</v>
      </c>
      <c r="W560">
        <v>436.00080000000003</v>
      </c>
      <c r="X560">
        <v>478.99919999999997</v>
      </c>
      <c r="Y560">
        <v>518.99990000000003</v>
      </c>
      <c r="Z560">
        <v>591.00030000000004</v>
      </c>
      <c r="AA560">
        <v>635.30079999999998</v>
      </c>
      <c r="AB560">
        <v>735.21460000000002</v>
      </c>
      <c r="AC560">
        <v>880.09889999999996</v>
      </c>
      <c r="AD560">
        <v>1026.8504</v>
      </c>
      <c r="AE560">
        <v>1300.1353999999999</v>
      </c>
      <c r="AF560">
        <v>1537.6567</v>
      </c>
      <c r="AG560">
        <v>1980.3941</v>
      </c>
      <c r="AH560">
        <v>2329.6527999999998</v>
      </c>
      <c r="AI560">
        <v>2761.2950999999998</v>
      </c>
      <c r="AJ560">
        <v>2958.2338</v>
      </c>
      <c r="AK560">
        <v>3276.0830999999998</v>
      </c>
      <c r="AL560">
        <v>2763.7402000000002</v>
      </c>
      <c r="AM560" s="49" t="s">
        <v>145</v>
      </c>
      <c r="AN560" s="49" t="s">
        <v>14</v>
      </c>
      <c r="AO560" s="49" t="s">
        <v>500</v>
      </c>
      <c r="AP560" s="49" t="s">
        <v>505</v>
      </c>
      <c r="AQ560" s="49" t="s">
        <v>13</v>
      </c>
      <c r="AR560" s="49" t="s">
        <v>487</v>
      </c>
      <c r="AS560" s="49" t="s">
        <v>488</v>
      </c>
      <c r="AT560" s="49" t="s">
        <v>489</v>
      </c>
    </row>
    <row r="561" spans="1:46" x14ac:dyDescent="0.25">
      <c r="A561">
        <v>4</v>
      </c>
      <c r="B561" t="s">
        <v>146</v>
      </c>
      <c r="C561" t="s">
        <v>146</v>
      </c>
      <c r="D561" t="s">
        <v>147</v>
      </c>
      <c r="E561" t="s">
        <v>614</v>
      </c>
      <c r="F561" t="s">
        <v>615</v>
      </c>
      <c r="G561">
        <v>0</v>
      </c>
      <c r="H561">
        <v>0</v>
      </c>
      <c r="I561">
        <v>0</v>
      </c>
      <c r="J561">
        <v>0</v>
      </c>
      <c r="K561">
        <v>0</v>
      </c>
      <c r="L561">
        <v>0</v>
      </c>
      <c r="M561">
        <v>0</v>
      </c>
      <c r="N561">
        <v>0</v>
      </c>
      <c r="O561">
        <v>139.0018</v>
      </c>
      <c r="P561">
        <v>143.00020000000001</v>
      </c>
      <c r="Q561">
        <v>146.00210000000001</v>
      </c>
      <c r="R561">
        <v>151.00110000000001</v>
      </c>
      <c r="S561">
        <v>152.9982</v>
      </c>
      <c r="T561">
        <v>165.0018</v>
      </c>
      <c r="U561">
        <v>171.99789999999999</v>
      </c>
      <c r="V561">
        <v>179.99889999999999</v>
      </c>
      <c r="W561">
        <v>187.9999</v>
      </c>
      <c r="X561">
        <v>196.0009</v>
      </c>
      <c r="Y561">
        <v>204.0018</v>
      </c>
      <c r="Z561">
        <v>212.99930000000001</v>
      </c>
      <c r="AA561">
        <v>222.0009</v>
      </c>
      <c r="AB561">
        <v>232.99959999999999</v>
      </c>
      <c r="AC561">
        <v>243.9983</v>
      </c>
      <c r="AD561">
        <v>255.00120000000001</v>
      </c>
      <c r="AE561">
        <v>268.00130000000001</v>
      </c>
      <c r="AF561">
        <v>281.00130000000001</v>
      </c>
      <c r="AG561">
        <v>294.00130000000001</v>
      </c>
      <c r="AH561">
        <v>309.13659999999999</v>
      </c>
      <c r="AI561">
        <v>324.13369999999998</v>
      </c>
      <c r="AJ561">
        <v>328.24509999999998</v>
      </c>
      <c r="AK561">
        <v>330.16269999999997</v>
      </c>
      <c r="AL561" t="s">
        <v>531</v>
      </c>
      <c r="AM561" s="49" t="s">
        <v>147</v>
      </c>
      <c r="AN561" s="49" t="s">
        <v>14</v>
      </c>
      <c r="AO561" s="49" t="s">
        <v>507</v>
      </c>
      <c r="AP561" s="49" t="s">
        <v>501</v>
      </c>
      <c r="AQ561" s="49" t="s">
        <v>10</v>
      </c>
      <c r="AR561" s="49" t="s">
        <v>487</v>
      </c>
      <c r="AS561" s="49" t="s">
        <v>488</v>
      </c>
      <c r="AT561" s="49" t="s">
        <v>489</v>
      </c>
    </row>
    <row r="562" spans="1:46" x14ac:dyDescent="0.25">
      <c r="A562">
        <v>4</v>
      </c>
      <c r="B562" t="s">
        <v>149</v>
      </c>
      <c r="C562" t="s">
        <v>149</v>
      </c>
      <c r="D562" t="s">
        <v>412</v>
      </c>
      <c r="E562" t="s">
        <v>614</v>
      </c>
      <c r="F562" t="s">
        <v>615</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t="s">
        <v>531</v>
      </c>
      <c r="AM562" s="49" t="s">
        <v>412</v>
      </c>
      <c r="AN562" s="49" t="s">
        <v>14</v>
      </c>
      <c r="AO562" s="49" t="s">
        <v>506</v>
      </c>
      <c r="AP562" s="49" t="s">
        <v>501</v>
      </c>
      <c r="AQ562" s="49" t="s">
        <v>10</v>
      </c>
      <c r="AR562" s="49" t="s">
        <v>487</v>
      </c>
      <c r="AS562" s="49" t="s">
        <v>496</v>
      </c>
      <c r="AT562" s="49" t="s">
        <v>497</v>
      </c>
    </row>
    <row r="563" spans="1:46" x14ac:dyDescent="0.25">
      <c r="A563">
        <v>4</v>
      </c>
      <c r="B563" t="s">
        <v>150</v>
      </c>
      <c r="C563" t="s">
        <v>150</v>
      </c>
      <c r="D563" t="s">
        <v>151</v>
      </c>
      <c r="E563" t="s">
        <v>614</v>
      </c>
      <c r="F563" t="s">
        <v>615</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t="s">
        <v>531</v>
      </c>
      <c r="AM563" s="49" t="s">
        <v>151</v>
      </c>
      <c r="AN563" s="49" t="s">
        <v>7</v>
      </c>
      <c r="AO563" s="49" t="s">
        <v>9</v>
      </c>
      <c r="AP563" s="49" t="s">
        <v>494</v>
      </c>
      <c r="AQ563" s="49" t="s">
        <v>9</v>
      </c>
      <c r="AR563" s="49" t="s">
        <v>487</v>
      </c>
      <c r="AS563" s="49" t="s">
        <v>488</v>
      </c>
      <c r="AT563" s="49" t="s">
        <v>489</v>
      </c>
    </row>
    <row r="564" spans="1:46" x14ac:dyDescent="0.25">
      <c r="A564">
        <v>4</v>
      </c>
      <c r="B564" t="s">
        <v>338</v>
      </c>
      <c r="C564" t="s">
        <v>338</v>
      </c>
      <c r="D564" t="s">
        <v>339</v>
      </c>
      <c r="E564" t="s">
        <v>614</v>
      </c>
      <c r="F564" t="s">
        <v>615</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t="s">
        <v>531</v>
      </c>
      <c r="AM564" s="49" t="s">
        <v>339</v>
      </c>
      <c r="AN564" s="49" t="s">
        <v>14</v>
      </c>
      <c r="AO564" s="49" t="s">
        <v>507</v>
      </c>
      <c r="AP564" s="49" t="s">
        <v>494</v>
      </c>
      <c r="AQ564" s="49" t="s">
        <v>10</v>
      </c>
      <c r="AR564" s="49" t="s">
        <v>487</v>
      </c>
      <c r="AS564" s="49" t="s">
        <v>488</v>
      </c>
      <c r="AT564" s="49" t="s">
        <v>489</v>
      </c>
    </row>
    <row r="565" spans="1:46" x14ac:dyDescent="0.25">
      <c r="A565">
        <v>4</v>
      </c>
      <c r="B565" t="s">
        <v>181</v>
      </c>
      <c r="C565" t="s">
        <v>181</v>
      </c>
      <c r="D565" t="s">
        <v>414</v>
      </c>
      <c r="E565" t="s">
        <v>614</v>
      </c>
      <c r="F565" t="s">
        <v>615</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t="s">
        <v>531</v>
      </c>
      <c r="AM565" s="49" t="s">
        <v>414</v>
      </c>
      <c r="AN565" s="49" t="s">
        <v>5</v>
      </c>
      <c r="AO565" s="49" t="s">
        <v>9</v>
      </c>
      <c r="AP565" s="49" t="s">
        <v>501</v>
      </c>
      <c r="AQ565" s="49" t="s">
        <v>9</v>
      </c>
      <c r="AR565" s="49" t="s">
        <v>495</v>
      </c>
      <c r="AS565" s="49" t="s">
        <v>496</v>
      </c>
      <c r="AT565" s="49" t="s">
        <v>497</v>
      </c>
    </row>
    <row r="566" spans="1:46" x14ac:dyDescent="0.25">
      <c r="A566">
        <v>4</v>
      </c>
      <c r="B566" t="s">
        <v>152</v>
      </c>
      <c r="C566" t="s">
        <v>152</v>
      </c>
      <c r="D566" t="s">
        <v>153</v>
      </c>
      <c r="E566" t="s">
        <v>614</v>
      </c>
      <c r="F566" t="s">
        <v>615</v>
      </c>
      <c r="G566" t="s">
        <v>531</v>
      </c>
      <c r="H566" t="s">
        <v>531</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c r="AK566">
        <v>0</v>
      </c>
      <c r="AL566" t="s">
        <v>531</v>
      </c>
      <c r="AM566" s="49" t="s">
        <v>153</v>
      </c>
      <c r="AN566" s="49" t="s">
        <v>6</v>
      </c>
      <c r="AO566" s="49" t="s">
        <v>9</v>
      </c>
      <c r="AP566" s="49" t="s">
        <v>486</v>
      </c>
      <c r="AQ566" s="49" t="s">
        <v>9</v>
      </c>
      <c r="AR566" s="49" t="s">
        <v>487</v>
      </c>
      <c r="AS566" s="49" t="s">
        <v>488</v>
      </c>
      <c r="AT566" s="49" t="s">
        <v>489</v>
      </c>
    </row>
    <row r="567" spans="1:46" x14ac:dyDescent="0.25">
      <c r="A567">
        <v>4</v>
      </c>
      <c r="B567" t="s">
        <v>156</v>
      </c>
      <c r="C567" t="s">
        <v>156</v>
      </c>
      <c r="D567" t="s">
        <v>157</v>
      </c>
      <c r="E567" t="s">
        <v>614</v>
      </c>
      <c r="F567" t="s">
        <v>615</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s="49" t="s">
        <v>157</v>
      </c>
      <c r="AN567" s="49" t="s">
        <v>14</v>
      </c>
      <c r="AO567" s="49" t="s">
        <v>500</v>
      </c>
      <c r="AP567" s="49" t="s">
        <v>505</v>
      </c>
      <c r="AQ567" s="49" t="s">
        <v>13</v>
      </c>
      <c r="AR567" s="49" t="s">
        <v>487</v>
      </c>
      <c r="AS567" s="49" t="s">
        <v>488</v>
      </c>
      <c r="AT567" s="49" t="s">
        <v>489</v>
      </c>
    </row>
    <row r="568" spans="1:46" x14ac:dyDescent="0.25">
      <c r="A568">
        <v>4</v>
      </c>
      <c r="B568" t="s">
        <v>158</v>
      </c>
      <c r="C568" t="s">
        <v>158</v>
      </c>
      <c r="D568" t="s">
        <v>159</v>
      </c>
      <c r="E568" t="s">
        <v>614</v>
      </c>
      <c r="F568" t="s">
        <v>615</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c r="AK568">
        <v>0</v>
      </c>
      <c r="AL568" t="s">
        <v>531</v>
      </c>
      <c r="AM568" s="49" t="s">
        <v>159</v>
      </c>
      <c r="AN568" s="49" t="s">
        <v>6</v>
      </c>
      <c r="AO568" s="49" t="s">
        <v>9</v>
      </c>
      <c r="AP568" s="49" t="s">
        <v>486</v>
      </c>
      <c r="AQ568" s="49" t="s">
        <v>9</v>
      </c>
      <c r="AR568" s="49" t="s">
        <v>487</v>
      </c>
      <c r="AS568" s="49" t="s">
        <v>488</v>
      </c>
      <c r="AT568" s="49" t="s">
        <v>489</v>
      </c>
    </row>
    <row r="569" spans="1:46" x14ac:dyDescent="0.25">
      <c r="A569">
        <v>4</v>
      </c>
      <c r="B569" t="s">
        <v>160</v>
      </c>
      <c r="C569" t="s">
        <v>160</v>
      </c>
      <c r="D569" t="s">
        <v>161</v>
      </c>
      <c r="E569" t="s">
        <v>614</v>
      </c>
      <c r="F569" t="s">
        <v>615</v>
      </c>
      <c r="G569">
        <v>16.001899999999999</v>
      </c>
      <c r="H569">
        <v>16.001899999999999</v>
      </c>
      <c r="I569">
        <v>16.001899999999999</v>
      </c>
      <c r="J569">
        <v>16.001899999999999</v>
      </c>
      <c r="K569">
        <v>16.9984</v>
      </c>
      <c r="L569">
        <v>16.9984</v>
      </c>
      <c r="M569">
        <v>16.001899999999999</v>
      </c>
      <c r="N569">
        <v>16.001899999999999</v>
      </c>
      <c r="O569">
        <v>16.001899999999999</v>
      </c>
      <c r="P569">
        <v>16.001899999999999</v>
      </c>
      <c r="Q569">
        <v>16.001899999999999</v>
      </c>
      <c r="R569">
        <v>16.9984</v>
      </c>
      <c r="S569">
        <v>16.9984</v>
      </c>
      <c r="T569">
        <v>16.9984</v>
      </c>
      <c r="U569">
        <v>17.999099999999999</v>
      </c>
      <c r="V569">
        <v>20.000299999999999</v>
      </c>
      <c r="W569">
        <v>26</v>
      </c>
      <c r="X569">
        <v>26</v>
      </c>
      <c r="Y569">
        <v>31.999700000000001</v>
      </c>
      <c r="Z569">
        <v>35.001600000000003</v>
      </c>
      <c r="AA569">
        <v>39</v>
      </c>
      <c r="AB569">
        <v>42.998399999999997</v>
      </c>
      <c r="AC569">
        <v>47.000999999999998</v>
      </c>
      <c r="AD569">
        <v>52.000100000000003</v>
      </c>
      <c r="AE569">
        <v>56.999099999999999</v>
      </c>
      <c r="AF569">
        <v>61.998100000000001</v>
      </c>
      <c r="AG569">
        <v>68.998500000000007</v>
      </c>
      <c r="AH569">
        <v>74.998099999999994</v>
      </c>
      <c r="AI569">
        <v>82.999099999999999</v>
      </c>
      <c r="AJ569">
        <v>91.000100000000003</v>
      </c>
      <c r="AK569">
        <v>100.0017</v>
      </c>
      <c r="AL569">
        <v>100.0017</v>
      </c>
      <c r="AM569" s="49" t="s">
        <v>161</v>
      </c>
      <c r="AN569" s="49" t="s">
        <v>14</v>
      </c>
      <c r="AO569" s="49" t="s">
        <v>500</v>
      </c>
      <c r="AP569" s="49" t="s">
        <v>505</v>
      </c>
      <c r="AQ569" s="49" t="s">
        <v>13</v>
      </c>
      <c r="AR569" s="49" t="s">
        <v>487</v>
      </c>
      <c r="AS569" s="49" t="s">
        <v>488</v>
      </c>
      <c r="AT569" s="49" t="s">
        <v>489</v>
      </c>
    </row>
    <row r="570" spans="1:46" x14ac:dyDescent="0.25">
      <c r="A570">
        <v>4</v>
      </c>
      <c r="B570" t="s">
        <v>164</v>
      </c>
      <c r="C570" t="s">
        <v>164</v>
      </c>
      <c r="D570" t="s">
        <v>165</v>
      </c>
      <c r="E570" t="s">
        <v>614</v>
      </c>
      <c r="F570" t="s">
        <v>615</v>
      </c>
      <c r="G570">
        <v>1015.0017</v>
      </c>
      <c r="H570">
        <v>1030.9994999999999</v>
      </c>
      <c r="I570">
        <v>1043.9994999999999</v>
      </c>
      <c r="J570">
        <v>1049.9992</v>
      </c>
      <c r="K570">
        <v>1052.0005000000001</v>
      </c>
      <c r="L570">
        <v>1035.9984999999999</v>
      </c>
      <c r="M570">
        <v>1002.9982</v>
      </c>
      <c r="N570">
        <v>970.99850000000004</v>
      </c>
      <c r="O570">
        <v>939.99940000000004</v>
      </c>
      <c r="P570">
        <v>900.99940000000004</v>
      </c>
      <c r="Q570">
        <v>866.00189999999998</v>
      </c>
      <c r="R570">
        <v>844.00030000000004</v>
      </c>
      <c r="S570">
        <v>841.99900000000002</v>
      </c>
      <c r="T570">
        <v>879.99839999999995</v>
      </c>
      <c r="U570">
        <v>918.99839999999995</v>
      </c>
      <c r="V570">
        <v>1034.0014000000001</v>
      </c>
      <c r="W570">
        <v>1338.0008</v>
      </c>
      <c r="X570">
        <v>1670.0015000000001</v>
      </c>
      <c r="Y570">
        <v>2091.0010000000002</v>
      </c>
      <c r="Z570">
        <v>2411.9987000000001</v>
      </c>
      <c r="AA570">
        <v>2694.0005999999998</v>
      </c>
      <c r="AB570">
        <v>5070.6921000000002</v>
      </c>
      <c r="AC570">
        <v>5646.7664999999997</v>
      </c>
      <c r="AD570">
        <v>6077.7682000000004</v>
      </c>
      <c r="AE570">
        <v>6444.0253000000002</v>
      </c>
      <c r="AF570">
        <v>6715.6063000000004</v>
      </c>
      <c r="AG570">
        <v>6948.5473000000002</v>
      </c>
      <c r="AH570">
        <v>7207.3375999999998</v>
      </c>
      <c r="AI570">
        <v>7582.9688999999998</v>
      </c>
      <c r="AJ570">
        <v>7843.1365999999998</v>
      </c>
      <c r="AK570">
        <v>8145.4193999999998</v>
      </c>
      <c r="AL570">
        <v>8479.2412999999997</v>
      </c>
      <c r="AM570" s="49" t="s">
        <v>165</v>
      </c>
      <c r="AN570" s="49" t="s">
        <v>14</v>
      </c>
      <c r="AO570" s="49" t="s">
        <v>500</v>
      </c>
      <c r="AP570" s="49" t="s">
        <v>505</v>
      </c>
      <c r="AQ570" s="49" t="s">
        <v>13</v>
      </c>
      <c r="AR570" s="49" t="s">
        <v>487</v>
      </c>
      <c r="AS570" s="49" t="s">
        <v>488</v>
      </c>
      <c r="AT570" s="49" t="s">
        <v>489</v>
      </c>
    </row>
    <row r="571" spans="1:46" x14ac:dyDescent="0.25">
      <c r="A571">
        <v>4</v>
      </c>
      <c r="B571" t="s">
        <v>168</v>
      </c>
      <c r="C571" t="s">
        <v>168</v>
      </c>
      <c r="D571" t="s">
        <v>413</v>
      </c>
      <c r="E571" t="s">
        <v>614</v>
      </c>
      <c r="F571" t="s">
        <v>615</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t="s">
        <v>531</v>
      </c>
      <c r="AM571" s="49" t="s">
        <v>413</v>
      </c>
      <c r="AN571" s="49" t="s">
        <v>5</v>
      </c>
      <c r="AO571" s="49" t="s">
        <v>9</v>
      </c>
      <c r="AP571" s="49" t="s">
        <v>501</v>
      </c>
      <c r="AQ571" s="49" t="s">
        <v>9</v>
      </c>
      <c r="AR571" s="49" t="s">
        <v>495</v>
      </c>
      <c r="AS571" s="49" t="s">
        <v>496</v>
      </c>
      <c r="AT571" s="49" t="s">
        <v>497</v>
      </c>
    </row>
    <row r="572" spans="1:46" x14ac:dyDescent="0.25">
      <c r="A572">
        <v>4</v>
      </c>
      <c r="B572" t="s">
        <v>171</v>
      </c>
      <c r="C572" t="s">
        <v>171</v>
      </c>
      <c r="D572" t="s">
        <v>172</v>
      </c>
      <c r="E572" t="s">
        <v>614</v>
      </c>
      <c r="F572" t="s">
        <v>615</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5.9996999999999998</v>
      </c>
      <c r="AD572">
        <v>47.000999999999998</v>
      </c>
      <c r="AE572">
        <v>76.999399999999994</v>
      </c>
      <c r="AF572">
        <v>99.001099999999994</v>
      </c>
      <c r="AG572">
        <v>127.9988</v>
      </c>
      <c r="AH572">
        <v>128.19980000000001</v>
      </c>
      <c r="AI572">
        <v>128.60169999999999</v>
      </c>
      <c r="AJ572">
        <v>129.79920000000001</v>
      </c>
      <c r="AK572">
        <v>130.7998</v>
      </c>
      <c r="AL572">
        <v>130.7998</v>
      </c>
      <c r="AM572" s="49" t="s">
        <v>172</v>
      </c>
      <c r="AN572" s="49" t="s">
        <v>14</v>
      </c>
      <c r="AO572" s="49" t="s">
        <v>500</v>
      </c>
      <c r="AP572" s="49" t="s">
        <v>501</v>
      </c>
      <c r="AQ572" s="49" t="s">
        <v>502</v>
      </c>
      <c r="AR572" s="49" t="s">
        <v>487</v>
      </c>
      <c r="AS572" s="49" t="s">
        <v>488</v>
      </c>
      <c r="AT572" s="49" t="s">
        <v>489</v>
      </c>
    </row>
    <row r="573" spans="1:46" x14ac:dyDescent="0.25">
      <c r="A573">
        <v>4</v>
      </c>
      <c r="B573" t="s">
        <v>138</v>
      </c>
      <c r="C573" t="s">
        <v>138</v>
      </c>
      <c r="D573" t="s">
        <v>139</v>
      </c>
      <c r="E573" t="s">
        <v>614</v>
      </c>
      <c r="F573" t="s">
        <v>615</v>
      </c>
      <c r="G573">
        <v>468.00049999999999</v>
      </c>
      <c r="H573">
        <v>612.00130000000001</v>
      </c>
      <c r="I573">
        <v>792.00019999999995</v>
      </c>
      <c r="J573">
        <v>1008.0014</v>
      </c>
      <c r="K573">
        <v>1295.9988000000001</v>
      </c>
      <c r="L573">
        <v>1584.0003999999999</v>
      </c>
      <c r="M573">
        <v>1980.0005000000001</v>
      </c>
      <c r="N573">
        <v>2483.9991</v>
      </c>
      <c r="O573">
        <v>2988.0019000000002</v>
      </c>
      <c r="P573">
        <v>3923.9987999999998</v>
      </c>
      <c r="Q573">
        <v>4643.9985999999999</v>
      </c>
      <c r="R573">
        <v>5831.9988999999996</v>
      </c>
      <c r="S573">
        <v>6875.9984000000004</v>
      </c>
      <c r="T573">
        <v>9099.0007999999998</v>
      </c>
      <c r="U573">
        <v>9229.0008999999991</v>
      </c>
      <c r="V573">
        <v>10899.998900000001</v>
      </c>
      <c r="W573">
        <v>12769.999599999999</v>
      </c>
      <c r="X573">
        <v>14163.998799999999</v>
      </c>
      <c r="Y573">
        <v>16106</v>
      </c>
      <c r="Z573">
        <v>18899.001700000001</v>
      </c>
      <c r="AA573">
        <v>20132.001700000001</v>
      </c>
      <c r="AB573">
        <v>23000.998</v>
      </c>
      <c r="AC573">
        <v>23902.0016</v>
      </c>
      <c r="AD573">
        <v>24123.001799999998</v>
      </c>
      <c r="AE573">
        <v>25941.999</v>
      </c>
      <c r="AF573">
        <v>27743.001199999999</v>
      </c>
      <c r="AG573">
        <v>27694.999599999999</v>
      </c>
      <c r="AH573">
        <v>28272.999899999999</v>
      </c>
      <c r="AI573">
        <v>31949.998299999999</v>
      </c>
      <c r="AJ573">
        <v>30538</v>
      </c>
      <c r="AK573">
        <v>31345.0016</v>
      </c>
      <c r="AL573">
        <v>30415.000199999999</v>
      </c>
      <c r="AM573" s="49" t="s">
        <v>139</v>
      </c>
      <c r="AN573" s="49" t="s">
        <v>14</v>
      </c>
      <c r="AO573" s="49" t="s">
        <v>500</v>
      </c>
      <c r="AP573" s="49" t="s">
        <v>505</v>
      </c>
      <c r="AQ573" s="49" t="s">
        <v>13</v>
      </c>
      <c r="AR573" s="49" t="s">
        <v>487</v>
      </c>
      <c r="AS573" s="49" t="s">
        <v>488</v>
      </c>
      <c r="AT573" s="49" t="s">
        <v>489</v>
      </c>
    </row>
    <row r="574" spans="1:46" x14ac:dyDescent="0.25">
      <c r="A574">
        <v>4</v>
      </c>
      <c r="B574" t="s">
        <v>173</v>
      </c>
      <c r="C574" t="s">
        <v>173</v>
      </c>
      <c r="D574" t="s">
        <v>174</v>
      </c>
      <c r="E574" t="s">
        <v>614</v>
      </c>
      <c r="F574" t="s">
        <v>615</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t="s">
        <v>531</v>
      </c>
      <c r="AM574" s="49" t="s">
        <v>174</v>
      </c>
      <c r="AN574" s="49" t="s">
        <v>8</v>
      </c>
      <c r="AO574" s="49" t="s">
        <v>9</v>
      </c>
      <c r="AP574" s="49" t="s">
        <v>494</v>
      </c>
      <c r="AQ574" s="49" t="s">
        <v>9</v>
      </c>
      <c r="AR574" s="49" t="s">
        <v>495</v>
      </c>
      <c r="AS574" s="49" t="s">
        <v>488</v>
      </c>
      <c r="AT574" s="49" t="s">
        <v>489</v>
      </c>
    </row>
    <row r="575" spans="1:46" x14ac:dyDescent="0.25">
      <c r="A575">
        <v>4</v>
      </c>
      <c r="B575" t="s">
        <v>549</v>
      </c>
      <c r="C575" t="s">
        <v>549</v>
      </c>
      <c r="D575" t="s">
        <v>550</v>
      </c>
      <c r="E575" t="s">
        <v>614</v>
      </c>
      <c r="F575" t="s">
        <v>615</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t="s">
        <v>531</v>
      </c>
      <c r="AM575" s="49" t="e">
        <v>#N/A</v>
      </c>
      <c r="AN575" s="49" t="e">
        <v>#N/A</v>
      </c>
      <c r="AO575" s="49" t="e">
        <v>#N/A</v>
      </c>
      <c r="AP575" s="49" t="e">
        <v>#N/A</v>
      </c>
      <c r="AQ575" s="49" t="e">
        <v>#N/A</v>
      </c>
      <c r="AR575" s="49" t="e">
        <v>#N/A</v>
      </c>
      <c r="AS575" s="49" t="e">
        <v>#N/A</v>
      </c>
      <c r="AT575" s="49" t="e">
        <v>#N/A</v>
      </c>
    </row>
    <row r="576" spans="1:46" x14ac:dyDescent="0.25">
      <c r="A576">
        <v>4</v>
      </c>
      <c r="B576" t="s">
        <v>182</v>
      </c>
      <c r="C576" t="s">
        <v>182</v>
      </c>
      <c r="D576" t="s">
        <v>183</v>
      </c>
      <c r="E576" t="s">
        <v>614</v>
      </c>
      <c r="F576" t="s">
        <v>615</v>
      </c>
      <c r="G576">
        <v>2363.0005999999998</v>
      </c>
      <c r="H576">
        <v>2639.9992999999999</v>
      </c>
      <c r="I576">
        <v>2911.9989</v>
      </c>
      <c r="J576">
        <v>3128.0001000000002</v>
      </c>
      <c r="K576">
        <v>3293.9983999999999</v>
      </c>
      <c r="L576">
        <v>3442.0018</v>
      </c>
      <c r="M576">
        <v>3587.9996999999998</v>
      </c>
      <c r="N576">
        <v>4959.0007999999998</v>
      </c>
      <c r="O576">
        <v>5299.9988999999996</v>
      </c>
      <c r="P576">
        <v>5430.9997000000003</v>
      </c>
      <c r="Q576">
        <v>6545.9989999999998</v>
      </c>
      <c r="R576">
        <v>6660.0014000000001</v>
      </c>
      <c r="S576">
        <v>6788.0002000000004</v>
      </c>
      <c r="T576">
        <v>6987.9994999999999</v>
      </c>
      <c r="U576">
        <v>7225.0016999999998</v>
      </c>
      <c r="V576">
        <v>6782.0005000000001</v>
      </c>
      <c r="W576">
        <v>7335.9979000000003</v>
      </c>
      <c r="X576">
        <v>7952.9983000000002</v>
      </c>
      <c r="Y576">
        <v>9191.0015000000003</v>
      </c>
      <c r="Z576">
        <v>10082.999299999999</v>
      </c>
      <c r="AA576">
        <v>10107.998600000001</v>
      </c>
      <c r="AB576">
        <v>10115.999599999999</v>
      </c>
      <c r="AC576">
        <v>10193.9997</v>
      </c>
      <c r="AD576">
        <v>10338.0005</v>
      </c>
      <c r="AE576">
        <v>10601.9992</v>
      </c>
      <c r="AF576">
        <v>10855.9998</v>
      </c>
      <c r="AG576">
        <v>11071.0003</v>
      </c>
      <c r="AH576">
        <v>11365.0016</v>
      </c>
      <c r="AI576">
        <v>11606.9987</v>
      </c>
      <c r="AJ576">
        <v>11968.0013</v>
      </c>
      <c r="AK576">
        <v>12271.9002</v>
      </c>
      <c r="AL576">
        <v>12723.9992</v>
      </c>
      <c r="AM576" s="49" t="s">
        <v>183</v>
      </c>
      <c r="AN576" s="49" t="s">
        <v>14</v>
      </c>
      <c r="AO576" s="49" t="s">
        <v>500</v>
      </c>
      <c r="AP576" s="49" t="s">
        <v>505</v>
      </c>
      <c r="AQ576" s="49" t="s">
        <v>13</v>
      </c>
      <c r="AR576" s="49" t="s">
        <v>487</v>
      </c>
      <c r="AS576" s="49" t="s">
        <v>488</v>
      </c>
      <c r="AT576" s="49" t="s">
        <v>489</v>
      </c>
    </row>
    <row r="577" spans="1:46" x14ac:dyDescent="0.25">
      <c r="A577">
        <v>4</v>
      </c>
      <c r="B577" t="s">
        <v>186</v>
      </c>
      <c r="C577" t="s">
        <v>186</v>
      </c>
      <c r="D577" t="s">
        <v>187</v>
      </c>
      <c r="E577" t="s">
        <v>614</v>
      </c>
      <c r="F577" t="s">
        <v>615</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t="s">
        <v>531</v>
      </c>
      <c r="AM577" s="49" t="s">
        <v>187</v>
      </c>
      <c r="AN577" s="49" t="s">
        <v>14</v>
      </c>
      <c r="AO577" s="49" t="s">
        <v>507</v>
      </c>
      <c r="AP577" s="49" t="s">
        <v>501</v>
      </c>
      <c r="AQ577" s="49" t="s">
        <v>10</v>
      </c>
      <c r="AR577" s="49" t="s">
        <v>487</v>
      </c>
      <c r="AS577" s="49" t="s">
        <v>488</v>
      </c>
      <c r="AT577" s="49" t="s">
        <v>489</v>
      </c>
    </row>
    <row r="578" spans="1:46" x14ac:dyDescent="0.25">
      <c r="A578">
        <v>4</v>
      </c>
      <c r="B578" t="s">
        <v>188</v>
      </c>
      <c r="C578" t="s">
        <v>188</v>
      </c>
      <c r="D578" t="s">
        <v>189</v>
      </c>
      <c r="E578" t="s">
        <v>614</v>
      </c>
      <c r="F578" t="s">
        <v>615</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t="s">
        <v>531</v>
      </c>
      <c r="AM578" s="49" t="s">
        <v>189</v>
      </c>
      <c r="AN578" s="49" t="s">
        <v>14</v>
      </c>
      <c r="AO578" s="49" t="s">
        <v>506</v>
      </c>
      <c r="AP578" s="49" t="s">
        <v>501</v>
      </c>
      <c r="AQ578" s="49" t="s">
        <v>10</v>
      </c>
      <c r="AR578" s="49" t="s">
        <v>495</v>
      </c>
      <c r="AS578" s="49" t="s">
        <v>488</v>
      </c>
      <c r="AT578" s="49" t="s">
        <v>489</v>
      </c>
    </row>
    <row r="579" spans="1:46" x14ac:dyDescent="0.25">
      <c r="A579">
        <v>4</v>
      </c>
      <c r="B579" t="s">
        <v>194</v>
      </c>
      <c r="C579" t="s">
        <v>194</v>
      </c>
      <c r="D579" t="s">
        <v>195</v>
      </c>
      <c r="E579" t="s">
        <v>614</v>
      </c>
      <c r="F579" t="s">
        <v>615</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0</v>
      </c>
      <c r="AK579">
        <v>0</v>
      </c>
      <c r="AL579" t="s">
        <v>531</v>
      </c>
      <c r="AM579" s="49" t="s">
        <v>195</v>
      </c>
      <c r="AN579" s="49" t="s">
        <v>14</v>
      </c>
      <c r="AO579" s="49" t="s">
        <v>507</v>
      </c>
      <c r="AP579" s="49" t="s">
        <v>494</v>
      </c>
      <c r="AQ579" s="49" t="s">
        <v>10</v>
      </c>
      <c r="AR579" s="49" t="s">
        <v>487</v>
      </c>
      <c r="AS579" s="49" t="s">
        <v>488</v>
      </c>
      <c r="AT579" s="49" t="s">
        <v>489</v>
      </c>
    </row>
    <row r="580" spans="1:46" x14ac:dyDescent="0.25">
      <c r="A580">
        <v>4</v>
      </c>
      <c r="B580" t="s">
        <v>190</v>
      </c>
      <c r="C580" t="s">
        <v>190</v>
      </c>
      <c r="D580" t="s">
        <v>191</v>
      </c>
      <c r="E580" t="s">
        <v>614</v>
      </c>
      <c r="F580" t="s">
        <v>615</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t="s">
        <v>531</v>
      </c>
      <c r="AM580" s="49" t="s">
        <v>191</v>
      </c>
      <c r="AN580" s="49" t="s">
        <v>14</v>
      </c>
      <c r="AO580" s="49" t="s">
        <v>507</v>
      </c>
      <c r="AP580" s="49" t="s">
        <v>494</v>
      </c>
      <c r="AQ580" s="49" t="s">
        <v>10</v>
      </c>
      <c r="AR580" s="49" t="s">
        <v>487</v>
      </c>
      <c r="AS580" s="49" t="s">
        <v>488</v>
      </c>
      <c r="AT580" s="49" t="s">
        <v>489</v>
      </c>
    </row>
    <row r="581" spans="1:46" x14ac:dyDescent="0.25">
      <c r="A581">
        <v>4</v>
      </c>
      <c r="B581" t="s">
        <v>196</v>
      </c>
      <c r="C581" t="s">
        <v>196</v>
      </c>
      <c r="D581" t="s">
        <v>197</v>
      </c>
      <c r="E581" t="s">
        <v>614</v>
      </c>
      <c r="F581" t="s">
        <v>615</v>
      </c>
      <c r="G581">
        <v>0</v>
      </c>
      <c r="H581">
        <v>0</v>
      </c>
      <c r="I581">
        <v>0</v>
      </c>
      <c r="J581">
        <v>0</v>
      </c>
      <c r="K581">
        <v>0</v>
      </c>
      <c r="L581">
        <v>0</v>
      </c>
      <c r="M581">
        <v>0</v>
      </c>
      <c r="N581">
        <v>0</v>
      </c>
      <c r="O581">
        <v>0</v>
      </c>
      <c r="P581">
        <v>0</v>
      </c>
      <c r="Q581">
        <v>0</v>
      </c>
      <c r="R581">
        <v>60.000999999999998</v>
      </c>
      <c r="S581">
        <v>69.999099999999999</v>
      </c>
      <c r="T581">
        <v>75.998800000000003</v>
      </c>
      <c r="U581">
        <v>75.998800000000003</v>
      </c>
      <c r="V581">
        <v>81.001999999999995</v>
      </c>
      <c r="W581">
        <v>82.999099999999999</v>
      </c>
      <c r="X581">
        <v>105.0008</v>
      </c>
      <c r="Y581">
        <v>158.99789999999999</v>
      </c>
      <c r="Z581">
        <v>190.00120000000001</v>
      </c>
      <c r="AA581">
        <v>224.99860000000001</v>
      </c>
      <c r="AB581">
        <v>276.99869999999999</v>
      </c>
      <c r="AC581">
        <v>357.00009999999997</v>
      </c>
      <c r="AD581">
        <v>367.99880000000002</v>
      </c>
      <c r="AE581">
        <v>405.9982</v>
      </c>
      <c r="AF581">
        <v>448.00020000000001</v>
      </c>
      <c r="AG581">
        <v>468.00049999999999</v>
      </c>
      <c r="AH581">
        <v>492.99990000000003</v>
      </c>
      <c r="AI581">
        <v>527.0009</v>
      </c>
      <c r="AJ581">
        <v>560.00120000000004</v>
      </c>
      <c r="AK581">
        <v>626.99839999999995</v>
      </c>
      <c r="AL581">
        <v>633.99879999999996</v>
      </c>
      <c r="AM581" s="49" t="s">
        <v>197</v>
      </c>
      <c r="AN581" s="49" t="s">
        <v>14</v>
      </c>
      <c r="AO581" s="49" t="s">
        <v>500</v>
      </c>
      <c r="AP581" s="49" t="s">
        <v>505</v>
      </c>
      <c r="AQ581" s="49" t="s">
        <v>13</v>
      </c>
      <c r="AR581" s="49" t="s">
        <v>487</v>
      </c>
      <c r="AS581" s="49" t="s">
        <v>488</v>
      </c>
      <c r="AT581" s="49" t="s">
        <v>489</v>
      </c>
    </row>
    <row r="582" spans="1:46" x14ac:dyDescent="0.25">
      <c r="A582">
        <v>4</v>
      </c>
      <c r="B582" t="s">
        <v>206</v>
      </c>
      <c r="C582" t="s">
        <v>206</v>
      </c>
      <c r="D582" t="s">
        <v>207</v>
      </c>
      <c r="E582" t="s">
        <v>614</v>
      </c>
      <c r="F582" t="s">
        <v>615</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s="49" t="s">
        <v>207</v>
      </c>
      <c r="AN582" s="49" t="s">
        <v>14</v>
      </c>
      <c r="AO582" s="49" t="s">
        <v>500</v>
      </c>
      <c r="AP582" s="49" t="s">
        <v>505</v>
      </c>
      <c r="AQ582" s="49" t="s">
        <v>13</v>
      </c>
      <c r="AR582" s="49" t="s">
        <v>487</v>
      </c>
      <c r="AS582" s="49" t="s">
        <v>488</v>
      </c>
      <c r="AT582" s="49" t="s">
        <v>489</v>
      </c>
    </row>
    <row r="583" spans="1:46" x14ac:dyDescent="0.25">
      <c r="A583">
        <v>4</v>
      </c>
      <c r="B583" t="s">
        <v>493</v>
      </c>
      <c r="C583" t="s">
        <v>551</v>
      </c>
      <c r="D583" t="s">
        <v>552</v>
      </c>
      <c r="E583" t="s">
        <v>614</v>
      </c>
      <c r="F583" t="s">
        <v>615</v>
      </c>
      <c r="G583">
        <v>65830.123999999996</v>
      </c>
      <c r="H583">
        <v>68828.262199999997</v>
      </c>
      <c r="I583">
        <v>70900.158800000005</v>
      </c>
      <c r="J583">
        <v>73816.2399</v>
      </c>
      <c r="K583">
        <v>76499.501399999994</v>
      </c>
      <c r="L583">
        <v>77182.184200000003</v>
      </c>
      <c r="M583">
        <v>77649.075200000007</v>
      </c>
      <c r="N583">
        <v>78056.254100000006</v>
      </c>
      <c r="O583">
        <v>76212.981899999999</v>
      </c>
      <c r="P583">
        <v>140038.1102</v>
      </c>
      <c r="Q583">
        <v>137060.7972</v>
      </c>
      <c r="R583">
        <v>134371.59460000001</v>
      </c>
      <c r="S583">
        <v>133888.3751</v>
      </c>
      <c r="T583">
        <v>133325.18350000001</v>
      </c>
      <c r="U583">
        <v>134758.68520000001</v>
      </c>
      <c r="V583">
        <v>135233.98749999999</v>
      </c>
      <c r="W583">
        <v>140748.28779999999</v>
      </c>
      <c r="X583">
        <v>152410.16699999999</v>
      </c>
      <c r="Y583">
        <v>160680.44099999999</v>
      </c>
      <c r="Z583">
        <v>171248.89129999999</v>
      </c>
      <c r="AA583">
        <v>215502.73509999999</v>
      </c>
      <c r="AB583">
        <v>244135.76629999999</v>
      </c>
      <c r="AC583">
        <v>298881.61369999999</v>
      </c>
      <c r="AD583">
        <v>323865.5723</v>
      </c>
      <c r="AE583">
        <v>358379.3199</v>
      </c>
      <c r="AF583">
        <v>378094.63459999999</v>
      </c>
      <c r="AG583">
        <v>368529.76850000001</v>
      </c>
      <c r="AH583">
        <v>372236.82410000003</v>
      </c>
      <c r="AI583">
        <v>394631.272</v>
      </c>
      <c r="AJ583">
        <v>413312.2586</v>
      </c>
      <c r="AK583">
        <v>410593.93689999997</v>
      </c>
      <c r="AL583">
        <v>421010.01280000003</v>
      </c>
      <c r="AM583" s="49" t="e">
        <v>#N/A</v>
      </c>
      <c r="AN583" s="49" t="e">
        <v>#N/A</v>
      </c>
      <c r="AO583" s="49" t="e">
        <v>#N/A</v>
      </c>
      <c r="AP583" s="49" t="e">
        <v>#N/A</v>
      </c>
      <c r="AQ583" s="49" t="e">
        <v>#N/A</v>
      </c>
      <c r="AR583" s="49" t="e">
        <v>#N/A</v>
      </c>
      <c r="AS583" s="49" t="e">
        <v>#N/A</v>
      </c>
      <c r="AT583" s="49" t="e">
        <v>#N/A</v>
      </c>
    </row>
    <row r="584" spans="1:46" x14ac:dyDescent="0.25">
      <c r="A584">
        <v>4</v>
      </c>
      <c r="B584" t="s">
        <v>200</v>
      </c>
      <c r="C584" t="s">
        <v>200</v>
      </c>
      <c r="D584" t="s">
        <v>201</v>
      </c>
      <c r="E584" t="s">
        <v>614</v>
      </c>
      <c r="F584" t="s">
        <v>615</v>
      </c>
      <c r="G584">
        <v>321.45830000000001</v>
      </c>
      <c r="H584">
        <v>511.22500000000002</v>
      </c>
      <c r="I584">
        <v>618.13080000000002</v>
      </c>
      <c r="J584">
        <v>711.35829999999999</v>
      </c>
      <c r="K584">
        <v>805.5403</v>
      </c>
      <c r="L584">
        <v>880.27890000000002</v>
      </c>
      <c r="M584">
        <v>980.35599999999999</v>
      </c>
      <c r="N584">
        <v>1022.4542</v>
      </c>
      <c r="O584">
        <v>1350.7161000000001</v>
      </c>
      <c r="P584">
        <v>1409.9091000000001</v>
      </c>
      <c r="Q584">
        <v>1479.8662999999999</v>
      </c>
      <c r="R584">
        <v>1614.4007999999999</v>
      </c>
      <c r="S584">
        <v>1722.0266999999999</v>
      </c>
      <c r="T584">
        <v>2152.5344</v>
      </c>
      <c r="U584">
        <v>2690.6680000000001</v>
      </c>
      <c r="V584">
        <v>4035.9998000000001</v>
      </c>
      <c r="W584">
        <v>4843.8010000000004</v>
      </c>
      <c r="X584">
        <v>6942.7987999999996</v>
      </c>
      <c r="Y584">
        <v>6987.9994999999999</v>
      </c>
      <c r="Z584">
        <v>9342.9991000000009</v>
      </c>
      <c r="AA584">
        <v>12228.998</v>
      </c>
      <c r="AB584">
        <v>14727.002</v>
      </c>
      <c r="AC584">
        <v>19521.001100000001</v>
      </c>
      <c r="AD584">
        <v>18702.540300000001</v>
      </c>
      <c r="AE584">
        <v>23165.999800000001</v>
      </c>
      <c r="AF584">
        <v>27741.598600000001</v>
      </c>
      <c r="AG584">
        <v>29635.4725</v>
      </c>
      <c r="AH584">
        <v>35568.729099999997</v>
      </c>
      <c r="AI584">
        <v>41945.120900000002</v>
      </c>
      <c r="AJ584">
        <v>46269.5452</v>
      </c>
      <c r="AK584">
        <v>53194.7719</v>
      </c>
      <c r="AL584" t="s">
        <v>531</v>
      </c>
      <c r="AM584" s="49" t="s">
        <v>201</v>
      </c>
      <c r="AN584" s="49" t="s">
        <v>14</v>
      </c>
      <c r="AO584" s="49" t="s">
        <v>485</v>
      </c>
      <c r="AP584" s="49" t="s">
        <v>494</v>
      </c>
      <c r="AQ584" s="49" t="s">
        <v>11</v>
      </c>
      <c r="AR584" s="49" t="s">
        <v>487</v>
      </c>
      <c r="AS584" s="49" t="s">
        <v>488</v>
      </c>
      <c r="AT584" s="49" t="s">
        <v>489</v>
      </c>
    </row>
    <row r="585" spans="1:46" x14ac:dyDescent="0.25">
      <c r="A585">
        <v>4</v>
      </c>
      <c r="B585" t="s">
        <v>198</v>
      </c>
      <c r="C585" t="s">
        <v>198</v>
      </c>
      <c r="D585" t="s">
        <v>199</v>
      </c>
      <c r="E585" t="s">
        <v>614</v>
      </c>
      <c r="F585" t="s">
        <v>615</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t="s">
        <v>531</v>
      </c>
      <c r="AM585" s="49" t="s">
        <v>199</v>
      </c>
      <c r="AN585" s="49" t="s">
        <v>14</v>
      </c>
      <c r="AO585" s="49" t="s">
        <v>485</v>
      </c>
      <c r="AP585" s="49" t="s">
        <v>494</v>
      </c>
      <c r="AQ585" s="49" t="s">
        <v>11</v>
      </c>
      <c r="AR585" s="49" t="s">
        <v>487</v>
      </c>
      <c r="AS585" s="49" t="s">
        <v>488</v>
      </c>
      <c r="AT585" s="49" t="s">
        <v>489</v>
      </c>
    </row>
    <row r="586" spans="1:46" x14ac:dyDescent="0.25">
      <c r="A586">
        <v>4</v>
      </c>
      <c r="B586" t="s">
        <v>205</v>
      </c>
      <c r="C586" t="s">
        <v>205</v>
      </c>
      <c r="D586" t="s">
        <v>416</v>
      </c>
      <c r="E586" t="s">
        <v>614</v>
      </c>
      <c r="F586" t="s">
        <v>615</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c r="AL586" t="s">
        <v>531</v>
      </c>
      <c r="AM586" s="49" t="s">
        <v>416</v>
      </c>
      <c r="AN586" s="49" t="s">
        <v>14</v>
      </c>
      <c r="AO586" s="49" t="s">
        <v>485</v>
      </c>
      <c r="AP586" s="49" t="s">
        <v>501</v>
      </c>
      <c r="AQ586" s="49" t="s">
        <v>11</v>
      </c>
      <c r="AR586" s="49" t="s">
        <v>495</v>
      </c>
      <c r="AS586" s="49" t="s">
        <v>496</v>
      </c>
      <c r="AT586" s="49" t="s">
        <v>497</v>
      </c>
    </row>
    <row r="587" spans="1:46" x14ac:dyDescent="0.25">
      <c r="A587">
        <v>4</v>
      </c>
      <c r="B587" t="s">
        <v>202</v>
      </c>
      <c r="C587" t="s">
        <v>202</v>
      </c>
      <c r="D587" t="s">
        <v>203</v>
      </c>
      <c r="E587" t="s">
        <v>614</v>
      </c>
      <c r="F587" t="s">
        <v>615</v>
      </c>
      <c r="G587">
        <v>2.0013000000000001</v>
      </c>
      <c r="H587">
        <v>4.9989999999999997</v>
      </c>
      <c r="I587">
        <v>3.9984000000000002</v>
      </c>
      <c r="J587">
        <v>3.9984000000000002</v>
      </c>
      <c r="K587">
        <v>3.9984000000000002</v>
      </c>
      <c r="L587">
        <v>3.9984000000000002</v>
      </c>
      <c r="M587">
        <v>3.9984000000000002</v>
      </c>
      <c r="N587">
        <v>3.9984000000000002</v>
      </c>
      <c r="O587">
        <v>4.9989999999999997</v>
      </c>
      <c r="P587">
        <v>4.9989999999999997</v>
      </c>
      <c r="Q587">
        <v>4.9989999999999997</v>
      </c>
      <c r="R587">
        <v>4.9989999999999997</v>
      </c>
      <c r="S587">
        <v>7.0003000000000002</v>
      </c>
      <c r="T587">
        <v>9.0015999999999998</v>
      </c>
      <c r="U587">
        <v>11.9994</v>
      </c>
      <c r="V587">
        <v>19.297000000000001</v>
      </c>
      <c r="W587">
        <v>25.857700000000001</v>
      </c>
      <c r="X587">
        <v>58.095999999999997</v>
      </c>
      <c r="Y587">
        <v>135.86580000000001</v>
      </c>
      <c r="Z587">
        <v>225.8946</v>
      </c>
      <c r="AA587">
        <v>314.0016</v>
      </c>
      <c r="AB587">
        <v>362.7276</v>
      </c>
      <c r="AC587">
        <v>392.31150000000002</v>
      </c>
      <c r="AD587">
        <v>422.97570000000002</v>
      </c>
      <c r="AE587">
        <v>449.89679999999998</v>
      </c>
      <c r="AF587">
        <v>478.5471</v>
      </c>
      <c r="AG587">
        <v>506.28039999999999</v>
      </c>
      <c r="AH587">
        <v>529.44600000000003</v>
      </c>
      <c r="AI587">
        <v>567.25699999999995</v>
      </c>
      <c r="AJ587">
        <v>573.30690000000004</v>
      </c>
      <c r="AK587">
        <v>590.54399999999998</v>
      </c>
      <c r="AL587">
        <v>597.09209999999996</v>
      </c>
      <c r="AM587" s="49" t="s">
        <v>203</v>
      </c>
      <c r="AN587" s="49" t="s">
        <v>14</v>
      </c>
      <c r="AO587" s="49" t="s">
        <v>500</v>
      </c>
      <c r="AP587" s="49" t="s">
        <v>505</v>
      </c>
      <c r="AQ587" s="49" t="s">
        <v>13</v>
      </c>
      <c r="AR587" s="49" t="s">
        <v>487</v>
      </c>
      <c r="AS587" s="49" t="s">
        <v>488</v>
      </c>
      <c r="AT587" s="49" t="s">
        <v>489</v>
      </c>
    </row>
    <row r="588" spans="1:46" x14ac:dyDescent="0.25">
      <c r="A588">
        <v>4</v>
      </c>
      <c r="B588" t="s">
        <v>204</v>
      </c>
      <c r="C588" t="s">
        <v>204</v>
      </c>
      <c r="D588" t="s">
        <v>553</v>
      </c>
      <c r="E588" t="s">
        <v>614</v>
      </c>
      <c r="F588" t="s">
        <v>615</v>
      </c>
      <c r="G588">
        <v>0</v>
      </c>
      <c r="H588">
        <v>0</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c r="AG588">
        <v>0</v>
      </c>
      <c r="AH588">
        <v>0</v>
      </c>
      <c r="AI588">
        <v>0</v>
      </c>
      <c r="AJ588">
        <v>0</v>
      </c>
      <c r="AK588">
        <v>0</v>
      </c>
      <c r="AL588" t="s">
        <v>531</v>
      </c>
      <c r="AM588" s="49" t="s">
        <v>415</v>
      </c>
      <c r="AN588" s="49" t="s">
        <v>14</v>
      </c>
      <c r="AO588" s="49" t="s">
        <v>485</v>
      </c>
      <c r="AP588" s="49" t="s">
        <v>494</v>
      </c>
      <c r="AQ588" s="49" t="s">
        <v>11</v>
      </c>
      <c r="AR588" s="49" t="s">
        <v>487</v>
      </c>
      <c r="AS588" s="49" t="s">
        <v>496</v>
      </c>
      <c r="AT588" s="49" t="s">
        <v>497</v>
      </c>
    </row>
    <row r="589" spans="1:46" x14ac:dyDescent="0.25">
      <c r="A589">
        <v>4</v>
      </c>
      <c r="B589" t="s">
        <v>208</v>
      </c>
      <c r="C589" t="s">
        <v>208</v>
      </c>
      <c r="D589" t="s">
        <v>209</v>
      </c>
      <c r="E589" t="s">
        <v>614</v>
      </c>
      <c r="F589" t="s">
        <v>615</v>
      </c>
      <c r="G589">
        <v>14995.9997</v>
      </c>
      <c r="H589">
        <v>15875.0016</v>
      </c>
      <c r="I589">
        <v>16667.001799999998</v>
      </c>
      <c r="J589">
        <v>17535.000800000002</v>
      </c>
      <c r="K589">
        <v>18413.998599999999</v>
      </c>
      <c r="L589">
        <v>19335.998899999999</v>
      </c>
      <c r="M589">
        <v>20296.999299999999</v>
      </c>
      <c r="N589">
        <v>21391.998200000002</v>
      </c>
      <c r="O589">
        <v>22462.002</v>
      </c>
      <c r="P589">
        <v>22541.999199999998</v>
      </c>
      <c r="Q589">
        <v>24948.998800000001</v>
      </c>
      <c r="R589">
        <v>26195.999500000002</v>
      </c>
      <c r="S589">
        <v>27505.999</v>
      </c>
      <c r="T589">
        <v>28881.999199999998</v>
      </c>
      <c r="U589">
        <v>30321.998800000001</v>
      </c>
      <c r="V589">
        <v>30321.998800000001</v>
      </c>
      <c r="W589">
        <v>30801.9987</v>
      </c>
      <c r="X589">
        <v>31287.998299999999</v>
      </c>
      <c r="Y589">
        <v>44495.999900000003</v>
      </c>
      <c r="Z589">
        <v>43524.000800000002</v>
      </c>
      <c r="AA589">
        <v>46979.999100000001</v>
      </c>
      <c r="AB589">
        <v>46069.998099999997</v>
      </c>
      <c r="AC589">
        <v>12823.0003</v>
      </c>
      <c r="AD589">
        <v>14400.000400000001</v>
      </c>
      <c r="AE589">
        <v>15765.0018</v>
      </c>
      <c r="AF589">
        <v>15887.001</v>
      </c>
      <c r="AG589">
        <v>16135.395500000001</v>
      </c>
      <c r="AH589">
        <v>16135.395500000001</v>
      </c>
      <c r="AI589">
        <v>15099.819799999999</v>
      </c>
      <c r="AJ589">
        <v>20614.97</v>
      </c>
      <c r="AK589">
        <v>23341.3681</v>
      </c>
      <c r="AL589">
        <v>26221.823700000001</v>
      </c>
      <c r="AM589" s="49" t="s">
        <v>209</v>
      </c>
      <c r="AN589" s="49" t="s">
        <v>14</v>
      </c>
      <c r="AO589" s="49" t="s">
        <v>485</v>
      </c>
      <c r="AP589" s="49" t="s">
        <v>505</v>
      </c>
      <c r="AQ589" s="49" t="s">
        <v>13</v>
      </c>
      <c r="AR589" s="49" t="s">
        <v>487</v>
      </c>
      <c r="AS589" s="49" t="s">
        <v>488</v>
      </c>
      <c r="AT589" s="49" t="s">
        <v>489</v>
      </c>
    </row>
    <row r="590" spans="1:46" x14ac:dyDescent="0.25">
      <c r="A590">
        <v>4</v>
      </c>
      <c r="B590" t="s">
        <v>210</v>
      </c>
      <c r="C590" t="s">
        <v>210</v>
      </c>
      <c r="D590" t="s">
        <v>211</v>
      </c>
      <c r="E590" t="s">
        <v>614</v>
      </c>
      <c r="F590" t="s">
        <v>615</v>
      </c>
      <c r="G590">
        <v>202.00049999999999</v>
      </c>
      <c r="H590">
        <v>229.00120000000001</v>
      </c>
      <c r="I590">
        <v>256.00189999999998</v>
      </c>
      <c r="J590">
        <v>282.9984</v>
      </c>
      <c r="K590">
        <v>288.0016</v>
      </c>
      <c r="L590">
        <v>293.00060000000002</v>
      </c>
      <c r="M590">
        <v>297.99970000000002</v>
      </c>
      <c r="N590">
        <v>302.99869999999999</v>
      </c>
      <c r="O590">
        <v>404.00110000000001</v>
      </c>
      <c r="P590">
        <v>411.00139999999999</v>
      </c>
      <c r="Q590">
        <v>456.00110000000001</v>
      </c>
      <c r="R590">
        <v>507.00049999999999</v>
      </c>
      <c r="S590">
        <v>586.00130000000001</v>
      </c>
      <c r="T590">
        <v>672.99879999999996</v>
      </c>
      <c r="U590">
        <v>774.00120000000004</v>
      </c>
      <c r="V590">
        <v>1144.0011999999999</v>
      </c>
      <c r="W590">
        <v>1456.998</v>
      </c>
      <c r="X590">
        <v>2185.9994999999999</v>
      </c>
      <c r="Y590">
        <v>2800.002</v>
      </c>
      <c r="Z590">
        <v>3556</v>
      </c>
      <c r="AA590">
        <v>5616.0019000000002</v>
      </c>
      <c r="AB590">
        <v>5877.9992000000002</v>
      </c>
      <c r="AC590">
        <v>6504.0011999999997</v>
      </c>
      <c r="AD590">
        <v>7042.0007999999998</v>
      </c>
      <c r="AE590">
        <v>7518.9988000000003</v>
      </c>
      <c r="AF590">
        <v>7954.9994999999999</v>
      </c>
      <c r="AG590">
        <v>8381.9987000000001</v>
      </c>
      <c r="AH590">
        <v>8745.9614000000001</v>
      </c>
      <c r="AI590">
        <v>9150.8793999999998</v>
      </c>
      <c r="AJ590">
        <v>9550.4298999999992</v>
      </c>
      <c r="AK590">
        <v>9897.7500999999993</v>
      </c>
      <c r="AL590">
        <v>10241.281199999999</v>
      </c>
      <c r="AM590" s="49" t="s">
        <v>211</v>
      </c>
      <c r="AN590" s="49" t="s">
        <v>14</v>
      </c>
      <c r="AO590" s="49" t="s">
        <v>500</v>
      </c>
      <c r="AP590" s="49" t="s">
        <v>505</v>
      </c>
      <c r="AQ590" s="49" t="s">
        <v>13</v>
      </c>
      <c r="AR590" s="49" t="s">
        <v>487</v>
      </c>
      <c r="AS590" s="49" t="s">
        <v>488</v>
      </c>
      <c r="AT590" s="49" t="s">
        <v>489</v>
      </c>
    </row>
    <row r="591" spans="1:46" x14ac:dyDescent="0.25">
      <c r="A591">
        <v>4</v>
      </c>
      <c r="B591" t="s">
        <v>212</v>
      </c>
      <c r="C591" t="s">
        <v>212</v>
      </c>
      <c r="D591" t="s">
        <v>213</v>
      </c>
      <c r="E591" t="s">
        <v>614</v>
      </c>
      <c r="F591" t="s">
        <v>615</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t="s">
        <v>531</v>
      </c>
      <c r="AM591" s="49" t="s">
        <v>213</v>
      </c>
      <c r="AN591" s="49" t="s">
        <v>14</v>
      </c>
      <c r="AO591" s="49" t="s">
        <v>507</v>
      </c>
      <c r="AP591" s="49" t="s">
        <v>501</v>
      </c>
      <c r="AQ591" s="49" t="s">
        <v>10</v>
      </c>
      <c r="AR591" s="49" t="s">
        <v>487</v>
      </c>
      <c r="AS591" s="49" t="s">
        <v>488</v>
      </c>
      <c r="AT591" s="49" t="s">
        <v>489</v>
      </c>
    </row>
    <row r="592" spans="1:46" x14ac:dyDescent="0.25">
      <c r="A592">
        <v>4</v>
      </c>
      <c r="B592" t="s">
        <v>216</v>
      </c>
      <c r="C592" t="s">
        <v>216</v>
      </c>
      <c r="D592" t="s">
        <v>217</v>
      </c>
      <c r="E592" t="s">
        <v>614</v>
      </c>
      <c r="F592" t="s">
        <v>615</v>
      </c>
      <c r="G592">
        <v>50828.7359</v>
      </c>
      <c r="H592">
        <v>51974.897499999999</v>
      </c>
      <c r="I592">
        <v>52464.8243</v>
      </c>
      <c r="J592">
        <v>52833.107799999998</v>
      </c>
      <c r="K592">
        <v>53053.094799999999</v>
      </c>
      <c r="L592">
        <v>52070.21</v>
      </c>
      <c r="M592">
        <v>50108.5435</v>
      </c>
      <c r="N592">
        <v>46711.9643</v>
      </c>
      <c r="O592">
        <v>42119.810899999997</v>
      </c>
      <c r="P592">
        <v>37576.207600000002</v>
      </c>
      <c r="Q592">
        <v>33934.248500000002</v>
      </c>
      <c r="R592">
        <v>30821.7353</v>
      </c>
      <c r="S592">
        <v>28233.5769</v>
      </c>
      <c r="T592">
        <v>26121.508000000002</v>
      </c>
      <c r="U592">
        <v>24552.7601</v>
      </c>
      <c r="V592">
        <v>23225.4398</v>
      </c>
      <c r="W592">
        <v>22003.467799999999</v>
      </c>
      <c r="X592">
        <v>20815.990900000001</v>
      </c>
      <c r="Y592">
        <v>19790.467700000001</v>
      </c>
      <c r="Z592">
        <v>18486.044999999998</v>
      </c>
      <c r="AA592">
        <v>17109.546600000001</v>
      </c>
      <c r="AB592">
        <v>15742.2968</v>
      </c>
      <c r="AC592">
        <v>14367.443799999999</v>
      </c>
      <c r="AD592">
        <v>13021.911</v>
      </c>
      <c r="AE592">
        <v>11820.2659</v>
      </c>
      <c r="AF592">
        <v>10779.98</v>
      </c>
      <c r="AG592">
        <v>9948.4647999999997</v>
      </c>
      <c r="AH592">
        <v>9187.6813999999995</v>
      </c>
      <c r="AI592">
        <v>8446.5926999999992</v>
      </c>
      <c r="AJ592">
        <v>7736.2141000000001</v>
      </c>
      <c r="AK592">
        <v>7063.32</v>
      </c>
      <c r="AL592">
        <v>7063.32</v>
      </c>
      <c r="AM592" s="49" t="s">
        <v>217</v>
      </c>
      <c r="AN592" s="49" t="s">
        <v>14</v>
      </c>
      <c r="AO592" s="49" t="s">
        <v>485</v>
      </c>
      <c r="AP592" s="49" t="s">
        <v>505</v>
      </c>
      <c r="AQ592" s="49" t="s">
        <v>13</v>
      </c>
      <c r="AR592" s="49" t="s">
        <v>487</v>
      </c>
      <c r="AS592" s="49" t="s">
        <v>488</v>
      </c>
      <c r="AT592" s="49" t="s">
        <v>489</v>
      </c>
    </row>
    <row r="593" spans="1:46" x14ac:dyDescent="0.25">
      <c r="A593">
        <v>4</v>
      </c>
      <c r="B593" t="s">
        <v>214</v>
      </c>
      <c r="C593" t="s">
        <v>214</v>
      </c>
      <c r="D593" t="s">
        <v>215</v>
      </c>
      <c r="E593" t="s">
        <v>614</v>
      </c>
      <c r="F593" t="s">
        <v>615</v>
      </c>
      <c r="G593">
        <v>2428.0007000000001</v>
      </c>
      <c r="H593">
        <v>2428.0007000000001</v>
      </c>
      <c r="I593">
        <v>2428.0007000000001</v>
      </c>
      <c r="J593">
        <v>2428.0007000000001</v>
      </c>
      <c r="K593">
        <v>2428.0007000000001</v>
      </c>
      <c r="L593">
        <v>2428.0007000000001</v>
      </c>
      <c r="M593">
        <v>2429.0012999999999</v>
      </c>
      <c r="N593">
        <v>2512.0005000000001</v>
      </c>
      <c r="O593">
        <v>2637.998</v>
      </c>
      <c r="P593">
        <v>2680</v>
      </c>
      <c r="Q593">
        <v>2722.002</v>
      </c>
      <c r="R593">
        <v>2722.002</v>
      </c>
      <c r="S593">
        <v>2722.002</v>
      </c>
      <c r="T593">
        <v>2722.002</v>
      </c>
      <c r="U593">
        <v>2805.0011</v>
      </c>
      <c r="V593">
        <v>2805.0011</v>
      </c>
      <c r="W593">
        <v>3976.9994999999999</v>
      </c>
      <c r="X593">
        <v>4187.0010000000002</v>
      </c>
      <c r="Y593">
        <v>4605.9992000000002</v>
      </c>
      <c r="Z593">
        <v>5024.0009</v>
      </c>
      <c r="AA593">
        <v>5192.0003999999999</v>
      </c>
      <c r="AB593">
        <v>5442.9991</v>
      </c>
      <c r="AC593">
        <v>5862.0015000000003</v>
      </c>
      <c r="AD593">
        <v>6070.9982</v>
      </c>
      <c r="AE593">
        <v>6368.0014000000001</v>
      </c>
      <c r="AF593">
        <v>6686.0014000000001</v>
      </c>
      <c r="AG593">
        <v>6798.9988999999996</v>
      </c>
      <c r="AH593">
        <v>7049.3696</v>
      </c>
      <c r="AI593">
        <v>8961.4434999999994</v>
      </c>
      <c r="AJ593">
        <v>9097.5939999999991</v>
      </c>
      <c r="AK593">
        <v>9130.5733999999993</v>
      </c>
      <c r="AL593" t="s">
        <v>531</v>
      </c>
      <c r="AM593" s="49" t="s">
        <v>215</v>
      </c>
      <c r="AN593" s="49" t="s">
        <v>14</v>
      </c>
      <c r="AO593" s="49" t="s">
        <v>485</v>
      </c>
      <c r="AP593" s="49" t="s">
        <v>501</v>
      </c>
      <c r="AQ593" s="49" t="s">
        <v>11</v>
      </c>
      <c r="AR593" s="49" t="s">
        <v>487</v>
      </c>
      <c r="AS593" s="49" t="s">
        <v>488</v>
      </c>
      <c r="AT593" s="49" t="s">
        <v>489</v>
      </c>
    </row>
    <row r="594" spans="1:46" x14ac:dyDescent="0.25">
      <c r="A594">
        <v>4</v>
      </c>
      <c r="B594" t="s">
        <v>218</v>
      </c>
      <c r="C594" t="s">
        <v>218</v>
      </c>
      <c r="D594" t="s">
        <v>417</v>
      </c>
      <c r="E594" t="s">
        <v>614</v>
      </c>
      <c r="F594" t="s">
        <v>615</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t="s">
        <v>531</v>
      </c>
      <c r="AM594" s="49" t="s">
        <v>417</v>
      </c>
      <c r="AN594" s="49" t="s">
        <v>14</v>
      </c>
      <c r="AO594" s="49" t="s">
        <v>500</v>
      </c>
      <c r="AP594" s="49" t="s">
        <v>501</v>
      </c>
      <c r="AQ594" s="49" t="s">
        <v>502</v>
      </c>
      <c r="AR594" s="49" t="s">
        <v>495</v>
      </c>
      <c r="AS594" s="49" t="s">
        <v>496</v>
      </c>
      <c r="AT594" s="49" t="s">
        <v>497</v>
      </c>
    </row>
    <row r="595" spans="1:46" x14ac:dyDescent="0.25">
      <c r="A595">
        <v>4</v>
      </c>
      <c r="B595" t="s">
        <v>219</v>
      </c>
      <c r="C595" t="s">
        <v>219</v>
      </c>
      <c r="D595" t="s">
        <v>220</v>
      </c>
      <c r="E595" t="s">
        <v>614</v>
      </c>
      <c r="F595" t="s">
        <v>615</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t="s">
        <v>531</v>
      </c>
      <c r="AM595" s="49" t="s">
        <v>220</v>
      </c>
      <c r="AN595" s="49" t="s">
        <v>6</v>
      </c>
      <c r="AO595" s="49" t="s">
        <v>9</v>
      </c>
      <c r="AP595" s="49" t="s">
        <v>494</v>
      </c>
      <c r="AQ595" s="49" t="s">
        <v>9</v>
      </c>
      <c r="AR595" s="49" t="s">
        <v>487</v>
      </c>
      <c r="AS595" s="49" t="s">
        <v>488</v>
      </c>
      <c r="AT595" s="49" t="s">
        <v>489</v>
      </c>
    </row>
    <row r="596" spans="1:46" x14ac:dyDescent="0.25">
      <c r="A596">
        <v>4</v>
      </c>
      <c r="B596" t="s">
        <v>355</v>
      </c>
      <c r="C596" t="s">
        <v>355</v>
      </c>
      <c r="D596" t="s">
        <v>554</v>
      </c>
      <c r="E596" t="s">
        <v>614</v>
      </c>
      <c r="F596" t="s">
        <v>615</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c r="AL596" t="s">
        <v>531</v>
      </c>
      <c r="AM596" s="49" t="s">
        <v>356</v>
      </c>
      <c r="AN596" s="49" t="s">
        <v>4</v>
      </c>
      <c r="AO596" s="49" t="s">
        <v>9</v>
      </c>
      <c r="AP596" s="49" t="s">
        <v>494</v>
      </c>
      <c r="AQ596" s="49" t="s">
        <v>9</v>
      </c>
      <c r="AR596" s="49" t="s">
        <v>487</v>
      </c>
      <c r="AS596" s="49" t="s">
        <v>488</v>
      </c>
      <c r="AT596" s="49" t="s">
        <v>489</v>
      </c>
    </row>
    <row r="597" spans="1:46" x14ac:dyDescent="0.25">
      <c r="A597">
        <v>4</v>
      </c>
      <c r="B597" t="s">
        <v>229</v>
      </c>
      <c r="C597" t="s">
        <v>229</v>
      </c>
      <c r="D597" t="s">
        <v>230</v>
      </c>
      <c r="E597" t="s">
        <v>614</v>
      </c>
      <c r="F597" t="s">
        <v>615</v>
      </c>
      <c r="G597">
        <v>416.00040000000001</v>
      </c>
      <c r="H597">
        <v>476.00150000000002</v>
      </c>
      <c r="I597">
        <v>528.00149999999996</v>
      </c>
      <c r="J597">
        <v>592.00099999999998</v>
      </c>
      <c r="K597">
        <v>704.99850000000004</v>
      </c>
      <c r="L597">
        <v>924.99810000000002</v>
      </c>
      <c r="M597">
        <v>1340.0020999999999</v>
      </c>
      <c r="N597">
        <v>1906.9994999999999</v>
      </c>
      <c r="O597">
        <v>1839.9981</v>
      </c>
      <c r="P597">
        <v>1762.9987000000001</v>
      </c>
      <c r="Q597">
        <v>1744.9996000000001</v>
      </c>
      <c r="R597">
        <v>1555.9991</v>
      </c>
      <c r="S597">
        <v>1456.0016000000001</v>
      </c>
      <c r="T597">
        <v>1378.0015000000001</v>
      </c>
      <c r="U597">
        <v>1513.0007000000001</v>
      </c>
      <c r="V597">
        <v>1454.0002999999999</v>
      </c>
      <c r="W597">
        <v>1381.9999</v>
      </c>
      <c r="X597">
        <v>1229.0016000000001</v>
      </c>
      <c r="Y597">
        <v>1173.9997000000001</v>
      </c>
      <c r="Z597">
        <v>1283.9994999999999</v>
      </c>
      <c r="AA597">
        <v>1224.9991</v>
      </c>
      <c r="AB597">
        <v>1149.0002999999999</v>
      </c>
      <c r="AC597">
        <v>1099.0015000000001</v>
      </c>
      <c r="AD597">
        <v>1164.0016000000001</v>
      </c>
      <c r="AE597">
        <v>1192.9993999999999</v>
      </c>
      <c r="AF597">
        <v>1191.9987000000001</v>
      </c>
      <c r="AG597">
        <v>1192.9993999999999</v>
      </c>
      <c r="AH597">
        <v>1665.3373999999999</v>
      </c>
      <c r="AI597">
        <v>1880.183</v>
      </c>
      <c r="AJ597">
        <v>1847.9782</v>
      </c>
      <c r="AK597">
        <v>1812.1181999999999</v>
      </c>
      <c r="AL597">
        <v>1778.5485000000001</v>
      </c>
      <c r="AM597" s="49" t="s">
        <v>230</v>
      </c>
      <c r="AN597" s="49" t="s">
        <v>14</v>
      </c>
      <c r="AO597" s="49" t="s">
        <v>485</v>
      </c>
      <c r="AP597" s="49" t="s">
        <v>505</v>
      </c>
      <c r="AQ597" s="49" t="s">
        <v>13</v>
      </c>
      <c r="AR597" s="49" t="s">
        <v>487</v>
      </c>
      <c r="AS597" s="49" t="s">
        <v>488</v>
      </c>
      <c r="AT597" s="49" t="s">
        <v>489</v>
      </c>
    </row>
    <row r="598" spans="1:46" x14ac:dyDescent="0.25">
      <c r="A598">
        <v>4</v>
      </c>
      <c r="B598" t="s">
        <v>555</v>
      </c>
      <c r="C598" t="s">
        <v>556</v>
      </c>
      <c r="D598" t="s">
        <v>557</v>
      </c>
      <c r="E598" t="s">
        <v>614</v>
      </c>
      <c r="F598" t="s">
        <v>615</v>
      </c>
      <c r="G598" t="s">
        <v>531</v>
      </c>
      <c r="H598" t="s">
        <v>531</v>
      </c>
      <c r="I598" t="s">
        <v>531</v>
      </c>
      <c r="J598" t="s">
        <v>531</v>
      </c>
      <c r="K598" t="s">
        <v>531</v>
      </c>
      <c r="L598" t="s">
        <v>531</v>
      </c>
      <c r="M598" t="s">
        <v>531</v>
      </c>
      <c r="N598" t="s">
        <v>531</v>
      </c>
      <c r="O598" t="s">
        <v>531</v>
      </c>
      <c r="P598" t="s">
        <v>531</v>
      </c>
      <c r="Q598">
        <v>4.9989999999999997</v>
      </c>
      <c r="R598">
        <v>5.9996999999999998</v>
      </c>
      <c r="S598">
        <v>5.9996999999999998</v>
      </c>
      <c r="T598">
        <v>7.0003000000000002</v>
      </c>
      <c r="U598">
        <v>7.0003000000000002</v>
      </c>
      <c r="V598">
        <v>7.0003000000000002</v>
      </c>
      <c r="W598">
        <v>8.0009999999999994</v>
      </c>
      <c r="X598">
        <v>8.0009999999999994</v>
      </c>
      <c r="Y598">
        <v>9.0015999999999998</v>
      </c>
      <c r="Z598">
        <v>9.0015999999999998</v>
      </c>
      <c r="AA598">
        <v>9.9981000000000009</v>
      </c>
      <c r="AB598">
        <v>9.9981000000000009</v>
      </c>
      <c r="AC598">
        <v>10.998699999999999</v>
      </c>
      <c r="AD598">
        <v>11.9994</v>
      </c>
      <c r="AE598">
        <v>13</v>
      </c>
      <c r="AF598">
        <v>14.0007</v>
      </c>
      <c r="AG598">
        <v>14.0007</v>
      </c>
      <c r="AH598">
        <v>14.0007</v>
      </c>
      <c r="AI598">
        <v>15.110200000000001</v>
      </c>
      <c r="AJ598">
        <v>15.5875</v>
      </c>
      <c r="AK598">
        <v>15.7591</v>
      </c>
      <c r="AL598">
        <v>69.031999999999996</v>
      </c>
      <c r="AM598" s="49" t="e">
        <v>#N/A</v>
      </c>
      <c r="AN598" s="49" t="e">
        <v>#N/A</v>
      </c>
      <c r="AO598" s="49" t="e">
        <v>#N/A</v>
      </c>
      <c r="AP598" s="49" t="e">
        <v>#N/A</v>
      </c>
      <c r="AQ598" s="49" t="e">
        <v>#N/A</v>
      </c>
      <c r="AR598" s="49" t="e">
        <v>#N/A</v>
      </c>
      <c r="AS598" s="49" t="e">
        <v>#N/A</v>
      </c>
      <c r="AT598" s="49" t="e">
        <v>#N/A</v>
      </c>
    </row>
    <row r="599" spans="1:46" x14ac:dyDescent="0.25">
      <c r="A599">
        <v>4</v>
      </c>
      <c r="B599" t="s">
        <v>231</v>
      </c>
      <c r="C599" t="s">
        <v>231</v>
      </c>
      <c r="D599" t="s">
        <v>418</v>
      </c>
      <c r="E599" t="s">
        <v>614</v>
      </c>
      <c r="F599" t="s">
        <v>615</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c r="AG599">
        <v>0</v>
      </c>
      <c r="AH599">
        <v>0</v>
      </c>
      <c r="AI599">
        <v>0</v>
      </c>
      <c r="AJ599">
        <v>821.45429999999999</v>
      </c>
      <c r="AK599">
        <v>1746.8711000000001</v>
      </c>
      <c r="AL599" t="s">
        <v>531</v>
      </c>
      <c r="AM599" s="49" t="s">
        <v>418</v>
      </c>
      <c r="AN599" s="49" t="s">
        <v>14</v>
      </c>
      <c r="AO599" s="49" t="s">
        <v>485</v>
      </c>
      <c r="AP599" s="49" t="s">
        <v>505</v>
      </c>
      <c r="AQ599" s="49" t="s">
        <v>13</v>
      </c>
      <c r="AR599" s="49" t="s">
        <v>495</v>
      </c>
      <c r="AS599" s="49" t="s">
        <v>496</v>
      </c>
      <c r="AT599" s="49" t="s">
        <v>497</v>
      </c>
    </row>
    <row r="600" spans="1:46" x14ac:dyDescent="0.25">
      <c r="A600">
        <v>4</v>
      </c>
      <c r="B600" t="s">
        <v>221</v>
      </c>
      <c r="C600" t="s">
        <v>221</v>
      </c>
      <c r="D600" t="s">
        <v>222</v>
      </c>
      <c r="E600" t="s">
        <v>614</v>
      </c>
      <c r="F600" t="s">
        <v>615</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t="s">
        <v>531</v>
      </c>
      <c r="AM600" s="49" t="s">
        <v>222</v>
      </c>
      <c r="AN600" s="49" t="s">
        <v>14</v>
      </c>
      <c r="AO600" s="49" t="s">
        <v>485</v>
      </c>
      <c r="AP600" s="49" t="s">
        <v>494</v>
      </c>
      <c r="AQ600" s="49" t="s">
        <v>11</v>
      </c>
      <c r="AR600" s="49" t="s">
        <v>495</v>
      </c>
      <c r="AS600" s="49" t="s">
        <v>488</v>
      </c>
      <c r="AT600" s="49" t="s">
        <v>489</v>
      </c>
    </row>
    <row r="601" spans="1:46" x14ac:dyDescent="0.25">
      <c r="A601">
        <v>4</v>
      </c>
      <c r="B601" t="s">
        <v>232</v>
      </c>
      <c r="C601" t="s">
        <v>232</v>
      </c>
      <c r="D601" t="s">
        <v>558</v>
      </c>
      <c r="E601" t="s">
        <v>614</v>
      </c>
      <c r="F601" t="s">
        <v>615</v>
      </c>
      <c r="G601" t="s">
        <v>531</v>
      </c>
      <c r="H601" t="s">
        <v>531</v>
      </c>
      <c r="I601" t="s">
        <v>531</v>
      </c>
      <c r="J601" t="s">
        <v>531</v>
      </c>
      <c r="K601" t="s">
        <v>531</v>
      </c>
      <c r="L601" t="s">
        <v>531</v>
      </c>
      <c r="M601" t="s">
        <v>531</v>
      </c>
      <c r="N601" t="s">
        <v>531</v>
      </c>
      <c r="O601" t="s">
        <v>531</v>
      </c>
      <c r="P601" t="s">
        <v>531</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0</v>
      </c>
      <c r="AK601">
        <v>0</v>
      </c>
      <c r="AL601" t="s">
        <v>531</v>
      </c>
      <c r="AM601" s="49" t="s">
        <v>233</v>
      </c>
      <c r="AN601" s="49" t="s">
        <v>14</v>
      </c>
      <c r="AO601" s="49" t="s">
        <v>485</v>
      </c>
      <c r="AP601" s="49" t="s">
        <v>494</v>
      </c>
      <c r="AQ601" s="49" t="s">
        <v>11</v>
      </c>
      <c r="AR601" s="49" t="s">
        <v>487</v>
      </c>
      <c r="AS601" s="49" t="s">
        <v>488</v>
      </c>
      <c r="AT601" s="49" t="s">
        <v>489</v>
      </c>
    </row>
    <row r="602" spans="1:46" x14ac:dyDescent="0.25">
      <c r="A602">
        <v>4</v>
      </c>
      <c r="B602" t="s">
        <v>249</v>
      </c>
      <c r="C602" t="s">
        <v>249</v>
      </c>
      <c r="D602" t="s">
        <v>250</v>
      </c>
      <c r="E602" t="s">
        <v>614</v>
      </c>
      <c r="F602" t="s">
        <v>615</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c r="AJ602">
        <v>2.734</v>
      </c>
      <c r="AK602">
        <v>39.958799999999997</v>
      </c>
      <c r="AL602">
        <v>36.299599999999998</v>
      </c>
      <c r="AM602" s="49" t="s">
        <v>250</v>
      </c>
      <c r="AN602" s="49" t="s">
        <v>14</v>
      </c>
      <c r="AO602" s="49" t="s">
        <v>500</v>
      </c>
      <c r="AP602" s="49" t="s">
        <v>505</v>
      </c>
      <c r="AQ602" s="49" t="s">
        <v>13</v>
      </c>
      <c r="AR602" s="49" t="s">
        <v>487</v>
      </c>
      <c r="AS602" s="49" t="s">
        <v>488</v>
      </c>
      <c r="AT602" s="49" t="s">
        <v>489</v>
      </c>
    </row>
    <row r="603" spans="1:46" x14ac:dyDescent="0.25">
      <c r="A603">
        <v>4</v>
      </c>
      <c r="B603" t="s">
        <v>234</v>
      </c>
      <c r="C603" t="s">
        <v>234</v>
      </c>
      <c r="D603" t="s">
        <v>235</v>
      </c>
      <c r="E603" t="s">
        <v>614</v>
      </c>
      <c r="F603" t="s">
        <v>615</v>
      </c>
      <c r="G603">
        <v>0</v>
      </c>
      <c r="H603">
        <v>0</v>
      </c>
      <c r="I603">
        <v>0</v>
      </c>
      <c r="J603">
        <v>0</v>
      </c>
      <c r="K603">
        <v>39</v>
      </c>
      <c r="L603">
        <v>55.002000000000002</v>
      </c>
      <c r="M603">
        <v>70.999799999999993</v>
      </c>
      <c r="N603">
        <v>87.998199999999997</v>
      </c>
      <c r="O603">
        <v>108.9992</v>
      </c>
      <c r="P603">
        <v>132.00139999999999</v>
      </c>
      <c r="Q603">
        <v>158.99789999999999</v>
      </c>
      <c r="R603">
        <v>183.0008</v>
      </c>
      <c r="S603">
        <v>213.9999</v>
      </c>
      <c r="T603">
        <v>247.00030000000001</v>
      </c>
      <c r="U603">
        <v>283.99900000000002</v>
      </c>
      <c r="V603">
        <v>314.0016</v>
      </c>
      <c r="W603">
        <v>360.00200000000001</v>
      </c>
      <c r="X603">
        <v>418.00170000000003</v>
      </c>
      <c r="Y603">
        <v>482.00119999999998</v>
      </c>
      <c r="Z603">
        <v>554.99800000000005</v>
      </c>
      <c r="AA603">
        <v>630.00040000000001</v>
      </c>
      <c r="AB603">
        <v>1490.999</v>
      </c>
      <c r="AC603">
        <v>1613.9988000000001</v>
      </c>
      <c r="AD603">
        <v>1675.0005000000001</v>
      </c>
      <c r="AE603">
        <v>1800.0016000000001</v>
      </c>
      <c r="AF603">
        <v>2036.9996000000001</v>
      </c>
      <c r="AG603">
        <v>2034.0019</v>
      </c>
      <c r="AH603">
        <v>2371.2193000000002</v>
      </c>
      <c r="AI603">
        <v>2562.9998999999998</v>
      </c>
      <c r="AJ603">
        <v>2098.0012999999999</v>
      </c>
      <c r="AK603">
        <v>2223.9989</v>
      </c>
      <c r="AL603" t="s">
        <v>531</v>
      </c>
      <c r="AM603" s="49" t="s">
        <v>235</v>
      </c>
      <c r="AN603" s="49" t="s">
        <v>14</v>
      </c>
      <c r="AO603" s="49" t="s">
        <v>485</v>
      </c>
      <c r="AP603" s="49" t="s">
        <v>501</v>
      </c>
      <c r="AQ603" s="49" t="s">
        <v>11</v>
      </c>
      <c r="AR603" s="49" t="s">
        <v>487</v>
      </c>
      <c r="AS603" s="49" t="s">
        <v>488</v>
      </c>
      <c r="AT603" s="49" t="s">
        <v>489</v>
      </c>
    </row>
    <row r="604" spans="1:46" x14ac:dyDescent="0.25">
      <c r="A604">
        <v>4</v>
      </c>
      <c r="B604" t="s">
        <v>238</v>
      </c>
      <c r="C604" t="s">
        <v>238</v>
      </c>
      <c r="D604" t="s">
        <v>419</v>
      </c>
      <c r="E604" t="s">
        <v>614</v>
      </c>
      <c r="F604" t="s">
        <v>615</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t="s">
        <v>531</v>
      </c>
      <c r="AM604" s="49" t="s">
        <v>419</v>
      </c>
      <c r="AN604" s="49" t="s">
        <v>7</v>
      </c>
      <c r="AO604" s="49" t="s">
        <v>9</v>
      </c>
      <c r="AP604" s="49" t="s">
        <v>501</v>
      </c>
      <c r="AQ604" s="49" t="s">
        <v>9</v>
      </c>
      <c r="AR604" s="49" t="s">
        <v>495</v>
      </c>
      <c r="AS604" s="49" t="s">
        <v>496</v>
      </c>
      <c r="AT604" s="49" t="s">
        <v>497</v>
      </c>
    </row>
    <row r="605" spans="1:46" x14ac:dyDescent="0.25">
      <c r="A605">
        <v>4</v>
      </c>
      <c r="B605" t="s">
        <v>245</v>
      </c>
      <c r="C605" t="s">
        <v>245</v>
      </c>
      <c r="D605" t="s">
        <v>246</v>
      </c>
      <c r="E605" t="s">
        <v>614</v>
      </c>
      <c r="F605" t="s">
        <v>615</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c r="AI605">
        <v>0</v>
      </c>
      <c r="AJ605">
        <v>0</v>
      </c>
      <c r="AK605">
        <v>0</v>
      </c>
      <c r="AL605">
        <v>0</v>
      </c>
      <c r="AM605" s="49" t="s">
        <v>246</v>
      </c>
      <c r="AN605" s="49" t="s">
        <v>14</v>
      </c>
      <c r="AO605" s="49" t="s">
        <v>500</v>
      </c>
      <c r="AP605" s="49" t="s">
        <v>505</v>
      </c>
      <c r="AQ605" s="49" t="s">
        <v>13</v>
      </c>
      <c r="AR605" s="49" t="s">
        <v>487</v>
      </c>
      <c r="AS605" s="49" t="s">
        <v>488</v>
      </c>
      <c r="AT605" s="49" t="s">
        <v>489</v>
      </c>
    </row>
    <row r="606" spans="1:46" x14ac:dyDescent="0.25">
      <c r="A606">
        <v>4</v>
      </c>
      <c r="B606" t="s">
        <v>247</v>
      </c>
      <c r="C606" t="s">
        <v>247</v>
      </c>
      <c r="D606" t="s">
        <v>248</v>
      </c>
      <c r="E606" t="s">
        <v>614</v>
      </c>
      <c r="F606" t="s">
        <v>615</v>
      </c>
      <c r="G606">
        <v>0</v>
      </c>
      <c r="H606">
        <v>0</v>
      </c>
      <c r="I606">
        <v>0</v>
      </c>
      <c r="J606">
        <v>0</v>
      </c>
      <c r="K606">
        <v>0</v>
      </c>
      <c r="L606">
        <v>0</v>
      </c>
      <c r="M606">
        <v>0</v>
      </c>
      <c r="N606">
        <v>0</v>
      </c>
      <c r="O606">
        <v>0</v>
      </c>
      <c r="P606">
        <v>0</v>
      </c>
      <c r="Q606">
        <v>2.93E-2</v>
      </c>
      <c r="R606">
        <v>0.99229999999999996</v>
      </c>
      <c r="S606">
        <v>3.3871000000000002</v>
      </c>
      <c r="T606">
        <v>5.468</v>
      </c>
      <c r="U606">
        <v>7.4398999999999997</v>
      </c>
      <c r="V606">
        <v>9.8055000000000003</v>
      </c>
      <c r="W606">
        <v>12.409700000000001</v>
      </c>
      <c r="X606">
        <v>16.935600000000001</v>
      </c>
      <c r="Y606">
        <v>21.947199999999999</v>
      </c>
      <c r="Z606">
        <v>28.750800000000002</v>
      </c>
      <c r="AA606">
        <v>38.133400000000002</v>
      </c>
      <c r="AB606">
        <v>47.348500000000001</v>
      </c>
      <c r="AC606">
        <v>57.124699999999997</v>
      </c>
      <c r="AD606">
        <v>68.370400000000004</v>
      </c>
      <c r="AE606">
        <v>73.687700000000007</v>
      </c>
      <c r="AF606">
        <v>79.997200000000007</v>
      </c>
      <c r="AG606">
        <v>86.248099999999994</v>
      </c>
      <c r="AH606">
        <v>91.142399999999995</v>
      </c>
      <c r="AI606">
        <v>99.516000000000005</v>
      </c>
      <c r="AJ606">
        <v>102.2752</v>
      </c>
      <c r="AK606">
        <v>107.4919</v>
      </c>
      <c r="AL606">
        <v>107.5003</v>
      </c>
      <c r="AM606" s="49" t="s">
        <v>248</v>
      </c>
      <c r="AN606" s="49" t="s">
        <v>14</v>
      </c>
      <c r="AO606" s="49" t="s">
        <v>500</v>
      </c>
      <c r="AP606" s="49" t="s">
        <v>505</v>
      </c>
      <c r="AQ606" s="49" t="s">
        <v>13</v>
      </c>
      <c r="AR606" s="49" t="s">
        <v>487</v>
      </c>
      <c r="AS606" s="49" t="s">
        <v>488</v>
      </c>
      <c r="AT606" s="49" t="s">
        <v>489</v>
      </c>
    </row>
    <row r="607" spans="1:46" x14ac:dyDescent="0.25">
      <c r="A607">
        <v>4</v>
      </c>
      <c r="B607" t="s">
        <v>255</v>
      </c>
      <c r="C607" t="s">
        <v>255</v>
      </c>
      <c r="D607" t="s">
        <v>256</v>
      </c>
      <c r="E607" t="s">
        <v>614</v>
      </c>
      <c r="F607" t="s">
        <v>615</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t="s">
        <v>531</v>
      </c>
      <c r="AM607" s="49" t="s">
        <v>256</v>
      </c>
      <c r="AN607" s="49" t="s">
        <v>6</v>
      </c>
      <c r="AO607" s="49" t="s">
        <v>9</v>
      </c>
      <c r="AP607" s="49" t="s">
        <v>486</v>
      </c>
      <c r="AQ607" s="49" t="s">
        <v>9</v>
      </c>
      <c r="AR607" s="49" t="s">
        <v>487</v>
      </c>
      <c r="AS607" s="49" t="s">
        <v>488</v>
      </c>
      <c r="AT607" s="49" t="s">
        <v>489</v>
      </c>
    </row>
    <row r="608" spans="1:46" x14ac:dyDescent="0.25">
      <c r="A608">
        <v>4</v>
      </c>
      <c r="B608" t="s">
        <v>281</v>
      </c>
      <c r="C608" t="s">
        <v>281</v>
      </c>
      <c r="D608" t="s">
        <v>282</v>
      </c>
      <c r="E608" t="s">
        <v>614</v>
      </c>
      <c r="F608" t="s">
        <v>615</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c r="AL608" t="s">
        <v>531</v>
      </c>
      <c r="AM608" s="49" t="s">
        <v>282</v>
      </c>
      <c r="AN608" s="49" t="s">
        <v>14</v>
      </c>
      <c r="AO608" s="49" t="s">
        <v>485</v>
      </c>
      <c r="AP608" s="49" t="s">
        <v>501</v>
      </c>
      <c r="AQ608" s="49" t="s">
        <v>11</v>
      </c>
      <c r="AR608" s="49" t="s">
        <v>487</v>
      </c>
      <c r="AS608" s="49" t="s">
        <v>488</v>
      </c>
      <c r="AT608" s="49" t="s">
        <v>489</v>
      </c>
    </row>
    <row r="609" spans="1:46" x14ac:dyDescent="0.25">
      <c r="A609">
        <v>4</v>
      </c>
      <c r="B609" t="s">
        <v>267</v>
      </c>
      <c r="C609" t="s">
        <v>267</v>
      </c>
      <c r="D609" t="s">
        <v>268</v>
      </c>
      <c r="E609" t="s">
        <v>614</v>
      </c>
      <c r="F609" t="s">
        <v>615</v>
      </c>
      <c r="G609">
        <v>0</v>
      </c>
      <c r="H609">
        <v>0</v>
      </c>
      <c r="I609">
        <v>0</v>
      </c>
      <c r="J609">
        <v>0</v>
      </c>
      <c r="K609">
        <v>0</v>
      </c>
      <c r="L609">
        <v>0</v>
      </c>
      <c r="M609">
        <v>0</v>
      </c>
      <c r="N609">
        <v>0</v>
      </c>
      <c r="O609">
        <v>0</v>
      </c>
      <c r="P609">
        <v>0</v>
      </c>
      <c r="Q609">
        <v>0</v>
      </c>
      <c r="R609">
        <v>0</v>
      </c>
      <c r="S609">
        <v>9.9981000000000009</v>
      </c>
      <c r="T609">
        <v>13</v>
      </c>
      <c r="U609">
        <v>16.9984</v>
      </c>
      <c r="V609">
        <v>22.0016</v>
      </c>
      <c r="W609">
        <v>27.000699999999998</v>
      </c>
      <c r="X609">
        <v>33.000399999999999</v>
      </c>
      <c r="Y609">
        <v>37.999400000000001</v>
      </c>
      <c r="Z609">
        <v>39</v>
      </c>
      <c r="AA609">
        <v>149.77019999999999</v>
      </c>
      <c r="AB609">
        <v>158.44110000000001</v>
      </c>
      <c r="AC609">
        <v>173.55959999999999</v>
      </c>
      <c r="AD609">
        <v>182.8082</v>
      </c>
      <c r="AE609">
        <v>194.22149999999999</v>
      </c>
      <c r="AF609">
        <v>201.20089999999999</v>
      </c>
      <c r="AG609">
        <v>206.99959999999999</v>
      </c>
      <c r="AH609">
        <v>208.87110000000001</v>
      </c>
      <c r="AI609">
        <v>210.62119999999999</v>
      </c>
      <c r="AJ609">
        <v>212.501</v>
      </c>
      <c r="AK609">
        <v>214.46879999999999</v>
      </c>
      <c r="AL609">
        <v>217.9606</v>
      </c>
      <c r="AM609" s="49" t="s">
        <v>268</v>
      </c>
      <c r="AN609" s="49" t="s">
        <v>14</v>
      </c>
      <c r="AO609" s="49" t="s">
        <v>500</v>
      </c>
      <c r="AP609" s="49" t="s">
        <v>505</v>
      </c>
      <c r="AQ609" s="49" t="s">
        <v>13</v>
      </c>
      <c r="AR609" s="49" t="s">
        <v>487</v>
      </c>
      <c r="AS609" s="49" t="s">
        <v>488</v>
      </c>
      <c r="AT609" s="49" t="s">
        <v>489</v>
      </c>
    </row>
    <row r="610" spans="1:46" x14ac:dyDescent="0.25">
      <c r="A610">
        <v>4</v>
      </c>
      <c r="B610" t="s">
        <v>277</v>
      </c>
      <c r="C610" t="s">
        <v>559</v>
      </c>
      <c r="D610" t="s">
        <v>278</v>
      </c>
      <c r="E610" t="s">
        <v>614</v>
      </c>
      <c r="F610" t="s">
        <v>615</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t="s">
        <v>531</v>
      </c>
      <c r="AM610" s="49" t="s">
        <v>278</v>
      </c>
      <c r="AN610" s="49" t="s">
        <v>6</v>
      </c>
      <c r="AO610" s="49" t="s">
        <v>9</v>
      </c>
      <c r="AP610" s="49" t="s">
        <v>501</v>
      </c>
      <c r="AQ610" s="49" t="s">
        <v>9</v>
      </c>
      <c r="AR610" s="49" t="s">
        <v>487</v>
      </c>
      <c r="AS610" s="49" t="s">
        <v>488</v>
      </c>
      <c r="AT610" s="49" t="s">
        <v>489</v>
      </c>
    </row>
    <row r="611" spans="1:46" x14ac:dyDescent="0.25">
      <c r="A611">
        <v>4</v>
      </c>
      <c r="B611" t="s">
        <v>493</v>
      </c>
      <c r="C611" t="s">
        <v>560</v>
      </c>
      <c r="D611" t="s">
        <v>561</v>
      </c>
      <c r="E611" t="s">
        <v>614</v>
      </c>
      <c r="F611" t="s">
        <v>615</v>
      </c>
      <c r="G611">
        <v>21.001000000000001</v>
      </c>
      <c r="H611">
        <v>22.998100000000001</v>
      </c>
      <c r="I611">
        <v>34.000999999999998</v>
      </c>
      <c r="J611">
        <v>34.000999999999998</v>
      </c>
      <c r="K611">
        <v>35.001600000000003</v>
      </c>
      <c r="L611">
        <v>21.001000000000001</v>
      </c>
      <c r="M611">
        <v>21.001000000000001</v>
      </c>
      <c r="N611">
        <v>21.001000000000001</v>
      </c>
      <c r="O611">
        <v>21.001000000000001</v>
      </c>
      <c r="P611">
        <v>21.001000000000001</v>
      </c>
      <c r="Q611">
        <v>21.001000000000001</v>
      </c>
      <c r="R611">
        <v>531.99990000000003</v>
      </c>
      <c r="S611">
        <v>600.00189999999998</v>
      </c>
      <c r="T611">
        <v>669.00040000000001</v>
      </c>
      <c r="U611">
        <v>725.99950000000001</v>
      </c>
      <c r="V611">
        <v>753.00019999999995</v>
      </c>
      <c r="W611">
        <v>754.00080000000003</v>
      </c>
      <c r="X611">
        <v>825.99699999999996</v>
      </c>
      <c r="Y611">
        <v>2123.0007000000001</v>
      </c>
      <c r="Z611">
        <v>2546.9978999999998</v>
      </c>
      <c r="AA611">
        <v>3976.9994999999999</v>
      </c>
      <c r="AB611">
        <v>4378.0028000000002</v>
      </c>
      <c r="AC611">
        <v>4805.0020000000004</v>
      </c>
      <c r="AD611">
        <v>5526.0024000000003</v>
      </c>
      <c r="AE611">
        <v>6129.9985999999999</v>
      </c>
      <c r="AF611">
        <v>8768.0007000000005</v>
      </c>
      <c r="AG611">
        <v>16956.004099999998</v>
      </c>
      <c r="AH611">
        <v>19678.370299999999</v>
      </c>
      <c r="AI611">
        <v>28168.710899999998</v>
      </c>
      <c r="AJ611">
        <v>38132.997600000002</v>
      </c>
      <c r="AK611">
        <v>35905.674400000004</v>
      </c>
      <c r="AL611" t="s">
        <v>531</v>
      </c>
      <c r="AM611" s="49" t="e">
        <v>#N/A</v>
      </c>
      <c r="AN611" s="49" t="e">
        <v>#N/A</v>
      </c>
      <c r="AO611" s="49" t="e">
        <v>#N/A</v>
      </c>
      <c r="AP611" s="49" t="e">
        <v>#N/A</v>
      </c>
      <c r="AQ611" s="49" t="e">
        <v>#N/A</v>
      </c>
      <c r="AR611" s="49" t="e">
        <v>#N/A</v>
      </c>
      <c r="AS611" s="49" t="e">
        <v>#N/A</v>
      </c>
      <c r="AT611" s="49" t="e">
        <v>#N/A</v>
      </c>
    </row>
    <row r="612" spans="1:46" x14ac:dyDescent="0.25">
      <c r="A612">
        <v>4</v>
      </c>
      <c r="B612" t="s">
        <v>493</v>
      </c>
      <c r="C612" t="s">
        <v>562</v>
      </c>
      <c r="D612" t="s">
        <v>563</v>
      </c>
      <c r="E612" t="s">
        <v>614</v>
      </c>
      <c r="F612" t="s">
        <v>615</v>
      </c>
      <c r="G612">
        <v>3113.9994999999999</v>
      </c>
      <c r="H612">
        <v>3582</v>
      </c>
      <c r="I612">
        <v>3528.9992999999999</v>
      </c>
      <c r="J612">
        <v>4180.9970999999996</v>
      </c>
      <c r="K612">
        <v>4019.0014000000001</v>
      </c>
      <c r="L612">
        <v>4027.0023999999999</v>
      </c>
      <c r="M612">
        <v>4411.9996000000001</v>
      </c>
      <c r="N612">
        <v>4492.0010000000002</v>
      </c>
      <c r="O612">
        <v>6911.0042000000003</v>
      </c>
      <c r="P612">
        <v>73680.001399999994</v>
      </c>
      <c r="Q612">
        <v>71325.998200000002</v>
      </c>
      <c r="R612">
        <v>69573.994099999996</v>
      </c>
      <c r="S612">
        <v>68932.999200000006</v>
      </c>
      <c r="T612">
        <v>67000.003899999996</v>
      </c>
      <c r="U612">
        <v>68236.181700000001</v>
      </c>
      <c r="V612">
        <v>67613.537500000006</v>
      </c>
      <c r="W612">
        <v>70115.259399999995</v>
      </c>
      <c r="X612">
        <v>72433.339800000002</v>
      </c>
      <c r="Y612">
        <v>79093.596600000004</v>
      </c>
      <c r="Z612">
        <v>82723.032999999996</v>
      </c>
      <c r="AA612">
        <v>109613.0114</v>
      </c>
      <c r="AB612">
        <v>116464.42909999999</v>
      </c>
      <c r="AC612">
        <v>124427.2999</v>
      </c>
      <c r="AD612">
        <v>131494.63080000001</v>
      </c>
      <c r="AE612">
        <v>153535.01370000001</v>
      </c>
      <c r="AF612">
        <v>168729.7482</v>
      </c>
      <c r="AG612">
        <v>161218.72529999999</v>
      </c>
      <c r="AH612">
        <v>159036.8205</v>
      </c>
      <c r="AI612">
        <v>193272.94149999999</v>
      </c>
      <c r="AJ612">
        <v>202752.43859999999</v>
      </c>
      <c r="AK612">
        <v>210311.4841</v>
      </c>
      <c r="AL612" t="s">
        <v>531</v>
      </c>
      <c r="AM612" s="49" t="e">
        <v>#N/A</v>
      </c>
      <c r="AN612" s="49" t="e">
        <v>#N/A</v>
      </c>
      <c r="AO612" s="49" t="e">
        <v>#N/A</v>
      </c>
      <c r="AP612" s="49" t="e">
        <v>#N/A</v>
      </c>
      <c r="AQ612" s="49" t="e">
        <v>#N/A</v>
      </c>
      <c r="AR612" s="49" t="e">
        <v>#N/A</v>
      </c>
      <c r="AS612" s="49" t="e">
        <v>#N/A</v>
      </c>
      <c r="AT612" s="49" t="e">
        <v>#N/A</v>
      </c>
    </row>
    <row r="613" spans="1:46" x14ac:dyDescent="0.25">
      <c r="A613">
        <v>4</v>
      </c>
      <c r="B613" t="s">
        <v>493</v>
      </c>
      <c r="C613" t="s">
        <v>564</v>
      </c>
      <c r="D613" t="s">
        <v>565</v>
      </c>
      <c r="E613" t="s">
        <v>614</v>
      </c>
      <c r="F613" t="s">
        <v>615</v>
      </c>
      <c r="G613">
        <v>72249.191800000001</v>
      </c>
      <c r="H613">
        <v>76466.124200000006</v>
      </c>
      <c r="I613">
        <v>80470.9617</v>
      </c>
      <c r="J613">
        <v>85534.465100000001</v>
      </c>
      <c r="K613">
        <v>91585.6345</v>
      </c>
      <c r="L613">
        <v>96271.488500000007</v>
      </c>
      <c r="M613">
        <v>99730.903200000001</v>
      </c>
      <c r="N613">
        <v>102976.4185</v>
      </c>
      <c r="O613">
        <v>105844.523</v>
      </c>
      <c r="P613">
        <v>110161.118</v>
      </c>
      <c r="Q613">
        <v>119306.11079999999</v>
      </c>
      <c r="R613">
        <v>127545.13860000001</v>
      </c>
      <c r="S613">
        <v>139741.60519999999</v>
      </c>
      <c r="T613">
        <v>155887.04490000001</v>
      </c>
      <c r="U613">
        <v>172905.42809999999</v>
      </c>
      <c r="V613">
        <v>199028.44330000001</v>
      </c>
      <c r="W613">
        <v>229923.27179999999</v>
      </c>
      <c r="X613">
        <v>265858.79389999999</v>
      </c>
      <c r="Y613">
        <v>328012.46370000002</v>
      </c>
      <c r="Z613">
        <v>403490.04259999999</v>
      </c>
      <c r="AA613">
        <v>460055.54440000001</v>
      </c>
      <c r="AB613">
        <v>573095.29249999998</v>
      </c>
      <c r="AC613">
        <v>634100.44779999997</v>
      </c>
      <c r="AD613">
        <v>880657.45310000004</v>
      </c>
      <c r="AE613">
        <v>938698.27020000003</v>
      </c>
      <c r="AF613">
        <v>1001578.6764</v>
      </c>
      <c r="AG613">
        <v>1046626.2328</v>
      </c>
      <c r="AH613">
        <v>1082699.4294</v>
      </c>
      <c r="AI613">
        <v>1082890.2176999999</v>
      </c>
      <c r="AJ613">
        <v>1121623.0833000001</v>
      </c>
      <c r="AK613">
        <v>1110186.1063999999</v>
      </c>
      <c r="AL613" t="s">
        <v>531</v>
      </c>
      <c r="AM613" s="49" t="e">
        <v>#N/A</v>
      </c>
      <c r="AN613" s="49" t="e">
        <v>#N/A</v>
      </c>
      <c r="AO613" s="49" t="e">
        <v>#N/A</v>
      </c>
      <c r="AP613" s="49" t="e">
        <v>#N/A</v>
      </c>
      <c r="AQ613" s="49" t="e">
        <v>#N/A</v>
      </c>
      <c r="AR613" s="49" t="e">
        <v>#N/A</v>
      </c>
      <c r="AS613" s="49" t="e">
        <v>#N/A</v>
      </c>
      <c r="AT613" s="49" t="e">
        <v>#N/A</v>
      </c>
    </row>
    <row r="614" spans="1:46" x14ac:dyDescent="0.25">
      <c r="A614">
        <v>4</v>
      </c>
      <c r="B614" t="s">
        <v>493</v>
      </c>
      <c r="C614" t="s">
        <v>566</v>
      </c>
      <c r="D614" t="s">
        <v>567</v>
      </c>
      <c r="E614" t="s">
        <v>614</v>
      </c>
      <c r="F614" t="s">
        <v>615</v>
      </c>
      <c r="G614">
        <v>6894.3909999999996</v>
      </c>
      <c r="H614">
        <v>7699.3618999999999</v>
      </c>
      <c r="I614">
        <v>8507.3348000000005</v>
      </c>
      <c r="J614">
        <v>9182.1339000000007</v>
      </c>
      <c r="K614">
        <v>9987.4061999999994</v>
      </c>
      <c r="L614">
        <v>10842.970499999999</v>
      </c>
      <c r="M614">
        <v>11799.532800000001</v>
      </c>
      <c r="N614">
        <v>14109.2899</v>
      </c>
      <c r="O614">
        <v>15512.173500000001</v>
      </c>
      <c r="P614">
        <v>17016.901099999999</v>
      </c>
      <c r="Q614">
        <v>19596.551899999999</v>
      </c>
      <c r="R614">
        <v>21529.857</v>
      </c>
      <c r="S614">
        <v>23413.795600000001</v>
      </c>
      <c r="T614">
        <v>27087.674900000002</v>
      </c>
      <c r="U614">
        <v>28459.9195</v>
      </c>
      <c r="V614">
        <v>31170.550200000001</v>
      </c>
      <c r="W614">
        <v>35632.820699999997</v>
      </c>
      <c r="X614">
        <v>40877.1728</v>
      </c>
      <c r="Y614">
        <v>47061.976600000002</v>
      </c>
      <c r="Z614">
        <v>56610.844899999996</v>
      </c>
      <c r="AA614">
        <v>76043.952399999995</v>
      </c>
      <c r="AB614">
        <v>92479.914099999995</v>
      </c>
      <c r="AC614">
        <v>137849.7243</v>
      </c>
      <c r="AD614">
        <v>158019.46580000001</v>
      </c>
      <c r="AE614">
        <v>174704.27830000001</v>
      </c>
      <c r="AF614">
        <v>181944.85490000001</v>
      </c>
      <c r="AG614">
        <v>184396.12160000001</v>
      </c>
      <c r="AH614">
        <v>192475.45240000001</v>
      </c>
      <c r="AI614">
        <v>182260.21299999999</v>
      </c>
      <c r="AJ614">
        <v>197049.74489999999</v>
      </c>
      <c r="AK614">
        <v>189249.1587</v>
      </c>
      <c r="AL614" t="s">
        <v>531</v>
      </c>
      <c r="AM614" s="49" t="e">
        <v>#N/A</v>
      </c>
      <c r="AN614" s="49" t="e">
        <v>#N/A</v>
      </c>
      <c r="AO614" s="49" t="e">
        <v>#N/A</v>
      </c>
      <c r="AP614" s="49" t="e">
        <v>#N/A</v>
      </c>
      <c r="AQ614" s="49" t="e">
        <v>#N/A</v>
      </c>
      <c r="AR614" s="49" t="e">
        <v>#N/A</v>
      </c>
      <c r="AS614" s="49" t="e">
        <v>#N/A</v>
      </c>
      <c r="AT614" s="49" t="e">
        <v>#N/A</v>
      </c>
    </row>
    <row r="615" spans="1:46" x14ac:dyDescent="0.25">
      <c r="A615">
        <v>4</v>
      </c>
      <c r="B615" t="s">
        <v>493</v>
      </c>
      <c r="C615" t="s">
        <v>568</v>
      </c>
      <c r="D615" t="s">
        <v>569</v>
      </c>
      <c r="E615" t="s">
        <v>614</v>
      </c>
      <c r="F615" t="s">
        <v>615</v>
      </c>
      <c r="G615">
        <v>6360.5154000000002</v>
      </c>
      <c r="H615">
        <v>7135.4251000000004</v>
      </c>
      <c r="I615">
        <v>7911.5406000000003</v>
      </c>
      <c r="J615">
        <v>8549.6883999999991</v>
      </c>
      <c r="K615">
        <v>9311.1124</v>
      </c>
      <c r="L615">
        <v>11413.991400000001</v>
      </c>
      <c r="M615">
        <v>12362.7412</v>
      </c>
      <c r="N615">
        <v>14664.6396</v>
      </c>
      <c r="O615">
        <v>16082.6585</v>
      </c>
      <c r="P615">
        <v>17510.177299999999</v>
      </c>
      <c r="Q615">
        <v>20007.214100000001</v>
      </c>
      <c r="R615">
        <v>21754.169000000002</v>
      </c>
      <c r="S615">
        <v>23508.207900000001</v>
      </c>
      <c r="T615">
        <v>27001.9879</v>
      </c>
      <c r="U615">
        <v>28303.5049</v>
      </c>
      <c r="V615">
        <v>30793.8763</v>
      </c>
      <c r="W615">
        <v>34981.6518</v>
      </c>
      <c r="X615">
        <v>40044.430899999999</v>
      </c>
      <c r="Y615">
        <v>46844.095500000003</v>
      </c>
      <c r="Z615">
        <v>56123.493000000002</v>
      </c>
      <c r="AA615">
        <v>75255.611499999999</v>
      </c>
      <c r="AB615">
        <v>91150.885599999994</v>
      </c>
      <c r="AC615">
        <v>136270.80669999999</v>
      </c>
      <c r="AD615">
        <v>156213.40169999999</v>
      </c>
      <c r="AE615">
        <v>172679.68840000001</v>
      </c>
      <c r="AF615">
        <v>179765.2403</v>
      </c>
      <c r="AG615">
        <v>182131.96299999999</v>
      </c>
      <c r="AH615">
        <v>190133.44440000001</v>
      </c>
      <c r="AI615">
        <v>179916.05720000001</v>
      </c>
      <c r="AJ615">
        <v>194623.67009999999</v>
      </c>
      <c r="AK615">
        <v>186879.46340000001</v>
      </c>
      <c r="AL615">
        <v>190417.99600000001</v>
      </c>
      <c r="AM615" s="49" t="e">
        <v>#N/A</v>
      </c>
      <c r="AN615" s="49" t="e">
        <v>#N/A</v>
      </c>
      <c r="AO615" s="49" t="e">
        <v>#N/A</v>
      </c>
      <c r="AP615" s="49" t="e">
        <v>#N/A</v>
      </c>
      <c r="AQ615" s="49" t="e">
        <v>#N/A</v>
      </c>
      <c r="AR615" s="49" t="e">
        <v>#N/A</v>
      </c>
      <c r="AS615" s="49" t="e">
        <v>#N/A</v>
      </c>
      <c r="AT615" s="49" t="e">
        <v>#N/A</v>
      </c>
    </row>
    <row r="616" spans="1:46" x14ac:dyDescent="0.25">
      <c r="A616">
        <v>4</v>
      </c>
      <c r="B616" t="s">
        <v>493</v>
      </c>
      <c r="C616" t="s">
        <v>570</v>
      </c>
      <c r="D616" t="s">
        <v>571</v>
      </c>
      <c r="E616" t="s">
        <v>614</v>
      </c>
      <c r="F616" t="s">
        <v>615</v>
      </c>
      <c r="G616">
        <v>6788.5151999999998</v>
      </c>
      <c r="H616">
        <v>7563.4249</v>
      </c>
      <c r="I616">
        <v>8339.5403999999999</v>
      </c>
      <c r="J616">
        <v>8977.6882999999998</v>
      </c>
      <c r="K616">
        <v>9739.1123000000007</v>
      </c>
      <c r="L616">
        <v>11841.9912</v>
      </c>
      <c r="M616">
        <v>12790.741</v>
      </c>
      <c r="N616">
        <v>15092.6394</v>
      </c>
      <c r="O616">
        <v>16476.6574</v>
      </c>
      <c r="P616">
        <v>17929.175500000001</v>
      </c>
      <c r="Q616">
        <v>20476.2153</v>
      </c>
      <c r="R616">
        <v>22308.170600000001</v>
      </c>
      <c r="S616">
        <v>24181.206699999999</v>
      </c>
      <c r="T616">
        <v>27828.989699999998</v>
      </c>
      <c r="U616">
        <v>29331.506600000001</v>
      </c>
      <c r="V616">
        <v>32022.878000000001</v>
      </c>
      <c r="W616">
        <v>36500.652199999997</v>
      </c>
      <c r="X616">
        <v>41923.428999999996</v>
      </c>
      <c r="Y616">
        <v>48081.093999999997</v>
      </c>
      <c r="Z616">
        <v>57512.493199999997</v>
      </c>
      <c r="AA616">
        <v>76846.612200000003</v>
      </c>
      <c r="AB616">
        <v>92949.886599999998</v>
      </c>
      <c r="AC616">
        <v>138191.80679999999</v>
      </c>
      <c r="AD616">
        <v>158218.40160000001</v>
      </c>
      <c r="AE616">
        <v>174754.6874</v>
      </c>
      <c r="AF616">
        <v>181887.2403</v>
      </c>
      <c r="AG616">
        <v>184276.96109999999</v>
      </c>
      <c r="AH616">
        <v>192312.44349999999</v>
      </c>
      <c r="AI616">
        <v>182124.0583</v>
      </c>
      <c r="AJ616">
        <v>196855.67</v>
      </c>
      <c r="AK616">
        <v>189116.46230000001</v>
      </c>
      <c r="AL616">
        <v>192683.9969</v>
      </c>
      <c r="AM616" s="49" t="e">
        <v>#N/A</v>
      </c>
      <c r="AN616" s="49" t="e">
        <v>#N/A</v>
      </c>
      <c r="AO616" s="49" t="e">
        <v>#N/A</v>
      </c>
      <c r="AP616" s="49" t="e">
        <v>#N/A</v>
      </c>
      <c r="AQ616" s="49" t="e">
        <v>#N/A</v>
      </c>
      <c r="AR616" s="49" t="e">
        <v>#N/A</v>
      </c>
      <c r="AS616" s="49" t="e">
        <v>#N/A</v>
      </c>
      <c r="AT616" s="49" t="e">
        <v>#N/A</v>
      </c>
    </row>
    <row r="617" spans="1:46" x14ac:dyDescent="0.25">
      <c r="A617">
        <v>4</v>
      </c>
      <c r="B617" t="s">
        <v>493</v>
      </c>
      <c r="C617" t="s">
        <v>572</v>
      </c>
      <c r="D617" t="s">
        <v>573</v>
      </c>
      <c r="E617" t="s">
        <v>614</v>
      </c>
      <c r="F617" t="s">
        <v>615</v>
      </c>
      <c r="G617">
        <v>3404.9987999999998</v>
      </c>
      <c r="H617">
        <v>3379.9994999999999</v>
      </c>
      <c r="I617">
        <v>3358.9985000000001</v>
      </c>
      <c r="J617">
        <v>3344.0012999999999</v>
      </c>
      <c r="K617">
        <v>3334.9996999999998</v>
      </c>
      <c r="L617">
        <v>3331.0012999999999</v>
      </c>
      <c r="M617">
        <v>3332.9983999999999</v>
      </c>
      <c r="N617">
        <v>3343.0007000000001</v>
      </c>
      <c r="O617">
        <v>3359.9991</v>
      </c>
      <c r="P617">
        <v>3384.9985000000001</v>
      </c>
      <c r="Q617">
        <v>3417.9989</v>
      </c>
      <c r="R617">
        <v>3617.0016000000001</v>
      </c>
      <c r="S617">
        <v>3830.9974000000002</v>
      </c>
      <c r="T617">
        <v>2972</v>
      </c>
      <c r="U617">
        <v>2832.0018</v>
      </c>
      <c r="V617">
        <v>2869.0005000000001</v>
      </c>
      <c r="W617">
        <v>2697.9989999999998</v>
      </c>
      <c r="X617">
        <v>6343.0020000000004</v>
      </c>
      <c r="Y617">
        <v>7026.9994999999999</v>
      </c>
      <c r="Z617">
        <v>8623.0035000000007</v>
      </c>
      <c r="AA617">
        <v>10872.001700000001</v>
      </c>
      <c r="AB617">
        <v>12054.998799999999</v>
      </c>
      <c r="AC617">
        <v>12779.001200000001</v>
      </c>
      <c r="AD617">
        <v>13543.000099999999</v>
      </c>
      <c r="AE617">
        <v>13628.0005</v>
      </c>
      <c r="AF617">
        <v>15246.9984</v>
      </c>
      <c r="AG617">
        <v>15282</v>
      </c>
      <c r="AH617">
        <v>16085.1288</v>
      </c>
      <c r="AI617">
        <v>16957.000499999998</v>
      </c>
      <c r="AJ617">
        <v>17889.878199999999</v>
      </c>
      <c r="AK617">
        <v>18867.8226</v>
      </c>
      <c r="AL617" t="s">
        <v>531</v>
      </c>
      <c r="AM617" s="49" t="e">
        <v>#N/A</v>
      </c>
      <c r="AN617" s="49" t="e">
        <v>#N/A</v>
      </c>
      <c r="AO617" s="49" t="e">
        <v>#N/A</v>
      </c>
      <c r="AP617" s="49" t="e">
        <v>#N/A</v>
      </c>
      <c r="AQ617" s="49" t="e">
        <v>#N/A</v>
      </c>
      <c r="AR617" s="49" t="e">
        <v>#N/A</v>
      </c>
      <c r="AS617" s="49" t="e">
        <v>#N/A</v>
      </c>
      <c r="AT617" s="49" t="e">
        <v>#N/A</v>
      </c>
    </row>
    <row r="618" spans="1:46" x14ac:dyDescent="0.25">
      <c r="A618">
        <v>4</v>
      </c>
      <c r="B618" t="s">
        <v>259</v>
      </c>
      <c r="C618" t="s">
        <v>259</v>
      </c>
      <c r="D618" t="s">
        <v>260</v>
      </c>
      <c r="E618" t="s">
        <v>614</v>
      </c>
      <c r="F618" t="s">
        <v>615</v>
      </c>
      <c r="G618">
        <v>727.00009999999997</v>
      </c>
      <c r="H618">
        <v>776.99890000000005</v>
      </c>
      <c r="I618">
        <v>842.99959999999999</v>
      </c>
      <c r="J618">
        <v>950.99810000000002</v>
      </c>
      <c r="K618">
        <v>1052.0005000000001</v>
      </c>
      <c r="L618">
        <v>1060.0015000000001</v>
      </c>
      <c r="M618">
        <v>1160.9996000000001</v>
      </c>
      <c r="N618">
        <v>1276.9991</v>
      </c>
      <c r="O618">
        <v>1435.0006000000001</v>
      </c>
      <c r="P618">
        <v>1605.0014000000001</v>
      </c>
      <c r="Q618">
        <v>1821.9991</v>
      </c>
      <c r="R618">
        <v>2183.9982</v>
      </c>
      <c r="S618">
        <v>2428.0007000000001</v>
      </c>
      <c r="T618">
        <v>2793.0016999999998</v>
      </c>
      <c r="U618">
        <v>3102.0001000000002</v>
      </c>
      <c r="V618">
        <v>3539.998</v>
      </c>
      <c r="W618">
        <v>3948.0016999999998</v>
      </c>
      <c r="X618">
        <v>4557.0010000000002</v>
      </c>
      <c r="Y618">
        <v>3268.9989999999998</v>
      </c>
      <c r="Z618">
        <v>4007.0021000000002</v>
      </c>
      <c r="AA618">
        <v>4857.9984999999997</v>
      </c>
      <c r="AB618">
        <v>5665</v>
      </c>
      <c r="AC618">
        <v>6427.0018</v>
      </c>
      <c r="AD618">
        <v>7236.0003999999999</v>
      </c>
      <c r="AE618">
        <v>8063.9987000000001</v>
      </c>
      <c r="AF618">
        <v>9087.0013999999992</v>
      </c>
      <c r="AG618">
        <v>10180.9997</v>
      </c>
      <c r="AH618">
        <v>10887.9995</v>
      </c>
      <c r="AI618">
        <v>12531.0003</v>
      </c>
      <c r="AJ618">
        <v>13796</v>
      </c>
      <c r="AK618">
        <v>16279.9992</v>
      </c>
      <c r="AL618">
        <v>16188.8316</v>
      </c>
      <c r="AM618" s="49" t="s">
        <v>260</v>
      </c>
      <c r="AN618" s="49" t="s">
        <v>14</v>
      </c>
      <c r="AO618" s="49" t="s">
        <v>507</v>
      </c>
      <c r="AP618" s="49" t="s">
        <v>501</v>
      </c>
      <c r="AQ618" s="49" t="s">
        <v>10</v>
      </c>
      <c r="AR618" s="49" t="s">
        <v>487</v>
      </c>
      <c r="AS618" s="49" t="s">
        <v>488</v>
      </c>
      <c r="AT618" s="49" t="s">
        <v>489</v>
      </c>
    </row>
    <row r="619" spans="1:46" x14ac:dyDescent="0.25">
      <c r="A619">
        <v>4</v>
      </c>
      <c r="B619" t="s">
        <v>493</v>
      </c>
      <c r="C619" t="s">
        <v>574</v>
      </c>
      <c r="D619" t="s">
        <v>575</v>
      </c>
      <c r="E619" t="s">
        <v>614</v>
      </c>
      <c r="F619" t="s">
        <v>615</v>
      </c>
      <c r="G619">
        <v>2428.0007000000001</v>
      </c>
      <c r="H619">
        <v>2428.0007000000001</v>
      </c>
      <c r="I619">
        <v>2428.0007000000001</v>
      </c>
      <c r="J619">
        <v>2428.0007000000001</v>
      </c>
      <c r="K619">
        <v>2467.0007000000001</v>
      </c>
      <c r="L619">
        <v>2483.0027</v>
      </c>
      <c r="M619">
        <v>2500.0011</v>
      </c>
      <c r="N619">
        <v>2599.9985999999999</v>
      </c>
      <c r="O619">
        <v>2746.9971999999998</v>
      </c>
      <c r="P619">
        <v>2812.0014000000001</v>
      </c>
      <c r="Q619">
        <v>2880.9998999999998</v>
      </c>
      <c r="R619">
        <v>2905.0028000000002</v>
      </c>
      <c r="S619">
        <v>2936.0019000000002</v>
      </c>
      <c r="T619">
        <v>2969.0021999999999</v>
      </c>
      <c r="U619">
        <v>3089.0001000000002</v>
      </c>
      <c r="V619">
        <v>3119.0027</v>
      </c>
      <c r="W619">
        <v>4337.0015000000003</v>
      </c>
      <c r="X619">
        <v>4605.0027</v>
      </c>
      <c r="Y619">
        <v>5088.0002999999997</v>
      </c>
      <c r="Z619">
        <v>5578.9988999999996</v>
      </c>
      <c r="AA619">
        <v>5822.0007999999998</v>
      </c>
      <c r="AB619">
        <v>6933.9980999999998</v>
      </c>
      <c r="AC619">
        <v>7476.0002999999997</v>
      </c>
      <c r="AD619">
        <v>8334.9976999999999</v>
      </c>
      <c r="AE619">
        <v>10819.001</v>
      </c>
      <c r="AF619">
        <v>11373.999</v>
      </c>
      <c r="AG619">
        <v>11679.9997</v>
      </c>
      <c r="AH619">
        <v>12227.4992</v>
      </c>
      <c r="AI619">
        <v>14067.350700000001</v>
      </c>
      <c r="AJ619">
        <v>14523.959000000001</v>
      </c>
      <c r="AK619">
        <v>15846.1713</v>
      </c>
      <c r="AL619" t="s">
        <v>531</v>
      </c>
      <c r="AM619" s="49" t="e">
        <v>#N/A</v>
      </c>
      <c r="AN619" s="49" t="e">
        <v>#N/A</v>
      </c>
      <c r="AO619" s="49" t="e">
        <v>#N/A</v>
      </c>
      <c r="AP619" s="49" t="e">
        <v>#N/A</v>
      </c>
      <c r="AQ619" s="49" t="e">
        <v>#N/A</v>
      </c>
      <c r="AR619" s="49" t="e">
        <v>#N/A</v>
      </c>
      <c r="AS619" s="49" t="e">
        <v>#N/A</v>
      </c>
      <c r="AT619" s="49" t="e">
        <v>#N/A</v>
      </c>
    </row>
    <row r="620" spans="1:46" x14ac:dyDescent="0.25">
      <c r="A620">
        <v>4</v>
      </c>
      <c r="B620" t="s">
        <v>273</v>
      </c>
      <c r="C620" t="s">
        <v>273</v>
      </c>
      <c r="D620" t="s">
        <v>420</v>
      </c>
      <c r="E620" t="s">
        <v>614</v>
      </c>
      <c r="F620" t="s">
        <v>615</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t="s">
        <v>531</v>
      </c>
      <c r="AM620" s="49" t="s">
        <v>420</v>
      </c>
      <c r="AN620" s="49" t="s">
        <v>14</v>
      </c>
      <c r="AO620" s="49" t="s">
        <v>485</v>
      </c>
      <c r="AP620" s="49" t="s">
        <v>494</v>
      </c>
      <c r="AQ620" s="49" t="s">
        <v>11</v>
      </c>
      <c r="AR620" s="49" t="s">
        <v>495</v>
      </c>
      <c r="AS620" s="49" t="s">
        <v>488</v>
      </c>
      <c r="AT620" s="49" t="s">
        <v>497</v>
      </c>
    </row>
    <row r="621" spans="1:46" x14ac:dyDescent="0.25">
      <c r="A621">
        <v>4</v>
      </c>
      <c r="B621" t="s">
        <v>271</v>
      </c>
      <c r="C621" t="s">
        <v>271</v>
      </c>
      <c r="D621" t="s">
        <v>272</v>
      </c>
      <c r="E621" t="s">
        <v>614</v>
      </c>
      <c r="F621" t="s">
        <v>615</v>
      </c>
      <c r="G621" t="s">
        <v>531</v>
      </c>
      <c r="H621" t="s">
        <v>531</v>
      </c>
      <c r="I621" t="s">
        <v>531</v>
      </c>
      <c r="J621" t="s">
        <v>531</v>
      </c>
      <c r="K621" t="s">
        <v>531</v>
      </c>
      <c r="L621" t="s">
        <v>531</v>
      </c>
      <c r="M621" t="s">
        <v>531</v>
      </c>
      <c r="N621" t="s">
        <v>531</v>
      </c>
      <c r="O621" t="s">
        <v>531</v>
      </c>
      <c r="P621" t="s">
        <v>531</v>
      </c>
      <c r="Q621" t="s">
        <v>531</v>
      </c>
      <c r="R621" t="s">
        <v>531</v>
      </c>
      <c r="S621" t="s">
        <v>531</v>
      </c>
      <c r="T621" t="s">
        <v>531</v>
      </c>
      <c r="U621" t="s">
        <v>531</v>
      </c>
      <c r="V621">
        <v>0</v>
      </c>
      <c r="W621">
        <v>0</v>
      </c>
      <c r="X621">
        <v>0</v>
      </c>
      <c r="Y621">
        <v>0</v>
      </c>
      <c r="Z621">
        <v>0</v>
      </c>
      <c r="AA621">
        <v>0</v>
      </c>
      <c r="AB621">
        <v>0</v>
      </c>
      <c r="AC621">
        <v>0</v>
      </c>
      <c r="AD621">
        <v>0</v>
      </c>
      <c r="AE621">
        <v>2.0013000000000001</v>
      </c>
      <c r="AF621">
        <v>8.0009999999999994</v>
      </c>
      <c r="AG621">
        <v>8.0009999999999994</v>
      </c>
      <c r="AH621">
        <v>8.0009999999999994</v>
      </c>
      <c r="AI621">
        <v>8.0009999999999994</v>
      </c>
      <c r="AJ621">
        <v>8.0009999999999994</v>
      </c>
      <c r="AK621">
        <v>8.0009999999999994</v>
      </c>
      <c r="AL621" t="s">
        <v>531</v>
      </c>
      <c r="AM621" s="49" t="s">
        <v>272</v>
      </c>
      <c r="AN621" s="49" t="s">
        <v>14</v>
      </c>
      <c r="AO621" s="49" t="s">
        <v>500</v>
      </c>
      <c r="AP621" s="49" t="s">
        <v>501</v>
      </c>
      <c r="AQ621" s="49" t="s">
        <v>502</v>
      </c>
      <c r="AR621" s="49" t="s">
        <v>487</v>
      </c>
      <c r="AS621" s="49" t="s">
        <v>488</v>
      </c>
      <c r="AT621" s="49" t="s">
        <v>489</v>
      </c>
    </row>
    <row r="622" spans="1:46" x14ac:dyDescent="0.25">
      <c r="A622">
        <v>4</v>
      </c>
      <c r="B622" t="s">
        <v>251</v>
      </c>
      <c r="C622" t="s">
        <v>251</v>
      </c>
      <c r="D622" t="s">
        <v>252</v>
      </c>
      <c r="E622" t="s">
        <v>614</v>
      </c>
      <c r="F622" t="s">
        <v>615</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47.000999999999998</v>
      </c>
      <c r="AG622">
        <v>4366.9998999999998</v>
      </c>
      <c r="AH622">
        <v>4517.0003999999999</v>
      </c>
      <c r="AI622">
        <v>8660.2157999999999</v>
      </c>
      <c r="AJ622">
        <v>12938.945299999999</v>
      </c>
      <c r="AK622">
        <v>12330.0088</v>
      </c>
      <c r="AL622">
        <v>12330.0088</v>
      </c>
      <c r="AM622" s="49" t="s">
        <v>252</v>
      </c>
      <c r="AN622" s="49" t="s">
        <v>7</v>
      </c>
      <c r="AO622" s="49" t="s">
        <v>9</v>
      </c>
      <c r="AP622" s="49" t="s">
        <v>494</v>
      </c>
      <c r="AQ622" s="49" t="s">
        <v>9</v>
      </c>
      <c r="AR622" s="49" t="s">
        <v>487</v>
      </c>
      <c r="AS622" s="49" t="s">
        <v>488</v>
      </c>
      <c r="AT622" s="49" t="s">
        <v>489</v>
      </c>
    </row>
    <row r="623" spans="1:46" x14ac:dyDescent="0.25">
      <c r="A623">
        <v>4</v>
      </c>
      <c r="B623" t="s">
        <v>274</v>
      </c>
      <c r="C623" t="s">
        <v>274</v>
      </c>
      <c r="D623" t="s">
        <v>275</v>
      </c>
      <c r="E623" t="s">
        <v>614</v>
      </c>
      <c r="F623" t="s">
        <v>615</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t="s">
        <v>531</v>
      </c>
      <c r="AM623" s="49" t="s">
        <v>275</v>
      </c>
      <c r="AN623" s="49" t="s">
        <v>4</v>
      </c>
      <c r="AO623" s="49" t="s">
        <v>9</v>
      </c>
      <c r="AP623" s="49" t="s">
        <v>486</v>
      </c>
      <c r="AQ623" s="49" t="s">
        <v>9</v>
      </c>
      <c r="AR623" s="49" t="s">
        <v>495</v>
      </c>
      <c r="AS623" s="49" t="s">
        <v>488</v>
      </c>
      <c r="AT623" s="49" t="s">
        <v>489</v>
      </c>
    </row>
    <row r="624" spans="1:46" x14ac:dyDescent="0.25">
      <c r="A624">
        <v>4</v>
      </c>
      <c r="B624" t="s">
        <v>269</v>
      </c>
      <c r="C624" t="s">
        <v>269</v>
      </c>
      <c r="D624" t="s">
        <v>270</v>
      </c>
      <c r="E624" t="s">
        <v>614</v>
      </c>
      <c r="F624" t="s">
        <v>615</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t="s">
        <v>531</v>
      </c>
      <c r="AM624" s="49" t="s">
        <v>270</v>
      </c>
      <c r="AN624" s="49" t="s">
        <v>14</v>
      </c>
      <c r="AO624" s="49" t="s">
        <v>485</v>
      </c>
      <c r="AP624" s="49" t="s">
        <v>494</v>
      </c>
      <c r="AQ624" s="49" t="s">
        <v>11</v>
      </c>
      <c r="AR624" s="49" t="s">
        <v>487</v>
      </c>
      <c r="AS624" s="49" t="s">
        <v>488</v>
      </c>
      <c r="AT624" s="49" t="s">
        <v>489</v>
      </c>
    </row>
    <row r="625" spans="1:46" x14ac:dyDescent="0.25">
      <c r="A625">
        <v>4</v>
      </c>
      <c r="B625" t="s">
        <v>283</v>
      </c>
      <c r="C625" t="s">
        <v>283</v>
      </c>
      <c r="D625" t="s">
        <v>284</v>
      </c>
      <c r="E625" t="s">
        <v>614</v>
      </c>
      <c r="F625" t="s">
        <v>615</v>
      </c>
      <c r="G625" t="s">
        <v>531</v>
      </c>
      <c r="H625">
        <v>0</v>
      </c>
      <c r="I625">
        <v>0</v>
      </c>
      <c r="J625">
        <v>0</v>
      </c>
      <c r="K625">
        <v>0</v>
      </c>
      <c r="L625">
        <v>0</v>
      </c>
      <c r="M625">
        <v>0</v>
      </c>
      <c r="N625">
        <v>0</v>
      </c>
      <c r="O625">
        <v>0</v>
      </c>
      <c r="P625">
        <v>0</v>
      </c>
      <c r="Q625">
        <v>0</v>
      </c>
      <c r="R625">
        <v>0</v>
      </c>
      <c r="S625">
        <v>0</v>
      </c>
      <c r="T625">
        <v>0</v>
      </c>
      <c r="U625">
        <v>0</v>
      </c>
      <c r="V625">
        <v>3.0019</v>
      </c>
      <c r="W625">
        <v>5.9996999999999998</v>
      </c>
      <c r="X625">
        <v>10.998699999999999</v>
      </c>
      <c r="Y625">
        <v>18.999700000000001</v>
      </c>
      <c r="Z625">
        <v>50.999400000000001</v>
      </c>
      <c r="AA625">
        <v>72.000399999999999</v>
      </c>
      <c r="AB625">
        <v>72.000399999999999</v>
      </c>
      <c r="AC625">
        <v>72.000399999999999</v>
      </c>
      <c r="AD625">
        <v>72.000399999999999</v>
      </c>
      <c r="AE625">
        <v>72.000399999999999</v>
      </c>
      <c r="AF625">
        <v>104.0001</v>
      </c>
      <c r="AG625">
        <v>126.0017</v>
      </c>
      <c r="AH625">
        <v>140.40020000000001</v>
      </c>
      <c r="AI625">
        <v>152.0018</v>
      </c>
      <c r="AJ625">
        <v>166.02340000000001</v>
      </c>
      <c r="AK625">
        <v>177.00120000000001</v>
      </c>
      <c r="AL625" t="s">
        <v>531</v>
      </c>
      <c r="AM625" s="49" t="s">
        <v>284</v>
      </c>
      <c r="AN625" s="49" t="s">
        <v>4</v>
      </c>
      <c r="AO625" s="49" t="s">
        <v>9</v>
      </c>
      <c r="AP625" s="49" t="s">
        <v>501</v>
      </c>
      <c r="AQ625" s="49" t="s">
        <v>9</v>
      </c>
      <c r="AR625" s="49" t="s">
        <v>495</v>
      </c>
      <c r="AS625" s="49" t="s">
        <v>488</v>
      </c>
      <c r="AT625" s="49" t="s">
        <v>489</v>
      </c>
    </row>
    <row r="626" spans="1:46" x14ac:dyDescent="0.25">
      <c r="A626">
        <v>4</v>
      </c>
      <c r="B626" t="s">
        <v>294</v>
      </c>
      <c r="C626" t="s">
        <v>294</v>
      </c>
      <c r="D626" t="s">
        <v>295</v>
      </c>
      <c r="E626" t="s">
        <v>614</v>
      </c>
      <c r="F626" t="s">
        <v>615</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t="s">
        <v>531</v>
      </c>
      <c r="AM626" s="49" t="s">
        <v>295</v>
      </c>
      <c r="AN626" s="49" t="s">
        <v>14</v>
      </c>
      <c r="AO626" s="49" t="s">
        <v>485</v>
      </c>
      <c r="AP626" s="49" t="s">
        <v>494</v>
      </c>
      <c r="AQ626" s="49" t="s">
        <v>11</v>
      </c>
      <c r="AR626" s="49" t="s">
        <v>487</v>
      </c>
      <c r="AS626" s="49" t="s">
        <v>488</v>
      </c>
      <c r="AT626" s="49" t="s">
        <v>489</v>
      </c>
    </row>
    <row r="627" spans="1:46" x14ac:dyDescent="0.25">
      <c r="A627">
        <v>4</v>
      </c>
      <c r="B627" t="s">
        <v>290</v>
      </c>
      <c r="C627" t="s">
        <v>290</v>
      </c>
      <c r="D627" t="s">
        <v>291</v>
      </c>
      <c r="E627" t="s">
        <v>614</v>
      </c>
      <c r="F627" t="s">
        <v>615</v>
      </c>
      <c r="G627">
        <v>100.0017</v>
      </c>
      <c r="H627">
        <v>113.0017</v>
      </c>
      <c r="I627">
        <v>135.99979999999999</v>
      </c>
      <c r="J627">
        <v>153.99889999999999</v>
      </c>
      <c r="K627">
        <v>179.99889999999999</v>
      </c>
      <c r="L627">
        <v>210.99799999999999</v>
      </c>
      <c r="M627">
        <v>243.9983</v>
      </c>
      <c r="N627">
        <v>294.00130000000001</v>
      </c>
      <c r="O627">
        <v>345.00069999999999</v>
      </c>
      <c r="P627">
        <v>404.00110000000001</v>
      </c>
      <c r="Q627">
        <v>453.99979999999999</v>
      </c>
      <c r="R627">
        <v>510.99889999999999</v>
      </c>
      <c r="S627">
        <v>574.99839999999995</v>
      </c>
      <c r="T627">
        <v>624.00070000000005</v>
      </c>
      <c r="U627">
        <v>673.99940000000004</v>
      </c>
      <c r="V627">
        <v>718.99919999999997</v>
      </c>
      <c r="W627">
        <v>755.00149999999996</v>
      </c>
      <c r="X627">
        <v>797.99990000000003</v>
      </c>
      <c r="Y627">
        <v>846.00160000000005</v>
      </c>
      <c r="Z627">
        <v>925.99869999999999</v>
      </c>
      <c r="AA627">
        <v>994.00070000000005</v>
      </c>
      <c r="AB627">
        <v>1040.0011</v>
      </c>
      <c r="AC627">
        <v>1069.9994999999999</v>
      </c>
      <c r="AD627">
        <v>1106.0018</v>
      </c>
      <c r="AE627">
        <v>1127.9992999999999</v>
      </c>
      <c r="AF627">
        <v>1137.0009</v>
      </c>
      <c r="AG627">
        <v>1146.999</v>
      </c>
      <c r="AH627">
        <v>1138.998</v>
      </c>
      <c r="AI627">
        <v>1156.0006000000001</v>
      </c>
      <c r="AJ627">
        <v>1179.9992999999999</v>
      </c>
      <c r="AK627">
        <v>1176.0009</v>
      </c>
      <c r="AL627">
        <v>1176.0009</v>
      </c>
      <c r="AM627" s="49" t="s">
        <v>291</v>
      </c>
      <c r="AN627" s="49" t="s">
        <v>14</v>
      </c>
      <c r="AO627" s="49" t="s">
        <v>500</v>
      </c>
      <c r="AP627" s="49" t="s">
        <v>505</v>
      </c>
      <c r="AQ627" s="49" t="s">
        <v>13</v>
      </c>
      <c r="AR627" s="49" t="s">
        <v>487</v>
      </c>
      <c r="AS627" s="49" t="s">
        <v>488</v>
      </c>
      <c r="AT627" s="49" t="s">
        <v>489</v>
      </c>
    </row>
    <row r="628" spans="1:46" x14ac:dyDescent="0.25">
      <c r="A628">
        <v>4</v>
      </c>
      <c r="B628" t="s">
        <v>576</v>
      </c>
      <c r="C628" t="s">
        <v>576</v>
      </c>
      <c r="D628" t="s">
        <v>577</v>
      </c>
      <c r="E628" t="s">
        <v>614</v>
      </c>
      <c r="F628" t="s">
        <v>615</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t="s">
        <v>531</v>
      </c>
      <c r="AM628" s="49" t="e">
        <v>#N/A</v>
      </c>
      <c r="AN628" s="49" t="e">
        <v>#N/A</v>
      </c>
      <c r="AO628" s="49" t="e">
        <v>#N/A</v>
      </c>
      <c r="AP628" s="49" t="e">
        <v>#N/A</v>
      </c>
      <c r="AQ628" s="49" t="e">
        <v>#N/A</v>
      </c>
      <c r="AR628" s="49" t="e">
        <v>#N/A</v>
      </c>
      <c r="AS628" s="49" t="e">
        <v>#N/A</v>
      </c>
      <c r="AT628" s="49" t="e">
        <v>#N/A</v>
      </c>
    </row>
    <row r="629" spans="1:46" x14ac:dyDescent="0.25">
      <c r="A629">
        <v>4</v>
      </c>
      <c r="B629" t="s">
        <v>298</v>
      </c>
      <c r="C629" t="s">
        <v>298</v>
      </c>
      <c r="D629" t="s">
        <v>299</v>
      </c>
      <c r="E629" t="s">
        <v>614</v>
      </c>
      <c r="F629" t="s">
        <v>615</v>
      </c>
      <c r="G629">
        <v>0</v>
      </c>
      <c r="H629">
        <v>0</v>
      </c>
      <c r="I629">
        <v>0</v>
      </c>
      <c r="J629">
        <v>0</v>
      </c>
      <c r="K629">
        <v>0</v>
      </c>
      <c r="L629">
        <v>0</v>
      </c>
      <c r="M629">
        <v>0</v>
      </c>
      <c r="N629">
        <v>0</v>
      </c>
      <c r="O629">
        <v>0</v>
      </c>
      <c r="P629">
        <v>0</v>
      </c>
      <c r="Q629">
        <v>0</v>
      </c>
      <c r="R629">
        <v>0</v>
      </c>
      <c r="S629">
        <v>159.99860000000001</v>
      </c>
      <c r="T629">
        <v>190.00120000000001</v>
      </c>
      <c r="U629">
        <v>210.00149999999999</v>
      </c>
      <c r="V629">
        <v>239.9999</v>
      </c>
      <c r="W629">
        <v>260.00029999999998</v>
      </c>
      <c r="X629">
        <v>300.00099999999998</v>
      </c>
      <c r="Y629">
        <v>320.00130000000001</v>
      </c>
      <c r="Z629">
        <v>340.00170000000003</v>
      </c>
      <c r="AA629">
        <v>353.00170000000003</v>
      </c>
      <c r="AB629">
        <v>364.00040000000001</v>
      </c>
      <c r="AC629">
        <v>364.00040000000001</v>
      </c>
      <c r="AD629">
        <v>364.00040000000001</v>
      </c>
      <c r="AE629">
        <v>364.00040000000001</v>
      </c>
      <c r="AF629">
        <v>364.00040000000001</v>
      </c>
      <c r="AG629">
        <v>364.00040000000001</v>
      </c>
      <c r="AH629">
        <v>364.00040000000001</v>
      </c>
      <c r="AI629">
        <v>364.00040000000001</v>
      </c>
      <c r="AJ629">
        <v>364.00040000000001</v>
      </c>
      <c r="AK629">
        <v>364.00040000000001</v>
      </c>
      <c r="AL629">
        <v>364.00040000000001</v>
      </c>
      <c r="AM629" s="49" t="s">
        <v>299</v>
      </c>
      <c r="AN629" s="49" t="s">
        <v>14</v>
      </c>
      <c r="AO629" s="49" t="s">
        <v>509</v>
      </c>
      <c r="AP629" s="49" t="s">
        <v>505</v>
      </c>
      <c r="AQ629" s="49" t="s">
        <v>13</v>
      </c>
      <c r="AR629" s="49" t="s">
        <v>487</v>
      </c>
      <c r="AS629" s="49" t="s">
        <v>488</v>
      </c>
      <c r="AT629" s="49" t="s">
        <v>489</v>
      </c>
    </row>
    <row r="630" spans="1:46" x14ac:dyDescent="0.25">
      <c r="A630">
        <v>4</v>
      </c>
      <c r="B630" t="s">
        <v>288</v>
      </c>
      <c r="C630" t="s">
        <v>288</v>
      </c>
      <c r="D630" t="s">
        <v>289</v>
      </c>
      <c r="E630" t="s">
        <v>614</v>
      </c>
      <c r="F630" t="s">
        <v>615</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t="s">
        <v>531</v>
      </c>
      <c r="AM630" s="49" t="s">
        <v>289</v>
      </c>
      <c r="AN630" s="49" t="s">
        <v>14</v>
      </c>
      <c r="AO630" s="49" t="s">
        <v>507</v>
      </c>
      <c r="AP630" s="49" t="s">
        <v>494</v>
      </c>
      <c r="AQ630" s="49" t="s">
        <v>10</v>
      </c>
      <c r="AR630" s="49" t="s">
        <v>487</v>
      </c>
      <c r="AS630" s="49" t="s">
        <v>488</v>
      </c>
      <c r="AT630" s="49" t="s">
        <v>489</v>
      </c>
    </row>
    <row r="631" spans="1:46" x14ac:dyDescent="0.25">
      <c r="A631">
        <v>4</v>
      </c>
      <c r="B631" t="s">
        <v>285</v>
      </c>
      <c r="C631" t="s">
        <v>285</v>
      </c>
      <c r="D631" t="s">
        <v>286</v>
      </c>
      <c r="E631" t="s">
        <v>614</v>
      </c>
      <c r="F631" t="s">
        <v>615</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t="s">
        <v>531</v>
      </c>
      <c r="AM631" s="49" t="s">
        <v>286</v>
      </c>
      <c r="AN631" s="49" t="s">
        <v>8</v>
      </c>
      <c r="AO631" s="49" t="s">
        <v>9</v>
      </c>
      <c r="AP631" s="49" t="s">
        <v>486</v>
      </c>
      <c r="AQ631" s="49" t="s">
        <v>9</v>
      </c>
      <c r="AR631" s="49" t="s">
        <v>487</v>
      </c>
      <c r="AS631" s="49" t="s">
        <v>488</v>
      </c>
      <c r="AT631" s="49" t="s">
        <v>489</v>
      </c>
    </row>
    <row r="632" spans="1:46" x14ac:dyDescent="0.25">
      <c r="A632">
        <v>4</v>
      </c>
      <c r="B632" t="s">
        <v>287</v>
      </c>
      <c r="C632" t="s">
        <v>287</v>
      </c>
      <c r="D632" t="s">
        <v>422</v>
      </c>
      <c r="E632" t="s">
        <v>614</v>
      </c>
      <c r="F632" t="s">
        <v>615</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t="s">
        <v>531</v>
      </c>
      <c r="AM632" s="49" t="s">
        <v>422</v>
      </c>
      <c r="AN632" s="49" t="s">
        <v>8</v>
      </c>
      <c r="AO632" s="49" t="s">
        <v>9</v>
      </c>
      <c r="AP632" s="49" t="s">
        <v>494</v>
      </c>
      <c r="AQ632" s="49" t="s">
        <v>9</v>
      </c>
      <c r="AR632" s="49" t="s">
        <v>495</v>
      </c>
      <c r="AS632" s="49" t="s">
        <v>496</v>
      </c>
      <c r="AT632" s="49" t="s">
        <v>497</v>
      </c>
    </row>
    <row r="633" spans="1:46" x14ac:dyDescent="0.25">
      <c r="A633">
        <v>4</v>
      </c>
      <c r="B633" t="s">
        <v>493</v>
      </c>
      <c r="C633" t="s">
        <v>578</v>
      </c>
      <c r="D633" t="s">
        <v>579</v>
      </c>
      <c r="E633" t="s">
        <v>614</v>
      </c>
      <c r="F633" t="s">
        <v>615</v>
      </c>
      <c r="G633">
        <v>4857.4584000000004</v>
      </c>
      <c r="H633">
        <v>6447.2197999999999</v>
      </c>
      <c r="I633">
        <v>8333.1345999999994</v>
      </c>
      <c r="J633">
        <v>10924.3577</v>
      </c>
      <c r="K633">
        <v>14048.543600000001</v>
      </c>
      <c r="L633">
        <v>17975.280500000001</v>
      </c>
      <c r="M633">
        <v>21350.360499999999</v>
      </c>
      <c r="N633">
        <v>25493.458699999999</v>
      </c>
      <c r="O633">
        <v>32973.716999999997</v>
      </c>
      <c r="P633">
        <v>41683.910600000003</v>
      </c>
      <c r="Q633">
        <v>51462.864399999999</v>
      </c>
      <c r="R633">
        <v>62032.3992</v>
      </c>
      <c r="S633">
        <v>74925.025899999993</v>
      </c>
      <c r="T633">
        <v>91212.540399999998</v>
      </c>
      <c r="U633">
        <v>107879.6637</v>
      </c>
      <c r="V633">
        <v>135663.00469999999</v>
      </c>
      <c r="W633">
        <v>167329.80790000001</v>
      </c>
      <c r="X633">
        <v>202355.8021</v>
      </c>
      <c r="Y633">
        <v>257818.99909999999</v>
      </c>
      <c r="Z633">
        <v>338810.99129999999</v>
      </c>
      <c r="AA633">
        <v>397610.7622</v>
      </c>
      <c r="AB633">
        <v>507709.43819999998</v>
      </c>
      <c r="AC633">
        <v>601445.55980000005</v>
      </c>
      <c r="AD633">
        <v>849788.35250000004</v>
      </c>
      <c r="AE633">
        <v>910879.22409999999</v>
      </c>
      <c r="AF633">
        <v>980393.8996</v>
      </c>
      <c r="AG633">
        <v>1037635.2012</v>
      </c>
      <c r="AH633">
        <v>1079079.5012000001</v>
      </c>
      <c r="AI633">
        <v>1090909.9368</v>
      </c>
      <c r="AJ633">
        <v>1140156.0874000001</v>
      </c>
      <c r="AK633">
        <v>1127195.7434</v>
      </c>
      <c r="AL633" t="s">
        <v>531</v>
      </c>
      <c r="AM633" s="49" t="e">
        <v>#N/A</v>
      </c>
      <c r="AN633" s="49" t="e">
        <v>#N/A</v>
      </c>
      <c r="AO633" s="49" t="e">
        <v>#N/A</v>
      </c>
      <c r="AP633" s="49" t="e">
        <v>#N/A</v>
      </c>
      <c r="AQ633" s="49" t="e">
        <v>#N/A</v>
      </c>
      <c r="AR633" s="49" t="e">
        <v>#N/A</v>
      </c>
      <c r="AS633" s="49" t="e">
        <v>#N/A</v>
      </c>
      <c r="AT633" s="49" t="e">
        <v>#N/A</v>
      </c>
    </row>
    <row r="634" spans="1:46" x14ac:dyDescent="0.25">
      <c r="A634">
        <v>4</v>
      </c>
      <c r="B634" t="s">
        <v>493</v>
      </c>
      <c r="C634" t="s">
        <v>580</v>
      </c>
      <c r="D634" t="s">
        <v>581</v>
      </c>
      <c r="E634" t="s">
        <v>614</v>
      </c>
      <c r="F634" t="s">
        <v>615</v>
      </c>
      <c r="G634">
        <v>0</v>
      </c>
      <c r="H634">
        <v>0</v>
      </c>
      <c r="I634">
        <v>0</v>
      </c>
      <c r="J634">
        <v>0</v>
      </c>
      <c r="K634">
        <v>0</v>
      </c>
      <c r="L634">
        <v>0</v>
      </c>
      <c r="M634">
        <v>0</v>
      </c>
      <c r="N634">
        <v>0</v>
      </c>
      <c r="O634">
        <v>2282.0028000000002</v>
      </c>
      <c r="P634">
        <v>3182.0014999999999</v>
      </c>
      <c r="Q634">
        <v>3632.9994000000002</v>
      </c>
      <c r="R634">
        <v>4428.9979999999996</v>
      </c>
      <c r="S634">
        <v>4954.9983000000002</v>
      </c>
      <c r="T634">
        <v>5514.0029999999997</v>
      </c>
      <c r="U634">
        <v>6168.9985999999999</v>
      </c>
      <c r="V634">
        <v>6772.9988999999996</v>
      </c>
      <c r="W634">
        <v>7446.0019000000002</v>
      </c>
      <c r="X634">
        <v>6144.0033999999996</v>
      </c>
      <c r="Y634">
        <v>10242.001399999999</v>
      </c>
      <c r="Z634">
        <v>13497.9962</v>
      </c>
      <c r="AA634">
        <v>15888.998100000001</v>
      </c>
      <c r="AB634">
        <v>18080.997200000002</v>
      </c>
      <c r="AC634">
        <v>21357.997200000002</v>
      </c>
      <c r="AD634">
        <v>23630.001899999999</v>
      </c>
      <c r="AE634">
        <v>26483.000499999998</v>
      </c>
      <c r="AF634">
        <v>30444.002199999999</v>
      </c>
      <c r="AG634">
        <v>33749.003499999999</v>
      </c>
      <c r="AH634">
        <v>36629.3963</v>
      </c>
      <c r="AI634">
        <v>39540.5746</v>
      </c>
      <c r="AJ634">
        <v>42586.743799999997</v>
      </c>
      <c r="AK634">
        <v>45949.6443</v>
      </c>
      <c r="AL634" t="s">
        <v>531</v>
      </c>
      <c r="AM634" s="49" t="e">
        <v>#N/A</v>
      </c>
      <c r="AN634" s="49" t="e">
        <v>#N/A</v>
      </c>
      <c r="AO634" s="49" t="e">
        <v>#N/A</v>
      </c>
      <c r="AP634" s="49" t="e">
        <v>#N/A</v>
      </c>
      <c r="AQ634" s="49" t="e">
        <v>#N/A</v>
      </c>
      <c r="AR634" s="49" t="e">
        <v>#N/A</v>
      </c>
      <c r="AS634" s="49" t="e">
        <v>#N/A</v>
      </c>
      <c r="AT634" s="49" t="e">
        <v>#N/A</v>
      </c>
    </row>
    <row r="635" spans="1:46" x14ac:dyDescent="0.25">
      <c r="A635">
        <v>4</v>
      </c>
      <c r="B635" t="s">
        <v>493</v>
      </c>
      <c r="C635" t="s">
        <v>582</v>
      </c>
      <c r="D635" t="s">
        <v>583</v>
      </c>
      <c r="E635" t="s">
        <v>614</v>
      </c>
      <c r="F635" t="s">
        <v>615</v>
      </c>
      <c r="G635">
        <v>1060.4577999999999</v>
      </c>
      <c r="H635">
        <v>1449.2230999999999</v>
      </c>
      <c r="I635">
        <v>1826.1314</v>
      </c>
      <c r="J635">
        <v>2170.3575999999998</v>
      </c>
      <c r="K635">
        <v>2557.5403000000001</v>
      </c>
      <c r="L635">
        <v>2937.2788</v>
      </c>
      <c r="M635">
        <v>3254.3578000000002</v>
      </c>
      <c r="N635">
        <v>3509.4553000000001</v>
      </c>
      <c r="O635">
        <v>3991.7161000000001</v>
      </c>
      <c r="P635">
        <v>4166.9084999999995</v>
      </c>
      <c r="Q635">
        <v>4391.8653000000004</v>
      </c>
      <c r="R635">
        <v>4670.4004999999997</v>
      </c>
      <c r="S635">
        <v>4899.0249000000003</v>
      </c>
      <c r="T635">
        <v>5465.5325000000003</v>
      </c>
      <c r="U635">
        <v>6183.6691000000001</v>
      </c>
      <c r="V635">
        <v>7710.0006000000003</v>
      </c>
      <c r="W635">
        <v>8702.7996999999996</v>
      </c>
      <c r="X635">
        <v>10917.796899999999</v>
      </c>
      <c r="Y635">
        <v>11114.999400000001</v>
      </c>
      <c r="Z635">
        <v>13608.0002</v>
      </c>
      <c r="AA635">
        <v>16610.994999999999</v>
      </c>
      <c r="AB635">
        <v>19077.003499999999</v>
      </c>
      <c r="AC635">
        <v>23965.000400000001</v>
      </c>
      <c r="AD635">
        <v>23141.540499999999</v>
      </c>
      <c r="AE635">
        <v>27609.002700000001</v>
      </c>
      <c r="AF635">
        <v>32261.596699999998</v>
      </c>
      <c r="AG635">
        <v>34146.4732</v>
      </c>
      <c r="AH635">
        <v>40223.525399999999</v>
      </c>
      <c r="AI635">
        <v>46318.204100000003</v>
      </c>
      <c r="AJ635">
        <v>50506.230900000002</v>
      </c>
      <c r="AK635">
        <v>57580.323499999999</v>
      </c>
      <c r="AL635" t="s">
        <v>531</v>
      </c>
      <c r="AM635" s="49" t="e">
        <v>#N/A</v>
      </c>
      <c r="AN635" s="49" t="e">
        <v>#N/A</v>
      </c>
      <c r="AO635" s="49" t="e">
        <v>#N/A</v>
      </c>
      <c r="AP635" s="49" t="e">
        <v>#N/A</v>
      </c>
      <c r="AQ635" s="49" t="e">
        <v>#N/A</v>
      </c>
      <c r="AR635" s="49" t="e">
        <v>#N/A</v>
      </c>
      <c r="AS635" s="49" t="e">
        <v>#N/A</v>
      </c>
      <c r="AT635" s="49" t="e">
        <v>#N/A</v>
      </c>
    </row>
    <row r="636" spans="1:46" x14ac:dyDescent="0.25">
      <c r="A636">
        <v>4</v>
      </c>
      <c r="B636" t="s">
        <v>493</v>
      </c>
      <c r="C636" t="s">
        <v>584</v>
      </c>
      <c r="D636" t="s">
        <v>585</v>
      </c>
      <c r="E636" t="s">
        <v>614</v>
      </c>
      <c r="F636" t="s">
        <v>615</v>
      </c>
      <c r="G636">
        <v>0</v>
      </c>
      <c r="H636">
        <v>0</v>
      </c>
      <c r="I636">
        <v>0</v>
      </c>
      <c r="J636">
        <v>0</v>
      </c>
      <c r="K636">
        <v>0</v>
      </c>
      <c r="L636">
        <v>1298.0001</v>
      </c>
      <c r="M636">
        <v>1342.9998000000001</v>
      </c>
      <c r="N636">
        <v>1385.0018</v>
      </c>
      <c r="O636">
        <v>1460</v>
      </c>
      <c r="P636">
        <v>1538.9965</v>
      </c>
      <c r="Q636">
        <v>1584.0003999999999</v>
      </c>
      <c r="R636">
        <v>1554.9984999999999</v>
      </c>
      <c r="S636">
        <v>1608.9998000000001</v>
      </c>
      <c r="T636">
        <v>1688.0005000000001</v>
      </c>
      <c r="U636">
        <v>1822.9955</v>
      </c>
      <c r="V636">
        <v>1950.0020999999999</v>
      </c>
      <c r="W636">
        <v>2055.0029</v>
      </c>
      <c r="X636">
        <v>2681.0005999999998</v>
      </c>
      <c r="Y636">
        <v>2832.9982</v>
      </c>
      <c r="Z636">
        <v>2946</v>
      </c>
      <c r="AA636">
        <v>3635.7669000000001</v>
      </c>
      <c r="AB636">
        <v>4118.4378999999999</v>
      </c>
      <c r="AC636">
        <v>4332.5592999999999</v>
      </c>
      <c r="AD636">
        <v>4642.8095000000003</v>
      </c>
      <c r="AE636">
        <v>4839.2206999999999</v>
      </c>
      <c r="AF636">
        <v>5100.3010999999997</v>
      </c>
      <c r="AG636">
        <v>5313.7191000000003</v>
      </c>
      <c r="AH636">
        <v>5534.8909999999996</v>
      </c>
      <c r="AI636">
        <v>5815.2056000000002</v>
      </c>
      <c r="AJ636">
        <v>6145.0667999999996</v>
      </c>
      <c r="AK636">
        <v>6510.4153999999999</v>
      </c>
      <c r="AL636" t="s">
        <v>531</v>
      </c>
      <c r="AM636" s="49" t="e">
        <v>#N/A</v>
      </c>
      <c r="AN636" s="49" t="e">
        <v>#N/A</v>
      </c>
      <c r="AO636" s="49" t="e">
        <v>#N/A</v>
      </c>
      <c r="AP636" s="49" t="e">
        <v>#N/A</v>
      </c>
      <c r="AQ636" s="49" t="e">
        <v>#N/A</v>
      </c>
      <c r="AR636" s="49" t="e">
        <v>#N/A</v>
      </c>
      <c r="AS636" s="49" t="e">
        <v>#N/A</v>
      </c>
      <c r="AT636" s="49" t="e">
        <v>#N/A</v>
      </c>
    </row>
    <row r="637" spans="1:46" x14ac:dyDescent="0.25">
      <c r="A637">
        <v>4</v>
      </c>
      <c r="B637" t="s">
        <v>292</v>
      </c>
      <c r="C637" t="s">
        <v>292</v>
      </c>
      <c r="D637" t="s">
        <v>293</v>
      </c>
      <c r="E637" t="s">
        <v>614</v>
      </c>
      <c r="F637" t="s">
        <v>615</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s="49" t="s">
        <v>293</v>
      </c>
      <c r="AN637" s="49" t="s">
        <v>14</v>
      </c>
      <c r="AO637" s="49" t="s">
        <v>500</v>
      </c>
      <c r="AP637" s="49" t="s">
        <v>505</v>
      </c>
      <c r="AQ637" s="49" t="s">
        <v>13</v>
      </c>
      <c r="AR637" s="49" t="s">
        <v>495</v>
      </c>
      <c r="AS637" s="49" t="s">
        <v>488</v>
      </c>
      <c r="AT637" s="49" t="s">
        <v>489</v>
      </c>
    </row>
    <row r="638" spans="1:46" x14ac:dyDescent="0.25">
      <c r="A638">
        <v>4</v>
      </c>
      <c r="B638" t="s">
        <v>493</v>
      </c>
      <c r="C638" t="s">
        <v>586</v>
      </c>
      <c r="D638" t="s">
        <v>587</v>
      </c>
      <c r="E638" t="s">
        <v>614</v>
      </c>
      <c r="F638" t="s">
        <v>615</v>
      </c>
      <c r="G638">
        <v>3113.9994999999999</v>
      </c>
      <c r="H638">
        <v>3582</v>
      </c>
      <c r="I638">
        <v>3528.9992999999999</v>
      </c>
      <c r="J638">
        <v>4180.9970999999996</v>
      </c>
      <c r="K638">
        <v>4019.0014000000001</v>
      </c>
      <c r="L638">
        <v>4027.0023999999999</v>
      </c>
      <c r="M638">
        <v>4411.9996000000001</v>
      </c>
      <c r="N638">
        <v>4492.0010000000002</v>
      </c>
      <c r="O638">
        <v>4629.0014000000001</v>
      </c>
      <c r="P638">
        <v>70497.999899999995</v>
      </c>
      <c r="Q638">
        <v>67692.998800000001</v>
      </c>
      <c r="R638">
        <v>65144.996099999997</v>
      </c>
      <c r="S638">
        <v>63978.000899999999</v>
      </c>
      <c r="T638">
        <v>61486.000800000002</v>
      </c>
      <c r="U638">
        <v>62067.183100000002</v>
      </c>
      <c r="V638">
        <v>60840.5386</v>
      </c>
      <c r="W638">
        <v>62669.2575</v>
      </c>
      <c r="X638">
        <v>66289.3364</v>
      </c>
      <c r="Y638">
        <v>68851.595199999996</v>
      </c>
      <c r="Z638">
        <v>69225.036900000006</v>
      </c>
      <c r="AA638">
        <v>93724.013300000006</v>
      </c>
      <c r="AB638">
        <v>98383.431899999996</v>
      </c>
      <c r="AC638">
        <v>103069.3026</v>
      </c>
      <c r="AD638">
        <v>107864.6289</v>
      </c>
      <c r="AE638">
        <v>127052.0132</v>
      </c>
      <c r="AF638">
        <v>138285.74600000001</v>
      </c>
      <c r="AG638">
        <v>127469.7218</v>
      </c>
      <c r="AH638">
        <v>122407.4243</v>
      </c>
      <c r="AI638">
        <v>153732.36679999999</v>
      </c>
      <c r="AJ638">
        <v>160165.6949</v>
      </c>
      <c r="AK638">
        <v>164361.83979999999</v>
      </c>
      <c r="AL638">
        <v>169511.49909999999</v>
      </c>
      <c r="AM638" s="49" t="e">
        <v>#N/A</v>
      </c>
      <c r="AN638" s="49" t="e">
        <v>#N/A</v>
      </c>
      <c r="AO638" s="49" t="e">
        <v>#N/A</v>
      </c>
      <c r="AP638" s="49" t="e">
        <v>#N/A</v>
      </c>
      <c r="AQ638" s="49" t="e">
        <v>#N/A</v>
      </c>
      <c r="AR638" s="49" t="e">
        <v>#N/A</v>
      </c>
      <c r="AS638" s="49" t="e">
        <v>#N/A</v>
      </c>
      <c r="AT638" s="49" t="e">
        <v>#N/A</v>
      </c>
    </row>
    <row r="639" spans="1:46" x14ac:dyDescent="0.25">
      <c r="A639">
        <v>4</v>
      </c>
      <c r="B639" t="s">
        <v>493</v>
      </c>
      <c r="C639" t="s">
        <v>588</v>
      </c>
      <c r="D639" t="s">
        <v>589</v>
      </c>
      <c r="E639" t="s">
        <v>614</v>
      </c>
      <c r="F639" t="s">
        <v>615</v>
      </c>
      <c r="G639">
        <v>69645.734899999996</v>
      </c>
      <c r="H639">
        <v>71705.900099999999</v>
      </c>
      <c r="I639">
        <v>73018.826100000006</v>
      </c>
      <c r="J639">
        <v>74304.1109</v>
      </c>
      <c r="K639">
        <v>75507.0916</v>
      </c>
      <c r="L639">
        <v>75662.208400000003</v>
      </c>
      <c r="M639">
        <v>75078.543300000005</v>
      </c>
      <c r="N639">
        <v>73353.962700000004</v>
      </c>
      <c r="O639">
        <v>69781.810100000002</v>
      </c>
      <c r="P639">
        <v>65266.2039</v>
      </c>
      <c r="Q639">
        <v>64046.245799999997</v>
      </c>
      <c r="R639">
        <v>62190.7356</v>
      </c>
      <c r="S639">
        <v>61026.5749</v>
      </c>
      <c r="T639">
        <v>59353.508699999998</v>
      </c>
      <c r="U639">
        <v>59219.761400000003</v>
      </c>
      <c r="V639">
        <v>57870.4395</v>
      </c>
      <c r="W639">
        <v>56885.465400000001</v>
      </c>
      <c r="X639">
        <v>59675.9928</v>
      </c>
      <c r="Y639">
        <v>72487.466799999995</v>
      </c>
      <c r="Z639">
        <v>71917.048800000004</v>
      </c>
      <c r="AA639">
        <v>76186.546499999997</v>
      </c>
      <c r="AB639">
        <v>75016.293999999994</v>
      </c>
      <c r="AC639">
        <v>41068.446799999998</v>
      </c>
      <c r="AD639">
        <v>42128.913</v>
      </c>
      <c r="AE639">
        <v>42406.267599999999</v>
      </c>
      <c r="AF639">
        <v>43105.9781</v>
      </c>
      <c r="AG639">
        <v>42558.859700000001</v>
      </c>
      <c r="AH639">
        <v>43073.542999999998</v>
      </c>
      <c r="AI639">
        <v>42383.595999999998</v>
      </c>
      <c r="AJ639">
        <v>48089.040500000003</v>
      </c>
      <c r="AK639">
        <v>51084.628900000003</v>
      </c>
      <c r="AL639">
        <v>55140.034599999999</v>
      </c>
      <c r="AM639" s="49" t="e">
        <v>#N/A</v>
      </c>
      <c r="AN639" s="49" t="e">
        <v>#N/A</v>
      </c>
      <c r="AO639" s="49" t="e">
        <v>#N/A</v>
      </c>
      <c r="AP639" s="49" t="e">
        <v>#N/A</v>
      </c>
      <c r="AQ639" s="49" t="e">
        <v>#N/A</v>
      </c>
      <c r="AR639" s="49" t="e">
        <v>#N/A</v>
      </c>
      <c r="AS639" s="49" t="e">
        <v>#N/A</v>
      </c>
      <c r="AT639" s="49" t="e">
        <v>#N/A</v>
      </c>
    </row>
    <row r="640" spans="1:46" x14ac:dyDescent="0.25">
      <c r="A640">
        <v>4</v>
      </c>
      <c r="B640" t="s">
        <v>493</v>
      </c>
      <c r="C640" t="s">
        <v>590</v>
      </c>
      <c r="D640" t="s">
        <v>591</v>
      </c>
      <c r="E640" t="s">
        <v>614</v>
      </c>
      <c r="F640" t="s">
        <v>615</v>
      </c>
      <c r="G640">
        <v>8066.3894</v>
      </c>
      <c r="H640">
        <v>9415.3637999999992</v>
      </c>
      <c r="I640">
        <v>11019.3352</v>
      </c>
      <c r="J640">
        <v>12866.1327</v>
      </c>
      <c r="K640">
        <v>15387.4069</v>
      </c>
      <c r="L640">
        <v>16828.972399999999</v>
      </c>
      <c r="M640">
        <v>18455.531599999998</v>
      </c>
      <c r="N640">
        <v>21602.2886</v>
      </c>
      <c r="O640">
        <v>24264.172299999998</v>
      </c>
      <c r="P640">
        <v>26815.905500000001</v>
      </c>
      <c r="Q640">
        <v>30465.551599999999</v>
      </c>
      <c r="R640">
        <v>33429.860500000003</v>
      </c>
      <c r="S640">
        <v>36589.797500000001</v>
      </c>
      <c r="T640">
        <v>41563.674099999997</v>
      </c>
      <c r="U640">
        <v>43992.922400000003</v>
      </c>
      <c r="V640">
        <v>47060.548900000002</v>
      </c>
      <c r="W640">
        <v>52238.820800000001</v>
      </c>
      <c r="X640">
        <v>58017.174200000001</v>
      </c>
      <c r="Y640">
        <v>64159.976000000002</v>
      </c>
      <c r="Z640">
        <v>74040.845000000001</v>
      </c>
      <c r="AA640">
        <v>93040.1875</v>
      </c>
      <c r="AB640">
        <v>117363.4733</v>
      </c>
      <c r="AC640">
        <v>168378.16589999999</v>
      </c>
      <c r="AD640">
        <v>189458.65779999999</v>
      </c>
      <c r="AE640">
        <v>206358.0564</v>
      </c>
      <c r="AF640">
        <v>214482.65479999999</v>
      </c>
      <c r="AG640">
        <v>216815.30110000001</v>
      </c>
      <c r="AH640">
        <v>225414.7329</v>
      </c>
      <c r="AI640">
        <v>216523.1839</v>
      </c>
      <c r="AJ640">
        <v>229037.3198</v>
      </c>
      <c r="AK640">
        <v>221878.03409999999</v>
      </c>
      <c r="AL640">
        <v>225975.39569999999</v>
      </c>
      <c r="AM640" s="49" t="e">
        <v>#N/A</v>
      </c>
      <c r="AN640" s="49" t="e">
        <v>#N/A</v>
      </c>
      <c r="AO640" s="49" t="e">
        <v>#N/A</v>
      </c>
      <c r="AP640" s="49" t="e">
        <v>#N/A</v>
      </c>
      <c r="AQ640" s="49" t="e">
        <v>#N/A</v>
      </c>
      <c r="AR640" s="49" t="e">
        <v>#N/A</v>
      </c>
      <c r="AS640" s="49" t="e">
        <v>#N/A</v>
      </c>
      <c r="AT640" s="49" t="e">
        <v>#N/A</v>
      </c>
    </row>
    <row r="641" spans="1:46" x14ac:dyDescent="0.25">
      <c r="A641">
        <v>4</v>
      </c>
      <c r="B641" t="s">
        <v>493</v>
      </c>
      <c r="C641" t="s">
        <v>592</v>
      </c>
      <c r="D641" t="s">
        <v>593</v>
      </c>
      <c r="E641" t="s">
        <v>614</v>
      </c>
      <c r="F641" t="s">
        <v>615</v>
      </c>
      <c r="G641">
        <v>80826.123800000001</v>
      </c>
      <c r="H641">
        <v>84703.263800000001</v>
      </c>
      <c r="I641">
        <v>87567.160600000003</v>
      </c>
      <c r="J641">
        <v>91351.240699999995</v>
      </c>
      <c r="K641">
        <v>94913.5</v>
      </c>
      <c r="L641">
        <v>96518.183199999999</v>
      </c>
      <c r="M641">
        <v>97946.074600000007</v>
      </c>
      <c r="N641">
        <v>99448.252299999993</v>
      </c>
      <c r="O641">
        <v>98674.983900000007</v>
      </c>
      <c r="P641">
        <v>162580.10939999999</v>
      </c>
      <c r="Q641">
        <v>162204.79629999999</v>
      </c>
      <c r="R641">
        <v>160765.59210000001</v>
      </c>
      <c r="S641">
        <v>161594.37340000001</v>
      </c>
      <c r="T641">
        <v>162403.18359999999</v>
      </c>
      <c r="U641">
        <v>165279.86689999999</v>
      </c>
      <c r="V641">
        <v>165771.527</v>
      </c>
      <c r="W641">
        <v>171793.54380000001</v>
      </c>
      <c r="X641">
        <v>183982.50339999999</v>
      </c>
      <c r="Y641">
        <v>205499.03810000001</v>
      </c>
      <c r="Z641">
        <v>215182.93059999999</v>
      </c>
      <c r="AA641">
        <v>262950.74729999999</v>
      </c>
      <c r="AB641">
        <v>290763.19910000003</v>
      </c>
      <c r="AC641">
        <v>312515.91529999999</v>
      </c>
      <c r="AD641">
        <v>339452.1997</v>
      </c>
      <c r="AE641">
        <v>375816.3371</v>
      </c>
      <c r="AF641">
        <v>395874.37900000002</v>
      </c>
      <c r="AG641">
        <v>386843.88260000001</v>
      </c>
      <c r="AH641">
        <v>390895.70020000002</v>
      </c>
      <c r="AI641">
        <v>412639.14679999999</v>
      </c>
      <c r="AJ641">
        <v>437292.0551</v>
      </c>
      <c r="AK641">
        <v>437324.50280000002</v>
      </c>
      <c r="AL641">
        <v>450626.92940000002</v>
      </c>
      <c r="AM641" s="49" t="e">
        <v>#N/A</v>
      </c>
      <c r="AN641" s="49" t="e">
        <v>#N/A</v>
      </c>
      <c r="AO641" s="49" t="e">
        <v>#N/A</v>
      </c>
      <c r="AP641" s="49" t="e">
        <v>#N/A</v>
      </c>
      <c r="AQ641" s="49" t="e">
        <v>#N/A</v>
      </c>
      <c r="AR641" s="49" t="e">
        <v>#N/A</v>
      </c>
      <c r="AS641" s="49" t="e">
        <v>#N/A</v>
      </c>
      <c r="AT641" s="49" t="e">
        <v>#N/A</v>
      </c>
    </row>
    <row r="642" spans="1:46" x14ac:dyDescent="0.25">
      <c r="A642">
        <v>4</v>
      </c>
      <c r="B642" t="s">
        <v>300</v>
      </c>
      <c r="C642" t="s">
        <v>300</v>
      </c>
      <c r="D642" t="s">
        <v>423</v>
      </c>
      <c r="E642" t="s">
        <v>614</v>
      </c>
      <c r="F642" t="s">
        <v>615</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c r="AI642">
        <v>0</v>
      </c>
      <c r="AJ642">
        <v>0</v>
      </c>
      <c r="AK642">
        <v>0</v>
      </c>
      <c r="AL642" t="s">
        <v>531</v>
      </c>
      <c r="AM642" s="49" t="s">
        <v>423</v>
      </c>
      <c r="AN642" s="49" t="s">
        <v>14</v>
      </c>
      <c r="AO642" s="49" t="s">
        <v>485</v>
      </c>
      <c r="AP642" s="49" t="s">
        <v>505</v>
      </c>
      <c r="AQ642" s="49" t="s">
        <v>13</v>
      </c>
      <c r="AR642" s="49" t="s">
        <v>495</v>
      </c>
      <c r="AS642" s="49" t="s">
        <v>496</v>
      </c>
      <c r="AT642" s="49" t="s">
        <v>497</v>
      </c>
    </row>
    <row r="643" spans="1:46" x14ac:dyDescent="0.25">
      <c r="A643">
        <v>4</v>
      </c>
      <c r="B643" t="s">
        <v>493</v>
      </c>
      <c r="C643" t="s">
        <v>594</v>
      </c>
      <c r="D643" t="s">
        <v>595</v>
      </c>
      <c r="E643" t="s">
        <v>614</v>
      </c>
      <c r="F643" t="s">
        <v>615</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t="s">
        <v>531</v>
      </c>
      <c r="AM643" s="49" t="e">
        <v>#N/A</v>
      </c>
      <c r="AN643" s="49" t="e">
        <v>#N/A</v>
      </c>
      <c r="AO643" s="49" t="e">
        <v>#N/A</v>
      </c>
      <c r="AP643" s="49" t="e">
        <v>#N/A</v>
      </c>
      <c r="AQ643" s="49" t="e">
        <v>#N/A</v>
      </c>
      <c r="AR643" s="49" t="e">
        <v>#N/A</v>
      </c>
      <c r="AS643" s="49" t="e">
        <v>#N/A</v>
      </c>
      <c r="AT643" s="49" t="e">
        <v>#N/A</v>
      </c>
    </row>
    <row r="644" spans="1:46" x14ac:dyDescent="0.25">
      <c r="A644">
        <v>4</v>
      </c>
      <c r="B644" t="s">
        <v>493</v>
      </c>
      <c r="C644" t="s">
        <v>596</v>
      </c>
      <c r="D644" t="s">
        <v>597</v>
      </c>
      <c r="E644" t="s">
        <v>614</v>
      </c>
      <c r="F644" t="s">
        <v>615</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t="s">
        <v>531</v>
      </c>
      <c r="AM644" s="49" t="e">
        <v>#N/A</v>
      </c>
      <c r="AN644" s="49" t="e">
        <v>#N/A</v>
      </c>
      <c r="AO644" s="49" t="e">
        <v>#N/A</v>
      </c>
      <c r="AP644" s="49" t="e">
        <v>#N/A</v>
      </c>
      <c r="AQ644" s="49" t="e">
        <v>#N/A</v>
      </c>
      <c r="AR644" s="49" t="e">
        <v>#N/A</v>
      </c>
      <c r="AS644" s="49" t="e">
        <v>#N/A</v>
      </c>
      <c r="AT644" s="49" t="e">
        <v>#N/A</v>
      </c>
    </row>
    <row r="645" spans="1:46" x14ac:dyDescent="0.25">
      <c r="A645">
        <v>4</v>
      </c>
      <c r="B645" t="s">
        <v>493</v>
      </c>
      <c r="C645" t="s">
        <v>598</v>
      </c>
      <c r="D645" t="s">
        <v>599</v>
      </c>
      <c r="E645" t="s">
        <v>614</v>
      </c>
      <c r="F645" t="s">
        <v>615</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t="s">
        <v>531</v>
      </c>
      <c r="AM645" s="49" t="e">
        <v>#N/A</v>
      </c>
      <c r="AN645" s="49" t="e">
        <v>#N/A</v>
      </c>
      <c r="AO645" s="49" t="e">
        <v>#N/A</v>
      </c>
      <c r="AP645" s="49" t="e">
        <v>#N/A</v>
      </c>
      <c r="AQ645" s="49" t="e">
        <v>#N/A</v>
      </c>
      <c r="AR645" s="49" t="e">
        <v>#N/A</v>
      </c>
      <c r="AS645" s="49" t="e">
        <v>#N/A</v>
      </c>
      <c r="AT645" s="49" t="e">
        <v>#N/A</v>
      </c>
    </row>
    <row r="646" spans="1:46" x14ac:dyDescent="0.25">
      <c r="A646">
        <v>4</v>
      </c>
      <c r="B646" t="s">
        <v>301</v>
      </c>
      <c r="C646" t="s">
        <v>301</v>
      </c>
      <c r="D646" t="s">
        <v>302</v>
      </c>
      <c r="E646" t="s">
        <v>614</v>
      </c>
      <c r="F646" t="s">
        <v>615</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c r="AG646">
        <v>0</v>
      </c>
      <c r="AH646">
        <v>0</v>
      </c>
      <c r="AI646">
        <v>0</v>
      </c>
      <c r="AJ646">
        <v>0</v>
      </c>
      <c r="AK646">
        <v>0</v>
      </c>
      <c r="AL646" t="s">
        <v>531</v>
      </c>
      <c r="AM646" s="49" t="s">
        <v>302</v>
      </c>
      <c r="AN646" s="49" t="s">
        <v>14</v>
      </c>
      <c r="AO646" s="49" t="s">
        <v>485</v>
      </c>
      <c r="AP646" s="49" t="s">
        <v>494</v>
      </c>
      <c r="AQ646" s="49" t="s">
        <v>11</v>
      </c>
      <c r="AR646" s="49" t="s">
        <v>487</v>
      </c>
      <c r="AS646" s="49" t="s">
        <v>488</v>
      </c>
      <c r="AT646" s="49" t="s">
        <v>489</v>
      </c>
    </row>
    <row r="647" spans="1:46" x14ac:dyDescent="0.25">
      <c r="A647">
        <v>4</v>
      </c>
      <c r="B647" t="s">
        <v>303</v>
      </c>
      <c r="C647" t="s">
        <v>303</v>
      </c>
      <c r="D647" t="s">
        <v>304</v>
      </c>
      <c r="E647" t="s">
        <v>614</v>
      </c>
      <c r="F647" t="s">
        <v>615</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t="s">
        <v>531</v>
      </c>
      <c r="AM647" s="49" t="s">
        <v>304</v>
      </c>
      <c r="AN647" s="49" t="s">
        <v>14</v>
      </c>
      <c r="AO647" s="49" t="s">
        <v>507</v>
      </c>
      <c r="AP647" s="49" t="s">
        <v>501</v>
      </c>
      <c r="AQ647" s="49" t="s">
        <v>10</v>
      </c>
      <c r="AR647" s="49" t="s">
        <v>487</v>
      </c>
      <c r="AS647" s="49" t="s">
        <v>488</v>
      </c>
      <c r="AT647" s="49" t="s">
        <v>489</v>
      </c>
    </row>
    <row r="648" spans="1:46" x14ac:dyDescent="0.25">
      <c r="A648">
        <v>4</v>
      </c>
      <c r="B648" t="s">
        <v>319</v>
      </c>
      <c r="C648" t="s">
        <v>319</v>
      </c>
      <c r="D648" t="s">
        <v>320</v>
      </c>
      <c r="E648" t="s">
        <v>614</v>
      </c>
      <c r="F648" t="s">
        <v>615</v>
      </c>
      <c r="G648">
        <v>0</v>
      </c>
      <c r="H648">
        <v>0</v>
      </c>
      <c r="I648">
        <v>0</v>
      </c>
      <c r="J648">
        <v>0</v>
      </c>
      <c r="K648">
        <v>0</v>
      </c>
      <c r="L648">
        <v>0</v>
      </c>
      <c r="M648">
        <v>0</v>
      </c>
      <c r="N648">
        <v>0</v>
      </c>
      <c r="O648">
        <v>0</v>
      </c>
      <c r="P648">
        <v>0</v>
      </c>
      <c r="Q648">
        <v>0</v>
      </c>
      <c r="R648">
        <v>0</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t="s">
        <v>531</v>
      </c>
      <c r="AM648" s="49" t="s">
        <v>320</v>
      </c>
      <c r="AN648" s="49" t="s">
        <v>14</v>
      </c>
      <c r="AO648" s="49" t="s">
        <v>506</v>
      </c>
      <c r="AP648" s="49" t="s">
        <v>501</v>
      </c>
      <c r="AQ648" s="49" t="s">
        <v>10</v>
      </c>
      <c r="AR648" s="49" t="s">
        <v>487</v>
      </c>
      <c r="AS648" s="49" t="s">
        <v>488</v>
      </c>
      <c r="AT648" s="49" t="s">
        <v>489</v>
      </c>
    </row>
    <row r="649" spans="1:46" x14ac:dyDescent="0.25">
      <c r="A649">
        <v>4</v>
      </c>
      <c r="B649" t="s">
        <v>115</v>
      </c>
      <c r="C649" t="s">
        <v>115</v>
      </c>
      <c r="D649" t="s">
        <v>600</v>
      </c>
      <c r="E649" t="s">
        <v>614</v>
      </c>
      <c r="F649" t="s">
        <v>615</v>
      </c>
      <c r="G649">
        <v>1347.9989</v>
      </c>
      <c r="H649">
        <v>2546.9978999999998</v>
      </c>
      <c r="I649">
        <v>4045.0014999999999</v>
      </c>
      <c r="J649">
        <v>6291.9984000000004</v>
      </c>
      <c r="K649">
        <v>8989.0010000000002</v>
      </c>
      <c r="L649">
        <v>11235.9979</v>
      </c>
      <c r="M649">
        <v>14232.0008</v>
      </c>
      <c r="N649">
        <v>17978.002</v>
      </c>
      <c r="O649">
        <v>22472</v>
      </c>
      <c r="P649">
        <v>29963.001700000001</v>
      </c>
      <c r="Q649">
        <v>38951.998500000002</v>
      </c>
      <c r="R649">
        <v>47940.999499999998</v>
      </c>
      <c r="S649">
        <v>59925.999199999998</v>
      </c>
      <c r="T649">
        <v>74907.001799999998</v>
      </c>
      <c r="U649">
        <v>89889.000799999994</v>
      </c>
      <c r="V649">
        <v>115358.00019999999</v>
      </c>
      <c r="W649">
        <v>144035.0012</v>
      </c>
      <c r="X649">
        <v>177182.00140000001</v>
      </c>
      <c r="Y649">
        <v>226417.99909999999</v>
      </c>
      <c r="Z649">
        <v>300632.99819999997</v>
      </c>
      <c r="AA649">
        <v>351676.00189999997</v>
      </c>
      <c r="AB649">
        <v>455120.9987</v>
      </c>
      <c r="AC649">
        <v>539509.00069999998</v>
      </c>
      <c r="AD649">
        <v>784513.00040000002</v>
      </c>
      <c r="AE649">
        <v>834999.00069999998</v>
      </c>
      <c r="AF649">
        <v>892445.99970000004</v>
      </c>
      <c r="AG649">
        <v>935790.00170000002</v>
      </c>
      <c r="AH649">
        <v>964785.81900000002</v>
      </c>
      <c r="AI649">
        <v>956999.89080000005</v>
      </c>
      <c r="AJ649">
        <v>988261.08940000006</v>
      </c>
      <c r="AK649">
        <v>965403.51439999999</v>
      </c>
      <c r="AL649" t="s">
        <v>531</v>
      </c>
      <c r="AM649" s="49" t="s">
        <v>116</v>
      </c>
      <c r="AN649" s="49" t="s">
        <v>14</v>
      </c>
      <c r="AO649" s="49" t="s">
        <v>485</v>
      </c>
      <c r="AP649" s="49" t="s">
        <v>501</v>
      </c>
      <c r="AQ649" s="49" t="s">
        <v>11</v>
      </c>
      <c r="AR649" s="49" t="s">
        <v>487</v>
      </c>
      <c r="AS649" s="49" t="s">
        <v>488</v>
      </c>
      <c r="AT649" s="49" t="s">
        <v>489</v>
      </c>
    </row>
    <row r="650" spans="1:46" x14ac:dyDescent="0.25">
      <c r="A650">
        <v>4</v>
      </c>
      <c r="B650" t="s">
        <v>305</v>
      </c>
      <c r="C650" t="s">
        <v>305</v>
      </c>
      <c r="D650" t="s">
        <v>306</v>
      </c>
      <c r="E650" t="s">
        <v>614</v>
      </c>
      <c r="F650" t="s">
        <v>615</v>
      </c>
      <c r="G650">
        <v>0</v>
      </c>
      <c r="H650">
        <v>0</v>
      </c>
      <c r="I650">
        <v>0</v>
      </c>
      <c r="J650">
        <v>0</v>
      </c>
      <c r="K650">
        <v>0</v>
      </c>
      <c r="L650">
        <v>0</v>
      </c>
      <c r="M650">
        <v>0</v>
      </c>
      <c r="N650">
        <v>0</v>
      </c>
      <c r="O650">
        <v>2143.0010000000002</v>
      </c>
      <c r="P650">
        <v>2179.9998000000001</v>
      </c>
      <c r="Q650">
        <v>2216.9985000000001</v>
      </c>
      <c r="R650">
        <v>2248.9982</v>
      </c>
      <c r="S650">
        <v>2282.9992000000002</v>
      </c>
      <c r="T650">
        <v>2317.0001999999999</v>
      </c>
      <c r="U650">
        <v>2351.0012000000002</v>
      </c>
      <c r="V650">
        <v>2322.9998999999998</v>
      </c>
      <c r="W650">
        <v>2337.0005999999998</v>
      </c>
      <c r="X650">
        <v>295.00189999999998</v>
      </c>
      <c r="Y650">
        <v>301.99810000000002</v>
      </c>
      <c r="Z650">
        <v>301.99810000000002</v>
      </c>
      <c r="AA650">
        <v>238.99930000000001</v>
      </c>
      <c r="AB650">
        <v>262.99799999999999</v>
      </c>
      <c r="AC650">
        <v>287.00099999999998</v>
      </c>
      <c r="AD650">
        <v>310.99970000000002</v>
      </c>
      <c r="AE650">
        <v>334.9984</v>
      </c>
      <c r="AF650">
        <v>1073.0015000000001</v>
      </c>
      <c r="AG650">
        <v>1391.0015000000001</v>
      </c>
      <c r="AH650">
        <v>1382.2594999999999</v>
      </c>
      <c r="AI650">
        <v>1436.4408000000001</v>
      </c>
      <c r="AJ650">
        <v>1481.4992</v>
      </c>
      <c r="AK650">
        <v>1514.4284</v>
      </c>
      <c r="AL650" t="s">
        <v>531</v>
      </c>
      <c r="AM650" s="49" t="s">
        <v>306</v>
      </c>
      <c r="AN650" s="49" t="s">
        <v>14</v>
      </c>
      <c r="AO650" s="49" t="s">
        <v>506</v>
      </c>
      <c r="AP650" s="49" t="s">
        <v>501</v>
      </c>
      <c r="AQ650" s="49" t="s">
        <v>10</v>
      </c>
      <c r="AR650" s="49" t="s">
        <v>487</v>
      </c>
      <c r="AS650" s="49" t="s">
        <v>488</v>
      </c>
      <c r="AT650" s="49" t="s">
        <v>489</v>
      </c>
    </row>
    <row r="651" spans="1:46" x14ac:dyDescent="0.25">
      <c r="A651">
        <v>4</v>
      </c>
      <c r="B651" t="s">
        <v>307</v>
      </c>
      <c r="C651" t="s">
        <v>307</v>
      </c>
      <c r="D651" t="s">
        <v>308</v>
      </c>
      <c r="E651" t="s">
        <v>614</v>
      </c>
      <c r="F651" t="s">
        <v>615</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t="s">
        <v>531</v>
      </c>
      <c r="AM651" s="49" t="s">
        <v>308</v>
      </c>
      <c r="AN651" s="49" t="s">
        <v>14</v>
      </c>
      <c r="AO651" s="49" t="s">
        <v>485</v>
      </c>
      <c r="AP651" s="49" t="s">
        <v>494</v>
      </c>
      <c r="AQ651" s="49" t="s">
        <v>11</v>
      </c>
      <c r="AR651" s="49" t="s">
        <v>487</v>
      </c>
      <c r="AS651" s="49" t="s">
        <v>488</v>
      </c>
      <c r="AT651" s="49" t="s">
        <v>489</v>
      </c>
    </row>
    <row r="652" spans="1:46" x14ac:dyDescent="0.25">
      <c r="A652">
        <v>4</v>
      </c>
      <c r="B652" t="s">
        <v>313</v>
      </c>
      <c r="C652" t="s">
        <v>313</v>
      </c>
      <c r="D652" t="s">
        <v>314</v>
      </c>
      <c r="E652" t="s">
        <v>614</v>
      </c>
      <c r="F652" t="s">
        <v>615</v>
      </c>
      <c r="G652">
        <v>0</v>
      </c>
      <c r="H652">
        <v>0</v>
      </c>
      <c r="I652">
        <v>0</v>
      </c>
      <c r="J652">
        <v>0</v>
      </c>
      <c r="K652">
        <v>0</v>
      </c>
      <c r="L652">
        <v>0</v>
      </c>
      <c r="M652">
        <v>0</v>
      </c>
      <c r="N652">
        <v>0</v>
      </c>
      <c r="O652">
        <v>0</v>
      </c>
      <c r="P652">
        <v>0</v>
      </c>
      <c r="Q652">
        <v>0</v>
      </c>
      <c r="R652">
        <v>0</v>
      </c>
      <c r="S652">
        <v>1.0005999999999999</v>
      </c>
      <c r="T652">
        <v>1.0005999999999999</v>
      </c>
      <c r="U652">
        <v>3.9984000000000002</v>
      </c>
      <c r="V652">
        <v>5.9996999999999998</v>
      </c>
      <c r="W652">
        <v>10.998699999999999</v>
      </c>
      <c r="X652">
        <v>15.001300000000001</v>
      </c>
      <c r="Y652">
        <v>54.001300000000001</v>
      </c>
      <c r="Z652">
        <v>334.9984</v>
      </c>
      <c r="AA652">
        <v>419.99880000000002</v>
      </c>
      <c r="AB652">
        <v>522.00189999999998</v>
      </c>
      <c r="AC652">
        <v>619.99810000000002</v>
      </c>
      <c r="AD652">
        <v>1035.0020999999999</v>
      </c>
      <c r="AE652">
        <v>1455.0009</v>
      </c>
      <c r="AF652">
        <v>1885.002</v>
      </c>
      <c r="AG652">
        <v>2189.0014000000001</v>
      </c>
      <c r="AH652">
        <v>2280.4704000000002</v>
      </c>
      <c r="AI652">
        <v>2383.3568</v>
      </c>
      <c r="AJ652">
        <v>3008.7350000000001</v>
      </c>
      <c r="AK652">
        <v>3355.4648000000002</v>
      </c>
      <c r="AL652">
        <v>3566.3915999999999</v>
      </c>
      <c r="AM652" s="49" t="s">
        <v>314</v>
      </c>
      <c r="AN652" s="49" t="s">
        <v>14</v>
      </c>
      <c r="AO652" s="49" t="s">
        <v>500</v>
      </c>
      <c r="AP652" s="49" t="s">
        <v>505</v>
      </c>
      <c r="AQ652" s="49" t="s">
        <v>13</v>
      </c>
      <c r="AR652" s="49" t="s">
        <v>487</v>
      </c>
      <c r="AS652" s="49" t="s">
        <v>488</v>
      </c>
      <c r="AT652" s="49" t="s">
        <v>489</v>
      </c>
    </row>
    <row r="653" spans="1:46" x14ac:dyDescent="0.25">
      <c r="A653">
        <v>4</v>
      </c>
      <c r="B653" t="s">
        <v>317</v>
      </c>
      <c r="C653" t="s">
        <v>317</v>
      </c>
      <c r="D653" t="s">
        <v>318</v>
      </c>
      <c r="E653" t="s">
        <v>614</v>
      </c>
      <c r="F653" t="s">
        <v>615</v>
      </c>
      <c r="G653">
        <v>457.9982</v>
      </c>
      <c r="H653">
        <v>531.99990000000003</v>
      </c>
      <c r="I653">
        <v>556.99929999999995</v>
      </c>
      <c r="J653">
        <v>581.99869999999999</v>
      </c>
      <c r="K653">
        <v>606.99810000000002</v>
      </c>
      <c r="L653">
        <v>617.00030000000004</v>
      </c>
      <c r="M653">
        <v>658.00170000000003</v>
      </c>
      <c r="N653">
        <v>683.00109999999995</v>
      </c>
      <c r="O653">
        <v>711.99879999999996</v>
      </c>
      <c r="P653">
        <v>749.0018</v>
      </c>
      <c r="Q653">
        <v>769.99860000000001</v>
      </c>
      <c r="R653">
        <v>795.99860000000001</v>
      </c>
      <c r="S653">
        <v>821.99860000000001</v>
      </c>
      <c r="T653">
        <v>849.99990000000003</v>
      </c>
      <c r="U653">
        <v>876</v>
      </c>
      <c r="V653">
        <v>938.99879999999996</v>
      </c>
      <c r="W653">
        <v>988.00109999999995</v>
      </c>
      <c r="X653">
        <v>1071.0001999999999</v>
      </c>
      <c r="Y653">
        <v>1266.0003999999999</v>
      </c>
      <c r="Z653">
        <v>1460</v>
      </c>
      <c r="AA653">
        <v>2013.0009</v>
      </c>
      <c r="AB653">
        <v>2490.9994999999999</v>
      </c>
      <c r="AC653">
        <v>2819.9982</v>
      </c>
      <c r="AD653">
        <v>3046.0016999999998</v>
      </c>
      <c r="AE653">
        <v>3217.9996000000001</v>
      </c>
      <c r="AF653">
        <v>3359.9991</v>
      </c>
      <c r="AG653">
        <v>3514.9985999999999</v>
      </c>
      <c r="AH653">
        <v>3683.0317</v>
      </c>
      <c r="AI653">
        <v>3952.5653000000002</v>
      </c>
      <c r="AJ653">
        <v>4033.1736999999998</v>
      </c>
      <c r="AK653">
        <v>4215.7727000000004</v>
      </c>
      <c r="AL653">
        <v>4416.2366000000002</v>
      </c>
      <c r="AM653" s="49" t="s">
        <v>318</v>
      </c>
      <c r="AN653" s="49" t="s">
        <v>14</v>
      </c>
      <c r="AO653" s="49" t="s">
        <v>500</v>
      </c>
      <c r="AP653" s="49" t="s">
        <v>505</v>
      </c>
      <c r="AQ653" s="49" t="s">
        <v>13</v>
      </c>
      <c r="AR653" s="49" t="s">
        <v>487</v>
      </c>
      <c r="AS653" s="49" t="s">
        <v>488</v>
      </c>
      <c r="AT653" s="49" t="s">
        <v>489</v>
      </c>
    </row>
    <row r="654" spans="1:46" x14ac:dyDescent="0.25">
      <c r="A654">
        <v>4</v>
      </c>
      <c r="B654" t="s">
        <v>321</v>
      </c>
      <c r="C654" t="s">
        <v>321</v>
      </c>
      <c r="D654" t="s">
        <v>424</v>
      </c>
      <c r="E654" t="s">
        <v>614</v>
      </c>
      <c r="F654" t="s">
        <v>615</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0</v>
      </c>
      <c r="AH654">
        <v>0</v>
      </c>
      <c r="AI654">
        <v>0</v>
      </c>
      <c r="AJ654">
        <v>0</v>
      </c>
      <c r="AK654">
        <v>0</v>
      </c>
      <c r="AL654" t="s">
        <v>531</v>
      </c>
      <c r="AM654" s="49" t="s">
        <v>424</v>
      </c>
      <c r="AN654" s="49" t="s">
        <v>14</v>
      </c>
      <c r="AO654" s="49" t="s">
        <v>485</v>
      </c>
      <c r="AP654" s="49" t="s">
        <v>505</v>
      </c>
      <c r="AQ654" s="49" t="s">
        <v>13</v>
      </c>
      <c r="AR654" s="49" t="s">
        <v>495</v>
      </c>
      <c r="AS654" s="49" t="s">
        <v>496</v>
      </c>
      <c r="AT654" s="49" t="s">
        <v>497</v>
      </c>
    </row>
    <row r="655" spans="1:46" x14ac:dyDescent="0.25">
      <c r="A655">
        <v>4</v>
      </c>
      <c r="B655" t="s">
        <v>253</v>
      </c>
      <c r="C655" t="s">
        <v>253</v>
      </c>
      <c r="D655" t="s">
        <v>601</v>
      </c>
      <c r="E655" t="s">
        <v>614</v>
      </c>
      <c r="F655" t="s">
        <v>615</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s="49" t="s">
        <v>254</v>
      </c>
      <c r="AN655" s="49" t="s">
        <v>14</v>
      </c>
      <c r="AO655" s="49" t="s">
        <v>500</v>
      </c>
      <c r="AP655" s="49" t="s">
        <v>501</v>
      </c>
      <c r="AQ655" s="49" t="s">
        <v>502</v>
      </c>
      <c r="AR655" s="49" t="s">
        <v>487</v>
      </c>
      <c r="AS655" s="49" t="s">
        <v>488</v>
      </c>
      <c r="AT655" s="49" t="s">
        <v>489</v>
      </c>
    </row>
    <row r="656" spans="1:46" x14ac:dyDescent="0.25">
      <c r="A656">
        <v>4</v>
      </c>
      <c r="B656" t="s">
        <v>263</v>
      </c>
      <c r="C656" t="s">
        <v>263</v>
      </c>
      <c r="D656" t="s">
        <v>602</v>
      </c>
      <c r="E656" t="s">
        <v>614</v>
      </c>
      <c r="F656" t="s">
        <v>615</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s="49" t="s">
        <v>264</v>
      </c>
      <c r="AN656" s="49" t="s">
        <v>14</v>
      </c>
      <c r="AO656" s="49" t="s">
        <v>500</v>
      </c>
      <c r="AP656" s="49" t="s">
        <v>501</v>
      </c>
      <c r="AQ656" s="49" t="s">
        <v>502</v>
      </c>
      <c r="AR656" s="49" t="s">
        <v>487</v>
      </c>
      <c r="AS656" s="49" t="s">
        <v>488</v>
      </c>
      <c r="AT656" s="49" t="s">
        <v>489</v>
      </c>
    </row>
    <row r="657" spans="1:46" x14ac:dyDescent="0.25">
      <c r="A657">
        <v>4</v>
      </c>
      <c r="B657" t="s">
        <v>123</v>
      </c>
      <c r="C657" t="s">
        <v>123</v>
      </c>
      <c r="D657" t="s">
        <v>603</v>
      </c>
      <c r="E657" t="s">
        <v>614</v>
      </c>
      <c r="F657" t="s">
        <v>615</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c r="AK657">
        <v>0</v>
      </c>
      <c r="AL657" t="s">
        <v>531</v>
      </c>
      <c r="AM657" s="49" t="s">
        <v>410</v>
      </c>
      <c r="AN657" s="49" t="s">
        <v>5</v>
      </c>
      <c r="AO657" s="49" t="s">
        <v>9</v>
      </c>
      <c r="AP657" s="49" t="s">
        <v>494</v>
      </c>
      <c r="AQ657" s="49" t="s">
        <v>9</v>
      </c>
      <c r="AR657" s="49" t="s">
        <v>495</v>
      </c>
      <c r="AS657" s="49" t="s">
        <v>496</v>
      </c>
      <c r="AT657" s="49" t="s">
        <v>497</v>
      </c>
    </row>
    <row r="658" spans="1:46" x14ac:dyDescent="0.25">
      <c r="A658">
        <v>4</v>
      </c>
      <c r="B658" t="s">
        <v>375</v>
      </c>
      <c r="C658" t="s">
        <v>375</v>
      </c>
      <c r="D658" t="s">
        <v>604</v>
      </c>
      <c r="E658" t="s">
        <v>614</v>
      </c>
      <c r="F658" t="s">
        <v>615</v>
      </c>
      <c r="G658">
        <v>1171.9983999999999</v>
      </c>
      <c r="H658">
        <v>1716.0018</v>
      </c>
      <c r="I658">
        <v>2512.0005000000001</v>
      </c>
      <c r="J658">
        <v>3683.9987999999998</v>
      </c>
      <c r="K658">
        <v>5400.0006999999996</v>
      </c>
      <c r="L658">
        <v>5986.0019000000002</v>
      </c>
      <c r="M658">
        <v>6655.9988000000003</v>
      </c>
      <c r="N658">
        <v>7492.9987000000001</v>
      </c>
      <c r="O658">
        <v>8790.9987999999994</v>
      </c>
      <c r="P658">
        <v>9879.0015999999996</v>
      </c>
      <c r="Q658">
        <v>10967.0002</v>
      </c>
      <c r="R658">
        <v>12014.001700000001</v>
      </c>
      <c r="S658">
        <v>13311.001099999999</v>
      </c>
      <c r="T658">
        <v>14650.999</v>
      </c>
      <c r="U658">
        <v>15698.0005</v>
      </c>
      <c r="V658">
        <v>16110.999</v>
      </c>
      <c r="W658">
        <v>16849.002</v>
      </c>
      <c r="X658">
        <v>17581.001199999999</v>
      </c>
      <c r="Y658">
        <v>17583.999</v>
      </c>
      <c r="Z658">
        <v>17951.0013</v>
      </c>
      <c r="AA658">
        <v>18087.001100000001</v>
      </c>
      <c r="AB658">
        <v>26376.999100000001</v>
      </c>
      <c r="AC658">
        <v>32155.000800000002</v>
      </c>
      <c r="AD658">
        <v>33284.000699999997</v>
      </c>
      <c r="AE658">
        <v>33619.999799999998</v>
      </c>
      <c r="AF658">
        <v>34647.000899999999</v>
      </c>
      <c r="AG658">
        <v>34624.999300000003</v>
      </c>
      <c r="AH658">
        <v>35294.665399999998</v>
      </c>
      <c r="AI658">
        <v>36718.235999999997</v>
      </c>
      <c r="AJ658">
        <v>34582.968000000001</v>
      </c>
      <c r="AK658">
        <v>35294.724000000002</v>
      </c>
      <c r="AL658">
        <v>36006.480000000003</v>
      </c>
      <c r="AM658" s="49" t="s">
        <v>376</v>
      </c>
      <c r="AN658" s="49" t="s">
        <v>14</v>
      </c>
      <c r="AO658" s="49" t="s">
        <v>500</v>
      </c>
      <c r="AP658" s="49" t="s">
        <v>501</v>
      </c>
      <c r="AQ658" s="49" t="s">
        <v>502</v>
      </c>
      <c r="AR658" s="49" t="s">
        <v>487</v>
      </c>
      <c r="AS658" s="49" t="s">
        <v>488</v>
      </c>
      <c r="AT658" s="49" t="s">
        <v>489</v>
      </c>
    </row>
    <row r="659" spans="1:46" x14ac:dyDescent="0.25">
      <c r="A659">
        <v>4</v>
      </c>
      <c r="B659" t="s">
        <v>322</v>
      </c>
      <c r="C659" t="s">
        <v>322</v>
      </c>
      <c r="D659" t="s">
        <v>323</v>
      </c>
      <c r="E659" t="s">
        <v>614</v>
      </c>
      <c r="F659" t="s">
        <v>615</v>
      </c>
      <c r="G659">
        <v>0</v>
      </c>
      <c r="H659">
        <v>0</v>
      </c>
      <c r="I659">
        <v>0</v>
      </c>
      <c r="J659">
        <v>0</v>
      </c>
      <c r="K659">
        <v>0</v>
      </c>
      <c r="L659">
        <v>0</v>
      </c>
      <c r="M659">
        <v>0</v>
      </c>
      <c r="N659">
        <v>0</v>
      </c>
      <c r="O659">
        <v>0</v>
      </c>
      <c r="P659">
        <v>0</v>
      </c>
      <c r="Q659">
        <v>0</v>
      </c>
      <c r="R659">
        <v>0</v>
      </c>
      <c r="S659">
        <v>0</v>
      </c>
      <c r="T659">
        <v>0</v>
      </c>
      <c r="U659">
        <v>0</v>
      </c>
      <c r="V659">
        <v>0</v>
      </c>
      <c r="W659">
        <v>0</v>
      </c>
      <c r="X659">
        <v>1.0005999999999999</v>
      </c>
      <c r="Y659">
        <v>1.0005999999999999</v>
      </c>
      <c r="Z659">
        <v>3.0019</v>
      </c>
      <c r="AA659">
        <v>3.9984000000000002</v>
      </c>
      <c r="AB659">
        <v>2.0013000000000001</v>
      </c>
      <c r="AC659">
        <v>3.9984000000000002</v>
      </c>
      <c r="AD659">
        <v>9.0015999999999998</v>
      </c>
      <c r="AE659">
        <v>22.998100000000001</v>
      </c>
      <c r="AF659">
        <v>21.001000000000001</v>
      </c>
      <c r="AG659">
        <v>22.0016</v>
      </c>
      <c r="AH659">
        <v>30.852499999999999</v>
      </c>
      <c r="AI659">
        <v>30.588799999999999</v>
      </c>
      <c r="AJ659">
        <v>30.2957</v>
      </c>
      <c r="AK659">
        <v>32.435099999999998</v>
      </c>
      <c r="AL659">
        <v>32.401600000000002</v>
      </c>
      <c r="AM659" s="49" t="s">
        <v>323</v>
      </c>
      <c r="AN659" s="49" t="s">
        <v>14</v>
      </c>
      <c r="AO659" s="49" t="s">
        <v>500</v>
      </c>
      <c r="AP659" s="49" t="s">
        <v>501</v>
      </c>
      <c r="AQ659" s="49" t="s">
        <v>502</v>
      </c>
      <c r="AR659" s="49" t="s">
        <v>487</v>
      </c>
      <c r="AS659" s="49" t="s">
        <v>488</v>
      </c>
      <c r="AT659" s="49" t="s">
        <v>489</v>
      </c>
    </row>
    <row r="660" spans="1:46" x14ac:dyDescent="0.25">
      <c r="A660">
        <v>4</v>
      </c>
      <c r="B660" t="s">
        <v>324</v>
      </c>
      <c r="C660" t="s">
        <v>324</v>
      </c>
      <c r="D660" t="s">
        <v>425</v>
      </c>
      <c r="E660" t="s">
        <v>614</v>
      </c>
      <c r="F660" t="s">
        <v>615</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c r="AG660">
        <v>0</v>
      </c>
      <c r="AH660">
        <v>0</v>
      </c>
      <c r="AI660">
        <v>0</v>
      </c>
      <c r="AJ660">
        <v>0</v>
      </c>
      <c r="AK660">
        <v>0</v>
      </c>
      <c r="AL660">
        <v>0</v>
      </c>
      <c r="AM660" s="49" t="s">
        <v>425</v>
      </c>
      <c r="AN660" s="49" t="s">
        <v>14</v>
      </c>
      <c r="AO660" s="49" t="s">
        <v>500</v>
      </c>
      <c r="AP660" s="49" t="s">
        <v>501</v>
      </c>
      <c r="AQ660" s="49" t="s">
        <v>502</v>
      </c>
      <c r="AR660" s="49" t="s">
        <v>495</v>
      </c>
      <c r="AS660" s="49" t="s">
        <v>496</v>
      </c>
      <c r="AT660" s="49" t="s">
        <v>497</v>
      </c>
    </row>
    <row r="661" spans="1:46" x14ac:dyDescent="0.25">
      <c r="A661">
        <v>4</v>
      </c>
      <c r="B661" t="s">
        <v>325</v>
      </c>
      <c r="C661" t="s">
        <v>325</v>
      </c>
      <c r="D661" t="s">
        <v>326</v>
      </c>
      <c r="E661" t="s">
        <v>614</v>
      </c>
      <c r="F661" t="s">
        <v>615</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t="s">
        <v>531</v>
      </c>
      <c r="AM661" s="49" t="s">
        <v>326</v>
      </c>
      <c r="AN661" s="49" t="s">
        <v>6</v>
      </c>
      <c r="AO661" s="49" t="s">
        <v>9</v>
      </c>
      <c r="AP661" s="49" t="s">
        <v>486</v>
      </c>
      <c r="AQ661" s="49" t="s">
        <v>9</v>
      </c>
      <c r="AR661" s="49" t="s">
        <v>487</v>
      </c>
      <c r="AS661" s="49" t="s">
        <v>488</v>
      </c>
      <c r="AT661" s="49" t="s">
        <v>489</v>
      </c>
    </row>
    <row r="662" spans="1:46" x14ac:dyDescent="0.25">
      <c r="A662">
        <v>4</v>
      </c>
      <c r="B662" t="s">
        <v>327</v>
      </c>
      <c r="C662" t="s">
        <v>327</v>
      </c>
      <c r="D662" t="s">
        <v>426</v>
      </c>
      <c r="E662" t="s">
        <v>614</v>
      </c>
      <c r="F662" t="s">
        <v>615</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t="s">
        <v>531</v>
      </c>
      <c r="AM662" s="49" t="s">
        <v>426</v>
      </c>
      <c r="AN662" s="49" t="s">
        <v>14</v>
      </c>
      <c r="AO662" s="49" t="s">
        <v>485</v>
      </c>
      <c r="AP662" s="49" t="s">
        <v>505</v>
      </c>
      <c r="AQ662" s="49" t="s">
        <v>13</v>
      </c>
      <c r="AR662" s="49" t="s">
        <v>495</v>
      </c>
      <c r="AS662" s="49" t="s">
        <v>496</v>
      </c>
      <c r="AT662" s="49" t="s">
        <v>497</v>
      </c>
    </row>
    <row r="663" spans="1:46" x14ac:dyDescent="0.25">
      <c r="A663">
        <v>4</v>
      </c>
      <c r="B663" t="s">
        <v>330</v>
      </c>
      <c r="C663" t="s">
        <v>330</v>
      </c>
      <c r="D663" t="s">
        <v>331</v>
      </c>
      <c r="E663" t="s">
        <v>614</v>
      </c>
      <c r="F663" t="s">
        <v>615</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t="s">
        <v>531</v>
      </c>
      <c r="AM663" s="49" t="s">
        <v>331</v>
      </c>
      <c r="AN663" s="49" t="s">
        <v>8</v>
      </c>
      <c r="AO663" s="49" t="s">
        <v>9</v>
      </c>
      <c r="AP663" s="49" t="s">
        <v>494</v>
      </c>
      <c r="AQ663" s="49" t="s">
        <v>9</v>
      </c>
      <c r="AR663" s="49" t="s">
        <v>487</v>
      </c>
      <c r="AS663" s="49" t="s">
        <v>488</v>
      </c>
      <c r="AT663" s="49" t="s">
        <v>489</v>
      </c>
    </row>
    <row r="664" spans="1:46" x14ac:dyDescent="0.25">
      <c r="A664">
        <v>4</v>
      </c>
      <c r="B664" t="s">
        <v>342</v>
      </c>
      <c r="C664" t="s">
        <v>342</v>
      </c>
      <c r="D664" t="s">
        <v>343</v>
      </c>
      <c r="E664" t="s">
        <v>614</v>
      </c>
      <c r="F664" t="s">
        <v>615</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c r="AG664">
        <v>0</v>
      </c>
      <c r="AH664">
        <v>0</v>
      </c>
      <c r="AI664">
        <v>0</v>
      </c>
      <c r="AJ664">
        <v>0</v>
      </c>
      <c r="AK664">
        <v>0</v>
      </c>
      <c r="AL664">
        <v>0</v>
      </c>
      <c r="AM664" s="49" t="s">
        <v>343</v>
      </c>
      <c r="AN664" s="49" t="s">
        <v>14</v>
      </c>
      <c r="AO664" s="49" t="s">
        <v>500</v>
      </c>
      <c r="AP664" s="49" t="s">
        <v>501</v>
      </c>
      <c r="AQ664" s="49" t="s">
        <v>502</v>
      </c>
      <c r="AR664" s="49" t="s">
        <v>487</v>
      </c>
      <c r="AS664" s="49" t="s">
        <v>488</v>
      </c>
      <c r="AT664" s="49" t="s">
        <v>489</v>
      </c>
    </row>
    <row r="665" spans="1:46" x14ac:dyDescent="0.25">
      <c r="A665">
        <v>4</v>
      </c>
      <c r="B665" t="s">
        <v>332</v>
      </c>
      <c r="C665" t="s">
        <v>332</v>
      </c>
      <c r="D665" t="s">
        <v>333</v>
      </c>
      <c r="E665" t="s">
        <v>614</v>
      </c>
      <c r="F665" t="s">
        <v>615</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t="s">
        <v>531</v>
      </c>
      <c r="AM665" s="49" t="s">
        <v>333</v>
      </c>
      <c r="AN665" s="49" t="s">
        <v>14</v>
      </c>
      <c r="AO665" s="49" t="s">
        <v>485</v>
      </c>
      <c r="AP665" s="49" t="s">
        <v>505</v>
      </c>
      <c r="AQ665" s="49" t="s">
        <v>13</v>
      </c>
      <c r="AR665" s="49" t="s">
        <v>495</v>
      </c>
      <c r="AS665" s="49" t="s">
        <v>488</v>
      </c>
      <c r="AT665" s="49" t="s">
        <v>489</v>
      </c>
    </row>
    <row r="666" spans="1:46" x14ac:dyDescent="0.25">
      <c r="A666">
        <v>4</v>
      </c>
      <c r="B666" t="s">
        <v>349</v>
      </c>
      <c r="C666" t="s">
        <v>349</v>
      </c>
      <c r="D666" t="s">
        <v>350</v>
      </c>
      <c r="E666" t="s">
        <v>614</v>
      </c>
      <c r="F666" t="s">
        <v>615</v>
      </c>
      <c r="G666">
        <v>0</v>
      </c>
      <c r="H666">
        <v>0</v>
      </c>
      <c r="I666">
        <v>0</v>
      </c>
      <c r="J666">
        <v>0</v>
      </c>
      <c r="K666">
        <v>0</v>
      </c>
      <c r="L666">
        <v>0</v>
      </c>
      <c r="M666">
        <v>0</v>
      </c>
      <c r="N666">
        <v>0</v>
      </c>
      <c r="O666">
        <v>0</v>
      </c>
      <c r="P666">
        <v>0</v>
      </c>
      <c r="Q666">
        <v>0</v>
      </c>
      <c r="R666">
        <v>0</v>
      </c>
      <c r="S666">
        <v>0</v>
      </c>
      <c r="T666">
        <v>0</v>
      </c>
      <c r="U666">
        <v>0</v>
      </c>
      <c r="V666">
        <v>2.0013000000000001</v>
      </c>
      <c r="W666">
        <v>2.0013000000000001</v>
      </c>
      <c r="X666">
        <v>2.0013000000000001</v>
      </c>
      <c r="Y666">
        <v>2.0013000000000001</v>
      </c>
      <c r="Z666">
        <v>2.0013000000000001</v>
      </c>
      <c r="AA666">
        <v>178.9983</v>
      </c>
      <c r="AB666">
        <v>212.99930000000001</v>
      </c>
      <c r="AC666">
        <v>223.99799999999999</v>
      </c>
      <c r="AD666">
        <v>235.0009</v>
      </c>
      <c r="AE666">
        <v>242.00120000000001</v>
      </c>
      <c r="AF666">
        <v>230.00190000000001</v>
      </c>
      <c r="AG666">
        <v>234.00030000000001</v>
      </c>
      <c r="AH666">
        <v>273.00029999999998</v>
      </c>
      <c r="AI666">
        <v>299.00029999999998</v>
      </c>
      <c r="AJ666">
        <v>321.00200000000001</v>
      </c>
      <c r="AK666">
        <v>338.00040000000001</v>
      </c>
      <c r="AL666">
        <v>325.00040000000001</v>
      </c>
      <c r="AM666" s="49" t="s">
        <v>350</v>
      </c>
      <c r="AN666" s="49" t="s">
        <v>14</v>
      </c>
      <c r="AO666" s="49" t="s">
        <v>500</v>
      </c>
      <c r="AP666" s="49" t="s">
        <v>505</v>
      </c>
      <c r="AQ666" s="49" t="s">
        <v>13</v>
      </c>
      <c r="AR666" s="49" t="s">
        <v>487</v>
      </c>
      <c r="AS666" s="49" t="s">
        <v>488</v>
      </c>
      <c r="AT666" s="49" t="s">
        <v>489</v>
      </c>
    </row>
    <row r="667" spans="1:46" x14ac:dyDescent="0.25">
      <c r="A667">
        <v>4</v>
      </c>
      <c r="B667" t="s">
        <v>351</v>
      </c>
      <c r="C667" t="s">
        <v>351</v>
      </c>
      <c r="D667" t="s">
        <v>352</v>
      </c>
      <c r="E667" t="s">
        <v>614</v>
      </c>
      <c r="F667" t="s">
        <v>615</v>
      </c>
      <c r="G667">
        <v>0</v>
      </c>
      <c r="H667">
        <v>0</v>
      </c>
      <c r="I667">
        <v>0</v>
      </c>
      <c r="J667">
        <v>0</v>
      </c>
      <c r="K667">
        <v>0</v>
      </c>
      <c r="L667">
        <v>0</v>
      </c>
      <c r="M667">
        <v>0</v>
      </c>
      <c r="N667">
        <v>0</v>
      </c>
      <c r="O667">
        <v>0</v>
      </c>
      <c r="P667">
        <v>0</v>
      </c>
      <c r="Q667">
        <v>195.00020000000001</v>
      </c>
      <c r="R667">
        <v>197.99799999999999</v>
      </c>
      <c r="S667">
        <v>199.9992</v>
      </c>
      <c r="T667">
        <v>196.0009</v>
      </c>
      <c r="U667">
        <v>196.0009</v>
      </c>
      <c r="V667">
        <v>205.99889999999999</v>
      </c>
      <c r="W667">
        <v>221.00020000000001</v>
      </c>
      <c r="X667">
        <v>243.00190000000001</v>
      </c>
      <c r="Y667">
        <v>258.99959999999999</v>
      </c>
      <c r="Z667">
        <v>321.00200000000001</v>
      </c>
      <c r="AA667">
        <v>344</v>
      </c>
      <c r="AB667">
        <v>373.00200000000001</v>
      </c>
      <c r="AC667">
        <v>410.00080000000003</v>
      </c>
      <c r="AD667">
        <v>425.99849999999998</v>
      </c>
      <c r="AE667">
        <v>429.00049999999999</v>
      </c>
      <c r="AF667">
        <v>435.00009999999997</v>
      </c>
      <c r="AG667">
        <v>439.99919999999997</v>
      </c>
      <c r="AH667">
        <v>441.452</v>
      </c>
      <c r="AI667">
        <v>442.8965</v>
      </c>
      <c r="AJ667">
        <v>443.29840000000002</v>
      </c>
      <c r="AK667">
        <v>430.44490000000002</v>
      </c>
      <c r="AL667">
        <v>439.99919999999997</v>
      </c>
      <c r="AM667" s="49" t="s">
        <v>352</v>
      </c>
      <c r="AN667" s="49" t="s">
        <v>14</v>
      </c>
      <c r="AO667" s="49" t="s">
        <v>500</v>
      </c>
      <c r="AP667" s="49" t="s">
        <v>505</v>
      </c>
      <c r="AQ667" s="49" t="s">
        <v>13</v>
      </c>
      <c r="AR667" s="49" t="s">
        <v>487</v>
      </c>
      <c r="AS667" s="49" t="s">
        <v>488</v>
      </c>
      <c r="AT667" s="49" t="s">
        <v>489</v>
      </c>
    </row>
    <row r="668" spans="1:46" x14ac:dyDescent="0.25">
      <c r="A668">
        <v>4</v>
      </c>
      <c r="B668" t="s">
        <v>400</v>
      </c>
      <c r="C668" t="s">
        <v>400</v>
      </c>
      <c r="D668" t="s">
        <v>401</v>
      </c>
      <c r="E668" t="s">
        <v>614</v>
      </c>
      <c r="F668" t="s">
        <v>615</v>
      </c>
      <c r="G668">
        <v>0</v>
      </c>
      <c r="H668">
        <v>0</v>
      </c>
      <c r="I668">
        <v>0</v>
      </c>
      <c r="J668">
        <v>0</v>
      </c>
      <c r="K668">
        <v>0</v>
      </c>
      <c r="L668">
        <v>0</v>
      </c>
      <c r="M668">
        <v>0</v>
      </c>
      <c r="N668">
        <v>0</v>
      </c>
      <c r="O668">
        <v>0</v>
      </c>
      <c r="P668">
        <v>0</v>
      </c>
      <c r="Q668">
        <v>0</v>
      </c>
      <c r="R668">
        <v>510.99889999999999</v>
      </c>
      <c r="S668">
        <v>579.0009</v>
      </c>
      <c r="T668">
        <v>647.99940000000004</v>
      </c>
      <c r="U668">
        <v>719.99980000000005</v>
      </c>
      <c r="V668">
        <v>743.99850000000004</v>
      </c>
      <c r="W668">
        <v>748.00109999999995</v>
      </c>
      <c r="X668">
        <v>814.99829999999997</v>
      </c>
      <c r="Y668">
        <v>2104.0010000000002</v>
      </c>
      <c r="Z668">
        <v>2495.9985000000001</v>
      </c>
      <c r="AA668">
        <v>2767.9982</v>
      </c>
      <c r="AB668">
        <v>3005.0003000000002</v>
      </c>
      <c r="AC668">
        <v>3253.0012000000002</v>
      </c>
      <c r="AD668">
        <v>3804.0009</v>
      </c>
      <c r="AE668">
        <v>4240.9980999999998</v>
      </c>
      <c r="AF668">
        <v>6648.9984999999997</v>
      </c>
      <c r="AG668">
        <v>10340.0018</v>
      </c>
      <c r="AH668">
        <v>12768.5468</v>
      </c>
      <c r="AI668">
        <v>16867.453300000001</v>
      </c>
      <c r="AJ668">
        <v>22398.1407</v>
      </c>
      <c r="AK668">
        <v>20670.646100000002</v>
      </c>
      <c r="AL668" t="s">
        <v>531</v>
      </c>
      <c r="AM668" s="49" t="s">
        <v>401</v>
      </c>
      <c r="AN668" s="49" t="s">
        <v>4</v>
      </c>
      <c r="AO668" s="49" t="s">
        <v>9</v>
      </c>
      <c r="AP668" s="49" t="s">
        <v>501</v>
      </c>
      <c r="AQ668" s="49" t="s">
        <v>9</v>
      </c>
      <c r="AR668" s="49" t="s">
        <v>487</v>
      </c>
      <c r="AS668" s="49" t="s">
        <v>488</v>
      </c>
      <c r="AT668" s="49" t="s">
        <v>489</v>
      </c>
    </row>
    <row r="669" spans="1:46" x14ac:dyDescent="0.25">
      <c r="A669">
        <v>4</v>
      </c>
      <c r="B669" t="s">
        <v>344</v>
      </c>
      <c r="C669" t="s">
        <v>344</v>
      </c>
      <c r="D669" t="s">
        <v>345</v>
      </c>
      <c r="E669" t="s">
        <v>614</v>
      </c>
      <c r="F669" t="s">
        <v>615</v>
      </c>
      <c r="G669" t="s">
        <v>531</v>
      </c>
      <c r="H669" t="s">
        <v>531</v>
      </c>
      <c r="I669" t="s">
        <v>531</v>
      </c>
      <c r="J669" t="s">
        <v>531</v>
      </c>
      <c r="K669" t="s">
        <v>531</v>
      </c>
      <c r="L669" t="s">
        <v>531</v>
      </c>
      <c r="M669" t="s">
        <v>531</v>
      </c>
      <c r="N669" t="s">
        <v>531</v>
      </c>
      <c r="O669" t="s">
        <v>531</v>
      </c>
      <c r="P669" t="s">
        <v>531</v>
      </c>
      <c r="Q669" t="s">
        <v>531</v>
      </c>
      <c r="R669" t="s">
        <v>531</v>
      </c>
      <c r="S669" t="s">
        <v>531</v>
      </c>
      <c r="T669" t="s">
        <v>531</v>
      </c>
      <c r="U669" t="s">
        <v>531</v>
      </c>
      <c r="V669" t="s">
        <v>531</v>
      </c>
      <c r="W669" t="s">
        <v>531</v>
      </c>
      <c r="X669" t="s">
        <v>531</v>
      </c>
      <c r="Y669" t="s">
        <v>531</v>
      </c>
      <c r="Z669" t="s">
        <v>531</v>
      </c>
      <c r="AA669" t="s">
        <v>531</v>
      </c>
      <c r="AB669" t="s">
        <v>531</v>
      </c>
      <c r="AC669">
        <v>0</v>
      </c>
      <c r="AD669">
        <v>0</v>
      </c>
      <c r="AE669">
        <v>0</v>
      </c>
      <c r="AF669">
        <v>0</v>
      </c>
      <c r="AG669">
        <v>0</v>
      </c>
      <c r="AH669">
        <v>0</v>
      </c>
      <c r="AI669">
        <v>0</v>
      </c>
      <c r="AJ669">
        <v>0</v>
      </c>
      <c r="AK669">
        <v>0</v>
      </c>
      <c r="AL669" t="s">
        <v>531</v>
      </c>
      <c r="AM669" s="49" t="s">
        <v>345</v>
      </c>
      <c r="AN669" s="49" t="s">
        <v>6</v>
      </c>
      <c r="AO669" s="49" t="s">
        <v>9</v>
      </c>
      <c r="AP669" s="49" t="s">
        <v>486</v>
      </c>
      <c r="AQ669" s="49" t="s">
        <v>9</v>
      </c>
      <c r="AR669" s="49" t="s">
        <v>495</v>
      </c>
      <c r="AS669" s="49" t="s">
        <v>488</v>
      </c>
      <c r="AT669" s="49" t="s">
        <v>489</v>
      </c>
    </row>
    <row r="670" spans="1:46" x14ac:dyDescent="0.25">
      <c r="A670">
        <v>4</v>
      </c>
      <c r="B670" t="s">
        <v>154</v>
      </c>
      <c r="C670" t="s">
        <v>154</v>
      </c>
      <c r="D670" t="s">
        <v>155</v>
      </c>
      <c r="E670" t="s">
        <v>614</v>
      </c>
      <c r="F670" t="s">
        <v>615</v>
      </c>
      <c r="G670">
        <v>847.50459999999998</v>
      </c>
      <c r="H670">
        <v>860.42089999999996</v>
      </c>
      <c r="I670">
        <v>886.53819999999996</v>
      </c>
      <c r="J670">
        <v>910.69179999999994</v>
      </c>
      <c r="K670">
        <v>934.12530000000004</v>
      </c>
      <c r="L670">
        <v>965.99519999999995</v>
      </c>
      <c r="M670">
        <v>999.745</v>
      </c>
      <c r="N670">
        <v>1040.6375</v>
      </c>
      <c r="O670">
        <v>1104.6578999999999</v>
      </c>
      <c r="P670">
        <v>1178.1739</v>
      </c>
      <c r="Q670">
        <v>1310.1837</v>
      </c>
      <c r="R670">
        <v>1485.1836000000001</v>
      </c>
      <c r="S670">
        <v>1671.8311000000001</v>
      </c>
      <c r="T670">
        <v>1920.5228</v>
      </c>
      <c r="U670">
        <v>2184.0735</v>
      </c>
      <c r="V670">
        <v>2516.0322999999999</v>
      </c>
      <c r="W670">
        <v>3004.9585000000002</v>
      </c>
      <c r="X670">
        <v>3842.2388999999998</v>
      </c>
      <c r="Y670">
        <v>5230.5023000000001</v>
      </c>
      <c r="Z670">
        <v>8106.5910000000003</v>
      </c>
      <c r="AA670">
        <v>20000.544600000001</v>
      </c>
      <c r="AB670">
        <v>28946.534599999999</v>
      </c>
      <c r="AC670">
        <v>70477.823699999994</v>
      </c>
      <c r="AD670">
        <v>87560.017999999996</v>
      </c>
      <c r="AE670">
        <v>99621.255099999995</v>
      </c>
      <c r="AF670">
        <v>102630.9195</v>
      </c>
      <c r="AG670">
        <v>103057.26979999999</v>
      </c>
      <c r="AH670">
        <v>108670.4455</v>
      </c>
      <c r="AI670">
        <v>92587.493900000001</v>
      </c>
      <c r="AJ670">
        <v>106609.8407</v>
      </c>
      <c r="AK670">
        <v>95795.034899999999</v>
      </c>
      <c r="AL670">
        <v>99344.859299999996</v>
      </c>
      <c r="AM670" s="49" t="s">
        <v>155</v>
      </c>
      <c r="AN670" s="49" t="s">
        <v>14</v>
      </c>
      <c r="AO670" s="49" t="s">
        <v>500</v>
      </c>
      <c r="AP670" s="49" t="s">
        <v>505</v>
      </c>
      <c r="AQ670" s="49" t="s">
        <v>13</v>
      </c>
      <c r="AR670" s="49" t="s">
        <v>487</v>
      </c>
      <c r="AS670" s="49" t="s">
        <v>488</v>
      </c>
      <c r="AT670" s="49" t="s">
        <v>489</v>
      </c>
    </row>
    <row r="671" spans="1:46" x14ac:dyDescent="0.25">
      <c r="A671">
        <v>4</v>
      </c>
      <c r="B671" t="s">
        <v>241</v>
      </c>
      <c r="C671" t="s">
        <v>241</v>
      </c>
      <c r="D671" t="s">
        <v>242</v>
      </c>
      <c r="E671" t="s">
        <v>614</v>
      </c>
      <c r="F671" t="s">
        <v>615</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t="s">
        <v>531</v>
      </c>
      <c r="AM671" s="49" t="s">
        <v>242</v>
      </c>
      <c r="AN671" s="49" t="s">
        <v>14</v>
      </c>
      <c r="AO671" s="49" t="s">
        <v>485</v>
      </c>
      <c r="AP671" s="49" t="s">
        <v>494</v>
      </c>
      <c r="AQ671" s="49" t="s">
        <v>11</v>
      </c>
      <c r="AR671" s="49" t="s">
        <v>487</v>
      </c>
      <c r="AS671" s="49" t="s">
        <v>488</v>
      </c>
      <c r="AT671" s="49" t="s">
        <v>489</v>
      </c>
    </row>
    <row r="672" spans="1:46" x14ac:dyDescent="0.25">
      <c r="A672">
        <v>4</v>
      </c>
      <c r="B672" t="s">
        <v>328</v>
      </c>
      <c r="C672" t="s">
        <v>328</v>
      </c>
      <c r="D672" t="s">
        <v>329</v>
      </c>
      <c r="E672" t="s">
        <v>614</v>
      </c>
      <c r="F672" t="s">
        <v>615</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c r="AK672">
        <v>0</v>
      </c>
      <c r="AL672" t="s">
        <v>531</v>
      </c>
      <c r="AM672" s="49" t="s">
        <v>329</v>
      </c>
      <c r="AN672" s="49" t="s">
        <v>6</v>
      </c>
      <c r="AO672" s="49" t="s">
        <v>9</v>
      </c>
      <c r="AP672" s="49" t="s">
        <v>486</v>
      </c>
      <c r="AQ672" s="49" t="s">
        <v>9</v>
      </c>
      <c r="AR672" s="49" t="s">
        <v>487</v>
      </c>
      <c r="AS672" s="49" t="s">
        <v>488</v>
      </c>
      <c r="AT672" s="49" t="s">
        <v>489</v>
      </c>
    </row>
    <row r="673" spans="1:46" x14ac:dyDescent="0.25">
      <c r="A673">
        <v>4</v>
      </c>
      <c r="B673" t="s">
        <v>348</v>
      </c>
      <c r="C673" t="s">
        <v>348</v>
      </c>
      <c r="D673" t="s">
        <v>427</v>
      </c>
      <c r="E673" t="s">
        <v>614</v>
      </c>
      <c r="F673" t="s">
        <v>615</v>
      </c>
      <c r="G673" t="s">
        <v>531</v>
      </c>
      <c r="H673" t="s">
        <v>531</v>
      </c>
      <c r="I673" t="s">
        <v>531</v>
      </c>
      <c r="J673" t="s">
        <v>531</v>
      </c>
      <c r="K673" t="s">
        <v>531</v>
      </c>
      <c r="L673" t="s">
        <v>531</v>
      </c>
      <c r="M673" t="s">
        <v>531</v>
      </c>
      <c r="N673" t="s">
        <v>531</v>
      </c>
      <c r="O673" t="s">
        <v>531</v>
      </c>
      <c r="P673" t="s">
        <v>531</v>
      </c>
      <c r="Q673">
        <v>0</v>
      </c>
      <c r="R673">
        <v>0</v>
      </c>
      <c r="S673">
        <v>0</v>
      </c>
      <c r="T673">
        <v>0</v>
      </c>
      <c r="U673">
        <v>0</v>
      </c>
      <c r="V673">
        <v>0</v>
      </c>
      <c r="W673">
        <v>0</v>
      </c>
      <c r="X673">
        <v>0</v>
      </c>
      <c r="Y673">
        <v>0</v>
      </c>
      <c r="Z673">
        <v>0</v>
      </c>
      <c r="AA673">
        <v>0</v>
      </c>
      <c r="AB673">
        <v>0</v>
      </c>
      <c r="AC673">
        <v>0</v>
      </c>
      <c r="AD673">
        <v>0</v>
      </c>
      <c r="AE673">
        <v>0</v>
      </c>
      <c r="AF673">
        <v>0</v>
      </c>
      <c r="AG673">
        <v>0</v>
      </c>
      <c r="AH673">
        <v>0</v>
      </c>
      <c r="AI673">
        <v>0</v>
      </c>
      <c r="AJ673">
        <v>0</v>
      </c>
      <c r="AK673">
        <v>0</v>
      </c>
      <c r="AL673" t="s">
        <v>531</v>
      </c>
      <c r="AM673" s="49" t="s">
        <v>427</v>
      </c>
      <c r="AN673" s="49" t="s">
        <v>14</v>
      </c>
      <c r="AO673" s="49" t="s">
        <v>506</v>
      </c>
      <c r="AP673" s="49" t="s">
        <v>501</v>
      </c>
      <c r="AQ673" s="49" t="s">
        <v>10</v>
      </c>
      <c r="AR673" s="49" t="s">
        <v>495</v>
      </c>
      <c r="AS673" s="49" t="s">
        <v>488</v>
      </c>
      <c r="AT673" s="49" t="s">
        <v>497</v>
      </c>
    </row>
    <row r="674" spans="1:46" x14ac:dyDescent="0.25">
      <c r="A674">
        <v>4</v>
      </c>
      <c r="B674" t="s">
        <v>353</v>
      </c>
      <c r="C674" t="s">
        <v>353</v>
      </c>
      <c r="D674" t="s">
        <v>354</v>
      </c>
      <c r="E674" t="s">
        <v>614</v>
      </c>
      <c r="F674" t="s">
        <v>615</v>
      </c>
      <c r="G674">
        <v>133.00210000000001</v>
      </c>
      <c r="H674">
        <v>147.9992</v>
      </c>
      <c r="I674">
        <v>163.00049999999999</v>
      </c>
      <c r="J674">
        <v>174.9999</v>
      </c>
      <c r="K674">
        <v>186.9992</v>
      </c>
      <c r="L674">
        <v>199.9992</v>
      </c>
      <c r="M674">
        <v>173.9992</v>
      </c>
      <c r="N674">
        <v>186.9992</v>
      </c>
      <c r="O674">
        <v>199.9992</v>
      </c>
      <c r="P674">
        <v>199.9992</v>
      </c>
      <c r="Q674">
        <v>223.00149999999999</v>
      </c>
      <c r="R674">
        <v>159.99860000000001</v>
      </c>
      <c r="S674">
        <v>178.9983</v>
      </c>
      <c r="T674">
        <v>198.99860000000001</v>
      </c>
      <c r="U674">
        <v>199.9992</v>
      </c>
      <c r="V674">
        <v>247.00030000000001</v>
      </c>
      <c r="W674">
        <v>241.00059999999999</v>
      </c>
      <c r="X674">
        <v>360.00200000000001</v>
      </c>
      <c r="Y674">
        <v>396.00009999999997</v>
      </c>
      <c r="Z674">
        <v>413.99919999999997</v>
      </c>
      <c r="AA674">
        <v>431.9982</v>
      </c>
      <c r="AB674">
        <v>461.00020000000001</v>
      </c>
      <c r="AC674">
        <v>463.99790000000002</v>
      </c>
      <c r="AD674">
        <v>468.00049999999999</v>
      </c>
      <c r="AE674">
        <v>468.00049999999999</v>
      </c>
      <c r="AF674">
        <v>471.99889999999999</v>
      </c>
      <c r="AG674">
        <v>468.00049999999999</v>
      </c>
      <c r="AH674">
        <v>463.99790000000002</v>
      </c>
      <c r="AI674">
        <v>457.0018</v>
      </c>
      <c r="AJ674">
        <v>445.99889999999999</v>
      </c>
      <c r="AK674">
        <v>436.00080000000003</v>
      </c>
      <c r="AL674">
        <v>425.00209999999998</v>
      </c>
      <c r="AM674" s="49" t="s">
        <v>354</v>
      </c>
      <c r="AN674" s="49" t="s">
        <v>14</v>
      </c>
      <c r="AO674" s="49" t="s">
        <v>500</v>
      </c>
      <c r="AP674" s="49" t="s">
        <v>505</v>
      </c>
      <c r="AQ674" s="49" t="s">
        <v>13</v>
      </c>
      <c r="AR674" s="49" t="s">
        <v>487</v>
      </c>
      <c r="AS674" s="49" t="s">
        <v>488</v>
      </c>
      <c r="AT674" s="49" t="s">
        <v>489</v>
      </c>
    </row>
    <row r="675" spans="1:46" x14ac:dyDescent="0.25">
      <c r="A675">
        <v>4</v>
      </c>
      <c r="B675" t="s">
        <v>111</v>
      </c>
      <c r="C675" t="s">
        <v>111</v>
      </c>
      <c r="D675" t="s">
        <v>112</v>
      </c>
      <c r="E675" t="s">
        <v>614</v>
      </c>
      <c r="F675" t="s">
        <v>615</v>
      </c>
      <c r="G675">
        <v>105.8758</v>
      </c>
      <c r="H675">
        <v>135.93700000000001</v>
      </c>
      <c r="I675">
        <v>167.7944</v>
      </c>
      <c r="J675">
        <v>204.44560000000001</v>
      </c>
      <c r="K675">
        <v>248.29400000000001</v>
      </c>
      <c r="L675">
        <v>298.9794</v>
      </c>
      <c r="M675">
        <v>351.79169999999999</v>
      </c>
      <c r="N675">
        <v>401.65230000000003</v>
      </c>
      <c r="O675">
        <v>456.51609999999999</v>
      </c>
      <c r="P675">
        <v>509.72620000000001</v>
      </c>
      <c r="Q675">
        <v>555.33720000000005</v>
      </c>
      <c r="R675">
        <v>599.68790000000001</v>
      </c>
      <c r="S675">
        <v>641.58939999999996</v>
      </c>
      <c r="T675">
        <v>680.68579999999997</v>
      </c>
      <c r="U675">
        <v>722.41139999999996</v>
      </c>
      <c r="V675">
        <v>773.67460000000005</v>
      </c>
      <c r="W675">
        <v>840.16930000000002</v>
      </c>
      <c r="X675">
        <v>921.745</v>
      </c>
      <c r="Y675">
        <v>1046.8800000000001</v>
      </c>
      <c r="Z675">
        <v>1236.3495</v>
      </c>
      <c r="AA675">
        <v>1451.3416999999999</v>
      </c>
      <c r="AB675">
        <v>1655.0295000000001</v>
      </c>
      <c r="AC675">
        <v>1852.9186</v>
      </c>
      <c r="AD675">
        <v>2042.0655999999999</v>
      </c>
      <c r="AE675">
        <v>2211.5891999999999</v>
      </c>
      <c r="AF675">
        <v>2358.6127999999999</v>
      </c>
      <c r="AG675">
        <v>2450.3413999999998</v>
      </c>
      <c r="AH675">
        <v>2508.1570000000002</v>
      </c>
      <c r="AI675">
        <v>2564.8923</v>
      </c>
      <c r="AJ675">
        <v>2642.4360000000001</v>
      </c>
      <c r="AK675">
        <v>2659.1747999999998</v>
      </c>
      <c r="AL675">
        <v>2663.998</v>
      </c>
      <c r="AM675" s="49" t="s">
        <v>112</v>
      </c>
      <c r="AN675" s="49" t="s">
        <v>14</v>
      </c>
      <c r="AO675" s="49" t="s">
        <v>500</v>
      </c>
      <c r="AP675" s="49" t="s">
        <v>505</v>
      </c>
      <c r="AQ675" s="49" t="s">
        <v>13</v>
      </c>
      <c r="AR675" s="49" t="s">
        <v>487</v>
      </c>
      <c r="AS675" s="49" t="s">
        <v>488</v>
      </c>
      <c r="AT675" s="49" t="s">
        <v>489</v>
      </c>
    </row>
    <row r="676" spans="1:46" x14ac:dyDescent="0.25">
      <c r="A676">
        <v>4</v>
      </c>
      <c r="B676" t="s">
        <v>359</v>
      </c>
      <c r="C676" t="s">
        <v>359</v>
      </c>
      <c r="D676" t="s">
        <v>605</v>
      </c>
      <c r="E676" t="s">
        <v>614</v>
      </c>
      <c r="F676" t="s">
        <v>615</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c r="AK676">
        <v>0</v>
      </c>
      <c r="AL676" t="s">
        <v>531</v>
      </c>
      <c r="AM676" s="49" t="s">
        <v>360</v>
      </c>
      <c r="AN676" s="49" t="s">
        <v>14</v>
      </c>
      <c r="AO676" s="49" t="s">
        <v>485</v>
      </c>
      <c r="AP676" s="49" t="s">
        <v>486</v>
      </c>
      <c r="AQ676" s="49" t="s">
        <v>11</v>
      </c>
      <c r="AR676" s="49" t="s">
        <v>487</v>
      </c>
      <c r="AS676" s="49" t="s">
        <v>488</v>
      </c>
      <c r="AT676" s="49" t="s">
        <v>489</v>
      </c>
    </row>
    <row r="677" spans="1:46" x14ac:dyDescent="0.25">
      <c r="A677">
        <v>4</v>
      </c>
      <c r="B677" t="s">
        <v>366</v>
      </c>
      <c r="C677" t="s">
        <v>366</v>
      </c>
      <c r="D677" t="s">
        <v>367</v>
      </c>
      <c r="E677" t="s">
        <v>614</v>
      </c>
      <c r="F677" t="s">
        <v>615</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c r="AK677">
        <v>0</v>
      </c>
      <c r="AL677" t="s">
        <v>531</v>
      </c>
      <c r="AM677" s="49" t="s">
        <v>367</v>
      </c>
      <c r="AN677" s="49" t="s">
        <v>14</v>
      </c>
      <c r="AO677" s="49" t="s">
        <v>485</v>
      </c>
      <c r="AP677" s="49" t="s">
        <v>494</v>
      </c>
      <c r="AQ677" s="49" t="s">
        <v>11</v>
      </c>
      <c r="AR677" s="49" t="s">
        <v>487</v>
      </c>
      <c r="AS677" s="49" t="s">
        <v>488</v>
      </c>
      <c r="AT677" s="49" t="s">
        <v>489</v>
      </c>
    </row>
    <row r="678" spans="1:46" x14ac:dyDescent="0.25">
      <c r="A678">
        <v>4</v>
      </c>
      <c r="B678" t="s">
        <v>364</v>
      </c>
      <c r="C678" t="s">
        <v>364</v>
      </c>
      <c r="D678" t="s">
        <v>365</v>
      </c>
      <c r="E678" t="s">
        <v>614</v>
      </c>
      <c r="F678" t="s">
        <v>615</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74.998099999999994</v>
      </c>
      <c r="AB678">
        <v>83.999799999999993</v>
      </c>
      <c r="AC678">
        <v>146.99850000000001</v>
      </c>
      <c r="AD678">
        <v>187.9999</v>
      </c>
      <c r="AE678">
        <v>213.9999</v>
      </c>
      <c r="AF678">
        <v>238.99930000000001</v>
      </c>
      <c r="AG678">
        <v>281.00130000000001</v>
      </c>
      <c r="AH678">
        <v>387.6977</v>
      </c>
      <c r="AI678">
        <v>422.86680000000001</v>
      </c>
      <c r="AJ678">
        <v>422.86680000000001</v>
      </c>
      <c r="AK678">
        <v>443.80079999999998</v>
      </c>
      <c r="AL678" t="s">
        <v>531</v>
      </c>
      <c r="AM678" s="49" t="s">
        <v>365</v>
      </c>
      <c r="AN678" s="49" t="s">
        <v>14</v>
      </c>
      <c r="AO678" s="49" t="s">
        <v>485</v>
      </c>
      <c r="AP678" s="49" t="s">
        <v>501</v>
      </c>
      <c r="AQ678" s="49" t="s">
        <v>11</v>
      </c>
      <c r="AR678" s="49" t="s">
        <v>487</v>
      </c>
      <c r="AS678" s="49" t="s">
        <v>488</v>
      </c>
      <c r="AT678" s="49" t="s">
        <v>489</v>
      </c>
    </row>
    <row r="679" spans="1:46" x14ac:dyDescent="0.25">
      <c r="A679">
        <v>4</v>
      </c>
      <c r="B679" t="s">
        <v>493</v>
      </c>
      <c r="C679" t="s">
        <v>606</v>
      </c>
      <c r="D679" t="s">
        <v>607</v>
      </c>
      <c r="E679" t="s">
        <v>614</v>
      </c>
      <c r="F679" t="s">
        <v>615</v>
      </c>
      <c r="G679">
        <v>82495.581000000006</v>
      </c>
      <c r="H679">
        <v>87761.486799999999</v>
      </c>
      <c r="I679">
        <v>92230.2929</v>
      </c>
      <c r="J679">
        <v>98354.597399999999</v>
      </c>
      <c r="K679">
        <v>104708.0413</v>
      </c>
      <c r="L679">
        <v>108634.46</v>
      </c>
      <c r="M679">
        <v>113158.4314</v>
      </c>
      <c r="N679">
        <v>118448.7086</v>
      </c>
      <c r="O679">
        <v>122497.7</v>
      </c>
      <c r="P679">
        <v>194812.02170000001</v>
      </c>
      <c r="Q679">
        <v>203711.65960000001</v>
      </c>
      <c r="R679">
        <v>212662.992</v>
      </c>
      <c r="S679">
        <v>226140.40169999999</v>
      </c>
      <c r="T679">
        <v>242946.7193</v>
      </c>
      <c r="U679">
        <v>262029.53400000001</v>
      </c>
      <c r="V679">
        <v>289973.52679999999</v>
      </c>
      <c r="W679">
        <v>326120.34830000001</v>
      </c>
      <c r="X679">
        <v>374332.30070000002</v>
      </c>
      <c r="Y679">
        <v>450486.03940000001</v>
      </c>
      <c r="Z679">
        <v>540316.92330000002</v>
      </c>
      <c r="AA679">
        <v>644782.74140000006</v>
      </c>
      <c r="AB679">
        <v>780912.19750000001</v>
      </c>
      <c r="AC679">
        <v>895362.91399999999</v>
      </c>
      <c r="AD679">
        <v>1169297.7435999999</v>
      </c>
      <c r="AE679">
        <v>1263887.3359999999</v>
      </c>
      <c r="AF679">
        <v>1351651.9754000001</v>
      </c>
      <c r="AG679">
        <v>1398881.3611999999</v>
      </c>
      <c r="AH679">
        <v>1443440.0418</v>
      </c>
      <c r="AI679">
        <v>1474871.798</v>
      </c>
      <c r="AJ679">
        <v>1547913.6096999999</v>
      </c>
      <c r="AK679">
        <v>1533001.8944000001</v>
      </c>
      <c r="AL679" t="s">
        <v>531</v>
      </c>
      <c r="AM679" s="49" t="e">
        <v>#N/A</v>
      </c>
      <c r="AN679" s="49" t="e">
        <v>#N/A</v>
      </c>
      <c r="AO679" s="49" t="e">
        <v>#N/A</v>
      </c>
      <c r="AP679" s="49" t="e">
        <v>#N/A</v>
      </c>
      <c r="AQ679" s="49" t="e">
        <v>#N/A</v>
      </c>
      <c r="AR679" s="49" t="e">
        <v>#N/A</v>
      </c>
      <c r="AS679" s="49" t="e">
        <v>#N/A</v>
      </c>
      <c r="AT679" s="49" t="e">
        <v>#N/A</v>
      </c>
    </row>
    <row r="680" spans="1:46" x14ac:dyDescent="0.25">
      <c r="A680">
        <v>4</v>
      </c>
      <c r="B680" t="s">
        <v>362</v>
      </c>
      <c r="C680" t="s">
        <v>362</v>
      </c>
      <c r="D680" t="s">
        <v>363</v>
      </c>
      <c r="E680" t="s">
        <v>614</v>
      </c>
      <c r="F680" t="s">
        <v>615</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t="s">
        <v>531</v>
      </c>
      <c r="AM680" s="49" t="s">
        <v>363</v>
      </c>
      <c r="AN680" s="49" t="s">
        <v>8</v>
      </c>
      <c r="AO680" s="49" t="s">
        <v>9</v>
      </c>
      <c r="AP680" s="49" t="s">
        <v>486</v>
      </c>
      <c r="AQ680" s="49" t="s">
        <v>9</v>
      </c>
      <c r="AR680" s="49" t="s">
        <v>495</v>
      </c>
      <c r="AS680" s="49" t="s">
        <v>488</v>
      </c>
      <c r="AT680" s="49" t="s">
        <v>489</v>
      </c>
    </row>
    <row r="681" spans="1:46" x14ac:dyDescent="0.25">
      <c r="A681">
        <v>4</v>
      </c>
      <c r="B681" t="s">
        <v>372</v>
      </c>
      <c r="C681" t="s">
        <v>372</v>
      </c>
      <c r="D681" t="s">
        <v>431</v>
      </c>
      <c r="E681" t="s">
        <v>614</v>
      </c>
      <c r="F681" t="s">
        <v>615</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t="s">
        <v>531</v>
      </c>
      <c r="AM681" s="49" t="s">
        <v>431</v>
      </c>
      <c r="AN681" s="49" t="s">
        <v>14</v>
      </c>
      <c r="AO681" s="49" t="s">
        <v>507</v>
      </c>
      <c r="AP681" s="49" t="s">
        <v>505</v>
      </c>
      <c r="AQ681" s="49" t="s">
        <v>10</v>
      </c>
      <c r="AR681" s="49" t="s">
        <v>495</v>
      </c>
      <c r="AS681" s="49" t="s">
        <v>496</v>
      </c>
      <c r="AT681" s="49" t="s">
        <v>497</v>
      </c>
    </row>
    <row r="682" spans="1:46" x14ac:dyDescent="0.25">
      <c r="A682">
        <v>4</v>
      </c>
      <c r="B682" t="s">
        <v>373</v>
      </c>
      <c r="C682" t="s">
        <v>373</v>
      </c>
      <c r="D682" t="s">
        <v>374</v>
      </c>
      <c r="E682" t="s">
        <v>614</v>
      </c>
      <c r="F682" t="s">
        <v>615</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1137.0009</v>
      </c>
      <c r="AB682">
        <v>1301.002</v>
      </c>
      <c r="AC682">
        <v>1480.0002999999999</v>
      </c>
      <c r="AD682">
        <v>1650.0011</v>
      </c>
      <c r="AE682">
        <v>1817</v>
      </c>
      <c r="AF682">
        <v>1954.0005000000001</v>
      </c>
      <c r="AG682">
        <v>2091.0010000000002</v>
      </c>
      <c r="AH682">
        <v>2210.4211</v>
      </c>
      <c r="AI682">
        <v>2443.0396999999998</v>
      </c>
      <c r="AJ682">
        <v>2575.8868000000002</v>
      </c>
      <c r="AK682">
        <v>2672.895</v>
      </c>
      <c r="AL682" t="s">
        <v>531</v>
      </c>
      <c r="AM682" s="49" t="s">
        <v>374</v>
      </c>
      <c r="AN682" s="49" t="s">
        <v>7</v>
      </c>
      <c r="AO682" s="49" t="s">
        <v>9</v>
      </c>
      <c r="AP682" s="49" t="s">
        <v>494</v>
      </c>
      <c r="AQ682" s="49" t="s">
        <v>9</v>
      </c>
      <c r="AR682" s="49" t="s">
        <v>487</v>
      </c>
      <c r="AS682" s="49" t="s">
        <v>488</v>
      </c>
      <c r="AT682" s="49" t="s">
        <v>489</v>
      </c>
    </row>
    <row r="683" spans="1:46" x14ac:dyDescent="0.25">
      <c r="A683">
        <v>4</v>
      </c>
      <c r="B683" t="s">
        <v>368</v>
      </c>
      <c r="C683" t="s">
        <v>368</v>
      </c>
      <c r="D683" t="s">
        <v>429</v>
      </c>
      <c r="E683" t="s">
        <v>614</v>
      </c>
      <c r="F683" t="s">
        <v>615</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c r="AI683">
        <v>0</v>
      </c>
      <c r="AJ683">
        <v>0</v>
      </c>
      <c r="AK683">
        <v>0</v>
      </c>
      <c r="AL683" t="s">
        <v>531</v>
      </c>
      <c r="AM683" s="49" t="s">
        <v>429</v>
      </c>
      <c r="AN683" s="49" t="s">
        <v>14</v>
      </c>
      <c r="AO683" s="49" t="s">
        <v>485</v>
      </c>
      <c r="AP683" s="49" t="s">
        <v>501</v>
      </c>
      <c r="AQ683" s="49" t="s">
        <v>11</v>
      </c>
      <c r="AR683" s="49" t="s">
        <v>495</v>
      </c>
      <c r="AS683" s="49" t="s">
        <v>496</v>
      </c>
      <c r="AT683" s="49" t="s">
        <v>497</v>
      </c>
    </row>
    <row r="684" spans="1:46" x14ac:dyDescent="0.25">
      <c r="A684">
        <v>4</v>
      </c>
      <c r="B684" t="s">
        <v>381</v>
      </c>
      <c r="C684" t="s">
        <v>381</v>
      </c>
      <c r="D684" t="s">
        <v>382</v>
      </c>
      <c r="E684" t="s">
        <v>614</v>
      </c>
      <c r="F684" t="s">
        <v>615</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c r="AK684">
        <v>0</v>
      </c>
      <c r="AL684" t="s">
        <v>531</v>
      </c>
      <c r="AM684" s="49" t="s">
        <v>382</v>
      </c>
      <c r="AN684" s="49" t="s">
        <v>6</v>
      </c>
      <c r="AO684" s="49" t="s">
        <v>9</v>
      </c>
      <c r="AP684" s="49" t="s">
        <v>486</v>
      </c>
      <c r="AQ684" s="49" t="s">
        <v>9</v>
      </c>
      <c r="AR684" s="49" t="s">
        <v>487</v>
      </c>
      <c r="AS684" s="49" t="s">
        <v>488</v>
      </c>
      <c r="AT684" s="49" t="s">
        <v>489</v>
      </c>
    </row>
    <row r="685" spans="1:46" x14ac:dyDescent="0.25">
      <c r="A685">
        <v>4</v>
      </c>
      <c r="B685" t="s">
        <v>383</v>
      </c>
      <c r="C685" t="s">
        <v>383</v>
      </c>
      <c r="D685" t="s">
        <v>384</v>
      </c>
      <c r="E685" t="s">
        <v>614</v>
      </c>
      <c r="F685" t="s">
        <v>615</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20.000299999999999</v>
      </c>
      <c r="AI685">
        <v>0</v>
      </c>
      <c r="AJ685">
        <v>0</v>
      </c>
      <c r="AK685">
        <v>0</v>
      </c>
      <c r="AL685">
        <v>0</v>
      </c>
      <c r="AM685" s="49" t="s">
        <v>384</v>
      </c>
      <c r="AN685" s="49" t="s">
        <v>14</v>
      </c>
      <c r="AO685" s="49" t="s">
        <v>500</v>
      </c>
      <c r="AP685" s="49" t="s">
        <v>494</v>
      </c>
      <c r="AQ685" s="49" t="s">
        <v>502</v>
      </c>
      <c r="AR685" s="49" t="s">
        <v>487</v>
      </c>
      <c r="AS685" s="49" t="s">
        <v>488</v>
      </c>
      <c r="AT685" s="49" t="s">
        <v>489</v>
      </c>
    </row>
    <row r="686" spans="1:46" x14ac:dyDescent="0.25">
      <c r="A686">
        <v>4</v>
      </c>
      <c r="B686" t="s">
        <v>62</v>
      </c>
      <c r="C686" t="s">
        <v>62</v>
      </c>
      <c r="D686" t="s">
        <v>407</v>
      </c>
      <c r="E686" t="s">
        <v>614</v>
      </c>
      <c r="F686" t="s">
        <v>615</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588.99900000000002</v>
      </c>
      <c r="AE686">
        <v>2650.998</v>
      </c>
      <c r="AF686">
        <v>2650.998</v>
      </c>
      <c r="AG686">
        <v>2846.9989</v>
      </c>
      <c r="AH686">
        <v>2806.9103</v>
      </c>
      <c r="AI686">
        <v>2542.9074000000001</v>
      </c>
      <c r="AJ686">
        <v>2506.9092999999998</v>
      </c>
      <c r="AK686">
        <v>2744.7278999999999</v>
      </c>
      <c r="AL686" t="s">
        <v>531</v>
      </c>
      <c r="AM686" s="49" t="s">
        <v>407</v>
      </c>
      <c r="AN686" s="49" t="s">
        <v>14</v>
      </c>
      <c r="AO686" s="49" t="s">
        <v>485</v>
      </c>
      <c r="AP686" s="49" t="s">
        <v>505</v>
      </c>
      <c r="AQ686" s="49" t="s">
        <v>13</v>
      </c>
      <c r="AR686" s="49" t="s">
        <v>495</v>
      </c>
      <c r="AS686" s="49" t="s">
        <v>496</v>
      </c>
      <c r="AT686" s="49" t="s">
        <v>497</v>
      </c>
    </row>
    <row r="687" spans="1:46" x14ac:dyDescent="0.25">
      <c r="A687">
        <v>4</v>
      </c>
      <c r="B687" t="s">
        <v>169</v>
      </c>
      <c r="C687" t="s">
        <v>169</v>
      </c>
      <c r="D687" t="s">
        <v>170</v>
      </c>
      <c r="E687" t="s">
        <v>614</v>
      </c>
      <c r="F687" t="s">
        <v>615</v>
      </c>
      <c r="G687">
        <v>427.99979999999999</v>
      </c>
      <c r="H687">
        <v>427.99979999999999</v>
      </c>
      <c r="I687">
        <v>427.99979999999999</v>
      </c>
      <c r="J687">
        <v>427.99979999999999</v>
      </c>
      <c r="K687">
        <v>427.99979999999999</v>
      </c>
      <c r="L687">
        <v>427.99979999999999</v>
      </c>
      <c r="M687">
        <v>427.99979999999999</v>
      </c>
      <c r="N687">
        <v>427.99979999999999</v>
      </c>
      <c r="O687">
        <v>393.99880000000002</v>
      </c>
      <c r="P687">
        <v>418.9982</v>
      </c>
      <c r="Q687">
        <v>469.00110000000001</v>
      </c>
      <c r="R687">
        <v>554.00160000000005</v>
      </c>
      <c r="S687">
        <v>672.99879999999996</v>
      </c>
      <c r="T687">
        <v>827.00189999999998</v>
      </c>
      <c r="U687">
        <v>1028.0018</v>
      </c>
      <c r="V687">
        <v>1229.0016000000001</v>
      </c>
      <c r="W687">
        <v>1519.0002999999999</v>
      </c>
      <c r="X687">
        <v>1878.9982</v>
      </c>
      <c r="Y687">
        <v>1236.9983999999999</v>
      </c>
      <c r="Z687">
        <v>1389.0001999999999</v>
      </c>
      <c r="AA687">
        <v>1591.0007000000001</v>
      </c>
      <c r="AB687">
        <v>1799.001</v>
      </c>
      <c r="AC687">
        <v>1921.0001</v>
      </c>
      <c r="AD687">
        <v>2004.9999</v>
      </c>
      <c r="AE687">
        <v>2074.9989999999998</v>
      </c>
      <c r="AF687">
        <v>2122</v>
      </c>
      <c r="AG687">
        <v>2144.9980999999998</v>
      </c>
      <c r="AH687">
        <v>2178.9991</v>
      </c>
      <c r="AI687">
        <v>2208.0011</v>
      </c>
      <c r="AJ687">
        <v>2231.9998000000001</v>
      </c>
      <c r="AK687">
        <v>2236.9989</v>
      </c>
      <c r="AL687">
        <v>2266.0007999999998</v>
      </c>
      <c r="AM687" s="49" t="s">
        <v>170</v>
      </c>
      <c r="AN687" s="49" t="s">
        <v>14</v>
      </c>
      <c r="AO687" s="49" t="s">
        <v>500</v>
      </c>
      <c r="AP687" s="49" t="s">
        <v>505</v>
      </c>
      <c r="AQ687" s="49" t="s">
        <v>13</v>
      </c>
      <c r="AR687" s="49" t="s">
        <v>487</v>
      </c>
      <c r="AS687" s="49" t="s">
        <v>488</v>
      </c>
      <c r="AT687" s="49" t="s">
        <v>489</v>
      </c>
    </row>
    <row r="688" spans="1:46" x14ac:dyDescent="0.25">
      <c r="A688">
        <v>4</v>
      </c>
      <c r="B688" t="s">
        <v>379</v>
      </c>
      <c r="C688" t="s">
        <v>379</v>
      </c>
      <c r="D688" t="s">
        <v>608</v>
      </c>
      <c r="E688" t="s">
        <v>614</v>
      </c>
      <c r="F688" t="s">
        <v>615</v>
      </c>
      <c r="G688">
        <v>0</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v>
      </c>
      <c r="AK688">
        <v>0</v>
      </c>
      <c r="AL688" t="s">
        <v>531</v>
      </c>
      <c r="AM688" s="49" t="s">
        <v>380</v>
      </c>
      <c r="AN688" s="49" t="s">
        <v>6</v>
      </c>
      <c r="AO688" s="49" t="s">
        <v>9</v>
      </c>
      <c r="AP688" s="49" t="s">
        <v>494</v>
      </c>
      <c r="AQ688" s="49" t="s">
        <v>9</v>
      </c>
      <c r="AR688" s="49" t="s">
        <v>487</v>
      </c>
      <c r="AS688" s="49" t="s">
        <v>488</v>
      </c>
      <c r="AT688" s="49" t="s">
        <v>489</v>
      </c>
    </row>
    <row r="689" spans="1:46" x14ac:dyDescent="0.25">
      <c r="A689">
        <v>4</v>
      </c>
      <c r="B689" t="s">
        <v>387</v>
      </c>
      <c r="C689" t="s">
        <v>387</v>
      </c>
      <c r="D689" t="s">
        <v>388</v>
      </c>
      <c r="E689" t="s">
        <v>614</v>
      </c>
      <c r="F689" t="s">
        <v>615</v>
      </c>
      <c r="G689">
        <v>2386.9994000000002</v>
      </c>
      <c r="H689">
        <v>2805.0011</v>
      </c>
      <c r="I689">
        <v>2685.9996999999998</v>
      </c>
      <c r="J689">
        <v>3229.9989999999998</v>
      </c>
      <c r="K689">
        <v>2967.0009</v>
      </c>
      <c r="L689">
        <v>2967.0009</v>
      </c>
      <c r="M689">
        <v>3251</v>
      </c>
      <c r="N689">
        <v>3215.0019000000002</v>
      </c>
      <c r="O689">
        <v>3194.0009</v>
      </c>
      <c r="P689">
        <v>68892.998500000002</v>
      </c>
      <c r="Q689">
        <v>65870.999800000005</v>
      </c>
      <c r="R689">
        <v>62960.997900000002</v>
      </c>
      <c r="S689">
        <v>61550.0003</v>
      </c>
      <c r="T689">
        <v>58692.999100000001</v>
      </c>
      <c r="U689">
        <v>58962.000999999997</v>
      </c>
      <c r="V689">
        <v>57290.998899999999</v>
      </c>
      <c r="W689">
        <v>58698.998800000001</v>
      </c>
      <c r="X689">
        <v>61690.999100000001</v>
      </c>
      <c r="Y689">
        <v>65518.998699999996</v>
      </c>
      <c r="Z689">
        <v>65128.998299999999</v>
      </c>
      <c r="AA689">
        <v>87203.001199999999</v>
      </c>
      <c r="AB689">
        <v>90764.000199999995</v>
      </c>
      <c r="AC689">
        <v>94687.998900000006</v>
      </c>
      <c r="AD689">
        <v>98237.999200000006</v>
      </c>
      <c r="AE689">
        <v>116042.9984</v>
      </c>
      <c r="AF689">
        <v>125981.0004</v>
      </c>
      <c r="AG689">
        <v>113790.0018</v>
      </c>
      <c r="AH689">
        <v>107640.3964</v>
      </c>
      <c r="AI689">
        <v>136926.2083</v>
      </c>
      <c r="AJ689">
        <v>141640.90100000001</v>
      </c>
      <c r="AK689">
        <v>143381.04810000001</v>
      </c>
      <c r="AL689">
        <v>148621.875</v>
      </c>
      <c r="AM689" s="49" t="s">
        <v>388</v>
      </c>
      <c r="AN689" s="49" t="s">
        <v>14</v>
      </c>
      <c r="AO689" s="49" t="s">
        <v>507</v>
      </c>
      <c r="AP689" s="49" t="s">
        <v>505</v>
      </c>
      <c r="AQ689" s="49" t="s">
        <v>13</v>
      </c>
      <c r="AR689" s="49" t="s">
        <v>487</v>
      </c>
      <c r="AS689" s="49" t="s">
        <v>488</v>
      </c>
      <c r="AT689" s="49" t="s">
        <v>489</v>
      </c>
    </row>
    <row r="690" spans="1:46" x14ac:dyDescent="0.25">
      <c r="A690">
        <v>4</v>
      </c>
      <c r="B690" t="s">
        <v>385</v>
      </c>
      <c r="C690" t="s">
        <v>385</v>
      </c>
      <c r="D690" t="s">
        <v>386</v>
      </c>
      <c r="E690" t="s">
        <v>614</v>
      </c>
      <c r="F690" t="s">
        <v>615</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t="s">
        <v>531</v>
      </c>
      <c r="AM690" s="49" t="s">
        <v>386</v>
      </c>
      <c r="AN690" s="49" t="s">
        <v>14</v>
      </c>
      <c r="AO690" s="49" t="s">
        <v>506</v>
      </c>
      <c r="AP690" s="49" t="s">
        <v>505</v>
      </c>
      <c r="AQ690" s="49" t="s">
        <v>10</v>
      </c>
      <c r="AR690" s="49" t="s">
        <v>487</v>
      </c>
      <c r="AS690" s="49" t="s">
        <v>488</v>
      </c>
      <c r="AT690" s="49" t="s">
        <v>489</v>
      </c>
    </row>
    <row r="691" spans="1:46" x14ac:dyDescent="0.25">
      <c r="A691">
        <v>4</v>
      </c>
      <c r="B691" t="s">
        <v>389</v>
      </c>
      <c r="C691" t="s">
        <v>389</v>
      </c>
      <c r="D691" t="s">
        <v>432</v>
      </c>
      <c r="E691" t="s">
        <v>614</v>
      </c>
      <c r="F691" t="s">
        <v>615</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c r="AI691">
        <v>0</v>
      </c>
      <c r="AJ691">
        <v>0</v>
      </c>
      <c r="AK691">
        <v>0</v>
      </c>
      <c r="AL691" t="s">
        <v>531</v>
      </c>
      <c r="AM691" s="49" t="s">
        <v>432</v>
      </c>
      <c r="AN691" s="49" t="s">
        <v>14</v>
      </c>
      <c r="AO691" s="49" t="s">
        <v>485</v>
      </c>
      <c r="AP691" s="49" t="s">
        <v>494</v>
      </c>
      <c r="AQ691" s="49" t="s">
        <v>11</v>
      </c>
      <c r="AR691" s="49" t="s">
        <v>487</v>
      </c>
      <c r="AS691" s="49" t="s">
        <v>496</v>
      </c>
      <c r="AT691" s="49" t="s">
        <v>497</v>
      </c>
    </row>
    <row r="692" spans="1:46" x14ac:dyDescent="0.25">
      <c r="A692">
        <v>4</v>
      </c>
      <c r="B692" t="s">
        <v>392</v>
      </c>
      <c r="C692" t="s">
        <v>392</v>
      </c>
      <c r="D692" t="s">
        <v>433</v>
      </c>
      <c r="E692" t="s">
        <v>614</v>
      </c>
      <c r="F692" t="s">
        <v>615</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c r="AK692">
        <v>0</v>
      </c>
      <c r="AL692" t="s">
        <v>531</v>
      </c>
      <c r="AM692" s="49" t="s">
        <v>433</v>
      </c>
      <c r="AN692" s="49" t="s">
        <v>14</v>
      </c>
      <c r="AO692" s="49" t="s">
        <v>506</v>
      </c>
      <c r="AP692" s="49" t="s">
        <v>493</v>
      </c>
      <c r="AQ692" s="49" t="s">
        <v>10</v>
      </c>
      <c r="AR692" s="49" t="s">
        <v>495</v>
      </c>
      <c r="AS692" s="49" t="s">
        <v>496</v>
      </c>
      <c r="AT692" s="49" t="s">
        <v>497</v>
      </c>
    </row>
    <row r="693" spans="1:46" x14ac:dyDescent="0.25">
      <c r="A693">
        <v>4</v>
      </c>
      <c r="B693" t="s">
        <v>393</v>
      </c>
      <c r="C693" t="s">
        <v>393</v>
      </c>
      <c r="D693" t="s">
        <v>394</v>
      </c>
      <c r="E693" t="s">
        <v>614</v>
      </c>
      <c r="F693" t="s">
        <v>615</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3.0019</v>
      </c>
      <c r="AF693">
        <v>3.9984000000000002</v>
      </c>
      <c r="AG693">
        <v>4.9989999999999997</v>
      </c>
      <c r="AH693">
        <v>4.7519999999999998</v>
      </c>
      <c r="AI693">
        <v>5.2209000000000003</v>
      </c>
      <c r="AJ693">
        <v>5.8322000000000003</v>
      </c>
      <c r="AK693">
        <v>6.5522999999999998</v>
      </c>
      <c r="AL693" t="s">
        <v>531</v>
      </c>
      <c r="AM693" s="49" t="s">
        <v>394</v>
      </c>
      <c r="AN693" s="49" t="s">
        <v>14</v>
      </c>
      <c r="AO693" s="49" t="s">
        <v>485</v>
      </c>
      <c r="AP693" s="49" t="s">
        <v>494</v>
      </c>
      <c r="AQ693" s="49" t="s">
        <v>11</v>
      </c>
      <c r="AR693" s="49" t="s">
        <v>487</v>
      </c>
      <c r="AS693" s="49" t="s">
        <v>488</v>
      </c>
      <c r="AT693" s="49" t="s">
        <v>489</v>
      </c>
    </row>
    <row r="694" spans="1:46" x14ac:dyDescent="0.25">
      <c r="A694">
        <v>4</v>
      </c>
      <c r="B694" t="s">
        <v>493</v>
      </c>
      <c r="C694" t="s">
        <v>609</v>
      </c>
      <c r="D694" t="s">
        <v>56</v>
      </c>
      <c r="E694" t="s">
        <v>614</v>
      </c>
      <c r="F694" t="s">
        <v>615</v>
      </c>
      <c r="G694">
        <v>85683.5821</v>
      </c>
      <c r="H694">
        <v>91150.483699999997</v>
      </c>
      <c r="I694">
        <v>95900.295199999993</v>
      </c>
      <c r="J694">
        <v>102275.5984</v>
      </c>
      <c r="K694">
        <v>108962.0436</v>
      </c>
      <c r="L694">
        <v>114493.46369999999</v>
      </c>
      <c r="M694">
        <v>119296.4351</v>
      </c>
      <c r="N694">
        <v>124941.711</v>
      </c>
      <c r="O694">
        <v>131648.7009</v>
      </c>
      <c r="P694">
        <v>204264.02</v>
      </c>
      <c r="Q694">
        <v>213667.66070000001</v>
      </c>
      <c r="R694">
        <v>222797.99129999999</v>
      </c>
      <c r="S694">
        <v>236519.39929999999</v>
      </c>
      <c r="T694">
        <v>253615.72399999999</v>
      </c>
      <c r="U694">
        <v>273159.5306</v>
      </c>
      <c r="V694">
        <v>301434.53169999999</v>
      </c>
      <c r="W694">
        <v>339123.3517</v>
      </c>
      <c r="X694">
        <v>386338.30560000002</v>
      </c>
      <c r="Y694">
        <v>463318.03710000002</v>
      </c>
      <c r="Z694">
        <v>553993.92189999996</v>
      </c>
      <c r="AA694">
        <v>660561.50939999998</v>
      </c>
      <c r="AB694">
        <v>798472.63729999994</v>
      </c>
      <c r="AC694">
        <v>913961.47510000004</v>
      </c>
      <c r="AD694">
        <v>1189240.5522</v>
      </c>
      <c r="AE694">
        <v>1286695.5612000001</v>
      </c>
      <c r="AF694">
        <v>1376268.2786000001</v>
      </c>
      <c r="AG694">
        <v>1424479.0837999999</v>
      </c>
      <c r="AH694">
        <v>1469975.2013999999</v>
      </c>
      <c r="AI694">
        <v>1503549.0836</v>
      </c>
      <c r="AJ694">
        <v>1577448.1425999999</v>
      </c>
      <c r="AK694">
        <v>1564520.2461999999</v>
      </c>
      <c r="AL694" t="s">
        <v>531</v>
      </c>
      <c r="AM694" s="49" t="e">
        <v>#N/A</v>
      </c>
      <c r="AN694" s="49" t="e">
        <v>#N/A</v>
      </c>
      <c r="AO694" s="49" t="e">
        <v>#N/A</v>
      </c>
      <c r="AP694" s="49" t="e">
        <v>#N/A</v>
      </c>
      <c r="AQ694" s="49" t="e">
        <v>#N/A</v>
      </c>
      <c r="AR694" s="49" t="e">
        <v>#N/A</v>
      </c>
      <c r="AS694" s="49" t="e">
        <v>#N/A</v>
      </c>
      <c r="AT694" s="49" t="e">
        <v>#N/A</v>
      </c>
    </row>
    <row r="695" spans="1:46" x14ac:dyDescent="0.25">
      <c r="A695">
        <v>4</v>
      </c>
      <c r="B695" t="s">
        <v>399</v>
      </c>
      <c r="C695" t="s">
        <v>399</v>
      </c>
      <c r="D695" t="s">
        <v>434</v>
      </c>
      <c r="E695" t="s">
        <v>614</v>
      </c>
      <c r="F695" t="s">
        <v>615</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c r="AL695" t="s">
        <v>531</v>
      </c>
      <c r="AM695" s="49" t="s">
        <v>434</v>
      </c>
      <c r="AN695" s="49" t="s">
        <v>14</v>
      </c>
      <c r="AO695" s="49" t="s">
        <v>485</v>
      </c>
      <c r="AP695" s="49" t="s">
        <v>486</v>
      </c>
      <c r="AQ695" s="49" t="s">
        <v>11</v>
      </c>
      <c r="AR695" s="49" t="s">
        <v>487</v>
      </c>
      <c r="AS695" s="49" t="s">
        <v>496</v>
      </c>
      <c r="AT695" s="49" t="s">
        <v>497</v>
      </c>
    </row>
    <row r="696" spans="1:46" x14ac:dyDescent="0.25">
      <c r="A696">
        <v>4</v>
      </c>
      <c r="B696" t="s">
        <v>402</v>
      </c>
      <c r="C696" t="s">
        <v>402</v>
      </c>
      <c r="D696" t="s">
        <v>403</v>
      </c>
      <c r="E696" t="s">
        <v>614</v>
      </c>
      <c r="F696" t="s">
        <v>615</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c r="AK696">
        <v>0</v>
      </c>
      <c r="AL696" t="s">
        <v>531</v>
      </c>
      <c r="AM696" s="49" t="s">
        <v>403</v>
      </c>
      <c r="AN696" s="49" t="s">
        <v>4</v>
      </c>
      <c r="AO696" s="49" t="s">
        <v>9</v>
      </c>
      <c r="AP696" s="49" t="s">
        <v>494</v>
      </c>
      <c r="AQ696" s="49" t="s">
        <v>9</v>
      </c>
      <c r="AR696" s="49" t="s">
        <v>495</v>
      </c>
      <c r="AS696" s="49" t="s">
        <v>488</v>
      </c>
      <c r="AT696" s="49" t="s">
        <v>489</v>
      </c>
    </row>
    <row r="697" spans="1:46" x14ac:dyDescent="0.25">
      <c r="A697">
        <v>4</v>
      </c>
      <c r="B697" t="s">
        <v>404</v>
      </c>
      <c r="C697" t="s">
        <v>404</v>
      </c>
      <c r="D697" t="s">
        <v>405</v>
      </c>
      <c r="E697" t="s">
        <v>614</v>
      </c>
      <c r="F697" t="s">
        <v>615</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t="s">
        <v>531</v>
      </c>
      <c r="AM697" s="49" t="s">
        <v>405</v>
      </c>
      <c r="AN697" s="49" t="s">
        <v>4</v>
      </c>
      <c r="AO697" s="49" t="s">
        <v>9</v>
      </c>
      <c r="AP697" s="49" t="s">
        <v>494</v>
      </c>
      <c r="AQ697" s="49" t="s">
        <v>9</v>
      </c>
      <c r="AR697" s="49" t="s">
        <v>487</v>
      </c>
      <c r="AS697" s="49" t="s">
        <v>488</v>
      </c>
      <c r="AT697" s="49" t="s">
        <v>489</v>
      </c>
    </row>
    <row r="698" spans="1:46" x14ac:dyDescent="0.25">
      <c r="A698">
        <v>5</v>
      </c>
      <c r="B698" t="s">
        <v>537</v>
      </c>
      <c r="C698" t="s">
        <v>537</v>
      </c>
      <c r="D698" t="s">
        <v>538</v>
      </c>
      <c r="E698" t="s">
        <v>616</v>
      </c>
      <c r="F698" t="s">
        <v>617</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t="s">
        <v>531</v>
      </c>
      <c r="AM698" s="49" t="e">
        <v>#N/A</v>
      </c>
      <c r="AN698" s="49" t="e">
        <v>#N/A</v>
      </c>
      <c r="AO698" s="49" t="e">
        <v>#N/A</v>
      </c>
      <c r="AP698" s="49" t="e">
        <v>#N/A</v>
      </c>
      <c r="AQ698" s="49" t="e">
        <v>#N/A</v>
      </c>
      <c r="AR698" s="49" t="e">
        <v>#N/A</v>
      </c>
      <c r="AS698" s="49" t="e">
        <v>#N/A</v>
      </c>
      <c r="AT698" s="49" t="e">
        <v>#N/A</v>
      </c>
    </row>
    <row r="699" spans="1:46" x14ac:dyDescent="0.25">
      <c r="A699">
        <v>5</v>
      </c>
      <c r="B699" t="s">
        <v>493</v>
      </c>
      <c r="C699" t="s">
        <v>541</v>
      </c>
      <c r="D699" t="s">
        <v>9</v>
      </c>
      <c r="E699" t="s">
        <v>616</v>
      </c>
      <c r="F699" t="s">
        <v>617</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0</v>
      </c>
      <c r="AK699">
        <v>0</v>
      </c>
      <c r="AL699" t="s">
        <v>531</v>
      </c>
      <c r="AM699" s="49" t="e">
        <v>#N/A</v>
      </c>
      <c r="AN699" s="49" t="e">
        <v>#N/A</v>
      </c>
      <c r="AO699" s="49" t="e">
        <v>#N/A</v>
      </c>
      <c r="AP699" s="49" t="e">
        <v>#N/A</v>
      </c>
      <c r="AQ699" s="49" t="e">
        <v>#N/A</v>
      </c>
      <c r="AR699" s="49" t="e">
        <v>#N/A</v>
      </c>
      <c r="AS699" s="49" t="e">
        <v>#N/A</v>
      </c>
      <c r="AT699" s="49" t="e">
        <v>#N/A</v>
      </c>
    </row>
    <row r="700" spans="1:46" x14ac:dyDescent="0.25">
      <c r="A700">
        <v>5</v>
      </c>
      <c r="B700" t="s">
        <v>60</v>
      </c>
      <c r="C700" t="s">
        <v>60</v>
      </c>
      <c r="D700" t="s">
        <v>61</v>
      </c>
      <c r="E700" t="s">
        <v>616</v>
      </c>
      <c r="F700" t="s">
        <v>617</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s="49" t="s">
        <v>61</v>
      </c>
      <c r="AN700" s="49" t="s">
        <v>14</v>
      </c>
      <c r="AO700" s="49" t="s">
        <v>500</v>
      </c>
      <c r="AP700" s="49" t="s">
        <v>501</v>
      </c>
      <c r="AQ700" s="49" t="s">
        <v>502</v>
      </c>
      <c r="AR700" s="49" t="s">
        <v>487</v>
      </c>
      <c r="AS700" s="49" t="s">
        <v>488</v>
      </c>
      <c r="AT700" s="49" t="s">
        <v>489</v>
      </c>
    </row>
    <row r="701" spans="1:46" x14ac:dyDescent="0.25">
      <c r="A701">
        <v>5</v>
      </c>
      <c r="B701" t="s">
        <v>148</v>
      </c>
      <c r="C701" t="s">
        <v>148</v>
      </c>
      <c r="D701" t="s">
        <v>411</v>
      </c>
      <c r="E701" t="s">
        <v>616</v>
      </c>
      <c r="F701" t="s">
        <v>617</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c r="AK701">
        <v>0</v>
      </c>
      <c r="AL701" t="s">
        <v>531</v>
      </c>
      <c r="AM701" s="49" t="s">
        <v>411</v>
      </c>
      <c r="AN701" s="49" t="s">
        <v>7</v>
      </c>
      <c r="AO701" s="49" t="s">
        <v>9</v>
      </c>
      <c r="AP701" s="49" t="s">
        <v>494</v>
      </c>
      <c r="AQ701" s="49" t="s">
        <v>9</v>
      </c>
      <c r="AR701" s="49" t="s">
        <v>495</v>
      </c>
      <c r="AS701" s="49" t="s">
        <v>496</v>
      </c>
      <c r="AT701" s="49" t="s">
        <v>497</v>
      </c>
    </row>
    <row r="702" spans="1:46" x14ac:dyDescent="0.25">
      <c r="A702">
        <v>5</v>
      </c>
      <c r="B702" t="s">
        <v>59</v>
      </c>
      <c r="C702" t="s">
        <v>59</v>
      </c>
      <c r="D702" t="s">
        <v>406</v>
      </c>
      <c r="E702" t="s">
        <v>616</v>
      </c>
      <c r="F702" t="s">
        <v>617</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t="s">
        <v>531</v>
      </c>
      <c r="AM702" s="49" t="s">
        <v>406</v>
      </c>
      <c r="AN702" s="49" t="s">
        <v>4</v>
      </c>
      <c r="AO702" s="49" t="s">
        <v>9</v>
      </c>
      <c r="AP702" s="49" t="s">
        <v>494</v>
      </c>
      <c r="AQ702" s="49" t="s">
        <v>9</v>
      </c>
      <c r="AR702" s="49" t="s">
        <v>495</v>
      </c>
      <c r="AS702" s="49" t="s">
        <v>496</v>
      </c>
      <c r="AT702" s="49" t="s">
        <v>497</v>
      </c>
    </row>
    <row r="703" spans="1:46" x14ac:dyDescent="0.25">
      <c r="A703">
        <v>5</v>
      </c>
      <c r="B703" t="s">
        <v>63</v>
      </c>
      <c r="C703" t="s">
        <v>63</v>
      </c>
      <c r="D703" t="s">
        <v>64</v>
      </c>
      <c r="E703" t="s">
        <v>616</v>
      </c>
      <c r="F703" t="s">
        <v>617</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c r="AG703">
        <v>0</v>
      </c>
      <c r="AH703">
        <v>0</v>
      </c>
      <c r="AI703">
        <v>0</v>
      </c>
      <c r="AJ703">
        <v>0</v>
      </c>
      <c r="AK703">
        <v>0</v>
      </c>
      <c r="AL703">
        <v>0</v>
      </c>
      <c r="AM703" s="49" t="s">
        <v>64</v>
      </c>
      <c r="AN703" s="49" t="s">
        <v>14</v>
      </c>
      <c r="AO703" s="49" t="s">
        <v>506</v>
      </c>
      <c r="AP703" s="49" t="s">
        <v>501</v>
      </c>
      <c r="AQ703" s="49" t="s">
        <v>10</v>
      </c>
      <c r="AR703" s="49" t="s">
        <v>487</v>
      </c>
      <c r="AS703" s="49" t="s">
        <v>488</v>
      </c>
      <c r="AT703" s="49" t="s">
        <v>489</v>
      </c>
    </row>
    <row r="704" spans="1:46" x14ac:dyDescent="0.25">
      <c r="A704">
        <v>5</v>
      </c>
      <c r="B704" t="s">
        <v>65</v>
      </c>
      <c r="C704" t="s">
        <v>65</v>
      </c>
      <c r="D704" t="s">
        <v>66</v>
      </c>
      <c r="E704" t="s">
        <v>616</v>
      </c>
      <c r="F704" t="s">
        <v>617</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c r="AI704">
        <v>0</v>
      </c>
      <c r="AJ704">
        <v>0</v>
      </c>
      <c r="AK704">
        <v>0</v>
      </c>
      <c r="AL704">
        <v>0</v>
      </c>
      <c r="AM704" s="49" t="s">
        <v>66</v>
      </c>
      <c r="AN704" s="49" t="s">
        <v>14</v>
      </c>
      <c r="AO704" s="49" t="s">
        <v>500</v>
      </c>
      <c r="AP704" s="49" t="s">
        <v>501</v>
      </c>
      <c r="AQ704" s="49" t="s">
        <v>502</v>
      </c>
      <c r="AR704" s="49" t="s">
        <v>487</v>
      </c>
      <c r="AS704" s="49" t="s">
        <v>488</v>
      </c>
      <c r="AT704" s="49" t="s">
        <v>489</v>
      </c>
    </row>
    <row r="705" spans="1:46" x14ac:dyDescent="0.25">
      <c r="A705">
        <v>5</v>
      </c>
      <c r="B705" t="s">
        <v>69</v>
      </c>
      <c r="C705" t="s">
        <v>69</v>
      </c>
      <c r="D705" t="s">
        <v>70</v>
      </c>
      <c r="E705" t="s">
        <v>616</v>
      </c>
      <c r="F705" t="s">
        <v>617</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s="49" t="s">
        <v>70</v>
      </c>
      <c r="AN705" s="49" t="s">
        <v>14</v>
      </c>
      <c r="AO705" s="49" t="s">
        <v>509</v>
      </c>
      <c r="AP705" s="49" t="s">
        <v>505</v>
      </c>
      <c r="AQ705" s="49" t="s">
        <v>13</v>
      </c>
      <c r="AR705" s="49" t="s">
        <v>487</v>
      </c>
      <c r="AS705" s="49" t="s">
        <v>488</v>
      </c>
      <c r="AT705" s="49" t="s">
        <v>489</v>
      </c>
    </row>
    <row r="706" spans="1:46" x14ac:dyDescent="0.25">
      <c r="A706">
        <v>5</v>
      </c>
      <c r="B706" t="s">
        <v>71</v>
      </c>
      <c r="C706" t="s">
        <v>71</v>
      </c>
      <c r="D706" t="s">
        <v>72</v>
      </c>
      <c r="E706" t="s">
        <v>616</v>
      </c>
      <c r="F706" t="s">
        <v>617</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c r="AI706">
        <v>0</v>
      </c>
      <c r="AJ706">
        <v>0</v>
      </c>
      <c r="AK706">
        <v>0</v>
      </c>
      <c r="AL706">
        <v>0</v>
      </c>
      <c r="AM706" s="49" t="s">
        <v>72</v>
      </c>
      <c r="AN706" s="49" t="s">
        <v>14</v>
      </c>
      <c r="AO706" s="49" t="s">
        <v>500</v>
      </c>
      <c r="AP706" s="49" t="s">
        <v>505</v>
      </c>
      <c r="AQ706" s="49" t="s">
        <v>13</v>
      </c>
      <c r="AR706" s="49" t="s">
        <v>487</v>
      </c>
      <c r="AS706" s="49" t="s">
        <v>488</v>
      </c>
      <c r="AT706" s="49" t="s">
        <v>489</v>
      </c>
    </row>
    <row r="707" spans="1:46" x14ac:dyDescent="0.25">
      <c r="A707">
        <v>5</v>
      </c>
      <c r="B707" t="s">
        <v>73</v>
      </c>
      <c r="C707" t="s">
        <v>73</v>
      </c>
      <c r="D707" t="s">
        <v>408</v>
      </c>
      <c r="E707" t="s">
        <v>616</v>
      </c>
      <c r="F707" t="s">
        <v>617</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s="49" t="s">
        <v>408</v>
      </c>
      <c r="AN707" s="49" t="s">
        <v>14</v>
      </c>
      <c r="AO707" s="49" t="s">
        <v>500</v>
      </c>
      <c r="AP707" s="49" t="s">
        <v>501</v>
      </c>
      <c r="AQ707" s="49" t="s">
        <v>502</v>
      </c>
      <c r="AR707" s="49" t="s">
        <v>495</v>
      </c>
      <c r="AS707" s="49" t="s">
        <v>496</v>
      </c>
      <c r="AT707" s="49" t="s">
        <v>497</v>
      </c>
    </row>
    <row r="708" spans="1:46" x14ac:dyDescent="0.25">
      <c r="A708">
        <v>5</v>
      </c>
      <c r="B708" t="s">
        <v>86</v>
      </c>
      <c r="C708" t="s">
        <v>86</v>
      </c>
      <c r="D708" t="s">
        <v>87</v>
      </c>
      <c r="E708" t="s">
        <v>616</v>
      </c>
      <c r="F708" t="s">
        <v>617</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c r="AI708">
        <v>0</v>
      </c>
      <c r="AJ708">
        <v>0</v>
      </c>
      <c r="AK708">
        <v>0</v>
      </c>
      <c r="AL708" t="s">
        <v>531</v>
      </c>
      <c r="AM708" s="49" t="s">
        <v>87</v>
      </c>
      <c r="AN708" s="49" t="s">
        <v>14</v>
      </c>
      <c r="AO708" s="49" t="s">
        <v>485</v>
      </c>
      <c r="AP708" s="49" t="s">
        <v>505</v>
      </c>
      <c r="AQ708" s="49" t="s">
        <v>13</v>
      </c>
      <c r="AR708" s="49" t="s">
        <v>495</v>
      </c>
      <c r="AS708" s="49" t="s">
        <v>488</v>
      </c>
      <c r="AT708" s="49" t="s">
        <v>489</v>
      </c>
    </row>
    <row r="709" spans="1:46" x14ac:dyDescent="0.25">
      <c r="A709">
        <v>5</v>
      </c>
      <c r="B709" t="s">
        <v>82</v>
      </c>
      <c r="C709" t="s">
        <v>82</v>
      </c>
      <c r="D709" t="s">
        <v>83</v>
      </c>
      <c r="E709" t="s">
        <v>616</v>
      </c>
      <c r="F709" t="s">
        <v>617</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c r="AL709" t="s">
        <v>531</v>
      </c>
      <c r="AM709" s="49" t="s">
        <v>83</v>
      </c>
      <c r="AN709" s="49" t="s">
        <v>14</v>
      </c>
      <c r="AO709" s="49" t="s">
        <v>485</v>
      </c>
      <c r="AP709" s="49" t="s">
        <v>494</v>
      </c>
      <c r="AQ709" s="49" t="s">
        <v>11</v>
      </c>
      <c r="AR709" s="49" t="s">
        <v>487</v>
      </c>
      <c r="AS709" s="49" t="s">
        <v>488</v>
      </c>
      <c r="AT709" s="49" t="s">
        <v>489</v>
      </c>
    </row>
    <row r="710" spans="1:46" x14ac:dyDescent="0.25">
      <c r="A710">
        <v>5</v>
      </c>
      <c r="B710" t="s">
        <v>92</v>
      </c>
      <c r="C710" t="s">
        <v>92</v>
      </c>
      <c r="D710" t="s">
        <v>93</v>
      </c>
      <c r="E710" t="s">
        <v>616</v>
      </c>
      <c r="F710" t="s">
        <v>617</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t="s">
        <v>531</v>
      </c>
      <c r="AM710" s="49" t="s">
        <v>93</v>
      </c>
      <c r="AN710" s="49" t="s">
        <v>14</v>
      </c>
      <c r="AO710" s="49" t="s">
        <v>500</v>
      </c>
      <c r="AP710" s="49" t="s">
        <v>501</v>
      </c>
      <c r="AQ710" s="49" t="s">
        <v>502</v>
      </c>
      <c r="AR710" s="49" t="s">
        <v>495</v>
      </c>
      <c r="AS710" s="49" t="s">
        <v>488</v>
      </c>
      <c r="AT710" s="49" t="s">
        <v>489</v>
      </c>
    </row>
    <row r="711" spans="1:46" x14ac:dyDescent="0.25">
      <c r="A711">
        <v>5</v>
      </c>
      <c r="B711" t="s">
        <v>76</v>
      </c>
      <c r="C711" t="s">
        <v>76</v>
      </c>
      <c r="D711" t="s">
        <v>77</v>
      </c>
      <c r="E711" t="s">
        <v>616</v>
      </c>
      <c r="F711" t="s">
        <v>617</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c r="AH711">
        <v>0</v>
      </c>
      <c r="AI711">
        <v>0</v>
      </c>
      <c r="AJ711">
        <v>0</v>
      </c>
      <c r="AK711">
        <v>0</v>
      </c>
      <c r="AL711">
        <v>0</v>
      </c>
      <c r="AM711" s="49" t="s">
        <v>77</v>
      </c>
      <c r="AN711" s="49" t="s">
        <v>14</v>
      </c>
      <c r="AO711" s="49" t="s">
        <v>500</v>
      </c>
      <c r="AP711" s="49" t="s">
        <v>505</v>
      </c>
      <c r="AQ711" s="49" t="s">
        <v>13</v>
      </c>
      <c r="AR711" s="49" t="s">
        <v>487</v>
      </c>
      <c r="AS711" s="49" t="s">
        <v>488</v>
      </c>
      <c r="AT711" s="49" t="s">
        <v>489</v>
      </c>
    </row>
    <row r="712" spans="1:46" x14ac:dyDescent="0.25">
      <c r="A712">
        <v>5</v>
      </c>
      <c r="B712" t="s">
        <v>78</v>
      </c>
      <c r="C712" t="s">
        <v>78</v>
      </c>
      <c r="D712" t="s">
        <v>79</v>
      </c>
      <c r="E712" t="s">
        <v>616</v>
      </c>
      <c r="F712" t="s">
        <v>617</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c r="AH712">
        <v>0</v>
      </c>
      <c r="AI712">
        <v>0</v>
      </c>
      <c r="AJ712">
        <v>0</v>
      </c>
      <c r="AK712">
        <v>0</v>
      </c>
      <c r="AL712" t="s">
        <v>531</v>
      </c>
      <c r="AM712" s="49" t="s">
        <v>79</v>
      </c>
      <c r="AN712" s="49" t="s">
        <v>8</v>
      </c>
      <c r="AO712" s="49" t="s">
        <v>9</v>
      </c>
      <c r="AP712" s="49" t="s">
        <v>494</v>
      </c>
      <c r="AQ712" s="49" t="s">
        <v>9</v>
      </c>
      <c r="AR712" s="49" t="s">
        <v>487</v>
      </c>
      <c r="AS712" s="49" t="s">
        <v>488</v>
      </c>
      <c r="AT712" s="49" t="s">
        <v>489</v>
      </c>
    </row>
    <row r="713" spans="1:46" x14ac:dyDescent="0.25">
      <c r="A713">
        <v>5</v>
      </c>
      <c r="B713" t="s">
        <v>96</v>
      </c>
      <c r="C713" t="s">
        <v>96</v>
      </c>
      <c r="D713" t="s">
        <v>97</v>
      </c>
      <c r="E713" t="s">
        <v>616</v>
      </c>
      <c r="F713" t="s">
        <v>617</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0</v>
      </c>
      <c r="AI713">
        <v>0</v>
      </c>
      <c r="AJ713">
        <v>0</v>
      </c>
      <c r="AK713">
        <v>0</v>
      </c>
      <c r="AL713" t="s">
        <v>531</v>
      </c>
      <c r="AM713" s="49" t="s">
        <v>97</v>
      </c>
      <c r="AN713" s="49" t="s">
        <v>14</v>
      </c>
      <c r="AO713" s="49" t="s">
        <v>506</v>
      </c>
      <c r="AP713" s="49" t="s">
        <v>494</v>
      </c>
      <c r="AQ713" s="49" t="s">
        <v>10</v>
      </c>
      <c r="AR713" s="49" t="s">
        <v>495</v>
      </c>
      <c r="AS713" s="49" t="s">
        <v>488</v>
      </c>
      <c r="AT713" s="49" t="s">
        <v>489</v>
      </c>
    </row>
    <row r="714" spans="1:46" x14ac:dyDescent="0.25">
      <c r="A714">
        <v>5</v>
      </c>
      <c r="B714" t="s">
        <v>90</v>
      </c>
      <c r="C714" t="s">
        <v>90</v>
      </c>
      <c r="D714" t="s">
        <v>91</v>
      </c>
      <c r="E714" t="s">
        <v>616</v>
      </c>
      <c r="F714" t="s">
        <v>617</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0</v>
      </c>
      <c r="AH714">
        <v>0</v>
      </c>
      <c r="AI714">
        <v>0</v>
      </c>
      <c r="AJ714">
        <v>0</v>
      </c>
      <c r="AK714">
        <v>0</v>
      </c>
      <c r="AL714">
        <v>0</v>
      </c>
      <c r="AM714" s="49" t="s">
        <v>91</v>
      </c>
      <c r="AN714" s="49" t="s">
        <v>14</v>
      </c>
      <c r="AO714" s="49" t="s">
        <v>500</v>
      </c>
      <c r="AP714" s="49" t="s">
        <v>501</v>
      </c>
      <c r="AQ714" s="49" t="s">
        <v>502</v>
      </c>
      <c r="AR714" s="49" t="s">
        <v>487</v>
      </c>
      <c r="AS714" s="49" t="s">
        <v>488</v>
      </c>
      <c r="AT714" s="49" t="s">
        <v>489</v>
      </c>
    </row>
    <row r="715" spans="1:46" x14ac:dyDescent="0.25">
      <c r="A715">
        <v>5</v>
      </c>
      <c r="B715" t="s">
        <v>105</v>
      </c>
      <c r="C715" t="s">
        <v>105</v>
      </c>
      <c r="D715" t="s">
        <v>106</v>
      </c>
      <c r="E715" t="s">
        <v>616</v>
      </c>
      <c r="F715" t="s">
        <v>617</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0</v>
      </c>
      <c r="AH715">
        <v>0</v>
      </c>
      <c r="AI715">
        <v>0</v>
      </c>
      <c r="AJ715">
        <v>0</v>
      </c>
      <c r="AK715">
        <v>0</v>
      </c>
      <c r="AL715" t="s">
        <v>531</v>
      </c>
      <c r="AM715" s="49" t="s">
        <v>106</v>
      </c>
      <c r="AN715" s="49" t="s">
        <v>4</v>
      </c>
      <c r="AO715" s="49" t="s">
        <v>9</v>
      </c>
      <c r="AP715" s="49" t="s">
        <v>501</v>
      </c>
      <c r="AQ715" s="49" t="s">
        <v>9</v>
      </c>
      <c r="AR715" s="49" t="s">
        <v>495</v>
      </c>
      <c r="AS715" s="49" t="s">
        <v>488</v>
      </c>
      <c r="AT715" s="49" t="s">
        <v>489</v>
      </c>
    </row>
    <row r="716" spans="1:46" x14ac:dyDescent="0.25">
      <c r="A716">
        <v>5</v>
      </c>
      <c r="B716" t="s">
        <v>98</v>
      </c>
      <c r="C716" t="s">
        <v>98</v>
      </c>
      <c r="D716" t="s">
        <v>99</v>
      </c>
      <c r="E716" t="s">
        <v>616</v>
      </c>
      <c r="F716" t="s">
        <v>617</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s="49" t="s">
        <v>99</v>
      </c>
      <c r="AN716" s="49" t="s">
        <v>14</v>
      </c>
      <c r="AO716" s="49" t="s">
        <v>506</v>
      </c>
      <c r="AP716" s="49" t="s">
        <v>501</v>
      </c>
      <c r="AQ716" s="49" t="s">
        <v>10</v>
      </c>
      <c r="AR716" s="49" t="s">
        <v>487</v>
      </c>
      <c r="AS716" s="49" t="s">
        <v>488</v>
      </c>
      <c r="AT716" s="49" t="s">
        <v>489</v>
      </c>
    </row>
    <row r="717" spans="1:46" x14ac:dyDescent="0.25">
      <c r="A717">
        <v>5</v>
      </c>
      <c r="B717" t="s">
        <v>102</v>
      </c>
      <c r="C717" t="s">
        <v>102</v>
      </c>
      <c r="D717" t="s">
        <v>409</v>
      </c>
      <c r="E717" t="s">
        <v>616</v>
      </c>
      <c r="F717" t="s">
        <v>617</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t="s">
        <v>531</v>
      </c>
      <c r="AM717" s="49" t="s">
        <v>409</v>
      </c>
      <c r="AN717" s="49" t="s">
        <v>14</v>
      </c>
      <c r="AO717" s="49" t="s">
        <v>485</v>
      </c>
      <c r="AP717" s="49" t="s">
        <v>505</v>
      </c>
      <c r="AQ717" s="49" t="s">
        <v>13</v>
      </c>
      <c r="AR717" s="49" t="s">
        <v>495</v>
      </c>
      <c r="AS717" s="49" t="s">
        <v>496</v>
      </c>
      <c r="AT717" s="49" t="s">
        <v>497</v>
      </c>
    </row>
    <row r="718" spans="1:46" x14ac:dyDescent="0.25">
      <c r="A718">
        <v>5</v>
      </c>
      <c r="B718" t="s">
        <v>84</v>
      </c>
      <c r="C718" t="s">
        <v>84</v>
      </c>
      <c r="D718" t="s">
        <v>85</v>
      </c>
      <c r="E718" t="s">
        <v>616</v>
      </c>
      <c r="F718" t="s">
        <v>617</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0</v>
      </c>
      <c r="AM718" s="49" t="s">
        <v>85</v>
      </c>
      <c r="AN718" s="49" t="s">
        <v>14</v>
      </c>
      <c r="AO718" s="49" t="s">
        <v>500</v>
      </c>
      <c r="AP718" s="49" t="s">
        <v>501</v>
      </c>
      <c r="AQ718" s="49" t="s">
        <v>502</v>
      </c>
      <c r="AR718" s="49" t="s">
        <v>487</v>
      </c>
      <c r="AS718" s="49" t="s">
        <v>488</v>
      </c>
      <c r="AT718" s="49" t="s">
        <v>489</v>
      </c>
    </row>
    <row r="719" spans="1:46" x14ac:dyDescent="0.25">
      <c r="A719">
        <v>5</v>
      </c>
      <c r="B719" t="s">
        <v>223</v>
      </c>
      <c r="C719" t="s">
        <v>223</v>
      </c>
      <c r="D719" t="s">
        <v>224</v>
      </c>
      <c r="E719" t="s">
        <v>616</v>
      </c>
      <c r="F719" t="s">
        <v>617</v>
      </c>
      <c r="G719" t="s">
        <v>531</v>
      </c>
      <c r="H719" t="s">
        <v>531</v>
      </c>
      <c r="I719" t="s">
        <v>531</v>
      </c>
      <c r="J719" t="s">
        <v>531</v>
      </c>
      <c r="K719" t="s">
        <v>531</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c r="AK719">
        <v>0</v>
      </c>
      <c r="AL719" t="s">
        <v>531</v>
      </c>
      <c r="AM719" s="49" t="s">
        <v>224</v>
      </c>
      <c r="AN719" s="49" t="s">
        <v>14</v>
      </c>
      <c r="AO719" s="49" t="s">
        <v>485</v>
      </c>
      <c r="AP719" s="49" t="s">
        <v>494</v>
      </c>
      <c r="AQ719" s="49" t="s">
        <v>11</v>
      </c>
      <c r="AR719" s="49" t="s">
        <v>487</v>
      </c>
      <c r="AS719" s="49" t="s">
        <v>488</v>
      </c>
      <c r="AT719" s="49" t="s">
        <v>489</v>
      </c>
    </row>
    <row r="720" spans="1:46" x14ac:dyDescent="0.25">
      <c r="A720">
        <v>5</v>
      </c>
      <c r="B720" t="s">
        <v>119</v>
      </c>
      <c r="C720" t="s">
        <v>119</v>
      </c>
      <c r="D720" t="s">
        <v>120</v>
      </c>
      <c r="E720" t="s">
        <v>616</v>
      </c>
      <c r="F720" t="s">
        <v>617</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0</v>
      </c>
      <c r="AH720">
        <v>0</v>
      </c>
      <c r="AI720">
        <v>0</v>
      </c>
      <c r="AJ720">
        <v>0</v>
      </c>
      <c r="AK720">
        <v>0</v>
      </c>
      <c r="AL720" t="s">
        <v>531</v>
      </c>
      <c r="AM720" s="49" t="s">
        <v>120</v>
      </c>
      <c r="AN720" s="49" t="s">
        <v>5</v>
      </c>
      <c r="AO720" s="49" t="s">
        <v>9</v>
      </c>
      <c r="AP720" s="49" t="s">
        <v>494</v>
      </c>
      <c r="AQ720" s="49" t="s">
        <v>9</v>
      </c>
      <c r="AR720" s="49" t="s">
        <v>487</v>
      </c>
      <c r="AS720" s="49" t="s">
        <v>488</v>
      </c>
      <c r="AT720" s="49" t="s">
        <v>489</v>
      </c>
    </row>
    <row r="721" spans="1:46" x14ac:dyDescent="0.25">
      <c r="A721">
        <v>5</v>
      </c>
      <c r="B721" t="s">
        <v>109</v>
      </c>
      <c r="C721" t="s">
        <v>109</v>
      </c>
      <c r="D721" t="s">
        <v>110</v>
      </c>
      <c r="E721" t="s">
        <v>616</v>
      </c>
      <c r="F721" t="s">
        <v>617</v>
      </c>
      <c r="G721">
        <v>93.600099999999998</v>
      </c>
      <c r="H721">
        <v>115.1998</v>
      </c>
      <c r="I721">
        <v>118.8005</v>
      </c>
      <c r="J721">
        <v>118.8005</v>
      </c>
      <c r="K721">
        <v>118.8005</v>
      </c>
      <c r="L721">
        <v>118.8005</v>
      </c>
      <c r="M721">
        <v>115.1998</v>
      </c>
      <c r="N721">
        <v>115.1998</v>
      </c>
      <c r="O721">
        <v>115.1998</v>
      </c>
      <c r="P721">
        <v>115.1998</v>
      </c>
      <c r="Q721">
        <v>115.1998</v>
      </c>
      <c r="R721">
        <v>115.1998</v>
      </c>
      <c r="S721">
        <v>115.1998</v>
      </c>
      <c r="T721">
        <v>118.8005</v>
      </c>
      <c r="U721">
        <v>111.5992</v>
      </c>
      <c r="V721">
        <v>100.8014</v>
      </c>
      <c r="W721">
        <v>68.399799999999999</v>
      </c>
      <c r="X721">
        <v>82.798199999999994</v>
      </c>
      <c r="Y721">
        <v>54.001300000000001</v>
      </c>
      <c r="Z721">
        <v>107.99850000000001</v>
      </c>
      <c r="AA721">
        <v>100.8014</v>
      </c>
      <c r="AB721">
        <v>93.600099999999998</v>
      </c>
      <c r="AC721">
        <v>97.200699999999998</v>
      </c>
      <c r="AD721">
        <v>54.001300000000001</v>
      </c>
      <c r="AE721">
        <v>57.601999999999997</v>
      </c>
      <c r="AF721">
        <v>46.8001</v>
      </c>
      <c r="AG721">
        <v>68.399799999999999</v>
      </c>
      <c r="AH721">
        <v>21.599699999999999</v>
      </c>
      <c r="AI721">
        <v>72.000399999999999</v>
      </c>
      <c r="AJ721">
        <v>3.6006</v>
      </c>
      <c r="AK721">
        <v>0</v>
      </c>
      <c r="AL721">
        <v>0</v>
      </c>
      <c r="AM721" s="49" t="s">
        <v>110</v>
      </c>
      <c r="AN721" s="49" t="s">
        <v>14</v>
      </c>
      <c r="AO721" s="49" t="s">
        <v>507</v>
      </c>
      <c r="AP721" s="49" t="s">
        <v>505</v>
      </c>
      <c r="AQ721" s="49" t="s">
        <v>13</v>
      </c>
      <c r="AR721" s="49" t="s">
        <v>487</v>
      </c>
      <c r="AS721" s="49" t="s">
        <v>488</v>
      </c>
      <c r="AT721" s="49" t="s">
        <v>489</v>
      </c>
    </row>
    <row r="722" spans="1:46" x14ac:dyDescent="0.25">
      <c r="A722">
        <v>5</v>
      </c>
      <c r="B722" t="s">
        <v>113</v>
      </c>
      <c r="C722" t="s">
        <v>113</v>
      </c>
      <c r="D722" t="s">
        <v>114</v>
      </c>
      <c r="E722" t="s">
        <v>616</v>
      </c>
      <c r="F722" t="s">
        <v>617</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s="49" t="s">
        <v>114</v>
      </c>
      <c r="AN722" s="49" t="s">
        <v>14</v>
      </c>
      <c r="AO722" s="49" t="s">
        <v>506</v>
      </c>
      <c r="AP722" s="49" t="s">
        <v>505</v>
      </c>
      <c r="AQ722" s="49" t="s">
        <v>10</v>
      </c>
      <c r="AR722" s="49" t="s">
        <v>495</v>
      </c>
      <c r="AS722" s="49" t="s">
        <v>488</v>
      </c>
      <c r="AT722" s="49" t="s">
        <v>489</v>
      </c>
    </row>
    <row r="723" spans="1:46" x14ac:dyDescent="0.25">
      <c r="A723">
        <v>5</v>
      </c>
      <c r="B723" t="s">
        <v>493</v>
      </c>
      <c r="C723" t="s">
        <v>542</v>
      </c>
      <c r="D723" t="s">
        <v>543</v>
      </c>
      <c r="E723" t="s">
        <v>616</v>
      </c>
      <c r="F723" t="s">
        <v>617</v>
      </c>
      <c r="G723">
        <v>25.200299999999999</v>
      </c>
      <c r="H723">
        <v>25.200299999999999</v>
      </c>
      <c r="I723">
        <v>25.200299999999999</v>
      </c>
      <c r="J723">
        <v>25.200299999999999</v>
      </c>
      <c r="K723">
        <v>25.200299999999999</v>
      </c>
      <c r="L723">
        <v>25.200299999999999</v>
      </c>
      <c r="M723">
        <v>25.200299999999999</v>
      </c>
      <c r="N723">
        <v>25.200299999999999</v>
      </c>
      <c r="O723">
        <v>25.200299999999999</v>
      </c>
      <c r="P723">
        <v>25.200299999999999</v>
      </c>
      <c r="Q723">
        <v>25.200299999999999</v>
      </c>
      <c r="R723">
        <v>25.200299999999999</v>
      </c>
      <c r="S723">
        <v>25.200299999999999</v>
      </c>
      <c r="T723">
        <v>25.200299999999999</v>
      </c>
      <c r="U723">
        <v>25.200299999999999</v>
      </c>
      <c r="V723">
        <v>25.200299999999999</v>
      </c>
      <c r="W723">
        <v>25.200299999999999</v>
      </c>
      <c r="X723">
        <v>25.200299999999999</v>
      </c>
      <c r="Y723">
        <v>25.200299999999999</v>
      </c>
      <c r="Z723">
        <v>25.200299999999999</v>
      </c>
      <c r="AA723">
        <v>25.200299999999999</v>
      </c>
      <c r="AB723">
        <v>25.200299999999999</v>
      </c>
      <c r="AC723">
        <v>25.200299999999999</v>
      </c>
      <c r="AD723">
        <v>28.800999999999998</v>
      </c>
      <c r="AE723">
        <v>28.800999999999998</v>
      </c>
      <c r="AF723">
        <v>28.800999999999998</v>
      </c>
      <c r="AG723">
        <v>39.598799999999997</v>
      </c>
      <c r="AH723">
        <v>38.464100000000002</v>
      </c>
      <c r="AI723">
        <v>38.464100000000002</v>
      </c>
      <c r="AJ723">
        <v>42.508600000000001</v>
      </c>
      <c r="AK723">
        <v>42.625799999999998</v>
      </c>
      <c r="AL723" t="s">
        <v>531</v>
      </c>
      <c r="AM723" s="49" t="e">
        <v>#N/A</v>
      </c>
      <c r="AN723" s="49" t="e">
        <v>#N/A</v>
      </c>
      <c r="AO723" s="49" t="e">
        <v>#N/A</v>
      </c>
      <c r="AP723" s="49" t="e">
        <v>#N/A</v>
      </c>
      <c r="AQ723" s="49" t="e">
        <v>#N/A</v>
      </c>
      <c r="AR723" s="49" t="e">
        <v>#N/A</v>
      </c>
      <c r="AS723" s="49" t="e">
        <v>#N/A</v>
      </c>
      <c r="AT723" s="49" t="e">
        <v>#N/A</v>
      </c>
    </row>
    <row r="724" spans="1:46" x14ac:dyDescent="0.25">
      <c r="A724">
        <v>5</v>
      </c>
      <c r="B724" t="s">
        <v>544</v>
      </c>
      <c r="C724" t="s">
        <v>544</v>
      </c>
      <c r="D724" t="s">
        <v>545</v>
      </c>
      <c r="E724" t="s">
        <v>616</v>
      </c>
      <c r="F724" t="s">
        <v>617</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t="s">
        <v>531</v>
      </c>
      <c r="AM724" s="49" t="e">
        <v>#N/A</v>
      </c>
      <c r="AN724" s="49" t="e">
        <v>#N/A</v>
      </c>
      <c r="AO724" s="49" t="e">
        <v>#N/A</v>
      </c>
      <c r="AP724" s="49" t="e">
        <v>#N/A</v>
      </c>
      <c r="AQ724" s="49" t="e">
        <v>#N/A</v>
      </c>
      <c r="AR724" s="49" t="e">
        <v>#N/A</v>
      </c>
      <c r="AS724" s="49" t="e">
        <v>#N/A</v>
      </c>
      <c r="AT724" s="49" t="e">
        <v>#N/A</v>
      </c>
    </row>
    <row r="725" spans="1:46" x14ac:dyDescent="0.25">
      <c r="A725">
        <v>5</v>
      </c>
      <c r="B725" t="s">
        <v>124</v>
      </c>
      <c r="C725" t="s">
        <v>124</v>
      </c>
      <c r="D725" t="s">
        <v>125</v>
      </c>
      <c r="E725" t="s">
        <v>616</v>
      </c>
      <c r="F725" t="s">
        <v>617</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c r="AE725">
        <v>0</v>
      </c>
      <c r="AF725">
        <v>0</v>
      </c>
      <c r="AG725">
        <v>0</v>
      </c>
      <c r="AH725">
        <v>0</v>
      </c>
      <c r="AI725">
        <v>0</v>
      </c>
      <c r="AJ725">
        <v>0</v>
      </c>
      <c r="AK725">
        <v>0</v>
      </c>
      <c r="AL725">
        <v>0</v>
      </c>
      <c r="AM725" s="49" t="s">
        <v>125</v>
      </c>
      <c r="AN725" s="49" t="s">
        <v>14</v>
      </c>
      <c r="AO725" s="49" t="s">
        <v>506</v>
      </c>
      <c r="AP725" s="49" t="s">
        <v>501</v>
      </c>
      <c r="AQ725" s="49" t="s">
        <v>10</v>
      </c>
      <c r="AR725" s="49" t="s">
        <v>487</v>
      </c>
      <c r="AS725" s="49" t="s">
        <v>488</v>
      </c>
      <c r="AT725" s="49" t="s">
        <v>489</v>
      </c>
    </row>
    <row r="726" spans="1:46" x14ac:dyDescent="0.25">
      <c r="A726">
        <v>5</v>
      </c>
      <c r="B726" t="s">
        <v>130</v>
      </c>
      <c r="C726" t="s">
        <v>130</v>
      </c>
      <c r="D726" t="s">
        <v>131</v>
      </c>
      <c r="E726" t="s">
        <v>616</v>
      </c>
      <c r="F726" t="s">
        <v>617</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c r="AK726">
        <v>0</v>
      </c>
      <c r="AL726">
        <v>0</v>
      </c>
      <c r="AM726" s="49" t="s">
        <v>131</v>
      </c>
      <c r="AN726" s="49" t="s">
        <v>14</v>
      </c>
      <c r="AO726" s="49" t="s">
        <v>507</v>
      </c>
      <c r="AP726" s="49" t="s">
        <v>501</v>
      </c>
      <c r="AQ726" s="49" t="s">
        <v>10</v>
      </c>
      <c r="AR726" s="49" t="s">
        <v>487</v>
      </c>
      <c r="AS726" s="49" t="s">
        <v>488</v>
      </c>
      <c r="AT726" s="49" t="s">
        <v>489</v>
      </c>
    </row>
    <row r="727" spans="1:46" x14ac:dyDescent="0.25">
      <c r="A727">
        <v>5</v>
      </c>
      <c r="B727" t="s">
        <v>117</v>
      </c>
      <c r="C727" t="s">
        <v>117</v>
      </c>
      <c r="D727" t="s">
        <v>546</v>
      </c>
      <c r="E727" t="s">
        <v>616</v>
      </c>
      <c r="F727" t="s">
        <v>617</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c r="AK727">
        <v>0</v>
      </c>
      <c r="AL727" t="s">
        <v>531</v>
      </c>
      <c r="AM727" s="49" t="s">
        <v>118</v>
      </c>
      <c r="AN727" s="49" t="s">
        <v>8</v>
      </c>
      <c r="AO727" s="49" t="s">
        <v>9</v>
      </c>
      <c r="AP727" s="49" t="s">
        <v>494</v>
      </c>
      <c r="AQ727" s="49" t="s">
        <v>9</v>
      </c>
      <c r="AR727" s="49" t="s">
        <v>487</v>
      </c>
      <c r="AS727" s="49" t="s">
        <v>488</v>
      </c>
      <c r="AT727" s="49" t="s">
        <v>489</v>
      </c>
    </row>
    <row r="728" spans="1:46" x14ac:dyDescent="0.25">
      <c r="A728">
        <v>5</v>
      </c>
      <c r="B728" t="s">
        <v>192</v>
      </c>
      <c r="C728" t="s">
        <v>192</v>
      </c>
      <c r="D728" t="s">
        <v>193</v>
      </c>
      <c r="E728" t="s">
        <v>616</v>
      </c>
      <c r="F728" t="s">
        <v>617</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s="49" t="s">
        <v>193</v>
      </c>
      <c r="AN728" s="49" t="s">
        <v>14</v>
      </c>
      <c r="AO728" s="49" t="s">
        <v>500</v>
      </c>
      <c r="AP728" s="49" t="s">
        <v>505</v>
      </c>
      <c r="AQ728" s="49" t="s">
        <v>13</v>
      </c>
      <c r="AR728" s="49" t="s">
        <v>487</v>
      </c>
      <c r="AS728" s="49" t="s">
        <v>488</v>
      </c>
      <c r="AT728" s="49" t="s">
        <v>489</v>
      </c>
    </row>
    <row r="729" spans="1:46" x14ac:dyDescent="0.25">
      <c r="A729">
        <v>5</v>
      </c>
      <c r="B729" t="s">
        <v>132</v>
      </c>
      <c r="C729" t="s">
        <v>132</v>
      </c>
      <c r="D729" t="s">
        <v>133</v>
      </c>
      <c r="E729" t="s">
        <v>616</v>
      </c>
      <c r="F729" t="s">
        <v>617</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c r="AG729">
        <v>0</v>
      </c>
      <c r="AH729">
        <v>0</v>
      </c>
      <c r="AI729">
        <v>0</v>
      </c>
      <c r="AJ729">
        <v>0</v>
      </c>
      <c r="AK729">
        <v>0</v>
      </c>
      <c r="AL729" t="s">
        <v>531</v>
      </c>
      <c r="AM729" s="49" t="s">
        <v>133</v>
      </c>
      <c r="AN729" s="49" t="s">
        <v>14</v>
      </c>
      <c r="AO729" s="49" t="s">
        <v>507</v>
      </c>
      <c r="AP729" s="49" t="s">
        <v>501</v>
      </c>
      <c r="AQ729" s="49" t="s">
        <v>10</v>
      </c>
      <c r="AR729" s="49" t="s">
        <v>487</v>
      </c>
      <c r="AS729" s="49" t="s">
        <v>488</v>
      </c>
      <c r="AT729" s="49" t="s">
        <v>489</v>
      </c>
    </row>
    <row r="730" spans="1:46" x14ac:dyDescent="0.25">
      <c r="A730">
        <v>5</v>
      </c>
      <c r="B730" t="s">
        <v>134</v>
      </c>
      <c r="C730" t="s">
        <v>134</v>
      </c>
      <c r="D730" t="s">
        <v>135</v>
      </c>
      <c r="E730" t="s">
        <v>616</v>
      </c>
      <c r="F730" t="s">
        <v>617</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c r="AL730">
        <v>0</v>
      </c>
      <c r="AM730" s="49" t="s">
        <v>135</v>
      </c>
      <c r="AN730" s="49" t="s">
        <v>14</v>
      </c>
      <c r="AO730" s="49" t="s">
        <v>500</v>
      </c>
      <c r="AP730" s="49" t="s">
        <v>505</v>
      </c>
      <c r="AQ730" s="49" t="s">
        <v>13</v>
      </c>
      <c r="AR730" s="49" t="s">
        <v>487</v>
      </c>
      <c r="AS730" s="49" t="s">
        <v>488</v>
      </c>
      <c r="AT730" s="49" t="s">
        <v>489</v>
      </c>
    </row>
    <row r="731" spans="1:46" x14ac:dyDescent="0.25">
      <c r="A731">
        <v>5</v>
      </c>
      <c r="B731" t="s">
        <v>136</v>
      </c>
      <c r="C731" t="s">
        <v>136</v>
      </c>
      <c r="D731" t="s">
        <v>137</v>
      </c>
      <c r="E731" t="s">
        <v>616</v>
      </c>
      <c r="F731" t="s">
        <v>617</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c r="AL731">
        <v>0</v>
      </c>
      <c r="AM731" s="49" t="s">
        <v>137</v>
      </c>
      <c r="AN731" s="49" t="s">
        <v>14</v>
      </c>
      <c r="AO731" s="49" t="s">
        <v>500</v>
      </c>
      <c r="AP731" s="49" t="s">
        <v>505</v>
      </c>
      <c r="AQ731" s="49" t="s">
        <v>13</v>
      </c>
      <c r="AR731" s="49" t="s">
        <v>487</v>
      </c>
      <c r="AS731" s="49" t="s">
        <v>488</v>
      </c>
      <c r="AT731" s="49" t="s">
        <v>489</v>
      </c>
    </row>
    <row r="732" spans="1:46" x14ac:dyDescent="0.25">
      <c r="A732">
        <v>5</v>
      </c>
      <c r="B732" t="s">
        <v>315</v>
      </c>
      <c r="C732" t="s">
        <v>315</v>
      </c>
      <c r="D732" t="s">
        <v>547</v>
      </c>
      <c r="E732" t="s">
        <v>616</v>
      </c>
      <c r="F732" t="s">
        <v>617</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t="s">
        <v>531</v>
      </c>
      <c r="AM732" s="49" t="s">
        <v>316</v>
      </c>
      <c r="AN732" s="49" t="s">
        <v>14</v>
      </c>
      <c r="AO732" s="49" t="s">
        <v>485</v>
      </c>
      <c r="AP732" s="49" t="s">
        <v>486</v>
      </c>
      <c r="AQ732" s="49" t="s">
        <v>11</v>
      </c>
      <c r="AR732" s="49" t="s">
        <v>487</v>
      </c>
      <c r="AS732" s="49" t="s">
        <v>488</v>
      </c>
      <c r="AT732" s="49" t="s">
        <v>489</v>
      </c>
    </row>
    <row r="733" spans="1:46" x14ac:dyDescent="0.25">
      <c r="A733">
        <v>5</v>
      </c>
      <c r="B733" t="s">
        <v>121</v>
      </c>
      <c r="C733" t="s">
        <v>121</v>
      </c>
      <c r="D733" t="s">
        <v>548</v>
      </c>
      <c r="E733" t="s">
        <v>616</v>
      </c>
      <c r="F733" t="s">
        <v>617</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t="s">
        <v>531</v>
      </c>
      <c r="AM733" s="49" t="s">
        <v>122</v>
      </c>
      <c r="AN733" s="49" t="s">
        <v>5</v>
      </c>
      <c r="AO733" s="49" t="s">
        <v>9</v>
      </c>
      <c r="AP733" s="49" t="s">
        <v>486</v>
      </c>
      <c r="AQ733" s="49" t="s">
        <v>9</v>
      </c>
      <c r="AR733" s="49" t="s">
        <v>495</v>
      </c>
      <c r="AS733" s="49" t="s">
        <v>488</v>
      </c>
      <c r="AT733" s="49" t="s">
        <v>489</v>
      </c>
    </row>
    <row r="734" spans="1:46" x14ac:dyDescent="0.25">
      <c r="A734">
        <v>5</v>
      </c>
      <c r="B734" t="s">
        <v>144</v>
      </c>
      <c r="C734" t="s">
        <v>144</v>
      </c>
      <c r="D734" t="s">
        <v>145</v>
      </c>
      <c r="E734" t="s">
        <v>616</v>
      </c>
      <c r="F734" t="s">
        <v>617</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s="49" t="s">
        <v>145</v>
      </c>
      <c r="AN734" s="49" t="s">
        <v>14</v>
      </c>
      <c r="AO734" s="49" t="s">
        <v>500</v>
      </c>
      <c r="AP734" s="49" t="s">
        <v>505</v>
      </c>
      <c r="AQ734" s="49" t="s">
        <v>13</v>
      </c>
      <c r="AR734" s="49" t="s">
        <v>487</v>
      </c>
      <c r="AS734" s="49" t="s">
        <v>488</v>
      </c>
      <c r="AT734" s="49" t="s">
        <v>489</v>
      </c>
    </row>
    <row r="735" spans="1:46" x14ac:dyDescent="0.25">
      <c r="A735">
        <v>5</v>
      </c>
      <c r="B735" t="s">
        <v>146</v>
      </c>
      <c r="C735" t="s">
        <v>146</v>
      </c>
      <c r="D735" t="s">
        <v>147</v>
      </c>
      <c r="E735" t="s">
        <v>616</v>
      </c>
      <c r="F735" t="s">
        <v>617</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t="s">
        <v>531</v>
      </c>
      <c r="AM735" s="49" t="s">
        <v>147</v>
      </c>
      <c r="AN735" s="49" t="s">
        <v>14</v>
      </c>
      <c r="AO735" s="49" t="s">
        <v>507</v>
      </c>
      <c r="AP735" s="49" t="s">
        <v>501</v>
      </c>
      <c r="AQ735" s="49" t="s">
        <v>10</v>
      </c>
      <c r="AR735" s="49" t="s">
        <v>487</v>
      </c>
      <c r="AS735" s="49" t="s">
        <v>488</v>
      </c>
      <c r="AT735" s="49" t="s">
        <v>489</v>
      </c>
    </row>
    <row r="736" spans="1:46" x14ac:dyDescent="0.25">
      <c r="A736">
        <v>5</v>
      </c>
      <c r="B736" t="s">
        <v>149</v>
      </c>
      <c r="C736" t="s">
        <v>149</v>
      </c>
      <c r="D736" t="s">
        <v>412</v>
      </c>
      <c r="E736" t="s">
        <v>616</v>
      </c>
      <c r="F736" t="s">
        <v>617</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c r="AG736">
        <v>0</v>
      </c>
      <c r="AH736">
        <v>0</v>
      </c>
      <c r="AI736">
        <v>0</v>
      </c>
      <c r="AJ736">
        <v>0</v>
      </c>
      <c r="AK736">
        <v>0</v>
      </c>
      <c r="AL736" t="s">
        <v>531</v>
      </c>
      <c r="AM736" s="49" t="s">
        <v>412</v>
      </c>
      <c r="AN736" s="49" t="s">
        <v>14</v>
      </c>
      <c r="AO736" s="49" t="s">
        <v>506</v>
      </c>
      <c r="AP736" s="49" t="s">
        <v>501</v>
      </c>
      <c r="AQ736" s="49" t="s">
        <v>10</v>
      </c>
      <c r="AR736" s="49" t="s">
        <v>487</v>
      </c>
      <c r="AS736" s="49" t="s">
        <v>496</v>
      </c>
      <c r="AT736" s="49" t="s">
        <v>497</v>
      </c>
    </row>
    <row r="737" spans="1:46" x14ac:dyDescent="0.25">
      <c r="A737">
        <v>5</v>
      </c>
      <c r="B737" t="s">
        <v>150</v>
      </c>
      <c r="C737" t="s">
        <v>150</v>
      </c>
      <c r="D737" t="s">
        <v>151</v>
      </c>
      <c r="E737" t="s">
        <v>616</v>
      </c>
      <c r="F737" t="s">
        <v>617</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c r="AG737">
        <v>0</v>
      </c>
      <c r="AH737">
        <v>0</v>
      </c>
      <c r="AI737">
        <v>0</v>
      </c>
      <c r="AJ737">
        <v>0</v>
      </c>
      <c r="AK737">
        <v>0</v>
      </c>
      <c r="AL737" t="s">
        <v>531</v>
      </c>
      <c r="AM737" s="49" t="s">
        <v>151</v>
      </c>
      <c r="AN737" s="49" t="s">
        <v>7</v>
      </c>
      <c r="AO737" s="49" t="s">
        <v>9</v>
      </c>
      <c r="AP737" s="49" t="s">
        <v>494</v>
      </c>
      <c r="AQ737" s="49" t="s">
        <v>9</v>
      </c>
      <c r="AR737" s="49" t="s">
        <v>487</v>
      </c>
      <c r="AS737" s="49" t="s">
        <v>488</v>
      </c>
      <c r="AT737" s="49" t="s">
        <v>489</v>
      </c>
    </row>
    <row r="738" spans="1:46" x14ac:dyDescent="0.25">
      <c r="A738">
        <v>5</v>
      </c>
      <c r="B738" t="s">
        <v>338</v>
      </c>
      <c r="C738" t="s">
        <v>338</v>
      </c>
      <c r="D738" t="s">
        <v>339</v>
      </c>
      <c r="E738" t="s">
        <v>616</v>
      </c>
      <c r="F738" t="s">
        <v>617</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t="s">
        <v>531</v>
      </c>
      <c r="AM738" s="49" t="s">
        <v>339</v>
      </c>
      <c r="AN738" s="49" t="s">
        <v>14</v>
      </c>
      <c r="AO738" s="49" t="s">
        <v>507</v>
      </c>
      <c r="AP738" s="49" t="s">
        <v>494</v>
      </c>
      <c r="AQ738" s="49" t="s">
        <v>10</v>
      </c>
      <c r="AR738" s="49" t="s">
        <v>487</v>
      </c>
      <c r="AS738" s="49" t="s">
        <v>488</v>
      </c>
      <c r="AT738" s="49" t="s">
        <v>489</v>
      </c>
    </row>
    <row r="739" spans="1:46" x14ac:dyDescent="0.25">
      <c r="A739">
        <v>5</v>
      </c>
      <c r="B739" t="s">
        <v>181</v>
      </c>
      <c r="C739" t="s">
        <v>181</v>
      </c>
      <c r="D739" t="s">
        <v>414</v>
      </c>
      <c r="E739" t="s">
        <v>616</v>
      </c>
      <c r="F739" t="s">
        <v>617</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t="s">
        <v>531</v>
      </c>
      <c r="AM739" s="49" t="s">
        <v>414</v>
      </c>
      <c r="AN739" s="49" t="s">
        <v>5</v>
      </c>
      <c r="AO739" s="49" t="s">
        <v>9</v>
      </c>
      <c r="AP739" s="49" t="s">
        <v>501</v>
      </c>
      <c r="AQ739" s="49" t="s">
        <v>9</v>
      </c>
      <c r="AR739" s="49" t="s">
        <v>495</v>
      </c>
      <c r="AS739" s="49" t="s">
        <v>496</v>
      </c>
      <c r="AT739" s="49" t="s">
        <v>497</v>
      </c>
    </row>
    <row r="740" spans="1:46" x14ac:dyDescent="0.25">
      <c r="A740">
        <v>5</v>
      </c>
      <c r="B740" t="s">
        <v>152</v>
      </c>
      <c r="C740" t="s">
        <v>152</v>
      </c>
      <c r="D740" t="s">
        <v>153</v>
      </c>
      <c r="E740" t="s">
        <v>616</v>
      </c>
      <c r="F740" t="s">
        <v>617</v>
      </c>
      <c r="G740" t="s">
        <v>531</v>
      </c>
      <c r="H740" t="s">
        <v>531</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c r="AG740">
        <v>0</v>
      </c>
      <c r="AH740">
        <v>0</v>
      </c>
      <c r="AI740">
        <v>0</v>
      </c>
      <c r="AJ740">
        <v>0</v>
      </c>
      <c r="AK740">
        <v>0</v>
      </c>
      <c r="AL740" t="s">
        <v>531</v>
      </c>
      <c r="AM740" s="49" t="s">
        <v>153</v>
      </c>
      <c r="AN740" s="49" t="s">
        <v>6</v>
      </c>
      <c r="AO740" s="49" t="s">
        <v>9</v>
      </c>
      <c r="AP740" s="49" t="s">
        <v>486</v>
      </c>
      <c r="AQ740" s="49" t="s">
        <v>9</v>
      </c>
      <c r="AR740" s="49" t="s">
        <v>487</v>
      </c>
      <c r="AS740" s="49" t="s">
        <v>488</v>
      </c>
      <c r="AT740" s="49" t="s">
        <v>489</v>
      </c>
    </row>
    <row r="741" spans="1:46" x14ac:dyDescent="0.25">
      <c r="A741">
        <v>5</v>
      </c>
      <c r="B741" t="s">
        <v>156</v>
      </c>
      <c r="C741" t="s">
        <v>156</v>
      </c>
      <c r="D741" t="s">
        <v>157</v>
      </c>
      <c r="E741" t="s">
        <v>616</v>
      </c>
      <c r="F741" t="s">
        <v>617</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c r="AI741">
        <v>0</v>
      </c>
      <c r="AJ741">
        <v>0</v>
      </c>
      <c r="AK741">
        <v>0</v>
      </c>
      <c r="AL741">
        <v>0</v>
      </c>
      <c r="AM741" s="49" t="s">
        <v>157</v>
      </c>
      <c r="AN741" s="49" t="s">
        <v>14</v>
      </c>
      <c r="AO741" s="49" t="s">
        <v>500</v>
      </c>
      <c r="AP741" s="49" t="s">
        <v>505</v>
      </c>
      <c r="AQ741" s="49" t="s">
        <v>13</v>
      </c>
      <c r="AR741" s="49" t="s">
        <v>487</v>
      </c>
      <c r="AS741" s="49" t="s">
        <v>488</v>
      </c>
      <c r="AT741" s="49" t="s">
        <v>489</v>
      </c>
    </row>
    <row r="742" spans="1:46" x14ac:dyDescent="0.25">
      <c r="A742">
        <v>5</v>
      </c>
      <c r="B742" t="s">
        <v>158</v>
      </c>
      <c r="C742" t="s">
        <v>158</v>
      </c>
      <c r="D742" t="s">
        <v>159</v>
      </c>
      <c r="E742" t="s">
        <v>616</v>
      </c>
      <c r="F742" t="s">
        <v>617</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c r="AG742">
        <v>0</v>
      </c>
      <c r="AH742">
        <v>0</v>
      </c>
      <c r="AI742">
        <v>0</v>
      </c>
      <c r="AJ742">
        <v>0</v>
      </c>
      <c r="AK742">
        <v>0</v>
      </c>
      <c r="AL742" t="s">
        <v>531</v>
      </c>
      <c r="AM742" s="49" t="s">
        <v>159</v>
      </c>
      <c r="AN742" s="49" t="s">
        <v>6</v>
      </c>
      <c r="AO742" s="49" t="s">
        <v>9</v>
      </c>
      <c r="AP742" s="49" t="s">
        <v>486</v>
      </c>
      <c r="AQ742" s="49" t="s">
        <v>9</v>
      </c>
      <c r="AR742" s="49" t="s">
        <v>487</v>
      </c>
      <c r="AS742" s="49" t="s">
        <v>488</v>
      </c>
      <c r="AT742" s="49" t="s">
        <v>489</v>
      </c>
    </row>
    <row r="743" spans="1:46" x14ac:dyDescent="0.25">
      <c r="A743">
        <v>5</v>
      </c>
      <c r="B743" t="s">
        <v>160</v>
      </c>
      <c r="C743" t="s">
        <v>160</v>
      </c>
      <c r="D743" t="s">
        <v>161</v>
      </c>
      <c r="E743" t="s">
        <v>616</v>
      </c>
      <c r="F743" t="s">
        <v>617</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s="49" t="s">
        <v>161</v>
      </c>
      <c r="AN743" s="49" t="s">
        <v>14</v>
      </c>
      <c r="AO743" s="49" t="s">
        <v>500</v>
      </c>
      <c r="AP743" s="49" t="s">
        <v>505</v>
      </c>
      <c r="AQ743" s="49" t="s">
        <v>13</v>
      </c>
      <c r="AR743" s="49" t="s">
        <v>487</v>
      </c>
      <c r="AS743" s="49" t="s">
        <v>488</v>
      </c>
      <c r="AT743" s="49" t="s">
        <v>489</v>
      </c>
    </row>
    <row r="744" spans="1:46" x14ac:dyDescent="0.25">
      <c r="A744">
        <v>5</v>
      </c>
      <c r="B744" t="s">
        <v>164</v>
      </c>
      <c r="C744" t="s">
        <v>164</v>
      </c>
      <c r="D744" t="s">
        <v>165</v>
      </c>
      <c r="E744" t="s">
        <v>616</v>
      </c>
      <c r="F744" t="s">
        <v>617</v>
      </c>
      <c r="G744">
        <v>1810.7994000000001</v>
      </c>
      <c r="H744">
        <v>1861.2001</v>
      </c>
      <c r="I744">
        <v>1857.5994000000001</v>
      </c>
      <c r="J744">
        <v>1778.4019000000001</v>
      </c>
      <c r="K744">
        <v>1803.5980999999999</v>
      </c>
      <c r="L744">
        <v>1825.202</v>
      </c>
      <c r="M744">
        <v>1767.6</v>
      </c>
      <c r="N744">
        <v>1835.9997000000001</v>
      </c>
      <c r="O744">
        <v>1879.1991</v>
      </c>
      <c r="P744">
        <v>1853.9988000000001</v>
      </c>
      <c r="Q744">
        <v>1825.202</v>
      </c>
      <c r="R744">
        <v>1746.0002999999999</v>
      </c>
      <c r="S744">
        <v>1778.4019000000001</v>
      </c>
      <c r="T744">
        <v>1763.9992999999999</v>
      </c>
      <c r="U744">
        <v>1691.9989</v>
      </c>
      <c r="V744">
        <v>1731.6018999999999</v>
      </c>
      <c r="W744">
        <v>1670.3992000000001</v>
      </c>
      <c r="X744">
        <v>1673.9999</v>
      </c>
      <c r="Y744">
        <v>1673.9999</v>
      </c>
      <c r="Z744">
        <v>1612.8014000000001</v>
      </c>
      <c r="AA744">
        <v>1713.5986</v>
      </c>
      <c r="AB744">
        <v>1718.1999000000001</v>
      </c>
      <c r="AC744">
        <v>1648.7492999999999</v>
      </c>
      <c r="AD744">
        <v>1488.8596</v>
      </c>
      <c r="AE744">
        <v>1729.8267000000001</v>
      </c>
      <c r="AF744">
        <v>1754.7046</v>
      </c>
      <c r="AG744">
        <v>1801.8563999999999</v>
      </c>
      <c r="AH744">
        <v>1878.1398999999999</v>
      </c>
      <c r="AI744">
        <v>1727.75</v>
      </c>
      <c r="AJ744">
        <v>1724.2708</v>
      </c>
      <c r="AK744">
        <v>1734.3484000000001</v>
      </c>
      <c r="AL744">
        <v>1741.646</v>
      </c>
      <c r="AM744" s="49" t="s">
        <v>165</v>
      </c>
      <c r="AN744" s="49" t="s">
        <v>14</v>
      </c>
      <c r="AO744" s="49" t="s">
        <v>500</v>
      </c>
      <c r="AP744" s="49" t="s">
        <v>505</v>
      </c>
      <c r="AQ744" s="49" t="s">
        <v>13</v>
      </c>
      <c r="AR744" s="49" t="s">
        <v>487</v>
      </c>
      <c r="AS744" s="49" t="s">
        <v>488</v>
      </c>
      <c r="AT744" s="49" t="s">
        <v>489</v>
      </c>
    </row>
    <row r="745" spans="1:46" x14ac:dyDescent="0.25">
      <c r="A745">
        <v>5</v>
      </c>
      <c r="B745" t="s">
        <v>168</v>
      </c>
      <c r="C745" t="s">
        <v>168</v>
      </c>
      <c r="D745" t="s">
        <v>413</v>
      </c>
      <c r="E745" t="s">
        <v>616</v>
      </c>
      <c r="F745" t="s">
        <v>617</v>
      </c>
      <c r="G745">
        <v>0</v>
      </c>
      <c r="H745">
        <v>0</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0</v>
      </c>
      <c r="AC745">
        <v>0</v>
      </c>
      <c r="AD745">
        <v>0</v>
      </c>
      <c r="AE745">
        <v>0</v>
      </c>
      <c r="AF745">
        <v>0</v>
      </c>
      <c r="AG745">
        <v>0</v>
      </c>
      <c r="AH745">
        <v>0</v>
      </c>
      <c r="AI745">
        <v>0</v>
      </c>
      <c r="AJ745">
        <v>0</v>
      </c>
      <c r="AK745">
        <v>0</v>
      </c>
      <c r="AL745" t="s">
        <v>531</v>
      </c>
      <c r="AM745" s="49" t="s">
        <v>413</v>
      </c>
      <c r="AN745" s="49" t="s">
        <v>5</v>
      </c>
      <c r="AO745" s="49" t="s">
        <v>9</v>
      </c>
      <c r="AP745" s="49" t="s">
        <v>501</v>
      </c>
      <c r="AQ745" s="49" t="s">
        <v>9</v>
      </c>
      <c r="AR745" s="49" t="s">
        <v>495</v>
      </c>
      <c r="AS745" s="49" t="s">
        <v>496</v>
      </c>
      <c r="AT745" s="49" t="s">
        <v>497</v>
      </c>
    </row>
    <row r="746" spans="1:46" x14ac:dyDescent="0.25">
      <c r="A746">
        <v>5</v>
      </c>
      <c r="B746" t="s">
        <v>171</v>
      </c>
      <c r="C746" t="s">
        <v>171</v>
      </c>
      <c r="D746" t="s">
        <v>172</v>
      </c>
      <c r="E746" t="s">
        <v>616</v>
      </c>
      <c r="F746" t="s">
        <v>617</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M746" s="49" t="s">
        <v>172</v>
      </c>
      <c r="AN746" s="49" t="s">
        <v>14</v>
      </c>
      <c r="AO746" s="49" t="s">
        <v>500</v>
      </c>
      <c r="AP746" s="49" t="s">
        <v>501</v>
      </c>
      <c r="AQ746" s="49" t="s">
        <v>502</v>
      </c>
      <c r="AR746" s="49" t="s">
        <v>487</v>
      </c>
      <c r="AS746" s="49" t="s">
        <v>488</v>
      </c>
      <c r="AT746" s="49" t="s">
        <v>489</v>
      </c>
    </row>
    <row r="747" spans="1:46" x14ac:dyDescent="0.25">
      <c r="A747">
        <v>5</v>
      </c>
      <c r="B747" t="s">
        <v>138</v>
      </c>
      <c r="C747" t="s">
        <v>138</v>
      </c>
      <c r="D747" t="s">
        <v>139</v>
      </c>
      <c r="E747" t="s">
        <v>616</v>
      </c>
      <c r="F747" t="s">
        <v>617</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s="49" t="s">
        <v>139</v>
      </c>
      <c r="AN747" s="49" t="s">
        <v>14</v>
      </c>
      <c r="AO747" s="49" t="s">
        <v>500</v>
      </c>
      <c r="AP747" s="49" t="s">
        <v>505</v>
      </c>
      <c r="AQ747" s="49" t="s">
        <v>13</v>
      </c>
      <c r="AR747" s="49" t="s">
        <v>487</v>
      </c>
      <c r="AS747" s="49" t="s">
        <v>488</v>
      </c>
      <c r="AT747" s="49" t="s">
        <v>489</v>
      </c>
    </row>
    <row r="748" spans="1:46" x14ac:dyDescent="0.25">
      <c r="A748">
        <v>5</v>
      </c>
      <c r="B748" t="s">
        <v>173</v>
      </c>
      <c r="C748" t="s">
        <v>173</v>
      </c>
      <c r="D748" t="s">
        <v>174</v>
      </c>
      <c r="E748" t="s">
        <v>616</v>
      </c>
      <c r="F748" t="s">
        <v>617</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c r="AG748">
        <v>0</v>
      </c>
      <c r="AH748">
        <v>0</v>
      </c>
      <c r="AI748">
        <v>0</v>
      </c>
      <c r="AJ748">
        <v>0</v>
      </c>
      <c r="AK748">
        <v>0</v>
      </c>
      <c r="AL748" t="s">
        <v>531</v>
      </c>
      <c r="AM748" s="49" t="s">
        <v>174</v>
      </c>
      <c r="AN748" s="49" t="s">
        <v>8</v>
      </c>
      <c r="AO748" s="49" t="s">
        <v>9</v>
      </c>
      <c r="AP748" s="49" t="s">
        <v>494</v>
      </c>
      <c r="AQ748" s="49" t="s">
        <v>9</v>
      </c>
      <c r="AR748" s="49" t="s">
        <v>495</v>
      </c>
      <c r="AS748" s="49" t="s">
        <v>488</v>
      </c>
      <c r="AT748" s="49" t="s">
        <v>489</v>
      </c>
    </row>
    <row r="749" spans="1:46" x14ac:dyDescent="0.25">
      <c r="A749">
        <v>5</v>
      </c>
      <c r="B749" t="s">
        <v>549</v>
      </c>
      <c r="C749" t="s">
        <v>549</v>
      </c>
      <c r="D749" t="s">
        <v>550</v>
      </c>
      <c r="E749" t="s">
        <v>616</v>
      </c>
      <c r="F749" t="s">
        <v>617</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t="s">
        <v>531</v>
      </c>
      <c r="AM749" s="49" t="e">
        <v>#N/A</v>
      </c>
      <c r="AN749" s="49" t="e">
        <v>#N/A</v>
      </c>
      <c r="AO749" s="49" t="e">
        <v>#N/A</v>
      </c>
      <c r="AP749" s="49" t="e">
        <v>#N/A</v>
      </c>
      <c r="AQ749" s="49" t="e">
        <v>#N/A</v>
      </c>
      <c r="AR749" s="49" t="e">
        <v>#N/A</v>
      </c>
      <c r="AS749" s="49" t="e">
        <v>#N/A</v>
      </c>
      <c r="AT749" s="49" t="e">
        <v>#N/A</v>
      </c>
    </row>
    <row r="750" spans="1:46" x14ac:dyDescent="0.25">
      <c r="A750">
        <v>5</v>
      </c>
      <c r="B750" t="s">
        <v>182</v>
      </c>
      <c r="C750" t="s">
        <v>182</v>
      </c>
      <c r="D750" t="s">
        <v>183</v>
      </c>
      <c r="E750" t="s">
        <v>616</v>
      </c>
      <c r="F750" t="s">
        <v>617</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s="49" t="s">
        <v>183</v>
      </c>
      <c r="AN750" s="49" t="s">
        <v>14</v>
      </c>
      <c r="AO750" s="49" t="s">
        <v>500</v>
      </c>
      <c r="AP750" s="49" t="s">
        <v>505</v>
      </c>
      <c r="AQ750" s="49" t="s">
        <v>13</v>
      </c>
      <c r="AR750" s="49" t="s">
        <v>487</v>
      </c>
      <c r="AS750" s="49" t="s">
        <v>488</v>
      </c>
      <c r="AT750" s="49" t="s">
        <v>489</v>
      </c>
    </row>
    <row r="751" spans="1:46" x14ac:dyDescent="0.25">
      <c r="A751">
        <v>5</v>
      </c>
      <c r="B751" t="s">
        <v>186</v>
      </c>
      <c r="C751" t="s">
        <v>186</v>
      </c>
      <c r="D751" t="s">
        <v>187</v>
      </c>
      <c r="E751" t="s">
        <v>616</v>
      </c>
      <c r="F751" t="s">
        <v>617</v>
      </c>
      <c r="G751">
        <v>0</v>
      </c>
      <c r="H751">
        <v>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c r="AG751">
        <v>0</v>
      </c>
      <c r="AH751">
        <v>0</v>
      </c>
      <c r="AI751">
        <v>0</v>
      </c>
      <c r="AJ751">
        <v>0</v>
      </c>
      <c r="AK751">
        <v>0</v>
      </c>
      <c r="AL751" t="s">
        <v>531</v>
      </c>
      <c r="AM751" s="49" t="s">
        <v>187</v>
      </c>
      <c r="AN751" s="49" t="s">
        <v>14</v>
      </c>
      <c r="AO751" s="49" t="s">
        <v>507</v>
      </c>
      <c r="AP751" s="49" t="s">
        <v>501</v>
      </c>
      <c r="AQ751" s="49" t="s">
        <v>10</v>
      </c>
      <c r="AR751" s="49" t="s">
        <v>487</v>
      </c>
      <c r="AS751" s="49" t="s">
        <v>488</v>
      </c>
      <c r="AT751" s="49" t="s">
        <v>489</v>
      </c>
    </row>
    <row r="752" spans="1:46" x14ac:dyDescent="0.25">
      <c r="A752">
        <v>5</v>
      </c>
      <c r="B752" t="s">
        <v>188</v>
      </c>
      <c r="C752" t="s">
        <v>188</v>
      </c>
      <c r="D752" t="s">
        <v>189</v>
      </c>
      <c r="E752" t="s">
        <v>616</v>
      </c>
      <c r="F752" t="s">
        <v>617</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c r="AH752">
        <v>0</v>
      </c>
      <c r="AI752">
        <v>0</v>
      </c>
      <c r="AJ752">
        <v>0</v>
      </c>
      <c r="AK752">
        <v>0</v>
      </c>
      <c r="AL752" t="s">
        <v>531</v>
      </c>
      <c r="AM752" s="49" t="s">
        <v>189</v>
      </c>
      <c r="AN752" s="49" t="s">
        <v>14</v>
      </c>
      <c r="AO752" s="49" t="s">
        <v>506</v>
      </c>
      <c r="AP752" s="49" t="s">
        <v>501</v>
      </c>
      <c r="AQ752" s="49" t="s">
        <v>10</v>
      </c>
      <c r="AR752" s="49" t="s">
        <v>495</v>
      </c>
      <c r="AS752" s="49" t="s">
        <v>488</v>
      </c>
      <c r="AT752" s="49" t="s">
        <v>489</v>
      </c>
    </row>
    <row r="753" spans="1:46" x14ac:dyDescent="0.25">
      <c r="A753">
        <v>5</v>
      </c>
      <c r="B753" t="s">
        <v>194</v>
      </c>
      <c r="C753" t="s">
        <v>194</v>
      </c>
      <c r="D753" t="s">
        <v>195</v>
      </c>
      <c r="E753" t="s">
        <v>616</v>
      </c>
      <c r="F753" t="s">
        <v>617</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c r="AI753">
        <v>0</v>
      </c>
      <c r="AJ753">
        <v>0</v>
      </c>
      <c r="AK753">
        <v>0</v>
      </c>
      <c r="AL753" t="s">
        <v>531</v>
      </c>
      <c r="AM753" s="49" t="s">
        <v>195</v>
      </c>
      <c r="AN753" s="49" t="s">
        <v>14</v>
      </c>
      <c r="AO753" s="49" t="s">
        <v>507</v>
      </c>
      <c r="AP753" s="49" t="s">
        <v>494</v>
      </c>
      <c r="AQ753" s="49" t="s">
        <v>10</v>
      </c>
      <c r="AR753" s="49" t="s">
        <v>487</v>
      </c>
      <c r="AS753" s="49" t="s">
        <v>488</v>
      </c>
      <c r="AT753" s="49" t="s">
        <v>489</v>
      </c>
    </row>
    <row r="754" spans="1:46" x14ac:dyDescent="0.25">
      <c r="A754">
        <v>5</v>
      </c>
      <c r="B754" t="s">
        <v>190</v>
      </c>
      <c r="C754" t="s">
        <v>190</v>
      </c>
      <c r="D754" t="s">
        <v>191</v>
      </c>
      <c r="E754" t="s">
        <v>616</v>
      </c>
      <c r="F754" t="s">
        <v>617</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t="s">
        <v>531</v>
      </c>
      <c r="AM754" s="49" t="s">
        <v>191</v>
      </c>
      <c r="AN754" s="49" t="s">
        <v>14</v>
      </c>
      <c r="AO754" s="49" t="s">
        <v>507</v>
      </c>
      <c r="AP754" s="49" t="s">
        <v>494</v>
      </c>
      <c r="AQ754" s="49" t="s">
        <v>10</v>
      </c>
      <c r="AR754" s="49" t="s">
        <v>487</v>
      </c>
      <c r="AS754" s="49" t="s">
        <v>488</v>
      </c>
      <c r="AT754" s="49" t="s">
        <v>489</v>
      </c>
    </row>
    <row r="755" spans="1:46" x14ac:dyDescent="0.25">
      <c r="A755">
        <v>5</v>
      </c>
      <c r="B755" t="s">
        <v>196</v>
      </c>
      <c r="C755" t="s">
        <v>196</v>
      </c>
      <c r="D755" t="s">
        <v>197</v>
      </c>
      <c r="E755" t="s">
        <v>616</v>
      </c>
      <c r="F755" t="s">
        <v>617</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s="49" t="s">
        <v>197</v>
      </c>
      <c r="AN755" s="49" t="s">
        <v>14</v>
      </c>
      <c r="AO755" s="49" t="s">
        <v>500</v>
      </c>
      <c r="AP755" s="49" t="s">
        <v>505</v>
      </c>
      <c r="AQ755" s="49" t="s">
        <v>13</v>
      </c>
      <c r="AR755" s="49" t="s">
        <v>487</v>
      </c>
      <c r="AS755" s="49" t="s">
        <v>488</v>
      </c>
      <c r="AT755" s="49" t="s">
        <v>489</v>
      </c>
    </row>
    <row r="756" spans="1:46" x14ac:dyDescent="0.25">
      <c r="A756">
        <v>5</v>
      </c>
      <c r="B756" t="s">
        <v>206</v>
      </c>
      <c r="C756" t="s">
        <v>206</v>
      </c>
      <c r="D756" t="s">
        <v>207</v>
      </c>
      <c r="E756" t="s">
        <v>616</v>
      </c>
      <c r="F756" t="s">
        <v>617</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c r="AI756">
        <v>0</v>
      </c>
      <c r="AJ756">
        <v>0</v>
      </c>
      <c r="AK756">
        <v>0</v>
      </c>
      <c r="AL756">
        <v>0</v>
      </c>
      <c r="AM756" s="49" t="s">
        <v>207</v>
      </c>
      <c r="AN756" s="49" t="s">
        <v>14</v>
      </c>
      <c r="AO756" s="49" t="s">
        <v>500</v>
      </c>
      <c r="AP756" s="49" t="s">
        <v>505</v>
      </c>
      <c r="AQ756" s="49" t="s">
        <v>13</v>
      </c>
      <c r="AR756" s="49" t="s">
        <v>487</v>
      </c>
      <c r="AS756" s="49" t="s">
        <v>488</v>
      </c>
      <c r="AT756" s="49" t="s">
        <v>489</v>
      </c>
    </row>
    <row r="757" spans="1:46" x14ac:dyDescent="0.25">
      <c r="A757">
        <v>5</v>
      </c>
      <c r="B757" t="s">
        <v>493</v>
      </c>
      <c r="C757" t="s">
        <v>551</v>
      </c>
      <c r="D757" t="s">
        <v>552</v>
      </c>
      <c r="E757" t="s">
        <v>616</v>
      </c>
      <c r="F757" t="s">
        <v>617</v>
      </c>
      <c r="G757">
        <v>1904.3995</v>
      </c>
      <c r="H757">
        <v>1976.3998999999999</v>
      </c>
      <c r="I757">
        <v>1976.3998999999999</v>
      </c>
      <c r="J757">
        <v>1897.2023999999999</v>
      </c>
      <c r="K757">
        <v>1922.3985</v>
      </c>
      <c r="L757">
        <v>1944.0024000000001</v>
      </c>
      <c r="M757">
        <v>1882.7998</v>
      </c>
      <c r="N757">
        <v>1951.1994999999999</v>
      </c>
      <c r="O757">
        <v>1994.3988999999999</v>
      </c>
      <c r="P757">
        <v>1969.1985999999999</v>
      </c>
      <c r="Q757">
        <v>1940.4018000000001</v>
      </c>
      <c r="R757">
        <v>1861.2001</v>
      </c>
      <c r="S757">
        <v>1893.6016999999999</v>
      </c>
      <c r="T757">
        <v>1882.7998</v>
      </c>
      <c r="U757">
        <v>1803.5980999999999</v>
      </c>
      <c r="V757">
        <v>1832.4032999999999</v>
      </c>
      <c r="W757">
        <v>1738.799</v>
      </c>
      <c r="X757">
        <v>1756.798</v>
      </c>
      <c r="Y757">
        <v>1728.0011999999999</v>
      </c>
      <c r="Z757">
        <v>1724.4005999999999</v>
      </c>
      <c r="AA757">
        <v>1821.1701</v>
      </c>
      <c r="AB757">
        <v>1815.183</v>
      </c>
      <c r="AC757">
        <v>1761.0686000000001</v>
      </c>
      <c r="AD757">
        <v>3302.3971000000001</v>
      </c>
      <c r="AE757">
        <v>3566.6219000000001</v>
      </c>
      <c r="AF757">
        <v>3594.3049999999998</v>
      </c>
      <c r="AG757">
        <v>3655.8886000000002</v>
      </c>
      <c r="AH757">
        <v>3676.9357</v>
      </c>
      <c r="AI757">
        <v>3580.4926999999998</v>
      </c>
      <c r="AJ757">
        <v>3557.7961</v>
      </c>
      <c r="AK757">
        <v>3518.2936</v>
      </c>
      <c r="AL757">
        <v>3463.7689</v>
      </c>
      <c r="AM757" s="49" t="e">
        <v>#N/A</v>
      </c>
      <c r="AN757" s="49" t="e">
        <v>#N/A</v>
      </c>
      <c r="AO757" s="49" t="e">
        <v>#N/A</v>
      </c>
      <c r="AP757" s="49" t="e">
        <v>#N/A</v>
      </c>
      <c r="AQ757" s="49" t="e">
        <v>#N/A</v>
      </c>
      <c r="AR757" s="49" t="e">
        <v>#N/A</v>
      </c>
      <c r="AS757" s="49" t="e">
        <v>#N/A</v>
      </c>
      <c r="AT757" s="49" t="e">
        <v>#N/A</v>
      </c>
    </row>
    <row r="758" spans="1:46" x14ac:dyDescent="0.25">
      <c r="A758">
        <v>5</v>
      </c>
      <c r="B758" t="s">
        <v>200</v>
      </c>
      <c r="C758" t="s">
        <v>200</v>
      </c>
      <c r="D758" t="s">
        <v>201</v>
      </c>
      <c r="E758" t="s">
        <v>616</v>
      </c>
      <c r="F758" t="s">
        <v>617</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0</v>
      </c>
      <c r="AJ758">
        <v>0</v>
      </c>
      <c r="AK758">
        <v>0</v>
      </c>
      <c r="AL758" t="s">
        <v>531</v>
      </c>
      <c r="AM758" s="49" t="s">
        <v>201</v>
      </c>
      <c r="AN758" s="49" t="s">
        <v>14</v>
      </c>
      <c r="AO758" s="49" t="s">
        <v>485</v>
      </c>
      <c r="AP758" s="49" t="s">
        <v>494</v>
      </c>
      <c r="AQ758" s="49" t="s">
        <v>11</v>
      </c>
      <c r="AR758" s="49" t="s">
        <v>487</v>
      </c>
      <c r="AS758" s="49" t="s">
        <v>488</v>
      </c>
      <c r="AT758" s="49" t="s">
        <v>489</v>
      </c>
    </row>
    <row r="759" spans="1:46" x14ac:dyDescent="0.25">
      <c r="A759">
        <v>5</v>
      </c>
      <c r="B759" t="s">
        <v>198</v>
      </c>
      <c r="C759" t="s">
        <v>198</v>
      </c>
      <c r="D759" t="s">
        <v>199</v>
      </c>
      <c r="E759" t="s">
        <v>616</v>
      </c>
      <c r="F759" t="s">
        <v>617</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t="s">
        <v>531</v>
      </c>
      <c r="AM759" s="49" t="s">
        <v>199</v>
      </c>
      <c r="AN759" s="49" t="s">
        <v>14</v>
      </c>
      <c r="AO759" s="49" t="s">
        <v>485</v>
      </c>
      <c r="AP759" s="49" t="s">
        <v>494</v>
      </c>
      <c r="AQ759" s="49" t="s">
        <v>11</v>
      </c>
      <c r="AR759" s="49" t="s">
        <v>487</v>
      </c>
      <c r="AS759" s="49" t="s">
        <v>488</v>
      </c>
      <c r="AT759" s="49" t="s">
        <v>489</v>
      </c>
    </row>
    <row r="760" spans="1:46" x14ac:dyDescent="0.25">
      <c r="A760">
        <v>5</v>
      </c>
      <c r="B760" t="s">
        <v>205</v>
      </c>
      <c r="C760" t="s">
        <v>205</v>
      </c>
      <c r="D760" t="s">
        <v>416</v>
      </c>
      <c r="E760" t="s">
        <v>616</v>
      </c>
      <c r="F760" t="s">
        <v>617</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t="s">
        <v>531</v>
      </c>
      <c r="AM760" s="49" t="s">
        <v>416</v>
      </c>
      <c r="AN760" s="49" t="s">
        <v>14</v>
      </c>
      <c r="AO760" s="49" t="s">
        <v>485</v>
      </c>
      <c r="AP760" s="49" t="s">
        <v>501</v>
      </c>
      <c r="AQ760" s="49" t="s">
        <v>11</v>
      </c>
      <c r="AR760" s="49" t="s">
        <v>495</v>
      </c>
      <c r="AS760" s="49" t="s">
        <v>496</v>
      </c>
      <c r="AT760" s="49" t="s">
        <v>497</v>
      </c>
    </row>
    <row r="761" spans="1:46" x14ac:dyDescent="0.25">
      <c r="A761">
        <v>5</v>
      </c>
      <c r="B761" t="s">
        <v>202</v>
      </c>
      <c r="C761" t="s">
        <v>202</v>
      </c>
      <c r="D761" t="s">
        <v>203</v>
      </c>
      <c r="E761" t="s">
        <v>616</v>
      </c>
      <c r="F761" t="s">
        <v>617</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s="49" t="s">
        <v>203</v>
      </c>
      <c r="AN761" s="49" t="s">
        <v>14</v>
      </c>
      <c r="AO761" s="49" t="s">
        <v>500</v>
      </c>
      <c r="AP761" s="49" t="s">
        <v>505</v>
      </c>
      <c r="AQ761" s="49" t="s">
        <v>13</v>
      </c>
      <c r="AR761" s="49" t="s">
        <v>487</v>
      </c>
      <c r="AS761" s="49" t="s">
        <v>488</v>
      </c>
      <c r="AT761" s="49" t="s">
        <v>489</v>
      </c>
    </row>
    <row r="762" spans="1:46" x14ac:dyDescent="0.25">
      <c r="A762">
        <v>5</v>
      </c>
      <c r="B762" t="s">
        <v>204</v>
      </c>
      <c r="C762" t="s">
        <v>204</v>
      </c>
      <c r="D762" t="s">
        <v>553</v>
      </c>
      <c r="E762" t="s">
        <v>616</v>
      </c>
      <c r="F762" t="s">
        <v>617</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c r="AK762">
        <v>0</v>
      </c>
      <c r="AL762" t="s">
        <v>531</v>
      </c>
      <c r="AM762" s="49" t="s">
        <v>415</v>
      </c>
      <c r="AN762" s="49" t="s">
        <v>14</v>
      </c>
      <c r="AO762" s="49" t="s">
        <v>485</v>
      </c>
      <c r="AP762" s="49" t="s">
        <v>494</v>
      </c>
      <c r="AQ762" s="49" t="s">
        <v>11</v>
      </c>
      <c r="AR762" s="49" t="s">
        <v>487</v>
      </c>
      <c r="AS762" s="49" t="s">
        <v>496</v>
      </c>
      <c r="AT762" s="49" t="s">
        <v>497</v>
      </c>
    </row>
    <row r="763" spans="1:46" x14ac:dyDescent="0.25">
      <c r="A763">
        <v>5</v>
      </c>
      <c r="B763" t="s">
        <v>208</v>
      </c>
      <c r="C763" t="s">
        <v>208</v>
      </c>
      <c r="D763" t="s">
        <v>209</v>
      </c>
      <c r="E763" t="s">
        <v>616</v>
      </c>
      <c r="F763" t="s">
        <v>617</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s="49" t="s">
        <v>209</v>
      </c>
      <c r="AN763" s="49" t="s">
        <v>14</v>
      </c>
      <c r="AO763" s="49" t="s">
        <v>485</v>
      </c>
      <c r="AP763" s="49" t="s">
        <v>505</v>
      </c>
      <c r="AQ763" s="49" t="s">
        <v>13</v>
      </c>
      <c r="AR763" s="49" t="s">
        <v>487</v>
      </c>
      <c r="AS763" s="49" t="s">
        <v>488</v>
      </c>
      <c r="AT763" s="49" t="s">
        <v>489</v>
      </c>
    </row>
    <row r="764" spans="1:46" x14ac:dyDescent="0.25">
      <c r="A764">
        <v>5</v>
      </c>
      <c r="B764" t="s">
        <v>210</v>
      </c>
      <c r="C764" t="s">
        <v>210</v>
      </c>
      <c r="D764" t="s">
        <v>211</v>
      </c>
      <c r="E764" t="s">
        <v>616</v>
      </c>
      <c r="F764" t="s">
        <v>617</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c r="AG764">
        <v>0</v>
      </c>
      <c r="AH764">
        <v>0</v>
      </c>
      <c r="AI764">
        <v>0</v>
      </c>
      <c r="AJ764">
        <v>0</v>
      </c>
      <c r="AK764">
        <v>0</v>
      </c>
      <c r="AL764">
        <v>0</v>
      </c>
      <c r="AM764" s="49" t="s">
        <v>211</v>
      </c>
      <c r="AN764" s="49" t="s">
        <v>14</v>
      </c>
      <c r="AO764" s="49" t="s">
        <v>500</v>
      </c>
      <c r="AP764" s="49" t="s">
        <v>505</v>
      </c>
      <c r="AQ764" s="49" t="s">
        <v>13</v>
      </c>
      <c r="AR764" s="49" t="s">
        <v>487</v>
      </c>
      <c r="AS764" s="49" t="s">
        <v>488</v>
      </c>
      <c r="AT764" s="49" t="s">
        <v>489</v>
      </c>
    </row>
    <row r="765" spans="1:46" x14ac:dyDescent="0.25">
      <c r="A765">
        <v>5</v>
      </c>
      <c r="B765" t="s">
        <v>212</v>
      </c>
      <c r="C765" t="s">
        <v>212</v>
      </c>
      <c r="D765" t="s">
        <v>213</v>
      </c>
      <c r="E765" t="s">
        <v>616</v>
      </c>
      <c r="F765" t="s">
        <v>617</v>
      </c>
      <c r="G765">
        <v>0</v>
      </c>
      <c r="H765">
        <v>0</v>
      </c>
      <c r="I765">
        <v>0</v>
      </c>
      <c r="J765">
        <v>0</v>
      </c>
      <c r="K765">
        <v>0</v>
      </c>
      <c r="L765">
        <v>0</v>
      </c>
      <c r="M765">
        <v>0</v>
      </c>
      <c r="N765">
        <v>0</v>
      </c>
      <c r="O765">
        <v>0</v>
      </c>
      <c r="P765">
        <v>0</v>
      </c>
      <c r="Q765">
        <v>0</v>
      </c>
      <c r="R765">
        <v>0</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t="s">
        <v>531</v>
      </c>
      <c r="AM765" s="49" t="s">
        <v>213</v>
      </c>
      <c r="AN765" s="49" t="s">
        <v>14</v>
      </c>
      <c r="AO765" s="49" t="s">
        <v>507</v>
      </c>
      <c r="AP765" s="49" t="s">
        <v>501</v>
      </c>
      <c r="AQ765" s="49" t="s">
        <v>10</v>
      </c>
      <c r="AR765" s="49" t="s">
        <v>487</v>
      </c>
      <c r="AS765" s="49" t="s">
        <v>488</v>
      </c>
      <c r="AT765" s="49" t="s">
        <v>489</v>
      </c>
    </row>
    <row r="766" spans="1:46" x14ac:dyDescent="0.25">
      <c r="A766">
        <v>5</v>
      </c>
      <c r="B766" t="s">
        <v>216</v>
      </c>
      <c r="C766" t="s">
        <v>216</v>
      </c>
      <c r="D766" t="s">
        <v>217</v>
      </c>
      <c r="E766" t="s">
        <v>616</v>
      </c>
      <c r="F766" t="s">
        <v>617</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c r="AK766">
        <v>0</v>
      </c>
      <c r="AL766">
        <v>0</v>
      </c>
      <c r="AM766" s="49" t="s">
        <v>217</v>
      </c>
      <c r="AN766" s="49" t="s">
        <v>14</v>
      </c>
      <c r="AO766" s="49" t="s">
        <v>485</v>
      </c>
      <c r="AP766" s="49" t="s">
        <v>505</v>
      </c>
      <c r="AQ766" s="49" t="s">
        <v>13</v>
      </c>
      <c r="AR766" s="49" t="s">
        <v>487</v>
      </c>
      <c r="AS766" s="49" t="s">
        <v>488</v>
      </c>
      <c r="AT766" s="49" t="s">
        <v>489</v>
      </c>
    </row>
    <row r="767" spans="1:46" x14ac:dyDescent="0.25">
      <c r="A767">
        <v>5</v>
      </c>
      <c r="B767" t="s">
        <v>214</v>
      </c>
      <c r="C767" t="s">
        <v>214</v>
      </c>
      <c r="D767" t="s">
        <v>215</v>
      </c>
      <c r="E767" t="s">
        <v>616</v>
      </c>
      <c r="F767" t="s">
        <v>617</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c r="AG767">
        <v>0</v>
      </c>
      <c r="AH767">
        <v>0</v>
      </c>
      <c r="AI767">
        <v>0</v>
      </c>
      <c r="AJ767">
        <v>0</v>
      </c>
      <c r="AK767">
        <v>0</v>
      </c>
      <c r="AL767" t="s">
        <v>531</v>
      </c>
      <c r="AM767" s="49" t="s">
        <v>215</v>
      </c>
      <c r="AN767" s="49" t="s">
        <v>14</v>
      </c>
      <c r="AO767" s="49" t="s">
        <v>485</v>
      </c>
      <c r="AP767" s="49" t="s">
        <v>501</v>
      </c>
      <c r="AQ767" s="49" t="s">
        <v>11</v>
      </c>
      <c r="AR767" s="49" t="s">
        <v>487</v>
      </c>
      <c r="AS767" s="49" t="s">
        <v>488</v>
      </c>
      <c r="AT767" s="49" t="s">
        <v>489</v>
      </c>
    </row>
    <row r="768" spans="1:46" x14ac:dyDescent="0.25">
      <c r="A768">
        <v>5</v>
      </c>
      <c r="B768" t="s">
        <v>218</v>
      </c>
      <c r="C768" t="s">
        <v>218</v>
      </c>
      <c r="D768" t="s">
        <v>417</v>
      </c>
      <c r="E768" t="s">
        <v>616</v>
      </c>
      <c r="F768" t="s">
        <v>617</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c r="AG768">
        <v>0</v>
      </c>
      <c r="AH768">
        <v>0</v>
      </c>
      <c r="AI768">
        <v>0</v>
      </c>
      <c r="AJ768">
        <v>0</v>
      </c>
      <c r="AK768">
        <v>0</v>
      </c>
      <c r="AL768" t="s">
        <v>531</v>
      </c>
      <c r="AM768" s="49" t="s">
        <v>417</v>
      </c>
      <c r="AN768" s="49" t="s">
        <v>14</v>
      </c>
      <c r="AO768" s="49" t="s">
        <v>500</v>
      </c>
      <c r="AP768" s="49" t="s">
        <v>501</v>
      </c>
      <c r="AQ768" s="49" t="s">
        <v>502</v>
      </c>
      <c r="AR768" s="49" t="s">
        <v>495</v>
      </c>
      <c r="AS768" s="49" t="s">
        <v>496</v>
      </c>
      <c r="AT768" s="49" t="s">
        <v>497</v>
      </c>
    </row>
    <row r="769" spans="1:46" x14ac:dyDescent="0.25">
      <c r="A769">
        <v>5</v>
      </c>
      <c r="B769" t="s">
        <v>219</v>
      </c>
      <c r="C769" t="s">
        <v>219</v>
      </c>
      <c r="D769" t="s">
        <v>220</v>
      </c>
      <c r="E769" t="s">
        <v>616</v>
      </c>
      <c r="F769" t="s">
        <v>617</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c r="AI769">
        <v>0</v>
      </c>
      <c r="AJ769">
        <v>0</v>
      </c>
      <c r="AK769">
        <v>0</v>
      </c>
      <c r="AL769" t="s">
        <v>531</v>
      </c>
      <c r="AM769" s="49" t="s">
        <v>220</v>
      </c>
      <c r="AN769" s="49" t="s">
        <v>6</v>
      </c>
      <c r="AO769" s="49" t="s">
        <v>9</v>
      </c>
      <c r="AP769" s="49" t="s">
        <v>494</v>
      </c>
      <c r="AQ769" s="49" t="s">
        <v>9</v>
      </c>
      <c r="AR769" s="49" t="s">
        <v>487</v>
      </c>
      <c r="AS769" s="49" t="s">
        <v>488</v>
      </c>
      <c r="AT769" s="49" t="s">
        <v>489</v>
      </c>
    </row>
    <row r="770" spans="1:46" x14ac:dyDescent="0.25">
      <c r="A770">
        <v>5</v>
      </c>
      <c r="B770" t="s">
        <v>355</v>
      </c>
      <c r="C770" t="s">
        <v>355</v>
      </c>
      <c r="D770" t="s">
        <v>554</v>
      </c>
      <c r="E770" t="s">
        <v>616</v>
      </c>
      <c r="F770" t="s">
        <v>617</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t="s">
        <v>531</v>
      </c>
      <c r="AM770" s="49" t="s">
        <v>356</v>
      </c>
      <c r="AN770" s="49" t="s">
        <v>4</v>
      </c>
      <c r="AO770" s="49" t="s">
        <v>9</v>
      </c>
      <c r="AP770" s="49" t="s">
        <v>494</v>
      </c>
      <c r="AQ770" s="49" t="s">
        <v>9</v>
      </c>
      <c r="AR770" s="49" t="s">
        <v>487</v>
      </c>
      <c r="AS770" s="49" t="s">
        <v>488</v>
      </c>
      <c r="AT770" s="49" t="s">
        <v>489</v>
      </c>
    </row>
    <row r="771" spans="1:46" x14ac:dyDescent="0.25">
      <c r="A771">
        <v>5</v>
      </c>
      <c r="B771" t="s">
        <v>229</v>
      </c>
      <c r="C771" t="s">
        <v>229</v>
      </c>
      <c r="D771" t="s">
        <v>230</v>
      </c>
      <c r="E771" t="s">
        <v>616</v>
      </c>
      <c r="F771" t="s">
        <v>617</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1742.3996</v>
      </c>
      <c r="AE771">
        <v>1771.2005999999999</v>
      </c>
      <c r="AF771">
        <v>1785.5989999999999</v>
      </c>
      <c r="AG771">
        <v>1785.5989999999999</v>
      </c>
      <c r="AH771">
        <v>1762.0776000000001</v>
      </c>
      <c r="AI771">
        <v>1747.2689</v>
      </c>
      <c r="AJ771">
        <v>1707.5571</v>
      </c>
      <c r="AK771">
        <v>1646.1451</v>
      </c>
      <c r="AL771">
        <v>1637.8844999999999</v>
      </c>
      <c r="AM771" s="49" t="s">
        <v>230</v>
      </c>
      <c r="AN771" s="49" t="s">
        <v>14</v>
      </c>
      <c r="AO771" s="49" t="s">
        <v>485</v>
      </c>
      <c r="AP771" s="49" t="s">
        <v>505</v>
      </c>
      <c r="AQ771" s="49" t="s">
        <v>13</v>
      </c>
      <c r="AR771" s="49" t="s">
        <v>487</v>
      </c>
      <c r="AS771" s="49" t="s">
        <v>488</v>
      </c>
      <c r="AT771" s="49" t="s">
        <v>489</v>
      </c>
    </row>
    <row r="772" spans="1:46" x14ac:dyDescent="0.25">
      <c r="A772">
        <v>5</v>
      </c>
      <c r="B772" t="s">
        <v>555</v>
      </c>
      <c r="C772" t="s">
        <v>556</v>
      </c>
      <c r="D772" t="s">
        <v>557</v>
      </c>
      <c r="E772" t="s">
        <v>616</v>
      </c>
      <c r="F772" t="s">
        <v>617</v>
      </c>
      <c r="G772" t="s">
        <v>531</v>
      </c>
      <c r="H772" t="s">
        <v>531</v>
      </c>
      <c r="I772" t="s">
        <v>531</v>
      </c>
      <c r="J772" t="s">
        <v>531</v>
      </c>
      <c r="K772" t="s">
        <v>531</v>
      </c>
      <c r="L772" t="s">
        <v>531</v>
      </c>
      <c r="M772" t="s">
        <v>531</v>
      </c>
      <c r="N772" t="s">
        <v>531</v>
      </c>
      <c r="O772" t="s">
        <v>531</v>
      </c>
      <c r="P772" t="s">
        <v>531</v>
      </c>
      <c r="Q772">
        <v>0</v>
      </c>
      <c r="R772">
        <v>0</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s="49" t="e">
        <v>#N/A</v>
      </c>
      <c r="AN772" s="49" t="e">
        <v>#N/A</v>
      </c>
      <c r="AO772" s="49" t="e">
        <v>#N/A</v>
      </c>
      <c r="AP772" s="49" t="e">
        <v>#N/A</v>
      </c>
      <c r="AQ772" s="49" t="e">
        <v>#N/A</v>
      </c>
      <c r="AR772" s="49" t="e">
        <v>#N/A</v>
      </c>
      <c r="AS772" s="49" t="e">
        <v>#N/A</v>
      </c>
      <c r="AT772" s="49" t="e">
        <v>#N/A</v>
      </c>
    </row>
    <row r="773" spans="1:46" x14ac:dyDescent="0.25">
      <c r="A773">
        <v>5</v>
      </c>
      <c r="B773" t="s">
        <v>231</v>
      </c>
      <c r="C773" t="s">
        <v>231</v>
      </c>
      <c r="D773" t="s">
        <v>418</v>
      </c>
      <c r="E773" t="s">
        <v>616</v>
      </c>
      <c r="F773" t="s">
        <v>617</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t="s">
        <v>531</v>
      </c>
      <c r="AM773" s="49" t="s">
        <v>418</v>
      </c>
      <c r="AN773" s="49" t="s">
        <v>14</v>
      </c>
      <c r="AO773" s="49" t="s">
        <v>485</v>
      </c>
      <c r="AP773" s="49" t="s">
        <v>505</v>
      </c>
      <c r="AQ773" s="49" t="s">
        <v>13</v>
      </c>
      <c r="AR773" s="49" t="s">
        <v>495</v>
      </c>
      <c r="AS773" s="49" t="s">
        <v>496</v>
      </c>
      <c r="AT773" s="49" t="s">
        <v>497</v>
      </c>
    </row>
    <row r="774" spans="1:46" x14ac:dyDescent="0.25">
      <c r="A774">
        <v>5</v>
      </c>
      <c r="B774" t="s">
        <v>221</v>
      </c>
      <c r="C774" t="s">
        <v>221</v>
      </c>
      <c r="D774" t="s">
        <v>222</v>
      </c>
      <c r="E774" t="s">
        <v>616</v>
      </c>
      <c r="F774" t="s">
        <v>617</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c r="AG774">
        <v>0</v>
      </c>
      <c r="AH774">
        <v>0</v>
      </c>
      <c r="AI774">
        <v>0</v>
      </c>
      <c r="AJ774">
        <v>0</v>
      </c>
      <c r="AK774">
        <v>0</v>
      </c>
      <c r="AL774" t="s">
        <v>531</v>
      </c>
      <c r="AM774" s="49" t="s">
        <v>222</v>
      </c>
      <c r="AN774" s="49" t="s">
        <v>14</v>
      </c>
      <c r="AO774" s="49" t="s">
        <v>485</v>
      </c>
      <c r="AP774" s="49" t="s">
        <v>494</v>
      </c>
      <c r="AQ774" s="49" t="s">
        <v>11</v>
      </c>
      <c r="AR774" s="49" t="s">
        <v>495</v>
      </c>
      <c r="AS774" s="49" t="s">
        <v>488</v>
      </c>
      <c r="AT774" s="49" t="s">
        <v>489</v>
      </c>
    </row>
    <row r="775" spans="1:46" x14ac:dyDescent="0.25">
      <c r="A775">
        <v>5</v>
      </c>
      <c r="B775" t="s">
        <v>232</v>
      </c>
      <c r="C775" t="s">
        <v>232</v>
      </c>
      <c r="D775" t="s">
        <v>558</v>
      </c>
      <c r="E775" t="s">
        <v>616</v>
      </c>
      <c r="F775" t="s">
        <v>617</v>
      </c>
      <c r="G775" t="s">
        <v>531</v>
      </c>
      <c r="H775" t="s">
        <v>531</v>
      </c>
      <c r="I775" t="s">
        <v>531</v>
      </c>
      <c r="J775" t="s">
        <v>531</v>
      </c>
      <c r="K775" t="s">
        <v>531</v>
      </c>
      <c r="L775" t="s">
        <v>531</v>
      </c>
      <c r="M775" t="s">
        <v>531</v>
      </c>
      <c r="N775" t="s">
        <v>531</v>
      </c>
      <c r="O775" t="s">
        <v>531</v>
      </c>
      <c r="P775" t="s">
        <v>531</v>
      </c>
      <c r="Q775">
        <v>0</v>
      </c>
      <c r="R775">
        <v>0</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t="s">
        <v>531</v>
      </c>
      <c r="AM775" s="49" t="s">
        <v>233</v>
      </c>
      <c r="AN775" s="49" t="s">
        <v>14</v>
      </c>
      <c r="AO775" s="49" t="s">
        <v>485</v>
      </c>
      <c r="AP775" s="49" t="s">
        <v>494</v>
      </c>
      <c r="AQ775" s="49" t="s">
        <v>11</v>
      </c>
      <c r="AR775" s="49" t="s">
        <v>487</v>
      </c>
      <c r="AS775" s="49" t="s">
        <v>488</v>
      </c>
      <c r="AT775" s="49" t="s">
        <v>489</v>
      </c>
    </row>
    <row r="776" spans="1:46" x14ac:dyDescent="0.25">
      <c r="A776">
        <v>5</v>
      </c>
      <c r="B776" t="s">
        <v>249</v>
      </c>
      <c r="C776" t="s">
        <v>249</v>
      </c>
      <c r="D776" t="s">
        <v>250</v>
      </c>
      <c r="E776" t="s">
        <v>616</v>
      </c>
      <c r="F776" t="s">
        <v>617</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c r="AK776">
        <v>0</v>
      </c>
      <c r="AL776">
        <v>0</v>
      </c>
      <c r="AM776" s="49" t="s">
        <v>250</v>
      </c>
      <c r="AN776" s="49" t="s">
        <v>14</v>
      </c>
      <c r="AO776" s="49" t="s">
        <v>500</v>
      </c>
      <c r="AP776" s="49" t="s">
        <v>505</v>
      </c>
      <c r="AQ776" s="49" t="s">
        <v>13</v>
      </c>
      <c r="AR776" s="49" t="s">
        <v>487</v>
      </c>
      <c r="AS776" s="49" t="s">
        <v>488</v>
      </c>
      <c r="AT776" s="49" t="s">
        <v>489</v>
      </c>
    </row>
    <row r="777" spans="1:46" x14ac:dyDescent="0.25">
      <c r="A777">
        <v>5</v>
      </c>
      <c r="B777" t="s">
        <v>234</v>
      </c>
      <c r="C777" t="s">
        <v>234</v>
      </c>
      <c r="D777" t="s">
        <v>235</v>
      </c>
      <c r="E777" t="s">
        <v>616</v>
      </c>
      <c r="F777" t="s">
        <v>617</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t="s">
        <v>531</v>
      </c>
      <c r="AM777" s="49" t="s">
        <v>235</v>
      </c>
      <c r="AN777" s="49" t="s">
        <v>14</v>
      </c>
      <c r="AO777" s="49" t="s">
        <v>485</v>
      </c>
      <c r="AP777" s="49" t="s">
        <v>501</v>
      </c>
      <c r="AQ777" s="49" t="s">
        <v>11</v>
      </c>
      <c r="AR777" s="49" t="s">
        <v>487</v>
      </c>
      <c r="AS777" s="49" t="s">
        <v>488</v>
      </c>
      <c r="AT777" s="49" t="s">
        <v>489</v>
      </c>
    </row>
    <row r="778" spans="1:46" x14ac:dyDescent="0.25">
      <c r="A778">
        <v>5</v>
      </c>
      <c r="B778" t="s">
        <v>238</v>
      </c>
      <c r="C778" t="s">
        <v>238</v>
      </c>
      <c r="D778" t="s">
        <v>419</v>
      </c>
      <c r="E778" t="s">
        <v>616</v>
      </c>
      <c r="F778" t="s">
        <v>617</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c r="AI778">
        <v>0</v>
      </c>
      <c r="AJ778">
        <v>0</v>
      </c>
      <c r="AK778">
        <v>0</v>
      </c>
      <c r="AL778" t="s">
        <v>531</v>
      </c>
      <c r="AM778" s="49" t="s">
        <v>419</v>
      </c>
      <c r="AN778" s="49" t="s">
        <v>7</v>
      </c>
      <c r="AO778" s="49" t="s">
        <v>9</v>
      </c>
      <c r="AP778" s="49" t="s">
        <v>501</v>
      </c>
      <c r="AQ778" s="49" t="s">
        <v>9</v>
      </c>
      <c r="AR778" s="49" t="s">
        <v>495</v>
      </c>
      <c r="AS778" s="49" t="s">
        <v>496</v>
      </c>
      <c r="AT778" s="49" t="s">
        <v>497</v>
      </c>
    </row>
    <row r="779" spans="1:46" x14ac:dyDescent="0.25">
      <c r="A779">
        <v>5</v>
      </c>
      <c r="B779" t="s">
        <v>245</v>
      </c>
      <c r="C779" t="s">
        <v>245</v>
      </c>
      <c r="D779" t="s">
        <v>246</v>
      </c>
      <c r="E779" t="s">
        <v>616</v>
      </c>
      <c r="F779" t="s">
        <v>617</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s="49" t="s">
        <v>246</v>
      </c>
      <c r="AN779" s="49" t="s">
        <v>14</v>
      </c>
      <c r="AO779" s="49" t="s">
        <v>500</v>
      </c>
      <c r="AP779" s="49" t="s">
        <v>505</v>
      </c>
      <c r="AQ779" s="49" t="s">
        <v>13</v>
      </c>
      <c r="AR779" s="49" t="s">
        <v>487</v>
      </c>
      <c r="AS779" s="49" t="s">
        <v>488</v>
      </c>
      <c r="AT779" s="49" t="s">
        <v>489</v>
      </c>
    </row>
    <row r="780" spans="1:46" x14ac:dyDescent="0.25">
      <c r="A780">
        <v>5</v>
      </c>
      <c r="B780" t="s">
        <v>247</v>
      </c>
      <c r="C780" t="s">
        <v>247</v>
      </c>
      <c r="D780" t="s">
        <v>248</v>
      </c>
      <c r="E780" t="s">
        <v>616</v>
      </c>
      <c r="F780" t="s">
        <v>617</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0</v>
      </c>
      <c r="AM780" s="49" t="s">
        <v>248</v>
      </c>
      <c r="AN780" s="49" t="s">
        <v>14</v>
      </c>
      <c r="AO780" s="49" t="s">
        <v>500</v>
      </c>
      <c r="AP780" s="49" t="s">
        <v>505</v>
      </c>
      <c r="AQ780" s="49" t="s">
        <v>13</v>
      </c>
      <c r="AR780" s="49" t="s">
        <v>487</v>
      </c>
      <c r="AS780" s="49" t="s">
        <v>488</v>
      </c>
      <c r="AT780" s="49" t="s">
        <v>489</v>
      </c>
    </row>
    <row r="781" spans="1:46" x14ac:dyDescent="0.25">
      <c r="A781">
        <v>5</v>
      </c>
      <c r="B781" t="s">
        <v>255</v>
      </c>
      <c r="C781" t="s">
        <v>255</v>
      </c>
      <c r="D781" t="s">
        <v>256</v>
      </c>
      <c r="E781" t="s">
        <v>616</v>
      </c>
      <c r="F781" t="s">
        <v>617</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0</v>
      </c>
      <c r="AI781">
        <v>0</v>
      </c>
      <c r="AJ781">
        <v>0</v>
      </c>
      <c r="AK781">
        <v>0</v>
      </c>
      <c r="AL781" t="s">
        <v>531</v>
      </c>
      <c r="AM781" s="49" t="s">
        <v>256</v>
      </c>
      <c r="AN781" s="49" t="s">
        <v>6</v>
      </c>
      <c r="AO781" s="49" t="s">
        <v>9</v>
      </c>
      <c r="AP781" s="49" t="s">
        <v>486</v>
      </c>
      <c r="AQ781" s="49" t="s">
        <v>9</v>
      </c>
      <c r="AR781" s="49" t="s">
        <v>487</v>
      </c>
      <c r="AS781" s="49" t="s">
        <v>488</v>
      </c>
      <c r="AT781" s="49" t="s">
        <v>489</v>
      </c>
    </row>
    <row r="782" spans="1:46" x14ac:dyDescent="0.25">
      <c r="A782">
        <v>5</v>
      </c>
      <c r="B782" t="s">
        <v>281</v>
      </c>
      <c r="C782" t="s">
        <v>281</v>
      </c>
      <c r="D782" t="s">
        <v>282</v>
      </c>
      <c r="E782" t="s">
        <v>616</v>
      </c>
      <c r="F782" t="s">
        <v>617</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c r="AG782">
        <v>0</v>
      </c>
      <c r="AH782">
        <v>0</v>
      </c>
      <c r="AI782">
        <v>0</v>
      </c>
      <c r="AJ782">
        <v>0</v>
      </c>
      <c r="AK782">
        <v>0</v>
      </c>
      <c r="AL782" t="s">
        <v>531</v>
      </c>
      <c r="AM782" s="49" t="s">
        <v>282</v>
      </c>
      <c r="AN782" s="49" t="s">
        <v>14</v>
      </c>
      <c r="AO782" s="49" t="s">
        <v>485</v>
      </c>
      <c r="AP782" s="49" t="s">
        <v>501</v>
      </c>
      <c r="AQ782" s="49" t="s">
        <v>11</v>
      </c>
      <c r="AR782" s="49" t="s">
        <v>487</v>
      </c>
      <c r="AS782" s="49" t="s">
        <v>488</v>
      </c>
      <c r="AT782" s="49" t="s">
        <v>489</v>
      </c>
    </row>
    <row r="783" spans="1:46" x14ac:dyDescent="0.25">
      <c r="A783">
        <v>5</v>
      </c>
      <c r="B783" t="s">
        <v>267</v>
      </c>
      <c r="C783" t="s">
        <v>267</v>
      </c>
      <c r="D783" t="s">
        <v>268</v>
      </c>
      <c r="E783" t="s">
        <v>616</v>
      </c>
      <c r="F783" t="s">
        <v>617</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s="49" t="s">
        <v>268</v>
      </c>
      <c r="AN783" s="49" t="s">
        <v>14</v>
      </c>
      <c r="AO783" s="49" t="s">
        <v>500</v>
      </c>
      <c r="AP783" s="49" t="s">
        <v>505</v>
      </c>
      <c r="AQ783" s="49" t="s">
        <v>13</v>
      </c>
      <c r="AR783" s="49" t="s">
        <v>487</v>
      </c>
      <c r="AS783" s="49" t="s">
        <v>488</v>
      </c>
      <c r="AT783" s="49" t="s">
        <v>489</v>
      </c>
    </row>
    <row r="784" spans="1:46" x14ac:dyDescent="0.25">
      <c r="A784">
        <v>5</v>
      </c>
      <c r="B784" t="s">
        <v>277</v>
      </c>
      <c r="C784" t="s">
        <v>559</v>
      </c>
      <c r="D784" t="s">
        <v>278</v>
      </c>
      <c r="E784" t="s">
        <v>616</v>
      </c>
      <c r="F784" t="s">
        <v>617</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c r="AG784">
        <v>0</v>
      </c>
      <c r="AH784">
        <v>0</v>
      </c>
      <c r="AI784">
        <v>0</v>
      </c>
      <c r="AJ784">
        <v>0</v>
      </c>
      <c r="AK784">
        <v>0</v>
      </c>
      <c r="AL784" t="s">
        <v>531</v>
      </c>
      <c r="AM784" s="49" t="s">
        <v>278</v>
      </c>
      <c r="AN784" s="49" t="s">
        <v>6</v>
      </c>
      <c r="AO784" s="49" t="s">
        <v>9</v>
      </c>
      <c r="AP784" s="49" t="s">
        <v>501</v>
      </c>
      <c r="AQ784" s="49" t="s">
        <v>9</v>
      </c>
      <c r="AR784" s="49" t="s">
        <v>487</v>
      </c>
      <c r="AS784" s="49" t="s">
        <v>488</v>
      </c>
      <c r="AT784" s="49" t="s">
        <v>489</v>
      </c>
    </row>
    <row r="785" spans="1:46" x14ac:dyDescent="0.25">
      <c r="A785">
        <v>5</v>
      </c>
      <c r="B785" t="s">
        <v>493</v>
      </c>
      <c r="C785" t="s">
        <v>560</v>
      </c>
      <c r="D785" t="s">
        <v>561</v>
      </c>
      <c r="E785" t="s">
        <v>616</v>
      </c>
      <c r="F785" t="s">
        <v>617</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t="s">
        <v>531</v>
      </c>
      <c r="AM785" s="49" t="e">
        <v>#N/A</v>
      </c>
      <c r="AN785" s="49" t="e">
        <v>#N/A</v>
      </c>
      <c r="AO785" s="49" t="e">
        <v>#N/A</v>
      </c>
      <c r="AP785" s="49" t="e">
        <v>#N/A</v>
      </c>
      <c r="AQ785" s="49" t="e">
        <v>#N/A</v>
      </c>
      <c r="AR785" s="49" t="e">
        <v>#N/A</v>
      </c>
      <c r="AS785" s="49" t="e">
        <v>#N/A</v>
      </c>
      <c r="AT785" s="49" t="e">
        <v>#N/A</v>
      </c>
    </row>
    <row r="786" spans="1:46" x14ac:dyDescent="0.25">
      <c r="A786">
        <v>5</v>
      </c>
      <c r="B786" t="s">
        <v>493</v>
      </c>
      <c r="C786" t="s">
        <v>562</v>
      </c>
      <c r="D786" t="s">
        <v>563</v>
      </c>
      <c r="E786" t="s">
        <v>616</v>
      </c>
      <c r="F786" t="s">
        <v>617</v>
      </c>
      <c r="G786">
        <v>93.600099999999998</v>
      </c>
      <c r="H786">
        <v>115.1998</v>
      </c>
      <c r="I786">
        <v>118.8005</v>
      </c>
      <c r="J786">
        <v>118.8005</v>
      </c>
      <c r="K786">
        <v>118.8005</v>
      </c>
      <c r="L786">
        <v>118.8005</v>
      </c>
      <c r="M786">
        <v>115.1998</v>
      </c>
      <c r="N786">
        <v>115.1998</v>
      </c>
      <c r="O786">
        <v>115.1998</v>
      </c>
      <c r="P786">
        <v>115.1998</v>
      </c>
      <c r="Q786">
        <v>115.1998</v>
      </c>
      <c r="R786">
        <v>115.1998</v>
      </c>
      <c r="S786">
        <v>115.1998</v>
      </c>
      <c r="T786">
        <v>118.8005</v>
      </c>
      <c r="U786">
        <v>111.5992</v>
      </c>
      <c r="V786">
        <v>100.8014</v>
      </c>
      <c r="W786">
        <v>68.399799999999999</v>
      </c>
      <c r="X786">
        <v>82.798199999999994</v>
      </c>
      <c r="Y786">
        <v>54.001300000000001</v>
      </c>
      <c r="Z786">
        <v>107.99850000000001</v>
      </c>
      <c r="AA786">
        <v>100.8014</v>
      </c>
      <c r="AB786">
        <v>93.600099999999998</v>
      </c>
      <c r="AC786">
        <v>97.200699999999998</v>
      </c>
      <c r="AD786">
        <v>54.001300000000001</v>
      </c>
      <c r="AE786">
        <v>57.601999999999997</v>
      </c>
      <c r="AF786">
        <v>46.8001</v>
      </c>
      <c r="AG786">
        <v>68.399799999999999</v>
      </c>
      <c r="AH786">
        <v>21.599699999999999</v>
      </c>
      <c r="AI786">
        <v>72.000399999999999</v>
      </c>
      <c r="AJ786">
        <v>3.6006</v>
      </c>
      <c r="AK786">
        <v>0</v>
      </c>
      <c r="AL786" t="s">
        <v>531</v>
      </c>
      <c r="AM786" s="49" t="e">
        <v>#N/A</v>
      </c>
      <c r="AN786" s="49" t="e">
        <v>#N/A</v>
      </c>
      <c r="AO786" s="49" t="e">
        <v>#N/A</v>
      </c>
      <c r="AP786" s="49" t="e">
        <v>#N/A</v>
      </c>
      <c r="AQ786" s="49" t="e">
        <v>#N/A</v>
      </c>
      <c r="AR786" s="49" t="e">
        <v>#N/A</v>
      </c>
      <c r="AS786" s="49" t="e">
        <v>#N/A</v>
      </c>
      <c r="AT786" s="49" t="e">
        <v>#N/A</v>
      </c>
    </row>
    <row r="787" spans="1:46" x14ac:dyDescent="0.25">
      <c r="A787">
        <v>5</v>
      </c>
      <c r="B787" t="s">
        <v>493</v>
      </c>
      <c r="C787" t="s">
        <v>564</v>
      </c>
      <c r="D787" t="s">
        <v>565</v>
      </c>
      <c r="E787" t="s">
        <v>616</v>
      </c>
      <c r="F787" t="s">
        <v>617</v>
      </c>
      <c r="G787">
        <v>25.200299999999999</v>
      </c>
      <c r="H787">
        <v>25.200299999999999</v>
      </c>
      <c r="I787">
        <v>25.200299999999999</v>
      </c>
      <c r="J787">
        <v>25.200299999999999</v>
      </c>
      <c r="K787">
        <v>25.200299999999999</v>
      </c>
      <c r="L787">
        <v>25.200299999999999</v>
      </c>
      <c r="M787">
        <v>25.200299999999999</v>
      </c>
      <c r="N787">
        <v>25.200299999999999</v>
      </c>
      <c r="O787">
        <v>25.200299999999999</v>
      </c>
      <c r="P787">
        <v>25.200299999999999</v>
      </c>
      <c r="Q787">
        <v>25.200299999999999</v>
      </c>
      <c r="R787">
        <v>25.200299999999999</v>
      </c>
      <c r="S787">
        <v>25.200299999999999</v>
      </c>
      <c r="T787">
        <v>25.200299999999999</v>
      </c>
      <c r="U787">
        <v>25.200299999999999</v>
      </c>
      <c r="V787">
        <v>25.200299999999999</v>
      </c>
      <c r="W787">
        <v>25.200299999999999</v>
      </c>
      <c r="X787">
        <v>25.200299999999999</v>
      </c>
      <c r="Y787">
        <v>25.200299999999999</v>
      </c>
      <c r="Z787">
        <v>25.200299999999999</v>
      </c>
      <c r="AA787">
        <v>25.200299999999999</v>
      </c>
      <c r="AB787">
        <v>25.200299999999999</v>
      </c>
      <c r="AC787">
        <v>25.200299999999999</v>
      </c>
      <c r="AD787">
        <v>1771.2005999999999</v>
      </c>
      <c r="AE787">
        <v>1800.0016000000001</v>
      </c>
      <c r="AF787">
        <v>1814.4</v>
      </c>
      <c r="AG787">
        <v>1825.1977999999999</v>
      </c>
      <c r="AH787">
        <v>1800.5417</v>
      </c>
      <c r="AI787">
        <v>1785.7329999999999</v>
      </c>
      <c r="AJ787">
        <v>1750.0657000000001</v>
      </c>
      <c r="AK787">
        <v>1688.7709</v>
      </c>
      <c r="AL787" t="s">
        <v>531</v>
      </c>
      <c r="AM787" s="49" t="e">
        <v>#N/A</v>
      </c>
      <c r="AN787" s="49" t="e">
        <v>#N/A</v>
      </c>
      <c r="AO787" s="49" t="e">
        <v>#N/A</v>
      </c>
      <c r="AP787" s="49" t="e">
        <v>#N/A</v>
      </c>
      <c r="AQ787" s="49" t="e">
        <v>#N/A</v>
      </c>
      <c r="AR787" s="49" t="e">
        <v>#N/A</v>
      </c>
      <c r="AS787" s="49" t="e">
        <v>#N/A</v>
      </c>
      <c r="AT787" s="49" t="e">
        <v>#N/A</v>
      </c>
    </row>
    <row r="788" spans="1:46" x14ac:dyDescent="0.25">
      <c r="A788">
        <v>5</v>
      </c>
      <c r="B788" t="s">
        <v>493</v>
      </c>
      <c r="C788" t="s">
        <v>566</v>
      </c>
      <c r="D788" t="s">
        <v>567</v>
      </c>
      <c r="E788" t="s">
        <v>616</v>
      </c>
      <c r="F788" t="s">
        <v>617</v>
      </c>
      <c r="G788">
        <v>1810.7994000000001</v>
      </c>
      <c r="H788">
        <v>1861.2001</v>
      </c>
      <c r="I788">
        <v>1857.5994000000001</v>
      </c>
      <c r="J788">
        <v>1778.4019000000001</v>
      </c>
      <c r="K788">
        <v>1803.5980999999999</v>
      </c>
      <c r="L788">
        <v>1825.202</v>
      </c>
      <c r="M788">
        <v>1767.6</v>
      </c>
      <c r="N788">
        <v>1835.9997000000001</v>
      </c>
      <c r="O788">
        <v>1879.1991</v>
      </c>
      <c r="P788">
        <v>1853.9988000000001</v>
      </c>
      <c r="Q788">
        <v>1825.202</v>
      </c>
      <c r="R788">
        <v>1746.0002999999999</v>
      </c>
      <c r="S788">
        <v>1778.4019000000001</v>
      </c>
      <c r="T788">
        <v>1763.9992999999999</v>
      </c>
      <c r="U788">
        <v>1691.9989</v>
      </c>
      <c r="V788">
        <v>1731.6018999999999</v>
      </c>
      <c r="W788">
        <v>1670.3992000000001</v>
      </c>
      <c r="X788">
        <v>1673.9999</v>
      </c>
      <c r="Y788">
        <v>1673.9999</v>
      </c>
      <c r="Z788">
        <v>1616.4021</v>
      </c>
      <c r="AA788">
        <v>1720.3687</v>
      </c>
      <c r="AB788">
        <v>1721.5829000000001</v>
      </c>
      <c r="AC788">
        <v>1663.8678</v>
      </c>
      <c r="AD788">
        <v>1505.9961000000001</v>
      </c>
      <c r="AE788">
        <v>1737.8193000000001</v>
      </c>
      <c r="AF788">
        <v>1761.9059</v>
      </c>
      <c r="AG788">
        <v>1801.8898999999999</v>
      </c>
      <c r="AH788">
        <v>1893.2583999999999</v>
      </c>
      <c r="AI788">
        <v>1761.2235000000001</v>
      </c>
      <c r="AJ788">
        <v>1846.6384</v>
      </c>
      <c r="AK788">
        <v>1872.1486</v>
      </c>
      <c r="AL788" t="s">
        <v>531</v>
      </c>
      <c r="AM788" s="49" t="e">
        <v>#N/A</v>
      </c>
      <c r="AN788" s="49" t="e">
        <v>#N/A</v>
      </c>
      <c r="AO788" s="49" t="e">
        <v>#N/A</v>
      </c>
      <c r="AP788" s="49" t="e">
        <v>#N/A</v>
      </c>
      <c r="AQ788" s="49" t="e">
        <v>#N/A</v>
      </c>
      <c r="AR788" s="49" t="e">
        <v>#N/A</v>
      </c>
      <c r="AS788" s="49" t="e">
        <v>#N/A</v>
      </c>
      <c r="AT788" s="49" t="e">
        <v>#N/A</v>
      </c>
    </row>
    <row r="789" spans="1:46" x14ac:dyDescent="0.25">
      <c r="A789">
        <v>5</v>
      </c>
      <c r="B789" t="s">
        <v>493</v>
      </c>
      <c r="C789" t="s">
        <v>568</v>
      </c>
      <c r="D789" t="s">
        <v>569</v>
      </c>
      <c r="E789" t="s">
        <v>616</v>
      </c>
      <c r="F789" t="s">
        <v>617</v>
      </c>
      <c r="G789">
        <v>1810.7994000000001</v>
      </c>
      <c r="H789">
        <v>1861.2001</v>
      </c>
      <c r="I789">
        <v>1857.5994000000001</v>
      </c>
      <c r="J789">
        <v>1778.4019000000001</v>
      </c>
      <c r="K789">
        <v>1803.5980999999999</v>
      </c>
      <c r="L789">
        <v>1825.202</v>
      </c>
      <c r="M789">
        <v>1767.6</v>
      </c>
      <c r="N789">
        <v>1835.9997000000001</v>
      </c>
      <c r="O789">
        <v>1879.1991</v>
      </c>
      <c r="P789">
        <v>1853.9988000000001</v>
      </c>
      <c r="Q789">
        <v>1825.202</v>
      </c>
      <c r="R789">
        <v>1746.0002999999999</v>
      </c>
      <c r="S789">
        <v>1778.4019000000001</v>
      </c>
      <c r="T789">
        <v>1763.9992999999999</v>
      </c>
      <c r="U789">
        <v>1691.9989</v>
      </c>
      <c r="V789">
        <v>1731.6018999999999</v>
      </c>
      <c r="W789">
        <v>1670.3992000000001</v>
      </c>
      <c r="X789">
        <v>1673.9999</v>
      </c>
      <c r="Y789">
        <v>1673.9999</v>
      </c>
      <c r="Z789">
        <v>1612.8014000000001</v>
      </c>
      <c r="AA789">
        <v>1713.5986</v>
      </c>
      <c r="AB789">
        <v>1718.1999000000001</v>
      </c>
      <c r="AC789">
        <v>1648.7492999999999</v>
      </c>
      <c r="AD789">
        <v>1488.8596</v>
      </c>
      <c r="AE789">
        <v>1729.8267000000001</v>
      </c>
      <c r="AF789">
        <v>1754.7046</v>
      </c>
      <c r="AG789">
        <v>1801.8563999999999</v>
      </c>
      <c r="AH789">
        <v>1878.1608000000001</v>
      </c>
      <c r="AI789">
        <v>1727.75</v>
      </c>
      <c r="AJ789">
        <v>1796.2711999999999</v>
      </c>
      <c r="AK789">
        <v>1831.5491999999999</v>
      </c>
      <c r="AL789">
        <v>1810.0456999999999</v>
      </c>
      <c r="AM789" s="49" t="e">
        <v>#N/A</v>
      </c>
      <c r="AN789" s="49" t="e">
        <v>#N/A</v>
      </c>
      <c r="AO789" s="49" t="e">
        <v>#N/A</v>
      </c>
      <c r="AP789" s="49" t="e">
        <v>#N/A</v>
      </c>
      <c r="AQ789" s="49" t="e">
        <v>#N/A</v>
      </c>
      <c r="AR789" s="49" t="e">
        <v>#N/A</v>
      </c>
      <c r="AS789" s="49" t="e">
        <v>#N/A</v>
      </c>
      <c r="AT789" s="49" t="e">
        <v>#N/A</v>
      </c>
    </row>
    <row r="790" spans="1:46" x14ac:dyDescent="0.25">
      <c r="A790">
        <v>5</v>
      </c>
      <c r="B790" t="s">
        <v>493</v>
      </c>
      <c r="C790" t="s">
        <v>570</v>
      </c>
      <c r="D790" t="s">
        <v>571</v>
      </c>
      <c r="E790" t="s">
        <v>616</v>
      </c>
      <c r="F790" t="s">
        <v>617</v>
      </c>
      <c r="G790">
        <v>1810.7994000000001</v>
      </c>
      <c r="H790">
        <v>1861.2001</v>
      </c>
      <c r="I790">
        <v>1857.5994000000001</v>
      </c>
      <c r="J790">
        <v>1778.4019000000001</v>
      </c>
      <c r="K790">
        <v>1803.5980999999999</v>
      </c>
      <c r="L790">
        <v>1825.202</v>
      </c>
      <c r="M790">
        <v>1767.6</v>
      </c>
      <c r="N790">
        <v>1835.9997000000001</v>
      </c>
      <c r="O790">
        <v>1879.1991</v>
      </c>
      <c r="P790">
        <v>1853.9988000000001</v>
      </c>
      <c r="Q790">
        <v>1825.202</v>
      </c>
      <c r="R790">
        <v>1746.0002999999999</v>
      </c>
      <c r="S790">
        <v>1778.4019000000001</v>
      </c>
      <c r="T790">
        <v>1763.9992999999999</v>
      </c>
      <c r="U790">
        <v>1691.9989</v>
      </c>
      <c r="V790">
        <v>1731.6018999999999</v>
      </c>
      <c r="W790">
        <v>1670.3992000000001</v>
      </c>
      <c r="X790">
        <v>1673.9999</v>
      </c>
      <c r="Y790">
        <v>1673.9999</v>
      </c>
      <c r="Z790">
        <v>1616.4021</v>
      </c>
      <c r="AA790">
        <v>1720.3687</v>
      </c>
      <c r="AB790">
        <v>1721.5829000000001</v>
      </c>
      <c r="AC790">
        <v>1663.8678</v>
      </c>
      <c r="AD790">
        <v>1505.9961000000001</v>
      </c>
      <c r="AE790">
        <v>1737.8193000000001</v>
      </c>
      <c r="AF790">
        <v>1761.9059</v>
      </c>
      <c r="AG790">
        <v>1801.8898999999999</v>
      </c>
      <c r="AH790">
        <v>1893.2583999999999</v>
      </c>
      <c r="AI790">
        <v>1761.2235000000001</v>
      </c>
      <c r="AJ790">
        <v>1846.6384</v>
      </c>
      <c r="AK790">
        <v>1872.1486</v>
      </c>
      <c r="AL790">
        <v>1825.8843999999999</v>
      </c>
      <c r="AM790" s="49" t="e">
        <v>#N/A</v>
      </c>
      <c r="AN790" s="49" t="e">
        <v>#N/A</v>
      </c>
      <c r="AO790" s="49" t="e">
        <v>#N/A</v>
      </c>
      <c r="AP790" s="49" t="e">
        <v>#N/A</v>
      </c>
      <c r="AQ790" s="49" t="e">
        <v>#N/A</v>
      </c>
      <c r="AR790" s="49" t="e">
        <v>#N/A</v>
      </c>
      <c r="AS790" s="49" t="e">
        <v>#N/A</v>
      </c>
      <c r="AT790" s="49" t="e">
        <v>#N/A</v>
      </c>
    </row>
    <row r="791" spans="1:46" x14ac:dyDescent="0.25">
      <c r="A791">
        <v>5</v>
      </c>
      <c r="B791" t="s">
        <v>493</v>
      </c>
      <c r="C791" t="s">
        <v>572</v>
      </c>
      <c r="D791" t="s">
        <v>573</v>
      </c>
      <c r="E791" t="s">
        <v>616</v>
      </c>
      <c r="F791" t="s">
        <v>617</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0</v>
      </c>
      <c r="AI791">
        <v>0</v>
      </c>
      <c r="AJ791">
        <v>0</v>
      </c>
      <c r="AK791">
        <v>0</v>
      </c>
      <c r="AL791" t="s">
        <v>531</v>
      </c>
      <c r="AM791" s="49" t="e">
        <v>#N/A</v>
      </c>
      <c r="AN791" s="49" t="e">
        <v>#N/A</v>
      </c>
      <c r="AO791" s="49" t="e">
        <v>#N/A</v>
      </c>
      <c r="AP791" s="49" t="e">
        <v>#N/A</v>
      </c>
      <c r="AQ791" s="49" t="e">
        <v>#N/A</v>
      </c>
      <c r="AR791" s="49" t="e">
        <v>#N/A</v>
      </c>
      <c r="AS791" s="49" t="e">
        <v>#N/A</v>
      </c>
      <c r="AT791" s="49" t="e">
        <v>#N/A</v>
      </c>
    </row>
    <row r="792" spans="1:46" x14ac:dyDescent="0.25">
      <c r="A792">
        <v>5</v>
      </c>
      <c r="B792" t="s">
        <v>259</v>
      </c>
      <c r="C792" t="s">
        <v>259</v>
      </c>
      <c r="D792" t="s">
        <v>260</v>
      </c>
      <c r="E792" t="s">
        <v>616</v>
      </c>
      <c r="F792" t="s">
        <v>617</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s="49" t="s">
        <v>260</v>
      </c>
      <c r="AN792" s="49" t="s">
        <v>14</v>
      </c>
      <c r="AO792" s="49" t="s">
        <v>507</v>
      </c>
      <c r="AP792" s="49" t="s">
        <v>501</v>
      </c>
      <c r="AQ792" s="49" t="s">
        <v>10</v>
      </c>
      <c r="AR792" s="49" t="s">
        <v>487</v>
      </c>
      <c r="AS792" s="49" t="s">
        <v>488</v>
      </c>
      <c r="AT792" s="49" t="s">
        <v>489</v>
      </c>
    </row>
    <row r="793" spans="1:46" x14ac:dyDescent="0.25">
      <c r="A793">
        <v>5</v>
      </c>
      <c r="B793" t="s">
        <v>493</v>
      </c>
      <c r="C793" t="s">
        <v>574</v>
      </c>
      <c r="D793" t="s">
        <v>575</v>
      </c>
      <c r="E793" t="s">
        <v>616</v>
      </c>
      <c r="F793" t="s">
        <v>617</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c r="AH793">
        <v>0</v>
      </c>
      <c r="AI793">
        <v>0</v>
      </c>
      <c r="AJ793">
        <v>0</v>
      </c>
      <c r="AK793">
        <v>0</v>
      </c>
      <c r="AL793" t="s">
        <v>531</v>
      </c>
      <c r="AM793" s="49" t="e">
        <v>#N/A</v>
      </c>
      <c r="AN793" s="49" t="e">
        <v>#N/A</v>
      </c>
      <c r="AO793" s="49" t="e">
        <v>#N/A</v>
      </c>
      <c r="AP793" s="49" t="e">
        <v>#N/A</v>
      </c>
      <c r="AQ793" s="49" t="e">
        <v>#N/A</v>
      </c>
      <c r="AR793" s="49" t="e">
        <v>#N/A</v>
      </c>
      <c r="AS793" s="49" t="e">
        <v>#N/A</v>
      </c>
      <c r="AT793" s="49" t="e">
        <v>#N/A</v>
      </c>
    </row>
    <row r="794" spans="1:46" x14ac:dyDescent="0.25">
      <c r="A794">
        <v>5</v>
      </c>
      <c r="B794" t="s">
        <v>273</v>
      </c>
      <c r="C794" t="s">
        <v>273</v>
      </c>
      <c r="D794" t="s">
        <v>420</v>
      </c>
      <c r="E794" t="s">
        <v>616</v>
      </c>
      <c r="F794" t="s">
        <v>617</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c r="AH794">
        <v>0</v>
      </c>
      <c r="AI794">
        <v>0</v>
      </c>
      <c r="AJ794">
        <v>0</v>
      </c>
      <c r="AK794">
        <v>0</v>
      </c>
      <c r="AL794" t="s">
        <v>531</v>
      </c>
      <c r="AM794" s="49" t="s">
        <v>420</v>
      </c>
      <c r="AN794" s="49" t="s">
        <v>14</v>
      </c>
      <c r="AO794" s="49" t="s">
        <v>485</v>
      </c>
      <c r="AP794" s="49" t="s">
        <v>494</v>
      </c>
      <c r="AQ794" s="49" t="s">
        <v>11</v>
      </c>
      <c r="AR794" s="49" t="s">
        <v>495</v>
      </c>
      <c r="AS794" s="49" t="s">
        <v>488</v>
      </c>
      <c r="AT794" s="49" t="s">
        <v>497</v>
      </c>
    </row>
    <row r="795" spans="1:46" x14ac:dyDescent="0.25">
      <c r="A795">
        <v>5</v>
      </c>
      <c r="B795" t="s">
        <v>271</v>
      </c>
      <c r="C795" t="s">
        <v>271</v>
      </c>
      <c r="D795" t="s">
        <v>272</v>
      </c>
      <c r="E795" t="s">
        <v>616</v>
      </c>
      <c r="F795" t="s">
        <v>617</v>
      </c>
      <c r="G795" t="s">
        <v>531</v>
      </c>
      <c r="H795" t="s">
        <v>531</v>
      </c>
      <c r="I795" t="s">
        <v>531</v>
      </c>
      <c r="J795" t="s">
        <v>531</v>
      </c>
      <c r="K795" t="s">
        <v>531</v>
      </c>
      <c r="L795" t="s">
        <v>531</v>
      </c>
      <c r="M795" t="s">
        <v>531</v>
      </c>
      <c r="N795" t="s">
        <v>531</v>
      </c>
      <c r="O795" t="s">
        <v>531</v>
      </c>
      <c r="P795" t="s">
        <v>531</v>
      </c>
      <c r="Q795" t="s">
        <v>531</v>
      </c>
      <c r="R795" t="s">
        <v>531</v>
      </c>
      <c r="S795" t="s">
        <v>531</v>
      </c>
      <c r="T795" t="s">
        <v>531</v>
      </c>
      <c r="U795" t="s">
        <v>531</v>
      </c>
      <c r="V795">
        <v>0</v>
      </c>
      <c r="W795">
        <v>0</v>
      </c>
      <c r="X795">
        <v>0</v>
      </c>
      <c r="Y795">
        <v>0</v>
      </c>
      <c r="Z795">
        <v>0</v>
      </c>
      <c r="AA795">
        <v>0</v>
      </c>
      <c r="AB795">
        <v>0</v>
      </c>
      <c r="AC795">
        <v>0</v>
      </c>
      <c r="AD795">
        <v>0</v>
      </c>
      <c r="AE795">
        <v>0</v>
      </c>
      <c r="AF795">
        <v>0</v>
      </c>
      <c r="AG795">
        <v>0</v>
      </c>
      <c r="AH795">
        <v>0</v>
      </c>
      <c r="AI795">
        <v>0</v>
      </c>
      <c r="AJ795">
        <v>0</v>
      </c>
      <c r="AK795">
        <v>0</v>
      </c>
      <c r="AL795" t="s">
        <v>531</v>
      </c>
      <c r="AM795" s="49" t="s">
        <v>272</v>
      </c>
      <c r="AN795" s="49" t="s">
        <v>14</v>
      </c>
      <c r="AO795" s="49" t="s">
        <v>500</v>
      </c>
      <c r="AP795" s="49" t="s">
        <v>501</v>
      </c>
      <c r="AQ795" s="49" t="s">
        <v>502</v>
      </c>
      <c r="AR795" s="49" t="s">
        <v>487</v>
      </c>
      <c r="AS795" s="49" t="s">
        <v>488</v>
      </c>
      <c r="AT795" s="49" t="s">
        <v>489</v>
      </c>
    </row>
    <row r="796" spans="1:46" x14ac:dyDescent="0.25">
      <c r="A796">
        <v>5</v>
      </c>
      <c r="B796" t="s">
        <v>251</v>
      </c>
      <c r="C796" t="s">
        <v>251</v>
      </c>
      <c r="D796" t="s">
        <v>252</v>
      </c>
      <c r="E796" t="s">
        <v>616</v>
      </c>
      <c r="F796" t="s">
        <v>617</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s="49" t="s">
        <v>252</v>
      </c>
      <c r="AN796" s="49" t="s">
        <v>7</v>
      </c>
      <c r="AO796" s="49" t="s">
        <v>9</v>
      </c>
      <c r="AP796" s="49" t="s">
        <v>494</v>
      </c>
      <c r="AQ796" s="49" t="s">
        <v>9</v>
      </c>
      <c r="AR796" s="49" t="s">
        <v>487</v>
      </c>
      <c r="AS796" s="49" t="s">
        <v>488</v>
      </c>
      <c r="AT796" s="49" t="s">
        <v>489</v>
      </c>
    </row>
    <row r="797" spans="1:46" x14ac:dyDescent="0.25">
      <c r="A797">
        <v>5</v>
      </c>
      <c r="B797" t="s">
        <v>274</v>
      </c>
      <c r="C797" t="s">
        <v>274</v>
      </c>
      <c r="D797" t="s">
        <v>275</v>
      </c>
      <c r="E797" t="s">
        <v>616</v>
      </c>
      <c r="F797" t="s">
        <v>617</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c r="AG797">
        <v>0</v>
      </c>
      <c r="AH797">
        <v>0</v>
      </c>
      <c r="AI797">
        <v>0</v>
      </c>
      <c r="AJ797">
        <v>0</v>
      </c>
      <c r="AK797">
        <v>0</v>
      </c>
      <c r="AL797" t="s">
        <v>531</v>
      </c>
      <c r="AM797" s="49" t="s">
        <v>275</v>
      </c>
      <c r="AN797" s="49" t="s">
        <v>4</v>
      </c>
      <c r="AO797" s="49" t="s">
        <v>9</v>
      </c>
      <c r="AP797" s="49" t="s">
        <v>486</v>
      </c>
      <c r="AQ797" s="49" t="s">
        <v>9</v>
      </c>
      <c r="AR797" s="49" t="s">
        <v>495</v>
      </c>
      <c r="AS797" s="49" t="s">
        <v>488</v>
      </c>
      <c r="AT797" s="49" t="s">
        <v>489</v>
      </c>
    </row>
    <row r="798" spans="1:46" x14ac:dyDescent="0.25">
      <c r="A798">
        <v>5</v>
      </c>
      <c r="B798" t="s">
        <v>269</v>
      </c>
      <c r="C798" t="s">
        <v>269</v>
      </c>
      <c r="D798" t="s">
        <v>270</v>
      </c>
      <c r="E798" t="s">
        <v>616</v>
      </c>
      <c r="F798" t="s">
        <v>617</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c r="AH798">
        <v>0</v>
      </c>
      <c r="AI798">
        <v>0</v>
      </c>
      <c r="AJ798">
        <v>0</v>
      </c>
      <c r="AK798">
        <v>0</v>
      </c>
      <c r="AL798" t="s">
        <v>531</v>
      </c>
      <c r="AM798" s="49" t="s">
        <v>270</v>
      </c>
      <c r="AN798" s="49" t="s">
        <v>14</v>
      </c>
      <c r="AO798" s="49" t="s">
        <v>485</v>
      </c>
      <c r="AP798" s="49" t="s">
        <v>494</v>
      </c>
      <c r="AQ798" s="49" t="s">
        <v>11</v>
      </c>
      <c r="AR798" s="49" t="s">
        <v>487</v>
      </c>
      <c r="AS798" s="49" t="s">
        <v>488</v>
      </c>
      <c r="AT798" s="49" t="s">
        <v>489</v>
      </c>
    </row>
    <row r="799" spans="1:46" x14ac:dyDescent="0.25">
      <c r="A799">
        <v>5</v>
      </c>
      <c r="B799" t="s">
        <v>283</v>
      </c>
      <c r="C799" t="s">
        <v>283</v>
      </c>
      <c r="D799" t="s">
        <v>284</v>
      </c>
      <c r="E799" t="s">
        <v>616</v>
      </c>
      <c r="F799" t="s">
        <v>617</v>
      </c>
      <c r="G799" t="s">
        <v>531</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c r="AG799">
        <v>0</v>
      </c>
      <c r="AH799">
        <v>0</v>
      </c>
      <c r="AI799">
        <v>0</v>
      </c>
      <c r="AJ799">
        <v>0</v>
      </c>
      <c r="AK799">
        <v>0</v>
      </c>
      <c r="AL799" t="s">
        <v>531</v>
      </c>
      <c r="AM799" s="49" t="s">
        <v>284</v>
      </c>
      <c r="AN799" s="49" t="s">
        <v>4</v>
      </c>
      <c r="AO799" s="49" t="s">
        <v>9</v>
      </c>
      <c r="AP799" s="49" t="s">
        <v>501</v>
      </c>
      <c r="AQ799" s="49" t="s">
        <v>9</v>
      </c>
      <c r="AR799" s="49" t="s">
        <v>495</v>
      </c>
      <c r="AS799" s="49" t="s">
        <v>488</v>
      </c>
      <c r="AT799" s="49" t="s">
        <v>489</v>
      </c>
    </row>
    <row r="800" spans="1:46" x14ac:dyDescent="0.25">
      <c r="A800">
        <v>5</v>
      </c>
      <c r="B800" t="s">
        <v>294</v>
      </c>
      <c r="C800" t="s">
        <v>294</v>
      </c>
      <c r="D800" t="s">
        <v>295</v>
      </c>
      <c r="E800" t="s">
        <v>616</v>
      </c>
      <c r="F800" t="s">
        <v>617</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c r="AG800">
        <v>0</v>
      </c>
      <c r="AH800">
        <v>0</v>
      </c>
      <c r="AI800">
        <v>0</v>
      </c>
      <c r="AJ800">
        <v>0</v>
      </c>
      <c r="AK800">
        <v>0</v>
      </c>
      <c r="AL800" t="s">
        <v>531</v>
      </c>
      <c r="AM800" s="49" t="s">
        <v>295</v>
      </c>
      <c r="AN800" s="49" t="s">
        <v>14</v>
      </c>
      <c r="AO800" s="49" t="s">
        <v>485</v>
      </c>
      <c r="AP800" s="49" t="s">
        <v>494</v>
      </c>
      <c r="AQ800" s="49" t="s">
        <v>11</v>
      </c>
      <c r="AR800" s="49" t="s">
        <v>487</v>
      </c>
      <c r="AS800" s="49" t="s">
        <v>488</v>
      </c>
      <c r="AT800" s="49" t="s">
        <v>489</v>
      </c>
    </row>
    <row r="801" spans="1:46" x14ac:dyDescent="0.25">
      <c r="A801">
        <v>5</v>
      </c>
      <c r="B801" t="s">
        <v>290</v>
      </c>
      <c r="C801" t="s">
        <v>290</v>
      </c>
      <c r="D801" t="s">
        <v>291</v>
      </c>
      <c r="E801" t="s">
        <v>616</v>
      </c>
      <c r="F801" t="s">
        <v>617</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s="49" t="s">
        <v>291</v>
      </c>
      <c r="AN801" s="49" t="s">
        <v>14</v>
      </c>
      <c r="AO801" s="49" t="s">
        <v>500</v>
      </c>
      <c r="AP801" s="49" t="s">
        <v>505</v>
      </c>
      <c r="AQ801" s="49" t="s">
        <v>13</v>
      </c>
      <c r="AR801" s="49" t="s">
        <v>487</v>
      </c>
      <c r="AS801" s="49" t="s">
        <v>488</v>
      </c>
      <c r="AT801" s="49" t="s">
        <v>489</v>
      </c>
    </row>
    <row r="802" spans="1:46" x14ac:dyDescent="0.25">
      <c r="A802">
        <v>5</v>
      </c>
      <c r="B802" t="s">
        <v>576</v>
      </c>
      <c r="C802" t="s">
        <v>576</v>
      </c>
      <c r="D802" t="s">
        <v>577</v>
      </c>
      <c r="E802" t="s">
        <v>616</v>
      </c>
      <c r="F802" t="s">
        <v>617</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t="s">
        <v>531</v>
      </c>
      <c r="AM802" s="49" t="e">
        <v>#N/A</v>
      </c>
      <c r="AN802" s="49" t="e">
        <v>#N/A</v>
      </c>
      <c r="AO802" s="49" t="e">
        <v>#N/A</v>
      </c>
      <c r="AP802" s="49" t="e">
        <v>#N/A</v>
      </c>
      <c r="AQ802" s="49" t="e">
        <v>#N/A</v>
      </c>
      <c r="AR802" s="49" t="e">
        <v>#N/A</v>
      </c>
      <c r="AS802" s="49" t="e">
        <v>#N/A</v>
      </c>
      <c r="AT802" s="49" t="e">
        <v>#N/A</v>
      </c>
    </row>
    <row r="803" spans="1:46" x14ac:dyDescent="0.25">
      <c r="A803">
        <v>5</v>
      </c>
      <c r="B803" t="s">
        <v>298</v>
      </c>
      <c r="C803" t="s">
        <v>298</v>
      </c>
      <c r="D803" t="s">
        <v>299</v>
      </c>
      <c r="E803" t="s">
        <v>616</v>
      </c>
      <c r="F803" t="s">
        <v>617</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s="49" t="s">
        <v>299</v>
      </c>
      <c r="AN803" s="49" t="s">
        <v>14</v>
      </c>
      <c r="AO803" s="49" t="s">
        <v>509</v>
      </c>
      <c r="AP803" s="49" t="s">
        <v>505</v>
      </c>
      <c r="AQ803" s="49" t="s">
        <v>13</v>
      </c>
      <c r="AR803" s="49" t="s">
        <v>487</v>
      </c>
      <c r="AS803" s="49" t="s">
        <v>488</v>
      </c>
      <c r="AT803" s="49" t="s">
        <v>489</v>
      </c>
    </row>
    <row r="804" spans="1:46" x14ac:dyDescent="0.25">
      <c r="A804">
        <v>5</v>
      </c>
      <c r="B804" t="s">
        <v>288</v>
      </c>
      <c r="C804" t="s">
        <v>288</v>
      </c>
      <c r="D804" t="s">
        <v>289</v>
      </c>
      <c r="E804" t="s">
        <v>616</v>
      </c>
      <c r="F804" t="s">
        <v>617</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v>0</v>
      </c>
      <c r="AL804" t="s">
        <v>531</v>
      </c>
      <c r="AM804" s="49" t="s">
        <v>289</v>
      </c>
      <c r="AN804" s="49" t="s">
        <v>14</v>
      </c>
      <c r="AO804" s="49" t="s">
        <v>507</v>
      </c>
      <c r="AP804" s="49" t="s">
        <v>494</v>
      </c>
      <c r="AQ804" s="49" t="s">
        <v>10</v>
      </c>
      <c r="AR804" s="49" t="s">
        <v>487</v>
      </c>
      <c r="AS804" s="49" t="s">
        <v>488</v>
      </c>
      <c r="AT804" s="49" t="s">
        <v>489</v>
      </c>
    </row>
    <row r="805" spans="1:46" x14ac:dyDescent="0.25">
      <c r="A805">
        <v>5</v>
      </c>
      <c r="B805" t="s">
        <v>285</v>
      </c>
      <c r="C805" t="s">
        <v>285</v>
      </c>
      <c r="D805" t="s">
        <v>286</v>
      </c>
      <c r="E805" t="s">
        <v>616</v>
      </c>
      <c r="F805" t="s">
        <v>617</v>
      </c>
      <c r="G805">
        <v>0</v>
      </c>
      <c r="H805">
        <v>0</v>
      </c>
      <c r="I805">
        <v>0</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t="s">
        <v>531</v>
      </c>
      <c r="AM805" s="49" t="s">
        <v>286</v>
      </c>
      <c r="AN805" s="49" t="s">
        <v>8</v>
      </c>
      <c r="AO805" s="49" t="s">
        <v>9</v>
      </c>
      <c r="AP805" s="49" t="s">
        <v>486</v>
      </c>
      <c r="AQ805" s="49" t="s">
        <v>9</v>
      </c>
      <c r="AR805" s="49" t="s">
        <v>487</v>
      </c>
      <c r="AS805" s="49" t="s">
        <v>488</v>
      </c>
      <c r="AT805" s="49" t="s">
        <v>489</v>
      </c>
    </row>
    <row r="806" spans="1:46" x14ac:dyDescent="0.25">
      <c r="A806">
        <v>5</v>
      </c>
      <c r="B806" t="s">
        <v>287</v>
      </c>
      <c r="C806" t="s">
        <v>287</v>
      </c>
      <c r="D806" t="s">
        <v>422</v>
      </c>
      <c r="E806" t="s">
        <v>616</v>
      </c>
      <c r="F806" t="s">
        <v>617</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t="s">
        <v>531</v>
      </c>
      <c r="AM806" s="49" t="s">
        <v>422</v>
      </c>
      <c r="AN806" s="49" t="s">
        <v>8</v>
      </c>
      <c r="AO806" s="49" t="s">
        <v>9</v>
      </c>
      <c r="AP806" s="49" t="s">
        <v>494</v>
      </c>
      <c r="AQ806" s="49" t="s">
        <v>9</v>
      </c>
      <c r="AR806" s="49" t="s">
        <v>495</v>
      </c>
      <c r="AS806" s="49" t="s">
        <v>496</v>
      </c>
      <c r="AT806" s="49" t="s">
        <v>497</v>
      </c>
    </row>
    <row r="807" spans="1:46" x14ac:dyDescent="0.25">
      <c r="A807">
        <v>5</v>
      </c>
      <c r="B807" t="s">
        <v>493</v>
      </c>
      <c r="C807" t="s">
        <v>578</v>
      </c>
      <c r="D807" t="s">
        <v>579</v>
      </c>
      <c r="E807" t="s">
        <v>616</v>
      </c>
      <c r="F807" t="s">
        <v>617</v>
      </c>
      <c r="G807">
        <v>25.200299999999999</v>
      </c>
      <c r="H807">
        <v>25.200299999999999</v>
      </c>
      <c r="I807">
        <v>25.200299999999999</v>
      </c>
      <c r="J807">
        <v>25.200299999999999</v>
      </c>
      <c r="K807">
        <v>25.200299999999999</v>
      </c>
      <c r="L807">
        <v>25.200299999999999</v>
      </c>
      <c r="M807">
        <v>25.200299999999999</v>
      </c>
      <c r="N807">
        <v>25.200299999999999</v>
      </c>
      <c r="O807">
        <v>25.200299999999999</v>
      </c>
      <c r="P807">
        <v>25.200299999999999</v>
      </c>
      <c r="Q807">
        <v>25.200299999999999</v>
      </c>
      <c r="R807">
        <v>25.200299999999999</v>
      </c>
      <c r="S807">
        <v>25.200299999999999</v>
      </c>
      <c r="T807">
        <v>25.200299999999999</v>
      </c>
      <c r="U807">
        <v>25.200299999999999</v>
      </c>
      <c r="V807">
        <v>25.200299999999999</v>
      </c>
      <c r="W807">
        <v>25.200299999999999</v>
      </c>
      <c r="X807">
        <v>25.200299999999999</v>
      </c>
      <c r="Y807">
        <v>25.200299999999999</v>
      </c>
      <c r="Z807">
        <v>25.200299999999999</v>
      </c>
      <c r="AA807">
        <v>25.200299999999999</v>
      </c>
      <c r="AB807">
        <v>25.200299999999999</v>
      </c>
      <c r="AC807">
        <v>25.200299999999999</v>
      </c>
      <c r="AD807">
        <v>28.800999999999998</v>
      </c>
      <c r="AE807">
        <v>28.800999999999998</v>
      </c>
      <c r="AF807">
        <v>28.800999999999998</v>
      </c>
      <c r="AG807">
        <v>39.598799999999997</v>
      </c>
      <c r="AH807">
        <v>38.464100000000002</v>
      </c>
      <c r="AI807">
        <v>38.464100000000002</v>
      </c>
      <c r="AJ807">
        <v>42.508600000000001</v>
      </c>
      <c r="AK807">
        <v>42.625799999999998</v>
      </c>
      <c r="AL807" t="s">
        <v>531</v>
      </c>
      <c r="AM807" s="49" t="e">
        <v>#N/A</v>
      </c>
      <c r="AN807" s="49" t="e">
        <v>#N/A</v>
      </c>
      <c r="AO807" s="49" t="e">
        <v>#N/A</v>
      </c>
      <c r="AP807" s="49" t="e">
        <v>#N/A</v>
      </c>
      <c r="AQ807" s="49" t="e">
        <v>#N/A</v>
      </c>
      <c r="AR807" s="49" t="e">
        <v>#N/A</v>
      </c>
      <c r="AS807" s="49" t="e">
        <v>#N/A</v>
      </c>
      <c r="AT807" s="49" t="e">
        <v>#N/A</v>
      </c>
    </row>
    <row r="808" spans="1:46" x14ac:dyDescent="0.25">
      <c r="A808">
        <v>5</v>
      </c>
      <c r="B808" t="s">
        <v>493</v>
      </c>
      <c r="C808" t="s">
        <v>580</v>
      </c>
      <c r="D808" t="s">
        <v>581</v>
      </c>
      <c r="E808" t="s">
        <v>616</v>
      </c>
      <c r="F808" t="s">
        <v>617</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t="s">
        <v>531</v>
      </c>
      <c r="AM808" s="49" t="e">
        <v>#N/A</v>
      </c>
      <c r="AN808" s="49" t="e">
        <v>#N/A</v>
      </c>
      <c r="AO808" s="49" t="e">
        <v>#N/A</v>
      </c>
      <c r="AP808" s="49" t="e">
        <v>#N/A</v>
      </c>
      <c r="AQ808" s="49" t="e">
        <v>#N/A</v>
      </c>
      <c r="AR808" s="49" t="e">
        <v>#N/A</v>
      </c>
      <c r="AS808" s="49" t="e">
        <v>#N/A</v>
      </c>
      <c r="AT808" s="49" t="e">
        <v>#N/A</v>
      </c>
    </row>
    <row r="809" spans="1:46" x14ac:dyDescent="0.25">
      <c r="A809">
        <v>5</v>
      </c>
      <c r="B809" t="s">
        <v>493</v>
      </c>
      <c r="C809" t="s">
        <v>582</v>
      </c>
      <c r="D809" t="s">
        <v>583</v>
      </c>
      <c r="E809" t="s">
        <v>616</v>
      </c>
      <c r="F809" t="s">
        <v>617</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t="s">
        <v>531</v>
      </c>
      <c r="AM809" s="49" t="e">
        <v>#N/A</v>
      </c>
      <c r="AN809" s="49" t="e">
        <v>#N/A</v>
      </c>
      <c r="AO809" s="49" t="e">
        <v>#N/A</v>
      </c>
      <c r="AP809" s="49" t="e">
        <v>#N/A</v>
      </c>
      <c r="AQ809" s="49" t="e">
        <v>#N/A</v>
      </c>
      <c r="AR809" s="49" t="e">
        <v>#N/A</v>
      </c>
      <c r="AS809" s="49" t="e">
        <v>#N/A</v>
      </c>
      <c r="AT809" s="49" t="e">
        <v>#N/A</v>
      </c>
    </row>
    <row r="810" spans="1:46" x14ac:dyDescent="0.25">
      <c r="A810">
        <v>5</v>
      </c>
      <c r="B810" t="s">
        <v>493</v>
      </c>
      <c r="C810" t="s">
        <v>584</v>
      </c>
      <c r="D810" t="s">
        <v>585</v>
      </c>
      <c r="E810" t="s">
        <v>616</v>
      </c>
      <c r="F810" t="s">
        <v>617</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t="s">
        <v>531</v>
      </c>
      <c r="AM810" s="49" t="e">
        <v>#N/A</v>
      </c>
      <c r="AN810" s="49" t="e">
        <v>#N/A</v>
      </c>
      <c r="AO810" s="49" t="e">
        <v>#N/A</v>
      </c>
      <c r="AP810" s="49" t="e">
        <v>#N/A</v>
      </c>
      <c r="AQ810" s="49" t="e">
        <v>#N/A</v>
      </c>
      <c r="AR810" s="49" t="e">
        <v>#N/A</v>
      </c>
      <c r="AS810" s="49" t="e">
        <v>#N/A</v>
      </c>
      <c r="AT810" s="49" t="e">
        <v>#N/A</v>
      </c>
    </row>
    <row r="811" spans="1:46" x14ac:dyDescent="0.25">
      <c r="A811">
        <v>5</v>
      </c>
      <c r="B811" t="s">
        <v>292</v>
      </c>
      <c r="C811" t="s">
        <v>292</v>
      </c>
      <c r="D811" t="s">
        <v>293</v>
      </c>
      <c r="E811" t="s">
        <v>616</v>
      </c>
      <c r="F811" t="s">
        <v>617</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s="49" t="s">
        <v>293</v>
      </c>
      <c r="AN811" s="49" t="s">
        <v>14</v>
      </c>
      <c r="AO811" s="49" t="s">
        <v>500</v>
      </c>
      <c r="AP811" s="49" t="s">
        <v>505</v>
      </c>
      <c r="AQ811" s="49" t="s">
        <v>13</v>
      </c>
      <c r="AR811" s="49" t="s">
        <v>495</v>
      </c>
      <c r="AS811" s="49" t="s">
        <v>488</v>
      </c>
      <c r="AT811" s="49" t="s">
        <v>489</v>
      </c>
    </row>
    <row r="812" spans="1:46" x14ac:dyDescent="0.25">
      <c r="A812">
        <v>5</v>
      </c>
      <c r="B812" t="s">
        <v>493</v>
      </c>
      <c r="C812" t="s">
        <v>586</v>
      </c>
      <c r="D812" t="s">
        <v>587</v>
      </c>
      <c r="E812" t="s">
        <v>616</v>
      </c>
      <c r="F812" t="s">
        <v>617</v>
      </c>
      <c r="G812">
        <v>93.600099999999998</v>
      </c>
      <c r="H812">
        <v>115.1998</v>
      </c>
      <c r="I812">
        <v>118.8005</v>
      </c>
      <c r="J812">
        <v>118.8005</v>
      </c>
      <c r="K812">
        <v>118.8005</v>
      </c>
      <c r="L812">
        <v>118.8005</v>
      </c>
      <c r="M812">
        <v>115.1998</v>
      </c>
      <c r="N812">
        <v>115.1998</v>
      </c>
      <c r="O812">
        <v>115.1998</v>
      </c>
      <c r="P812">
        <v>115.1998</v>
      </c>
      <c r="Q812">
        <v>115.1998</v>
      </c>
      <c r="R812">
        <v>115.1998</v>
      </c>
      <c r="S812">
        <v>115.1998</v>
      </c>
      <c r="T812">
        <v>118.8005</v>
      </c>
      <c r="U812">
        <v>111.5992</v>
      </c>
      <c r="V812">
        <v>100.8014</v>
      </c>
      <c r="W812">
        <v>68.399799999999999</v>
      </c>
      <c r="X812">
        <v>82.798199999999994</v>
      </c>
      <c r="Y812">
        <v>54.001300000000001</v>
      </c>
      <c r="Z812">
        <v>107.99850000000001</v>
      </c>
      <c r="AA812">
        <v>100.8014</v>
      </c>
      <c r="AB812">
        <v>93.600099999999998</v>
      </c>
      <c r="AC812">
        <v>97.200699999999998</v>
      </c>
      <c r="AD812">
        <v>54.001300000000001</v>
      </c>
      <c r="AE812">
        <v>57.601999999999997</v>
      </c>
      <c r="AF812">
        <v>46.8001</v>
      </c>
      <c r="AG812">
        <v>68.399799999999999</v>
      </c>
      <c r="AH812">
        <v>21.599699999999999</v>
      </c>
      <c r="AI812">
        <v>72.000399999999999</v>
      </c>
      <c r="AJ812">
        <v>3.6006</v>
      </c>
      <c r="AK812">
        <v>0</v>
      </c>
      <c r="AL812">
        <v>0</v>
      </c>
      <c r="AM812" s="49" t="e">
        <v>#N/A</v>
      </c>
      <c r="AN812" s="49" t="e">
        <v>#N/A</v>
      </c>
      <c r="AO812" s="49" t="e">
        <v>#N/A</v>
      </c>
      <c r="AP812" s="49" t="e">
        <v>#N/A</v>
      </c>
      <c r="AQ812" s="49" t="e">
        <v>#N/A</v>
      </c>
      <c r="AR812" s="49" t="e">
        <v>#N/A</v>
      </c>
      <c r="AS812" s="49" t="e">
        <v>#N/A</v>
      </c>
      <c r="AT812" s="49" t="e">
        <v>#N/A</v>
      </c>
    </row>
    <row r="813" spans="1:46" x14ac:dyDescent="0.25">
      <c r="A813">
        <v>5</v>
      </c>
      <c r="B813" t="s">
        <v>493</v>
      </c>
      <c r="C813" t="s">
        <v>588</v>
      </c>
      <c r="D813" t="s">
        <v>589</v>
      </c>
      <c r="E813" t="s">
        <v>616</v>
      </c>
      <c r="F813" t="s">
        <v>617</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1742.3996</v>
      </c>
      <c r="AE813">
        <v>1771.2005999999999</v>
      </c>
      <c r="AF813">
        <v>1785.5989999999999</v>
      </c>
      <c r="AG813">
        <v>1785.5989999999999</v>
      </c>
      <c r="AH813">
        <v>1762.0776000000001</v>
      </c>
      <c r="AI813">
        <v>1747.2689</v>
      </c>
      <c r="AJ813">
        <v>1707.5571</v>
      </c>
      <c r="AK813">
        <v>1646.1451</v>
      </c>
      <c r="AL813">
        <v>1637.8844999999999</v>
      </c>
      <c r="AM813" s="49" t="e">
        <v>#N/A</v>
      </c>
      <c r="AN813" s="49" t="e">
        <v>#N/A</v>
      </c>
      <c r="AO813" s="49" t="e">
        <v>#N/A</v>
      </c>
      <c r="AP813" s="49" t="e">
        <v>#N/A</v>
      </c>
      <c r="AQ813" s="49" t="e">
        <v>#N/A</v>
      </c>
      <c r="AR813" s="49" t="e">
        <v>#N/A</v>
      </c>
      <c r="AS813" s="49" t="e">
        <v>#N/A</v>
      </c>
      <c r="AT813" s="49" t="e">
        <v>#N/A</v>
      </c>
    </row>
    <row r="814" spans="1:46" x14ac:dyDescent="0.25">
      <c r="A814">
        <v>5</v>
      </c>
      <c r="B814" t="s">
        <v>493</v>
      </c>
      <c r="C814" t="s">
        <v>590</v>
      </c>
      <c r="D814" t="s">
        <v>591</v>
      </c>
      <c r="E814" t="s">
        <v>616</v>
      </c>
      <c r="F814" t="s">
        <v>617</v>
      </c>
      <c r="G814">
        <v>1810.7994000000001</v>
      </c>
      <c r="H814">
        <v>1861.2001</v>
      </c>
      <c r="I814">
        <v>1857.5994000000001</v>
      </c>
      <c r="J814">
        <v>1778.4019000000001</v>
      </c>
      <c r="K814">
        <v>1803.5980999999999</v>
      </c>
      <c r="L814">
        <v>1825.202</v>
      </c>
      <c r="M814">
        <v>1767.6</v>
      </c>
      <c r="N814">
        <v>1835.9997000000001</v>
      </c>
      <c r="O814">
        <v>1879.1991</v>
      </c>
      <c r="P814">
        <v>1853.9988000000001</v>
      </c>
      <c r="Q814">
        <v>1825.202</v>
      </c>
      <c r="R814">
        <v>1746.0002999999999</v>
      </c>
      <c r="S814">
        <v>1778.4019000000001</v>
      </c>
      <c r="T814">
        <v>1763.9992999999999</v>
      </c>
      <c r="U814">
        <v>1691.9989</v>
      </c>
      <c r="V814">
        <v>1731.6018999999999</v>
      </c>
      <c r="W814">
        <v>1670.3992000000001</v>
      </c>
      <c r="X814">
        <v>1673.9999</v>
      </c>
      <c r="Y814">
        <v>1673.9999</v>
      </c>
      <c r="Z814">
        <v>1616.4021</v>
      </c>
      <c r="AA814">
        <v>1720.3687</v>
      </c>
      <c r="AB814">
        <v>1721.5829000000001</v>
      </c>
      <c r="AC814">
        <v>1663.8678</v>
      </c>
      <c r="AD814">
        <v>1505.9961000000001</v>
      </c>
      <c r="AE814">
        <v>1737.8193000000001</v>
      </c>
      <c r="AF814">
        <v>1761.9059</v>
      </c>
      <c r="AG814">
        <v>1801.8898999999999</v>
      </c>
      <c r="AH814">
        <v>1893.2583999999999</v>
      </c>
      <c r="AI814">
        <v>1761.2235000000001</v>
      </c>
      <c r="AJ814">
        <v>1846.6384</v>
      </c>
      <c r="AK814">
        <v>1872.1486</v>
      </c>
      <c r="AL814">
        <v>1825.8843999999999</v>
      </c>
      <c r="AM814" s="49" t="e">
        <v>#N/A</v>
      </c>
      <c r="AN814" s="49" t="e">
        <v>#N/A</v>
      </c>
      <c r="AO814" s="49" t="e">
        <v>#N/A</v>
      </c>
      <c r="AP814" s="49" t="e">
        <v>#N/A</v>
      </c>
      <c r="AQ814" s="49" t="e">
        <v>#N/A</v>
      </c>
      <c r="AR814" s="49" t="e">
        <v>#N/A</v>
      </c>
      <c r="AS814" s="49" t="e">
        <v>#N/A</v>
      </c>
      <c r="AT814" s="49" t="e">
        <v>#N/A</v>
      </c>
    </row>
    <row r="815" spans="1:46" x14ac:dyDescent="0.25">
      <c r="A815">
        <v>5</v>
      </c>
      <c r="B815" t="s">
        <v>493</v>
      </c>
      <c r="C815" t="s">
        <v>592</v>
      </c>
      <c r="D815" t="s">
        <v>593</v>
      </c>
      <c r="E815" t="s">
        <v>616</v>
      </c>
      <c r="F815" t="s">
        <v>617</v>
      </c>
      <c r="G815">
        <v>1904.3995</v>
      </c>
      <c r="H815">
        <v>1976.3998999999999</v>
      </c>
      <c r="I815">
        <v>1976.3998999999999</v>
      </c>
      <c r="J815">
        <v>1897.2023999999999</v>
      </c>
      <c r="K815">
        <v>1922.3985</v>
      </c>
      <c r="L815">
        <v>1944.0024000000001</v>
      </c>
      <c r="M815">
        <v>1882.7998</v>
      </c>
      <c r="N815">
        <v>1951.1994999999999</v>
      </c>
      <c r="O815">
        <v>1994.3988999999999</v>
      </c>
      <c r="P815">
        <v>1969.1985999999999</v>
      </c>
      <c r="Q815">
        <v>1940.4018000000001</v>
      </c>
      <c r="R815">
        <v>1861.2001</v>
      </c>
      <c r="S815">
        <v>1893.6016999999999</v>
      </c>
      <c r="T815">
        <v>1882.7998</v>
      </c>
      <c r="U815">
        <v>1803.5980999999999</v>
      </c>
      <c r="V815">
        <v>1832.4032999999999</v>
      </c>
      <c r="W815">
        <v>1738.799</v>
      </c>
      <c r="X815">
        <v>1756.798</v>
      </c>
      <c r="Y815">
        <v>1728.0011999999999</v>
      </c>
      <c r="Z815">
        <v>1724.4005999999999</v>
      </c>
      <c r="AA815">
        <v>1821.1701</v>
      </c>
      <c r="AB815">
        <v>1815.183</v>
      </c>
      <c r="AC815">
        <v>1761.0686000000001</v>
      </c>
      <c r="AD815">
        <v>3302.3971000000001</v>
      </c>
      <c r="AE815">
        <v>3566.6219000000001</v>
      </c>
      <c r="AF815">
        <v>3594.3049999999998</v>
      </c>
      <c r="AG815">
        <v>3655.8886000000002</v>
      </c>
      <c r="AH815">
        <v>3676.9357</v>
      </c>
      <c r="AI815">
        <v>3580.4926999999998</v>
      </c>
      <c r="AJ815">
        <v>3557.7961</v>
      </c>
      <c r="AK815">
        <v>3518.2936</v>
      </c>
      <c r="AL815">
        <v>3463.7689</v>
      </c>
      <c r="AM815" s="49" t="e">
        <v>#N/A</v>
      </c>
      <c r="AN815" s="49" t="e">
        <v>#N/A</v>
      </c>
      <c r="AO815" s="49" t="e">
        <v>#N/A</v>
      </c>
      <c r="AP815" s="49" t="e">
        <v>#N/A</v>
      </c>
      <c r="AQ815" s="49" t="e">
        <v>#N/A</v>
      </c>
      <c r="AR815" s="49" t="e">
        <v>#N/A</v>
      </c>
      <c r="AS815" s="49" t="e">
        <v>#N/A</v>
      </c>
      <c r="AT815" s="49" t="e">
        <v>#N/A</v>
      </c>
    </row>
    <row r="816" spans="1:46" x14ac:dyDescent="0.25">
      <c r="A816">
        <v>5</v>
      </c>
      <c r="B816" t="s">
        <v>300</v>
      </c>
      <c r="C816" t="s">
        <v>300</v>
      </c>
      <c r="D816" t="s">
        <v>423</v>
      </c>
      <c r="E816" t="s">
        <v>616</v>
      </c>
      <c r="F816" t="s">
        <v>617</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t="s">
        <v>531</v>
      </c>
      <c r="AM816" s="49" t="s">
        <v>423</v>
      </c>
      <c r="AN816" s="49" t="s">
        <v>14</v>
      </c>
      <c r="AO816" s="49" t="s">
        <v>485</v>
      </c>
      <c r="AP816" s="49" t="s">
        <v>505</v>
      </c>
      <c r="AQ816" s="49" t="s">
        <v>13</v>
      </c>
      <c r="AR816" s="49" t="s">
        <v>495</v>
      </c>
      <c r="AS816" s="49" t="s">
        <v>496</v>
      </c>
      <c r="AT816" s="49" t="s">
        <v>497</v>
      </c>
    </row>
    <row r="817" spans="1:46" x14ac:dyDescent="0.25">
      <c r="A817">
        <v>5</v>
      </c>
      <c r="B817" t="s">
        <v>493</v>
      </c>
      <c r="C817" t="s">
        <v>594</v>
      </c>
      <c r="D817" t="s">
        <v>595</v>
      </c>
      <c r="E817" t="s">
        <v>616</v>
      </c>
      <c r="F817" t="s">
        <v>617</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t="s">
        <v>531</v>
      </c>
      <c r="AM817" s="49" t="e">
        <v>#N/A</v>
      </c>
      <c r="AN817" s="49" t="e">
        <v>#N/A</v>
      </c>
      <c r="AO817" s="49" t="e">
        <v>#N/A</v>
      </c>
      <c r="AP817" s="49" t="e">
        <v>#N/A</v>
      </c>
      <c r="AQ817" s="49" t="e">
        <v>#N/A</v>
      </c>
      <c r="AR817" s="49" t="e">
        <v>#N/A</v>
      </c>
      <c r="AS817" s="49" t="e">
        <v>#N/A</v>
      </c>
      <c r="AT817" s="49" t="e">
        <v>#N/A</v>
      </c>
    </row>
    <row r="818" spans="1:46" x14ac:dyDescent="0.25">
      <c r="A818">
        <v>5</v>
      </c>
      <c r="B818" t="s">
        <v>493</v>
      </c>
      <c r="C818" t="s">
        <v>596</v>
      </c>
      <c r="D818" t="s">
        <v>597</v>
      </c>
      <c r="E818" t="s">
        <v>616</v>
      </c>
      <c r="F818" t="s">
        <v>617</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t="s">
        <v>531</v>
      </c>
      <c r="AM818" s="49" t="e">
        <v>#N/A</v>
      </c>
      <c r="AN818" s="49" t="e">
        <v>#N/A</v>
      </c>
      <c r="AO818" s="49" t="e">
        <v>#N/A</v>
      </c>
      <c r="AP818" s="49" t="e">
        <v>#N/A</v>
      </c>
      <c r="AQ818" s="49" t="e">
        <v>#N/A</v>
      </c>
      <c r="AR818" s="49" t="e">
        <v>#N/A</v>
      </c>
      <c r="AS818" s="49" t="e">
        <v>#N/A</v>
      </c>
      <c r="AT818" s="49" t="e">
        <v>#N/A</v>
      </c>
    </row>
    <row r="819" spans="1:46" x14ac:dyDescent="0.25">
      <c r="A819">
        <v>5</v>
      </c>
      <c r="B819" t="s">
        <v>493</v>
      </c>
      <c r="C819" t="s">
        <v>598</v>
      </c>
      <c r="D819" t="s">
        <v>599</v>
      </c>
      <c r="E819" t="s">
        <v>616</v>
      </c>
      <c r="F819" t="s">
        <v>617</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t="s">
        <v>531</v>
      </c>
      <c r="AM819" s="49" t="e">
        <v>#N/A</v>
      </c>
      <c r="AN819" s="49" t="e">
        <v>#N/A</v>
      </c>
      <c r="AO819" s="49" t="e">
        <v>#N/A</v>
      </c>
      <c r="AP819" s="49" t="e">
        <v>#N/A</v>
      </c>
      <c r="AQ819" s="49" t="e">
        <v>#N/A</v>
      </c>
      <c r="AR819" s="49" t="e">
        <v>#N/A</v>
      </c>
      <c r="AS819" s="49" t="e">
        <v>#N/A</v>
      </c>
      <c r="AT819" s="49" t="e">
        <v>#N/A</v>
      </c>
    </row>
    <row r="820" spans="1:46" x14ac:dyDescent="0.25">
      <c r="A820">
        <v>5</v>
      </c>
      <c r="B820" t="s">
        <v>301</v>
      </c>
      <c r="C820" t="s">
        <v>301</v>
      </c>
      <c r="D820" t="s">
        <v>302</v>
      </c>
      <c r="E820" t="s">
        <v>616</v>
      </c>
      <c r="F820" t="s">
        <v>617</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t="s">
        <v>531</v>
      </c>
      <c r="AM820" s="49" t="s">
        <v>302</v>
      </c>
      <c r="AN820" s="49" t="s">
        <v>14</v>
      </c>
      <c r="AO820" s="49" t="s">
        <v>485</v>
      </c>
      <c r="AP820" s="49" t="s">
        <v>494</v>
      </c>
      <c r="AQ820" s="49" t="s">
        <v>11</v>
      </c>
      <c r="AR820" s="49" t="s">
        <v>487</v>
      </c>
      <c r="AS820" s="49" t="s">
        <v>488</v>
      </c>
      <c r="AT820" s="49" t="s">
        <v>489</v>
      </c>
    </row>
    <row r="821" spans="1:46" x14ac:dyDescent="0.25">
      <c r="A821">
        <v>5</v>
      </c>
      <c r="B821" t="s">
        <v>303</v>
      </c>
      <c r="C821" t="s">
        <v>303</v>
      </c>
      <c r="D821" t="s">
        <v>304</v>
      </c>
      <c r="E821" t="s">
        <v>616</v>
      </c>
      <c r="F821" t="s">
        <v>617</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t="s">
        <v>531</v>
      </c>
      <c r="AM821" s="49" t="s">
        <v>304</v>
      </c>
      <c r="AN821" s="49" t="s">
        <v>14</v>
      </c>
      <c r="AO821" s="49" t="s">
        <v>507</v>
      </c>
      <c r="AP821" s="49" t="s">
        <v>501</v>
      </c>
      <c r="AQ821" s="49" t="s">
        <v>10</v>
      </c>
      <c r="AR821" s="49" t="s">
        <v>487</v>
      </c>
      <c r="AS821" s="49" t="s">
        <v>488</v>
      </c>
      <c r="AT821" s="49" t="s">
        <v>489</v>
      </c>
    </row>
    <row r="822" spans="1:46" x14ac:dyDescent="0.25">
      <c r="A822">
        <v>5</v>
      </c>
      <c r="B822" t="s">
        <v>319</v>
      </c>
      <c r="C822" t="s">
        <v>319</v>
      </c>
      <c r="D822" t="s">
        <v>320</v>
      </c>
      <c r="E822" t="s">
        <v>616</v>
      </c>
      <c r="F822" t="s">
        <v>617</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t="s">
        <v>531</v>
      </c>
      <c r="AM822" s="49" t="s">
        <v>320</v>
      </c>
      <c r="AN822" s="49" t="s">
        <v>14</v>
      </c>
      <c r="AO822" s="49" t="s">
        <v>506</v>
      </c>
      <c r="AP822" s="49" t="s">
        <v>501</v>
      </c>
      <c r="AQ822" s="49" t="s">
        <v>10</v>
      </c>
      <c r="AR822" s="49" t="s">
        <v>487</v>
      </c>
      <c r="AS822" s="49" t="s">
        <v>488</v>
      </c>
      <c r="AT822" s="49" t="s">
        <v>489</v>
      </c>
    </row>
    <row r="823" spans="1:46" x14ac:dyDescent="0.25">
      <c r="A823">
        <v>5</v>
      </c>
      <c r="B823" t="s">
        <v>115</v>
      </c>
      <c r="C823" t="s">
        <v>115</v>
      </c>
      <c r="D823" t="s">
        <v>600</v>
      </c>
      <c r="E823" t="s">
        <v>616</v>
      </c>
      <c r="F823" t="s">
        <v>617</v>
      </c>
      <c r="G823">
        <v>25.200299999999999</v>
      </c>
      <c r="H823">
        <v>25.200299999999999</v>
      </c>
      <c r="I823">
        <v>25.200299999999999</v>
      </c>
      <c r="J823">
        <v>25.200299999999999</v>
      </c>
      <c r="K823">
        <v>25.200299999999999</v>
      </c>
      <c r="L823">
        <v>25.200299999999999</v>
      </c>
      <c r="M823">
        <v>25.200299999999999</v>
      </c>
      <c r="N823">
        <v>25.200299999999999</v>
      </c>
      <c r="O823">
        <v>25.200299999999999</v>
      </c>
      <c r="P823">
        <v>25.200299999999999</v>
      </c>
      <c r="Q823">
        <v>25.200299999999999</v>
      </c>
      <c r="R823">
        <v>25.200299999999999</v>
      </c>
      <c r="S823">
        <v>25.200299999999999</v>
      </c>
      <c r="T823">
        <v>25.200299999999999</v>
      </c>
      <c r="U823">
        <v>25.200299999999999</v>
      </c>
      <c r="V823">
        <v>25.200299999999999</v>
      </c>
      <c r="W823">
        <v>25.200299999999999</v>
      </c>
      <c r="X823">
        <v>25.200299999999999</v>
      </c>
      <c r="Y823">
        <v>25.200299999999999</v>
      </c>
      <c r="Z823">
        <v>25.200299999999999</v>
      </c>
      <c r="AA823">
        <v>25.200299999999999</v>
      </c>
      <c r="AB823">
        <v>25.200299999999999</v>
      </c>
      <c r="AC823">
        <v>25.200299999999999</v>
      </c>
      <c r="AD823">
        <v>28.800999999999998</v>
      </c>
      <c r="AE823">
        <v>28.800999999999998</v>
      </c>
      <c r="AF823">
        <v>28.800999999999998</v>
      </c>
      <c r="AG823">
        <v>39.598799999999997</v>
      </c>
      <c r="AH823">
        <v>38.464100000000002</v>
      </c>
      <c r="AI823">
        <v>38.464100000000002</v>
      </c>
      <c r="AJ823">
        <v>42.508600000000001</v>
      </c>
      <c r="AK823">
        <v>42.625799999999998</v>
      </c>
      <c r="AL823" t="s">
        <v>531</v>
      </c>
      <c r="AM823" s="49" t="s">
        <v>116</v>
      </c>
      <c r="AN823" s="49" t="s">
        <v>14</v>
      </c>
      <c r="AO823" s="49" t="s">
        <v>485</v>
      </c>
      <c r="AP823" s="49" t="s">
        <v>501</v>
      </c>
      <c r="AQ823" s="49" t="s">
        <v>11</v>
      </c>
      <c r="AR823" s="49" t="s">
        <v>487</v>
      </c>
      <c r="AS823" s="49" t="s">
        <v>488</v>
      </c>
      <c r="AT823" s="49" t="s">
        <v>489</v>
      </c>
    </row>
    <row r="824" spans="1:46" x14ac:dyDescent="0.25">
      <c r="A824">
        <v>5</v>
      </c>
      <c r="B824" t="s">
        <v>305</v>
      </c>
      <c r="C824" t="s">
        <v>305</v>
      </c>
      <c r="D824" t="s">
        <v>306</v>
      </c>
      <c r="E824" t="s">
        <v>616</v>
      </c>
      <c r="F824" t="s">
        <v>617</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t="s">
        <v>531</v>
      </c>
      <c r="AM824" s="49" t="s">
        <v>306</v>
      </c>
      <c r="AN824" s="49" t="s">
        <v>14</v>
      </c>
      <c r="AO824" s="49" t="s">
        <v>506</v>
      </c>
      <c r="AP824" s="49" t="s">
        <v>501</v>
      </c>
      <c r="AQ824" s="49" t="s">
        <v>10</v>
      </c>
      <c r="AR824" s="49" t="s">
        <v>487</v>
      </c>
      <c r="AS824" s="49" t="s">
        <v>488</v>
      </c>
      <c r="AT824" s="49" t="s">
        <v>489</v>
      </c>
    </row>
    <row r="825" spans="1:46" x14ac:dyDescent="0.25">
      <c r="A825">
        <v>5</v>
      </c>
      <c r="B825" t="s">
        <v>307</v>
      </c>
      <c r="C825" t="s">
        <v>307</v>
      </c>
      <c r="D825" t="s">
        <v>308</v>
      </c>
      <c r="E825" t="s">
        <v>616</v>
      </c>
      <c r="F825" t="s">
        <v>617</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t="s">
        <v>531</v>
      </c>
      <c r="AM825" s="49" t="s">
        <v>308</v>
      </c>
      <c r="AN825" s="49" t="s">
        <v>14</v>
      </c>
      <c r="AO825" s="49" t="s">
        <v>485</v>
      </c>
      <c r="AP825" s="49" t="s">
        <v>494</v>
      </c>
      <c r="AQ825" s="49" t="s">
        <v>11</v>
      </c>
      <c r="AR825" s="49" t="s">
        <v>487</v>
      </c>
      <c r="AS825" s="49" t="s">
        <v>488</v>
      </c>
      <c r="AT825" s="49" t="s">
        <v>489</v>
      </c>
    </row>
    <row r="826" spans="1:46" x14ac:dyDescent="0.25">
      <c r="A826">
        <v>5</v>
      </c>
      <c r="B826" t="s">
        <v>313</v>
      </c>
      <c r="C826" t="s">
        <v>313</v>
      </c>
      <c r="D826" t="s">
        <v>314</v>
      </c>
      <c r="E826" t="s">
        <v>616</v>
      </c>
      <c r="F826" t="s">
        <v>617</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s="49" t="s">
        <v>314</v>
      </c>
      <c r="AN826" s="49" t="s">
        <v>14</v>
      </c>
      <c r="AO826" s="49" t="s">
        <v>500</v>
      </c>
      <c r="AP826" s="49" t="s">
        <v>505</v>
      </c>
      <c r="AQ826" s="49" t="s">
        <v>13</v>
      </c>
      <c r="AR826" s="49" t="s">
        <v>487</v>
      </c>
      <c r="AS826" s="49" t="s">
        <v>488</v>
      </c>
      <c r="AT826" s="49" t="s">
        <v>489</v>
      </c>
    </row>
    <row r="827" spans="1:46" x14ac:dyDescent="0.25">
      <c r="A827">
        <v>5</v>
      </c>
      <c r="B827" t="s">
        <v>317</v>
      </c>
      <c r="C827" t="s">
        <v>317</v>
      </c>
      <c r="D827" t="s">
        <v>318</v>
      </c>
      <c r="E827" t="s">
        <v>616</v>
      </c>
      <c r="F827" t="s">
        <v>617</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2.0899999999999998E-2</v>
      </c>
      <c r="AI827">
        <v>0</v>
      </c>
      <c r="AJ827">
        <v>0</v>
      </c>
      <c r="AK827">
        <v>0</v>
      </c>
      <c r="AL827">
        <v>0</v>
      </c>
      <c r="AM827" s="49" t="s">
        <v>318</v>
      </c>
      <c r="AN827" s="49" t="s">
        <v>14</v>
      </c>
      <c r="AO827" s="49" t="s">
        <v>500</v>
      </c>
      <c r="AP827" s="49" t="s">
        <v>505</v>
      </c>
      <c r="AQ827" s="49" t="s">
        <v>13</v>
      </c>
      <c r="AR827" s="49" t="s">
        <v>487</v>
      </c>
      <c r="AS827" s="49" t="s">
        <v>488</v>
      </c>
      <c r="AT827" s="49" t="s">
        <v>489</v>
      </c>
    </row>
    <row r="828" spans="1:46" x14ac:dyDescent="0.25">
      <c r="A828">
        <v>5</v>
      </c>
      <c r="B828" t="s">
        <v>321</v>
      </c>
      <c r="C828" t="s">
        <v>321</v>
      </c>
      <c r="D828" t="s">
        <v>424</v>
      </c>
      <c r="E828" t="s">
        <v>616</v>
      </c>
      <c r="F828" t="s">
        <v>617</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t="s">
        <v>531</v>
      </c>
      <c r="AM828" s="49" t="s">
        <v>424</v>
      </c>
      <c r="AN828" s="49" t="s">
        <v>14</v>
      </c>
      <c r="AO828" s="49" t="s">
        <v>485</v>
      </c>
      <c r="AP828" s="49" t="s">
        <v>505</v>
      </c>
      <c r="AQ828" s="49" t="s">
        <v>13</v>
      </c>
      <c r="AR828" s="49" t="s">
        <v>495</v>
      </c>
      <c r="AS828" s="49" t="s">
        <v>496</v>
      </c>
      <c r="AT828" s="49" t="s">
        <v>497</v>
      </c>
    </row>
    <row r="829" spans="1:46" x14ac:dyDescent="0.25">
      <c r="A829">
        <v>5</v>
      </c>
      <c r="B829" t="s">
        <v>253</v>
      </c>
      <c r="C829" t="s">
        <v>253</v>
      </c>
      <c r="D829" t="s">
        <v>601</v>
      </c>
      <c r="E829" t="s">
        <v>616</v>
      </c>
      <c r="F829" t="s">
        <v>617</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s="49" t="s">
        <v>254</v>
      </c>
      <c r="AN829" s="49" t="s">
        <v>14</v>
      </c>
      <c r="AO829" s="49" t="s">
        <v>500</v>
      </c>
      <c r="AP829" s="49" t="s">
        <v>501</v>
      </c>
      <c r="AQ829" s="49" t="s">
        <v>502</v>
      </c>
      <c r="AR829" s="49" t="s">
        <v>487</v>
      </c>
      <c r="AS829" s="49" t="s">
        <v>488</v>
      </c>
      <c r="AT829" s="49" t="s">
        <v>489</v>
      </c>
    </row>
    <row r="830" spans="1:46" x14ac:dyDescent="0.25">
      <c r="A830">
        <v>5</v>
      </c>
      <c r="B830" t="s">
        <v>263</v>
      </c>
      <c r="C830" t="s">
        <v>263</v>
      </c>
      <c r="D830" t="s">
        <v>602</v>
      </c>
      <c r="E830" t="s">
        <v>616</v>
      </c>
      <c r="F830" t="s">
        <v>617</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s="49" t="s">
        <v>264</v>
      </c>
      <c r="AN830" s="49" t="s">
        <v>14</v>
      </c>
      <c r="AO830" s="49" t="s">
        <v>500</v>
      </c>
      <c r="AP830" s="49" t="s">
        <v>501</v>
      </c>
      <c r="AQ830" s="49" t="s">
        <v>502</v>
      </c>
      <c r="AR830" s="49" t="s">
        <v>487</v>
      </c>
      <c r="AS830" s="49" t="s">
        <v>488</v>
      </c>
      <c r="AT830" s="49" t="s">
        <v>489</v>
      </c>
    </row>
    <row r="831" spans="1:46" x14ac:dyDescent="0.25">
      <c r="A831">
        <v>5</v>
      </c>
      <c r="B831" t="s">
        <v>123</v>
      </c>
      <c r="C831" t="s">
        <v>123</v>
      </c>
      <c r="D831" t="s">
        <v>603</v>
      </c>
      <c r="E831" t="s">
        <v>616</v>
      </c>
      <c r="F831" t="s">
        <v>617</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t="s">
        <v>531</v>
      </c>
      <c r="AM831" s="49" t="s">
        <v>410</v>
      </c>
      <c r="AN831" s="49" t="s">
        <v>5</v>
      </c>
      <c r="AO831" s="49" t="s">
        <v>9</v>
      </c>
      <c r="AP831" s="49" t="s">
        <v>494</v>
      </c>
      <c r="AQ831" s="49" t="s">
        <v>9</v>
      </c>
      <c r="AR831" s="49" t="s">
        <v>495</v>
      </c>
      <c r="AS831" s="49" t="s">
        <v>496</v>
      </c>
      <c r="AT831" s="49" t="s">
        <v>497</v>
      </c>
    </row>
    <row r="832" spans="1:46" x14ac:dyDescent="0.25">
      <c r="A832">
        <v>5</v>
      </c>
      <c r="B832" t="s">
        <v>375</v>
      </c>
      <c r="C832" t="s">
        <v>375</v>
      </c>
      <c r="D832" t="s">
        <v>604</v>
      </c>
      <c r="E832" t="s">
        <v>616</v>
      </c>
      <c r="F832" t="s">
        <v>617</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s="49" t="s">
        <v>376</v>
      </c>
      <c r="AN832" s="49" t="s">
        <v>14</v>
      </c>
      <c r="AO832" s="49" t="s">
        <v>500</v>
      </c>
      <c r="AP832" s="49" t="s">
        <v>501</v>
      </c>
      <c r="AQ832" s="49" t="s">
        <v>502</v>
      </c>
      <c r="AR832" s="49" t="s">
        <v>487</v>
      </c>
      <c r="AS832" s="49" t="s">
        <v>488</v>
      </c>
      <c r="AT832" s="49" t="s">
        <v>489</v>
      </c>
    </row>
    <row r="833" spans="1:46" x14ac:dyDescent="0.25">
      <c r="A833">
        <v>5</v>
      </c>
      <c r="B833" t="s">
        <v>322</v>
      </c>
      <c r="C833" t="s">
        <v>322</v>
      </c>
      <c r="D833" t="s">
        <v>323</v>
      </c>
      <c r="E833" t="s">
        <v>616</v>
      </c>
      <c r="F833" t="s">
        <v>617</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s="49" t="s">
        <v>323</v>
      </c>
      <c r="AN833" s="49" t="s">
        <v>14</v>
      </c>
      <c r="AO833" s="49" t="s">
        <v>500</v>
      </c>
      <c r="AP833" s="49" t="s">
        <v>501</v>
      </c>
      <c r="AQ833" s="49" t="s">
        <v>502</v>
      </c>
      <c r="AR833" s="49" t="s">
        <v>487</v>
      </c>
      <c r="AS833" s="49" t="s">
        <v>488</v>
      </c>
      <c r="AT833" s="49" t="s">
        <v>489</v>
      </c>
    </row>
    <row r="834" spans="1:46" x14ac:dyDescent="0.25">
      <c r="A834">
        <v>5</v>
      </c>
      <c r="B834" t="s">
        <v>324</v>
      </c>
      <c r="C834" t="s">
        <v>324</v>
      </c>
      <c r="D834" t="s">
        <v>425</v>
      </c>
      <c r="E834" t="s">
        <v>616</v>
      </c>
      <c r="F834" t="s">
        <v>617</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s="49" t="s">
        <v>425</v>
      </c>
      <c r="AN834" s="49" t="s">
        <v>14</v>
      </c>
      <c r="AO834" s="49" t="s">
        <v>500</v>
      </c>
      <c r="AP834" s="49" t="s">
        <v>501</v>
      </c>
      <c r="AQ834" s="49" t="s">
        <v>502</v>
      </c>
      <c r="AR834" s="49" t="s">
        <v>495</v>
      </c>
      <c r="AS834" s="49" t="s">
        <v>496</v>
      </c>
      <c r="AT834" s="49" t="s">
        <v>497</v>
      </c>
    </row>
    <row r="835" spans="1:46" x14ac:dyDescent="0.25">
      <c r="A835">
        <v>5</v>
      </c>
      <c r="B835" t="s">
        <v>325</v>
      </c>
      <c r="C835" t="s">
        <v>325</v>
      </c>
      <c r="D835" t="s">
        <v>326</v>
      </c>
      <c r="E835" t="s">
        <v>616</v>
      </c>
      <c r="F835" t="s">
        <v>617</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t="s">
        <v>531</v>
      </c>
      <c r="AM835" s="49" t="s">
        <v>326</v>
      </c>
      <c r="AN835" s="49" t="s">
        <v>6</v>
      </c>
      <c r="AO835" s="49" t="s">
        <v>9</v>
      </c>
      <c r="AP835" s="49" t="s">
        <v>486</v>
      </c>
      <c r="AQ835" s="49" t="s">
        <v>9</v>
      </c>
      <c r="AR835" s="49" t="s">
        <v>487</v>
      </c>
      <c r="AS835" s="49" t="s">
        <v>488</v>
      </c>
      <c r="AT835" s="49" t="s">
        <v>489</v>
      </c>
    </row>
    <row r="836" spans="1:46" x14ac:dyDescent="0.25">
      <c r="A836">
        <v>5</v>
      </c>
      <c r="B836" t="s">
        <v>327</v>
      </c>
      <c r="C836" t="s">
        <v>327</v>
      </c>
      <c r="D836" t="s">
        <v>426</v>
      </c>
      <c r="E836" t="s">
        <v>616</v>
      </c>
      <c r="F836" t="s">
        <v>617</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t="s">
        <v>531</v>
      </c>
      <c r="AM836" s="49" t="s">
        <v>426</v>
      </c>
      <c r="AN836" s="49" t="s">
        <v>14</v>
      </c>
      <c r="AO836" s="49" t="s">
        <v>485</v>
      </c>
      <c r="AP836" s="49" t="s">
        <v>505</v>
      </c>
      <c r="AQ836" s="49" t="s">
        <v>13</v>
      </c>
      <c r="AR836" s="49" t="s">
        <v>495</v>
      </c>
      <c r="AS836" s="49" t="s">
        <v>496</v>
      </c>
      <c r="AT836" s="49" t="s">
        <v>497</v>
      </c>
    </row>
    <row r="837" spans="1:46" x14ac:dyDescent="0.25">
      <c r="A837">
        <v>5</v>
      </c>
      <c r="B837" t="s">
        <v>330</v>
      </c>
      <c r="C837" t="s">
        <v>330</v>
      </c>
      <c r="D837" t="s">
        <v>331</v>
      </c>
      <c r="E837" t="s">
        <v>616</v>
      </c>
      <c r="F837" t="s">
        <v>617</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c r="AG837">
        <v>0</v>
      </c>
      <c r="AH837">
        <v>0</v>
      </c>
      <c r="AI837">
        <v>0</v>
      </c>
      <c r="AJ837">
        <v>0</v>
      </c>
      <c r="AK837">
        <v>0</v>
      </c>
      <c r="AL837" t="s">
        <v>531</v>
      </c>
      <c r="AM837" s="49" t="s">
        <v>331</v>
      </c>
      <c r="AN837" s="49" t="s">
        <v>8</v>
      </c>
      <c r="AO837" s="49" t="s">
        <v>9</v>
      </c>
      <c r="AP837" s="49" t="s">
        <v>494</v>
      </c>
      <c r="AQ837" s="49" t="s">
        <v>9</v>
      </c>
      <c r="AR837" s="49" t="s">
        <v>487</v>
      </c>
      <c r="AS837" s="49" t="s">
        <v>488</v>
      </c>
      <c r="AT837" s="49" t="s">
        <v>489</v>
      </c>
    </row>
    <row r="838" spans="1:46" x14ac:dyDescent="0.25">
      <c r="A838">
        <v>5</v>
      </c>
      <c r="B838" t="s">
        <v>342</v>
      </c>
      <c r="C838" t="s">
        <v>342</v>
      </c>
      <c r="D838" t="s">
        <v>343</v>
      </c>
      <c r="E838" t="s">
        <v>616</v>
      </c>
      <c r="F838" t="s">
        <v>617</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c r="AG838">
        <v>0</v>
      </c>
      <c r="AH838">
        <v>0</v>
      </c>
      <c r="AI838">
        <v>0</v>
      </c>
      <c r="AJ838">
        <v>0</v>
      </c>
      <c r="AK838">
        <v>0</v>
      </c>
      <c r="AL838">
        <v>0</v>
      </c>
      <c r="AM838" s="49" t="s">
        <v>343</v>
      </c>
      <c r="AN838" s="49" t="s">
        <v>14</v>
      </c>
      <c r="AO838" s="49" t="s">
        <v>500</v>
      </c>
      <c r="AP838" s="49" t="s">
        <v>501</v>
      </c>
      <c r="AQ838" s="49" t="s">
        <v>502</v>
      </c>
      <c r="AR838" s="49" t="s">
        <v>487</v>
      </c>
      <c r="AS838" s="49" t="s">
        <v>488</v>
      </c>
      <c r="AT838" s="49" t="s">
        <v>489</v>
      </c>
    </row>
    <row r="839" spans="1:46" x14ac:dyDescent="0.25">
      <c r="A839">
        <v>5</v>
      </c>
      <c r="B839" t="s">
        <v>332</v>
      </c>
      <c r="C839" t="s">
        <v>332</v>
      </c>
      <c r="D839" t="s">
        <v>333</v>
      </c>
      <c r="E839" t="s">
        <v>616</v>
      </c>
      <c r="F839" t="s">
        <v>617</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c r="AG839">
        <v>0</v>
      </c>
      <c r="AH839">
        <v>0</v>
      </c>
      <c r="AI839">
        <v>0</v>
      </c>
      <c r="AJ839">
        <v>0</v>
      </c>
      <c r="AK839">
        <v>0</v>
      </c>
      <c r="AL839" t="s">
        <v>531</v>
      </c>
      <c r="AM839" s="49" t="s">
        <v>333</v>
      </c>
      <c r="AN839" s="49" t="s">
        <v>14</v>
      </c>
      <c r="AO839" s="49" t="s">
        <v>485</v>
      </c>
      <c r="AP839" s="49" t="s">
        <v>505</v>
      </c>
      <c r="AQ839" s="49" t="s">
        <v>13</v>
      </c>
      <c r="AR839" s="49" t="s">
        <v>495</v>
      </c>
      <c r="AS839" s="49" t="s">
        <v>488</v>
      </c>
      <c r="AT839" s="49" t="s">
        <v>489</v>
      </c>
    </row>
    <row r="840" spans="1:46" x14ac:dyDescent="0.25">
      <c r="A840">
        <v>5</v>
      </c>
      <c r="B840" t="s">
        <v>349</v>
      </c>
      <c r="C840" t="s">
        <v>349</v>
      </c>
      <c r="D840" t="s">
        <v>350</v>
      </c>
      <c r="E840" t="s">
        <v>616</v>
      </c>
      <c r="F840" t="s">
        <v>617</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c r="AG840">
        <v>0</v>
      </c>
      <c r="AH840">
        <v>0</v>
      </c>
      <c r="AI840">
        <v>0</v>
      </c>
      <c r="AJ840">
        <v>0</v>
      </c>
      <c r="AK840">
        <v>0</v>
      </c>
      <c r="AL840">
        <v>0</v>
      </c>
      <c r="AM840" s="49" t="s">
        <v>350</v>
      </c>
      <c r="AN840" s="49" t="s">
        <v>14</v>
      </c>
      <c r="AO840" s="49" t="s">
        <v>500</v>
      </c>
      <c r="AP840" s="49" t="s">
        <v>505</v>
      </c>
      <c r="AQ840" s="49" t="s">
        <v>13</v>
      </c>
      <c r="AR840" s="49" t="s">
        <v>487</v>
      </c>
      <c r="AS840" s="49" t="s">
        <v>488</v>
      </c>
      <c r="AT840" s="49" t="s">
        <v>489</v>
      </c>
    </row>
    <row r="841" spans="1:46" x14ac:dyDescent="0.25">
      <c r="A841">
        <v>5</v>
      </c>
      <c r="B841" t="s">
        <v>351</v>
      </c>
      <c r="C841" t="s">
        <v>351</v>
      </c>
      <c r="D841" t="s">
        <v>352</v>
      </c>
      <c r="E841" t="s">
        <v>616</v>
      </c>
      <c r="F841" t="s">
        <v>617</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c r="AG841">
        <v>0</v>
      </c>
      <c r="AH841">
        <v>0</v>
      </c>
      <c r="AI841">
        <v>0</v>
      </c>
      <c r="AJ841">
        <v>0</v>
      </c>
      <c r="AK841">
        <v>0</v>
      </c>
      <c r="AL841">
        <v>0</v>
      </c>
      <c r="AM841" s="49" t="s">
        <v>352</v>
      </c>
      <c r="AN841" s="49" t="s">
        <v>14</v>
      </c>
      <c r="AO841" s="49" t="s">
        <v>500</v>
      </c>
      <c r="AP841" s="49" t="s">
        <v>505</v>
      </c>
      <c r="AQ841" s="49" t="s">
        <v>13</v>
      </c>
      <c r="AR841" s="49" t="s">
        <v>487</v>
      </c>
      <c r="AS841" s="49" t="s">
        <v>488</v>
      </c>
      <c r="AT841" s="49" t="s">
        <v>489</v>
      </c>
    </row>
    <row r="842" spans="1:46" x14ac:dyDescent="0.25">
      <c r="A842">
        <v>5</v>
      </c>
      <c r="B842" t="s">
        <v>400</v>
      </c>
      <c r="C842" t="s">
        <v>400</v>
      </c>
      <c r="D842" t="s">
        <v>401</v>
      </c>
      <c r="E842" t="s">
        <v>616</v>
      </c>
      <c r="F842" t="s">
        <v>617</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c r="AG842">
        <v>0</v>
      </c>
      <c r="AH842">
        <v>0</v>
      </c>
      <c r="AI842">
        <v>0</v>
      </c>
      <c r="AJ842">
        <v>0</v>
      </c>
      <c r="AK842">
        <v>0</v>
      </c>
      <c r="AL842" t="s">
        <v>531</v>
      </c>
      <c r="AM842" s="49" t="s">
        <v>401</v>
      </c>
      <c r="AN842" s="49" t="s">
        <v>4</v>
      </c>
      <c r="AO842" s="49" t="s">
        <v>9</v>
      </c>
      <c r="AP842" s="49" t="s">
        <v>501</v>
      </c>
      <c r="AQ842" s="49" t="s">
        <v>9</v>
      </c>
      <c r="AR842" s="49" t="s">
        <v>487</v>
      </c>
      <c r="AS842" s="49" t="s">
        <v>488</v>
      </c>
      <c r="AT842" s="49" t="s">
        <v>489</v>
      </c>
    </row>
    <row r="843" spans="1:46" x14ac:dyDescent="0.25">
      <c r="A843">
        <v>5</v>
      </c>
      <c r="B843" t="s">
        <v>344</v>
      </c>
      <c r="C843" t="s">
        <v>344</v>
      </c>
      <c r="D843" t="s">
        <v>345</v>
      </c>
      <c r="E843" t="s">
        <v>616</v>
      </c>
      <c r="F843" t="s">
        <v>617</v>
      </c>
      <c r="G843" t="s">
        <v>531</v>
      </c>
      <c r="H843" t="s">
        <v>531</v>
      </c>
      <c r="I843" t="s">
        <v>531</v>
      </c>
      <c r="J843" t="s">
        <v>531</v>
      </c>
      <c r="K843" t="s">
        <v>531</v>
      </c>
      <c r="L843" t="s">
        <v>531</v>
      </c>
      <c r="M843" t="s">
        <v>531</v>
      </c>
      <c r="N843" t="s">
        <v>531</v>
      </c>
      <c r="O843" t="s">
        <v>531</v>
      </c>
      <c r="P843" t="s">
        <v>531</v>
      </c>
      <c r="Q843" t="s">
        <v>531</v>
      </c>
      <c r="R843" t="s">
        <v>531</v>
      </c>
      <c r="S843" t="s">
        <v>531</v>
      </c>
      <c r="T843" t="s">
        <v>531</v>
      </c>
      <c r="U843" t="s">
        <v>531</v>
      </c>
      <c r="V843" t="s">
        <v>531</v>
      </c>
      <c r="W843" t="s">
        <v>531</v>
      </c>
      <c r="X843" t="s">
        <v>531</v>
      </c>
      <c r="Y843" t="s">
        <v>531</v>
      </c>
      <c r="Z843" t="s">
        <v>531</v>
      </c>
      <c r="AA843" t="s">
        <v>531</v>
      </c>
      <c r="AB843" t="s">
        <v>531</v>
      </c>
      <c r="AC843">
        <v>0</v>
      </c>
      <c r="AD843">
        <v>0</v>
      </c>
      <c r="AE843">
        <v>0</v>
      </c>
      <c r="AF843">
        <v>0</v>
      </c>
      <c r="AG843">
        <v>0</v>
      </c>
      <c r="AH843">
        <v>0</v>
      </c>
      <c r="AI843">
        <v>0</v>
      </c>
      <c r="AJ843">
        <v>0</v>
      </c>
      <c r="AK843">
        <v>0</v>
      </c>
      <c r="AL843" t="s">
        <v>531</v>
      </c>
      <c r="AM843" s="49" t="s">
        <v>345</v>
      </c>
      <c r="AN843" s="49" t="s">
        <v>6</v>
      </c>
      <c r="AO843" s="49" t="s">
        <v>9</v>
      </c>
      <c r="AP843" s="49" t="s">
        <v>486</v>
      </c>
      <c r="AQ843" s="49" t="s">
        <v>9</v>
      </c>
      <c r="AR843" s="49" t="s">
        <v>495</v>
      </c>
      <c r="AS843" s="49" t="s">
        <v>488</v>
      </c>
      <c r="AT843" s="49" t="s">
        <v>489</v>
      </c>
    </row>
    <row r="844" spans="1:46" x14ac:dyDescent="0.25">
      <c r="A844">
        <v>5</v>
      </c>
      <c r="B844" t="s">
        <v>154</v>
      </c>
      <c r="C844" t="s">
        <v>154</v>
      </c>
      <c r="D844" t="s">
        <v>155</v>
      </c>
      <c r="E844" t="s">
        <v>616</v>
      </c>
      <c r="F844" t="s">
        <v>617</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t="s">
        <v>531</v>
      </c>
      <c r="AH844" t="s">
        <v>531</v>
      </c>
      <c r="AI844" t="s">
        <v>531</v>
      </c>
      <c r="AJ844">
        <v>72.000399999999999</v>
      </c>
      <c r="AK844">
        <v>97.200699999999998</v>
      </c>
      <c r="AL844">
        <v>68.399799999999999</v>
      </c>
      <c r="AM844" s="49" t="s">
        <v>155</v>
      </c>
      <c r="AN844" s="49" t="s">
        <v>14</v>
      </c>
      <c r="AO844" s="49" t="s">
        <v>500</v>
      </c>
      <c r="AP844" s="49" t="s">
        <v>505</v>
      </c>
      <c r="AQ844" s="49" t="s">
        <v>13</v>
      </c>
      <c r="AR844" s="49" t="s">
        <v>487</v>
      </c>
      <c r="AS844" s="49" t="s">
        <v>488</v>
      </c>
      <c r="AT844" s="49" t="s">
        <v>489</v>
      </c>
    </row>
    <row r="845" spans="1:46" x14ac:dyDescent="0.25">
      <c r="A845">
        <v>5</v>
      </c>
      <c r="B845" t="s">
        <v>241</v>
      </c>
      <c r="C845" t="s">
        <v>241</v>
      </c>
      <c r="D845" t="s">
        <v>242</v>
      </c>
      <c r="E845" t="s">
        <v>616</v>
      </c>
      <c r="F845" t="s">
        <v>617</v>
      </c>
      <c r="G845">
        <v>0</v>
      </c>
      <c r="H845">
        <v>0</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0</v>
      </c>
      <c r="AD845">
        <v>0</v>
      </c>
      <c r="AE845">
        <v>0</v>
      </c>
      <c r="AF845">
        <v>0</v>
      </c>
      <c r="AG845">
        <v>0</v>
      </c>
      <c r="AH845">
        <v>0</v>
      </c>
      <c r="AI845">
        <v>0</v>
      </c>
      <c r="AJ845">
        <v>0</v>
      </c>
      <c r="AK845">
        <v>0</v>
      </c>
      <c r="AL845" t="s">
        <v>531</v>
      </c>
      <c r="AM845" s="49" t="s">
        <v>242</v>
      </c>
      <c r="AN845" s="49" t="s">
        <v>14</v>
      </c>
      <c r="AO845" s="49" t="s">
        <v>485</v>
      </c>
      <c r="AP845" s="49" t="s">
        <v>494</v>
      </c>
      <c r="AQ845" s="49" t="s">
        <v>11</v>
      </c>
      <c r="AR845" s="49" t="s">
        <v>487</v>
      </c>
      <c r="AS845" s="49" t="s">
        <v>488</v>
      </c>
      <c r="AT845" s="49" t="s">
        <v>489</v>
      </c>
    </row>
    <row r="846" spans="1:46" x14ac:dyDescent="0.25">
      <c r="A846">
        <v>5</v>
      </c>
      <c r="B846" t="s">
        <v>328</v>
      </c>
      <c r="C846" t="s">
        <v>328</v>
      </c>
      <c r="D846" t="s">
        <v>329</v>
      </c>
      <c r="E846" t="s">
        <v>616</v>
      </c>
      <c r="F846" t="s">
        <v>617</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c r="AI846">
        <v>0</v>
      </c>
      <c r="AJ846">
        <v>0</v>
      </c>
      <c r="AK846">
        <v>0</v>
      </c>
      <c r="AL846" t="s">
        <v>531</v>
      </c>
      <c r="AM846" s="49" t="s">
        <v>329</v>
      </c>
      <c r="AN846" s="49" t="s">
        <v>6</v>
      </c>
      <c r="AO846" s="49" t="s">
        <v>9</v>
      </c>
      <c r="AP846" s="49" t="s">
        <v>486</v>
      </c>
      <c r="AQ846" s="49" t="s">
        <v>9</v>
      </c>
      <c r="AR846" s="49" t="s">
        <v>487</v>
      </c>
      <c r="AS846" s="49" t="s">
        <v>488</v>
      </c>
      <c r="AT846" s="49" t="s">
        <v>489</v>
      </c>
    </row>
    <row r="847" spans="1:46" x14ac:dyDescent="0.25">
      <c r="A847">
        <v>5</v>
      </c>
      <c r="B847" t="s">
        <v>348</v>
      </c>
      <c r="C847" t="s">
        <v>348</v>
      </c>
      <c r="D847" t="s">
        <v>427</v>
      </c>
      <c r="E847" t="s">
        <v>616</v>
      </c>
      <c r="F847" t="s">
        <v>617</v>
      </c>
      <c r="G847" t="s">
        <v>531</v>
      </c>
      <c r="H847" t="s">
        <v>531</v>
      </c>
      <c r="I847" t="s">
        <v>531</v>
      </c>
      <c r="J847" t="s">
        <v>531</v>
      </c>
      <c r="K847" t="s">
        <v>531</v>
      </c>
      <c r="L847" t="s">
        <v>531</v>
      </c>
      <c r="M847" t="s">
        <v>531</v>
      </c>
      <c r="N847" t="s">
        <v>531</v>
      </c>
      <c r="O847" t="s">
        <v>531</v>
      </c>
      <c r="P847" t="s">
        <v>531</v>
      </c>
      <c r="Q847">
        <v>0</v>
      </c>
      <c r="R847">
        <v>0</v>
      </c>
      <c r="S847">
        <v>0</v>
      </c>
      <c r="T847">
        <v>0</v>
      </c>
      <c r="U847">
        <v>0</v>
      </c>
      <c r="V847">
        <v>0</v>
      </c>
      <c r="W847">
        <v>0</v>
      </c>
      <c r="X847">
        <v>0</v>
      </c>
      <c r="Y847">
        <v>0</v>
      </c>
      <c r="Z847">
        <v>0</v>
      </c>
      <c r="AA847">
        <v>0</v>
      </c>
      <c r="AB847">
        <v>0</v>
      </c>
      <c r="AC847">
        <v>0</v>
      </c>
      <c r="AD847">
        <v>0</v>
      </c>
      <c r="AE847">
        <v>0</v>
      </c>
      <c r="AF847">
        <v>0</v>
      </c>
      <c r="AG847">
        <v>0</v>
      </c>
      <c r="AH847">
        <v>0</v>
      </c>
      <c r="AI847">
        <v>0</v>
      </c>
      <c r="AJ847">
        <v>0</v>
      </c>
      <c r="AK847">
        <v>0</v>
      </c>
      <c r="AL847" t="s">
        <v>531</v>
      </c>
      <c r="AM847" s="49" t="s">
        <v>427</v>
      </c>
      <c r="AN847" s="49" t="s">
        <v>14</v>
      </c>
      <c r="AO847" s="49" t="s">
        <v>506</v>
      </c>
      <c r="AP847" s="49" t="s">
        <v>501</v>
      </c>
      <c r="AQ847" s="49" t="s">
        <v>10</v>
      </c>
      <c r="AR847" s="49" t="s">
        <v>495</v>
      </c>
      <c r="AS847" s="49" t="s">
        <v>488</v>
      </c>
      <c r="AT847" s="49" t="s">
        <v>497</v>
      </c>
    </row>
    <row r="848" spans="1:46" x14ac:dyDescent="0.25">
      <c r="A848">
        <v>5</v>
      </c>
      <c r="B848" t="s">
        <v>353</v>
      </c>
      <c r="C848" t="s">
        <v>353</v>
      </c>
      <c r="D848" t="s">
        <v>354</v>
      </c>
      <c r="E848" t="s">
        <v>616</v>
      </c>
      <c r="F848" t="s">
        <v>617</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c r="AG848">
        <v>0</v>
      </c>
      <c r="AH848">
        <v>0</v>
      </c>
      <c r="AI848">
        <v>0</v>
      </c>
      <c r="AJ848">
        <v>0</v>
      </c>
      <c r="AK848">
        <v>0</v>
      </c>
      <c r="AL848">
        <v>0</v>
      </c>
      <c r="AM848" s="49" t="s">
        <v>354</v>
      </c>
      <c r="AN848" s="49" t="s">
        <v>14</v>
      </c>
      <c r="AO848" s="49" t="s">
        <v>500</v>
      </c>
      <c r="AP848" s="49" t="s">
        <v>505</v>
      </c>
      <c r="AQ848" s="49" t="s">
        <v>13</v>
      </c>
      <c r="AR848" s="49" t="s">
        <v>487</v>
      </c>
      <c r="AS848" s="49" t="s">
        <v>488</v>
      </c>
      <c r="AT848" s="49" t="s">
        <v>489</v>
      </c>
    </row>
    <row r="849" spans="1:46" x14ac:dyDescent="0.25">
      <c r="A849">
        <v>5</v>
      </c>
      <c r="B849" t="s">
        <v>111</v>
      </c>
      <c r="C849" t="s">
        <v>111</v>
      </c>
      <c r="D849" t="s">
        <v>112</v>
      </c>
      <c r="E849" t="s">
        <v>616</v>
      </c>
      <c r="F849" t="s">
        <v>617</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c r="AG849">
        <v>0</v>
      </c>
      <c r="AH849">
        <v>0</v>
      </c>
      <c r="AI849">
        <v>0</v>
      </c>
      <c r="AJ849">
        <v>0</v>
      </c>
      <c r="AK849">
        <v>0</v>
      </c>
      <c r="AL849">
        <v>0</v>
      </c>
      <c r="AM849" s="49" t="s">
        <v>112</v>
      </c>
      <c r="AN849" s="49" t="s">
        <v>14</v>
      </c>
      <c r="AO849" s="49" t="s">
        <v>500</v>
      </c>
      <c r="AP849" s="49" t="s">
        <v>505</v>
      </c>
      <c r="AQ849" s="49" t="s">
        <v>13</v>
      </c>
      <c r="AR849" s="49" t="s">
        <v>487</v>
      </c>
      <c r="AS849" s="49" t="s">
        <v>488</v>
      </c>
      <c r="AT849" s="49" t="s">
        <v>489</v>
      </c>
    </row>
    <row r="850" spans="1:46" x14ac:dyDescent="0.25">
      <c r="A850">
        <v>5</v>
      </c>
      <c r="B850" t="s">
        <v>359</v>
      </c>
      <c r="C850" t="s">
        <v>359</v>
      </c>
      <c r="D850" t="s">
        <v>605</v>
      </c>
      <c r="E850" t="s">
        <v>616</v>
      </c>
      <c r="F850" t="s">
        <v>617</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t="s">
        <v>531</v>
      </c>
      <c r="AM850" s="49" t="s">
        <v>360</v>
      </c>
      <c r="AN850" s="49" t="s">
        <v>14</v>
      </c>
      <c r="AO850" s="49" t="s">
        <v>485</v>
      </c>
      <c r="AP850" s="49" t="s">
        <v>486</v>
      </c>
      <c r="AQ850" s="49" t="s">
        <v>11</v>
      </c>
      <c r="AR850" s="49" t="s">
        <v>487</v>
      </c>
      <c r="AS850" s="49" t="s">
        <v>488</v>
      </c>
      <c r="AT850" s="49" t="s">
        <v>489</v>
      </c>
    </row>
    <row r="851" spans="1:46" x14ac:dyDescent="0.25">
      <c r="A851">
        <v>5</v>
      </c>
      <c r="B851" t="s">
        <v>366</v>
      </c>
      <c r="C851" t="s">
        <v>366</v>
      </c>
      <c r="D851" t="s">
        <v>367</v>
      </c>
      <c r="E851" t="s">
        <v>616</v>
      </c>
      <c r="F851" t="s">
        <v>617</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c r="AG851">
        <v>0</v>
      </c>
      <c r="AH851">
        <v>0</v>
      </c>
      <c r="AI851">
        <v>0</v>
      </c>
      <c r="AJ851">
        <v>0</v>
      </c>
      <c r="AK851">
        <v>0</v>
      </c>
      <c r="AL851" t="s">
        <v>531</v>
      </c>
      <c r="AM851" s="49" t="s">
        <v>367</v>
      </c>
      <c r="AN851" s="49" t="s">
        <v>14</v>
      </c>
      <c r="AO851" s="49" t="s">
        <v>485</v>
      </c>
      <c r="AP851" s="49" t="s">
        <v>494</v>
      </c>
      <c r="AQ851" s="49" t="s">
        <v>11</v>
      </c>
      <c r="AR851" s="49" t="s">
        <v>487</v>
      </c>
      <c r="AS851" s="49" t="s">
        <v>488</v>
      </c>
      <c r="AT851" s="49" t="s">
        <v>489</v>
      </c>
    </row>
    <row r="852" spans="1:46" x14ac:dyDescent="0.25">
      <c r="A852">
        <v>5</v>
      </c>
      <c r="B852" t="s">
        <v>364</v>
      </c>
      <c r="C852" t="s">
        <v>364</v>
      </c>
      <c r="D852" t="s">
        <v>365</v>
      </c>
      <c r="E852" t="s">
        <v>616</v>
      </c>
      <c r="F852" t="s">
        <v>617</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c r="AI852">
        <v>0</v>
      </c>
      <c r="AJ852">
        <v>0</v>
      </c>
      <c r="AK852">
        <v>0</v>
      </c>
      <c r="AL852" t="s">
        <v>531</v>
      </c>
      <c r="AM852" s="49" t="s">
        <v>365</v>
      </c>
      <c r="AN852" s="49" t="s">
        <v>14</v>
      </c>
      <c r="AO852" s="49" t="s">
        <v>485</v>
      </c>
      <c r="AP852" s="49" t="s">
        <v>501</v>
      </c>
      <c r="AQ852" s="49" t="s">
        <v>11</v>
      </c>
      <c r="AR852" s="49" t="s">
        <v>487</v>
      </c>
      <c r="AS852" s="49" t="s">
        <v>488</v>
      </c>
      <c r="AT852" s="49" t="s">
        <v>489</v>
      </c>
    </row>
    <row r="853" spans="1:46" x14ac:dyDescent="0.25">
      <c r="A853">
        <v>5</v>
      </c>
      <c r="B853" t="s">
        <v>493</v>
      </c>
      <c r="C853" t="s">
        <v>606</v>
      </c>
      <c r="D853" t="s">
        <v>607</v>
      </c>
      <c r="E853" t="s">
        <v>616</v>
      </c>
      <c r="F853" t="s">
        <v>617</v>
      </c>
      <c r="G853">
        <v>1929.5998</v>
      </c>
      <c r="H853">
        <v>2001.6002000000001</v>
      </c>
      <c r="I853">
        <v>2001.6002000000001</v>
      </c>
      <c r="J853">
        <v>1922.4027000000001</v>
      </c>
      <c r="K853">
        <v>1947.5989</v>
      </c>
      <c r="L853">
        <v>1969.2028</v>
      </c>
      <c r="M853">
        <v>1908.0001</v>
      </c>
      <c r="N853">
        <v>1976.3998999999999</v>
      </c>
      <c r="O853">
        <v>2019.5993000000001</v>
      </c>
      <c r="P853">
        <v>1994.3988999999999</v>
      </c>
      <c r="Q853">
        <v>1965.6021000000001</v>
      </c>
      <c r="R853">
        <v>1886.4004</v>
      </c>
      <c r="S853">
        <v>1918.8021000000001</v>
      </c>
      <c r="T853">
        <v>1908.0001</v>
      </c>
      <c r="U853">
        <v>1828.7983999999999</v>
      </c>
      <c r="V853">
        <v>1857.6035999999999</v>
      </c>
      <c r="W853">
        <v>1763.9992999999999</v>
      </c>
      <c r="X853">
        <v>1781.9983999999999</v>
      </c>
      <c r="Y853">
        <v>1753.2016000000001</v>
      </c>
      <c r="Z853">
        <v>1749.6008999999999</v>
      </c>
      <c r="AA853">
        <v>1846.3704</v>
      </c>
      <c r="AB853">
        <v>1840.3833</v>
      </c>
      <c r="AC853">
        <v>1786.2689</v>
      </c>
      <c r="AD853">
        <v>3331.1981000000001</v>
      </c>
      <c r="AE853">
        <v>3595.4229</v>
      </c>
      <c r="AF853">
        <v>3623.1060000000002</v>
      </c>
      <c r="AG853">
        <v>3695.4874</v>
      </c>
      <c r="AH853">
        <v>3715.3998000000001</v>
      </c>
      <c r="AI853">
        <v>3618.9569000000001</v>
      </c>
      <c r="AJ853">
        <v>3600.3047000000001</v>
      </c>
      <c r="AK853">
        <v>3560.9195</v>
      </c>
      <c r="AL853" t="s">
        <v>531</v>
      </c>
      <c r="AM853" s="49" t="e">
        <v>#N/A</v>
      </c>
      <c r="AN853" s="49" t="e">
        <v>#N/A</v>
      </c>
      <c r="AO853" s="49" t="e">
        <v>#N/A</v>
      </c>
      <c r="AP853" s="49" t="e">
        <v>#N/A</v>
      </c>
      <c r="AQ853" s="49" t="e">
        <v>#N/A</v>
      </c>
      <c r="AR853" s="49" t="e">
        <v>#N/A</v>
      </c>
      <c r="AS853" s="49" t="e">
        <v>#N/A</v>
      </c>
      <c r="AT853" s="49" t="e">
        <v>#N/A</v>
      </c>
    </row>
    <row r="854" spans="1:46" x14ac:dyDescent="0.25">
      <c r="A854">
        <v>5</v>
      </c>
      <c r="B854" t="s">
        <v>362</v>
      </c>
      <c r="C854" t="s">
        <v>362</v>
      </c>
      <c r="D854" t="s">
        <v>363</v>
      </c>
      <c r="E854" t="s">
        <v>616</v>
      </c>
      <c r="F854" t="s">
        <v>617</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c r="AG854">
        <v>0</v>
      </c>
      <c r="AH854">
        <v>0</v>
      </c>
      <c r="AI854">
        <v>0</v>
      </c>
      <c r="AJ854">
        <v>0</v>
      </c>
      <c r="AK854">
        <v>0</v>
      </c>
      <c r="AL854" t="s">
        <v>531</v>
      </c>
      <c r="AM854" s="49" t="s">
        <v>363</v>
      </c>
      <c r="AN854" s="49" t="s">
        <v>8</v>
      </c>
      <c r="AO854" s="49" t="s">
        <v>9</v>
      </c>
      <c r="AP854" s="49" t="s">
        <v>486</v>
      </c>
      <c r="AQ854" s="49" t="s">
        <v>9</v>
      </c>
      <c r="AR854" s="49" t="s">
        <v>495</v>
      </c>
      <c r="AS854" s="49" t="s">
        <v>488</v>
      </c>
      <c r="AT854" s="49" t="s">
        <v>489</v>
      </c>
    </row>
    <row r="855" spans="1:46" x14ac:dyDescent="0.25">
      <c r="A855">
        <v>5</v>
      </c>
      <c r="B855" t="s">
        <v>372</v>
      </c>
      <c r="C855" t="s">
        <v>372</v>
      </c>
      <c r="D855" t="s">
        <v>431</v>
      </c>
      <c r="E855" t="s">
        <v>616</v>
      </c>
      <c r="F855" t="s">
        <v>617</v>
      </c>
      <c r="G855">
        <v>0</v>
      </c>
      <c r="H855">
        <v>0</v>
      </c>
      <c r="I855">
        <v>0</v>
      </c>
      <c r="J855">
        <v>0</v>
      </c>
      <c r="K855">
        <v>0</v>
      </c>
      <c r="L855">
        <v>0</v>
      </c>
      <c r="M855">
        <v>0</v>
      </c>
      <c r="N855">
        <v>0</v>
      </c>
      <c r="O855">
        <v>0</v>
      </c>
      <c r="P855">
        <v>0</v>
      </c>
      <c r="Q855">
        <v>0</v>
      </c>
      <c r="R855">
        <v>0</v>
      </c>
      <c r="S855">
        <v>0</v>
      </c>
      <c r="T855">
        <v>0</v>
      </c>
      <c r="U855">
        <v>0</v>
      </c>
      <c r="V855">
        <v>0</v>
      </c>
      <c r="W855">
        <v>0</v>
      </c>
      <c r="X855">
        <v>0</v>
      </c>
      <c r="Y855">
        <v>0</v>
      </c>
      <c r="Z855">
        <v>0</v>
      </c>
      <c r="AA855">
        <v>0</v>
      </c>
      <c r="AB855">
        <v>0</v>
      </c>
      <c r="AC855">
        <v>0</v>
      </c>
      <c r="AD855">
        <v>0</v>
      </c>
      <c r="AE855">
        <v>0</v>
      </c>
      <c r="AF855">
        <v>0</v>
      </c>
      <c r="AG855">
        <v>0</v>
      </c>
      <c r="AH855">
        <v>0</v>
      </c>
      <c r="AI855">
        <v>0</v>
      </c>
      <c r="AJ855">
        <v>0</v>
      </c>
      <c r="AK855">
        <v>0</v>
      </c>
      <c r="AL855" t="s">
        <v>531</v>
      </c>
      <c r="AM855" s="49" t="s">
        <v>431</v>
      </c>
      <c r="AN855" s="49" t="s">
        <v>14</v>
      </c>
      <c r="AO855" s="49" t="s">
        <v>507</v>
      </c>
      <c r="AP855" s="49" t="s">
        <v>505</v>
      </c>
      <c r="AQ855" s="49" t="s">
        <v>10</v>
      </c>
      <c r="AR855" s="49" t="s">
        <v>495</v>
      </c>
      <c r="AS855" s="49" t="s">
        <v>496</v>
      </c>
      <c r="AT855" s="49" t="s">
        <v>497</v>
      </c>
    </row>
    <row r="856" spans="1:46" x14ac:dyDescent="0.25">
      <c r="A856">
        <v>5</v>
      </c>
      <c r="B856" t="s">
        <v>373</v>
      </c>
      <c r="C856" t="s">
        <v>373</v>
      </c>
      <c r="D856" t="s">
        <v>374</v>
      </c>
      <c r="E856" t="s">
        <v>616</v>
      </c>
      <c r="F856" t="s">
        <v>617</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0</v>
      </c>
      <c r="AK856">
        <v>0</v>
      </c>
      <c r="AL856" t="s">
        <v>531</v>
      </c>
      <c r="AM856" s="49" t="s">
        <v>374</v>
      </c>
      <c r="AN856" s="49" t="s">
        <v>7</v>
      </c>
      <c r="AO856" s="49" t="s">
        <v>9</v>
      </c>
      <c r="AP856" s="49" t="s">
        <v>494</v>
      </c>
      <c r="AQ856" s="49" t="s">
        <v>9</v>
      </c>
      <c r="AR856" s="49" t="s">
        <v>487</v>
      </c>
      <c r="AS856" s="49" t="s">
        <v>488</v>
      </c>
      <c r="AT856" s="49" t="s">
        <v>489</v>
      </c>
    </row>
    <row r="857" spans="1:46" x14ac:dyDescent="0.25">
      <c r="A857">
        <v>5</v>
      </c>
      <c r="B857" t="s">
        <v>368</v>
      </c>
      <c r="C857" t="s">
        <v>368</v>
      </c>
      <c r="D857" t="s">
        <v>429</v>
      </c>
      <c r="E857" t="s">
        <v>616</v>
      </c>
      <c r="F857" t="s">
        <v>617</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c r="AG857">
        <v>0</v>
      </c>
      <c r="AH857">
        <v>0</v>
      </c>
      <c r="AI857">
        <v>0</v>
      </c>
      <c r="AJ857">
        <v>0</v>
      </c>
      <c r="AK857">
        <v>0</v>
      </c>
      <c r="AL857" t="s">
        <v>531</v>
      </c>
      <c r="AM857" s="49" t="s">
        <v>429</v>
      </c>
      <c r="AN857" s="49" t="s">
        <v>14</v>
      </c>
      <c r="AO857" s="49" t="s">
        <v>485</v>
      </c>
      <c r="AP857" s="49" t="s">
        <v>501</v>
      </c>
      <c r="AQ857" s="49" t="s">
        <v>11</v>
      </c>
      <c r="AR857" s="49" t="s">
        <v>495</v>
      </c>
      <c r="AS857" s="49" t="s">
        <v>496</v>
      </c>
      <c r="AT857" s="49" t="s">
        <v>497</v>
      </c>
    </row>
    <row r="858" spans="1:46" x14ac:dyDescent="0.25">
      <c r="A858">
        <v>5</v>
      </c>
      <c r="B858" t="s">
        <v>381</v>
      </c>
      <c r="C858" t="s">
        <v>381</v>
      </c>
      <c r="D858" t="s">
        <v>382</v>
      </c>
      <c r="E858" t="s">
        <v>616</v>
      </c>
      <c r="F858" t="s">
        <v>617</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t="s">
        <v>531</v>
      </c>
      <c r="AM858" s="49" t="s">
        <v>382</v>
      </c>
      <c r="AN858" s="49" t="s">
        <v>6</v>
      </c>
      <c r="AO858" s="49" t="s">
        <v>9</v>
      </c>
      <c r="AP858" s="49" t="s">
        <v>486</v>
      </c>
      <c r="AQ858" s="49" t="s">
        <v>9</v>
      </c>
      <c r="AR858" s="49" t="s">
        <v>487</v>
      </c>
      <c r="AS858" s="49" t="s">
        <v>488</v>
      </c>
      <c r="AT858" s="49" t="s">
        <v>489</v>
      </c>
    </row>
    <row r="859" spans="1:46" x14ac:dyDescent="0.25">
      <c r="A859">
        <v>5</v>
      </c>
      <c r="B859" t="s">
        <v>383</v>
      </c>
      <c r="C859" t="s">
        <v>383</v>
      </c>
      <c r="D859" t="s">
        <v>384</v>
      </c>
      <c r="E859" t="s">
        <v>616</v>
      </c>
      <c r="F859" t="s">
        <v>617</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c r="AI859">
        <v>0</v>
      </c>
      <c r="AJ859">
        <v>0</v>
      </c>
      <c r="AK859">
        <v>0</v>
      </c>
      <c r="AL859">
        <v>0</v>
      </c>
      <c r="AM859" s="49" t="s">
        <v>384</v>
      </c>
      <c r="AN859" s="49" t="s">
        <v>14</v>
      </c>
      <c r="AO859" s="49" t="s">
        <v>500</v>
      </c>
      <c r="AP859" s="49" t="s">
        <v>494</v>
      </c>
      <c r="AQ859" s="49" t="s">
        <v>502</v>
      </c>
      <c r="AR859" s="49" t="s">
        <v>487</v>
      </c>
      <c r="AS859" s="49" t="s">
        <v>488</v>
      </c>
      <c r="AT859" s="49" t="s">
        <v>489</v>
      </c>
    </row>
    <row r="860" spans="1:46" x14ac:dyDescent="0.25">
      <c r="A860">
        <v>5</v>
      </c>
      <c r="B860" t="s">
        <v>62</v>
      </c>
      <c r="C860" t="s">
        <v>62</v>
      </c>
      <c r="D860" t="s">
        <v>407</v>
      </c>
      <c r="E860" t="s">
        <v>616</v>
      </c>
      <c r="F860" t="s">
        <v>617</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c r="AG860">
        <v>0</v>
      </c>
      <c r="AH860">
        <v>0</v>
      </c>
      <c r="AI860">
        <v>0</v>
      </c>
      <c r="AJ860">
        <v>0</v>
      </c>
      <c r="AK860">
        <v>0</v>
      </c>
      <c r="AL860" t="s">
        <v>531</v>
      </c>
      <c r="AM860" s="49" t="s">
        <v>407</v>
      </c>
      <c r="AN860" s="49" t="s">
        <v>14</v>
      </c>
      <c r="AO860" s="49" t="s">
        <v>485</v>
      </c>
      <c r="AP860" s="49" t="s">
        <v>505</v>
      </c>
      <c r="AQ860" s="49" t="s">
        <v>13</v>
      </c>
      <c r="AR860" s="49" t="s">
        <v>495</v>
      </c>
      <c r="AS860" s="49" t="s">
        <v>496</v>
      </c>
      <c r="AT860" s="49" t="s">
        <v>497</v>
      </c>
    </row>
    <row r="861" spans="1:46" x14ac:dyDescent="0.25">
      <c r="A861">
        <v>5</v>
      </c>
      <c r="B861" t="s">
        <v>169</v>
      </c>
      <c r="C861" t="s">
        <v>169</v>
      </c>
      <c r="D861" t="s">
        <v>170</v>
      </c>
      <c r="E861" t="s">
        <v>616</v>
      </c>
      <c r="F861" t="s">
        <v>617</v>
      </c>
      <c r="G861">
        <v>0</v>
      </c>
      <c r="H861">
        <v>0</v>
      </c>
      <c r="I861">
        <v>0</v>
      </c>
      <c r="J861">
        <v>0</v>
      </c>
      <c r="K861">
        <v>0</v>
      </c>
      <c r="L861">
        <v>0</v>
      </c>
      <c r="M861">
        <v>0</v>
      </c>
      <c r="N861">
        <v>0</v>
      </c>
      <c r="O861">
        <v>0</v>
      </c>
      <c r="P861">
        <v>0</v>
      </c>
      <c r="Q861">
        <v>0</v>
      </c>
      <c r="R861">
        <v>0</v>
      </c>
      <c r="S861">
        <v>0</v>
      </c>
      <c r="T861">
        <v>0</v>
      </c>
      <c r="U861">
        <v>0</v>
      </c>
      <c r="V861">
        <v>0</v>
      </c>
      <c r="W861">
        <v>0</v>
      </c>
      <c r="X861">
        <v>0</v>
      </c>
      <c r="Y861">
        <v>0</v>
      </c>
      <c r="Z861">
        <v>3.6006</v>
      </c>
      <c r="AA861">
        <v>6.7701000000000002</v>
      </c>
      <c r="AB861">
        <v>3.3828999999999998</v>
      </c>
      <c r="AC861">
        <v>15.118499999999999</v>
      </c>
      <c r="AD861">
        <v>17.136600000000001</v>
      </c>
      <c r="AE861">
        <v>7.9926000000000004</v>
      </c>
      <c r="AF861">
        <v>7.2012999999999998</v>
      </c>
      <c r="AG861">
        <v>3.3500000000000002E-2</v>
      </c>
      <c r="AH861">
        <v>15.0976</v>
      </c>
      <c r="AI861">
        <v>33.473500000000001</v>
      </c>
      <c r="AJ861">
        <v>50.367199999999997</v>
      </c>
      <c r="AK861">
        <v>40.599400000000003</v>
      </c>
      <c r="AL861">
        <v>15.838699999999999</v>
      </c>
      <c r="AM861" s="49" t="s">
        <v>170</v>
      </c>
      <c r="AN861" s="49" t="s">
        <v>14</v>
      </c>
      <c r="AO861" s="49" t="s">
        <v>500</v>
      </c>
      <c r="AP861" s="49" t="s">
        <v>505</v>
      </c>
      <c r="AQ861" s="49" t="s">
        <v>13</v>
      </c>
      <c r="AR861" s="49" t="s">
        <v>487</v>
      </c>
      <c r="AS861" s="49" t="s">
        <v>488</v>
      </c>
      <c r="AT861" s="49" t="s">
        <v>489</v>
      </c>
    </row>
    <row r="862" spans="1:46" x14ac:dyDescent="0.25">
      <c r="A862">
        <v>5</v>
      </c>
      <c r="B862" t="s">
        <v>379</v>
      </c>
      <c r="C862" t="s">
        <v>379</v>
      </c>
      <c r="D862" t="s">
        <v>608</v>
      </c>
      <c r="E862" t="s">
        <v>616</v>
      </c>
      <c r="F862" t="s">
        <v>617</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c r="AG862">
        <v>0</v>
      </c>
      <c r="AH862">
        <v>0</v>
      </c>
      <c r="AI862">
        <v>0</v>
      </c>
      <c r="AJ862">
        <v>0</v>
      </c>
      <c r="AK862">
        <v>0</v>
      </c>
      <c r="AL862" t="s">
        <v>531</v>
      </c>
      <c r="AM862" s="49" t="s">
        <v>380</v>
      </c>
      <c r="AN862" s="49" t="s">
        <v>6</v>
      </c>
      <c r="AO862" s="49" t="s">
        <v>9</v>
      </c>
      <c r="AP862" s="49" t="s">
        <v>494</v>
      </c>
      <c r="AQ862" s="49" t="s">
        <v>9</v>
      </c>
      <c r="AR862" s="49" t="s">
        <v>487</v>
      </c>
      <c r="AS862" s="49" t="s">
        <v>488</v>
      </c>
      <c r="AT862" s="49" t="s">
        <v>489</v>
      </c>
    </row>
    <row r="863" spans="1:46" x14ac:dyDescent="0.25">
      <c r="A863">
        <v>5</v>
      </c>
      <c r="B863" t="s">
        <v>387</v>
      </c>
      <c r="C863" t="s">
        <v>387</v>
      </c>
      <c r="D863" t="s">
        <v>388</v>
      </c>
      <c r="E863" t="s">
        <v>616</v>
      </c>
      <c r="F863" t="s">
        <v>617</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c r="AK863">
        <v>0</v>
      </c>
      <c r="AL863">
        <v>0</v>
      </c>
      <c r="AM863" s="49" t="s">
        <v>388</v>
      </c>
      <c r="AN863" s="49" t="s">
        <v>14</v>
      </c>
      <c r="AO863" s="49" t="s">
        <v>507</v>
      </c>
      <c r="AP863" s="49" t="s">
        <v>505</v>
      </c>
      <c r="AQ863" s="49" t="s">
        <v>13</v>
      </c>
      <c r="AR863" s="49" t="s">
        <v>487</v>
      </c>
      <c r="AS863" s="49" t="s">
        <v>488</v>
      </c>
      <c r="AT863" s="49" t="s">
        <v>489</v>
      </c>
    </row>
    <row r="864" spans="1:46" x14ac:dyDescent="0.25">
      <c r="A864">
        <v>5</v>
      </c>
      <c r="B864" t="s">
        <v>385</v>
      </c>
      <c r="C864" t="s">
        <v>385</v>
      </c>
      <c r="D864" t="s">
        <v>386</v>
      </c>
      <c r="E864" t="s">
        <v>616</v>
      </c>
      <c r="F864" t="s">
        <v>617</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t="s">
        <v>531</v>
      </c>
      <c r="AM864" s="49" t="s">
        <v>386</v>
      </c>
      <c r="AN864" s="49" t="s">
        <v>14</v>
      </c>
      <c r="AO864" s="49" t="s">
        <v>506</v>
      </c>
      <c r="AP864" s="49" t="s">
        <v>505</v>
      </c>
      <c r="AQ864" s="49" t="s">
        <v>10</v>
      </c>
      <c r="AR864" s="49" t="s">
        <v>487</v>
      </c>
      <c r="AS864" s="49" t="s">
        <v>488</v>
      </c>
      <c r="AT864" s="49" t="s">
        <v>489</v>
      </c>
    </row>
    <row r="865" spans="1:46" x14ac:dyDescent="0.25">
      <c r="A865">
        <v>5</v>
      </c>
      <c r="B865" t="s">
        <v>389</v>
      </c>
      <c r="C865" t="s">
        <v>389</v>
      </c>
      <c r="D865" t="s">
        <v>432</v>
      </c>
      <c r="E865" t="s">
        <v>616</v>
      </c>
      <c r="F865" t="s">
        <v>617</v>
      </c>
      <c r="G865">
        <v>0</v>
      </c>
      <c r="H865">
        <v>0</v>
      </c>
      <c r="I865">
        <v>0</v>
      </c>
      <c r="J865">
        <v>0</v>
      </c>
      <c r="K865">
        <v>0</v>
      </c>
      <c r="L865">
        <v>0</v>
      </c>
      <c r="M865">
        <v>0</v>
      </c>
      <c r="N865">
        <v>0</v>
      </c>
      <c r="O865">
        <v>0</v>
      </c>
      <c r="P865">
        <v>0</v>
      </c>
      <c r="Q865">
        <v>0</v>
      </c>
      <c r="R865">
        <v>0</v>
      </c>
      <c r="S865">
        <v>0</v>
      </c>
      <c r="T865">
        <v>0</v>
      </c>
      <c r="U865">
        <v>0</v>
      </c>
      <c r="V865">
        <v>0</v>
      </c>
      <c r="W865">
        <v>0</v>
      </c>
      <c r="X865">
        <v>0</v>
      </c>
      <c r="Y865">
        <v>0</v>
      </c>
      <c r="Z865">
        <v>0</v>
      </c>
      <c r="AA865">
        <v>0</v>
      </c>
      <c r="AB865">
        <v>0</v>
      </c>
      <c r="AC865">
        <v>0</v>
      </c>
      <c r="AD865">
        <v>0</v>
      </c>
      <c r="AE865">
        <v>0</v>
      </c>
      <c r="AF865">
        <v>0</v>
      </c>
      <c r="AG865">
        <v>0</v>
      </c>
      <c r="AH865">
        <v>0</v>
      </c>
      <c r="AI865">
        <v>0</v>
      </c>
      <c r="AJ865">
        <v>0</v>
      </c>
      <c r="AK865">
        <v>0</v>
      </c>
      <c r="AL865" t="s">
        <v>531</v>
      </c>
      <c r="AM865" s="49" t="s">
        <v>432</v>
      </c>
      <c r="AN865" s="49" t="s">
        <v>14</v>
      </c>
      <c r="AO865" s="49" t="s">
        <v>485</v>
      </c>
      <c r="AP865" s="49" t="s">
        <v>494</v>
      </c>
      <c r="AQ865" s="49" t="s">
        <v>11</v>
      </c>
      <c r="AR865" s="49" t="s">
        <v>487</v>
      </c>
      <c r="AS865" s="49" t="s">
        <v>496</v>
      </c>
      <c r="AT865" s="49" t="s">
        <v>497</v>
      </c>
    </row>
    <row r="866" spans="1:46" x14ac:dyDescent="0.25">
      <c r="A866">
        <v>5</v>
      </c>
      <c r="B866" t="s">
        <v>392</v>
      </c>
      <c r="C866" t="s">
        <v>392</v>
      </c>
      <c r="D866" t="s">
        <v>433</v>
      </c>
      <c r="E866" t="s">
        <v>616</v>
      </c>
      <c r="F866" t="s">
        <v>617</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0</v>
      </c>
      <c r="AH866">
        <v>0</v>
      </c>
      <c r="AI866">
        <v>0</v>
      </c>
      <c r="AJ866">
        <v>0</v>
      </c>
      <c r="AK866">
        <v>0</v>
      </c>
      <c r="AL866" t="s">
        <v>531</v>
      </c>
      <c r="AM866" s="49" t="s">
        <v>433</v>
      </c>
      <c r="AN866" s="49" t="s">
        <v>14</v>
      </c>
      <c r="AO866" s="49" t="s">
        <v>506</v>
      </c>
      <c r="AP866" s="49" t="s">
        <v>493</v>
      </c>
      <c r="AQ866" s="49" t="s">
        <v>10</v>
      </c>
      <c r="AR866" s="49" t="s">
        <v>495</v>
      </c>
      <c r="AS866" s="49" t="s">
        <v>496</v>
      </c>
      <c r="AT866" s="49" t="s">
        <v>497</v>
      </c>
    </row>
    <row r="867" spans="1:46" x14ac:dyDescent="0.25">
      <c r="A867">
        <v>5</v>
      </c>
      <c r="B867" t="s">
        <v>393</v>
      </c>
      <c r="C867" t="s">
        <v>393</v>
      </c>
      <c r="D867" t="s">
        <v>394</v>
      </c>
      <c r="E867" t="s">
        <v>616</v>
      </c>
      <c r="F867" t="s">
        <v>617</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0</v>
      </c>
      <c r="AI867">
        <v>0</v>
      </c>
      <c r="AJ867">
        <v>0</v>
      </c>
      <c r="AK867">
        <v>0</v>
      </c>
      <c r="AL867" t="s">
        <v>531</v>
      </c>
      <c r="AM867" s="49" t="s">
        <v>394</v>
      </c>
      <c r="AN867" s="49" t="s">
        <v>14</v>
      </c>
      <c r="AO867" s="49" t="s">
        <v>485</v>
      </c>
      <c r="AP867" s="49" t="s">
        <v>494</v>
      </c>
      <c r="AQ867" s="49" t="s">
        <v>11</v>
      </c>
      <c r="AR867" s="49" t="s">
        <v>487</v>
      </c>
      <c r="AS867" s="49" t="s">
        <v>488</v>
      </c>
      <c r="AT867" s="49" t="s">
        <v>489</v>
      </c>
    </row>
    <row r="868" spans="1:46" x14ac:dyDescent="0.25">
      <c r="A868">
        <v>5</v>
      </c>
      <c r="B868" t="s">
        <v>493</v>
      </c>
      <c r="C868" t="s">
        <v>609</v>
      </c>
      <c r="D868" t="s">
        <v>56</v>
      </c>
      <c r="E868" t="s">
        <v>616</v>
      </c>
      <c r="F868" t="s">
        <v>617</v>
      </c>
      <c r="G868">
        <v>1929.5998</v>
      </c>
      <c r="H868">
        <v>2001.6002000000001</v>
      </c>
      <c r="I868">
        <v>2001.6002000000001</v>
      </c>
      <c r="J868">
        <v>1922.4027000000001</v>
      </c>
      <c r="K868">
        <v>1947.5989</v>
      </c>
      <c r="L868">
        <v>1969.2028</v>
      </c>
      <c r="M868">
        <v>1908.0001</v>
      </c>
      <c r="N868">
        <v>1976.3998999999999</v>
      </c>
      <c r="O868">
        <v>2019.5993000000001</v>
      </c>
      <c r="P868">
        <v>1994.3988999999999</v>
      </c>
      <c r="Q868">
        <v>1965.6021000000001</v>
      </c>
      <c r="R868">
        <v>1886.4004</v>
      </c>
      <c r="S868">
        <v>1918.8021000000001</v>
      </c>
      <c r="T868">
        <v>1908.0001</v>
      </c>
      <c r="U868">
        <v>1828.7983999999999</v>
      </c>
      <c r="V868">
        <v>1857.6035999999999</v>
      </c>
      <c r="W868">
        <v>1763.9992999999999</v>
      </c>
      <c r="X868">
        <v>1781.9983999999999</v>
      </c>
      <c r="Y868">
        <v>1753.2016000000001</v>
      </c>
      <c r="Z868">
        <v>1749.6008999999999</v>
      </c>
      <c r="AA868">
        <v>1846.3704</v>
      </c>
      <c r="AB868">
        <v>1840.3833</v>
      </c>
      <c r="AC868">
        <v>1786.2689</v>
      </c>
      <c r="AD868">
        <v>3331.1981000000001</v>
      </c>
      <c r="AE868">
        <v>3595.4229</v>
      </c>
      <c r="AF868">
        <v>3623.1060000000002</v>
      </c>
      <c r="AG868">
        <v>3695.4874</v>
      </c>
      <c r="AH868">
        <v>3715.3998000000001</v>
      </c>
      <c r="AI868">
        <v>3618.9569000000001</v>
      </c>
      <c r="AJ868">
        <v>3600.3047000000001</v>
      </c>
      <c r="AK868">
        <v>3560.9195</v>
      </c>
      <c r="AL868" t="s">
        <v>531</v>
      </c>
      <c r="AM868" s="49" t="e">
        <v>#N/A</v>
      </c>
      <c r="AN868" s="49" t="e">
        <v>#N/A</v>
      </c>
      <c r="AO868" s="49" t="e">
        <v>#N/A</v>
      </c>
      <c r="AP868" s="49" t="e">
        <v>#N/A</v>
      </c>
      <c r="AQ868" s="49" t="e">
        <v>#N/A</v>
      </c>
      <c r="AR868" s="49" t="e">
        <v>#N/A</v>
      </c>
      <c r="AS868" s="49" t="e">
        <v>#N/A</v>
      </c>
      <c r="AT868" s="49" t="e">
        <v>#N/A</v>
      </c>
    </row>
    <row r="869" spans="1:46" x14ac:dyDescent="0.25">
      <c r="A869">
        <v>5</v>
      </c>
      <c r="B869" t="s">
        <v>399</v>
      </c>
      <c r="C869" t="s">
        <v>399</v>
      </c>
      <c r="D869" t="s">
        <v>434</v>
      </c>
      <c r="E869" t="s">
        <v>616</v>
      </c>
      <c r="F869" t="s">
        <v>617</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0</v>
      </c>
      <c r="AI869">
        <v>0</v>
      </c>
      <c r="AJ869">
        <v>0</v>
      </c>
      <c r="AK869">
        <v>0</v>
      </c>
      <c r="AL869" t="s">
        <v>531</v>
      </c>
      <c r="AM869" s="49" t="s">
        <v>434</v>
      </c>
      <c r="AN869" s="49" t="s">
        <v>14</v>
      </c>
      <c r="AO869" s="49" t="s">
        <v>485</v>
      </c>
      <c r="AP869" s="49" t="s">
        <v>486</v>
      </c>
      <c r="AQ869" s="49" t="s">
        <v>11</v>
      </c>
      <c r="AR869" s="49" t="s">
        <v>487</v>
      </c>
      <c r="AS869" s="49" t="s">
        <v>496</v>
      </c>
      <c r="AT869" s="49" t="s">
        <v>497</v>
      </c>
    </row>
    <row r="870" spans="1:46" x14ac:dyDescent="0.25">
      <c r="A870">
        <v>5</v>
      </c>
      <c r="B870" t="s">
        <v>402</v>
      </c>
      <c r="C870" t="s">
        <v>402</v>
      </c>
      <c r="D870" t="s">
        <v>403</v>
      </c>
      <c r="E870" t="s">
        <v>616</v>
      </c>
      <c r="F870" t="s">
        <v>617</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t="s">
        <v>531</v>
      </c>
      <c r="AM870" s="49" t="s">
        <v>403</v>
      </c>
      <c r="AN870" s="49" t="s">
        <v>4</v>
      </c>
      <c r="AO870" s="49" t="s">
        <v>9</v>
      </c>
      <c r="AP870" s="49" t="s">
        <v>494</v>
      </c>
      <c r="AQ870" s="49" t="s">
        <v>9</v>
      </c>
      <c r="AR870" s="49" t="s">
        <v>495</v>
      </c>
      <c r="AS870" s="49" t="s">
        <v>488</v>
      </c>
      <c r="AT870" s="49" t="s">
        <v>489</v>
      </c>
    </row>
    <row r="871" spans="1:46" x14ac:dyDescent="0.25">
      <c r="A871">
        <v>5</v>
      </c>
      <c r="B871" t="s">
        <v>404</v>
      </c>
      <c r="C871" t="s">
        <v>404</v>
      </c>
      <c r="D871" t="s">
        <v>405</v>
      </c>
      <c r="E871" t="s">
        <v>616</v>
      </c>
      <c r="F871" t="s">
        <v>617</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c r="AG871">
        <v>0</v>
      </c>
      <c r="AH871">
        <v>0</v>
      </c>
      <c r="AI871">
        <v>0</v>
      </c>
      <c r="AJ871">
        <v>0</v>
      </c>
      <c r="AK871">
        <v>0</v>
      </c>
      <c r="AL871" t="s">
        <v>531</v>
      </c>
      <c r="AM871" s="49" t="s">
        <v>405</v>
      </c>
      <c r="AN871" s="49" t="s">
        <v>4</v>
      </c>
      <c r="AO871" s="49" t="s">
        <v>9</v>
      </c>
      <c r="AP871" s="49" t="s">
        <v>494</v>
      </c>
      <c r="AQ871" s="49" t="s">
        <v>9</v>
      </c>
      <c r="AR871" s="49" t="s">
        <v>487</v>
      </c>
      <c r="AS871" s="49" t="s">
        <v>488</v>
      </c>
      <c r="AT871" s="49" t="s">
        <v>489</v>
      </c>
    </row>
    <row r="872" spans="1:46" x14ac:dyDescent="0.25">
      <c r="A872">
        <v>6</v>
      </c>
      <c r="B872" t="s">
        <v>537</v>
      </c>
      <c r="C872" t="s">
        <v>537</v>
      </c>
      <c r="D872" t="s">
        <v>538</v>
      </c>
      <c r="E872" t="s">
        <v>618</v>
      </c>
      <c r="F872" t="s">
        <v>619</v>
      </c>
      <c r="G872">
        <v>0</v>
      </c>
      <c r="H872">
        <v>0</v>
      </c>
      <c r="I872">
        <v>0</v>
      </c>
      <c r="J872">
        <v>0</v>
      </c>
      <c r="K872">
        <v>0</v>
      </c>
      <c r="L872">
        <v>0</v>
      </c>
      <c r="M872">
        <v>0</v>
      </c>
      <c r="N872">
        <v>0</v>
      </c>
      <c r="O872">
        <v>0</v>
      </c>
      <c r="P872">
        <v>0</v>
      </c>
      <c r="Q872">
        <v>0</v>
      </c>
      <c r="R872">
        <v>0</v>
      </c>
      <c r="S872">
        <v>0</v>
      </c>
      <c r="T872">
        <v>0</v>
      </c>
      <c r="U872">
        <v>0</v>
      </c>
      <c r="V872">
        <v>0</v>
      </c>
      <c r="W872">
        <v>3.6006</v>
      </c>
      <c r="X872">
        <v>3.6006</v>
      </c>
      <c r="Y872">
        <v>3.6006</v>
      </c>
      <c r="Z872">
        <v>3.6006</v>
      </c>
      <c r="AA872">
        <v>3.6006</v>
      </c>
      <c r="AB872">
        <v>3.6006</v>
      </c>
      <c r="AC872">
        <v>3.6006</v>
      </c>
      <c r="AD872">
        <v>3.6006</v>
      </c>
      <c r="AE872">
        <v>3.6006</v>
      </c>
      <c r="AF872">
        <v>3.6006</v>
      </c>
      <c r="AG872">
        <v>3.6006</v>
      </c>
      <c r="AH872">
        <v>3.7639</v>
      </c>
      <c r="AI872">
        <v>2.5205000000000002</v>
      </c>
      <c r="AJ872">
        <v>2.5205000000000002</v>
      </c>
      <c r="AK872">
        <v>2.8805000000000001</v>
      </c>
      <c r="AL872" t="s">
        <v>531</v>
      </c>
      <c r="AM872" s="49" t="e">
        <v>#N/A</v>
      </c>
      <c r="AN872" s="49" t="e">
        <v>#N/A</v>
      </c>
      <c r="AO872" s="49" t="e">
        <v>#N/A</v>
      </c>
      <c r="AP872" s="49" t="e">
        <v>#N/A</v>
      </c>
      <c r="AQ872" s="49" t="e">
        <v>#N/A</v>
      </c>
      <c r="AR872" s="49" t="e">
        <v>#N/A</v>
      </c>
      <c r="AS872" s="49" t="e">
        <v>#N/A</v>
      </c>
      <c r="AT872" s="49" t="e">
        <v>#N/A</v>
      </c>
    </row>
    <row r="873" spans="1:46" x14ac:dyDescent="0.25">
      <c r="A873">
        <v>6</v>
      </c>
      <c r="B873" t="s">
        <v>493</v>
      </c>
      <c r="C873" t="s">
        <v>541</v>
      </c>
      <c r="D873" t="s">
        <v>9</v>
      </c>
      <c r="E873" t="s">
        <v>618</v>
      </c>
      <c r="F873" t="s">
        <v>619</v>
      </c>
      <c r="G873">
        <v>0</v>
      </c>
      <c r="H873">
        <v>0</v>
      </c>
      <c r="I873">
        <v>0</v>
      </c>
      <c r="J873">
        <v>7.2012999999999998</v>
      </c>
      <c r="K873">
        <v>17.999099999999999</v>
      </c>
      <c r="L873">
        <v>21.599699999999999</v>
      </c>
      <c r="M873">
        <v>25.200299999999999</v>
      </c>
      <c r="N873">
        <v>25.200299999999999</v>
      </c>
      <c r="O873">
        <v>28.800999999999998</v>
      </c>
      <c r="P873">
        <v>115.1998</v>
      </c>
      <c r="Q873">
        <v>835.19960000000003</v>
      </c>
      <c r="R873">
        <v>1645.1989000000001</v>
      </c>
      <c r="S873">
        <v>1562.3965000000001</v>
      </c>
      <c r="T873">
        <v>2214.0007999999998</v>
      </c>
      <c r="U873">
        <v>2822.3971999999999</v>
      </c>
      <c r="V873">
        <v>2948.3989999999999</v>
      </c>
      <c r="W873">
        <v>3099.6010999999999</v>
      </c>
      <c r="X873">
        <v>4258.7961999999998</v>
      </c>
      <c r="Y873">
        <v>4662.0060000000003</v>
      </c>
      <c r="Z873">
        <v>6055.2013999999999</v>
      </c>
      <c r="AA873">
        <v>8539.2005000000008</v>
      </c>
      <c r="AB873">
        <v>8755.2059000000008</v>
      </c>
      <c r="AC873">
        <v>8503.1982000000007</v>
      </c>
      <c r="AD873">
        <v>12722.404</v>
      </c>
      <c r="AE873">
        <v>19958.404399999999</v>
      </c>
      <c r="AF873">
        <v>30826.805499999999</v>
      </c>
      <c r="AG873">
        <v>37663.205099999999</v>
      </c>
      <c r="AH873">
        <v>41608.811999999998</v>
      </c>
      <c r="AI873">
        <v>55006.266300000003</v>
      </c>
      <c r="AJ873">
        <v>66688.430600000007</v>
      </c>
      <c r="AK873">
        <v>63480.332799999996</v>
      </c>
      <c r="AL873" t="s">
        <v>531</v>
      </c>
      <c r="AM873" s="49" t="e">
        <v>#N/A</v>
      </c>
      <c r="AN873" s="49" t="e">
        <v>#N/A</v>
      </c>
      <c r="AO873" s="49" t="e">
        <v>#N/A</v>
      </c>
      <c r="AP873" s="49" t="e">
        <v>#N/A</v>
      </c>
      <c r="AQ873" s="49" t="e">
        <v>#N/A</v>
      </c>
      <c r="AR873" s="49" t="e">
        <v>#N/A</v>
      </c>
      <c r="AS873" s="49" t="e">
        <v>#N/A</v>
      </c>
      <c r="AT873" s="49" t="e">
        <v>#N/A</v>
      </c>
    </row>
    <row r="874" spans="1:46" x14ac:dyDescent="0.25">
      <c r="A874">
        <v>6</v>
      </c>
      <c r="B874" t="s">
        <v>60</v>
      </c>
      <c r="C874" t="s">
        <v>60</v>
      </c>
      <c r="D874" t="s">
        <v>61</v>
      </c>
      <c r="E874" t="s">
        <v>618</v>
      </c>
      <c r="F874" t="s">
        <v>619</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0</v>
      </c>
      <c r="AL874">
        <v>0</v>
      </c>
      <c r="AM874" s="49" t="s">
        <v>61</v>
      </c>
      <c r="AN874" s="49" t="s">
        <v>14</v>
      </c>
      <c r="AO874" s="49" t="s">
        <v>500</v>
      </c>
      <c r="AP874" s="49" t="s">
        <v>501</v>
      </c>
      <c r="AQ874" s="49" t="s">
        <v>502</v>
      </c>
      <c r="AR874" s="49" t="s">
        <v>487</v>
      </c>
      <c r="AS874" s="49" t="s">
        <v>488</v>
      </c>
      <c r="AT874" s="49" t="s">
        <v>489</v>
      </c>
    </row>
    <row r="875" spans="1:46" x14ac:dyDescent="0.25">
      <c r="A875">
        <v>6</v>
      </c>
      <c r="B875" t="s">
        <v>148</v>
      </c>
      <c r="C875" t="s">
        <v>148</v>
      </c>
      <c r="D875" t="s">
        <v>411</v>
      </c>
      <c r="E875" t="s">
        <v>618</v>
      </c>
      <c r="F875" t="s">
        <v>619</v>
      </c>
      <c r="G875">
        <v>0</v>
      </c>
      <c r="H875">
        <v>0</v>
      </c>
      <c r="I875">
        <v>0</v>
      </c>
      <c r="J875">
        <v>0</v>
      </c>
      <c r="K875">
        <v>0</v>
      </c>
      <c r="L875">
        <v>0</v>
      </c>
      <c r="M875">
        <v>0</v>
      </c>
      <c r="N875">
        <v>0</v>
      </c>
      <c r="O875">
        <v>0</v>
      </c>
      <c r="P875">
        <v>0</v>
      </c>
      <c r="Q875">
        <v>0</v>
      </c>
      <c r="R875">
        <v>0</v>
      </c>
      <c r="S875">
        <v>0</v>
      </c>
      <c r="T875">
        <v>0</v>
      </c>
      <c r="U875">
        <v>0</v>
      </c>
      <c r="V875">
        <v>0</v>
      </c>
      <c r="W875">
        <v>0</v>
      </c>
      <c r="X875">
        <v>0</v>
      </c>
      <c r="Y875">
        <v>0</v>
      </c>
      <c r="Z875">
        <v>0</v>
      </c>
      <c r="AA875">
        <v>0</v>
      </c>
      <c r="AB875">
        <v>0</v>
      </c>
      <c r="AC875">
        <v>0</v>
      </c>
      <c r="AD875">
        <v>0</v>
      </c>
      <c r="AE875">
        <v>0</v>
      </c>
      <c r="AF875">
        <v>68.399799999999999</v>
      </c>
      <c r="AG875">
        <v>104.402</v>
      </c>
      <c r="AH875">
        <v>27.000699999999998</v>
      </c>
      <c r="AI875">
        <v>37.923999999999999</v>
      </c>
      <c r="AJ875">
        <v>37.681199999999997</v>
      </c>
      <c r="AK875">
        <v>27.725000000000001</v>
      </c>
      <c r="AL875" t="s">
        <v>531</v>
      </c>
      <c r="AM875" s="49" t="s">
        <v>411</v>
      </c>
      <c r="AN875" s="49" t="s">
        <v>7</v>
      </c>
      <c r="AO875" s="49" t="s">
        <v>9</v>
      </c>
      <c r="AP875" s="49" t="s">
        <v>494</v>
      </c>
      <c r="AQ875" s="49" t="s">
        <v>9</v>
      </c>
      <c r="AR875" s="49" t="s">
        <v>495</v>
      </c>
      <c r="AS875" s="49" t="s">
        <v>496</v>
      </c>
      <c r="AT875" s="49" t="s">
        <v>497</v>
      </c>
    </row>
    <row r="876" spans="1:46" x14ac:dyDescent="0.25">
      <c r="A876">
        <v>6</v>
      </c>
      <c r="B876" t="s">
        <v>59</v>
      </c>
      <c r="C876" t="s">
        <v>59</v>
      </c>
      <c r="D876" t="s">
        <v>406</v>
      </c>
      <c r="E876" t="s">
        <v>618</v>
      </c>
      <c r="F876" t="s">
        <v>619</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0</v>
      </c>
      <c r="AI876">
        <v>0</v>
      </c>
      <c r="AJ876">
        <v>0</v>
      </c>
      <c r="AK876">
        <v>0</v>
      </c>
      <c r="AL876" t="s">
        <v>531</v>
      </c>
      <c r="AM876" s="49" t="s">
        <v>406</v>
      </c>
      <c r="AN876" s="49" t="s">
        <v>4</v>
      </c>
      <c r="AO876" s="49" t="s">
        <v>9</v>
      </c>
      <c r="AP876" s="49" t="s">
        <v>494</v>
      </c>
      <c r="AQ876" s="49" t="s">
        <v>9</v>
      </c>
      <c r="AR876" s="49" t="s">
        <v>495</v>
      </c>
      <c r="AS876" s="49" t="s">
        <v>496</v>
      </c>
      <c r="AT876" s="49" t="s">
        <v>497</v>
      </c>
    </row>
    <row r="877" spans="1:46" x14ac:dyDescent="0.25">
      <c r="A877">
        <v>6</v>
      </c>
      <c r="B877" t="s">
        <v>63</v>
      </c>
      <c r="C877" t="s">
        <v>63</v>
      </c>
      <c r="D877" t="s">
        <v>64</v>
      </c>
      <c r="E877" t="s">
        <v>618</v>
      </c>
      <c r="F877" t="s">
        <v>619</v>
      </c>
      <c r="G877">
        <v>0</v>
      </c>
      <c r="H877">
        <v>0</v>
      </c>
      <c r="I877">
        <v>0</v>
      </c>
      <c r="J877">
        <v>0</v>
      </c>
      <c r="K877">
        <v>0</v>
      </c>
      <c r="L877">
        <v>0</v>
      </c>
      <c r="M877">
        <v>35.998100000000001</v>
      </c>
      <c r="N877">
        <v>54.001300000000001</v>
      </c>
      <c r="O877">
        <v>118.8005</v>
      </c>
      <c r="P877">
        <v>126.0017</v>
      </c>
      <c r="Q877">
        <v>126.0017</v>
      </c>
      <c r="R877">
        <v>176.39830000000001</v>
      </c>
      <c r="S877">
        <v>262.80119999999999</v>
      </c>
      <c r="T877">
        <v>280.80029999999999</v>
      </c>
      <c r="U877">
        <v>259.20060000000001</v>
      </c>
      <c r="V877">
        <v>259.20060000000001</v>
      </c>
      <c r="W877">
        <v>251.99930000000001</v>
      </c>
      <c r="X877">
        <v>223.19829999999999</v>
      </c>
      <c r="Y877">
        <v>151.1979</v>
      </c>
      <c r="Z877">
        <v>133.19890000000001</v>
      </c>
      <c r="AA877">
        <v>89.999499999999998</v>
      </c>
      <c r="AB877">
        <v>212.4006</v>
      </c>
      <c r="AC877">
        <v>2959.2008999999998</v>
      </c>
      <c r="AD877">
        <v>3625.1994</v>
      </c>
      <c r="AE877">
        <v>2228.3991999999998</v>
      </c>
      <c r="AF877">
        <v>2134.7991000000002</v>
      </c>
      <c r="AG877">
        <v>1972.7991999999999</v>
      </c>
      <c r="AH877">
        <v>2202.0391</v>
      </c>
      <c r="AI877">
        <v>5086.7902999999997</v>
      </c>
      <c r="AJ877">
        <v>17988.716</v>
      </c>
      <c r="AK877">
        <v>33884.400399999999</v>
      </c>
      <c r="AL877">
        <v>46583.563499999997</v>
      </c>
      <c r="AM877" s="49" t="s">
        <v>64</v>
      </c>
      <c r="AN877" s="49" t="s">
        <v>14</v>
      </c>
      <c r="AO877" s="49" t="s">
        <v>506</v>
      </c>
      <c r="AP877" s="49" t="s">
        <v>501</v>
      </c>
      <c r="AQ877" s="49" t="s">
        <v>10</v>
      </c>
      <c r="AR877" s="49" t="s">
        <v>487</v>
      </c>
      <c r="AS877" s="49" t="s">
        <v>488</v>
      </c>
      <c r="AT877" s="49" t="s">
        <v>489</v>
      </c>
    </row>
    <row r="878" spans="1:46" x14ac:dyDescent="0.25">
      <c r="A878">
        <v>6</v>
      </c>
      <c r="B878" t="s">
        <v>65</v>
      </c>
      <c r="C878" t="s">
        <v>65</v>
      </c>
      <c r="D878" t="s">
        <v>66</v>
      </c>
      <c r="E878" t="s">
        <v>618</v>
      </c>
      <c r="F878" t="s">
        <v>619</v>
      </c>
      <c r="G878">
        <v>0</v>
      </c>
      <c r="H878">
        <v>0</v>
      </c>
      <c r="I878">
        <v>0</v>
      </c>
      <c r="J878">
        <v>0</v>
      </c>
      <c r="K878">
        <v>0</v>
      </c>
      <c r="L878">
        <v>0</v>
      </c>
      <c r="M878">
        <v>0</v>
      </c>
      <c r="N878">
        <v>0</v>
      </c>
      <c r="O878">
        <v>0</v>
      </c>
      <c r="P878">
        <v>0</v>
      </c>
      <c r="Q878">
        <v>0</v>
      </c>
      <c r="R878">
        <v>0</v>
      </c>
      <c r="S878">
        <v>0</v>
      </c>
      <c r="T878">
        <v>0</v>
      </c>
      <c r="U878">
        <v>0</v>
      </c>
      <c r="V878">
        <v>0</v>
      </c>
      <c r="W878">
        <v>0</v>
      </c>
      <c r="X878">
        <v>10.8019</v>
      </c>
      <c r="Y878">
        <v>7.2012999999999998</v>
      </c>
      <c r="Z878">
        <v>14.398400000000001</v>
      </c>
      <c r="AA878">
        <v>25.200299999999999</v>
      </c>
      <c r="AB878">
        <v>10.8019</v>
      </c>
      <c r="AC878">
        <v>14.398400000000001</v>
      </c>
      <c r="AD878">
        <v>14.398400000000001</v>
      </c>
      <c r="AE878">
        <v>14.398400000000001</v>
      </c>
      <c r="AF878">
        <v>10.8019</v>
      </c>
      <c r="AG878">
        <v>7.2012999999999998</v>
      </c>
      <c r="AH878">
        <v>7.5613999999999999</v>
      </c>
      <c r="AI878">
        <v>6.7701000000000002</v>
      </c>
      <c r="AJ878">
        <v>11.6267</v>
      </c>
      <c r="AK878">
        <v>6.7282000000000002</v>
      </c>
      <c r="AL878">
        <v>5.2209000000000003</v>
      </c>
      <c r="AM878" s="49" t="s">
        <v>66</v>
      </c>
      <c r="AN878" s="49" t="s">
        <v>14</v>
      </c>
      <c r="AO878" s="49" t="s">
        <v>500</v>
      </c>
      <c r="AP878" s="49" t="s">
        <v>501</v>
      </c>
      <c r="AQ878" s="49" t="s">
        <v>502</v>
      </c>
      <c r="AR878" s="49" t="s">
        <v>487</v>
      </c>
      <c r="AS878" s="49" t="s">
        <v>488</v>
      </c>
      <c r="AT878" s="49" t="s">
        <v>489</v>
      </c>
    </row>
    <row r="879" spans="1:46" x14ac:dyDescent="0.25">
      <c r="A879">
        <v>6</v>
      </c>
      <c r="B879" t="s">
        <v>69</v>
      </c>
      <c r="C879" t="s">
        <v>69</v>
      </c>
      <c r="D879" t="s">
        <v>70</v>
      </c>
      <c r="E879" t="s">
        <v>618</v>
      </c>
      <c r="F879" t="s">
        <v>619</v>
      </c>
      <c r="G879">
        <v>0</v>
      </c>
      <c r="H879">
        <v>0</v>
      </c>
      <c r="I879">
        <v>0</v>
      </c>
      <c r="J879">
        <v>0</v>
      </c>
      <c r="K879">
        <v>14.398400000000001</v>
      </c>
      <c r="L879">
        <v>25.200299999999999</v>
      </c>
      <c r="M879">
        <v>25.200299999999999</v>
      </c>
      <c r="N879">
        <v>25.200299999999999</v>
      </c>
      <c r="O879">
        <v>28.800999999999998</v>
      </c>
      <c r="P879">
        <v>100.8014</v>
      </c>
      <c r="Q879">
        <v>208.79990000000001</v>
      </c>
      <c r="R879">
        <v>755.99789999999996</v>
      </c>
      <c r="S879">
        <v>1310.4014</v>
      </c>
      <c r="T879">
        <v>2530.7991999999999</v>
      </c>
      <c r="U879">
        <v>2538.0005000000001</v>
      </c>
      <c r="V879">
        <v>3185.9998999999998</v>
      </c>
      <c r="W879">
        <v>6166.8005000000003</v>
      </c>
      <c r="X879">
        <v>9399.6005000000005</v>
      </c>
      <c r="Y879">
        <v>11134.7988</v>
      </c>
      <c r="Z879">
        <v>13766.3994</v>
      </c>
      <c r="AA879">
        <v>18187.1996</v>
      </c>
      <c r="AB879">
        <v>21905.999100000001</v>
      </c>
      <c r="AC879">
        <v>25091.999</v>
      </c>
      <c r="AD879">
        <v>28655.999899999999</v>
      </c>
      <c r="AE879">
        <v>36907.198799999998</v>
      </c>
      <c r="AF879">
        <v>41281.199000000001</v>
      </c>
      <c r="AG879">
        <v>43916.400300000001</v>
      </c>
      <c r="AH879">
        <v>45349.198600000003</v>
      </c>
      <c r="AI879">
        <v>54590.399899999997</v>
      </c>
      <c r="AJ879">
        <v>63763.201399999998</v>
      </c>
      <c r="AK879">
        <v>73425.184399999998</v>
      </c>
      <c r="AL879">
        <v>88327.328599999993</v>
      </c>
      <c r="AM879" s="49" t="s">
        <v>70</v>
      </c>
      <c r="AN879" s="49" t="s">
        <v>14</v>
      </c>
      <c r="AO879" s="49" t="s">
        <v>509</v>
      </c>
      <c r="AP879" s="49" t="s">
        <v>505</v>
      </c>
      <c r="AQ879" s="49" t="s">
        <v>13</v>
      </c>
      <c r="AR879" s="49" t="s">
        <v>487</v>
      </c>
      <c r="AS879" s="49" t="s">
        <v>488</v>
      </c>
      <c r="AT879" s="49" t="s">
        <v>489</v>
      </c>
    </row>
    <row r="880" spans="1:46" x14ac:dyDescent="0.25">
      <c r="A880">
        <v>6</v>
      </c>
      <c r="B880" t="s">
        <v>71</v>
      </c>
      <c r="C880" t="s">
        <v>71</v>
      </c>
      <c r="D880" t="s">
        <v>72</v>
      </c>
      <c r="E880" t="s">
        <v>618</v>
      </c>
      <c r="F880" t="s">
        <v>619</v>
      </c>
      <c r="G880">
        <v>0</v>
      </c>
      <c r="H880">
        <v>0</v>
      </c>
      <c r="I880">
        <v>0</v>
      </c>
      <c r="J880">
        <v>0</v>
      </c>
      <c r="K880">
        <v>0</v>
      </c>
      <c r="L880">
        <v>3.6006</v>
      </c>
      <c r="M880">
        <v>17.999099999999999</v>
      </c>
      <c r="N880">
        <v>72.000399999999999</v>
      </c>
      <c r="O880">
        <v>161.9999</v>
      </c>
      <c r="P880">
        <v>183.59960000000001</v>
      </c>
      <c r="Q880">
        <v>241.20150000000001</v>
      </c>
      <c r="R880">
        <v>378.00110000000001</v>
      </c>
      <c r="S880">
        <v>503.99860000000001</v>
      </c>
      <c r="T880">
        <v>1339.1982</v>
      </c>
      <c r="U880">
        <v>3362.3980999999999</v>
      </c>
      <c r="V880">
        <v>4792.5964999999997</v>
      </c>
      <c r="W880">
        <v>6310.0560999999998</v>
      </c>
      <c r="X880">
        <v>7333.8667999999998</v>
      </c>
      <c r="Y880">
        <v>7240.5263000000004</v>
      </c>
      <c r="Z880">
        <v>7034.5441000000001</v>
      </c>
      <c r="AA880">
        <v>7430.0920999999998</v>
      </c>
      <c r="AB880">
        <v>6970.3060999999998</v>
      </c>
      <c r="AC880">
        <v>8866.3109999999997</v>
      </c>
      <c r="AD880">
        <v>11348.756799999999</v>
      </c>
      <c r="AE880">
        <v>13844.4288</v>
      </c>
      <c r="AF880">
        <v>17425.155999999999</v>
      </c>
      <c r="AG880">
        <v>18845.414799999999</v>
      </c>
      <c r="AH880">
        <v>23657.437999999998</v>
      </c>
      <c r="AI880">
        <v>21709.5461</v>
      </c>
      <c r="AJ880">
        <v>26820.272400000002</v>
      </c>
      <c r="AK880">
        <v>24449.509399999999</v>
      </c>
      <c r="AL880">
        <v>24264.151399999999</v>
      </c>
      <c r="AM880" s="49" t="s">
        <v>72</v>
      </c>
      <c r="AN880" s="49" t="s">
        <v>14</v>
      </c>
      <c r="AO880" s="49" t="s">
        <v>500</v>
      </c>
      <c r="AP880" s="49" t="s">
        <v>505</v>
      </c>
      <c r="AQ880" s="49" t="s">
        <v>13</v>
      </c>
      <c r="AR880" s="49" t="s">
        <v>487</v>
      </c>
      <c r="AS880" s="49" t="s">
        <v>488</v>
      </c>
      <c r="AT880" s="49" t="s">
        <v>489</v>
      </c>
    </row>
    <row r="881" spans="1:46" x14ac:dyDescent="0.25">
      <c r="A881">
        <v>6</v>
      </c>
      <c r="B881" t="s">
        <v>73</v>
      </c>
      <c r="C881" t="s">
        <v>73</v>
      </c>
      <c r="D881" t="s">
        <v>408</v>
      </c>
      <c r="E881" t="s">
        <v>618</v>
      </c>
      <c r="F881" t="s">
        <v>619</v>
      </c>
      <c r="G881">
        <v>0</v>
      </c>
      <c r="H881">
        <v>0</v>
      </c>
      <c r="I881">
        <v>0</v>
      </c>
      <c r="J881">
        <v>0</v>
      </c>
      <c r="K881">
        <v>0</v>
      </c>
      <c r="L881">
        <v>0</v>
      </c>
      <c r="M881">
        <v>0</v>
      </c>
      <c r="N881">
        <v>0</v>
      </c>
      <c r="O881">
        <v>0</v>
      </c>
      <c r="P881">
        <v>0</v>
      </c>
      <c r="Q881">
        <v>0</v>
      </c>
      <c r="R881">
        <v>0</v>
      </c>
      <c r="S881">
        <v>0</v>
      </c>
      <c r="T881">
        <v>0</v>
      </c>
      <c r="U881">
        <v>0</v>
      </c>
      <c r="V881">
        <v>0</v>
      </c>
      <c r="W881">
        <v>0</v>
      </c>
      <c r="X881">
        <v>0</v>
      </c>
      <c r="Y881">
        <v>0</v>
      </c>
      <c r="Z881">
        <v>7.2012999999999998</v>
      </c>
      <c r="AA881">
        <v>3.6006</v>
      </c>
      <c r="AB881">
        <v>0</v>
      </c>
      <c r="AC881">
        <v>0</v>
      </c>
      <c r="AD881">
        <v>3.6006</v>
      </c>
      <c r="AE881">
        <v>7.2012999999999998</v>
      </c>
      <c r="AF881">
        <v>17.999099999999999</v>
      </c>
      <c r="AG881">
        <v>82.798199999999994</v>
      </c>
      <c r="AH881">
        <v>79.561800000000005</v>
      </c>
      <c r="AI881">
        <v>297.7192</v>
      </c>
      <c r="AJ881">
        <v>379.44130000000001</v>
      </c>
      <c r="AK881">
        <v>345.95949999999999</v>
      </c>
      <c r="AL881">
        <v>329.04059999999998</v>
      </c>
      <c r="AM881" s="49" t="s">
        <v>408</v>
      </c>
      <c r="AN881" s="49" t="s">
        <v>14</v>
      </c>
      <c r="AO881" s="49" t="s">
        <v>500</v>
      </c>
      <c r="AP881" s="49" t="s">
        <v>501</v>
      </c>
      <c r="AQ881" s="49" t="s">
        <v>502</v>
      </c>
      <c r="AR881" s="49" t="s">
        <v>495</v>
      </c>
      <c r="AS881" s="49" t="s">
        <v>496</v>
      </c>
      <c r="AT881" s="49" t="s">
        <v>497</v>
      </c>
    </row>
    <row r="882" spans="1:46" x14ac:dyDescent="0.25">
      <c r="A882">
        <v>6</v>
      </c>
      <c r="B882" t="s">
        <v>86</v>
      </c>
      <c r="C882" t="s">
        <v>86</v>
      </c>
      <c r="D882" t="s">
        <v>87</v>
      </c>
      <c r="E882" t="s">
        <v>618</v>
      </c>
      <c r="F882" t="s">
        <v>619</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c r="AG882">
        <v>0</v>
      </c>
      <c r="AH882">
        <v>0</v>
      </c>
      <c r="AI882">
        <v>0</v>
      </c>
      <c r="AJ882">
        <v>0</v>
      </c>
      <c r="AK882">
        <v>0</v>
      </c>
      <c r="AL882" t="s">
        <v>531</v>
      </c>
      <c r="AM882" s="49" t="s">
        <v>87</v>
      </c>
      <c r="AN882" s="49" t="s">
        <v>14</v>
      </c>
      <c r="AO882" s="49" t="s">
        <v>485</v>
      </c>
      <c r="AP882" s="49" t="s">
        <v>505</v>
      </c>
      <c r="AQ882" s="49" t="s">
        <v>13</v>
      </c>
      <c r="AR882" s="49" t="s">
        <v>495</v>
      </c>
      <c r="AS882" s="49" t="s">
        <v>488</v>
      </c>
      <c r="AT882" s="49" t="s">
        <v>489</v>
      </c>
    </row>
    <row r="883" spans="1:46" x14ac:dyDescent="0.25">
      <c r="A883">
        <v>6</v>
      </c>
      <c r="B883" t="s">
        <v>82</v>
      </c>
      <c r="C883" t="s">
        <v>82</v>
      </c>
      <c r="D883" t="s">
        <v>83</v>
      </c>
      <c r="E883" t="s">
        <v>618</v>
      </c>
      <c r="F883" t="s">
        <v>619</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14.398400000000001</v>
      </c>
      <c r="AE883">
        <v>14.398400000000001</v>
      </c>
      <c r="AF883">
        <v>21.599699999999999</v>
      </c>
      <c r="AG883">
        <v>21.599699999999999</v>
      </c>
      <c r="AH883">
        <v>21.599699999999999</v>
      </c>
      <c r="AI883">
        <v>21.599699999999999</v>
      </c>
      <c r="AJ883">
        <v>21.599699999999999</v>
      </c>
      <c r="AK883">
        <v>21.599699999999999</v>
      </c>
      <c r="AL883" t="s">
        <v>531</v>
      </c>
      <c r="AM883" s="49" t="s">
        <v>83</v>
      </c>
      <c r="AN883" s="49" t="s">
        <v>14</v>
      </c>
      <c r="AO883" s="49" t="s">
        <v>485</v>
      </c>
      <c r="AP883" s="49" t="s">
        <v>494</v>
      </c>
      <c r="AQ883" s="49" t="s">
        <v>11</v>
      </c>
      <c r="AR883" s="49" t="s">
        <v>487</v>
      </c>
      <c r="AS883" s="49" t="s">
        <v>488</v>
      </c>
      <c r="AT883" s="49" t="s">
        <v>489</v>
      </c>
    </row>
    <row r="884" spans="1:46" x14ac:dyDescent="0.25">
      <c r="A884">
        <v>6</v>
      </c>
      <c r="B884" t="s">
        <v>92</v>
      </c>
      <c r="C884" t="s">
        <v>92</v>
      </c>
      <c r="D884" t="s">
        <v>93</v>
      </c>
      <c r="E884" t="s">
        <v>618</v>
      </c>
      <c r="F884" t="s">
        <v>619</v>
      </c>
      <c r="G884">
        <v>0</v>
      </c>
      <c r="H884">
        <v>0</v>
      </c>
      <c r="I884">
        <v>0</v>
      </c>
      <c r="J884">
        <v>0</v>
      </c>
      <c r="K884">
        <v>0</v>
      </c>
      <c r="L884">
        <v>0</v>
      </c>
      <c r="M884">
        <v>0</v>
      </c>
      <c r="N884">
        <v>0</v>
      </c>
      <c r="O884">
        <v>0</v>
      </c>
      <c r="P884">
        <v>0</v>
      </c>
      <c r="Q884">
        <v>0</v>
      </c>
      <c r="R884">
        <v>0</v>
      </c>
      <c r="S884">
        <v>0</v>
      </c>
      <c r="T884">
        <v>0</v>
      </c>
      <c r="U884">
        <v>3.6006</v>
      </c>
      <c r="V884">
        <v>3.6006</v>
      </c>
      <c r="W884">
        <v>3.6006</v>
      </c>
      <c r="X884">
        <v>3.6006</v>
      </c>
      <c r="Y884">
        <v>3.6006</v>
      </c>
      <c r="Z884">
        <v>3.6006</v>
      </c>
      <c r="AA884">
        <v>3.6006</v>
      </c>
      <c r="AB884">
        <v>3.6006</v>
      </c>
      <c r="AC884">
        <v>21.599699999999999</v>
      </c>
      <c r="AD884">
        <v>28.800999999999998</v>
      </c>
      <c r="AE884">
        <v>39.598799999999997</v>
      </c>
      <c r="AF884">
        <v>93.600099999999998</v>
      </c>
      <c r="AG884">
        <v>269.9984</v>
      </c>
      <c r="AH884">
        <v>349.20010000000002</v>
      </c>
      <c r="AI884">
        <v>356.40140000000002</v>
      </c>
      <c r="AJ884">
        <v>640.79809999999998</v>
      </c>
      <c r="AK884">
        <v>698.40009999999995</v>
      </c>
      <c r="AL884" t="s">
        <v>531</v>
      </c>
      <c r="AM884" s="49" t="s">
        <v>93</v>
      </c>
      <c r="AN884" s="49" t="s">
        <v>14</v>
      </c>
      <c r="AO884" s="49" t="s">
        <v>500</v>
      </c>
      <c r="AP884" s="49" t="s">
        <v>501</v>
      </c>
      <c r="AQ884" s="49" t="s">
        <v>502</v>
      </c>
      <c r="AR884" s="49" t="s">
        <v>495</v>
      </c>
      <c r="AS884" s="49" t="s">
        <v>488</v>
      </c>
      <c r="AT884" s="49" t="s">
        <v>489</v>
      </c>
    </row>
    <row r="885" spans="1:46" x14ac:dyDescent="0.25">
      <c r="A885">
        <v>6</v>
      </c>
      <c r="B885" t="s">
        <v>76</v>
      </c>
      <c r="C885" t="s">
        <v>76</v>
      </c>
      <c r="D885" t="s">
        <v>77</v>
      </c>
      <c r="E885" t="s">
        <v>618</v>
      </c>
      <c r="F885" t="s">
        <v>619</v>
      </c>
      <c r="G885">
        <v>25.200299999999999</v>
      </c>
      <c r="H885">
        <v>28.800999999999998</v>
      </c>
      <c r="I885">
        <v>32.401600000000002</v>
      </c>
      <c r="J885">
        <v>28.800999999999998</v>
      </c>
      <c r="K885">
        <v>32.401600000000002</v>
      </c>
      <c r="L885">
        <v>32.401600000000002</v>
      </c>
      <c r="M885">
        <v>28.800999999999998</v>
      </c>
      <c r="N885">
        <v>28.800999999999998</v>
      </c>
      <c r="O885">
        <v>39.598799999999997</v>
      </c>
      <c r="P885">
        <v>46.8001</v>
      </c>
      <c r="Q885">
        <v>57.601999999999997</v>
      </c>
      <c r="R885">
        <v>133.19890000000001</v>
      </c>
      <c r="S885">
        <v>205.19929999999999</v>
      </c>
      <c r="T885">
        <v>316.79840000000002</v>
      </c>
      <c r="U885">
        <v>511.19990000000001</v>
      </c>
      <c r="V885">
        <v>817.20060000000001</v>
      </c>
      <c r="W885">
        <v>1317.5985000000001</v>
      </c>
      <c r="X885">
        <v>1767.6</v>
      </c>
      <c r="Y885">
        <v>2293.1983</v>
      </c>
      <c r="Z885">
        <v>3585.6006000000002</v>
      </c>
      <c r="AA885">
        <v>4651.1998999999996</v>
      </c>
      <c r="AB885">
        <v>8323.1993000000002</v>
      </c>
      <c r="AC885">
        <v>9903.5990999999995</v>
      </c>
      <c r="AD885">
        <v>13194.001</v>
      </c>
      <c r="AE885">
        <v>16615.081300000002</v>
      </c>
      <c r="AF885">
        <v>20066.398700000002</v>
      </c>
      <c r="AG885">
        <v>19502.281900000002</v>
      </c>
      <c r="AH885">
        <v>23465.879400000002</v>
      </c>
      <c r="AI885">
        <v>27257.0393</v>
      </c>
      <c r="AJ885">
        <v>35100.720200000003</v>
      </c>
      <c r="AK885">
        <v>45948.961900000002</v>
      </c>
      <c r="AL885">
        <v>42992.2814</v>
      </c>
      <c r="AM885" s="49" t="s">
        <v>77</v>
      </c>
      <c r="AN885" s="49" t="s">
        <v>14</v>
      </c>
      <c r="AO885" s="49" t="s">
        <v>500</v>
      </c>
      <c r="AP885" s="49" t="s">
        <v>505</v>
      </c>
      <c r="AQ885" s="49" t="s">
        <v>13</v>
      </c>
      <c r="AR885" s="49" t="s">
        <v>487</v>
      </c>
      <c r="AS885" s="49" t="s">
        <v>488</v>
      </c>
      <c r="AT885" s="49" t="s">
        <v>489</v>
      </c>
    </row>
    <row r="886" spans="1:46" x14ac:dyDescent="0.25">
      <c r="A886">
        <v>6</v>
      </c>
      <c r="B886" t="s">
        <v>78</v>
      </c>
      <c r="C886" t="s">
        <v>78</v>
      </c>
      <c r="D886" t="s">
        <v>79</v>
      </c>
      <c r="E886" t="s">
        <v>618</v>
      </c>
      <c r="F886" t="s">
        <v>619</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c r="AG886">
        <v>0</v>
      </c>
      <c r="AH886">
        <v>0</v>
      </c>
      <c r="AI886">
        <v>0</v>
      </c>
      <c r="AJ886">
        <v>0</v>
      </c>
      <c r="AK886">
        <v>0</v>
      </c>
      <c r="AL886" t="s">
        <v>531</v>
      </c>
      <c r="AM886" s="49" t="s">
        <v>79</v>
      </c>
      <c r="AN886" s="49" t="s">
        <v>8</v>
      </c>
      <c r="AO886" s="49" t="s">
        <v>9</v>
      </c>
      <c r="AP886" s="49" t="s">
        <v>494</v>
      </c>
      <c r="AQ886" s="49" t="s">
        <v>9</v>
      </c>
      <c r="AR886" s="49" t="s">
        <v>487</v>
      </c>
      <c r="AS886" s="49" t="s">
        <v>488</v>
      </c>
      <c r="AT886" s="49" t="s">
        <v>489</v>
      </c>
    </row>
    <row r="887" spans="1:46" x14ac:dyDescent="0.25">
      <c r="A887">
        <v>6</v>
      </c>
      <c r="B887" t="s">
        <v>96</v>
      </c>
      <c r="C887" t="s">
        <v>96</v>
      </c>
      <c r="D887" t="s">
        <v>97</v>
      </c>
      <c r="E887" t="s">
        <v>618</v>
      </c>
      <c r="F887" t="s">
        <v>619</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3.6006</v>
      </c>
      <c r="AE887">
        <v>28.800999999999998</v>
      </c>
      <c r="AF887">
        <v>43.199399999999997</v>
      </c>
      <c r="AG887">
        <v>126.0017</v>
      </c>
      <c r="AH887">
        <v>217.44149999999999</v>
      </c>
      <c r="AI887">
        <v>211.8228</v>
      </c>
      <c r="AJ887">
        <v>252.71940000000001</v>
      </c>
      <c r="AK887">
        <v>231.11969999999999</v>
      </c>
      <c r="AL887" t="s">
        <v>531</v>
      </c>
      <c r="AM887" s="49" t="s">
        <v>97</v>
      </c>
      <c r="AN887" s="49" t="s">
        <v>14</v>
      </c>
      <c r="AO887" s="49" t="s">
        <v>506</v>
      </c>
      <c r="AP887" s="49" t="s">
        <v>494</v>
      </c>
      <c r="AQ887" s="49" t="s">
        <v>10</v>
      </c>
      <c r="AR887" s="49" t="s">
        <v>495</v>
      </c>
      <c r="AS887" s="49" t="s">
        <v>488</v>
      </c>
      <c r="AT887" s="49" t="s">
        <v>489</v>
      </c>
    </row>
    <row r="888" spans="1:46" x14ac:dyDescent="0.25">
      <c r="A888">
        <v>6</v>
      </c>
      <c r="B888" t="s">
        <v>90</v>
      </c>
      <c r="C888" t="s">
        <v>90</v>
      </c>
      <c r="D888" t="s">
        <v>91</v>
      </c>
      <c r="E888" t="s">
        <v>618</v>
      </c>
      <c r="F888" t="s">
        <v>619</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c r="AG888">
        <v>0</v>
      </c>
      <c r="AH888">
        <v>0</v>
      </c>
      <c r="AI888">
        <v>370.7998</v>
      </c>
      <c r="AJ888">
        <v>914.40129999999999</v>
      </c>
      <c r="AK888">
        <v>943.19809999999995</v>
      </c>
      <c r="AL888">
        <v>1378.8012000000001</v>
      </c>
      <c r="AM888" s="49" t="s">
        <v>91</v>
      </c>
      <c r="AN888" s="49" t="s">
        <v>14</v>
      </c>
      <c r="AO888" s="49" t="s">
        <v>500</v>
      </c>
      <c r="AP888" s="49" t="s">
        <v>501</v>
      </c>
      <c r="AQ888" s="49" t="s">
        <v>502</v>
      </c>
      <c r="AR888" s="49" t="s">
        <v>487</v>
      </c>
      <c r="AS888" s="49" t="s">
        <v>488</v>
      </c>
      <c r="AT888" s="49" t="s">
        <v>489</v>
      </c>
    </row>
    <row r="889" spans="1:46" x14ac:dyDescent="0.25">
      <c r="A889">
        <v>6</v>
      </c>
      <c r="B889" t="s">
        <v>105</v>
      </c>
      <c r="C889" t="s">
        <v>105</v>
      </c>
      <c r="D889" t="s">
        <v>106</v>
      </c>
      <c r="E889" t="s">
        <v>618</v>
      </c>
      <c r="F889" t="s">
        <v>619</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c r="AG889">
        <v>0</v>
      </c>
      <c r="AH889">
        <v>0</v>
      </c>
      <c r="AI889">
        <v>0</v>
      </c>
      <c r="AJ889">
        <v>0</v>
      </c>
      <c r="AK889">
        <v>0</v>
      </c>
      <c r="AL889" t="s">
        <v>531</v>
      </c>
      <c r="AM889" s="49" t="s">
        <v>106</v>
      </c>
      <c r="AN889" s="49" t="s">
        <v>4</v>
      </c>
      <c r="AO889" s="49" t="s">
        <v>9</v>
      </c>
      <c r="AP889" s="49" t="s">
        <v>501</v>
      </c>
      <c r="AQ889" s="49" t="s">
        <v>9</v>
      </c>
      <c r="AR889" s="49" t="s">
        <v>495</v>
      </c>
      <c r="AS889" s="49" t="s">
        <v>488</v>
      </c>
      <c r="AT889" s="49" t="s">
        <v>489</v>
      </c>
    </row>
    <row r="890" spans="1:46" x14ac:dyDescent="0.25">
      <c r="A890">
        <v>6</v>
      </c>
      <c r="B890" t="s">
        <v>98</v>
      </c>
      <c r="C890" t="s">
        <v>98</v>
      </c>
      <c r="D890" t="s">
        <v>99</v>
      </c>
      <c r="E890" t="s">
        <v>618</v>
      </c>
      <c r="F890" t="s">
        <v>619</v>
      </c>
      <c r="G890">
        <v>0</v>
      </c>
      <c r="H890">
        <v>0</v>
      </c>
      <c r="I890">
        <v>0</v>
      </c>
      <c r="J890">
        <v>0</v>
      </c>
      <c r="K890">
        <v>0</v>
      </c>
      <c r="L890">
        <v>0</v>
      </c>
      <c r="M890">
        <v>7.2012999999999998</v>
      </c>
      <c r="N890">
        <v>14.398400000000001</v>
      </c>
      <c r="O890">
        <v>17.999099999999999</v>
      </c>
      <c r="P890">
        <v>7.2012999999999998</v>
      </c>
      <c r="Q890">
        <v>7.2012999999999998</v>
      </c>
      <c r="R890">
        <v>126.0017</v>
      </c>
      <c r="S890">
        <v>219.6018</v>
      </c>
      <c r="T890">
        <v>219.6018</v>
      </c>
      <c r="U890">
        <v>219.6018</v>
      </c>
      <c r="V890">
        <v>334.80160000000001</v>
      </c>
      <c r="W890">
        <v>853.19870000000003</v>
      </c>
      <c r="X890">
        <v>2321.9992999999999</v>
      </c>
      <c r="Y890">
        <v>3013.1981000000001</v>
      </c>
      <c r="Z890">
        <v>4456.7983999999997</v>
      </c>
      <c r="AA890">
        <v>7837.1997000000001</v>
      </c>
      <c r="AB890">
        <v>9737.9986000000008</v>
      </c>
      <c r="AC890">
        <v>18179.998299999999</v>
      </c>
      <c r="AD890">
        <v>23684.401000000002</v>
      </c>
      <c r="AE890">
        <v>43959.599699999999</v>
      </c>
      <c r="AF890">
        <v>77853.600399999996</v>
      </c>
      <c r="AG890">
        <v>120556.8</v>
      </c>
      <c r="AH890">
        <v>152542.80069999999</v>
      </c>
      <c r="AI890">
        <v>174510.50899999999</v>
      </c>
      <c r="AJ890">
        <v>201548.2396</v>
      </c>
      <c r="AK890">
        <v>205382.54449999999</v>
      </c>
      <c r="AL890">
        <v>260229.51149999999</v>
      </c>
      <c r="AM890" s="49" t="s">
        <v>99</v>
      </c>
      <c r="AN890" s="49" t="s">
        <v>14</v>
      </c>
      <c r="AO890" s="49" t="s">
        <v>506</v>
      </c>
      <c r="AP890" s="49" t="s">
        <v>501</v>
      </c>
      <c r="AQ890" s="49" t="s">
        <v>10</v>
      </c>
      <c r="AR890" s="49" t="s">
        <v>487</v>
      </c>
      <c r="AS890" s="49" t="s">
        <v>488</v>
      </c>
      <c r="AT890" s="49" t="s">
        <v>489</v>
      </c>
    </row>
    <row r="891" spans="1:46" x14ac:dyDescent="0.25">
      <c r="A891">
        <v>6</v>
      </c>
      <c r="B891" t="s">
        <v>102</v>
      </c>
      <c r="C891" t="s">
        <v>102</v>
      </c>
      <c r="D891" t="s">
        <v>409</v>
      </c>
      <c r="E891" t="s">
        <v>618</v>
      </c>
      <c r="F891" t="s">
        <v>619</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c r="AG891">
        <v>0</v>
      </c>
      <c r="AH891">
        <v>0</v>
      </c>
      <c r="AI891">
        <v>0</v>
      </c>
      <c r="AJ891">
        <v>0</v>
      </c>
      <c r="AK891">
        <v>0</v>
      </c>
      <c r="AL891" t="s">
        <v>531</v>
      </c>
      <c r="AM891" s="49" t="s">
        <v>409</v>
      </c>
      <c r="AN891" s="49" t="s">
        <v>14</v>
      </c>
      <c r="AO891" s="49" t="s">
        <v>485</v>
      </c>
      <c r="AP891" s="49" t="s">
        <v>505</v>
      </c>
      <c r="AQ891" s="49" t="s">
        <v>13</v>
      </c>
      <c r="AR891" s="49" t="s">
        <v>495</v>
      </c>
      <c r="AS891" s="49" t="s">
        <v>496</v>
      </c>
      <c r="AT891" s="49" t="s">
        <v>497</v>
      </c>
    </row>
    <row r="892" spans="1:46" x14ac:dyDescent="0.25">
      <c r="A892">
        <v>6</v>
      </c>
      <c r="B892" t="s">
        <v>84</v>
      </c>
      <c r="C892" t="s">
        <v>84</v>
      </c>
      <c r="D892" t="s">
        <v>85</v>
      </c>
      <c r="E892" t="s">
        <v>618</v>
      </c>
      <c r="F892" t="s">
        <v>619</v>
      </c>
      <c r="G892">
        <v>0</v>
      </c>
      <c r="H892">
        <v>0</v>
      </c>
      <c r="I892">
        <v>0</v>
      </c>
      <c r="J892">
        <v>0</v>
      </c>
      <c r="K892">
        <v>0</v>
      </c>
      <c r="L892">
        <v>0</v>
      </c>
      <c r="M892">
        <v>0</v>
      </c>
      <c r="N892">
        <v>0</v>
      </c>
      <c r="O892">
        <v>0</v>
      </c>
      <c r="P892">
        <v>0</v>
      </c>
      <c r="Q892">
        <v>0</v>
      </c>
      <c r="R892">
        <v>0</v>
      </c>
      <c r="S892">
        <v>0</v>
      </c>
      <c r="T892">
        <v>0</v>
      </c>
      <c r="U892">
        <v>3.6006</v>
      </c>
      <c r="V892">
        <v>17.999099999999999</v>
      </c>
      <c r="W892">
        <v>72.000399999999999</v>
      </c>
      <c r="X892">
        <v>169.2011</v>
      </c>
      <c r="Y892">
        <v>439.1995</v>
      </c>
      <c r="Z892">
        <v>853.19870000000003</v>
      </c>
      <c r="AA892">
        <v>2451.6017000000002</v>
      </c>
      <c r="AB892">
        <v>3099.6010999999999</v>
      </c>
      <c r="AC892">
        <v>4395.5999000000002</v>
      </c>
      <c r="AD892">
        <v>4946.3986000000004</v>
      </c>
      <c r="AE892">
        <v>4791.6000000000004</v>
      </c>
      <c r="AF892">
        <v>5227.1989000000003</v>
      </c>
      <c r="AG892">
        <v>5129.9980999999998</v>
      </c>
      <c r="AH892">
        <v>5414.6292999999996</v>
      </c>
      <c r="AI892">
        <v>4745.2438000000002</v>
      </c>
      <c r="AJ892">
        <v>4741.1574000000001</v>
      </c>
      <c r="AK892">
        <v>5317.6714000000002</v>
      </c>
      <c r="AL892">
        <v>5160.8212999999996</v>
      </c>
      <c r="AM892" s="49" t="s">
        <v>85</v>
      </c>
      <c r="AN892" s="49" t="s">
        <v>14</v>
      </c>
      <c r="AO892" s="49" t="s">
        <v>500</v>
      </c>
      <c r="AP892" s="49" t="s">
        <v>501</v>
      </c>
      <c r="AQ892" s="49" t="s">
        <v>502</v>
      </c>
      <c r="AR892" s="49" t="s">
        <v>487</v>
      </c>
      <c r="AS892" s="49" t="s">
        <v>488</v>
      </c>
      <c r="AT892" s="49" t="s">
        <v>489</v>
      </c>
    </row>
    <row r="893" spans="1:46" x14ac:dyDescent="0.25">
      <c r="A893">
        <v>6</v>
      </c>
      <c r="B893" t="s">
        <v>223</v>
      </c>
      <c r="C893" t="s">
        <v>223</v>
      </c>
      <c r="D893" t="s">
        <v>224</v>
      </c>
      <c r="E893" t="s">
        <v>618</v>
      </c>
      <c r="F893" t="s">
        <v>619</v>
      </c>
      <c r="G893" t="s">
        <v>531</v>
      </c>
      <c r="H893" t="s">
        <v>531</v>
      </c>
      <c r="I893" t="s">
        <v>531</v>
      </c>
      <c r="J893" t="s">
        <v>531</v>
      </c>
      <c r="K893" t="s">
        <v>531</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c r="AG893">
        <v>0</v>
      </c>
      <c r="AH893">
        <v>0</v>
      </c>
      <c r="AI893">
        <v>0</v>
      </c>
      <c r="AJ893">
        <v>0</v>
      </c>
      <c r="AK893">
        <v>0</v>
      </c>
      <c r="AL893" t="s">
        <v>531</v>
      </c>
      <c r="AM893" s="49" t="s">
        <v>224</v>
      </c>
      <c r="AN893" s="49" t="s">
        <v>14</v>
      </c>
      <c r="AO893" s="49" t="s">
        <v>485</v>
      </c>
      <c r="AP893" s="49" t="s">
        <v>494</v>
      </c>
      <c r="AQ893" s="49" t="s">
        <v>11</v>
      </c>
      <c r="AR893" s="49" t="s">
        <v>487</v>
      </c>
      <c r="AS893" s="49" t="s">
        <v>488</v>
      </c>
      <c r="AT893" s="49" t="s">
        <v>489</v>
      </c>
    </row>
    <row r="894" spans="1:46" x14ac:dyDescent="0.25">
      <c r="A894">
        <v>6</v>
      </c>
      <c r="B894" t="s">
        <v>119</v>
      </c>
      <c r="C894" t="s">
        <v>119</v>
      </c>
      <c r="D894" t="s">
        <v>120</v>
      </c>
      <c r="E894" t="s">
        <v>618</v>
      </c>
      <c r="F894" t="s">
        <v>619</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c r="AG894">
        <v>0</v>
      </c>
      <c r="AH894">
        <v>0</v>
      </c>
      <c r="AI894">
        <v>0</v>
      </c>
      <c r="AJ894">
        <v>0</v>
      </c>
      <c r="AK894">
        <v>0</v>
      </c>
      <c r="AL894" t="s">
        <v>531</v>
      </c>
      <c r="AM894" s="49" t="s">
        <v>120</v>
      </c>
      <c r="AN894" s="49" t="s">
        <v>5</v>
      </c>
      <c r="AO894" s="49" t="s">
        <v>9</v>
      </c>
      <c r="AP894" s="49" t="s">
        <v>494</v>
      </c>
      <c r="AQ894" s="49" t="s">
        <v>9</v>
      </c>
      <c r="AR894" s="49" t="s">
        <v>487</v>
      </c>
      <c r="AS894" s="49" t="s">
        <v>488</v>
      </c>
      <c r="AT894" s="49" t="s">
        <v>489</v>
      </c>
    </row>
    <row r="895" spans="1:46" x14ac:dyDescent="0.25">
      <c r="A895">
        <v>6</v>
      </c>
      <c r="B895" t="s">
        <v>109</v>
      </c>
      <c r="C895" t="s">
        <v>109</v>
      </c>
      <c r="D895" t="s">
        <v>110</v>
      </c>
      <c r="E895" t="s">
        <v>618</v>
      </c>
      <c r="F895" t="s">
        <v>619</v>
      </c>
      <c r="G895">
        <v>0</v>
      </c>
      <c r="H895">
        <v>0</v>
      </c>
      <c r="I895">
        <v>212.4006</v>
      </c>
      <c r="J895">
        <v>212.4006</v>
      </c>
      <c r="K895">
        <v>212.4006</v>
      </c>
      <c r="L895">
        <v>212.4006</v>
      </c>
      <c r="M895">
        <v>223.19829999999999</v>
      </c>
      <c r="N895">
        <v>223.19829999999999</v>
      </c>
      <c r="O895">
        <v>223.19829999999999</v>
      </c>
      <c r="P895">
        <v>590.40160000000003</v>
      </c>
      <c r="Q895">
        <v>950.39940000000001</v>
      </c>
      <c r="R895">
        <v>1213.2007000000001</v>
      </c>
      <c r="S895">
        <v>1468.8006</v>
      </c>
      <c r="T895">
        <v>2973.5992999999999</v>
      </c>
      <c r="U895">
        <v>3434.3984999999998</v>
      </c>
      <c r="V895">
        <v>5641.1980000000003</v>
      </c>
      <c r="W895">
        <v>8902.7990000000009</v>
      </c>
      <c r="X895">
        <v>10825.2017</v>
      </c>
      <c r="Y895">
        <v>13636.8012</v>
      </c>
      <c r="Z895">
        <v>23907.599300000002</v>
      </c>
      <c r="AA895">
        <v>31406.401000000002</v>
      </c>
      <c r="AB895">
        <v>36673.198600000003</v>
      </c>
      <c r="AC895">
        <v>40716.002</v>
      </c>
      <c r="AD895">
        <v>65131.200599999996</v>
      </c>
      <c r="AE895">
        <v>81136.801099999997</v>
      </c>
      <c r="AF895">
        <v>97070.401199999993</v>
      </c>
      <c r="AG895">
        <v>111348.0004</v>
      </c>
      <c r="AH895">
        <v>113439.6001</v>
      </c>
      <c r="AI895">
        <v>119311.2019</v>
      </c>
      <c r="AJ895">
        <v>117892.802</v>
      </c>
      <c r="AK895">
        <v>128296.799</v>
      </c>
      <c r="AL895">
        <v>128008.78909999999</v>
      </c>
      <c r="AM895" s="49" t="s">
        <v>110</v>
      </c>
      <c r="AN895" s="49" t="s">
        <v>14</v>
      </c>
      <c r="AO895" s="49" t="s">
        <v>507</v>
      </c>
      <c r="AP895" s="49" t="s">
        <v>505</v>
      </c>
      <c r="AQ895" s="49" t="s">
        <v>13</v>
      </c>
      <c r="AR895" s="49" t="s">
        <v>487</v>
      </c>
      <c r="AS895" s="49" t="s">
        <v>488</v>
      </c>
      <c r="AT895" s="49" t="s">
        <v>489</v>
      </c>
    </row>
    <row r="896" spans="1:46" x14ac:dyDescent="0.25">
      <c r="A896">
        <v>6</v>
      </c>
      <c r="B896" t="s">
        <v>113</v>
      </c>
      <c r="C896" t="s">
        <v>113</v>
      </c>
      <c r="D896" t="s">
        <v>114</v>
      </c>
      <c r="E896" t="s">
        <v>618</v>
      </c>
      <c r="F896" t="s">
        <v>619</v>
      </c>
      <c r="G896">
        <v>0</v>
      </c>
      <c r="H896">
        <v>0</v>
      </c>
      <c r="I896">
        <v>0</v>
      </c>
      <c r="J896">
        <v>0</v>
      </c>
      <c r="K896">
        <v>0</v>
      </c>
      <c r="L896">
        <v>0</v>
      </c>
      <c r="M896">
        <v>0</v>
      </c>
      <c r="N896">
        <v>0</v>
      </c>
      <c r="O896">
        <v>0</v>
      </c>
      <c r="P896">
        <v>0</v>
      </c>
      <c r="Q896">
        <v>0</v>
      </c>
      <c r="R896">
        <v>25.200299999999999</v>
      </c>
      <c r="S896">
        <v>25.200299999999999</v>
      </c>
      <c r="T896">
        <v>25.200299999999999</v>
      </c>
      <c r="U896">
        <v>25.200299999999999</v>
      </c>
      <c r="V896">
        <v>25.200299999999999</v>
      </c>
      <c r="W896">
        <v>25.200299999999999</v>
      </c>
      <c r="X896">
        <v>32.401600000000002</v>
      </c>
      <c r="Y896">
        <v>136.79949999999999</v>
      </c>
      <c r="Z896">
        <v>284.40100000000001</v>
      </c>
      <c r="AA896">
        <v>1195.2016000000001</v>
      </c>
      <c r="AB896">
        <v>1216.8013000000001</v>
      </c>
      <c r="AC896">
        <v>1472.4013</v>
      </c>
      <c r="AD896">
        <v>1994.3988999999999</v>
      </c>
      <c r="AE896">
        <v>5194.8014000000003</v>
      </c>
      <c r="AF896">
        <v>7614.0014000000001</v>
      </c>
      <c r="AG896">
        <v>8816.4002</v>
      </c>
      <c r="AH896">
        <v>12675.499299999999</v>
      </c>
      <c r="AI896">
        <v>12916.420400000001</v>
      </c>
      <c r="AJ896">
        <v>17628.496299999999</v>
      </c>
      <c r="AK896">
        <v>20168.280299999999</v>
      </c>
      <c r="AL896">
        <v>25998.8557</v>
      </c>
      <c r="AM896" s="49" t="s">
        <v>114</v>
      </c>
      <c r="AN896" s="49" t="s">
        <v>14</v>
      </c>
      <c r="AO896" s="49" t="s">
        <v>506</v>
      </c>
      <c r="AP896" s="49" t="s">
        <v>505</v>
      </c>
      <c r="AQ896" s="49" t="s">
        <v>10</v>
      </c>
      <c r="AR896" s="49" t="s">
        <v>495</v>
      </c>
      <c r="AS896" s="49" t="s">
        <v>488</v>
      </c>
      <c r="AT896" s="49" t="s">
        <v>489</v>
      </c>
    </row>
    <row r="897" spans="1:46" x14ac:dyDescent="0.25">
      <c r="A897">
        <v>6</v>
      </c>
      <c r="B897" t="s">
        <v>493</v>
      </c>
      <c r="C897" t="s">
        <v>542</v>
      </c>
      <c r="D897" t="s">
        <v>543</v>
      </c>
      <c r="E897" t="s">
        <v>618</v>
      </c>
      <c r="F897" t="s">
        <v>619</v>
      </c>
      <c r="G897">
        <v>7.2012999999999998</v>
      </c>
      <c r="H897">
        <v>32.401600000000002</v>
      </c>
      <c r="I897">
        <v>50.400700000000001</v>
      </c>
      <c r="J897">
        <v>79.201700000000002</v>
      </c>
      <c r="K897">
        <v>144.0008</v>
      </c>
      <c r="L897">
        <v>230.39959999999999</v>
      </c>
      <c r="M897">
        <v>352.80070000000001</v>
      </c>
      <c r="N897">
        <v>741.59950000000003</v>
      </c>
      <c r="O897">
        <v>1332.0011</v>
      </c>
      <c r="P897">
        <v>1778.4019000000001</v>
      </c>
      <c r="Q897">
        <v>2214.0007999999998</v>
      </c>
      <c r="R897">
        <v>2696.3996999999999</v>
      </c>
      <c r="S897">
        <v>3142.8004999999998</v>
      </c>
      <c r="T897">
        <v>3740.3991999999998</v>
      </c>
      <c r="U897">
        <v>4795.2007000000003</v>
      </c>
      <c r="V897">
        <v>7300.7995000000001</v>
      </c>
      <c r="W897">
        <v>13928.3992</v>
      </c>
      <c r="X897">
        <v>20559.599600000001</v>
      </c>
      <c r="Y897">
        <v>53283.599099999999</v>
      </c>
      <c r="Z897">
        <v>96843.602199999994</v>
      </c>
      <c r="AA897">
        <v>160642.80170000001</v>
      </c>
      <c r="AB897">
        <v>253195.20180000001</v>
      </c>
      <c r="AC897">
        <v>345524.3995</v>
      </c>
      <c r="AD897">
        <v>508312.80219999998</v>
      </c>
      <c r="AE897">
        <v>575928.00190000003</v>
      </c>
      <c r="AF897">
        <v>668761.2023</v>
      </c>
      <c r="AG897">
        <v>853455.59990000003</v>
      </c>
      <c r="AH897">
        <v>1070031.7635999999</v>
      </c>
      <c r="AI897">
        <v>1317498.1209</v>
      </c>
      <c r="AJ897">
        <v>1461717.7223</v>
      </c>
      <c r="AK897">
        <v>1679309.2812999999</v>
      </c>
      <c r="AL897" t="s">
        <v>531</v>
      </c>
      <c r="AM897" s="49" t="e">
        <v>#N/A</v>
      </c>
      <c r="AN897" s="49" t="e">
        <v>#N/A</v>
      </c>
      <c r="AO897" s="49" t="e">
        <v>#N/A</v>
      </c>
      <c r="AP897" s="49" t="e">
        <v>#N/A</v>
      </c>
      <c r="AQ897" s="49" t="e">
        <v>#N/A</v>
      </c>
      <c r="AR897" s="49" t="e">
        <v>#N/A</v>
      </c>
      <c r="AS897" s="49" t="e">
        <v>#N/A</v>
      </c>
      <c r="AT897" s="49" t="e">
        <v>#N/A</v>
      </c>
    </row>
    <row r="898" spans="1:46" x14ac:dyDescent="0.25">
      <c r="A898">
        <v>6</v>
      </c>
      <c r="B898" t="s">
        <v>544</v>
      </c>
      <c r="C898" t="s">
        <v>544</v>
      </c>
      <c r="D898" t="s">
        <v>545</v>
      </c>
      <c r="E898" t="s">
        <v>618</v>
      </c>
      <c r="F898" t="s">
        <v>619</v>
      </c>
      <c r="G898">
        <v>0</v>
      </c>
      <c r="H898">
        <v>0</v>
      </c>
      <c r="I898">
        <v>0</v>
      </c>
      <c r="J898">
        <v>0</v>
      </c>
      <c r="K898">
        <v>0</v>
      </c>
      <c r="L898">
        <v>0</v>
      </c>
      <c r="M898">
        <v>0</v>
      </c>
      <c r="N898">
        <v>0</v>
      </c>
      <c r="O898">
        <v>0</v>
      </c>
      <c r="P898">
        <v>0</v>
      </c>
      <c r="Q898">
        <v>3.6006</v>
      </c>
      <c r="R898">
        <v>43.199399999999997</v>
      </c>
      <c r="S898">
        <v>57.601999999999997</v>
      </c>
      <c r="T898">
        <v>86.398799999999994</v>
      </c>
      <c r="U898">
        <v>89.999499999999998</v>
      </c>
      <c r="V898">
        <v>327.60039999999998</v>
      </c>
      <c r="W898">
        <v>993.59879999999998</v>
      </c>
      <c r="X898">
        <v>1580.3997999999999</v>
      </c>
      <c r="Y898">
        <v>2116.8000000000002</v>
      </c>
      <c r="Z898">
        <v>2829.5985000000001</v>
      </c>
      <c r="AA898">
        <v>3693.5990999999999</v>
      </c>
      <c r="AB898">
        <v>5371.1997000000001</v>
      </c>
      <c r="AC898">
        <v>5090.3994000000002</v>
      </c>
      <c r="AD898">
        <v>5903.9993000000004</v>
      </c>
      <c r="AE898">
        <v>5400.0006999999996</v>
      </c>
      <c r="AF898">
        <v>5493.6008000000002</v>
      </c>
      <c r="AG898">
        <v>5248.7986000000001</v>
      </c>
      <c r="AH898">
        <v>6200.8476000000001</v>
      </c>
      <c r="AI898">
        <v>6145.8665000000001</v>
      </c>
      <c r="AJ898">
        <v>6812.0366000000004</v>
      </c>
      <c r="AK898">
        <v>8714.0956999999999</v>
      </c>
      <c r="AL898" t="s">
        <v>531</v>
      </c>
      <c r="AM898" s="49" t="e">
        <v>#N/A</v>
      </c>
      <c r="AN898" s="49" t="e">
        <v>#N/A</v>
      </c>
      <c r="AO898" s="49" t="e">
        <v>#N/A</v>
      </c>
      <c r="AP898" s="49" t="e">
        <v>#N/A</v>
      </c>
      <c r="AQ898" s="49" t="e">
        <v>#N/A</v>
      </c>
      <c r="AR898" s="49" t="e">
        <v>#N/A</v>
      </c>
      <c r="AS898" s="49" t="e">
        <v>#N/A</v>
      </c>
      <c r="AT898" s="49" t="e">
        <v>#N/A</v>
      </c>
    </row>
    <row r="899" spans="1:46" x14ac:dyDescent="0.25">
      <c r="A899">
        <v>6</v>
      </c>
      <c r="B899" t="s">
        <v>124</v>
      </c>
      <c r="C899" t="s">
        <v>124</v>
      </c>
      <c r="D899" t="s">
        <v>125</v>
      </c>
      <c r="E899" t="s">
        <v>618</v>
      </c>
      <c r="F899" t="s">
        <v>619</v>
      </c>
      <c r="G899">
        <v>0</v>
      </c>
      <c r="H899">
        <v>0</v>
      </c>
      <c r="I899">
        <v>0</v>
      </c>
      <c r="J899">
        <v>0</v>
      </c>
      <c r="K899">
        <v>0</v>
      </c>
      <c r="L899">
        <v>0</v>
      </c>
      <c r="M899">
        <v>0</v>
      </c>
      <c r="N899">
        <v>0</v>
      </c>
      <c r="O899">
        <v>0</v>
      </c>
      <c r="P899">
        <v>0</v>
      </c>
      <c r="Q899">
        <v>0</v>
      </c>
      <c r="R899">
        <v>0</v>
      </c>
      <c r="S899">
        <v>0</v>
      </c>
      <c r="T899">
        <v>0</v>
      </c>
      <c r="U899">
        <v>187.2002</v>
      </c>
      <c r="V899">
        <v>176.39830000000001</v>
      </c>
      <c r="W899">
        <v>226.79900000000001</v>
      </c>
      <c r="X899">
        <v>179.99889999999999</v>
      </c>
      <c r="Y899">
        <v>194.4015</v>
      </c>
      <c r="Z899">
        <v>208.79990000000001</v>
      </c>
      <c r="AA899">
        <v>140.40020000000001</v>
      </c>
      <c r="AB899">
        <v>147.60140000000001</v>
      </c>
      <c r="AC899">
        <v>197.99799999999999</v>
      </c>
      <c r="AD899">
        <v>208.79990000000001</v>
      </c>
      <c r="AE899">
        <v>251.99930000000001</v>
      </c>
      <c r="AF899">
        <v>244.798</v>
      </c>
      <c r="AG899">
        <v>183.59960000000001</v>
      </c>
      <c r="AH899">
        <v>11.0573</v>
      </c>
      <c r="AI899">
        <v>156.37280000000001</v>
      </c>
      <c r="AJ899">
        <v>227.96709999999999</v>
      </c>
      <c r="AK899">
        <v>36.420999999999999</v>
      </c>
      <c r="AL899">
        <v>217.6634</v>
      </c>
      <c r="AM899" s="49" t="s">
        <v>125</v>
      </c>
      <c r="AN899" s="49" t="s">
        <v>14</v>
      </c>
      <c r="AO899" s="49" t="s">
        <v>506</v>
      </c>
      <c r="AP899" s="49" t="s">
        <v>501</v>
      </c>
      <c r="AQ899" s="49" t="s">
        <v>10</v>
      </c>
      <c r="AR899" s="49" t="s">
        <v>487</v>
      </c>
      <c r="AS899" s="49" t="s">
        <v>488</v>
      </c>
      <c r="AT899" s="49" t="s">
        <v>489</v>
      </c>
    </row>
    <row r="900" spans="1:46" x14ac:dyDescent="0.25">
      <c r="A900">
        <v>6</v>
      </c>
      <c r="B900" t="s">
        <v>130</v>
      </c>
      <c r="C900" t="s">
        <v>130</v>
      </c>
      <c r="D900" t="s">
        <v>131</v>
      </c>
      <c r="E900" t="s">
        <v>618</v>
      </c>
      <c r="F900" t="s">
        <v>619</v>
      </c>
      <c r="G900">
        <v>0</v>
      </c>
      <c r="H900">
        <v>0</v>
      </c>
      <c r="I900">
        <v>0</v>
      </c>
      <c r="J900">
        <v>0</v>
      </c>
      <c r="K900">
        <v>0</v>
      </c>
      <c r="L900">
        <v>0</v>
      </c>
      <c r="M900">
        <v>82.798199999999994</v>
      </c>
      <c r="N900">
        <v>273.59899999999999</v>
      </c>
      <c r="O900">
        <v>320.39909999999998</v>
      </c>
      <c r="P900">
        <v>363.5985</v>
      </c>
      <c r="Q900">
        <v>658.80139999999994</v>
      </c>
      <c r="R900">
        <v>665.99850000000004</v>
      </c>
      <c r="S900">
        <v>932.40039999999999</v>
      </c>
      <c r="T900">
        <v>1101.6015</v>
      </c>
      <c r="U900">
        <v>925.19910000000004</v>
      </c>
      <c r="V900">
        <v>734.39819999999997</v>
      </c>
      <c r="W900">
        <v>986.40170000000001</v>
      </c>
      <c r="X900">
        <v>867.60130000000004</v>
      </c>
      <c r="Y900">
        <v>712.79849999999999</v>
      </c>
      <c r="Z900">
        <v>1173.6018999999999</v>
      </c>
      <c r="AA900">
        <v>1292.3982000000001</v>
      </c>
      <c r="AB900">
        <v>1490.4003</v>
      </c>
      <c r="AC900">
        <v>1900.7988</v>
      </c>
      <c r="AD900">
        <v>1746.0002999999999</v>
      </c>
      <c r="AE900">
        <v>2645.9989999999998</v>
      </c>
      <c r="AF900">
        <v>3888.0005999999998</v>
      </c>
      <c r="AG900">
        <v>4130.2488999999996</v>
      </c>
      <c r="AH900">
        <v>4635.6459000000004</v>
      </c>
      <c r="AI900">
        <v>6475.9495999999999</v>
      </c>
      <c r="AJ900">
        <v>6466.8392000000003</v>
      </c>
      <c r="AK900">
        <v>5253.9902000000002</v>
      </c>
      <c r="AL900">
        <v>5663.8779000000004</v>
      </c>
      <c r="AM900" s="49" t="s">
        <v>131</v>
      </c>
      <c r="AN900" s="49" t="s">
        <v>14</v>
      </c>
      <c r="AO900" s="49" t="s">
        <v>507</v>
      </c>
      <c r="AP900" s="49" t="s">
        <v>501</v>
      </c>
      <c r="AQ900" s="49" t="s">
        <v>10</v>
      </c>
      <c r="AR900" s="49" t="s">
        <v>487</v>
      </c>
      <c r="AS900" s="49" t="s">
        <v>488</v>
      </c>
      <c r="AT900" s="49" t="s">
        <v>489</v>
      </c>
    </row>
    <row r="901" spans="1:46" x14ac:dyDescent="0.25">
      <c r="A901">
        <v>6</v>
      </c>
      <c r="B901" t="s">
        <v>117</v>
      </c>
      <c r="C901" t="s">
        <v>117</v>
      </c>
      <c r="D901" t="s">
        <v>546</v>
      </c>
      <c r="E901" t="s">
        <v>618</v>
      </c>
      <c r="F901" t="s">
        <v>619</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c r="AL901" t="s">
        <v>531</v>
      </c>
      <c r="AM901" s="49" t="s">
        <v>118</v>
      </c>
      <c r="AN901" s="49" t="s">
        <v>8</v>
      </c>
      <c r="AO901" s="49" t="s">
        <v>9</v>
      </c>
      <c r="AP901" s="49" t="s">
        <v>494</v>
      </c>
      <c r="AQ901" s="49" t="s">
        <v>9</v>
      </c>
      <c r="AR901" s="49" t="s">
        <v>487</v>
      </c>
      <c r="AS901" s="49" t="s">
        <v>488</v>
      </c>
      <c r="AT901" s="49" t="s">
        <v>489</v>
      </c>
    </row>
    <row r="902" spans="1:46" x14ac:dyDescent="0.25">
      <c r="A902">
        <v>6</v>
      </c>
      <c r="B902" t="s">
        <v>192</v>
      </c>
      <c r="C902" t="s">
        <v>192</v>
      </c>
      <c r="D902" t="s">
        <v>193</v>
      </c>
      <c r="E902" t="s">
        <v>618</v>
      </c>
      <c r="F902" t="s">
        <v>619</v>
      </c>
      <c r="G902">
        <v>0</v>
      </c>
      <c r="H902">
        <v>0</v>
      </c>
      <c r="I902">
        <v>0</v>
      </c>
      <c r="J902">
        <v>0</v>
      </c>
      <c r="K902">
        <v>0</v>
      </c>
      <c r="L902">
        <v>0</v>
      </c>
      <c r="M902">
        <v>0</v>
      </c>
      <c r="N902">
        <v>0</v>
      </c>
      <c r="O902">
        <v>0</v>
      </c>
      <c r="P902">
        <v>0</v>
      </c>
      <c r="Q902">
        <v>0</v>
      </c>
      <c r="R902">
        <v>0</v>
      </c>
      <c r="S902">
        <v>0</v>
      </c>
      <c r="T902">
        <v>0</v>
      </c>
      <c r="U902">
        <v>7.2012999999999998</v>
      </c>
      <c r="V902">
        <v>35.998100000000001</v>
      </c>
      <c r="W902">
        <v>68.399799999999999</v>
      </c>
      <c r="X902">
        <v>126.0017</v>
      </c>
      <c r="Y902">
        <v>144.0008</v>
      </c>
      <c r="Z902">
        <v>194.4015</v>
      </c>
      <c r="AA902">
        <v>500.39800000000002</v>
      </c>
      <c r="AB902">
        <v>723.60050000000001</v>
      </c>
      <c r="AC902">
        <v>1184.3996999999999</v>
      </c>
      <c r="AD902">
        <v>1861.2001</v>
      </c>
      <c r="AE902">
        <v>2627.9998999999998</v>
      </c>
      <c r="AF902">
        <v>2865.6008000000002</v>
      </c>
      <c r="AG902">
        <v>3650.3996999999999</v>
      </c>
      <c r="AH902">
        <v>4334.4013999999997</v>
      </c>
      <c r="AI902">
        <v>4807.4386999999997</v>
      </c>
      <c r="AJ902">
        <v>5282.2803999999996</v>
      </c>
      <c r="AK902">
        <v>6194.5213000000003</v>
      </c>
      <c r="AL902">
        <v>7422.4804999999997</v>
      </c>
      <c r="AM902" s="49" t="s">
        <v>193</v>
      </c>
      <c r="AN902" s="49" t="s">
        <v>14</v>
      </c>
      <c r="AO902" s="49" t="s">
        <v>500</v>
      </c>
      <c r="AP902" s="49" t="s">
        <v>505</v>
      </c>
      <c r="AQ902" s="49" t="s">
        <v>13</v>
      </c>
      <c r="AR902" s="49" t="s">
        <v>487</v>
      </c>
      <c r="AS902" s="49" t="s">
        <v>488</v>
      </c>
      <c r="AT902" s="49" t="s">
        <v>489</v>
      </c>
    </row>
    <row r="903" spans="1:46" x14ac:dyDescent="0.25">
      <c r="A903">
        <v>6</v>
      </c>
      <c r="B903" t="s">
        <v>132</v>
      </c>
      <c r="C903" t="s">
        <v>132</v>
      </c>
      <c r="D903" t="s">
        <v>133</v>
      </c>
      <c r="E903" t="s">
        <v>618</v>
      </c>
      <c r="F903" t="s">
        <v>619</v>
      </c>
      <c r="G903">
        <v>0</v>
      </c>
      <c r="H903">
        <v>0</v>
      </c>
      <c r="I903">
        <v>0</v>
      </c>
      <c r="J903">
        <v>0</v>
      </c>
      <c r="K903">
        <v>0</v>
      </c>
      <c r="L903">
        <v>0</v>
      </c>
      <c r="M903">
        <v>0</v>
      </c>
      <c r="N903">
        <v>0</v>
      </c>
      <c r="O903">
        <v>0</v>
      </c>
      <c r="P903">
        <v>0</v>
      </c>
      <c r="Q903">
        <v>3.6006</v>
      </c>
      <c r="R903">
        <v>3.6006</v>
      </c>
      <c r="S903">
        <v>3.6006</v>
      </c>
      <c r="T903">
        <v>3.6006</v>
      </c>
      <c r="U903">
        <v>3.6006</v>
      </c>
      <c r="V903">
        <v>7.2012999999999998</v>
      </c>
      <c r="W903">
        <v>7.2012999999999998</v>
      </c>
      <c r="X903">
        <v>7.2012999999999998</v>
      </c>
      <c r="Y903">
        <v>28.800999999999998</v>
      </c>
      <c r="Z903">
        <v>10.8019</v>
      </c>
      <c r="AA903">
        <v>43.199399999999997</v>
      </c>
      <c r="AB903">
        <v>64.799099999999996</v>
      </c>
      <c r="AC903">
        <v>75.600999999999999</v>
      </c>
      <c r="AD903">
        <v>82.798199999999994</v>
      </c>
      <c r="AE903">
        <v>68.399799999999999</v>
      </c>
      <c r="AF903">
        <v>75.600999999999999</v>
      </c>
      <c r="AG903">
        <v>75.600999999999999</v>
      </c>
      <c r="AH903">
        <v>83.736000000000004</v>
      </c>
      <c r="AI903">
        <v>66.988799999999998</v>
      </c>
      <c r="AJ903">
        <v>66.988799999999998</v>
      </c>
      <c r="AK903">
        <v>66.988799999999998</v>
      </c>
      <c r="AL903" t="s">
        <v>531</v>
      </c>
      <c r="AM903" s="49" t="s">
        <v>133</v>
      </c>
      <c r="AN903" s="49" t="s">
        <v>14</v>
      </c>
      <c r="AO903" s="49" t="s">
        <v>507</v>
      </c>
      <c r="AP903" s="49" t="s">
        <v>501</v>
      </c>
      <c r="AQ903" s="49" t="s">
        <v>10</v>
      </c>
      <c r="AR903" s="49" t="s">
        <v>487</v>
      </c>
      <c r="AS903" s="49" t="s">
        <v>488</v>
      </c>
      <c r="AT903" s="49" t="s">
        <v>489</v>
      </c>
    </row>
    <row r="904" spans="1:46" x14ac:dyDescent="0.25">
      <c r="A904">
        <v>6</v>
      </c>
      <c r="B904" t="s">
        <v>134</v>
      </c>
      <c r="C904" t="s">
        <v>134</v>
      </c>
      <c r="D904" t="s">
        <v>135</v>
      </c>
      <c r="E904" t="s">
        <v>618</v>
      </c>
      <c r="F904" t="s">
        <v>619</v>
      </c>
      <c r="G904">
        <v>0</v>
      </c>
      <c r="H904">
        <v>0</v>
      </c>
      <c r="I904">
        <v>0</v>
      </c>
      <c r="J904">
        <v>0</v>
      </c>
      <c r="K904">
        <v>0</v>
      </c>
      <c r="L904">
        <v>0</v>
      </c>
      <c r="M904">
        <v>0</v>
      </c>
      <c r="N904">
        <v>0</v>
      </c>
      <c r="O904">
        <v>0</v>
      </c>
      <c r="P904">
        <v>0</v>
      </c>
      <c r="Q904">
        <v>0</v>
      </c>
      <c r="R904">
        <v>0</v>
      </c>
      <c r="S904">
        <v>0</v>
      </c>
      <c r="T904">
        <v>0</v>
      </c>
      <c r="U904">
        <v>1.2769999999999999</v>
      </c>
      <c r="V904">
        <v>1.2769999999999999</v>
      </c>
      <c r="W904">
        <v>1.2769999999999999</v>
      </c>
      <c r="X904">
        <v>1.2769999999999999</v>
      </c>
      <c r="Y904">
        <v>1.2769999999999999</v>
      </c>
      <c r="Z904">
        <v>1.2769999999999999</v>
      </c>
      <c r="AA904">
        <v>114.21169999999999</v>
      </c>
      <c r="AB904">
        <v>412.79340000000002</v>
      </c>
      <c r="AC904">
        <v>667.7192</v>
      </c>
      <c r="AD904">
        <v>831.74549999999999</v>
      </c>
      <c r="AE904">
        <v>658.26130000000001</v>
      </c>
      <c r="AF904">
        <v>798.68650000000002</v>
      </c>
      <c r="AG904">
        <v>816.12459999999999</v>
      </c>
      <c r="AH904">
        <v>761.21469999999999</v>
      </c>
      <c r="AI904">
        <v>795.7432</v>
      </c>
      <c r="AJ904">
        <v>858.83410000000003</v>
      </c>
      <c r="AK904">
        <v>865.47019999999998</v>
      </c>
      <c r="AL904">
        <v>887.40060000000005</v>
      </c>
      <c r="AM904" s="49" t="s">
        <v>135</v>
      </c>
      <c r="AN904" s="49" t="s">
        <v>14</v>
      </c>
      <c r="AO904" s="49" t="s">
        <v>500</v>
      </c>
      <c r="AP904" s="49" t="s">
        <v>505</v>
      </c>
      <c r="AQ904" s="49" t="s">
        <v>13</v>
      </c>
      <c r="AR904" s="49" t="s">
        <v>487</v>
      </c>
      <c r="AS904" s="49" t="s">
        <v>488</v>
      </c>
      <c r="AT904" s="49" t="s">
        <v>489</v>
      </c>
    </row>
    <row r="905" spans="1:46" x14ac:dyDescent="0.25">
      <c r="A905">
        <v>6</v>
      </c>
      <c r="B905" t="s">
        <v>136</v>
      </c>
      <c r="C905" t="s">
        <v>136</v>
      </c>
      <c r="D905" t="s">
        <v>137</v>
      </c>
      <c r="E905" t="s">
        <v>618</v>
      </c>
      <c r="F905" t="s">
        <v>619</v>
      </c>
      <c r="G905">
        <v>0</v>
      </c>
      <c r="H905">
        <v>0</v>
      </c>
      <c r="I905">
        <v>0</v>
      </c>
      <c r="J905">
        <v>0</v>
      </c>
      <c r="K905">
        <v>0</v>
      </c>
      <c r="L905">
        <v>0</v>
      </c>
      <c r="M905">
        <v>0</v>
      </c>
      <c r="N905">
        <v>0</v>
      </c>
      <c r="O905">
        <v>0</v>
      </c>
      <c r="P905">
        <v>0</v>
      </c>
      <c r="Q905">
        <v>3.6006</v>
      </c>
      <c r="R905">
        <v>0</v>
      </c>
      <c r="S905">
        <v>7.2012999999999998</v>
      </c>
      <c r="T905">
        <v>17.999099999999999</v>
      </c>
      <c r="U905">
        <v>35.998100000000001</v>
      </c>
      <c r="V905">
        <v>75.600999999999999</v>
      </c>
      <c r="W905">
        <v>176.39830000000001</v>
      </c>
      <c r="X905">
        <v>450.00150000000002</v>
      </c>
      <c r="Y905">
        <v>881.99969999999996</v>
      </c>
      <c r="Z905">
        <v>1036.7982</v>
      </c>
      <c r="AA905">
        <v>1205.9993999999999</v>
      </c>
      <c r="AB905">
        <v>1429.2019</v>
      </c>
      <c r="AC905">
        <v>1497.6016</v>
      </c>
      <c r="AD905">
        <v>1731.6018999999999</v>
      </c>
      <c r="AE905">
        <v>1717.1993</v>
      </c>
      <c r="AF905">
        <v>2062.7986999999998</v>
      </c>
      <c r="AG905">
        <v>1789.1996999999999</v>
      </c>
      <c r="AH905">
        <v>2127.7359000000001</v>
      </c>
      <c r="AI905">
        <v>2193.5859</v>
      </c>
      <c r="AJ905">
        <v>2520.0517</v>
      </c>
      <c r="AK905">
        <v>2516.6979999999999</v>
      </c>
      <c r="AL905">
        <v>2165.5218</v>
      </c>
      <c r="AM905" s="49" t="s">
        <v>137</v>
      </c>
      <c r="AN905" s="49" t="s">
        <v>14</v>
      </c>
      <c r="AO905" s="49" t="s">
        <v>500</v>
      </c>
      <c r="AP905" s="49" t="s">
        <v>505</v>
      </c>
      <c r="AQ905" s="49" t="s">
        <v>13</v>
      </c>
      <c r="AR905" s="49" t="s">
        <v>487</v>
      </c>
      <c r="AS905" s="49" t="s">
        <v>488</v>
      </c>
      <c r="AT905" s="49" t="s">
        <v>489</v>
      </c>
    </row>
    <row r="906" spans="1:46" x14ac:dyDescent="0.25">
      <c r="A906">
        <v>6</v>
      </c>
      <c r="B906" t="s">
        <v>315</v>
      </c>
      <c r="C906" t="s">
        <v>315</v>
      </c>
      <c r="D906" t="s">
        <v>547</v>
      </c>
      <c r="E906" t="s">
        <v>618</v>
      </c>
      <c r="F906" t="s">
        <v>619</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c r="AI906">
        <v>0</v>
      </c>
      <c r="AJ906">
        <v>0</v>
      </c>
      <c r="AK906">
        <v>0</v>
      </c>
      <c r="AL906" t="s">
        <v>531</v>
      </c>
      <c r="AM906" s="49" t="s">
        <v>316</v>
      </c>
      <c r="AN906" s="49" t="s">
        <v>14</v>
      </c>
      <c r="AO906" s="49" t="s">
        <v>485</v>
      </c>
      <c r="AP906" s="49" t="s">
        <v>486</v>
      </c>
      <c r="AQ906" s="49" t="s">
        <v>11</v>
      </c>
      <c r="AR906" s="49" t="s">
        <v>487</v>
      </c>
      <c r="AS906" s="49" t="s">
        <v>488</v>
      </c>
      <c r="AT906" s="49" t="s">
        <v>489</v>
      </c>
    </row>
    <row r="907" spans="1:46" x14ac:dyDescent="0.25">
      <c r="A907">
        <v>6</v>
      </c>
      <c r="B907" t="s">
        <v>121</v>
      </c>
      <c r="C907" t="s">
        <v>121</v>
      </c>
      <c r="D907" t="s">
        <v>548</v>
      </c>
      <c r="E907" t="s">
        <v>618</v>
      </c>
      <c r="F907" t="s">
        <v>619</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c r="AG907">
        <v>0</v>
      </c>
      <c r="AH907">
        <v>0</v>
      </c>
      <c r="AI907">
        <v>0</v>
      </c>
      <c r="AJ907">
        <v>0</v>
      </c>
      <c r="AK907">
        <v>0</v>
      </c>
      <c r="AL907" t="s">
        <v>531</v>
      </c>
      <c r="AM907" s="49" t="s">
        <v>122</v>
      </c>
      <c r="AN907" s="49" t="s">
        <v>5</v>
      </c>
      <c r="AO907" s="49" t="s">
        <v>9</v>
      </c>
      <c r="AP907" s="49" t="s">
        <v>486</v>
      </c>
      <c r="AQ907" s="49" t="s">
        <v>9</v>
      </c>
      <c r="AR907" s="49" t="s">
        <v>495</v>
      </c>
      <c r="AS907" s="49" t="s">
        <v>488</v>
      </c>
      <c r="AT907" s="49" t="s">
        <v>489</v>
      </c>
    </row>
    <row r="908" spans="1:46" x14ac:dyDescent="0.25">
      <c r="A908">
        <v>6</v>
      </c>
      <c r="B908" t="s">
        <v>144</v>
      </c>
      <c r="C908" t="s">
        <v>144</v>
      </c>
      <c r="D908" t="s">
        <v>145</v>
      </c>
      <c r="E908" t="s">
        <v>618</v>
      </c>
      <c r="F908" t="s">
        <v>619</v>
      </c>
      <c r="G908">
        <v>2196.0016999999998</v>
      </c>
      <c r="H908">
        <v>2663.998</v>
      </c>
      <c r="I908">
        <v>3293.9983999999999</v>
      </c>
      <c r="J908">
        <v>3722.4000999999998</v>
      </c>
      <c r="K908">
        <v>4093.1999000000001</v>
      </c>
      <c r="L908">
        <v>4237.2007000000003</v>
      </c>
      <c r="M908">
        <v>4417.1995999999999</v>
      </c>
      <c r="N908">
        <v>6962.4013999999997</v>
      </c>
      <c r="O908">
        <v>10152.001899999999</v>
      </c>
      <c r="P908">
        <v>10904.3992</v>
      </c>
      <c r="Q908">
        <v>15267.6016</v>
      </c>
      <c r="R908">
        <v>15501.6019</v>
      </c>
      <c r="S908">
        <v>17557.1993</v>
      </c>
      <c r="T908">
        <v>20019.598699999999</v>
      </c>
      <c r="U908">
        <v>23698.7994</v>
      </c>
      <c r="V908">
        <v>23810.3986</v>
      </c>
      <c r="W908">
        <v>21988.801500000001</v>
      </c>
      <c r="X908">
        <v>25815.5995</v>
      </c>
      <c r="Y908">
        <v>24940.801100000001</v>
      </c>
      <c r="Z908">
        <v>24195.600900000001</v>
      </c>
      <c r="AA908">
        <v>28112.398399999998</v>
      </c>
      <c r="AB908">
        <v>35186.3989</v>
      </c>
      <c r="AC908">
        <v>36971.997900000002</v>
      </c>
      <c r="AD908">
        <v>40042.798000000003</v>
      </c>
      <c r="AE908">
        <v>47084.401100000003</v>
      </c>
      <c r="AF908">
        <v>50879.132400000002</v>
      </c>
      <c r="AG908">
        <v>46014.229899999998</v>
      </c>
      <c r="AH908">
        <v>53207.998</v>
      </c>
      <c r="AI908">
        <v>50047.039400000001</v>
      </c>
      <c r="AJ908">
        <v>58139.3995</v>
      </c>
      <c r="AK908">
        <v>58788.772199999999</v>
      </c>
      <c r="AL908">
        <v>57796.081899999997</v>
      </c>
      <c r="AM908" s="49" t="s">
        <v>145</v>
      </c>
      <c r="AN908" s="49" t="s">
        <v>14</v>
      </c>
      <c r="AO908" s="49" t="s">
        <v>500</v>
      </c>
      <c r="AP908" s="49" t="s">
        <v>505</v>
      </c>
      <c r="AQ908" s="49" t="s">
        <v>13</v>
      </c>
      <c r="AR908" s="49" t="s">
        <v>487</v>
      </c>
      <c r="AS908" s="49" t="s">
        <v>488</v>
      </c>
      <c r="AT908" s="49" t="s">
        <v>489</v>
      </c>
    </row>
    <row r="909" spans="1:46" x14ac:dyDescent="0.25">
      <c r="A909">
        <v>6</v>
      </c>
      <c r="B909" t="s">
        <v>146</v>
      </c>
      <c r="C909" t="s">
        <v>146</v>
      </c>
      <c r="D909" t="s">
        <v>147</v>
      </c>
      <c r="E909" t="s">
        <v>618</v>
      </c>
      <c r="F909" t="s">
        <v>619</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50.400700000000001</v>
      </c>
      <c r="AC909">
        <v>345.5994</v>
      </c>
      <c r="AD909">
        <v>874.79840000000002</v>
      </c>
      <c r="AE909">
        <v>874.79840000000002</v>
      </c>
      <c r="AF909">
        <v>1043.9994999999999</v>
      </c>
      <c r="AG909">
        <v>1162.8</v>
      </c>
      <c r="AH909">
        <v>1405.4543000000001</v>
      </c>
      <c r="AI909">
        <v>1790.9287999999999</v>
      </c>
      <c r="AJ909">
        <v>2840.4005000000002</v>
      </c>
      <c r="AK909">
        <v>4100.4012000000002</v>
      </c>
      <c r="AL909" t="s">
        <v>531</v>
      </c>
      <c r="AM909" s="49" t="s">
        <v>147</v>
      </c>
      <c r="AN909" s="49" t="s">
        <v>14</v>
      </c>
      <c r="AO909" s="49" t="s">
        <v>507</v>
      </c>
      <c r="AP909" s="49" t="s">
        <v>501</v>
      </c>
      <c r="AQ909" s="49" t="s">
        <v>10</v>
      </c>
      <c r="AR909" s="49" t="s">
        <v>487</v>
      </c>
      <c r="AS909" s="49" t="s">
        <v>488</v>
      </c>
      <c r="AT909" s="49" t="s">
        <v>489</v>
      </c>
    </row>
    <row r="910" spans="1:46" x14ac:dyDescent="0.25">
      <c r="A910">
        <v>6</v>
      </c>
      <c r="B910" t="s">
        <v>149</v>
      </c>
      <c r="C910" t="s">
        <v>149</v>
      </c>
      <c r="D910" t="s">
        <v>412</v>
      </c>
      <c r="E910" t="s">
        <v>618</v>
      </c>
      <c r="F910" t="s">
        <v>619</v>
      </c>
      <c r="G910">
        <v>0</v>
      </c>
      <c r="H910">
        <v>0</v>
      </c>
      <c r="I910">
        <v>0</v>
      </c>
      <c r="J910">
        <v>0</v>
      </c>
      <c r="K910">
        <v>0</v>
      </c>
      <c r="L910">
        <v>0</v>
      </c>
      <c r="M910">
        <v>0</v>
      </c>
      <c r="N910">
        <v>0</v>
      </c>
      <c r="O910">
        <v>0</v>
      </c>
      <c r="P910">
        <v>0</v>
      </c>
      <c r="Q910">
        <v>0</v>
      </c>
      <c r="R910">
        <v>0</v>
      </c>
      <c r="S910">
        <v>0</v>
      </c>
      <c r="T910">
        <v>0</v>
      </c>
      <c r="U910">
        <v>0</v>
      </c>
      <c r="V910">
        <v>0</v>
      </c>
      <c r="W910">
        <v>0</v>
      </c>
      <c r="X910">
        <v>3.6006</v>
      </c>
      <c r="Y910">
        <v>10.8019</v>
      </c>
      <c r="Z910">
        <v>10.8019</v>
      </c>
      <c r="AA910">
        <v>10.8019</v>
      </c>
      <c r="AB910">
        <v>10.8019</v>
      </c>
      <c r="AC910">
        <v>7.2012999999999998</v>
      </c>
      <c r="AD910">
        <v>205.19929999999999</v>
      </c>
      <c r="AE910">
        <v>288.0016</v>
      </c>
      <c r="AF910">
        <v>356.40140000000002</v>
      </c>
      <c r="AG910">
        <v>302.39999999999998</v>
      </c>
      <c r="AH910">
        <v>264.2373</v>
      </c>
      <c r="AI910">
        <v>288.92689999999999</v>
      </c>
      <c r="AJ910">
        <v>307.89729999999997</v>
      </c>
      <c r="AK910">
        <v>277.57650000000001</v>
      </c>
      <c r="AL910" t="s">
        <v>531</v>
      </c>
      <c r="AM910" s="49" t="s">
        <v>412</v>
      </c>
      <c r="AN910" s="49" t="s">
        <v>14</v>
      </c>
      <c r="AO910" s="49" t="s">
        <v>506</v>
      </c>
      <c r="AP910" s="49" t="s">
        <v>501</v>
      </c>
      <c r="AQ910" s="49" t="s">
        <v>10</v>
      </c>
      <c r="AR910" s="49" t="s">
        <v>487</v>
      </c>
      <c r="AS910" s="49" t="s">
        <v>496</v>
      </c>
      <c r="AT910" s="49" t="s">
        <v>497</v>
      </c>
    </row>
    <row r="911" spans="1:46" x14ac:dyDescent="0.25">
      <c r="A911">
        <v>6</v>
      </c>
      <c r="B911" t="s">
        <v>150</v>
      </c>
      <c r="C911" t="s">
        <v>150</v>
      </c>
      <c r="D911" t="s">
        <v>151</v>
      </c>
      <c r="E911" t="s">
        <v>618</v>
      </c>
      <c r="F911" t="s">
        <v>619</v>
      </c>
      <c r="G911">
        <v>0</v>
      </c>
      <c r="H911">
        <v>0</v>
      </c>
      <c r="I911">
        <v>0</v>
      </c>
      <c r="J911">
        <v>0</v>
      </c>
      <c r="K911">
        <v>0</v>
      </c>
      <c r="L911">
        <v>0</v>
      </c>
      <c r="M911">
        <v>0</v>
      </c>
      <c r="N911">
        <v>0</v>
      </c>
      <c r="O911">
        <v>0</v>
      </c>
      <c r="P911">
        <v>86.398799999999994</v>
      </c>
      <c r="Q911">
        <v>493.20089999999999</v>
      </c>
      <c r="R911">
        <v>795.60090000000002</v>
      </c>
      <c r="S911">
        <v>734.39819999999997</v>
      </c>
      <c r="T911">
        <v>1324.7998</v>
      </c>
      <c r="U911">
        <v>1882.7998</v>
      </c>
      <c r="V911">
        <v>1987.2018</v>
      </c>
      <c r="W911">
        <v>2217.6014</v>
      </c>
      <c r="X911">
        <v>2991.5983999999999</v>
      </c>
      <c r="Y911">
        <v>3286.8013000000001</v>
      </c>
      <c r="Z911">
        <v>4078.8015</v>
      </c>
      <c r="AA911">
        <v>5392.7993999999999</v>
      </c>
      <c r="AB911">
        <v>5490.0001000000002</v>
      </c>
      <c r="AC911">
        <v>4042.7991999999999</v>
      </c>
      <c r="AD911">
        <v>4795.2007000000003</v>
      </c>
      <c r="AE911">
        <v>5198.4021000000002</v>
      </c>
      <c r="AF911">
        <v>7408.7979999999998</v>
      </c>
      <c r="AG911">
        <v>7920.0020999999997</v>
      </c>
      <c r="AH911">
        <v>8402.4009999999998</v>
      </c>
      <c r="AI911">
        <v>10864.8004</v>
      </c>
      <c r="AJ911">
        <v>15238.8006</v>
      </c>
      <c r="AK911">
        <v>15238.8006</v>
      </c>
      <c r="AL911" t="s">
        <v>531</v>
      </c>
      <c r="AM911" s="49" t="s">
        <v>151</v>
      </c>
      <c r="AN911" s="49" t="s">
        <v>7</v>
      </c>
      <c r="AO911" s="49" t="s">
        <v>9</v>
      </c>
      <c r="AP911" s="49" t="s">
        <v>494</v>
      </c>
      <c r="AQ911" s="49" t="s">
        <v>9</v>
      </c>
      <c r="AR911" s="49" t="s">
        <v>487</v>
      </c>
      <c r="AS911" s="49" t="s">
        <v>488</v>
      </c>
      <c r="AT911" s="49" t="s">
        <v>489</v>
      </c>
    </row>
    <row r="912" spans="1:46" x14ac:dyDescent="0.25">
      <c r="A912">
        <v>6</v>
      </c>
      <c r="B912" t="s">
        <v>338</v>
      </c>
      <c r="C912" t="s">
        <v>338</v>
      </c>
      <c r="D912" t="s">
        <v>339</v>
      </c>
      <c r="E912" t="s">
        <v>618</v>
      </c>
      <c r="F912" t="s">
        <v>619</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c r="AK912">
        <v>0</v>
      </c>
      <c r="AL912" t="s">
        <v>531</v>
      </c>
      <c r="AM912" s="49" t="s">
        <v>339</v>
      </c>
      <c r="AN912" s="49" t="s">
        <v>14</v>
      </c>
      <c r="AO912" s="49" t="s">
        <v>507</v>
      </c>
      <c r="AP912" s="49" t="s">
        <v>494</v>
      </c>
      <c r="AQ912" s="49" t="s">
        <v>10</v>
      </c>
      <c r="AR912" s="49" t="s">
        <v>487</v>
      </c>
      <c r="AS912" s="49" t="s">
        <v>488</v>
      </c>
      <c r="AT912" s="49" t="s">
        <v>489</v>
      </c>
    </row>
    <row r="913" spans="1:46" x14ac:dyDescent="0.25">
      <c r="A913">
        <v>6</v>
      </c>
      <c r="B913" t="s">
        <v>181</v>
      </c>
      <c r="C913" t="s">
        <v>181</v>
      </c>
      <c r="D913" t="s">
        <v>414</v>
      </c>
      <c r="E913" t="s">
        <v>618</v>
      </c>
      <c r="F913" t="s">
        <v>619</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c r="AG913">
        <v>0</v>
      </c>
      <c r="AH913">
        <v>0</v>
      </c>
      <c r="AI913">
        <v>0</v>
      </c>
      <c r="AJ913">
        <v>0</v>
      </c>
      <c r="AK913">
        <v>0</v>
      </c>
      <c r="AL913" t="s">
        <v>531</v>
      </c>
      <c r="AM913" s="49" t="s">
        <v>414</v>
      </c>
      <c r="AN913" s="49" t="s">
        <v>5</v>
      </c>
      <c r="AO913" s="49" t="s">
        <v>9</v>
      </c>
      <c r="AP913" s="49" t="s">
        <v>501</v>
      </c>
      <c r="AQ913" s="49" t="s">
        <v>9</v>
      </c>
      <c r="AR913" s="49" t="s">
        <v>495</v>
      </c>
      <c r="AS913" s="49" t="s">
        <v>496</v>
      </c>
      <c r="AT913" s="49" t="s">
        <v>497</v>
      </c>
    </row>
    <row r="914" spans="1:46" x14ac:dyDescent="0.25">
      <c r="A914">
        <v>6</v>
      </c>
      <c r="B914" t="s">
        <v>152</v>
      </c>
      <c r="C914" t="s">
        <v>152</v>
      </c>
      <c r="D914" t="s">
        <v>153</v>
      </c>
      <c r="E914" t="s">
        <v>618</v>
      </c>
      <c r="F914" t="s">
        <v>619</v>
      </c>
      <c r="G914" t="s">
        <v>531</v>
      </c>
      <c r="H914" t="s">
        <v>531</v>
      </c>
      <c r="I914">
        <v>0</v>
      </c>
      <c r="J914">
        <v>0</v>
      </c>
      <c r="K914">
        <v>0</v>
      </c>
      <c r="L914">
        <v>0</v>
      </c>
      <c r="M914">
        <v>0</v>
      </c>
      <c r="N914">
        <v>0</v>
      </c>
      <c r="O914">
        <v>0</v>
      </c>
      <c r="P914">
        <v>0</v>
      </c>
      <c r="Q914">
        <v>0</v>
      </c>
      <c r="R914">
        <v>0</v>
      </c>
      <c r="S914">
        <v>0</v>
      </c>
      <c r="T914">
        <v>0</v>
      </c>
      <c r="U914">
        <v>0</v>
      </c>
      <c r="V914">
        <v>0</v>
      </c>
      <c r="W914">
        <v>0</v>
      </c>
      <c r="X914">
        <v>0</v>
      </c>
      <c r="Y914">
        <v>7.2012999999999998</v>
      </c>
      <c r="Z914">
        <v>7.2012999999999998</v>
      </c>
      <c r="AA914">
        <v>7.2012999999999998</v>
      </c>
      <c r="AB914">
        <v>7.2012999999999998</v>
      </c>
      <c r="AC914">
        <v>7.2012999999999998</v>
      </c>
      <c r="AD914">
        <v>7.2012999999999998</v>
      </c>
      <c r="AE914">
        <v>7.2012999999999998</v>
      </c>
      <c r="AF914">
        <v>7.2012999999999998</v>
      </c>
      <c r="AG914">
        <v>7.2012999999999998</v>
      </c>
      <c r="AH914">
        <v>7.2012999999999998</v>
      </c>
      <c r="AI914">
        <v>7.2012999999999998</v>
      </c>
      <c r="AJ914">
        <v>7.2012999999999998</v>
      </c>
      <c r="AK914">
        <v>7.2012999999999998</v>
      </c>
      <c r="AL914" t="s">
        <v>531</v>
      </c>
      <c r="AM914" s="49" t="s">
        <v>153</v>
      </c>
      <c r="AN914" s="49" t="s">
        <v>6</v>
      </c>
      <c r="AO914" s="49" t="s">
        <v>9</v>
      </c>
      <c r="AP914" s="49" t="s">
        <v>486</v>
      </c>
      <c r="AQ914" s="49" t="s">
        <v>9</v>
      </c>
      <c r="AR914" s="49" t="s">
        <v>487</v>
      </c>
      <c r="AS914" s="49" t="s">
        <v>488</v>
      </c>
      <c r="AT914" s="49" t="s">
        <v>489</v>
      </c>
    </row>
    <row r="915" spans="1:46" x14ac:dyDescent="0.25">
      <c r="A915">
        <v>6</v>
      </c>
      <c r="B915" t="s">
        <v>156</v>
      </c>
      <c r="C915" t="s">
        <v>156</v>
      </c>
      <c r="D915" t="s">
        <v>157</v>
      </c>
      <c r="E915" t="s">
        <v>618</v>
      </c>
      <c r="F915" t="s">
        <v>619</v>
      </c>
      <c r="G915">
        <v>0</v>
      </c>
      <c r="H915">
        <v>0</v>
      </c>
      <c r="I915">
        <v>0</v>
      </c>
      <c r="J915">
        <v>0</v>
      </c>
      <c r="K915">
        <v>0</v>
      </c>
      <c r="L915">
        <v>0</v>
      </c>
      <c r="M915">
        <v>0</v>
      </c>
      <c r="N915">
        <v>0</v>
      </c>
      <c r="O915">
        <v>0</v>
      </c>
      <c r="P915">
        <v>0</v>
      </c>
      <c r="Q915">
        <v>0</v>
      </c>
      <c r="R915">
        <v>0</v>
      </c>
      <c r="S915">
        <v>3.6006</v>
      </c>
      <c r="T915">
        <v>21.599699999999999</v>
      </c>
      <c r="U915">
        <v>28.800999999999998</v>
      </c>
      <c r="V915">
        <v>194.4015</v>
      </c>
      <c r="W915">
        <v>273.59899999999999</v>
      </c>
      <c r="X915">
        <v>327.60039999999998</v>
      </c>
      <c r="Y915">
        <v>478.79829999999998</v>
      </c>
      <c r="Z915">
        <v>702.00080000000003</v>
      </c>
      <c r="AA915">
        <v>997.19949999999994</v>
      </c>
      <c r="AB915">
        <v>1324.7998</v>
      </c>
      <c r="AC915">
        <v>1562.4006999999999</v>
      </c>
      <c r="AD915">
        <v>1904.3995</v>
      </c>
      <c r="AE915">
        <v>2174.402</v>
      </c>
      <c r="AF915">
        <v>2573.9985999999999</v>
      </c>
      <c r="AG915">
        <v>2138.3996999999999</v>
      </c>
      <c r="AH915">
        <v>2602.7995999999998</v>
      </c>
      <c r="AI915">
        <v>2289.6017999999999</v>
      </c>
      <c r="AJ915">
        <v>2473.2013999999999</v>
      </c>
      <c r="AK915">
        <v>3038.3984</v>
      </c>
      <c r="AL915">
        <v>2630.1603</v>
      </c>
      <c r="AM915" s="49" t="s">
        <v>157</v>
      </c>
      <c r="AN915" s="49" t="s">
        <v>14</v>
      </c>
      <c r="AO915" s="49" t="s">
        <v>500</v>
      </c>
      <c r="AP915" s="49" t="s">
        <v>505</v>
      </c>
      <c r="AQ915" s="49" t="s">
        <v>13</v>
      </c>
      <c r="AR915" s="49" t="s">
        <v>487</v>
      </c>
      <c r="AS915" s="49" t="s">
        <v>488</v>
      </c>
      <c r="AT915" s="49" t="s">
        <v>489</v>
      </c>
    </row>
    <row r="916" spans="1:46" x14ac:dyDescent="0.25">
      <c r="A916">
        <v>6</v>
      </c>
      <c r="B916" t="s">
        <v>158</v>
      </c>
      <c r="C916" t="s">
        <v>158</v>
      </c>
      <c r="D916" t="s">
        <v>159</v>
      </c>
      <c r="E916" t="s">
        <v>618</v>
      </c>
      <c r="F916" t="s">
        <v>619</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104.402</v>
      </c>
      <c r="AC916">
        <v>691.19880000000001</v>
      </c>
      <c r="AD916">
        <v>1281.6004</v>
      </c>
      <c r="AE916">
        <v>1796.4010000000001</v>
      </c>
      <c r="AF916">
        <v>2732.402</v>
      </c>
      <c r="AG916">
        <v>2815.2001</v>
      </c>
      <c r="AH916">
        <v>1918.8021000000001</v>
      </c>
      <c r="AI916">
        <v>3049.2004000000002</v>
      </c>
      <c r="AJ916">
        <v>2192.4974000000002</v>
      </c>
      <c r="AK916">
        <v>2189.4200999999998</v>
      </c>
      <c r="AL916" t="s">
        <v>531</v>
      </c>
      <c r="AM916" s="49" t="s">
        <v>159</v>
      </c>
      <c r="AN916" s="49" t="s">
        <v>6</v>
      </c>
      <c r="AO916" s="49" t="s">
        <v>9</v>
      </c>
      <c r="AP916" s="49" t="s">
        <v>486</v>
      </c>
      <c r="AQ916" s="49" t="s">
        <v>9</v>
      </c>
      <c r="AR916" s="49" t="s">
        <v>487</v>
      </c>
      <c r="AS916" s="49" t="s">
        <v>488</v>
      </c>
      <c r="AT916" s="49" t="s">
        <v>489</v>
      </c>
    </row>
    <row r="917" spans="1:46" x14ac:dyDescent="0.25">
      <c r="A917">
        <v>6</v>
      </c>
      <c r="B917" t="s">
        <v>160</v>
      </c>
      <c r="C917" t="s">
        <v>160</v>
      </c>
      <c r="D917" t="s">
        <v>161</v>
      </c>
      <c r="E917" t="s">
        <v>618</v>
      </c>
      <c r="F917" t="s">
        <v>619</v>
      </c>
      <c r="G917">
        <v>0</v>
      </c>
      <c r="H917">
        <v>0</v>
      </c>
      <c r="I917">
        <v>7.2012999999999998</v>
      </c>
      <c r="J917">
        <v>14.398400000000001</v>
      </c>
      <c r="K917">
        <v>25.200299999999999</v>
      </c>
      <c r="L917">
        <v>39.598799999999997</v>
      </c>
      <c r="M917">
        <v>39.598799999999997</v>
      </c>
      <c r="N917">
        <v>61.198500000000003</v>
      </c>
      <c r="O917">
        <v>82.798199999999994</v>
      </c>
      <c r="P917">
        <v>176.39830000000001</v>
      </c>
      <c r="Q917">
        <v>280.80029999999999</v>
      </c>
      <c r="R917">
        <v>251.99930000000001</v>
      </c>
      <c r="S917">
        <v>230.39959999999999</v>
      </c>
      <c r="T917">
        <v>334.80160000000001</v>
      </c>
      <c r="U917">
        <v>431.9982</v>
      </c>
      <c r="V917">
        <v>612.00130000000001</v>
      </c>
      <c r="W917">
        <v>561.60059999999999</v>
      </c>
      <c r="X917">
        <v>676.80039999999997</v>
      </c>
      <c r="Y917">
        <v>939.60170000000005</v>
      </c>
      <c r="Z917">
        <v>997.19949999999994</v>
      </c>
      <c r="AA917">
        <v>1058.3978999999999</v>
      </c>
      <c r="AB917">
        <v>1731.6018999999999</v>
      </c>
      <c r="AC917">
        <v>1778.4019000000001</v>
      </c>
      <c r="AD917">
        <v>2786.3991000000001</v>
      </c>
      <c r="AE917">
        <v>3985.2013999999999</v>
      </c>
      <c r="AF917">
        <v>8377.2006000000001</v>
      </c>
      <c r="AG917">
        <v>11044.799300000001</v>
      </c>
      <c r="AH917">
        <v>17262.000599999999</v>
      </c>
      <c r="AI917">
        <v>21020.398799999999</v>
      </c>
      <c r="AJ917">
        <v>21689.997899999998</v>
      </c>
      <c r="AK917">
        <v>28576.798200000001</v>
      </c>
      <c r="AL917">
        <v>29278.798999999999</v>
      </c>
      <c r="AM917" s="49" t="s">
        <v>161</v>
      </c>
      <c r="AN917" s="49" t="s">
        <v>14</v>
      </c>
      <c r="AO917" s="49" t="s">
        <v>500</v>
      </c>
      <c r="AP917" s="49" t="s">
        <v>505</v>
      </c>
      <c r="AQ917" s="49" t="s">
        <v>13</v>
      </c>
      <c r="AR917" s="49" t="s">
        <v>487</v>
      </c>
      <c r="AS917" s="49" t="s">
        <v>488</v>
      </c>
      <c r="AT917" s="49" t="s">
        <v>489</v>
      </c>
    </row>
    <row r="918" spans="1:46" x14ac:dyDescent="0.25">
      <c r="A918">
        <v>6</v>
      </c>
      <c r="B918" t="s">
        <v>164</v>
      </c>
      <c r="C918" t="s">
        <v>164</v>
      </c>
      <c r="D918" t="s">
        <v>165</v>
      </c>
      <c r="E918" t="s">
        <v>618</v>
      </c>
      <c r="F918" t="s">
        <v>619</v>
      </c>
      <c r="G918">
        <v>0</v>
      </c>
      <c r="H918">
        <v>0</v>
      </c>
      <c r="I918">
        <v>0</v>
      </c>
      <c r="J918">
        <v>7.2012999999999998</v>
      </c>
      <c r="K918">
        <v>17.999099999999999</v>
      </c>
      <c r="L918">
        <v>17.999099999999999</v>
      </c>
      <c r="M918">
        <v>25.200299999999999</v>
      </c>
      <c r="N918">
        <v>39.598799999999997</v>
      </c>
      <c r="O918">
        <v>68.399799999999999</v>
      </c>
      <c r="P918">
        <v>133.19890000000001</v>
      </c>
      <c r="Q918">
        <v>172.80179999999999</v>
      </c>
      <c r="R918">
        <v>471.60120000000001</v>
      </c>
      <c r="S918">
        <v>954.00009999999997</v>
      </c>
      <c r="T918">
        <v>1396.8001999999999</v>
      </c>
      <c r="U918">
        <v>2142.0003999999999</v>
      </c>
      <c r="V918">
        <v>3463.1995000000002</v>
      </c>
      <c r="W918">
        <v>7855.1988000000001</v>
      </c>
      <c r="X918">
        <v>14651.9997</v>
      </c>
      <c r="Y918">
        <v>20498.401099999999</v>
      </c>
      <c r="Z918">
        <v>28483.198100000001</v>
      </c>
      <c r="AA918">
        <v>35802.000899999999</v>
      </c>
      <c r="AB918">
        <v>44537.8344</v>
      </c>
      <c r="AC918">
        <v>54642.2408</v>
      </c>
      <c r="AD918">
        <v>58056.249600000003</v>
      </c>
      <c r="AE918">
        <v>62365.605600000003</v>
      </c>
      <c r="AF918">
        <v>77114.165500000003</v>
      </c>
      <c r="AG918">
        <v>76971.542199999996</v>
      </c>
      <c r="AH918">
        <v>88593.973299999998</v>
      </c>
      <c r="AI918">
        <v>102954.9402</v>
      </c>
      <c r="AJ918">
        <v>125234.4688</v>
      </c>
      <c r="AK918">
        <v>143250.84280000001</v>
      </c>
      <c r="AL918">
        <v>133252.5007</v>
      </c>
      <c r="AM918" s="49" t="s">
        <v>165</v>
      </c>
      <c r="AN918" s="49" t="s">
        <v>14</v>
      </c>
      <c r="AO918" s="49" t="s">
        <v>500</v>
      </c>
      <c r="AP918" s="49" t="s">
        <v>505</v>
      </c>
      <c r="AQ918" s="49" t="s">
        <v>13</v>
      </c>
      <c r="AR918" s="49" t="s">
        <v>487</v>
      </c>
      <c r="AS918" s="49" t="s">
        <v>488</v>
      </c>
      <c r="AT918" s="49" t="s">
        <v>489</v>
      </c>
    </row>
    <row r="919" spans="1:46" x14ac:dyDescent="0.25">
      <c r="A919">
        <v>6</v>
      </c>
      <c r="B919" t="s">
        <v>168</v>
      </c>
      <c r="C919" t="s">
        <v>168</v>
      </c>
      <c r="D919" t="s">
        <v>413</v>
      </c>
      <c r="E919" t="s">
        <v>618</v>
      </c>
      <c r="F919" t="s">
        <v>619</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c r="AG919">
        <v>0</v>
      </c>
      <c r="AH919">
        <v>0</v>
      </c>
      <c r="AI919">
        <v>0</v>
      </c>
      <c r="AJ919">
        <v>0</v>
      </c>
      <c r="AK919">
        <v>0</v>
      </c>
      <c r="AL919" t="s">
        <v>531</v>
      </c>
      <c r="AM919" s="49" t="s">
        <v>413</v>
      </c>
      <c r="AN919" s="49" t="s">
        <v>5</v>
      </c>
      <c r="AO919" s="49" t="s">
        <v>9</v>
      </c>
      <c r="AP919" s="49" t="s">
        <v>501</v>
      </c>
      <c r="AQ919" s="49" t="s">
        <v>9</v>
      </c>
      <c r="AR919" s="49" t="s">
        <v>495</v>
      </c>
      <c r="AS919" s="49" t="s">
        <v>496</v>
      </c>
      <c r="AT919" s="49" t="s">
        <v>497</v>
      </c>
    </row>
    <row r="920" spans="1:46" x14ac:dyDescent="0.25">
      <c r="A920">
        <v>6</v>
      </c>
      <c r="B920" t="s">
        <v>171</v>
      </c>
      <c r="C920" t="s">
        <v>171</v>
      </c>
      <c r="D920" t="s">
        <v>172</v>
      </c>
      <c r="E920" t="s">
        <v>618</v>
      </c>
      <c r="F920" t="s">
        <v>619</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32.401600000000002</v>
      </c>
      <c r="AH920">
        <v>316.07830000000001</v>
      </c>
      <c r="AI920">
        <v>303.48020000000002</v>
      </c>
      <c r="AJ920">
        <v>304.89949999999999</v>
      </c>
      <c r="AK920">
        <v>326.8802</v>
      </c>
      <c r="AL920">
        <v>300.2396</v>
      </c>
      <c r="AM920" s="49" t="s">
        <v>172</v>
      </c>
      <c r="AN920" s="49" t="s">
        <v>14</v>
      </c>
      <c r="AO920" s="49" t="s">
        <v>500</v>
      </c>
      <c r="AP920" s="49" t="s">
        <v>501</v>
      </c>
      <c r="AQ920" s="49" t="s">
        <v>502</v>
      </c>
      <c r="AR920" s="49" t="s">
        <v>487</v>
      </c>
      <c r="AS920" s="49" t="s">
        <v>488</v>
      </c>
      <c r="AT920" s="49" t="s">
        <v>489</v>
      </c>
    </row>
    <row r="921" spans="1:46" x14ac:dyDescent="0.25">
      <c r="A921">
        <v>6</v>
      </c>
      <c r="B921" t="s">
        <v>138</v>
      </c>
      <c r="C921" t="s">
        <v>138</v>
      </c>
      <c r="D921" t="s">
        <v>139</v>
      </c>
      <c r="E921" t="s">
        <v>618</v>
      </c>
      <c r="F921" t="s">
        <v>619</v>
      </c>
      <c r="G921">
        <v>255.6</v>
      </c>
      <c r="H921">
        <v>774.00120000000004</v>
      </c>
      <c r="I921">
        <v>1047.6002000000001</v>
      </c>
      <c r="J921">
        <v>2426.4013</v>
      </c>
      <c r="K921">
        <v>5140.8001000000004</v>
      </c>
      <c r="L921">
        <v>6163.1998999999996</v>
      </c>
      <c r="M921">
        <v>7480.7983999999997</v>
      </c>
      <c r="N921">
        <v>10922.3982</v>
      </c>
      <c r="O921">
        <v>16534.7994</v>
      </c>
      <c r="P921">
        <v>19900.798200000001</v>
      </c>
      <c r="Q921">
        <v>33667.201800000003</v>
      </c>
      <c r="R921">
        <v>37641.601199999997</v>
      </c>
      <c r="S921">
        <v>57081.600299999998</v>
      </c>
      <c r="T921">
        <v>68713.200599999996</v>
      </c>
      <c r="U921">
        <v>93668.400099999999</v>
      </c>
      <c r="V921">
        <v>99986.398499999996</v>
      </c>
      <c r="W921">
        <v>112766.40029999999</v>
      </c>
      <c r="X921">
        <v>145825.2015</v>
      </c>
      <c r="Y921">
        <v>148986.00099999999</v>
      </c>
      <c r="Z921">
        <v>141912.00049999999</v>
      </c>
      <c r="AA921">
        <v>138769.20000000001</v>
      </c>
      <c r="AB921">
        <v>179488.7984</v>
      </c>
      <c r="AC921">
        <v>186047.99840000001</v>
      </c>
      <c r="AD921">
        <v>189853.2009</v>
      </c>
      <c r="AE921">
        <v>210589.19880000001</v>
      </c>
      <c r="AF921">
        <v>290246.40149999998</v>
      </c>
      <c r="AG921">
        <v>287726.40000000002</v>
      </c>
      <c r="AH921">
        <v>380494.8014</v>
      </c>
      <c r="AI921">
        <v>395823.60149999999</v>
      </c>
      <c r="AJ921">
        <v>453218.3995</v>
      </c>
      <c r="AK921">
        <v>475567.19880000001</v>
      </c>
      <c r="AL921">
        <v>409852.80209999997</v>
      </c>
      <c r="AM921" s="49" t="s">
        <v>139</v>
      </c>
      <c r="AN921" s="49" t="s">
        <v>14</v>
      </c>
      <c r="AO921" s="49" t="s">
        <v>500</v>
      </c>
      <c r="AP921" s="49" t="s">
        <v>505</v>
      </c>
      <c r="AQ921" s="49" t="s">
        <v>13</v>
      </c>
      <c r="AR921" s="49" t="s">
        <v>487</v>
      </c>
      <c r="AS921" s="49" t="s">
        <v>488</v>
      </c>
      <c r="AT921" s="49" t="s">
        <v>489</v>
      </c>
    </row>
    <row r="922" spans="1:46" x14ac:dyDescent="0.25">
      <c r="A922">
        <v>6</v>
      </c>
      <c r="B922" t="s">
        <v>173</v>
      </c>
      <c r="C922" t="s">
        <v>173</v>
      </c>
      <c r="D922" t="s">
        <v>174</v>
      </c>
      <c r="E922" t="s">
        <v>618</v>
      </c>
      <c r="F922" t="s">
        <v>619</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c r="AG922">
        <v>0</v>
      </c>
      <c r="AH922">
        <v>0</v>
      </c>
      <c r="AI922">
        <v>0</v>
      </c>
      <c r="AJ922">
        <v>0</v>
      </c>
      <c r="AK922">
        <v>0</v>
      </c>
      <c r="AL922" t="s">
        <v>531</v>
      </c>
      <c r="AM922" s="49" t="s">
        <v>174</v>
      </c>
      <c r="AN922" s="49" t="s">
        <v>8</v>
      </c>
      <c r="AO922" s="49" t="s">
        <v>9</v>
      </c>
      <c r="AP922" s="49" t="s">
        <v>494</v>
      </c>
      <c r="AQ922" s="49" t="s">
        <v>9</v>
      </c>
      <c r="AR922" s="49" t="s">
        <v>495</v>
      </c>
      <c r="AS922" s="49" t="s">
        <v>488</v>
      </c>
      <c r="AT922" s="49" t="s">
        <v>489</v>
      </c>
    </row>
    <row r="923" spans="1:46" x14ac:dyDescent="0.25">
      <c r="A923">
        <v>6</v>
      </c>
      <c r="B923" t="s">
        <v>549</v>
      </c>
      <c r="C923" t="s">
        <v>549</v>
      </c>
      <c r="D923" t="s">
        <v>550</v>
      </c>
      <c r="E923" t="s">
        <v>618</v>
      </c>
      <c r="F923" t="s">
        <v>619</v>
      </c>
      <c r="G923">
        <v>0</v>
      </c>
      <c r="H923">
        <v>0</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0</v>
      </c>
      <c r="AC923">
        <v>0</v>
      </c>
      <c r="AD923">
        <v>0</v>
      </c>
      <c r="AE923">
        <v>0</v>
      </c>
      <c r="AF923">
        <v>0</v>
      </c>
      <c r="AG923">
        <v>0</v>
      </c>
      <c r="AH923">
        <v>0</v>
      </c>
      <c r="AI923">
        <v>0</v>
      </c>
      <c r="AJ923">
        <v>0</v>
      </c>
      <c r="AK923">
        <v>0</v>
      </c>
      <c r="AL923" t="s">
        <v>531</v>
      </c>
      <c r="AM923" s="49" t="e">
        <v>#N/A</v>
      </c>
      <c r="AN923" s="49" t="e">
        <v>#N/A</v>
      </c>
      <c r="AO923" s="49" t="e">
        <v>#N/A</v>
      </c>
      <c r="AP923" s="49" t="e">
        <v>#N/A</v>
      </c>
      <c r="AQ923" s="49" t="e">
        <v>#N/A</v>
      </c>
      <c r="AR923" s="49" t="e">
        <v>#N/A</v>
      </c>
      <c r="AS923" s="49" t="e">
        <v>#N/A</v>
      </c>
      <c r="AT923" s="49" t="e">
        <v>#N/A</v>
      </c>
    </row>
    <row r="924" spans="1:46" x14ac:dyDescent="0.25">
      <c r="A924">
        <v>6</v>
      </c>
      <c r="B924" t="s">
        <v>182</v>
      </c>
      <c r="C924" t="s">
        <v>182</v>
      </c>
      <c r="D924" t="s">
        <v>183</v>
      </c>
      <c r="E924" t="s">
        <v>618</v>
      </c>
      <c r="F924" t="s">
        <v>619</v>
      </c>
      <c r="G924">
        <v>7.2012999999999998</v>
      </c>
      <c r="H924">
        <v>7.2012999999999998</v>
      </c>
      <c r="I924">
        <v>28.800999999999998</v>
      </c>
      <c r="J924">
        <v>169.2011</v>
      </c>
      <c r="K924">
        <v>133.19890000000001</v>
      </c>
      <c r="L924">
        <v>122.4011</v>
      </c>
      <c r="M924">
        <v>136.79949999999999</v>
      </c>
      <c r="N924">
        <v>129.59819999999999</v>
      </c>
      <c r="O924">
        <v>251.99930000000001</v>
      </c>
      <c r="P924">
        <v>583.20029999999997</v>
      </c>
      <c r="Q924">
        <v>1623.5992000000001</v>
      </c>
      <c r="R924">
        <v>2721.6</v>
      </c>
      <c r="S924">
        <v>2343.5990000000002</v>
      </c>
      <c r="T924">
        <v>3675.6001000000001</v>
      </c>
      <c r="U924">
        <v>4035.6021000000001</v>
      </c>
      <c r="V924">
        <v>4557.5998</v>
      </c>
      <c r="W924">
        <v>6116.3998000000001</v>
      </c>
      <c r="X924">
        <v>6544.8015999999998</v>
      </c>
      <c r="Y924">
        <v>8071.2</v>
      </c>
      <c r="Z924">
        <v>9154.7983000000004</v>
      </c>
      <c r="AA924">
        <v>9770.4002</v>
      </c>
      <c r="AB924">
        <v>11934.0003</v>
      </c>
      <c r="AC924">
        <v>13859.9995</v>
      </c>
      <c r="AD924">
        <v>14900.398300000001</v>
      </c>
      <c r="AE924">
        <v>13280.399799999999</v>
      </c>
      <c r="AF924">
        <v>16635.6008</v>
      </c>
      <c r="AG924">
        <v>18525.601900000001</v>
      </c>
      <c r="AH924">
        <v>19933.1538</v>
      </c>
      <c r="AI924">
        <v>22680.9339</v>
      </c>
      <c r="AJ924">
        <v>26158.8501</v>
      </c>
      <c r="AK924">
        <v>33516.372300000003</v>
      </c>
      <c r="AL924">
        <v>37738.6973</v>
      </c>
      <c r="AM924" s="49" t="s">
        <v>183</v>
      </c>
      <c r="AN924" s="49" t="s">
        <v>14</v>
      </c>
      <c r="AO924" s="49" t="s">
        <v>500</v>
      </c>
      <c r="AP924" s="49" t="s">
        <v>505</v>
      </c>
      <c r="AQ924" s="49" t="s">
        <v>13</v>
      </c>
      <c r="AR924" s="49" t="s">
        <v>487</v>
      </c>
      <c r="AS924" s="49" t="s">
        <v>488</v>
      </c>
      <c r="AT924" s="49" t="s">
        <v>489</v>
      </c>
    </row>
    <row r="925" spans="1:46" x14ac:dyDescent="0.25">
      <c r="A925">
        <v>6</v>
      </c>
      <c r="B925" t="s">
        <v>186</v>
      </c>
      <c r="C925" t="s">
        <v>186</v>
      </c>
      <c r="D925" t="s">
        <v>187</v>
      </c>
      <c r="E925" t="s">
        <v>618</v>
      </c>
      <c r="F925" t="s">
        <v>619</v>
      </c>
      <c r="G925">
        <v>0</v>
      </c>
      <c r="H925">
        <v>0</v>
      </c>
      <c r="I925">
        <v>0</v>
      </c>
      <c r="J925">
        <v>0</v>
      </c>
      <c r="K925">
        <v>0</v>
      </c>
      <c r="L925">
        <v>0</v>
      </c>
      <c r="M925">
        <v>0</v>
      </c>
      <c r="N925">
        <v>0</v>
      </c>
      <c r="O925">
        <v>0</v>
      </c>
      <c r="P925">
        <v>0</v>
      </c>
      <c r="Q925">
        <v>0</v>
      </c>
      <c r="R925">
        <v>0</v>
      </c>
      <c r="S925">
        <v>0</v>
      </c>
      <c r="T925">
        <v>0</v>
      </c>
      <c r="U925">
        <v>0</v>
      </c>
      <c r="V925">
        <v>0</v>
      </c>
      <c r="W925">
        <v>0</v>
      </c>
      <c r="X925">
        <v>0</v>
      </c>
      <c r="Y925">
        <v>0</v>
      </c>
      <c r="Z925">
        <v>0</v>
      </c>
      <c r="AA925">
        <v>0</v>
      </c>
      <c r="AB925">
        <v>0</v>
      </c>
      <c r="AC925">
        <v>0</v>
      </c>
      <c r="AD925">
        <v>0</v>
      </c>
      <c r="AE925">
        <v>0</v>
      </c>
      <c r="AF925">
        <v>385.19819999999999</v>
      </c>
      <c r="AG925">
        <v>774.00120000000004</v>
      </c>
      <c r="AH925">
        <v>785.01660000000004</v>
      </c>
      <c r="AI925">
        <v>1150.2019</v>
      </c>
      <c r="AJ925">
        <v>1190.8097</v>
      </c>
      <c r="AK925">
        <v>1125.663</v>
      </c>
      <c r="AL925" t="s">
        <v>531</v>
      </c>
      <c r="AM925" s="49" t="s">
        <v>187</v>
      </c>
      <c r="AN925" s="49" t="s">
        <v>14</v>
      </c>
      <c r="AO925" s="49" t="s">
        <v>507</v>
      </c>
      <c r="AP925" s="49" t="s">
        <v>501</v>
      </c>
      <c r="AQ925" s="49" t="s">
        <v>10</v>
      </c>
      <c r="AR925" s="49" t="s">
        <v>487</v>
      </c>
      <c r="AS925" s="49" t="s">
        <v>488</v>
      </c>
      <c r="AT925" s="49" t="s">
        <v>489</v>
      </c>
    </row>
    <row r="926" spans="1:46" x14ac:dyDescent="0.25">
      <c r="A926">
        <v>6</v>
      </c>
      <c r="B926" t="s">
        <v>188</v>
      </c>
      <c r="C926" t="s">
        <v>188</v>
      </c>
      <c r="D926" t="s">
        <v>189</v>
      </c>
      <c r="E926" t="s">
        <v>618</v>
      </c>
      <c r="F926" t="s">
        <v>619</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t="s">
        <v>531</v>
      </c>
      <c r="AM926" s="49" t="s">
        <v>189</v>
      </c>
      <c r="AN926" s="49" t="s">
        <v>14</v>
      </c>
      <c r="AO926" s="49" t="s">
        <v>506</v>
      </c>
      <c r="AP926" s="49" t="s">
        <v>501</v>
      </c>
      <c r="AQ926" s="49" t="s">
        <v>10</v>
      </c>
      <c r="AR926" s="49" t="s">
        <v>495</v>
      </c>
      <c r="AS926" s="49" t="s">
        <v>488</v>
      </c>
      <c r="AT926" s="49" t="s">
        <v>489</v>
      </c>
    </row>
    <row r="927" spans="1:46" x14ac:dyDescent="0.25">
      <c r="A927">
        <v>6</v>
      </c>
      <c r="B927" t="s">
        <v>194</v>
      </c>
      <c r="C927" t="s">
        <v>194</v>
      </c>
      <c r="D927" t="s">
        <v>195</v>
      </c>
      <c r="E927" t="s">
        <v>618</v>
      </c>
      <c r="F927" t="s">
        <v>619</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t="s">
        <v>531</v>
      </c>
      <c r="AM927" s="49" t="s">
        <v>195</v>
      </c>
      <c r="AN927" s="49" t="s">
        <v>14</v>
      </c>
      <c r="AO927" s="49" t="s">
        <v>507</v>
      </c>
      <c r="AP927" s="49" t="s">
        <v>494</v>
      </c>
      <c r="AQ927" s="49" t="s">
        <v>10</v>
      </c>
      <c r="AR927" s="49" t="s">
        <v>487</v>
      </c>
      <c r="AS927" s="49" t="s">
        <v>488</v>
      </c>
      <c r="AT927" s="49" t="s">
        <v>489</v>
      </c>
    </row>
    <row r="928" spans="1:46" x14ac:dyDescent="0.25">
      <c r="A928">
        <v>6</v>
      </c>
      <c r="B928" t="s">
        <v>190</v>
      </c>
      <c r="C928" t="s">
        <v>190</v>
      </c>
      <c r="D928" t="s">
        <v>191</v>
      </c>
      <c r="E928" t="s">
        <v>618</v>
      </c>
      <c r="F928" t="s">
        <v>619</v>
      </c>
      <c r="G928">
        <v>0</v>
      </c>
      <c r="H928">
        <v>0</v>
      </c>
      <c r="I928">
        <v>0</v>
      </c>
      <c r="J928">
        <v>0</v>
      </c>
      <c r="K928">
        <v>0</v>
      </c>
      <c r="L928">
        <v>0</v>
      </c>
      <c r="M928">
        <v>0</v>
      </c>
      <c r="N928">
        <v>0</v>
      </c>
      <c r="O928">
        <v>0</v>
      </c>
      <c r="P928">
        <v>0</v>
      </c>
      <c r="Q928">
        <v>0</v>
      </c>
      <c r="R928">
        <v>0</v>
      </c>
      <c r="S928">
        <v>0</v>
      </c>
      <c r="T928">
        <v>0</v>
      </c>
      <c r="U928">
        <v>0</v>
      </c>
      <c r="V928">
        <v>0</v>
      </c>
      <c r="W928">
        <v>0</v>
      </c>
      <c r="X928">
        <v>0</v>
      </c>
      <c r="Y928">
        <v>0</v>
      </c>
      <c r="Z928">
        <v>0</v>
      </c>
      <c r="AA928">
        <v>0</v>
      </c>
      <c r="AB928">
        <v>421.20049999999998</v>
      </c>
      <c r="AC928">
        <v>1216.8013000000001</v>
      </c>
      <c r="AD928">
        <v>1115.9999</v>
      </c>
      <c r="AE928">
        <v>1432.7982999999999</v>
      </c>
      <c r="AF928">
        <v>2393.9996999999998</v>
      </c>
      <c r="AG928">
        <v>2098.8009999999999</v>
      </c>
      <c r="AH928">
        <v>2081.1116999999999</v>
      </c>
      <c r="AI928">
        <v>3343.3398000000002</v>
      </c>
      <c r="AJ928">
        <v>2945.8449999999998</v>
      </c>
      <c r="AK928">
        <v>2546.6378</v>
      </c>
      <c r="AL928" t="s">
        <v>531</v>
      </c>
      <c r="AM928" s="49" t="s">
        <v>191</v>
      </c>
      <c r="AN928" s="49" t="s">
        <v>14</v>
      </c>
      <c r="AO928" s="49" t="s">
        <v>507</v>
      </c>
      <c r="AP928" s="49" t="s">
        <v>494</v>
      </c>
      <c r="AQ928" s="49" t="s">
        <v>10</v>
      </c>
      <c r="AR928" s="49" t="s">
        <v>487</v>
      </c>
      <c r="AS928" s="49" t="s">
        <v>488</v>
      </c>
      <c r="AT928" s="49" t="s">
        <v>489</v>
      </c>
    </row>
    <row r="929" spans="1:46" x14ac:dyDescent="0.25">
      <c r="A929">
        <v>6</v>
      </c>
      <c r="B929" t="s">
        <v>196</v>
      </c>
      <c r="C929" t="s">
        <v>196</v>
      </c>
      <c r="D929" t="s">
        <v>197</v>
      </c>
      <c r="E929" t="s">
        <v>618</v>
      </c>
      <c r="F929" t="s">
        <v>619</v>
      </c>
      <c r="G929">
        <v>0</v>
      </c>
      <c r="H929">
        <v>0</v>
      </c>
      <c r="I929">
        <v>0</v>
      </c>
      <c r="J929">
        <v>0</v>
      </c>
      <c r="K929">
        <v>0</v>
      </c>
      <c r="L929">
        <v>0</v>
      </c>
      <c r="M929">
        <v>0</v>
      </c>
      <c r="N929">
        <v>0</v>
      </c>
      <c r="O929">
        <v>0</v>
      </c>
      <c r="P929">
        <v>0</v>
      </c>
      <c r="Q929">
        <v>0</v>
      </c>
      <c r="R929">
        <v>3.6006</v>
      </c>
      <c r="S929">
        <v>3.6006</v>
      </c>
      <c r="T929">
        <v>14.398400000000001</v>
      </c>
      <c r="U929">
        <v>21.599699999999999</v>
      </c>
      <c r="V929">
        <v>35.998100000000001</v>
      </c>
      <c r="W929">
        <v>154.79859999999999</v>
      </c>
      <c r="X929">
        <v>396.00009999999997</v>
      </c>
      <c r="Y929">
        <v>737.99890000000005</v>
      </c>
      <c r="Z929">
        <v>1191.6010000000001</v>
      </c>
      <c r="AA929">
        <v>1922.3985</v>
      </c>
      <c r="AB929">
        <v>2253.5994999999998</v>
      </c>
      <c r="AC929">
        <v>2772.0007000000001</v>
      </c>
      <c r="AD929">
        <v>2584.8004999999998</v>
      </c>
      <c r="AE929">
        <v>2365.1986999999999</v>
      </c>
      <c r="AF929">
        <v>2494.8011000000001</v>
      </c>
      <c r="AG929">
        <v>2462.3993999999998</v>
      </c>
      <c r="AH929">
        <v>2728.8013000000001</v>
      </c>
      <c r="AI929">
        <v>2185.1997999999999</v>
      </c>
      <c r="AJ929">
        <v>2624.3993</v>
      </c>
      <c r="AK929">
        <v>2358.0016000000001</v>
      </c>
      <c r="AL929">
        <v>2379.6012999999998</v>
      </c>
      <c r="AM929" s="49" t="s">
        <v>197</v>
      </c>
      <c r="AN929" s="49" t="s">
        <v>14</v>
      </c>
      <c r="AO929" s="49" t="s">
        <v>500</v>
      </c>
      <c r="AP929" s="49" t="s">
        <v>505</v>
      </c>
      <c r="AQ929" s="49" t="s">
        <v>13</v>
      </c>
      <c r="AR929" s="49" t="s">
        <v>487</v>
      </c>
      <c r="AS929" s="49" t="s">
        <v>488</v>
      </c>
      <c r="AT929" s="49" t="s">
        <v>489</v>
      </c>
    </row>
    <row r="930" spans="1:46" x14ac:dyDescent="0.25">
      <c r="A930">
        <v>6</v>
      </c>
      <c r="B930" t="s">
        <v>206</v>
      </c>
      <c r="C930" t="s">
        <v>206</v>
      </c>
      <c r="D930" t="s">
        <v>207</v>
      </c>
      <c r="E930" t="s">
        <v>618</v>
      </c>
      <c r="F930" t="s">
        <v>619</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10.8019</v>
      </c>
      <c r="AE930">
        <v>28.800999999999998</v>
      </c>
      <c r="AF930">
        <v>39.598799999999997</v>
      </c>
      <c r="AG930">
        <v>32.401600000000002</v>
      </c>
      <c r="AH930">
        <v>29.257400000000001</v>
      </c>
      <c r="AI930">
        <v>15.7089</v>
      </c>
      <c r="AJ930">
        <v>23.646999999999998</v>
      </c>
      <c r="AK930">
        <v>23.977799999999998</v>
      </c>
      <c r="AL930">
        <v>21.901199999999999</v>
      </c>
      <c r="AM930" s="49" t="s">
        <v>207</v>
      </c>
      <c r="AN930" s="49" t="s">
        <v>14</v>
      </c>
      <c r="AO930" s="49" t="s">
        <v>500</v>
      </c>
      <c r="AP930" s="49" t="s">
        <v>505</v>
      </c>
      <c r="AQ930" s="49" t="s">
        <v>13</v>
      </c>
      <c r="AR930" s="49" t="s">
        <v>487</v>
      </c>
      <c r="AS930" s="49" t="s">
        <v>488</v>
      </c>
      <c r="AT930" s="49" t="s">
        <v>489</v>
      </c>
    </row>
    <row r="931" spans="1:46" x14ac:dyDescent="0.25">
      <c r="A931">
        <v>6</v>
      </c>
      <c r="B931" t="s">
        <v>493</v>
      </c>
      <c r="C931" t="s">
        <v>551</v>
      </c>
      <c r="D931" t="s">
        <v>552</v>
      </c>
      <c r="E931" t="s">
        <v>618</v>
      </c>
      <c r="F931" t="s">
        <v>619</v>
      </c>
      <c r="G931">
        <v>13842.0046</v>
      </c>
      <c r="H931">
        <v>14932.8042</v>
      </c>
      <c r="I931">
        <v>16327.025299999999</v>
      </c>
      <c r="J931">
        <v>19723.395199999999</v>
      </c>
      <c r="K931">
        <v>25406.147199999999</v>
      </c>
      <c r="L931">
        <v>26464.892599999999</v>
      </c>
      <c r="M931">
        <v>30167.698499999999</v>
      </c>
      <c r="N931">
        <v>38599.444799999997</v>
      </c>
      <c r="O931">
        <v>51924.982499999998</v>
      </c>
      <c r="P931">
        <v>69639.961299999995</v>
      </c>
      <c r="Q931">
        <v>102677.76149999999</v>
      </c>
      <c r="R931">
        <v>124441.68150000001</v>
      </c>
      <c r="S931">
        <v>173774.36910000001</v>
      </c>
      <c r="T931">
        <v>211225.19880000001</v>
      </c>
      <c r="U931">
        <v>278664.04210000002</v>
      </c>
      <c r="V931">
        <v>339649.51939999999</v>
      </c>
      <c r="W931">
        <v>423225.2487</v>
      </c>
      <c r="X931">
        <v>542173.66020000004</v>
      </c>
      <c r="Y931">
        <v>680618.61349999998</v>
      </c>
      <c r="Z931">
        <v>816787.17009999999</v>
      </c>
      <c r="AA931">
        <v>968982.36589999998</v>
      </c>
      <c r="AB931">
        <v>1189966.5978000001</v>
      </c>
      <c r="AC931">
        <v>1373393.8059</v>
      </c>
      <c r="AD931">
        <v>1614017.7137</v>
      </c>
      <c r="AE931">
        <v>1755399.7993000001</v>
      </c>
      <c r="AF931">
        <v>2004170.8975</v>
      </c>
      <c r="AG931">
        <v>2175681.8824999998</v>
      </c>
      <c r="AH931">
        <v>2496760.5281000002</v>
      </c>
      <c r="AI931">
        <v>2664109.6831999999</v>
      </c>
      <c r="AJ931">
        <v>2970090.7363999998</v>
      </c>
      <c r="AK931">
        <v>3339118.0684000002</v>
      </c>
      <c r="AL931">
        <v>3464132.1985999998</v>
      </c>
      <c r="AM931" s="49" t="e">
        <v>#N/A</v>
      </c>
      <c r="AN931" s="49" t="e">
        <v>#N/A</v>
      </c>
      <c r="AO931" s="49" t="e">
        <v>#N/A</v>
      </c>
      <c r="AP931" s="49" t="e">
        <v>#N/A</v>
      </c>
      <c r="AQ931" s="49" t="e">
        <v>#N/A</v>
      </c>
      <c r="AR931" s="49" t="e">
        <v>#N/A</v>
      </c>
      <c r="AS931" s="49" t="e">
        <v>#N/A</v>
      </c>
      <c r="AT931" s="49" t="e">
        <v>#N/A</v>
      </c>
    </row>
    <row r="932" spans="1:46" x14ac:dyDescent="0.25">
      <c r="A932">
        <v>6</v>
      </c>
      <c r="B932" t="s">
        <v>200</v>
      </c>
      <c r="C932" t="s">
        <v>200</v>
      </c>
      <c r="D932" t="s">
        <v>201</v>
      </c>
      <c r="E932" t="s">
        <v>618</v>
      </c>
      <c r="F932" t="s">
        <v>619</v>
      </c>
      <c r="G932">
        <v>115.1998</v>
      </c>
      <c r="H932">
        <v>140.40020000000001</v>
      </c>
      <c r="I932">
        <v>317.44740000000002</v>
      </c>
      <c r="J932">
        <v>357.55270000000002</v>
      </c>
      <c r="K932">
        <v>719.99980000000005</v>
      </c>
      <c r="L932">
        <v>1904.3995</v>
      </c>
      <c r="M932">
        <v>3317.8672999999999</v>
      </c>
      <c r="N932">
        <v>3732.5155</v>
      </c>
      <c r="O932">
        <v>4058.4243000000001</v>
      </c>
      <c r="P932">
        <v>5434.0937999999996</v>
      </c>
      <c r="Q932">
        <v>6060.7447000000002</v>
      </c>
      <c r="R932">
        <v>8065.9079000000002</v>
      </c>
      <c r="S932">
        <v>9674.7486000000008</v>
      </c>
      <c r="T932">
        <v>12922.7382</v>
      </c>
      <c r="U932">
        <v>16163.8197</v>
      </c>
      <c r="V932">
        <v>22361.1126</v>
      </c>
      <c r="W932">
        <v>35146.402399999999</v>
      </c>
      <c r="X932">
        <v>42467.147799999999</v>
      </c>
      <c r="Y932">
        <v>50019.946600000003</v>
      </c>
      <c r="Z932">
        <v>67669.381099999999</v>
      </c>
      <c r="AA932">
        <v>70766.244000000006</v>
      </c>
      <c r="AB932">
        <v>88312.210099999997</v>
      </c>
      <c r="AC932">
        <v>108415.5113</v>
      </c>
      <c r="AD932">
        <v>119403.4329</v>
      </c>
      <c r="AE932">
        <v>131127.9467</v>
      </c>
      <c r="AF932">
        <v>126270.2874</v>
      </c>
      <c r="AG932">
        <v>173811.5981</v>
      </c>
      <c r="AH932">
        <v>197979.0135</v>
      </c>
      <c r="AI932">
        <v>236555.7114</v>
      </c>
      <c r="AJ932">
        <v>255417.7311</v>
      </c>
      <c r="AK932">
        <v>242705.48420000001</v>
      </c>
      <c r="AL932" t="s">
        <v>531</v>
      </c>
      <c r="AM932" s="49" t="s">
        <v>201</v>
      </c>
      <c r="AN932" s="49" t="s">
        <v>14</v>
      </c>
      <c r="AO932" s="49" t="s">
        <v>485</v>
      </c>
      <c r="AP932" s="49" t="s">
        <v>494</v>
      </c>
      <c r="AQ932" s="49" t="s">
        <v>11</v>
      </c>
      <c r="AR932" s="49" t="s">
        <v>487</v>
      </c>
      <c r="AS932" s="49" t="s">
        <v>488</v>
      </c>
      <c r="AT932" s="49" t="s">
        <v>489</v>
      </c>
    </row>
    <row r="933" spans="1:46" x14ac:dyDescent="0.25">
      <c r="A933">
        <v>6</v>
      </c>
      <c r="B933" t="s">
        <v>198</v>
      </c>
      <c r="C933" t="s">
        <v>198</v>
      </c>
      <c r="D933" t="s">
        <v>199</v>
      </c>
      <c r="E933" t="s">
        <v>618</v>
      </c>
      <c r="F933" t="s">
        <v>619</v>
      </c>
      <c r="G933">
        <v>0</v>
      </c>
      <c r="H933">
        <v>0</v>
      </c>
      <c r="I933">
        <v>0</v>
      </c>
      <c r="J933">
        <v>0</v>
      </c>
      <c r="K933">
        <v>0</v>
      </c>
      <c r="L933">
        <v>0</v>
      </c>
      <c r="M933">
        <v>0</v>
      </c>
      <c r="N933">
        <v>0</v>
      </c>
      <c r="O933">
        <v>0</v>
      </c>
      <c r="P933">
        <v>0</v>
      </c>
      <c r="Q933">
        <v>0</v>
      </c>
      <c r="R933">
        <v>0</v>
      </c>
      <c r="S933">
        <v>0</v>
      </c>
      <c r="T933">
        <v>0</v>
      </c>
      <c r="U933">
        <v>0</v>
      </c>
      <c r="V933">
        <v>0</v>
      </c>
      <c r="W933">
        <v>0</v>
      </c>
      <c r="X933">
        <v>0</v>
      </c>
      <c r="Y933">
        <v>0</v>
      </c>
      <c r="Z933">
        <v>14.398400000000001</v>
      </c>
      <c r="AA933">
        <v>14.398400000000001</v>
      </c>
      <c r="AB933">
        <v>17.999099999999999</v>
      </c>
      <c r="AC933">
        <v>17.999099999999999</v>
      </c>
      <c r="AD933">
        <v>0</v>
      </c>
      <c r="AE933">
        <v>0</v>
      </c>
      <c r="AF933">
        <v>14.398400000000001</v>
      </c>
      <c r="AG933">
        <v>21.599699999999999</v>
      </c>
      <c r="AH933">
        <v>21.599699999999999</v>
      </c>
      <c r="AI933">
        <v>684.28639999999996</v>
      </c>
      <c r="AJ933">
        <v>1742.3996</v>
      </c>
      <c r="AK933">
        <v>1709.998</v>
      </c>
      <c r="AL933" t="s">
        <v>531</v>
      </c>
      <c r="AM933" s="49" t="s">
        <v>199</v>
      </c>
      <c r="AN933" s="49" t="s">
        <v>14</v>
      </c>
      <c r="AO933" s="49" t="s">
        <v>485</v>
      </c>
      <c r="AP933" s="49" t="s">
        <v>494</v>
      </c>
      <c r="AQ933" s="49" t="s">
        <v>11</v>
      </c>
      <c r="AR933" s="49" t="s">
        <v>487</v>
      </c>
      <c r="AS933" s="49" t="s">
        <v>488</v>
      </c>
      <c r="AT933" s="49" t="s">
        <v>489</v>
      </c>
    </row>
    <row r="934" spans="1:46" x14ac:dyDescent="0.25">
      <c r="A934">
        <v>6</v>
      </c>
      <c r="B934" t="s">
        <v>205</v>
      </c>
      <c r="C934" t="s">
        <v>205</v>
      </c>
      <c r="D934" t="s">
        <v>416</v>
      </c>
      <c r="E934" t="s">
        <v>618</v>
      </c>
      <c r="F934" t="s">
        <v>619</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c r="AG934">
        <v>0</v>
      </c>
      <c r="AH934">
        <v>0</v>
      </c>
      <c r="AI934">
        <v>0</v>
      </c>
      <c r="AJ934">
        <v>0</v>
      </c>
      <c r="AK934">
        <v>0</v>
      </c>
      <c r="AL934" t="s">
        <v>531</v>
      </c>
      <c r="AM934" s="49" t="s">
        <v>416</v>
      </c>
      <c r="AN934" s="49" t="s">
        <v>14</v>
      </c>
      <c r="AO934" s="49" t="s">
        <v>485</v>
      </c>
      <c r="AP934" s="49" t="s">
        <v>501</v>
      </c>
      <c r="AQ934" s="49" t="s">
        <v>11</v>
      </c>
      <c r="AR934" s="49" t="s">
        <v>495</v>
      </c>
      <c r="AS934" s="49" t="s">
        <v>496</v>
      </c>
      <c r="AT934" s="49" t="s">
        <v>497</v>
      </c>
    </row>
    <row r="935" spans="1:46" x14ac:dyDescent="0.25">
      <c r="A935">
        <v>6</v>
      </c>
      <c r="B935" t="s">
        <v>202</v>
      </c>
      <c r="C935" t="s">
        <v>202</v>
      </c>
      <c r="D935" t="s">
        <v>203</v>
      </c>
      <c r="E935" t="s">
        <v>618</v>
      </c>
      <c r="F935" t="s">
        <v>619</v>
      </c>
      <c r="G935">
        <v>0</v>
      </c>
      <c r="H935">
        <v>0</v>
      </c>
      <c r="I935">
        <v>17.999099999999999</v>
      </c>
      <c r="J935">
        <v>54.001300000000001</v>
      </c>
      <c r="K935">
        <v>68.399799999999999</v>
      </c>
      <c r="L935">
        <v>57.601999999999997</v>
      </c>
      <c r="M935">
        <v>50.400700000000001</v>
      </c>
      <c r="N935">
        <v>179.99889999999999</v>
      </c>
      <c r="O935">
        <v>608.40070000000003</v>
      </c>
      <c r="P935">
        <v>673.19979999999998</v>
      </c>
      <c r="Q935">
        <v>878.399</v>
      </c>
      <c r="R935">
        <v>1202.3987</v>
      </c>
      <c r="S935">
        <v>1396.8001999999999</v>
      </c>
      <c r="T935">
        <v>1634.4011</v>
      </c>
      <c r="U935">
        <v>2358.0016000000001</v>
      </c>
      <c r="V935">
        <v>4003.2004000000002</v>
      </c>
      <c r="W935">
        <v>5839.3467000000001</v>
      </c>
      <c r="X935">
        <v>7050.1358</v>
      </c>
      <c r="Y935">
        <v>8676.0460999999996</v>
      </c>
      <c r="Z935">
        <v>10638.780199999999</v>
      </c>
      <c r="AA935">
        <v>10132.7719</v>
      </c>
      <c r="AB935">
        <v>15769.1342</v>
      </c>
      <c r="AC935">
        <v>14437.719300000001</v>
      </c>
      <c r="AD935">
        <v>16349.4498</v>
      </c>
      <c r="AE935">
        <v>18504.2199</v>
      </c>
      <c r="AF935">
        <v>23662.793000000001</v>
      </c>
      <c r="AG935">
        <v>22129.356500000002</v>
      </c>
      <c r="AH935">
        <v>26798.534500000002</v>
      </c>
      <c r="AI935">
        <v>31103.1594</v>
      </c>
      <c r="AJ935">
        <v>36070.144500000002</v>
      </c>
      <c r="AK935">
        <v>41577.913399999998</v>
      </c>
      <c r="AL935">
        <v>34803.1518</v>
      </c>
      <c r="AM935" s="49" t="s">
        <v>203</v>
      </c>
      <c r="AN935" s="49" t="s">
        <v>14</v>
      </c>
      <c r="AO935" s="49" t="s">
        <v>500</v>
      </c>
      <c r="AP935" s="49" t="s">
        <v>505</v>
      </c>
      <c r="AQ935" s="49" t="s">
        <v>13</v>
      </c>
      <c r="AR935" s="49" t="s">
        <v>487</v>
      </c>
      <c r="AS935" s="49" t="s">
        <v>488</v>
      </c>
      <c r="AT935" s="49" t="s">
        <v>489</v>
      </c>
    </row>
    <row r="936" spans="1:46" x14ac:dyDescent="0.25">
      <c r="A936">
        <v>6</v>
      </c>
      <c r="B936" t="s">
        <v>204</v>
      </c>
      <c r="C936" t="s">
        <v>204</v>
      </c>
      <c r="D936" t="s">
        <v>553</v>
      </c>
      <c r="E936" t="s">
        <v>618</v>
      </c>
      <c r="F936" t="s">
        <v>619</v>
      </c>
      <c r="G936">
        <v>0</v>
      </c>
      <c r="H936">
        <v>0</v>
      </c>
      <c r="I936">
        <v>0</v>
      </c>
      <c r="J936">
        <v>0</v>
      </c>
      <c r="K936">
        <v>0</v>
      </c>
      <c r="L936">
        <v>0</v>
      </c>
      <c r="M936">
        <v>0</v>
      </c>
      <c r="N936">
        <v>0</v>
      </c>
      <c r="O936">
        <v>0</v>
      </c>
      <c r="P936">
        <v>126.0017</v>
      </c>
      <c r="Q936">
        <v>133.19890000000001</v>
      </c>
      <c r="R936">
        <v>122.4011</v>
      </c>
      <c r="S936">
        <v>107.99850000000001</v>
      </c>
      <c r="T936">
        <v>97.200699999999998</v>
      </c>
      <c r="U936">
        <v>169.2011</v>
      </c>
      <c r="V936">
        <v>255.6</v>
      </c>
      <c r="W936">
        <v>450.00150000000002</v>
      </c>
      <c r="X936">
        <v>514.80060000000003</v>
      </c>
      <c r="Y936">
        <v>705.60140000000001</v>
      </c>
      <c r="Z936">
        <v>809.99929999999995</v>
      </c>
      <c r="AA936">
        <v>586.80100000000004</v>
      </c>
      <c r="AB936">
        <v>781.19830000000002</v>
      </c>
      <c r="AC936">
        <v>745.2002</v>
      </c>
      <c r="AD936">
        <v>1353.6007999999999</v>
      </c>
      <c r="AE936">
        <v>1288.8017</v>
      </c>
      <c r="AF936">
        <v>795.60090000000002</v>
      </c>
      <c r="AG936">
        <v>899.99869999999999</v>
      </c>
      <c r="AH936">
        <v>1105.5998999999999</v>
      </c>
      <c r="AI936">
        <v>1865.4496999999999</v>
      </c>
      <c r="AJ936">
        <v>2017.0663</v>
      </c>
      <c r="AK936">
        <v>2037.971</v>
      </c>
      <c r="AL936" t="s">
        <v>531</v>
      </c>
      <c r="AM936" s="49" t="s">
        <v>415</v>
      </c>
      <c r="AN936" s="49" t="s">
        <v>14</v>
      </c>
      <c r="AO936" s="49" t="s">
        <v>485</v>
      </c>
      <c r="AP936" s="49" t="s">
        <v>494</v>
      </c>
      <c r="AQ936" s="49" t="s">
        <v>11</v>
      </c>
      <c r="AR936" s="49" t="s">
        <v>487</v>
      </c>
      <c r="AS936" s="49" t="s">
        <v>496</v>
      </c>
      <c r="AT936" s="49" t="s">
        <v>497</v>
      </c>
    </row>
    <row r="937" spans="1:46" x14ac:dyDescent="0.25">
      <c r="A937">
        <v>6</v>
      </c>
      <c r="B937" t="s">
        <v>208</v>
      </c>
      <c r="C937" t="s">
        <v>208</v>
      </c>
      <c r="D937" t="s">
        <v>209</v>
      </c>
      <c r="E937" t="s">
        <v>618</v>
      </c>
      <c r="F937" t="s">
        <v>619</v>
      </c>
      <c r="G937">
        <v>0</v>
      </c>
      <c r="H937">
        <v>0</v>
      </c>
      <c r="I937">
        <v>0</v>
      </c>
      <c r="J937">
        <v>0</v>
      </c>
      <c r="K937">
        <v>0</v>
      </c>
      <c r="L937">
        <v>0</v>
      </c>
      <c r="M937">
        <v>0</v>
      </c>
      <c r="N937">
        <v>0</v>
      </c>
      <c r="O937">
        <v>0</v>
      </c>
      <c r="P937">
        <v>0</v>
      </c>
      <c r="Q937">
        <v>0</v>
      </c>
      <c r="R937">
        <v>35.998100000000001</v>
      </c>
      <c r="S937">
        <v>39.598799999999997</v>
      </c>
      <c r="T937">
        <v>43.199399999999997</v>
      </c>
      <c r="U937">
        <v>39.598799999999997</v>
      </c>
      <c r="V937">
        <v>39.598799999999997</v>
      </c>
      <c r="W937">
        <v>35.998100000000001</v>
      </c>
      <c r="X937">
        <v>35.998100000000001</v>
      </c>
      <c r="Y937">
        <v>32.401600000000002</v>
      </c>
      <c r="Z937">
        <v>33.050600000000003</v>
      </c>
      <c r="AA937">
        <v>29.127600000000001</v>
      </c>
      <c r="AB937">
        <v>23.617699999999999</v>
      </c>
      <c r="AC937">
        <v>21.515999999999998</v>
      </c>
      <c r="AD937">
        <v>21.515999999999998</v>
      </c>
      <c r="AE937">
        <v>22.411899999999999</v>
      </c>
      <c r="AF937">
        <v>24.0029</v>
      </c>
      <c r="AG937" t="s">
        <v>531</v>
      </c>
      <c r="AH937">
        <v>647.86959999999999</v>
      </c>
      <c r="AI937">
        <v>659.48379999999997</v>
      </c>
      <c r="AJ937">
        <v>685.42100000000005</v>
      </c>
      <c r="AK937">
        <v>732.93700000000001</v>
      </c>
      <c r="AL937">
        <v>699.62270000000001</v>
      </c>
      <c r="AM937" s="49" t="s">
        <v>209</v>
      </c>
      <c r="AN937" s="49" t="s">
        <v>14</v>
      </c>
      <c r="AO937" s="49" t="s">
        <v>485</v>
      </c>
      <c r="AP937" s="49" t="s">
        <v>505</v>
      </c>
      <c r="AQ937" s="49" t="s">
        <v>13</v>
      </c>
      <c r="AR937" s="49" t="s">
        <v>487</v>
      </c>
      <c r="AS937" s="49" t="s">
        <v>488</v>
      </c>
      <c r="AT937" s="49" t="s">
        <v>489</v>
      </c>
    </row>
    <row r="938" spans="1:46" x14ac:dyDescent="0.25">
      <c r="A938">
        <v>6</v>
      </c>
      <c r="B938" t="s">
        <v>210</v>
      </c>
      <c r="C938" t="s">
        <v>210</v>
      </c>
      <c r="D938" t="s">
        <v>211</v>
      </c>
      <c r="E938" t="s">
        <v>618</v>
      </c>
      <c r="F938" t="s">
        <v>619</v>
      </c>
      <c r="G938">
        <v>7.2012999999999998</v>
      </c>
      <c r="H938">
        <v>10.8019</v>
      </c>
      <c r="I938">
        <v>7.2012999999999998</v>
      </c>
      <c r="J938">
        <v>14.398400000000001</v>
      </c>
      <c r="K938">
        <v>25.200299999999999</v>
      </c>
      <c r="L938">
        <v>32.401600000000002</v>
      </c>
      <c r="M938">
        <v>118.8005</v>
      </c>
      <c r="N938">
        <v>424.80110000000002</v>
      </c>
      <c r="O938">
        <v>831.59900000000005</v>
      </c>
      <c r="P938">
        <v>1450.8016</v>
      </c>
      <c r="Q938">
        <v>2026.8006</v>
      </c>
      <c r="R938">
        <v>4244.402</v>
      </c>
      <c r="S938">
        <v>5054.4013000000004</v>
      </c>
      <c r="T938">
        <v>5248.7986000000001</v>
      </c>
      <c r="U938">
        <v>6649.1994000000004</v>
      </c>
      <c r="V938">
        <v>8438.3991000000005</v>
      </c>
      <c r="W938">
        <v>10695.5993</v>
      </c>
      <c r="X938">
        <v>14522.4015</v>
      </c>
      <c r="Y938">
        <v>17499.601500000001</v>
      </c>
      <c r="Z938">
        <v>23554.798599999998</v>
      </c>
      <c r="AA938">
        <v>32853.601900000001</v>
      </c>
      <c r="AB938">
        <v>35481.601799999997</v>
      </c>
      <c r="AC938">
        <v>48265.200100000002</v>
      </c>
      <c r="AD938">
        <v>53629.198499999999</v>
      </c>
      <c r="AE938">
        <v>54640.800600000002</v>
      </c>
      <c r="AF938">
        <v>53438.4018</v>
      </c>
      <c r="AG938">
        <v>63680.398999999998</v>
      </c>
      <c r="AH938">
        <v>63870.873299999999</v>
      </c>
      <c r="AI938">
        <v>63779.161399999997</v>
      </c>
      <c r="AJ938">
        <v>72727.349499999997</v>
      </c>
      <c r="AK938">
        <v>67541.604099999997</v>
      </c>
      <c r="AL938">
        <v>74840.398100000006</v>
      </c>
      <c r="AM938" s="49" t="s">
        <v>211</v>
      </c>
      <c r="AN938" s="49" t="s">
        <v>14</v>
      </c>
      <c r="AO938" s="49" t="s">
        <v>500</v>
      </c>
      <c r="AP938" s="49" t="s">
        <v>505</v>
      </c>
      <c r="AQ938" s="49" t="s">
        <v>13</v>
      </c>
      <c r="AR938" s="49" t="s">
        <v>487</v>
      </c>
      <c r="AS938" s="49" t="s">
        <v>488</v>
      </c>
      <c r="AT938" s="49" t="s">
        <v>489</v>
      </c>
    </row>
    <row r="939" spans="1:46" x14ac:dyDescent="0.25">
      <c r="A939">
        <v>6</v>
      </c>
      <c r="B939" t="s">
        <v>212</v>
      </c>
      <c r="C939" t="s">
        <v>212</v>
      </c>
      <c r="D939" t="s">
        <v>213</v>
      </c>
      <c r="E939" t="s">
        <v>618</v>
      </c>
      <c r="F939" t="s">
        <v>619</v>
      </c>
      <c r="G939">
        <v>0</v>
      </c>
      <c r="H939">
        <v>0</v>
      </c>
      <c r="I939">
        <v>0</v>
      </c>
      <c r="J939">
        <v>0</v>
      </c>
      <c r="K939">
        <v>0</v>
      </c>
      <c r="L939">
        <v>0</v>
      </c>
      <c r="M939">
        <v>0</v>
      </c>
      <c r="N939">
        <v>0</v>
      </c>
      <c r="O939">
        <v>0</v>
      </c>
      <c r="P939">
        <v>0</v>
      </c>
      <c r="Q939">
        <v>0</v>
      </c>
      <c r="R939">
        <v>0</v>
      </c>
      <c r="S939">
        <v>0</v>
      </c>
      <c r="T939">
        <v>0</v>
      </c>
      <c r="U939">
        <v>115.1998</v>
      </c>
      <c r="V939">
        <v>179.99889999999999</v>
      </c>
      <c r="W939">
        <v>197.99799999999999</v>
      </c>
      <c r="X939">
        <v>187.2002</v>
      </c>
      <c r="Y939">
        <v>176.39830000000001</v>
      </c>
      <c r="Z939">
        <v>212.4006</v>
      </c>
      <c r="AA939">
        <v>190.80080000000001</v>
      </c>
      <c r="AB939">
        <v>327.60039999999998</v>
      </c>
      <c r="AC939">
        <v>385.19819999999999</v>
      </c>
      <c r="AD939">
        <v>413.99919999999997</v>
      </c>
      <c r="AE939">
        <v>428.40170000000001</v>
      </c>
      <c r="AF939">
        <v>450.00150000000002</v>
      </c>
      <c r="AG939">
        <v>745.2002</v>
      </c>
      <c r="AH939">
        <v>1040.3988999999999</v>
      </c>
      <c r="AI939">
        <v>1087.1989000000001</v>
      </c>
      <c r="AJ939">
        <v>979.20039999999995</v>
      </c>
      <c r="AK939">
        <v>1008.0014</v>
      </c>
      <c r="AL939" t="s">
        <v>531</v>
      </c>
      <c r="AM939" s="49" t="s">
        <v>213</v>
      </c>
      <c r="AN939" s="49" t="s">
        <v>14</v>
      </c>
      <c r="AO939" s="49" t="s">
        <v>507</v>
      </c>
      <c r="AP939" s="49" t="s">
        <v>501</v>
      </c>
      <c r="AQ939" s="49" t="s">
        <v>10</v>
      </c>
      <c r="AR939" s="49" t="s">
        <v>487</v>
      </c>
      <c r="AS939" s="49" t="s">
        <v>488</v>
      </c>
      <c r="AT939" s="49" t="s">
        <v>489</v>
      </c>
    </row>
    <row r="940" spans="1:46" x14ac:dyDescent="0.25">
      <c r="A940">
        <v>6</v>
      </c>
      <c r="B940" t="s">
        <v>216</v>
      </c>
      <c r="C940" t="s">
        <v>216</v>
      </c>
      <c r="D940" t="s">
        <v>217</v>
      </c>
      <c r="E940" t="s">
        <v>618</v>
      </c>
      <c r="F940" t="s">
        <v>619</v>
      </c>
      <c r="G940">
        <v>0</v>
      </c>
      <c r="H940">
        <v>0</v>
      </c>
      <c r="I940">
        <v>2.1353</v>
      </c>
      <c r="J940">
        <v>6.2424999999999997</v>
      </c>
      <c r="K940">
        <v>8.1140000000000008</v>
      </c>
      <c r="L940">
        <v>12.053800000000001</v>
      </c>
      <c r="M940">
        <v>5.7317</v>
      </c>
      <c r="N940">
        <v>5.3171999999999997</v>
      </c>
      <c r="O940">
        <v>23.546600000000002</v>
      </c>
      <c r="P940">
        <v>138.40299999999999</v>
      </c>
      <c r="Q940">
        <v>387.5763</v>
      </c>
      <c r="R940">
        <v>905.11080000000004</v>
      </c>
      <c r="S940">
        <v>1489.3578</v>
      </c>
      <c r="T940">
        <v>2973.5072</v>
      </c>
      <c r="U940">
        <v>4690.0073000000002</v>
      </c>
      <c r="V940">
        <v>6304.4458000000004</v>
      </c>
      <c r="W940">
        <v>7803.3453</v>
      </c>
      <c r="X940">
        <v>9411.8886999999995</v>
      </c>
      <c r="Y940">
        <v>10590.8372</v>
      </c>
      <c r="Z940">
        <v>13006.5538</v>
      </c>
      <c r="AA940">
        <v>14458.85</v>
      </c>
      <c r="AB940">
        <v>16835.0851</v>
      </c>
      <c r="AC940">
        <v>17417.816500000001</v>
      </c>
      <c r="AD940">
        <v>18673.061000000002</v>
      </c>
      <c r="AE940">
        <v>18782.336500000001</v>
      </c>
      <c r="AF940">
        <v>20088.6558</v>
      </c>
      <c r="AG940">
        <v>22196.5756</v>
      </c>
      <c r="AH940">
        <v>23362.423500000001</v>
      </c>
      <c r="AI940">
        <v>26932.42</v>
      </c>
      <c r="AJ940">
        <v>27422.6482</v>
      </c>
      <c r="AK940">
        <v>32291.456999999999</v>
      </c>
      <c r="AL940">
        <v>35547.757400000002</v>
      </c>
      <c r="AM940" s="49" t="s">
        <v>217</v>
      </c>
      <c r="AN940" s="49" t="s">
        <v>14</v>
      </c>
      <c r="AO940" s="49" t="s">
        <v>485</v>
      </c>
      <c r="AP940" s="49" t="s">
        <v>505</v>
      </c>
      <c r="AQ940" s="49" t="s">
        <v>13</v>
      </c>
      <c r="AR940" s="49" t="s">
        <v>487</v>
      </c>
      <c r="AS940" s="49" t="s">
        <v>488</v>
      </c>
      <c r="AT940" s="49" t="s">
        <v>489</v>
      </c>
    </row>
    <row r="941" spans="1:46" x14ac:dyDescent="0.25">
      <c r="A941">
        <v>6</v>
      </c>
      <c r="B941" t="s">
        <v>214</v>
      </c>
      <c r="C941" t="s">
        <v>214</v>
      </c>
      <c r="D941" t="s">
        <v>215</v>
      </c>
      <c r="E941" t="s">
        <v>618</v>
      </c>
      <c r="F941" t="s">
        <v>619</v>
      </c>
      <c r="G941">
        <v>3.6006</v>
      </c>
      <c r="H941">
        <v>3.6006</v>
      </c>
      <c r="I941">
        <v>3.6006</v>
      </c>
      <c r="J941">
        <v>3.6006</v>
      </c>
      <c r="K941">
        <v>3.6006</v>
      </c>
      <c r="L941">
        <v>3.6006</v>
      </c>
      <c r="M941">
        <v>3.6006</v>
      </c>
      <c r="N941">
        <v>10.8019</v>
      </c>
      <c r="O941">
        <v>10.8019</v>
      </c>
      <c r="P941">
        <v>10.8019</v>
      </c>
      <c r="Q941">
        <v>10.8019</v>
      </c>
      <c r="R941">
        <v>10.8019</v>
      </c>
      <c r="S941">
        <v>10.8019</v>
      </c>
      <c r="T941">
        <v>10.8019</v>
      </c>
      <c r="U941">
        <v>10.8019</v>
      </c>
      <c r="V941">
        <v>10.8019</v>
      </c>
      <c r="W941">
        <v>10.8019</v>
      </c>
      <c r="X941">
        <v>10.8019</v>
      </c>
      <c r="Y941">
        <v>10.8019</v>
      </c>
      <c r="Z941">
        <v>10.8019</v>
      </c>
      <c r="AA941">
        <v>10.8019</v>
      </c>
      <c r="AB941">
        <v>10.8019</v>
      </c>
      <c r="AC941">
        <v>10.8019</v>
      </c>
      <c r="AD941">
        <v>10.8019</v>
      </c>
      <c r="AE941">
        <v>7.2012999999999998</v>
      </c>
      <c r="AF941">
        <v>435.59890000000001</v>
      </c>
      <c r="AG941">
        <v>1407.598</v>
      </c>
      <c r="AH941">
        <v>1616.7579000000001</v>
      </c>
      <c r="AI941">
        <v>2545.2017999999998</v>
      </c>
      <c r="AJ941">
        <v>3149.6417000000001</v>
      </c>
      <c r="AK941">
        <v>4963.6817000000001</v>
      </c>
      <c r="AL941" t="s">
        <v>531</v>
      </c>
      <c r="AM941" s="49" t="s">
        <v>215</v>
      </c>
      <c r="AN941" s="49" t="s">
        <v>14</v>
      </c>
      <c r="AO941" s="49" t="s">
        <v>485</v>
      </c>
      <c r="AP941" s="49" t="s">
        <v>501</v>
      </c>
      <c r="AQ941" s="49" t="s">
        <v>11</v>
      </c>
      <c r="AR941" s="49" t="s">
        <v>487</v>
      </c>
      <c r="AS941" s="49" t="s">
        <v>488</v>
      </c>
      <c r="AT941" s="49" t="s">
        <v>489</v>
      </c>
    </row>
    <row r="942" spans="1:46" x14ac:dyDescent="0.25">
      <c r="A942">
        <v>6</v>
      </c>
      <c r="B942" t="s">
        <v>218</v>
      </c>
      <c r="C942" t="s">
        <v>218</v>
      </c>
      <c r="D942" t="s">
        <v>417</v>
      </c>
      <c r="E942" t="s">
        <v>618</v>
      </c>
      <c r="F942" t="s">
        <v>619</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10.8019</v>
      </c>
      <c r="AD942">
        <v>17.999099999999999</v>
      </c>
      <c r="AE942">
        <v>47.884399999999999</v>
      </c>
      <c r="AF942">
        <v>474.20119999999997</v>
      </c>
      <c r="AG942">
        <v>989.93960000000004</v>
      </c>
      <c r="AH942">
        <v>1223.4248</v>
      </c>
      <c r="AI942">
        <v>1658.0984000000001</v>
      </c>
      <c r="AJ942">
        <v>2545.6873999999998</v>
      </c>
      <c r="AK942">
        <v>3703.1785</v>
      </c>
      <c r="AL942" t="s">
        <v>531</v>
      </c>
      <c r="AM942" s="49" t="s">
        <v>417</v>
      </c>
      <c r="AN942" s="49" t="s">
        <v>14</v>
      </c>
      <c r="AO942" s="49" t="s">
        <v>500</v>
      </c>
      <c r="AP942" s="49" t="s">
        <v>501</v>
      </c>
      <c r="AQ942" s="49" t="s">
        <v>502</v>
      </c>
      <c r="AR942" s="49" t="s">
        <v>495</v>
      </c>
      <c r="AS942" s="49" t="s">
        <v>496</v>
      </c>
      <c r="AT942" s="49" t="s">
        <v>497</v>
      </c>
    </row>
    <row r="943" spans="1:46" x14ac:dyDescent="0.25">
      <c r="A943">
        <v>6</v>
      </c>
      <c r="B943" t="s">
        <v>219</v>
      </c>
      <c r="C943" t="s">
        <v>219</v>
      </c>
      <c r="D943" t="s">
        <v>220</v>
      </c>
      <c r="E943" t="s">
        <v>618</v>
      </c>
      <c r="F943" t="s">
        <v>619</v>
      </c>
      <c r="G943">
        <v>0</v>
      </c>
      <c r="H943">
        <v>0</v>
      </c>
      <c r="I943">
        <v>0</v>
      </c>
      <c r="J943">
        <v>0</v>
      </c>
      <c r="K943">
        <v>0</v>
      </c>
      <c r="L943">
        <v>0</v>
      </c>
      <c r="M943">
        <v>0</v>
      </c>
      <c r="N943">
        <v>0</v>
      </c>
      <c r="O943">
        <v>0</v>
      </c>
      <c r="P943">
        <v>0</v>
      </c>
      <c r="Q943">
        <v>0</v>
      </c>
      <c r="R943">
        <v>0</v>
      </c>
      <c r="S943">
        <v>0</v>
      </c>
      <c r="T943">
        <v>0</v>
      </c>
      <c r="U943">
        <v>0</v>
      </c>
      <c r="V943">
        <v>0</v>
      </c>
      <c r="W943">
        <v>0</v>
      </c>
      <c r="X943">
        <v>0</v>
      </c>
      <c r="Y943">
        <v>0</v>
      </c>
      <c r="Z943">
        <v>25.200299999999999</v>
      </c>
      <c r="AA943">
        <v>61.198500000000003</v>
      </c>
      <c r="AB943">
        <v>64.799099999999996</v>
      </c>
      <c r="AC943">
        <v>50.400700000000001</v>
      </c>
      <c r="AD943">
        <v>54.001300000000001</v>
      </c>
      <c r="AE943">
        <v>61.198500000000003</v>
      </c>
      <c r="AF943">
        <v>216.00120000000001</v>
      </c>
      <c r="AG943">
        <v>201.5986</v>
      </c>
      <c r="AH943">
        <v>220.68199999999999</v>
      </c>
      <c r="AI943">
        <v>1348.5599</v>
      </c>
      <c r="AJ943">
        <v>5625.7194</v>
      </c>
      <c r="AK943">
        <v>4793.0402999999997</v>
      </c>
      <c r="AL943" t="s">
        <v>531</v>
      </c>
      <c r="AM943" s="49" t="s">
        <v>220</v>
      </c>
      <c r="AN943" s="49" t="s">
        <v>6</v>
      </c>
      <c r="AO943" s="49" t="s">
        <v>9</v>
      </c>
      <c r="AP943" s="49" t="s">
        <v>494</v>
      </c>
      <c r="AQ943" s="49" t="s">
        <v>9</v>
      </c>
      <c r="AR943" s="49" t="s">
        <v>487</v>
      </c>
      <c r="AS943" s="49" t="s">
        <v>488</v>
      </c>
      <c r="AT943" s="49" t="s">
        <v>489</v>
      </c>
    </row>
    <row r="944" spans="1:46" x14ac:dyDescent="0.25">
      <c r="A944">
        <v>6</v>
      </c>
      <c r="B944" t="s">
        <v>355</v>
      </c>
      <c r="C944" t="s">
        <v>355</v>
      </c>
      <c r="D944" t="s">
        <v>554</v>
      </c>
      <c r="E944" t="s">
        <v>618</v>
      </c>
      <c r="F944" t="s">
        <v>619</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c r="AG944">
        <v>0</v>
      </c>
      <c r="AH944">
        <v>0</v>
      </c>
      <c r="AI944">
        <v>0</v>
      </c>
      <c r="AJ944">
        <v>0</v>
      </c>
      <c r="AK944">
        <v>0</v>
      </c>
      <c r="AL944" t="s">
        <v>531</v>
      </c>
      <c r="AM944" s="49" t="s">
        <v>356</v>
      </c>
      <c r="AN944" s="49" t="s">
        <v>4</v>
      </c>
      <c r="AO944" s="49" t="s">
        <v>9</v>
      </c>
      <c r="AP944" s="49" t="s">
        <v>494</v>
      </c>
      <c r="AQ944" s="49" t="s">
        <v>9</v>
      </c>
      <c r="AR944" s="49" t="s">
        <v>487</v>
      </c>
      <c r="AS944" s="49" t="s">
        <v>488</v>
      </c>
      <c r="AT944" s="49" t="s">
        <v>489</v>
      </c>
    </row>
    <row r="945" spans="1:46" x14ac:dyDescent="0.25">
      <c r="A945">
        <v>6</v>
      </c>
      <c r="B945" t="s">
        <v>229</v>
      </c>
      <c r="C945" t="s">
        <v>229</v>
      </c>
      <c r="D945" t="s">
        <v>230</v>
      </c>
      <c r="E945" t="s">
        <v>618</v>
      </c>
      <c r="F945" t="s">
        <v>619</v>
      </c>
      <c r="G945">
        <v>0</v>
      </c>
      <c r="H945">
        <v>0</v>
      </c>
      <c r="I945">
        <v>0</v>
      </c>
      <c r="J945">
        <v>3.6006</v>
      </c>
      <c r="K945">
        <v>3.6006</v>
      </c>
      <c r="L945">
        <v>0</v>
      </c>
      <c r="M945">
        <v>0</v>
      </c>
      <c r="N945">
        <v>3.6006</v>
      </c>
      <c r="O945">
        <v>7.2012999999999998</v>
      </c>
      <c r="P945">
        <v>21.599699999999999</v>
      </c>
      <c r="Q945">
        <v>61.198500000000003</v>
      </c>
      <c r="R945">
        <v>46.8001</v>
      </c>
      <c r="S945">
        <v>54.001300000000001</v>
      </c>
      <c r="T945">
        <v>89.999499999999998</v>
      </c>
      <c r="U945">
        <v>169.2011</v>
      </c>
      <c r="V945">
        <v>468.00049999999999</v>
      </c>
      <c r="W945">
        <v>860.4</v>
      </c>
      <c r="X945">
        <v>1353.6007999999999</v>
      </c>
      <c r="Y945">
        <v>1569.6020000000001</v>
      </c>
      <c r="Z945">
        <v>2466.0001000000002</v>
      </c>
      <c r="AA945">
        <v>2941.2019</v>
      </c>
      <c r="AB945">
        <v>3106.7982000000002</v>
      </c>
      <c r="AC945">
        <v>3301.1997000000001</v>
      </c>
      <c r="AD945">
        <v>4136.3993</v>
      </c>
      <c r="AE945">
        <v>4125.6014999999998</v>
      </c>
      <c r="AF945">
        <v>4831.1988000000001</v>
      </c>
      <c r="AG945">
        <v>6058.8019999999997</v>
      </c>
      <c r="AH945">
        <v>7808.4489999999996</v>
      </c>
      <c r="AI945">
        <v>8873.5625</v>
      </c>
      <c r="AJ945">
        <v>9651.3276000000005</v>
      </c>
      <c r="AK945">
        <v>11345.189700000001</v>
      </c>
      <c r="AL945">
        <v>11400.6229</v>
      </c>
      <c r="AM945" s="49" t="s">
        <v>230</v>
      </c>
      <c r="AN945" s="49" t="s">
        <v>14</v>
      </c>
      <c r="AO945" s="49" t="s">
        <v>485</v>
      </c>
      <c r="AP945" s="49" t="s">
        <v>505</v>
      </c>
      <c r="AQ945" s="49" t="s">
        <v>13</v>
      </c>
      <c r="AR945" s="49" t="s">
        <v>487</v>
      </c>
      <c r="AS945" s="49" t="s">
        <v>488</v>
      </c>
      <c r="AT945" s="49" t="s">
        <v>489</v>
      </c>
    </row>
    <row r="946" spans="1:46" x14ac:dyDescent="0.25">
      <c r="A946">
        <v>6</v>
      </c>
      <c r="B946" t="s">
        <v>555</v>
      </c>
      <c r="C946" t="s">
        <v>556</v>
      </c>
      <c r="D946" t="s">
        <v>557</v>
      </c>
      <c r="E946" t="s">
        <v>618</v>
      </c>
      <c r="F946" t="s">
        <v>619</v>
      </c>
      <c r="G946" t="s">
        <v>531</v>
      </c>
      <c r="H946" t="s">
        <v>531</v>
      </c>
      <c r="I946" t="s">
        <v>531</v>
      </c>
      <c r="J946" t="s">
        <v>531</v>
      </c>
      <c r="K946" t="s">
        <v>531</v>
      </c>
      <c r="L946" t="s">
        <v>531</v>
      </c>
      <c r="M946" t="s">
        <v>531</v>
      </c>
      <c r="N946" t="s">
        <v>531</v>
      </c>
      <c r="O946" t="s">
        <v>531</v>
      </c>
      <c r="P946" t="s">
        <v>531</v>
      </c>
      <c r="Q946">
        <v>0</v>
      </c>
      <c r="R946">
        <v>0</v>
      </c>
      <c r="S946">
        <v>0</v>
      </c>
      <c r="T946">
        <v>0</v>
      </c>
      <c r="U946">
        <v>0</v>
      </c>
      <c r="V946">
        <v>0</v>
      </c>
      <c r="W946">
        <v>0</v>
      </c>
      <c r="X946">
        <v>0</v>
      </c>
      <c r="Y946">
        <v>0</v>
      </c>
      <c r="Z946">
        <v>0</v>
      </c>
      <c r="AA946">
        <v>3.6006</v>
      </c>
      <c r="AB946">
        <v>0</v>
      </c>
      <c r="AC946">
        <v>0</v>
      </c>
      <c r="AD946">
        <v>0</v>
      </c>
      <c r="AE946">
        <v>0</v>
      </c>
      <c r="AF946">
        <v>0</v>
      </c>
      <c r="AG946">
        <v>0</v>
      </c>
      <c r="AH946">
        <v>1.2435</v>
      </c>
      <c r="AI946">
        <v>107.1109</v>
      </c>
      <c r="AJ946">
        <v>326.33589999999998</v>
      </c>
      <c r="AK946">
        <v>325.07990000000001</v>
      </c>
      <c r="AL946">
        <v>325.7833</v>
      </c>
      <c r="AM946" s="49" t="e">
        <v>#N/A</v>
      </c>
      <c r="AN946" s="49" t="e">
        <v>#N/A</v>
      </c>
      <c r="AO946" s="49" t="e">
        <v>#N/A</v>
      </c>
      <c r="AP946" s="49" t="e">
        <v>#N/A</v>
      </c>
      <c r="AQ946" s="49" t="e">
        <v>#N/A</v>
      </c>
      <c r="AR946" s="49" t="e">
        <v>#N/A</v>
      </c>
      <c r="AS946" s="49" t="e">
        <v>#N/A</v>
      </c>
      <c r="AT946" s="49" t="e">
        <v>#N/A</v>
      </c>
    </row>
    <row r="947" spans="1:46" x14ac:dyDescent="0.25">
      <c r="A947">
        <v>6</v>
      </c>
      <c r="B947" t="s">
        <v>231</v>
      </c>
      <c r="C947" t="s">
        <v>231</v>
      </c>
      <c r="D947" t="s">
        <v>418</v>
      </c>
      <c r="E947" t="s">
        <v>618</v>
      </c>
      <c r="F947" t="s">
        <v>619</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21.599699999999999</v>
      </c>
      <c r="AE947">
        <v>21.599699999999999</v>
      </c>
      <c r="AF947">
        <v>21.599699999999999</v>
      </c>
      <c r="AG947">
        <v>21.599699999999999</v>
      </c>
      <c r="AH947">
        <v>89.329599999999999</v>
      </c>
      <c r="AI947">
        <v>137.71639999999999</v>
      </c>
      <c r="AJ947">
        <v>129.18790000000001</v>
      </c>
      <c r="AK947">
        <v>118.98050000000001</v>
      </c>
      <c r="AL947" t="s">
        <v>531</v>
      </c>
      <c r="AM947" s="49" t="s">
        <v>418</v>
      </c>
      <c r="AN947" s="49" t="s">
        <v>14</v>
      </c>
      <c r="AO947" s="49" t="s">
        <v>485</v>
      </c>
      <c r="AP947" s="49" t="s">
        <v>505</v>
      </c>
      <c r="AQ947" s="49" t="s">
        <v>13</v>
      </c>
      <c r="AR947" s="49" t="s">
        <v>495</v>
      </c>
      <c r="AS947" s="49" t="s">
        <v>496</v>
      </c>
      <c r="AT947" s="49" t="s">
        <v>497</v>
      </c>
    </row>
    <row r="948" spans="1:46" x14ac:dyDescent="0.25">
      <c r="A948">
        <v>6</v>
      </c>
      <c r="B948" t="s">
        <v>221</v>
      </c>
      <c r="C948" t="s">
        <v>221</v>
      </c>
      <c r="D948" t="s">
        <v>222</v>
      </c>
      <c r="E948" t="s">
        <v>618</v>
      </c>
      <c r="F948" t="s">
        <v>619</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c r="AG948">
        <v>0</v>
      </c>
      <c r="AH948">
        <v>0</v>
      </c>
      <c r="AI948">
        <v>0</v>
      </c>
      <c r="AJ948">
        <v>0</v>
      </c>
      <c r="AK948">
        <v>0</v>
      </c>
      <c r="AL948" t="s">
        <v>531</v>
      </c>
      <c r="AM948" s="49" t="s">
        <v>222</v>
      </c>
      <c r="AN948" s="49" t="s">
        <v>14</v>
      </c>
      <c r="AO948" s="49" t="s">
        <v>485</v>
      </c>
      <c r="AP948" s="49" t="s">
        <v>494</v>
      </c>
      <c r="AQ948" s="49" t="s">
        <v>11</v>
      </c>
      <c r="AR948" s="49" t="s">
        <v>495</v>
      </c>
      <c r="AS948" s="49" t="s">
        <v>488</v>
      </c>
      <c r="AT948" s="49" t="s">
        <v>489</v>
      </c>
    </row>
    <row r="949" spans="1:46" x14ac:dyDescent="0.25">
      <c r="A949">
        <v>6</v>
      </c>
      <c r="B949" t="s">
        <v>232</v>
      </c>
      <c r="C949" t="s">
        <v>232</v>
      </c>
      <c r="D949" t="s">
        <v>558</v>
      </c>
      <c r="E949" t="s">
        <v>618</v>
      </c>
      <c r="F949" t="s">
        <v>619</v>
      </c>
      <c r="G949" t="s">
        <v>531</v>
      </c>
      <c r="H949" t="s">
        <v>531</v>
      </c>
      <c r="I949" t="s">
        <v>531</v>
      </c>
      <c r="J949" t="s">
        <v>531</v>
      </c>
      <c r="K949" t="s">
        <v>531</v>
      </c>
      <c r="L949" t="s">
        <v>531</v>
      </c>
      <c r="M949" t="s">
        <v>531</v>
      </c>
      <c r="N949" t="s">
        <v>531</v>
      </c>
      <c r="O949" t="s">
        <v>531</v>
      </c>
      <c r="P949" t="s">
        <v>531</v>
      </c>
      <c r="Q949">
        <v>0</v>
      </c>
      <c r="R949">
        <v>0</v>
      </c>
      <c r="S949">
        <v>0</v>
      </c>
      <c r="T949">
        <v>0</v>
      </c>
      <c r="U949">
        <v>0</v>
      </c>
      <c r="V949">
        <v>0</v>
      </c>
      <c r="W949">
        <v>0</v>
      </c>
      <c r="X949">
        <v>0</v>
      </c>
      <c r="Y949">
        <v>0</v>
      </c>
      <c r="Z949">
        <v>0</v>
      </c>
      <c r="AA949">
        <v>0</v>
      </c>
      <c r="AB949">
        <v>0</v>
      </c>
      <c r="AC949">
        <v>0</v>
      </c>
      <c r="AD949">
        <v>0</v>
      </c>
      <c r="AE949">
        <v>0</v>
      </c>
      <c r="AF949">
        <v>0</v>
      </c>
      <c r="AG949">
        <v>0</v>
      </c>
      <c r="AH949">
        <v>0</v>
      </c>
      <c r="AI949">
        <v>0</v>
      </c>
      <c r="AJ949">
        <v>0</v>
      </c>
      <c r="AK949">
        <v>0</v>
      </c>
      <c r="AL949" t="s">
        <v>531</v>
      </c>
      <c r="AM949" s="49" t="s">
        <v>233</v>
      </c>
      <c r="AN949" s="49" t="s">
        <v>14</v>
      </c>
      <c r="AO949" s="49" t="s">
        <v>485</v>
      </c>
      <c r="AP949" s="49" t="s">
        <v>494</v>
      </c>
      <c r="AQ949" s="49" t="s">
        <v>11</v>
      </c>
      <c r="AR949" s="49" t="s">
        <v>487</v>
      </c>
      <c r="AS949" s="49" t="s">
        <v>488</v>
      </c>
      <c r="AT949" s="49" t="s">
        <v>489</v>
      </c>
    </row>
    <row r="950" spans="1:46" x14ac:dyDescent="0.25">
      <c r="A950">
        <v>6</v>
      </c>
      <c r="B950" t="s">
        <v>249</v>
      </c>
      <c r="C950" t="s">
        <v>249</v>
      </c>
      <c r="D950" t="s">
        <v>250</v>
      </c>
      <c r="E950" t="s">
        <v>618</v>
      </c>
      <c r="F950" t="s">
        <v>619</v>
      </c>
      <c r="G950">
        <v>0</v>
      </c>
      <c r="H950">
        <v>0</v>
      </c>
      <c r="I950">
        <v>0</v>
      </c>
      <c r="J950">
        <v>0</v>
      </c>
      <c r="K950">
        <v>0</v>
      </c>
      <c r="L950">
        <v>0</v>
      </c>
      <c r="M950">
        <v>3.6006</v>
      </c>
      <c r="N950">
        <v>7.2012999999999998</v>
      </c>
      <c r="O950">
        <v>7.2012999999999998</v>
      </c>
      <c r="P950">
        <v>7.2012999999999998</v>
      </c>
      <c r="Q950">
        <v>14.398400000000001</v>
      </c>
      <c r="R950">
        <v>10.8019</v>
      </c>
      <c r="S950">
        <v>39.598799999999997</v>
      </c>
      <c r="T950">
        <v>172.80179999999999</v>
      </c>
      <c r="U950">
        <v>176.39830000000001</v>
      </c>
      <c r="V950">
        <v>169.2011</v>
      </c>
      <c r="W950">
        <v>165.60050000000001</v>
      </c>
      <c r="X950">
        <v>190.80080000000001</v>
      </c>
      <c r="Y950">
        <v>212.4006</v>
      </c>
      <c r="Z950">
        <v>179.99889999999999</v>
      </c>
      <c r="AA950">
        <v>176.39830000000001</v>
      </c>
      <c r="AB950">
        <v>255.21899999999999</v>
      </c>
      <c r="AC950">
        <v>411.35730000000001</v>
      </c>
      <c r="AD950">
        <v>432.19920000000002</v>
      </c>
      <c r="AE950">
        <v>502.96449999999999</v>
      </c>
      <c r="AF950">
        <v>529.68460000000005</v>
      </c>
      <c r="AG950">
        <v>460.4015</v>
      </c>
      <c r="AH950">
        <v>540.0009</v>
      </c>
      <c r="AI950">
        <v>439.33769999999998</v>
      </c>
      <c r="AJ950">
        <v>554.39509999999996</v>
      </c>
      <c r="AK950">
        <v>636.63220000000001</v>
      </c>
      <c r="AL950">
        <v>509.16930000000002</v>
      </c>
      <c r="AM950" s="49" t="s">
        <v>250</v>
      </c>
      <c r="AN950" s="49" t="s">
        <v>14</v>
      </c>
      <c r="AO950" s="49" t="s">
        <v>500</v>
      </c>
      <c r="AP950" s="49" t="s">
        <v>505</v>
      </c>
      <c r="AQ950" s="49" t="s">
        <v>13</v>
      </c>
      <c r="AR950" s="49" t="s">
        <v>487</v>
      </c>
      <c r="AS950" s="49" t="s">
        <v>488</v>
      </c>
      <c r="AT950" s="49" t="s">
        <v>489</v>
      </c>
    </row>
    <row r="951" spans="1:46" x14ac:dyDescent="0.25">
      <c r="A951">
        <v>6</v>
      </c>
      <c r="B951" t="s">
        <v>234</v>
      </c>
      <c r="C951" t="s">
        <v>234</v>
      </c>
      <c r="D951" t="s">
        <v>235</v>
      </c>
      <c r="E951" t="s">
        <v>618</v>
      </c>
      <c r="F951" t="s">
        <v>619</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3.6006</v>
      </c>
      <c r="AD951">
        <v>14.398400000000001</v>
      </c>
      <c r="AE951">
        <v>21.599699999999999</v>
      </c>
      <c r="AF951">
        <v>21.599699999999999</v>
      </c>
      <c r="AG951">
        <v>21.599699999999999</v>
      </c>
      <c r="AH951">
        <v>21.599699999999999</v>
      </c>
      <c r="AI951">
        <v>21.599699999999999</v>
      </c>
      <c r="AJ951">
        <v>21.599699999999999</v>
      </c>
      <c r="AK951">
        <v>21.599699999999999</v>
      </c>
      <c r="AL951" t="s">
        <v>531</v>
      </c>
      <c r="AM951" s="49" t="s">
        <v>235</v>
      </c>
      <c r="AN951" s="49" t="s">
        <v>14</v>
      </c>
      <c r="AO951" s="49" t="s">
        <v>485</v>
      </c>
      <c r="AP951" s="49" t="s">
        <v>501</v>
      </c>
      <c r="AQ951" s="49" t="s">
        <v>11</v>
      </c>
      <c r="AR951" s="49" t="s">
        <v>487</v>
      </c>
      <c r="AS951" s="49" t="s">
        <v>488</v>
      </c>
      <c r="AT951" s="49" t="s">
        <v>489</v>
      </c>
    </row>
    <row r="952" spans="1:46" x14ac:dyDescent="0.25">
      <c r="A952">
        <v>6</v>
      </c>
      <c r="B952" t="s">
        <v>238</v>
      </c>
      <c r="C952" t="s">
        <v>238</v>
      </c>
      <c r="D952" t="s">
        <v>419</v>
      </c>
      <c r="E952" t="s">
        <v>618</v>
      </c>
      <c r="F952" t="s">
        <v>619</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c r="AG952">
        <v>0</v>
      </c>
      <c r="AH952">
        <v>0</v>
      </c>
      <c r="AI952">
        <v>0</v>
      </c>
      <c r="AJ952">
        <v>0</v>
      </c>
      <c r="AK952">
        <v>0</v>
      </c>
      <c r="AL952" t="s">
        <v>531</v>
      </c>
      <c r="AM952" s="49" t="s">
        <v>419</v>
      </c>
      <c r="AN952" s="49" t="s">
        <v>7</v>
      </c>
      <c r="AO952" s="49" t="s">
        <v>9</v>
      </c>
      <c r="AP952" s="49" t="s">
        <v>501</v>
      </c>
      <c r="AQ952" s="49" t="s">
        <v>9</v>
      </c>
      <c r="AR952" s="49" t="s">
        <v>495</v>
      </c>
      <c r="AS952" s="49" t="s">
        <v>496</v>
      </c>
      <c r="AT952" s="49" t="s">
        <v>497</v>
      </c>
    </row>
    <row r="953" spans="1:46" x14ac:dyDescent="0.25">
      <c r="A953">
        <v>6</v>
      </c>
      <c r="B953" t="s">
        <v>245</v>
      </c>
      <c r="C953" t="s">
        <v>245</v>
      </c>
      <c r="D953" t="s">
        <v>246</v>
      </c>
      <c r="E953" t="s">
        <v>618</v>
      </c>
      <c r="F953" t="s">
        <v>619</v>
      </c>
      <c r="G953">
        <v>0</v>
      </c>
      <c r="H953">
        <v>0</v>
      </c>
      <c r="I953">
        <v>0</v>
      </c>
      <c r="J953">
        <v>0</v>
      </c>
      <c r="K953">
        <v>0</v>
      </c>
      <c r="L953">
        <v>0</v>
      </c>
      <c r="M953">
        <v>0</v>
      </c>
      <c r="N953">
        <v>0</v>
      </c>
      <c r="O953">
        <v>0</v>
      </c>
      <c r="P953">
        <v>0</v>
      </c>
      <c r="Q953">
        <v>0</v>
      </c>
      <c r="R953">
        <v>0</v>
      </c>
      <c r="S953">
        <v>0</v>
      </c>
      <c r="T953">
        <v>0</v>
      </c>
      <c r="U953">
        <v>3.6006</v>
      </c>
      <c r="V953">
        <v>7.2012999999999998</v>
      </c>
      <c r="W953">
        <v>50.400700000000001</v>
      </c>
      <c r="X953">
        <v>381.60169999999999</v>
      </c>
      <c r="Y953">
        <v>471.60120000000001</v>
      </c>
      <c r="Z953">
        <v>568.80190000000005</v>
      </c>
      <c r="AA953">
        <v>806.39859999999999</v>
      </c>
      <c r="AB953">
        <v>1709.998</v>
      </c>
      <c r="AC953">
        <v>1943.9982</v>
      </c>
      <c r="AD953">
        <v>2170.8013999999998</v>
      </c>
      <c r="AE953">
        <v>2300.3996000000002</v>
      </c>
      <c r="AF953">
        <v>2916.0014999999999</v>
      </c>
      <c r="AG953">
        <v>4089.5992999999999</v>
      </c>
      <c r="AH953">
        <v>4909.6803</v>
      </c>
      <c r="AI953">
        <v>4118.4002</v>
      </c>
      <c r="AJ953">
        <v>5397.8402999999998</v>
      </c>
      <c r="AK953">
        <v>5586.1207000000004</v>
      </c>
      <c r="AL953">
        <v>4902.1189999999997</v>
      </c>
      <c r="AM953" s="49" t="s">
        <v>246</v>
      </c>
      <c r="AN953" s="49" t="s">
        <v>14</v>
      </c>
      <c r="AO953" s="49" t="s">
        <v>500</v>
      </c>
      <c r="AP953" s="49" t="s">
        <v>505</v>
      </c>
      <c r="AQ953" s="49" t="s">
        <v>13</v>
      </c>
      <c r="AR953" s="49" t="s">
        <v>487</v>
      </c>
      <c r="AS953" s="49" t="s">
        <v>488</v>
      </c>
      <c r="AT953" s="49" t="s">
        <v>489</v>
      </c>
    </row>
    <row r="954" spans="1:46" x14ac:dyDescent="0.25">
      <c r="A954">
        <v>6</v>
      </c>
      <c r="B954" t="s">
        <v>247</v>
      </c>
      <c r="C954" t="s">
        <v>247</v>
      </c>
      <c r="D954" t="s">
        <v>248</v>
      </c>
      <c r="E954" t="s">
        <v>618</v>
      </c>
      <c r="F954" t="s">
        <v>619</v>
      </c>
      <c r="G954">
        <v>0</v>
      </c>
      <c r="H954">
        <v>0</v>
      </c>
      <c r="I954">
        <v>0</v>
      </c>
      <c r="J954">
        <v>0</v>
      </c>
      <c r="K954">
        <v>0</v>
      </c>
      <c r="L954">
        <v>0</v>
      </c>
      <c r="M954">
        <v>0</v>
      </c>
      <c r="N954">
        <v>10.8019</v>
      </c>
      <c r="O954">
        <v>39.598799999999997</v>
      </c>
      <c r="P954">
        <v>64.799099999999996</v>
      </c>
      <c r="Q954">
        <v>89.074200000000005</v>
      </c>
      <c r="R954">
        <v>85.465100000000007</v>
      </c>
      <c r="S954">
        <v>88.123800000000003</v>
      </c>
      <c r="T954">
        <v>94.203000000000003</v>
      </c>
      <c r="U954">
        <v>141.83619999999999</v>
      </c>
      <c r="V954">
        <v>188.1046</v>
      </c>
      <c r="W954">
        <v>208.74969999999999</v>
      </c>
      <c r="X954">
        <v>231.42959999999999</v>
      </c>
      <c r="Y954">
        <v>218.11969999999999</v>
      </c>
      <c r="Z954">
        <v>228.49879999999999</v>
      </c>
      <c r="AA954">
        <v>198.30359999999999</v>
      </c>
      <c r="AB954">
        <v>230.5796</v>
      </c>
      <c r="AC954">
        <v>278.87860000000001</v>
      </c>
      <c r="AD954">
        <v>298.89569999999998</v>
      </c>
      <c r="AE954">
        <v>287.55360000000002</v>
      </c>
      <c r="AF954">
        <v>366.65480000000002</v>
      </c>
      <c r="AG954">
        <v>365.3485</v>
      </c>
      <c r="AH954">
        <v>845.36099999999999</v>
      </c>
      <c r="AI954">
        <v>916.46960000000001</v>
      </c>
      <c r="AJ954">
        <v>1012.6194</v>
      </c>
      <c r="AK954">
        <v>1264.087</v>
      </c>
      <c r="AL954">
        <v>1191.6010000000001</v>
      </c>
      <c r="AM954" s="49" t="s">
        <v>248</v>
      </c>
      <c r="AN954" s="49" t="s">
        <v>14</v>
      </c>
      <c r="AO954" s="49" t="s">
        <v>500</v>
      </c>
      <c r="AP954" s="49" t="s">
        <v>505</v>
      </c>
      <c r="AQ954" s="49" t="s">
        <v>13</v>
      </c>
      <c r="AR954" s="49" t="s">
        <v>487</v>
      </c>
      <c r="AS954" s="49" t="s">
        <v>488</v>
      </c>
      <c r="AT954" s="49" t="s">
        <v>489</v>
      </c>
    </row>
    <row r="955" spans="1:46" x14ac:dyDescent="0.25">
      <c r="A955">
        <v>6</v>
      </c>
      <c r="B955" t="s">
        <v>255</v>
      </c>
      <c r="C955" t="s">
        <v>255</v>
      </c>
      <c r="D955" t="s">
        <v>256</v>
      </c>
      <c r="E955" t="s">
        <v>618</v>
      </c>
      <c r="F955" t="s">
        <v>619</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t="s">
        <v>531</v>
      </c>
      <c r="AM955" s="49" t="s">
        <v>256</v>
      </c>
      <c r="AN955" s="49" t="s">
        <v>6</v>
      </c>
      <c r="AO955" s="49" t="s">
        <v>9</v>
      </c>
      <c r="AP955" s="49" t="s">
        <v>486</v>
      </c>
      <c r="AQ955" s="49" t="s">
        <v>9</v>
      </c>
      <c r="AR955" s="49" t="s">
        <v>487</v>
      </c>
      <c r="AS955" s="49" t="s">
        <v>488</v>
      </c>
      <c r="AT955" s="49" t="s">
        <v>489</v>
      </c>
    </row>
    <row r="956" spans="1:46" x14ac:dyDescent="0.25">
      <c r="A956">
        <v>6</v>
      </c>
      <c r="B956" t="s">
        <v>281</v>
      </c>
      <c r="C956" t="s">
        <v>281</v>
      </c>
      <c r="D956" t="s">
        <v>282</v>
      </c>
      <c r="E956" t="s">
        <v>618</v>
      </c>
      <c r="F956" t="s">
        <v>619</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t="s">
        <v>531</v>
      </c>
      <c r="AM956" s="49" t="s">
        <v>282</v>
      </c>
      <c r="AN956" s="49" t="s">
        <v>14</v>
      </c>
      <c r="AO956" s="49" t="s">
        <v>485</v>
      </c>
      <c r="AP956" s="49" t="s">
        <v>501</v>
      </c>
      <c r="AQ956" s="49" t="s">
        <v>11</v>
      </c>
      <c r="AR956" s="49" t="s">
        <v>487</v>
      </c>
      <c r="AS956" s="49" t="s">
        <v>488</v>
      </c>
      <c r="AT956" s="49" t="s">
        <v>489</v>
      </c>
    </row>
    <row r="957" spans="1:46" x14ac:dyDescent="0.25">
      <c r="A957">
        <v>6</v>
      </c>
      <c r="B957" t="s">
        <v>267</v>
      </c>
      <c r="C957" t="s">
        <v>267</v>
      </c>
      <c r="D957" t="s">
        <v>268</v>
      </c>
      <c r="E957" t="s">
        <v>618</v>
      </c>
      <c r="F957" t="s">
        <v>619</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c r="AG957">
        <v>0.20930000000000001</v>
      </c>
      <c r="AH957">
        <v>0.20930000000000001</v>
      </c>
      <c r="AI957">
        <v>0.20930000000000001</v>
      </c>
      <c r="AJ957">
        <v>0.20930000000000001</v>
      </c>
      <c r="AK957">
        <v>0.20930000000000001</v>
      </c>
      <c r="AL957">
        <v>0.20930000000000001</v>
      </c>
      <c r="AM957" s="49" t="s">
        <v>268</v>
      </c>
      <c r="AN957" s="49" t="s">
        <v>14</v>
      </c>
      <c r="AO957" s="49" t="s">
        <v>500</v>
      </c>
      <c r="AP957" s="49" t="s">
        <v>505</v>
      </c>
      <c r="AQ957" s="49" t="s">
        <v>13</v>
      </c>
      <c r="AR957" s="49" t="s">
        <v>487</v>
      </c>
      <c r="AS957" s="49" t="s">
        <v>488</v>
      </c>
      <c r="AT957" s="49" t="s">
        <v>489</v>
      </c>
    </row>
    <row r="958" spans="1:46" x14ac:dyDescent="0.25">
      <c r="A958">
        <v>6</v>
      </c>
      <c r="B958" t="s">
        <v>277</v>
      </c>
      <c r="C958" t="s">
        <v>559</v>
      </c>
      <c r="D958" t="s">
        <v>278</v>
      </c>
      <c r="E958" t="s">
        <v>618</v>
      </c>
      <c r="F958" t="s">
        <v>619</v>
      </c>
      <c r="G958">
        <v>0</v>
      </c>
      <c r="H958">
        <v>0</v>
      </c>
      <c r="I958">
        <v>0</v>
      </c>
      <c r="J958">
        <v>0</v>
      </c>
      <c r="K958">
        <v>0</v>
      </c>
      <c r="L958">
        <v>0</v>
      </c>
      <c r="M958">
        <v>0</v>
      </c>
      <c r="N958">
        <v>0</v>
      </c>
      <c r="O958">
        <v>0</v>
      </c>
      <c r="P958">
        <v>0</v>
      </c>
      <c r="Q958">
        <v>0</v>
      </c>
      <c r="R958">
        <v>0</v>
      </c>
      <c r="S958">
        <v>0</v>
      </c>
      <c r="T958">
        <v>0</v>
      </c>
      <c r="U958">
        <v>0</v>
      </c>
      <c r="V958">
        <v>0</v>
      </c>
      <c r="W958">
        <v>0</v>
      </c>
      <c r="X958">
        <v>0</v>
      </c>
      <c r="Y958">
        <v>0</v>
      </c>
      <c r="Z958">
        <v>7.2012999999999998</v>
      </c>
      <c r="AA958">
        <v>10.8019</v>
      </c>
      <c r="AB958">
        <v>10.8019</v>
      </c>
      <c r="AC958">
        <v>14.398400000000001</v>
      </c>
      <c r="AD958">
        <v>14.398400000000001</v>
      </c>
      <c r="AE958">
        <v>10.8019</v>
      </c>
      <c r="AF958">
        <v>10.8019</v>
      </c>
      <c r="AG958">
        <v>64.799099999999996</v>
      </c>
      <c r="AH958">
        <v>52.561100000000003</v>
      </c>
      <c r="AI958">
        <v>54.361400000000003</v>
      </c>
      <c r="AJ958">
        <v>55.081499999999998</v>
      </c>
      <c r="AK958">
        <v>65.159199999999998</v>
      </c>
      <c r="AL958" t="s">
        <v>531</v>
      </c>
      <c r="AM958" s="49" t="s">
        <v>278</v>
      </c>
      <c r="AN958" s="49" t="s">
        <v>6</v>
      </c>
      <c r="AO958" s="49" t="s">
        <v>9</v>
      </c>
      <c r="AP958" s="49" t="s">
        <v>501</v>
      </c>
      <c r="AQ958" s="49" t="s">
        <v>9</v>
      </c>
      <c r="AR958" s="49" t="s">
        <v>487</v>
      </c>
      <c r="AS958" s="49" t="s">
        <v>488</v>
      </c>
      <c r="AT958" s="49" t="s">
        <v>489</v>
      </c>
    </row>
    <row r="959" spans="1:46" x14ac:dyDescent="0.25">
      <c r="A959">
        <v>6</v>
      </c>
      <c r="B959" t="s">
        <v>493</v>
      </c>
      <c r="C959" t="s">
        <v>560</v>
      </c>
      <c r="D959" t="s">
        <v>561</v>
      </c>
      <c r="E959" t="s">
        <v>618</v>
      </c>
      <c r="F959" t="s">
        <v>619</v>
      </c>
      <c r="G959">
        <v>0</v>
      </c>
      <c r="H959">
        <v>0</v>
      </c>
      <c r="I959">
        <v>0</v>
      </c>
      <c r="J959">
        <v>7.2012999999999998</v>
      </c>
      <c r="K959">
        <v>17.999099999999999</v>
      </c>
      <c r="L959">
        <v>21.599699999999999</v>
      </c>
      <c r="M959">
        <v>25.200299999999999</v>
      </c>
      <c r="N959">
        <v>25.200299999999999</v>
      </c>
      <c r="O959">
        <v>28.800999999999998</v>
      </c>
      <c r="P959">
        <v>115.1998</v>
      </c>
      <c r="Q959">
        <v>835.19960000000003</v>
      </c>
      <c r="R959">
        <v>1645.1989000000001</v>
      </c>
      <c r="S959">
        <v>1562.3965000000001</v>
      </c>
      <c r="T959">
        <v>2214.0007999999998</v>
      </c>
      <c r="U959">
        <v>2822.3971999999999</v>
      </c>
      <c r="V959">
        <v>2948.3989999999999</v>
      </c>
      <c r="W959">
        <v>3099.6010999999999</v>
      </c>
      <c r="X959">
        <v>4258.7961999999998</v>
      </c>
      <c r="Y959">
        <v>4662.0060000000003</v>
      </c>
      <c r="Z959">
        <v>6055.2013999999999</v>
      </c>
      <c r="AA959">
        <v>8539.2005000000008</v>
      </c>
      <c r="AB959">
        <v>8755.2059000000008</v>
      </c>
      <c r="AC959">
        <v>8503.1982000000007</v>
      </c>
      <c r="AD959">
        <v>12722.404</v>
      </c>
      <c r="AE959">
        <v>19958.404399999999</v>
      </c>
      <c r="AF959">
        <v>30826.805499999999</v>
      </c>
      <c r="AG959">
        <v>37663.205099999999</v>
      </c>
      <c r="AH959">
        <v>41608.811999999998</v>
      </c>
      <c r="AI959">
        <v>55006.266300000003</v>
      </c>
      <c r="AJ959">
        <v>66688.430600000007</v>
      </c>
      <c r="AK959">
        <v>63480.332799999996</v>
      </c>
      <c r="AL959" t="s">
        <v>531</v>
      </c>
      <c r="AM959" s="49" t="e">
        <v>#N/A</v>
      </c>
      <c r="AN959" s="49" t="e">
        <v>#N/A</v>
      </c>
      <c r="AO959" s="49" t="e">
        <v>#N/A</v>
      </c>
      <c r="AP959" s="49" t="e">
        <v>#N/A</v>
      </c>
      <c r="AQ959" s="49" t="e">
        <v>#N/A</v>
      </c>
      <c r="AR959" s="49" t="e">
        <v>#N/A</v>
      </c>
      <c r="AS959" s="49" t="e">
        <v>#N/A</v>
      </c>
      <c r="AT959" s="49" t="e">
        <v>#N/A</v>
      </c>
    </row>
    <row r="960" spans="1:46" x14ac:dyDescent="0.25">
      <c r="A960">
        <v>6</v>
      </c>
      <c r="B960" t="s">
        <v>493</v>
      </c>
      <c r="C960" t="s">
        <v>562</v>
      </c>
      <c r="D960" t="s">
        <v>563</v>
      </c>
      <c r="E960" t="s">
        <v>618</v>
      </c>
      <c r="F960" t="s">
        <v>619</v>
      </c>
      <c r="G960">
        <v>11041.198700000001</v>
      </c>
      <c r="H960">
        <v>10987.201499999999</v>
      </c>
      <c r="I960">
        <v>10717.2032</v>
      </c>
      <c r="J960">
        <v>11235.600200000001</v>
      </c>
      <c r="K960">
        <v>12798.000899999999</v>
      </c>
      <c r="L960">
        <v>11772.000400000001</v>
      </c>
      <c r="M960">
        <v>12675.595600000001</v>
      </c>
      <c r="N960">
        <v>12358.797200000001</v>
      </c>
      <c r="O960">
        <v>11638.801600000001</v>
      </c>
      <c r="P960">
        <v>18482.4025</v>
      </c>
      <c r="Q960">
        <v>22222.805899999999</v>
      </c>
      <c r="R960">
        <v>27100.800500000001</v>
      </c>
      <c r="S960">
        <v>41011.204899999997</v>
      </c>
      <c r="T960">
        <v>45738.005799999999</v>
      </c>
      <c r="U960">
        <v>57067.2019</v>
      </c>
      <c r="V960">
        <v>72158.401100000003</v>
      </c>
      <c r="W960">
        <v>108093.5966</v>
      </c>
      <c r="X960">
        <v>140589.90119999999</v>
      </c>
      <c r="Y960">
        <v>219962.2089</v>
      </c>
      <c r="Z960">
        <v>300748.87199999997</v>
      </c>
      <c r="AA960">
        <v>390852.40870000003</v>
      </c>
      <c r="AB960">
        <v>493211.96500000003</v>
      </c>
      <c r="AC960">
        <v>594389.93090000004</v>
      </c>
      <c r="AD960">
        <v>729725.54040000006</v>
      </c>
      <c r="AE960">
        <v>832990.31640000001</v>
      </c>
      <c r="AF960">
        <v>936324.34199999995</v>
      </c>
      <c r="AG960">
        <v>1137409.1405</v>
      </c>
      <c r="AH960">
        <v>1278181.9881</v>
      </c>
      <c r="AI960">
        <v>1395171.4713000001</v>
      </c>
      <c r="AJ960">
        <v>1534753.7938999999</v>
      </c>
      <c r="AK960">
        <v>1736007.8898</v>
      </c>
      <c r="AL960" t="s">
        <v>531</v>
      </c>
      <c r="AM960" s="49" t="e">
        <v>#N/A</v>
      </c>
      <c r="AN960" s="49" t="e">
        <v>#N/A</v>
      </c>
      <c r="AO960" s="49" t="e">
        <v>#N/A</v>
      </c>
      <c r="AP960" s="49" t="e">
        <v>#N/A</v>
      </c>
      <c r="AQ960" s="49" t="e">
        <v>#N/A</v>
      </c>
      <c r="AR960" s="49" t="e">
        <v>#N/A</v>
      </c>
      <c r="AS960" s="49" t="e">
        <v>#N/A</v>
      </c>
      <c r="AT960" s="49" t="e">
        <v>#N/A</v>
      </c>
    </row>
    <row r="961" spans="1:46" x14ac:dyDescent="0.25">
      <c r="A961">
        <v>6</v>
      </c>
      <c r="B961" t="s">
        <v>493</v>
      </c>
      <c r="C961" t="s">
        <v>564</v>
      </c>
      <c r="D961" t="s">
        <v>565</v>
      </c>
      <c r="E961" t="s">
        <v>618</v>
      </c>
      <c r="F961" t="s">
        <v>619</v>
      </c>
      <c r="G961">
        <v>126.0017</v>
      </c>
      <c r="H961">
        <v>176.4024</v>
      </c>
      <c r="I961">
        <v>373.584</v>
      </c>
      <c r="J961">
        <v>450.19819999999999</v>
      </c>
      <c r="K961">
        <v>879.31590000000006</v>
      </c>
      <c r="L961">
        <v>2150.4535000000001</v>
      </c>
      <c r="M961">
        <v>3680.0003999999999</v>
      </c>
      <c r="N961">
        <v>4493.8347999999996</v>
      </c>
      <c r="O961">
        <v>5449.9742999999999</v>
      </c>
      <c r="P961">
        <v>7595.7051000000001</v>
      </c>
      <c r="Q961">
        <v>9000.7240000000002</v>
      </c>
      <c r="R961">
        <v>12160.619199999999</v>
      </c>
      <c r="S961">
        <v>14764.1096</v>
      </c>
      <c r="T961">
        <v>20194.648799999999</v>
      </c>
      <c r="U961">
        <v>26348.708900000001</v>
      </c>
      <c r="V961">
        <v>37350.036699999997</v>
      </c>
      <c r="W961">
        <v>59885.424899999998</v>
      </c>
      <c r="X961">
        <v>77440.317200000005</v>
      </c>
      <c r="Y961">
        <v>121621.273</v>
      </c>
      <c r="Z961">
        <v>189376.26579999999</v>
      </c>
      <c r="AA961">
        <v>264389.23959999997</v>
      </c>
      <c r="AB961">
        <v>386070.50949999999</v>
      </c>
      <c r="AC961">
        <v>503968.16399999999</v>
      </c>
      <c r="AD961">
        <v>690068.16249999998</v>
      </c>
      <c r="AE961">
        <v>774464.84369999997</v>
      </c>
      <c r="AF961">
        <v>879003.03489999997</v>
      </c>
      <c r="AG961">
        <v>1133033.0385</v>
      </c>
      <c r="AH961">
        <v>1394337.2890000001</v>
      </c>
      <c r="AI961">
        <v>1702298.6735</v>
      </c>
      <c r="AJ961">
        <v>1884072.3134000001</v>
      </c>
      <c r="AK961">
        <v>2110784.6529000001</v>
      </c>
      <c r="AL961" t="s">
        <v>531</v>
      </c>
      <c r="AM961" s="49" t="e">
        <v>#N/A</v>
      </c>
      <c r="AN961" s="49" t="e">
        <v>#N/A</v>
      </c>
      <c r="AO961" s="49" t="e">
        <v>#N/A</v>
      </c>
      <c r="AP961" s="49" t="e">
        <v>#N/A</v>
      </c>
      <c r="AQ961" s="49" t="e">
        <v>#N/A</v>
      </c>
      <c r="AR961" s="49" t="e">
        <v>#N/A</v>
      </c>
      <c r="AS961" s="49" t="e">
        <v>#N/A</v>
      </c>
      <c r="AT961" s="49" t="e">
        <v>#N/A</v>
      </c>
    </row>
    <row r="962" spans="1:46" x14ac:dyDescent="0.25">
      <c r="A962">
        <v>6</v>
      </c>
      <c r="B962" t="s">
        <v>493</v>
      </c>
      <c r="C962" t="s">
        <v>566</v>
      </c>
      <c r="D962" t="s">
        <v>567</v>
      </c>
      <c r="E962" t="s">
        <v>618</v>
      </c>
      <c r="F962" t="s">
        <v>619</v>
      </c>
      <c r="G962">
        <v>2800.8058999999998</v>
      </c>
      <c r="H962">
        <v>3945.6026000000002</v>
      </c>
      <c r="I962">
        <v>5605.1998999999996</v>
      </c>
      <c r="J962">
        <v>8503.2024000000001</v>
      </c>
      <c r="K962">
        <v>12607.2001</v>
      </c>
      <c r="L962">
        <v>14680.804899999999</v>
      </c>
      <c r="M962">
        <v>17589.600900000001</v>
      </c>
      <c r="N962">
        <v>26542.800599999999</v>
      </c>
      <c r="O962">
        <v>40643.9974</v>
      </c>
      <c r="P962">
        <v>51249.597199999997</v>
      </c>
      <c r="Q962">
        <v>80153.078899999993</v>
      </c>
      <c r="R962">
        <v>96309.873099999997</v>
      </c>
      <c r="S962">
        <v>131131.72320000001</v>
      </c>
      <c r="T962">
        <v>161478.6</v>
      </c>
      <c r="U962">
        <v>215141.03750000001</v>
      </c>
      <c r="V962">
        <v>257581.90479999999</v>
      </c>
      <c r="W962">
        <v>301052.9509</v>
      </c>
      <c r="X962">
        <v>382114.24729999999</v>
      </c>
      <c r="Y962">
        <v>436823.49780000001</v>
      </c>
      <c r="Z962">
        <v>485585.01789999998</v>
      </c>
      <c r="AA962">
        <v>543845.85979999998</v>
      </c>
      <c r="AB962">
        <v>657519.8872</v>
      </c>
      <c r="AC962">
        <v>752608.65489999996</v>
      </c>
      <c r="AD962">
        <v>864965.30149999994</v>
      </c>
      <c r="AE962">
        <v>927972.89439999999</v>
      </c>
      <c r="AF962">
        <v>1106186.7620000001</v>
      </c>
      <c r="AG962">
        <v>1106264.0503</v>
      </c>
      <c r="AH962">
        <v>1318387.3093000001</v>
      </c>
      <c r="AI962">
        <v>1380124.5893000001</v>
      </c>
      <c r="AJ962">
        <v>1586289.3621</v>
      </c>
      <c r="AK962">
        <v>1760853.8515000001</v>
      </c>
      <c r="AL962" t="s">
        <v>531</v>
      </c>
      <c r="AM962" s="49" t="e">
        <v>#N/A</v>
      </c>
      <c r="AN962" s="49" t="e">
        <v>#N/A</v>
      </c>
      <c r="AO962" s="49" t="e">
        <v>#N/A</v>
      </c>
      <c r="AP962" s="49" t="e">
        <v>#N/A</v>
      </c>
      <c r="AQ962" s="49" t="e">
        <v>#N/A</v>
      </c>
      <c r="AR962" s="49" t="e">
        <v>#N/A</v>
      </c>
      <c r="AS962" s="49" t="e">
        <v>#N/A</v>
      </c>
      <c r="AT962" s="49" t="e">
        <v>#N/A</v>
      </c>
    </row>
    <row r="963" spans="1:46" x14ac:dyDescent="0.25">
      <c r="A963">
        <v>6</v>
      </c>
      <c r="B963" t="s">
        <v>493</v>
      </c>
      <c r="C963" t="s">
        <v>568</v>
      </c>
      <c r="D963" t="s">
        <v>569</v>
      </c>
      <c r="E963" t="s">
        <v>618</v>
      </c>
      <c r="F963" t="s">
        <v>619</v>
      </c>
      <c r="G963">
        <v>2768.4043000000001</v>
      </c>
      <c r="H963">
        <v>3906.0039000000002</v>
      </c>
      <c r="I963">
        <v>5461.1990999999998</v>
      </c>
      <c r="J963">
        <v>7693.2030999999997</v>
      </c>
      <c r="K963">
        <v>11343.5987</v>
      </c>
      <c r="L963">
        <v>13237.2088</v>
      </c>
      <c r="M963">
        <v>15796.8006</v>
      </c>
      <c r="N963">
        <v>24094.799500000001</v>
      </c>
      <c r="O963">
        <v>37425.5959</v>
      </c>
      <c r="P963">
        <v>48070.794399999999</v>
      </c>
      <c r="Q963">
        <v>76592.678599999999</v>
      </c>
      <c r="R963">
        <v>92655.868499999997</v>
      </c>
      <c r="S963">
        <v>126221.3227</v>
      </c>
      <c r="T963">
        <v>155905.80170000001</v>
      </c>
      <c r="U963">
        <v>207099.91130000001</v>
      </c>
      <c r="V963">
        <v>245137.9774</v>
      </c>
      <c r="W963">
        <v>283353.02370000002</v>
      </c>
      <c r="X963">
        <v>359669.52</v>
      </c>
      <c r="Y963">
        <v>407646.77299999999</v>
      </c>
      <c r="Z963">
        <v>448401.89640000003</v>
      </c>
      <c r="AA963">
        <v>503428.97110000002</v>
      </c>
      <c r="AB963">
        <v>595249.59400000004</v>
      </c>
      <c r="AC963">
        <v>674860.74609999999</v>
      </c>
      <c r="AD963">
        <v>754111.0588</v>
      </c>
      <c r="AE963">
        <v>800491.33649999998</v>
      </c>
      <c r="AF963">
        <v>947535.26100000006</v>
      </c>
      <c r="AG963">
        <v>960528.11560000002</v>
      </c>
      <c r="AH963">
        <v>1124317.892</v>
      </c>
      <c r="AI963">
        <v>1154208.709</v>
      </c>
      <c r="AJ963">
        <v>1321842.7256</v>
      </c>
      <c r="AK963">
        <v>1430704.5833000001</v>
      </c>
      <c r="AL963">
        <v>1388392.2716999999</v>
      </c>
      <c r="AM963" s="49" t="e">
        <v>#N/A</v>
      </c>
      <c r="AN963" s="49" t="e">
        <v>#N/A</v>
      </c>
      <c r="AO963" s="49" t="e">
        <v>#N/A</v>
      </c>
      <c r="AP963" s="49" t="e">
        <v>#N/A</v>
      </c>
      <c r="AQ963" s="49" t="e">
        <v>#N/A</v>
      </c>
      <c r="AR963" s="49" t="e">
        <v>#N/A</v>
      </c>
      <c r="AS963" s="49" t="e">
        <v>#N/A</v>
      </c>
      <c r="AT963" s="49" t="e">
        <v>#N/A</v>
      </c>
    </row>
    <row r="964" spans="1:46" x14ac:dyDescent="0.25">
      <c r="A964">
        <v>6</v>
      </c>
      <c r="B964" t="s">
        <v>493</v>
      </c>
      <c r="C964" t="s">
        <v>570</v>
      </c>
      <c r="D964" t="s">
        <v>571</v>
      </c>
      <c r="E964" t="s">
        <v>618</v>
      </c>
      <c r="F964" t="s">
        <v>619</v>
      </c>
      <c r="G964">
        <v>2800.8058999999998</v>
      </c>
      <c r="H964">
        <v>3945.6026000000002</v>
      </c>
      <c r="I964">
        <v>5605.1998999999996</v>
      </c>
      <c r="J964">
        <v>8478.0020000000004</v>
      </c>
      <c r="K964">
        <v>12574.7984</v>
      </c>
      <c r="L964">
        <v>14644.8068</v>
      </c>
      <c r="M964">
        <v>17553.598600000001</v>
      </c>
      <c r="N964">
        <v>26496.000499999998</v>
      </c>
      <c r="O964">
        <v>40582.794800000003</v>
      </c>
      <c r="P964">
        <v>51130.792600000001</v>
      </c>
      <c r="Q964">
        <v>80001.876799999998</v>
      </c>
      <c r="R964">
        <v>96129.87</v>
      </c>
      <c r="S964">
        <v>130742.9244</v>
      </c>
      <c r="T964">
        <v>160531.80119999999</v>
      </c>
      <c r="U964">
        <v>214065.91329999999</v>
      </c>
      <c r="V964">
        <v>255592.3793</v>
      </c>
      <c r="W964">
        <v>298563.0233</v>
      </c>
      <c r="X964">
        <v>378655.92109999998</v>
      </c>
      <c r="Y964">
        <v>433285.9742</v>
      </c>
      <c r="Z964">
        <v>481813.49829999998</v>
      </c>
      <c r="AA964">
        <v>540457.27320000005</v>
      </c>
      <c r="AB964">
        <v>652716.28359999997</v>
      </c>
      <c r="AC964">
        <v>746310.38049999997</v>
      </c>
      <c r="AD964">
        <v>856339.84459999995</v>
      </c>
      <c r="AE964">
        <v>915545.15729999996</v>
      </c>
      <c r="AF964">
        <v>1092524.2497</v>
      </c>
      <c r="AG964">
        <v>1094302.0360999999</v>
      </c>
      <c r="AH964">
        <v>1303025.9317999999</v>
      </c>
      <c r="AI964">
        <v>1359076.1222000001</v>
      </c>
      <c r="AJ964">
        <v>1551505.3230000001</v>
      </c>
      <c r="AK964">
        <v>1702033.4272</v>
      </c>
      <c r="AL964">
        <v>1620446.4697</v>
      </c>
      <c r="AM964" s="49" t="e">
        <v>#N/A</v>
      </c>
      <c r="AN964" s="49" t="e">
        <v>#N/A</v>
      </c>
      <c r="AO964" s="49" t="e">
        <v>#N/A</v>
      </c>
      <c r="AP964" s="49" t="e">
        <v>#N/A</v>
      </c>
      <c r="AQ964" s="49" t="e">
        <v>#N/A</v>
      </c>
      <c r="AR964" s="49" t="e">
        <v>#N/A</v>
      </c>
      <c r="AS964" s="49" t="e">
        <v>#N/A</v>
      </c>
      <c r="AT964" s="49" t="e">
        <v>#N/A</v>
      </c>
    </row>
    <row r="965" spans="1:46" x14ac:dyDescent="0.25">
      <c r="A965">
        <v>6</v>
      </c>
      <c r="B965" t="s">
        <v>493</v>
      </c>
      <c r="C965" t="s">
        <v>572</v>
      </c>
      <c r="D965" t="s">
        <v>573</v>
      </c>
      <c r="E965" t="s">
        <v>618</v>
      </c>
      <c r="F965" t="s">
        <v>619</v>
      </c>
      <c r="G965">
        <v>0</v>
      </c>
      <c r="H965">
        <v>0</v>
      </c>
      <c r="I965">
        <v>2.4870000000000001</v>
      </c>
      <c r="J965">
        <v>3.5503999999999998</v>
      </c>
      <c r="K965">
        <v>18.032499999999999</v>
      </c>
      <c r="L965">
        <v>28.834499999999998</v>
      </c>
      <c r="M965">
        <v>62.370800000000003</v>
      </c>
      <c r="N965">
        <v>92.130499999999998</v>
      </c>
      <c r="O965">
        <v>129.84100000000001</v>
      </c>
      <c r="P965">
        <v>266.36419999999998</v>
      </c>
      <c r="Q965">
        <v>670.30669999999998</v>
      </c>
      <c r="R965">
        <v>1281.5041000000001</v>
      </c>
      <c r="S965">
        <v>1898.8855000000001</v>
      </c>
      <c r="T965">
        <v>3076.2932000000001</v>
      </c>
      <c r="U965">
        <v>3878.9989999999998</v>
      </c>
      <c r="V965">
        <v>5462.3671999999997</v>
      </c>
      <c r="W965">
        <v>8507.3598999999995</v>
      </c>
      <c r="X965">
        <v>12890.834800000001</v>
      </c>
      <c r="Y965">
        <v>15114.067499999999</v>
      </c>
      <c r="Z965">
        <v>19279.125400000001</v>
      </c>
      <c r="AA965">
        <v>24310.8426</v>
      </c>
      <c r="AB965">
        <v>29149.280299999999</v>
      </c>
      <c r="AC965">
        <v>32824.754800000002</v>
      </c>
      <c r="AD965">
        <v>36160.805399999997</v>
      </c>
      <c r="AE965">
        <v>45097.207699999999</v>
      </c>
      <c r="AF965">
        <v>50064.816599999998</v>
      </c>
      <c r="AG965">
        <v>52536.7117</v>
      </c>
      <c r="AH965">
        <v>53064.143799999998</v>
      </c>
      <c r="AI965">
        <v>62222.073799999998</v>
      </c>
      <c r="AJ965">
        <v>72122.984899999996</v>
      </c>
      <c r="AK965">
        <v>81961.814199999993</v>
      </c>
      <c r="AL965" t="s">
        <v>531</v>
      </c>
      <c r="AM965" s="49" t="e">
        <v>#N/A</v>
      </c>
      <c r="AN965" s="49" t="e">
        <v>#N/A</v>
      </c>
      <c r="AO965" s="49" t="e">
        <v>#N/A</v>
      </c>
      <c r="AP965" s="49" t="e">
        <v>#N/A</v>
      </c>
      <c r="AQ965" s="49" t="e">
        <v>#N/A</v>
      </c>
      <c r="AR965" s="49" t="e">
        <v>#N/A</v>
      </c>
      <c r="AS965" s="49" t="e">
        <v>#N/A</v>
      </c>
      <c r="AT965" s="49" t="e">
        <v>#N/A</v>
      </c>
    </row>
    <row r="966" spans="1:46" x14ac:dyDescent="0.25">
      <c r="A966">
        <v>6</v>
      </c>
      <c r="B966" t="s">
        <v>259</v>
      </c>
      <c r="C966" t="s">
        <v>259</v>
      </c>
      <c r="D966" t="s">
        <v>260</v>
      </c>
      <c r="E966" t="s">
        <v>618</v>
      </c>
      <c r="F966" t="s">
        <v>619</v>
      </c>
      <c r="G966">
        <v>3.6006</v>
      </c>
      <c r="H966">
        <v>3.6006</v>
      </c>
      <c r="I966">
        <v>3.6006</v>
      </c>
      <c r="J966">
        <v>3.6006</v>
      </c>
      <c r="K966">
        <v>17.999099999999999</v>
      </c>
      <c r="L966">
        <v>25.200299999999999</v>
      </c>
      <c r="M966">
        <v>21.599699999999999</v>
      </c>
      <c r="N966">
        <v>43.199399999999997</v>
      </c>
      <c r="O966">
        <v>54.001300000000001</v>
      </c>
      <c r="P966">
        <v>61.198500000000003</v>
      </c>
      <c r="Q966">
        <v>68.399799999999999</v>
      </c>
      <c r="R966">
        <v>64.799099999999996</v>
      </c>
      <c r="S966">
        <v>75.600999999999999</v>
      </c>
      <c r="T966">
        <v>68.399799999999999</v>
      </c>
      <c r="U966">
        <v>72.000399999999999</v>
      </c>
      <c r="V966">
        <v>68.399799999999999</v>
      </c>
      <c r="W966">
        <v>212.4006</v>
      </c>
      <c r="X966">
        <v>942.298</v>
      </c>
      <c r="Y966">
        <v>967.00840000000005</v>
      </c>
      <c r="Z966">
        <v>2146.8696</v>
      </c>
      <c r="AA966">
        <v>4460.8050999999996</v>
      </c>
      <c r="AB966">
        <v>5933.9642000000003</v>
      </c>
      <c r="AC966">
        <v>13277.929599999999</v>
      </c>
      <c r="AD966">
        <v>15064.344999999999</v>
      </c>
      <c r="AE966">
        <v>23134.318299999999</v>
      </c>
      <c r="AF966">
        <v>31482.345300000001</v>
      </c>
      <c r="AG966">
        <v>37359.691400000003</v>
      </c>
      <c r="AH966">
        <v>37590.5893</v>
      </c>
      <c r="AI966">
        <v>46357.2</v>
      </c>
      <c r="AJ966">
        <v>60767.998099999997</v>
      </c>
      <c r="AK966">
        <v>70927.201300000001</v>
      </c>
      <c r="AL966">
        <v>75225.6005</v>
      </c>
      <c r="AM966" s="49" t="s">
        <v>260</v>
      </c>
      <c r="AN966" s="49" t="s">
        <v>14</v>
      </c>
      <c r="AO966" s="49" t="s">
        <v>507</v>
      </c>
      <c r="AP966" s="49" t="s">
        <v>501</v>
      </c>
      <c r="AQ966" s="49" t="s">
        <v>10</v>
      </c>
      <c r="AR966" s="49" t="s">
        <v>487</v>
      </c>
      <c r="AS966" s="49" t="s">
        <v>488</v>
      </c>
      <c r="AT966" s="49" t="s">
        <v>489</v>
      </c>
    </row>
    <row r="967" spans="1:46" x14ac:dyDescent="0.25">
      <c r="A967">
        <v>6</v>
      </c>
      <c r="B967" t="s">
        <v>493</v>
      </c>
      <c r="C967" t="s">
        <v>574</v>
      </c>
      <c r="D967" t="s">
        <v>575</v>
      </c>
      <c r="E967" t="s">
        <v>618</v>
      </c>
      <c r="F967" t="s">
        <v>619</v>
      </c>
      <c r="G967">
        <v>3.6006</v>
      </c>
      <c r="H967">
        <v>3.6006</v>
      </c>
      <c r="I967">
        <v>3.6006</v>
      </c>
      <c r="J967">
        <v>3.6006</v>
      </c>
      <c r="K967">
        <v>3.6006</v>
      </c>
      <c r="L967">
        <v>3.6006</v>
      </c>
      <c r="M967">
        <v>3.6006</v>
      </c>
      <c r="N967">
        <v>10.8019</v>
      </c>
      <c r="O967">
        <v>10.8019</v>
      </c>
      <c r="P967">
        <v>136.80369999999999</v>
      </c>
      <c r="Q967">
        <v>144.0008</v>
      </c>
      <c r="R967">
        <v>133.203</v>
      </c>
      <c r="S967">
        <v>118.8005</v>
      </c>
      <c r="T967">
        <v>108.0027</v>
      </c>
      <c r="U967">
        <v>180.00309999999999</v>
      </c>
      <c r="V967">
        <v>266.40190000000001</v>
      </c>
      <c r="W967">
        <v>460.80340000000001</v>
      </c>
      <c r="X967">
        <v>525.60249999999996</v>
      </c>
      <c r="Y967">
        <v>716.40329999999994</v>
      </c>
      <c r="Z967">
        <v>820.80119999999999</v>
      </c>
      <c r="AA967">
        <v>597.60289999999998</v>
      </c>
      <c r="AB967">
        <v>792.00019999999995</v>
      </c>
      <c r="AC967">
        <v>759.6028</v>
      </c>
      <c r="AD967">
        <v>1404.0015000000001</v>
      </c>
      <c r="AE967">
        <v>1342.8031000000001</v>
      </c>
      <c r="AF967">
        <v>1277.9998000000001</v>
      </c>
      <c r="AG967">
        <v>2350.7961</v>
      </c>
      <c r="AH967">
        <v>2833.2871</v>
      </c>
      <c r="AI967">
        <v>4569.9675999999999</v>
      </c>
      <c r="AJ967">
        <v>5317.4956000000002</v>
      </c>
      <c r="AK967">
        <v>7142.2327999999998</v>
      </c>
      <c r="AL967" t="s">
        <v>531</v>
      </c>
      <c r="AM967" s="49" t="e">
        <v>#N/A</v>
      </c>
      <c r="AN967" s="49" t="e">
        <v>#N/A</v>
      </c>
      <c r="AO967" s="49" t="e">
        <v>#N/A</v>
      </c>
      <c r="AP967" s="49" t="e">
        <v>#N/A</v>
      </c>
      <c r="AQ967" s="49" t="e">
        <v>#N/A</v>
      </c>
      <c r="AR967" s="49" t="e">
        <v>#N/A</v>
      </c>
      <c r="AS967" s="49" t="e">
        <v>#N/A</v>
      </c>
      <c r="AT967" s="49" t="e">
        <v>#N/A</v>
      </c>
    </row>
    <row r="968" spans="1:46" x14ac:dyDescent="0.25">
      <c r="A968">
        <v>6</v>
      </c>
      <c r="B968" t="s">
        <v>273</v>
      </c>
      <c r="C968" t="s">
        <v>273</v>
      </c>
      <c r="D968" t="s">
        <v>420</v>
      </c>
      <c r="E968" t="s">
        <v>618</v>
      </c>
      <c r="F968" t="s">
        <v>619</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3.6006</v>
      </c>
      <c r="AB968">
        <v>3.6006</v>
      </c>
      <c r="AC968">
        <v>3.6006</v>
      </c>
      <c r="AD968">
        <v>194.4015</v>
      </c>
      <c r="AE968">
        <v>453.59789999999998</v>
      </c>
      <c r="AF968">
        <v>554.39930000000004</v>
      </c>
      <c r="AG968">
        <v>554.39930000000004</v>
      </c>
      <c r="AH968">
        <v>489.82209999999998</v>
      </c>
      <c r="AI968">
        <v>1085.319</v>
      </c>
      <c r="AJ968">
        <v>1715.1519000000001</v>
      </c>
      <c r="AK968">
        <v>1714.2308</v>
      </c>
      <c r="AL968" t="s">
        <v>531</v>
      </c>
      <c r="AM968" s="49" t="s">
        <v>420</v>
      </c>
      <c r="AN968" s="49" t="s">
        <v>14</v>
      </c>
      <c r="AO968" s="49" t="s">
        <v>485</v>
      </c>
      <c r="AP968" s="49" t="s">
        <v>494</v>
      </c>
      <c r="AQ968" s="49" t="s">
        <v>11</v>
      </c>
      <c r="AR968" s="49" t="s">
        <v>495</v>
      </c>
      <c r="AS968" s="49" t="s">
        <v>488</v>
      </c>
      <c r="AT968" s="49" t="s">
        <v>497</v>
      </c>
    </row>
    <row r="969" spans="1:46" x14ac:dyDescent="0.25">
      <c r="A969">
        <v>6</v>
      </c>
      <c r="B969" t="s">
        <v>271</v>
      </c>
      <c r="C969" t="s">
        <v>271</v>
      </c>
      <c r="D969" t="s">
        <v>272</v>
      </c>
      <c r="E969" t="s">
        <v>618</v>
      </c>
      <c r="F969" t="s">
        <v>619</v>
      </c>
      <c r="G969" t="s">
        <v>531</v>
      </c>
      <c r="H969" t="s">
        <v>531</v>
      </c>
      <c r="I969" t="s">
        <v>531</v>
      </c>
      <c r="J969" t="s">
        <v>531</v>
      </c>
      <c r="K969" t="s">
        <v>531</v>
      </c>
      <c r="L969" t="s">
        <v>531</v>
      </c>
      <c r="M969" t="s">
        <v>531</v>
      </c>
      <c r="N969" t="s">
        <v>531</v>
      </c>
      <c r="O969" t="s">
        <v>531</v>
      </c>
      <c r="P969" t="s">
        <v>531</v>
      </c>
      <c r="Q969" t="s">
        <v>531</v>
      </c>
      <c r="R969" t="s">
        <v>531</v>
      </c>
      <c r="S969" t="s">
        <v>531</v>
      </c>
      <c r="T969" t="s">
        <v>531</v>
      </c>
      <c r="U969" t="s">
        <v>531</v>
      </c>
      <c r="V969">
        <v>0</v>
      </c>
      <c r="W969">
        <v>0</v>
      </c>
      <c r="X969">
        <v>0</v>
      </c>
      <c r="Y969">
        <v>0</v>
      </c>
      <c r="Z969">
        <v>0</v>
      </c>
      <c r="AA969">
        <v>0</v>
      </c>
      <c r="AB969">
        <v>0</v>
      </c>
      <c r="AC969">
        <v>0</v>
      </c>
      <c r="AD969">
        <v>0</v>
      </c>
      <c r="AE969">
        <v>0</v>
      </c>
      <c r="AF969">
        <v>0</v>
      </c>
      <c r="AG969">
        <v>0</v>
      </c>
      <c r="AH969">
        <v>349.20010000000002</v>
      </c>
      <c r="AI969">
        <v>514.80060000000003</v>
      </c>
      <c r="AJ969">
        <v>1063.4387999999999</v>
      </c>
      <c r="AK969">
        <v>1135.4392</v>
      </c>
      <c r="AL969" t="s">
        <v>531</v>
      </c>
      <c r="AM969" s="49" t="s">
        <v>272</v>
      </c>
      <c r="AN969" s="49" t="s">
        <v>14</v>
      </c>
      <c r="AO969" s="49" t="s">
        <v>500</v>
      </c>
      <c r="AP969" s="49" t="s">
        <v>501</v>
      </c>
      <c r="AQ969" s="49" t="s">
        <v>502</v>
      </c>
      <c r="AR969" s="49" t="s">
        <v>487</v>
      </c>
      <c r="AS969" s="49" t="s">
        <v>488</v>
      </c>
      <c r="AT969" s="49" t="s">
        <v>489</v>
      </c>
    </row>
    <row r="970" spans="1:46" x14ac:dyDescent="0.25">
      <c r="A970">
        <v>6</v>
      </c>
      <c r="B970" t="s">
        <v>251</v>
      </c>
      <c r="C970" t="s">
        <v>251</v>
      </c>
      <c r="D970" t="s">
        <v>252</v>
      </c>
      <c r="E970" t="s">
        <v>618</v>
      </c>
      <c r="F970" t="s">
        <v>619</v>
      </c>
      <c r="G970">
        <v>0</v>
      </c>
      <c r="H970">
        <v>0</v>
      </c>
      <c r="I970">
        <v>0</v>
      </c>
      <c r="J970">
        <v>0</v>
      </c>
      <c r="K970">
        <v>0</v>
      </c>
      <c r="L970">
        <v>0</v>
      </c>
      <c r="M970">
        <v>0</v>
      </c>
      <c r="N970">
        <v>0</v>
      </c>
      <c r="O970">
        <v>0</v>
      </c>
      <c r="P970">
        <v>0</v>
      </c>
      <c r="Q970">
        <v>230.39959999999999</v>
      </c>
      <c r="R970">
        <v>741.59950000000003</v>
      </c>
      <c r="S970">
        <v>698.40009999999995</v>
      </c>
      <c r="T970">
        <v>730.80179999999996</v>
      </c>
      <c r="U970">
        <v>716.39919999999995</v>
      </c>
      <c r="V970">
        <v>741.59950000000003</v>
      </c>
      <c r="W970">
        <v>658.80139999999994</v>
      </c>
      <c r="X970">
        <v>1004.4008</v>
      </c>
      <c r="Y970">
        <v>1072.8005000000001</v>
      </c>
      <c r="Z970">
        <v>1407.598</v>
      </c>
      <c r="AA970">
        <v>2372.4</v>
      </c>
      <c r="AB970">
        <v>2491.2004000000002</v>
      </c>
      <c r="AC970">
        <v>2620.7986000000001</v>
      </c>
      <c r="AD970">
        <v>4881.5995000000003</v>
      </c>
      <c r="AE970">
        <v>6926.3990999999996</v>
      </c>
      <c r="AF970">
        <v>9068.3994999999995</v>
      </c>
      <c r="AG970">
        <v>10800.0013</v>
      </c>
      <c r="AH970">
        <v>10925.638800000001</v>
      </c>
      <c r="AI970">
        <v>13908.3905</v>
      </c>
      <c r="AJ970">
        <v>17004.185799999999</v>
      </c>
      <c r="AK970">
        <v>16530.809399999998</v>
      </c>
      <c r="AL970">
        <v>18384.012699999999</v>
      </c>
      <c r="AM970" s="49" t="s">
        <v>252</v>
      </c>
      <c r="AN970" s="49" t="s">
        <v>7</v>
      </c>
      <c r="AO970" s="49" t="s">
        <v>9</v>
      </c>
      <c r="AP970" s="49" t="s">
        <v>494</v>
      </c>
      <c r="AQ970" s="49" t="s">
        <v>9</v>
      </c>
      <c r="AR970" s="49" t="s">
        <v>487</v>
      </c>
      <c r="AS970" s="49" t="s">
        <v>488</v>
      </c>
      <c r="AT970" s="49" t="s">
        <v>489</v>
      </c>
    </row>
    <row r="971" spans="1:46" x14ac:dyDescent="0.25">
      <c r="A971">
        <v>6</v>
      </c>
      <c r="B971" t="s">
        <v>274</v>
      </c>
      <c r="C971" t="s">
        <v>274</v>
      </c>
      <c r="D971" t="s">
        <v>275</v>
      </c>
      <c r="E971" t="s">
        <v>618</v>
      </c>
      <c r="F971" t="s">
        <v>619</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t="s">
        <v>531</v>
      </c>
      <c r="AM971" s="49" t="s">
        <v>275</v>
      </c>
      <c r="AN971" s="49" t="s">
        <v>4</v>
      </c>
      <c r="AO971" s="49" t="s">
        <v>9</v>
      </c>
      <c r="AP971" s="49" t="s">
        <v>486</v>
      </c>
      <c r="AQ971" s="49" t="s">
        <v>9</v>
      </c>
      <c r="AR971" s="49" t="s">
        <v>495</v>
      </c>
      <c r="AS971" s="49" t="s">
        <v>488</v>
      </c>
      <c r="AT971" s="49" t="s">
        <v>489</v>
      </c>
    </row>
    <row r="972" spans="1:46" x14ac:dyDescent="0.25">
      <c r="A972">
        <v>6</v>
      </c>
      <c r="B972" t="s">
        <v>269</v>
      </c>
      <c r="C972" t="s">
        <v>269</v>
      </c>
      <c r="D972" t="s">
        <v>270</v>
      </c>
      <c r="E972" t="s">
        <v>618</v>
      </c>
      <c r="F972" t="s">
        <v>619</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7.1199999999999999E-2</v>
      </c>
      <c r="AI972">
        <v>7.1199999999999999E-2</v>
      </c>
      <c r="AJ972">
        <v>7.1199999999999999E-2</v>
      </c>
      <c r="AK972">
        <v>7.1199999999999999E-2</v>
      </c>
      <c r="AL972" t="s">
        <v>531</v>
      </c>
      <c r="AM972" s="49" t="s">
        <v>270</v>
      </c>
      <c r="AN972" s="49" t="s">
        <v>14</v>
      </c>
      <c r="AO972" s="49" t="s">
        <v>485</v>
      </c>
      <c r="AP972" s="49" t="s">
        <v>494</v>
      </c>
      <c r="AQ972" s="49" t="s">
        <v>11</v>
      </c>
      <c r="AR972" s="49" t="s">
        <v>487</v>
      </c>
      <c r="AS972" s="49" t="s">
        <v>488</v>
      </c>
      <c r="AT972" s="49" t="s">
        <v>489</v>
      </c>
    </row>
    <row r="973" spans="1:46" x14ac:dyDescent="0.25">
      <c r="A973">
        <v>6</v>
      </c>
      <c r="B973" t="s">
        <v>283</v>
      </c>
      <c r="C973" t="s">
        <v>283</v>
      </c>
      <c r="D973" t="s">
        <v>284</v>
      </c>
      <c r="E973" t="s">
        <v>618</v>
      </c>
      <c r="F973" t="s">
        <v>619</v>
      </c>
      <c r="G973" t="s">
        <v>531</v>
      </c>
      <c r="H973">
        <v>0</v>
      </c>
      <c r="I973">
        <v>0</v>
      </c>
      <c r="J973">
        <v>0</v>
      </c>
      <c r="K973">
        <v>0</v>
      </c>
      <c r="L973">
        <v>0</v>
      </c>
      <c r="M973">
        <v>0</v>
      </c>
      <c r="N973">
        <v>0</v>
      </c>
      <c r="O973">
        <v>0</v>
      </c>
      <c r="P973">
        <v>0</v>
      </c>
      <c r="Q973">
        <v>0</v>
      </c>
      <c r="R973">
        <v>0</v>
      </c>
      <c r="S973">
        <v>0</v>
      </c>
      <c r="T973">
        <v>0</v>
      </c>
      <c r="U973">
        <v>0</v>
      </c>
      <c r="V973">
        <v>3.6006</v>
      </c>
      <c r="W973">
        <v>3.6006</v>
      </c>
      <c r="X973">
        <v>3.6006</v>
      </c>
      <c r="Y973">
        <v>3.6006</v>
      </c>
      <c r="Z973">
        <v>3.6006</v>
      </c>
      <c r="AA973">
        <v>3.6006</v>
      </c>
      <c r="AB973">
        <v>3.6006</v>
      </c>
      <c r="AC973">
        <v>3.6006</v>
      </c>
      <c r="AD973">
        <v>3.6006</v>
      </c>
      <c r="AE973">
        <v>3.6006</v>
      </c>
      <c r="AF973">
        <v>3.6006</v>
      </c>
      <c r="AG973">
        <v>3.6006</v>
      </c>
      <c r="AH973">
        <v>17.932099999999998</v>
      </c>
      <c r="AI973">
        <v>65.234499999999997</v>
      </c>
      <c r="AJ973">
        <v>65.129900000000006</v>
      </c>
      <c r="AK973">
        <v>65.129900000000006</v>
      </c>
      <c r="AL973" t="s">
        <v>531</v>
      </c>
      <c r="AM973" s="49" t="s">
        <v>284</v>
      </c>
      <c r="AN973" s="49" t="s">
        <v>4</v>
      </c>
      <c r="AO973" s="49" t="s">
        <v>9</v>
      </c>
      <c r="AP973" s="49" t="s">
        <v>501</v>
      </c>
      <c r="AQ973" s="49" t="s">
        <v>9</v>
      </c>
      <c r="AR973" s="49" t="s">
        <v>495</v>
      </c>
      <c r="AS973" s="49" t="s">
        <v>488</v>
      </c>
      <c r="AT973" s="49" t="s">
        <v>489</v>
      </c>
    </row>
    <row r="974" spans="1:46" x14ac:dyDescent="0.25">
      <c r="A974">
        <v>6</v>
      </c>
      <c r="B974" t="s">
        <v>294</v>
      </c>
      <c r="C974" t="s">
        <v>294</v>
      </c>
      <c r="D974" t="s">
        <v>295</v>
      </c>
      <c r="E974" t="s">
        <v>618</v>
      </c>
      <c r="F974" t="s">
        <v>619</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21.599699999999999</v>
      </c>
      <c r="AF974">
        <v>21.599699999999999</v>
      </c>
      <c r="AG974">
        <v>21.599699999999999</v>
      </c>
      <c r="AH974">
        <v>20.3813</v>
      </c>
      <c r="AI974">
        <v>20.540400000000002</v>
      </c>
      <c r="AJ974">
        <v>24.187100000000001</v>
      </c>
      <c r="AK974">
        <v>24.187100000000001</v>
      </c>
      <c r="AL974" t="s">
        <v>531</v>
      </c>
      <c r="AM974" s="49" t="s">
        <v>295</v>
      </c>
      <c r="AN974" s="49" t="s">
        <v>14</v>
      </c>
      <c r="AO974" s="49" t="s">
        <v>485</v>
      </c>
      <c r="AP974" s="49" t="s">
        <v>494</v>
      </c>
      <c r="AQ974" s="49" t="s">
        <v>11</v>
      </c>
      <c r="AR974" s="49" t="s">
        <v>487</v>
      </c>
      <c r="AS974" s="49" t="s">
        <v>488</v>
      </c>
      <c r="AT974" s="49" t="s">
        <v>489</v>
      </c>
    </row>
    <row r="975" spans="1:46" x14ac:dyDescent="0.25">
      <c r="A975">
        <v>6</v>
      </c>
      <c r="B975" t="s">
        <v>290</v>
      </c>
      <c r="C975" t="s">
        <v>290</v>
      </c>
      <c r="D975" t="s">
        <v>291</v>
      </c>
      <c r="E975" t="s">
        <v>618</v>
      </c>
      <c r="F975" t="s">
        <v>619</v>
      </c>
      <c r="G975">
        <v>201.5986</v>
      </c>
      <c r="H975">
        <v>316.79840000000002</v>
      </c>
      <c r="I975">
        <v>529.19899999999996</v>
      </c>
      <c r="J975">
        <v>626.39970000000005</v>
      </c>
      <c r="K975">
        <v>856.79930000000002</v>
      </c>
      <c r="L975">
        <v>1141.2003</v>
      </c>
      <c r="M975">
        <v>1573.1985</v>
      </c>
      <c r="N975">
        <v>1709.998</v>
      </c>
      <c r="O975">
        <v>2304.0001999999999</v>
      </c>
      <c r="P975">
        <v>2321.9992999999999</v>
      </c>
      <c r="Q975">
        <v>2984.4013</v>
      </c>
      <c r="R975">
        <v>2969.9987000000001</v>
      </c>
      <c r="S975">
        <v>3409.1981999999998</v>
      </c>
      <c r="T975">
        <v>4752.0012999999999</v>
      </c>
      <c r="U975">
        <v>6735.5982000000004</v>
      </c>
      <c r="V975">
        <v>7441.1995999999999</v>
      </c>
      <c r="W975">
        <v>9846.0012999999999</v>
      </c>
      <c r="X975">
        <v>12376.8004</v>
      </c>
      <c r="Y975">
        <v>15336.001399999999</v>
      </c>
      <c r="Z975">
        <v>16491.599999999999</v>
      </c>
      <c r="AA975">
        <v>14378.4007</v>
      </c>
      <c r="AB975">
        <v>18363.6021</v>
      </c>
      <c r="AC975">
        <v>17931.599699999999</v>
      </c>
      <c r="AD975">
        <v>20257.1996</v>
      </c>
      <c r="AE975">
        <v>20869.2009</v>
      </c>
      <c r="AF975">
        <v>27179.998</v>
      </c>
      <c r="AG975">
        <v>29412.002</v>
      </c>
      <c r="AH975">
        <v>38047.683199999999</v>
      </c>
      <c r="AI975">
        <v>37974.640299999999</v>
      </c>
      <c r="AJ975">
        <v>41428.536699999997</v>
      </c>
      <c r="AK975">
        <v>55220.869100000004</v>
      </c>
      <c r="AL975">
        <v>64729.288699999997</v>
      </c>
      <c r="AM975" s="49" t="s">
        <v>291</v>
      </c>
      <c r="AN975" s="49" t="s">
        <v>14</v>
      </c>
      <c r="AO975" s="49" t="s">
        <v>500</v>
      </c>
      <c r="AP975" s="49" t="s">
        <v>505</v>
      </c>
      <c r="AQ975" s="49" t="s">
        <v>13</v>
      </c>
      <c r="AR975" s="49" t="s">
        <v>487</v>
      </c>
      <c r="AS975" s="49" t="s">
        <v>488</v>
      </c>
      <c r="AT975" s="49" t="s">
        <v>489</v>
      </c>
    </row>
    <row r="976" spans="1:46" x14ac:dyDescent="0.25">
      <c r="A976">
        <v>6</v>
      </c>
      <c r="B976" t="s">
        <v>576</v>
      </c>
      <c r="C976" t="s">
        <v>576</v>
      </c>
      <c r="D976" t="s">
        <v>577</v>
      </c>
      <c r="E976" t="s">
        <v>618</v>
      </c>
      <c r="F976" t="s">
        <v>619</v>
      </c>
      <c r="G976">
        <v>0</v>
      </c>
      <c r="H976">
        <v>0</v>
      </c>
      <c r="I976">
        <v>0</v>
      </c>
      <c r="J976">
        <v>28.800999999999998</v>
      </c>
      <c r="K976">
        <v>28.800999999999998</v>
      </c>
      <c r="L976">
        <v>28.800999999999998</v>
      </c>
      <c r="M976">
        <v>28.800999999999998</v>
      </c>
      <c r="N976">
        <v>28.800999999999998</v>
      </c>
      <c r="O976">
        <v>28.800999999999998</v>
      </c>
      <c r="P976">
        <v>28.800999999999998</v>
      </c>
      <c r="Q976">
        <v>28.800999999999998</v>
      </c>
      <c r="R976">
        <v>255.6</v>
      </c>
      <c r="S976">
        <v>255.6</v>
      </c>
      <c r="T976">
        <v>255.6</v>
      </c>
      <c r="U976">
        <v>255.6</v>
      </c>
      <c r="V976">
        <v>255.6</v>
      </c>
      <c r="W976">
        <v>255.6</v>
      </c>
      <c r="X976">
        <v>255.6</v>
      </c>
      <c r="Y976">
        <v>226.79900000000001</v>
      </c>
      <c r="Z976">
        <v>226.79900000000001</v>
      </c>
      <c r="AA976">
        <v>226.79900000000001</v>
      </c>
      <c r="AB976">
        <v>226.79900000000001</v>
      </c>
      <c r="AC976">
        <v>226.79900000000001</v>
      </c>
      <c r="AD976">
        <v>431.9982</v>
      </c>
      <c r="AE976">
        <v>478.79829999999998</v>
      </c>
      <c r="AF976">
        <v>446.4008</v>
      </c>
      <c r="AG976">
        <v>468.00049999999999</v>
      </c>
      <c r="AH976">
        <v>608.71889999999996</v>
      </c>
      <c r="AI976">
        <v>841.53840000000002</v>
      </c>
      <c r="AJ976">
        <v>748.80079999999998</v>
      </c>
      <c r="AK976">
        <v>688.98820000000001</v>
      </c>
      <c r="AL976" t="s">
        <v>531</v>
      </c>
      <c r="AM976" s="49" t="e">
        <v>#N/A</v>
      </c>
      <c r="AN976" s="49" t="e">
        <v>#N/A</v>
      </c>
      <c r="AO976" s="49" t="e">
        <v>#N/A</v>
      </c>
      <c r="AP976" s="49" t="e">
        <v>#N/A</v>
      </c>
      <c r="AQ976" s="49" t="e">
        <v>#N/A</v>
      </c>
      <c r="AR976" s="49" t="e">
        <v>#N/A</v>
      </c>
      <c r="AS976" s="49" t="e">
        <v>#N/A</v>
      </c>
      <c r="AT976" s="49" t="e">
        <v>#N/A</v>
      </c>
    </row>
    <row r="977" spans="1:46" x14ac:dyDescent="0.25">
      <c r="A977">
        <v>6</v>
      </c>
      <c r="B977" t="s">
        <v>298</v>
      </c>
      <c r="C977" t="s">
        <v>298</v>
      </c>
      <c r="D977" t="s">
        <v>299</v>
      </c>
      <c r="E977" t="s">
        <v>618</v>
      </c>
      <c r="F977" t="s">
        <v>619</v>
      </c>
      <c r="G977">
        <v>0</v>
      </c>
      <c r="H977">
        <v>0</v>
      </c>
      <c r="I977">
        <v>2.4870000000000001</v>
      </c>
      <c r="J977">
        <v>3.5503999999999998</v>
      </c>
      <c r="K977">
        <v>3.6341000000000001</v>
      </c>
      <c r="L977">
        <v>3.6341000000000001</v>
      </c>
      <c r="M977">
        <v>29.969100000000001</v>
      </c>
      <c r="N977">
        <v>48.931100000000001</v>
      </c>
      <c r="O977">
        <v>79.440299999999993</v>
      </c>
      <c r="P977">
        <v>140.36250000000001</v>
      </c>
      <c r="Q977">
        <v>432.70580000000001</v>
      </c>
      <c r="R977">
        <v>500.30590000000001</v>
      </c>
      <c r="S977">
        <v>559.68309999999997</v>
      </c>
      <c r="T977">
        <v>527.49490000000003</v>
      </c>
      <c r="U977">
        <v>1301.3997999999999</v>
      </c>
      <c r="V977">
        <v>2211.5682000000002</v>
      </c>
      <c r="W977">
        <v>2239.7579999999998</v>
      </c>
      <c r="X977">
        <v>3347.2336</v>
      </c>
      <c r="Y977">
        <v>3810.0675000000001</v>
      </c>
      <c r="Z977">
        <v>5314.7281000000003</v>
      </c>
      <c r="AA977">
        <v>5893.2434000000003</v>
      </c>
      <c r="AB977">
        <v>7045.2833000000001</v>
      </c>
      <c r="AC977">
        <v>7484.3572000000004</v>
      </c>
      <c r="AD977">
        <v>7278.0065000000004</v>
      </c>
      <c r="AE977">
        <v>7959.6091999999999</v>
      </c>
      <c r="AF977">
        <v>8510.0185000000001</v>
      </c>
      <c r="AG977">
        <v>8425.9099000000006</v>
      </c>
      <c r="AH977">
        <v>7527.0249000000003</v>
      </c>
      <c r="AI977">
        <v>7443.9336000000003</v>
      </c>
      <c r="AJ977">
        <v>8119.5910000000003</v>
      </c>
      <c r="AK977">
        <v>8296.4372999999996</v>
      </c>
      <c r="AL977">
        <v>9510.5882999999994</v>
      </c>
      <c r="AM977" s="49" t="s">
        <v>299</v>
      </c>
      <c r="AN977" s="49" t="s">
        <v>14</v>
      </c>
      <c r="AO977" s="49" t="s">
        <v>509</v>
      </c>
      <c r="AP977" s="49" t="s">
        <v>505</v>
      </c>
      <c r="AQ977" s="49" t="s">
        <v>13</v>
      </c>
      <c r="AR977" s="49" t="s">
        <v>487</v>
      </c>
      <c r="AS977" s="49" t="s">
        <v>488</v>
      </c>
      <c r="AT977" s="49" t="s">
        <v>489</v>
      </c>
    </row>
    <row r="978" spans="1:46" x14ac:dyDescent="0.25">
      <c r="A978">
        <v>6</v>
      </c>
      <c r="B978" t="s">
        <v>288</v>
      </c>
      <c r="C978" t="s">
        <v>288</v>
      </c>
      <c r="D978" t="s">
        <v>289</v>
      </c>
      <c r="E978" t="s">
        <v>618</v>
      </c>
      <c r="F978" t="s">
        <v>619</v>
      </c>
      <c r="G978">
        <v>0</v>
      </c>
      <c r="H978">
        <v>0</v>
      </c>
      <c r="I978">
        <v>0</v>
      </c>
      <c r="J978">
        <v>0</v>
      </c>
      <c r="K978">
        <v>0</v>
      </c>
      <c r="L978">
        <v>0</v>
      </c>
      <c r="M978">
        <v>0</v>
      </c>
      <c r="N978">
        <v>0</v>
      </c>
      <c r="O978">
        <v>0</v>
      </c>
      <c r="P978">
        <v>0</v>
      </c>
      <c r="Q978">
        <v>0</v>
      </c>
      <c r="R978">
        <v>0</v>
      </c>
      <c r="S978">
        <v>0</v>
      </c>
      <c r="T978">
        <v>0</v>
      </c>
      <c r="U978">
        <v>0</v>
      </c>
      <c r="V978">
        <v>0</v>
      </c>
      <c r="W978">
        <v>0</v>
      </c>
      <c r="X978">
        <v>0</v>
      </c>
      <c r="Y978">
        <v>0</v>
      </c>
      <c r="Z978">
        <v>396.00009999999997</v>
      </c>
      <c r="AA978">
        <v>586.80100000000004</v>
      </c>
      <c r="AB978">
        <v>759.59860000000003</v>
      </c>
      <c r="AC978">
        <v>1188.0002999999999</v>
      </c>
      <c r="AD978">
        <v>2023.1999000000001</v>
      </c>
      <c r="AE978">
        <v>3045.5997000000002</v>
      </c>
      <c r="AF978">
        <v>3113.9994999999999</v>
      </c>
      <c r="AG978">
        <v>2624.3993</v>
      </c>
      <c r="AH978">
        <v>2284.4144000000001</v>
      </c>
      <c r="AI978">
        <v>2882.1302999999998</v>
      </c>
      <c r="AJ978">
        <v>2628.5945000000002</v>
      </c>
      <c r="AK978">
        <v>1979.7577000000001</v>
      </c>
      <c r="AL978" t="s">
        <v>531</v>
      </c>
      <c r="AM978" s="49" t="s">
        <v>289</v>
      </c>
      <c r="AN978" s="49" t="s">
        <v>14</v>
      </c>
      <c r="AO978" s="49" t="s">
        <v>507</v>
      </c>
      <c r="AP978" s="49" t="s">
        <v>494</v>
      </c>
      <c r="AQ978" s="49" t="s">
        <v>10</v>
      </c>
      <c r="AR978" s="49" t="s">
        <v>487</v>
      </c>
      <c r="AS978" s="49" t="s">
        <v>488</v>
      </c>
      <c r="AT978" s="49" t="s">
        <v>489</v>
      </c>
    </row>
    <row r="979" spans="1:46" x14ac:dyDescent="0.25">
      <c r="A979">
        <v>6</v>
      </c>
      <c r="B979" t="s">
        <v>285</v>
      </c>
      <c r="C979" t="s">
        <v>285</v>
      </c>
      <c r="D979" t="s">
        <v>286</v>
      </c>
      <c r="E979" t="s">
        <v>618</v>
      </c>
      <c r="F979" t="s">
        <v>619</v>
      </c>
      <c r="G979">
        <v>0</v>
      </c>
      <c r="H979">
        <v>0</v>
      </c>
      <c r="I979">
        <v>0</v>
      </c>
      <c r="J979">
        <v>0</v>
      </c>
      <c r="K979">
        <v>0</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t="s">
        <v>531</v>
      </c>
      <c r="AM979" s="49" t="s">
        <v>286</v>
      </c>
      <c r="AN979" s="49" t="s">
        <v>8</v>
      </c>
      <c r="AO979" s="49" t="s">
        <v>9</v>
      </c>
      <c r="AP979" s="49" t="s">
        <v>486</v>
      </c>
      <c r="AQ979" s="49" t="s">
        <v>9</v>
      </c>
      <c r="AR979" s="49" t="s">
        <v>487</v>
      </c>
      <c r="AS979" s="49" t="s">
        <v>488</v>
      </c>
      <c r="AT979" s="49" t="s">
        <v>489</v>
      </c>
    </row>
    <row r="980" spans="1:46" x14ac:dyDescent="0.25">
      <c r="A980">
        <v>6</v>
      </c>
      <c r="B980" t="s">
        <v>287</v>
      </c>
      <c r="C980" t="s">
        <v>287</v>
      </c>
      <c r="D980" t="s">
        <v>422</v>
      </c>
      <c r="E980" t="s">
        <v>618</v>
      </c>
      <c r="F980" t="s">
        <v>619</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c r="AL980" t="s">
        <v>531</v>
      </c>
      <c r="AM980" s="49" t="s">
        <v>422</v>
      </c>
      <c r="AN980" s="49" t="s">
        <v>8</v>
      </c>
      <c r="AO980" s="49" t="s">
        <v>9</v>
      </c>
      <c r="AP980" s="49" t="s">
        <v>494</v>
      </c>
      <c r="AQ980" s="49" t="s">
        <v>9</v>
      </c>
      <c r="AR980" s="49" t="s">
        <v>495</v>
      </c>
      <c r="AS980" s="49" t="s">
        <v>496</v>
      </c>
      <c r="AT980" s="49" t="s">
        <v>497</v>
      </c>
    </row>
    <row r="981" spans="1:46" x14ac:dyDescent="0.25">
      <c r="A981">
        <v>6</v>
      </c>
      <c r="B981" t="s">
        <v>493</v>
      </c>
      <c r="C981" t="s">
        <v>578</v>
      </c>
      <c r="D981" t="s">
        <v>579</v>
      </c>
      <c r="E981" t="s">
        <v>618</v>
      </c>
      <c r="F981" t="s">
        <v>619</v>
      </c>
      <c r="G981">
        <v>126.0017</v>
      </c>
      <c r="H981">
        <v>176.4024</v>
      </c>
      <c r="I981">
        <v>371.44869999999997</v>
      </c>
      <c r="J981">
        <v>476.35739999999998</v>
      </c>
      <c r="K981">
        <v>914.40129999999999</v>
      </c>
      <c r="L981">
        <v>2188.8004000000001</v>
      </c>
      <c r="M981">
        <v>3778.6707000000001</v>
      </c>
      <c r="N981">
        <v>4632.5183999999999</v>
      </c>
      <c r="O981">
        <v>5638.8325000000004</v>
      </c>
      <c r="P981">
        <v>7698.5078000000003</v>
      </c>
      <c r="Q981">
        <v>9531.1538999999993</v>
      </c>
      <c r="R981">
        <v>13318.315500000001</v>
      </c>
      <c r="S981">
        <v>15557.1523</v>
      </c>
      <c r="T981">
        <v>20133.546600000001</v>
      </c>
      <c r="U981">
        <v>25237.105100000001</v>
      </c>
      <c r="V981">
        <v>34699.5913</v>
      </c>
      <c r="W981">
        <v>55923.284399999997</v>
      </c>
      <c r="X981">
        <v>73432.034</v>
      </c>
      <c r="Y981">
        <v>115804.0368</v>
      </c>
      <c r="Z981">
        <v>181808.65830000001</v>
      </c>
      <c r="AA981">
        <v>259315.26089999999</v>
      </c>
      <c r="AB981">
        <v>379896.61229999998</v>
      </c>
      <c r="AC981">
        <v>512949.2268</v>
      </c>
      <c r="AD981">
        <v>713025.58429999999</v>
      </c>
      <c r="AE981">
        <v>834122.09219999996</v>
      </c>
      <c r="AF981">
        <v>982957.17579999997</v>
      </c>
      <c r="AG981">
        <v>1273490.0088</v>
      </c>
      <c r="AH981">
        <v>1565349.4210000001</v>
      </c>
      <c r="AI981">
        <v>1905910.0382999999</v>
      </c>
      <c r="AJ981">
        <v>2142829.4027</v>
      </c>
      <c r="AK981">
        <v>2381509.6094999998</v>
      </c>
      <c r="AL981" t="s">
        <v>531</v>
      </c>
      <c r="AM981" s="49" t="e">
        <v>#N/A</v>
      </c>
      <c r="AN981" s="49" t="e">
        <v>#N/A</v>
      </c>
      <c r="AO981" s="49" t="e">
        <v>#N/A</v>
      </c>
      <c r="AP981" s="49" t="e">
        <v>#N/A</v>
      </c>
      <c r="AQ981" s="49" t="e">
        <v>#N/A</v>
      </c>
      <c r="AR981" s="49" t="e">
        <v>#N/A</v>
      </c>
      <c r="AS981" s="49" t="e">
        <v>#N/A</v>
      </c>
      <c r="AT981" s="49" t="e">
        <v>#N/A</v>
      </c>
    </row>
    <row r="982" spans="1:46" x14ac:dyDescent="0.25">
      <c r="A982">
        <v>6</v>
      </c>
      <c r="B982" t="s">
        <v>493</v>
      </c>
      <c r="C982" t="s">
        <v>580</v>
      </c>
      <c r="D982" t="s">
        <v>581</v>
      </c>
      <c r="E982" t="s">
        <v>618</v>
      </c>
      <c r="F982" t="s">
        <v>619</v>
      </c>
      <c r="G982">
        <v>0</v>
      </c>
      <c r="H982">
        <v>0</v>
      </c>
      <c r="I982">
        <v>0</v>
      </c>
      <c r="J982">
        <v>28.800999999999998</v>
      </c>
      <c r="K982">
        <v>28.800999999999998</v>
      </c>
      <c r="L982">
        <v>28.800999999999998</v>
      </c>
      <c r="M982">
        <v>72.000399999999999</v>
      </c>
      <c r="N982">
        <v>104.402</v>
      </c>
      <c r="O982">
        <v>176.4024</v>
      </c>
      <c r="P982">
        <v>180.00309999999999</v>
      </c>
      <c r="Q982">
        <v>205.20339999999999</v>
      </c>
      <c r="R982">
        <v>630.00040000000001</v>
      </c>
      <c r="S982">
        <v>856.80349999999999</v>
      </c>
      <c r="T982">
        <v>889.20510000000002</v>
      </c>
      <c r="U982">
        <v>975.60389999999995</v>
      </c>
      <c r="V982">
        <v>1141.2044000000001</v>
      </c>
      <c r="W982">
        <v>1706.3973000000001</v>
      </c>
      <c r="X982">
        <v>3171.6015000000002</v>
      </c>
      <c r="Y982">
        <v>3808.7988999999998</v>
      </c>
      <c r="Z982">
        <v>5813.9997999999996</v>
      </c>
      <c r="AA982">
        <v>9824.4015999999992</v>
      </c>
      <c r="AB982">
        <v>12675.5998</v>
      </c>
      <c r="AC982">
        <v>25905.6031</v>
      </c>
      <c r="AD982">
        <v>34613.996400000004</v>
      </c>
      <c r="AE982">
        <v>58615.195800000001</v>
      </c>
      <c r="AF982">
        <v>101253.5963</v>
      </c>
      <c r="AG982">
        <v>149475.6012</v>
      </c>
      <c r="AH982">
        <v>183732.93669999999</v>
      </c>
      <c r="AI982">
        <v>216950.24170000001</v>
      </c>
      <c r="AJ982">
        <v>258249.2598</v>
      </c>
      <c r="AK982">
        <v>280779.38099999999</v>
      </c>
      <c r="AL982" t="s">
        <v>531</v>
      </c>
      <c r="AM982" s="49" t="e">
        <v>#N/A</v>
      </c>
      <c r="AN982" s="49" t="e">
        <v>#N/A</v>
      </c>
      <c r="AO982" s="49" t="e">
        <v>#N/A</v>
      </c>
      <c r="AP982" s="49" t="e">
        <v>#N/A</v>
      </c>
      <c r="AQ982" s="49" t="e">
        <v>#N/A</v>
      </c>
      <c r="AR982" s="49" t="e">
        <v>#N/A</v>
      </c>
      <c r="AS982" s="49" t="e">
        <v>#N/A</v>
      </c>
      <c r="AT982" s="49" t="e">
        <v>#N/A</v>
      </c>
    </row>
    <row r="983" spans="1:46" x14ac:dyDescent="0.25">
      <c r="A983">
        <v>6</v>
      </c>
      <c r="B983" t="s">
        <v>493</v>
      </c>
      <c r="C983" t="s">
        <v>582</v>
      </c>
      <c r="D983" t="s">
        <v>583</v>
      </c>
      <c r="E983" t="s">
        <v>618</v>
      </c>
      <c r="F983" t="s">
        <v>619</v>
      </c>
      <c r="G983">
        <v>115.1998</v>
      </c>
      <c r="H983">
        <v>140.40020000000001</v>
      </c>
      <c r="I983">
        <v>317.44740000000002</v>
      </c>
      <c r="J983">
        <v>357.55270000000002</v>
      </c>
      <c r="K983">
        <v>719.99980000000005</v>
      </c>
      <c r="L983">
        <v>1904.3995</v>
      </c>
      <c r="M983">
        <v>3325.0686000000001</v>
      </c>
      <c r="N983">
        <v>3750.5145000000002</v>
      </c>
      <c r="O983">
        <v>4080.0239999999999</v>
      </c>
      <c r="P983">
        <v>5470.0960999999998</v>
      </c>
      <c r="Q983">
        <v>6103.9483</v>
      </c>
      <c r="R983">
        <v>8145.1095999999998</v>
      </c>
      <c r="S983">
        <v>9775.5499999999993</v>
      </c>
      <c r="T983">
        <v>13037.938</v>
      </c>
      <c r="U983">
        <v>16304.219800000001</v>
      </c>
      <c r="V983">
        <v>22821.911899999999</v>
      </c>
      <c r="W983">
        <v>36438.804799999998</v>
      </c>
      <c r="X983">
        <v>44407.549599999998</v>
      </c>
      <c r="Y983">
        <v>52539.9522</v>
      </c>
      <c r="Z983">
        <v>70999.377600000007</v>
      </c>
      <c r="AA983">
        <v>75309.441200000001</v>
      </c>
      <c r="AB983">
        <v>94889.409100000004</v>
      </c>
      <c r="AC983">
        <v>115403.1088</v>
      </c>
      <c r="AD983">
        <v>129674.2395</v>
      </c>
      <c r="AE983">
        <v>143094.3444</v>
      </c>
      <c r="AF983">
        <v>141044.6839</v>
      </c>
      <c r="AG983">
        <v>191375.9987</v>
      </c>
      <c r="AH983">
        <v>222999.83689999999</v>
      </c>
      <c r="AI983">
        <v>269073.90039999998</v>
      </c>
      <c r="AJ983">
        <v>297186.83470000001</v>
      </c>
      <c r="AK983">
        <v>285573.9327</v>
      </c>
      <c r="AL983" t="s">
        <v>531</v>
      </c>
      <c r="AM983" s="49" t="e">
        <v>#N/A</v>
      </c>
      <c r="AN983" s="49" t="e">
        <v>#N/A</v>
      </c>
      <c r="AO983" s="49" t="e">
        <v>#N/A</v>
      </c>
      <c r="AP983" s="49" t="e">
        <v>#N/A</v>
      </c>
      <c r="AQ983" s="49" t="e">
        <v>#N/A</v>
      </c>
      <c r="AR983" s="49" t="e">
        <v>#N/A</v>
      </c>
      <c r="AS983" s="49" t="e">
        <v>#N/A</v>
      </c>
      <c r="AT983" s="49" t="e">
        <v>#N/A</v>
      </c>
    </row>
    <row r="984" spans="1:46" x14ac:dyDescent="0.25">
      <c r="A984">
        <v>6</v>
      </c>
      <c r="B984" t="s">
        <v>493</v>
      </c>
      <c r="C984" t="s">
        <v>584</v>
      </c>
      <c r="D984" t="s">
        <v>585</v>
      </c>
      <c r="E984" t="s">
        <v>618</v>
      </c>
      <c r="F984" t="s">
        <v>619</v>
      </c>
      <c r="G984">
        <v>0</v>
      </c>
      <c r="H984">
        <v>0</v>
      </c>
      <c r="I984">
        <v>0</v>
      </c>
      <c r="J984">
        <v>0</v>
      </c>
      <c r="K984">
        <v>0</v>
      </c>
      <c r="L984">
        <v>0</v>
      </c>
      <c r="M984">
        <v>0</v>
      </c>
      <c r="N984">
        <v>0</v>
      </c>
      <c r="O984">
        <v>10.8019</v>
      </c>
      <c r="P984">
        <v>18.0032</v>
      </c>
      <c r="Q984">
        <v>28.800999999999998</v>
      </c>
      <c r="R984">
        <v>68.403899999999993</v>
      </c>
      <c r="S984">
        <v>100.8014</v>
      </c>
      <c r="T984">
        <v>144.0008</v>
      </c>
      <c r="U984">
        <v>159.68039999999999</v>
      </c>
      <c r="V984">
        <v>220.87459999999999</v>
      </c>
      <c r="W984">
        <v>289.27859999999998</v>
      </c>
      <c r="X984">
        <v>508.88459999999998</v>
      </c>
      <c r="Y984">
        <v>793.27719999999999</v>
      </c>
      <c r="Z984">
        <v>1275.6760999999999</v>
      </c>
      <c r="AA984">
        <v>4401.8131000000003</v>
      </c>
      <c r="AB984">
        <v>9589.1954999999998</v>
      </c>
      <c r="AC984">
        <v>16853.314399999999</v>
      </c>
      <c r="AD984">
        <v>26298.1407</v>
      </c>
      <c r="AE984">
        <v>35183.342600000004</v>
      </c>
      <c r="AF984">
        <v>39792.887900000002</v>
      </c>
      <c r="AG984">
        <v>39168.807699999998</v>
      </c>
      <c r="AH984">
        <v>44142.784699999997</v>
      </c>
      <c r="AI984">
        <v>42811.541400000002</v>
      </c>
      <c r="AJ984">
        <v>53669.659699999997</v>
      </c>
      <c r="AK984">
        <v>65224.449000000001</v>
      </c>
      <c r="AL984" t="s">
        <v>531</v>
      </c>
      <c r="AM984" s="49" t="e">
        <v>#N/A</v>
      </c>
      <c r="AN984" s="49" t="e">
        <v>#N/A</v>
      </c>
      <c r="AO984" s="49" t="e">
        <v>#N/A</v>
      </c>
      <c r="AP984" s="49" t="e">
        <v>#N/A</v>
      </c>
      <c r="AQ984" s="49" t="e">
        <v>#N/A</v>
      </c>
      <c r="AR984" s="49" t="e">
        <v>#N/A</v>
      </c>
      <c r="AS984" s="49" t="e">
        <v>#N/A</v>
      </c>
      <c r="AT984" s="49" t="e">
        <v>#N/A</v>
      </c>
    </row>
    <row r="985" spans="1:46" x14ac:dyDescent="0.25">
      <c r="A985">
        <v>6</v>
      </c>
      <c r="B985" t="s">
        <v>292</v>
      </c>
      <c r="C985" t="s">
        <v>292</v>
      </c>
      <c r="D985" t="s">
        <v>293</v>
      </c>
      <c r="E985" t="s">
        <v>618</v>
      </c>
      <c r="F985" t="s">
        <v>619</v>
      </c>
      <c r="G985">
        <v>0</v>
      </c>
      <c r="H985">
        <v>0</v>
      </c>
      <c r="I985">
        <v>0</v>
      </c>
      <c r="J985">
        <v>25.200299999999999</v>
      </c>
      <c r="K985">
        <v>32.401600000000002</v>
      </c>
      <c r="L985">
        <v>35.998100000000001</v>
      </c>
      <c r="M985">
        <v>32.401600000000002</v>
      </c>
      <c r="N985">
        <v>39.598799999999997</v>
      </c>
      <c r="O985">
        <v>39.598799999999997</v>
      </c>
      <c r="P985">
        <v>89.999499999999998</v>
      </c>
      <c r="Q985">
        <v>111.5992</v>
      </c>
      <c r="R985">
        <v>97.200699999999998</v>
      </c>
      <c r="S985">
        <v>269.9984</v>
      </c>
      <c r="T985">
        <v>784.7989</v>
      </c>
      <c r="U985">
        <v>907.2</v>
      </c>
      <c r="V985">
        <v>1796.4010000000001</v>
      </c>
      <c r="W985">
        <v>2289.6017999999999</v>
      </c>
      <c r="X985">
        <v>3211.2002000000002</v>
      </c>
      <c r="Y985">
        <v>3286.8013000000001</v>
      </c>
      <c r="Z985">
        <v>3517.2008999999998</v>
      </c>
      <c r="AA985">
        <v>3164.4002</v>
      </c>
      <c r="AB985">
        <v>4618.7982000000002</v>
      </c>
      <c r="AC985">
        <v>5572.7983000000004</v>
      </c>
      <c r="AD985">
        <v>6771.6004999999996</v>
      </c>
      <c r="AE985">
        <v>7981.2004999999999</v>
      </c>
      <c r="AF985">
        <v>9054.0010999999995</v>
      </c>
      <c r="AG985">
        <v>7617.6021000000001</v>
      </c>
      <c r="AH985">
        <v>10274.398800000001</v>
      </c>
      <c r="AI985">
        <v>13953.172500000001</v>
      </c>
      <c r="AJ985">
        <v>19930.499400000001</v>
      </c>
      <c r="AK985">
        <v>35678.1302</v>
      </c>
      <c r="AL985">
        <v>42369.067900000002</v>
      </c>
      <c r="AM985" s="49" t="s">
        <v>293</v>
      </c>
      <c r="AN985" s="49" t="s">
        <v>14</v>
      </c>
      <c r="AO985" s="49" t="s">
        <v>500</v>
      </c>
      <c r="AP985" s="49" t="s">
        <v>505</v>
      </c>
      <c r="AQ985" s="49" t="s">
        <v>13</v>
      </c>
      <c r="AR985" s="49" t="s">
        <v>495</v>
      </c>
      <c r="AS985" s="49" t="s">
        <v>488</v>
      </c>
      <c r="AT985" s="49" t="s">
        <v>489</v>
      </c>
    </row>
    <row r="986" spans="1:46" x14ac:dyDescent="0.25">
      <c r="A986">
        <v>6</v>
      </c>
      <c r="B986" t="s">
        <v>493</v>
      </c>
      <c r="C986" t="s">
        <v>586</v>
      </c>
      <c r="D986" t="s">
        <v>587</v>
      </c>
      <c r="E986" t="s">
        <v>618</v>
      </c>
      <c r="F986" t="s">
        <v>619</v>
      </c>
      <c r="G986">
        <v>11041.198700000001</v>
      </c>
      <c r="H986">
        <v>10987.201499999999</v>
      </c>
      <c r="I986">
        <v>10717.2032</v>
      </c>
      <c r="J986">
        <v>11206.799199999999</v>
      </c>
      <c r="K986">
        <v>12769.1999</v>
      </c>
      <c r="L986">
        <v>11743.1994</v>
      </c>
      <c r="M986">
        <v>12603.5952</v>
      </c>
      <c r="N986">
        <v>12254.395200000001</v>
      </c>
      <c r="O986">
        <v>11462.399100000001</v>
      </c>
      <c r="P986">
        <v>18302.399399999998</v>
      </c>
      <c r="Q986">
        <v>22017.602500000001</v>
      </c>
      <c r="R986">
        <v>26470.800200000001</v>
      </c>
      <c r="S986">
        <v>40154.401400000002</v>
      </c>
      <c r="T986">
        <v>44848.800600000002</v>
      </c>
      <c r="U986">
        <v>56091.597900000001</v>
      </c>
      <c r="V986">
        <v>71017.196599999996</v>
      </c>
      <c r="W986">
        <v>106387.19929999999</v>
      </c>
      <c r="X986">
        <v>137418.2997</v>
      </c>
      <c r="Y986">
        <v>216153.4099</v>
      </c>
      <c r="Z986">
        <v>294934.87219999998</v>
      </c>
      <c r="AA986">
        <v>381028.00709999999</v>
      </c>
      <c r="AB986">
        <v>480536.3652</v>
      </c>
      <c r="AC986">
        <v>568484.32779999997</v>
      </c>
      <c r="AD986">
        <v>695111.54410000006</v>
      </c>
      <c r="AE986">
        <v>774375.12060000002</v>
      </c>
      <c r="AF986">
        <v>835070.74569999997</v>
      </c>
      <c r="AG986">
        <v>987933.53929999995</v>
      </c>
      <c r="AH986">
        <v>1094449.0514</v>
      </c>
      <c r="AI986">
        <v>1178221.2296</v>
      </c>
      <c r="AJ986">
        <v>1276504.5341</v>
      </c>
      <c r="AK986">
        <v>1455228.5089</v>
      </c>
      <c r="AL986">
        <v>1618367.9872999999</v>
      </c>
      <c r="AM986" s="49" t="e">
        <v>#N/A</v>
      </c>
      <c r="AN986" s="49" t="e">
        <v>#N/A</v>
      </c>
      <c r="AO986" s="49" t="e">
        <v>#N/A</v>
      </c>
      <c r="AP986" s="49" t="e">
        <v>#N/A</v>
      </c>
      <c r="AQ986" s="49" t="e">
        <v>#N/A</v>
      </c>
      <c r="AR986" s="49" t="e">
        <v>#N/A</v>
      </c>
      <c r="AS986" s="49" t="e">
        <v>#N/A</v>
      </c>
      <c r="AT986" s="49" t="e">
        <v>#N/A</v>
      </c>
    </row>
    <row r="987" spans="1:46" x14ac:dyDescent="0.25">
      <c r="A987">
        <v>6</v>
      </c>
      <c r="B987" t="s">
        <v>493</v>
      </c>
      <c r="C987" t="s">
        <v>588</v>
      </c>
      <c r="D987" t="s">
        <v>589</v>
      </c>
      <c r="E987" t="s">
        <v>618</v>
      </c>
      <c r="F987" t="s">
        <v>619</v>
      </c>
      <c r="G987">
        <v>0</v>
      </c>
      <c r="H987">
        <v>0</v>
      </c>
      <c r="I987">
        <v>4.6222000000000003</v>
      </c>
      <c r="J987">
        <v>13.393599999999999</v>
      </c>
      <c r="K987">
        <v>29.747199999999999</v>
      </c>
      <c r="L987">
        <v>40.888300000000001</v>
      </c>
      <c r="M987">
        <v>60.901200000000003</v>
      </c>
      <c r="N987">
        <v>83.049400000000006</v>
      </c>
      <c r="O987">
        <v>138.98920000000001</v>
      </c>
      <c r="P987">
        <v>401.16660000000002</v>
      </c>
      <c r="Q987">
        <v>1090.2804000000001</v>
      </c>
      <c r="R987">
        <v>2244.2127</v>
      </c>
      <c r="S987">
        <v>3453.0423999999998</v>
      </c>
      <c r="T987">
        <v>6165.0002000000004</v>
      </c>
      <c r="U987">
        <v>8738.2075000000004</v>
      </c>
      <c r="V987">
        <v>12209.6131</v>
      </c>
      <c r="W987">
        <v>17106.301800000001</v>
      </c>
      <c r="X987">
        <v>23548.3217</v>
      </c>
      <c r="Y987">
        <v>27137.707200000001</v>
      </c>
      <c r="Z987">
        <v>34586.731899999999</v>
      </c>
      <c r="AA987">
        <v>41509.622499999998</v>
      </c>
      <c r="AB987">
        <v>48916.7834</v>
      </c>
      <c r="AC987">
        <v>53316.888299999999</v>
      </c>
      <c r="AD987">
        <v>58764.982799999998</v>
      </c>
      <c r="AE987">
        <v>67797.157999999996</v>
      </c>
      <c r="AF987">
        <v>74735.074999999997</v>
      </c>
      <c r="AG987">
        <v>80597.6878</v>
      </c>
      <c r="AH987">
        <v>84694.965599999996</v>
      </c>
      <c r="AI987">
        <v>98499.799799999993</v>
      </c>
      <c r="AJ987">
        <v>109642.1893</v>
      </c>
      <c r="AK987">
        <v>126091.20540000001</v>
      </c>
      <c r="AL987">
        <v>145485.92000000001</v>
      </c>
      <c r="AM987" s="49" t="e">
        <v>#N/A</v>
      </c>
      <c r="AN987" s="49" t="e">
        <v>#N/A</v>
      </c>
      <c r="AO987" s="49" t="e">
        <v>#N/A</v>
      </c>
      <c r="AP987" s="49" t="e">
        <v>#N/A</v>
      </c>
      <c r="AQ987" s="49" t="e">
        <v>#N/A</v>
      </c>
      <c r="AR987" s="49" t="e">
        <v>#N/A</v>
      </c>
      <c r="AS987" s="49" t="e">
        <v>#N/A</v>
      </c>
      <c r="AT987" s="49" t="e">
        <v>#N/A</v>
      </c>
    </row>
    <row r="988" spans="1:46" x14ac:dyDescent="0.25">
      <c r="A988">
        <v>6</v>
      </c>
      <c r="B988" t="s">
        <v>493</v>
      </c>
      <c r="C988" t="s">
        <v>590</v>
      </c>
      <c r="D988" t="s">
        <v>591</v>
      </c>
      <c r="E988" t="s">
        <v>618</v>
      </c>
      <c r="F988" t="s">
        <v>619</v>
      </c>
      <c r="G988">
        <v>2800.8058999999998</v>
      </c>
      <c r="H988">
        <v>3945.6026000000002</v>
      </c>
      <c r="I988">
        <v>5605.1998999999996</v>
      </c>
      <c r="J988">
        <v>8503.2024000000001</v>
      </c>
      <c r="K988">
        <v>12607.2001</v>
      </c>
      <c r="L988">
        <v>14680.804899999999</v>
      </c>
      <c r="M988">
        <v>17589.600900000001</v>
      </c>
      <c r="N988">
        <v>26542.800599999999</v>
      </c>
      <c r="O988">
        <v>40651.194499999998</v>
      </c>
      <c r="P988">
        <v>51307.195</v>
      </c>
      <c r="Q988">
        <v>80243.078399999999</v>
      </c>
      <c r="R988">
        <v>96464.667499999996</v>
      </c>
      <c r="S988">
        <v>131203.7236</v>
      </c>
      <c r="T988">
        <v>161554.201</v>
      </c>
      <c r="U988">
        <v>215191.43400000001</v>
      </c>
      <c r="V988">
        <v>257574.7077</v>
      </c>
      <c r="W988">
        <v>301222.14789999998</v>
      </c>
      <c r="X988">
        <v>382895.44130000001</v>
      </c>
      <c r="Y988">
        <v>439087.89929999999</v>
      </c>
      <c r="Z988">
        <v>489714.22009999998</v>
      </c>
      <c r="AA988">
        <v>550084.66070000001</v>
      </c>
      <c r="AB988">
        <v>665357.08689999999</v>
      </c>
      <c r="AC988">
        <v>757544.25989999995</v>
      </c>
      <c r="AD988">
        <v>866740.10279999999</v>
      </c>
      <c r="AE988">
        <v>924189.29579999996</v>
      </c>
      <c r="AF988">
        <v>1109642.7644</v>
      </c>
      <c r="AG988">
        <v>1124884.9061</v>
      </c>
      <c r="AH988">
        <v>1341086.1000000001</v>
      </c>
      <c r="AI988">
        <v>1412192.0023000001</v>
      </c>
      <c r="AJ988">
        <v>1614950.7588</v>
      </c>
      <c r="AK988">
        <v>1790259.2175</v>
      </c>
      <c r="AL988">
        <v>1738311.6137000001</v>
      </c>
      <c r="AM988" s="49" t="e">
        <v>#N/A</v>
      </c>
      <c r="AN988" s="49" t="e">
        <v>#N/A</v>
      </c>
      <c r="AO988" s="49" t="e">
        <v>#N/A</v>
      </c>
      <c r="AP988" s="49" t="e">
        <v>#N/A</v>
      </c>
      <c r="AQ988" s="49" t="e">
        <v>#N/A</v>
      </c>
      <c r="AR988" s="49" t="e">
        <v>#N/A</v>
      </c>
      <c r="AS988" s="49" t="e">
        <v>#N/A</v>
      </c>
      <c r="AT988" s="49" t="e">
        <v>#N/A</v>
      </c>
    </row>
    <row r="989" spans="1:46" x14ac:dyDescent="0.25">
      <c r="A989">
        <v>6</v>
      </c>
      <c r="B989" t="s">
        <v>493</v>
      </c>
      <c r="C989" t="s">
        <v>592</v>
      </c>
      <c r="D989" t="s">
        <v>593</v>
      </c>
      <c r="E989" t="s">
        <v>618</v>
      </c>
      <c r="F989" t="s">
        <v>619</v>
      </c>
      <c r="G989">
        <v>13842.0046</v>
      </c>
      <c r="H989">
        <v>14932.8042</v>
      </c>
      <c r="I989">
        <v>16327.025299999999</v>
      </c>
      <c r="J989">
        <v>19723.395199999999</v>
      </c>
      <c r="K989">
        <v>25406.147199999999</v>
      </c>
      <c r="L989">
        <v>26464.892599999999</v>
      </c>
      <c r="M989">
        <v>30254.097300000001</v>
      </c>
      <c r="N989">
        <v>38880.2451</v>
      </c>
      <c r="O989">
        <v>52252.582799999996</v>
      </c>
      <c r="P989">
        <v>70010.761100000003</v>
      </c>
      <c r="Q989">
        <v>103350.96120000001</v>
      </c>
      <c r="R989">
        <v>125179.6804</v>
      </c>
      <c r="S989">
        <v>174811.1673</v>
      </c>
      <c r="T989">
        <v>212568.0019</v>
      </c>
      <c r="U989">
        <v>280021.23940000002</v>
      </c>
      <c r="V989">
        <v>340801.51740000001</v>
      </c>
      <c r="W989">
        <v>424715.64899999998</v>
      </c>
      <c r="X989">
        <v>543862.06270000001</v>
      </c>
      <c r="Y989">
        <v>682379.01639999996</v>
      </c>
      <c r="Z989">
        <v>819235.82429999998</v>
      </c>
      <c r="AA989">
        <v>972622.29029999999</v>
      </c>
      <c r="AB989">
        <v>1194810.2355</v>
      </c>
      <c r="AC989">
        <v>1379345.4761000001</v>
      </c>
      <c r="AD989">
        <v>1620616.6296999999</v>
      </c>
      <c r="AE989">
        <v>1766361.5744</v>
      </c>
      <c r="AF989">
        <v>2019448.5851</v>
      </c>
      <c r="AG989">
        <v>2193416.1332</v>
      </c>
      <c r="AH989">
        <v>2520230.1170000001</v>
      </c>
      <c r="AI989">
        <v>2688913.0317000002</v>
      </c>
      <c r="AJ989">
        <v>3001097.4822</v>
      </c>
      <c r="AK989">
        <v>3371578.9317000001</v>
      </c>
      <c r="AL989">
        <v>3502165.5210000002</v>
      </c>
      <c r="AM989" s="49" t="e">
        <v>#N/A</v>
      </c>
      <c r="AN989" s="49" t="e">
        <v>#N/A</v>
      </c>
      <c r="AO989" s="49" t="e">
        <v>#N/A</v>
      </c>
      <c r="AP989" s="49" t="e">
        <v>#N/A</v>
      </c>
      <c r="AQ989" s="49" t="e">
        <v>#N/A</v>
      </c>
      <c r="AR989" s="49" t="e">
        <v>#N/A</v>
      </c>
      <c r="AS989" s="49" t="e">
        <v>#N/A</v>
      </c>
      <c r="AT989" s="49" t="e">
        <v>#N/A</v>
      </c>
    </row>
    <row r="990" spans="1:46" x14ac:dyDescent="0.25">
      <c r="A990">
        <v>6</v>
      </c>
      <c r="B990" t="s">
        <v>300</v>
      </c>
      <c r="C990" t="s">
        <v>300</v>
      </c>
      <c r="D990" t="s">
        <v>423</v>
      </c>
      <c r="E990" t="s">
        <v>618</v>
      </c>
      <c r="F990" t="s">
        <v>619</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c r="AH990">
        <v>0</v>
      </c>
      <c r="AI990">
        <v>0</v>
      </c>
      <c r="AJ990">
        <v>0</v>
      </c>
      <c r="AK990">
        <v>0</v>
      </c>
      <c r="AL990" t="s">
        <v>531</v>
      </c>
      <c r="AM990" s="49" t="s">
        <v>423</v>
      </c>
      <c r="AN990" s="49" t="s">
        <v>14</v>
      </c>
      <c r="AO990" s="49" t="s">
        <v>485</v>
      </c>
      <c r="AP990" s="49" t="s">
        <v>505</v>
      </c>
      <c r="AQ990" s="49" t="s">
        <v>13</v>
      </c>
      <c r="AR990" s="49" t="s">
        <v>495</v>
      </c>
      <c r="AS990" s="49" t="s">
        <v>496</v>
      </c>
      <c r="AT990" s="49" t="s">
        <v>497</v>
      </c>
    </row>
    <row r="991" spans="1:46" x14ac:dyDescent="0.25">
      <c r="A991">
        <v>6</v>
      </c>
      <c r="B991" t="s">
        <v>493</v>
      </c>
      <c r="C991" t="s">
        <v>594</v>
      </c>
      <c r="D991" t="s">
        <v>595</v>
      </c>
      <c r="E991" t="s">
        <v>618</v>
      </c>
      <c r="F991" t="s">
        <v>619</v>
      </c>
      <c r="G991">
        <v>0</v>
      </c>
      <c r="H991">
        <v>0</v>
      </c>
      <c r="I991">
        <v>0</v>
      </c>
      <c r="J991">
        <v>7.2012999999999998</v>
      </c>
      <c r="K991">
        <v>17.999099999999999</v>
      </c>
      <c r="L991">
        <v>21.599699999999999</v>
      </c>
      <c r="M991">
        <v>25.200299999999999</v>
      </c>
      <c r="N991">
        <v>25.200299999999999</v>
      </c>
      <c r="O991">
        <v>28.800999999999998</v>
      </c>
      <c r="P991">
        <v>28.800999999999998</v>
      </c>
      <c r="Q991">
        <v>28.800999999999998</v>
      </c>
      <c r="R991">
        <v>21.599699999999999</v>
      </c>
      <c r="S991">
        <v>21.599699999999999</v>
      </c>
      <c r="T991">
        <v>17.999099999999999</v>
      </c>
      <c r="U991">
        <v>21.599699999999999</v>
      </c>
      <c r="V991">
        <v>21.599699999999999</v>
      </c>
      <c r="W991">
        <v>39.598799999999997</v>
      </c>
      <c r="X991">
        <v>61.198500000000003</v>
      </c>
      <c r="Y991">
        <v>75.600999999999999</v>
      </c>
      <c r="Z991">
        <v>68.399799999999999</v>
      </c>
      <c r="AA991">
        <v>68.399799999999999</v>
      </c>
      <c r="AB991">
        <v>57.601999999999997</v>
      </c>
      <c r="AC991">
        <v>234.00030000000001</v>
      </c>
      <c r="AD991">
        <v>360.00200000000001</v>
      </c>
      <c r="AE991">
        <v>323.99970000000002</v>
      </c>
      <c r="AF991">
        <v>698.40009999999995</v>
      </c>
      <c r="AG991">
        <v>719.99980000000005</v>
      </c>
      <c r="AH991">
        <v>695.23069999999996</v>
      </c>
      <c r="AI991">
        <v>758.59370000000001</v>
      </c>
      <c r="AJ991">
        <v>732.45550000000003</v>
      </c>
      <c r="AK991">
        <v>732.45550000000003</v>
      </c>
      <c r="AL991" t="s">
        <v>531</v>
      </c>
      <c r="AM991" s="49" t="e">
        <v>#N/A</v>
      </c>
      <c r="AN991" s="49" t="e">
        <v>#N/A</v>
      </c>
      <c r="AO991" s="49" t="e">
        <v>#N/A</v>
      </c>
      <c r="AP991" s="49" t="e">
        <v>#N/A</v>
      </c>
      <c r="AQ991" s="49" t="e">
        <v>#N/A</v>
      </c>
      <c r="AR991" s="49" t="e">
        <v>#N/A</v>
      </c>
      <c r="AS991" s="49" t="e">
        <v>#N/A</v>
      </c>
      <c r="AT991" s="49" t="e">
        <v>#N/A</v>
      </c>
    </row>
    <row r="992" spans="1:46" x14ac:dyDescent="0.25">
      <c r="A992">
        <v>6</v>
      </c>
      <c r="B992" t="s">
        <v>493</v>
      </c>
      <c r="C992" t="s">
        <v>596</v>
      </c>
      <c r="D992" t="s">
        <v>597</v>
      </c>
      <c r="E992" t="s">
        <v>618</v>
      </c>
      <c r="F992" t="s">
        <v>619</v>
      </c>
      <c r="G992">
        <v>0</v>
      </c>
      <c r="H992">
        <v>0</v>
      </c>
      <c r="I992">
        <v>0</v>
      </c>
      <c r="J992">
        <v>0</v>
      </c>
      <c r="K992">
        <v>0</v>
      </c>
      <c r="L992">
        <v>0</v>
      </c>
      <c r="M992">
        <v>0</v>
      </c>
      <c r="N992">
        <v>3.6006</v>
      </c>
      <c r="O992">
        <v>7.2012999999999998</v>
      </c>
      <c r="P992">
        <v>14.398400000000001</v>
      </c>
      <c r="Q992">
        <v>35.998100000000001</v>
      </c>
      <c r="R992">
        <v>64.799099999999996</v>
      </c>
      <c r="S992">
        <v>111.5992</v>
      </c>
      <c r="T992">
        <v>126.0017</v>
      </c>
      <c r="U992">
        <v>118.8005</v>
      </c>
      <c r="V992">
        <v>100.8014</v>
      </c>
      <c r="W992">
        <v>136.79949999999999</v>
      </c>
      <c r="X992">
        <v>169.2011</v>
      </c>
      <c r="Y992">
        <v>187.2002</v>
      </c>
      <c r="Z992">
        <v>212.4006</v>
      </c>
      <c r="AA992">
        <v>583.20029999999997</v>
      </c>
      <c r="AB992">
        <v>460.79919999999998</v>
      </c>
      <c r="AC992">
        <v>723.60050000000001</v>
      </c>
      <c r="AD992">
        <v>1306.8008</v>
      </c>
      <c r="AE992">
        <v>1483.1990000000001</v>
      </c>
      <c r="AF992">
        <v>1555.1994</v>
      </c>
      <c r="AG992">
        <v>1396.8001999999999</v>
      </c>
      <c r="AH992">
        <v>681.66129999999998</v>
      </c>
      <c r="AI992">
        <v>814.32</v>
      </c>
      <c r="AJ992">
        <v>761.79660000000001</v>
      </c>
      <c r="AK992">
        <v>827.79319999999996</v>
      </c>
      <c r="AL992" t="s">
        <v>531</v>
      </c>
      <c r="AM992" s="49" t="e">
        <v>#N/A</v>
      </c>
      <c r="AN992" s="49" t="e">
        <v>#N/A</v>
      </c>
      <c r="AO992" s="49" t="e">
        <v>#N/A</v>
      </c>
      <c r="AP992" s="49" t="e">
        <v>#N/A</v>
      </c>
      <c r="AQ992" s="49" t="e">
        <v>#N/A</v>
      </c>
      <c r="AR992" s="49" t="e">
        <v>#N/A</v>
      </c>
      <c r="AS992" s="49" t="e">
        <v>#N/A</v>
      </c>
      <c r="AT992" s="49" t="e">
        <v>#N/A</v>
      </c>
    </row>
    <row r="993" spans="1:46" x14ac:dyDescent="0.25">
      <c r="A993">
        <v>6</v>
      </c>
      <c r="B993" t="s">
        <v>493</v>
      </c>
      <c r="C993" t="s">
        <v>598</v>
      </c>
      <c r="D993" t="s">
        <v>599</v>
      </c>
      <c r="E993" t="s">
        <v>618</v>
      </c>
      <c r="F993" t="s">
        <v>619</v>
      </c>
      <c r="G993">
        <v>0</v>
      </c>
      <c r="H993">
        <v>0</v>
      </c>
      <c r="I993">
        <v>0</v>
      </c>
      <c r="J993">
        <v>0</v>
      </c>
      <c r="K993">
        <v>0</v>
      </c>
      <c r="L993">
        <v>0</v>
      </c>
      <c r="M993">
        <v>7.2012999999999998</v>
      </c>
      <c r="N993">
        <v>17.999099999999999</v>
      </c>
      <c r="O993">
        <v>21.599699999999999</v>
      </c>
      <c r="P993">
        <v>25.200299999999999</v>
      </c>
      <c r="Q993">
        <v>28.800999999999998</v>
      </c>
      <c r="R993">
        <v>25.200299999999999</v>
      </c>
      <c r="S993">
        <v>28.800999999999998</v>
      </c>
      <c r="T993">
        <v>17.999099999999999</v>
      </c>
      <c r="U993">
        <v>39.598799999999997</v>
      </c>
      <c r="V993">
        <v>64.799099999999996</v>
      </c>
      <c r="W993">
        <v>100.8014</v>
      </c>
      <c r="X993">
        <v>144.0008</v>
      </c>
      <c r="Y993">
        <v>169.2011</v>
      </c>
      <c r="Z993">
        <v>205.19929999999999</v>
      </c>
      <c r="AA993">
        <v>237.6009</v>
      </c>
      <c r="AB993">
        <v>205.19929999999999</v>
      </c>
      <c r="AC993">
        <v>255.6</v>
      </c>
      <c r="AD993">
        <v>234.00030000000001</v>
      </c>
      <c r="AE993">
        <v>251.99930000000001</v>
      </c>
      <c r="AF993">
        <v>280.80029999999999</v>
      </c>
      <c r="AG993">
        <v>205.19929999999999</v>
      </c>
      <c r="AH993">
        <v>197.99799999999999</v>
      </c>
      <c r="AI993">
        <v>197.99799999999999</v>
      </c>
      <c r="AJ993">
        <v>255.6</v>
      </c>
      <c r="AK993">
        <v>255.6</v>
      </c>
      <c r="AL993" t="s">
        <v>531</v>
      </c>
      <c r="AM993" s="49" t="e">
        <v>#N/A</v>
      </c>
      <c r="AN993" s="49" t="e">
        <v>#N/A</v>
      </c>
      <c r="AO993" s="49" t="e">
        <v>#N/A</v>
      </c>
      <c r="AP993" s="49" t="e">
        <v>#N/A</v>
      </c>
      <c r="AQ993" s="49" t="e">
        <v>#N/A</v>
      </c>
      <c r="AR993" s="49" t="e">
        <v>#N/A</v>
      </c>
      <c r="AS993" s="49" t="e">
        <v>#N/A</v>
      </c>
      <c r="AT993" s="49" t="e">
        <v>#N/A</v>
      </c>
    </row>
    <row r="994" spans="1:46" x14ac:dyDescent="0.25">
      <c r="A994">
        <v>6</v>
      </c>
      <c r="B994" t="s">
        <v>301</v>
      </c>
      <c r="C994" t="s">
        <v>301</v>
      </c>
      <c r="D994" t="s">
        <v>302</v>
      </c>
      <c r="E994" t="s">
        <v>618</v>
      </c>
      <c r="F994" t="s">
        <v>619</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1429.2019</v>
      </c>
      <c r="AE994">
        <v>2887.2004999999999</v>
      </c>
      <c r="AF994">
        <v>2829.5985000000001</v>
      </c>
      <c r="AG994">
        <v>4773.6009999999997</v>
      </c>
      <c r="AH994">
        <v>7563.6007</v>
      </c>
      <c r="AI994">
        <v>11379.601000000001</v>
      </c>
      <c r="AJ994">
        <v>10375.200199999999</v>
      </c>
      <c r="AK994">
        <v>10375.200199999999</v>
      </c>
      <c r="AL994" t="s">
        <v>531</v>
      </c>
      <c r="AM994" s="49" t="s">
        <v>302</v>
      </c>
      <c r="AN994" s="49" t="s">
        <v>14</v>
      </c>
      <c r="AO994" s="49" t="s">
        <v>485</v>
      </c>
      <c r="AP994" s="49" t="s">
        <v>494</v>
      </c>
      <c r="AQ994" s="49" t="s">
        <v>11</v>
      </c>
      <c r="AR994" s="49" t="s">
        <v>487</v>
      </c>
      <c r="AS994" s="49" t="s">
        <v>488</v>
      </c>
      <c r="AT994" s="49" t="s">
        <v>489</v>
      </c>
    </row>
    <row r="995" spans="1:46" x14ac:dyDescent="0.25">
      <c r="A995">
        <v>6</v>
      </c>
      <c r="B995" t="s">
        <v>303</v>
      </c>
      <c r="C995" t="s">
        <v>303</v>
      </c>
      <c r="D995" t="s">
        <v>304</v>
      </c>
      <c r="E995" t="s">
        <v>618</v>
      </c>
      <c r="F995" t="s">
        <v>619</v>
      </c>
      <c r="G995">
        <v>0</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v>0</v>
      </c>
      <c r="AD995">
        <v>7.2012999999999998</v>
      </c>
      <c r="AE995">
        <v>417.59980000000002</v>
      </c>
      <c r="AF995">
        <v>1508.3994</v>
      </c>
      <c r="AG995">
        <v>2249.9989</v>
      </c>
      <c r="AH995">
        <v>1768.3117</v>
      </c>
      <c r="AI995">
        <v>2116.44</v>
      </c>
      <c r="AJ995">
        <v>2608.5605999999998</v>
      </c>
      <c r="AK995">
        <v>2103.1217000000001</v>
      </c>
      <c r="AL995" t="s">
        <v>531</v>
      </c>
      <c r="AM995" s="49" t="s">
        <v>304</v>
      </c>
      <c r="AN995" s="49" t="s">
        <v>14</v>
      </c>
      <c r="AO995" s="49" t="s">
        <v>507</v>
      </c>
      <c r="AP995" s="49" t="s">
        <v>501</v>
      </c>
      <c r="AQ995" s="49" t="s">
        <v>10</v>
      </c>
      <c r="AR995" s="49" t="s">
        <v>487</v>
      </c>
      <c r="AS995" s="49" t="s">
        <v>488</v>
      </c>
      <c r="AT995" s="49" t="s">
        <v>489</v>
      </c>
    </row>
    <row r="996" spans="1:46" x14ac:dyDescent="0.25">
      <c r="A996">
        <v>6</v>
      </c>
      <c r="B996" t="s">
        <v>319</v>
      </c>
      <c r="C996" t="s">
        <v>319</v>
      </c>
      <c r="D996" t="s">
        <v>320</v>
      </c>
      <c r="E996" t="s">
        <v>618</v>
      </c>
      <c r="F996" t="s">
        <v>619</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c r="AI996">
        <v>0</v>
      </c>
      <c r="AJ996">
        <v>0</v>
      </c>
      <c r="AK996">
        <v>0</v>
      </c>
      <c r="AL996" t="s">
        <v>531</v>
      </c>
      <c r="AM996" s="49" t="s">
        <v>320</v>
      </c>
      <c r="AN996" s="49" t="s">
        <v>14</v>
      </c>
      <c r="AO996" s="49" t="s">
        <v>506</v>
      </c>
      <c r="AP996" s="49" t="s">
        <v>501</v>
      </c>
      <c r="AQ996" s="49" t="s">
        <v>10</v>
      </c>
      <c r="AR996" s="49" t="s">
        <v>487</v>
      </c>
      <c r="AS996" s="49" t="s">
        <v>488</v>
      </c>
      <c r="AT996" s="49" t="s">
        <v>489</v>
      </c>
    </row>
    <row r="997" spans="1:46" x14ac:dyDescent="0.25">
      <c r="A997">
        <v>6</v>
      </c>
      <c r="B997" t="s">
        <v>115</v>
      </c>
      <c r="C997" t="s">
        <v>115</v>
      </c>
      <c r="D997" t="s">
        <v>600</v>
      </c>
      <c r="E997" t="s">
        <v>618</v>
      </c>
      <c r="F997" t="s">
        <v>619</v>
      </c>
      <c r="G997">
        <v>7.2012999999999998</v>
      </c>
      <c r="H997">
        <v>32.401600000000002</v>
      </c>
      <c r="I997">
        <v>50.400700000000001</v>
      </c>
      <c r="J997">
        <v>79.201700000000002</v>
      </c>
      <c r="K997">
        <v>144.0008</v>
      </c>
      <c r="L997">
        <v>230.39959999999999</v>
      </c>
      <c r="M997">
        <v>352.80070000000001</v>
      </c>
      <c r="N997">
        <v>741.59950000000003</v>
      </c>
      <c r="O997">
        <v>1332.0011</v>
      </c>
      <c r="P997">
        <v>1778.4019000000001</v>
      </c>
      <c r="Q997">
        <v>2214.0007999999998</v>
      </c>
      <c r="R997">
        <v>2696.3996999999999</v>
      </c>
      <c r="S997">
        <v>3142.8004999999998</v>
      </c>
      <c r="T997">
        <v>3740.3991999999998</v>
      </c>
      <c r="U997">
        <v>4795.2007000000003</v>
      </c>
      <c r="V997">
        <v>7300.7995000000001</v>
      </c>
      <c r="W997">
        <v>13924.7986</v>
      </c>
      <c r="X997">
        <v>20555.998899999999</v>
      </c>
      <c r="Y997">
        <v>53279.998399999997</v>
      </c>
      <c r="Z997">
        <v>96840.001600000003</v>
      </c>
      <c r="AA997">
        <v>160639.201</v>
      </c>
      <c r="AB997">
        <v>253191.6012</v>
      </c>
      <c r="AC997">
        <v>345520.79879999999</v>
      </c>
      <c r="AD997">
        <v>508309.20150000002</v>
      </c>
      <c r="AE997">
        <v>575924.40119999996</v>
      </c>
      <c r="AF997">
        <v>668757.6017</v>
      </c>
      <c r="AG997">
        <v>853451.99930000002</v>
      </c>
      <c r="AH997">
        <v>1070027.9997</v>
      </c>
      <c r="AI997">
        <v>1317495.6004999999</v>
      </c>
      <c r="AJ997">
        <v>1461715.2019</v>
      </c>
      <c r="AK997">
        <v>1679306.4007999999</v>
      </c>
      <c r="AL997" t="s">
        <v>531</v>
      </c>
      <c r="AM997" s="49" t="s">
        <v>116</v>
      </c>
      <c r="AN997" s="49" t="s">
        <v>14</v>
      </c>
      <c r="AO997" s="49" t="s">
        <v>485</v>
      </c>
      <c r="AP997" s="49" t="s">
        <v>501</v>
      </c>
      <c r="AQ997" s="49" t="s">
        <v>11</v>
      </c>
      <c r="AR997" s="49" t="s">
        <v>487</v>
      </c>
      <c r="AS997" s="49" t="s">
        <v>488</v>
      </c>
      <c r="AT997" s="49" t="s">
        <v>489</v>
      </c>
    </row>
    <row r="998" spans="1:46" x14ac:dyDescent="0.25">
      <c r="A998">
        <v>6</v>
      </c>
      <c r="B998" t="s">
        <v>305</v>
      </c>
      <c r="C998" t="s">
        <v>305</v>
      </c>
      <c r="D998" t="s">
        <v>306</v>
      </c>
      <c r="E998" t="s">
        <v>618</v>
      </c>
      <c r="F998" t="s">
        <v>619</v>
      </c>
      <c r="G998">
        <v>0</v>
      </c>
      <c r="H998">
        <v>0</v>
      </c>
      <c r="I998">
        <v>0</v>
      </c>
      <c r="J998">
        <v>0</v>
      </c>
      <c r="K998">
        <v>0</v>
      </c>
      <c r="L998">
        <v>0</v>
      </c>
      <c r="M998">
        <v>0</v>
      </c>
      <c r="N998">
        <v>3.6006</v>
      </c>
      <c r="O998">
        <v>3.6006</v>
      </c>
      <c r="P998">
        <v>3.6006</v>
      </c>
      <c r="Q998">
        <v>3.6006</v>
      </c>
      <c r="R998">
        <v>3.6006</v>
      </c>
      <c r="S998">
        <v>3.6006</v>
      </c>
      <c r="T998">
        <v>3.6006</v>
      </c>
      <c r="U998">
        <v>3.6006</v>
      </c>
      <c r="V998">
        <v>3.6006</v>
      </c>
      <c r="W998">
        <v>3.6006</v>
      </c>
      <c r="X998">
        <v>3.6006</v>
      </c>
      <c r="Y998">
        <v>3.6006</v>
      </c>
      <c r="Z998">
        <v>3.6006</v>
      </c>
      <c r="AA998">
        <v>3.6006</v>
      </c>
      <c r="AB998">
        <v>3.6006</v>
      </c>
      <c r="AC998">
        <v>3.6006</v>
      </c>
      <c r="AD998">
        <v>3.6006</v>
      </c>
      <c r="AE998">
        <v>925.19910000000004</v>
      </c>
      <c r="AF998">
        <v>2142.0003999999999</v>
      </c>
      <c r="AG998">
        <v>3826.7979999999998</v>
      </c>
      <c r="AH998">
        <v>3862.4695000000002</v>
      </c>
      <c r="AI998">
        <v>5406.1342999999997</v>
      </c>
      <c r="AJ998">
        <v>5955.1997000000001</v>
      </c>
      <c r="AK998">
        <v>6527.5729000000001</v>
      </c>
      <c r="AL998" t="s">
        <v>531</v>
      </c>
      <c r="AM998" s="49" t="s">
        <v>306</v>
      </c>
      <c r="AN998" s="49" t="s">
        <v>14</v>
      </c>
      <c r="AO998" s="49" t="s">
        <v>506</v>
      </c>
      <c r="AP998" s="49" t="s">
        <v>501</v>
      </c>
      <c r="AQ998" s="49" t="s">
        <v>10</v>
      </c>
      <c r="AR998" s="49" t="s">
        <v>487</v>
      </c>
      <c r="AS998" s="49" t="s">
        <v>488</v>
      </c>
      <c r="AT998" s="49" t="s">
        <v>489</v>
      </c>
    </row>
    <row r="999" spans="1:46" x14ac:dyDescent="0.25">
      <c r="A999">
        <v>6</v>
      </c>
      <c r="B999" t="s">
        <v>307</v>
      </c>
      <c r="C999" t="s">
        <v>307</v>
      </c>
      <c r="D999" t="s">
        <v>308</v>
      </c>
      <c r="E999" t="s">
        <v>618</v>
      </c>
      <c r="F999" t="s">
        <v>619</v>
      </c>
      <c r="G999">
        <v>0</v>
      </c>
      <c r="H999">
        <v>0</v>
      </c>
      <c r="I999">
        <v>0</v>
      </c>
      <c r="J999">
        <v>0</v>
      </c>
      <c r="K999">
        <v>0</v>
      </c>
      <c r="L999">
        <v>0</v>
      </c>
      <c r="M999">
        <v>0</v>
      </c>
      <c r="N999">
        <v>0</v>
      </c>
      <c r="O999">
        <v>0</v>
      </c>
      <c r="P999">
        <v>0</v>
      </c>
      <c r="Q999">
        <v>0</v>
      </c>
      <c r="R999">
        <v>0</v>
      </c>
      <c r="S999">
        <v>0</v>
      </c>
      <c r="T999">
        <v>0</v>
      </c>
      <c r="U999">
        <v>0</v>
      </c>
      <c r="V999">
        <v>61.198500000000003</v>
      </c>
      <c r="W999">
        <v>190.80080000000001</v>
      </c>
      <c r="X999">
        <v>208.79990000000001</v>
      </c>
      <c r="Y999">
        <v>219.6018</v>
      </c>
      <c r="Z999">
        <v>230.39959999999999</v>
      </c>
      <c r="AA999">
        <v>223.19829999999999</v>
      </c>
      <c r="AB999">
        <v>316.79840000000002</v>
      </c>
      <c r="AC999">
        <v>269.9984</v>
      </c>
      <c r="AD999">
        <v>237.6009</v>
      </c>
      <c r="AE999">
        <v>547.19799999999998</v>
      </c>
      <c r="AF999">
        <v>2692.799</v>
      </c>
      <c r="AG999">
        <v>3509.9996000000001</v>
      </c>
      <c r="AH999">
        <v>3936.8103999999998</v>
      </c>
      <c r="AI999">
        <v>4150.5213999999996</v>
      </c>
      <c r="AJ999">
        <v>3749.9744000000001</v>
      </c>
      <c r="AK999">
        <v>3695.2194</v>
      </c>
      <c r="AL999" t="s">
        <v>531</v>
      </c>
      <c r="AM999" s="49" t="s">
        <v>308</v>
      </c>
      <c r="AN999" s="49" t="s">
        <v>14</v>
      </c>
      <c r="AO999" s="49" t="s">
        <v>485</v>
      </c>
      <c r="AP999" s="49" t="s">
        <v>494</v>
      </c>
      <c r="AQ999" s="49" t="s">
        <v>11</v>
      </c>
      <c r="AR999" s="49" t="s">
        <v>487</v>
      </c>
      <c r="AS999" s="49" t="s">
        <v>488</v>
      </c>
      <c r="AT999" s="49" t="s">
        <v>489</v>
      </c>
    </row>
    <row r="1000" spans="1:46" x14ac:dyDescent="0.25">
      <c r="A1000">
        <v>6</v>
      </c>
      <c r="B1000" t="s">
        <v>313</v>
      </c>
      <c r="C1000" t="s">
        <v>313</v>
      </c>
      <c r="D1000" t="s">
        <v>314</v>
      </c>
      <c r="E1000" t="s">
        <v>618</v>
      </c>
      <c r="F1000" t="s">
        <v>619</v>
      </c>
      <c r="G1000">
        <v>0</v>
      </c>
      <c r="H1000">
        <v>0</v>
      </c>
      <c r="I1000">
        <v>0</v>
      </c>
      <c r="J1000">
        <v>0</v>
      </c>
      <c r="K1000">
        <v>0</v>
      </c>
      <c r="L1000">
        <v>3.6006</v>
      </c>
      <c r="M1000">
        <v>0</v>
      </c>
      <c r="N1000">
        <v>7.2012999999999998</v>
      </c>
      <c r="O1000">
        <v>14.398400000000001</v>
      </c>
      <c r="P1000">
        <v>14.398400000000001</v>
      </c>
      <c r="Q1000">
        <v>17.999099999999999</v>
      </c>
      <c r="R1000">
        <v>50.400700000000001</v>
      </c>
      <c r="S1000">
        <v>219.6018</v>
      </c>
      <c r="T1000">
        <v>446.4008</v>
      </c>
      <c r="U1000">
        <v>511.19990000000001</v>
      </c>
      <c r="V1000">
        <v>485.99959999999999</v>
      </c>
      <c r="W1000">
        <v>921.59839999999997</v>
      </c>
      <c r="X1000">
        <v>1879.1991</v>
      </c>
      <c r="Y1000">
        <v>3013.1981000000001</v>
      </c>
      <c r="Z1000">
        <v>3877.1986999999999</v>
      </c>
      <c r="AA1000">
        <v>5990.3981000000003</v>
      </c>
      <c r="AB1000">
        <v>11538.0002</v>
      </c>
      <c r="AC1000">
        <v>17089.198799999998</v>
      </c>
      <c r="AD1000">
        <v>21614.401099999999</v>
      </c>
      <c r="AE1000">
        <v>27633.6001</v>
      </c>
      <c r="AF1000">
        <v>39088.798000000003</v>
      </c>
      <c r="AG1000">
        <v>45316.801099999997</v>
      </c>
      <c r="AH1000">
        <v>53672.544399999999</v>
      </c>
      <c r="AI1000">
        <v>46075.650300000001</v>
      </c>
      <c r="AJ1000">
        <v>54384.333899999998</v>
      </c>
      <c r="AK1000">
        <v>56880.177499999998</v>
      </c>
      <c r="AL1000">
        <v>58490.713900000002</v>
      </c>
      <c r="AM1000" s="49" t="s">
        <v>314</v>
      </c>
      <c r="AN1000" s="49" t="s">
        <v>14</v>
      </c>
      <c r="AO1000" s="49" t="s">
        <v>500</v>
      </c>
      <c r="AP1000" s="49" t="s">
        <v>505</v>
      </c>
      <c r="AQ1000" s="49" t="s">
        <v>13</v>
      </c>
      <c r="AR1000" s="49" t="s">
        <v>487</v>
      </c>
      <c r="AS1000" s="49" t="s">
        <v>488</v>
      </c>
      <c r="AT1000" s="49" t="s">
        <v>489</v>
      </c>
    </row>
    <row r="1001" spans="1:46" x14ac:dyDescent="0.25">
      <c r="A1001">
        <v>6</v>
      </c>
      <c r="B1001" t="s">
        <v>317</v>
      </c>
      <c r="C1001" t="s">
        <v>317</v>
      </c>
      <c r="D1001" t="s">
        <v>318</v>
      </c>
      <c r="E1001" t="s">
        <v>618</v>
      </c>
      <c r="F1001" t="s">
        <v>619</v>
      </c>
      <c r="G1001">
        <v>3.6006</v>
      </c>
      <c r="H1001">
        <v>3.6006</v>
      </c>
      <c r="I1001">
        <v>14.398400000000001</v>
      </c>
      <c r="J1001">
        <v>39.598799999999997</v>
      </c>
      <c r="K1001">
        <v>61.198500000000003</v>
      </c>
      <c r="L1001">
        <v>57.601999999999997</v>
      </c>
      <c r="M1001">
        <v>75.600999999999999</v>
      </c>
      <c r="N1001">
        <v>136.79949999999999</v>
      </c>
      <c r="O1001">
        <v>320.39909999999998</v>
      </c>
      <c r="P1001">
        <v>442.80020000000002</v>
      </c>
      <c r="Q1001">
        <v>604.79999999999995</v>
      </c>
      <c r="R1001">
        <v>921.59839999999997</v>
      </c>
      <c r="S1001">
        <v>1303.2001</v>
      </c>
      <c r="T1001">
        <v>1785.5989999999999</v>
      </c>
      <c r="U1001">
        <v>2937.6012000000001</v>
      </c>
      <c r="V1001">
        <v>6382.8017</v>
      </c>
      <c r="W1001">
        <v>10529.998799999999</v>
      </c>
      <c r="X1001">
        <v>14533.199199999999</v>
      </c>
      <c r="Y1001">
        <v>20725.200099999998</v>
      </c>
      <c r="Z1001">
        <v>27277.198799999998</v>
      </c>
      <c r="AA1001">
        <v>33055.200499999999</v>
      </c>
      <c r="AB1001">
        <v>32980.926700000004</v>
      </c>
      <c r="AC1001">
        <v>36933.7264</v>
      </c>
      <c r="AD1001">
        <v>43252.164499999999</v>
      </c>
      <c r="AE1001">
        <v>43601.222199999997</v>
      </c>
      <c r="AF1001">
        <v>41786.587699999996</v>
      </c>
      <c r="AG1001">
        <v>44907.608399999997</v>
      </c>
      <c r="AH1001">
        <v>44092.271000000001</v>
      </c>
      <c r="AI1001">
        <v>45419.704299999998</v>
      </c>
      <c r="AJ1001">
        <v>49201.016900000002</v>
      </c>
      <c r="AK1001">
        <v>44275.188099999999</v>
      </c>
      <c r="AL1001">
        <v>47782.801200000002</v>
      </c>
      <c r="AM1001" s="49" t="s">
        <v>318</v>
      </c>
      <c r="AN1001" s="49" t="s">
        <v>14</v>
      </c>
      <c r="AO1001" s="49" t="s">
        <v>500</v>
      </c>
      <c r="AP1001" s="49" t="s">
        <v>505</v>
      </c>
      <c r="AQ1001" s="49" t="s">
        <v>13</v>
      </c>
      <c r="AR1001" s="49" t="s">
        <v>487</v>
      </c>
      <c r="AS1001" s="49" t="s">
        <v>488</v>
      </c>
      <c r="AT1001" s="49" t="s">
        <v>489</v>
      </c>
    </row>
    <row r="1002" spans="1:46" x14ac:dyDescent="0.25">
      <c r="A1002">
        <v>6</v>
      </c>
      <c r="B1002" t="s">
        <v>321</v>
      </c>
      <c r="C1002" t="s">
        <v>321</v>
      </c>
      <c r="D1002" t="s">
        <v>424</v>
      </c>
      <c r="E1002" t="s">
        <v>618</v>
      </c>
      <c r="F1002" t="s">
        <v>619</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t="s">
        <v>531</v>
      </c>
      <c r="AM1002" s="49" t="s">
        <v>424</v>
      </c>
      <c r="AN1002" s="49" t="s">
        <v>14</v>
      </c>
      <c r="AO1002" s="49" t="s">
        <v>485</v>
      </c>
      <c r="AP1002" s="49" t="s">
        <v>505</v>
      </c>
      <c r="AQ1002" s="49" t="s">
        <v>13</v>
      </c>
      <c r="AR1002" s="49" t="s">
        <v>495</v>
      </c>
      <c r="AS1002" s="49" t="s">
        <v>496</v>
      </c>
      <c r="AT1002" s="49" t="s">
        <v>497</v>
      </c>
    </row>
    <row r="1003" spans="1:46" x14ac:dyDescent="0.25">
      <c r="A1003">
        <v>6</v>
      </c>
      <c r="B1003" t="s">
        <v>253</v>
      </c>
      <c r="C1003" t="s">
        <v>253</v>
      </c>
      <c r="D1003" t="s">
        <v>601</v>
      </c>
      <c r="E1003" t="s">
        <v>618</v>
      </c>
      <c r="F1003" t="s">
        <v>619</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3.6006</v>
      </c>
      <c r="AE1003">
        <v>3.6006</v>
      </c>
      <c r="AF1003">
        <v>7.2012999999999998</v>
      </c>
      <c r="AG1003">
        <v>10.8019</v>
      </c>
      <c r="AH1003">
        <v>25.200299999999999</v>
      </c>
      <c r="AI1003">
        <v>82.798199999999994</v>
      </c>
      <c r="AJ1003">
        <v>154.79859999999999</v>
      </c>
      <c r="AK1003">
        <v>183.59960000000001</v>
      </c>
      <c r="AL1003">
        <v>279</v>
      </c>
      <c r="AM1003" s="49" t="s">
        <v>254</v>
      </c>
      <c r="AN1003" s="49" t="s">
        <v>14</v>
      </c>
      <c r="AO1003" s="49" t="s">
        <v>500</v>
      </c>
      <c r="AP1003" s="49" t="s">
        <v>501</v>
      </c>
      <c r="AQ1003" s="49" t="s">
        <v>502</v>
      </c>
      <c r="AR1003" s="49" t="s">
        <v>487</v>
      </c>
      <c r="AS1003" s="49" t="s">
        <v>488</v>
      </c>
      <c r="AT1003" s="49" t="s">
        <v>489</v>
      </c>
    </row>
    <row r="1004" spans="1:46" x14ac:dyDescent="0.25">
      <c r="A1004">
        <v>6</v>
      </c>
      <c r="B1004" t="s">
        <v>263</v>
      </c>
      <c r="C1004" t="s">
        <v>263</v>
      </c>
      <c r="D1004" t="s">
        <v>602</v>
      </c>
      <c r="E1004" t="s">
        <v>618</v>
      </c>
      <c r="F1004" t="s">
        <v>619</v>
      </c>
      <c r="G1004">
        <v>0</v>
      </c>
      <c r="H1004">
        <v>0</v>
      </c>
      <c r="I1004">
        <v>0</v>
      </c>
      <c r="J1004">
        <v>0</v>
      </c>
      <c r="K1004">
        <v>0</v>
      </c>
      <c r="L1004">
        <v>0</v>
      </c>
      <c r="M1004">
        <v>0</v>
      </c>
      <c r="N1004">
        <v>0</v>
      </c>
      <c r="O1004">
        <v>0</v>
      </c>
      <c r="P1004">
        <v>0</v>
      </c>
      <c r="Q1004">
        <v>0</v>
      </c>
      <c r="R1004">
        <v>0</v>
      </c>
      <c r="S1004">
        <v>0</v>
      </c>
      <c r="T1004">
        <v>0</v>
      </c>
      <c r="U1004">
        <v>0</v>
      </c>
      <c r="V1004">
        <v>0</v>
      </c>
      <c r="W1004">
        <v>0</v>
      </c>
      <c r="X1004">
        <v>0</v>
      </c>
      <c r="Y1004">
        <v>0</v>
      </c>
      <c r="Z1004">
        <v>0</v>
      </c>
      <c r="AA1004">
        <v>0</v>
      </c>
      <c r="AB1004">
        <v>0</v>
      </c>
      <c r="AC1004">
        <v>0</v>
      </c>
      <c r="AD1004">
        <v>0</v>
      </c>
      <c r="AE1004">
        <v>255.6</v>
      </c>
      <c r="AF1004">
        <v>435.59890000000001</v>
      </c>
      <c r="AG1004">
        <v>394.137</v>
      </c>
      <c r="AH1004">
        <v>397.72930000000002</v>
      </c>
      <c r="AI1004">
        <v>350.41840000000002</v>
      </c>
      <c r="AJ1004">
        <v>366.50409999999999</v>
      </c>
      <c r="AK1004">
        <v>420.78179999999998</v>
      </c>
      <c r="AL1004">
        <v>372.00970000000001</v>
      </c>
      <c r="AM1004" s="49" t="s">
        <v>264</v>
      </c>
      <c r="AN1004" s="49" t="s">
        <v>14</v>
      </c>
      <c r="AO1004" s="49" t="s">
        <v>500</v>
      </c>
      <c r="AP1004" s="49" t="s">
        <v>501</v>
      </c>
      <c r="AQ1004" s="49" t="s">
        <v>502</v>
      </c>
      <c r="AR1004" s="49" t="s">
        <v>487</v>
      </c>
      <c r="AS1004" s="49" t="s">
        <v>488</v>
      </c>
      <c r="AT1004" s="49" t="s">
        <v>489</v>
      </c>
    </row>
    <row r="1005" spans="1:46" x14ac:dyDescent="0.25">
      <c r="A1005">
        <v>6</v>
      </c>
      <c r="B1005" t="s">
        <v>123</v>
      </c>
      <c r="C1005" t="s">
        <v>123</v>
      </c>
      <c r="D1005" t="s">
        <v>603</v>
      </c>
      <c r="E1005" t="s">
        <v>618</v>
      </c>
      <c r="F1005" t="s">
        <v>619</v>
      </c>
      <c r="G1005">
        <v>0</v>
      </c>
      <c r="H1005">
        <v>0</v>
      </c>
      <c r="I1005">
        <v>0</v>
      </c>
      <c r="J1005">
        <v>0</v>
      </c>
      <c r="K1005">
        <v>0</v>
      </c>
      <c r="L1005">
        <v>0</v>
      </c>
      <c r="M1005">
        <v>0</v>
      </c>
      <c r="N1005">
        <v>0</v>
      </c>
      <c r="O1005">
        <v>0</v>
      </c>
      <c r="P1005">
        <v>0</v>
      </c>
      <c r="Q1005">
        <v>0</v>
      </c>
      <c r="R1005">
        <v>0</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t="s">
        <v>531</v>
      </c>
      <c r="AM1005" s="49" t="s">
        <v>410</v>
      </c>
      <c r="AN1005" s="49" t="s">
        <v>5</v>
      </c>
      <c r="AO1005" s="49" t="s">
        <v>9</v>
      </c>
      <c r="AP1005" s="49" t="s">
        <v>494</v>
      </c>
      <c r="AQ1005" s="49" t="s">
        <v>9</v>
      </c>
      <c r="AR1005" s="49" t="s">
        <v>495</v>
      </c>
      <c r="AS1005" s="49" t="s">
        <v>496</v>
      </c>
      <c r="AT1005" s="49" t="s">
        <v>497</v>
      </c>
    </row>
    <row r="1006" spans="1:46" x14ac:dyDescent="0.25">
      <c r="A1006">
        <v>6</v>
      </c>
      <c r="B1006" t="s">
        <v>375</v>
      </c>
      <c r="C1006" t="s">
        <v>375</v>
      </c>
      <c r="D1006" t="s">
        <v>604</v>
      </c>
      <c r="E1006" t="s">
        <v>618</v>
      </c>
      <c r="F1006" t="s">
        <v>619</v>
      </c>
      <c r="G1006">
        <v>0</v>
      </c>
      <c r="H1006">
        <v>0</v>
      </c>
      <c r="I1006">
        <v>0</v>
      </c>
      <c r="J1006">
        <v>0</v>
      </c>
      <c r="K1006">
        <v>0</v>
      </c>
      <c r="L1006">
        <v>0</v>
      </c>
      <c r="M1006">
        <v>0</v>
      </c>
      <c r="N1006">
        <v>0</v>
      </c>
      <c r="O1006">
        <v>17.999099999999999</v>
      </c>
      <c r="P1006">
        <v>75.600999999999999</v>
      </c>
      <c r="Q1006">
        <v>118.8005</v>
      </c>
      <c r="R1006">
        <v>223.19829999999999</v>
      </c>
      <c r="S1006">
        <v>172.80179999999999</v>
      </c>
      <c r="T1006">
        <v>219.6018</v>
      </c>
      <c r="U1006">
        <v>208.79990000000001</v>
      </c>
      <c r="V1006">
        <v>212.4006</v>
      </c>
      <c r="W1006">
        <v>457.1986</v>
      </c>
      <c r="X1006">
        <v>1277.9998000000001</v>
      </c>
      <c r="Y1006">
        <v>3049.2004000000002</v>
      </c>
      <c r="Z1006">
        <v>5382.0015999999996</v>
      </c>
      <c r="AA1006">
        <v>10497.6013</v>
      </c>
      <c r="AB1006">
        <v>17002.8</v>
      </c>
      <c r="AC1006">
        <v>21095.999899999999</v>
      </c>
      <c r="AD1006">
        <v>27205.198400000001</v>
      </c>
      <c r="AE1006">
        <v>30671.998599999999</v>
      </c>
      <c r="AF1006">
        <v>41947.201699999998</v>
      </c>
      <c r="AG1006">
        <v>55861.198299999996</v>
      </c>
      <c r="AH1006">
        <v>64453.734499999999</v>
      </c>
      <c r="AI1006">
        <v>71817.143400000001</v>
      </c>
      <c r="AJ1006">
        <v>78230.567299999995</v>
      </c>
      <c r="AK1006">
        <v>89381.598400000003</v>
      </c>
      <c r="AL1006">
        <v>112094.7371</v>
      </c>
      <c r="AM1006" s="49" t="s">
        <v>376</v>
      </c>
      <c r="AN1006" s="49" t="s">
        <v>14</v>
      </c>
      <c r="AO1006" s="49" t="s">
        <v>500</v>
      </c>
      <c r="AP1006" s="49" t="s">
        <v>501</v>
      </c>
      <c r="AQ1006" s="49" t="s">
        <v>502</v>
      </c>
      <c r="AR1006" s="49" t="s">
        <v>487</v>
      </c>
      <c r="AS1006" s="49" t="s">
        <v>488</v>
      </c>
      <c r="AT1006" s="49" t="s">
        <v>489</v>
      </c>
    </row>
    <row r="1007" spans="1:46" x14ac:dyDescent="0.25">
      <c r="A1007">
        <v>6</v>
      </c>
      <c r="B1007" t="s">
        <v>322</v>
      </c>
      <c r="C1007" t="s">
        <v>322</v>
      </c>
      <c r="D1007" t="s">
        <v>323</v>
      </c>
      <c r="E1007" t="s">
        <v>618</v>
      </c>
      <c r="F1007" t="s">
        <v>619</v>
      </c>
      <c r="G1007">
        <v>0</v>
      </c>
      <c r="H1007">
        <v>0</v>
      </c>
      <c r="I1007">
        <v>0</v>
      </c>
      <c r="J1007">
        <v>0</v>
      </c>
      <c r="K1007">
        <v>0</v>
      </c>
      <c r="L1007">
        <v>0</v>
      </c>
      <c r="M1007">
        <v>0</v>
      </c>
      <c r="N1007">
        <v>0</v>
      </c>
      <c r="O1007">
        <v>0</v>
      </c>
      <c r="P1007">
        <v>0</v>
      </c>
      <c r="Q1007">
        <v>0</v>
      </c>
      <c r="R1007">
        <v>0</v>
      </c>
      <c r="S1007">
        <v>0</v>
      </c>
      <c r="T1007">
        <v>0</v>
      </c>
      <c r="U1007">
        <v>0</v>
      </c>
      <c r="V1007">
        <v>0</v>
      </c>
      <c r="W1007">
        <v>0</v>
      </c>
      <c r="X1007">
        <v>10.8019</v>
      </c>
      <c r="Y1007">
        <v>17.999099999999999</v>
      </c>
      <c r="Z1007">
        <v>32.401600000000002</v>
      </c>
      <c r="AA1007">
        <v>1101.6015</v>
      </c>
      <c r="AB1007">
        <v>4996.7992999999997</v>
      </c>
      <c r="AC1007">
        <v>9503.9982999999993</v>
      </c>
      <c r="AD1007">
        <v>16271.9982</v>
      </c>
      <c r="AE1007">
        <v>22323.598900000001</v>
      </c>
      <c r="AF1007">
        <v>25426.8007</v>
      </c>
      <c r="AG1007">
        <v>23723.999800000001</v>
      </c>
      <c r="AH1007">
        <v>26664.125700000001</v>
      </c>
      <c r="AI1007">
        <v>22759.989099999999</v>
      </c>
      <c r="AJ1007">
        <v>24382.1103</v>
      </c>
      <c r="AK1007">
        <v>25003.661700000001</v>
      </c>
      <c r="AL1007">
        <v>23673.808400000002</v>
      </c>
      <c r="AM1007" s="49" t="s">
        <v>323</v>
      </c>
      <c r="AN1007" s="49" t="s">
        <v>14</v>
      </c>
      <c r="AO1007" s="49" t="s">
        <v>500</v>
      </c>
      <c r="AP1007" s="49" t="s">
        <v>501</v>
      </c>
      <c r="AQ1007" s="49" t="s">
        <v>502</v>
      </c>
      <c r="AR1007" s="49" t="s">
        <v>487</v>
      </c>
      <c r="AS1007" s="49" t="s">
        <v>488</v>
      </c>
      <c r="AT1007" s="49" t="s">
        <v>489</v>
      </c>
    </row>
    <row r="1008" spans="1:46" x14ac:dyDescent="0.25">
      <c r="A1008">
        <v>6</v>
      </c>
      <c r="B1008" t="s">
        <v>324</v>
      </c>
      <c r="C1008" t="s">
        <v>324</v>
      </c>
      <c r="D1008" t="s">
        <v>425</v>
      </c>
      <c r="E1008" t="s">
        <v>618</v>
      </c>
      <c r="F1008" t="s">
        <v>619</v>
      </c>
      <c r="G1008">
        <v>0</v>
      </c>
      <c r="H1008">
        <v>0</v>
      </c>
      <c r="I1008">
        <v>0</v>
      </c>
      <c r="J1008">
        <v>0</v>
      </c>
      <c r="K1008">
        <v>0</v>
      </c>
      <c r="L1008">
        <v>0</v>
      </c>
      <c r="M1008">
        <v>0</v>
      </c>
      <c r="N1008">
        <v>0</v>
      </c>
      <c r="O1008">
        <v>0</v>
      </c>
      <c r="P1008">
        <v>7.2012999999999998</v>
      </c>
      <c r="Q1008">
        <v>7.2012999999999998</v>
      </c>
      <c r="R1008">
        <v>10.8019</v>
      </c>
      <c r="S1008">
        <v>21.599699999999999</v>
      </c>
      <c r="T1008">
        <v>32.401600000000002</v>
      </c>
      <c r="U1008">
        <v>25.200299999999999</v>
      </c>
      <c r="V1008">
        <v>25.200299999999999</v>
      </c>
      <c r="W1008">
        <v>17.999099999999999</v>
      </c>
      <c r="X1008">
        <v>25.200299999999999</v>
      </c>
      <c r="Y1008">
        <v>17.999099999999999</v>
      </c>
      <c r="Z1008">
        <v>14.398400000000001</v>
      </c>
      <c r="AA1008">
        <v>14.398400000000001</v>
      </c>
      <c r="AB1008">
        <v>17.999099999999999</v>
      </c>
      <c r="AC1008">
        <v>17.999099999999999</v>
      </c>
      <c r="AD1008">
        <v>17.999099999999999</v>
      </c>
      <c r="AE1008">
        <v>345.5994</v>
      </c>
      <c r="AF1008">
        <v>532.79960000000005</v>
      </c>
      <c r="AG1008">
        <v>532.79960000000005</v>
      </c>
      <c r="AH1008">
        <v>504.3168</v>
      </c>
      <c r="AI1008">
        <v>834.77670000000001</v>
      </c>
      <c r="AJ1008">
        <v>1190.8557000000001</v>
      </c>
      <c r="AK1008">
        <v>4467.2402000000002</v>
      </c>
      <c r="AL1008">
        <v>14014.798000000001</v>
      </c>
      <c r="AM1008" s="49" t="s">
        <v>425</v>
      </c>
      <c r="AN1008" s="49" t="s">
        <v>14</v>
      </c>
      <c r="AO1008" s="49" t="s">
        <v>500</v>
      </c>
      <c r="AP1008" s="49" t="s">
        <v>501</v>
      </c>
      <c r="AQ1008" s="49" t="s">
        <v>502</v>
      </c>
      <c r="AR1008" s="49" t="s">
        <v>495</v>
      </c>
      <c r="AS1008" s="49" t="s">
        <v>496</v>
      </c>
      <c r="AT1008" s="49" t="s">
        <v>497</v>
      </c>
    </row>
    <row r="1009" spans="1:46" x14ac:dyDescent="0.25">
      <c r="A1009">
        <v>6</v>
      </c>
      <c r="B1009" t="s">
        <v>325</v>
      </c>
      <c r="C1009" t="s">
        <v>325</v>
      </c>
      <c r="D1009" t="s">
        <v>326</v>
      </c>
      <c r="E1009" t="s">
        <v>618</v>
      </c>
      <c r="F1009" t="s">
        <v>619</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t="s">
        <v>531</v>
      </c>
      <c r="AM1009" s="49" t="s">
        <v>326</v>
      </c>
      <c r="AN1009" s="49" t="s">
        <v>6</v>
      </c>
      <c r="AO1009" s="49" t="s">
        <v>9</v>
      </c>
      <c r="AP1009" s="49" t="s">
        <v>486</v>
      </c>
      <c r="AQ1009" s="49" t="s">
        <v>9</v>
      </c>
      <c r="AR1009" s="49" t="s">
        <v>487</v>
      </c>
      <c r="AS1009" s="49" t="s">
        <v>488</v>
      </c>
      <c r="AT1009" s="49" t="s">
        <v>489</v>
      </c>
    </row>
    <row r="1010" spans="1:46" x14ac:dyDescent="0.25">
      <c r="A1010">
        <v>6</v>
      </c>
      <c r="B1010" t="s">
        <v>327</v>
      </c>
      <c r="C1010" t="s">
        <v>327</v>
      </c>
      <c r="D1010" t="s">
        <v>426</v>
      </c>
      <c r="E1010" t="s">
        <v>618</v>
      </c>
      <c r="F1010" t="s">
        <v>619</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c r="AG1010">
        <v>0</v>
      </c>
      <c r="AH1010">
        <v>0</v>
      </c>
      <c r="AI1010">
        <v>0</v>
      </c>
      <c r="AJ1010">
        <v>0</v>
      </c>
      <c r="AK1010">
        <v>0</v>
      </c>
      <c r="AL1010" t="s">
        <v>531</v>
      </c>
      <c r="AM1010" s="49" t="s">
        <v>426</v>
      </c>
      <c r="AN1010" s="49" t="s">
        <v>14</v>
      </c>
      <c r="AO1010" s="49" t="s">
        <v>485</v>
      </c>
      <c r="AP1010" s="49" t="s">
        <v>505</v>
      </c>
      <c r="AQ1010" s="49" t="s">
        <v>13</v>
      </c>
      <c r="AR1010" s="49" t="s">
        <v>495</v>
      </c>
      <c r="AS1010" s="49" t="s">
        <v>496</v>
      </c>
      <c r="AT1010" s="49" t="s">
        <v>497</v>
      </c>
    </row>
    <row r="1011" spans="1:46" x14ac:dyDescent="0.25">
      <c r="A1011">
        <v>6</v>
      </c>
      <c r="B1011" t="s">
        <v>330</v>
      </c>
      <c r="C1011" t="s">
        <v>330</v>
      </c>
      <c r="D1011" t="s">
        <v>331</v>
      </c>
      <c r="E1011" t="s">
        <v>618</v>
      </c>
      <c r="F1011" t="s">
        <v>619</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83.275499999999994</v>
      </c>
      <c r="AK1011">
        <v>782.60080000000005</v>
      </c>
      <c r="AL1011" t="s">
        <v>531</v>
      </c>
      <c r="AM1011" s="49" t="s">
        <v>331</v>
      </c>
      <c r="AN1011" s="49" t="s">
        <v>8</v>
      </c>
      <c r="AO1011" s="49" t="s">
        <v>9</v>
      </c>
      <c r="AP1011" s="49" t="s">
        <v>494</v>
      </c>
      <c r="AQ1011" s="49" t="s">
        <v>9</v>
      </c>
      <c r="AR1011" s="49" t="s">
        <v>487</v>
      </c>
      <c r="AS1011" s="49" t="s">
        <v>488</v>
      </c>
      <c r="AT1011" s="49" t="s">
        <v>489</v>
      </c>
    </row>
    <row r="1012" spans="1:46" x14ac:dyDescent="0.25">
      <c r="A1012">
        <v>6</v>
      </c>
      <c r="B1012" t="s">
        <v>342</v>
      </c>
      <c r="C1012" t="s">
        <v>342</v>
      </c>
      <c r="D1012" t="s">
        <v>343</v>
      </c>
      <c r="E1012" t="s">
        <v>618</v>
      </c>
      <c r="F1012" t="s">
        <v>619</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93.600099999999998</v>
      </c>
      <c r="AH1012">
        <v>174.44720000000001</v>
      </c>
      <c r="AI1012">
        <v>541.50400000000002</v>
      </c>
      <c r="AJ1012">
        <v>3233.5619000000002</v>
      </c>
      <c r="AK1012">
        <v>3512.2687999999998</v>
      </c>
      <c r="AL1012">
        <v>3904.3458999999998</v>
      </c>
      <c r="AM1012" s="49" t="s">
        <v>343</v>
      </c>
      <c r="AN1012" s="49" t="s">
        <v>14</v>
      </c>
      <c r="AO1012" s="49" t="s">
        <v>500</v>
      </c>
      <c r="AP1012" s="49" t="s">
        <v>501</v>
      </c>
      <c r="AQ1012" s="49" t="s">
        <v>502</v>
      </c>
      <c r="AR1012" s="49" t="s">
        <v>487</v>
      </c>
      <c r="AS1012" s="49" t="s">
        <v>488</v>
      </c>
      <c r="AT1012" s="49" t="s">
        <v>489</v>
      </c>
    </row>
    <row r="1013" spans="1:46" x14ac:dyDescent="0.25">
      <c r="A1013">
        <v>6</v>
      </c>
      <c r="B1013" t="s">
        <v>332</v>
      </c>
      <c r="C1013" t="s">
        <v>332</v>
      </c>
      <c r="D1013" t="s">
        <v>333</v>
      </c>
      <c r="E1013" t="s">
        <v>618</v>
      </c>
      <c r="F1013" t="s">
        <v>619</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c r="AI1013">
        <v>0</v>
      </c>
      <c r="AJ1013">
        <v>0</v>
      </c>
      <c r="AK1013">
        <v>0</v>
      </c>
      <c r="AL1013" t="s">
        <v>531</v>
      </c>
      <c r="AM1013" s="49" t="s">
        <v>333</v>
      </c>
      <c r="AN1013" s="49" t="s">
        <v>14</v>
      </c>
      <c r="AO1013" s="49" t="s">
        <v>485</v>
      </c>
      <c r="AP1013" s="49" t="s">
        <v>505</v>
      </c>
      <c r="AQ1013" s="49" t="s">
        <v>13</v>
      </c>
      <c r="AR1013" s="49" t="s">
        <v>495</v>
      </c>
      <c r="AS1013" s="49" t="s">
        <v>488</v>
      </c>
      <c r="AT1013" s="49" t="s">
        <v>489</v>
      </c>
    </row>
    <row r="1014" spans="1:46" x14ac:dyDescent="0.25">
      <c r="A1014">
        <v>6</v>
      </c>
      <c r="B1014" t="s">
        <v>349</v>
      </c>
      <c r="C1014" t="s">
        <v>349</v>
      </c>
      <c r="D1014" t="s">
        <v>350</v>
      </c>
      <c r="E1014" t="s">
        <v>618</v>
      </c>
      <c r="F1014" t="s">
        <v>619</v>
      </c>
      <c r="G1014">
        <v>0</v>
      </c>
      <c r="H1014">
        <v>0</v>
      </c>
      <c r="I1014">
        <v>0</v>
      </c>
      <c r="J1014">
        <v>0</v>
      </c>
      <c r="K1014">
        <v>0</v>
      </c>
      <c r="L1014">
        <v>0</v>
      </c>
      <c r="M1014">
        <v>0</v>
      </c>
      <c r="N1014">
        <v>0</v>
      </c>
      <c r="O1014">
        <v>0</v>
      </c>
      <c r="P1014">
        <v>0</v>
      </c>
      <c r="Q1014">
        <v>0</v>
      </c>
      <c r="R1014">
        <v>0</v>
      </c>
      <c r="S1014">
        <v>0</v>
      </c>
      <c r="T1014">
        <v>7.2012999999999998</v>
      </c>
      <c r="U1014">
        <v>21.599699999999999</v>
      </c>
      <c r="V1014">
        <v>21.599699999999999</v>
      </c>
      <c r="W1014">
        <v>21.599699999999999</v>
      </c>
      <c r="X1014">
        <v>28.800999999999998</v>
      </c>
      <c r="Y1014">
        <v>25.200299999999999</v>
      </c>
      <c r="Z1014">
        <v>21.599699999999999</v>
      </c>
      <c r="AA1014">
        <v>21.599699999999999</v>
      </c>
      <c r="AB1014">
        <v>17.999099999999999</v>
      </c>
      <c r="AC1014">
        <v>21.599699999999999</v>
      </c>
      <c r="AD1014">
        <v>21.599699999999999</v>
      </c>
      <c r="AE1014">
        <v>21.599699999999999</v>
      </c>
      <c r="AF1014">
        <v>21.599699999999999</v>
      </c>
      <c r="AG1014">
        <v>21.599699999999999</v>
      </c>
      <c r="AH1014">
        <v>21.599699999999999</v>
      </c>
      <c r="AI1014">
        <v>21.599699999999999</v>
      </c>
      <c r="AJ1014">
        <v>21.599699999999999</v>
      </c>
      <c r="AK1014">
        <v>14.398400000000001</v>
      </c>
      <c r="AL1014">
        <v>14.398400000000001</v>
      </c>
      <c r="AM1014" s="49" t="s">
        <v>350</v>
      </c>
      <c r="AN1014" s="49" t="s">
        <v>14</v>
      </c>
      <c r="AO1014" s="49" t="s">
        <v>500</v>
      </c>
      <c r="AP1014" s="49" t="s">
        <v>505</v>
      </c>
      <c r="AQ1014" s="49" t="s">
        <v>13</v>
      </c>
      <c r="AR1014" s="49" t="s">
        <v>487</v>
      </c>
      <c r="AS1014" s="49" t="s">
        <v>488</v>
      </c>
      <c r="AT1014" s="49" t="s">
        <v>489</v>
      </c>
    </row>
    <row r="1015" spans="1:46" x14ac:dyDescent="0.25">
      <c r="A1015">
        <v>6</v>
      </c>
      <c r="B1015" t="s">
        <v>351</v>
      </c>
      <c r="C1015" t="s">
        <v>351</v>
      </c>
      <c r="D1015" t="s">
        <v>352</v>
      </c>
      <c r="E1015" t="s">
        <v>618</v>
      </c>
      <c r="F1015" t="s">
        <v>619</v>
      </c>
      <c r="G1015">
        <v>0</v>
      </c>
      <c r="H1015">
        <v>0</v>
      </c>
      <c r="I1015">
        <v>0</v>
      </c>
      <c r="J1015">
        <v>0</v>
      </c>
      <c r="K1015">
        <v>0</v>
      </c>
      <c r="L1015">
        <v>0</v>
      </c>
      <c r="M1015">
        <v>0</v>
      </c>
      <c r="N1015">
        <v>0</v>
      </c>
      <c r="O1015">
        <v>0</v>
      </c>
      <c r="P1015">
        <v>0</v>
      </c>
      <c r="Q1015">
        <v>0</v>
      </c>
      <c r="R1015">
        <v>0</v>
      </c>
      <c r="S1015">
        <v>0</v>
      </c>
      <c r="T1015">
        <v>0</v>
      </c>
      <c r="U1015">
        <v>0</v>
      </c>
      <c r="V1015">
        <v>0</v>
      </c>
      <c r="W1015">
        <v>0</v>
      </c>
      <c r="X1015">
        <v>0</v>
      </c>
      <c r="Y1015">
        <v>0</v>
      </c>
      <c r="Z1015">
        <v>0</v>
      </c>
      <c r="AA1015">
        <v>0</v>
      </c>
      <c r="AB1015">
        <v>0</v>
      </c>
      <c r="AC1015">
        <v>3.6006</v>
      </c>
      <c r="AD1015">
        <v>14.398400000000001</v>
      </c>
      <c r="AE1015">
        <v>14.398400000000001</v>
      </c>
      <c r="AF1015">
        <v>21.599699999999999</v>
      </c>
      <c r="AG1015">
        <v>21.599699999999999</v>
      </c>
      <c r="AH1015">
        <v>20.578099999999999</v>
      </c>
      <c r="AI1015">
        <v>21.6751</v>
      </c>
      <c r="AJ1015">
        <v>22.139800000000001</v>
      </c>
      <c r="AK1015">
        <v>22.504100000000001</v>
      </c>
      <c r="AL1015">
        <v>20.113399999999999</v>
      </c>
      <c r="AM1015" s="49" t="s">
        <v>352</v>
      </c>
      <c r="AN1015" s="49" t="s">
        <v>14</v>
      </c>
      <c r="AO1015" s="49" t="s">
        <v>500</v>
      </c>
      <c r="AP1015" s="49" t="s">
        <v>505</v>
      </c>
      <c r="AQ1015" s="49" t="s">
        <v>13</v>
      </c>
      <c r="AR1015" s="49" t="s">
        <v>487</v>
      </c>
      <c r="AS1015" s="49" t="s">
        <v>488</v>
      </c>
      <c r="AT1015" s="49" t="s">
        <v>489</v>
      </c>
    </row>
    <row r="1016" spans="1:46" x14ac:dyDescent="0.25">
      <c r="A1016">
        <v>6</v>
      </c>
      <c r="B1016" t="s">
        <v>400</v>
      </c>
      <c r="C1016" t="s">
        <v>400</v>
      </c>
      <c r="D1016" t="s">
        <v>401</v>
      </c>
      <c r="E1016" t="s">
        <v>618</v>
      </c>
      <c r="F1016" t="s">
        <v>619</v>
      </c>
      <c r="G1016">
        <v>0</v>
      </c>
      <c r="H1016">
        <v>0</v>
      </c>
      <c r="I1016">
        <v>0</v>
      </c>
      <c r="J1016">
        <v>0</v>
      </c>
      <c r="K1016">
        <v>0</v>
      </c>
      <c r="L1016">
        <v>0</v>
      </c>
      <c r="M1016">
        <v>0</v>
      </c>
      <c r="N1016">
        <v>0</v>
      </c>
      <c r="O1016">
        <v>0</v>
      </c>
      <c r="P1016">
        <v>0</v>
      </c>
      <c r="Q1016">
        <v>0</v>
      </c>
      <c r="R1016">
        <v>0</v>
      </c>
      <c r="S1016">
        <v>0</v>
      </c>
      <c r="T1016">
        <v>21.599699999999999</v>
      </c>
      <c r="U1016">
        <v>43.199399999999997</v>
      </c>
      <c r="V1016">
        <v>43.199399999999997</v>
      </c>
      <c r="W1016">
        <v>43.199399999999997</v>
      </c>
      <c r="X1016">
        <v>43.199399999999997</v>
      </c>
      <c r="Y1016">
        <v>75.600999999999999</v>
      </c>
      <c r="Z1016">
        <v>107.99850000000001</v>
      </c>
      <c r="AA1016">
        <v>122.4011</v>
      </c>
      <c r="AB1016">
        <v>133.19890000000001</v>
      </c>
      <c r="AC1016">
        <v>133.19890000000001</v>
      </c>
      <c r="AD1016">
        <v>35.998100000000001</v>
      </c>
      <c r="AE1016">
        <v>3805.1983</v>
      </c>
      <c r="AF1016">
        <v>8999.9997000000003</v>
      </c>
      <c r="AG1016">
        <v>13319.998600000001</v>
      </c>
      <c r="AH1016">
        <v>17726.400399999999</v>
      </c>
      <c r="AI1016">
        <v>23281.1996</v>
      </c>
      <c r="AJ1016">
        <v>23846.400900000001</v>
      </c>
      <c r="AK1016">
        <v>21373.199499999999</v>
      </c>
      <c r="AL1016" t="s">
        <v>531</v>
      </c>
      <c r="AM1016" s="49" t="s">
        <v>401</v>
      </c>
      <c r="AN1016" s="49" t="s">
        <v>4</v>
      </c>
      <c r="AO1016" s="49" t="s">
        <v>9</v>
      </c>
      <c r="AP1016" s="49" t="s">
        <v>501</v>
      </c>
      <c r="AQ1016" s="49" t="s">
        <v>9</v>
      </c>
      <c r="AR1016" s="49" t="s">
        <v>487</v>
      </c>
      <c r="AS1016" s="49" t="s">
        <v>488</v>
      </c>
      <c r="AT1016" s="49" t="s">
        <v>489</v>
      </c>
    </row>
    <row r="1017" spans="1:46" x14ac:dyDescent="0.25">
      <c r="A1017">
        <v>6</v>
      </c>
      <c r="B1017" t="s">
        <v>344</v>
      </c>
      <c r="C1017" t="s">
        <v>344</v>
      </c>
      <c r="D1017" t="s">
        <v>345</v>
      </c>
      <c r="E1017" t="s">
        <v>618</v>
      </c>
      <c r="F1017" t="s">
        <v>619</v>
      </c>
      <c r="G1017" t="s">
        <v>531</v>
      </c>
      <c r="H1017" t="s">
        <v>531</v>
      </c>
      <c r="I1017" t="s">
        <v>531</v>
      </c>
      <c r="J1017" t="s">
        <v>531</v>
      </c>
      <c r="K1017" t="s">
        <v>531</v>
      </c>
      <c r="L1017" t="s">
        <v>531</v>
      </c>
      <c r="M1017" t="s">
        <v>531</v>
      </c>
      <c r="N1017" t="s">
        <v>531</v>
      </c>
      <c r="O1017" t="s">
        <v>531</v>
      </c>
      <c r="P1017" t="s">
        <v>531</v>
      </c>
      <c r="Q1017" t="s">
        <v>531</v>
      </c>
      <c r="R1017" t="s">
        <v>531</v>
      </c>
      <c r="S1017" t="s">
        <v>531</v>
      </c>
      <c r="T1017" t="s">
        <v>531</v>
      </c>
      <c r="U1017" t="s">
        <v>531</v>
      </c>
      <c r="V1017" t="s">
        <v>531</v>
      </c>
      <c r="W1017" t="s">
        <v>531</v>
      </c>
      <c r="X1017" t="s">
        <v>531</v>
      </c>
      <c r="Y1017" t="s">
        <v>531</v>
      </c>
      <c r="Z1017" t="s">
        <v>531</v>
      </c>
      <c r="AA1017" t="s">
        <v>531</v>
      </c>
      <c r="AB1017" t="s">
        <v>531</v>
      </c>
      <c r="AC1017">
        <v>0</v>
      </c>
      <c r="AD1017">
        <v>0</v>
      </c>
      <c r="AE1017">
        <v>0</v>
      </c>
      <c r="AF1017">
        <v>0</v>
      </c>
      <c r="AG1017">
        <v>0</v>
      </c>
      <c r="AH1017">
        <v>0</v>
      </c>
      <c r="AI1017">
        <v>0</v>
      </c>
      <c r="AJ1017">
        <v>0</v>
      </c>
      <c r="AK1017">
        <v>0</v>
      </c>
      <c r="AL1017" t="s">
        <v>531</v>
      </c>
      <c r="AM1017" s="49" t="s">
        <v>345</v>
      </c>
      <c r="AN1017" s="49" t="s">
        <v>6</v>
      </c>
      <c r="AO1017" s="49" t="s">
        <v>9</v>
      </c>
      <c r="AP1017" s="49" t="s">
        <v>486</v>
      </c>
      <c r="AQ1017" s="49" t="s">
        <v>9</v>
      </c>
      <c r="AR1017" s="49" t="s">
        <v>495</v>
      </c>
      <c r="AS1017" s="49" t="s">
        <v>488</v>
      </c>
      <c r="AT1017" s="49" t="s">
        <v>489</v>
      </c>
    </row>
    <row r="1018" spans="1:46" x14ac:dyDescent="0.25">
      <c r="A1018">
        <v>6</v>
      </c>
      <c r="B1018" t="s">
        <v>154</v>
      </c>
      <c r="C1018" t="s">
        <v>154</v>
      </c>
      <c r="D1018" t="s">
        <v>155</v>
      </c>
      <c r="E1018" t="s">
        <v>618</v>
      </c>
      <c r="F1018" t="s">
        <v>619</v>
      </c>
      <c r="G1018">
        <v>50.400700000000001</v>
      </c>
      <c r="H1018">
        <v>54.001300000000001</v>
      </c>
      <c r="I1018">
        <v>370.7998</v>
      </c>
      <c r="J1018">
        <v>417.59980000000002</v>
      </c>
      <c r="K1018">
        <v>630.00040000000001</v>
      </c>
      <c r="L1018">
        <v>971.9991</v>
      </c>
      <c r="M1018">
        <v>1310.4014</v>
      </c>
      <c r="N1018">
        <v>2671.1993000000002</v>
      </c>
      <c r="O1018">
        <v>4867.2011000000002</v>
      </c>
      <c r="P1018">
        <v>9878.3986999999997</v>
      </c>
      <c r="Q1018">
        <v>17017.198400000001</v>
      </c>
      <c r="R1018">
        <v>24332.400399999999</v>
      </c>
      <c r="S1018">
        <v>33631.199500000002</v>
      </c>
      <c r="T1018">
        <v>43469.999499999998</v>
      </c>
      <c r="U1018">
        <v>56519.9997</v>
      </c>
      <c r="V1018">
        <v>76233.601899999994</v>
      </c>
      <c r="W1018">
        <v>83869.198900000003</v>
      </c>
      <c r="X1018">
        <v>99244.798999999999</v>
      </c>
      <c r="Y1018">
        <v>118605.6005</v>
      </c>
      <c r="Z1018">
        <v>137221.20189999999</v>
      </c>
      <c r="AA1018">
        <v>159375.59969999999</v>
      </c>
      <c r="AB1018">
        <v>154504.79800000001</v>
      </c>
      <c r="AC1018">
        <v>178099.19949999999</v>
      </c>
      <c r="AD1018">
        <v>200325.60190000001</v>
      </c>
      <c r="AE1018">
        <v>187246.80069999999</v>
      </c>
      <c r="AF1018">
        <v>177570.0006</v>
      </c>
      <c r="AG1018">
        <v>176058.0006</v>
      </c>
      <c r="AH1018">
        <v>176857.20209999999</v>
      </c>
      <c r="AI1018">
        <v>183225.6012</v>
      </c>
      <c r="AJ1018">
        <v>200329.19829999999</v>
      </c>
      <c r="AK1018">
        <v>203198.39980000001</v>
      </c>
      <c r="AL1018">
        <v>224024.4013</v>
      </c>
      <c r="AM1018" s="49" t="s">
        <v>155</v>
      </c>
      <c r="AN1018" s="49" t="s">
        <v>14</v>
      </c>
      <c r="AO1018" s="49" t="s">
        <v>500</v>
      </c>
      <c r="AP1018" s="49" t="s">
        <v>505</v>
      </c>
      <c r="AQ1018" s="49" t="s">
        <v>13</v>
      </c>
      <c r="AR1018" s="49" t="s">
        <v>487</v>
      </c>
      <c r="AS1018" s="49" t="s">
        <v>488</v>
      </c>
      <c r="AT1018" s="49" t="s">
        <v>489</v>
      </c>
    </row>
    <row r="1019" spans="1:46" x14ac:dyDescent="0.25">
      <c r="A1019">
        <v>6</v>
      </c>
      <c r="B1019" t="s">
        <v>241</v>
      </c>
      <c r="C1019" t="s">
        <v>241</v>
      </c>
      <c r="D1019" t="s">
        <v>242</v>
      </c>
      <c r="E1019" t="s">
        <v>618</v>
      </c>
      <c r="F1019" t="s">
        <v>619</v>
      </c>
      <c r="G1019">
        <v>0</v>
      </c>
      <c r="H1019">
        <v>0</v>
      </c>
      <c r="I1019">
        <v>0</v>
      </c>
      <c r="J1019">
        <v>0</v>
      </c>
      <c r="K1019">
        <v>0</v>
      </c>
      <c r="L1019">
        <v>0</v>
      </c>
      <c r="M1019">
        <v>0</v>
      </c>
      <c r="N1019">
        <v>0</v>
      </c>
      <c r="O1019">
        <v>0</v>
      </c>
      <c r="P1019">
        <v>10.8019</v>
      </c>
      <c r="Q1019">
        <v>10.8019</v>
      </c>
      <c r="R1019">
        <v>10.8019</v>
      </c>
      <c r="S1019">
        <v>14.398400000000001</v>
      </c>
      <c r="T1019">
        <v>10.8019</v>
      </c>
      <c r="U1019">
        <v>10.8019</v>
      </c>
      <c r="V1019">
        <v>7.2012999999999998</v>
      </c>
      <c r="W1019">
        <v>7.2012999999999998</v>
      </c>
      <c r="X1019">
        <v>7.2012999999999998</v>
      </c>
      <c r="Y1019">
        <v>10.8019</v>
      </c>
      <c r="Z1019">
        <v>10.8019</v>
      </c>
      <c r="AA1019">
        <v>190.80080000000001</v>
      </c>
      <c r="AB1019">
        <v>331.20100000000002</v>
      </c>
      <c r="AC1019">
        <v>529.19899999999996</v>
      </c>
      <c r="AD1019">
        <v>846.00160000000005</v>
      </c>
      <c r="AE1019">
        <v>979.20039999999995</v>
      </c>
      <c r="AF1019">
        <v>1234.8004000000001</v>
      </c>
      <c r="AG1019">
        <v>1242.0017</v>
      </c>
      <c r="AH1019">
        <v>1312.4529</v>
      </c>
      <c r="AI1019">
        <v>1170.1436000000001</v>
      </c>
      <c r="AJ1019">
        <v>1253.4023</v>
      </c>
      <c r="AK1019">
        <v>1232.8451</v>
      </c>
      <c r="AL1019" t="s">
        <v>531</v>
      </c>
      <c r="AM1019" s="49" t="s">
        <v>242</v>
      </c>
      <c r="AN1019" s="49" t="s">
        <v>14</v>
      </c>
      <c r="AO1019" s="49" t="s">
        <v>485</v>
      </c>
      <c r="AP1019" s="49" t="s">
        <v>494</v>
      </c>
      <c r="AQ1019" s="49" t="s">
        <v>11</v>
      </c>
      <c r="AR1019" s="49" t="s">
        <v>487</v>
      </c>
      <c r="AS1019" s="49" t="s">
        <v>488</v>
      </c>
      <c r="AT1019" s="49" t="s">
        <v>489</v>
      </c>
    </row>
    <row r="1020" spans="1:46" x14ac:dyDescent="0.25">
      <c r="A1020">
        <v>6</v>
      </c>
      <c r="B1020" t="s">
        <v>328</v>
      </c>
      <c r="C1020" t="s">
        <v>328</v>
      </c>
      <c r="D1020" t="s">
        <v>329</v>
      </c>
      <c r="E1020" t="s">
        <v>618</v>
      </c>
      <c r="F1020" t="s">
        <v>619</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c r="AI1020">
        <v>0</v>
      </c>
      <c r="AJ1020">
        <v>0</v>
      </c>
      <c r="AK1020">
        <v>0</v>
      </c>
      <c r="AL1020" t="s">
        <v>531</v>
      </c>
      <c r="AM1020" s="49" t="s">
        <v>329</v>
      </c>
      <c r="AN1020" s="49" t="s">
        <v>6</v>
      </c>
      <c r="AO1020" s="49" t="s">
        <v>9</v>
      </c>
      <c r="AP1020" s="49" t="s">
        <v>486</v>
      </c>
      <c r="AQ1020" s="49" t="s">
        <v>9</v>
      </c>
      <c r="AR1020" s="49" t="s">
        <v>487</v>
      </c>
      <c r="AS1020" s="49" t="s">
        <v>488</v>
      </c>
      <c r="AT1020" s="49" t="s">
        <v>489</v>
      </c>
    </row>
    <row r="1021" spans="1:46" x14ac:dyDescent="0.25">
      <c r="A1021">
        <v>6</v>
      </c>
      <c r="B1021" t="s">
        <v>348</v>
      </c>
      <c r="C1021" t="s">
        <v>348</v>
      </c>
      <c r="D1021" t="s">
        <v>427</v>
      </c>
      <c r="E1021" t="s">
        <v>618</v>
      </c>
      <c r="F1021" t="s">
        <v>619</v>
      </c>
      <c r="G1021" t="s">
        <v>531</v>
      </c>
      <c r="H1021" t="s">
        <v>531</v>
      </c>
      <c r="I1021" t="s">
        <v>531</v>
      </c>
      <c r="J1021" t="s">
        <v>531</v>
      </c>
      <c r="K1021" t="s">
        <v>531</v>
      </c>
      <c r="L1021" t="s">
        <v>531</v>
      </c>
      <c r="M1021" t="s">
        <v>531</v>
      </c>
      <c r="N1021" t="s">
        <v>531</v>
      </c>
      <c r="O1021" t="s">
        <v>531</v>
      </c>
      <c r="P1021" t="s">
        <v>531</v>
      </c>
      <c r="Q1021">
        <v>0</v>
      </c>
      <c r="R1021">
        <v>0</v>
      </c>
      <c r="S1021">
        <v>0</v>
      </c>
      <c r="T1021">
        <v>0</v>
      </c>
      <c r="U1021">
        <v>0</v>
      </c>
      <c r="V1021">
        <v>0</v>
      </c>
      <c r="W1021">
        <v>0</v>
      </c>
      <c r="X1021">
        <v>0</v>
      </c>
      <c r="Y1021">
        <v>0</v>
      </c>
      <c r="Z1021">
        <v>0</v>
      </c>
      <c r="AA1021">
        <v>0</v>
      </c>
      <c r="AB1021">
        <v>0</v>
      </c>
      <c r="AC1021">
        <v>0</v>
      </c>
      <c r="AD1021">
        <v>0</v>
      </c>
      <c r="AE1021">
        <v>0</v>
      </c>
      <c r="AF1021">
        <v>0</v>
      </c>
      <c r="AG1021">
        <v>0</v>
      </c>
      <c r="AH1021">
        <v>0</v>
      </c>
      <c r="AI1021">
        <v>0</v>
      </c>
      <c r="AJ1021">
        <v>0</v>
      </c>
      <c r="AK1021">
        <v>0</v>
      </c>
      <c r="AL1021" t="s">
        <v>531</v>
      </c>
      <c r="AM1021" s="49" t="s">
        <v>427</v>
      </c>
      <c r="AN1021" s="49" t="s">
        <v>14</v>
      </c>
      <c r="AO1021" s="49" t="s">
        <v>506</v>
      </c>
      <c r="AP1021" s="49" t="s">
        <v>501</v>
      </c>
      <c r="AQ1021" s="49" t="s">
        <v>10</v>
      </c>
      <c r="AR1021" s="49" t="s">
        <v>495</v>
      </c>
      <c r="AS1021" s="49" t="s">
        <v>488</v>
      </c>
      <c r="AT1021" s="49" t="s">
        <v>497</v>
      </c>
    </row>
    <row r="1022" spans="1:46" x14ac:dyDescent="0.25">
      <c r="A1022">
        <v>6</v>
      </c>
      <c r="B1022" t="s">
        <v>353</v>
      </c>
      <c r="C1022" t="s">
        <v>353</v>
      </c>
      <c r="D1022" t="s">
        <v>354</v>
      </c>
      <c r="E1022" t="s">
        <v>618</v>
      </c>
      <c r="F1022" t="s">
        <v>619</v>
      </c>
      <c r="G1022">
        <v>21.599699999999999</v>
      </c>
      <c r="H1022">
        <v>46.8001</v>
      </c>
      <c r="I1022">
        <v>111.5992</v>
      </c>
      <c r="J1022">
        <v>172.80179999999999</v>
      </c>
      <c r="K1022">
        <v>259.20060000000001</v>
      </c>
      <c r="L1022">
        <v>356.40140000000002</v>
      </c>
      <c r="M1022">
        <v>518.40120000000002</v>
      </c>
      <c r="N1022">
        <v>730.80179999999996</v>
      </c>
      <c r="O1022">
        <v>1141.2003</v>
      </c>
      <c r="P1022">
        <v>1288.8017</v>
      </c>
      <c r="Q1022">
        <v>1645.1989000000001</v>
      </c>
      <c r="R1022">
        <v>1735.1983</v>
      </c>
      <c r="S1022">
        <v>2188.8004000000001</v>
      </c>
      <c r="T1022">
        <v>2444.4004</v>
      </c>
      <c r="U1022">
        <v>3096.0003999999999</v>
      </c>
      <c r="V1022">
        <v>3365.9987999999998</v>
      </c>
      <c r="W1022">
        <v>3542.4011999999998</v>
      </c>
      <c r="X1022">
        <v>5133.5987999999998</v>
      </c>
      <c r="Y1022">
        <v>7192.8010000000004</v>
      </c>
      <c r="Z1022">
        <v>8967.5980999999992</v>
      </c>
      <c r="AA1022">
        <v>12553.198700000001</v>
      </c>
      <c r="AB1022">
        <v>21985.200799999999</v>
      </c>
      <c r="AC1022">
        <v>25790.399099999999</v>
      </c>
      <c r="AD1022">
        <v>35431.201099999998</v>
      </c>
      <c r="AE1022">
        <v>40445.999400000001</v>
      </c>
      <c r="AF1022">
        <v>58759.200799999999</v>
      </c>
      <c r="AG1022">
        <v>55724.398800000003</v>
      </c>
      <c r="AH1022">
        <v>63392.401599999997</v>
      </c>
      <c r="AI1022">
        <v>59842.799099999997</v>
      </c>
      <c r="AJ1022">
        <v>71449.198999999993</v>
      </c>
      <c r="AK1022">
        <v>99093.6011</v>
      </c>
      <c r="AL1022">
        <v>97588.798200000005</v>
      </c>
      <c r="AM1022" s="49" t="s">
        <v>354</v>
      </c>
      <c r="AN1022" s="49" t="s">
        <v>14</v>
      </c>
      <c r="AO1022" s="49" t="s">
        <v>500</v>
      </c>
      <c r="AP1022" s="49" t="s">
        <v>505</v>
      </c>
      <c r="AQ1022" s="49" t="s">
        <v>13</v>
      </c>
      <c r="AR1022" s="49" t="s">
        <v>487</v>
      </c>
      <c r="AS1022" s="49" t="s">
        <v>488</v>
      </c>
      <c r="AT1022" s="49" t="s">
        <v>489</v>
      </c>
    </row>
    <row r="1023" spans="1:46" x14ac:dyDescent="0.25">
      <c r="A1023">
        <v>6</v>
      </c>
      <c r="B1023" t="s">
        <v>111</v>
      </c>
      <c r="C1023" t="s">
        <v>111</v>
      </c>
      <c r="D1023" t="s">
        <v>112</v>
      </c>
      <c r="E1023" t="s">
        <v>618</v>
      </c>
      <c r="F1023" t="s">
        <v>619</v>
      </c>
      <c r="G1023">
        <v>0</v>
      </c>
      <c r="H1023">
        <v>0</v>
      </c>
      <c r="I1023">
        <v>0</v>
      </c>
      <c r="J1023">
        <v>0</v>
      </c>
      <c r="K1023">
        <v>0</v>
      </c>
      <c r="L1023">
        <v>0</v>
      </c>
      <c r="M1023">
        <v>3.6006</v>
      </c>
      <c r="N1023">
        <v>7.2012999999999998</v>
      </c>
      <c r="O1023">
        <v>10.8019</v>
      </c>
      <c r="P1023">
        <v>10.8019</v>
      </c>
      <c r="Q1023">
        <v>10.8019</v>
      </c>
      <c r="R1023">
        <v>14.398400000000001</v>
      </c>
      <c r="S1023">
        <v>17.999099999999999</v>
      </c>
      <c r="T1023">
        <v>17.999099999999999</v>
      </c>
      <c r="U1023">
        <v>21.599699999999999</v>
      </c>
      <c r="V1023">
        <v>28.800999999999998</v>
      </c>
      <c r="W1023">
        <v>54.001300000000001</v>
      </c>
      <c r="X1023">
        <v>57.601999999999997</v>
      </c>
      <c r="Y1023">
        <v>68.399799999999999</v>
      </c>
      <c r="Z1023">
        <v>82.798199999999994</v>
      </c>
      <c r="AA1023">
        <v>133.19890000000001</v>
      </c>
      <c r="AB1023">
        <v>251.99930000000001</v>
      </c>
      <c r="AC1023">
        <v>316.79840000000002</v>
      </c>
      <c r="AD1023">
        <v>323.99970000000002</v>
      </c>
      <c r="AE1023">
        <v>363.5985</v>
      </c>
      <c r="AF1023">
        <v>396.00009999999997</v>
      </c>
      <c r="AG1023">
        <v>392.39949999999999</v>
      </c>
      <c r="AH1023">
        <v>477.358</v>
      </c>
      <c r="AI1023">
        <v>438.4794</v>
      </c>
      <c r="AJ1023">
        <v>525.31359999999995</v>
      </c>
      <c r="AK1023">
        <v>523.61800000000005</v>
      </c>
      <c r="AL1023">
        <v>524.15809999999999</v>
      </c>
      <c r="AM1023" s="49" t="s">
        <v>112</v>
      </c>
      <c r="AN1023" s="49" t="s">
        <v>14</v>
      </c>
      <c r="AO1023" s="49" t="s">
        <v>500</v>
      </c>
      <c r="AP1023" s="49" t="s">
        <v>505</v>
      </c>
      <c r="AQ1023" s="49" t="s">
        <v>13</v>
      </c>
      <c r="AR1023" s="49" t="s">
        <v>487</v>
      </c>
      <c r="AS1023" s="49" t="s">
        <v>488</v>
      </c>
      <c r="AT1023" s="49" t="s">
        <v>489</v>
      </c>
    </row>
    <row r="1024" spans="1:46" x14ac:dyDescent="0.25">
      <c r="A1024">
        <v>6</v>
      </c>
      <c r="B1024" t="s">
        <v>359</v>
      </c>
      <c r="C1024" t="s">
        <v>359</v>
      </c>
      <c r="D1024" t="s">
        <v>605</v>
      </c>
      <c r="E1024" t="s">
        <v>618</v>
      </c>
      <c r="F1024" t="s">
        <v>619</v>
      </c>
      <c r="G1024">
        <v>0</v>
      </c>
      <c r="H1024">
        <v>0</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0</v>
      </c>
      <c r="AG1024">
        <v>0</v>
      </c>
      <c r="AH1024">
        <v>0</v>
      </c>
      <c r="AI1024">
        <v>0</v>
      </c>
      <c r="AJ1024">
        <v>0</v>
      </c>
      <c r="AK1024">
        <v>0</v>
      </c>
      <c r="AL1024" t="s">
        <v>531</v>
      </c>
      <c r="AM1024" s="49" t="s">
        <v>360</v>
      </c>
      <c r="AN1024" s="49" t="s">
        <v>14</v>
      </c>
      <c r="AO1024" s="49" t="s">
        <v>485</v>
      </c>
      <c r="AP1024" s="49" t="s">
        <v>486</v>
      </c>
      <c r="AQ1024" s="49" t="s">
        <v>11</v>
      </c>
      <c r="AR1024" s="49" t="s">
        <v>487</v>
      </c>
      <c r="AS1024" s="49" t="s">
        <v>488</v>
      </c>
      <c r="AT1024" s="49" t="s">
        <v>489</v>
      </c>
    </row>
    <row r="1025" spans="1:46" x14ac:dyDescent="0.25">
      <c r="A1025">
        <v>6</v>
      </c>
      <c r="B1025" t="s">
        <v>366</v>
      </c>
      <c r="C1025" t="s">
        <v>366</v>
      </c>
      <c r="D1025" t="s">
        <v>367</v>
      </c>
      <c r="E1025" t="s">
        <v>618</v>
      </c>
      <c r="F1025" t="s">
        <v>619</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t="s">
        <v>531</v>
      </c>
      <c r="AM1025" s="49" t="s">
        <v>367</v>
      </c>
      <c r="AN1025" s="49" t="s">
        <v>14</v>
      </c>
      <c r="AO1025" s="49" t="s">
        <v>485</v>
      </c>
      <c r="AP1025" s="49" t="s">
        <v>494</v>
      </c>
      <c r="AQ1025" s="49" t="s">
        <v>11</v>
      </c>
      <c r="AR1025" s="49" t="s">
        <v>487</v>
      </c>
      <c r="AS1025" s="49" t="s">
        <v>488</v>
      </c>
      <c r="AT1025" s="49" t="s">
        <v>489</v>
      </c>
    </row>
    <row r="1026" spans="1:46" x14ac:dyDescent="0.25">
      <c r="A1026">
        <v>6</v>
      </c>
      <c r="B1026" t="s">
        <v>364</v>
      </c>
      <c r="C1026" t="s">
        <v>364</v>
      </c>
      <c r="D1026" t="s">
        <v>365</v>
      </c>
      <c r="E1026" t="s">
        <v>618</v>
      </c>
      <c r="F1026" t="s">
        <v>619</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3.6006</v>
      </c>
      <c r="AA1026">
        <v>0</v>
      </c>
      <c r="AB1026">
        <v>17.999099999999999</v>
      </c>
      <c r="AC1026">
        <v>507.59930000000003</v>
      </c>
      <c r="AD1026">
        <v>1098.0009</v>
      </c>
      <c r="AE1026">
        <v>1098.0009</v>
      </c>
      <c r="AF1026">
        <v>1184.3996999999999</v>
      </c>
      <c r="AG1026">
        <v>1242.0017</v>
      </c>
      <c r="AH1026">
        <v>3995.6390999999999</v>
      </c>
      <c r="AI1026">
        <v>5909.0402000000004</v>
      </c>
      <c r="AJ1026">
        <v>13213.0803</v>
      </c>
      <c r="AK1026">
        <v>11590.2012</v>
      </c>
      <c r="AL1026" t="s">
        <v>531</v>
      </c>
      <c r="AM1026" s="49" t="s">
        <v>365</v>
      </c>
      <c r="AN1026" s="49" t="s">
        <v>14</v>
      </c>
      <c r="AO1026" s="49" t="s">
        <v>485</v>
      </c>
      <c r="AP1026" s="49" t="s">
        <v>501</v>
      </c>
      <c r="AQ1026" s="49" t="s">
        <v>11</v>
      </c>
      <c r="AR1026" s="49" t="s">
        <v>487</v>
      </c>
      <c r="AS1026" s="49" t="s">
        <v>488</v>
      </c>
      <c r="AT1026" s="49" t="s">
        <v>489</v>
      </c>
    </row>
    <row r="1027" spans="1:46" x14ac:dyDescent="0.25">
      <c r="A1027">
        <v>6</v>
      </c>
      <c r="B1027" t="s">
        <v>493</v>
      </c>
      <c r="C1027" t="s">
        <v>606</v>
      </c>
      <c r="D1027" t="s">
        <v>607</v>
      </c>
      <c r="E1027" t="s">
        <v>618</v>
      </c>
      <c r="F1027" t="s">
        <v>619</v>
      </c>
      <c r="G1027">
        <v>13964.405699999999</v>
      </c>
      <c r="H1027">
        <v>15105.606</v>
      </c>
      <c r="I1027">
        <v>16694.8734</v>
      </c>
      <c r="J1027">
        <v>20160.149600000001</v>
      </c>
      <c r="K1027">
        <v>26270.147799999999</v>
      </c>
      <c r="L1027">
        <v>28599.691699999999</v>
      </c>
      <c r="M1027">
        <v>33881.565999999999</v>
      </c>
      <c r="N1027">
        <v>43141.959499999997</v>
      </c>
      <c r="O1027">
        <v>57463.009400000003</v>
      </c>
      <c r="P1027">
        <v>77082.860799999995</v>
      </c>
      <c r="Q1027">
        <v>111830.91009999999</v>
      </c>
      <c r="R1027">
        <v>137162.38990000001</v>
      </c>
      <c r="S1027">
        <v>188651.12040000001</v>
      </c>
      <c r="T1027">
        <v>230645.93859999999</v>
      </c>
      <c r="U1027">
        <v>303118.66360000003</v>
      </c>
      <c r="V1027">
        <v>373062.63270000002</v>
      </c>
      <c r="W1027">
        <v>476785.64970000001</v>
      </c>
      <c r="X1027">
        <v>612573.20330000005</v>
      </c>
      <c r="Y1027">
        <v>792515.36100000003</v>
      </c>
      <c r="Z1027">
        <v>992748.79890000005</v>
      </c>
      <c r="AA1027">
        <v>1218571.7365000001</v>
      </c>
      <c r="AB1027">
        <v>1552993.2238</v>
      </c>
      <c r="AC1027">
        <v>1860464.4219</v>
      </c>
      <c r="AD1027">
        <v>2286546.6634</v>
      </c>
      <c r="AE1027">
        <v>2537505.7581000002</v>
      </c>
      <c r="AF1027">
        <v>2920564.3842000002</v>
      </c>
      <c r="AG1027">
        <v>3375302.68</v>
      </c>
      <c r="AH1027">
        <v>3982368.4075000002</v>
      </c>
      <c r="AI1027">
        <v>4474534.9285000004</v>
      </c>
      <c r="AJ1027">
        <v>5009017.9353999998</v>
      </c>
      <c r="AK1027">
        <v>5605137.8269999996</v>
      </c>
      <c r="AL1027" t="s">
        <v>531</v>
      </c>
      <c r="AM1027" s="49" t="e">
        <v>#N/A</v>
      </c>
      <c r="AN1027" s="49" t="e">
        <v>#N/A</v>
      </c>
      <c r="AO1027" s="49" t="e">
        <v>#N/A</v>
      </c>
      <c r="AP1027" s="49" t="e">
        <v>#N/A</v>
      </c>
      <c r="AQ1027" s="49" t="e">
        <v>#N/A</v>
      </c>
      <c r="AR1027" s="49" t="e">
        <v>#N/A</v>
      </c>
      <c r="AS1027" s="49" t="e">
        <v>#N/A</v>
      </c>
      <c r="AT1027" s="49" t="e">
        <v>#N/A</v>
      </c>
    </row>
    <row r="1028" spans="1:46" x14ac:dyDescent="0.25">
      <c r="A1028">
        <v>6</v>
      </c>
      <c r="B1028" t="s">
        <v>362</v>
      </c>
      <c r="C1028" t="s">
        <v>362</v>
      </c>
      <c r="D1028" t="s">
        <v>363</v>
      </c>
      <c r="E1028" t="s">
        <v>618</v>
      </c>
      <c r="F1028" t="s">
        <v>619</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c r="AG1028">
        <v>0</v>
      </c>
      <c r="AH1028">
        <v>0</v>
      </c>
      <c r="AI1028">
        <v>0</v>
      </c>
      <c r="AJ1028">
        <v>0</v>
      </c>
      <c r="AK1028">
        <v>0</v>
      </c>
      <c r="AL1028" t="s">
        <v>531</v>
      </c>
      <c r="AM1028" s="49" t="s">
        <v>363</v>
      </c>
      <c r="AN1028" s="49" t="s">
        <v>8</v>
      </c>
      <c r="AO1028" s="49" t="s">
        <v>9</v>
      </c>
      <c r="AP1028" s="49" t="s">
        <v>486</v>
      </c>
      <c r="AQ1028" s="49" t="s">
        <v>9</v>
      </c>
      <c r="AR1028" s="49" t="s">
        <v>495</v>
      </c>
      <c r="AS1028" s="49" t="s">
        <v>488</v>
      </c>
      <c r="AT1028" s="49" t="s">
        <v>489</v>
      </c>
    </row>
    <row r="1029" spans="1:46" x14ac:dyDescent="0.25">
      <c r="A1029">
        <v>6</v>
      </c>
      <c r="B1029" t="s">
        <v>372</v>
      </c>
      <c r="C1029" t="s">
        <v>372</v>
      </c>
      <c r="D1029" t="s">
        <v>431</v>
      </c>
      <c r="E1029" t="s">
        <v>618</v>
      </c>
      <c r="F1029" t="s">
        <v>619</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0.2135</v>
      </c>
      <c r="AI1029">
        <v>0.2135</v>
      </c>
      <c r="AJ1029">
        <v>0.2135</v>
      </c>
      <c r="AK1029">
        <v>0.2135</v>
      </c>
      <c r="AL1029" t="s">
        <v>531</v>
      </c>
      <c r="AM1029" s="49" t="s">
        <v>431</v>
      </c>
      <c r="AN1029" s="49" t="s">
        <v>14</v>
      </c>
      <c r="AO1029" s="49" t="s">
        <v>507</v>
      </c>
      <c r="AP1029" s="49" t="s">
        <v>505</v>
      </c>
      <c r="AQ1029" s="49" t="s">
        <v>10</v>
      </c>
      <c r="AR1029" s="49" t="s">
        <v>495</v>
      </c>
      <c r="AS1029" s="49" t="s">
        <v>496</v>
      </c>
      <c r="AT1029" s="49" t="s">
        <v>497</v>
      </c>
    </row>
    <row r="1030" spans="1:46" x14ac:dyDescent="0.25">
      <c r="A1030">
        <v>6</v>
      </c>
      <c r="B1030" t="s">
        <v>373</v>
      </c>
      <c r="C1030" t="s">
        <v>373</v>
      </c>
      <c r="D1030" t="s">
        <v>374</v>
      </c>
      <c r="E1030" t="s">
        <v>618</v>
      </c>
      <c r="F1030" t="s">
        <v>619</v>
      </c>
      <c r="G1030">
        <v>0</v>
      </c>
      <c r="H1030">
        <v>0</v>
      </c>
      <c r="I1030">
        <v>0</v>
      </c>
      <c r="J1030">
        <v>0</v>
      </c>
      <c r="K1030">
        <v>0</v>
      </c>
      <c r="L1030">
        <v>0</v>
      </c>
      <c r="M1030">
        <v>0</v>
      </c>
      <c r="N1030">
        <v>0</v>
      </c>
      <c r="O1030">
        <v>0</v>
      </c>
      <c r="P1030">
        <v>0</v>
      </c>
      <c r="Q1030">
        <v>82.798199999999994</v>
      </c>
      <c r="R1030">
        <v>86.398799999999994</v>
      </c>
      <c r="S1030">
        <v>107.99850000000001</v>
      </c>
      <c r="T1030">
        <v>118.8005</v>
      </c>
      <c r="U1030">
        <v>158.39920000000001</v>
      </c>
      <c r="V1030">
        <v>151.1979</v>
      </c>
      <c r="W1030">
        <v>136.79949999999999</v>
      </c>
      <c r="X1030">
        <v>154.79859999999999</v>
      </c>
      <c r="Y1030">
        <v>140.40020000000001</v>
      </c>
      <c r="Z1030">
        <v>349.20010000000002</v>
      </c>
      <c r="AA1030">
        <v>500.39800000000002</v>
      </c>
      <c r="AB1030">
        <v>392.39949999999999</v>
      </c>
      <c r="AC1030">
        <v>705.60140000000001</v>
      </c>
      <c r="AD1030">
        <v>1288.8017</v>
      </c>
      <c r="AE1030">
        <v>1825.202</v>
      </c>
      <c r="AF1030">
        <v>1612.8014000000001</v>
      </c>
      <c r="AG1030">
        <v>1706.4014999999999</v>
      </c>
      <c r="AH1030">
        <v>1614.9618</v>
      </c>
      <c r="AI1030">
        <v>1630.8005000000001</v>
      </c>
      <c r="AJ1030">
        <v>1800.0016000000001</v>
      </c>
      <c r="AK1030">
        <v>1674.7911999999999</v>
      </c>
      <c r="AL1030" t="s">
        <v>531</v>
      </c>
      <c r="AM1030" s="49" t="s">
        <v>374</v>
      </c>
      <c r="AN1030" s="49" t="s">
        <v>7</v>
      </c>
      <c r="AO1030" s="49" t="s">
        <v>9</v>
      </c>
      <c r="AP1030" s="49" t="s">
        <v>494</v>
      </c>
      <c r="AQ1030" s="49" t="s">
        <v>9</v>
      </c>
      <c r="AR1030" s="49" t="s">
        <v>487</v>
      </c>
      <c r="AS1030" s="49" t="s">
        <v>488</v>
      </c>
      <c r="AT1030" s="49" t="s">
        <v>489</v>
      </c>
    </row>
    <row r="1031" spans="1:46" x14ac:dyDescent="0.25">
      <c r="A1031">
        <v>6</v>
      </c>
      <c r="B1031" t="s">
        <v>368</v>
      </c>
      <c r="C1031" t="s">
        <v>368</v>
      </c>
      <c r="D1031" t="s">
        <v>429</v>
      </c>
      <c r="E1031" t="s">
        <v>618</v>
      </c>
      <c r="F1031" t="s">
        <v>619</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c r="AK1031">
        <v>0</v>
      </c>
      <c r="AL1031" t="s">
        <v>531</v>
      </c>
      <c r="AM1031" s="49" t="s">
        <v>429</v>
      </c>
      <c r="AN1031" s="49" t="s">
        <v>14</v>
      </c>
      <c r="AO1031" s="49" t="s">
        <v>485</v>
      </c>
      <c r="AP1031" s="49" t="s">
        <v>501</v>
      </c>
      <c r="AQ1031" s="49" t="s">
        <v>11</v>
      </c>
      <c r="AR1031" s="49" t="s">
        <v>495</v>
      </c>
      <c r="AS1031" s="49" t="s">
        <v>496</v>
      </c>
      <c r="AT1031" s="49" t="s">
        <v>497</v>
      </c>
    </row>
    <row r="1032" spans="1:46" x14ac:dyDescent="0.25">
      <c r="A1032">
        <v>6</v>
      </c>
      <c r="B1032" t="s">
        <v>381</v>
      </c>
      <c r="C1032" t="s">
        <v>381</v>
      </c>
      <c r="D1032" t="s">
        <v>382</v>
      </c>
      <c r="E1032" t="s">
        <v>618</v>
      </c>
      <c r="F1032" t="s">
        <v>619</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0</v>
      </c>
      <c r="AL1032" t="s">
        <v>531</v>
      </c>
      <c r="AM1032" s="49" t="s">
        <v>382</v>
      </c>
      <c r="AN1032" s="49" t="s">
        <v>6</v>
      </c>
      <c r="AO1032" s="49" t="s">
        <v>9</v>
      </c>
      <c r="AP1032" s="49" t="s">
        <v>486</v>
      </c>
      <c r="AQ1032" s="49" t="s">
        <v>9</v>
      </c>
      <c r="AR1032" s="49" t="s">
        <v>487</v>
      </c>
      <c r="AS1032" s="49" t="s">
        <v>488</v>
      </c>
      <c r="AT1032" s="49" t="s">
        <v>489</v>
      </c>
    </row>
    <row r="1033" spans="1:46" x14ac:dyDescent="0.25">
      <c r="A1033">
        <v>6</v>
      </c>
      <c r="B1033" t="s">
        <v>383</v>
      </c>
      <c r="C1033" t="s">
        <v>383</v>
      </c>
      <c r="D1033" t="s">
        <v>384</v>
      </c>
      <c r="E1033" t="s">
        <v>618</v>
      </c>
      <c r="F1033" t="s">
        <v>619</v>
      </c>
      <c r="G1033">
        <v>0</v>
      </c>
      <c r="H1033">
        <v>0</v>
      </c>
      <c r="I1033">
        <v>0</v>
      </c>
      <c r="J1033">
        <v>0</v>
      </c>
      <c r="K1033">
        <v>0</v>
      </c>
      <c r="L1033">
        <v>0</v>
      </c>
      <c r="M1033">
        <v>0</v>
      </c>
      <c r="N1033">
        <v>0</v>
      </c>
      <c r="O1033">
        <v>10.8019</v>
      </c>
      <c r="P1033">
        <v>10.8019</v>
      </c>
      <c r="Q1033">
        <v>21.599699999999999</v>
      </c>
      <c r="R1033">
        <v>57.601999999999997</v>
      </c>
      <c r="S1033">
        <v>79.201700000000002</v>
      </c>
      <c r="T1033">
        <v>111.5992</v>
      </c>
      <c r="U1033">
        <v>118.8005</v>
      </c>
      <c r="V1033">
        <v>136.79949999999999</v>
      </c>
      <c r="W1033">
        <v>126.0017</v>
      </c>
      <c r="X1033">
        <v>161.9999</v>
      </c>
      <c r="Y1033">
        <v>161.9999</v>
      </c>
      <c r="Z1033">
        <v>154.79859999999999</v>
      </c>
      <c r="AA1033">
        <v>183.59960000000001</v>
      </c>
      <c r="AB1033">
        <v>323.99970000000002</v>
      </c>
      <c r="AC1033">
        <v>1036.7982</v>
      </c>
      <c r="AD1033">
        <v>2300.3996000000002</v>
      </c>
      <c r="AE1033">
        <v>4067.9996000000001</v>
      </c>
      <c r="AF1033">
        <v>3902.3989999999999</v>
      </c>
      <c r="AG1033">
        <v>3434.3984999999998</v>
      </c>
      <c r="AH1033">
        <v>3540.2408</v>
      </c>
      <c r="AI1033">
        <v>4278.2397000000001</v>
      </c>
      <c r="AJ1033">
        <v>7272.7186000000002</v>
      </c>
      <c r="AK1033">
        <v>11774.1608</v>
      </c>
      <c r="AL1033">
        <v>10197.361699999999</v>
      </c>
      <c r="AM1033" s="49" t="s">
        <v>384</v>
      </c>
      <c r="AN1033" s="49" t="s">
        <v>14</v>
      </c>
      <c r="AO1033" s="49" t="s">
        <v>500</v>
      </c>
      <c r="AP1033" s="49" t="s">
        <v>494</v>
      </c>
      <c r="AQ1033" s="49" t="s">
        <v>502</v>
      </c>
      <c r="AR1033" s="49" t="s">
        <v>487</v>
      </c>
      <c r="AS1033" s="49" t="s">
        <v>488</v>
      </c>
      <c r="AT1033" s="49" t="s">
        <v>489</v>
      </c>
    </row>
    <row r="1034" spans="1:46" x14ac:dyDescent="0.25">
      <c r="A1034">
        <v>6</v>
      </c>
      <c r="B1034" t="s">
        <v>62</v>
      </c>
      <c r="C1034" t="s">
        <v>62</v>
      </c>
      <c r="D1034" t="s">
        <v>407</v>
      </c>
      <c r="E1034" t="s">
        <v>618</v>
      </c>
      <c r="F1034" t="s">
        <v>619</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3.6006</v>
      </c>
      <c r="AE1034">
        <v>3.6006</v>
      </c>
      <c r="AF1034">
        <v>3.6006</v>
      </c>
      <c r="AG1034">
        <v>0</v>
      </c>
      <c r="AH1034">
        <v>0</v>
      </c>
      <c r="AI1034">
        <v>0</v>
      </c>
      <c r="AJ1034">
        <v>0</v>
      </c>
      <c r="AK1034">
        <v>0</v>
      </c>
      <c r="AL1034" t="s">
        <v>531</v>
      </c>
      <c r="AM1034" s="49" t="s">
        <v>407</v>
      </c>
      <c r="AN1034" s="49" t="s">
        <v>14</v>
      </c>
      <c r="AO1034" s="49" t="s">
        <v>485</v>
      </c>
      <c r="AP1034" s="49" t="s">
        <v>505</v>
      </c>
      <c r="AQ1034" s="49" t="s">
        <v>13</v>
      </c>
      <c r="AR1034" s="49" t="s">
        <v>495</v>
      </c>
      <c r="AS1034" s="49" t="s">
        <v>496</v>
      </c>
      <c r="AT1034" s="49" t="s">
        <v>497</v>
      </c>
    </row>
    <row r="1035" spans="1:46" x14ac:dyDescent="0.25">
      <c r="A1035">
        <v>6</v>
      </c>
      <c r="B1035" t="s">
        <v>169</v>
      </c>
      <c r="C1035" t="s">
        <v>169</v>
      </c>
      <c r="D1035" t="s">
        <v>170</v>
      </c>
      <c r="E1035" t="s">
        <v>618</v>
      </c>
      <c r="F1035" t="s">
        <v>619</v>
      </c>
      <c r="G1035">
        <v>32.401600000000002</v>
      </c>
      <c r="H1035">
        <v>39.598799999999997</v>
      </c>
      <c r="I1035">
        <v>144.0008</v>
      </c>
      <c r="J1035">
        <v>784.7989</v>
      </c>
      <c r="K1035">
        <v>1231.1996999999999</v>
      </c>
      <c r="L1035">
        <v>1407.598</v>
      </c>
      <c r="M1035">
        <v>1756.798</v>
      </c>
      <c r="N1035">
        <v>2401.201</v>
      </c>
      <c r="O1035">
        <v>3157.1988999999999</v>
      </c>
      <c r="P1035">
        <v>3059.9980999999998</v>
      </c>
      <c r="Q1035">
        <v>3409.1981999999998</v>
      </c>
      <c r="R1035">
        <v>3474.0014999999999</v>
      </c>
      <c r="S1035">
        <v>4521.6016</v>
      </c>
      <c r="T1035">
        <v>4625.9994999999999</v>
      </c>
      <c r="U1035">
        <v>6966.0020000000004</v>
      </c>
      <c r="V1035">
        <v>10454.401900000001</v>
      </c>
      <c r="W1035">
        <v>15209.999599999999</v>
      </c>
      <c r="X1035">
        <v>18986.401099999999</v>
      </c>
      <c r="Y1035">
        <v>25639.2012</v>
      </c>
      <c r="Z1035">
        <v>33411.601799999997</v>
      </c>
      <c r="AA1035">
        <v>37028.302000000003</v>
      </c>
      <c r="AB1035">
        <v>57466.689599999998</v>
      </c>
      <c r="AC1035">
        <v>71449.634399999995</v>
      </c>
      <c r="AD1035">
        <v>102228.7858</v>
      </c>
      <c r="AE1035">
        <v>115053.8208</v>
      </c>
      <c r="AF1035">
        <v>144988.98869999999</v>
      </c>
      <c r="AG1035">
        <v>133773.92060000001</v>
      </c>
      <c r="AH1035">
        <v>178708.0398</v>
      </c>
      <c r="AI1035">
        <v>204867.41320000001</v>
      </c>
      <c r="AJ1035">
        <v>229662.5974</v>
      </c>
      <c r="AK1035">
        <v>271328.84389999998</v>
      </c>
      <c r="AL1035">
        <v>232054.19810000001</v>
      </c>
      <c r="AM1035" s="49" t="s">
        <v>170</v>
      </c>
      <c r="AN1035" s="49" t="s">
        <v>14</v>
      </c>
      <c r="AO1035" s="49" t="s">
        <v>500</v>
      </c>
      <c r="AP1035" s="49" t="s">
        <v>505</v>
      </c>
      <c r="AQ1035" s="49" t="s">
        <v>13</v>
      </c>
      <c r="AR1035" s="49" t="s">
        <v>487</v>
      </c>
      <c r="AS1035" s="49" t="s">
        <v>488</v>
      </c>
      <c r="AT1035" s="49" t="s">
        <v>489</v>
      </c>
    </row>
    <row r="1036" spans="1:46" x14ac:dyDescent="0.25">
      <c r="A1036">
        <v>6</v>
      </c>
      <c r="B1036" t="s">
        <v>379</v>
      </c>
      <c r="C1036" t="s">
        <v>379</v>
      </c>
      <c r="D1036" t="s">
        <v>608</v>
      </c>
      <c r="E1036" t="s">
        <v>618</v>
      </c>
      <c r="F1036" t="s">
        <v>619</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c r="AH1036">
        <v>0</v>
      </c>
      <c r="AI1036">
        <v>0</v>
      </c>
      <c r="AJ1036">
        <v>0</v>
      </c>
      <c r="AK1036">
        <v>0</v>
      </c>
      <c r="AL1036" t="s">
        <v>531</v>
      </c>
      <c r="AM1036" s="49" t="s">
        <v>380</v>
      </c>
      <c r="AN1036" s="49" t="s">
        <v>6</v>
      </c>
      <c r="AO1036" s="49" t="s">
        <v>9</v>
      </c>
      <c r="AP1036" s="49" t="s">
        <v>494</v>
      </c>
      <c r="AQ1036" s="49" t="s">
        <v>9</v>
      </c>
      <c r="AR1036" s="49" t="s">
        <v>487</v>
      </c>
      <c r="AS1036" s="49" t="s">
        <v>488</v>
      </c>
      <c r="AT1036" s="49" t="s">
        <v>489</v>
      </c>
    </row>
    <row r="1037" spans="1:46" x14ac:dyDescent="0.25">
      <c r="A1037">
        <v>6</v>
      </c>
      <c r="B1037" t="s">
        <v>387</v>
      </c>
      <c r="C1037" t="s">
        <v>387</v>
      </c>
      <c r="D1037" t="s">
        <v>388</v>
      </c>
      <c r="E1037" t="s">
        <v>618</v>
      </c>
      <c r="F1037" t="s">
        <v>619</v>
      </c>
      <c r="G1037">
        <v>11037.598</v>
      </c>
      <c r="H1037">
        <v>10983.600899999999</v>
      </c>
      <c r="I1037">
        <v>10501.201999999999</v>
      </c>
      <c r="J1037">
        <v>10990.798000000001</v>
      </c>
      <c r="K1037">
        <v>12538.800300000001</v>
      </c>
      <c r="L1037">
        <v>11505.5985</v>
      </c>
      <c r="M1037">
        <v>12275.999</v>
      </c>
      <c r="N1037">
        <v>11714.3984</v>
      </c>
      <c r="O1037">
        <v>10864.8004</v>
      </c>
      <c r="P1037">
        <v>17287.2009</v>
      </c>
      <c r="Q1037">
        <v>20340.001899999999</v>
      </c>
      <c r="R1037">
        <v>24501.601600000002</v>
      </c>
      <c r="S1037">
        <v>37652.398999999998</v>
      </c>
      <c r="T1037">
        <v>40679.9997</v>
      </c>
      <c r="U1037">
        <v>51447.599399999999</v>
      </c>
      <c r="V1037">
        <v>64371.601999999999</v>
      </c>
      <c r="W1037">
        <v>96033.598800000007</v>
      </c>
      <c r="X1037">
        <v>124570.7982</v>
      </c>
      <c r="Y1037">
        <v>200505.60079999999</v>
      </c>
      <c r="Z1037">
        <v>267213.6005</v>
      </c>
      <c r="AA1037">
        <v>342532.80109999998</v>
      </c>
      <c r="AB1037">
        <v>435074.39929999999</v>
      </c>
      <c r="AC1037">
        <v>510919.19819999998</v>
      </c>
      <c r="AD1037">
        <v>610966.79929999996</v>
      </c>
      <c r="AE1037">
        <v>662011.20149999997</v>
      </c>
      <c r="AF1037">
        <v>694771.19909999997</v>
      </c>
      <c r="AG1037">
        <v>826095.59880000004</v>
      </c>
      <c r="AH1037">
        <v>926096.65949999995</v>
      </c>
      <c r="AI1037">
        <v>993004.08479999995</v>
      </c>
      <c r="AJ1037">
        <v>1073520.4314999999</v>
      </c>
      <c r="AK1037">
        <v>1230545.817</v>
      </c>
      <c r="AL1037">
        <v>1383253.2008</v>
      </c>
      <c r="AM1037" s="49" t="s">
        <v>388</v>
      </c>
      <c r="AN1037" s="49" t="s">
        <v>14</v>
      </c>
      <c r="AO1037" s="49" t="s">
        <v>507</v>
      </c>
      <c r="AP1037" s="49" t="s">
        <v>505</v>
      </c>
      <c r="AQ1037" s="49" t="s">
        <v>13</v>
      </c>
      <c r="AR1037" s="49" t="s">
        <v>487</v>
      </c>
      <c r="AS1037" s="49" t="s">
        <v>488</v>
      </c>
      <c r="AT1037" s="49" t="s">
        <v>489</v>
      </c>
    </row>
    <row r="1038" spans="1:46" x14ac:dyDescent="0.25">
      <c r="A1038">
        <v>6</v>
      </c>
      <c r="B1038" t="s">
        <v>385</v>
      </c>
      <c r="C1038" t="s">
        <v>385</v>
      </c>
      <c r="D1038" t="s">
        <v>386</v>
      </c>
      <c r="E1038" t="s">
        <v>618</v>
      </c>
      <c r="F1038" t="s">
        <v>619</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10.8019</v>
      </c>
      <c r="Z1038">
        <v>151.1979</v>
      </c>
      <c r="AA1038">
        <v>251.99930000000001</v>
      </c>
      <c r="AB1038">
        <v>399.60079999999999</v>
      </c>
      <c r="AC1038">
        <v>403.20139999999998</v>
      </c>
      <c r="AD1038">
        <v>518.40120000000002</v>
      </c>
      <c r="AE1038">
        <v>2638.8018999999999</v>
      </c>
      <c r="AF1038">
        <v>7433.9983000000002</v>
      </c>
      <c r="AG1038">
        <v>10778.401599999999</v>
      </c>
      <c r="AH1038">
        <v>13588.1129</v>
      </c>
      <c r="AI1038">
        <v>17035.9594</v>
      </c>
      <c r="AJ1038">
        <v>17108.478999999999</v>
      </c>
      <c r="AK1038">
        <v>19711.801899999999</v>
      </c>
      <c r="AL1038" t="s">
        <v>531</v>
      </c>
      <c r="AM1038" s="49" t="s">
        <v>386</v>
      </c>
      <c r="AN1038" s="49" t="s">
        <v>14</v>
      </c>
      <c r="AO1038" s="49" t="s">
        <v>506</v>
      </c>
      <c r="AP1038" s="49" t="s">
        <v>505</v>
      </c>
      <c r="AQ1038" s="49" t="s">
        <v>10</v>
      </c>
      <c r="AR1038" s="49" t="s">
        <v>487</v>
      </c>
      <c r="AS1038" s="49" t="s">
        <v>488</v>
      </c>
      <c r="AT1038" s="49" t="s">
        <v>489</v>
      </c>
    </row>
    <row r="1039" spans="1:46" x14ac:dyDescent="0.25">
      <c r="A1039">
        <v>6</v>
      </c>
      <c r="B1039" t="s">
        <v>389</v>
      </c>
      <c r="C1039" t="s">
        <v>389</v>
      </c>
      <c r="D1039" t="s">
        <v>432</v>
      </c>
      <c r="E1039" t="s">
        <v>618</v>
      </c>
      <c r="F1039" t="s">
        <v>619</v>
      </c>
      <c r="G1039">
        <v>0</v>
      </c>
      <c r="H1039">
        <v>0</v>
      </c>
      <c r="I1039">
        <v>0</v>
      </c>
      <c r="J1039">
        <v>0</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t="s">
        <v>531</v>
      </c>
      <c r="AM1039" s="49" t="s">
        <v>432</v>
      </c>
      <c r="AN1039" s="49" t="s">
        <v>14</v>
      </c>
      <c r="AO1039" s="49" t="s">
        <v>485</v>
      </c>
      <c r="AP1039" s="49" t="s">
        <v>494</v>
      </c>
      <c r="AQ1039" s="49" t="s">
        <v>11</v>
      </c>
      <c r="AR1039" s="49" t="s">
        <v>487</v>
      </c>
      <c r="AS1039" s="49" t="s">
        <v>496</v>
      </c>
      <c r="AT1039" s="49" t="s">
        <v>497</v>
      </c>
    </row>
    <row r="1040" spans="1:46" x14ac:dyDescent="0.25">
      <c r="A1040">
        <v>6</v>
      </c>
      <c r="B1040" t="s">
        <v>392</v>
      </c>
      <c r="C1040" t="s">
        <v>392</v>
      </c>
      <c r="D1040" t="s">
        <v>433</v>
      </c>
      <c r="E1040" t="s">
        <v>618</v>
      </c>
      <c r="F1040" t="s">
        <v>619</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190.80080000000001</v>
      </c>
      <c r="AD1040">
        <v>316.79840000000002</v>
      </c>
      <c r="AE1040">
        <v>316.79840000000002</v>
      </c>
      <c r="AF1040">
        <v>316.79840000000002</v>
      </c>
      <c r="AG1040">
        <v>316.79840000000002</v>
      </c>
      <c r="AH1040">
        <v>316.79840000000002</v>
      </c>
      <c r="AI1040">
        <v>316.79840000000002</v>
      </c>
      <c r="AJ1040">
        <v>316.79840000000002</v>
      </c>
      <c r="AK1040">
        <v>316.79840000000002</v>
      </c>
      <c r="AL1040" t="s">
        <v>531</v>
      </c>
      <c r="AM1040" s="49" t="s">
        <v>433</v>
      </c>
      <c r="AN1040" s="49" t="s">
        <v>14</v>
      </c>
      <c r="AO1040" s="49" t="s">
        <v>506</v>
      </c>
      <c r="AP1040" s="49" t="s">
        <v>493</v>
      </c>
      <c r="AQ1040" s="49" t="s">
        <v>10</v>
      </c>
      <c r="AR1040" s="49" t="s">
        <v>495</v>
      </c>
      <c r="AS1040" s="49" t="s">
        <v>496</v>
      </c>
      <c r="AT1040" s="49" t="s">
        <v>497</v>
      </c>
    </row>
    <row r="1041" spans="1:46" x14ac:dyDescent="0.25">
      <c r="A1041">
        <v>6</v>
      </c>
      <c r="B1041" t="s">
        <v>393</v>
      </c>
      <c r="C1041" t="s">
        <v>393</v>
      </c>
      <c r="D1041" t="s">
        <v>394</v>
      </c>
      <c r="E1041" t="s">
        <v>618</v>
      </c>
      <c r="F1041" t="s">
        <v>619</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3.6006</v>
      </c>
      <c r="Z1041">
        <v>35.998100000000001</v>
      </c>
      <c r="AA1041">
        <v>179.99889999999999</v>
      </c>
      <c r="AB1041">
        <v>313.20190000000002</v>
      </c>
      <c r="AC1041">
        <v>313.20190000000002</v>
      </c>
      <c r="AD1041">
        <v>313.20190000000002</v>
      </c>
      <c r="AE1041">
        <v>313.20190000000002</v>
      </c>
      <c r="AF1041">
        <v>446.4008</v>
      </c>
      <c r="AG1041">
        <v>723.60050000000001</v>
      </c>
      <c r="AH1041">
        <v>1260.0007000000001</v>
      </c>
      <c r="AI1041">
        <v>1753.2016000000001</v>
      </c>
      <c r="AJ1041">
        <v>2606.4002</v>
      </c>
      <c r="AK1041">
        <v>3535.1999000000001</v>
      </c>
      <c r="AL1041" t="s">
        <v>531</v>
      </c>
      <c r="AM1041" s="49" t="s">
        <v>394</v>
      </c>
      <c r="AN1041" s="49" t="s">
        <v>14</v>
      </c>
      <c r="AO1041" s="49" t="s">
        <v>485</v>
      </c>
      <c r="AP1041" s="49" t="s">
        <v>494</v>
      </c>
      <c r="AQ1041" s="49" t="s">
        <v>11</v>
      </c>
      <c r="AR1041" s="49" t="s">
        <v>487</v>
      </c>
      <c r="AS1041" s="49" t="s">
        <v>488</v>
      </c>
      <c r="AT1041" s="49" t="s">
        <v>489</v>
      </c>
    </row>
    <row r="1042" spans="1:46" x14ac:dyDescent="0.25">
      <c r="A1042">
        <v>6</v>
      </c>
      <c r="B1042" t="s">
        <v>493</v>
      </c>
      <c r="C1042" t="s">
        <v>609</v>
      </c>
      <c r="D1042" t="s">
        <v>56</v>
      </c>
      <c r="E1042" t="s">
        <v>618</v>
      </c>
      <c r="F1042" t="s">
        <v>619</v>
      </c>
      <c r="G1042">
        <v>13968.006299999999</v>
      </c>
      <c r="H1042">
        <v>15109.2066</v>
      </c>
      <c r="I1042">
        <v>16698.473999999998</v>
      </c>
      <c r="J1042">
        <v>20199.752499999999</v>
      </c>
      <c r="K1042">
        <v>26320.548500000001</v>
      </c>
      <c r="L1042">
        <v>28653.692999999999</v>
      </c>
      <c r="M1042">
        <v>34032.768100000001</v>
      </c>
      <c r="N1042">
        <v>43512.763400000003</v>
      </c>
      <c r="O1042">
        <v>57891.415300000001</v>
      </c>
      <c r="P1042">
        <v>77709.268899999995</v>
      </c>
      <c r="Q1042">
        <v>112882.1151</v>
      </c>
      <c r="R1042">
        <v>138497.99590000001</v>
      </c>
      <c r="S1042">
        <v>190368.31969999999</v>
      </c>
      <c r="T1042">
        <v>232701.5485</v>
      </c>
      <c r="U1042">
        <v>305258.34450000001</v>
      </c>
      <c r="V1042">
        <v>375501.10869999998</v>
      </c>
      <c r="W1042">
        <v>480638.93339999998</v>
      </c>
      <c r="X1042">
        <v>617294.09669999999</v>
      </c>
      <c r="Y1042">
        <v>798183.05310000002</v>
      </c>
      <c r="Z1042">
        <v>1001044.4826</v>
      </c>
      <c r="AA1042">
        <v>1231937.5512000001</v>
      </c>
      <c r="AB1042">
        <v>1574706.8478000001</v>
      </c>
      <c r="AC1042">
        <v>1892294.7028999999</v>
      </c>
      <c r="AD1042">
        <v>2333642.2140000002</v>
      </c>
      <c r="AE1042">
        <v>2600483.6664999998</v>
      </c>
      <c r="AF1042">
        <v>3002405.7609000001</v>
      </c>
      <c r="AG1042">
        <v>3466906.142</v>
      </c>
      <c r="AH1042">
        <v>4085579.5380000002</v>
      </c>
      <c r="AI1042">
        <v>4594823.07</v>
      </c>
      <c r="AJ1042">
        <v>5143926.8848999999</v>
      </c>
      <c r="AK1042">
        <v>5753088.5411999999</v>
      </c>
      <c r="AL1042" t="s">
        <v>531</v>
      </c>
      <c r="AM1042" s="49" t="e">
        <v>#N/A</v>
      </c>
      <c r="AN1042" s="49" t="e">
        <v>#N/A</v>
      </c>
      <c r="AO1042" s="49" t="e">
        <v>#N/A</v>
      </c>
      <c r="AP1042" s="49" t="e">
        <v>#N/A</v>
      </c>
      <c r="AQ1042" s="49" t="e">
        <v>#N/A</v>
      </c>
      <c r="AR1042" s="49" t="e">
        <v>#N/A</v>
      </c>
      <c r="AS1042" s="49" t="e">
        <v>#N/A</v>
      </c>
      <c r="AT1042" s="49" t="e">
        <v>#N/A</v>
      </c>
    </row>
    <row r="1043" spans="1:46" x14ac:dyDescent="0.25">
      <c r="A1043">
        <v>6</v>
      </c>
      <c r="B1043" t="s">
        <v>399</v>
      </c>
      <c r="C1043" t="s">
        <v>399</v>
      </c>
      <c r="D1043" t="s">
        <v>434</v>
      </c>
      <c r="E1043" t="s">
        <v>618</v>
      </c>
      <c r="F1043" t="s">
        <v>619</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t="s">
        <v>531</v>
      </c>
      <c r="AM1043" s="49" t="s">
        <v>434</v>
      </c>
      <c r="AN1043" s="49" t="s">
        <v>14</v>
      </c>
      <c r="AO1043" s="49" t="s">
        <v>485</v>
      </c>
      <c r="AP1043" s="49" t="s">
        <v>486</v>
      </c>
      <c r="AQ1043" s="49" t="s">
        <v>11</v>
      </c>
      <c r="AR1043" s="49" t="s">
        <v>487</v>
      </c>
      <c r="AS1043" s="49" t="s">
        <v>496</v>
      </c>
      <c r="AT1043" s="49" t="s">
        <v>497</v>
      </c>
    </row>
    <row r="1044" spans="1:46" x14ac:dyDescent="0.25">
      <c r="A1044">
        <v>6</v>
      </c>
      <c r="B1044" t="s">
        <v>402</v>
      </c>
      <c r="C1044" t="s">
        <v>402</v>
      </c>
      <c r="D1044" t="s">
        <v>403</v>
      </c>
      <c r="E1044" t="s">
        <v>618</v>
      </c>
      <c r="F1044" t="s">
        <v>619</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c r="AK1044">
        <v>0</v>
      </c>
      <c r="AL1044" t="s">
        <v>531</v>
      </c>
      <c r="AM1044" s="49" t="s">
        <v>403</v>
      </c>
      <c r="AN1044" s="49" t="s">
        <v>4</v>
      </c>
      <c r="AO1044" s="49" t="s">
        <v>9</v>
      </c>
      <c r="AP1044" s="49" t="s">
        <v>494</v>
      </c>
      <c r="AQ1044" s="49" t="s">
        <v>9</v>
      </c>
      <c r="AR1044" s="49" t="s">
        <v>495</v>
      </c>
      <c r="AS1044" s="49" t="s">
        <v>488</v>
      </c>
      <c r="AT1044" s="49" t="s">
        <v>489</v>
      </c>
    </row>
    <row r="1045" spans="1:46" x14ac:dyDescent="0.25">
      <c r="A1045">
        <v>6</v>
      </c>
      <c r="B1045" t="s">
        <v>404</v>
      </c>
      <c r="C1045" t="s">
        <v>404</v>
      </c>
      <c r="D1045" t="s">
        <v>405</v>
      </c>
      <c r="E1045" t="s">
        <v>618</v>
      </c>
      <c r="F1045" t="s">
        <v>619</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t="s">
        <v>531</v>
      </c>
      <c r="AM1045" s="49" t="s">
        <v>405</v>
      </c>
      <c r="AN1045" s="49" t="s">
        <v>4</v>
      </c>
      <c r="AO1045" s="49" t="s">
        <v>9</v>
      </c>
      <c r="AP1045" s="49" t="s">
        <v>494</v>
      </c>
      <c r="AQ1045" s="49" t="s">
        <v>9</v>
      </c>
      <c r="AR1045" s="49" t="s">
        <v>487</v>
      </c>
      <c r="AS1045" s="49" t="s">
        <v>488</v>
      </c>
      <c r="AT1045" s="49" t="s">
        <v>489</v>
      </c>
    </row>
    <row r="1046" spans="1:46" x14ac:dyDescent="0.25">
      <c r="A1046">
        <v>7</v>
      </c>
      <c r="B1046" t="s">
        <v>537</v>
      </c>
      <c r="C1046" t="s">
        <v>537</v>
      </c>
      <c r="D1046" t="s">
        <v>538</v>
      </c>
      <c r="E1046" t="s">
        <v>620</v>
      </c>
      <c r="F1046" t="s">
        <v>621</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t="s">
        <v>531</v>
      </c>
      <c r="AM1046" s="49" t="e">
        <v>#N/A</v>
      </c>
      <c r="AN1046" s="49" t="e">
        <v>#N/A</v>
      </c>
      <c r="AO1046" s="49" t="e">
        <v>#N/A</v>
      </c>
      <c r="AP1046" s="49" t="e">
        <v>#N/A</v>
      </c>
      <c r="AQ1046" s="49" t="e">
        <v>#N/A</v>
      </c>
      <c r="AR1046" s="49" t="e">
        <v>#N/A</v>
      </c>
      <c r="AS1046" s="49" t="e">
        <v>#N/A</v>
      </c>
      <c r="AT1046" s="49" t="e">
        <v>#N/A</v>
      </c>
    </row>
    <row r="1047" spans="1:46" x14ac:dyDescent="0.25">
      <c r="A1047">
        <v>7</v>
      </c>
      <c r="B1047" t="s">
        <v>493</v>
      </c>
      <c r="C1047" t="s">
        <v>541</v>
      </c>
      <c r="D1047" t="s">
        <v>9</v>
      </c>
      <c r="E1047" t="s">
        <v>620</v>
      </c>
      <c r="F1047" t="s">
        <v>621</v>
      </c>
      <c r="G1047">
        <v>0</v>
      </c>
      <c r="H1047">
        <v>0</v>
      </c>
      <c r="I1047">
        <v>0</v>
      </c>
      <c r="J1047">
        <v>0</v>
      </c>
      <c r="K1047">
        <v>0</v>
      </c>
      <c r="L1047">
        <v>0</v>
      </c>
      <c r="M1047">
        <v>0</v>
      </c>
      <c r="N1047">
        <v>0</v>
      </c>
      <c r="O1047">
        <v>0</v>
      </c>
      <c r="P1047">
        <v>0</v>
      </c>
      <c r="Q1047">
        <v>0</v>
      </c>
      <c r="R1047">
        <v>0</v>
      </c>
      <c r="S1047">
        <v>0</v>
      </c>
      <c r="T1047">
        <v>0</v>
      </c>
      <c r="U1047">
        <v>2086.0019000000002</v>
      </c>
      <c r="V1047">
        <v>2183.9982</v>
      </c>
      <c r="W1047">
        <v>2378.9983999999999</v>
      </c>
      <c r="X1047">
        <v>2639.9992999999999</v>
      </c>
      <c r="Y1047">
        <v>2932.9998999999998</v>
      </c>
      <c r="Z1047">
        <v>2998</v>
      </c>
      <c r="AA1047">
        <v>3031.0003999999999</v>
      </c>
      <c r="AB1047">
        <v>3324.0010000000002</v>
      </c>
      <c r="AC1047">
        <v>3292.0012999999999</v>
      </c>
      <c r="AD1047">
        <v>3129.0007999999998</v>
      </c>
      <c r="AE1047">
        <v>2998</v>
      </c>
      <c r="AF1047">
        <v>3031.0003999999999</v>
      </c>
      <c r="AG1047">
        <v>3008.9987000000001</v>
      </c>
      <c r="AH1047">
        <v>3008.4</v>
      </c>
      <c r="AI1047">
        <v>3008.4</v>
      </c>
      <c r="AJ1047">
        <v>2985.6615000000002</v>
      </c>
      <c r="AK1047">
        <v>2782.9032000000002</v>
      </c>
      <c r="AL1047" t="s">
        <v>531</v>
      </c>
      <c r="AM1047" s="49" t="e">
        <v>#N/A</v>
      </c>
      <c r="AN1047" s="49" t="e">
        <v>#N/A</v>
      </c>
      <c r="AO1047" s="49" t="e">
        <v>#N/A</v>
      </c>
      <c r="AP1047" s="49" t="e">
        <v>#N/A</v>
      </c>
      <c r="AQ1047" s="49" t="e">
        <v>#N/A</v>
      </c>
      <c r="AR1047" s="49" t="e">
        <v>#N/A</v>
      </c>
      <c r="AS1047" s="49" t="e">
        <v>#N/A</v>
      </c>
      <c r="AT1047" s="49" t="e">
        <v>#N/A</v>
      </c>
    </row>
    <row r="1048" spans="1:46" x14ac:dyDescent="0.25">
      <c r="A1048">
        <v>7</v>
      </c>
      <c r="B1048" t="s">
        <v>60</v>
      </c>
      <c r="C1048" t="s">
        <v>60</v>
      </c>
      <c r="D1048" t="s">
        <v>61</v>
      </c>
      <c r="E1048" t="s">
        <v>620</v>
      </c>
      <c r="F1048" t="s">
        <v>621</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s="49" t="s">
        <v>61</v>
      </c>
      <c r="AN1048" s="49" t="s">
        <v>14</v>
      </c>
      <c r="AO1048" s="49" t="s">
        <v>500</v>
      </c>
      <c r="AP1048" s="49" t="s">
        <v>501</v>
      </c>
      <c r="AQ1048" s="49" t="s">
        <v>502</v>
      </c>
      <c r="AR1048" s="49" t="s">
        <v>487</v>
      </c>
      <c r="AS1048" s="49" t="s">
        <v>488</v>
      </c>
      <c r="AT1048" s="49" t="s">
        <v>489</v>
      </c>
    </row>
    <row r="1049" spans="1:46" x14ac:dyDescent="0.25">
      <c r="A1049">
        <v>7</v>
      </c>
      <c r="B1049" t="s">
        <v>148</v>
      </c>
      <c r="C1049" t="s">
        <v>148</v>
      </c>
      <c r="D1049" t="s">
        <v>411</v>
      </c>
      <c r="E1049" t="s">
        <v>620</v>
      </c>
      <c r="F1049" t="s">
        <v>621</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c r="AH1049">
        <v>0</v>
      </c>
      <c r="AI1049">
        <v>0</v>
      </c>
      <c r="AJ1049">
        <v>0</v>
      </c>
      <c r="AK1049">
        <v>0</v>
      </c>
      <c r="AL1049" t="s">
        <v>531</v>
      </c>
      <c r="AM1049" s="49" t="s">
        <v>411</v>
      </c>
      <c r="AN1049" s="49" t="s">
        <v>7</v>
      </c>
      <c r="AO1049" s="49" t="s">
        <v>9</v>
      </c>
      <c r="AP1049" s="49" t="s">
        <v>494</v>
      </c>
      <c r="AQ1049" s="49" t="s">
        <v>9</v>
      </c>
      <c r="AR1049" s="49" t="s">
        <v>495</v>
      </c>
      <c r="AS1049" s="49" t="s">
        <v>496</v>
      </c>
      <c r="AT1049" s="49" t="s">
        <v>497</v>
      </c>
    </row>
    <row r="1050" spans="1:46" x14ac:dyDescent="0.25">
      <c r="A1050">
        <v>7</v>
      </c>
      <c r="B1050" t="s">
        <v>59</v>
      </c>
      <c r="C1050" t="s">
        <v>59</v>
      </c>
      <c r="D1050" t="s">
        <v>406</v>
      </c>
      <c r="E1050" t="s">
        <v>620</v>
      </c>
      <c r="F1050" t="s">
        <v>621</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c r="AH1050">
        <v>0</v>
      </c>
      <c r="AI1050">
        <v>0</v>
      </c>
      <c r="AJ1050">
        <v>0</v>
      </c>
      <c r="AK1050">
        <v>0</v>
      </c>
      <c r="AL1050" t="s">
        <v>531</v>
      </c>
      <c r="AM1050" s="49" t="s">
        <v>406</v>
      </c>
      <c r="AN1050" s="49" t="s">
        <v>4</v>
      </c>
      <c r="AO1050" s="49" t="s">
        <v>9</v>
      </c>
      <c r="AP1050" s="49" t="s">
        <v>494</v>
      </c>
      <c r="AQ1050" s="49" t="s">
        <v>9</v>
      </c>
      <c r="AR1050" s="49" t="s">
        <v>495</v>
      </c>
      <c r="AS1050" s="49" t="s">
        <v>496</v>
      </c>
      <c r="AT1050" s="49" t="s">
        <v>497</v>
      </c>
    </row>
    <row r="1051" spans="1:46" x14ac:dyDescent="0.25">
      <c r="A1051">
        <v>7</v>
      </c>
      <c r="B1051" t="s">
        <v>63</v>
      </c>
      <c r="C1051" t="s">
        <v>63</v>
      </c>
      <c r="D1051" t="s">
        <v>64</v>
      </c>
      <c r="E1051" t="s">
        <v>620</v>
      </c>
      <c r="F1051" t="s">
        <v>621</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c r="AI1051">
        <v>0</v>
      </c>
      <c r="AJ1051">
        <v>0</v>
      </c>
      <c r="AK1051">
        <v>0</v>
      </c>
      <c r="AL1051">
        <v>0</v>
      </c>
      <c r="AM1051" s="49" t="s">
        <v>64</v>
      </c>
      <c r="AN1051" s="49" t="s">
        <v>14</v>
      </c>
      <c r="AO1051" s="49" t="s">
        <v>506</v>
      </c>
      <c r="AP1051" s="49" t="s">
        <v>501</v>
      </c>
      <c r="AQ1051" s="49" t="s">
        <v>10</v>
      </c>
      <c r="AR1051" s="49" t="s">
        <v>487</v>
      </c>
      <c r="AS1051" s="49" t="s">
        <v>488</v>
      </c>
      <c r="AT1051" s="49" t="s">
        <v>489</v>
      </c>
    </row>
    <row r="1052" spans="1:46" x14ac:dyDescent="0.25">
      <c r="A1052">
        <v>7</v>
      </c>
      <c r="B1052" t="s">
        <v>65</v>
      </c>
      <c r="C1052" t="s">
        <v>65</v>
      </c>
      <c r="D1052" t="s">
        <v>66</v>
      </c>
      <c r="E1052" t="s">
        <v>620</v>
      </c>
      <c r="F1052" t="s">
        <v>621</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0</v>
      </c>
      <c r="AM1052" s="49" t="s">
        <v>66</v>
      </c>
      <c r="AN1052" s="49" t="s">
        <v>14</v>
      </c>
      <c r="AO1052" s="49" t="s">
        <v>500</v>
      </c>
      <c r="AP1052" s="49" t="s">
        <v>501</v>
      </c>
      <c r="AQ1052" s="49" t="s">
        <v>502</v>
      </c>
      <c r="AR1052" s="49" t="s">
        <v>487</v>
      </c>
      <c r="AS1052" s="49" t="s">
        <v>488</v>
      </c>
      <c r="AT1052" s="49" t="s">
        <v>489</v>
      </c>
    </row>
    <row r="1053" spans="1:46" x14ac:dyDescent="0.25">
      <c r="A1053">
        <v>7</v>
      </c>
      <c r="B1053" t="s">
        <v>69</v>
      </c>
      <c r="C1053" t="s">
        <v>69</v>
      </c>
      <c r="D1053" t="s">
        <v>70</v>
      </c>
      <c r="E1053" t="s">
        <v>620</v>
      </c>
      <c r="F1053" t="s">
        <v>621</v>
      </c>
      <c r="G1053">
        <v>7766.9997000000003</v>
      </c>
      <c r="H1053">
        <v>7668.9992000000002</v>
      </c>
      <c r="I1053">
        <v>7569.9982</v>
      </c>
      <c r="J1053">
        <v>8134.0020000000004</v>
      </c>
      <c r="K1053">
        <v>7295.0007999999998</v>
      </c>
      <c r="L1053">
        <v>7822.9980999999998</v>
      </c>
      <c r="M1053">
        <v>6888.0019000000002</v>
      </c>
      <c r="N1053">
        <v>7204.0006999999996</v>
      </c>
      <c r="O1053">
        <v>7413.9979999999996</v>
      </c>
      <c r="P1053">
        <v>7490.0010000000002</v>
      </c>
      <c r="Q1053">
        <v>7490.0010000000002</v>
      </c>
      <c r="R1053">
        <v>5881.0011999999997</v>
      </c>
      <c r="S1053">
        <v>6179.0009</v>
      </c>
      <c r="T1053">
        <v>6200.0018</v>
      </c>
      <c r="U1053">
        <v>6464.0005000000001</v>
      </c>
      <c r="V1053">
        <v>4273.0020000000004</v>
      </c>
      <c r="W1053">
        <v>4344.9982</v>
      </c>
      <c r="X1053">
        <v>4235.9991</v>
      </c>
      <c r="Y1053">
        <v>4331.9982</v>
      </c>
      <c r="Z1053">
        <v>3778.0007999999998</v>
      </c>
      <c r="AA1053">
        <v>4168.0012999999999</v>
      </c>
      <c r="AB1053">
        <v>4275.9997999999996</v>
      </c>
      <c r="AC1053">
        <v>4526.9984000000004</v>
      </c>
      <c r="AD1053">
        <v>4610.9982</v>
      </c>
      <c r="AE1053">
        <v>4176.9987000000001</v>
      </c>
      <c r="AF1053">
        <v>3898.9994000000002</v>
      </c>
      <c r="AG1053">
        <v>3915.0012999999999</v>
      </c>
      <c r="AH1053">
        <v>3770.5273999999999</v>
      </c>
      <c r="AI1053">
        <v>3785.0012000000002</v>
      </c>
      <c r="AJ1053">
        <v>3609.0007000000001</v>
      </c>
      <c r="AK1053">
        <v>3684.9994999999999</v>
      </c>
      <c r="AL1053">
        <v>4249.3005999999996</v>
      </c>
      <c r="AM1053" s="49" t="s">
        <v>70</v>
      </c>
      <c r="AN1053" s="49" t="s">
        <v>14</v>
      </c>
      <c r="AO1053" s="49" t="s">
        <v>509</v>
      </c>
      <c r="AP1053" s="49" t="s">
        <v>505</v>
      </c>
      <c r="AQ1053" s="49" t="s">
        <v>13</v>
      </c>
      <c r="AR1053" s="49" t="s">
        <v>487</v>
      </c>
      <c r="AS1053" s="49" t="s">
        <v>488</v>
      </c>
      <c r="AT1053" s="49" t="s">
        <v>489</v>
      </c>
    </row>
    <row r="1054" spans="1:46" x14ac:dyDescent="0.25">
      <c r="A1054">
        <v>7</v>
      </c>
      <c r="B1054" t="s">
        <v>71</v>
      </c>
      <c r="C1054" t="s">
        <v>71</v>
      </c>
      <c r="D1054" t="s">
        <v>72</v>
      </c>
      <c r="E1054" t="s">
        <v>620</v>
      </c>
      <c r="F1054" t="s">
        <v>621</v>
      </c>
      <c r="G1054">
        <v>6576.0015999999996</v>
      </c>
      <c r="H1054">
        <v>7180.0019000000002</v>
      </c>
      <c r="I1054">
        <v>8523.9982</v>
      </c>
      <c r="J1054">
        <v>6016.0003999999999</v>
      </c>
      <c r="K1054">
        <v>6704.0005000000001</v>
      </c>
      <c r="L1054">
        <v>7005.0020999999997</v>
      </c>
      <c r="M1054">
        <v>9245.9992999999995</v>
      </c>
      <c r="N1054">
        <v>8227.9997999999996</v>
      </c>
      <c r="O1054">
        <v>7503.0010000000002</v>
      </c>
      <c r="P1054">
        <v>6853.0002999999997</v>
      </c>
      <c r="Q1054">
        <v>7629.9992000000002</v>
      </c>
      <c r="R1054">
        <v>9841.9987000000001</v>
      </c>
      <c r="S1054">
        <v>11743.999100000001</v>
      </c>
      <c r="T1054">
        <v>13522.9997</v>
      </c>
      <c r="U1054">
        <v>16174.002</v>
      </c>
      <c r="V1054">
        <v>10852.420099999999</v>
      </c>
      <c r="W1054">
        <v>13085.533600000001</v>
      </c>
      <c r="X1054">
        <v>13176.8896</v>
      </c>
      <c r="Y1054">
        <v>14305.0856</v>
      </c>
      <c r="Z1054">
        <v>14513.8269</v>
      </c>
      <c r="AA1054">
        <v>17026.580999999998</v>
      </c>
      <c r="AB1054">
        <v>18723.11</v>
      </c>
      <c r="AC1054">
        <v>17802.2736</v>
      </c>
      <c r="AD1054">
        <v>17158.4149</v>
      </c>
      <c r="AE1054">
        <v>16702.434700000002</v>
      </c>
      <c r="AF1054">
        <v>16091.898800000001</v>
      </c>
      <c r="AG1054">
        <v>16942.509999999998</v>
      </c>
      <c r="AH1054">
        <v>16538.220099999999</v>
      </c>
      <c r="AI1054">
        <v>15332.204</v>
      </c>
      <c r="AJ1054">
        <v>14476.1373</v>
      </c>
      <c r="AK1054">
        <v>14414.486699999999</v>
      </c>
      <c r="AL1054">
        <v>14744.825199999999</v>
      </c>
      <c r="AM1054" s="49" t="s">
        <v>72</v>
      </c>
      <c r="AN1054" s="49" t="s">
        <v>14</v>
      </c>
      <c r="AO1054" s="49" t="s">
        <v>500</v>
      </c>
      <c r="AP1054" s="49" t="s">
        <v>505</v>
      </c>
      <c r="AQ1054" s="49" t="s">
        <v>13</v>
      </c>
      <c r="AR1054" s="49" t="s">
        <v>487</v>
      </c>
      <c r="AS1054" s="49" t="s">
        <v>488</v>
      </c>
      <c r="AT1054" s="49" t="s">
        <v>489</v>
      </c>
    </row>
    <row r="1055" spans="1:46" x14ac:dyDescent="0.25">
      <c r="A1055">
        <v>7</v>
      </c>
      <c r="B1055" t="s">
        <v>73</v>
      </c>
      <c r="C1055" t="s">
        <v>73</v>
      </c>
      <c r="D1055" t="s">
        <v>408</v>
      </c>
      <c r="E1055" t="s">
        <v>620</v>
      </c>
      <c r="F1055" t="s">
        <v>621</v>
      </c>
      <c r="G1055">
        <v>0</v>
      </c>
      <c r="H1055">
        <v>0</v>
      </c>
      <c r="I1055">
        <v>0</v>
      </c>
      <c r="J1055">
        <v>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s="49" t="s">
        <v>408</v>
      </c>
      <c r="AN1055" s="49" t="s">
        <v>14</v>
      </c>
      <c r="AO1055" s="49" t="s">
        <v>500</v>
      </c>
      <c r="AP1055" s="49" t="s">
        <v>501</v>
      </c>
      <c r="AQ1055" s="49" t="s">
        <v>502</v>
      </c>
      <c r="AR1055" s="49" t="s">
        <v>495</v>
      </c>
      <c r="AS1055" s="49" t="s">
        <v>496</v>
      </c>
      <c r="AT1055" s="49" t="s">
        <v>497</v>
      </c>
    </row>
    <row r="1056" spans="1:46" x14ac:dyDescent="0.25">
      <c r="A1056">
        <v>7</v>
      </c>
      <c r="B1056" t="s">
        <v>86</v>
      </c>
      <c r="C1056" t="s">
        <v>86</v>
      </c>
      <c r="D1056" t="s">
        <v>87</v>
      </c>
      <c r="E1056" t="s">
        <v>620</v>
      </c>
      <c r="F1056" t="s">
        <v>621</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c r="AI1056">
        <v>0</v>
      </c>
      <c r="AJ1056">
        <v>0</v>
      </c>
      <c r="AK1056">
        <v>0</v>
      </c>
      <c r="AL1056" t="s">
        <v>531</v>
      </c>
      <c r="AM1056" s="49" t="s">
        <v>87</v>
      </c>
      <c r="AN1056" s="49" t="s">
        <v>14</v>
      </c>
      <c r="AO1056" s="49" t="s">
        <v>485</v>
      </c>
      <c r="AP1056" s="49" t="s">
        <v>505</v>
      </c>
      <c r="AQ1056" s="49" t="s">
        <v>13</v>
      </c>
      <c r="AR1056" s="49" t="s">
        <v>495</v>
      </c>
      <c r="AS1056" s="49" t="s">
        <v>488</v>
      </c>
      <c r="AT1056" s="49" t="s">
        <v>489</v>
      </c>
    </row>
    <row r="1057" spans="1:46" x14ac:dyDescent="0.25">
      <c r="A1057">
        <v>7</v>
      </c>
      <c r="B1057" t="s">
        <v>82</v>
      </c>
      <c r="C1057" t="s">
        <v>82</v>
      </c>
      <c r="D1057" t="s">
        <v>83</v>
      </c>
      <c r="E1057" t="s">
        <v>620</v>
      </c>
      <c r="F1057" t="s">
        <v>621</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c r="AG1057">
        <v>0</v>
      </c>
      <c r="AH1057">
        <v>0</v>
      </c>
      <c r="AI1057">
        <v>0</v>
      </c>
      <c r="AJ1057">
        <v>0</v>
      </c>
      <c r="AK1057">
        <v>0</v>
      </c>
      <c r="AL1057" t="s">
        <v>531</v>
      </c>
      <c r="AM1057" s="49" t="s">
        <v>83</v>
      </c>
      <c r="AN1057" s="49" t="s">
        <v>14</v>
      </c>
      <c r="AO1057" s="49" t="s">
        <v>485</v>
      </c>
      <c r="AP1057" s="49" t="s">
        <v>494</v>
      </c>
      <c r="AQ1057" s="49" t="s">
        <v>11</v>
      </c>
      <c r="AR1057" s="49" t="s">
        <v>487</v>
      </c>
      <c r="AS1057" s="49" t="s">
        <v>488</v>
      </c>
      <c r="AT1057" s="49" t="s">
        <v>489</v>
      </c>
    </row>
    <row r="1058" spans="1:46" x14ac:dyDescent="0.25">
      <c r="A1058">
        <v>7</v>
      </c>
      <c r="B1058" t="s">
        <v>92</v>
      </c>
      <c r="C1058" t="s">
        <v>92</v>
      </c>
      <c r="D1058" t="s">
        <v>93</v>
      </c>
      <c r="E1058" t="s">
        <v>620</v>
      </c>
      <c r="F1058" t="s">
        <v>621</v>
      </c>
      <c r="G1058">
        <v>0</v>
      </c>
      <c r="H1058">
        <v>0</v>
      </c>
      <c r="I1058">
        <v>0</v>
      </c>
      <c r="J1058">
        <v>0</v>
      </c>
      <c r="K1058">
        <v>0</v>
      </c>
      <c r="L1058">
        <v>0</v>
      </c>
      <c r="M1058">
        <v>0</v>
      </c>
      <c r="N1058">
        <v>0</v>
      </c>
      <c r="O1058">
        <v>0</v>
      </c>
      <c r="P1058">
        <v>0</v>
      </c>
      <c r="Q1058">
        <v>841.99900000000002</v>
      </c>
      <c r="R1058">
        <v>936.00099999999998</v>
      </c>
      <c r="S1058">
        <v>937.99810000000002</v>
      </c>
      <c r="T1058">
        <v>1202.001</v>
      </c>
      <c r="U1058">
        <v>844.00030000000004</v>
      </c>
      <c r="V1058">
        <v>806.0009</v>
      </c>
      <c r="W1058">
        <v>731.99919999999997</v>
      </c>
      <c r="X1058">
        <v>905.00189999999998</v>
      </c>
      <c r="Y1058">
        <v>1359.0018</v>
      </c>
      <c r="Z1058">
        <v>1209.0012999999999</v>
      </c>
      <c r="AA1058">
        <v>1183.0012999999999</v>
      </c>
      <c r="AB1058">
        <v>1288.002</v>
      </c>
      <c r="AC1058">
        <v>1134.9996000000001</v>
      </c>
      <c r="AD1058">
        <v>1036.9992</v>
      </c>
      <c r="AE1058">
        <v>1156.0006000000001</v>
      </c>
      <c r="AF1058">
        <v>1157.0011999999999</v>
      </c>
      <c r="AG1058">
        <v>881.99969999999996</v>
      </c>
      <c r="AH1058">
        <v>828.99900000000002</v>
      </c>
      <c r="AI1058">
        <v>970.00199999999995</v>
      </c>
      <c r="AJ1058">
        <v>792.00019999999995</v>
      </c>
      <c r="AK1058">
        <v>380.99880000000002</v>
      </c>
      <c r="AL1058" t="s">
        <v>531</v>
      </c>
      <c r="AM1058" s="49" t="s">
        <v>93</v>
      </c>
      <c r="AN1058" s="49" t="s">
        <v>14</v>
      </c>
      <c r="AO1058" s="49" t="s">
        <v>500</v>
      </c>
      <c r="AP1058" s="49" t="s">
        <v>501</v>
      </c>
      <c r="AQ1058" s="49" t="s">
        <v>502</v>
      </c>
      <c r="AR1058" s="49" t="s">
        <v>495</v>
      </c>
      <c r="AS1058" s="49" t="s">
        <v>488</v>
      </c>
      <c r="AT1058" s="49" t="s">
        <v>489</v>
      </c>
    </row>
    <row r="1059" spans="1:46" x14ac:dyDescent="0.25">
      <c r="A1059">
        <v>7</v>
      </c>
      <c r="B1059" t="s">
        <v>76</v>
      </c>
      <c r="C1059" t="s">
        <v>76</v>
      </c>
      <c r="D1059" t="s">
        <v>77</v>
      </c>
      <c r="E1059" t="s">
        <v>620</v>
      </c>
      <c r="F1059" t="s">
        <v>621</v>
      </c>
      <c r="G1059">
        <v>5499.0016999999998</v>
      </c>
      <c r="H1059">
        <v>6275</v>
      </c>
      <c r="I1059">
        <v>7946.9985999999999</v>
      </c>
      <c r="J1059">
        <v>7692.9979999999996</v>
      </c>
      <c r="K1059">
        <v>8888.9992999999995</v>
      </c>
      <c r="L1059">
        <v>9003.0015999999996</v>
      </c>
      <c r="M1059">
        <v>8170.0001000000002</v>
      </c>
      <c r="N1059">
        <v>8128.9988000000003</v>
      </c>
      <c r="O1059">
        <v>8889.9999000000007</v>
      </c>
      <c r="P1059">
        <v>10884.001099999999</v>
      </c>
      <c r="Q1059">
        <v>10911.0018</v>
      </c>
      <c r="R1059">
        <v>13274.998799999999</v>
      </c>
      <c r="S1059">
        <v>12357.001099999999</v>
      </c>
      <c r="T1059">
        <v>12123.0008</v>
      </c>
      <c r="U1059">
        <v>11773.001099999999</v>
      </c>
      <c r="V1059">
        <v>8361.0018999999993</v>
      </c>
      <c r="W1059">
        <v>8231.0018</v>
      </c>
      <c r="X1059">
        <v>16325.9995</v>
      </c>
      <c r="Y1059">
        <v>12171.998900000001</v>
      </c>
      <c r="Z1059">
        <v>13552.001700000001</v>
      </c>
      <c r="AA1059">
        <v>14572.798000000001</v>
      </c>
      <c r="AB1059">
        <v>15943.698700000001</v>
      </c>
      <c r="AC1059">
        <v>14940.4995</v>
      </c>
      <c r="AD1059">
        <v>13113.501399999999</v>
      </c>
      <c r="AE1059">
        <v>13152.9997</v>
      </c>
      <c r="AF1059">
        <v>13073.1993</v>
      </c>
      <c r="AG1059">
        <v>13289.5982</v>
      </c>
      <c r="AH1059">
        <v>12117.5998</v>
      </c>
      <c r="AI1059">
        <v>12606.1994</v>
      </c>
      <c r="AJ1059">
        <v>13154.3981</v>
      </c>
      <c r="AK1059">
        <v>12310.200999999999</v>
      </c>
      <c r="AL1059">
        <v>12220.000599999999</v>
      </c>
      <c r="AM1059" s="49" t="s">
        <v>77</v>
      </c>
      <c r="AN1059" s="49" t="s">
        <v>14</v>
      </c>
      <c r="AO1059" s="49" t="s">
        <v>500</v>
      </c>
      <c r="AP1059" s="49" t="s">
        <v>505</v>
      </c>
      <c r="AQ1059" s="49" t="s">
        <v>13</v>
      </c>
      <c r="AR1059" s="49" t="s">
        <v>487</v>
      </c>
      <c r="AS1059" s="49" t="s">
        <v>488</v>
      </c>
      <c r="AT1059" s="49" t="s">
        <v>489</v>
      </c>
    </row>
    <row r="1060" spans="1:46" x14ac:dyDescent="0.25">
      <c r="A1060">
        <v>7</v>
      </c>
      <c r="B1060" t="s">
        <v>78</v>
      </c>
      <c r="C1060" t="s">
        <v>78</v>
      </c>
      <c r="D1060" t="s">
        <v>79</v>
      </c>
      <c r="E1060" t="s">
        <v>620</v>
      </c>
      <c r="F1060" t="s">
        <v>621</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c r="AG1060">
        <v>0</v>
      </c>
      <c r="AH1060">
        <v>0</v>
      </c>
      <c r="AI1060">
        <v>0</v>
      </c>
      <c r="AJ1060">
        <v>0</v>
      </c>
      <c r="AK1060">
        <v>0</v>
      </c>
      <c r="AL1060" t="s">
        <v>531</v>
      </c>
      <c r="AM1060" s="49" t="s">
        <v>79</v>
      </c>
      <c r="AN1060" s="49" t="s">
        <v>8</v>
      </c>
      <c r="AO1060" s="49" t="s">
        <v>9</v>
      </c>
      <c r="AP1060" s="49" t="s">
        <v>494</v>
      </c>
      <c r="AQ1060" s="49" t="s">
        <v>9</v>
      </c>
      <c r="AR1060" s="49" t="s">
        <v>487</v>
      </c>
      <c r="AS1060" s="49" t="s">
        <v>488</v>
      </c>
      <c r="AT1060" s="49" t="s">
        <v>489</v>
      </c>
    </row>
    <row r="1061" spans="1:46" x14ac:dyDescent="0.25">
      <c r="A1061">
        <v>7</v>
      </c>
      <c r="B1061" t="s">
        <v>96</v>
      </c>
      <c r="C1061" t="s">
        <v>96</v>
      </c>
      <c r="D1061" t="s">
        <v>97</v>
      </c>
      <c r="E1061" t="s">
        <v>620</v>
      </c>
      <c r="F1061" t="s">
        <v>621</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t="s">
        <v>531</v>
      </c>
      <c r="AM1061" s="49" t="s">
        <v>97</v>
      </c>
      <c r="AN1061" s="49" t="s">
        <v>14</v>
      </c>
      <c r="AO1061" s="49" t="s">
        <v>506</v>
      </c>
      <c r="AP1061" s="49" t="s">
        <v>494</v>
      </c>
      <c r="AQ1061" s="49" t="s">
        <v>10</v>
      </c>
      <c r="AR1061" s="49" t="s">
        <v>495</v>
      </c>
      <c r="AS1061" s="49" t="s">
        <v>488</v>
      </c>
      <c r="AT1061" s="49" t="s">
        <v>489</v>
      </c>
    </row>
    <row r="1062" spans="1:46" x14ac:dyDescent="0.25">
      <c r="A1062">
        <v>7</v>
      </c>
      <c r="B1062" t="s">
        <v>90</v>
      </c>
      <c r="C1062" t="s">
        <v>90</v>
      </c>
      <c r="D1062" t="s">
        <v>91</v>
      </c>
      <c r="E1062" t="s">
        <v>620</v>
      </c>
      <c r="F1062" t="s">
        <v>621</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0</v>
      </c>
      <c r="AM1062" s="49" t="s">
        <v>91</v>
      </c>
      <c r="AN1062" s="49" t="s">
        <v>14</v>
      </c>
      <c r="AO1062" s="49" t="s">
        <v>500</v>
      </c>
      <c r="AP1062" s="49" t="s">
        <v>501</v>
      </c>
      <c r="AQ1062" s="49" t="s">
        <v>502</v>
      </c>
      <c r="AR1062" s="49" t="s">
        <v>487</v>
      </c>
      <c r="AS1062" s="49" t="s">
        <v>488</v>
      </c>
      <c r="AT1062" s="49" t="s">
        <v>489</v>
      </c>
    </row>
    <row r="1063" spans="1:46" x14ac:dyDescent="0.25">
      <c r="A1063">
        <v>7</v>
      </c>
      <c r="B1063" t="s">
        <v>105</v>
      </c>
      <c r="C1063" t="s">
        <v>105</v>
      </c>
      <c r="D1063" t="s">
        <v>106</v>
      </c>
      <c r="E1063" t="s">
        <v>620</v>
      </c>
      <c r="F1063" t="s">
        <v>621</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t="s">
        <v>531</v>
      </c>
      <c r="AM1063" s="49" t="s">
        <v>106</v>
      </c>
      <c r="AN1063" s="49" t="s">
        <v>4</v>
      </c>
      <c r="AO1063" s="49" t="s">
        <v>9</v>
      </c>
      <c r="AP1063" s="49" t="s">
        <v>501</v>
      </c>
      <c r="AQ1063" s="49" t="s">
        <v>9</v>
      </c>
      <c r="AR1063" s="49" t="s">
        <v>495</v>
      </c>
      <c r="AS1063" s="49" t="s">
        <v>488</v>
      </c>
      <c r="AT1063" s="49" t="s">
        <v>489</v>
      </c>
    </row>
    <row r="1064" spans="1:46" x14ac:dyDescent="0.25">
      <c r="A1064">
        <v>7</v>
      </c>
      <c r="B1064" t="s">
        <v>98</v>
      </c>
      <c r="C1064" t="s">
        <v>98</v>
      </c>
      <c r="D1064" t="s">
        <v>99</v>
      </c>
      <c r="E1064" t="s">
        <v>620</v>
      </c>
      <c r="F1064" t="s">
        <v>621</v>
      </c>
      <c r="G1064">
        <v>1054.9982</v>
      </c>
      <c r="H1064">
        <v>1357.0005000000001</v>
      </c>
      <c r="I1064">
        <v>1230.9987000000001</v>
      </c>
      <c r="J1064">
        <v>1004.9995</v>
      </c>
      <c r="K1064">
        <v>1029.9989</v>
      </c>
      <c r="L1064">
        <v>929.00070000000005</v>
      </c>
      <c r="M1064">
        <v>754.00080000000003</v>
      </c>
      <c r="N1064">
        <v>1532.0003999999999</v>
      </c>
      <c r="O1064">
        <v>2487.0011</v>
      </c>
      <c r="P1064">
        <v>8205.9982</v>
      </c>
      <c r="Q1064">
        <v>9185.9982999999993</v>
      </c>
      <c r="R1064">
        <v>9237.0018999999993</v>
      </c>
      <c r="S1064">
        <v>9207.9999000000007</v>
      </c>
      <c r="T1064">
        <v>10022.9982</v>
      </c>
      <c r="U1064">
        <v>10081.998600000001</v>
      </c>
      <c r="V1064">
        <v>9933.9994000000006</v>
      </c>
      <c r="W1064">
        <v>10336.999900000001</v>
      </c>
      <c r="X1064">
        <v>10959.999900000001</v>
      </c>
      <c r="Y1064">
        <v>11153.9995</v>
      </c>
      <c r="Z1064">
        <v>10024.9995</v>
      </c>
      <c r="AA1064">
        <v>8867.9982999999993</v>
      </c>
      <c r="AB1064">
        <v>3855.0003000000002</v>
      </c>
      <c r="AC1064">
        <v>3778.0007999999998</v>
      </c>
      <c r="AD1064">
        <v>13398.999299999999</v>
      </c>
      <c r="AE1064">
        <v>13392.999599999999</v>
      </c>
      <c r="AF1064">
        <v>12253.001</v>
      </c>
      <c r="AG1064">
        <v>11627.999599999999</v>
      </c>
      <c r="AH1064">
        <v>22846.5386</v>
      </c>
      <c r="AI1064">
        <v>22418.484400000001</v>
      </c>
      <c r="AJ1064">
        <v>22111.579399999999</v>
      </c>
      <c r="AK1064">
        <v>22789.438999999998</v>
      </c>
      <c r="AL1064">
        <v>23112.337599999999</v>
      </c>
      <c r="AM1064" s="49" t="s">
        <v>99</v>
      </c>
      <c r="AN1064" s="49" t="s">
        <v>14</v>
      </c>
      <c r="AO1064" s="49" t="s">
        <v>506</v>
      </c>
      <c r="AP1064" s="49" t="s">
        <v>501</v>
      </c>
      <c r="AQ1064" s="49" t="s">
        <v>10</v>
      </c>
      <c r="AR1064" s="49" t="s">
        <v>487</v>
      </c>
      <c r="AS1064" s="49" t="s">
        <v>488</v>
      </c>
      <c r="AT1064" s="49" t="s">
        <v>489</v>
      </c>
    </row>
    <row r="1065" spans="1:46" x14ac:dyDescent="0.25">
      <c r="A1065">
        <v>7</v>
      </c>
      <c r="B1065" t="s">
        <v>102</v>
      </c>
      <c r="C1065" t="s">
        <v>102</v>
      </c>
      <c r="D1065" t="s">
        <v>409</v>
      </c>
      <c r="E1065" t="s">
        <v>620</v>
      </c>
      <c r="F1065" t="s">
        <v>621</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t="s">
        <v>531</v>
      </c>
      <c r="AM1065" s="49" t="s">
        <v>409</v>
      </c>
      <c r="AN1065" s="49" t="s">
        <v>14</v>
      </c>
      <c r="AO1065" s="49" t="s">
        <v>485</v>
      </c>
      <c r="AP1065" s="49" t="s">
        <v>505</v>
      </c>
      <c r="AQ1065" s="49" t="s">
        <v>13</v>
      </c>
      <c r="AR1065" s="49" t="s">
        <v>495</v>
      </c>
      <c r="AS1065" s="49" t="s">
        <v>496</v>
      </c>
      <c r="AT1065" s="49" t="s">
        <v>497</v>
      </c>
    </row>
    <row r="1066" spans="1:46" x14ac:dyDescent="0.25">
      <c r="A1066">
        <v>7</v>
      </c>
      <c r="B1066" t="s">
        <v>84</v>
      </c>
      <c r="C1066" t="s">
        <v>84</v>
      </c>
      <c r="D1066" t="s">
        <v>85</v>
      </c>
      <c r="E1066" t="s">
        <v>620</v>
      </c>
      <c r="F1066" t="s">
        <v>621</v>
      </c>
      <c r="G1066">
        <v>0</v>
      </c>
      <c r="H1066">
        <v>0</v>
      </c>
      <c r="I1066">
        <v>0</v>
      </c>
      <c r="J1066">
        <v>0</v>
      </c>
      <c r="K1066">
        <v>0</v>
      </c>
      <c r="L1066">
        <v>0</v>
      </c>
      <c r="M1066">
        <v>0</v>
      </c>
      <c r="N1066">
        <v>859.00160000000005</v>
      </c>
      <c r="O1066">
        <v>158.00149999999999</v>
      </c>
      <c r="P1066">
        <v>366.99810000000002</v>
      </c>
      <c r="Q1066">
        <v>483.99829999999997</v>
      </c>
      <c r="R1066">
        <v>41.001300000000001</v>
      </c>
      <c r="S1066">
        <v>314.99810000000002</v>
      </c>
      <c r="T1066">
        <v>1155</v>
      </c>
      <c r="U1066">
        <v>1293.0011</v>
      </c>
      <c r="V1066">
        <v>2442.0012999999999</v>
      </c>
      <c r="W1066">
        <v>2479.0001000000002</v>
      </c>
      <c r="X1066">
        <v>2828.9998000000001</v>
      </c>
      <c r="Y1066">
        <v>79.000699999999995</v>
      </c>
      <c r="Z1066">
        <v>187.9999</v>
      </c>
      <c r="AA1066">
        <v>141.99950000000001</v>
      </c>
      <c r="AB1066">
        <v>379.9982</v>
      </c>
      <c r="AC1066">
        <v>306.00069999999999</v>
      </c>
      <c r="AD1066">
        <v>562.99900000000002</v>
      </c>
      <c r="AE1066">
        <v>548.00189999999998</v>
      </c>
      <c r="AF1066">
        <v>764.99950000000001</v>
      </c>
      <c r="AG1066">
        <v>1319.0011</v>
      </c>
      <c r="AH1066">
        <v>1621.0787</v>
      </c>
      <c r="AI1066">
        <v>2095.1208000000001</v>
      </c>
      <c r="AJ1066">
        <v>2785.3357000000001</v>
      </c>
      <c r="AK1066">
        <v>2769.8989999999999</v>
      </c>
      <c r="AL1066">
        <v>2975.9774000000002</v>
      </c>
      <c r="AM1066" s="49" t="s">
        <v>85</v>
      </c>
      <c r="AN1066" s="49" t="s">
        <v>14</v>
      </c>
      <c r="AO1066" s="49" t="s">
        <v>500</v>
      </c>
      <c r="AP1066" s="49" t="s">
        <v>501</v>
      </c>
      <c r="AQ1066" s="49" t="s">
        <v>502</v>
      </c>
      <c r="AR1066" s="49" t="s">
        <v>487</v>
      </c>
      <c r="AS1066" s="49" t="s">
        <v>488</v>
      </c>
      <c r="AT1066" s="49" t="s">
        <v>489</v>
      </c>
    </row>
    <row r="1067" spans="1:46" x14ac:dyDescent="0.25">
      <c r="A1067">
        <v>7</v>
      </c>
      <c r="B1067" t="s">
        <v>223</v>
      </c>
      <c r="C1067" t="s">
        <v>223</v>
      </c>
      <c r="D1067" t="s">
        <v>224</v>
      </c>
      <c r="E1067" t="s">
        <v>620</v>
      </c>
      <c r="F1067" t="s">
        <v>621</v>
      </c>
      <c r="G1067" t="s">
        <v>531</v>
      </c>
      <c r="H1067" t="s">
        <v>531</v>
      </c>
      <c r="I1067" t="s">
        <v>531</v>
      </c>
      <c r="J1067" t="s">
        <v>531</v>
      </c>
      <c r="K1067" t="s">
        <v>531</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c r="AI1067">
        <v>0</v>
      </c>
      <c r="AJ1067">
        <v>0</v>
      </c>
      <c r="AK1067">
        <v>0</v>
      </c>
      <c r="AL1067" t="s">
        <v>531</v>
      </c>
      <c r="AM1067" s="49" t="s">
        <v>224</v>
      </c>
      <c r="AN1067" s="49" t="s">
        <v>14</v>
      </c>
      <c r="AO1067" s="49" t="s">
        <v>485</v>
      </c>
      <c r="AP1067" s="49" t="s">
        <v>494</v>
      </c>
      <c r="AQ1067" s="49" t="s">
        <v>11</v>
      </c>
      <c r="AR1067" s="49" t="s">
        <v>487</v>
      </c>
      <c r="AS1067" s="49" t="s">
        <v>488</v>
      </c>
      <c r="AT1067" s="49" t="s">
        <v>489</v>
      </c>
    </row>
    <row r="1068" spans="1:46" x14ac:dyDescent="0.25">
      <c r="A1068">
        <v>7</v>
      </c>
      <c r="B1068" t="s">
        <v>119</v>
      </c>
      <c r="C1068" t="s">
        <v>119</v>
      </c>
      <c r="D1068" t="s">
        <v>120</v>
      </c>
      <c r="E1068" t="s">
        <v>620</v>
      </c>
      <c r="F1068" t="s">
        <v>621</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c r="AG1068">
        <v>0</v>
      </c>
      <c r="AH1068">
        <v>0</v>
      </c>
      <c r="AI1068">
        <v>0</v>
      </c>
      <c r="AJ1068">
        <v>0</v>
      </c>
      <c r="AK1068">
        <v>0</v>
      </c>
      <c r="AL1068" t="s">
        <v>531</v>
      </c>
      <c r="AM1068" s="49" t="s">
        <v>120</v>
      </c>
      <c r="AN1068" s="49" t="s">
        <v>5</v>
      </c>
      <c r="AO1068" s="49" t="s">
        <v>9</v>
      </c>
      <c r="AP1068" s="49" t="s">
        <v>494</v>
      </c>
      <c r="AQ1068" s="49" t="s">
        <v>9</v>
      </c>
      <c r="AR1068" s="49" t="s">
        <v>487</v>
      </c>
      <c r="AS1068" s="49" t="s">
        <v>488</v>
      </c>
      <c r="AT1068" s="49" t="s">
        <v>489</v>
      </c>
    </row>
    <row r="1069" spans="1:46" x14ac:dyDescent="0.25">
      <c r="A1069">
        <v>7</v>
      </c>
      <c r="B1069" t="s">
        <v>109</v>
      </c>
      <c r="C1069" t="s">
        <v>109</v>
      </c>
      <c r="D1069" t="s">
        <v>110</v>
      </c>
      <c r="E1069" t="s">
        <v>620</v>
      </c>
      <c r="F1069" t="s">
        <v>621</v>
      </c>
      <c r="G1069">
        <v>1562.9993999999999</v>
      </c>
      <c r="H1069">
        <v>1000.0004</v>
      </c>
      <c r="I1069">
        <v>1000.0004</v>
      </c>
      <c r="J1069">
        <v>2000.0009</v>
      </c>
      <c r="K1069">
        <v>4000.0016999999998</v>
      </c>
      <c r="L1069">
        <v>3622.0007000000001</v>
      </c>
      <c r="M1069">
        <v>3694.0011</v>
      </c>
      <c r="N1069">
        <v>1800.0016000000001</v>
      </c>
      <c r="O1069">
        <v>2750.9996999999998</v>
      </c>
      <c r="P1069">
        <v>2689.9980999999998</v>
      </c>
      <c r="Q1069">
        <v>3162.0012000000002</v>
      </c>
      <c r="R1069">
        <v>3007.9980999999998</v>
      </c>
      <c r="S1069">
        <v>4605.9992000000002</v>
      </c>
      <c r="T1069">
        <v>4390.9985999999999</v>
      </c>
      <c r="U1069">
        <v>4883.0020000000004</v>
      </c>
      <c r="V1069">
        <v>3543</v>
      </c>
      <c r="W1069">
        <v>3725.0001000000002</v>
      </c>
      <c r="X1069">
        <v>3725.0001000000002</v>
      </c>
      <c r="Y1069">
        <v>4307.9994999999999</v>
      </c>
      <c r="Z1069">
        <v>4554.9997999999996</v>
      </c>
      <c r="AA1069">
        <v>4747.9987000000001</v>
      </c>
      <c r="AB1069">
        <v>5079.9993999999997</v>
      </c>
      <c r="AC1069">
        <v>5252.0015000000003</v>
      </c>
      <c r="AD1069">
        <v>5428.9984000000004</v>
      </c>
      <c r="AE1069">
        <v>5605.9996000000001</v>
      </c>
      <c r="AF1069">
        <v>5783.0007999999998</v>
      </c>
      <c r="AG1069">
        <v>5960.0019000000002</v>
      </c>
      <c r="AH1069">
        <v>6136.9988999999996</v>
      </c>
      <c r="AI1069">
        <v>6314</v>
      </c>
      <c r="AJ1069">
        <v>6491.0011999999997</v>
      </c>
      <c r="AK1069">
        <v>6667.9982</v>
      </c>
      <c r="AL1069">
        <v>6667.9982</v>
      </c>
      <c r="AM1069" s="49" t="s">
        <v>110</v>
      </c>
      <c r="AN1069" s="49" t="s">
        <v>14</v>
      </c>
      <c r="AO1069" s="49" t="s">
        <v>507</v>
      </c>
      <c r="AP1069" s="49" t="s">
        <v>505</v>
      </c>
      <c r="AQ1069" s="49" t="s">
        <v>13</v>
      </c>
      <c r="AR1069" s="49" t="s">
        <v>487</v>
      </c>
      <c r="AS1069" s="49" t="s">
        <v>488</v>
      </c>
      <c r="AT1069" s="49" t="s">
        <v>489</v>
      </c>
    </row>
    <row r="1070" spans="1:46" x14ac:dyDescent="0.25">
      <c r="A1070">
        <v>7</v>
      </c>
      <c r="B1070" t="s">
        <v>113</v>
      </c>
      <c r="C1070" t="s">
        <v>113</v>
      </c>
      <c r="D1070" t="s">
        <v>114</v>
      </c>
      <c r="E1070" t="s">
        <v>620</v>
      </c>
      <c r="F1070" t="s">
        <v>621</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c r="AI1070">
        <v>0</v>
      </c>
      <c r="AJ1070">
        <v>0</v>
      </c>
      <c r="AK1070">
        <v>0</v>
      </c>
      <c r="AL1070">
        <v>0</v>
      </c>
      <c r="AM1070" s="49" t="s">
        <v>114</v>
      </c>
      <c r="AN1070" s="49" t="s">
        <v>14</v>
      </c>
      <c r="AO1070" s="49" t="s">
        <v>506</v>
      </c>
      <c r="AP1070" s="49" t="s">
        <v>505</v>
      </c>
      <c r="AQ1070" s="49" t="s">
        <v>10</v>
      </c>
      <c r="AR1070" s="49" t="s">
        <v>495</v>
      </c>
      <c r="AS1070" s="49" t="s">
        <v>488</v>
      </c>
      <c r="AT1070" s="49" t="s">
        <v>489</v>
      </c>
    </row>
    <row r="1071" spans="1:46" x14ac:dyDescent="0.25">
      <c r="A1071">
        <v>7</v>
      </c>
      <c r="B1071" t="s">
        <v>493</v>
      </c>
      <c r="C1071" t="s">
        <v>542</v>
      </c>
      <c r="D1071" t="s">
        <v>543</v>
      </c>
      <c r="E1071" t="s">
        <v>620</v>
      </c>
      <c r="F1071" t="s">
        <v>621</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158110.0012</v>
      </c>
      <c r="AB1071">
        <v>188598.99890000001</v>
      </c>
      <c r="AC1071">
        <v>198687.00140000001</v>
      </c>
      <c r="AD1071">
        <v>220785.9994</v>
      </c>
      <c r="AE1071">
        <v>233878.00159999999</v>
      </c>
      <c r="AF1071">
        <v>200666.0013</v>
      </c>
      <c r="AG1071">
        <v>213314.9982</v>
      </c>
      <c r="AH1071">
        <v>229441.02359999999</v>
      </c>
      <c r="AI1071">
        <v>221906.01029999999</v>
      </c>
      <c r="AJ1071">
        <v>181563.72630000001</v>
      </c>
      <c r="AK1071">
        <v>163570.31690000001</v>
      </c>
      <c r="AL1071" t="s">
        <v>531</v>
      </c>
      <c r="AM1071" s="49" t="e">
        <v>#N/A</v>
      </c>
      <c r="AN1071" s="49" t="e">
        <v>#N/A</v>
      </c>
      <c r="AO1071" s="49" t="e">
        <v>#N/A</v>
      </c>
      <c r="AP1071" s="49" t="e">
        <v>#N/A</v>
      </c>
      <c r="AQ1071" s="49" t="e">
        <v>#N/A</v>
      </c>
      <c r="AR1071" s="49" t="e">
        <v>#N/A</v>
      </c>
      <c r="AS1071" s="49" t="e">
        <v>#N/A</v>
      </c>
      <c r="AT1071" s="49" t="e">
        <v>#N/A</v>
      </c>
    </row>
    <row r="1072" spans="1:46" x14ac:dyDescent="0.25">
      <c r="A1072">
        <v>7</v>
      </c>
      <c r="B1072" t="s">
        <v>544</v>
      </c>
      <c r="C1072" t="s">
        <v>544</v>
      </c>
      <c r="D1072" t="s">
        <v>545</v>
      </c>
      <c r="E1072" t="s">
        <v>620</v>
      </c>
      <c r="F1072" t="s">
        <v>621</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c r="AG1072">
        <v>0</v>
      </c>
      <c r="AH1072">
        <v>0</v>
      </c>
      <c r="AI1072">
        <v>0</v>
      </c>
      <c r="AJ1072">
        <v>0</v>
      </c>
      <c r="AK1072">
        <v>0</v>
      </c>
      <c r="AL1072" t="s">
        <v>531</v>
      </c>
      <c r="AM1072" s="49" t="e">
        <v>#N/A</v>
      </c>
      <c r="AN1072" s="49" t="e">
        <v>#N/A</v>
      </c>
      <c r="AO1072" s="49" t="e">
        <v>#N/A</v>
      </c>
      <c r="AP1072" s="49" t="e">
        <v>#N/A</v>
      </c>
      <c r="AQ1072" s="49" t="e">
        <v>#N/A</v>
      </c>
      <c r="AR1072" s="49" t="e">
        <v>#N/A</v>
      </c>
      <c r="AS1072" s="49" t="e">
        <v>#N/A</v>
      </c>
      <c r="AT1072" s="49" t="e">
        <v>#N/A</v>
      </c>
    </row>
    <row r="1073" spans="1:46" x14ac:dyDescent="0.25">
      <c r="A1073">
        <v>7</v>
      </c>
      <c r="B1073" t="s">
        <v>124</v>
      </c>
      <c r="C1073" t="s">
        <v>124</v>
      </c>
      <c r="D1073" t="s">
        <v>125</v>
      </c>
      <c r="E1073" t="s">
        <v>620</v>
      </c>
      <c r="F1073" t="s">
        <v>621</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c r="AH1073">
        <v>0</v>
      </c>
      <c r="AI1073">
        <v>0</v>
      </c>
      <c r="AJ1073">
        <v>0</v>
      </c>
      <c r="AK1073">
        <v>0</v>
      </c>
      <c r="AL1073">
        <v>0</v>
      </c>
      <c r="AM1073" s="49" t="s">
        <v>125</v>
      </c>
      <c r="AN1073" s="49" t="s">
        <v>14</v>
      </c>
      <c r="AO1073" s="49" t="s">
        <v>506</v>
      </c>
      <c r="AP1073" s="49" t="s">
        <v>501</v>
      </c>
      <c r="AQ1073" s="49" t="s">
        <v>10</v>
      </c>
      <c r="AR1073" s="49" t="s">
        <v>487</v>
      </c>
      <c r="AS1073" s="49" t="s">
        <v>488</v>
      </c>
      <c r="AT1073" s="49" t="s">
        <v>489</v>
      </c>
    </row>
    <row r="1074" spans="1:46" x14ac:dyDescent="0.25">
      <c r="A1074">
        <v>7</v>
      </c>
      <c r="B1074" t="s">
        <v>130</v>
      </c>
      <c r="C1074" t="s">
        <v>130</v>
      </c>
      <c r="D1074" t="s">
        <v>131</v>
      </c>
      <c r="E1074" t="s">
        <v>620</v>
      </c>
      <c r="F1074" t="s">
        <v>621</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s="49" t="s">
        <v>131</v>
      </c>
      <c r="AN1074" s="49" t="s">
        <v>14</v>
      </c>
      <c r="AO1074" s="49" t="s">
        <v>507</v>
      </c>
      <c r="AP1074" s="49" t="s">
        <v>501</v>
      </c>
      <c r="AQ1074" s="49" t="s">
        <v>10</v>
      </c>
      <c r="AR1074" s="49" t="s">
        <v>487</v>
      </c>
      <c r="AS1074" s="49" t="s">
        <v>488</v>
      </c>
      <c r="AT1074" s="49" t="s">
        <v>489</v>
      </c>
    </row>
    <row r="1075" spans="1:46" x14ac:dyDescent="0.25">
      <c r="A1075">
        <v>7</v>
      </c>
      <c r="B1075" t="s">
        <v>117</v>
      </c>
      <c r="C1075" t="s">
        <v>117</v>
      </c>
      <c r="D1075" t="s">
        <v>546</v>
      </c>
      <c r="E1075" t="s">
        <v>620</v>
      </c>
      <c r="F1075" t="s">
        <v>621</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c r="AI1075">
        <v>0</v>
      </c>
      <c r="AJ1075">
        <v>0</v>
      </c>
      <c r="AK1075">
        <v>0</v>
      </c>
      <c r="AL1075" t="s">
        <v>531</v>
      </c>
      <c r="AM1075" s="49" t="s">
        <v>118</v>
      </c>
      <c r="AN1075" s="49" t="s">
        <v>8</v>
      </c>
      <c r="AO1075" s="49" t="s">
        <v>9</v>
      </c>
      <c r="AP1075" s="49" t="s">
        <v>494</v>
      </c>
      <c r="AQ1075" s="49" t="s">
        <v>9</v>
      </c>
      <c r="AR1075" s="49" t="s">
        <v>487</v>
      </c>
      <c r="AS1075" s="49" t="s">
        <v>488</v>
      </c>
      <c r="AT1075" s="49" t="s">
        <v>489</v>
      </c>
    </row>
    <row r="1076" spans="1:46" x14ac:dyDescent="0.25">
      <c r="A1076">
        <v>7</v>
      </c>
      <c r="B1076" t="s">
        <v>192</v>
      </c>
      <c r="C1076" t="s">
        <v>192</v>
      </c>
      <c r="D1076" t="s">
        <v>193</v>
      </c>
      <c r="E1076" t="s">
        <v>620</v>
      </c>
      <c r="F1076" t="s">
        <v>621</v>
      </c>
      <c r="G1076">
        <v>0</v>
      </c>
      <c r="H1076">
        <v>0</v>
      </c>
      <c r="I1076">
        <v>0</v>
      </c>
      <c r="J1076">
        <v>0</v>
      </c>
      <c r="K1076">
        <v>0</v>
      </c>
      <c r="L1076">
        <v>0</v>
      </c>
      <c r="M1076">
        <v>0</v>
      </c>
      <c r="N1076">
        <v>0</v>
      </c>
      <c r="O1076">
        <v>0</v>
      </c>
      <c r="P1076">
        <v>0</v>
      </c>
      <c r="Q1076">
        <v>55.9985</v>
      </c>
      <c r="R1076">
        <v>202.00049999999999</v>
      </c>
      <c r="S1076">
        <v>169.00020000000001</v>
      </c>
      <c r="T1076">
        <v>130.0001</v>
      </c>
      <c r="U1076">
        <v>179.99889999999999</v>
      </c>
      <c r="V1076">
        <v>176.00049999999999</v>
      </c>
      <c r="W1076">
        <v>191.0018</v>
      </c>
      <c r="X1076">
        <v>269.00189999999998</v>
      </c>
      <c r="Y1076">
        <v>355.99939999999998</v>
      </c>
      <c r="Z1076">
        <v>373.00200000000001</v>
      </c>
      <c r="AA1076">
        <v>319.00069999999999</v>
      </c>
      <c r="AB1076">
        <v>178.9983</v>
      </c>
      <c r="AC1076">
        <v>340.99810000000002</v>
      </c>
      <c r="AD1076">
        <v>366.00170000000003</v>
      </c>
      <c r="AE1076">
        <v>425.00209999999998</v>
      </c>
      <c r="AF1076">
        <v>390.00040000000001</v>
      </c>
      <c r="AG1076">
        <v>425.00209999999998</v>
      </c>
      <c r="AH1076">
        <v>482.7004</v>
      </c>
      <c r="AI1076">
        <v>817.69880000000001</v>
      </c>
      <c r="AJ1076">
        <v>1128.8994</v>
      </c>
      <c r="AK1076">
        <v>1630.2981</v>
      </c>
      <c r="AL1076">
        <v>1874.9998000000001</v>
      </c>
      <c r="AM1076" s="49" t="s">
        <v>193</v>
      </c>
      <c r="AN1076" s="49" t="s">
        <v>14</v>
      </c>
      <c r="AO1076" s="49" t="s">
        <v>500</v>
      </c>
      <c r="AP1076" s="49" t="s">
        <v>505</v>
      </c>
      <c r="AQ1076" s="49" t="s">
        <v>13</v>
      </c>
      <c r="AR1076" s="49" t="s">
        <v>487</v>
      </c>
      <c r="AS1076" s="49" t="s">
        <v>488</v>
      </c>
      <c r="AT1076" s="49" t="s">
        <v>489</v>
      </c>
    </row>
    <row r="1077" spans="1:46" x14ac:dyDescent="0.25">
      <c r="A1077">
        <v>7</v>
      </c>
      <c r="B1077" t="s">
        <v>132</v>
      </c>
      <c r="C1077" t="s">
        <v>132</v>
      </c>
      <c r="D1077" t="s">
        <v>133</v>
      </c>
      <c r="E1077" t="s">
        <v>620</v>
      </c>
      <c r="F1077" t="s">
        <v>621</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c r="AI1077">
        <v>0</v>
      </c>
      <c r="AJ1077">
        <v>0</v>
      </c>
      <c r="AK1077">
        <v>0</v>
      </c>
      <c r="AL1077" t="s">
        <v>531</v>
      </c>
      <c r="AM1077" s="49" t="s">
        <v>133</v>
      </c>
      <c r="AN1077" s="49" t="s">
        <v>14</v>
      </c>
      <c r="AO1077" s="49" t="s">
        <v>507</v>
      </c>
      <c r="AP1077" s="49" t="s">
        <v>501</v>
      </c>
      <c r="AQ1077" s="49" t="s">
        <v>10</v>
      </c>
      <c r="AR1077" s="49" t="s">
        <v>487</v>
      </c>
      <c r="AS1077" s="49" t="s">
        <v>488</v>
      </c>
      <c r="AT1077" s="49" t="s">
        <v>489</v>
      </c>
    </row>
    <row r="1078" spans="1:46" x14ac:dyDescent="0.25">
      <c r="A1078">
        <v>7</v>
      </c>
      <c r="B1078" t="s">
        <v>134</v>
      </c>
      <c r="C1078" t="s">
        <v>134</v>
      </c>
      <c r="D1078" t="s">
        <v>135</v>
      </c>
      <c r="E1078" t="s">
        <v>620</v>
      </c>
      <c r="F1078" t="s">
        <v>621</v>
      </c>
      <c r="G1078">
        <v>0</v>
      </c>
      <c r="H1078">
        <v>0</v>
      </c>
      <c r="I1078">
        <v>0</v>
      </c>
      <c r="J1078">
        <v>0</v>
      </c>
      <c r="K1078">
        <v>0</v>
      </c>
      <c r="L1078">
        <v>0</v>
      </c>
      <c r="M1078">
        <v>0</v>
      </c>
      <c r="N1078">
        <v>0</v>
      </c>
      <c r="O1078">
        <v>0</v>
      </c>
      <c r="P1078">
        <v>0</v>
      </c>
      <c r="Q1078">
        <v>0</v>
      </c>
      <c r="R1078">
        <v>17.999099999999999</v>
      </c>
      <c r="S1078">
        <v>0</v>
      </c>
      <c r="T1078">
        <v>15.001300000000001</v>
      </c>
      <c r="U1078">
        <v>70.999799999999993</v>
      </c>
      <c r="V1078">
        <v>138.00110000000001</v>
      </c>
      <c r="W1078">
        <v>73.001000000000005</v>
      </c>
      <c r="X1078">
        <v>288.0016</v>
      </c>
      <c r="Y1078">
        <v>238.99930000000001</v>
      </c>
      <c r="Z1078">
        <v>275.99799999999999</v>
      </c>
      <c r="AA1078">
        <v>299.00029999999998</v>
      </c>
      <c r="AB1078">
        <v>3.9984000000000002</v>
      </c>
      <c r="AC1078">
        <v>0</v>
      </c>
      <c r="AD1078">
        <v>0</v>
      </c>
      <c r="AE1078">
        <v>273.00029999999998</v>
      </c>
      <c r="AF1078">
        <v>124.0005</v>
      </c>
      <c r="AG1078">
        <v>197.00149999999999</v>
      </c>
      <c r="AH1078">
        <v>122.1583</v>
      </c>
      <c r="AI1078">
        <v>157.82980000000001</v>
      </c>
      <c r="AJ1078">
        <v>164.48679999999999</v>
      </c>
      <c r="AK1078">
        <v>270.61799999999999</v>
      </c>
      <c r="AL1078">
        <v>250.75579999999999</v>
      </c>
      <c r="AM1078" s="49" t="s">
        <v>135</v>
      </c>
      <c r="AN1078" s="49" t="s">
        <v>14</v>
      </c>
      <c r="AO1078" s="49" t="s">
        <v>500</v>
      </c>
      <c r="AP1078" s="49" t="s">
        <v>505</v>
      </c>
      <c r="AQ1078" s="49" t="s">
        <v>13</v>
      </c>
      <c r="AR1078" s="49" t="s">
        <v>487</v>
      </c>
      <c r="AS1078" s="49" t="s">
        <v>488</v>
      </c>
      <c r="AT1078" s="49" t="s">
        <v>489</v>
      </c>
    </row>
    <row r="1079" spans="1:46" x14ac:dyDescent="0.25">
      <c r="A1079">
        <v>7</v>
      </c>
      <c r="B1079" t="s">
        <v>136</v>
      </c>
      <c r="C1079" t="s">
        <v>136</v>
      </c>
      <c r="D1079" t="s">
        <v>137</v>
      </c>
      <c r="E1079" t="s">
        <v>620</v>
      </c>
      <c r="F1079" t="s">
        <v>621</v>
      </c>
      <c r="G1079">
        <v>282.9984</v>
      </c>
      <c r="H1079">
        <v>336.99970000000002</v>
      </c>
      <c r="I1079">
        <v>380.99880000000002</v>
      </c>
      <c r="J1079">
        <v>513.00019999999995</v>
      </c>
      <c r="K1079">
        <v>701.00009999999997</v>
      </c>
      <c r="L1079">
        <v>754.00080000000003</v>
      </c>
      <c r="M1079">
        <v>745.99980000000005</v>
      </c>
      <c r="N1079">
        <v>1344.0005000000001</v>
      </c>
      <c r="O1079">
        <v>1818.0007000000001</v>
      </c>
      <c r="P1079">
        <v>1938.9992</v>
      </c>
      <c r="Q1079">
        <v>2370.0009</v>
      </c>
      <c r="R1079">
        <v>3163.9983000000002</v>
      </c>
      <c r="S1079">
        <v>2818.0011</v>
      </c>
      <c r="T1079">
        <v>3298.0010000000002</v>
      </c>
      <c r="U1079">
        <v>4658.9998999999998</v>
      </c>
      <c r="V1079">
        <v>5635.0015999999996</v>
      </c>
      <c r="W1079">
        <v>5302.0002000000004</v>
      </c>
      <c r="X1079">
        <v>6209.9998999999998</v>
      </c>
      <c r="Y1079">
        <v>6371.9997999999996</v>
      </c>
      <c r="Z1079">
        <v>6758.0018</v>
      </c>
      <c r="AA1079">
        <v>6659.0006999999996</v>
      </c>
      <c r="AB1079">
        <v>6979.0020000000004</v>
      </c>
      <c r="AC1079">
        <v>7093.0002000000004</v>
      </c>
      <c r="AD1079">
        <v>6741.9998999999998</v>
      </c>
      <c r="AE1079">
        <v>8193.9987999999994</v>
      </c>
      <c r="AF1079">
        <v>9381.9992000000002</v>
      </c>
      <c r="AG1079">
        <v>10360.998600000001</v>
      </c>
      <c r="AH1079">
        <v>10228.415199999999</v>
      </c>
      <c r="AI1079">
        <v>12060.7305</v>
      </c>
      <c r="AJ1079">
        <v>12498.958699999999</v>
      </c>
      <c r="AK1079">
        <v>12752.796</v>
      </c>
      <c r="AL1079">
        <v>12555.045099999999</v>
      </c>
      <c r="AM1079" s="49" t="s">
        <v>137</v>
      </c>
      <c r="AN1079" s="49" t="s">
        <v>14</v>
      </c>
      <c r="AO1079" s="49" t="s">
        <v>500</v>
      </c>
      <c r="AP1079" s="49" t="s">
        <v>505</v>
      </c>
      <c r="AQ1079" s="49" t="s">
        <v>13</v>
      </c>
      <c r="AR1079" s="49" t="s">
        <v>487</v>
      </c>
      <c r="AS1079" s="49" t="s">
        <v>488</v>
      </c>
      <c r="AT1079" s="49" t="s">
        <v>489</v>
      </c>
    </row>
    <row r="1080" spans="1:46" x14ac:dyDescent="0.25">
      <c r="A1080">
        <v>7</v>
      </c>
      <c r="B1080" t="s">
        <v>315</v>
      </c>
      <c r="C1080" t="s">
        <v>315</v>
      </c>
      <c r="D1080" t="s">
        <v>547</v>
      </c>
      <c r="E1080" t="s">
        <v>620</v>
      </c>
      <c r="F1080" t="s">
        <v>621</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0</v>
      </c>
      <c r="AI1080">
        <v>0</v>
      </c>
      <c r="AJ1080">
        <v>0</v>
      </c>
      <c r="AK1080">
        <v>0</v>
      </c>
      <c r="AL1080" t="s">
        <v>531</v>
      </c>
      <c r="AM1080" s="49" t="s">
        <v>316</v>
      </c>
      <c r="AN1080" s="49" t="s">
        <v>14</v>
      </c>
      <c r="AO1080" s="49" t="s">
        <v>485</v>
      </c>
      <c r="AP1080" s="49" t="s">
        <v>486</v>
      </c>
      <c r="AQ1080" s="49" t="s">
        <v>11</v>
      </c>
      <c r="AR1080" s="49" t="s">
        <v>487</v>
      </c>
      <c r="AS1080" s="49" t="s">
        <v>488</v>
      </c>
      <c r="AT1080" s="49" t="s">
        <v>489</v>
      </c>
    </row>
    <row r="1081" spans="1:46" x14ac:dyDescent="0.25">
      <c r="A1081">
        <v>7</v>
      </c>
      <c r="B1081" t="s">
        <v>121</v>
      </c>
      <c r="C1081" t="s">
        <v>121</v>
      </c>
      <c r="D1081" t="s">
        <v>548</v>
      </c>
      <c r="E1081" t="s">
        <v>620</v>
      </c>
      <c r="F1081" t="s">
        <v>621</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t="s">
        <v>531</v>
      </c>
      <c r="AM1081" s="49" t="s">
        <v>122</v>
      </c>
      <c r="AN1081" s="49" t="s">
        <v>5</v>
      </c>
      <c r="AO1081" s="49" t="s">
        <v>9</v>
      </c>
      <c r="AP1081" s="49" t="s">
        <v>486</v>
      </c>
      <c r="AQ1081" s="49" t="s">
        <v>9</v>
      </c>
      <c r="AR1081" s="49" t="s">
        <v>495</v>
      </c>
      <c r="AS1081" s="49" t="s">
        <v>488</v>
      </c>
      <c r="AT1081" s="49" t="s">
        <v>489</v>
      </c>
    </row>
    <row r="1082" spans="1:46" x14ac:dyDescent="0.25">
      <c r="A1082">
        <v>7</v>
      </c>
      <c r="B1082" t="s">
        <v>144</v>
      </c>
      <c r="C1082" t="s">
        <v>144</v>
      </c>
      <c r="D1082" t="s">
        <v>145</v>
      </c>
      <c r="E1082" t="s">
        <v>620</v>
      </c>
      <c r="F1082" t="s">
        <v>621</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c r="AI1082">
        <v>0</v>
      </c>
      <c r="AJ1082">
        <v>0</v>
      </c>
      <c r="AK1082">
        <v>0</v>
      </c>
      <c r="AL1082">
        <v>0</v>
      </c>
      <c r="AM1082" s="49" t="s">
        <v>145</v>
      </c>
      <c r="AN1082" s="49" t="s">
        <v>14</v>
      </c>
      <c r="AO1082" s="49" t="s">
        <v>500</v>
      </c>
      <c r="AP1082" s="49" t="s">
        <v>505</v>
      </c>
      <c r="AQ1082" s="49" t="s">
        <v>13</v>
      </c>
      <c r="AR1082" s="49" t="s">
        <v>487</v>
      </c>
      <c r="AS1082" s="49" t="s">
        <v>488</v>
      </c>
      <c r="AT1082" s="49" t="s">
        <v>489</v>
      </c>
    </row>
    <row r="1083" spans="1:46" x14ac:dyDescent="0.25">
      <c r="A1083">
        <v>7</v>
      </c>
      <c r="B1083" t="s">
        <v>146</v>
      </c>
      <c r="C1083" t="s">
        <v>146</v>
      </c>
      <c r="D1083" t="s">
        <v>147</v>
      </c>
      <c r="E1083" t="s">
        <v>620</v>
      </c>
      <c r="F1083" t="s">
        <v>621</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c r="AG1083">
        <v>0</v>
      </c>
      <c r="AH1083">
        <v>0</v>
      </c>
      <c r="AI1083">
        <v>0</v>
      </c>
      <c r="AJ1083">
        <v>0</v>
      </c>
      <c r="AK1083">
        <v>0</v>
      </c>
      <c r="AL1083" t="s">
        <v>531</v>
      </c>
      <c r="AM1083" s="49" t="s">
        <v>147</v>
      </c>
      <c r="AN1083" s="49" t="s">
        <v>14</v>
      </c>
      <c r="AO1083" s="49" t="s">
        <v>507</v>
      </c>
      <c r="AP1083" s="49" t="s">
        <v>501</v>
      </c>
      <c r="AQ1083" s="49" t="s">
        <v>10</v>
      </c>
      <c r="AR1083" s="49" t="s">
        <v>487</v>
      </c>
      <c r="AS1083" s="49" t="s">
        <v>488</v>
      </c>
      <c r="AT1083" s="49" t="s">
        <v>489</v>
      </c>
    </row>
    <row r="1084" spans="1:46" x14ac:dyDescent="0.25">
      <c r="A1084">
        <v>7</v>
      </c>
      <c r="B1084" t="s">
        <v>149</v>
      </c>
      <c r="C1084" t="s">
        <v>149</v>
      </c>
      <c r="D1084" t="s">
        <v>412</v>
      </c>
      <c r="E1084" t="s">
        <v>620</v>
      </c>
      <c r="F1084" t="s">
        <v>621</v>
      </c>
      <c r="G1084">
        <v>0</v>
      </c>
      <c r="H1084">
        <v>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v>0</v>
      </c>
      <c r="AD1084">
        <v>0</v>
      </c>
      <c r="AE1084">
        <v>0</v>
      </c>
      <c r="AF1084">
        <v>0</v>
      </c>
      <c r="AG1084">
        <v>0</v>
      </c>
      <c r="AH1084">
        <v>0</v>
      </c>
      <c r="AI1084">
        <v>0</v>
      </c>
      <c r="AJ1084">
        <v>0</v>
      </c>
      <c r="AK1084">
        <v>0</v>
      </c>
      <c r="AL1084" t="s">
        <v>531</v>
      </c>
      <c r="AM1084" s="49" t="s">
        <v>412</v>
      </c>
      <c r="AN1084" s="49" t="s">
        <v>14</v>
      </c>
      <c r="AO1084" s="49" t="s">
        <v>506</v>
      </c>
      <c r="AP1084" s="49" t="s">
        <v>501</v>
      </c>
      <c r="AQ1084" s="49" t="s">
        <v>10</v>
      </c>
      <c r="AR1084" s="49" t="s">
        <v>487</v>
      </c>
      <c r="AS1084" s="49" t="s">
        <v>496</v>
      </c>
      <c r="AT1084" s="49" t="s">
        <v>497</v>
      </c>
    </row>
    <row r="1085" spans="1:46" x14ac:dyDescent="0.25">
      <c r="A1085">
        <v>7</v>
      </c>
      <c r="B1085" t="s">
        <v>150</v>
      </c>
      <c r="C1085" t="s">
        <v>150</v>
      </c>
      <c r="D1085" t="s">
        <v>151</v>
      </c>
      <c r="E1085" t="s">
        <v>620</v>
      </c>
      <c r="F1085" t="s">
        <v>621</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t="s">
        <v>531</v>
      </c>
      <c r="AM1085" s="49" t="s">
        <v>151</v>
      </c>
      <c r="AN1085" s="49" t="s">
        <v>7</v>
      </c>
      <c r="AO1085" s="49" t="s">
        <v>9</v>
      </c>
      <c r="AP1085" s="49" t="s">
        <v>494</v>
      </c>
      <c r="AQ1085" s="49" t="s">
        <v>9</v>
      </c>
      <c r="AR1085" s="49" t="s">
        <v>487</v>
      </c>
      <c r="AS1085" s="49" t="s">
        <v>488</v>
      </c>
      <c r="AT1085" s="49" t="s">
        <v>489</v>
      </c>
    </row>
    <row r="1086" spans="1:46" x14ac:dyDescent="0.25">
      <c r="A1086">
        <v>7</v>
      </c>
      <c r="B1086" t="s">
        <v>338</v>
      </c>
      <c r="C1086" t="s">
        <v>338</v>
      </c>
      <c r="D1086" t="s">
        <v>339</v>
      </c>
      <c r="E1086" t="s">
        <v>620</v>
      </c>
      <c r="F1086" t="s">
        <v>621</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t="s">
        <v>531</v>
      </c>
      <c r="AM1086" s="49" t="s">
        <v>339</v>
      </c>
      <c r="AN1086" s="49" t="s">
        <v>14</v>
      </c>
      <c r="AO1086" s="49" t="s">
        <v>507</v>
      </c>
      <c r="AP1086" s="49" t="s">
        <v>494</v>
      </c>
      <c r="AQ1086" s="49" t="s">
        <v>10</v>
      </c>
      <c r="AR1086" s="49" t="s">
        <v>487</v>
      </c>
      <c r="AS1086" s="49" t="s">
        <v>488</v>
      </c>
      <c r="AT1086" s="49" t="s">
        <v>489</v>
      </c>
    </row>
    <row r="1087" spans="1:46" x14ac:dyDescent="0.25">
      <c r="A1087">
        <v>7</v>
      </c>
      <c r="B1087" t="s">
        <v>181</v>
      </c>
      <c r="C1087" t="s">
        <v>181</v>
      </c>
      <c r="D1087" t="s">
        <v>414</v>
      </c>
      <c r="E1087" t="s">
        <v>620</v>
      </c>
      <c r="F1087" t="s">
        <v>621</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c r="AH1087">
        <v>0</v>
      </c>
      <c r="AI1087">
        <v>0</v>
      </c>
      <c r="AJ1087">
        <v>0</v>
      </c>
      <c r="AK1087">
        <v>0</v>
      </c>
      <c r="AL1087" t="s">
        <v>531</v>
      </c>
      <c r="AM1087" s="49" t="s">
        <v>414</v>
      </c>
      <c r="AN1087" s="49" t="s">
        <v>5</v>
      </c>
      <c r="AO1087" s="49" t="s">
        <v>9</v>
      </c>
      <c r="AP1087" s="49" t="s">
        <v>501</v>
      </c>
      <c r="AQ1087" s="49" t="s">
        <v>9</v>
      </c>
      <c r="AR1087" s="49" t="s">
        <v>495</v>
      </c>
      <c r="AS1087" s="49" t="s">
        <v>496</v>
      </c>
      <c r="AT1087" s="49" t="s">
        <v>497</v>
      </c>
    </row>
    <row r="1088" spans="1:46" x14ac:dyDescent="0.25">
      <c r="A1088">
        <v>7</v>
      </c>
      <c r="B1088" t="s">
        <v>152</v>
      </c>
      <c r="C1088" t="s">
        <v>152</v>
      </c>
      <c r="D1088" t="s">
        <v>153</v>
      </c>
      <c r="E1088" t="s">
        <v>620</v>
      </c>
      <c r="F1088" t="s">
        <v>621</v>
      </c>
      <c r="G1088" t="s">
        <v>531</v>
      </c>
      <c r="H1088" t="s">
        <v>531</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c r="AG1088">
        <v>0</v>
      </c>
      <c r="AH1088">
        <v>0</v>
      </c>
      <c r="AI1088">
        <v>0</v>
      </c>
      <c r="AJ1088">
        <v>0</v>
      </c>
      <c r="AK1088">
        <v>0</v>
      </c>
      <c r="AL1088" t="s">
        <v>531</v>
      </c>
      <c r="AM1088" s="49" t="s">
        <v>153</v>
      </c>
      <c r="AN1088" s="49" t="s">
        <v>6</v>
      </c>
      <c r="AO1088" s="49" t="s">
        <v>9</v>
      </c>
      <c r="AP1088" s="49" t="s">
        <v>486</v>
      </c>
      <c r="AQ1088" s="49" t="s">
        <v>9</v>
      </c>
      <c r="AR1088" s="49" t="s">
        <v>487</v>
      </c>
      <c r="AS1088" s="49" t="s">
        <v>488</v>
      </c>
      <c r="AT1088" s="49" t="s">
        <v>489</v>
      </c>
    </row>
    <row r="1089" spans="1:46" x14ac:dyDescent="0.25">
      <c r="A1089">
        <v>7</v>
      </c>
      <c r="B1089" t="s">
        <v>156</v>
      </c>
      <c r="C1089" t="s">
        <v>156</v>
      </c>
      <c r="D1089" t="s">
        <v>157</v>
      </c>
      <c r="E1089" t="s">
        <v>620</v>
      </c>
      <c r="F1089" t="s">
        <v>621</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522.99829999999997</v>
      </c>
      <c r="AG1089">
        <v>717.00210000000004</v>
      </c>
      <c r="AH1089">
        <v>605.67089999999996</v>
      </c>
      <c r="AI1089">
        <v>611.3356</v>
      </c>
      <c r="AJ1089">
        <v>614.31659999999999</v>
      </c>
      <c r="AK1089">
        <v>13.979699999999999</v>
      </c>
      <c r="AL1089">
        <v>15.001300000000001</v>
      </c>
      <c r="AM1089" s="49" t="s">
        <v>157</v>
      </c>
      <c r="AN1089" s="49" t="s">
        <v>14</v>
      </c>
      <c r="AO1089" s="49" t="s">
        <v>500</v>
      </c>
      <c r="AP1089" s="49" t="s">
        <v>505</v>
      </c>
      <c r="AQ1089" s="49" t="s">
        <v>13</v>
      </c>
      <c r="AR1089" s="49" t="s">
        <v>487</v>
      </c>
      <c r="AS1089" s="49" t="s">
        <v>488</v>
      </c>
      <c r="AT1089" s="49" t="s">
        <v>489</v>
      </c>
    </row>
    <row r="1090" spans="1:46" x14ac:dyDescent="0.25">
      <c r="A1090">
        <v>7</v>
      </c>
      <c r="B1090" t="s">
        <v>158</v>
      </c>
      <c r="C1090" t="s">
        <v>158</v>
      </c>
      <c r="D1090" t="s">
        <v>159</v>
      </c>
      <c r="E1090" t="s">
        <v>620</v>
      </c>
      <c r="F1090" t="s">
        <v>621</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c r="AH1090">
        <v>0</v>
      </c>
      <c r="AI1090">
        <v>0</v>
      </c>
      <c r="AJ1090">
        <v>0</v>
      </c>
      <c r="AK1090">
        <v>0</v>
      </c>
      <c r="AL1090" t="s">
        <v>531</v>
      </c>
      <c r="AM1090" s="49" t="s">
        <v>159</v>
      </c>
      <c r="AN1090" s="49" t="s">
        <v>6</v>
      </c>
      <c r="AO1090" s="49" t="s">
        <v>9</v>
      </c>
      <c r="AP1090" s="49" t="s">
        <v>486</v>
      </c>
      <c r="AQ1090" s="49" t="s">
        <v>9</v>
      </c>
      <c r="AR1090" s="49" t="s">
        <v>487</v>
      </c>
      <c r="AS1090" s="49" t="s">
        <v>488</v>
      </c>
      <c r="AT1090" s="49" t="s">
        <v>489</v>
      </c>
    </row>
    <row r="1091" spans="1:46" x14ac:dyDescent="0.25">
      <c r="A1091">
        <v>7</v>
      </c>
      <c r="B1091" t="s">
        <v>160</v>
      </c>
      <c r="C1091" t="s">
        <v>160</v>
      </c>
      <c r="D1091" t="s">
        <v>161</v>
      </c>
      <c r="E1091" t="s">
        <v>620</v>
      </c>
      <c r="F1091" t="s">
        <v>621</v>
      </c>
      <c r="G1091">
        <v>0</v>
      </c>
      <c r="H1091">
        <v>0</v>
      </c>
      <c r="I1091">
        <v>0</v>
      </c>
      <c r="J1091">
        <v>0</v>
      </c>
      <c r="K1091">
        <v>0</v>
      </c>
      <c r="L1091">
        <v>0</v>
      </c>
      <c r="M1091">
        <v>6438.0005000000001</v>
      </c>
      <c r="N1091">
        <v>7212.0015999999996</v>
      </c>
      <c r="O1091">
        <v>6847.0006000000003</v>
      </c>
      <c r="P1091">
        <v>5478.0006999999996</v>
      </c>
      <c r="Q1091">
        <v>1737.9992999999999</v>
      </c>
      <c r="R1091">
        <v>2252.0001999999999</v>
      </c>
      <c r="S1091">
        <v>2687.0003000000002</v>
      </c>
      <c r="T1091">
        <v>2672.9996999999998</v>
      </c>
      <c r="U1091">
        <v>2785.0007000000001</v>
      </c>
      <c r="V1091">
        <v>2314.9989999999998</v>
      </c>
      <c r="W1091">
        <v>2197.9987999999998</v>
      </c>
      <c r="X1091">
        <v>1956.0018</v>
      </c>
      <c r="Y1091">
        <v>2004.9999</v>
      </c>
      <c r="Z1091">
        <v>1898.002</v>
      </c>
      <c r="AA1091">
        <v>1783.9997000000001</v>
      </c>
      <c r="AB1091">
        <v>1805.0007000000001</v>
      </c>
      <c r="AC1091">
        <v>2741.0016999999998</v>
      </c>
      <c r="AD1091">
        <v>2119.9987000000001</v>
      </c>
      <c r="AE1091">
        <v>2218.9998000000001</v>
      </c>
      <c r="AF1091">
        <v>1757.9996000000001</v>
      </c>
      <c r="AG1091">
        <v>1644.0014000000001</v>
      </c>
      <c r="AH1091">
        <v>2001.0015000000001</v>
      </c>
      <c r="AI1091">
        <v>2047.9983</v>
      </c>
      <c r="AJ1091">
        <v>1818.0007000000001</v>
      </c>
      <c r="AK1091">
        <v>2025.0001999999999</v>
      </c>
      <c r="AL1091">
        <v>2222.0016999999998</v>
      </c>
      <c r="AM1091" s="49" t="s">
        <v>161</v>
      </c>
      <c r="AN1091" s="49" t="s">
        <v>14</v>
      </c>
      <c r="AO1091" s="49" t="s">
        <v>500</v>
      </c>
      <c r="AP1091" s="49" t="s">
        <v>505</v>
      </c>
      <c r="AQ1091" s="49" t="s">
        <v>13</v>
      </c>
      <c r="AR1091" s="49" t="s">
        <v>487</v>
      </c>
      <c r="AS1091" s="49" t="s">
        <v>488</v>
      </c>
      <c r="AT1091" s="49" t="s">
        <v>489</v>
      </c>
    </row>
    <row r="1092" spans="1:46" x14ac:dyDescent="0.25">
      <c r="A1092">
        <v>7</v>
      </c>
      <c r="B1092" t="s">
        <v>164</v>
      </c>
      <c r="C1092" t="s">
        <v>164</v>
      </c>
      <c r="D1092" t="s">
        <v>165</v>
      </c>
      <c r="E1092" t="s">
        <v>620</v>
      </c>
      <c r="F1092" t="s">
        <v>621</v>
      </c>
      <c r="G1092">
        <v>0</v>
      </c>
      <c r="H1092">
        <v>0</v>
      </c>
      <c r="I1092">
        <v>0</v>
      </c>
      <c r="J1092">
        <v>0</v>
      </c>
      <c r="K1092">
        <v>0</v>
      </c>
      <c r="L1092">
        <v>0</v>
      </c>
      <c r="M1092">
        <v>0</v>
      </c>
      <c r="N1092">
        <v>0</v>
      </c>
      <c r="O1092">
        <v>0</v>
      </c>
      <c r="P1092">
        <v>0</v>
      </c>
      <c r="Q1092">
        <v>0</v>
      </c>
      <c r="R1092">
        <v>0</v>
      </c>
      <c r="S1092">
        <v>0</v>
      </c>
      <c r="T1092">
        <v>0</v>
      </c>
      <c r="U1092">
        <v>0</v>
      </c>
      <c r="V1092">
        <v>0</v>
      </c>
      <c r="W1092">
        <v>0</v>
      </c>
      <c r="X1092">
        <v>1149.2808</v>
      </c>
      <c r="Y1092">
        <v>1249.1946</v>
      </c>
      <c r="Z1092">
        <v>1342.4262000000001</v>
      </c>
      <c r="AA1092">
        <v>1309.2542000000001</v>
      </c>
      <c r="AB1092">
        <v>17046.455699999999</v>
      </c>
      <c r="AC1092">
        <v>16516.344000000001</v>
      </c>
      <c r="AD1092">
        <v>16177.276</v>
      </c>
      <c r="AE1092">
        <v>17562.7091</v>
      </c>
      <c r="AF1092">
        <v>18758.220499999999</v>
      </c>
      <c r="AG1092">
        <v>20604.084299999999</v>
      </c>
      <c r="AH1092">
        <v>17628.374899999999</v>
      </c>
      <c r="AI1092">
        <v>18711.9522</v>
      </c>
      <c r="AJ1092">
        <v>20148.652600000001</v>
      </c>
      <c r="AK1092">
        <v>16273.7273</v>
      </c>
      <c r="AL1092">
        <v>17652.105599999999</v>
      </c>
      <c r="AM1092" s="49" t="s">
        <v>165</v>
      </c>
      <c r="AN1092" s="49" t="s">
        <v>14</v>
      </c>
      <c r="AO1092" s="49" t="s">
        <v>500</v>
      </c>
      <c r="AP1092" s="49" t="s">
        <v>505</v>
      </c>
      <c r="AQ1092" s="49" t="s">
        <v>13</v>
      </c>
      <c r="AR1092" s="49" t="s">
        <v>487</v>
      </c>
      <c r="AS1092" s="49" t="s">
        <v>488</v>
      </c>
      <c r="AT1092" s="49" t="s">
        <v>489</v>
      </c>
    </row>
    <row r="1093" spans="1:46" x14ac:dyDescent="0.25">
      <c r="A1093">
        <v>7</v>
      </c>
      <c r="B1093" t="s">
        <v>168</v>
      </c>
      <c r="C1093" t="s">
        <v>168</v>
      </c>
      <c r="D1093" t="s">
        <v>413</v>
      </c>
      <c r="E1093" t="s">
        <v>620</v>
      </c>
      <c r="F1093" t="s">
        <v>621</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c r="AK1093">
        <v>0</v>
      </c>
      <c r="AL1093" t="s">
        <v>531</v>
      </c>
      <c r="AM1093" s="49" t="s">
        <v>413</v>
      </c>
      <c r="AN1093" s="49" t="s">
        <v>5</v>
      </c>
      <c r="AO1093" s="49" t="s">
        <v>9</v>
      </c>
      <c r="AP1093" s="49" t="s">
        <v>501</v>
      </c>
      <c r="AQ1093" s="49" t="s">
        <v>9</v>
      </c>
      <c r="AR1093" s="49" t="s">
        <v>495</v>
      </c>
      <c r="AS1093" s="49" t="s">
        <v>496</v>
      </c>
      <c r="AT1093" s="49" t="s">
        <v>497</v>
      </c>
    </row>
    <row r="1094" spans="1:46" x14ac:dyDescent="0.25">
      <c r="A1094">
        <v>7</v>
      </c>
      <c r="B1094" t="s">
        <v>171</v>
      </c>
      <c r="C1094" t="s">
        <v>171</v>
      </c>
      <c r="D1094" t="s">
        <v>172</v>
      </c>
      <c r="E1094" t="s">
        <v>620</v>
      </c>
      <c r="F1094" t="s">
        <v>621</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c r="AK1094">
        <v>0</v>
      </c>
      <c r="AL1094">
        <v>0</v>
      </c>
      <c r="AM1094" s="49" t="s">
        <v>172</v>
      </c>
      <c r="AN1094" s="49" t="s">
        <v>14</v>
      </c>
      <c r="AO1094" s="49" t="s">
        <v>500</v>
      </c>
      <c r="AP1094" s="49" t="s">
        <v>501</v>
      </c>
      <c r="AQ1094" s="49" t="s">
        <v>502</v>
      </c>
      <c r="AR1094" s="49" t="s">
        <v>487</v>
      </c>
      <c r="AS1094" s="49" t="s">
        <v>488</v>
      </c>
      <c r="AT1094" s="49" t="s">
        <v>489</v>
      </c>
    </row>
    <row r="1095" spans="1:46" x14ac:dyDescent="0.25">
      <c r="A1095">
        <v>7</v>
      </c>
      <c r="B1095" t="s">
        <v>138</v>
      </c>
      <c r="C1095" t="s">
        <v>138</v>
      </c>
      <c r="D1095" t="s">
        <v>139</v>
      </c>
      <c r="E1095" t="s">
        <v>620</v>
      </c>
      <c r="F1095" t="s">
        <v>621</v>
      </c>
      <c r="G1095">
        <v>20526.000499999998</v>
      </c>
      <c r="H1095">
        <v>22420</v>
      </c>
      <c r="I1095">
        <v>27357.999800000001</v>
      </c>
      <c r="J1095">
        <v>29630.0003</v>
      </c>
      <c r="K1095">
        <v>31648.0003</v>
      </c>
      <c r="L1095">
        <v>37718.998399999997</v>
      </c>
      <c r="M1095">
        <v>42408.000899999999</v>
      </c>
      <c r="N1095">
        <v>45634.001499999998</v>
      </c>
      <c r="O1095">
        <v>53867.000399999997</v>
      </c>
      <c r="P1095">
        <v>32727.001400000001</v>
      </c>
      <c r="Q1095">
        <v>43046.998699999996</v>
      </c>
      <c r="R1095">
        <v>65367.001199999999</v>
      </c>
      <c r="S1095">
        <v>57381.999000000003</v>
      </c>
      <c r="T1095" t="s">
        <v>531</v>
      </c>
      <c r="U1095" t="s">
        <v>531</v>
      </c>
      <c r="V1095" t="s">
        <v>531</v>
      </c>
      <c r="W1095" t="s">
        <v>531</v>
      </c>
      <c r="X1095" t="s">
        <v>531</v>
      </c>
      <c r="Y1095">
        <v>37821.001400000001</v>
      </c>
      <c r="Z1095">
        <v>62882.001400000001</v>
      </c>
      <c r="AA1095">
        <v>65840.000700000004</v>
      </c>
      <c r="AB1095">
        <v>61520.001799999998</v>
      </c>
      <c r="AC1095">
        <v>59471.999300000003</v>
      </c>
      <c r="AD1095">
        <v>49437.001700000001</v>
      </c>
      <c r="AE1095">
        <v>52967.998099999997</v>
      </c>
      <c r="AF1095">
        <v>52658.9997</v>
      </c>
      <c r="AG1095">
        <v>59094.998899999999</v>
      </c>
      <c r="AH1095">
        <v>54306.999499999998</v>
      </c>
      <c r="AI1095">
        <v>46694.999400000001</v>
      </c>
      <c r="AJ1095">
        <v>48439.999000000003</v>
      </c>
      <c r="AK1095">
        <v>44399.000099999997</v>
      </c>
      <c r="AL1095">
        <v>46444.000699999997</v>
      </c>
      <c r="AM1095" s="49" t="s">
        <v>139</v>
      </c>
      <c r="AN1095" s="49" t="s">
        <v>14</v>
      </c>
      <c r="AO1095" s="49" t="s">
        <v>500</v>
      </c>
      <c r="AP1095" s="49" t="s">
        <v>505</v>
      </c>
      <c r="AQ1095" s="49" t="s">
        <v>13</v>
      </c>
      <c r="AR1095" s="49" t="s">
        <v>487</v>
      </c>
      <c r="AS1095" s="49" t="s">
        <v>488</v>
      </c>
      <c r="AT1095" s="49" t="s">
        <v>489</v>
      </c>
    </row>
    <row r="1096" spans="1:46" x14ac:dyDescent="0.25">
      <c r="A1096">
        <v>7</v>
      </c>
      <c r="B1096" t="s">
        <v>173</v>
      </c>
      <c r="C1096" t="s">
        <v>173</v>
      </c>
      <c r="D1096" t="s">
        <v>174</v>
      </c>
      <c r="E1096" t="s">
        <v>620</v>
      </c>
      <c r="F1096" t="s">
        <v>621</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t="s">
        <v>531</v>
      </c>
      <c r="AM1096" s="49" t="s">
        <v>174</v>
      </c>
      <c r="AN1096" s="49" t="s">
        <v>8</v>
      </c>
      <c r="AO1096" s="49" t="s">
        <v>9</v>
      </c>
      <c r="AP1096" s="49" t="s">
        <v>494</v>
      </c>
      <c r="AQ1096" s="49" t="s">
        <v>9</v>
      </c>
      <c r="AR1096" s="49" t="s">
        <v>495</v>
      </c>
      <c r="AS1096" s="49" t="s">
        <v>488</v>
      </c>
      <c r="AT1096" s="49" t="s">
        <v>489</v>
      </c>
    </row>
    <row r="1097" spans="1:46" x14ac:dyDescent="0.25">
      <c r="A1097">
        <v>7</v>
      </c>
      <c r="B1097" t="s">
        <v>549</v>
      </c>
      <c r="C1097" t="s">
        <v>549</v>
      </c>
      <c r="D1097" t="s">
        <v>550</v>
      </c>
      <c r="E1097" t="s">
        <v>620</v>
      </c>
      <c r="F1097" t="s">
        <v>621</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t="s">
        <v>531</v>
      </c>
      <c r="AM1097" s="49" t="e">
        <v>#N/A</v>
      </c>
      <c r="AN1097" s="49" t="e">
        <v>#N/A</v>
      </c>
      <c r="AO1097" s="49" t="e">
        <v>#N/A</v>
      </c>
      <c r="AP1097" s="49" t="e">
        <v>#N/A</v>
      </c>
      <c r="AQ1097" s="49" t="e">
        <v>#N/A</v>
      </c>
      <c r="AR1097" s="49" t="e">
        <v>#N/A</v>
      </c>
      <c r="AS1097" s="49" t="e">
        <v>#N/A</v>
      </c>
      <c r="AT1097" s="49" t="e">
        <v>#N/A</v>
      </c>
    </row>
    <row r="1098" spans="1:46" x14ac:dyDescent="0.25">
      <c r="A1098">
        <v>7</v>
      </c>
      <c r="B1098" t="s">
        <v>182</v>
      </c>
      <c r="C1098" t="s">
        <v>182</v>
      </c>
      <c r="D1098" t="s">
        <v>183</v>
      </c>
      <c r="E1098" t="s">
        <v>620</v>
      </c>
      <c r="F1098" t="s">
        <v>621</v>
      </c>
      <c r="G1098">
        <v>0</v>
      </c>
      <c r="H1098">
        <v>0</v>
      </c>
      <c r="I1098">
        <v>1850.0003999999999</v>
      </c>
      <c r="J1098">
        <v>1241.001</v>
      </c>
      <c r="K1098">
        <v>2169.0010000000002</v>
      </c>
      <c r="L1098">
        <v>1560.0017</v>
      </c>
      <c r="M1098">
        <v>1671.9985999999999</v>
      </c>
      <c r="N1098">
        <v>1755.0019</v>
      </c>
      <c r="O1098">
        <v>1996.9989</v>
      </c>
      <c r="P1098">
        <v>2664.9987000000001</v>
      </c>
      <c r="Q1098">
        <v>2662.0009</v>
      </c>
      <c r="R1098">
        <v>1611.0011</v>
      </c>
      <c r="S1098">
        <v>1554.9984999999999</v>
      </c>
      <c r="T1098">
        <v>1398.9983</v>
      </c>
      <c r="U1098">
        <v>1444.9987000000001</v>
      </c>
      <c r="V1098">
        <v>1040.0011</v>
      </c>
      <c r="W1098">
        <v>232.99959999999999</v>
      </c>
      <c r="X1098">
        <v>232.99959999999999</v>
      </c>
      <c r="Y1098">
        <v>167.99950000000001</v>
      </c>
      <c r="Z1098">
        <v>169.00020000000001</v>
      </c>
      <c r="AA1098">
        <v>1340.9984999999999</v>
      </c>
      <c r="AB1098">
        <v>1175.0002999999999</v>
      </c>
      <c r="AC1098">
        <v>625.00130000000001</v>
      </c>
      <c r="AD1098">
        <v>883.00030000000004</v>
      </c>
      <c r="AE1098">
        <v>867.99900000000002</v>
      </c>
      <c r="AF1098">
        <v>3732.0005000000001</v>
      </c>
      <c r="AG1098">
        <v>2516.9994999999999</v>
      </c>
      <c r="AH1098">
        <v>0</v>
      </c>
      <c r="AI1098">
        <v>1212.5308</v>
      </c>
      <c r="AJ1098">
        <v>1757.5391</v>
      </c>
      <c r="AK1098">
        <v>405.00170000000003</v>
      </c>
      <c r="AL1098">
        <v>340.00170000000003</v>
      </c>
      <c r="AM1098" s="49" t="s">
        <v>183</v>
      </c>
      <c r="AN1098" s="49" t="s">
        <v>14</v>
      </c>
      <c r="AO1098" s="49" t="s">
        <v>500</v>
      </c>
      <c r="AP1098" s="49" t="s">
        <v>505</v>
      </c>
      <c r="AQ1098" s="49" t="s">
        <v>13</v>
      </c>
      <c r="AR1098" s="49" t="s">
        <v>487</v>
      </c>
      <c r="AS1098" s="49" t="s">
        <v>488</v>
      </c>
      <c r="AT1098" s="49" t="s">
        <v>489</v>
      </c>
    </row>
    <row r="1099" spans="1:46" x14ac:dyDescent="0.25">
      <c r="A1099">
        <v>7</v>
      </c>
      <c r="B1099" t="s">
        <v>186</v>
      </c>
      <c r="C1099" t="s">
        <v>186</v>
      </c>
      <c r="D1099" t="s">
        <v>187</v>
      </c>
      <c r="E1099" t="s">
        <v>620</v>
      </c>
      <c r="F1099" t="s">
        <v>621</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t="s">
        <v>531</v>
      </c>
      <c r="AM1099" s="49" t="s">
        <v>187</v>
      </c>
      <c r="AN1099" s="49" t="s">
        <v>14</v>
      </c>
      <c r="AO1099" s="49" t="s">
        <v>507</v>
      </c>
      <c r="AP1099" s="49" t="s">
        <v>501</v>
      </c>
      <c r="AQ1099" s="49" t="s">
        <v>10</v>
      </c>
      <c r="AR1099" s="49" t="s">
        <v>487</v>
      </c>
      <c r="AS1099" s="49" t="s">
        <v>488</v>
      </c>
      <c r="AT1099" s="49" t="s">
        <v>489</v>
      </c>
    </row>
    <row r="1100" spans="1:46" x14ac:dyDescent="0.25">
      <c r="A1100">
        <v>7</v>
      </c>
      <c r="B1100" t="s">
        <v>188</v>
      </c>
      <c r="C1100" t="s">
        <v>188</v>
      </c>
      <c r="D1100" t="s">
        <v>189</v>
      </c>
      <c r="E1100" t="s">
        <v>620</v>
      </c>
      <c r="F1100" t="s">
        <v>621</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c r="AI1100">
        <v>0</v>
      </c>
      <c r="AJ1100">
        <v>0</v>
      </c>
      <c r="AK1100">
        <v>0</v>
      </c>
      <c r="AL1100" t="s">
        <v>531</v>
      </c>
      <c r="AM1100" s="49" t="s">
        <v>189</v>
      </c>
      <c r="AN1100" s="49" t="s">
        <v>14</v>
      </c>
      <c r="AO1100" s="49" t="s">
        <v>506</v>
      </c>
      <c r="AP1100" s="49" t="s">
        <v>501</v>
      </c>
      <c r="AQ1100" s="49" t="s">
        <v>10</v>
      </c>
      <c r="AR1100" s="49" t="s">
        <v>495</v>
      </c>
      <c r="AS1100" s="49" t="s">
        <v>488</v>
      </c>
      <c r="AT1100" s="49" t="s">
        <v>489</v>
      </c>
    </row>
    <row r="1101" spans="1:46" x14ac:dyDescent="0.25">
      <c r="A1101">
        <v>7</v>
      </c>
      <c r="B1101" t="s">
        <v>194</v>
      </c>
      <c r="C1101" t="s">
        <v>194</v>
      </c>
      <c r="D1101" t="s">
        <v>195</v>
      </c>
      <c r="E1101" t="s">
        <v>620</v>
      </c>
      <c r="F1101" t="s">
        <v>621</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t="s">
        <v>531</v>
      </c>
      <c r="AM1101" s="49" t="s">
        <v>195</v>
      </c>
      <c r="AN1101" s="49" t="s">
        <v>14</v>
      </c>
      <c r="AO1101" s="49" t="s">
        <v>507</v>
      </c>
      <c r="AP1101" s="49" t="s">
        <v>494</v>
      </c>
      <c r="AQ1101" s="49" t="s">
        <v>10</v>
      </c>
      <c r="AR1101" s="49" t="s">
        <v>487</v>
      </c>
      <c r="AS1101" s="49" t="s">
        <v>488</v>
      </c>
      <c r="AT1101" s="49" t="s">
        <v>489</v>
      </c>
    </row>
    <row r="1102" spans="1:46" x14ac:dyDescent="0.25">
      <c r="A1102">
        <v>7</v>
      </c>
      <c r="B1102" t="s">
        <v>190</v>
      </c>
      <c r="C1102" t="s">
        <v>190</v>
      </c>
      <c r="D1102" t="s">
        <v>191</v>
      </c>
      <c r="E1102" t="s">
        <v>620</v>
      </c>
      <c r="F1102" t="s">
        <v>621</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t="s">
        <v>531</v>
      </c>
      <c r="AM1102" s="49" t="s">
        <v>191</v>
      </c>
      <c r="AN1102" s="49" t="s">
        <v>14</v>
      </c>
      <c r="AO1102" s="49" t="s">
        <v>507</v>
      </c>
      <c r="AP1102" s="49" t="s">
        <v>494</v>
      </c>
      <c r="AQ1102" s="49" t="s">
        <v>10</v>
      </c>
      <c r="AR1102" s="49" t="s">
        <v>487</v>
      </c>
      <c r="AS1102" s="49" t="s">
        <v>488</v>
      </c>
      <c r="AT1102" s="49" t="s">
        <v>489</v>
      </c>
    </row>
    <row r="1103" spans="1:46" x14ac:dyDescent="0.25">
      <c r="A1103">
        <v>7</v>
      </c>
      <c r="B1103" t="s">
        <v>196</v>
      </c>
      <c r="C1103" t="s">
        <v>196</v>
      </c>
      <c r="D1103" t="s">
        <v>197</v>
      </c>
      <c r="E1103" t="s">
        <v>620</v>
      </c>
      <c r="F1103" t="s">
        <v>621</v>
      </c>
      <c r="G1103">
        <v>0</v>
      </c>
      <c r="H1103">
        <v>0</v>
      </c>
      <c r="I1103">
        <v>0</v>
      </c>
      <c r="J1103">
        <v>0</v>
      </c>
      <c r="K1103">
        <v>0</v>
      </c>
      <c r="L1103">
        <v>0</v>
      </c>
      <c r="M1103">
        <v>0</v>
      </c>
      <c r="N1103">
        <v>0</v>
      </c>
      <c r="O1103">
        <v>0</v>
      </c>
      <c r="P1103">
        <v>0</v>
      </c>
      <c r="Q1103">
        <v>0</v>
      </c>
      <c r="R1103">
        <v>0</v>
      </c>
      <c r="S1103">
        <v>0</v>
      </c>
      <c r="T1103">
        <v>42.002000000000002</v>
      </c>
      <c r="U1103">
        <v>453.99979999999999</v>
      </c>
      <c r="V1103">
        <v>1231.9993999999999</v>
      </c>
      <c r="W1103">
        <v>1156.0006000000001</v>
      </c>
      <c r="X1103">
        <v>846.00160000000005</v>
      </c>
      <c r="Y1103">
        <v>918.99839999999995</v>
      </c>
      <c r="Z1103">
        <v>1150.0009</v>
      </c>
      <c r="AA1103">
        <v>1449.0011999999999</v>
      </c>
      <c r="AB1103">
        <v>2187.0001000000002</v>
      </c>
      <c r="AC1103">
        <v>1813.0016000000001</v>
      </c>
      <c r="AD1103">
        <v>1692.9996000000001</v>
      </c>
      <c r="AE1103">
        <v>2267.0014999999999</v>
      </c>
      <c r="AF1103">
        <v>2520.0014000000001</v>
      </c>
      <c r="AG1103">
        <v>3546.0019000000002</v>
      </c>
      <c r="AH1103">
        <v>3777.0001999999999</v>
      </c>
      <c r="AI1103">
        <v>4322.0001000000002</v>
      </c>
      <c r="AJ1103">
        <v>3338.9980999999998</v>
      </c>
      <c r="AK1103">
        <v>3857.0016000000001</v>
      </c>
      <c r="AL1103">
        <v>4195.0019000000002</v>
      </c>
      <c r="AM1103" s="49" t="s">
        <v>197</v>
      </c>
      <c r="AN1103" s="49" t="s">
        <v>14</v>
      </c>
      <c r="AO1103" s="49" t="s">
        <v>500</v>
      </c>
      <c r="AP1103" s="49" t="s">
        <v>505</v>
      </c>
      <c r="AQ1103" s="49" t="s">
        <v>13</v>
      </c>
      <c r="AR1103" s="49" t="s">
        <v>487</v>
      </c>
      <c r="AS1103" s="49" t="s">
        <v>488</v>
      </c>
      <c r="AT1103" s="49" t="s">
        <v>489</v>
      </c>
    </row>
    <row r="1104" spans="1:46" x14ac:dyDescent="0.25">
      <c r="A1104">
        <v>7</v>
      </c>
      <c r="B1104" t="s">
        <v>206</v>
      </c>
      <c r="C1104" t="s">
        <v>206</v>
      </c>
      <c r="D1104" t="s">
        <v>207</v>
      </c>
      <c r="E1104" t="s">
        <v>620</v>
      </c>
      <c r="F1104" t="s">
        <v>621</v>
      </c>
      <c r="G1104">
        <v>0</v>
      </c>
      <c r="H1104">
        <v>0</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c r="AK1104">
        <v>0</v>
      </c>
      <c r="AL1104">
        <v>0</v>
      </c>
      <c r="AM1104" s="49" t="s">
        <v>207</v>
      </c>
      <c r="AN1104" s="49" t="s">
        <v>14</v>
      </c>
      <c r="AO1104" s="49" t="s">
        <v>500</v>
      </c>
      <c r="AP1104" s="49" t="s">
        <v>505</v>
      </c>
      <c r="AQ1104" s="49" t="s">
        <v>13</v>
      </c>
      <c r="AR1104" s="49" t="s">
        <v>487</v>
      </c>
      <c r="AS1104" s="49" t="s">
        <v>488</v>
      </c>
      <c r="AT1104" s="49" t="s">
        <v>489</v>
      </c>
    </row>
    <row r="1105" spans="1:46" x14ac:dyDescent="0.25">
      <c r="A1105">
        <v>7</v>
      </c>
      <c r="B1105" t="s">
        <v>493</v>
      </c>
      <c r="C1105" t="s">
        <v>551</v>
      </c>
      <c r="D1105" t="s">
        <v>552</v>
      </c>
      <c r="E1105" t="s">
        <v>620</v>
      </c>
      <c r="F1105" t="s">
        <v>621</v>
      </c>
      <c r="G1105">
        <v>185195.76269999999</v>
      </c>
      <c r="H1105">
        <v>256477.2971</v>
      </c>
      <c r="I1105">
        <v>290719.59779999999</v>
      </c>
      <c r="J1105">
        <v>283401.20539999998</v>
      </c>
      <c r="K1105">
        <v>306500.60989999998</v>
      </c>
      <c r="L1105">
        <v>296063.86800000002</v>
      </c>
      <c r="M1105">
        <v>304107.4853</v>
      </c>
      <c r="N1105">
        <v>315453.89750000002</v>
      </c>
      <c r="O1105">
        <v>293258.42310000001</v>
      </c>
      <c r="P1105">
        <v>318284.7856</v>
      </c>
      <c r="Q1105">
        <v>359412.45890000003</v>
      </c>
      <c r="R1105">
        <v>354066.54749999999</v>
      </c>
      <c r="S1105">
        <v>384117.37150000001</v>
      </c>
      <c r="T1105">
        <v>344323.12280000001</v>
      </c>
      <c r="U1105">
        <v>320170.21889999998</v>
      </c>
      <c r="V1105">
        <v>291679.78590000002</v>
      </c>
      <c r="W1105">
        <v>326718.07260000001</v>
      </c>
      <c r="X1105">
        <v>350555.52630000003</v>
      </c>
      <c r="Y1105">
        <v>374581.48229999997</v>
      </c>
      <c r="Z1105">
        <v>440363.84749999997</v>
      </c>
      <c r="AA1105">
        <v>444429.51500000001</v>
      </c>
      <c r="AB1105">
        <v>506723.73989999999</v>
      </c>
      <c r="AC1105">
        <v>517858.26240000001</v>
      </c>
      <c r="AD1105">
        <v>494116.18400000001</v>
      </c>
      <c r="AE1105">
        <v>483176.61570000002</v>
      </c>
      <c r="AF1105">
        <v>491844.7194</v>
      </c>
      <c r="AG1105">
        <v>596197.40179999999</v>
      </c>
      <c r="AH1105">
        <v>613586.522</v>
      </c>
      <c r="AI1105">
        <v>648345.61190000002</v>
      </c>
      <c r="AJ1105">
        <v>629543.36300000001</v>
      </c>
      <c r="AK1105">
        <v>623267.61360000004</v>
      </c>
      <c r="AL1105">
        <v>631234.91390000004</v>
      </c>
      <c r="AM1105" s="49" t="e">
        <v>#N/A</v>
      </c>
      <c r="AN1105" s="49" t="e">
        <v>#N/A</v>
      </c>
      <c r="AO1105" s="49" t="e">
        <v>#N/A</v>
      </c>
      <c r="AP1105" s="49" t="e">
        <v>#N/A</v>
      </c>
      <c r="AQ1105" s="49" t="e">
        <v>#N/A</v>
      </c>
      <c r="AR1105" s="49" t="e">
        <v>#N/A</v>
      </c>
      <c r="AS1105" s="49" t="e">
        <v>#N/A</v>
      </c>
      <c r="AT1105" s="49" t="e">
        <v>#N/A</v>
      </c>
    </row>
    <row r="1106" spans="1:46" x14ac:dyDescent="0.25">
      <c r="A1106">
        <v>7</v>
      </c>
      <c r="B1106" t="s">
        <v>200</v>
      </c>
      <c r="C1106" t="s">
        <v>200</v>
      </c>
      <c r="D1106" t="s">
        <v>201</v>
      </c>
      <c r="E1106" t="s">
        <v>620</v>
      </c>
      <c r="F1106" t="s">
        <v>621</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t="s">
        <v>531</v>
      </c>
      <c r="AM1106" s="49" t="s">
        <v>201</v>
      </c>
      <c r="AN1106" s="49" t="s">
        <v>14</v>
      </c>
      <c r="AO1106" s="49" t="s">
        <v>485</v>
      </c>
      <c r="AP1106" s="49" t="s">
        <v>494</v>
      </c>
      <c r="AQ1106" s="49" t="s">
        <v>11</v>
      </c>
      <c r="AR1106" s="49" t="s">
        <v>487</v>
      </c>
      <c r="AS1106" s="49" t="s">
        <v>488</v>
      </c>
      <c r="AT1106" s="49" t="s">
        <v>489</v>
      </c>
    </row>
    <row r="1107" spans="1:46" x14ac:dyDescent="0.25">
      <c r="A1107">
        <v>7</v>
      </c>
      <c r="B1107" t="s">
        <v>198</v>
      </c>
      <c r="C1107" t="s">
        <v>198</v>
      </c>
      <c r="D1107" t="s">
        <v>199</v>
      </c>
      <c r="E1107" t="s">
        <v>620</v>
      </c>
      <c r="F1107" t="s">
        <v>621</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c r="AJ1107">
        <v>0</v>
      </c>
      <c r="AK1107">
        <v>0</v>
      </c>
      <c r="AL1107" t="s">
        <v>531</v>
      </c>
      <c r="AM1107" s="49" t="s">
        <v>199</v>
      </c>
      <c r="AN1107" s="49" t="s">
        <v>14</v>
      </c>
      <c r="AO1107" s="49" t="s">
        <v>485</v>
      </c>
      <c r="AP1107" s="49" t="s">
        <v>494</v>
      </c>
      <c r="AQ1107" s="49" t="s">
        <v>11</v>
      </c>
      <c r="AR1107" s="49" t="s">
        <v>487</v>
      </c>
      <c r="AS1107" s="49" t="s">
        <v>488</v>
      </c>
      <c r="AT1107" s="49" t="s">
        <v>489</v>
      </c>
    </row>
    <row r="1108" spans="1:46" x14ac:dyDescent="0.25">
      <c r="A1108">
        <v>7</v>
      </c>
      <c r="B1108" t="s">
        <v>205</v>
      </c>
      <c r="C1108" t="s">
        <v>205</v>
      </c>
      <c r="D1108" t="s">
        <v>416</v>
      </c>
      <c r="E1108" t="s">
        <v>620</v>
      </c>
      <c r="F1108" t="s">
        <v>621</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c r="AG1108">
        <v>0</v>
      </c>
      <c r="AH1108">
        <v>0</v>
      </c>
      <c r="AI1108">
        <v>0</v>
      </c>
      <c r="AJ1108">
        <v>0</v>
      </c>
      <c r="AK1108">
        <v>0</v>
      </c>
      <c r="AL1108" t="s">
        <v>531</v>
      </c>
      <c r="AM1108" s="49" t="s">
        <v>416</v>
      </c>
      <c r="AN1108" s="49" t="s">
        <v>14</v>
      </c>
      <c r="AO1108" s="49" t="s">
        <v>485</v>
      </c>
      <c r="AP1108" s="49" t="s">
        <v>501</v>
      </c>
      <c r="AQ1108" s="49" t="s">
        <v>11</v>
      </c>
      <c r="AR1108" s="49" t="s">
        <v>495</v>
      </c>
      <c r="AS1108" s="49" t="s">
        <v>496</v>
      </c>
      <c r="AT1108" s="49" t="s">
        <v>497</v>
      </c>
    </row>
    <row r="1109" spans="1:46" x14ac:dyDescent="0.25">
      <c r="A1109">
        <v>7</v>
      </c>
      <c r="B1109" t="s">
        <v>202</v>
      </c>
      <c r="C1109" t="s">
        <v>202</v>
      </c>
      <c r="D1109" t="s">
        <v>203</v>
      </c>
      <c r="E1109" t="s">
        <v>620</v>
      </c>
      <c r="F1109" t="s">
        <v>621</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13.2094</v>
      </c>
      <c r="AD1109">
        <v>3.8601999999999999</v>
      </c>
      <c r="AE1109">
        <v>0</v>
      </c>
      <c r="AF1109">
        <v>0</v>
      </c>
      <c r="AG1109">
        <v>0</v>
      </c>
      <c r="AH1109">
        <v>0</v>
      </c>
      <c r="AI1109">
        <v>0</v>
      </c>
      <c r="AJ1109">
        <v>0</v>
      </c>
      <c r="AK1109">
        <v>0</v>
      </c>
      <c r="AL1109">
        <v>0</v>
      </c>
      <c r="AM1109" s="49" t="s">
        <v>203</v>
      </c>
      <c r="AN1109" s="49" t="s">
        <v>14</v>
      </c>
      <c r="AO1109" s="49" t="s">
        <v>500</v>
      </c>
      <c r="AP1109" s="49" t="s">
        <v>505</v>
      </c>
      <c r="AQ1109" s="49" t="s">
        <v>13</v>
      </c>
      <c r="AR1109" s="49" t="s">
        <v>487</v>
      </c>
      <c r="AS1109" s="49" t="s">
        <v>488</v>
      </c>
      <c r="AT1109" s="49" t="s">
        <v>489</v>
      </c>
    </row>
    <row r="1110" spans="1:46" x14ac:dyDescent="0.25">
      <c r="A1110">
        <v>7</v>
      </c>
      <c r="B1110" t="s">
        <v>204</v>
      </c>
      <c r="C1110" t="s">
        <v>204</v>
      </c>
      <c r="D1110" t="s">
        <v>553</v>
      </c>
      <c r="E1110" t="s">
        <v>620</v>
      </c>
      <c r="F1110" t="s">
        <v>621</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c r="AI1110">
        <v>0</v>
      </c>
      <c r="AJ1110">
        <v>0</v>
      </c>
      <c r="AK1110">
        <v>0</v>
      </c>
      <c r="AL1110" t="s">
        <v>531</v>
      </c>
      <c r="AM1110" s="49" t="s">
        <v>415</v>
      </c>
      <c r="AN1110" s="49" t="s">
        <v>14</v>
      </c>
      <c r="AO1110" s="49" t="s">
        <v>485</v>
      </c>
      <c r="AP1110" s="49" t="s">
        <v>494</v>
      </c>
      <c r="AQ1110" s="49" t="s">
        <v>11</v>
      </c>
      <c r="AR1110" s="49" t="s">
        <v>487</v>
      </c>
      <c r="AS1110" s="49" t="s">
        <v>496</v>
      </c>
      <c r="AT1110" s="49" t="s">
        <v>497</v>
      </c>
    </row>
    <row r="1111" spans="1:46" x14ac:dyDescent="0.25">
      <c r="A1111">
        <v>7</v>
      </c>
      <c r="B1111" t="s">
        <v>208</v>
      </c>
      <c r="C1111" t="s">
        <v>208</v>
      </c>
      <c r="D1111" t="s">
        <v>209</v>
      </c>
      <c r="E1111" t="s">
        <v>620</v>
      </c>
      <c r="F1111" t="s">
        <v>621</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768.34900000000005</v>
      </c>
      <c r="AG1111">
        <v>1124.8424</v>
      </c>
      <c r="AH1111">
        <v>1301.9818</v>
      </c>
      <c r="AI1111">
        <v>1547.7637</v>
      </c>
      <c r="AJ1111">
        <v>1806.8344999999999</v>
      </c>
      <c r="AK1111">
        <v>1854.7943</v>
      </c>
      <c r="AL1111">
        <v>1854.7943</v>
      </c>
      <c r="AM1111" s="49" t="s">
        <v>209</v>
      </c>
      <c r="AN1111" s="49" t="s">
        <v>14</v>
      </c>
      <c r="AO1111" s="49" t="s">
        <v>485</v>
      </c>
      <c r="AP1111" s="49" t="s">
        <v>505</v>
      </c>
      <c r="AQ1111" s="49" t="s">
        <v>13</v>
      </c>
      <c r="AR1111" s="49" t="s">
        <v>487</v>
      </c>
      <c r="AS1111" s="49" t="s">
        <v>488</v>
      </c>
      <c r="AT1111" s="49" t="s">
        <v>489</v>
      </c>
    </row>
    <row r="1112" spans="1:46" x14ac:dyDescent="0.25">
      <c r="A1112">
        <v>7</v>
      </c>
      <c r="B1112" t="s">
        <v>210</v>
      </c>
      <c r="C1112" t="s">
        <v>210</v>
      </c>
      <c r="D1112" t="s">
        <v>211</v>
      </c>
      <c r="E1112" t="s">
        <v>620</v>
      </c>
      <c r="F1112" t="s">
        <v>621</v>
      </c>
      <c r="G1112">
        <v>6408.0020999999997</v>
      </c>
      <c r="H1112">
        <v>4913.0005000000001</v>
      </c>
      <c r="I1112">
        <v>3850.0012000000002</v>
      </c>
      <c r="J1112">
        <v>3558.0012999999999</v>
      </c>
      <c r="K1112">
        <v>3557.0005999999998</v>
      </c>
      <c r="L1112">
        <v>4187.0010000000002</v>
      </c>
      <c r="M1112">
        <v>4400.0002000000004</v>
      </c>
      <c r="N1112">
        <v>4400.0002000000004</v>
      </c>
      <c r="O1112">
        <v>4400.0002000000004</v>
      </c>
      <c r="P1112">
        <v>6681.9988000000003</v>
      </c>
      <c r="Q1112">
        <v>3831.998</v>
      </c>
      <c r="R1112">
        <v>3967.0014000000001</v>
      </c>
      <c r="S1112">
        <v>3444.9994999999999</v>
      </c>
      <c r="T1112">
        <v>5460.9982</v>
      </c>
      <c r="U1112">
        <v>6824.9989999999998</v>
      </c>
      <c r="V1112">
        <v>4909.0020999999997</v>
      </c>
      <c r="W1112">
        <v>5246.0018</v>
      </c>
      <c r="X1112">
        <v>5261.9994999999999</v>
      </c>
      <c r="Y1112">
        <v>4727.9983000000002</v>
      </c>
      <c r="Z1112">
        <v>4872.9997999999996</v>
      </c>
      <c r="AA1112">
        <v>10997.999299999999</v>
      </c>
      <c r="AB1112">
        <v>12232</v>
      </c>
      <c r="AC1112">
        <v>13625.9992</v>
      </c>
      <c r="AD1112">
        <v>12994.0018</v>
      </c>
      <c r="AE1112">
        <v>12532.000899999999</v>
      </c>
      <c r="AF1112">
        <v>12696.0021</v>
      </c>
      <c r="AG1112">
        <v>13081.999900000001</v>
      </c>
      <c r="AH1112">
        <v>11765.2304</v>
      </c>
      <c r="AI1112">
        <v>11989.0818</v>
      </c>
      <c r="AJ1112">
        <v>12950.563700000001</v>
      </c>
      <c r="AK1112">
        <v>14523.598900000001</v>
      </c>
      <c r="AL1112">
        <v>13145.3881</v>
      </c>
      <c r="AM1112" s="49" t="s">
        <v>211</v>
      </c>
      <c r="AN1112" s="49" t="s">
        <v>14</v>
      </c>
      <c r="AO1112" s="49" t="s">
        <v>500</v>
      </c>
      <c r="AP1112" s="49" t="s">
        <v>505</v>
      </c>
      <c r="AQ1112" s="49" t="s">
        <v>13</v>
      </c>
      <c r="AR1112" s="49" t="s">
        <v>487</v>
      </c>
      <c r="AS1112" s="49" t="s">
        <v>488</v>
      </c>
      <c r="AT1112" s="49" t="s">
        <v>489</v>
      </c>
    </row>
    <row r="1113" spans="1:46" x14ac:dyDescent="0.25">
      <c r="A1113">
        <v>7</v>
      </c>
      <c r="B1113" t="s">
        <v>212</v>
      </c>
      <c r="C1113" t="s">
        <v>212</v>
      </c>
      <c r="D1113" t="s">
        <v>213</v>
      </c>
      <c r="E1113" t="s">
        <v>620</v>
      </c>
      <c r="F1113" t="s">
        <v>621</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c r="AG1113">
        <v>0</v>
      </c>
      <c r="AH1113">
        <v>0</v>
      </c>
      <c r="AI1113">
        <v>0</v>
      </c>
      <c r="AJ1113">
        <v>0</v>
      </c>
      <c r="AK1113">
        <v>0</v>
      </c>
      <c r="AL1113" t="s">
        <v>531</v>
      </c>
      <c r="AM1113" s="49" t="s">
        <v>213</v>
      </c>
      <c r="AN1113" s="49" t="s">
        <v>14</v>
      </c>
      <c r="AO1113" s="49" t="s">
        <v>507</v>
      </c>
      <c r="AP1113" s="49" t="s">
        <v>501</v>
      </c>
      <c r="AQ1113" s="49" t="s">
        <v>10</v>
      </c>
      <c r="AR1113" s="49" t="s">
        <v>487</v>
      </c>
      <c r="AS1113" s="49" t="s">
        <v>488</v>
      </c>
      <c r="AT1113" s="49" t="s">
        <v>489</v>
      </c>
    </row>
    <row r="1114" spans="1:46" x14ac:dyDescent="0.25">
      <c r="A1114">
        <v>7</v>
      </c>
      <c r="B1114" t="s">
        <v>216</v>
      </c>
      <c r="C1114" t="s">
        <v>216</v>
      </c>
      <c r="D1114" t="s">
        <v>217</v>
      </c>
      <c r="E1114" t="s">
        <v>620</v>
      </c>
      <c r="F1114" t="s">
        <v>621</v>
      </c>
      <c r="G1114">
        <v>1139.7516000000001</v>
      </c>
      <c r="H1114">
        <v>1332.29</v>
      </c>
      <c r="I1114">
        <v>1524.6023</v>
      </c>
      <c r="J1114">
        <v>1519.1971000000001</v>
      </c>
      <c r="K1114">
        <v>1509.6052</v>
      </c>
      <c r="L1114">
        <v>1614.8655000000001</v>
      </c>
      <c r="M1114">
        <v>22681.473999999998</v>
      </c>
      <c r="N1114">
        <v>28766.891500000002</v>
      </c>
      <c r="O1114">
        <v>28998.413199999999</v>
      </c>
      <c r="P1114">
        <v>29131.787899999999</v>
      </c>
      <c r="Q1114">
        <v>30431.018899999999</v>
      </c>
      <c r="R1114">
        <v>30219.828399999999</v>
      </c>
      <c r="S1114">
        <v>61157.730600000003</v>
      </c>
      <c r="T1114">
        <v>60125.692799999997</v>
      </c>
      <c r="U1114">
        <v>61904.827400000002</v>
      </c>
      <c r="V1114">
        <v>57024.014999999999</v>
      </c>
      <c r="W1114">
        <v>59170.964200000002</v>
      </c>
      <c r="X1114">
        <v>59764.338400000001</v>
      </c>
      <c r="Y1114">
        <v>79874.037100000001</v>
      </c>
      <c r="Z1114">
        <v>101939.31879999999</v>
      </c>
      <c r="AA1114">
        <v>120359.14539999999</v>
      </c>
      <c r="AB1114">
        <v>138919.0791</v>
      </c>
      <c r="AC1114">
        <v>148810.8211</v>
      </c>
      <c r="AD1114">
        <v>157384.45809999999</v>
      </c>
      <c r="AE1114">
        <v>151208.9699</v>
      </c>
      <c r="AF1114">
        <v>153268.76670000001</v>
      </c>
      <c r="AG1114">
        <v>217365.2499</v>
      </c>
      <c r="AH1114">
        <v>231787.57430000001</v>
      </c>
      <c r="AI1114">
        <v>248481.24179999999</v>
      </c>
      <c r="AJ1114">
        <v>231007.45199999999</v>
      </c>
      <c r="AK1114">
        <v>224901.84570000001</v>
      </c>
      <c r="AL1114">
        <v>230342.5337</v>
      </c>
      <c r="AM1114" s="49" t="s">
        <v>217</v>
      </c>
      <c r="AN1114" s="49" t="s">
        <v>14</v>
      </c>
      <c r="AO1114" s="49" t="s">
        <v>485</v>
      </c>
      <c r="AP1114" s="49" t="s">
        <v>505</v>
      </c>
      <c r="AQ1114" s="49" t="s">
        <v>13</v>
      </c>
      <c r="AR1114" s="49" t="s">
        <v>487</v>
      </c>
      <c r="AS1114" s="49" t="s">
        <v>488</v>
      </c>
      <c r="AT1114" s="49" t="s">
        <v>489</v>
      </c>
    </row>
    <row r="1115" spans="1:46" x14ac:dyDescent="0.25">
      <c r="A1115">
        <v>7</v>
      </c>
      <c r="B1115" t="s">
        <v>214</v>
      </c>
      <c r="C1115" t="s">
        <v>214</v>
      </c>
      <c r="D1115" t="s">
        <v>215</v>
      </c>
      <c r="E1115" t="s">
        <v>620</v>
      </c>
      <c r="F1115" t="s">
        <v>621</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t="s">
        <v>531</v>
      </c>
      <c r="AM1115" s="49" t="s">
        <v>215</v>
      </c>
      <c r="AN1115" s="49" t="s">
        <v>14</v>
      </c>
      <c r="AO1115" s="49" t="s">
        <v>485</v>
      </c>
      <c r="AP1115" s="49" t="s">
        <v>501</v>
      </c>
      <c r="AQ1115" s="49" t="s">
        <v>11</v>
      </c>
      <c r="AR1115" s="49" t="s">
        <v>487</v>
      </c>
      <c r="AS1115" s="49" t="s">
        <v>488</v>
      </c>
      <c r="AT1115" s="49" t="s">
        <v>489</v>
      </c>
    </row>
    <row r="1116" spans="1:46" x14ac:dyDescent="0.25">
      <c r="A1116">
        <v>7</v>
      </c>
      <c r="B1116" t="s">
        <v>218</v>
      </c>
      <c r="C1116" t="s">
        <v>218</v>
      </c>
      <c r="D1116" t="s">
        <v>417</v>
      </c>
      <c r="E1116" t="s">
        <v>620</v>
      </c>
      <c r="F1116" t="s">
        <v>621</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t="s">
        <v>531</v>
      </c>
      <c r="AM1116" s="49" t="s">
        <v>417</v>
      </c>
      <c r="AN1116" s="49" t="s">
        <v>14</v>
      </c>
      <c r="AO1116" s="49" t="s">
        <v>500</v>
      </c>
      <c r="AP1116" s="49" t="s">
        <v>501</v>
      </c>
      <c r="AQ1116" s="49" t="s">
        <v>502</v>
      </c>
      <c r="AR1116" s="49" t="s">
        <v>495</v>
      </c>
      <c r="AS1116" s="49" t="s">
        <v>496</v>
      </c>
      <c r="AT1116" s="49" t="s">
        <v>497</v>
      </c>
    </row>
    <row r="1117" spans="1:46" x14ac:dyDescent="0.25">
      <c r="A1117">
        <v>7</v>
      </c>
      <c r="B1117" t="s">
        <v>219</v>
      </c>
      <c r="C1117" t="s">
        <v>219</v>
      </c>
      <c r="D1117" t="s">
        <v>220</v>
      </c>
      <c r="E1117" t="s">
        <v>620</v>
      </c>
      <c r="F1117" t="s">
        <v>621</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c r="AI1117">
        <v>0</v>
      </c>
      <c r="AJ1117">
        <v>0</v>
      </c>
      <c r="AK1117">
        <v>0</v>
      </c>
      <c r="AL1117" t="s">
        <v>531</v>
      </c>
      <c r="AM1117" s="49" t="s">
        <v>220</v>
      </c>
      <c r="AN1117" s="49" t="s">
        <v>6</v>
      </c>
      <c r="AO1117" s="49" t="s">
        <v>9</v>
      </c>
      <c r="AP1117" s="49" t="s">
        <v>494</v>
      </c>
      <c r="AQ1117" s="49" t="s">
        <v>9</v>
      </c>
      <c r="AR1117" s="49" t="s">
        <v>487</v>
      </c>
      <c r="AS1117" s="49" t="s">
        <v>488</v>
      </c>
      <c r="AT1117" s="49" t="s">
        <v>489</v>
      </c>
    </row>
    <row r="1118" spans="1:46" x14ac:dyDescent="0.25">
      <c r="A1118">
        <v>7</v>
      </c>
      <c r="B1118" t="s">
        <v>355</v>
      </c>
      <c r="C1118" t="s">
        <v>355</v>
      </c>
      <c r="D1118" t="s">
        <v>554</v>
      </c>
      <c r="E1118" t="s">
        <v>620</v>
      </c>
      <c r="F1118" t="s">
        <v>621</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c r="AG1118">
        <v>0</v>
      </c>
      <c r="AH1118">
        <v>0</v>
      </c>
      <c r="AI1118">
        <v>0</v>
      </c>
      <c r="AJ1118">
        <v>0</v>
      </c>
      <c r="AK1118">
        <v>0</v>
      </c>
      <c r="AL1118" t="s">
        <v>531</v>
      </c>
      <c r="AM1118" s="49" t="s">
        <v>356</v>
      </c>
      <c r="AN1118" s="49" t="s">
        <v>4</v>
      </c>
      <c r="AO1118" s="49" t="s">
        <v>9</v>
      </c>
      <c r="AP1118" s="49" t="s">
        <v>494</v>
      </c>
      <c r="AQ1118" s="49" t="s">
        <v>9</v>
      </c>
      <c r="AR1118" s="49" t="s">
        <v>487</v>
      </c>
      <c r="AS1118" s="49" t="s">
        <v>488</v>
      </c>
      <c r="AT1118" s="49" t="s">
        <v>489</v>
      </c>
    </row>
    <row r="1119" spans="1:46" x14ac:dyDescent="0.25">
      <c r="A1119">
        <v>7</v>
      </c>
      <c r="B1119" t="s">
        <v>229</v>
      </c>
      <c r="C1119" t="s">
        <v>229</v>
      </c>
      <c r="D1119" t="s">
        <v>230</v>
      </c>
      <c r="E1119" t="s">
        <v>620</v>
      </c>
      <c r="F1119" t="s">
        <v>621</v>
      </c>
      <c r="G1119">
        <v>11663.0013</v>
      </c>
      <c r="H1119">
        <v>14254.998900000001</v>
      </c>
      <c r="I1119">
        <v>18925.001700000001</v>
      </c>
      <c r="J1119">
        <v>22320.998899999999</v>
      </c>
      <c r="K1119">
        <v>22190.998800000001</v>
      </c>
      <c r="L1119">
        <v>32926</v>
      </c>
      <c r="M1119">
        <v>17562.001499999998</v>
      </c>
      <c r="N1119">
        <v>20115.999800000001</v>
      </c>
      <c r="O1119">
        <v>21956.002100000002</v>
      </c>
      <c r="P1119">
        <v>27603.999500000002</v>
      </c>
      <c r="Q1119">
        <v>39228.000699999997</v>
      </c>
      <c r="R1119">
        <v>38398.001100000001</v>
      </c>
      <c r="S1119">
        <v>37925.998</v>
      </c>
      <c r="T1119">
        <v>45327.000200000002</v>
      </c>
      <c r="U1119">
        <v>53385.999799999998</v>
      </c>
      <c r="V1119">
        <v>51435.001300000004</v>
      </c>
      <c r="W1119">
        <v>58645.998099999997</v>
      </c>
      <c r="X1119">
        <v>65374.001499999998</v>
      </c>
      <c r="Y1119">
        <v>71514.998800000001</v>
      </c>
      <c r="Z1119">
        <v>67542.998300000007</v>
      </c>
      <c r="AA1119">
        <v>74972.998300000007</v>
      </c>
      <c r="AB1119">
        <v>84096.001999999993</v>
      </c>
      <c r="AC1119">
        <v>88080.001799999998</v>
      </c>
      <c r="AD1119">
        <v>95925.998000000007</v>
      </c>
      <c r="AE1119">
        <v>78445.999100000001</v>
      </c>
      <c r="AF1119">
        <v>88702.001199999999</v>
      </c>
      <c r="AG1119">
        <v>109305.00109999999</v>
      </c>
      <c r="AH1119">
        <v>134085.83720000001</v>
      </c>
      <c r="AI1119">
        <v>108142.6994</v>
      </c>
      <c r="AJ1119">
        <v>102191.47719999999</v>
      </c>
      <c r="AK1119">
        <v>107649.7497</v>
      </c>
      <c r="AL1119">
        <v>108566.0016</v>
      </c>
      <c r="AM1119" s="49" t="s">
        <v>230</v>
      </c>
      <c r="AN1119" s="49" t="s">
        <v>14</v>
      </c>
      <c r="AO1119" s="49" t="s">
        <v>485</v>
      </c>
      <c r="AP1119" s="49" t="s">
        <v>505</v>
      </c>
      <c r="AQ1119" s="49" t="s">
        <v>13</v>
      </c>
      <c r="AR1119" s="49" t="s">
        <v>487</v>
      </c>
      <c r="AS1119" s="49" t="s">
        <v>488</v>
      </c>
      <c r="AT1119" s="49" t="s">
        <v>489</v>
      </c>
    </row>
    <row r="1120" spans="1:46" x14ac:dyDescent="0.25">
      <c r="A1120">
        <v>7</v>
      </c>
      <c r="B1120" t="s">
        <v>555</v>
      </c>
      <c r="C1120" t="s">
        <v>556</v>
      </c>
      <c r="D1120" t="s">
        <v>557</v>
      </c>
      <c r="E1120" t="s">
        <v>620</v>
      </c>
      <c r="F1120" t="s">
        <v>621</v>
      </c>
      <c r="G1120" t="s">
        <v>531</v>
      </c>
      <c r="H1120" t="s">
        <v>531</v>
      </c>
      <c r="I1120" t="s">
        <v>531</v>
      </c>
      <c r="J1120" t="s">
        <v>531</v>
      </c>
      <c r="K1120" t="s">
        <v>531</v>
      </c>
      <c r="L1120" t="s">
        <v>531</v>
      </c>
      <c r="M1120" t="s">
        <v>531</v>
      </c>
      <c r="N1120" t="s">
        <v>531</v>
      </c>
      <c r="O1120" t="s">
        <v>531</v>
      </c>
      <c r="P1120" t="s">
        <v>531</v>
      </c>
      <c r="Q1120">
        <v>0</v>
      </c>
      <c r="R1120">
        <v>0</v>
      </c>
      <c r="S1120">
        <v>0</v>
      </c>
      <c r="T1120">
        <v>0</v>
      </c>
      <c r="U1120">
        <v>0</v>
      </c>
      <c r="V1120">
        <v>0</v>
      </c>
      <c r="W1120">
        <v>0</v>
      </c>
      <c r="X1120">
        <v>0</v>
      </c>
      <c r="Y1120">
        <v>0</v>
      </c>
      <c r="Z1120">
        <v>0</v>
      </c>
      <c r="AA1120">
        <v>0</v>
      </c>
      <c r="AB1120">
        <v>0</v>
      </c>
      <c r="AC1120">
        <v>0</v>
      </c>
      <c r="AD1120">
        <v>0</v>
      </c>
      <c r="AE1120">
        <v>0</v>
      </c>
      <c r="AF1120">
        <v>0</v>
      </c>
      <c r="AG1120">
        <v>0</v>
      </c>
      <c r="AH1120">
        <v>0</v>
      </c>
      <c r="AI1120">
        <v>0</v>
      </c>
      <c r="AJ1120">
        <v>0</v>
      </c>
      <c r="AK1120">
        <v>0</v>
      </c>
      <c r="AL1120">
        <v>0</v>
      </c>
      <c r="AM1120" s="49" t="e">
        <v>#N/A</v>
      </c>
      <c r="AN1120" s="49" t="e">
        <v>#N/A</v>
      </c>
      <c r="AO1120" s="49" t="e">
        <v>#N/A</v>
      </c>
      <c r="AP1120" s="49" t="e">
        <v>#N/A</v>
      </c>
      <c r="AQ1120" s="49" t="e">
        <v>#N/A</v>
      </c>
      <c r="AR1120" s="49" t="e">
        <v>#N/A</v>
      </c>
      <c r="AS1120" s="49" t="e">
        <v>#N/A</v>
      </c>
      <c r="AT1120" s="49" t="e">
        <v>#N/A</v>
      </c>
    </row>
    <row r="1121" spans="1:46" x14ac:dyDescent="0.25">
      <c r="A1121">
        <v>7</v>
      </c>
      <c r="B1121" t="s">
        <v>231</v>
      </c>
      <c r="C1121" t="s">
        <v>231</v>
      </c>
      <c r="D1121" t="s">
        <v>418</v>
      </c>
      <c r="E1121" t="s">
        <v>620</v>
      </c>
      <c r="F1121" t="s">
        <v>621</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c r="AK1121">
        <v>0</v>
      </c>
      <c r="AL1121" t="s">
        <v>531</v>
      </c>
      <c r="AM1121" s="49" t="s">
        <v>418</v>
      </c>
      <c r="AN1121" s="49" t="s">
        <v>14</v>
      </c>
      <c r="AO1121" s="49" t="s">
        <v>485</v>
      </c>
      <c r="AP1121" s="49" t="s">
        <v>505</v>
      </c>
      <c r="AQ1121" s="49" t="s">
        <v>13</v>
      </c>
      <c r="AR1121" s="49" t="s">
        <v>495</v>
      </c>
      <c r="AS1121" s="49" t="s">
        <v>496</v>
      </c>
      <c r="AT1121" s="49" t="s">
        <v>497</v>
      </c>
    </row>
    <row r="1122" spans="1:46" x14ac:dyDescent="0.25">
      <c r="A1122">
        <v>7</v>
      </c>
      <c r="B1122" t="s">
        <v>221</v>
      </c>
      <c r="C1122" t="s">
        <v>221</v>
      </c>
      <c r="D1122" t="s">
        <v>222</v>
      </c>
      <c r="E1122" t="s">
        <v>620</v>
      </c>
      <c r="F1122" t="s">
        <v>621</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t="s">
        <v>531</v>
      </c>
      <c r="AM1122" s="49" t="s">
        <v>222</v>
      </c>
      <c r="AN1122" s="49" t="s">
        <v>14</v>
      </c>
      <c r="AO1122" s="49" t="s">
        <v>485</v>
      </c>
      <c r="AP1122" s="49" t="s">
        <v>494</v>
      </c>
      <c r="AQ1122" s="49" t="s">
        <v>11</v>
      </c>
      <c r="AR1122" s="49" t="s">
        <v>495</v>
      </c>
      <c r="AS1122" s="49" t="s">
        <v>488</v>
      </c>
      <c r="AT1122" s="49" t="s">
        <v>489</v>
      </c>
    </row>
    <row r="1123" spans="1:46" x14ac:dyDescent="0.25">
      <c r="A1123">
        <v>7</v>
      </c>
      <c r="B1123" t="s">
        <v>232</v>
      </c>
      <c r="C1123" t="s">
        <v>232</v>
      </c>
      <c r="D1123" t="s">
        <v>558</v>
      </c>
      <c r="E1123" t="s">
        <v>620</v>
      </c>
      <c r="F1123" t="s">
        <v>621</v>
      </c>
      <c r="G1123" t="s">
        <v>531</v>
      </c>
      <c r="H1123" t="s">
        <v>531</v>
      </c>
      <c r="I1123" t="s">
        <v>531</v>
      </c>
      <c r="J1123" t="s">
        <v>531</v>
      </c>
      <c r="K1123" t="s">
        <v>531</v>
      </c>
      <c r="L1123" t="s">
        <v>531</v>
      </c>
      <c r="M1123" t="s">
        <v>531</v>
      </c>
      <c r="N1123" t="s">
        <v>531</v>
      </c>
      <c r="O1123" t="s">
        <v>531</v>
      </c>
      <c r="P1123" t="s">
        <v>531</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c r="AK1123">
        <v>0</v>
      </c>
      <c r="AL1123" t="s">
        <v>531</v>
      </c>
      <c r="AM1123" s="49" t="s">
        <v>233</v>
      </c>
      <c r="AN1123" s="49" t="s">
        <v>14</v>
      </c>
      <c r="AO1123" s="49" t="s">
        <v>485</v>
      </c>
      <c r="AP1123" s="49" t="s">
        <v>494</v>
      </c>
      <c r="AQ1123" s="49" t="s">
        <v>11</v>
      </c>
      <c r="AR1123" s="49" t="s">
        <v>487</v>
      </c>
      <c r="AS1123" s="49" t="s">
        <v>488</v>
      </c>
      <c r="AT1123" s="49" t="s">
        <v>489</v>
      </c>
    </row>
    <row r="1124" spans="1:46" x14ac:dyDescent="0.25">
      <c r="A1124">
        <v>7</v>
      </c>
      <c r="B1124" t="s">
        <v>249</v>
      </c>
      <c r="C1124" t="s">
        <v>249</v>
      </c>
      <c r="D1124" t="s">
        <v>250</v>
      </c>
      <c r="E1124" t="s">
        <v>620</v>
      </c>
      <c r="F1124" t="s">
        <v>621</v>
      </c>
      <c r="G1124">
        <v>0</v>
      </c>
      <c r="H1124">
        <v>0</v>
      </c>
      <c r="I1124">
        <v>0</v>
      </c>
      <c r="J1124">
        <v>0</v>
      </c>
      <c r="K1124">
        <v>0</v>
      </c>
      <c r="L1124">
        <v>0</v>
      </c>
      <c r="M1124">
        <v>0</v>
      </c>
      <c r="N1124">
        <v>0</v>
      </c>
      <c r="O1124">
        <v>0</v>
      </c>
      <c r="P1124">
        <v>0</v>
      </c>
      <c r="Q1124">
        <v>0</v>
      </c>
      <c r="R1124">
        <v>0</v>
      </c>
      <c r="S1124">
        <v>0</v>
      </c>
      <c r="T1124">
        <v>290.99930000000001</v>
      </c>
      <c r="U1124">
        <v>314.0016</v>
      </c>
      <c r="V1124">
        <v>183.0008</v>
      </c>
      <c r="W1124">
        <v>131.0008</v>
      </c>
      <c r="X1124">
        <v>210.00149999999999</v>
      </c>
      <c r="Y1124">
        <v>210.00149999999999</v>
      </c>
      <c r="Z1124">
        <v>26</v>
      </c>
      <c r="AA1124">
        <v>105.0008</v>
      </c>
      <c r="AB1124">
        <v>83.999799999999993</v>
      </c>
      <c r="AC1124">
        <v>83.999799999999993</v>
      </c>
      <c r="AD1124">
        <v>83.999799999999993</v>
      </c>
      <c r="AE1124">
        <v>167.99950000000001</v>
      </c>
      <c r="AF1124">
        <v>83.999799999999993</v>
      </c>
      <c r="AG1124">
        <v>113.0017</v>
      </c>
      <c r="AH1124">
        <v>72.674499999999995</v>
      </c>
      <c r="AI1124">
        <v>118.5869</v>
      </c>
      <c r="AJ1124">
        <v>107.57980000000001</v>
      </c>
      <c r="AK1124">
        <v>166.6011</v>
      </c>
      <c r="AL1124">
        <v>101.60939999999999</v>
      </c>
      <c r="AM1124" s="49" t="s">
        <v>250</v>
      </c>
      <c r="AN1124" s="49" t="s">
        <v>14</v>
      </c>
      <c r="AO1124" s="49" t="s">
        <v>500</v>
      </c>
      <c r="AP1124" s="49" t="s">
        <v>505</v>
      </c>
      <c r="AQ1124" s="49" t="s">
        <v>13</v>
      </c>
      <c r="AR1124" s="49" t="s">
        <v>487</v>
      </c>
      <c r="AS1124" s="49" t="s">
        <v>488</v>
      </c>
      <c r="AT1124" s="49" t="s">
        <v>489</v>
      </c>
    </row>
    <row r="1125" spans="1:46" x14ac:dyDescent="0.25">
      <c r="A1125">
        <v>7</v>
      </c>
      <c r="B1125" t="s">
        <v>234</v>
      </c>
      <c r="C1125" t="s">
        <v>234</v>
      </c>
      <c r="D1125" t="s">
        <v>235</v>
      </c>
      <c r="E1125" t="s">
        <v>620</v>
      </c>
      <c r="F1125" t="s">
        <v>621</v>
      </c>
      <c r="G1125">
        <v>0</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c r="AF1125">
        <v>0</v>
      </c>
      <c r="AG1125">
        <v>0</v>
      </c>
      <c r="AH1125">
        <v>0</v>
      </c>
      <c r="AI1125">
        <v>0</v>
      </c>
      <c r="AJ1125">
        <v>0</v>
      </c>
      <c r="AK1125">
        <v>0</v>
      </c>
      <c r="AL1125" t="s">
        <v>531</v>
      </c>
      <c r="AM1125" s="49" t="s">
        <v>235</v>
      </c>
      <c r="AN1125" s="49" t="s">
        <v>14</v>
      </c>
      <c r="AO1125" s="49" t="s">
        <v>485</v>
      </c>
      <c r="AP1125" s="49" t="s">
        <v>501</v>
      </c>
      <c r="AQ1125" s="49" t="s">
        <v>11</v>
      </c>
      <c r="AR1125" s="49" t="s">
        <v>487</v>
      </c>
      <c r="AS1125" s="49" t="s">
        <v>488</v>
      </c>
      <c r="AT1125" s="49" t="s">
        <v>489</v>
      </c>
    </row>
    <row r="1126" spans="1:46" x14ac:dyDescent="0.25">
      <c r="A1126">
        <v>7</v>
      </c>
      <c r="B1126" t="s">
        <v>238</v>
      </c>
      <c r="C1126" t="s">
        <v>238</v>
      </c>
      <c r="D1126" t="s">
        <v>419</v>
      </c>
      <c r="E1126" t="s">
        <v>620</v>
      </c>
      <c r="F1126" t="s">
        <v>621</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t="s">
        <v>531</v>
      </c>
      <c r="AM1126" s="49" t="s">
        <v>419</v>
      </c>
      <c r="AN1126" s="49" t="s">
        <v>7</v>
      </c>
      <c r="AO1126" s="49" t="s">
        <v>9</v>
      </c>
      <c r="AP1126" s="49" t="s">
        <v>501</v>
      </c>
      <c r="AQ1126" s="49" t="s">
        <v>9</v>
      </c>
      <c r="AR1126" s="49" t="s">
        <v>495</v>
      </c>
      <c r="AS1126" s="49" t="s">
        <v>496</v>
      </c>
      <c r="AT1126" s="49" t="s">
        <v>497</v>
      </c>
    </row>
    <row r="1127" spans="1:46" x14ac:dyDescent="0.25">
      <c r="A1127">
        <v>7</v>
      </c>
      <c r="B1127" t="s">
        <v>245</v>
      </c>
      <c r="C1127" t="s">
        <v>245</v>
      </c>
      <c r="D1127" t="s">
        <v>246</v>
      </c>
      <c r="E1127" t="s">
        <v>620</v>
      </c>
      <c r="F1127" t="s">
        <v>621</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154.99950000000001</v>
      </c>
      <c r="AE1127">
        <v>257.99900000000002</v>
      </c>
      <c r="AF1127">
        <v>302.99869999999999</v>
      </c>
      <c r="AG1127">
        <v>485.99959999999999</v>
      </c>
      <c r="AH1127">
        <v>183.0008</v>
      </c>
      <c r="AI1127">
        <v>644.00099999999998</v>
      </c>
      <c r="AJ1127">
        <v>743.99850000000004</v>
      </c>
      <c r="AK1127">
        <v>1009.9985</v>
      </c>
      <c r="AL1127">
        <v>1312.0008</v>
      </c>
      <c r="AM1127" s="49" t="s">
        <v>246</v>
      </c>
      <c r="AN1127" s="49" t="s">
        <v>14</v>
      </c>
      <c r="AO1127" s="49" t="s">
        <v>500</v>
      </c>
      <c r="AP1127" s="49" t="s">
        <v>505</v>
      </c>
      <c r="AQ1127" s="49" t="s">
        <v>13</v>
      </c>
      <c r="AR1127" s="49" t="s">
        <v>487</v>
      </c>
      <c r="AS1127" s="49" t="s">
        <v>488</v>
      </c>
      <c r="AT1127" s="49" t="s">
        <v>489</v>
      </c>
    </row>
    <row r="1128" spans="1:46" x14ac:dyDescent="0.25">
      <c r="A1128">
        <v>7</v>
      </c>
      <c r="B1128" t="s">
        <v>247</v>
      </c>
      <c r="C1128" t="s">
        <v>247</v>
      </c>
      <c r="D1128" t="s">
        <v>248</v>
      </c>
      <c r="E1128" t="s">
        <v>620</v>
      </c>
      <c r="F1128" t="s">
        <v>621</v>
      </c>
      <c r="G1128">
        <v>0</v>
      </c>
      <c r="H1128">
        <v>0</v>
      </c>
      <c r="I1128">
        <v>0</v>
      </c>
      <c r="J1128">
        <v>0</v>
      </c>
      <c r="K1128">
        <v>0</v>
      </c>
      <c r="L1128">
        <v>0</v>
      </c>
      <c r="M1128">
        <v>0</v>
      </c>
      <c r="N1128">
        <v>0</v>
      </c>
      <c r="O1128">
        <v>0</v>
      </c>
      <c r="P1128">
        <v>0</v>
      </c>
      <c r="Q1128">
        <v>268.4409</v>
      </c>
      <c r="R1128">
        <v>583.71529999999996</v>
      </c>
      <c r="S1128">
        <v>688.64490000000001</v>
      </c>
      <c r="T1128">
        <v>626.42899999999997</v>
      </c>
      <c r="U1128">
        <v>674.38879999999995</v>
      </c>
      <c r="V1128">
        <v>722.34439999999995</v>
      </c>
      <c r="W1128">
        <v>756.57989999999995</v>
      </c>
      <c r="X1128">
        <v>572.00900000000001</v>
      </c>
      <c r="Y1128">
        <v>649.16750000000002</v>
      </c>
      <c r="Z1128">
        <v>414.52670000000001</v>
      </c>
      <c r="AA1128">
        <v>596.86599999999999</v>
      </c>
      <c r="AB1128">
        <v>575.63059999999996</v>
      </c>
      <c r="AC1128">
        <v>603.30949999999996</v>
      </c>
      <c r="AD1128">
        <v>640.98230000000001</v>
      </c>
      <c r="AE1128">
        <v>639.98170000000005</v>
      </c>
      <c r="AF1128">
        <v>569.03219999999999</v>
      </c>
      <c r="AG1128">
        <v>545.57770000000005</v>
      </c>
      <c r="AH1128">
        <v>578.21379999999999</v>
      </c>
      <c r="AI1128">
        <v>624.07180000000005</v>
      </c>
      <c r="AJ1128">
        <v>620.28700000000003</v>
      </c>
      <c r="AK1128">
        <v>977.1028</v>
      </c>
      <c r="AL1128">
        <v>977.09860000000003</v>
      </c>
      <c r="AM1128" s="49" t="s">
        <v>248</v>
      </c>
      <c r="AN1128" s="49" t="s">
        <v>14</v>
      </c>
      <c r="AO1128" s="49" t="s">
        <v>500</v>
      </c>
      <c r="AP1128" s="49" t="s">
        <v>505</v>
      </c>
      <c r="AQ1128" s="49" t="s">
        <v>13</v>
      </c>
      <c r="AR1128" s="49" t="s">
        <v>487</v>
      </c>
      <c r="AS1128" s="49" t="s">
        <v>488</v>
      </c>
      <c r="AT1128" s="49" t="s">
        <v>489</v>
      </c>
    </row>
    <row r="1129" spans="1:46" x14ac:dyDescent="0.25">
      <c r="A1129">
        <v>7</v>
      </c>
      <c r="B1129" t="s">
        <v>255</v>
      </c>
      <c r="C1129" t="s">
        <v>255</v>
      </c>
      <c r="D1129" t="s">
        <v>256</v>
      </c>
      <c r="E1129" t="s">
        <v>620</v>
      </c>
      <c r="F1129" t="s">
        <v>621</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t="s">
        <v>531</v>
      </c>
      <c r="AM1129" s="49" t="s">
        <v>256</v>
      </c>
      <c r="AN1129" s="49" t="s">
        <v>6</v>
      </c>
      <c r="AO1129" s="49" t="s">
        <v>9</v>
      </c>
      <c r="AP1129" s="49" t="s">
        <v>486</v>
      </c>
      <c r="AQ1129" s="49" t="s">
        <v>9</v>
      </c>
      <c r="AR1129" s="49" t="s">
        <v>487</v>
      </c>
      <c r="AS1129" s="49" t="s">
        <v>488</v>
      </c>
      <c r="AT1129" s="49" t="s">
        <v>489</v>
      </c>
    </row>
    <row r="1130" spans="1:46" x14ac:dyDescent="0.25">
      <c r="A1130">
        <v>7</v>
      </c>
      <c r="B1130" t="s">
        <v>281</v>
      </c>
      <c r="C1130" t="s">
        <v>281</v>
      </c>
      <c r="D1130" t="s">
        <v>282</v>
      </c>
      <c r="E1130" t="s">
        <v>620</v>
      </c>
      <c r="F1130" t="s">
        <v>621</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0</v>
      </c>
      <c r="AL1130" t="s">
        <v>531</v>
      </c>
      <c r="AM1130" s="49" t="s">
        <v>282</v>
      </c>
      <c r="AN1130" s="49" t="s">
        <v>14</v>
      </c>
      <c r="AO1130" s="49" t="s">
        <v>485</v>
      </c>
      <c r="AP1130" s="49" t="s">
        <v>501</v>
      </c>
      <c r="AQ1130" s="49" t="s">
        <v>11</v>
      </c>
      <c r="AR1130" s="49" t="s">
        <v>487</v>
      </c>
      <c r="AS1130" s="49" t="s">
        <v>488</v>
      </c>
      <c r="AT1130" s="49" t="s">
        <v>489</v>
      </c>
    </row>
    <row r="1131" spans="1:46" x14ac:dyDescent="0.25">
      <c r="A1131">
        <v>7</v>
      </c>
      <c r="B1131" t="s">
        <v>267</v>
      </c>
      <c r="C1131" t="s">
        <v>267</v>
      </c>
      <c r="D1131" t="s">
        <v>268</v>
      </c>
      <c r="E1131" t="s">
        <v>620</v>
      </c>
      <c r="F1131" t="s">
        <v>621</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0</v>
      </c>
      <c r="AM1131" s="49" t="s">
        <v>268</v>
      </c>
      <c r="AN1131" s="49" t="s">
        <v>14</v>
      </c>
      <c r="AO1131" s="49" t="s">
        <v>500</v>
      </c>
      <c r="AP1131" s="49" t="s">
        <v>505</v>
      </c>
      <c r="AQ1131" s="49" t="s">
        <v>13</v>
      </c>
      <c r="AR1131" s="49" t="s">
        <v>487</v>
      </c>
      <c r="AS1131" s="49" t="s">
        <v>488</v>
      </c>
      <c r="AT1131" s="49" t="s">
        <v>489</v>
      </c>
    </row>
    <row r="1132" spans="1:46" x14ac:dyDescent="0.25">
      <c r="A1132">
        <v>7</v>
      </c>
      <c r="B1132" t="s">
        <v>277</v>
      </c>
      <c r="C1132" t="s">
        <v>559</v>
      </c>
      <c r="D1132" t="s">
        <v>278</v>
      </c>
      <c r="E1132" t="s">
        <v>620</v>
      </c>
      <c r="F1132" t="s">
        <v>621</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t="s">
        <v>531</v>
      </c>
      <c r="AM1132" s="49" t="s">
        <v>278</v>
      </c>
      <c r="AN1132" s="49" t="s">
        <v>6</v>
      </c>
      <c r="AO1132" s="49" t="s">
        <v>9</v>
      </c>
      <c r="AP1132" s="49" t="s">
        <v>501</v>
      </c>
      <c r="AQ1132" s="49" t="s">
        <v>9</v>
      </c>
      <c r="AR1132" s="49" t="s">
        <v>487</v>
      </c>
      <c r="AS1132" s="49" t="s">
        <v>488</v>
      </c>
      <c r="AT1132" s="49" t="s">
        <v>489</v>
      </c>
    </row>
    <row r="1133" spans="1:46" x14ac:dyDescent="0.25">
      <c r="A1133">
        <v>7</v>
      </c>
      <c r="B1133" t="s">
        <v>493</v>
      </c>
      <c r="C1133" t="s">
        <v>560</v>
      </c>
      <c r="D1133" t="s">
        <v>561</v>
      </c>
      <c r="E1133" t="s">
        <v>620</v>
      </c>
      <c r="F1133" t="s">
        <v>621</v>
      </c>
      <c r="G1133">
        <v>0</v>
      </c>
      <c r="H1133">
        <v>0</v>
      </c>
      <c r="I1133">
        <v>0</v>
      </c>
      <c r="J1133">
        <v>0</v>
      </c>
      <c r="K1133">
        <v>0</v>
      </c>
      <c r="L1133">
        <v>0</v>
      </c>
      <c r="M1133">
        <v>0</v>
      </c>
      <c r="N1133">
        <v>0</v>
      </c>
      <c r="O1133">
        <v>0</v>
      </c>
      <c r="P1133">
        <v>0</v>
      </c>
      <c r="Q1133">
        <v>0</v>
      </c>
      <c r="R1133">
        <v>0</v>
      </c>
      <c r="S1133">
        <v>0</v>
      </c>
      <c r="T1133">
        <v>0</v>
      </c>
      <c r="U1133">
        <v>2086.0019000000002</v>
      </c>
      <c r="V1133">
        <v>2183.9982</v>
      </c>
      <c r="W1133">
        <v>2378.9983999999999</v>
      </c>
      <c r="X1133">
        <v>2639.9992999999999</v>
      </c>
      <c r="Y1133">
        <v>2932.9998999999998</v>
      </c>
      <c r="Z1133">
        <v>2998</v>
      </c>
      <c r="AA1133">
        <v>3031.0003999999999</v>
      </c>
      <c r="AB1133">
        <v>3324.0010000000002</v>
      </c>
      <c r="AC1133">
        <v>3292.0012999999999</v>
      </c>
      <c r="AD1133">
        <v>3129.0007999999998</v>
      </c>
      <c r="AE1133">
        <v>2998</v>
      </c>
      <c r="AF1133">
        <v>3031.0003999999999</v>
      </c>
      <c r="AG1133">
        <v>3008.9987000000001</v>
      </c>
      <c r="AH1133">
        <v>3008.4</v>
      </c>
      <c r="AI1133">
        <v>3008.4</v>
      </c>
      <c r="AJ1133">
        <v>2985.6615000000002</v>
      </c>
      <c r="AK1133">
        <v>2782.9032000000002</v>
      </c>
      <c r="AL1133" t="s">
        <v>531</v>
      </c>
      <c r="AM1133" s="49" t="e">
        <v>#N/A</v>
      </c>
      <c r="AN1133" s="49" t="e">
        <v>#N/A</v>
      </c>
      <c r="AO1133" s="49" t="e">
        <v>#N/A</v>
      </c>
      <c r="AP1133" s="49" t="e">
        <v>#N/A</v>
      </c>
      <c r="AQ1133" s="49" t="e">
        <v>#N/A</v>
      </c>
      <c r="AR1133" s="49" t="e">
        <v>#N/A</v>
      </c>
      <c r="AS1133" s="49" t="e">
        <v>#N/A</v>
      </c>
      <c r="AT1133" s="49" t="e">
        <v>#N/A</v>
      </c>
    </row>
    <row r="1134" spans="1:46" x14ac:dyDescent="0.25">
      <c r="A1134">
        <v>7</v>
      </c>
      <c r="B1134" t="s">
        <v>493</v>
      </c>
      <c r="C1134" t="s">
        <v>562</v>
      </c>
      <c r="D1134" t="s">
        <v>563</v>
      </c>
      <c r="E1134" t="s">
        <v>620</v>
      </c>
      <c r="F1134" t="s">
        <v>621</v>
      </c>
      <c r="G1134">
        <v>83338.999299999996</v>
      </c>
      <c r="H1134">
        <v>145238.00279999999</v>
      </c>
      <c r="I1134">
        <v>168046.99840000001</v>
      </c>
      <c r="J1134">
        <v>148677.99909999999</v>
      </c>
      <c r="K1134">
        <v>161003.00039999999</v>
      </c>
      <c r="L1134">
        <v>132983.00049999999</v>
      </c>
      <c r="M1134">
        <v>127874.0034</v>
      </c>
      <c r="N1134">
        <v>132471.00099999999</v>
      </c>
      <c r="O1134">
        <v>117066.00109999999</v>
      </c>
      <c r="P1134">
        <v>159554.9957</v>
      </c>
      <c r="Q1134">
        <v>184540.00099999999</v>
      </c>
      <c r="R1134">
        <v>156813.00169999999</v>
      </c>
      <c r="S1134">
        <v>156646.9993</v>
      </c>
      <c r="T1134">
        <v>163862.9951</v>
      </c>
      <c r="U1134">
        <v>130255.99950000001</v>
      </c>
      <c r="V1134">
        <v>117507.0009</v>
      </c>
      <c r="W1134">
        <v>141622.0018</v>
      </c>
      <c r="X1134">
        <v>152606.00039999999</v>
      </c>
      <c r="Y1134">
        <v>118771.99649999999</v>
      </c>
      <c r="Z1134">
        <v>135235.0007</v>
      </c>
      <c r="AA1134">
        <v>94737.997700000007</v>
      </c>
      <c r="AB1134">
        <v>93371.9997</v>
      </c>
      <c r="AC1134">
        <v>93109.001699999993</v>
      </c>
      <c r="AD1134">
        <v>80313.998600000006</v>
      </c>
      <c r="AE1134">
        <v>78379.998399999997</v>
      </c>
      <c r="AF1134">
        <v>69195.000799999994</v>
      </c>
      <c r="AG1134">
        <v>63177.999799999998</v>
      </c>
      <c r="AH1134">
        <v>71240.260899999994</v>
      </c>
      <c r="AI1134">
        <v>70525.410900000003</v>
      </c>
      <c r="AJ1134">
        <v>69452.987200000003</v>
      </c>
      <c r="AK1134">
        <v>66532.962199999994</v>
      </c>
      <c r="AL1134" t="s">
        <v>531</v>
      </c>
      <c r="AM1134" s="49" t="e">
        <v>#N/A</v>
      </c>
      <c r="AN1134" s="49" t="e">
        <v>#N/A</v>
      </c>
      <c r="AO1134" s="49" t="e">
        <v>#N/A</v>
      </c>
      <c r="AP1134" s="49" t="e">
        <v>#N/A</v>
      </c>
      <c r="AQ1134" s="49" t="e">
        <v>#N/A</v>
      </c>
      <c r="AR1134" s="49" t="e">
        <v>#N/A</v>
      </c>
      <c r="AS1134" s="49" t="e">
        <v>#N/A</v>
      </c>
      <c r="AT1134" s="49" t="e">
        <v>#N/A</v>
      </c>
    </row>
    <row r="1135" spans="1:46" x14ac:dyDescent="0.25">
      <c r="A1135">
        <v>7</v>
      </c>
      <c r="B1135" t="s">
        <v>493</v>
      </c>
      <c r="C1135" t="s">
        <v>564</v>
      </c>
      <c r="D1135" t="s">
        <v>565</v>
      </c>
      <c r="E1135" t="s">
        <v>620</v>
      </c>
      <c r="F1135" t="s">
        <v>621</v>
      </c>
      <c r="G1135">
        <v>12802.752899999999</v>
      </c>
      <c r="H1135">
        <v>15587.2889</v>
      </c>
      <c r="I1135">
        <v>20449.603999999999</v>
      </c>
      <c r="J1135">
        <v>23840.196</v>
      </c>
      <c r="K1135">
        <v>23700.603899999998</v>
      </c>
      <c r="L1135">
        <v>34540.8655</v>
      </c>
      <c r="M1135">
        <v>40243.4755</v>
      </c>
      <c r="N1135">
        <v>48882.891300000003</v>
      </c>
      <c r="O1135">
        <v>50954.415300000001</v>
      </c>
      <c r="P1135">
        <v>56735.787300000004</v>
      </c>
      <c r="Q1135">
        <v>69753.021699999998</v>
      </c>
      <c r="R1135">
        <v>68682.829500000007</v>
      </c>
      <c r="S1135">
        <v>99129.729000000007</v>
      </c>
      <c r="T1135">
        <v>105540.69530000001</v>
      </c>
      <c r="U1135">
        <v>115442.829</v>
      </c>
      <c r="V1135">
        <v>108718.016</v>
      </c>
      <c r="W1135">
        <v>118061.9613</v>
      </c>
      <c r="X1135">
        <v>125587.3407</v>
      </c>
      <c r="Y1135">
        <v>151772.03589999999</v>
      </c>
      <c r="Z1135">
        <v>169902.31599999999</v>
      </c>
      <c r="AA1135">
        <v>353903.14510000002</v>
      </c>
      <c r="AB1135">
        <v>411853.07929999998</v>
      </c>
      <c r="AC1135">
        <v>435787.82579999999</v>
      </c>
      <c r="AD1135">
        <v>474280.45699999999</v>
      </c>
      <c r="AE1135">
        <v>463949.9718</v>
      </c>
      <c r="AF1135">
        <v>444891.11810000002</v>
      </c>
      <c r="AG1135">
        <v>543374.09109999996</v>
      </c>
      <c r="AH1135">
        <v>599184.69200000004</v>
      </c>
      <c r="AI1135">
        <v>617370.74439999997</v>
      </c>
      <c r="AJ1135">
        <v>553315.17039999994</v>
      </c>
      <c r="AK1135">
        <v>536604.49190000002</v>
      </c>
      <c r="AL1135" t="s">
        <v>531</v>
      </c>
      <c r="AM1135" s="49" t="e">
        <v>#N/A</v>
      </c>
      <c r="AN1135" s="49" t="e">
        <v>#N/A</v>
      </c>
      <c r="AO1135" s="49" t="e">
        <v>#N/A</v>
      </c>
      <c r="AP1135" s="49" t="e">
        <v>#N/A</v>
      </c>
      <c r="AQ1135" s="49" t="e">
        <v>#N/A</v>
      </c>
      <c r="AR1135" s="49" t="e">
        <v>#N/A</v>
      </c>
      <c r="AS1135" s="49" t="e">
        <v>#N/A</v>
      </c>
      <c r="AT1135" s="49" t="e">
        <v>#N/A</v>
      </c>
    </row>
    <row r="1136" spans="1:46" x14ac:dyDescent="0.25">
      <c r="A1136">
        <v>7</v>
      </c>
      <c r="B1136" t="s">
        <v>493</v>
      </c>
      <c r="C1136" t="s">
        <v>566</v>
      </c>
      <c r="D1136" t="s">
        <v>567</v>
      </c>
      <c r="E1136" t="s">
        <v>620</v>
      </c>
      <c r="F1136" t="s">
        <v>621</v>
      </c>
      <c r="G1136">
        <v>82342.009099999996</v>
      </c>
      <c r="H1136">
        <v>89340.006699999998</v>
      </c>
      <c r="I1136">
        <v>177962.99460000001</v>
      </c>
      <c r="J1136">
        <v>167724.00769999999</v>
      </c>
      <c r="K1136">
        <v>189021.00320000001</v>
      </c>
      <c r="L1136">
        <v>235038.0006</v>
      </c>
      <c r="M1136">
        <v>200531.00630000001</v>
      </c>
      <c r="N1136">
        <v>213608.00719999999</v>
      </c>
      <c r="O1136">
        <v>206216.01079999999</v>
      </c>
      <c r="P1136">
        <v>209738.99789999999</v>
      </c>
      <c r="Q1136">
        <v>237725.42800000001</v>
      </c>
      <c r="R1136">
        <v>271600.72210000001</v>
      </c>
      <c r="S1136">
        <v>275838.63880000002</v>
      </c>
      <c r="T1136">
        <v>194535.4333</v>
      </c>
      <c r="U1136">
        <v>237698.38959999999</v>
      </c>
      <c r="V1136">
        <v>223193.76949999999</v>
      </c>
      <c r="W1136">
        <v>246443.11600000001</v>
      </c>
      <c r="X1136">
        <v>211257.1943</v>
      </c>
      <c r="Y1136">
        <v>244852.45430000001</v>
      </c>
      <c r="Z1136">
        <v>290670.53269999998</v>
      </c>
      <c r="AA1136">
        <v>331080.37070000003</v>
      </c>
      <c r="AB1136">
        <v>364378.66100000002</v>
      </c>
      <c r="AC1136">
        <v>368684.43729999999</v>
      </c>
      <c r="AD1136">
        <v>351691.72749999998</v>
      </c>
      <c r="AE1136">
        <v>370774.65110000002</v>
      </c>
      <c r="AF1136">
        <v>393837.94880000001</v>
      </c>
      <c r="AG1136">
        <v>438791.15139999997</v>
      </c>
      <c r="AH1136">
        <v>417459.91210000002</v>
      </c>
      <c r="AI1136">
        <v>461991.98129999998</v>
      </c>
      <c r="AJ1136">
        <v>529027.13329999999</v>
      </c>
      <c r="AK1136">
        <v>570254.05050000001</v>
      </c>
      <c r="AL1136" t="s">
        <v>531</v>
      </c>
      <c r="AM1136" s="49" t="e">
        <v>#N/A</v>
      </c>
      <c r="AN1136" s="49" t="e">
        <v>#N/A</v>
      </c>
      <c r="AO1136" s="49" t="e">
        <v>#N/A</v>
      </c>
      <c r="AP1136" s="49" t="e">
        <v>#N/A</v>
      </c>
      <c r="AQ1136" s="49" t="e">
        <v>#N/A</v>
      </c>
      <c r="AR1136" s="49" t="e">
        <v>#N/A</v>
      </c>
      <c r="AS1136" s="49" t="e">
        <v>#N/A</v>
      </c>
      <c r="AT1136" s="49" t="e">
        <v>#N/A</v>
      </c>
    </row>
    <row r="1137" spans="1:46" x14ac:dyDescent="0.25">
      <c r="A1137">
        <v>7</v>
      </c>
      <c r="B1137" t="s">
        <v>493</v>
      </c>
      <c r="C1137" t="s">
        <v>568</v>
      </c>
      <c r="D1137" t="s">
        <v>569</v>
      </c>
      <c r="E1137" t="s">
        <v>620</v>
      </c>
      <c r="F1137" t="s">
        <v>621</v>
      </c>
      <c r="G1137">
        <v>72986.009999999995</v>
      </c>
      <c r="H1137">
        <v>77443.005099999995</v>
      </c>
      <c r="I1137">
        <v>94730.997300000003</v>
      </c>
      <c r="J1137">
        <v>90063.004199999996</v>
      </c>
      <c r="K1137">
        <v>104941.00320000001</v>
      </c>
      <c r="L1137">
        <v>124544.0027</v>
      </c>
      <c r="M1137">
        <v>118612.00629999999</v>
      </c>
      <c r="N1137">
        <v>118509.00689999999</v>
      </c>
      <c r="O1137">
        <v>108005.00810000001</v>
      </c>
      <c r="P1137">
        <v>92262.995999999999</v>
      </c>
      <c r="Q1137">
        <v>98795.433900000004</v>
      </c>
      <c r="R1137">
        <v>116474.71610000001</v>
      </c>
      <c r="S1137">
        <v>106744.63890000001</v>
      </c>
      <c r="T1137">
        <v>52919.431199999999</v>
      </c>
      <c r="U1137">
        <v>58061.3868</v>
      </c>
      <c r="V1137">
        <v>52484.774400000002</v>
      </c>
      <c r="W1137">
        <v>58477.119299999998</v>
      </c>
      <c r="X1137">
        <v>66475.188500000004</v>
      </c>
      <c r="Y1137">
        <v>97306.448799999998</v>
      </c>
      <c r="Z1137">
        <v>128203.5297</v>
      </c>
      <c r="AA1137">
        <v>146683.36989999999</v>
      </c>
      <c r="AB1137">
        <v>165623.65760000001</v>
      </c>
      <c r="AC1137">
        <v>162796.43719999999</v>
      </c>
      <c r="AD1137">
        <v>154273.7243</v>
      </c>
      <c r="AE1137">
        <v>165626.65530000001</v>
      </c>
      <c r="AF1137">
        <v>170401.95189999999</v>
      </c>
      <c r="AG1137">
        <v>187913.1508</v>
      </c>
      <c r="AH1137">
        <v>179299.53</v>
      </c>
      <c r="AI1137">
        <v>188977.36420000001</v>
      </c>
      <c r="AJ1137">
        <v>193968.7709</v>
      </c>
      <c r="AK1137">
        <v>196807.29149999999</v>
      </c>
      <c r="AL1137">
        <v>200577.33739999999</v>
      </c>
      <c r="AM1137" s="49" t="e">
        <v>#N/A</v>
      </c>
      <c r="AN1137" s="49" t="e">
        <v>#N/A</v>
      </c>
      <c r="AO1137" s="49" t="e">
        <v>#N/A</v>
      </c>
      <c r="AP1137" s="49" t="e">
        <v>#N/A</v>
      </c>
      <c r="AQ1137" s="49" t="e">
        <v>#N/A</v>
      </c>
      <c r="AR1137" s="49" t="e">
        <v>#N/A</v>
      </c>
      <c r="AS1137" s="49" t="e">
        <v>#N/A</v>
      </c>
      <c r="AT1137" s="49" t="e">
        <v>#N/A</v>
      </c>
    </row>
    <row r="1138" spans="1:46" x14ac:dyDescent="0.25">
      <c r="A1138">
        <v>7</v>
      </c>
      <c r="B1138" t="s">
        <v>493</v>
      </c>
      <c r="C1138" t="s">
        <v>570</v>
      </c>
      <c r="D1138" t="s">
        <v>571</v>
      </c>
      <c r="E1138" t="s">
        <v>620</v>
      </c>
      <c r="F1138" t="s">
        <v>621</v>
      </c>
      <c r="G1138">
        <v>73662.010699999999</v>
      </c>
      <c r="H1138">
        <v>78119.005900000004</v>
      </c>
      <c r="I1138">
        <v>95804.995299999995</v>
      </c>
      <c r="J1138">
        <v>91376.005699999994</v>
      </c>
      <c r="K1138">
        <v>106532.0039</v>
      </c>
      <c r="L1138">
        <v>126453.00350000001</v>
      </c>
      <c r="M1138">
        <v>120362.005</v>
      </c>
      <c r="N1138">
        <v>120378.00689999999</v>
      </c>
      <c r="O1138">
        <v>109636.0095</v>
      </c>
      <c r="P1138">
        <v>93734.995299999995</v>
      </c>
      <c r="Q1138">
        <v>100267.4333</v>
      </c>
      <c r="R1138">
        <v>130947.7175</v>
      </c>
      <c r="S1138">
        <v>126037.6394</v>
      </c>
      <c r="T1138">
        <v>72931.430900000007</v>
      </c>
      <c r="U1138">
        <v>72906.385399999999</v>
      </c>
      <c r="V1138">
        <v>67273.7745</v>
      </c>
      <c r="W1138">
        <v>68848.120200000005</v>
      </c>
      <c r="X1138">
        <v>77177.189400000003</v>
      </c>
      <c r="Y1138">
        <v>104272.45080000001</v>
      </c>
      <c r="Z1138">
        <v>134600.5289</v>
      </c>
      <c r="AA1138">
        <v>149120.36799999999</v>
      </c>
      <c r="AB1138">
        <v>178936.65580000001</v>
      </c>
      <c r="AC1138">
        <v>176113.43799999999</v>
      </c>
      <c r="AD1138">
        <v>158856.72529999999</v>
      </c>
      <c r="AE1138">
        <v>174182.65330000001</v>
      </c>
      <c r="AF1138">
        <v>179749.95009999999</v>
      </c>
      <c r="AG1138">
        <v>204825.15169999999</v>
      </c>
      <c r="AH1138">
        <v>187031.52799999999</v>
      </c>
      <c r="AI1138">
        <v>201544.36259999999</v>
      </c>
      <c r="AJ1138">
        <v>207242.7691</v>
      </c>
      <c r="AK1138">
        <v>209726.29089999999</v>
      </c>
      <c r="AL1138">
        <v>222935.99239999999</v>
      </c>
      <c r="AM1138" s="49" t="e">
        <v>#N/A</v>
      </c>
      <c r="AN1138" s="49" t="e">
        <v>#N/A</v>
      </c>
      <c r="AO1138" s="49" t="e">
        <v>#N/A</v>
      </c>
      <c r="AP1138" s="49" t="e">
        <v>#N/A</v>
      </c>
      <c r="AQ1138" s="49" t="e">
        <v>#N/A</v>
      </c>
      <c r="AR1138" s="49" t="e">
        <v>#N/A</v>
      </c>
      <c r="AS1138" s="49" t="e">
        <v>#N/A</v>
      </c>
      <c r="AT1138" s="49" t="e">
        <v>#N/A</v>
      </c>
    </row>
    <row r="1139" spans="1:46" x14ac:dyDescent="0.25">
      <c r="A1139">
        <v>7</v>
      </c>
      <c r="B1139" t="s">
        <v>493</v>
      </c>
      <c r="C1139" t="s">
        <v>572</v>
      </c>
      <c r="D1139" t="s">
        <v>573</v>
      </c>
      <c r="E1139" t="s">
        <v>620</v>
      </c>
      <c r="F1139" t="s">
        <v>621</v>
      </c>
      <c r="G1139">
        <v>7766.9997000000003</v>
      </c>
      <c r="H1139">
        <v>7668.9992000000002</v>
      </c>
      <c r="I1139">
        <v>7569.9982</v>
      </c>
      <c r="J1139">
        <v>8134.0020000000004</v>
      </c>
      <c r="K1139">
        <v>7295.0007999999998</v>
      </c>
      <c r="L1139">
        <v>7822.9980999999998</v>
      </c>
      <c r="M1139">
        <v>6888.0019000000002</v>
      </c>
      <c r="N1139">
        <v>7204.0006999999996</v>
      </c>
      <c r="O1139">
        <v>7413.9979999999996</v>
      </c>
      <c r="P1139">
        <v>7490.0010000000002</v>
      </c>
      <c r="Q1139">
        <v>7490.0010000000002</v>
      </c>
      <c r="R1139">
        <v>5881.0011999999997</v>
      </c>
      <c r="S1139">
        <v>6179.0009</v>
      </c>
      <c r="T1139">
        <v>6200.0018</v>
      </c>
      <c r="U1139">
        <v>6464.0005000000001</v>
      </c>
      <c r="V1139">
        <v>4273.0020000000004</v>
      </c>
      <c r="W1139">
        <v>4344.9982</v>
      </c>
      <c r="X1139">
        <v>4235.9991</v>
      </c>
      <c r="Y1139">
        <v>4331.9982</v>
      </c>
      <c r="Z1139">
        <v>3778.0007999999998</v>
      </c>
      <c r="AA1139">
        <v>4168.0012999999999</v>
      </c>
      <c r="AB1139">
        <v>4275.9997999999996</v>
      </c>
      <c r="AC1139">
        <v>4526.9984000000004</v>
      </c>
      <c r="AD1139">
        <v>4610.9982</v>
      </c>
      <c r="AE1139">
        <v>4176.9987000000001</v>
      </c>
      <c r="AF1139">
        <v>3898.9994000000002</v>
      </c>
      <c r="AG1139">
        <v>3915.0012999999999</v>
      </c>
      <c r="AH1139">
        <v>3770.5273999999999</v>
      </c>
      <c r="AI1139">
        <v>3785.0012000000002</v>
      </c>
      <c r="AJ1139">
        <v>3609.0007000000001</v>
      </c>
      <c r="AK1139">
        <v>3684.9994999999999</v>
      </c>
      <c r="AL1139" t="s">
        <v>531</v>
      </c>
      <c r="AM1139" s="49" t="e">
        <v>#N/A</v>
      </c>
      <c r="AN1139" s="49" t="e">
        <v>#N/A</v>
      </c>
      <c r="AO1139" s="49" t="e">
        <v>#N/A</v>
      </c>
      <c r="AP1139" s="49" t="e">
        <v>#N/A</v>
      </c>
      <c r="AQ1139" s="49" t="e">
        <v>#N/A</v>
      </c>
      <c r="AR1139" s="49" t="e">
        <v>#N/A</v>
      </c>
      <c r="AS1139" s="49" t="e">
        <v>#N/A</v>
      </c>
      <c r="AT1139" s="49" t="e">
        <v>#N/A</v>
      </c>
    </row>
    <row r="1140" spans="1:46" x14ac:dyDescent="0.25">
      <c r="A1140">
        <v>7</v>
      </c>
      <c r="B1140" t="s">
        <v>259</v>
      </c>
      <c r="C1140" t="s">
        <v>259</v>
      </c>
      <c r="D1140" t="s">
        <v>260</v>
      </c>
      <c r="E1140" t="s">
        <v>620</v>
      </c>
      <c r="F1140" t="s">
        <v>621</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4.9989999999999997</v>
      </c>
      <c r="Z1140">
        <v>438.00209999999998</v>
      </c>
      <c r="AA1140">
        <v>533.00059999999996</v>
      </c>
      <c r="AB1140">
        <v>913.99940000000004</v>
      </c>
      <c r="AC1140">
        <v>8921.9995999999992</v>
      </c>
      <c r="AD1140">
        <v>1690.0018</v>
      </c>
      <c r="AE1140">
        <v>860.99869999999999</v>
      </c>
      <c r="AF1140">
        <v>472.99950000000001</v>
      </c>
      <c r="AG1140">
        <v>552.00030000000004</v>
      </c>
      <c r="AH1140">
        <v>897.00099999999998</v>
      </c>
      <c r="AI1140">
        <v>1009.9985</v>
      </c>
      <c r="AJ1140">
        <v>1067.0018</v>
      </c>
      <c r="AK1140">
        <v>1199.9997000000001</v>
      </c>
      <c r="AL1140">
        <v>1203.6003000000001</v>
      </c>
      <c r="AM1140" s="49" t="s">
        <v>260</v>
      </c>
      <c r="AN1140" s="49" t="s">
        <v>14</v>
      </c>
      <c r="AO1140" s="49" t="s">
        <v>507</v>
      </c>
      <c r="AP1140" s="49" t="s">
        <v>501</v>
      </c>
      <c r="AQ1140" s="49" t="s">
        <v>10</v>
      </c>
      <c r="AR1140" s="49" t="s">
        <v>487</v>
      </c>
      <c r="AS1140" s="49" t="s">
        <v>488</v>
      </c>
      <c r="AT1140" s="49" t="s">
        <v>489</v>
      </c>
    </row>
    <row r="1141" spans="1:46" x14ac:dyDescent="0.25">
      <c r="A1141">
        <v>7</v>
      </c>
      <c r="B1141" t="s">
        <v>493</v>
      </c>
      <c r="C1141" t="s">
        <v>574</v>
      </c>
      <c r="D1141" t="s">
        <v>575</v>
      </c>
      <c r="E1141" t="s">
        <v>620</v>
      </c>
      <c r="F1141" t="s">
        <v>621</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t="s">
        <v>531</v>
      </c>
      <c r="AM1141" s="49" t="e">
        <v>#N/A</v>
      </c>
      <c r="AN1141" s="49" t="e">
        <v>#N/A</v>
      </c>
      <c r="AO1141" s="49" t="e">
        <v>#N/A</v>
      </c>
      <c r="AP1141" s="49" t="e">
        <v>#N/A</v>
      </c>
      <c r="AQ1141" s="49" t="e">
        <v>#N/A</v>
      </c>
      <c r="AR1141" s="49" t="e">
        <v>#N/A</v>
      </c>
      <c r="AS1141" s="49" t="e">
        <v>#N/A</v>
      </c>
      <c r="AT1141" s="49" t="e">
        <v>#N/A</v>
      </c>
    </row>
    <row r="1142" spans="1:46" x14ac:dyDescent="0.25">
      <c r="A1142">
        <v>7</v>
      </c>
      <c r="B1142" t="s">
        <v>273</v>
      </c>
      <c r="C1142" t="s">
        <v>273</v>
      </c>
      <c r="D1142" t="s">
        <v>420</v>
      </c>
      <c r="E1142" t="s">
        <v>620</v>
      </c>
      <c r="F1142" t="s">
        <v>621</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v>
      </c>
      <c r="AK1142">
        <v>0</v>
      </c>
      <c r="AL1142" t="s">
        <v>531</v>
      </c>
      <c r="AM1142" s="49" t="s">
        <v>420</v>
      </c>
      <c r="AN1142" s="49" t="s">
        <v>14</v>
      </c>
      <c r="AO1142" s="49" t="s">
        <v>485</v>
      </c>
      <c r="AP1142" s="49" t="s">
        <v>494</v>
      </c>
      <c r="AQ1142" s="49" t="s">
        <v>11</v>
      </c>
      <c r="AR1142" s="49" t="s">
        <v>495</v>
      </c>
      <c r="AS1142" s="49" t="s">
        <v>488</v>
      </c>
      <c r="AT1142" s="49" t="s">
        <v>497</v>
      </c>
    </row>
    <row r="1143" spans="1:46" x14ac:dyDescent="0.25">
      <c r="A1143">
        <v>7</v>
      </c>
      <c r="B1143" t="s">
        <v>271</v>
      </c>
      <c r="C1143" t="s">
        <v>271</v>
      </c>
      <c r="D1143" t="s">
        <v>272</v>
      </c>
      <c r="E1143" t="s">
        <v>620</v>
      </c>
      <c r="F1143" t="s">
        <v>621</v>
      </c>
      <c r="G1143" t="s">
        <v>531</v>
      </c>
      <c r="H1143" t="s">
        <v>531</v>
      </c>
      <c r="I1143" t="s">
        <v>531</v>
      </c>
      <c r="J1143" t="s">
        <v>531</v>
      </c>
      <c r="K1143" t="s">
        <v>531</v>
      </c>
      <c r="L1143" t="s">
        <v>531</v>
      </c>
      <c r="M1143" t="s">
        <v>531</v>
      </c>
      <c r="N1143" t="s">
        <v>531</v>
      </c>
      <c r="O1143" t="s">
        <v>531</v>
      </c>
      <c r="P1143" t="s">
        <v>531</v>
      </c>
      <c r="Q1143" t="s">
        <v>531</v>
      </c>
      <c r="R1143" t="s">
        <v>531</v>
      </c>
      <c r="S1143" t="s">
        <v>531</v>
      </c>
      <c r="T1143" t="s">
        <v>531</v>
      </c>
      <c r="U1143" t="s">
        <v>531</v>
      </c>
      <c r="V1143">
        <v>0</v>
      </c>
      <c r="W1143">
        <v>0</v>
      </c>
      <c r="X1143">
        <v>0</v>
      </c>
      <c r="Y1143">
        <v>0</v>
      </c>
      <c r="Z1143">
        <v>0</v>
      </c>
      <c r="AA1143">
        <v>0</v>
      </c>
      <c r="AB1143">
        <v>0</v>
      </c>
      <c r="AC1143">
        <v>0</v>
      </c>
      <c r="AD1143">
        <v>0</v>
      </c>
      <c r="AE1143">
        <v>0</v>
      </c>
      <c r="AF1143">
        <v>0</v>
      </c>
      <c r="AG1143">
        <v>0</v>
      </c>
      <c r="AH1143">
        <v>0</v>
      </c>
      <c r="AI1143">
        <v>0</v>
      </c>
      <c r="AJ1143">
        <v>0</v>
      </c>
      <c r="AK1143">
        <v>0</v>
      </c>
      <c r="AL1143" t="s">
        <v>531</v>
      </c>
      <c r="AM1143" s="49" t="s">
        <v>272</v>
      </c>
      <c r="AN1143" s="49" t="s">
        <v>14</v>
      </c>
      <c r="AO1143" s="49" t="s">
        <v>500</v>
      </c>
      <c r="AP1143" s="49" t="s">
        <v>501</v>
      </c>
      <c r="AQ1143" s="49" t="s">
        <v>502</v>
      </c>
      <c r="AR1143" s="49" t="s">
        <v>487</v>
      </c>
      <c r="AS1143" s="49" t="s">
        <v>488</v>
      </c>
      <c r="AT1143" s="49" t="s">
        <v>489</v>
      </c>
    </row>
    <row r="1144" spans="1:46" x14ac:dyDescent="0.25">
      <c r="A1144">
        <v>7</v>
      </c>
      <c r="B1144" t="s">
        <v>251</v>
      </c>
      <c r="C1144" t="s">
        <v>251</v>
      </c>
      <c r="D1144" t="s">
        <v>252</v>
      </c>
      <c r="E1144" t="s">
        <v>620</v>
      </c>
      <c r="F1144" t="s">
        <v>621</v>
      </c>
      <c r="G1144">
        <v>0</v>
      </c>
      <c r="H1144">
        <v>0</v>
      </c>
      <c r="I1144">
        <v>0</v>
      </c>
      <c r="J1144">
        <v>0</v>
      </c>
      <c r="K1144">
        <v>0</v>
      </c>
      <c r="L1144">
        <v>0</v>
      </c>
      <c r="M1144">
        <v>0</v>
      </c>
      <c r="N1144">
        <v>0</v>
      </c>
      <c r="O1144">
        <v>0</v>
      </c>
      <c r="P1144">
        <v>0</v>
      </c>
      <c r="Q1144">
        <v>0</v>
      </c>
      <c r="R1144">
        <v>0</v>
      </c>
      <c r="S1144">
        <v>0</v>
      </c>
      <c r="T1144">
        <v>0</v>
      </c>
      <c r="U1144">
        <v>2086.0019000000002</v>
      </c>
      <c r="V1144">
        <v>2183.9982</v>
      </c>
      <c r="W1144">
        <v>2378.9983999999999</v>
      </c>
      <c r="X1144">
        <v>2639.9992999999999</v>
      </c>
      <c r="Y1144">
        <v>2932.9998999999998</v>
      </c>
      <c r="Z1144">
        <v>2998</v>
      </c>
      <c r="AA1144">
        <v>3031.0003999999999</v>
      </c>
      <c r="AB1144">
        <v>3324.0010000000002</v>
      </c>
      <c r="AC1144">
        <v>3292.0012999999999</v>
      </c>
      <c r="AD1144">
        <v>3129.0007999999998</v>
      </c>
      <c r="AE1144">
        <v>2998</v>
      </c>
      <c r="AF1144">
        <v>3031.0003999999999</v>
      </c>
      <c r="AG1144">
        <v>3008.9987000000001</v>
      </c>
      <c r="AH1144">
        <v>3008.4</v>
      </c>
      <c r="AI1144">
        <v>3008.4</v>
      </c>
      <c r="AJ1144">
        <v>2985.6615000000002</v>
      </c>
      <c r="AK1144">
        <v>2782.9032000000002</v>
      </c>
      <c r="AL1144">
        <v>3043.7617</v>
      </c>
      <c r="AM1144" s="49" t="s">
        <v>252</v>
      </c>
      <c r="AN1144" s="49" t="s">
        <v>7</v>
      </c>
      <c r="AO1144" s="49" t="s">
        <v>9</v>
      </c>
      <c r="AP1144" s="49" t="s">
        <v>494</v>
      </c>
      <c r="AQ1144" s="49" t="s">
        <v>9</v>
      </c>
      <c r="AR1144" s="49" t="s">
        <v>487</v>
      </c>
      <c r="AS1144" s="49" t="s">
        <v>488</v>
      </c>
      <c r="AT1144" s="49" t="s">
        <v>489</v>
      </c>
    </row>
    <row r="1145" spans="1:46" x14ac:dyDescent="0.25">
      <c r="A1145">
        <v>7</v>
      </c>
      <c r="B1145" t="s">
        <v>274</v>
      </c>
      <c r="C1145" t="s">
        <v>274</v>
      </c>
      <c r="D1145" t="s">
        <v>275</v>
      </c>
      <c r="E1145" t="s">
        <v>620</v>
      </c>
      <c r="F1145" t="s">
        <v>621</v>
      </c>
      <c r="G1145">
        <v>0</v>
      </c>
      <c r="H1145">
        <v>0</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0</v>
      </c>
      <c r="AH1145">
        <v>0</v>
      </c>
      <c r="AI1145">
        <v>0</v>
      </c>
      <c r="AJ1145">
        <v>0</v>
      </c>
      <c r="AK1145">
        <v>0</v>
      </c>
      <c r="AL1145" t="s">
        <v>531</v>
      </c>
      <c r="AM1145" s="49" t="s">
        <v>275</v>
      </c>
      <c r="AN1145" s="49" t="s">
        <v>4</v>
      </c>
      <c r="AO1145" s="49" t="s">
        <v>9</v>
      </c>
      <c r="AP1145" s="49" t="s">
        <v>486</v>
      </c>
      <c r="AQ1145" s="49" t="s">
        <v>9</v>
      </c>
      <c r="AR1145" s="49" t="s">
        <v>495</v>
      </c>
      <c r="AS1145" s="49" t="s">
        <v>488</v>
      </c>
      <c r="AT1145" s="49" t="s">
        <v>489</v>
      </c>
    </row>
    <row r="1146" spans="1:46" x14ac:dyDescent="0.25">
      <c r="A1146">
        <v>7</v>
      </c>
      <c r="B1146" t="s">
        <v>269</v>
      </c>
      <c r="C1146" t="s">
        <v>269</v>
      </c>
      <c r="D1146" t="s">
        <v>270</v>
      </c>
      <c r="E1146" t="s">
        <v>620</v>
      </c>
      <c r="F1146" t="s">
        <v>621</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0</v>
      </c>
      <c r="AI1146">
        <v>0</v>
      </c>
      <c r="AJ1146">
        <v>0</v>
      </c>
      <c r="AK1146">
        <v>0</v>
      </c>
      <c r="AL1146" t="s">
        <v>531</v>
      </c>
      <c r="AM1146" s="49" t="s">
        <v>270</v>
      </c>
      <c r="AN1146" s="49" t="s">
        <v>14</v>
      </c>
      <c r="AO1146" s="49" t="s">
        <v>485</v>
      </c>
      <c r="AP1146" s="49" t="s">
        <v>494</v>
      </c>
      <c r="AQ1146" s="49" t="s">
        <v>11</v>
      </c>
      <c r="AR1146" s="49" t="s">
        <v>487</v>
      </c>
      <c r="AS1146" s="49" t="s">
        <v>488</v>
      </c>
      <c r="AT1146" s="49" t="s">
        <v>489</v>
      </c>
    </row>
    <row r="1147" spans="1:46" x14ac:dyDescent="0.25">
      <c r="A1147">
        <v>7</v>
      </c>
      <c r="B1147" t="s">
        <v>283</v>
      </c>
      <c r="C1147" t="s">
        <v>283</v>
      </c>
      <c r="D1147" t="s">
        <v>284</v>
      </c>
      <c r="E1147" t="s">
        <v>620</v>
      </c>
      <c r="F1147" t="s">
        <v>621</v>
      </c>
      <c r="G1147" t="s">
        <v>531</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t="s">
        <v>531</v>
      </c>
      <c r="AM1147" s="49" t="s">
        <v>284</v>
      </c>
      <c r="AN1147" s="49" t="s">
        <v>4</v>
      </c>
      <c r="AO1147" s="49" t="s">
        <v>9</v>
      </c>
      <c r="AP1147" s="49" t="s">
        <v>501</v>
      </c>
      <c r="AQ1147" s="49" t="s">
        <v>9</v>
      </c>
      <c r="AR1147" s="49" t="s">
        <v>495</v>
      </c>
      <c r="AS1147" s="49" t="s">
        <v>488</v>
      </c>
      <c r="AT1147" s="49" t="s">
        <v>489</v>
      </c>
    </row>
    <row r="1148" spans="1:46" x14ac:dyDescent="0.25">
      <c r="A1148">
        <v>7</v>
      </c>
      <c r="B1148" t="s">
        <v>294</v>
      </c>
      <c r="C1148" t="s">
        <v>294</v>
      </c>
      <c r="D1148" t="s">
        <v>295</v>
      </c>
      <c r="E1148" t="s">
        <v>620</v>
      </c>
      <c r="F1148" t="s">
        <v>621</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c r="AH1148">
        <v>0</v>
      </c>
      <c r="AI1148">
        <v>0</v>
      </c>
      <c r="AJ1148">
        <v>0</v>
      </c>
      <c r="AK1148">
        <v>0</v>
      </c>
      <c r="AL1148" t="s">
        <v>531</v>
      </c>
      <c r="AM1148" s="49" t="s">
        <v>295</v>
      </c>
      <c r="AN1148" s="49" t="s">
        <v>14</v>
      </c>
      <c r="AO1148" s="49" t="s">
        <v>485</v>
      </c>
      <c r="AP1148" s="49" t="s">
        <v>494</v>
      </c>
      <c r="AQ1148" s="49" t="s">
        <v>11</v>
      </c>
      <c r="AR1148" s="49" t="s">
        <v>487</v>
      </c>
      <c r="AS1148" s="49" t="s">
        <v>488</v>
      </c>
      <c r="AT1148" s="49" t="s">
        <v>489</v>
      </c>
    </row>
    <row r="1149" spans="1:46" x14ac:dyDescent="0.25">
      <c r="A1149">
        <v>7</v>
      </c>
      <c r="B1149" t="s">
        <v>290</v>
      </c>
      <c r="C1149" t="s">
        <v>290</v>
      </c>
      <c r="D1149" t="s">
        <v>291</v>
      </c>
      <c r="E1149" t="s">
        <v>620</v>
      </c>
      <c r="F1149" t="s">
        <v>621</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s="49" t="s">
        <v>291</v>
      </c>
      <c r="AN1149" s="49" t="s">
        <v>14</v>
      </c>
      <c r="AO1149" s="49" t="s">
        <v>500</v>
      </c>
      <c r="AP1149" s="49" t="s">
        <v>505</v>
      </c>
      <c r="AQ1149" s="49" t="s">
        <v>13</v>
      </c>
      <c r="AR1149" s="49" t="s">
        <v>487</v>
      </c>
      <c r="AS1149" s="49" t="s">
        <v>488</v>
      </c>
      <c r="AT1149" s="49" t="s">
        <v>489</v>
      </c>
    </row>
    <row r="1150" spans="1:46" x14ac:dyDescent="0.25">
      <c r="A1150">
        <v>7</v>
      </c>
      <c r="B1150" t="s">
        <v>576</v>
      </c>
      <c r="C1150" t="s">
        <v>576</v>
      </c>
      <c r="D1150" t="s">
        <v>577</v>
      </c>
      <c r="E1150" t="s">
        <v>620</v>
      </c>
      <c r="F1150" t="s">
        <v>621</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c r="AI1150">
        <v>0</v>
      </c>
      <c r="AJ1150">
        <v>0</v>
      </c>
      <c r="AK1150">
        <v>0</v>
      </c>
      <c r="AL1150" t="s">
        <v>531</v>
      </c>
      <c r="AM1150" s="49" t="e">
        <v>#N/A</v>
      </c>
      <c r="AN1150" s="49" t="e">
        <v>#N/A</v>
      </c>
      <c r="AO1150" s="49" t="e">
        <v>#N/A</v>
      </c>
      <c r="AP1150" s="49" t="e">
        <v>#N/A</v>
      </c>
      <c r="AQ1150" s="49" t="e">
        <v>#N/A</v>
      </c>
      <c r="AR1150" s="49" t="e">
        <v>#N/A</v>
      </c>
      <c r="AS1150" s="49" t="e">
        <v>#N/A</v>
      </c>
      <c r="AT1150" s="49" t="e">
        <v>#N/A</v>
      </c>
    </row>
    <row r="1151" spans="1:46" x14ac:dyDescent="0.25">
      <c r="A1151">
        <v>7</v>
      </c>
      <c r="B1151" t="s">
        <v>298</v>
      </c>
      <c r="C1151" t="s">
        <v>298</v>
      </c>
      <c r="D1151" t="s">
        <v>299</v>
      </c>
      <c r="E1151" t="s">
        <v>620</v>
      </c>
      <c r="F1151" t="s">
        <v>621</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c r="AH1151">
        <v>0</v>
      </c>
      <c r="AI1151">
        <v>0</v>
      </c>
      <c r="AJ1151">
        <v>0</v>
      </c>
      <c r="AK1151">
        <v>0</v>
      </c>
      <c r="AL1151">
        <v>0</v>
      </c>
      <c r="AM1151" s="49" t="s">
        <v>299</v>
      </c>
      <c r="AN1151" s="49" t="s">
        <v>14</v>
      </c>
      <c r="AO1151" s="49" t="s">
        <v>509</v>
      </c>
      <c r="AP1151" s="49" t="s">
        <v>505</v>
      </c>
      <c r="AQ1151" s="49" t="s">
        <v>13</v>
      </c>
      <c r="AR1151" s="49" t="s">
        <v>487</v>
      </c>
      <c r="AS1151" s="49" t="s">
        <v>488</v>
      </c>
      <c r="AT1151" s="49" t="s">
        <v>489</v>
      </c>
    </row>
    <row r="1152" spans="1:46" x14ac:dyDescent="0.25">
      <c r="A1152">
        <v>7</v>
      </c>
      <c r="B1152" t="s">
        <v>288</v>
      </c>
      <c r="C1152" t="s">
        <v>288</v>
      </c>
      <c r="D1152" t="s">
        <v>289</v>
      </c>
      <c r="E1152" t="s">
        <v>620</v>
      </c>
      <c r="F1152" t="s">
        <v>621</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t="s">
        <v>531</v>
      </c>
      <c r="AM1152" s="49" t="s">
        <v>289</v>
      </c>
      <c r="AN1152" s="49" t="s">
        <v>14</v>
      </c>
      <c r="AO1152" s="49" t="s">
        <v>507</v>
      </c>
      <c r="AP1152" s="49" t="s">
        <v>494</v>
      </c>
      <c r="AQ1152" s="49" t="s">
        <v>10</v>
      </c>
      <c r="AR1152" s="49" t="s">
        <v>487</v>
      </c>
      <c r="AS1152" s="49" t="s">
        <v>488</v>
      </c>
      <c r="AT1152" s="49" t="s">
        <v>489</v>
      </c>
    </row>
    <row r="1153" spans="1:46" x14ac:dyDescent="0.25">
      <c r="A1153">
        <v>7</v>
      </c>
      <c r="B1153" t="s">
        <v>285</v>
      </c>
      <c r="C1153" t="s">
        <v>285</v>
      </c>
      <c r="D1153" t="s">
        <v>286</v>
      </c>
      <c r="E1153" t="s">
        <v>620</v>
      </c>
      <c r="F1153" t="s">
        <v>621</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t="s">
        <v>531</v>
      </c>
      <c r="AM1153" s="49" t="s">
        <v>286</v>
      </c>
      <c r="AN1153" s="49" t="s">
        <v>8</v>
      </c>
      <c r="AO1153" s="49" t="s">
        <v>9</v>
      </c>
      <c r="AP1153" s="49" t="s">
        <v>486</v>
      </c>
      <c r="AQ1153" s="49" t="s">
        <v>9</v>
      </c>
      <c r="AR1153" s="49" t="s">
        <v>487</v>
      </c>
      <c r="AS1153" s="49" t="s">
        <v>488</v>
      </c>
      <c r="AT1153" s="49" t="s">
        <v>489</v>
      </c>
    </row>
    <row r="1154" spans="1:46" x14ac:dyDescent="0.25">
      <c r="A1154">
        <v>7</v>
      </c>
      <c r="B1154" t="s">
        <v>287</v>
      </c>
      <c r="C1154" t="s">
        <v>287</v>
      </c>
      <c r="D1154" t="s">
        <v>422</v>
      </c>
      <c r="E1154" t="s">
        <v>620</v>
      </c>
      <c r="F1154" t="s">
        <v>621</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c r="AH1154">
        <v>0</v>
      </c>
      <c r="AI1154">
        <v>0</v>
      </c>
      <c r="AJ1154">
        <v>0</v>
      </c>
      <c r="AK1154">
        <v>0</v>
      </c>
      <c r="AL1154" t="s">
        <v>531</v>
      </c>
      <c r="AM1154" s="49" t="s">
        <v>422</v>
      </c>
      <c r="AN1154" s="49" t="s">
        <v>8</v>
      </c>
      <c r="AO1154" s="49" t="s">
        <v>9</v>
      </c>
      <c r="AP1154" s="49" t="s">
        <v>494</v>
      </c>
      <c r="AQ1154" s="49" t="s">
        <v>9</v>
      </c>
      <c r="AR1154" s="49" t="s">
        <v>495</v>
      </c>
      <c r="AS1154" s="49" t="s">
        <v>496</v>
      </c>
      <c r="AT1154" s="49" t="s">
        <v>497</v>
      </c>
    </row>
    <row r="1155" spans="1:46" x14ac:dyDescent="0.25">
      <c r="A1155">
        <v>7</v>
      </c>
      <c r="B1155" t="s">
        <v>493</v>
      </c>
      <c r="C1155" t="s">
        <v>578</v>
      </c>
      <c r="D1155" t="s">
        <v>579</v>
      </c>
      <c r="E1155" t="s">
        <v>620</v>
      </c>
      <c r="F1155" t="s">
        <v>621</v>
      </c>
      <c r="G1155">
        <v>1054.9982</v>
      </c>
      <c r="H1155">
        <v>1357.0005000000001</v>
      </c>
      <c r="I1155">
        <v>83309.997300000003</v>
      </c>
      <c r="J1155">
        <v>64974.999400000001</v>
      </c>
      <c r="K1155">
        <v>74518.998399999997</v>
      </c>
      <c r="L1155">
        <v>114320.9969</v>
      </c>
      <c r="M1155">
        <v>71429.001900000003</v>
      </c>
      <c r="N1155">
        <v>86712.002600000007</v>
      </c>
      <c r="O1155">
        <v>88392.002099999998</v>
      </c>
      <c r="P1155">
        <v>115234.99619999999</v>
      </c>
      <c r="Q1155">
        <v>140081.9921</v>
      </c>
      <c r="R1155">
        <v>148903.0061</v>
      </c>
      <c r="S1155">
        <v>153673.9945</v>
      </c>
      <c r="T1155">
        <v>125290.00260000001</v>
      </c>
      <c r="U1155">
        <v>171088.00099999999</v>
      </c>
      <c r="V1155">
        <v>163563.99900000001</v>
      </c>
      <c r="W1155">
        <v>185454.00039999999</v>
      </c>
      <c r="X1155">
        <v>145111.00459999999</v>
      </c>
      <c r="Y1155">
        <v>147480.0007</v>
      </c>
      <c r="Z1155">
        <v>161520.00330000001</v>
      </c>
      <c r="AA1155">
        <v>341606.99910000002</v>
      </c>
      <c r="AB1155">
        <v>369393.99939999997</v>
      </c>
      <c r="AC1155">
        <v>386479.00300000003</v>
      </c>
      <c r="AD1155">
        <v>418601.9999</v>
      </c>
      <c r="AE1155">
        <v>435301.00569999998</v>
      </c>
      <c r="AF1155">
        <v>420280.0024</v>
      </c>
      <c r="AG1155">
        <v>452653.99790000002</v>
      </c>
      <c r="AH1155">
        <v>477505.89230000001</v>
      </c>
      <c r="AI1155">
        <v>503616.37229999999</v>
      </c>
      <c r="AJ1155">
        <v>523590.97129999998</v>
      </c>
      <c r="AK1155">
        <v>551165.66729999997</v>
      </c>
      <c r="AL1155" t="s">
        <v>531</v>
      </c>
      <c r="AM1155" s="49" t="e">
        <v>#N/A</v>
      </c>
      <c r="AN1155" s="49" t="e">
        <v>#N/A</v>
      </c>
      <c r="AO1155" s="49" t="e">
        <v>#N/A</v>
      </c>
      <c r="AP1155" s="49" t="e">
        <v>#N/A</v>
      </c>
      <c r="AQ1155" s="49" t="e">
        <v>#N/A</v>
      </c>
      <c r="AR1155" s="49" t="e">
        <v>#N/A</v>
      </c>
      <c r="AS1155" s="49" t="e">
        <v>#N/A</v>
      </c>
      <c r="AT1155" s="49" t="e">
        <v>#N/A</v>
      </c>
    </row>
    <row r="1156" spans="1:46" x14ac:dyDescent="0.25">
      <c r="A1156">
        <v>7</v>
      </c>
      <c r="B1156" t="s">
        <v>493</v>
      </c>
      <c r="C1156" t="s">
        <v>580</v>
      </c>
      <c r="D1156" t="s">
        <v>581</v>
      </c>
      <c r="E1156" t="s">
        <v>620</v>
      </c>
      <c r="F1156" t="s">
        <v>621</v>
      </c>
      <c r="G1156">
        <v>1054.9982</v>
      </c>
      <c r="H1156">
        <v>1357.0005000000001</v>
      </c>
      <c r="I1156">
        <v>1230.9987000000001</v>
      </c>
      <c r="J1156">
        <v>1004.9995</v>
      </c>
      <c r="K1156">
        <v>1029.9989</v>
      </c>
      <c r="L1156">
        <v>929.00070000000005</v>
      </c>
      <c r="M1156">
        <v>754.00080000000003</v>
      </c>
      <c r="N1156">
        <v>1532.0003999999999</v>
      </c>
      <c r="O1156">
        <v>2487.0011</v>
      </c>
      <c r="P1156">
        <v>8205.9982</v>
      </c>
      <c r="Q1156">
        <v>9185.9982999999993</v>
      </c>
      <c r="R1156">
        <v>9237.0018999999993</v>
      </c>
      <c r="S1156">
        <v>9207.9999000000007</v>
      </c>
      <c r="T1156">
        <v>10022.9982</v>
      </c>
      <c r="U1156">
        <v>10081.998600000001</v>
      </c>
      <c r="V1156">
        <v>9933.9994000000006</v>
      </c>
      <c r="W1156">
        <v>10336.999900000001</v>
      </c>
      <c r="X1156">
        <v>10959.999900000001</v>
      </c>
      <c r="Y1156">
        <v>11153.9995</v>
      </c>
      <c r="Z1156">
        <v>10024.9995</v>
      </c>
      <c r="AA1156">
        <v>8867.9982999999993</v>
      </c>
      <c r="AB1156">
        <v>3855.0003000000002</v>
      </c>
      <c r="AC1156">
        <v>3778.0007999999998</v>
      </c>
      <c r="AD1156">
        <v>13398.999299999999</v>
      </c>
      <c r="AE1156">
        <v>13392.999599999999</v>
      </c>
      <c r="AF1156">
        <v>12253.001</v>
      </c>
      <c r="AG1156">
        <v>11627.999599999999</v>
      </c>
      <c r="AH1156">
        <v>22846.5386</v>
      </c>
      <c r="AI1156">
        <v>22418.484400000001</v>
      </c>
      <c r="AJ1156">
        <v>22111.579399999999</v>
      </c>
      <c r="AK1156">
        <v>22789.438999999998</v>
      </c>
      <c r="AL1156" t="s">
        <v>531</v>
      </c>
      <c r="AM1156" s="49" t="e">
        <v>#N/A</v>
      </c>
      <c r="AN1156" s="49" t="e">
        <v>#N/A</v>
      </c>
      <c r="AO1156" s="49" t="e">
        <v>#N/A</v>
      </c>
      <c r="AP1156" s="49" t="e">
        <v>#N/A</v>
      </c>
      <c r="AQ1156" s="49" t="e">
        <v>#N/A</v>
      </c>
      <c r="AR1156" s="49" t="e">
        <v>#N/A</v>
      </c>
      <c r="AS1156" s="49" t="e">
        <v>#N/A</v>
      </c>
      <c r="AT1156" s="49" t="e">
        <v>#N/A</v>
      </c>
    </row>
    <row r="1157" spans="1:46" x14ac:dyDescent="0.25">
      <c r="A1157">
        <v>7</v>
      </c>
      <c r="B1157" t="s">
        <v>493</v>
      </c>
      <c r="C1157" t="s">
        <v>582</v>
      </c>
      <c r="D1157" t="s">
        <v>583</v>
      </c>
      <c r="E1157" t="s">
        <v>620</v>
      </c>
      <c r="F1157" t="s">
        <v>621</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t="s">
        <v>531</v>
      </c>
      <c r="AM1157" s="49" t="e">
        <v>#N/A</v>
      </c>
      <c r="AN1157" s="49" t="e">
        <v>#N/A</v>
      </c>
      <c r="AO1157" s="49" t="e">
        <v>#N/A</v>
      </c>
      <c r="AP1157" s="49" t="e">
        <v>#N/A</v>
      </c>
      <c r="AQ1157" s="49" t="e">
        <v>#N/A</v>
      </c>
      <c r="AR1157" s="49" t="e">
        <v>#N/A</v>
      </c>
      <c r="AS1157" s="49" t="e">
        <v>#N/A</v>
      </c>
      <c r="AT1157" s="49" t="e">
        <v>#N/A</v>
      </c>
    </row>
    <row r="1158" spans="1:46" x14ac:dyDescent="0.25">
      <c r="A1158">
        <v>7</v>
      </c>
      <c r="B1158" t="s">
        <v>493</v>
      </c>
      <c r="C1158" t="s">
        <v>584</v>
      </c>
      <c r="D1158" t="s">
        <v>585</v>
      </c>
      <c r="E1158" t="s">
        <v>620</v>
      </c>
      <c r="F1158" t="s">
        <v>621</v>
      </c>
      <c r="G1158">
        <v>0</v>
      </c>
      <c r="H1158">
        <v>0</v>
      </c>
      <c r="I1158">
        <v>82078.998500000002</v>
      </c>
      <c r="J1158">
        <v>63970</v>
      </c>
      <c r="K1158">
        <v>73488.999599999996</v>
      </c>
      <c r="L1158">
        <v>113391.99619999999</v>
      </c>
      <c r="M1158">
        <v>70675.001099999994</v>
      </c>
      <c r="N1158">
        <v>85180.002200000003</v>
      </c>
      <c r="O1158">
        <v>85905.001000000004</v>
      </c>
      <c r="P1158">
        <v>107028.99800000001</v>
      </c>
      <c r="Q1158">
        <v>130895.9938</v>
      </c>
      <c r="R1158">
        <v>139666.0042</v>
      </c>
      <c r="S1158">
        <v>144465.9945</v>
      </c>
      <c r="T1158">
        <v>115267.0043</v>
      </c>
      <c r="U1158">
        <v>158920.00049999999</v>
      </c>
      <c r="V1158">
        <v>151446.00140000001</v>
      </c>
      <c r="W1158">
        <v>172738.00210000001</v>
      </c>
      <c r="X1158">
        <v>131511.00539999999</v>
      </c>
      <c r="Y1158">
        <v>133393.0013</v>
      </c>
      <c r="Z1158">
        <v>148497.0037</v>
      </c>
      <c r="AA1158">
        <v>171597.9993</v>
      </c>
      <c r="AB1158">
        <v>173615.99919999999</v>
      </c>
      <c r="AC1158">
        <v>180721.99950000001</v>
      </c>
      <c r="AD1158">
        <v>181288.00039999999</v>
      </c>
      <c r="AE1158">
        <v>185032.00440000001</v>
      </c>
      <c r="AF1158">
        <v>204329.99979999999</v>
      </c>
      <c r="AG1158">
        <v>224702.00140000001</v>
      </c>
      <c r="AH1158">
        <v>222209.9301</v>
      </c>
      <c r="AI1158">
        <v>256283.47760000001</v>
      </c>
      <c r="AJ1158">
        <v>316930.00410000002</v>
      </c>
      <c r="AK1158">
        <v>362023.00819999998</v>
      </c>
      <c r="AL1158" t="s">
        <v>531</v>
      </c>
      <c r="AM1158" s="49" t="e">
        <v>#N/A</v>
      </c>
      <c r="AN1158" s="49" t="e">
        <v>#N/A</v>
      </c>
      <c r="AO1158" s="49" t="e">
        <v>#N/A</v>
      </c>
      <c r="AP1158" s="49" t="e">
        <v>#N/A</v>
      </c>
      <c r="AQ1158" s="49" t="e">
        <v>#N/A</v>
      </c>
      <c r="AR1158" s="49" t="e">
        <v>#N/A</v>
      </c>
      <c r="AS1158" s="49" t="e">
        <v>#N/A</v>
      </c>
      <c r="AT1158" s="49" t="e">
        <v>#N/A</v>
      </c>
    </row>
    <row r="1159" spans="1:46" x14ac:dyDescent="0.25">
      <c r="A1159">
        <v>7</v>
      </c>
      <c r="B1159" t="s">
        <v>292</v>
      </c>
      <c r="C1159" t="s">
        <v>292</v>
      </c>
      <c r="D1159" t="s">
        <v>293</v>
      </c>
      <c r="E1159" t="s">
        <v>620</v>
      </c>
      <c r="F1159" t="s">
        <v>621</v>
      </c>
      <c r="G1159">
        <v>0</v>
      </c>
      <c r="H1159">
        <v>481.00049999999999</v>
      </c>
      <c r="I1159">
        <v>397.00069999999999</v>
      </c>
      <c r="J1159">
        <v>418.00170000000003</v>
      </c>
      <c r="K1159">
        <v>391.00110000000001</v>
      </c>
      <c r="L1159">
        <v>31.999700000000001</v>
      </c>
      <c r="M1159">
        <v>119.0014</v>
      </c>
      <c r="N1159">
        <v>0</v>
      </c>
      <c r="O1159">
        <v>513.00019999999995</v>
      </c>
      <c r="P1159">
        <v>412.00209999999998</v>
      </c>
      <c r="Q1159">
        <v>470.99829999999997</v>
      </c>
      <c r="R1159">
        <v>199.9992</v>
      </c>
      <c r="S1159">
        <v>326.00099999999998</v>
      </c>
      <c r="T1159">
        <v>297.99970000000002</v>
      </c>
      <c r="U1159">
        <v>288.0016</v>
      </c>
      <c r="V1159">
        <v>61.998100000000001</v>
      </c>
      <c r="W1159">
        <v>50.999400000000001</v>
      </c>
      <c r="X1159">
        <v>113.0017</v>
      </c>
      <c r="Y1159">
        <v>102.9995</v>
      </c>
      <c r="Z1159">
        <v>60.000999999999998</v>
      </c>
      <c r="AA1159">
        <v>2657.0019000000002</v>
      </c>
      <c r="AB1159">
        <v>3083.0003999999999</v>
      </c>
      <c r="AC1159">
        <v>2976.9989999999998</v>
      </c>
      <c r="AD1159">
        <v>3371.002</v>
      </c>
      <c r="AE1159">
        <v>3496.9996000000001</v>
      </c>
      <c r="AF1159">
        <v>3519.0012000000002</v>
      </c>
      <c r="AG1159">
        <v>3356.0007000000001</v>
      </c>
      <c r="AH1159">
        <v>3191.9996000000001</v>
      </c>
      <c r="AI1159">
        <v>3525.3526000000002</v>
      </c>
      <c r="AJ1159">
        <v>3567.9992999999999</v>
      </c>
      <c r="AK1159">
        <v>3601.1295</v>
      </c>
      <c r="AL1159">
        <v>3330.5115000000001</v>
      </c>
      <c r="AM1159" s="49" t="s">
        <v>293</v>
      </c>
      <c r="AN1159" s="49" t="s">
        <v>14</v>
      </c>
      <c r="AO1159" s="49" t="s">
        <v>500</v>
      </c>
      <c r="AP1159" s="49" t="s">
        <v>505</v>
      </c>
      <c r="AQ1159" s="49" t="s">
        <v>13</v>
      </c>
      <c r="AR1159" s="49" t="s">
        <v>495</v>
      </c>
      <c r="AS1159" s="49" t="s">
        <v>488</v>
      </c>
      <c r="AT1159" s="49" t="s">
        <v>489</v>
      </c>
    </row>
    <row r="1160" spans="1:46" x14ac:dyDescent="0.25">
      <c r="A1160">
        <v>7</v>
      </c>
      <c r="B1160" t="s">
        <v>493</v>
      </c>
      <c r="C1160" t="s">
        <v>586</v>
      </c>
      <c r="D1160" t="s">
        <v>587</v>
      </c>
      <c r="E1160" t="s">
        <v>620</v>
      </c>
      <c r="F1160" t="s">
        <v>621</v>
      </c>
      <c r="G1160">
        <v>82284.001000000004</v>
      </c>
      <c r="H1160">
        <v>143881.00229999999</v>
      </c>
      <c r="I1160">
        <v>166815.99960000001</v>
      </c>
      <c r="J1160">
        <v>147672.99960000001</v>
      </c>
      <c r="K1160">
        <v>159973.00159999999</v>
      </c>
      <c r="L1160">
        <v>132053.9999</v>
      </c>
      <c r="M1160">
        <v>127120.00260000001</v>
      </c>
      <c r="N1160">
        <v>130939.0006</v>
      </c>
      <c r="O1160">
        <v>114579</v>
      </c>
      <c r="P1160">
        <v>151348.9975</v>
      </c>
      <c r="Q1160">
        <v>175354.00270000001</v>
      </c>
      <c r="R1160">
        <v>147575.99979999999</v>
      </c>
      <c r="S1160">
        <v>147438.9994</v>
      </c>
      <c r="T1160">
        <v>153839.9969</v>
      </c>
      <c r="U1160">
        <v>120174.0009</v>
      </c>
      <c r="V1160">
        <v>107573.0015</v>
      </c>
      <c r="W1160">
        <v>131285.0019</v>
      </c>
      <c r="X1160">
        <v>141646.00049999999</v>
      </c>
      <c r="Y1160">
        <v>107617.99709999999</v>
      </c>
      <c r="Z1160">
        <v>125210.0012</v>
      </c>
      <c r="AA1160">
        <v>85869.999400000001</v>
      </c>
      <c r="AB1160">
        <v>89516.999500000005</v>
      </c>
      <c r="AC1160">
        <v>89331.000899999999</v>
      </c>
      <c r="AD1160">
        <v>66914.999299999996</v>
      </c>
      <c r="AE1160">
        <v>64986.998800000001</v>
      </c>
      <c r="AF1160">
        <v>56941.999799999998</v>
      </c>
      <c r="AG1160">
        <v>51550.000099999997</v>
      </c>
      <c r="AH1160">
        <v>48393.722300000001</v>
      </c>
      <c r="AI1160">
        <v>48106.926500000001</v>
      </c>
      <c r="AJ1160">
        <v>47341.407800000001</v>
      </c>
      <c r="AK1160">
        <v>43743.523099999999</v>
      </c>
      <c r="AL1160">
        <v>32266.574799999999</v>
      </c>
      <c r="AM1160" s="49" t="e">
        <v>#N/A</v>
      </c>
      <c r="AN1160" s="49" t="e">
        <v>#N/A</v>
      </c>
      <c r="AO1160" s="49" t="e">
        <v>#N/A</v>
      </c>
      <c r="AP1160" s="49" t="e">
        <v>#N/A</v>
      </c>
      <c r="AQ1160" s="49" t="e">
        <v>#N/A</v>
      </c>
      <c r="AR1160" s="49" t="e">
        <v>#N/A</v>
      </c>
      <c r="AS1160" s="49" t="e">
        <v>#N/A</v>
      </c>
      <c r="AT1160" s="49" t="e">
        <v>#N/A</v>
      </c>
    </row>
    <row r="1161" spans="1:46" x14ac:dyDescent="0.25">
      <c r="A1161">
        <v>7</v>
      </c>
      <c r="B1161" t="s">
        <v>493</v>
      </c>
      <c r="C1161" t="s">
        <v>588</v>
      </c>
      <c r="D1161" t="s">
        <v>589</v>
      </c>
      <c r="E1161" t="s">
        <v>620</v>
      </c>
      <c r="F1161" t="s">
        <v>621</v>
      </c>
      <c r="G1161">
        <v>20569.7526</v>
      </c>
      <c r="H1161">
        <v>23256.288199999999</v>
      </c>
      <c r="I1161">
        <v>28019.602200000001</v>
      </c>
      <c r="J1161">
        <v>31974.198</v>
      </c>
      <c r="K1161">
        <v>30995.6047</v>
      </c>
      <c r="L1161">
        <v>42363.863700000002</v>
      </c>
      <c r="M1161">
        <v>47131.477500000001</v>
      </c>
      <c r="N1161">
        <v>56086.892</v>
      </c>
      <c r="O1161">
        <v>58368.4133</v>
      </c>
      <c r="P1161">
        <v>64225.7883</v>
      </c>
      <c r="Q1161">
        <v>77149.020600000003</v>
      </c>
      <c r="R1161">
        <v>74498.830600000001</v>
      </c>
      <c r="S1161">
        <v>105262.7295</v>
      </c>
      <c r="T1161">
        <v>111652.6948</v>
      </c>
      <c r="U1161">
        <v>121754.82769999999</v>
      </c>
      <c r="V1161">
        <v>112732.0183</v>
      </c>
      <c r="W1161">
        <v>122161.9605</v>
      </c>
      <c r="X1161">
        <v>129374.33900000001</v>
      </c>
      <c r="Y1161">
        <v>155721.03400000001</v>
      </c>
      <c r="Z1161">
        <v>173260.318</v>
      </c>
      <c r="AA1161">
        <v>199500.14499999999</v>
      </c>
      <c r="AB1161">
        <v>227291.0808</v>
      </c>
      <c r="AC1161">
        <v>241417.82130000001</v>
      </c>
      <c r="AD1161">
        <v>257921.45430000001</v>
      </c>
      <c r="AE1161">
        <v>233831.96780000001</v>
      </c>
      <c r="AF1161">
        <v>246638.11619999999</v>
      </c>
      <c r="AG1161">
        <v>331710.09470000002</v>
      </c>
      <c r="AH1161">
        <v>370945.92060000001</v>
      </c>
      <c r="AI1161">
        <v>361956.70610000001</v>
      </c>
      <c r="AJ1161">
        <v>338614.76429999998</v>
      </c>
      <c r="AK1161">
        <v>338091.38919999998</v>
      </c>
      <c r="AL1161">
        <v>345012.63020000001</v>
      </c>
      <c r="AM1161" s="49" t="e">
        <v>#N/A</v>
      </c>
      <c r="AN1161" s="49" t="e">
        <v>#N/A</v>
      </c>
      <c r="AO1161" s="49" t="e">
        <v>#N/A</v>
      </c>
      <c r="AP1161" s="49" t="e">
        <v>#N/A</v>
      </c>
      <c r="AQ1161" s="49" t="e">
        <v>#N/A</v>
      </c>
      <c r="AR1161" s="49" t="e">
        <v>#N/A</v>
      </c>
      <c r="AS1161" s="49" t="e">
        <v>#N/A</v>
      </c>
      <c r="AT1161" s="49" t="e">
        <v>#N/A</v>
      </c>
    </row>
    <row r="1162" spans="1:46" x14ac:dyDescent="0.25">
      <c r="A1162">
        <v>7</v>
      </c>
      <c r="B1162" t="s">
        <v>493</v>
      </c>
      <c r="C1162" t="s">
        <v>590</v>
      </c>
      <c r="D1162" t="s">
        <v>591</v>
      </c>
      <c r="E1162" t="s">
        <v>620</v>
      </c>
      <c r="F1162" t="s">
        <v>621</v>
      </c>
      <c r="G1162">
        <v>82342.009099999996</v>
      </c>
      <c r="H1162">
        <v>89340.006699999998</v>
      </c>
      <c r="I1162">
        <v>95883.995999999999</v>
      </c>
      <c r="J1162">
        <v>103754.0077</v>
      </c>
      <c r="K1162">
        <v>115532.0036</v>
      </c>
      <c r="L1162">
        <v>121646.00440000001</v>
      </c>
      <c r="M1162">
        <v>129856.0052</v>
      </c>
      <c r="N1162">
        <v>128428.005</v>
      </c>
      <c r="O1162">
        <v>120311.0098</v>
      </c>
      <c r="P1162">
        <v>102709.99980000001</v>
      </c>
      <c r="Q1162">
        <v>106923.4362</v>
      </c>
      <c r="R1162">
        <v>131999.71799999999</v>
      </c>
      <c r="S1162">
        <v>131418.6446</v>
      </c>
      <c r="T1162">
        <v>79356.431400000001</v>
      </c>
      <c r="U1162">
        <v>78930.391000000003</v>
      </c>
      <c r="V1162">
        <v>72006.767699999997</v>
      </c>
      <c r="W1162">
        <v>73950.112800000003</v>
      </c>
      <c r="X1162">
        <v>80195.189700000003</v>
      </c>
      <c r="Y1162">
        <v>111842.4531</v>
      </c>
      <c r="Z1162">
        <v>142593.52780000001</v>
      </c>
      <c r="AA1162">
        <v>159943.37160000001</v>
      </c>
      <c r="AB1162">
        <v>191001.6611</v>
      </c>
      <c r="AC1162">
        <v>188172.4394</v>
      </c>
      <c r="AD1162">
        <v>170587.7286</v>
      </c>
      <c r="AE1162">
        <v>186159.64780000001</v>
      </c>
      <c r="AF1162">
        <v>190993.94899999999</v>
      </c>
      <c r="AG1162">
        <v>216353.1496</v>
      </c>
      <c r="AH1162">
        <v>197818.25719999999</v>
      </c>
      <c r="AI1162">
        <v>243001.53289999999</v>
      </c>
      <c r="AJ1162">
        <v>248842.80970000001</v>
      </c>
      <c r="AK1162">
        <v>246858.82750000001</v>
      </c>
      <c r="AL1162">
        <v>259644.06709999999</v>
      </c>
      <c r="AM1162" s="49" t="e">
        <v>#N/A</v>
      </c>
      <c r="AN1162" s="49" t="e">
        <v>#N/A</v>
      </c>
      <c r="AO1162" s="49" t="e">
        <v>#N/A</v>
      </c>
      <c r="AP1162" s="49" t="e">
        <v>#N/A</v>
      </c>
      <c r="AQ1162" s="49" t="e">
        <v>#N/A</v>
      </c>
      <c r="AR1162" s="49" t="e">
        <v>#N/A</v>
      </c>
      <c r="AS1162" s="49" t="e">
        <v>#N/A</v>
      </c>
      <c r="AT1162" s="49" t="e">
        <v>#N/A</v>
      </c>
    </row>
    <row r="1163" spans="1:46" x14ac:dyDescent="0.25">
      <c r="A1163">
        <v>7</v>
      </c>
      <c r="B1163" t="s">
        <v>493</v>
      </c>
      <c r="C1163" t="s">
        <v>592</v>
      </c>
      <c r="D1163" t="s">
        <v>593</v>
      </c>
      <c r="E1163" t="s">
        <v>620</v>
      </c>
      <c r="F1163" t="s">
        <v>621</v>
      </c>
      <c r="G1163">
        <v>185195.76269999999</v>
      </c>
      <c r="H1163">
        <v>256477.2971</v>
      </c>
      <c r="I1163">
        <v>290719.59779999999</v>
      </c>
      <c r="J1163">
        <v>283401.20539999998</v>
      </c>
      <c r="K1163">
        <v>306500.60989999998</v>
      </c>
      <c r="L1163">
        <v>296063.86800000002</v>
      </c>
      <c r="M1163">
        <v>304107.4853</v>
      </c>
      <c r="N1163">
        <v>315453.89750000002</v>
      </c>
      <c r="O1163">
        <v>293258.42310000001</v>
      </c>
      <c r="P1163">
        <v>318284.7856</v>
      </c>
      <c r="Q1163">
        <v>359426.4595</v>
      </c>
      <c r="R1163">
        <v>354074.54849999998</v>
      </c>
      <c r="S1163">
        <v>384120.37339999998</v>
      </c>
      <c r="T1163">
        <v>344849.12310000003</v>
      </c>
      <c r="U1163">
        <v>320859.21960000001</v>
      </c>
      <c r="V1163">
        <v>292311.78759999998</v>
      </c>
      <c r="W1163">
        <v>327397.07530000003</v>
      </c>
      <c r="X1163">
        <v>351215.52929999999</v>
      </c>
      <c r="Y1163">
        <v>375181.48420000001</v>
      </c>
      <c r="Z1163">
        <v>441063.84700000001</v>
      </c>
      <c r="AA1163">
        <v>445313.516</v>
      </c>
      <c r="AB1163">
        <v>507809.7414</v>
      </c>
      <c r="AC1163">
        <v>518921.26160000003</v>
      </c>
      <c r="AD1163">
        <v>495424.18219999998</v>
      </c>
      <c r="AE1163">
        <v>484978.61440000002</v>
      </c>
      <c r="AF1163">
        <v>494574.065</v>
      </c>
      <c r="AG1163">
        <v>599613.24439999997</v>
      </c>
      <c r="AH1163">
        <v>617157.90009999997</v>
      </c>
      <c r="AI1163">
        <v>653065.1655</v>
      </c>
      <c r="AJ1163">
        <v>634798.98190000001</v>
      </c>
      <c r="AK1163">
        <v>628693.73990000004</v>
      </c>
      <c r="AL1163">
        <v>636923.27209999994</v>
      </c>
      <c r="AM1163" s="49" t="e">
        <v>#N/A</v>
      </c>
      <c r="AN1163" s="49" t="e">
        <v>#N/A</v>
      </c>
      <c r="AO1163" s="49" t="e">
        <v>#N/A</v>
      </c>
      <c r="AP1163" s="49" t="e">
        <v>#N/A</v>
      </c>
      <c r="AQ1163" s="49" t="e">
        <v>#N/A</v>
      </c>
      <c r="AR1163" s="49" t="e">
        <v>#N/A</v>
      </c>
      <c r="AS1163" s="49" t="e">
        <v>#N/A</v>
      </c>
      <c r="AT1163" s="49" t="e">
        <v>#N/A</v>
      </c>
    </row>
    <row r="1164" spans="1:46" x14ac:dyDescent="0.25">
      <c r="A1164">
        <v>7</v>
      </c>
      <c r="B1164" t="s">
        <v>300</v>
      </c>
      <c r="C1164" t="s">
        <v>300</v>
      </c>
      <c r="D1164" t="s">
        <v>423</v>
      </c>
      <c r="E1164" t="s">
        <v>620</v>
      </c>
      <c r="F1164" t="s">
        <v>621</v>
      </c>
      <c r="G1164">
        <v>0</v>
      </c>
      <c r="H1164">
        <v>0</v>
      </c>
      <c r="I1164">
        <v>0</v>
      </c>
      <c r="J1164">
        <v>0</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t="s">
        <v>531</v>
      </c>
      <c r="AM1164" s="49" t="s">
        <v>423</v>
      </c>
      <c r="AN1164" s="49" t="s">
        <v>14</v>
      </c>
      <c r="AO1164" s="49" t="s">
        <v>485</v>
      </c>
      <c r="AP1164" s="49" t="s">
        <v>505</v>
      </c>
      <c r="AQ1164" s="49" t="s">
        <v>13</v>
      </c>
      <c r="AR1164" s="49" t="s">
        <v>495</v>
      </c>
      <c r="AS1164" s="49" t="s">
        <v>496</v>
      </c>
      <c r="AT1164" s="49" t="s">
        <v>497</v>
      </c>
    </row>
    <row r="1165" spans="1:46" x14ac:dyDescent="0.25">
      <c r="A1165">
        <v>7</v>
      </c>
      <c r="B1165" t="s">
        <v>493</v>
      </c>
      <c r="C1165" t="s">
        <v>594</v>
      </c>
      <c r="D1165" t="s">
        <v>595</v>
      </c>
      <c r="E1165" t="s">
        <v>620</v>
      </c>
      <c r="F1165" t="s">
        <v>621</v>
      </c>
      <c r="G1165">
        <v>0</v>
      </c>
      <c r="H1165">
        <v>0</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t="s">
        <v>531</v>
      </c>
      <c r="AM1165" s="49" t="e">
        <v>#N/A</v>
      </c>
      <c r="AN1165" s="49" t="e">
        <v>#N/A</v>
      </c>
      <c r="AO1165" s="49" t="e">
        <v>#N/A</v>
      </c>
      <c r="AP1165" s="49" t="e">
        <v>#N/A</v>
      </c>
      <c r="AQ1165" s="49" t="e">
        <v>#N/A</v>
      </c>
      <c r="AR1165" s="49" t="e">
        <v>#N/A</v>
      </c>
      <c r="AS1165" s="49" t="e">
        <v>#N/A</v>
      </c>
      <c r="AT1165" s="49" t="e">
        <v>#N/A</v>
      </c>
    </row>
    <row r="1166" spans="1:46" x14ac:dyDescent="0.25">
      <c r="A1166">
        <v>7</v>
      </c>
      <c r="B1166" t="s">
        <v>493</v>
      </c>
      <c r="C1166" t="s">
        <v>596</v>
      </c>
      <c r="D1166" t="s">
        <v>597</v>
      </c>
      <c r="E1166" t="s">
        <v>620</v>
      </c>
      <c r="F1166" t="s">
        <v>621</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t="s">
        <v>531</v>
      </c>
      <c r="AM1166" s="49" t="e">
        <v>#N/A</v>
      </c>
      <c r="AN1166" s="49" t="e">
        <v>#N/A</v>
      </c>
      <c r="AO1166" s="49" t="e">
        <v>#N/A</v>
      </c>
      <c r="AP1166" s="49" t="e">
        <v>#N/A</v>
      </c>
      <c r="AQ1166" s="49" t="e">
        <v>#N/A</v>
      </c>
      <c r="AR1166" s="49" t="e">
        <v>#N/A</v>
      </c>
      <c r="AS1166" s="49" t="e">
        <v>#N/A</v>
      </c>
      <c r="AT1166" s="49" t="e">
        <v>#N/A</v>
      </c>
    </row>
    <row r="1167" spans="1:46" x14ac:dyDescent="0.25">
      <c r="A1167">
        <v>7</v>
      </c>
      <c r="B1167" t="s">
        <v>493</v>
      </c>
      <c r="C1167" t="s">
        <v>598</v>
      </c>
      <c r="D1167" t="s">
        <v>599</v>
      </c>
      <c r="E1167" t="s">
        <v>620</v>
      </c>
      <c r="F1167" t="s">
        <v>621</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t="s">
        <v>531</v>
      </c>
      <c r="AM1167" s="49" t="e">
        <v>#N/A</v>
      </c>
      <c r="AN1167" s="49" t="e">
        <v>#N/A</v>
      </c>
      <c r="AO1167" s="49" t="e">
        <v>#N/A</v>
      </c>
      <c r="AP1167" s="49" t="e">
        <v>#N/A</v>
      </c>
      <c r="AQ1167" s="49" t="e">
        <v>#N/A</v>
      </c>
      <c r="AR1167" s="49" t="e">
        <v>#N/A</v>
      </c>
      <c r="AS1167" s="49" t="e">
        <v>#N/A</v>
      </c>
      <c r="AT1167" s="49" t="e">
        <v>#N/A</v>
      </c>
    </row>
    <row r="1168" spans="1:46" x14ac:dyDescent="0.25">
      <c r="A1168">
        <v>7</v>
      </c>
      <c r="B1168" t="s">
        <v>301</v>
      </c>
      <c r="C1168" t="s">
        <v>301</v>
      </c>
      <c r="D1168" t="s">
        <v>302</v>
      </c>
      <c r="E1168" t="s">
        <v>620</v>
      </c>
      <c r="F1168" t="s">
        <v>621</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c r="AH1168">
        <v>0</v>
      </c>
      <c r="AI1168">
        <v>0</v>
      </c>
      <c r="AJ1168">
        <v>0</v>
      </c>
      <c r="AK1168">
        <v>0</v>
      </c>
      <c r="AL1168" t="s">
        <v>531</v>
      </c>
      <c r="AM1168" s="49" t="s">
        <v>302</v>
      </c>
      <c r="AN1168" s="49" t="s">
        <v>14</v>
      </c>
      <c r="AO1168" s="49" t="s">
        <v>485</v>
      </c>
      <c r="AP1168" s="49" t="s">
        <v>494</v>
      </c>
      <c r="AQ1168" s="49" t="s">
        <v>11</v>
      </c>
      <c r="AR1168" s="49" t="s">
        <v>487</v>
      </c>
      <c r="AS1168" s="49" t="s">
        <v>488</v>
      </c>
      <c r="AT1168" s="49" t="s">
        <v>489</v>
      </c>
    </row>
    <row r="1169" spans="1:46" x14ac:dyDescent="0.25">
      <c r="A1169">
        <v>7</v>
      </c>
      <c r="B1169" t="s">
        <v>303</v>
      </c>
      <c r="C1169" t="s">
        <v>303</v>
      </c>
      <c r="D1169" t="s">
        <v>304</v>
      </c>
      <c r="E1169" t="s">
        <v>620</v>
      </c>
      <c r="F1169" t="s">
        <v>621</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c r="AI1169">
        <v>0</v>
      </c>
      <c r="AJ1169">
        <v>0</v>
      </c>
      <c r="AK1169">
        <v>0</v>
      </c>
      <c r="AL1169" t="s">
        <v>531</v>
      </c>
      <c r="AM1169" s="49" t="s">
        <v>304</v>
      </c>
      <c r="AN1169" s="49" t="s">
        <v>14</v>
      </c>
      <c r="AO1169" s="49" t="s">
        <v>507</v>
      </c>
      <c r="AP1169" s="49" t="s">
        <v>501</v>
      </c>
      <c r="AQ1169" s="49" t="s">
        <v>10</v>
      </c>
      <c r="AR1169" s="49" t="s">
        <v>487</v>
      </c>
      <c r="AS1169" s="49" t="s">
        <v>488</v>
      </c>
      <c r="AT1169" s="49" t="s">
        <v>489</v>
      </c>
    </row>
    <row r="1170" spans="1:46" x14ac:dyDescent="0.25">
      <c r="A1170">
        <v>7</v>
      </c>
      <c r="B1170" t="s">
        <v>319</v>
      </c>
      <c r="C1170" t="s">
        <v>319</v>
      </c>
      <c r="D1170" t="s">
        <v>320</v>
      </c>
      <c r="E1170" t="s">
        <v>620</v>
      </c>
      <c r="F1170" t="s">
        <v>621</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c r="AG1170">
        <v>0</v>
      </c>
      <c r="AH1170">
        <v>0</v>
      </c>
      <c r="AI1170">
        <v>0</v>
      </c>
      <c r="AJ1170">
        <v>0</v>
      </c>
      <c r="AK1170">
        <v>0</v>
      </c>
      <c r="AL1170" t="s">
        <v>531</v>
      </c>
      <c r="AM1170" s="49" t="s">
        <v>320</v>
      </c>
      <c r="AN1170" s="49" t="s">
        <v>14</v>
      </c>
      <c r="AO1170" s="49" t="s">
        <v>506</v>
      </c>
      <c r="AP1170" s="49" t="s">
        <v>501</v>
      </c>
      <c r="AQ1170" s="49" t="s">
        <v>10</v>
      </c>
      <c r="AR1170" s="49" t="s">
        <v>487</v>
      </c>
      <c r="AS1170" s="49" t="s">
        <v>488</v>
      </c>
      <c r="AT1170" s="49" t="s">
        <v>489</v>
      </c>
    </row>
    <row r="1171" spans="1:46" x14ac:dyDescent="0.25">
      <c r="A1171">
        <v>7</v>
      </c>
      <c r="B1171" t="s">
        <v>115</v>
      </c>
      <c r="C1171" t="s">
        <v>115</v>
      </c>
      <c r="D1171" t="s">
        <v>600</v>
      </c>
      <c r="E1171" t="s">
        <v>620</v>
      </c>
      <c r="F1171" t="s">
        <v>621</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158110.0012</v>
      </c>
      <c r="AB1171">
        <v>188598.99890000001</v>
      </c>
      <c r="AC1171">
        <v>198687.00140000001</v>
      </c>
      <c r="AD1171">
        <v>220785.9994</v>
      </c>
      <c r="AE1171">
        <v>233878.00159999999</v>
      </c>
      <c r="AF1171">
        <v>200666.0013</v>
      </c>
      <c r="AG1171">
        <v>213314.9982</v>
      </c>
      <c r="AH1171">
        <v>229441.02359999999</v>
      </c>
      <c r="AI1171">
        <v>221906.01029999999</v>
      </c>
      <c r="AJ1171">
        <v>181563.72630000001</v>
      </c>
      <c r="AK1171">
        <v>163570.31690000001</v>
      </c>
      <c r="AL1171" t="s">
        <v>531</v>
      </c>
      <c r="AM1171" s="49" t="s">
        <v>116</v>
      </c>
      <c r="AN1171" s="49" t="s">
        <v>14</v>
      </c>
      <c r="AO1171" s="49" t="s">
        <v>485</v>
      </c>
      <c r="AP1171" s="49" t="s">
        <v>501</v>
      </c>
      <c r="AQ1171" s="49" t="s">
        <v>11</v>
      </c>
      <c r="AR1171" s="49" t="s">
        <v>487</v>
      </c>
      <c r="AS1171" s="49" t="s">
        <v>488</v>
      </c>
      <c r="AT1171" s="49" t="s">
        <v>489</v>
      </c>
    </row>
    <row r="1172" spans="1:46" x14ac:dyDescent="0.25">
      <c r="A1172">
        <v>7</v>
      </c>
      <c r="B1172" t="s">
        <v>305</v>
      </c>
      <c r="C1172" t="s">
        <v>305</v>
      </c>
      <c r="D1172" t="s">
        <v>306</v>
      </c>
      <c r="E1172" t="s">
        <v>620</v>
      </c>
      <c r="F1172" t="s">
        <v>621</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0</v>
      </c>
      <c r="AI1172">
        <v>0</v>
      </c>
      <c r="AJ1172">
        <v>0</v>
      </c>
      <c r="AK1172">
        <v>0</v>
      </c>
      <c r="AL1172" t="s">
        <v>531</v>
      </c>
      <c r="AM1172" s="49" t="s">
        <v>306</v>
      </c>
      <c r="AN1172" s="49" t="s">
        <v>14</v>
      </c>
      <c r="AO1172" s="49" t="s">
        <v>506</v>
      </c>
      <c r="AP1172" s="49" t="s">
        <v>501</v>
      </c>
      <c r="AQ1172" s="49" t="s">
        <v>10</v>
      </c>
      <c r="AR1172" s="49" t="s">
        <v>487</v>
      </c>
      <c r="AS1172" s="49" t="s">
        <v>488</v>
      </c>
      <c r="AT1172" s="49" t="s">
        <v>489</v>
      </c>
    </row>
    <row r="1173" spans="1:46" x14ac:dyDescent="0.25">
      <c r="A1173">
        <v>7</v>
      </c>
      <c r="B1173" t="s">
        <v>307</v>
      </c>
      <c r="C1173" t="s">
        <v>307</v>
      </c>
      <c r="D1173" t="s">
        <v>308</v>
      </c>
      <c r="E1173" t="s">
        <v>620</v>
      </c>
      <c r="F1173" t="s">
        <v>621</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t="s">
        <v>531</v>
      </c>
      <c r="AM1173" s="49" t="s">
        <v>308</v>
      </c>
      <c r="AN1173" s="49" t="s">
        <v>14</v>
      </c>
      <c r="AO1173" s="49" t="s">
        <v>485</v>
      </c>
      <c r="AP1173" s="49" t="s">
        <v>494</v>
      </c>
      <c r="AQ1173" s="49" t="s">
        <v>11</v>
      </c>
      <c r="AR1173" s="49" t="s">
        <v>487</v>
      </c>
      <c r="AS1173" s="49" t="s">
        <v>488</v>
      </c>
      <c r="AT1173" s="49" t="s">
        <v>489</v>
      </c>
    </row>
    <row r="1174" spans="1:46" x14ac:dyDescent="0.25">
      <c r="A1174">
        <v>7</v>
      </c>
      <c r="B1174" t="s">
        <v>313</v>
      </c>
      <c r="C1174" t="s">
        <v>313</v>
      </c>
      <c r="D1174" t="s">
        <v>314</v>
      </c>
      <c r="E1174" t="s">
        <v>620</v>
      </c>
      <c r="F1174" t="s">
        <v>621</v>
      </c>
      <c r="G1174">
        <v>32311.001</v>
      </c>
      <c r="H1174">
        <v>35127.000800000002</v>
      </c>
      <c r="I1174">
        <v>32528.999299999999</v>
      </c>
      <c r="J1174">
        <v>30878.001700000001</v>
      </c>
      <c r="K1174">
        <v>36370.999600000003</v>
      </c>
      <c r="L1174">
        <v>35109.001700000001</v>
      </c>
      <c r="M1174">
        <v>27134.001799999998</v>
      </c>
      <c r="N1174">
        <v>21480.000599999999</v>
      </c>
      <c r="O1174">
        <v>3520.0019000000002</v>
      </c>
      <c r="P1174">
        <v>3489.9992000000002</v>
      </c>
      <c r="Q1174">
        <v>4305.9982</v>
      </c>
      <c r="R1174">
        <v>4188.9980999999998</v>
      </c>
      <c r="S1174">
        <v>4708.9985999999999</v>
      </c>
      <c r="T1174">
        <v>5358.9993000000004</v>
      </c>
      <c r="U1174">
        <v>5237.0002000000004</v>
      </c>
      <c r="V1174">
        <v>5816.0011000000004</v>
      </c>
      <c r="W1174">
        <v>10193.9997</v>
      </c>
      <c r="X1174">
        <v>8047.0002999999997</v>
      </c>
      <c r="Y1174">
        <v>9367.0020000000004</v>
      </c>
      <c r="Z1174">
        <v>10096.999900000001</v>
      </c>
      <c r="AA1174">
        <v>11760.001099999999</v>
      </c>
      <c r="AB1174">
        <v>12992.0005</v>
      </c>
      <c r="AC1174">
        <v>13249.9995</v>
      </c>
      <c r="AD1174">
        <v>14760.998799999999</v>
      </c>
      <c r="AE1174">
        <v>16992.9987</v>
      </c>
      <c r="AF1174">
        <v>16997.001199999999</v>
      </c>
      <c r="AG1174">
        <v>18795.0016</v>
      </c>
      <c r="AH1174">
        <v>22228.68</v>
      </c>
      <c r="AI1174">
        <v>27023.482899999999</v>
      </c>
      <c r="AJ1174">
        <v>28436.507000000001</v>
      </c>
      <c r="AK1174">
        <v>27657.284899999999</v>
      </c>
      <c r="AL1174">
        <v>26163.974699999999</v>
      </c>
      <c r="AM1174" s="49" t="s">
        <v>314</v>
      </c>
      <c r="AN1174" s="49" t="s">
        <v>14</v>
      </c>
      <c r="AO1174" s="49" t="s">
        <v>500</v>
      </c>
      <c r="AP1174" s="49" t="s">
        <v>505</v>
      </c>
      <c r="AQ1174" s="49" t="s">
        <v>13</v>
      </c>
      <c r="AR1174" s="49" t="s">
        <v>487</v>
      </c>
      <c r="AS1174" s="49" t="s">
        <v>488</v>
      </c>
      <c r="AT1174" s="49" t="s">
        <v>489</v>
      </c>
    </row>
    <row r="1175" spans="1:46" x14ac:dyDescent="0.25">
      <c r="A1175">
        <v>7</v>
      </c>
      <c r="B1175" t="s">
        <v>317</v>
      </c>
      <c r="C1175" t="s">
        <v>317</v>
      </c>
      <c r="D1175" t="s">
        <v>318</v>
      </c>
      <c r="E1175" t="s">
        <v>620</v>
      </c>
      <c r="F1175" t="s">
        <v>621</v>
      </c>
      <c r="G1175">
        <v>0</v>
      </c>
      <c r="H1175">
        <v>0</v>
      </c>
      <c r="I1175">
        <v>0</v>
      </c>
      <c r="J1175">
        <v>0</v>
      </c>
      <c r="K1175">
        <v>0</v>
      </c>
      <c r="L1175">
        <v>0</v>
      </c>
      <c r="M1175">
        <v>0</v>
      </c>
      <c r="N1175">
        <v>0</v>
      </c>
      <c r="O1175">
        <v>0</v>
      </c>
      <c r="P1175">
        <v>0</v>
      </c>
      <c r="Q1175">
        <v>0</v>
      </c>
      <c r="R1175">
        <v>0</v>
      </c>
      <c r="S1175">
        <v>0</v>
      </c>
      <c r="T1175">
        <v>29.001999999999999</v>
      </c>
      <c r="U1175">
        <v>69.999099999999999</v>
      </c>
      <c r="V1175">
        <v>1532.0003999999999</v>
      </c>
      <c r="W1175">
        <v>1873.9991</v>
      </c>
      <c r="X1175">
        <v>1650.0011</v>
      </c>
      <c r="Y1175">
        <v>1735.0015000000001</v>
      </c>
      <c r="Z1175">
        <v>1702.0011999999999</v>
      </c>
      <c r="AA1175">
        <v>2629.0005999999998</v>
      </c>
      <c r="AB1175">
        <v>2129.0003999999999</v>
      </c>
      <c r="AC1175">
        <v>2423.9980999999998</v>
      </c>
      <c r="AD1175">
        <v>1962.9979000000001</v>
      </c>
      <c r="AE1175">
        <v>2680</v>
      </c>
      <c r="AF1175">
        <v>1010.9992</v>
      </c>
      <c r="AG1175">
        <v>2526.0765000000001</v>
      </c>
      <c r="AH1175">
        <v>2248.8768</v>
      </c>
      <c r="AI1175">
        <v>2482.0396999999998</v>
      </c>
      <c r="AJ1175">
        <v>2683.8267000000001</v>
      </c>
      <c r="AK1175">
        <v>2157.4162000000001</v>
      </c>
      <c r="AL1175">
        <v>3186.9461000000001</v>
      </c>
      <c r="AM1175" s="49" t="s">
        <v>318</v>
      </c>
      <c r="AN1175" s="49" t="s">
        <v>14</v>
      </c>
      <c r="AO1175" s="49" t="s">
        <v>500</v>
      </c>
      <c r="AP1175" s="49" t="s">
        <v>505</v>
      </c>
      <c r="AQ1175" s="49" t="s">
        <v>13</v>
      </c>
      <c r="AR1175" s="49" t="s">
        <v>487</v>
      </c>
      <c r="AS1175" s="49" t="s">
        <v>488</v>
      </c>
      <c r="AT1175" s="49" t="s">
        <v>489</v>
      </c>
    </row>
    <row r="1176" spans="1:46" x14ac:dyDescent="0.25">
      <c r="A1176">
        <v>7</v>
      </c>
      <c r="B1176" t="s">
        <v>321</v>
      </c>
      <c r="C1176" t="s">
        <v>321</v>
      </c>
      <c r="D1176" t="s">
        <v>424</v>
      </c>
      <c r="E1176" t="s">
        <v>620</v>
      </c>
      <c r="F1176" t="s">
        <v>621</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c r="AI1176">
        <v>0</v>
      </c>
      <c r="AJ1176">
        <v>0</v>
      </c>
      <c r="AK1176">
        <v>0</v>
      </c>
      <c r="AL1176" t="s">
        <v>531</v>
      </c>
      <c r="AM1176" s="49" t="s">
        <v>424</v>
      </c>
      <c r="AN1176" s="49" t="s">
        <v>14</v>
      </c>
      <c r="AO1176" s="49" t="s">
        <v>485</v>
      </c>
      <c r="AP1176" s="49" t="s">
        <v>505</v>
      </c>
      <c r="AQ1176" s="49" t="s">
        <v>13</v>
      </c>
      <c r="AR1176" s="49" t="s">
        <v>495</v>
      </c>
      <c r="AS1176" s="49" t="s">
        <v>496</v>
      </c>
      <c r="AT1176" s="49" t="s">
        <v>497</v>
      </c>
    </row>
    <row r="1177" spans="1:46" x14ac:dyDescent="0.25">
      <c r="A1177">
        <v>7</v>
      </c>
      <c r="B1177" t="s">
        <v>253</v>
      </c>
      <c r="C1177" t="s">
        <v>253</v>
      </c>
      <c r="D1177" t="s">
        <v>601</v>
      </c>
      <c r="E1177" t="s">
        <v>620</v>
      </c>
      <c r="F1177" t="s">
        <v>621</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0</v>
      </c>
      <c r="AM1177" s="49" t="s">
        <v>254</v>
      </c>
      <c r="AN1177" s="49" t="s">
        <v>14</v>
      </c>
      <c r="AO1177" s="49" t="s">
        <v>500</v>
      </c>
      <c r="AP1177" s="49" t="s">
        <v>501</v>
      </c>
      <c r="AQ1177" s="49" t="s">
        <v>502</v>
      </c>
      <c r="AR1177" s="49" t="s">
        <v>487</v>
      </c>
      <c r="AS1177" s="49" t="s">
        <v>488</v>
      </c>
      <c r="AT1177" s="49" t="s">
        <v>489</v>
      </c>
    </row>
    <row r="1178" spans="1:46" x14ac:dyDescent="0.25">
      <c r="A1178">
        <v>7</v>
      </c>
      <c r="B1178" t="s">
        <v>263</v>
      </c>
      <c r="C1178" t="s">
        <v>263</v>
      </c>
      <c r="D1178" t="s">
        <v>602</v>
      </c>
      <c r="E1178" t="s">
        <v>620</v>
      </c>
      <c r="F1178" t="s">
        <v>621</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s="49" t="s">
        <v>264</v>
      </c>
      <c r="AN1178" s="49" t="s">
        <v>14</v>
      </c>
      <c r="AO1178" s="49" t="s">
        <v>500</v>
      </c>
      <c r="AP1178" s="49" t="s">
        <v>501</v>
      </c>
      <c r="AQ1178" s="49" t="s">
        <v>502</v>
      </c>
      <c r="AR1178" s="49" t="s">
        <v>487</v>
      </c>
      <c r="AS1178" s="49" t="s">
        <v>488</v>
      </c>
      <c r="AT1178" s="49" t="s">
        <v>489</v>
      </c>
    </row>
    <row r="1179" spans="1:46" x14ac:dyDescent="0.25">
      <c r="A1179">
        <v>7</v>
      </c>
      <c r="B1179" t="s">
        <v>123</v>
      </c>
      <c r="C1179" t="s">
        <v>123</v>
      </c>
      <c r="D1179" t="s">
        <v>603</v>
      </c>
      <c r="E1179" t="s">
        <v>620</v>
      </c>
      <c r="F1179" t="s">
        <v>621</v>
      </c>
      <c r="G1179">
        <v>0</v>
      </c>
      <c r="H1179">
        <v>0</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t="s">
        <v>531</v>
      </c>
      <c r="AM1179" s="49" t="s">
        <v>410</v>
      </c>
      <c r="AN1179" s="49" t="s">
        <v>5</v>
      </c>
      <c r="AO1179" s="49" t="s">
        <v>9</v>
      </c>
      <c r="AP1179" s="49" t="s">
        <v>494</v>
      </c>
      <c r="AQ1179" s="49" t="s">
        <v>9</v>
      </c>
      <c r="AR1179" s="49" t="s">
        <v>495</v>
      </c>
      <c r="AS1179" s="49" t="s">
        <v>496</v>
      </c>
      <c r="AT1179" s="49" t="s">
        <v>497</v>
      </c>
    </row>
    <row r="1180" spans="1:46" x14ac:dyDescent="0.25">
      <c r="A1180">
        <v>7</v>
      </c>
      <c r="B1180" t="s">
        <v>375</v>
      </c>
      <c r="C1180" t="s">
        <v>375</v>
      </c>
      <c r="D1180" t="s">
        <v>604</v>
      </c>
      <c r="E1180" t="s">
        <v>620</v>
      </c>
      <c r="F1180" t="s">
        <v>621</v>
      </c>
      <c r="G1180">
        <v>0</v>
      </c>
      <c r="H1180">
        <v>0</v>
      </c>
      <c r="I1180">
        <v>0</v>
      </c>
      <c r="J1180">
        <v>0</v>
      </c>
      <c r="K1180">
        <v>0</v>
      </c>
      <c r="L1180">
        <v>0</v>
      </c>
      <c r="M1180">
        <v>0</v>
      </c>
      <c r="N1180">
        <v>0</v>
      </c>
      <c r="O1180">
        <v>0</v>
      </c>
      <c r="P1180">
        <v>0</v>
      </c>
      <c r="Q1180">
        <v>94.001999999999995</v>
      </c>
      <c r="R1180">
        <v>47.000999999999998</v>
      </c>
      <c r="S1180">
        <v>46.000399999999999</v>
      </c>
      <c r="T1180">
        <v>73.001000000000005</v>
      </c>
      <c r="U1180">
        <v>81.001999999999995</v>
      </c>
      <c r="V1180">
        <v>120.99850000000001</v>
      </c>
      <c r="W1180">
        <v>171.99789999999999</v>
      </c>
      <c r="X1180">
        <v>160.9992</v>
      </c>
      <c r="Y1180">
        <v>144.0008</v>
      </c>
      <c r="Z1180">
        <v>144.0008</v>
      </c>
      <c r="AA1180">
        <v>161.9999</v>
      </c>
      <c r="AB1180">
        <v>235.0009</v>
      </c>
      <c r="AC1180">
        <v>210.00149999999999</v>
      </c>
      <c r="AD1180">
        <v>184.00149999999999</v>
      </c>
      <c r="AE1180">
        <v>144.0008</v>
      </c>
      <c r="AF1180">
        <v>1361.9994999999999</v>
      </c>
      <c r="AG1180">
        <v>2066.998</v>
      </c>
      <c r="AH1180">
        <v>2446.1170000000002</v>
      </c>
      <c r="AI1180">
        <v>37135.199399999998</v>
      </c>
      <c r="AJ1180">
        <v>36581.193700000003</v>
      </c>
      <c r="AK1180">
        <v>38357.167200000004</v>
      </c>
      <c r="AL1180">
        <v>38375.195599999999</v>
      </c>
      <c r="AM1180" s="49" t="s">
        <v>376</v>
      </c>
      <c r="AN1180" s="49" t="s">
        <v>14</v>
      </c>
      <c r="AO1180" s="49" t="s">
        <v>500</v>
      </c>
      <c r="AP1180" s="49" t="s">
        <v>501</v>
      </c>
      <c r="AQ1180" s="49" t="s">
        <v>502</v>
      </c>
      <c r="AR1180" s="49" t="s">
        <v>487</v>
      </c>
      <c r="AS1180" s="49" t="s">
        <v>488</v>
      </c>
      <c r="AT1180" s="49" t="s">
        <v>489</v>
      </c>
    </row>
    <row r="1181" spans="1:46" x14ac:dyDescent="0.25">
      <c r="A1181">
        <v>7</v>
      </c>
      <c r="B1181" t="s">
        <v>322</v>
      </c>
      <c r="C1181" t="s">
        <v>322</v>
      </c>
      <c r="D1181" t="s">
        <v>323</v>
      </c>
      <c r="E1181" t="s">
        <v>620</v>
      </c>
      <c r="F1181" t="s">
        <v>621</v>
      </c>
      <c r="G1181">
        <v>0</v>
      </c>
      <c r="H1181">
        <v>0</v>
      </c>
      <c r="I1181">
        <v>11038</v>
      </c>
      <c r="J1181">
        <v>0</v>
      </c>
      <c r="K1181">
        <v>1501.0012999999999</v>
      </c>
      <c r="L1181">
        <v>15278.998100000001</v>
      </c>
      <c r="M1181">
        <v>1735.0015000000001</v>
      </c>
      <c r="N1181">
        <v>1181</v>
      </c>
      <c r="O1181">
        <v>0</v>
      </c>
      <c r="P1181">
        <v>0</v>
      </c>
      <c r="Q1181">
        <v>3808.9998999999998</v>
      </c>
      <c r="R1181">
        <v>9384.0004000000008</v>
      </c>
      <c r="S1181">
        <v>4696.9993000000004</v>
      </c>
      <c r="T1181">
        <v>3706.0003999999999</v>
      </c>
      <c r="U1181">
        <v>3780.9985999999999</v>
      </c>
      <c r="V1181">
        <v>3573.9989999999998</v>
      </c>
      <c r="W1181">
        <v>3368.0001000000002</v>
      </c>
      <c r="X1181">
        <v>4469.9993000000004</v>
      </c>
      <c r="Y1181">
        <v>3132.9992000000002</v>
      </c>
      <c r="Z1181">
        <v>884.00099999999998</v>
      </c>
      <c r="AA1181">
        <v>1275.9984999999999</v>
      </c>
      <c r="AB1181">
        <v>1199.9997000000001</v>
      </c>
      <c r="AC1181">
        <v>1131.0011999999999</v>
      </c>
      <c r="AD1181">
        <v>1695.0009</v>
      </c>
      <c r="AE1181">
        <v>2737.9996999999998</v>
      </c>
      <c r="AF1181">
        <v>2968.0016000000001</v>
      </c>
      <c r="AG1181">
        <v>3163.9983000000002</v>
      </c>
      <c r="AH1181">
        <v>3845.4502000000002</v>
      </c>
      <c r="AI1181">
        <v>7202.7321000000002</v>
      </c>
      <c r="AJ1181">
        <v>6140.4321</v>
      </c>
      <c r="AK1181">
        <v>11664.944</v>
      </c>
      <c r="AL1181">
        <v>11664.8979</v>
      </c>
      <c r="AM1181" s="49" t="s">
        <v>323</v>
      </c>
      <c r="AN1181" s="49" t="s">
        <v>14</v>
      </c>
      <c r="AO1181" s="49" t="s">
        <v>500</v>
      </c>
      <c r="AP1181" s="49" t="s">
        <v>501</v>
      </c>
      <c r="AQ1181" s="49" t="s">
        <v>502</v>
      </c>
      <c r="AR1181" s="49" t="s">
        <v>487</v>
      </c>
      <c r="AS1181" s="49" t="s">
        <v>488</v>
      </c>
      <c r="AT1181" s="49" t="s">
        <v>489</v>
      </c>
    </row>
    <row r="1182" spans="1:46" x14ac:dyDescent="0.25">
      <c r="A1182">
        <v>7</v>
      </c>
      <c r="B1182" t="s">
        <v>324</v>
      </c>
      <c r="C1182" t="s">
        <v>324</v>
      </c>
      <c r="D1182" t="s">
        <v>425</v>
      </c>
      <c r="E1182" t="s">
        <v>620</v>
      </c>
      <c r="F1182" t="s">
        <v>621</v>
      </c>
      <c r="G1182">
        <v>0</v>
      </c>
      <c r="H1182">
        <v>0</v>
      </c>
      <c r="I1182">
        <v>71040.998600000006</v>
      </c>
      <c r="J1182">
        <v>63970</v>
      </c>
      <c r="K1182">
        <v>71987.998300000007</v>
      </c>
      <c r="L1182">
        <v>98112.998099999997</v>
      </c>
      <c r="M1182">
        <v>68939.999500000005</v>
      </c>
      <c r="N1182">
        <v>83140.000599999999</v>
      </c>
      <c r="O1182">
        <v>85746.999599999996</v>
      </c>
      <c r="P1182">
        <v>106661.9999</v>
      </c>
      <c r="Q1182">
        <v>125704.9982</v>
      </c>
      <c r="R1182">
        <v>129085.0018</v>
      </c>
      <c r="S1182">
        <v>138346.99890000001</v>
      </c>
      <c r="T1182">
        <v>109059.0015</v>
      </c>
      <c r="U1182">
        <v>152751.0019</v>
      </c>
      <c r="V1182">
        <v>144309.99859999999</v>
      </c>
      <c r="W1182">
        <v>165704.9987</v>
      </c>
      <c r="X1182">
        <v>122301</v>
      </c>
      <c r="Y1182">
        <v>128221.0012</v>
      </c>
      <c r="Z1182">
        <v>145474.0001</v>
      </c>
      <c r="AA1182">
        <v>167990.9999</v>
      </c>
      <c r="AB1182">
        <v>170277.00109999999</v>
      </c>
      <c r="AC1182">
        <v>177808.9999</v>
      </c>
      <c r="AD1182">
        <v>177615.00030000001</v>
      </c>
      <c r="AE1182">
        <v>179857.9988</v>
      </c>
      <c r="AF1182">
        <v>198889.99840000001</v>
      </c>
      <c r="AG1182">
        <v>218669.99909999999</v>
      </c>
      <c r="AH1182">
        <v>215265.77059999999</v>
      </c>
      <c r="AI1182">
        <v>244991.17559999999</v>
      </c>
      <c r="AJ1182">
        <v>305867.64529999997</v>
      </c>
      <c r="AK1182">
        <v>311158.40820000001</v>
      </c>
      <c r="AL1182">
        <v>327649.79889999999</v>
      </c>
      <c r="AM1182" s="49" t="s">
        <v>425</v>
      </c>
      <c r="AN1182" s="49" t="s">
        <v>14</v>
      </c>
      <c r="AO1182" s="49" t="s">
        <v>500</v>
      </c>
      <c r="AP1182" s="49" t="s">
        <v>501</v>
      </c>
      <c r="AQ1182" s="49" t="s">
        <v>502</v>
      </c>
      <c r="AR1182" s="49" t="s">
        <v>495</v>
      </c>
      <c r="AS1182" s="49" t="s">
        <v>496</v>
      </c>
      <c r="AT1182" s="49" t="s">
        <v>497</v>
      </c>
    </row>
    <row r="1183" spans="1:46" x14ac:dyDescent="0.25">
      <c r="A1183">
        <v>7</v>
      </c>
      <c r="B1183" t="s">
        <v>325</v>
      </c>
      <c r="C1183" t="s">
        <v>325</v>
      </c>
      <c r="D1183" t="s">
        <v>326</v>
      </c>
      <c r="E1183" t="s">
        <v>620</v>
      </c>
      <c r="F1183" t="s">
        <v>621</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c r="AG1183">
        <v>0</v>
      </c>
      <c r="AH1183">
        <v>0</v>
      </c>
      <c r="AI1183">
        <v>0</v>
      </c>
      <c r="AJ1183">
        <v>0</v>
      </c>
      <c r="AK1183">
        <v>0</v>
      </c>
      <c r="AL1183" t="s">
        <v>531</v>
      </c>
      <c r="AM1183" s="49" t="s">
        <v>326</v>
      </c>
      <c r="AN1183" s="49" t="s">
        <v>6</v>
      </c>
      <c r="AO1183" s="49" t="s">
        <v>9</v>
      </c>
      <c r="AP1183" s="49" t="s">
        <v>486</v>
      </c>
      <c r="AQ1183" s="49" t="s">
        <v>9</v>
      </c>
      <c r="AR1183" s="49" t="s">
        <v>487</v>
      </c>
      <c r="AS1183" s="49" t="s">
        <v>488</v>
      </c>
      <c r="AT1183" s="49" t="s">
        <v>489</v>
      </c>
    </row>
    <row r="1184" spans="1:46" x14ac:dyDescent="0.25">
      <c r="A1184">
        <v>7</v>
      </c>
      <c r="B1184" t="s">
        <v>327</v>
      </c>
      <c r="C1184" t="s">
        <v>327</v>
      </c>
      <c r="D1184" t="s">
        <v>426</v>
      </c>
      <c r="E1184" t="s">
        <v>620</v>
      </c>
      <c r="F1184" t="s">
        <v>621</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t="s">
        <v>531</v>
      </c>
      <c r="AM1184" s="49" t="s">
        <v>426</v>
      </c>
      <c r="AN1184" s="49" t="s">
        <v>14</v>
      </c>
      <c r="AO1184" s="49" t="s">
        <v>485</v>
      </c>
      <c r="AP1184" s="49" t="s">
        <v>505</v>
      </c>
      <c r="AQ1184" s="49" t="s">
        <v>13</v>
      </c>
      <c r="AR1184" s="49" t="s">
        <v>495</v>
      </c>
      <c r="AS1184" s="49" t="s">
        <v>496</v>
      </c>
      <c r="AT1184" s="49" t="s">
        <v>497</v>
      </c>
    </row>
    <row r="1185" spans="1:46" x14ac:dyDescent="0.25">
      <c r="A1185">
        <v>7</v>
      </c>
      <c r="B1185" t="s">
        <v>330</v>
      </c>
      <c r="C1185" t="s">
        <v>330</v>
      </c>
      <c r="D1185" t="s">
        <v>331</v>
      </c>
      <c r="E1185" t="s">
        <v>620</v>
      </c>
      <c r="F1185" t="s">
        <v>621</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c r="AG1185">
        <v>0</v>
      </c>
      <c r="AH1185">
        <v>0</v>
      </c>
      <c r="AI1185">
        <v>0</v>
      </c>
      <c r="AJ1185">
        <v>0</v>
      </c>
      <c r="AK1185">
        <v>0</v>
      </c>
      <c r="AL1185" t="s">
        <v>531</v>
      </c>
      <c r="AM1185" s="49" t="s">
        <v>331</v>
      </c>
      <c r="AN1185" s="49" t="s">
        <v>8</v>
      </c>
      <c r="AO1185" s="49" t="s">
        <v>9</v>
      </c>
      <c r="AP1185" s="49" t="s">
        <v>494</v>
      </c>
      <c r="AQ1185" s="49" t="s">
        <v>9</v>
      </c>
      <c r="AR1185" s="49" t="s">
        <v>487</v>
      </c>
      <c r="AS1185" s="49" t="s">
        <v>488</v>
      </c>
      <c r="AT1185" s="49" t="s">
        <v>489</v>
      </c>
    </row>
    <row r="1186" spans="1:46" x14ac:dyDescent="0.25">
      <c r="A1186">
        <v>7</v>
      </c>
      <c r="B1186" t="s">
        <v>342</v>
      </c>
      <c r="C1186" t="s">
        <v>342</v>
      </c>
      <c r="D1186" t="s">
        <v>343</v>
      </c>
      <c r="E1186" t="s">
        <v>620</v>
      </c>
      <c r="F1186" t="s">
        <v>621</v>
      </c>
      <c r="G1186">
        <v>0</v>
      </c>
      <c r="H1186">
        <v>0</v>
      </c>
      <c r="I1186">
        <v>0</v>
      </c>
      <c r="J1186">
        <v>0</v>
      </c>
      <c r="K1186">
        <v>0</v>
      </c>
      <c r="L1186">
        <v>0</v>
      </c>
      <c r="M1186">
        <v>0</v>
      </c>
      <c r="N1186">
        <v>0</v>
      </c>
      <c r="O1186">
        <v>0</v>
      </c>
      <c r="P1186">
        <v>0</v>
      </c>
      <c r="Q1186">
        <v>0</v>
      </c>
      <c r="R1186">
        <v>0</v>
      </c>
      <c r="S1186">
        <v>0</v>
      </c>
      <c r="T1186">
        <v>0</v>
      </c>
      <c r="U1186">
        <v>0</v>
      </c>
      <c r="V1186">
        <v>0</v>
      </c>
      <c r="W1186">
        <v>190.00120000000001</v>
      </c>
      <c r="X1186">
        <v>449.00080000000003</v>
      </c>
      <c r="Y1186">
        <v>5.9996999999999998</v>
      </c>
      <c r="Z1186">
        <v>93.001400000000004</v>
      </c>
      <c r="AA1186">
        <v>387.9991</v>
      </c>
      <c r="AB1186">
        <v>288.0016</v>
      </c>
      <c r="AC1186">
        <v>0</v>
      </c>
      <c r="AD1186">
        <v>11.9994</v>
      </c>
      <c r="AE1186">
        <v>34.000999999999998</v>
      </c>
      <c r="AF1186">
        <v>35.998100000000001</v>
      </c>
      <c r="AG1186">
        <v>44.999699999999997</v>
      </c>
      <c r="AH1186">
        <v>43.773000000000003</v>
      </c>
      <c r="AI1186">
        <v>48.918599999999998</v>
      </c>
      <c r="AJ1186">
        <v>51.204599999999999</v>
      </c>
      <c r="AK1186">
        <v>57.442900000000002</v>
      </c>
      <c r="AL1186">
        <v>57.442900000000002</v>
      </c>
      <c r="AM1186" s="49" t="s">
        <v>343</v>
      </c>
      <c r="AN1186" s="49" t="s">
        <v>14</v>
      </c>
      <c r="AO1186" s="49" t="s">
        <v>500</v>
      </c>
      <c r="AP1186" s="49" t="s">
        <v>501</v>
      </c>
      <c r="AQ1186" s="49" t="s">
        <v>502</v>
      </c>
      <c r="AR1186" s="49" t="s">
        <v>487</v>
      </c>
      <c r="AS1186" s="49" t="s">
        <v>488</v>
      </c>
      <c r="AT1186" s="49" t="s">
        <v>489</v>
      </c>
    </row>
    <row r="1187" spans="1:46" x14ac:dyDescent="0.25">
      <c r="A1187">
        <v>7</v>
      </c>
      <c r="B1187" t="s">
        <v>332</v>
      </c>
      <c r="C1187" t="s">
        <v>332</v>
      </c>
      <c r="D1187" t="s">
        <v>333</v>
      </c>
      <c r="E1187" t="s">
        <v>620</v>
      </c>
      <c r="F1187" t="s">
        <v>621</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c r="AI1187">
        <v>0</v>
      </c>
      <c r="AJ1187">
        <v>0</v>
      </c>
      <c r="AK1187">
        <v>0</v>
      </c>
      <c r="AL1187" t="s">
        <v>531</v>
      </c>
      <c r="AM1187" s="49" t="s">
        <v>333</v>
      </c>
      <c r="AN1187" s="49" t="s">
        <v>14</v>
      </c>
      <c r="AO1187" s="49" t="s">
        <v>485</v>
      </c>
      <c r="AP1187" s="49" t="s">
        <v>505</v>
      </c>
      <c r="AQ1187" s="49" t="s">
        <v>13</v>
      </c>
      <c r="AR1187" s="49" t="s">
        <v>495</v>
      </c>
      <c r="AS1187" s="49" t="s">
        <v>488</v>
      </c>
      <c r="AT1187" s="49" t="s">
        <v>489</v>
      </c>
    </row>
    <row r="1188" spans="1:46" x14ac:dyDescent="0.25">
      <c r="A1188">
        <v>7</v>
      </c>
      <c r="B1188" t="s">
        <v>349</v>
      </c>
      <c r="C1188" t="s">
        <v>349</v>
      </c>
      <c r="D1188" t="s">
        <v>350</v>
      </c>
      <c r="E1188" t="s">
        <v>620</v>
      </c>
      <c r="F1188" t="s">
        <v>621</v>
      </c>
      <c r="G1188">
        <v>321.00200000000001</v>
      </c>
      <c r="H1188">
        <v>254.00059999999999</v>
      </c>
      <c r="I1188">
        <v>234.00030000000001</v>
      </c>
      <c r="J1188">
        <v>9270.9987000000001</v>
      </c>
      <c r="K1188">
        <v>11734.001</v>
      </c>
      <c r="L1188">
        <v>8802.9982</v>
      </c>
      <c r="M1188">
        <v>11175.000400000001</v>
      </c>
      <c r="N1188">
        <v>11767.001399999999</v>
      </c>
      <c r="O1188">
        <v>10811</v>
      </c>
      <c r="P1188">
        <v>13582.000099999999</v>
      </c>
      <c r="Q1188">
        <v>13473.001</v>
      </c>
      <c r="R1188">
        <v>1410.0011999999999</v>
      </c>
      <c r="S1188">
        <v>2041.9987000000001</v>
      </c>
      <c r="T1188">
        <v>825.00059999999996</v>
      </c>
      <c r="U1188">
        <v>998.99980000000005</v>
      </c>
      <c r="V1188">
        <v>1404.998</v>
      </c>
      <c r="W1188">
        <v>915</v>
      </c>
      <c r="X1188">
        <v>1222.0012999999999</v>
      </c>
      <c r="Y1188">
        <v>945.9991</v>
      </c>
      <c r="Z1188">
        <v>1102.9999</v>
      </c>
      <c r="AA1188">
        <v>730.99850000000004</v>
      </c>
      <c r="AB1188">
        <v>749.9982</v>
      </c>
      <c r="AC1188">
        <v>1175.0002999999999</v>
      </c>
      <c r="AD1188">
        <v>5164.9997999999996</v>
      </c>
      <c r="AE1188">
        <v>5071.9984000000004</v>
      </c>
      <c r="AF1188">
        <v>6905.0003999999999</v>
      </c>
      <c r="AG1188">
        <v>7582.9982</v>
      </c>
      <c r="AH1188">
        <v>7283.0014000000001</v>
      </c>
      <c r="AI1188">
        <v>6784.0018</v>
      </c>
      <c r="AJ1188">
        <v>7310.9984999999997</v>
      </c>
      <c r="AK1188">
        <v>8289.0015000000003</v>
      </c>
      <c r="AL1188">
        <v>8744.9984999999997</v>
      </c>
      <c r="AM1188" s="49" t="s">
        <v>350</v>
      </c>
      <c r="AN1188" s="49" t="s">
        <v>14</v>
      </c>
      <c r="AO1188" s="49" t="s">
        <v>500</v>
      </c>
      <c r="AP1188" s="49" t="s">
        <v>505</v>
      </c>
      <c r="AQ1188" s="49" t="s">
        <v>13</v>
      </c>
      <c r="AR1188" s="49" t="s">
        <v>487</v>
      </c>
      <c r="AS1188" s="49" t="s">
        <v>488</v>
      </c>
      <c r="AT1188" s="49" t="s">
        <v>489</v>
      </c>
    </row>
    <row r="1189" spans="1:46" x14ac:dyDescent="0.25">
      <c r="A1189">
        <v>7</v>
      </c>
      <c r="B1189" t="s">
        <v>351</v>
      </c>
      <c r="C1189" t="s">
        <v>351</v>
      </c>
      <c r="D1189" t="s">
        <v>352</v>
      </c>
      <c r="E1189" t="s">
        <v>620</v>
      </c>
      <c r="F1189" t="s">
        <v>621</v>
      </c>
      <c r="G1189">
        <v>0</v>
      </c>
      <c r="H1189">
        <v>0</v>
      </c>
      <c r="I1189">
        <v>0</v>
      </c>
      <c r="J1189">
        <v>0</v>
      </c>
      <c r="K1189">
        <v>0</v>
      </c>
      <c r="L1189">
        <v>0</v>
      </c>
      <c r="M1189">
        <v>0</v>
      </c>
      <c r="N1189">
        <v>0</v>
      </c>
      <c r="O1189">
        <v>0</v>
      </c>
      <c r="P1189">
        <v>0</v>
      </c>
      <c r="Q1189">
        <v>14.0007</v>
      </c>
      <c r="R1189">
        <v>8.0009999999999994</v>
      </c>
      <c r="S1189">
        <v>3.0019</v>
      </c>
      <c r="T1189">
        <v>235.0009</v>
      </c>
      <c r="U1189">
        <v>374.9991</v>
      </c>
      <c r="V1189">
        <v>449.00080000000003</v>
      </c>
      <c r="W1189">
        <v>548.00189999999998</v>
      </c>
      <c r="X1189">
        <v>450.00150000000002</v>
      </c>
      <c r="Y1189">
        <v>390.00040000000001</v>
      </c>
      <c r="Z1189">
        <v>673.99940000000004</v>
      </c>
      <c r="AA1189">
        <v>779.00019999999995</v>
      </c>
      <c r="AB1189">
        <v>1002.0017</v>
      </c>
      <c r="AC1189">
        <v>978.99940000000004</v>
      </c>
      <c r="AD1189">
        <v>1068.9989</v>
      </c>
      <c r="AE1189">
        <v>1376.0001999999999</v>
      </c>
      <c r="AF1189">
        <v>1573.9982</v>
      </c>
      <c r="AG1189">
        <v>1691.9989</v>
      </c>
      <c r="AH1189">
        <v>2013.721</v>
      </c>
      <c r="AI1189">
        <v>2409.2020000000002</v>
      </c>
      <c r="AJ1189">
        <v>2597.2060000000001</v>
      </c>
      <c r="AK1189">
        <v>2394.7323999999999</v>
      </c>
      <c r="AL1189">
        <v>2419.9537</v>
      </c>
      <c r="AM1189" s="49" t="s">
        <v>352</v>
      </c>
      <c r="AN1189" s="49" t="s">
        <v>14</v>
      </c>
      <c r="AO1189" s="49" t="s">
        <v>500</v>
      </c>
      <c r="AP1189" s="49" t="s">
        <v>505</v>
      </c>
      <c r="AQ1189" s="49" t="s">
        <v>13</v>
      </c>
      <c r="AR1189" s="49" t="s">
        <v>487</v>
      </c>
      <c r="AS1189" s="49" t="s">
        <v>488</v>
      </c>
      <c r="AT1189" s="49" t="s">
        <v>489</v>
      </c>
    </row>
    <row r="1190" spans="1:46" x14ac:dyDescent="0.25">
      <c r="A1190">
        <v>7</v>
      </c>
      <c r="B1190" t="s">
        <v>400</v>
      </c>
      <c r="C1190" t="s">
        <v>400</v>
      </c>
      <c r="D1190" t="s">
        <v>401</v>
      </c>
      <c r="E1190" t="s">
        <v>620</v>
      </c>
      <c r="F1190" t="s">
        <v>621</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c r="AG1190">
        <v>0</v>
      </c>
      <c r="AH1190">
        <v>0</v>
      </c>
      <c r="AI1190">
        <v>0</v>
      </c>
      <c r="AJ1190">
        <v>0</v>
      </c>
      <c r="AK1190">
        <v>0</v>
      </c>
      <c r="AL1190" t="s">
        <v>531</v>
      </c>
      <c r="AM1190" s="49" t="s">
        <v>401</v>
      </c>
      <c r="AN1190" s="49" t="s">
        <v>4</v>
      </c>
      <c r="AO1190" s="49" t="s">
        <v>9</v>
      </c>
      <c r="AP1190" s="49" t="s">
        <v>501</v>
      </c>
      <c r="AQ1190" s="49" t="s">
        <v>9</v>
      </c>
      <c r="AR1190" s="49" t="s">
        <v>487</v>
      </c>
      <c r="AS1190" s="49" t="s">
        <v>488</v>
      </c>
      <c r="AT1190" s="49" t="s">
        <v>489</v>
      </c>
    </row>
    <row r="1191" spans="1:46" x14ac:dyDescent="0.25">
      <c r="A1191">
        <v>7</v>
      </c>
      <c r="B1191" t="s">
        <v>344</v>
      </c>
      <c r="C1191" t="s">
        <v>344</v>
      </c>
      <c r="D1191" t="s">
        <v>345</v>
      </c>
      <c r="E1191" t="s">
        <v>620</v>
      </c>
      <c r="F1191" t="s">
        <v>621</v>
      </c>
      <c r="G1191" t="s">
        <v>531</v>
      </c>
      <c r="H1191" t="s">
        <v>531</v>
      </c>
      <c r="I1191" t="s">
        <v>531</v>
      </c>
      <c r="J1191" t="s">
        <v>531</v>
      </c>
      <c r="K1191" t="s">
        <v>531</v>
      </c>
      <c r="L1191" t="s">
        <v>531</v>
      </c>
      <c r="M1191" t="s">
        <v>531</v>
      </c>
      <c r="N1191" t="s">
        <v>531</v>
      </c>
      <c r="O1191" t="s">
        <v>531</v>
      </c>
      <c r="P1191" t="s">
        <v>531</v>
      </c>
      <c r="Q1191" t="s">
        <v>531</v>
      </c>
      <c r="R1191" t="s">
        <v>531</v>
      </c>
      <c r="S1191" t="s">
        <v>531</v>
      </c>
      <c r="T1191" t="s">
        <v>531</v>
      </c>
      <c r="U1191" t="s">
        <v>531</v>
      </c>
      <c r="V1191" t="s">
        <v>531</v>
      </c>
      <c r="W1191" t="s">
        <v>531</v>
      </c>
      <c r="X1191" t="s">
        <v>531</v>
      </c>
      <c r="Y1191" t="s">
        <v>531</v>
      </c>
      <c r="Z1191" t="s">
        <v>531</v>
      </c>
      <c r="AA1191" t="s">
        <v>531</v>
      </c>
      <c r="AB1191" t="s">
        <v>531</v>
      </c>
      <c r="AC1191">
        <v>0</v>
      </c>
      <c r="AD1191">
        <v>0</v>
      </c>
      <c r="AE1191">
        <v>0</v>
      </c>
      <c r="AF1191">
        <v>0</v>
      </c>
      <c r="AG1191">
        <v>0</v>
      </c>
      <c r="AH1191">
        <v>0</v>
      </c>
      <c r="AI1191">
        <v>0</v>
      </c>
      <c r="AJ1191">
        <v>0</v>
      </c>
      <c r="AK1191">
        <v>0</v>
      </c>
      <c r="AL1191" t="s">
        <v>531</v>
      </c>
      <c r="AM1191" s="49" t="s">
        <v>345</v>
      </c>
      <c r="AN1191" s="49" t="s">
        <v>6</v>
      </c>
      <c r="AO1191" s="49" t="s">
        <v>9</v>
      </c>
      <c r="AP1191" s="49" t="s">
        <v>486</v>
      </c>
      <c r="AQ1191" s="49" t="s">
        <v>9</v>
      </c>
      <c r="AR1191" s="49" t="s">
        <v>495</v>
      </c>
      <c r="AS1191" s="49" t="s">
        <v>488</v>
      </c>
      <c r="AT1191" s="49" t="s">
        <v>489</v>
      </c>
    </row>
    <row r="1192" spans="1:46" x14ac:dyDescent="0.25">
      <c r="A1192">
        <v>7</v>
      </c>
      <c r="B1192" t="s">
        <v>154</v>
      </c>
      <c r="C1192" t="s">
        <v>154</v>
      </c>
      <c r="D1192" t="s">
        <v>155</v>
      </c>
      <c r="E1192" t="s">
        <v>620</v>
      </c>
      <c r="F1192" t="s">
        <v>621</v>
      </c>
      <c r="G1192">
        <v>853.00189999999998</v>
      </c>
      <c r="H1192">
        <v>853.00189999999998</v>
      </c>
      <c r="I1192">
        <v>853.00189999999998</v>
      </c>
      <c r="J1192">
        <v>1221.0007000000001</v>
      </c>
      <c r="K1192">
        <v>1500.0006000000001</v>
      </c>
      <c r="L1192">
        <v>5040.9993000000004</v>
      </c>
      <c r="M1192">
        <v>5446.0010000000002</v>
      </c>
      <c r="N1192">
        <v>6519.9989999999998</v>
      </c>
      <c r="O1192">
        <v>6570.0019000000002</v>
      </c>
      <c r="P1192">
        <v>6537.9979999999996</v>
      </c>
      <c r="Q1192">
        <v>3133.9998000000001</v>
      </c>
      <c r="R1192" t="s">
        <v>531</v>
      </c>
      <c r="S1192" t="s">
        <v>531</v>
      </c>
      <c r="T1192" t="s">
        <v>531</v>
      </c>
      <c r="U1192" t="s">
        <v>531</v>
      </c>
      <c r="V1192" t="s">
        <v>531</v>
      </c>
      <c r="W1192" t="s">
        <v>531</v>
      </c>
      <c r="X1192" t="s">
        <v>531</v>
      </c>
      <c r="Y1192" t="s">
        <v>531</v>
      </c>
      <c r="Z1192">
        <v>4481.7390999999998</v>
      </c>
      <c r="AA1192">
        <v>6198.8714</v>
      </c>
      <c r="AB1192">
        <v>7505.7642999999998</v>
      </c>
      <c r="AC1192">
        <v>7096.8018000000002</v>
      </c>
      <c r="AD1192">
        <v>6402.6931999999997</v>
      </c>
      <c r="AE1192">
        <v>7126.5322999999999</v>
      </c>
      <c r="AF1192">
        <v>6769.5991999999997</v>
      </c>
      <c r="AG1192">
        <v>8523.2990000000009</v>
      </c>
      <c r="AH1192">
        <v>8903.4604999999992</v>
      </c>
      <c r="AI1192">
        <v>12274.563</v>
      </c>
      <c r="AJ1192">
        <v>11307.650799999999</v>
      </c>
      <c r="AK1192">
        <v>12712.602699999999</v>
      </c>
      <c r="AL1192">
        <v>12123.7544</v>
      </c>
      <c r="AM1192" s="49" t="s">
        <v>155</v>
      </c>
      <c r="AN1192" s="49" t="s">
        <v>14</v>
      </c>
      <c r="AO1192" s="49" t="s">
        <v>500</v>
      </c>
      <c r="AP1192" s="49" t="s">
        <v>505</v>
      </c>
      <c r="AQ1192" s="49" t="s">
        <v>13</v>
      </c>
      <c r="AR1192" s="49" t="s">
        <v>487</v>
      </c>
      <c r="AS1192" s="49" t="s">
        <v>488</v>
      </c>
      <c r="AT1192" s="49" t="s">
        <v>489</v>
      </c>
    </row>
    <row r="1193" spans="1:46" x14ac:dyDescent="0.25">
      <c r="A1193">
        <v>7</v>
      </c>
      <c r="B1193" t="s">
        <v>241</v>
      </c>
      <c r="C1193" t="s">
        <v>241</v>
      </c>
      <c r="D1193" t="s">
        <v>242</v>
      </c>
      <c r="E1193" t="s">
        <v>620</v>
      </c>
      <c r="F1193" t="s">
        <v>621</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t="s">
        <v>531</v>
      </c>
      <c r="AM1193" s="49" t="s">
        <v>242</v>
      </c>
      <c r="AN1193" s="49" t="s">
        <v>14</v>
      </c>
      <c r="AO1193" s="49" t="s">
        <v>485</v>
      </c>
      <c r="AP1193" s="49" t="s">
        <v>494</v>
      </c>
      <c r="AQ1193" s="49" t="s">
        <v>11</v>
      </c>
      <c r="AR1193" s="49" t="s">
        <v>487</v>
      </c>
      <c r="AS1193" s="49" t="s">
        <v>488</v>
      </c>
      <c r="AT1193" s="49" t="s">
        <v>489</v>
      </c>
    </row>
    <row r="1194" spans="1:46" x14ac:dyDescent="0.25">
      <c r="A1194">
        <v>7</v>
      </c>
      <c r="B1194" t="s">
        <v>328</v>
      </c>
      <c r="C1194" t="s">
        <v>328</v>
      </c>
      <c r="D1194" t="s">
        <v>329</v>
      </c>
      <c r="E1194" t="s">
        <v>620</v>
      </c>
      <c r="F1194" t="s">
        <v>621</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c r="AG1194">
        <v>0</v>
      </c>
      <c r="AH1194">
        <v>0</v>
      </c>
      <c r="AI1194">
        <v>0</v>
      </c>
      <c r="AJ1194">
        <v>0</v>
      </c>
      <c r="AK1194">
        <v>0</v>
      </c>
      <c r="AL1194" t="s">
        <v>531</v>
      </c>
      <c r="AM1194" s="49" t="s">
        <v>329</v>
      </c>
      <c r="AN1194" s="49" t="s">
        <v>6</v>
      </c>
      <c r="AO1194" s="49" t="s">
        <v>9</v>
      </c>
      <c r="AP1194" s="49" t="s">
        <v>486</v>
      </c>
      <c r="AQ1194" s="49" t="s">
        <v>9</v>
      </c>
      <c r="AR1194" s="49" t="s">
        <v>487</v>
      </c>
      <c r="AS1194" s="49" t="s">
        <v>488</v>
      </c>
      <c r="AT1194" s="49" t="s">
        <v>489</v>
      </c>
    </row>
    <row r="1195" spans="1:46" x14ac:dyDescent="0.25">
      <c r="A1195">
        <v>7</v>
      </c>
      <c r="B1195" t="s">
        <v>348</v>
      </c>
      <c r="C1195" t="s">
        <v>348</v>
      </c>
      <c r="D1195" t="s">
        <v>427</v>
      </c>
      <c r="E1195" t="s">
        <v>620</v>
      </c>
      <c r="F1195" t="s">
        <v>621</v>
      </c>
      <c r="G1195" t="s">
        <v>531</v>
      </c>
      <c r="H1195" t="s">
        <v>531</v>
      </c>
      <c r="I1195" t="s">
        <v>531</v>
      </c>
      <c r="J1195" t="s">
        <v>531</v>
      </c>
      <c r="K1195" t="s">
        <v>531</v>
      </c>
      <c r="L1195" t="s">
        <v>531</v>
      </c>
      <c r="M1195" t="s">
        <v>531</v>
      </c>
      <c r="N1195" t="s">
        <v>531</v>
      </c>
      <c r="O1195" t="s">
        <v>531</v>
      </c>
      <c r="P1195" t="s">
        <v>531</v>
      </c>
      <c r="Q1195">
        <v>0</v>
      </c>
      <c r="R1195">
        <v>0</v>
      </c>
      <c r="S1195">
        <v>0</v>
      </c>
      <c r="T1195">
        <v>0</v>
      </c>
      <c r="U1195">
        <v>0</v>
      </c>
      <c r="V1195">
        <v>0</v>
      </c>
      <c r="W1195">
        <v>0</v>
      </c>
      <c r="X1195">
        <v>0</v>
      </c>
      <c r="Y1195">
        <v>0</v>
      </c>
      <c r="Z1195">
        <v>0</v>
      </c>
      <c r="AA1195">
        <v>0</v>
      </c>
      <c r="AB1195">
        <v>0</v>
      </c>
      <c r="AC1195">
        <v>0</v>
      </c>
      <c r="AD1195">
        <v>0</v>
      </c>
      <c r="AE1195">
        <v>0</v>
      </c>
      <c r="AF1195">
        <v>0</v>
      </c>
      <c r="AG1195">
        <v>0</v>
      </c>
      <c r="AH1195">
        <v>0</v>
      </c>
      <c r="AI1195">
        <v>0</v>
      </c>
      <c r="AJ1195">
        <v>0</v>
      </c>
      <c r="AK1195">
        <v>0</v>
      </c>
      <c r="AL1195" t="s">
        <v>531</v>
      </c>
      <c r="AM1195" s="49" t="s">
        <v>427</v>
      </c>
      <c r="AN1195" s="49" t="s">
        <v>14</v>
      </c>
      <c r="AO1195" s="49" t="s">
        <v>506</v>
      </c>
      <c r="AP1195" s="49" t="s">
        <v>501</v>
      </c>
      <c r="AQ1195" s="49" t="s">
        <v>10</v>
      </c>
      <c r="AR1195" s="49" t="s">
        <v>495</v>
      </c>
      <c r="AS1195" s="49" t="s">
        <v>488</v>
      </c>
      <c r="AT1195" s="49" t="s">
        <v>497</v>
      </c>
    </row>
    <row r="1196" spans="1:46" x14ac:dyDescent="0.25">
      <c r="A1196">
        <v>7</v>
      </c>
      <c r="B1196" t="s">
        <v>353</v>
      </c>
      <c r="C1196" t="s">
        <v>353</v>
      </c>
      <c r="D1196" t="s">
        <v>354</v>
      </c>
      <c r="E1196" t="s">
        <v>620</v>
      </c>
      <c r="F1196" t="s">
        <v>621</v>
      </c>
      <c r="G1196">
        <v>209.0009</v>
      </c>
      <c r="H1196">
        <v>83.999799999999993</v>
      </c>
      <c r="I1196">
        <v>166.99889999999999</v>
      </c>
      <c r="J1196">
        <v>42.002000000000002</v>
      </c>
      <c r="K1196">
        <v>166.99889999999999</v>
      </c>
      <c r="L1196">
        <v>83.999799999999993</v>
      </c>
      <c r="M1196">
        <v>42.002000000000002</v>
      </c>
      <c r="N1196">
        <v>0</v>
      </c>
      <c r="O1196">
        <v>1624.0011</v>
      </c>
      <c r="P1196">
        <v>1058.0001999999999</v>
      </c>
      <c r="Q1196">
        <v>1060.9979000000001</v>
      </c>
      <c r="R1196">
        <v>1160.9996000000001</v>
      </c>
      <c r="S1196">
        <v>2132.9987999999998</v>
      </c>
      <c r="T1196">
        <v>2028.9985999999999</v>
      </c>
      <c r="U1196">
        <v>951.99879999999996</v>
      </c>
      <c r="V1196">
        <v>1703.0018</v>
      </c>
      <c r="W1196">
        <v>2495.9985000000001</v>
      </c>
      <c r="X1196">
        <v>1308.9988000000001</v>
      </c>
      <c r="Y1196">
        <v>463.00150000000002</v>
      </c>
      <c r="Z1196">
        <v>846.00160000000005</v>
      </c>
      <c r="AA1196">
        <v>867.99900000000002</v>
      </c>
      <c r="AB1196">
        <v>1210.9983999999999</v>
      </c>
      <c r="AC1196">
        <v>763.99890000000005</v>
      </c>
      <c r="AD1196">
        <v>1086.998</v>
      </c>
      <c r="AE1196">
        <v>863</v>
      </c>
      <c r="AF1196">
        <v>749.0018</v>
      </c>
      <c r="AG1196">
        <v>745.99980000000005</v>
      </c>
      <c r="AH1196">
        <v>748.00109999999995</v>
      </c>
      <c r="AI1196">
        <v>755.00149999999996</v>
      </c>
      <c r="AJ1196">
        <v>743.99850000000004</v>
      </c>
      <c r="AK1196">
        <v>4131.9989999999998</v>
      </c>
      <c r="AL1196">
        <v>5246.9982</v>
      </c>
      <c r="AM1196" s="49" t="s">
        <v>354</v>
      </c>
      <c r="AN1196" s="49" t="s">
        <v>14</v>
      </c>
      <c r="AO1196" s="49" t="s">
        <v>500</v>
      </c>
      <c r="AP1196" s="49" t="s">
        <v>505</v>
      </c>
      <c r="AQ1196" s="49" t="s">
        <v>13</v>
      </c>
      <c r="AR1196" s="49" t="s">
        <v>487</v>
      </c>
      <c r="AS1196" s="49" t="s">
        <v>488</v>
      </c>
      <c r="AT1196" s="49" t="s">
        <v>489</v>
      </c>
    </row>
    <row r="1197" spans="1:46" x14ac:dyDescent="0.25">
      <c r="A1197">
        <v>7</v>
      </c>
      <c r="B1197" t="s">
        <v>111</v>
      </c>
      <c r="C1197" t="s">
        <v>111</v>
      </c>
      <c r="D1197" t="s">
        <v>112</v>
      </c>
      <c r="E1197" t="s">
        <v>620</v>
      </c>
      <c r="F1197" t="s">
        <v>621</v>
      </c>
      <c r="G1197">
        <v>8679.9984000000004</v>
      </c>
      <c r="H1197">
        <v>10740.0003</v>
      </c>
      <c r="I1197">
        <v>10720</v>
      </c>
      <c r="J1197">
        <v>11960.0003</v>
      </c>
      <c r="K1197">
        <v>10109.999900000001</v>
      </c>
      <c r="L1197">
        <v>10439.999299999999</v>
      </c>
      <c r="M1197">
        <v>11110.000400000001</v>
      </c>
      <c r="N1197">
        <v>10089.999599999999</v>
      </c>
      <c r="O1197">
        <v>10320.0015</v>
      </c>
      <c r="P1197">
        <v>8930.0005999999994</v>
      </c>
      <c r="Q1197">
        <v>10439.999299999999</v>
      </c>
      <c r="R1197">
        <v>10450.0016</v>
      </c>
      <c r="S1197">
        <v>10190.0013</v>
      </c>
      <c r="T1197">
        <v>11060.0016</v>
      </c>
      <c r="U1197">
        <v>10980.0002</v>
      </c>
      <c r="V1197">
        <v>10879.9985</v>
      </c>
      <c r="W1197">
        <v>10989.998299999999</v>
      </c>
      <c r="X1197">
        <v>10600.0021</v>
      </c>
      <c r="Y1197">
        <v>11130.000700000001</v>
      </c>
      <c r="Z1197">
        <v>9509.9979999999996</v>
      </c>
      <c r="AA1197">
        <v>10040.0008</v>
      </c>
      <c r="AB1197">
        <v>10509.9984</v>
      </c>
      <c r="AC1197">
        <v>10650.0008</v>
      </c>
      <c r="AD1197">
        <v>10800.0013</v>
      </c>
      <c r="AE1197">
        <v>12319.998100000001</v>
      </c>
      <c r="AF1197">
        <v>10610.0002</v>
      </c>
      <c r="AG1197">
        <v>11210.0021</v>
      </c>
      <c r="AH1197">
        <v>11220.0002</v>
      </c>
      <c r="AI1197">
        <v>11069.9997</v>
      </c>
      <c r="AJ1197">
        <v>11670.0016</v>
      </c>
      <c r="AK1197">
        <v>11509.998900000001</v>
      </c>
      <c r="AL1197">
        <v>11768.9985</v>
      </c>
      <c r="AM1197" s="49" t="s">
        <v>112</v>
      </c>
      <c r="AN1197" s="49" t="s">
        <v>14</v>
      </c>
      <c r="AO1197" s="49" t="s">
        <v>500</v>
      </c>
      <c r="AP1197" s="49" t="s">
        <v>505</v>
      </c>
      <c r="AQ1197" s="49" t="s">
        <v>13</v>
      </c>
      <c r="AR1197" s="49" t="s">
        <v>487</v>
      </c>
      <c r="AS1197" s="49" t="s">
        <v>488</v>
      </c>
      <c r="AT1197" s="49" t="s">
        <v>489</v>
      </c>
    </row>
    <row r="1198" spans="1:46" x14ac:dyDescent="0.25">
      <c r="A1198">
        <v>7</v>
      </c>
      <c r="B1198" t="s">
        <v>359</v>
      </c>
      <c r="C1198" t="s">
        <v>359</v>
      </c>
      <c r="D1198" t="s">
        <v>605</v>
      </c>
      <c r="E1198" t="s">
        <v>620</v>
      </c>
      <c r="F1198" t="s">
        <v>621</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c r="AI1198">
        <v>0</v>
      </c>
      <c r="AJ1198">
        <v>0</v>
      </c>
      <c r="AK1198">
        <v>0</v>
      </c>
      <c r="AL1198" t="s">
        <v>531</v>
      </c>
      <c r="AM1198" s="49" t="s">
        <v>360</v>
      </c>
      <c r="AN1198" s="49" t="s">
        <v>14</v>
      </c>
      <c r="AO1198" s="49" t="s">
        <v>485</v>
      </c>
      <c r="AP1198" s="49" t="s">
        <v>486</v>
      </c>
      <c r="AQ1198" s="49" t="s">
        <v>11</v>
      </c>
      <c r="AR1198" s="49" t="s">
        <v>487</v>
      </c>
      <c r="AS1198" s="49" t="s">
        <v>488</v>
      </c>
      <c r="AT1198" s="49" t="s">
        <v>489</v>
      </c>
    </row>
    <row r="1199" spans="1:46" x14ac:dyDescent="0.25">
      <c r="A1199">
        <v>7</v>
      </c>
      <c r="B1199" t="s">
        <v>366</v>
      </c>
      <c r="C1199" t="s">
        <v>366</v>
      </c>
      <c r="D1199" t="s">
        <v>367</v>
      </c>
      <c r="E1199" t="s">
        <v>620</v>
      </c>
      <c r="F1199" t="s">
        <v>621</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0</v>
      </c>
      <c r="AJ1199">
        <v>0</v>
      </c>
      <c r="AK1199">
        <v>0</v>
      </c>
      <c r="AL1199" t="s">
        <v>531</v>
      </c>
      <c r="AM1199" s="49" t="s">
        <v>367</v>
      </c>
      <c r="AN1199" s="49" t="s">
        <v>14</v>
      </c>
      <c r="AO1199" s="49" t="s">
        <v>485</v>
      </c>
      <c r="AP1199" s="49" t="s">
        <v>494</v>
      </c>
      <c r="AQ1199" s="49" t="s">
        <v>11</v>
      </c>
      <c r="AR1199" s="49" t="s">
        <v>487</v>
      </c>
      <c r="AS1199" s="49" t="s">
        <v>488</v>
      </c>
      <c r="AT1199" s="49" t="s">
        <v>489</v>
      </c>
    </row>
    <row r="1200" spans="1:46" x14ac:dyDescent="0.25">
      <c r="A1200">
        <v>7</v>
      </c>
      <c r="B1200" t="s">
        <v>364</v>
      </c>
      <c r="C1200" t="s">
        <v>364</v>
      </c>
      <c r="D1200" t="s">
        <v>365</v>
      </c>
      <c r="E1200" t="s">
        <v>620</v>
      </c>
      <c r="F1200" t="s">
        <v>621</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t="s">
        <v>531</v>
      </c>
      <c r="AM1200" s="49" t="s">
        <v>365</v>
      </c>
      <c r="AN1200" s="49" t="s">
        <v>14</v>
      </c>
      <c r="AO1200" s="49" t="s">
        <v>485</v>
      </c>
      <c r="AP1200" s="49" t="s">
        <v>501</v>
      </c>
      <c r="AQ1200" s="49" t="s">
        <v>11</v>
      </c>
      <c r="AR1200" s="49" t="s">
        <v>487</v>
      </c>
      <c r="AS1200" s="49" t="s">
        <v>488</v>
      </c>
      <c r="AT1200" s="49" t="s">
        <v>489</v>
      </c>
    </row>
    <row r="1201" spans="1:46" x14ac:dyDescent="0.25">
      <c r="A1201">
        <v>7</v>
      </c>
      <c r="B1201" t="s">
        <v>493</v>
      </c>
      <c r="C1201" t="s">
        <v>606</v>
      </c>
      <c r="D1201" t="s">
        <v>607</v>
      </c>
      <c r="E1201" t="s">
        <v>620</v>
      </c>
      <c r="F1201" t="s">
        <v>621</v>
      </c>
      <c r="G1201">
        <v>186250.761</v>
      </c>
      <c r="H1201">
        <v>257834.29759999999</v>
      </c>
      <c r="I1201">
        <v>291950.59649999999</v>
      </c>
      <c r="J1201">
        <v>284406.20480000001</v>
      </c>
      <c r="K1201">
        <v>307530.60879999999</v>
      </c>
      <c r="L1201">
        <v>296992.86859999999</v>
      </c>
      <c r="M1201">
        <v>304861.48609999998</v>
      </c>
      <c r="N1201">
        <v>316985.89789999998</v>
      </c>
      <c r="O1201">
        <v>295745.4241</v>
      </c>
      <c r="P1201">
        <v>326490.78379999998</v>
      </c>
      <c r="Q1201">
        <v>368598.4572</v>
      </c>
      <c r="R1201">
        <v>363303.54940000002</v>
      </c>
      <c r="S1201">
        <v>393325.3714</v>
      </c>
      <c r="T1201">
        <v>354346.12109999999</v>
      </c>
      <c r="U1201">
        <v>332338.2194</v>
      </c>
      <c r="V1201">
        <v>303797.78350000002</v>
      </c>
      <c r="W1201">
        <v>339434.07089999999</v>
      </c>
      <c r="X1201">
        <v>364155.52549999999</v>
      </c>
      <c r="Y1201">
        <v>388668.4817</v>
      </c>
      <c r="Z1201">
        <v>453386.84700000001</v>
      </c>
      <c r="AA1201">
        <v>614438.5148</v>
      </c>
      <c r="AB1201">
        <v>702501.74010000005</v>
      </c>
      <c r="AC1201">
        <v>723615.2659</v>
      </c>
      <c r="AD1201">
        <v>731585.18299999996</v>
      </c>
      <c r="AE1201">
        <v>733703.61589999998</v>
      </c>
      <c r="AF1201">
        <v>708866.06969999999</v>
      </c>
      <c r="AG1201">
        <v>825760.24029999995</v>
      </c>
      <c r="AH1201">
        <v>870367.46680000005</v>
      </c>
      <c r="AI1201">
        <v>897870.27130000002</v>
      </c>
      <c r="AJ1201">
        <v>838755.16319999995</v>
      </c>
      <c r="AK1201">
        <v>849365.46479999996</v>
      </c>
      <c r="AL1201" t="s">
        <v>531</v>
      </c>
      <c r="AM1201" s="49" t="e">
        <v>#N/A</v>
      </c>
      <c r="AN1201" s="49" t="e">
        <v>#N/A</v>
      </c>
      <c r="AO1201" s="49" t="e">
        <v>#N/A</v>
      </c>
      <c r="AP1201" s="49" t="e">
        <v>#N/A</v>
      </c>
      <c r="AQ1201" s="49" t="e">
        <v>#N/A</v>
      </c>
      <c r="AR1201" s="49" t="e">
        <v>#N/A</v>
      </c>
      <c r="AS1201" s="49" t="e">
        <v>#N/A</v>
      </c>
      <c r="AT1201" s="49" t="e">
        <v>#N/A</v>
      </c>
    </row>
    <row r="1202" spans="1:46" x14ac:dyDescent="0.25">
      <c r="A1202">
        <v>7</v>
      </c>
      <c r="B1202" t="s">
        <v>362</v>
      </c>
      <c r="C1202" t="s">
        <v>362</v>
      </c>
      <c r="D1202" t="s">
        <v>363</v>
      </c>
      <c r="E1202" t="s">
        <v>620</v>
      </c>
      <c r="F1202" t="s">
        <v>621</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t="s">
        <v>531</v>
      </c>
      <c r="AM1202" s="49" t="s">
        <v>363</v>
      </c>
      <c r="AN1202" s="49" t="s">
        <v>8</v>
      </c>
      <c r="AO1202" s="49" t="s">
        <v>9</v>
      </c>
      <c r="AP1202" s="49" t="s">
        <v>486</v>
      </c>
      <c r="AQ1202" s="49" t="s">
        <v>9</v>
      </c>
      <c r="AR1202" s="49" t="s">
        <v>495</v>
      </c>
      <c r="AS1202" s="49" t="s">
        <v>488</v>
      </c>
      <c r="AT1202" s="49" t="s">
        <v>489</v>
      </c>
    </row>
    <row r="1203" spans="1:46" x14ac:dyDescent="0.25">
      <c r="A1203">
        <v>7</v>
      </c>
      <c r="B1203" t="s">
        <v>372</v>
      </c>
      <c r="C1203" t="s">
        <v>372</v>
      </c>
      <c r="D1203" t="s">
        <v>431</v>
      </c>
      <c r="E1203" t="s">
        <v>620</v>
      </c>
      <c r="F1203" t="s">
        <v>621</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c r="AI1203">
        <v>0</v>
      </c>
      <c r="AJ1203">
        <v>0</v>
      </c>
      <c r="AK1203">
        <v>0</v>
      </c>
      <c r="AL1203" t="s">
        <v>531</v>
      </c>
      <c r="AM1203" s="49" t="s">
        <v>431</v>
      </c>
      <c r="AN1203" s="49" t="s">
        <v>14</v>
      </c>
      <c r="AO1203" s="49" t="s">
        <v>507</v>
      </c>
      <c r="AP1203" s="49" t="s">
        <v>505</v>
      </c>
      <c r="AQ1203" s="49" t="s">
        <v>10</v>
      </c>
      <c r="AR1203" s="49" t="s">
        <v>495</v>
      </c>
      <c r="AS1203" s="49" t="s">
        <v>496</v>
      </c>
      <c r="AT1203" s="49" t="s">
        <v>497</v>
      </c>
    </row>
    <row r="1204" spans="1:46" x14ac:dyDescent="0.25">
      <c r="A1204">
        <v>7</v>
      </c>
      <c r="B1204" t="s">
        <v>373</v>
      </c>
      <c r="C1204" t="s">
        <v>373</v>
      </c>
      <c r="D1204" t="s">
        <v>374</v>
      </c>
      <c r="E1204" t="s">
        <v>620</v>
      </c>
      <c r="F1204" t="s">
        <v>621</v>
      </c>
      <c r="G1204">
        <v>0</v>
      </c>
      <c r="H1204">
        <v>0</v>
      </c>
      <c r="I1204">
        <v>0</v>
      </c>
      <c r="J1204">
        <v>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0</v>
      </c>
      <c r="AG1204">
        <v>0</v>
      </c>
      <c r="AH1204">
        <v>0</v>
      </c>
      <c r="AI1204">
        <v>0</v>
      </c>
      <c r="AJ1204">
        <v>0</v>
      </c>
      <c r="AK1204">
        <v>0</v>
      </c>
      <c r="AL1204" t="s">
        <v>531</v>
      </c>
      <c r="AM1204" s="49" t="s">
        <v>374</v>
      </c>
      <c r="AN1204" s="49" t="s">
        <v>7</v>
      </c>
      <c r="AO1204" s="49" t="s">
        <v>9</v>
      </c>
      <c r="AP1204" s="49" t="s">
        <v>494</v>
      </c>
      <c r="AQ1204" s="49" t="s">
        <v>9</v>
      </c>
      <c r="AR1204" s="49" t="s">
        <v>487</v>
      </c>
      <c r="AS1204" s="49" t="s">
        <v>488</v>
      </c>
      <c r="AT1204" s="49" t="s">
        <v>489</v>
      </c>
    </row>
    <row r="1205" spans="1:46" x14ac:dyDescent="0.25">
      <c r="A1205">
        <v>7</v>
      </c>
      <c r="B1205" t="s">
        <v>368</v>
      </c>
      <c r="C1205" t="s">
        <v>368</v>
      </c>
      <c r="D1205" t="s">
        <v>429</v>
      </c>
      <c r="E1205" t="s">
        <v>620</v>
      </c>
      <c r="F1205" t="s">
        <v>621</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t="s">
        <v>531</v>
      </c>
      <c r="AM1205" s="49" t="s">
        <v>429</v>
      </c>
      <c r="AN1205" s="49" t="s">
        <v>14</v>
      </c>
      <c r="AO1205" s="49" t="s">
        <v>485</v>
      </c>
      <c r="AP1205" s="49" t="s">
        <v>501</v>
      </c>
      <c r="AQ1205" s="49" t="s">
        <v>11</v>
      </c>
      <c r="AR1205" s="49" t="s">
        <v>495</v>
      </c>
      <c r="AS1205" s="49" t="s">
        <v>496</v>
      </c>
      <c r="AT1205" s="49" t="s">
        <v>497</v>
      </c>
    </row>
    <row r="1206" spans="1:46" x14ac:dyDescent="0.25">
      <c r="A1206">
        <v>7</v>
      </c>
      <c r="B1206" t="s">
        <v>381</v>
      </c>
      <c r="C1206" t="s">
        <v>381</v>
      </c>
      <c r="D1206" t="s">
        <v>382</v>
      </c>
      <c r="E1206" t="s">
        <v>620</v>
      </c>
      <c r="F1206" t="s">
        <v>621</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c r="AK1206">
        <v>0</v>
      </c>
      <c r="AL1206" t="s">
        <v>531</v>
      </c>
      <c r="AM1206" s="49" t="s">
        <v>382</v>
      </c>
      <c r="AN1206" s="49" t="s">
        <v>6</v>
      </c>
      <c r="AO1206" s="49" t="s">
        <v>9</v>
      </c>
      <c r="AP1206" s="49" t="s">
        <v>486</v>
      </c>
      <c r="AQ1206" s="49" t="s">
        <v>9</v>
      </c>
      <c r="AR1206" s="49" t="s">
        <v>487</v>
      </c>
      <c r="AS1206" s="49" t="s">
        <v>488</v>
      </c>
      <c r="AT1206" s="49" t="s">
        <v>489</v>
      </c>
    </row>
    <row r="1207" spans="1:46" x14ac:dyDescent="0.25">
      <c r="A1207">
        <v>7</v>
      </c>
      <c r="B1207" t="s">
        <v>383</v>
      </c>
      <c r="C1207" t="s">
        <v>383</v>
      </c>
      <c r="D1207" t="s">
        <v>384</v>
      </c>
      <c r="E1207" t="s">
        <v>620</v>
      </c>
      <c r="F1207" t="s">
        <v>621</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34090.399400000002</v>
      </c>
      <c r="AL1207">
        <v>34090.399400000002</v>
      </c>
      <c r="AM1207" s="49" t="s">
        <v>384</v>
      </c>
      <c r="AN1207" s="49" t="s">
        <v>14</v>
      </c>
      <c r="AO1207" s="49" t="s">
        <v>500</v>
      </c>
      <c r="AP1207" s="49" t="s">
        <v>494</v>
      </c>
      <c r="AQ1207" s="49" t="s">
        <v>502</v>
      </c>
      <c r="AR1207" s="49" t="s">
        <v>487</v>
      </c>
      <c r="AS1207" s="49" t="s">
        <v>488</v>
      </c>
      <c r="AT1207" s="49" t="s">
        <v>489</v>
      </c>
    </row>
    <row r="1208" spans="1:46" x14ac:dyDescent="0.25">
      <c r="A1208">
        <v>7</v>
      </c>
      <c r="B1208" t="s">
        <v>62</v>
      </c>
      <c r="C1208" t="s">
        <v>62</v>
      </c>
      <c r="D1208" t="s">
        <v>407</v>
      </c>
      <c r="E1208" t="s">
        <v>620</v>
      </c>
      <c r="F1208" t="s">
        <v>621</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c r="AH1208">
        <v>0</v>
      </c>
      <c r="AI1208">
        <v>0</v>
      </c>
      <c r="AJ1208">
        <v>0</v>
      </c>
      <c r="AK1208">
        <v>0</v>
      </c>
      <c r="AL1208" t="s">
        <v>531</v>
      </c>
      <c r="AM1208" s="49" t="s">
        <v>407</v>
      </c>
      <c r="AN1208" s="49" t="s">
        <v>14</v>
      </c>
      <c r="AO1208" s="49" t="s">
        <v>485</v>
      </c>
      <c r="AP1208" s="49" t="s">
        <v>505</v>
      </c>
      <c r="AQ1208" s="49" t="s">
        <v>13</v>
      </c>
      <c r="AR1208" s="49" t="s">
        <v>495</v>
      </c>
      <c r="AS1208" s="49" t="s">
        <v>496</v>
      </c>
      <c r="AT1208" s="49" t="s">
        <v>497</v>
      </c>
    </row>
    <row r="1209" spans="1:46" x14ac:dyDescent="0.25">
      <c r="A1209">
        <v>7</v>
      </c>
      <c r="B1209" t="s">
        <v>169</v>
      </c>
      <c r="C1209" t="s">
        <v>169</v>
      </c>
      <c r="D1209" t="s">
        <v>170</v>
      </c>
      <c r="E1209" t="s">
        <v>620</v>
      </c>
      <c r="F1209" t="s">
        <v>621</v>
      </c>
      <c r="G1209">
        <v>676.00070000000005</v>
      </c>
      <c r="H1209">
        <v>676.00070000000005</v>
      </c>
      <c r="I1209">
        <v>1073.9979000000001</v>
      </c>
      <c r="J1209">
        <v>1313.0014000000001</v>
      </c>
      <c r="K1209">
        <v>1591.0007000000001</v>
      </c>
      <c r="L1209">
        <v>1909.0008</v>
      </c>
      <c r="M1209">
        <v>1749.9987000000001</v>
      </c>
      <c r="N1209">
        <v>1869.0001</v>
      </c>
      <c r="O1209">
        <v>1631.0014000000001</v>
      </c>
      <c r="P1209">
        <v>1471.9992999999999</v>
      </c>
      <c r="Q1209">
        <v>1471.9992999999999</v>
      </c>
      <c r="R1209">
        <v>14473.001399999999</v>
      </c>
      <c r="S1209">
        <v>19293.000499999998</v>
      </c>
      <c r="T1209">
        <v>20011.9997</v>
      </c>
      <c r="U1209">
        <v>14844.998600000001</v>
      </c>
      <c r="V1209">
        <v>14789.000099999999</v>
      </c>
      <c r="W1209">
        <v>10371.000899999999</v>
      </c>
      <c r="X1209">
        <v>10702.000899999999</v>
      </c>
      <c r="Y1209">
        <v>6966.0020000000004</v>
      </c>
      <c r="Z1209">
        <v>6396.9992000000002</v>
      </c>
      <c r="AA1209">
        <v>2436.9980999999998</v>
      </c>
      <c r="AB1209">
        <v>13312.9982</v>
      </c>
      <c r="AC1209">
        <v>13317.0008</v>
      </c>
      <c r="AD1209">
        <v>4583.0011000000004</v>
      </c>
      <c r="AE1209">
        <v>8555.9979000000003</v>
      </c>
      <c r="AF1209">
        <v>9347.9982</v>
      </c>
      <c r="AG1209">
        <v>16912.000800000002</v>
      </c>
      <c r="AH1209">
        <v>7731.9979999999996</v>
      </c>
      <c r="AI1209">
        <v>12566.9984</v>
      </c>
      <c r="AJ1209">
        <v>13273.9982</v>
      </c>
      <c r="AK1209">
        <v>12918.999400000001</v>
      </c>
      <c r="AL1209">
        <v>22358.654999999999</v>
      </c>
      <c r="AM1209" s="49" t="s">
        <v>170</v>
      </c>
      <c r="AN1209" s="49" t="s">
        <v>14</v>
      </c>
      <c r="AO1209" s="49" t="s">
        <v>500</v>
      </c>
      <c r="AP1209" s="49" t="s">
        <v>505</v>
      </c>
      <c r="AQ1209" s="49" t="s">
        <v>13</v>
      </c>
      <c r="AR1209" s="49" t="s">
        <v>487</v>
      </c>
      <c r="AS1209" s="49" t="s">
        <v>488</v>
      </c>
      <c r="AT1209" s="49" t="s">
        <v>489</v>
      </c>
    </row>
    <row r="1210" spans="1:46" x14ac:dyDescent="0.25">
      <c r="A1210">
        <v>7</v>
      </c>
      <c r="B1210" t="s">
        <v>379</v>
      </c>
      <c r="C1210" t="s">
        <v>379</v>
      </c>
      <c r="D1210" t="s">
        <v>608</v>
      </c>
      <c r="E1210" t="s">
        <v>620</v>
      </c>
      <c r="F1210" t="s">
        <v>621</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c r="AG1210">
        <v>0</v>
      </c>
      <c r="AH1210">
        <v>0</v>
      </c>
      <c r="AI1210">
        <v>0</v>
      </c>
      <c r="AJ1210">
        <v>0</v>
      </c>
      <c r="AK1210">
        <v>0</v>
      </c>
      <c r="AL1210" t="s">
        <v>531</v>
      </c>
      <c r="AM1210" s="49" t="s">
        <v>380</v>
      </c>
      <c r="AN1210" s="49" t="s">
        <v>6</v>
      </c>
      <c r="AO1210" s="49" t="s">
        <v>9</v>
      </c>
      <c r="AP1210" s="49" t="s">
        <v>494</v>
      </c>
      <c r="AQ1210" s="49" t="s">
        <v>9</v>
      </c>
      <c r="AR1210" s="49" t="s">
        <v>487</v>
      </c>
      <c r="AS1210" s="49" t="s">
        <v>488</v>
      </c>
      <c r="AT1210" s="49" t="s">
        <v>489</v>
      </c>
    </row>
    <row r="1211" spans="1:46" x14ac:dyDescent="0.25">
      <c r="A1211">
        <v>7</v>
      </c>
      <c r="B1211" t="s">
        <v>387</v>
      </c>
      <c r="C1211" t="s">
        <v>387</v>
      </c>
      <c r="D1211" t="s">
        <v>388</v>
      </c>
      <c r="E1211" t="s">
        <v>620</v>
      </c>
      <c r="F1211" t="s">
        <v>621</v>
      </c>
      <c r="G1211">
        <v>80721.001600000003</v>
      </c>
      <c r="H1211">
        <v>142881.0019</v>
      </c>
      <c r="I1211">
        <v>165815.99919999999</v>
      </c>
      <c r="J1211">
        <v>145672.9987</v>
      </c>
      <c r="K1211">
        <v>155972.9999</v>
      </c>
      <c r="L1211">
        <v>128431.99920000001</v>
      </c>
      <c r="M1211">
        <v>123426.0015</v>
      </c>
      <c r="N1211">
        <v>129138.999</v>
      </c>
      <c r="O1211">
        <v>111828.0003</v>
      </c>
      <c r="P1211">
        <v>148658.9994</v>
      </c>
      <c r="Q1211">
        <v>172192.00150000001</v>
      </c>
      <c r="R1211">
        <v>144568.00169999999</v>
      </c>
      <c r="S1211">
        <v>142833.00020000001</v>
      </c>
      <c r="T1211">
        <v>149448.99830000001</v>
      </c>
      <c r="U1211">
        <v>115290.99890000001</v>
      </c>
      <c r="V1211">
        <v>104030.0016</v>
      </c>
      <c r="W1211">
        <v>127560.0018</v>
      </c>
      <c r="X1211">
        <v>137921.00039999999</v>
      </c>
      <c r="Y1211">
        <v>103304.9985</v>
      </c>
      <c r="Z1211">
        <v>120216.9994</v>
      </c>
      <c r="AA1211">
        <v>80589.000199999995</v>
      </c>
      <c r="AB1211">
        <v>83523.000700000004</v>
      </c>
      <c r="AC1211">
        <v>75156.999800000005</v>
      </c>
      <c r="AD1211">
        <v>59795.999000000003</v>
      </c>
      <c r="AE1211">
        <v>58520.000500000002</v>
      </c>
      <c r="AF1211">
        <v>50685.999499999998</v>
      </c>
      <c r="AG1211">
        <v>45037.997900000002</v>
      </c>
      <c r="AH1211">
        <v>41359.722500000003</v>
      </c>
      <c r="AI1211">
        <v>40782.928</v>
      </c>
      <c r="AJ1211">
        <v>39783.404799999997</v>
      </c>
      <c r="AK1211">
        <v>35875.525300000001</v>
      </c>
      <c r="AL1211">
        <v>24394.9764</v>
      </c>
      <c r="AM1211" s="49" t="s">
        <v>388</v>
      </c>
      <c r="AN1211" s="49" t="s">
        <v>14</v>
      </c>
      <c r="AO1211" s="49" t="s">
        <v>507</v>
      </c>
      <c r="AP1211" s="49" t="s">
        <v>505</v>
      </c>
      <c r="AQ1211" s="49" t="s">
        <v>13</v>
      </c>
      <c r="AR1211" s="49" t="s">
        <v>487</v>
      </c>
      <c r="AS1211" s="49" t="s">
        <v>488</v>
      </c>
      <c r="AT1211" s="49" t="s">
        <v>489</v>
      </c>
    </row>
    <row r="1212" spans="1:46" x14ac:dyDescent="0.25">
      <c r="A1212">
        <v>7</v>
      </c>
      <c r="B1212" t="s">
        <v>385</v>
      </c>
      <c r="C1212" t="s">
        <v>385</v>
      </c>
      <c r="D1212" t="s">
        <v>386</v>
      </c>
      <c r="E1212" t="s">
        <v>620</v>
      </c>
      <c r="F1212" t="s">
        <v>621</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t="s">
        <v>531</v>
      </c>
      <c r="AM1212" s="49" t="s">
        <v>386</v>
      </c>
      <c r="AN1212" s="49" t="s">
        <v>14</v>
      </c>
      <c r="AO1212" s="49" t="s">
        <v>506</v>
      </c>
      <c r="AP1212" s="49" t="s">
        <v>505</v>
      </c>
      <c r="AQ1212" s="49" t="s">
        <v>10</v>
      </c>
      <c r="AR1212" s="49" t="s">
        <v>487</v>
      </c>
      <c r="AS1212" s="49" t="s">
        <v>488</v>
      </c>
      <c r="AT1212" s="49" t="s">
        <v>489</v>
      </c>
    </row>
    <row r="1213" spans="1:46" x14ac:dyDescent="0.25">
      <c r="A1213">
        <v>7</v>
      </c>
      <c r="B1213" t="s">
        <v>389</v>
      </c>
      <c r="C1213" t="s">
        <v>389</v>
      </c>
      <c r="D1213" t="s">
        <v>432</v>
      </c>
      <c r="E1213" t="s">
        <v>620</v>
      </c>
      <c r="F1213" t="s">
        <v>621</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c r="AI1213">
        <v>0</v>
      </c>
      <c r="AJ1213">
        <v>0</v>
      </c>
      <c r="AK1213">
        <v>0</v>
      </c>
      <c r="AL1213" t="s">
        <v>531</v>
      </c>
      <c r="AM1213" s="49" t="s">
        <v>432</v>
      </c>
      <c r="AN1213" s="49" t="s">
        <v>14</v>
      </c>
      <c r="AO1213" s="49" t="s">
        <v>485</v>
      </c>
      <c r="AP1213" s="49" t="s">
        <v>494</v>
      </c>
      <c r="AQ1213" s="49" t="s">
        <v>11</v>
      </c>
      <c r="AR1213" s="49" t="s">
        <v>487</v>
      </c>
      <c r="AS1213" s="49" t="s">
        <v>496</v>
      </c>
      <c r="AT1213" s="49" t="s">
        <v>497</v>
      </c>
    </row>
    <row r="1214" spans="1:46" x14ac:dyDescent="0.25">
      <c r="A1214">
        <v>7</v>
      </c>
      <c r="B1214" t="s">
        <v>392</v>
      </c>
      <c r="C1214" t="s">
        <v>392</v>
      </c>
      <c r="D1214" t="s">
        <v>433</v>
      </c>
      <c r="E1214" t="s">
        <v>620</v>
      </c>
      <c r="F1214" t="s">
        <v>621</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c r="AG1214">
        <v>0</v>
      </c>
      <c r="AH1214">
        <v>0</v>
      </c>
      <c r="AI1214">
        <v>0</v>
      </c>
      <c r="AJ1214">
        <v>0</v>
      </c>
      <c r="AK1214">
        <v>0</v>
      </c>
      <c r="AL1214" t="s">
        <v>531</v>
      </c>
      <c r="AM1214" s="49" t="s">
        <v>433</v>
      </c>
      <c r="AN1214" s="49" t="s">
        <v>14</v>
      </c>
      <c r="AO1214" s="49" t="s">
        <v>506</v>
      </c>
      <c r="AP1214" s="49" t="s">
        <v>493</v>
      </c>
      <c r="AQ1214" s="49" t="s">
        <v>10</v>
      </c>
      <c r="AR1214" s="49" t="s">
        <v>495</v>
      </c>
      <c r="AS1214" s="49" t="s">
        <v>496</v>
      </c>
      <c r="AT1214" s="49" t="s">
        <v>497</v>
      </c>
    </row>
    <row r="1215" spans="1:46" x14ac:dyDescent="0.25">
      <c r="A1215">
        <v>7</v>
      </c>
      <c r="B1215" t="s">
        <v>393</v>
      </c>
      <c r="C1215" t="s">
        <v>393</v>
      </c>
      <c r="D1215" t="s">
        <v>394</v>
      </c>
      <c r="E1215" t="s">
        <v>620</v>
      </c>
      <c r="F1215" t="s">
        <v>621</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t="s">
        <v>531</v>
      </c>
      <c r="AM1215" s="49" t="s">
        <v>394</v>
      </c>
      <c r="AN1215" s="49" t="s">
        <v>14</v>
      </c>
      <c r="AO1215" s="49" t="s">
        <v>485</v>
      </c>
      <c r="AP1215" s="49" t="s">
        <v>494</v>
      </c>
      <c r="AQ1215" s="49" t="s">
        <v>11</v>
      </c>
      <c r="AR1215" s="49" t="s">
        <v>487</v>
      </c>
      <c r="AS1215" s="49" t="s">
        <v>488</v>
      </c>
      <c r="AT1215" s="49" t="s">
        <v>489</v>
      </c>
    </row>
    <row r="1216" spans="1:46" x14ac:dyDescent="0.25">
      <c r="A1216">
        <v>7</v>
      </c>
      <c r="B1216" t="s">
        <v>493</v>
      </c>
      <c r="C1216" t="s">
        <v>609</v>
      </c>
      <c r="D1216" t="s">
        <v>56</v>
      </c>
      <c r="E1216" t="s">
        <v>620</v>
      </c>
      <c r="F1216" t="s">
        <v>621</v>
      </c>
      <c r="G1216">
        <v>186250.761</v>
      </c>
      <c r="H1216">
        <v>257834.29759999999</v>
      </c>
      <c r="I1216">
        <v>374029.59509999998</v>
      </c>
      <c r="J1216">
        <v>348376.20480000001</v>
      </c>
      <c r="K1216">
        <v>381019.60840000003</v>
      </c>
      <c r="L1216">
        <v>410384.86479999998</v>
      </c>
      <c r="M1216">
        <v>375536.48719999997</v>
      </c>
      <c r="N1216">
        <v>402165.90010000003</v>
      </c>
      <c r="O1216">
        <v>381650.4252</v>
      </c>
      <c r="P1216">
        <v>433519.7818</v>
      </c>
      <c r="Q1216">
        <v>499508.45159999997</v>
      </c>
      <c r="R1216">
        <v>502977.55459999997</v>
      </c>
      <c r="S1216">
        <v>537794.36789999995</v>
      </c>
      <c r="T1216">
        <v>470139.12560000003</v>
      </c>
      <c r="U1216">
        <v>491947.2206</v>
      </c>
      <c r="V1216">
        <v>455875.78659999999</v>
      </c>
      <c r="W1216">
        <v>512851.07569999999</v>
      </c>
      <c r="X1216">
        <v>496326.53389999998</v>
      </c>
      <c r="Y1216">
        <v>522661.48489999998</v>
      </c>
      <c r="Z1216">
        <v>602583.85019999999</v>
      </c>
      <c r="AA1216">
        <v>786920.51509999996</v>
      </c>
      <c r="AB1216">
        <v>877203.74080000003</v>
      </c>
      <c r="AC1216">
        <v>905400.26459999999</v>
      </c>
      <c r="AD1216">
        <v>914026.18209999998</v>
      </c>
      <c r="AE1216">
        <v>920279.62009999994</v>
      </c>
      <c r="AF1216">
        <v>914854.06740000006</v>
      </c>
      <c r="AG1216">
        <v>1052267.2424000001</v>
      </c>
      <c r="AH1216">
        <v>1094663.7923999999</v>
      </c>
      <c r="AI1216">
        <v>1156681.5378</v>
      </c>
      <c r="AJ1216">
        <v>1158389.9531</v>
      </c>
      <c r="AK1216">
        <v>1179859.4072</v>
      </c>
      <c r="AL1216" t="s">
        <v>531</v>
      </c>
      <c r="AM1216" s="49" t="e">
        <v>#N/A</v>
      </c>
      <c r="AN1216" s="49" t="e">
        <v>#N/A</v>
      </c>
      <c r="AO1216" s="49" t="e">
        <v>#N/A</v>
      </c>
      <c r="AP1216" s="49" t="e">
        <v>#N/A</v>
      </c>
      <c r="AQ1216" s="49" t="e">
        <v>#N/A</v>
      </c>
      <c r="AR1216" s="49" t="e">
        <v>#N/A</v>
      </c>
      <c r="AS1216" s="49" t="e">
        <v>#N/A</v>
      </c>
      <c r="AT1216" s="49" t="e">
        <v>#N/A</v>
      </c>
    </row>
    <row r="1217" spans="1:46" x14ac:dyDescent="0.25">
      <c r="A1217">
        <v>7</v>
      </c>
      <c r="B1217" t="s">
        <v>399</v>
      </c>
      <c r="C1217" t="s">
        <v>399</v>
      </c>
      <c r="D1217" t="s">
        <v>434</v>
      </c>
      <c r="E1217" t="s">
        <v>620</v>
      </c>
      <c r="F1217" t="s">
        <v>621</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c r="AG1217">
        <v>0</v>
      </c>
      <c r="AH1217">
        <v>0</v>
      </c>
      <c r="AI1217">
        <v>0</v>
      </c>
      <c r="AJ1217">
        <v>0</v>
      </c>
      <c r="AK1217">
        <v>0</v>
      </c>
      <c r="AL1217" t="s">
        <v>531</v>
      </c>
      <c r="AM1217" s="49" t="s">
        <v>434</v>
      </c>
      <c r="AN1217" s="49" t="s">
        <v>14</v>
      </c>
      <c r="AO1217" s="49" t="s">
        <v>485</v>
      </c>
      <c r="AP1217" s="49" t="s">
        <v>486</v>
      </c>
      <c r="AQ1217" s="49" t="s">
        <v>11</v>
      </c>
      <c r="AR1217" s="49" t="s">
        <v>487</v>
      </c>
      <c r="AS1217" s="49" t="s">
        <v>496</v>
      </c>
      <c r="AT1217" s="49" t="s">
        <v>497</v>
      </c>
    </row>
    <row r="1218" spans="1:46" x14ac:dyDescent="0.25">
      <c r="A1218">
        <v>7</v>
      </c>
      <c r="B1218" t="s">
        <v>402</v>
      </c>
      <c r="C1218" t="s">
        <v>402</v>
      </c>
      <c r="D1218" t="s">
        <v>403</v>
      </c>
      <c r="E1218" t="s">
        <v>620</v>
      </c>
      <c r="F1218" t="s">
        <v>621</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t="s">
        <v>531</v>
      </c>
      <c r="AM1218" s="49" t="s">
        <v>403</v>
      </c>
      <c r="AN1218" s="49" t="s">
        <v>4</v>
      </c>
      <c r="AO1218" s="49" t="s">
        <v>9</v>
      </c>
      <c r="AP1218" s="49" t="s">
        <v>494</v>
      </c>
      <c r="AQ1218" s="49" t="s">
        <v>9</v>
      </c>
      <c r="AR1218" s="49" t="s">
        <v>495</v>
      </c>
      <c r="AS1218" s="49" t="s">
        <v>488</v>
      </c>
      <c r="AT1218" s="49" t="s">
        <v>489</v>
      </c>
    </row>
    <row r="1219" spans="1:46" x14ac:dyDescent="0.25">
      <c r="A1219">
        <v>7</v>
      </c>
      <c r="B1219" t="s">
        <v>404</v>
      </c>
      <c r="C1219" t="s">
        <v>404</v>
      </c>
      <c r="D1219" t="s">
        <v>405</v>
      </c>
      <c r="E1219" t="s">
        <v>620</v>
      </c>
      <c r="F1219" t="s">
        <v>621</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t="s">
        <v>531</v>
      </c>
      <c r="AM1219" s="49" t="s">
        <v>405</v>
      </c>
      <c r="AN1219" s="49" t="s">
        <v>4</v>
      </c>
      <c r="AO1219" s="49" t="s">
        <v>9</v>
      </c>
      <c r="AP1219" s="49" t="s">
        <v>494</v>
      </c>
      <c r="AQ1219" s="49" t="s">
        <v>9</v>
      </c>
      <c r="AR1219" s="49" t="s">
        <v>487</v>
      </c>
      <c r="AS1219" s="49" t="s">
        <v>488</v>
      </c>
      <c r="AT1219" s="49" t="s">
        <v>489</v>
      </c>
    </row>
    <row r="1220" spans="1:46" x14ac:dyDescent="0.25">
      <c r="A1220">
        <v>8</v>
      </c>
      <c r="B1220" t="s">
        <v>537</v>
      </c>
      <c r="C1220" t="s">
        <v>537</v>
      </c>
      <c r="D1220" t="s">
        <v>538</v>
      </c>
      <c r="E1220" t="s">
        <v>622</v>
      </c>
      <c r="F1220" t="s">
        <v>623</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628.99969999999996</v>
      </c>
      <c r="AG1220">
        <v>899.99869999999999</v>
      </c>
      <c r="AH1220">
        <v>838.07180000000005</v>
      </c>
      <c r="AI1220">
        <v>806.01340000000005</v>
      </c>
      <c r="AJ1220">
        <v>1469.9436000000001</v>
      </c>
      <c r="AK1220">
        <v>798.37249999999995</v>
      </c>
      <c r="AL1220" t="s">
        <v>531</v>
      </c>
      <c r="AM1220" s="49" t="e">
        <v>#N/A</v>
      </c>
      <c r="AN1220" s="49" t="e">
        <v>#N/A</v>
      </c>
      <c r="AO1220" s="49" t="e">
        <v>#N/A</v>
      </c>
      <c r="AP1220" s="49" t="e">
        <v>#N/A</v>
      </c>
      <c r="AQ1220" s="49" t="e">
        <v>#N/A</v>
      </c>
      <c r="AR1220" s="49" t="e">
        <v>#N/A</v>
      </c>
      <c r="AS1220" s="49" t="e">
        <v>#N/A</v>
      </c>
      <c r="AT1220" s="49" t="e">
        <v>#N/A</v>
      </c>
    </row>
    <row r="1221" spans="1:46" x14ac:dyDescent="0.25">
      <c r="A1221">
        <v>8</v>
      </c>
      <c r="B1221" t="s">
        <v>493</v>
      </c>
      <c r="C1221" t="s">
        <v>541</v>
      </c>
      <c r="D1221" t="s">
        <v>9</v>
      </c>
      <c r="E1221" t="s">
        <v>622</v>
      </c>
      <c r="F1221" t="s">
        <v>623</v>
      </c>
      <c r="G1221">
        <v>0</v>
      </c>
      <c r="H1221">
        <v>0</v>
      </c>
      <c r="I1221">
        <v>0</v>
      </c>
      <c r="J1221">
        <v>0</v>
      </c>
      <c r="K1221">
        <v>0</v>
      </c>
      <c r="L1221">
        <v>0</v>
      </c>
      <c r="M1221">
        <v>0</v>
      </c>
      <c r="N1221">
        <v>0</v>
      </c>
      <c r="O1221">
        <v>0</v>
      </c>
      <c r="P1221">
        <v>0</v>
      </c>
      <c r="Q1221">
        <v>0</v>
      </c>
      <c r="R1221">
        <v>0</v>
      </c>
      <c r="S1221">
        <v>14.0007</v>
      </c>
      <c r="T1221">
        <v>14.0007</v>
      </c>
      <c r="U1221">
        <v>14.0007</v>
      </c>
      <c r="V1221">
        <v>14.0007</v>
      </c>
      <c r="W1221">
        <v>29.001999999999999</v>
      </c>
      <c r="X1221">
        <v>72.000399999999999</v>
      </c>
      <c r="Y1221">
        <v>14.0007</v>
      </c>
      <c r="Z1221">
        <v>29.001999999999999</v>
      </c>
      <c r="AA1221">
        <v>29.001999999999999</v>
      </c>
      <c r="AB1221">
        <v>42.998399999999997</v>
      </c>
      <c r="AC1221">
        <v>42.998399999999997</v>
      </c>
      <c r="AD1221">
        <v>14.0007</v>
      </c>
      <c r="AE1221">
        <v>0</v>
      </c>
      <c r="AF1221">
        <v>14.0007</v>
      </c>
      <c r="AG1221">
        <v>14.0007</v>
      </c>
      <c r="AH1221">
        <v>0</v>
      </c>
      <c r="AI1221">
        <v>0</v>
      </c>
      <c r="AJ1221">
        <v>0</v>
      </c>
      <c r="AK1221">
        <v>0</v>
      </c>
      <c r="AL1221" t="s">
        <v>531</v>
      </c>
      <c r="AM1221" s="49" t="e">
        <v>#N/A</v>
      </c>
      <c r="AN1221" s="49" t="e">
        <v>#N/A</v>
      </c>
      <c r="AO1221" s="49" t="e">
        <v>#N/A</v>
      </c>
      <c r="AP1221" s="49" t="e">
        <v>#N/A</v>
      </c>
      <c r="AQ1221" s="49" t="e">
        <v>#N/A</v>
      </c>
      <c r="AR1221" s="49" t="e">
        <v>#N/A</v>
      </c>
      <c r="AS1221" s="49" t="e">
        <v>#N/A</v>
      </c>
      <c r="AT1221" s="49" t="e">
        <v>#N/A</v>
      </c>
    </row>
    <row r="1222" spans="1:46" x14ac:dyDescent="0.25">
      <c r="A1222">
        <v>8</v>
      </c>
      <c r="B1222" t="s">
        <v>60</v>
      </c>
      <c r="C1222" t="s">
        <v>60</v>
      </c>
      <c r="D1222" t="s">
        <v>61</v>
      </c>
      <c r="E1222" t="s">
        <v>622</v>
      </c>
      <c r="F1222" t="s">
        <v>623</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c r="AI1222">
        <v>0</v>
      </c>
      <c r="AJ1222">
        <v>0</v>
      </c>
      <c r="AK1222">
        <v>0</v>
      </c>
      <c r="AL1222">
        <v>0</v>
      </c>
      <c r="AM1222" s="49" t="s">
        <v>61</v>
      </c>
      <c r="AN1222" s="49" t="s">
        <v>14</v>
      </c>
      <c r="AO1222" s="49" t="s">
        <v>500</v>
      </c>
      <c r="AP1222" s="49" t="s">
        <v>501</v>
      </c>
      <c r="AQ1222" s="49" t="s">
        <v>502</v>
      </c>
      <c r="AR1222" s="49" t="s">
        <v>487</v>
      </c>
      <c r="AS1222" s="49" t="s">
        <v>488</v>
      </c>
      <c r="AT1222" s="49" t="s">
        <v>489</v>
      </c>
    </row>
    <row r="1223" spans="1:46" x14ac:dyDescent="0.25">
      <c r="A1223">
        <v>8</v>
      </c>
      <c r="B1223" t="s">
        <v>148</v>
      </c>
      <c r="C1223" t="s">
        <v>148</v>
      </c>
      <c r="D1223" t="s">
        <v>411</v>
      </c>
      <c r="E1223" t="s">
        <v>622</v>
      </c>
      <c r="F1223" t="s">
        <v>623</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c r="AK1223">
        <v>0</v>
      </c>
      <c r="AL1223" t="s">
        <v>531</v>
      </c>
      <c r="AM1223" s="49" t="s">
        <v>411</v>
      </c>
      <c r="AN1223" s="49" t="s">
        <v>7</v>
      </c>
      <c r="AO1223" s="49" t="s">
        <v>9</v>
      </c>
      <c r="AP1223" s="49" t="s">
        <v>494</v>
      </c>
      <c r="AQ1223" s="49" t="s">
        <v>9</v>
      </c>
      <c r="AR1223" s="49" t="s">
        <v>495</v>
      </c>
      <c r="AS1223" s="49" t="s">
        <v>496</v>
      </c>
      <c r="AT1223" s="49" t="s">
        <v>497</v>
      </c>
    </row>
    <row r="1224" spans="1:46" x14ac:dyDescent="0.25">
      <c r="A1224">
        <v>8</v>
      </c>
      <c r="B1224" t="s">
        <v>59</v>
      </c>
      <c r="C1224" t="s">
        <v>59</v>
      </c>
      <c r="D1224" t="s">
        <v>406</v>
      </c>
      <c r="E1224" t="s">
        <v>622</v>
      </c>
      <c r="F1224" t="s">
        <v>623</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c r="AI1224">
        <v>0</v>
      </c>
      <c r="AJ1224">
        <v>0</v>
      </c>
      <c r="AK1224">
        <v>0</v>
      </c>
      <c r="AL1224" t="s">
        <v>531</v>
      </c>
      <c r="AM1224" s="49" t="s">
        <v>406</v>
      </c>
      <c r="AN1224" s="49" t="s">
        <v>4</v>
      </c>
      <c r="AO1224" s="49" t="s">
        <v>9</v>
      </c>
      <c r="AP1224" s="49" t="s">
        <v>494</v>
      </c>
      <c r="AQ1224" s="49" t="s">
        <v>9</v>
      </c>
      <c r="AR1224" s="49" t="s">
        <v>495</v>
      </c>
      <c r="AS1224" s="49" t="s">
        <v>496</v>
      </c>
      <c r="AT1224" s="49" t="s">
        <v>497</v>
      </c>
    </row>
    <row r="1225" spans="1:46" x14ac:dyDescent="0.25">
      <c r="A1225">
        <v>8</v>
      </c>
      <c r="B1225" t="s">
        <v>63</v>
      </c>
      <c r="C1225" t="s">
        <v>63</v>
      </c>
      <c r="D1225" t="s">
        <v>64</v>
      </c>
      <c r="E1225" t="s">
        <v>622</v>
      </c>
      <c r="F1225" t="s">
        <v>623</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c r="AI1225">
        <v>0</v>
      </c>
      <c r="AJ1225">
        <v>0</v>
      </c>
      <c r="AK1225">
        <v>0</v>
      </c>
      <c r="AL1225">
        <v>0</v>
      </c>
      <c r="AM1225" s="49" t="s">
        <v>64</v>
      </c>
      <c r="AN1225" s="49" t="s">
        <v>14</v>
      </c>
      <c r="AO1225" s="49" t="s">
        <v>506</v>
      </c>
      <c r="AP1225" s="49" t="s">
        <v>501</v>
      </c>
      <c r="AQ1225" s="49" t="s">
        <v>10</v>
      </c>
      <c r="AR1225" s="49" t="s">
        <v>487</v>
      </c>
      <c r="AS1225" s="49" t="s">
        <v>488</v>
      </c>
      <c r="AT1225" s="49" t="s">
        <v>489</v>
      </c>
    </row>
    <row r="1226" spans="1:46" x14ac:dyDescent="0.25">
      <c r="A1226">
        <v>8</v>
      </c>
      <c r="B1226" t="s">
        <v>65</v>
      </c>
      <c r="C1226" t="s">
        <v>65</v>
      </c>
      <c r="D1226" t="s">
        <v>66</v>
      </c>
      <c r="E1226" t="s">
        <v>622</v>
      </c>
      <c r="F1226" t="s">
        <v>623</v>
      </c>
      <c r="G1226">
        <v>0</v>
      </c>
      <c r="H1226">
        <v>0</v>
      </c>
      <c r="I1226">
        <v>0</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s="49" t="s">
        <v>66</v>
      </c>
      <c r="AN1226" s="49" t="s">
        <v>14</v>
      </c>
      <c r="AO1226" s="49" t="s">
        <v>500</v>
      </c>
      <c r="AP1226" s="49" t="s">
        <v>501</v>
      </c>
      <c r="AQ1226" s="49" t="s">
        <v>502</v>
      </c>
      <c r="AR1226" s="49" t="s">
        <v>487</v>
      </c>
      <c r="AS1226" s="49" t="s">
        <v>488</v>
      </c>
      <c r="AT1226" s="49" t="s">
        <v>489</v>
      </c>
    </row>
    <row r="1227" spans="1:46" x14ac:dyDescent="0.25">
      <c r="A1227">
        <v>8</v>
      </c>
      <c r="B1227" t="s">
        <v>69</v>
      </c>
      <c r="C1227" t="s">
        <v>69</v>
      </c>
      <c r="D1227" t="s">
        <v>70</v>
      </c>
      <c r="E1227" t="s">
        <v>622</v>
      </c>
      <c r="F1227" t="s">
        <v>623</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c r="AI1227">
        <v>0</v>
      </c>
      <c r="AJ1227">
        <v>0</v>
      </c>
      <c r="AK1227">
        <v>0</v>
      </c>
      <c r="AL1227">
        <v>0</v>
      </c>
      <c r="AM1227" s="49" t="s">
        <v>70</v>
      </c>
      <c r="AN1227" s="49" t="s">
        <v>14</v>
      </c>
      <c r="AO1227" s="49" t="s">
        <v>509</v>
      </c>
      <c r="AP1227" s="49" t="s">
        <v>505</v>
      </c>
      <c r="AQ1227" s="49" t="s">
        <v>13</v>
      </c>
      <c r="AR1227" s="49" t="s">
        <v>487</v>
      </c>
      <c r="AS1227" s="49" t="s">
        <v>488</v>
      </c>
      <c r="AT1227" s="49" t="s">
        <v>489</v>
      </c>
    </row>
    <row r="1228" spans="1:46" x14ac:dyDescent="0.25">
      <c r="A1228">
        <v>8</v>
      </c>
      <c r="B1228" t="s">
        <v>71</v>
      </c>
      <c r="C1228" t="s">
        <v>71</v>
      </c>
      <c r="D1228" t="s">
        <v>72</v>
      </c>
      <c r="E1228" t="s">
        <v>622</v>
      </c>
      <c r="F1228" t="s">
        <v>623</v>
      </c>
      <c r="G1228">
        <v>917.00130000000001</v>
      </c>
      <c r="H1228">
        <v>1100.9985999999999</v>
      </c>
      <c r="I1228">
        <v>1324.0001</v>
      </c>
      <c r="J1228">
        <v>1429.0009</v>
      </c>
      <c r="K1228">
        <v>1451.999</v>
      </c>
      <c r="L1228">
        <v>1486</v>
      </c>
      <c r="M1228">
        <v>1812.001</v>
      </c>
      <c r="N1228">
        <v>1859.9984999999999</v>
      </c>
      <c r="O1228">
        <v>1817</v>
      </c>
      <c r="P1228">
        <v>1799.001</v>
      </c>
      <c r="Q1228">
        <v>1765</v>
      </c>
      <c r="R1228">
        <v>1859.002</v>
      </c>
      <c r="S1228">
        <v>1969.9983</v>
      </c>
      <c r="T1228">
        <v>2262.9989</v>
      </c>
      <c r="U1228">
        <v>2872.9989</v>
      </c>
      <c r="V1228">
        <v>3076.3099000000002</v>
      </c>
      <c r="W1228">
        <v>4213.2313000000004</v>
      </c>
      <c r="X1228">
        <v>4162.3532999999998</v>
      </c>
      <c r="Y1228">
        <v>4310.4319999999998</v>
      </c>
      <c r="Z1228">
        <v>5413.6077999999998</v>
      </c>
      <c r="AA1228">
        <v>5758.2275</v>
      </c>
      <c r="AB1228">
        <v>5795.9881999999998</v>
      </c>
      <c r="AC1228">
        <v>6015.7073</v>
      </c>
      <c r="AD1228">
        <v>6366.2889999999998</v>
      </c>
      <c r="AE1228">
        <v>7949.2049999999999</v>
      </c>
      <c r="AF1228">
        <v>7539.8490000000002</v>
      </c>
      <c r="AG1228">
        <v>8289.1898999999994</v>
      </c>
      <c r="AH1228">
        <v>7313.9041999999999</v>
      </c>
      <c r="AI1228">
        <v>7631.3683000000001</v>
      </c>
      <c r="AJ1228">
        <v>7900.7804999999998</v>
      </c>
      <c r="AK1228">
        <v>8015.5992999999999</v>
      </c>
      <c r="AL1228">
        <v>8578.2173000000003</v>
      </c>
      <c r="AM1228" s="49" t="s">
        <v>72</v>
      </c>
      <c r="AN1228" s="49" t="s">
        <v>14</v>
      </c>
      <c r="AO1228" s="49" t="s">
        <v>500</v>
      </c>
      <c r="AP1228" s="49" t="s">
        <v>505</v>
      </c>
      <c r="AQ1228" s="49" t="s">
        <v>13</v>
      </c>
      <c r="AR1228" s="49" t="s">
        <v>487</v>
      </c>
      <c r="AS1228" s="49" t="s">
        <v>488</v>
      </c>
      <c r="AT1228" s="49" t="s">
        <v>489</v>
      </c>
    </row>
    <row r="1229" spans="1:46" x14ac:dyDescent="0.25">
      <c r="A1229">
        <v>8</v>
      </c>
      <c r="B1229" t="s">
        <v>73</v>
      </c>
      <c r="C1229" t="s">
        <v>73</v>
      </c>
      <c r="D1229" t="s">
        <v>408</v>
      </c>
      <c r="E1229" t="s">
        <v>622</v>
      </c>
      <c r="F1229" t="s">
        <v>623</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1052.0005000000001</v>
      </c>
      <c r="AE1229">
        <v>1314.0020999999999</v>
      </c>
      <c r="AF1229">
        <v>1517.9997000000001</v>
      </c>
      <c r="AG1229">
        <v>1386.9989</v>
      </c>
      <c r="AH1229">
        <v>1391.1020000000001</v>
      </c>
      <c r="AI1229">
        <v>1482.9018000000001</v>
      </c>
      <c r="AJ1229">
        <v>1537.5018</v>
      </c>
      <c r="AK1229">
        <v>1581.8986</v>
      </c>
      <c r="AL1229">
        <v>1509.2995000000001</v>
      </c>
      <c r="AM1229" s="49" t="s">
        <v>408</v>
      </c>
      <c r="AN1229" s="49" t="s">
        <v>14</v>
      </c>
      <c r="AO1229" s="49" t="s">
        <v>500</v>
      </c>
      <c r="AP1229" s="49" t="s">
        <v>501</v>
      </c>
      <c r="AQ1229" s="49" t="s">
        <v>502</v>
      </c>
      <c r="AR1229" s="49" t="s">
        <v>495</v>
      </c>
      <c r="AS1229" s="49" t="s">
        <v>496</v>
      </c>
      <c r="AT1229" s="49" t="s">
        <v>497</v>
      </c>
    </row>
    <row r="1230" spans="1:46" x14ac:dyDescent="0.25">
      <c r="A1230">
        <v>8</v>
      </c>
      <c r="B1230" t="s">
        <v>86</v>
      </c>
      <c r="C1230" t="s">
        <v>86</v>
      </c>
      <c r="D1230" t="s">
        <v>87</v>
      </c>
      <c r="E1230" t="s">
        <v>622</v>
      </c>
      <c r="F1230" t="s">
        <v>623</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c r="AI1230">
        <v>0</v>
      </c>
      <c r="AJ1230">
        <v>0</v>
      </c>
      <c r="AK1230">
        <v>0</v>
      </c>
      <c r="AL1230" t="s">
        <v>531</v>
      </c>
      <c r="AM1230" s="49" t="s">
        <v>87</v>
      </c>
      <c r="AN1230" s="49" t="s">
        <v>14</v>
      </c>
      <c r="AO1230" s="49" t="s">
        <v>485</v>
      </c>
      <c r="AP1230" s="49" t="s">
        <v>505</v>
      </c>
      <c r="AQ1230" s="49" t="s">
        <v>13</v>
      </c>
      <c r="AR1230" s="49" t="s">
        <v>495</v>
      </c>
      <c r="AS1230" s="49" t="s">
        <v>488</v>
      </c>
      <c r="AT1230" s="49" t="s">
        <v>489</v>
      </c>
    </row>
    <row r="1231" spans="1:46" x14ac:dyDescent="0.25">
      <c r="A1231">
        <v>8</v>
      </c>
      <c r="B1231" t="s">
        <v>82</v>
      </c>
      <c r="C1231" t="s">
        <v>82</v>
      </c>
      <c r="D1231" t="s">
        <v>83</v>
      </c>
      <c r="E1231" t="s">
        <v>622</v>
      </c>
      <c r="F1231" t="s">
        <v>623</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c r="AI1231">
        <v>0</v>
      </c>
      <c r="AJ1231">
        <v>0</v>
      </c>
      <c r="AK1231">
        <v>0</v>
      </c>
      <c r="AL1231" t="s">
        <v>531</v>
      </c>
      <c r="AM1231" s="49" t="s">
        <v>83</v>
      </c>
      <c r="AN1231" s="49" t="s">
        <v>14</v>
      </c>
      <c r="AO1231" s="49" t="s">
        <v>485</v>
      </c>
      <c r="AP1231" s="49" t="s">
        <v>494</v>
      </c>
      <c r="AQ1231" s="49" t="s">
        <v>11</v>
      </c>
      <c r="AR1231" s="49" t="s">
        <v>487</v>
      </c>
      <c r="AS1231" s="49" t="s">
        <v>488</v>
      </c>
      <c r="AT1231" s="49" t="s">
        <v>489</v>
      </c>
    </row>
    <row r="1232" spans="1:46" x14ac:dyDescent="0.25">
      <c r="A1232">
        <v>8</v>
      </c>
      <c r="B1232" t="s">
        <v>92</v>
      </c>
      <c r="C1232" t="s">
        <v>92</v>
      </c>
      <c r="D1232" t="s">
        <v>93</v>
      </c>
      <c r="E1232" t="s">
        <v>622</v>
      </c>
      <c r="F1232" t="s">
        <v>623</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t="s">
        <v>531</v>
      </c>
      <c r="AM1232" s="49" t="s">
        <v>93</v>
      </c>
      <c r="AN1232" s="49" t="s">
        <v>14</v>
      </c>
      <c r="AO1232" s="49" t="s">
        <v>500</v>
      </c>
      <c r="AP1232" s="49" t="s">
        <v>501</v>
      </c>
      <c r="AQ1232" s="49" t="s">
        <v>502</v>
      </c>
      <c r="AR1232" s="49" t="s">
        <v>495</v>
      </c>
      <c r="AS1232" s="49" t="s">
        <v>488</v>
      </c>
      <c r="AT1232" s="49" t="s">
        <v>489</v>
      </c>
    </row>
    <row r="1233" spans="1:46" x14ac:dyDescent="0.25">
      <c r="A1233">
        <v>8</v>
      </c>
      <c r="B1233" t="s">
        <v>76</v>
      </c>
      <c r="C1233" t="s">
        <v>76</v>
      </c>
      <c r="D1233" t="s">
        <v>77</v>
      </c>
      <c r="E1233" t="s">
        <v>622</v>
      </c>
      <c r="F1233" t="s">
        <v>623</v>
      </c>
      <c r="G1233">
        <v>4706.0009</v>
      </c>
      <c r="H1233">
        <v>4839.9993999999997</v>
      </c>
      <c r="I1233">
        <v>4975.9992000000002</v>
      </c>
      <c r="J1233">
        <v>5202.9992000000002</v>
      </c>
      <c r="K1233">
        <v>4981.9988999999996</v>
      </c>
      <c r="L1233">
        <v>5417.9997000000003</v>
      </c>
      <c r="M1233">
        <v>5436.9993999999997</v>
      </c>
      <c r="N1233">
        <v>5718.0006999999996</v>
      </c>
      <c r="O1233">
        <v>5253.9985999999999</v>
      </c>
      <c r="P1233">
        <v>5095.0006999999996</v>
      </c>
      <c r="Q1233">
        <v>5895.9983000000002</v>
      </c>
      <c r="R1233">
        <v>5986.9984000000004</v>
      </c>
      <c r="S1233">
        <v>5663.9993000000004</v>
      </c>
      <c r="T1233">
        <v>7620.0011000000004</v>
      </c>
      <c r="U1233">
        <v>7200.9987000000001</v>
      </c>
      <c r="V1233">
        <v>7841.0014000000001</v>
      </c>
      <c r="W1233">
        <v>7723.0006000000003</v>
      </c>
      <c r="X1233">
        <v>5635.0015999999996</v>
      </c>
      <c r="Y1233">
        <v>8476.0007999999998</v>
      </c>
      <c r="Z1233">
        <v>9919.9987999999994</v>
      </c>
      <c r="AA1233">
        <v>12825.6003</v>
      </c>
      <c r="AB1233">
        <v>13213.2017</v>
      </c>
      <c r="AC1233">
        <v>14737.498299999999</v>
      </c>
      <c r="AD1233">
        <v>14870.500400000001</v>
      </c>
      <c r="AE1233">
        <v>15292.601000000001</v>
      </c>
      <c r="AF1233">
        <v>15689.9995</v>
      </c>
      <c r="AG1233">
        <v>15421.098099999999</v>
      </c>
      <c r="AH1233">
        <v>16073.899799999999</v>
      </c>
      <c r="AI1233">
        <v>15933.1019</v>
      </c>
      <c r="AJ1233">
        <v>16076.600200000001</v>
      </c>
      <c r="AK1233">
        <v>16174.8979</v>
      </c>
      <c r="AL1233">
        <v>16201.500899999999</v>
      </c>
      <c r="AM1233" s="49" t="s">
        <v>77</v>
      </c>
      <c r="AN1233" s="49" t="s">
        <v>14</v>
      </c>
      <c r="AO1233" s="49" t="s">
        <v>500</v>
      </c>
      <c r="AP1233" s="49" t="s">
        <v>505</v>
      </c>
      <c r="AQ1233" s="49" t="s">
        <v>13</v>
      </c>
      <c r="AR1233" s="49" t="s">
        <v>487</v>
      </c>
      <c r="AS1233" s="49" t="s">
        <v>488</v>
      </c>
      <c r="AT1233" s="49" t="s">
        <v>489</v>
      </c>
    </row>
    <row r="1234" spans="1:46" x14ac:dyDescent="0.25">
      <c r="A1234">
        <v>8</v>
      </c>
      <c r="B1234" t="s">
        <v>78</v>
      </c>
      <c r="C1234" t="s">
        <v>78</v>
      </c>
      <c r="D1234" t="s">
        <v>79</v>
      </c>
      <c r="E1234" t="s">
        <v>622</v>
      </c>
      <c r="F1234" t="s">
        <v>623</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c r="AI1234">
        <v>0</v>
      </c>
      <c r="AJ1234">
        <v>0</v>
      </c>
      <c r="AK1234">
        <v>0</v>
      </c>
      <c r="AL1234" t="s">
        <v>531</v>
      </c>
      <c r="AM1234" s="49" t="s">
        <v>79</v>
      </c>
      <c r="AN1234" s="49" t="s">
        <v>8</v>
      </c>
      <c r="AO1234" s="49" t="s">
        <v>9</v>
      </c>
      <c r="AP1234" s="49" t="s">
        <v>494</v>
      </c>
      <c r="AQ1234" s="49" t="s">
        <v>9</v>
      </c>
      <c r="AR1234" s="49" t="s">
        <v>487</v>
      </c>
      <c r="AS1234" s="49" t="s">
        <v>488</v>
      </c>
      <c r="AT1234" s="49" t="s">
        <v>489</v>
      </c>
    </row>
    <row r="1235" spans="1:46" x14ac:dyDescent="0.25">
      <c r="A1235">
        <v>8</v>
      </c>
      <c r="B1235" t="s">
        <v>96</v>
      </c>
      <c r="C1235" t="s">
        <v>96</v>
      </c>
      <c r="D1235" t="s">
        <v>97</v>
      </c>
      <c r="E1235" t="s">
        <v>622</v>
      </c>
      <c r="F1235" t="s">
        <v>623</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t="s">
        <v>531</v>
      </c>
      <c r="AM1235" s="49" t="s">
        <v>97</v>
      </c>
      <c r="AN1235" s="49" t="s">
        <v>14</v>
      </c>
      <c r="AO1235" s="49" t="s">
        <v>506</v>
      </c>
      <c r="AP1235" s="49" t="s">
        <v>494</v>
      </c>
      <c r="AQ1235" s="49" t="s">
        <v>10</v>
      </c>
      <c r="AR1235" s="49" t="s">
        <v>495</v>
      </c>
      <c r="AS1235" s="49" t="s">
        <v>488</v>
      </c>
      <c r="AT1235" s="49" t="s">
        <v>489</v>
      </c>
    </row>
    <row r="1236" spans="1:46" x14ac:dyDescent="0.25">
      <c r="A1236">
        <v>8</v>
      </c>
      <c r="B1236" t="s">
        <v>90</v>
      </c>
      <c r="C1236" t="s">
        <v>90</v>
      </c>
      <c r="D1236" t="s">
        <v>91</v>
      </c>
      <c r="E1236" t="s">
        <v>622</v>
      </c>
      <c r="F1236" t="s">
        <v>623</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s="49" t="s">
        <v>91</v>
      </c>
      <c r="AN1236" s="49" t="s">
        <v>14</v>
      </c>
      <c r="AO1236" s="49" t="s">
        <v>500</v>
      </c>
      <c r="AP1236" s="49" t="s">
        <v>501</v>
      </c>
      <c r="AQ1236" s="49" t="s">
        <v>502</v>
      </c>
      <c r="AR1236" s="49" t="s">
        <v>487</v>
      </c>
      <c r="AS1236" s="49" t="s">
        <v>488</v>
      </c>
      <c r="AT1236" s="49" t="s">
        <v>489</v>
      </c>
    </row>
    <row r="1237" spans="1:46" x14ac:dyDescent="0.25">
      <c r="A1237">
        <v>8</v>
      </c>
      <c r="B1237" t="s">
        <v>105</v>
      </c>
      <c r="C1237" t="s">
        <v>105</v>
      </c>
      <c r="D1237" t="s">
        <v>106</v>
      </c>
      <c r="E1237" t="s">
        <v>622</v>
      </c>
      <c r="F1237" t="s">
        <v>623</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c r="AI1237">
        <v>0</v>
      </c>
      <c r="AJ1237">
        <v>0</v>
      </c>
      <c r="AK1237">
        <v>0</v>
      </c>
      <c r="AL1237" t="s">
        <v>531</v>
      </c>
      <c r="AM1237" s="49" t="s">
        <v>106</v>
      </c>
      <c r="AN1237" s="49" t="s">
        <v>4</v>
      </c>
      <c r="AO1237" s="49" t="s">
        <v>9</v>
      </c>
      <c r="AP1237" s="49" t="s">
        <v>501</v>
      </c>
      <c r="AQ1237" s="49" t="s">
        <v>9</v>
      </c>
      <c r="AR1237" s="49" t="s">
        <v>495</v>
      </c>
      <c r="AS1237" s="49" t="s">
        <v>488</v>
      </c>
      <c r="AT1237" s="49" t="s">
        <v>489</v>
      </c>
    </row>
    <row r="1238" spans="1:46" x14ac:dyDescent="0.25">
      <c r="A1238">
        <v>8</v>
      </c>
      <c r="B1238" t="s">
        <v>98</v>
      </c>
      <c r="C1238" t="s">
        <v>98</v>
      </c>
      <c r="D1238" t="s">
        <v>99</v>
      </c>
      <c r="E1238" t="s">
        <v>622</v>
      </c>
      <c r="F1238" t="s">
        <v>623</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c r="AG1238">
        <v>0</v>
      </c>
      <c r="AH1238">
        <v>0</v>
      </c>
      <c r="AI1238">
        <v>0</v>
      </c>
      <c r="AJ1238">
        <v>0</v>
      </c>
      <c r="AK1238">
        <v>0</v>
      </c>
      <c r="AL1238">
        <v>0</v>
      </c>
      <c r="AM1238" s="49" t="s">
        <v>99</v>
      </c>
      <c r="AN1238" s="49" t="s">
        <v>14</v>
      </c>
      <c r="AO1238" s="49" t="s">
        <v>506</v>
      </c>
      <c r="AP1238" s="49" t="s">
        <v>501</v>
      </c>
      <c r="AQ1238" s="49" t="s">
        <v>10</v>
      </c>
      <c r="AR1238" s="49" t="s">
        <v>487</v>
      </c>
      <c r="AS1238" s="49" t="s">
        <v>488</v>
      </c>
      <c r="AT1238" s="49" t="s">
        <v>489</v>
      </c>
    </row>
    <row r="1239" spans="1:46" x14ac:dyDescent="0.25">
      <c r="A1239">
        <v>8</v>
      </c>
      <c r="B1239" t="s">
        <v>102</v>
      </c>
      <c r="C1239" t="s">
        <v>102</v>
      </c>
      <c r="D1239" t="s">
        <v>409</v>
      </c>
      <c r="E1239" t="s">
        <v>622</v>
      </c>
      <c r="F1239" t="s">
        <v>623</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c r="AI1239">
        <v>0</v>
      </c>
      <c r="AJ1239">
        <v>0</v>
      </c>
      <c r="AK1239">
        <v>0</v>
      </c>
      <c r="AL1239" t="s">
        <v>531</v>
      </c>
      <c r="AM1239" s="49" t="s">
        <v>409</v>
      </c>
      <c r="AN1239" s="49" t="s">
        <v>14</v>
      </c>
      <c r="AO1239" s="49" t="s">
        <v>485</v>
      </c>
      <c r="AP1239" s="49" t="s">
        <v>505</v>
      </c>
      <c r="AQ1239" s="49" t="s">
        <v>13</v>
      </c>
      <c r="AR1239" s="49" t="s">
        <v>495</v>
      </c>
      <c r="AS1239" s="49" t="s">
        <v>496</v>
      </c>
      <c r="AT1239" s="49" t="s">
        <v>497</v>
      </c>
    </row>
    <row r="1240" spans="1:46" x14ac:dyDescent="0.25">
      <c r="A1240">
        <v>8</v>
      </c>
      <c r="B1240" t="s">
        <v>84</v>
      </c>
      <c r="C1240" t="s">
        <v>84</v>
      </c>
      <c r="D1240" t="s">
        <v>85</v>
      </c>
      <c r="E1240" t="s">
        <v>622</v>
      </c>
      <c r="F1240" t="s">
        <v>623</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9.9981000000000009</v>
      </c>
      <c r="AC1240">
        <v>79.000699999999995</v>
      </c>
      <c r="AD1240">
        <v>728.00080000000003</v>
      </c>
      <c r="AE1240">
        <v>469.00110000000001</v>
      </c>
      <c r="AF1240">
        <v>631.00099999999998</v>
      </c>
      <c r="AG1240">
        <v>1060.9979000000001</v>
      </c>
      <c r="AH1240">
        <v>1239.6612</v>
      </c>
      <c r="AI1240">
        <v>2415.0174000000002</v>
      </c>
      <c r="AJ1240">
        <v>2472.3766000000001</v>
      </c>
      <c r="AK1240">
        <v>1755.4958999999999</v>
      </c>
      <c r="AL1240">
        <v>1778.5778</v>
      </c>
      <c r="AM1240" s="49" t="s">
        <v>85</v>
      </c>
      <c r="AN1240" s="49" t="s">
        <v>14</v>
      </c>
      <c r="AO1240" s="49" t="s">
        <v>500</v>
      </c>
      <c r="AP1240" s="49" t="s">
        <v>501</v>
      </c>
      <c r="AQ1240" s="49" t="s">
        <v>502</v>
      </c>
      <c r="AR1240" s="49" t="s">
        <v>487</v>
      </c>
      <c r="AS1240" s="49" t="s">
        <v>488</v>
      </c>
      <c r="AT1240" s="49" t="s">
        <v>489</v>
      </c>
    </row>
    <row r="1241" spans="1:46" x14ac:dyDescent="0.25">
      <c r="A1241">
        <v>8</v>
      </c>
      <c r="B1241" t="s">
        <v>223</v>
      </c>
      <c r="C1241" t="s">
        <v>223</v>
      </c>
      <c r="D1241" t="s">
        <v>224</v>
      </c>
      <c r="E1241" t="s">
        <v>622</v>
      </c>
      <c r="F1241" t="s">
        <v>623</v>
      </c>
      <c r="G1241" t="s">
        <v>531</v>
      </c>
      <c r="H1241" t="s">
        <v>531</v>
      </c>
      <c r="I1241" t="s">
        <v>531</v>
      </c>
      <c r="J1241" t="s">
        <v>531</v>
      </c>
      <c r="K1241" t="s">
        <v>531</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c r="AH1241">
        <v>0</v>
      </c>
      <c r="AI1241">
        <v>0</v>
      </c>
      <c r="AJ1241">
        <v>0</v>
      </c>
      <c r="AK1241">
        <v>0</v>
      </c>
      <c r="AL1241" t="s">
        <v>531</v>
      </c>
      <c r="AM1241" s="49" t="s">
        <v>224</v>
      </c>
      <c r="AN1241" s="49" t="s">
        <v>14</v>
      </c>
      <c r="AO1241" s="49" t="s">
        <v>485</v>
      </c>
      <c r="AP1241" s="49" t="s">
        <v>494</v>
      </c>
      <c r="AQ1241" s="49" t="s">
        <v>11</v>
      </c>
      <c r="AR1241" s="49" t="s">
        <v>487</v>
      </c>
      <c r="AS1241" s="49" t="s">
        <v>488</v>
      </c>
      <c r="AT1241" s="49" t="s">
        <v>489</v>
      </c>
    </row>
    <row r="1242" spans="1:46" x14ac:dyDescent="0.25">
      <c r="A1242">
        <v>8</v>
      </c>
      <c r="B1242" t="s">
        <v>119</v>
      </c>
      <c r="C1242" t="s">
        <v>119</v>
      </c>
      <c r="D1242" t="s">
        <v>120</v>
      </c>
      <c r="E1242" t="s">
        <v>622</v>
      </c>
      <c r="F1242" t="s">
        <v>623</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c r="AI1242">
        <v>0</v>
      </c>
      <c r="AJ1242">
        <v>0</v>
      </c>
      <c r="AK1242">
        <v>0</v>
      </c>
      <c r="AL1242" t="s">
        <v>531</v>
      </c>
      <c r="AM1242" s="49" t="s">
        <v>120</v>
      </c>
      <c r="AN1242" s="49" t="s">
        <v>5</v>
      </c>
      <c r="AO1242" s="49" t="s">
        <v>9</v>
      </c>
      <c r="AP1242" s="49" t="s">
        <v>494</v>
      </c>
      <c r="AQ1242" s="49" t="s">
        <v>9</v>
      </c>
      <c r="AR1242" s="49" t="s">
        <v>487</v>
      </c>
      <c r="AS1242" s="49" t="s">
        <v>488</v>
      </c>
      <c r="AT1242" s="49" t="s">
        <v>489</v>
      </c>
    </row>
    <row r="1243" spans="1:46" x14ac:dyDescent="0.25">
      <c r="A1243">
        <v>8</v>
      </c>
      <c r="B1243" t="s">
        <v>109</v>
      </c>
      <c r="C1243" t="s">
        <v>109</v>
      </c>
      <c r="D1243" t="s">
        <v>110</v>
      </c>
      <c r="E1243" t="s">
        <v>622</v>
      </c>
      <c r="F1243" t="s">
        <v>623</v>
      </c>
      <c r="G1243">
        <v>2523.9998000000001</v>
      </c>
      <c r="H1243">
        <v>2523.9998000000001</v>
      </c>
      <c r="I1243">
        <v>2877.9978999999998</v>
      </c>
      <c r="J1243">
        <v>3230.9996000000001</v>
      </c>
      <c r="K1243">
        <v>3230.9996000000001</v>
      </c>
      <c r="L1243">
        <v>3230.9996000000001</v>
      </c>
      <c r="M1243">
        <v>3230.9996000000001</v>
      </c>
      <c r="N1243">
        <v>3230.9996000000001</v>
      </c>
      <c r="O1243">
        <v>3230.9996000000001</v>
      </c>
      <c r="P1243">
        <v>3230.9996000000001</v>
      </c>
      <c r="Q1243">
        <v>3230.9996000000001</v>
      </c>
      <c r="R1243">
        <v>3230.9996000000001</v>
      </c>
      <c r="S1243">
        <v>3230.9996000000001</v>
      </c>
      <c r="T1243">
        <v>3230.9996000000001</v>
      </c>
      <c r="U1243">
        <v>3230.9996000000001</v>
      </c>
      <c r="V1243">
        <v>3150.9982</v>
      </c>
      <c r="W1243">
        <v>3001.0019000000002</v>
      </c>
      <c r="X1243">
        <v>3001.0019000000002</v>
      </c>
      <c r="Y1243">
        <v>3247.998</v>
      </c>
      <c r="Z1243">
        <v>3422.0014000000001</v>
      </c>
      <c r="AA1243">
        <v>3422.0014000000001</v>
      </c>
      <c r="AB1243">
        <v>3422.0014000000001</v>
      </c>
      <c r="AC1243">
        <v>3890.0019000000002</v>
      </c>
      <c r="AD1243">
        <v>4807.9997000000003</v>
      </c>
      <c r="AE1243">
        <v>4962.9992000000002</v>
      </c>
      <c r="AF1243">
        <v>4962.9992000000002</v>
      </c>
      <c r="AG1243">
        <v>4962.9992000000002</v>
      </c>
      <c r="AH1243">
        <v>4962.9992000000002</v>
      </c>
      <c r="AI1243">
        <v>5991.0010000000002</v>
      </c>
      <c r="AJ1243">
        <v>5987.9989999999998</v>
      </c>
      <c r="AK1243">
        <v>5987.9989999999998</v>
      </c>
      <c r="AL1243">
        <v>5987.9989999999998</v>
      </c>
      <c r="AM1243" s="49" t="s">
        <v>110</v>
      </c>
      <c r="AN1243" s="49" t="s">
        <v>14</v>
      </c>
      <c r="AO1243" s="49" t="s">
        <v>507</v>
      </c>
      <c r="AP1243" s="49" t="s">
        <v>505</v>
      </c>
      <c r="AQ1243" s="49" t="s">
        <v>13</v>
      </c>
      <c r="AR1243" s="49" t="s">
        <v>487</v>
      </c>
      <c r="AS1243" s="49" t="s">
        <v>488</v>
      </c>
      <c r="AT1243" s="49" t="s">
        <v>489</v>
      </c>
    </row>
    <row r="1244" spans="1:46" x14ac:dyDescent="0.25">
      <c r="A1244">
        <v>8</v>
      </c>
      <c r="B1244" t="s">
        <v>113</v>
      </c>
      <c r="C1244" t="s">
        <v>113</v>
      </c>
      <c r="D1244" t="s">
        <v>114</v>
      </c>
      <c r="E1244" t="s">
        <v>622</v>
      </c>
      <c r="F1244" t="s">
        <v>623</v>
      </c>
      <c r="G1244">
        <v>0</v>
      </c>
      <c r="H1244">
        <v>0</v>
      </c>
      <c r="I1244">
        <v>0</v>
      </c>
      <c r="J1244">
        <v>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0</v>
      </c>
      <c r="AK1244">
        <v>0</v>
      </c>
      <c r="AL1244">
        <v>0</v>
      </c>
      <c r="AM1244" s="49" t="s">
        <v>114</v>
      </c>
      <c r="AN1244" s="49" t="s">
        <v>14</v>
      </c>
      <c r="AO1244" s="49" t="s">
        <v>506</v>
      </c>
      <c r="AP1244" s="49" t="s">
        <v>505</v>
      </c>
      <c r="AQ1244" s="49" t="s">
        <v>10</v>
      </c>
      <c r="AR1244" s="49" t="s">
        <v>495</v>
      </c>
      <c r="AS1244" s="49" t="s">
        <v>488</v>
      </c>
      <c r="AT1244" s="49" t="s">
        <v>489</v>
      </c>
    </row>
    <row r="1245" spans="1:46" x14ac:dyDescent="0.25">
      <c r="A1245">
        <v>8</v>
      </c>
      <c r="B1245" t="s">
        <v>493</v>
      </c>
      <c r="C1245" t="s">
        <v>542</v>
      </c>
      <c r="D1245" t="s">
        <v>543</v>
      </c>
      <c r="E1245" t="s">
        <v>622</v>
      </c>
      <c r="F1245" t="s">
        <v>623</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628.99969999999996</v>
      </c>
      <c r="AG1245">
        <v>899.99869999999999</v>
      </c>
      <c r="AH1245">
        <v>838.07180000000005</v>
      </c>
      <c r="AI1245">
        <v>806.01340000000005</v>
      </c>
      <c r="AJ1245">
        <v>1469.9436000000001</v>
      </c>
      <c r="AK1245">
        <v>798.37249999999995</v>
      </c>
      <c r="AL1245" t="s">
        <v>531</v>
      </c>
      <c r="AM1245" s="49" t="e">
        <v>#N/A</v>
      </c>
      <c r="AN1245" s="49" t="e">
        <v>#N/A</v>
      </c>
      <c r="AO1245" s="49" t="e">
        <v>#N/A</v>
      </c>
      <c r="AP1245" s="49" t="e">
        <v>#N/A</v>
      </c>
      <c r="AQ1245" s="49" t="e">
        <v>#N/A</v>
      </c>
      <c r="AR1245" s="49" t="e">
        <v>#N/A</v>
      </c>
      <c r="AS1245" s="49" t="e">
        <v>#N/A</v>
      </c>
      <c r="AT1245" s="49" t="e">
        <v>#N/A</v>
      </c>
    </row>
    <row r="1246" spans="1:46" x14ac:dyDescent="0.25">
      <c r="A1246">
        <v>8</v>
      </c>
      <c r="B1246" t="s">
        <v>544</v>
      </c>
      <c r="C1246" t="s">
        <v>544</v>
      </c>
      <c r="D1246" t="s">
        <v>545</v>
      </c>
      <c r="E1246" t="s">
        <v>622</v>
      </c>
      <c r="F1246" t="s">
        <v>623</v>
      </c>
      <c r="G1246">
        <v>0</v>
      </c>
      <c r="H1246">
        <v>176.00049999999999</v>
      </c>
      <c r="I1246">
        <v>567.00160000000005</v>
      </c>
      <c r="J1246">
        <v>572.00059999999996</v>
      </c>
      <c r="K1246">
        <v>1462.0012999999999</v>
      </c>
      <c r="L1246">
        <v>2430.9983999999999</v>
      </c>
      <c r="M1246">
        <v>3791.0009</v>
      </c>
      <c r="N1246">
        <v>5117.9987000000001</v>
      </c>
      <c r="O1246">
        <v>6718.0011000000004</v>
      </c>
      <c r="P1246">
        <v>10770.999400000001</v>
      </c>
      <c r="Q1246">
        <v>13546.9985</v>
      </c>
      <c r="R1246">
        <v>18222.0003</v>
      </c>
      <c r="S1246">
        <v>18663.000100000001</v>
      </c>
      <c r="T1246">
        <v>24188.001899999999</v>
      </c>
      <c r="U1246">
        <v>25144.9997</v>
      </c>
      <c r="V1246">
        <v>25070.0016</v>
      </c>
      <c r="W1246">
        <v>25784.998100000001</v>
      </c>
      <c r="X1246">
        <v>27065.999800000001</v>
      </c>
      <c r="Y1246">
        <v>27412.001199999999</v>
      </c>
      <c r="Z1246">
        <v>26530.001499999998</v>
      </c>
      <c r="AA1246">
        <v>26770.001499999998</v>
      </c>
      <c r="AB1246">
        <v>27541.000700000001</v>
      </c>
      <c r="AC1246">
        <v>27614.001700000001</v>
      </c>
      <c r="AD1246">
        <v>27709.000199999999</v>
      </c>
      <c r="AE1246">
        <v>27556.9984</v>
      </c>
      <c r="AF1246">
        <v>28502.001100000001</v>
      </c>
      <c r="AG1246">
        <v>27977.997899999998</v>
      </c>
      <c r="AH1246">
        <v>27190.2264</v>
      </c>
      <c r="AI1246">
        <v>28365.2853</v>
      </c>
      <c r="AJ1246">
        <v>28660.818899999998</v>
      </c>
      <c r="AK1246">
        <v>28188.661</v>
      </c>
      <c r="AL1246" t="s">
        <v>531</v>
      </c>
      <c r="AM1246" s="49" t="e">
        <v>#N/A</v>
      </c>
      <c r="AN1246" s="49" t="e">
        <v>#N/A</v>
      </c>
      <c r="AO1246" s="49" t="e">
        <v>#N/A</v>
      </c>
      <c r="AP1246" s="49" t="e">
        <v>#N/A</v>
      </c>
      <c r="AQ1246" s="49" t="e">
        <v>#N/A</v>
      </c>
      <c r="AR1246" s="49" t="e">
        <v>#N/A</v>
      </c>
      <c r="AS1246" s="49" t="e">
        <v>#N/A</v>
      </c>
      <c r="AT1246" s="49" t="e">
        <v>#N/A</v>
      </c>
    </row>
    <row r="1247" spans="1:46" x14ac:dyDescent="0.25">
      <c r="A1247">
        <v>8</v>
      </c>
      <c r="B1247" t="s">
        <v>124</v>
      </c>
      <c r="C1247" t="s">
        <v>124</v>
      </c>
      <c r="D1247" t="s">
        <v>125</v>
      </c>
      <c r="E1247" t="s">
        <v>622</v>
      </c>
      <c r="F1247" t="s">
        <v>623</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c r="AG1247">
        <v>0</v>
      </c>
      <c r="AH1247">
        <v>0</v>
      </c>
      <c r="AI1247">
        <v>0</v>
      </c>
      <c r="AJ1247">
        <v>489.1397</v>
      </c>
      <c r="AK1247">
        <v>714.08799999999997</v>
      </c>
      <c r="AL1247">
        <v>832.90940000000001</v>
      </c>
      <c r="AM1247" s="49" t="s">
        <v>125</v>
      </c>
      <c r="AN1247" s="49" t="s">
        <v>14</v>
      </c>
      <c r="AO1247" s="49" t="s">
        <v>506</v>
      </c>
      <c r="AP1247" s="49" t="s">
        <v>501</v>
      </c>
      <c r="AQ1247" s="49" t="s">
        <v>10</v>
      </c>
      <c r="AR1247" s="49" t="s">
        <v>487</v>
      </c>
      <c r="AS1247" s="49" t="s">
        <v>488</v>
      </c>
      <c r="AT1247" s="49" t="s">
        <v>489</v>
      </c>
    </row>
    <row r="1248" spans="1:46" x14ac:dyDescent="0.25">
      <c r="A1248">
        <v>8</v>
      </c>
      <c r="B1248" t="s">
        <v>130</v>
      </c>
      <c r="C1248" t="s">
        <v>130</v>
      </c>
      <c r="D1248" t="s">
        <v>131</v>
      </c>
      <c r="E1248" t="s">
        <v>622</v>
      </c>
      <c r="F1248" t="s">
        <v>623</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c r="AG1248">
        <v>0</v>
      </c>
      <c r="AH1248">
        <v>0</v>
      </c>
      <c r="AI1248">
        <v>0</v>
      </c>
      <c r="AJ1248">
        <v>0</v>
      </c>
      <c r="AK1248">
        <v>0</v>
      </c>
      <c r="AL1248">
        <v>0</v>
      </c>
      <c r="AM1248" s="49" t="s">
        <v>131</v>
      </c>
      <c r="AN1248" s="49" t="s">
        <v>14</v>
      </c>
      <c r="AO1248" s="49" t="s">
        <v>507</v>
      </c>
      <c r="AP1248" s="49" t="s">
        <v>501</v>
      </c>
      <c r="AQ1248" s="49" t="s">
        <v>10</v>
      </c>
      <c r="AR1248" s="49" t="s">
        <v>487</v>
      </c>
      <c r="AS1248" s="49" t="s">
        <v>488</v>
      </c>
      <c r="AT1248" s="49" t="s">
        <v>489</v>
      </c>
    </row>
    <row r="1249" spans="1:46" x14ac:dyDescent="0.25">
      <c r="A1249">
        <v>8</v>
      </c>
      <c r="B1249" t="s">
        <v>117</v>
      </c>
      <c r="C1249" t="s">
        <v>117</v>
      </c>
      <c r="D1249" t="s">
        <v>546</v>
      </c>
      <c r="E1249" t="s">
        <v>622</v>
      </c>
      <c r="F1249" t="s">
        <v>623</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c r="AI1249">
        <v>0</v>
      </c>
      <c r="AJ1249">
        <v>0</v>
      </c>
      <c r="AK1249">
        <v>0</v>
      </c>
      <c r="AL1249" t="s">
        <v>531</v>
      </c>
      <c r="AM1249" s="49" t="s">
        <v>118</v>
      </c>
      <c r="AN1249" s="49" t="s">
        <v>8</v>
      </c>
      <c r="AO1249" s="49" t="s">
        <v>9</v>
      </c>
      <c r="AP1249" s="49" t="s">
        <v>494</v>
      </c>
      <c r="AQ1249" s="49" t="s">
        <v>9</v>
      </c>
      <c r="AR1249" s="49" t="s">
        <v>487</v>
      </c>
      <c r="AS1249" s="49" t="s">
        <v>488</v>
      </c>
      <c r="AT1249" s="49" t="s">
        <v>489</v>
      </c>
    </row>
    <row r="1250" spans="1:46" x14ac:dyDescent="0.25">
      <c r="A1250">
        <v>8</v>
      </c>
      <c r="B1250" t="s">
        <v>192</v>
      </c>
      <c r="C1250" t="s">
        <v>192</v>
      </c>
      <c r="D1250" t="s">
        <v>193</v>
      </c>
      <c r="E1250" t="s">
        <v>622</v>
      </c>
      <c r="F1250" t="s">
        <v>623</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s="49" t="s">
        <v>193</v>
      </c>
      <c r="AN1250" s="49" t="s">
        <v>14</v>
      </c>
      <c r="AO1250" s="49" t="s">
        <v>500</v>
      </c>
      <c r="AP1250" s="49" t="s">
        <v>505</v>
      </c>
      <c r="AQ1250" s="49" t="s">
        <v>13</v>
      </c>
      <c r="AR1250" s="49" t="s">
        <v>487</v>
      </c>
      <c r="AS1250" s="49" t="s">
        <v>488</v>
      </c>
      <c r="AT1250" s="49" t="s">
        <v>489</v>
      </c>
    </row>
    <row r="1251" spans="1:46" x14ac:dyDescent="0.25">
      <c r="A1251">
        <v>8</v>
      </c>
      <c r="B1251" t="s">
        <v>132</v>
      </c>
      <c r="C1251" t="s">
        <v>132</v>
      </c>
      <c r="D1251" t="s">
        <v>133</v>
      </c>
      <c r="E1251" t="s">
        <v>622</v>
      </c>
      <c r="F1251" t="s">
        <v>623</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t="s">
        <v>531</v>
      </c>
      <c r="AM1251" s="49" t="s">
        <v>133</v>
      </c>
      <c r="AN1251" s="49" t="s">
        <v>14</v>
      </c>
      <c r="AO1251" s="49" t="s">
        <v>507</v>
      </c>
      <c r="AP1251" s="49" t="s">
        <v>501</v>
      </c>
      <c r="AQ1251" s="49" t="s">
        <v>10</v>
      </c>
      <c r="AR1251" s="49" t="s">
        <v>487</v>
      </c>
      <c r="AS1251" s="49" t="s">
        <v>488</v>
      </c>
      <c r="AT1251" s="49" t="s">
        <v>489</v>
      </c>
    </row>
    <row r="1252" spans="1:46" x14ac:dyDescent="0.25">
      <c r="A1252">
        <v>8</v>
      </c>
      <c r="B1252" t="s">
        <v>134</v>
      </c>
      <c r="C1252" t="s">
        <v>134</v>
      </c>
      <c r="D1252" t="s">
        <v>135</v>
      </c>
      <c r="E1252" t="s">
        <v>622</v>
      </c>
      <c r="F1252" t="s">
        <v>623</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52.000100000000003</v>
      </c>
      <c r="AF1252">
        <v>13</v>
      </c>
      <c r="AG1252">
        <v>7.0003000000000002</v>
      </c>
      <c r="AH1252">
        <v>21.763000000000002</v>
      </c>
      <c r="AI1252">
        <v>31.3005</v>
      </c>
      <c r="AJ1252">
        <v>48.495699999999999</v>
      </c>
      <c r="AK1252">
        <v>78.305700000000002</v>
      </c>
      <c r="AL1252">
        <v>157.28129999999999</v>
      </c>
      <c r="AM1252" s="49" t="s">
        <v>135</v>
      </c>
      <c r="AN1252" s="49" t="s">
        <v>14</v>
      </c>
      <c r="AO1252" s="49" t="s">
        <v>500</v>
      </c>
      <c r="AP1252" s="49" t="s">
        <v>505</v>
      </c>
      <c r="AQ1252" s="49" t="s">
        <v>13</v>
      </c>
      <c r="AR1252" s="49" t="s">
        <v>487</v>
      </c>
      <c r="AS1252" s="49" t="s">
        <v>488</v>
      </c>
      <c r="AT1252" s="49" t="s">
        <v>489</v>
      </c>
    </row>
    <row r="1253" spans="1:46" x14ac:dyDescent="0.25">
      <c r="A1253">
        <v>8</v>
      </c>
      <c r="B1253" t="s">
        <v>136</v>
      </c>
      <c r="C1253" t="s">
        <v>136</v>
      </c>
      <c r="D1253" t="s">
        <v>137</v>
      </c>
      <c r="E1253" t="s">
        <v>622</v>
      </c>
      <c r="F1253" t="s">
        <v>623</v>
      </c>
      <c r="G1253">
        <v>393.99880000000002</v>
      </c>
      <c r="H1253">
        <v>347.00200000000001</v>
      </c>
      <c r="I1253">
        <v>494.00049999999999</v>
      </c>
      <c r="J1253">
        <v>611.00070000000005</v>
      </c>
      <c r="K1253">
        <v>937.99810000000002</v>
      </c>
      <c r="L1253">
        <v>978.99940000000004</v>
      </c>
      <c r="M1253">
        <v>1026.0005000000001</v>
      </c>
      <c r="N1253">
        <v>1043.9994999999999</v>
      </c>
      <c r="O1253">
        <v>1398.9983</v>
      </c>
      <c r="P1253">
        <v>1611.0011</v>
      </c>
      <c r="Q1253">
        <v>1913.9998000000001</v>
      </c>
      <c r="R1253">
        <v>2221.0011</v>
      </c>
      <c r="S1253">
        <v>2345.0016000000001</v>
      </c>
      <c r="T1253">
        <v>2412.9994000000002</v>
      </c>
      <c r="U1253">
        <v>2505.0001000000002</v>
      </c>
      <c r="V1253">
        <v>2345.998</v>
      </c>
      <c r="W1253">
        <v>2242.0021000000002</v>
      </c>
      <c r="X1253">
        <v>2458.9996999999998</v>
      </c>
      <c r="Y1253">
        <v>2404.0019000000002</v>
      </c>
      <c r="Z1253">
        <v>2229.9985000000001</v>
      </c>
      <c r="AA1253">
        <v>2624.998</v>
      </c>
      <c r="AB1253">
        <v>3345.002</v>
      </c>
      <c r="AC1253">
        <v>3503.9998999999998</v>
      </c>
      <c r="AD1253">
        <v>3472.0001999999999</v>
      </c>
      <c r="AE1253">
        <v>3453.0005000000001</v>
      </c>
      <c r="AF1253">
        <v>3342.0001000000002</v>
      </c>
      <c r="AG1253">
        <v>3580.9992999999999</v>
      </c>
      <c r="AH1253">
        <v>3853.4301999999998</v>
      </c>
      <c r="AI1253">
        <v>3668.7964999999999</v>
      </c>
      <c r="AJ1253">
        <v>3825.4792000000002</v>
      </c>
      <c r="AK1253">
        <v>4012.9137999999998</v>
      </c>
      <c r="AL1253">
        <v>4016.2842000000001</v>
      </c>
      <c r="AM1253" s="49" t="s">
        <v>137</v>
      </c>
      <c r="AN1253" s="49" t="s">
        <v>14</v>
      </c>
      <c r="AO1253" s="49" t="s">
        <v>500</v>
      </c>
      <c r="AP1253" s="49" t="s">
        <v>505</v>
      </c>
      <c r="AQ1253" s="49" t="s">
        <v>13</v>
      </c>
      <c r="AR1253" s="49" t="s">
        <v>487</v>
      </c>
      <c r="AS1253" s="49" t="s">
        <v>488</v>
      </c>
      <c r="AT1253" s="49" t="s">
        <v>489</v>
      </c>
    </row>
    <row r="1254" spans="1:46" x14ac:dyDescent="0.25">
      <c r="A1254">
        <v>8</v>
      </c>
      <c r="B1254" t="s">
        <v>315</v>
      </c>
      <c r="C1254" t="s">
        <v>315</v>
      </c>
      <c r="D1254" t="s">
        <v>547</v>
      </c>
      <c r="E1254" t="s">
        <v>622</v>
      </c>
      <c r="F1254" t="s">
        <v>623</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c r="AI1254">
        <v>0</v>
      </c>
      <c r="AJ1254">
        <v>0</v>
      </c>
      <c r="AK1254">
        <v>0</v>
      </c>
      <c r="AL1254" t="s">
        <v>531</v>
      </c>
      <c r="AM1254" s="49" t="s">
        <v>316</v>
      </c>
      <c r="AN1254" s="49" t="s">
        <v>14</v>
      </c>
      <c r="AO1254" s="49" t="s">
        <v>485</v>
      </c>
      <c r="AP1254" s="49" t="s">
        <v>486</v>
      </c>
      <c r="AQ1254" s="49" t="s">
        <v>11</v>
      </c>
      <c r="AR1254" s="49" t="s">
        <v>487</v>
      </c>
      <c r="AS1254" s="49" t="s">
        <v>488</v>
      </c>
      <c r="AT1254" s="49" t="s">
        <v>489</v>
      </c>
    </row>
    <row r="1255" spans="1:46" x14ac:dyDescent="0.25">
      <c r="A1255">
        <v>8</v>
      </c>
      <c r="B1255" t="s">
        <v>121</v>
      </c>
      <c r="C1255" t="s">
        <v>121</v>
      </c>
      <c r="D1255" t="s">
        <v>548</v>
      </c>
      <c r="E1255" t="s">
        <v>622</v>
      </c>
      <c r="F1255" t="s">
        <v>623</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t="s">
        <v>531</v>
      </c>
      <c r="AM1255" s="49" t="s">
        <v>122</v>
      </c>
      <c r="AN1255" s="49" t="s">
        <v>5</v>
      </c>
      <c r="AO1255" s="49" t="s">
        <v>9</v>
      </c>
      <c r="AP1255" s="49" t="s">
        <v>486</v>
      </c>
      <c r="AQ1255" s="49" t="s">
        <v>9</v>
      </c>
      <c r="AR1255" s="49" t="s">
        <v>495</v>
      </c>
      <c r="AS1255" s="49" t="s">
        <v>488</v>
      </c>
      <c r="AT1255" s="49" t="s">
        <v>489</v>
      </c>
    </row>
    <row r="1256" spans="1:46" x14ac:dyDescent="0.25">
      <c r="A1256">
        <v>8</v>
      </c>
      <c r="B1256" t="s">
        <v>144</v>
      </c>
      <c r="C1256" t="s">
        <v>144</v>
      </c>
      <c r="D1256" t="s">
        <v>145</v>
      </c>
      <c r="E1256" t="s">
        <v>622</v>
      </c>
      <c r="F1256" t="s">
        <v>623</v>
      </c>
      <c r="G1256">
        <v>8523.9982</v>
      </c>
      <c r="H1256">
        <v>9209.0005999999994</v>
      </c>
      <c r="I1256">
        <v>9788.0015000000003</v>
      </c>
      <c r="J1256">
        <v>10675.0002</v>
      </c>
      <c r="K1256">
        <v>11171.9985</v>
      </c>
      <c r="L1256">
        <v>12598.001700000001</v>
      </c>
      <c r="M1256">
        <v>13723.999599999999</v>
      </c>
      <c r="N1256">
        <v>14724.000099999999</v>
      </c>
      <c r="O1256">
        <v>14624.999</v>
      </c>
      <c r="P1256">
        <v>16025.998600000001</v>
      </c>
      <c r="Q1256">
        <v>16714.999299999999</v>
      </c>
      <c r="R1256">
        <v>17729.000400000001</v>
      </c>
      <c r="S1256">
        <v>18631.000400000001</v>
      </c>
      <c r="T1256">
        <v>20128.999800000001</v>
      </c>
      <c r="U1256">
        <v>20500.000499999998</v>
      </c>
      <c r="V1256">
        <v>20786.000800000002</v>
      </c>
      <c r="W1256">
        <v>21133.999199999998</v>
      </c>
      <c r="X1256">
        <v>21864.0013</v>
      </c>
      <c r="Y1256">
        <v>22830.000800000002</v>
      </c>
      <c r="Z1256">
        <v>21638.998500000002</v>
      </c>
      <c r="AA1256">
        <v>20958.999400000001</v>
      </c>
      <c r="AB1256">
        <v>21134.999899999999</v>
      </c>
      <c r="AC1256">
        <v>19591.000199999999</v>
      </c>
      <c r="AD1256">
        <v>19213.999800000001</v>
      </c>
      <c r="AE1256">
        <v>19402.238300000001</v>
      </c>
      <c r="AF1256">
        <v>19396.401900000001</v>
      </c>
      <c r="AG1256">
        <v>19210.704699999998</v>
      </c>
      <c r="AH1256">
        <v>20173.689699999999</v>
      </c>
      <c r="AI1256">
        <v>19561.370200000001</v>
      </c>
      <c r="AJ1256">
        <v>19720.133600000001</v>
      </c>
      <c r="AK1256">
        <v>19542.994299999998</v>
      </c>
      <c r="AL1256">
        <v>17281.0003</v>
      </c>
      <c r="AM1256" s="49" t="s">
        <v>145</v>
      </c>
      <c r="AN1256" s="49" t="s">
        <v>14</v>
      </c>
      <c r="AO1256" s="49" t="s">
        <v>500</v>
      </c>
      <c r="AP1256" s="49" t="s">
        <v>505</v>
      </c>
      <c r="AQ1256" s="49" t="s">
        <v>13</v>
      </c>
      <c r="AR1256" s="49" t="s">
        <v>487</v>
      </c>
      <c r="AS1256" s="49" t="s">
        <v>488</v>
      </c>
      <c r="AT1256" s="49" t="s">
        <v>489</v>
      </c>
    </row>
    <row r="1257" spans="1:46" x14ac:dyDescent="0.25">
      <c r="A1257">
        <v>8</v>
      </c>
      <c r="B1257" t="s">
        <v>146</v>
      </c>
      <c r="C1257" t="s">
        <v>146</v>
      </c>
      <c r="D1257" t="s">
        <v>147</v>
      </c>
      <c r="E1257" t="s">
        <v>622</v>
      </c>
      <c r="F1257" t="s">
        <v>623</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c r="AG1257">
        <v>0</v>
      </c>
      <c r="AH1257">
        <v>0</v>
      </c>
      <c r="AI1257">
        <v>0</v>
      </c>
      <c r="AJ1257">
        <v>0</v>
      </c>
      <c r="AK1257">
        <v>0</v>
      </c>
      <c r="AL1257" t="s">
        <v>531</v>
      </c>
      <c r="AM1257" s="49" t="s">
        <v>147</v>
      </c>
      <c r="AN1257" s="49" t="s">
        <v>14</v>
      </c>
      <c r="AO1257" s="49" t="s">
        <v>507</v>
      </c>
      <c r="AP1257" s="49" t="s">
        <v>501</v>
      </c>
      <c r="AQ1257" s="49" t="s">
        <v>10</v>
      </c>
      <c r="AR1257" s="49" t="s">
        <v>487</v>
      </c>
      <c r="AS1257" s="49" t="s">
        <v>488</v>
      </c>
      <c r="AT1257" s="49" t="s">
        <v>489</v>
      </c>
    </row>
    <row r="1258" spans="1:46" x14ac:dyDescent="0.25">
      <c r="A1258">
        <v>8</v>
      </c>
      <c r="B1258" t="s">
        <v>149</v>
      </c>
      <c r="C1258" t="s">
        <v>149</v>
      </c>
      <c r="D1258" t="s">
        <v>412</v>
      </c>
      <c r="E1258" t="s">
        <v>622</v>
      </c>
      <c r="F1258" t="s">
        <v>623</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t="s">
        <v>531</v>
      </c>
      <c r="AM1258" s="49" t="s">
        <v>412</v>
      </c>
      <c r="AN1258" s="49" t="s">
        <v>14</v>
      </c>
      <c r="AO1258" s="49" t="s">
        <v>506</v>
      </c>
      <c r="AP1258" s="49" t="s">
        <v>501</v>
      </c>
      <c r="AQ1258" s="49" t="s">
        <v>10</v>
      </c>
      <c r="AR1258" s="49" t="s">
        <v>487</v>
      </c>
      <c r="AS1258" s="49" t="s">
        <v>496</v>
      </c>
      <c r="AT1258" s="49" t="s">
        <v>497</v>
      </c>
    </row>
    <row r="1259" spans="1:46" x14ac:dyDescent="0.25">
      <c r="A1259">
        <v>8</v>
      </c>
      <c r="B1259" t="s">
        <v>150</v>
      </c>
      <c r="C1259" t="s">
        <v>150</v>
      </c>
      <c r="D1259" t="s">
        <v>151</v>
      </c>
      <c r="E1259" t="s">
        <v>622</v>
      </c>
      <c r="F1259" t="s">
        <v>623</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c r="AG1259">
        <v>0</v>
      </c>
      <c r="AH1259">
        <v>0</v>
      </c>
      <c r="AI1259">
        <v>0</v>
      </c>
      <c r="AJ1259">
        <v>0</v>
      </c>
      <c r="AK1259">
        <v>0</v>
      </c>
      <c r="AL1259" t="s">
        <v>531</v>
      </c>
      <c r="AM1259" s="49" t="s">
        <v>151</v>
      </c>
      <c r="AN1259" s="49" t="s">
        <v>7</v>
      </c>
      <c r="AO1259" s="49" t="s">
        <v>9</v>
      </c>
      <c r="AP1259" s="49" t="s">
        <v>494</v>
      </c>
      <c r="AQ1259" s="49" t="s">
        <v>9</v>
      </c>
      <c r="AR1259" s="49" t="s">
        <v>487</v>
      </c>
      <c r="AS1259" s="49" t="s">
        <v>488</v>
      </c>
      <c r="AT1259" s="49" t="s">
        <v>489</v>
      </c>
    </row>
    <row r="1260" spans="1:46" x14ac:dyDescent="0.25">
      <c r="A1260">
        <v>8</v>
      </c>
      <c r="B1260" t="s">
        <v>338</v>
      </c>
      <c r="C1260" t="s">
        <v>338</v>
      </c>
      <c r="D1260" t="s">
        <v>339</v>
      </c>
      <c r="E1260" t="s">
        <v>622</v>
      </c>
      <c r="F1260" t="s">
        <v>623</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t="s">
        <v>531</v>
      </c>
      <c r="AM1260" s="49" t="s">
        <v>339</v>
      </c>
      <c r="AN1260" s="49" t="s">
        <v>14</v>
      </c>
      <c r="AO1260" s="49" t="s">
        <v>507</v>
      </c>
      <c r="AP1260" s="49" t="s">
        <v>494</v>
      </c>
      <c r="AQ1260" s="49" t="s">
        <v>10</v>
      </c>
      <c r="AR1260" s="49" t="s">
        <v>487</v>
      </c>
      <c r="AS1260" s="49" t="s">
        <v>488</v>
      </c>
      <c r="AT1260" s="49" t="s">
        <v>489</v>
      </c>
    </row>
    <row r="1261" spans="1:46" x14ac:dyDescent="0.25">
      <c r="A1261">
        <v>8</v>
      </c>
      <c r="B1261" t="s">
        <v>181</v>
      </c>
      <c r="C1261" t="s">
        <v>181</v>
      </c>
      <c r="D1261" t="s">
        <v>414</v>
      </c>
      <c r="E1261" t="s">
        <v>622</v>
      </c>
      <c r="F1261" t="s">
        <v>623</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t="s">
        <v>531</v>
      </c>
      <c r="AM1261" s="49" t="s">
        <v>414</v>
      </c>
      <c r="AN1261" s="49" t="s">
        <v>5</v>
      </c>
      <c r="AO1261" s="49" t="s">
        <v>9</v>
      </c>
      <c r="AP1261" s="49" t="s">
        <v>501</v>
      </c>
      <c r="AQ1261" s="49" t="s">
        <v>9</v>
      </c>
      <c r="AR1261" s="49" t="s">
        <v>495</v>
      </c>
      <c r="AS1261" s="49" t="s">
        <v>496</v>
      </c>
      <c r="AT1261" s="49" t="s">
        <v>497</v>
      </c>
    </row>
    <row r="1262" spans="1:46" x14ac:dyDescent="0.25">
      <c r="A1262">
        <v>8</v>
      </c>
      <c r="B1262" t="s">
        <v>152</v>
      </c>
      <c r="C1262" t="s">
        <v>152</v>
      </c>
      <c r="D1262" t="s">
        <v>153</v>
      </c>
      <c r="E1262" t="s">
        <v>622</v>
      </c>
      <c r="F1262" t="s">
        <v>623</v>
      </c>
      <c r="G1262" t="s">
        <v>531</v>
      </c>
      <c r="H1262" t="s">
        <v>531</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c r="AI1262">
        <v>0</v>
      </c>
      <c r="AJ1262">
        <v>0</v>
      </c>
      <c r="AK1262">
        <v>0</v>
      </c>
      <c r="AL1262" t="s">
        <v>531</v>
      </c>
      <c r="AM1262" s="49" t="s">
        <v>153</v>
      </c>
      <c r="AN1262" s="49" t="s">
        <v>6</v>
      </c>
      <c r="AO1262" s="49" t="s">
        <v>9</v>
      </c>
      <c r="AP1262" s="49" t="s">
        <v>486</v>
      </c>
      <c r="AQ1262" s="49" t="s">
        <v>9</v>
      </c>
      <c r="AR1262" s="49" t="s">
        <v>487</v>
      </c>
      <c r="AS1262" s="49" t="s">
        <v>488</v>
      </c>
      <c r="AT1262" s="49" t="s">
        <v>489</v>
      </c>
    </row>
    <row r="1263" spans="1:46" x14ac:dyDescent="0.25">
      <c r="A1263">
        <v>8</v>
      </c>
      <c r="B1263" t="s">
        <v>156</v>
      </c>
      <c r="C1263" t="s">
        <v>156</v>
      </c>
      <c r="D1263" t="s">
        <v>157</v>
      </c>
      <c r="E1263" t="s">
        <v>622</v>
      </c>
      <c r="F1263" t="s">
        <v>623</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877.00059999999996</v>
      </c>
      <c r="AG1263">
        <v>998.99980000000005</v>
      </c>
      <c r="AH1263">
        <v>1048.2030999999999</v>
      </c>
      <c r="AI1263">
        <v>967.00009999999997</v>
      </c>
      <c r="AJ1263">
        <v>894.81960000000004</v>
      </c>
      <c r="AK1263">
        <v>1108.6939</v>
      </c>
      <c r="AL1263">
        <v>1224.9991</v>
      </c>
      <c r="AM1263" s="49" t="s">
        <v>157</v>
      </c>
      <c r="AN1263" s="49" t="s">
        <v>14</v>
      </c>
      <c r="AO1263" s="49" t="s">
        <v>500</v>
      </c>
      <c r="AP1263" s="49" t="s">
        <v>505</v>
      </c>
      <c r="AQ1263" s="49" t="s">
        <v>13</v>
      </c>
      <c r="AR1263" s="49" t="s">
        <v>487</v>
      </c>
      <c r="AS1263" s="49" t="s">
        <v>488</v>
      </c>
      <c r="AT1263" s="49" t="s">
        <v>489</v>
      </c>
    </row>
    <row r="1264" spans="1:46" x14ac:dyDescent="0.25">
      <c r="A1264">
        <v>8</v>
      </c>
      <c r="B1264" t="s">
        <v>158</v>
      </c>
      <c r="C1264" t="s">
        <v>158</v>
      </c>
      <c r="D1264" t="s">
        <v>159</v>
      </c>
      <c r="E1264" t="s">
        <v>622</v>
      </c>
      <c r="F1264" t="s">
        <v>623</v>
      </c>
      <c r="G1264">
        <v>0</v>
      </c>
      <c r="H1264">
        <v>0</v>
      </c>
      <c r="I1264">
        <v>0</v>
      </c>
      <c r="J1264">
        <v>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t="s">
        <v>531</v>
      </c>
      <c r="AM1264" s="49" t="s">
        <v>159</v>
      </c>
      <c r="AN1264" s="49" t="s">
        <v>6</v>
      </c>
      <c r="AO1264" s="49" t="s">
        <v>9</v>
      </c>
      <c r="AP1264" s="49" t="s">
        <v>486</v>
      </c>
      <c r="AQ1264" s="49" t="s">
        <v>9</v>
      </c>
      <c r="AR1264" s="49" t="s">
        <v>487</v>
      </c>
      <c r="AS1264" s="49" t="s">
        <v>488</v>
      </c>
      <c r="AT1264" s="49" t="s">
        <v>489</v>
      </c>
    </row>
    <row r="1265" spans="1:46" x14ac:dyDescent="0.25">
      <c r="A1265">
        <v>8</v>
      </c>
      <c r="B1265" t="s">
        <v>160</v>
      </c>
      <c r="C1265" t="s">
        <v>160</v>
      </c>
      <c r="D1265" t="s">
        <v>161</v>
      </c>
      <c r="E1265" t="s">
        <v>622</v>
      </c>
      <c r="F1265" t="s">
        <v>623</v>
      </c>
      <c r="G1265">
        <v>470.0018</v>
      </c>
      <c r="H1265">
        <v>459.99950000000001</v>
      </c>
      <c r="I1265">
        <v>438.00209999999998</v>
      </c>
      <c r="J1265">
        <v>414.99979999999999</v>
      </c>
      <c r="K1265">
        <v>390.00040000000001</v>
      </c>
      <c r="L1265">
        <v>292</v>
      </c>
      <c r="M1265">
        <v>431.9982</v>
      </c>
      <c r="N1265">
        <v>482.00119999999998</v>
      </c>
      <c r="O1265">
        <v>366.00170000000003</v>
      </c>
      <c r="P1265">
        <v>367.99880000000002</v>
      </c>
      <c r="Q1265">
        <v>2278.0001999999999</v>
      </c>
      <c r="R1265">
        <v>2956.9987000000001</v>
      </c>
      <c r="S1265">
        <v>2800.9985000000001</v>
      </c>
      <c r="T1265">
        <v>3476.9992000000002</v>
      </c>
      <c r="U1265">
        <v>4102.0006000000003</v>
      </c>
      <c r="V1265">
        <v>4729.9996000000001</v>
      </c>
      <c r="W1265">
        <v>4182.0019000000002</v>
      </c>
      <c r="X1265">
        <v>5001.9993000000004</v>
      </c>
      <c r="Y1265">
        <v>5917.9998999999998</v>
      </c>
      <c r="Z1265">
        <v>5603.9983000000002</v>
      </c>
      <c r="AA1265">
        <v>6089.0014000000001</v>
      </c>
      <c r="AB1265">
        <v>5843.0018</v>
      </c>
      <c r="AC1265">
        <v>8082.0019000000002</v>
      </c>
      <c r="AD1265">
        <v>9295.0015999999996</v>
      </c>
      <c r="AE1265">
        <v>10375.999900000001</v>
      </c>
      <c r="AF1265">
        <v>11480.000400000001</v>
      </c>
      <c r="AG1265">
        <v>12821.999599999999</v>
      </c>
      <c r="AH1265">
        <v>13684.999599999999</v>
      </c>
      <c r="AI1265">
        <v>14605.999299999999</v>
      </c>
      <c r="AJ1265">
        <v>14644.999299999999</v>
      </c>
      <c r="AK1265">
        <v>13832.998799999999</v>
      </c>
      <c r="AL1265">
        <v>14357.9984</v>
      </c>
      <c r="AM1265" s="49" t="s">
        <v>161</v>
      </c>
      <c r="AN1265" s="49" t="s">
        <v>14</v>
      </c>
      <c r="AO1265" s="49" t="s">
        <v>500</v>
      </c>
      <c r="AP1265" s="49" t="s">
        <v>505</v>
      </c>
      <c r="AQ1265" s="49" t="s">
        <v>13</v>
      </c>
      <c r="AR1265" s="49" t="s">
        <v>487</v>
      </c>
      <c r="AS1265" s="49" t="s">
        <v>488</v>
      </c>
      <c r="AT1265" s="49" t="s">
        <v>489</v>
      </c>
    </row>
    <row r="1266" spans="1:46" x14ac:dyDescent="0.25">
      <c r="A1266">
        <v>8</v>
      </c>
      <c r="B1266" t="s">
        <v>164</v>
      </c>
      <c r="C1266" t="s">
        <v>164</v>
      </c>
      <c r="D1266" t="s">
        <v>165</v>
      </c>
      <c r="E1266" t="s">
        <v>622</v>
      </c>
      <c r="F1266" t="s">
        <v>623</v>
      </c>
      <c r="G1266">
        <v>23991.000400000001</v>
      </c>
      <c r="H1266">
        <v>26237.000899999999</v>
      </c>
      <c r="I1266">
        <v>26270.001199999999</v>
      </c>
      <c r="J1266">
        <v>26303.998100000001</v>
      </c>
      <c r="K1266">
        <v>26500.999599999999</v>
      </c>
      <c r="L1266">
        <v>30184.9984</v>
      </c>
      <c r="M1266">
        <v>31171.998800000001</v>
      </c>
      <c r="N1266">
        <v>31702.998100000001</v>
      </c>
      <c r="O1266">
        <v>32667.000400000001</v>
      </c>
      <c r="P1266">
        <v>36536.001300000004</v>
      </c>
      <c r="Q1266">
        <v>38877.0003</v>
      </c>
      <c r="R1266">
        <v>40431.998800000001</v>
      </c>
      <c r="S1266">
        <v>42766.998099999997</v>
      </c>
      <c r="T1266">
        <v>44831.999000000003</v>
      </c>
      <c r="U1266">
        <v>48234.000099999997</v>
      </c>
      <c r="V1266">
        <v>44292.998699999996</v>
      </c>
      <c r="W1266">
        <v>42779.998099999997</v>
      </c>
      <c r="X1266">
        <v>45146.105300000003</v>
      </c>
      <c r="Y1266">
        <v>47177.498800000001</v>
      </c>
      <c r="Z1266">
        <v>50382.406300000002</v>
      </c>
      <c r="AA1266">
        <v>51076.364200000004</v>
      </c>
      <c r="AB1266">
        <v>48226.543400000002</v>
      </c>
      <c r="AC1266">
        <v>50864.805200000003</v>
      </c>
      <c r="AD1266">
        <v>52803.121899999998</v>
      </c>
      <c r="AE1266">
        <v>53298.470600000001</v>
      </c>
      <c r="AF1266">
        <v>51364.2402</v>
      </c>
      <c r="AG1266">
        <v>52435.3995</v>
      </c>
      <c r="AH1266">
        <v>53345.630700000002</v>
      </c>
      <c r="AI1266">
        <v>52867.552600000003</v>
      </c>
      <c r="AJ1266">
        <v>52747.152800000003</v>
      </c>
      <c r="AK1266">
        <v>52095.653200000001</v>
      </c>
      <c r="AL1266">
        <v>52623.889199999998</v>
      </c>
      <c r="AM1266" s="49" t="s">
        <v>165</v>
      </c>
      <c r="AN1266" s="49" t="s">
        <v>14</v>
      </c>
      <c r="AO1266" s="49" t="s">
        <v>500</v>
      </c>
      <c r="AP1266" s="49" t="s">
        <v>505</v>
      </c>
      <c r="AQ1266" s="49" t="s">
        <v>13</v>
      </c>
      <c r="AR1266" s="49" t="s">
        <v>487</v>
      </c>
      <c r="AS1266" s="49" t="s">
        <v>488</v>
      </c>
      <c r="AT1266" s="49" t="s">
        <v>489</v>
      </c>
    </row>
    <row r="1267" spans="1:46" x14ac:dyDescent="0.25">
      <c r="A1267">
        <v>8</v>
      </c>
      <c r="B1267" t="s">
        <v>168</v>
      </c>
      <c r="C1267" t="s">
        <v>168</v>
      </c>
      <c r="D1267" t="s">
        <v>413</v>
      </c>
      <c r="E1267" t="s">
        <v>622</v>
      </c>
      <c r="F1267" t="s">
        <v>623</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c r="AK1267">
        <v>0</v>
      </c>
      <c r="AL1267" t="s">
        <v>531</v>
      </c>
      <c r="AM1267" s="49" t="s">
        <v>413</v>
      </c>
      <c r="AN1267" s="49" t="s">
        <v>5</v>
      </c>
      <c r="AO1267" s="49" t="s">
        <v>9</v>
      </c>
      <c r="AP1267" s="49" t="s">
        <v>501</v>
      </c>
      <c r="AQ1267" s="49" t="s">
        <v>9</v>
      </c>
      <c r="AR1267" s="49" t="s">
        <v>495</v>
      </c>
      <c r="AS1267" s="49" t="s">
        <v>496</v>
      </c>
      <c r="AT1267" s="49" t="s">
        <v>497</v>
      </c>
    </row>
    <row r="1268" spans="1:46" x14ac:dyDescent="0.25">
      <c r="A1268">
        <v>8</v>
      </c>
      <c r="B1268" t="s">
        <v>171</v>
      </c>
      <c r="C1268" t="s">
        <v>171</v>
      </c>
      <c r="D1268" t="s">
        <v>172</v>
      </c>
      <c r="E1268" t="s">
        <v>622</v>
      </c>
      <c r="F1268" t="s">
        <v>623</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c r="AI1268">
        <v>0</v>
      </c>
      <c r="AJ1268">
        <v>0</v>
      </c>
      <c r="AK1268">
        <v>0</v>
      </c>
      <c r="AL1268">
        <v>0</v>
      </c>
      <c r="AM1268" s="49" t="s">
        <v>172</v>
      </c>
      <c r="AN1268" s="49" t="s">
        <v>14</v>
      </c>
      <c r="AO1268" s="49" t="s">
        <v>500</v>
      </c>
      <c r="AP1268" s="49" t="s">
        <v>501</v>
      </c>
      <c r="AQ1268" s="49" t="s">
        <v>502</v>
      </c>
      <c r="AR1268" s="49" t="s">
        <v>487</v>
      </c>
      <c r="AS1268" s="49" t="s">
        <v>488</v>
      </c>
      <c r="AT1268" s="49" t="s">
        <v>489</v>
      </c>
    </row>
    <row r="1269" spans="1:46" x14ac:dyDescent="0.25">
      <c r="A1269">
        <v>8</v>
      </c>
      <c r="B1269" t="s">
        <v>138</v>
      </c>
      <c r="C1269" t="s">
        <v>138</v>
      </c>
      <c r="D1269" t="s">
        <v>139</v>
      </c>
      <c r="E1269" t="s">
        <v>622</v>
      </c>
      <c r="F1269" t="s">
        <v>623</v>
      </c>
      <c r="G1269">
        <v>23512.001199999999</v>
      </c>
      <c r="H1269">
        <v>22890.001799999998</v>
      </c>
      <c r="I1269">
        <v>23156.998200000002</v>
      </c>
      <c r="J1269">
        <v>23580.999599999999</v>
      </c>
      <c r="K1269">
        <v>24005.001100000001</v>
      </c>
      <c r="L1269">
        <v>24622.001400000001</v>
      </c>
      <c r="M1269">
        <v>26520.999899999999</v>
      </c>
      <c r="N1269">
        <v>26716.000100000001</v>
      </c>
      <c r="O1269">
        <v>29357.000100000001</v>
      </c>
      <c r="P1269">
        <v>31654</v>
      </c>
      <c r="Q1269">
        <v>29673.999400000001</v>
      </c>
      <c r="R1269">
        <v>31309.999899999999</v>
      </c>
      <c r="S1269">
        <v>31936.001899999999</v>
      </c>
      <c r="T1269">
        <v>51591.001499999998</v>
      </c>
      <c r="U1269">
        <v>53026.998500000002</v>
      </c>
      <c r="V1269">
        <v>77239.999800000005</v>
      </c>
      <c r="W1269">
        <v>90422.001399999994</v>
      </c>
      <c r="X1269">
        <v>103759.999</v>
      </c>
      <c r="Y1269">
        <v>93014.9997</v>
      </c>
      <c r="Z1269">
        <v>88241.001000000004</v>
      </c>
      <c r="AA1269">
        <v>97703.001499999998</v>
      </c>
      <c r="AB1269">
        <v>100670.99890000001</v>
      </c>
      <c r="AC1269">
        <v>108688.00079999999</v>
      </c>
      <c r="AD1269">
        <v>122530.0012</v>
      </c>
      <c r="AE1269">
        <v>127155.0001</v>
      </c>
      <c r="AF1269">
        <v>125360.00169999999</v>
      </c>
      <c r="AG1269">
        <v>129875.0007</v>
      </c>
      <c r="AH1269">
        <v>134685.9982</v>
      </c>
      <c r="AI1269">
        <v>129889.00139999999</v>
      </c>
      <c r="AJ1269">
        <v>129418.9996</v>
      </c>
      <c r="AK1269">
        <v>130993.0019</v>
      </c>
      <c r="AL1269">
        <v>133038.99900000001</v>
      </c>
      <c r="AM1269" s="49" t="s">
        <v>139</v>
      </c>
      <c r="AN1269" s="49" t="s">
        <v>14</v>
      </c>
      <c r="AO1269" s="49" t="s">
        <v>500</v>
      </c>
      <c r="AP1269" s="49" t="s">
        <v>505</v>
      </c>
      <c r="AQ1269" s="49" t="s">
        <v>13</v>
      </c>
      <c r="AR1269" s="49" t="s">
        <v>487</v>
      </c>
      <c r="AS1269" s="49" t="s">
        <v>488</v>
      </c>
      <c r="AT1269" s="49" t="s">
        <v>489</v>
      </c>
    </row>
    <row r="1270" spans="1:46" x14ac:dyDescent="0.25">
      <c r="A1270">
        <v>8</v>
      </c>
      <c r="B1270" t="s">
        <v>173</v>
      </c>
      <c r="C1270" t="s">
        <v>173</v>
      </c>
      <c r="D1270" t="s">
        <v>174</v>
      </c>
      <c r="E1270" t="s">
        <v>622</v>
      </c>
      <c r="F1270" t="s">
        <v>623</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c r="AI1270">
        <v>0</v>
      </c>
      <c r="AJ1270">
        <v>0</v>
      </c>
      <c r="AK1270">
        <v>0</v>
      </c>
      <c r="AL1270" t="s">
        <v>531</v>
      </c>
      <c r="AM1270" s="49" t="s">
        <v>174</v>
      </c>
      <c r="AN1270" s="49" t="s">
        <v>8</v>
      </c>
      <c r="AO1270" s="49" t="s">
        <v>9</v>
      </c>
      <c r="AP1270" s="49" t="s">
        <v>494</v>
      </c>
      <c r="AQ1270" s="49" t="s">
        <v>9</v>
      </c>
      <c r="AR1270" s="49" t="s">
        <v>495</v>
      </c>
      <c r="AS1270" s="49" t="s">
        <v>488</v>
      </c>
      <c r="AT1270" s="49" t="s">
        <v>489</v>
      </c>
    </row>
    <row r="1271" spans="1:46" x14ac:dyDescent="0.25">
      <c r="A1271">
        <v>8</v>
      </c>
      <c r="B1271" t="s">
        <v>549</v>
      </c>
      <c r="C1271" t="s">
        <v>549</v>
      </c>
      <c r="D1271" t="s">
        <v>550</v>
      </c>
      <c r="E1271" t="s">
        <v>622</v>
      </c>
      <c r="F1271" t="s">
        <v>623</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c r="AG1271">
        <v>0</v>
      </c>
      <c r="AH1271">
        <v>0</v>
      </c>
      <c r="AI1271">
        <v>0</v>
      </c>
      <c r="AJ1271">
        <v>0</v>
      </c>
      <c r="AK1271">
        <v>0</v>
      </c>
      <c r="AL1271" t="s">
        <v>531</v>
      </c>
      <c r="AM1271" s="49" t="e">
        <v>#N/A</v>
      </c>
      <c r="AN1271" s="49" t="e">
        <v>#N/A</v>
      </c>
      <c r="AO1271" s="49" t="e">
        <v>#N/A</v>
      </c>
      <c r="AP1271" s="49" t="e">
        <v>#N/A</v>
      </c>
      <c r="AQ1271" s="49" t="e">
        <v>#N/A</v>
      </c>
      <c r="AR1271" s="49" t="e">
        <v>#N/A</v>
      </c>
      <c r="AS1271" s="49" t="e">
        <v>#N/A</v>
      </c>
      <c r="AT1271" s="49" t="e">
        <v>#N/A</v>
      </c>
    </row>
    <row r="1272" spans="1:46" x14ac:dyDescent="0.25">
      <c r="A1272">
        <v>8</v>
      </c>
      <c r="B1272" t="s">
        <v>182</v>
      </c>
      <c r="C1272" t="s">
        <v>182</v>
      </c>
      <c r="D1272" t="s">
        <v>183</v>
      </c>
      <c r="E1272" t="s">
        <v>622</v>
      </c>
      <c r="F1272" t="s">
        <v>623</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c r="AI1272">
        <v>0</v>
      </c>
      <c r="AJ1272">
        <v>0</v>
      </c>
      <c r="AK1272">
        <v>0</v>
      </c>
      <c r="AL1272">
        <v>0</v>
      </c>
      <c r="AM1272" s="49" t="s">
        <v>183</v>
      </c>
      <c r="AN1272" s="49" t="s">
        <v>14</v>
      </c>
      <c r="AO1272" s="49" t="s">
        <v>500</v>
      </c>
      <c r="AP1272" s="49" t="s">
        <v>505</v>
      </c>
      <c r="AQ1272" s="49" t="s">
        <v>13</v>
      </c>
      <c r="AR1272" s="49" t="s">
        <v>487</v>
      </c>
      <c r="AS1272" s="49" t="s">
        <v>488</v>
      </c>
      <c r="AT1272" s="49" t="s">
        <v>489</v>
      </c>
    </row>
    <row r="1273" spans="1:46" x14ac:dyDescent="0.25">
      <c r="A1273">
        <v>8</v>
      </c>
      <c r="B1273" t="s">
        <v>186</v>
      </c>
      <c r="C1273" t="s">
        <v>186</v>
      </c>
      <c r="D1273" t="s">
        <v>187</v>
      </c>
      <c r="E1273" t="s">
        <v>622</v>
      </c>
      <c r="F1273" t="s">
        <v>623</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t="s">
        <v>531</v>
      </c>
      <c r="AM1273" s="49" t="s">
        <v>187</v>
      </c>
      <c r="AN1273" s="49" t="s">
        <v>14</v>
      </c>
      <c r="AO1273" s="49" t="s">
        <v>507</v>
      </c>
      <c r="AP1273" s="49" t="s">
        <v>501</v>
      </c>
      <c r="AQ1273" s="49" t="s">
        <v>10</v>
      </c>
      <c r="AR1273" s="49" t="s">
        <v>487</v>
      </c>
      <c r="AS1273" s="49" t="s">
        <v>488</v>
      </c>
      <c r="AT1273" s="49" t="s">
        <v>489</v>
      </c>
    </row>
    <row r="1274" spans="1:46" x14ac:dyDescent="0.25">
      <c r="A1274">
        <v>8</v>
      </c>
      <c r="B1274" t="s">
        <v>188</v>
      </c>
      <c r="C1274" t="s">
        <v>188</v>
      </c>
      <c r="D1274" t="s">
        <v>189</v>
      </c>
      <c r="E1274" t="s">
        <v>622</v>
      </c>
      <c r="F1274" t="s">
        <v>623</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t="s">
        <v>531</v>
      </c>
      <c r="AM1274" s="49" t="s">
        <v>189</v>
      </c>
      <c r="AN1274" s="49" t="s">
        <v>14</v>
      </c>
      <c r="AO1274" s="49" t="s">
        <v>506</v>
      </c>
      <c r="AP1274" s="49" t="s">
        <v>501</v>
      </c>
      <c r="AQ1274" s="49" t="s">
        <v>10</v>
      </c>
      <c r="AR1274" s="49" t="s">
        <v>495</v>
      </c>
      <c r="AS1274" s="49" t="s">
        <v>488</v>
      </c>
      <c r="AT1274" s="49" t="s">
        <v>489</v>
      </c>
    </row>
    <row r="1275" spans="1:46" x14ac:dyDescent="0.25">
      <c r="A1275">
        <v>8</v>
      </c>
      <c r="B1275" t="s">
        <v>194</v>
      </c>
      <c r="C1275" t="s">
        <v>194</v>
      </c>
      <c r="D1275" t="s">
        <v>195</v>
      </c>
      <c r="E1275" t="s">
        <v>622</v>
      </c>
      <c r="F1275" t="s">
        <v>623</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c r="AL1275" t="s">
        <v>531</v>
      </c>
      <c r="AM1275" s="49" t="s">
        <v>195</v>
      </c>
      <c r="AN1275" s="49" t="s">
        <v>14</v>
      </c>
      <c r="AO1275" s="49" t="s">
        <v>507</v>
      </c>
      <c r="AP1275" s="49" t="s">
        <v>494</v>
      </c>
      <c r="AQ1275" s="49" t="s">
        <v>10</v>
      </c>
      <c r="AR1275" s="49" t="s">
        <v>487</v>
      </c>
      <c r="AS1275" s="49" t="s">
        <v>488</v>
      </c>
      <c r="AT1275" s="49" t="s">
        <v>489</v>
      </c>
    </row>
    <row r="1276" spans="1:46" x14ac:dyDescent="0.25">
      <c r="A1276">
        <v>8</v>
      </c>
      <c r="B1276" t="s">
        <v>190</v>
      </c>
      <c r="C1276" t="s">
        <v>190</v>
      </c>
      <c r="D1276" t="s">
        <v>191</v>
      </c>
      <c r="E1276" t="s">
        <v>622</v>
      </c>
      <c r="F1276" t="s">
        <v>623</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0</v>
      </c>
      <c r="AL1276" t="s">
        <v>531</v>
      </c>
      <c r="AM1276" s="49" t="s">
        <v>191</v>
      </c>
      <c r="AN1276" s="49" t="s">
        <v>14</v>
      </c>
      <c r="AO1276" s="49" t="s">
        <v>507</v>
      </c>
      <c r="AP1276" s="49" t="s">
        <v>494</v>
      </c>
      <c r="AQ1276" s="49" t="s">
        <v>10</v>
      </c>
      <c r="AR1276" s="49" t="s">
        <v>487</v>
      </c>
      <c r="AS1276" s="49" t="s">
        <v>488</v>
      </c>
      <c r="AT1276" s="49" t="s">
        <v>489</v>
      </c>
    </row>
    <row r="1277" spans="1:46" x14ac:dyDescent="0.25">
      <c r="A1277">
        <v>8</v>
      </c>
      <c r="B1277" t="s">
        <v>196</v>
      </c>
      <c r="C1277" t="s">
        <v>196</v>
      </c>
      <c r="D1277" t="s">
        <v>197</v>
      </c>
      <c r="E1277" t="s">
        <v>622</v>
      </c>
      <c r="F1277" t="s">
        <v>623</v>
      </c>
      <c r="G1277">
        <v>494.00049999999999</v>
      </c>
      <c r="H1277">
        <v>808.99860000000001</v>
      </c>
      <c r="I1277">
        <v>1073.9979000000001</v>
      </c>
      <c r="J1277">
        <v>1059.0008</v>
      </c>
      <c r="K1277">
        <v>1235.0012999999999</v>
      </c>
      <c r="L1277">
        <v>1085.0008</v>
      </c>
      <c r="M1277">
        <v>1186.9997000000001</v>
      </c>
      <c r="N1277">
        <v>1199.9997000000001</v>
      </c>
      <c r="O1277">
        <v>1247.0007000000001</v>
      </c>
      <c r="P1277">
        <v>1233</v>
      </c>
      <c r="Q1277">
        <v>1217.9987000000001</v>
      </c>
      <c r="R1277">
        <v>1299.0008</v>
      </c>
      <c r="S1277">
        <v>997.9991</v>
      </c>
      <c r="T1277">
        <v>754.00080000000003</v>
      </c>
      <c r="U1277">
        <v>686.99950000000001</v>
      </c>
      <c r="V1277">
        <v>1381.9999</v>
      </c>
      <c r="W1277">
        <v>1961.0008</v>
      </c>
      <c r="X1277">
        <v>1694.0001999999999</v>
      </c>
      <c r="Y1277">
        <v>1930.9982</v>
      </c>
      <c r="Z1277">
        <v>1930.0018</v>
      </c>
      <c r="AA1277">
        <v>2229.0021000000002</v>
      </c>
      <c r="AB1277">
        <v>1742.0019</v>
      </c>
      <c r="AC1277">
        <v>1883.0007000000001</v>
      </c>
      <c r="AD1277">
        <v>1780.0012999999999</v>
      </c>
      <c r="AE1277">
        <v>1845.0012999999999</v>
      </c>
      <c r="AF1277">
        <v>2755.9987999999998</v>
      </c>
      <c r="AG1277">
        <v>2766.0010000000002</v>
      </c>
      <c r="AH1277">
        <v>1930.0018</v>
      </c>
      <c r="AI1277">
        <v>1625.9982</v>
      </c>
      <c r="AJ1277">
        <v>1841.9993999999999</v>
      </c>
      <c r="AK1277">
        <v>2447.0003999999999</v>
      </c>
      <c r="AL1277">
        <v>2616.0005999999998</v>
      </c>
      <c r="AM1277" s="49" t="s">
        <v>197</v>
      </c>
      <c r="AN1277" s="49" t="s">
        <v>14</v>
      </c>
      <c r="AO1277" s="49" t="s">
        <v>500</v>
      </c>
      <c r="AP1277" s="49" t="s">
        <v>505</v>
      </c>
      <c r="AQ1277" s="49" t="s">
        <v>13</v>
      </c>
      <c r="AR1277" s="49" t="s">
        <v>487</v>
      </c>
      <c r="AS1277" s="49" t="s">
        <v>488</v>
      </c>
      <c r="AT1277" s="49" t="s">
        <v>489</v>
      </c>
    </row>
    <row r="1278" spans="1:46" x14ac:dyDescent="0.25">
      <c r="A1278">
        <v>8</v>
      </c>
      <c r="B1278" t="s">
        <v>206</v>
      </c>
      <c r="C1278" t="s">
        <v>206</v>
      </c>
      <c r="D1278" t="s">
        <v>207</v>
      </c>
      <c r="E1278" t="s">
        <v>622</v>
      </c>
      <c r="F1278" t="s">
        <v>623</v>
      </c>
      <c r="G1278">
        <v>0</v>
      </c>
      <c r="H1278">
        <v>0</v>
      </c>
      <c r="I1278">
        <v>0</v>
      </c>
      <c r="J1278">
        <v>22.998100000000001</v>
      </c>
      <c r="K1278">
        <v>22.998100000000001</v>
      </c>
      <c r="L1278">
        <v>22.998100000000001</v>
      </c>
      <c r="M1278">
        <v>22.998100000000001</v>
      </c>
      <c r="N1278">
        <v>22.998100000000001</v>
      </c>
      <c r="O1278">
        <v>22.998100000000001</v>
      </c>
      <c r="P1278">
        <v>22.998100000000001</v>
      </c>
      <c r="Q1278">
        <v>28.001300000000001</v>
      </c>
      <c r="R1278">
        <v>28.001300000000001</v>
      </c>
      <c r="S1278">
        <v>35.001600000000003</v>
      </c>
      <c r="T1278">
        <v>35.001600000000003</v>
      </c>
      <c r="U1278">
        <v>35.001600000000003</v>
      </c>
      <c r="V1278">
        <v>35.001600000000003</v>
      </c>
      <c r="W1278">
        <v>48.998100000000001</v>
      </c>
      <c r="X1278">
        <v>126.0017</v>
      </c>
      <c r="Y1278">
        <v>76.999399999999994</v>
      </c>
      <c r="Z1278">
        <v>21.001000000000001</v>
      </c>
      <c r="AA1278">
        <v>17.999099999999999</v>
      </c>
      <c r="AB1278">
        <v>0</v>
      </c>
      <c r="AC1278">
        <v>0</v>
      </c>
      <c r="AD1278">
        <v>0</v>
      </c>
      <c r="AE1278">
        <v>0</v>
      </c>
      <c r="AF1278">
        <v>0</v>
      </c>
      <c r="AG1278">
        <v>0</v>
      </c>
      <c r="AH1278">
        <v>0</v>
      </c>
      <c r="AI1278">
        <v>0</v>
      </c>
      <c r="AJ1278">
        <v>0</v>
      </c>
      <c r="AK1278">
        <v>0</v>
      </c>
      <c r="AL1278">
        <v>0</v>
      </c>
      <c r="AM1278" s="49" t="s">
        <v>207</v>
      </c>
      <c r="AN1278" s="49" t="s">
        <v>14</v>
      </c>
      <c r="AO1278" s="49" t="s">
        <v>500</v>
      </c>
      <c r="AP1278" s="49" t="s">
        <v>505</v>
      </c>
      <c r="AQ1278" s="49" t="s">
        <v>13</v>
      </c>
      <c r="AR1278" s="49" t="s">
        <v>487</v>
      </c>
      <c r="AS1278" s="49" t="s">
        <v>488</v>
      </c>
      <c r="AT1278" s="49" t="s">
        <v>489</v>
      </c>
    </row>
    <row r="1279" spans="1:46" x14ac:dyDescent="0.25">
      <c r="A1279">
        <v>8</v>
      </c>
      <c r="B1279" t="s">
        <v>493</v>
      </c>
      <c r="C1279" t="s">
        <v>551</v>
      </c>
      <c r="D1279" t="s">
        <v>552</v>
      </c>
      <c r="E1279" t="s">
        <v>622</v>
      </c>
      <c r="F1279" t="s">
        <v>623</v>
      </c>
      <c r="G1279">
        <v>191125</v>
      </c>
      <c r="H1279">
        <v>210841.0013</v>
      </c>
      <c r="I1279">
        <v>228145.99609999999</v>
      </c>
      <c r="J1279">
        <v>231978.0025</v>
      </c>
      <c r="K1279">
        <v>243652.99890000001</v>
      </c>
      <c r="L1279">
        <v>265241.9987</v>
      </c>
      <c r="M1279">
        <v>284050.00030000001</v>
      </c>
      <c r="N1279">
        <v>290228.99690000003</v>
      </c>
      <c r="O1279">
        <v>304145.99550000002</v>
      </c>
      <c r="P1279">
        <v>334769.99239999999</v>
      </c>
      <c r="Q1279">
        <v>358680.63549999997</v>
      </c>
      <c r="R1279">
        <v>344558.50469999999</v>
      </c>
      <c r="S1279">
        <v>367794.68790000002</v>
      </c>
      <c r="T1279">
        <v>393544.85600000003</v>
      </c>
      <c r="U1279">
        <v>423611.527</v>
      </c>
      <c r="V1279">
        <v>457519.52850000001</v>
      </c>
      <c r="W1279">
        <v>484538.85800000001</v>
      </c>
      <c r="X1279">
        <v>512520.22220000002</v>
      </c>
      <c r="Y1279">
        <v>519771.20289999997</v>
      </c>
      <c r="Z1279">
        <v>524982.94830000005</v>
      </c>
      <c r="AA1279">
        <v>563291.00439999998</v>
      </c>
      <c r="AB1279">
        <v>558970.31050000002</v>
      </c>
      <c r="AC1279">
        <v>575218.51089999999</v>
      </c>
      <c r="AD1279">
        <v>591180.63989999995</v>
      </c>
      <c r="AE1279">
        <v>604844.09420000005</v>
      </c>
      <c r="AF1279">
        <v>618060.59510000004</v>
      </c>
      <c r="AG1279">
        <v>625352.89950000006</v>
      </c>
      <c r="AH1279">
        <v>632840.64800000004</v>
      </c>
      <c r="AI1279">
        <v>636572.2047</v>
      </c>
      <c r="AJ1279">
        <v>622632.33779999998</v>
      </c>
      <c r="AK1279">
        <v>628218.05660000001</v>
      </c>
      <c r="AL1279">
        <v>622263.52679999999</v>
      </c>
      <c r="AM1279" s="49" t="e">
        <v>#N/A</v>
      </c>
      <c r="AN1279" s="49" t="e">
        <v>#N/A</v>
      </c>
      <c r="AO1279" s="49" t="e">
        <v>#N/A</v>
      </c>
      <c r="AP1279" s="49" t="e">
        <v>#N/A</v>
      </c>
      <c r="AQ1279" s="49" t="e">
        <v>#N/A</v>
      </c>
      <c r="AR1279" s="49" t="e">
        <v>#N/A</v>
      </c>
      <c r="AS1279" s="49" t="e">
        <v>#N/A</v>
      </c>
      <c r="AT1279" s="49" t="e">
        <v>#N/A</v>
      </c>
    </row>
    <row r="1280" spans="1:46" x14ac:dyDescent="0.25">
      <c r="A1280">
        <v>8</v>
      </c>
      <c r="B1280" t="s">
        <v>200</v>
      </c>
      <c r="C1280" t="s">
        <v>200</v>
      </c>
      <c r="D1280" t="s">
        <v>201</v>
      </c>
      <c r="E1280" t="s">
        <v>622</v>
      </c>
      <c r="F1280" t="s">
        <v>623</v>
      </c>
      <c r="G1280">
        <v>0</v>
      </c>
      <c r="H1280">
        <v>0</v>
      </c>
      <c r="I1280">
        <v>0</v>
      </c>
      <c r="J1280">
        <v>0</v>
      </c>
      <c r="K1280">
        <v>0</v>
      </c>
      <c r="L1280">
        <v>0</v>
      </c>
      <c r="M1280">
        <v>0</v>
      </c>
      <c r="N1280">
        <v>0</v>
      </c>
      <c r="O1280">
        <v>0</v>
      </c>
      <c r="P1280">
        <v>0</v>
      </c>
      <c r="Q1280">
        <v>0</v>
      </c>
      <c r="R1280">
        <v>0</v>
      </c>
      <c r="S1280">
        <v>0</v>
      </c>
      <c r="T1280">
        <v>593.99810000000002</v>
      </c>
      <c r="U1280">
        <v>1250.9991</v>
      </c>
      <c r="V1280">
        <v>1412.9989</v>
      </c>
      <c r="W1280">
        <v>1917.0017</v>
      </c>
      <c r="X1280">
        <v>3761.9989</v>
      </c>
      <c r="Y1280">
        <v>4580.9997999999996</v>
      </c>
      <c r="Z1280">
        <v>5480.9984999999997</v>
      </c>
      <c r="AA1280">
        <v>6803.9979999999996</v>
      </c>
      <c r="AB1280">
        <v>8892.0012000000006</v>
      </c>
      <c r="AC1280">
        <v>10736.9984</v>
      </c>
      <c r="AD1280">
        <v>12033.001399999999</v>
      </c>
      <c r="AE1280">
        <v>13436.9987</v>
      </c>
      <c r="AF1280">
        <v>15434.998299999999</v>
      </c>
      <c r="AG1280">
        <v>14975.999400000001</v>
      </c>
      <c r="AH1280">
        <v>14975.999400000001</v>
      </c>
      <c r="AI1280">
        <v>13491</v>
      </c>
      <c r="AJ1280">
        <v>13760.9984</v>
      </c>
      <c r="AK1280">
        <v>20934</v>
      </c>
      <c r="AL1280" t="s">
        <v>531</v>
      </c>
      <c r="AM1280" s="49" t="s">
        <v>201</v>
      </c>
      <c r="AN1280" s="49" t="s">
        <v>14</v>
      </c>
      <c r="AO1280" s="49" t="s">
        <v>485</v>
      </c>
      <c r="AP1280" s="49" t="s">
        <v>494</v>
      </c>
      <c r="AQ1280" s="49" t="s">
        <v>11</v>
      </c>
      <c r="AR1280" s="49" t="s">
        <v>487</v>
      </c>
      <c r="AS1280" s="49" t="s">
        <v>488</v>
      </c>
      <c r="AT1280" s="49" t="s">
        <v>489</v>
      </c>
    </row>
    <row r="1281" spans="1:46" x14ac:dyDescent="0.25">
      <c r="A1281">
        <v>8</v>
      </c>
      <c r="B1281" t="s">
        <v>198</v>
      </c>
      <c r="C1281" t="s">
        <v>198</v>
      </c>
      <c r="D1281" t="s">
        <v>199</v>
      </c>
      <c r="E1281" t="s">
        <v>622</v>
      </c>
      <c r="F1281" t="s">
        <v>623</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269.9984</v>
      </c>
      <c r="AC1281">
        <v>269.9984</v>
      </c>
      <c r="AD1281">
        <v>360.00200000000001</v>
      </c>
      <c r="AE1281">
        <v>323.99970000000002</v>
      </c>
      <c r="AF1281">
        <v>179.99889999999999</v>
      </c>
      <c r="AG1281">
        <v>54.001300000000001</v>
      </c>
      <c r="AH1281">
        <v>44.999699999999997</v>
      </c>
      <c r="AI1281">
        <v>9.0015999999999998</v>
      </c>
      <c r="AJ1281">
        <v>189.00049999999999</v>
      </c>
      <c r="AK1281">
        <v>152.9982</v>
      </c>
      <c r="AL1281" t="s">
        <v>531</v>
      </c>
      <c r="AM1281" s="49" t="s">
        <v>199</v>
      </c>
      <c r="AN1281" s="49" t="s">
        <v>14</v>
      </c>
      <c r="AO1281" s="49" t="s">
        <v>485</v>
      </c>
      <c r="AP1281" s="49" t="s">
        <v>494</v>
      </c>
      <c r="AQ1281" s="49" t="s">
        <v>11</v>
      </c>
      <c r="AR1281" s="49" t="s">
        <v>487</v>
      </c>
      <c r="AS1281" s="49" t="s">
        <v>488</v>
      </c>
      <c r="AT1281" s="49" t="s">
        <v>489</v>
      </c>
    </row>
    <row r="1282" spans="1:46" x14ac:dyDescent="0.25">
      <c r="A1282">
        <v>8</v>
      </c>
      <c r="B1282" t="s">
        <v>205</v>
      </c>
      <c r="C1282" t="s">
        <v>205</v>
      </c>
      <c r="D1282" t="s">
        <v>416</v>
      </c>
      <c r="E1282" t="s">
        <v>622</v>
      </c>
      <c r="F1282" t="s">
        <v>623</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0</v>
      </c>
      <c r="AJ1282">
        <v>0</v>
      </c>
      <c r="AK1282">
        <v>0</v>
      </c>
      <c r="AL1282" t="s">
        <v>531</v>
      </c>
      <c r="AM1282" s="49" t="s">
        <v>416</v>
      </c>
      <c r="AN1282" s="49" t="s">
        <v>14</v>
      </c>
      <c r="AO1282" s="49" t="s">
        <v>485</v>
      </c>
      <c r="AP1282" s="49" t="s">
        <v>501</v>
      </c>
      <c r="AQ1282" s="49" t="s">
        <v>11</v>
      </c>
      <c r="AR1282" s="49" t="s">
        <v>495</v>
      </c>
      <c r="AS1282" s="49" t="s">
        <v>496</v>
      </c>
      <c r="AT1282" s="49" t="s">
        <v>497</v>
      </c>
    </row>
    <row r="1283" spans="1:46" x14ac:dyDescent="0.25">
      <c r="A1283">
        <v>8</v>
      </c>
      <c r="B1283" t="s">
        <v>202</v>
      </c>
      <c r="C1283" t="s">
        <v>202</v>
      </c>
      <c r="D1283" t="s">
        <v>203</v>
      </c>
      <c r="E1283" t="s">
        <v>622</v>
      </c>
      <c r="F1283" t="s">
        <v>623</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213.77379999999999</v>
      </c>
      <c r="AA1283">
        <v>266.54840000000002</v>
      </c>
      <c r="AB1283">
        <v>445.26620000000003</v>
      </c>
      <c r="AC1283">
        <v>1857.7375999999999</v>
      </c>
      <c r="AD1283">
        <v>2040.6296</v>
      </c>
      <c r="AE1283">
        <v>2161.1759000000002</v>
      </c>
      <c r="AF1283">
        <v>2384.9394000000002</v>
      </c>
      <c r="AG1283">
        <v>2676.2402000000002</v>
      </c>
      <c r="AH1283">
        <v>3935.2026000000001</v>
      </c>
      <c r="AI1283">
        <v>5862.6421</v>
      </c>
      <c r="AJ1283">
        <v>5727.8982999999998</v>
      </c>
      <c r="AK1283">
        <v>6070.9898000000003</v>
      </c>
      <c r="AL1283">
        <v>6061.3769000000002</v>
      </c>
      <c r="AM1283" s="49" t="s">
        <v>203</v>
      </c>
      <c r="AN1283" s="49" t="s">
        <v>14</v>
      </c>
      <c r="AO1283" s="49" t="s">
        <v>500</v>
      </c>
      <c r="AP1283" s="49" t="s">
        <v>505</v>
      </c>
      <c r="AQ1283" s="49" t="s">
        <v>13</v>
      </c>
      <c r="AR1283" s="49" t="s">
        <v>487</v>
      </c>
      <c r="AS1283" s="49" t="s">
        <v>488</v>
      </c>
      <c r="AT1283" s="49" t="s">
        <v>489</v>
      </c>
    </row>
    <row r="1284" spans="1:46" x14ac:dyDescent="0.25">
      <c r="A1284">
        <v>8</v>
      </c>
      <c r="B1284" t="s">
        <v>204</v>
      </c>
      <c r="C1284" t="s">
        <v>204</v>
      </c>
      <c r="D1284" t="s">
        <v>553</v>
      </c>
      <c r="E1284" t="s">
        <v>622</v>
      </c>
      <c r="F1284" t="s">
        <v>623</v>
      </c>
      <c r="G1284">
        <v>0</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0</v>
      </c>
      <c r="AL1284" t="s">
        <v>531</v>
      </c>
      <c r="AM1284" s="49" t="s">
        <v>415</v>
      </c>
      <c r="AN1284" s="49" t="s">
        <v>14</v>
      </c>
      <c r="AO1284" s="49" t="s">
        <v>485</v>
      </c>
      <c r="AP1284" s="49" t="s">
        <v>494</v>
      </c>
      <c r="AQ1284" s="49" t="s">
        <v>11</v>
      </c>
      <c r="AR1284" s="49" t="s">
        <v>487</v>
      </c>
      <c r="AS1284" s="49" t="s">
        <v>496</v>
      </c>
      <c r="AT1284" s="49" t="s">
        <v>497</v>
      </c>
    </row>
    <row r="1285" spans="1:46" x14ac:dyDescent="0.25">
      <c r="A1285">
        <v>8</v>
      </c>
      <c r="B1285" t="s">
        <v>208</v>
      </c>
      <c r="C1285" t="s">
        <v>208</v>
      </c>
      <c r="D1285" t="s">
        <v>209</v>
      </c>
      <c r="E1285" t="s">
        <v>622</v>
      </c>
      <c r="F1285" t="s">
        <v>623</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75.366600000000005</v>
      </c>
      <c r="AG1285">
        <v>184.2276</v>
      </c>
      <c r="AH1285">
        <v>326.58710000000002</v>
      </c>
      <c r="AI1285">
        <v>435.44810000000001</v>
      </c>
      <c r="AJ1285">
        <v>531.74869999999999</v>
      </c>
      <c r="AK1285">
        <v>550.81539999999995</v>
      </c>
      <c r="AL1285">
        <v>550.81539999999995</v>
      </c>
      <c r="AM1285" s="49" t="s">
        <v>209</v>
      </c>
      <c r="AN1285" s="49" t="s">
        <v>14</v>
      </c>
      <c r="AO1285" s="49" t="s">
        <v>485</v>
      </c>
      <c r="AP1285" s="49" t="s">
        <v>505</v>
      </c>
      <c r="AQ1285" s="49" t="s">
        <v>13</v>
      </c>
      <c r="AR1285" s="49" t="s">
        <v>487</v>
      </c>
      <c r="AS1285" s="49" t="s">
        <v>488</v>
      </c>
      <c r="AT1285" s="49" t="s">
        <v>489</v>
      </c>
    </row>
    <row r="1286" spans="1:46" x14ac:dyDescent="0.25">
      <c r="A1286">
        <v>8</v>
      </c>
      <c r="B1286" t="s">
        <v>210</v>
      </c>
      <c r="C1286" t="s">
        <v>210</v>
      </c>
      <c r="D1286" t="s">
        <v>211</v>
      </c>
      <c r="E1286" t="s">
        <v>622</v>
      </c>
      <c r="F1286" t="s">
        <v>623</v>
      </c>
      <c r="G1286">
        <v>470.0018</v>
      </c>
      <c r="H1286">
        <v>996.99850000000004</v>
      </c>
      <c r="I1286">
        <v>899.99869999999999</v>
      </c>
      <c r="J1286">
        <v>963.00170000000003</v>
      </c>
      <c r="K1286">
        <v>1026.0005000000001</v>
      </c>
      <c r="L1286">
        <v>2599.9985999999999</v>
      </c>
      <c r="M1286">
        <v>2800.002</v>
      </c>
      <c r="N1286">
        <v>3599.9989999999998</v>
      </c>
      <c r="O1286">
        <v>5709.9997000000003</v>
      </c>
      <c r="P1286">
        <v>7835.9980999999998</v>
      </c>
      <c r="Q1286">
        <v>6992.0020999999997</v>
      </c>
      <c r="R1286">
        <v>8316.9987000000001</v>
      </c>
      <c r="S1286">
        <v>8923.0002999999997</v>
      </c>
      <c r="T1286">
        <v>14476.9998</v>
      </c>
      <c r="U1286">
        <v>20643.000700000001</v>
      </c>
      <c r="V1286">
        <v>23259.001199999999</v>
      </c>
      <c r="W1286">
        <v>26824.999299999999</v>
      </c>
      <c r="X1286">
        <v>29308.9984</v>
      </c>
      <c r="Y1286">
        <v>26756.000800000002</v>
      </c>
      <c r="Z1286">
        <v>28721</v>
      </c>
      <c r="AA1286">
        <v>32589.0003</v>
      </c>
      <c r="AB1286">
        <v>35293.9997</v>
      </c>
      <c r="AC1286">
        <v>33779.998399999997</v>
      </c>
      <c r="AD1286">
        <v>34650.999300000003</v>
      </c>
      <c r="AE1286">
        <v>35940.998399999997</v>
      </c>
      <c r="AF1286">
        <v>35419.000800000002</v>
      </c>
      <c r="AG1286">
        <v>36452.998</v>
      </c>
      <c r="AH1286">
        <v>35721.505499999999</v>
      </c>
      <c r="AI1286">
        <v>35446.679700000001</v>
      </c>
      <c r="AJ1286">
        <v>36551.274799999999</v>
      </c>
      <c r="AK1286">
        <v>35303.972600000001</v>
      </c>
      <c r="AL1286">
        <v>35314</v>
      </c>
      <c r="AM1286" s="49" t="s">
        <v>211</v>
      </c>
      <c r="AN1286" s="49" t="s">
        <v>14</v>
      </c>
      <c r="AO1286" s="49" t="s">
        <v>500</v>
      </c>
      <c r="AP1286" s="49" t="s">
        <v>505</v>
      </c>
      <c r="AQ1286" s="49" t="s">
        <v>13</v>
      </c>
      <c r="AR1286" s="49" t="s">
        <v>487</v>
      </c>
      <c r="AS1286" s="49" t="s">
        <v>488</v>
      </c>
      <c r="AT1286" s="49" t="s">
        <v>489</v>
      </c>
    </row>
    <row r="1287" spans="1:46" x14ac:dyDescent="0.25">
      <c r="A1287">
        <v>8</v>
      </c>
      <c r="B1287" t="s">
        <v>212</v>
      </c>
      <c r="C1287" t="s">
        <v>212</v>
      </c>
      <c r="D1287" t="s">
        <v>213</v>
      </c>
      <c r="E1287" t="s">
        <v>622</v>
      </c>
      <c r="F1287" t="s">
        <v>623</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t="s">
        <v>531</v>
      </c>
      <c r="AM1287" s="49" t="s">
        <v>213</v>
      </c>
      <c r="AN1287" s="49" t="s">
        <v>14</v>
      </c>
      <c r="AO1287" s="49" t="s">
        <v>507</v>
      </c>
      <c r="AP1287" s="49" t="s">
        <v>501</v>
      </c>
      <c r="AQ1287" s="49" t="s">
        <v>10</v>
      </c>
      <c r="AR1287" s="49" t="s">
        <v>487</v>
      </c>
      <c r="AS1287" s="49" t="s">
        <v>488</v>
      </c>
      <c r="AT1287" s="49" t="s">
        <v>489</v>
      </c>
    </row>
    <row r="1288" spans="1:46" x14ac:dyDescent="0.25">
      <c r="A1288">
        <v>8</v>
      </c>
      <c r="B1288" t="s">
        <v>216</v>
      </c>
      <c r="C1288" t="s">
        <v>216</v>
      </c>
      <c r="D1288" t="s">
        <v>217</v>
      </c>
      <c r="E1288" t="s">
        <v>622</v>
      </c>
      <c r="F1288" t="s">
        <v>623</v>
      </c>
      <c r="G1288">
        <v>0</v>
      </c>
      <c r="H1288">
        <v>0</v>
      </c>
      <c r="I1288" t="s">
        <v>531</v>
      </c>
      <c r="J1288" t="s">
        <v>531</v>
      </c>
      <c r="K1288" t="s">
        <v>531</v>
      </c>
      <c r="L1288" t="s">
        <v>531</v>
      </c>
      <c r="M1288" t="s">
        <v>531</v>
      </c>
      <c r="N1288" t="s">
        <v>531</v>
      </c>
      <c r="O1288" t="s">
        <v>531</v>
      </c>
      <c r="P1288" t="s">
        <v>531</v>
      </c>
      <c r="Q1288" t="s">
        <v>531</v>
      </c>
      <c r="R1288" t="s">
        <v>531</v>
      </c>
      <c r="S1288" t="s">
        <v>531</v>
      </c>
      <c r="T1288" t="s">
        <v>531</v>
      </c>
      <c r="U1288" t="s">
        <v>531</v>
      </c>
      <c r="V1288" t="s">
        <v>531</v>
      </c>
      <c r="W1288" t="s">
        <v>531</v>
      </c>
      <c r="X1288" t="s">
        <v>531</v>
      </c>
      <c r="Y1288" t="s">
        <v>531</v>
      </c>
      <c r="Z1288" t="s">
        <v>531</v>
      </c>
      <c r="AA1288">
        <v>24023.6407</v>
      </c>
      <c r="AB1288">
        <v>25710.1005</v>
      </c>
      <c r="AC1288">
        <v>25623.081999999999</v>
      </c>
      <c r="AD1288">
        <v>26405.887999999999</v>
      </c>
      <c r="AE1288">
        <v>25999.7559</v>
      </c>
      <c r="AF1288">
        <v>26023.055400000001</v>
      </c>
      <c r="AG1288">
        <v>15611.9115</v>
      </c>
      <c r="AH1288">
        <v>14460.3112</v>
      </c>
      <c r="AI1288">
        <v>15425.012699999999</v>
      </c>
      <c r="AJ1288">
        <v>16095.9391</v>
      </c>
      <c r="AK1288">
        <v>14947.893400000001</v>
      </c>
      <c r="AL1288">
        <v>16401.9774</v>
      </c>
      <c r="AM1288" s="49" t="s">
        <v>217</v>
      </c>
      <c r="AN1288" s="49" t="s">
        <v>14</v>
      </c>
      <c r="AO1288" s="49" t="s">
        <v>485</v>
      </c>
      <c r="AP1288" s="49" t="s">
        <v>505</v>
      </c>
      <c r="AQ1288" s="49" t="s">
        <v>13</v>
      </c>
      <c r="AR1288" s="49" t="s">
        <v>487</v>
      </c>
      <c r="AS1288" s="49" t="s">
        <v>488</v>
      </c>
      <c r="AT1288" s="49" t="s">
        <v>489</v>
      </c>
    </row>
    <row r="1289" spans="1:46" x14ac:dyDescent="0.25">
      <c r="A1289">
        <v>8</v>
      </c>
      <c r="B1289" t="s">
        <v>214</v>
      </c>
      <c r="C1289" t="s">
        <v>214</v>
      </c>
      <c r="D1289" t="s">
        <v>215</v>
      </c>
      <c r="E1289" t="s">
        <v>622</v>
      </c>
      <c r="F1289" t="s">
        <v>623</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0</v>
      </c>
      <c r="AH1289">
        <v>0</v>
      </c>
      <c r="AI1289">
        <v>0</v>
      </c>
      <c r="AJ1289">
        <v>0</v>
      </c>
      <c r="AK1289">
        <v>0</v>
      </c>
      <c r="AL1289" t="s">
        <v>531</v>
      </c>
      <c r="AM1289" s="49" t="s">
        <v>215</v>
      </c>
      <c r="AN1289" s="49" t="s">
        <v>14</v>
      </c>
      <c r="AO1289" s="49" t="s">
        <v>485</v>
      </c>
      <c r="AP1289" s="49" t="s">
        <v>501</v>
      </c>
      <c r="AQ1289" s="49" t="s">
        <v>11</v>
      </c>
      <c r="AR1289" s="49" t="s">
        <v>487</v>
      </c>
      <c r="AS1289" s="49" t="s">
        <v>488</v>
      </c>
      <c r="AT1289" s="49" t="s">
        <v>489</v>
      </c>
    </row>
    <row r="1290" spans="1:46" x14ac:dyDescent="0.25">
      <c r="A1290">
        <v>8</v>
      </c>
      <c r="B1290" t="s">
        <v>218</v>
      </c>
      <c r="C1290" t="s">
        <v>218</v>
      </c>
      <c r="D1290" t="s">
        <v>417</v>
      </c>
      <c r="E1290" t="s">
        <v>622</v>
      </c>
      <c r="F1290" t="s">
        <v>623</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c r="AI1290">
        <v>0</v>
      </c>
      <c r="AJ1290">
        <v>0</v>
      </c>
      <c r="AK1290">
        <v>0</v>
      </c>
      <c r="AL1290" t="s">
        <v>531</v>
      </c>
      <c r="AM1290" s="49" t="s">
        <v>417</v>
      </c>
      <c r="AN1290" s="49" t="s">
        <v>14</v>
      </c>
      <c r="AO1290" s="49" t="s">
        <v>500</v>
      </c>
      <c r="AP1290" s="49" t="s">
        <v>501</v>
      </c>
      <c r="AQ1290" s="49" t="s">
        <v>502</v>
      </c>
      <c r="AR1290" s="49" t="s">
        <v>495</v>
      </c>
      <c r="AS1290" s="49" t="s">
        <v>496</v>
      </c>
      <c r="AT1290" s="49" t="s">
        <v>497</v>
      </c>
    </row>
    <row r="1291" spans="1:46" x14ac:dyDescent="0.25">
      <c r="A1291">
        <v>8</v>
      </c>
      <c r="B1291" t="s">
        <v>219</v>
      </c>
      <c r="C1291" t="s">
        <v>219</v>
      </c>
      <c r="D1291" t="s">
        <v>220</v>
      </c>
      <c r="E1291" t="s">
        <v>622</v>
      </c>
      <c r="F1291" t="s">
        <v>623</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0</v>
      </c>
      <c r="AJ1291">
        <v>0</v>
      </c>
      <c r="AK1291">
        <v>0</v>
      </c>
      <c r="AL1291" t="s">
        <v>531</v>
      </c>
      <c r="AM1291" s="49" t="s">
        <v>220</v>
      </c>
      <c r="AN1291" s="49" t="s">
        <v>6</v>
      </c>
      <c r="AO1291" s="49" t="s">
        <v>9</v>
      </c>
      <c r="AP1291" s="49" t="s">
        <v>494</v>
      </c>
      <c r="AQ1291" s="49" t="s">
        <v>9</v>
      </c>
      <c r="AR1291" s="49" t="s">
        <v>487</v>
      </c>
      <c r="AS1291" s="49" t="s">
        <v>488</v>
      </c>
      <c r="AT1291" s="49" t="s">
        <v>489</v>
      </c>
    </row>
    <row r="1292" spans="1:46" x14ac:dyDescent="0.25">
      <c r="A1292">
        <v>8</v>
      </c>
      <c r="B1292" t="s">
        <v>355</v>
      </c>
      <c r="C1292" t="s">
        <v>355</v>
      </c>
      <c r="D1292" t="s">
        <v>554</v>
      </c>
      <c r="E1292" t="s">
        <v>622</v>
      </c>
      <c r="F1292" t="s">
        <v>623</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c r="AI1292">
        <v>0</v>
      </c>
      <c r="AJ1292">
        <v>0</v>
      </c>
      <c r="AK1292">
        <v>0</v>
      </c>
      <c r="AL1292" t="s">
        <v>531</v>
      </c>
      <c r="AM1292" s="49" t="s">
        <v>356</v>
      </c>
      <c r="AN1292" s="49" t="s">
        <v>4</v>
      </c>
      <c r="AO1292" s="49" t="s">
        <v>9</v>
      </c>
      <c r="AP1292" s="49" t="s">
        <v>494</v>
      </c>
      <c r="AQ1292" s="49" t="s">
        <v>9</v>
      </c>
      <c r="AR1292" s="49" t="s">
        <v>487</v>
      </c>
      <c r="AS1292" s="49" t="s">
        <v>488</v>
      </c>
      <c r="AT1292" s="49" t="s">
        <v>489</v>
      </c>
    </row>
    <row r="1293" spans="1:46" x14ac:dyDescent="0.25">
      <c r="A1293">
        <v>8</v>
      </c>
      <c r="B1293" t="s">
        <v>229</v>
      </c>
      <c r="C1293" t="s">
        <v>229</v>
      </c>
      <c r="D1293" t="s">
        <v>230</v>
      </c>
      <c r="E1293" t="s">
        <v>622</v>
      </c>
      <c r="F1293" t="s">
        <v>623</v>
      </c>
      <c r="G1293">
        <v>159.99860000000001</v>
      </c>
      <c r="H1293">
        <v>230.00190000000001</v>
      </c>
      <c r="I1293">
        <v>230.00190000000001</v>
      </c>
      <c r="J1293">
        <v>319.00069999999999</v>
      </c>
      <c r="K1293">
        <v>550.99959999999999</v>
      </c>
      <c r="L1293">
        <v>766.00019999999995</v>
      </c>
      <c r="M1293">
        <v>2098.0012999999999</v>
      </c>
      <c r="N1293">
        <v>2869.0005000000001</v>
      </c>
      <c r="O1293">
        <v>3526.998</v>
      </c>
      <c r="P1293">
        <v>4579.9991</v>
      </c>
      <c r="Q1293">
        <v>4578.9984999999997</v>
      </c>
      <c r="R1293">
        <v>7567.0003999999999</v>
      </c>
      <c r="S1293">
        <v>10205.999100000001</v>
      </c>
      <c r="T1293">
        <v>10854.999100000001</v>
      </c>
      <c r="U1293">
        <v>11813.9982</v>
      </c>
      <c r="V1293">
        <v>12691.9995</v>
      </c>
      <c r="W1293">
        <v>13533.9985</v>
      </c>
      <c r="X1293">
        <v>14787.9995</v>
      </c>
      <c r="Y1293">
        <v>15532.9987</v>
      </c>
      <c r="Z1293">
        <v>16070.0018</v>
      </c>
      <c r="AA1293">
        <v>17459.998500000002</v>
      </c>
      <c r="AB1293">
        <v>15705.0008</v>
      </c>
      <c r="AC1293">
        <v>14999.998100000001</v>
      </c>
      <c r="AD1293">
        <v>14536.0002</v>
      </c>
      <c r="AE1293">
        <v>14780.9992</v>
      </c>
      <c r="AF1293">
        <v>16283.001099999999</v>
      </c>
      <c r="AG1293">
        <v>15786.999299999999</v>
      </c>
      <c r="AH1293">
        <v>15913.499299999999</v>
      </c>
      <c r="AI1293">
        <v>16089.7803</v>
      </c>
      <c r="AJ1293">
        <v>14866.543900000001</v>
      </c>
      <c r="AK1293">
        <v>14533.0946</v>
      </c>
      <c r="AL1293">
        <v>14499.311299999999</v>
      </c>
      <c r="AM1293" s="49" t="s">
        <v>230</v>
      </c>
      <c r="AN1293" s="49" t="s">
        <v>14</v>
      </c>
      <c r="AO1293" s="49" t="s">
        <v>485</v>
      </c>
      <c r="AP1293" s="49" t="s">
        <v>505</v>
      </c>
      <c r="AQ1293" s="49" t="s">
        <v>13</v>
      </c>
      <c r="AR1293" s="49" t="s">
        <v>487</v>
      </c>
      <c r="AS1293" s="49" t="s">
        <v>488</v>
      </c>
      <c r="AT1293" s="49" t="s">
        <v>489</v>
      </c>
    </row>
    <row r="1294" spans="1:46" x14ac:dyDescent="0.25">
      <c r="A1294">
        <v>8</v>
      </c>
      <c r="B1294" t="s">
        <v>555</v>
      </c>
      <c r="C1294" t="s">
        <v>556</v>
      </c>
      <c r="D1294" t="s">
        <v>557</v>
      </c>
      <c r="E1294" t="s">
        <v>622</v>
      </c>
      <c r="F1294" t="s">
        <v>623</v>
      </c>
      <c r="G1294" t="s">
        <v>531</v>
      </c>
      <c r="H1294" t="s">
        <v>531</v>
      </c>
      <c r="I1294" t="s">
        <v>531</v>
      </c>
      <c r="J1294" t="s">
        <v>531</v>
      </c>
      <c r="K1294" t="s">
        <v>531</v>
      </c>
      <c r="L1294" t="s">
        <v>531</v>
      </c>
      <c r="M1294" t="s">
        <v>531</v>
      </c>
      <c r="N1294" t="s">
        <v>531</v>
      </c>
      <c r="O1294" t="s">
        <v>531</v>
      </c>
      <c r="P1294" t="s">
        <v>531</v>
      </c>
      <c r="Q1294">
        <v>0</v>
      </c>
      <c r="R1294">
        <v>0</v>
      </c>
      <c r="S1294">
        <v>0</v>
      </c>
      <c r="T1294">
        <v>0</v>
      </c>
      <c r="U1294">
        <v>0</v>
      </c>
      <c r="V1294">
        <v>0</v>
      </c>
      <c r="W1294">
        <v>0</v>
      </c>
      <c r="X1294">
        <v>0</v>
      </c>
      <c r="Y1294">
        <v>0</v>
      </c>
      <c r="Z1294">
        <v>0</v>
      </c>
      <c r="AA1294">
        <v>0</v>
      </c>
      <c r="AB1294">
        <v>0</v>
      </c>
      <c r="AC1294">
        <v>0</v>
      </c>
      <c r="AD1294">
        <v>0</v>
      </c>
      <c r="AE1294">
        <v>0</v>
      </c>
      <c r="AF1294">
        <v>0</v>
      </c>
      <c r="AG1294">
        <v>0</v>
      </c>
      <c r="AH1294">
        <v>0</v>
      </c>
      <c r="AI1294">
        <v>0</v>
      </c>
      <c r="AJ1294">
        <v>0</v>
      </c>
      <c r="AK1294">
        <v>0</v>
      </c>
      <c r="AL1294">
        <v>0</v>
      </c>
      <c r="AM1294" s="49" t="e">
        <v>#N/A</v>
      </c>
      <c r="AN1294" s="49" t="e">
        <v>#N/A</v>
      </c>
      <c r="AO1294" s="49" t="e">
        <v>#N/A</v>
      </c>
      <c r="AP1294" s="49" t="e">
        <v>#N/A</v>
      </c>
      <c r="AQ1294" s="49" t="e">
        <v>#N/A</v>
      </c>
      <c r="AR1294" s="49" t="e">
        <v>#N/A</v>
      </c>
      <c r="AS1294" s="49" t="e">
        <v>#N/A</v>
      </c>
      <c r="AT1294" s="49" t="e">
        <v>#N/A</v>
      </c>
    </row>
    <row r="1295" spans="1:46" x14ac:dyDescent="0.25">
      <c r="A1295">
        <v>8</v>
      </c>
      <c r="B1295" t="s">
        <v>231</v>
      </c>
      <c r="C1295" t="s">
        <v>231</v>
      </c>
      <c r="D1295" t="s">
        <v>418</v>
      </c>
      <c r="E1295" t="s">
        <v>622</v>
      </c>
      <c r="F1295" t="s">
        <v>623</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c r="AH1295">
        <v>0</v>
      </c>
      <c r="AI1295">
        <v>0</v>
      </c>
      <c r="AJ1295">
        <v>0</v>
      </c>
      <c r="AK1295">
        <v>0</v>
      </c>
      <c r="AL1295" t="s">
        <v>531</v>
      </c>
      <c r="AM1295" s="49" t="s">
        <v>418</v>
      </c>
      <c r="AN1295" s="49" t="s">
        <v>14</v>
      </c>
      <c r="AO1295" s="49" t="s">
        <v>485</v>
      </c>
      <c r="AP1295" s="49" t="s">
        <v>505</v>
      </c>
      <c r="AQ1295" s="49" t="s">
        <v>13</v>
      </c>
      <c r="AR1295" s="49" t="s">
        <v>495</v>
      </c>
      <c r="AS1295" s="49" t="s">
        <v>496</v>
      </c>
      <c r="AT1295" s="49" t="s">
        <v>497</v>
      </c>
    </row>
    <row r="1296" spans="1:46" x14ac:dyDescent="0.25">
      <c r="A1296">
        <v>8</v>
      </c>
      <c r="B1296" t="s">
        <v>221</v>
      </c>
      <c r="C1296" t="s">
        <v>221</v>
      </c>
      <c r="D1296" t="s">
        <v>222</v>
      </c>
      <c r="E1296" t="s">
        <v>622</v>
      </c>
      <c r="F1296" t="s">
        <v>623</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c r="AI1296">
        <v>0</v>
      </c>
      <c r="AJ1296">
        <v>0</v>
      </c>
      <c r="AK1296">
        <v>0</v>
      </c>
      <c r="AL1296" t="s">
        <v>531</v>
      </c>
      <c r="AM1296" s="49" t="s">
        <v>222</v>
      </c>
      <c r="AN1296" s="49" t="s">
        <v>14</v>
      </c>
      <c r="AO1296" s="49" t="s">
        <v>485</v>
      </c>
      <c r="AP1296" s="49" t="s">
        <v>494</v>
      </c>
      <c r="AQ1296" s="49" t="s">
        <v>11</v>
      </c>
      <c r="AR1296" s="49" t="s">
        <v>495</v>
      </c>
      <c r="AS1296" s="49" t="s">
        <v>488</v>
      </c>
      <c r="AT1296" s="49" t="s">
        <v>489</v>
      </c>
    </row>
    <row r="1297" spans="1:46" x14ac:dyDescent="0.25">
      <c r="A1297">
        <v>8</v>
      </c>
      <c r="B1297" t="s">
        <v>232</v>
      </c>
      <c r="C1297" t="s">
        <v>232</v>
      </c>
      <c r="D1297" t="s">
        <v>558</v>
      </c>
      <c r="E1297" t="s">
        <v>622</v>
      </c>
      <c r="F1297" t="s">
        <v>623</v>
      </c>
      <c r="G1297" t="s">
        <v>531</v>
      </c>
      <c r="H1297" t="s">
        <v>531</v>
      </c>
      <c r="I1297" t="s">
        <v>531</v>
      </c>
      <c r="J1297" t="s">
        <v>531</v>
      </c>
      <c r="K1297" t="s">
        <v>531</v>
      </c>
      <c r="L1297" t="s">
        <v>531</v>
      </c>
      <c r="M1297" t="s">
        <v>531</v>
      </c>
      <c r="N1297" t="s">
        <v>531</v>
      </c>
      <c r="O1297" t="s">
        <v>531</v>
      </c>
      <c r="P1297" t="s">
        <v>531</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t="s">
        <v>531</v>
      </c>
      <c r="AM1297" s="49" t="s">
        <v>233</v>
      </c>
      <c r="AN1297" s="49" t="s">
        <v>14</v>
      </c>
      <c r="AO1297" s="49" t="s">
        <v>485</v>
      </c>
      <c r="AP1297" s="49" t="s">
        <v>494</v>
      </c>
      <c r="AQ1297" s="49" t="s">
        <v>11</v>
      </c>
      <c r="AR1297" s="49" t="s">
        <v>487</v>
      </c>
      <c r="AS1297" s="49" t="s">
        <v>488</v>
      </c>
      <c r="AT1297" s="49" t="s">
        <v>489</v>
      </c>
    </row>
    <row r="1298" spans="1:46" x14ac:dyDescent="0.25">
      <c r="A1298">
        <v>8</v>
      </c>
      <c r="B1298" t="s">
        <v>249</v>
      </c>
      <c r="C1298" t="s">
        <v>249</v>
      </c>
      <c r="D1298" t="s">
        <v>250</v>
      </c>
      <c r="E1298" t="s">
        <v>622</v>
      </c>
      <c r="F1298" t="s">
        <v>623</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153.8356</v>
      </c>
      <c r="AI1298">
        <v>161.56020000000001</v>
      </c>
      <c r="AJ1298">
        <v>257.2244</v>
      </c>
      <c r="AK1298">
        <v>282.09820000000002</v>
      </c>
      <c r="AL1298">
        <v>272.85379999999998</v>
      </c>
      <c r="AM1298" s="49" t="s">
        <v>250</v>
      </c>
      <c r="AN1298" s="49" t="s">
        <v>14</v>
      </c>
      <c r="AO1298" s="49" t="s">
        <v>500</v>
      </c>
      <c r="AP1298" s="49" t="s">
        <v>505</v>
      </c>
      <c r="AQ1298" s="49" t="s">
        <v>13</v>
      </c>
      <c r="AR1298" s="49" t="s">
        <v>487</v>
      </c>
      <c r="AS1298" s="49" t="s">
        <v>488</v>
      </c>
      <c r="AT1298" s="49" t="s">
        <v>489</v>
      </c>
    </row>
    <row r="1299" spans="1:46" x14ac:dyDescent="0.25">
      <c r="A1299">
        <v>8</v>
      </c>
      <c r="B1299" t="s">
        <v>234</v>
      </c>
      <c r="C1299" t="s">
        <v>234</v>
      </c>
      <c r="D1299" t="s">
        <v>235</v>
      </c>
      <c r="E1299" t="s">
        <v>622</v>
      </c>
      <c r="F1299" t="s">
        <v>623</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c r="AI1299">
        <v>0</v>
      </c>
      <c r="AJ1299">
        <v>0</v>
      </c>
      <c r="AK1299">
        <v>0</v>
      </c>
      <c r="AL1299" t="s">
        <v>531</v>
      </c>
      <c r="AM1299" s="49" t="s">
        <v>235</v>
      </c>
      <c r="AN1299" s="49" t="s">
        <v>14</v>
      </c>
      <c r="AO1299" s="49" t="s">
        <v>485</v>
      </c>
      <c r="AP1299" s="49" t="s">
        <v>501</v>
      </c>
      <c r="AQ1299" s="49" t="s">
        <v>11</v>
      </c>
      <c r="AR1299" s="49" t="s">
        <v>487</v>
      </c>
      <c r="AS1299" s="49" t="s">
        <v>488</v>
      </c>
      <c r="AT1299" s="49" t="s">
        <v>489</v>
      </c>
    </row>
    <row r="1300" spans="1:46" x14ac:dyDescent="0.25">
      <c r="A1300">
        <v>8</v>
      </c>
      <c r="B1300" t="s">
        <v>238</v>
      </c>
      <c r="C1300" t="s">
        <v>238</v>
      </c>
      <c r="D1300" t="s">
        <v>419</v>
      </c>
      <c r="E1300" t="s">
        <v>622</v>
      </c>
      <c r="F1300" t="s">
        <v>623</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c r="AI1300">
        <v>0</v>
      </c>
      <c r="AJ1300">
        <v>0</v>
      </c>
      <c r="AK1300">
        <v>0</v>
      </c>
      <c r="AL1300" t="s">
        <v>531</v>
      </c>
      <c r="AM1300" s="49" t="s">
        <v>419</v>
      </c>
      <c r="AN1300" s="49" t="s">
        <v>7</v>
      </c>
      <c r="AO1300" s="49" t="s">
        <v>9</v>
      </c>
      <c r="AP1300" s="49" t="s">
        <v>501</v>
      </c>
      <c r="AQ1300" s="49" t="s">
        <v>9</v>
      </c>
      <c r="AR1300" s="49" t="s">
        <v>495</v>
      </c>
      <c r="AS1300" s="49" t="s">
        <v>496</v>
      </c>
      <c r="AT1300" s="49" t="s">
        <v>497</v>
      </c>
    </row>
    <row r="1301" spans="1:46" x14ac:dyDescent="0.25">
      <c r="A1301">
        <v>8</v>
      </c>
      <c r="B1301" t="s">
        <v>245</v>
      </c>
      <c r="C1301" t="s">
        <v>245</v>
      </c>
      <c r="D1301" t="s">
        <v>246</v>
      </c>
      <c r="E1301" t="s">
        <v>622</v>
      </c>
      <c r="F1301" t="s">
        <v>623</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468.00049999999999</v>
      </c>
      <c r="AE1301">
        <v>475.00080000000003</v>
      </c>
      <c r="AF1301">
        <v>676.00070000000005</v>
      </c>
      <c r="AG1301">
        <v>911.99810000000002</v>
      </c>
      <c r="AH1301">
        <v>1229.9981</v>
      </c>
      <c r="AI1301">
        <v>827.00189999999998</v>
      </c>
      <c r="AJ1301">
        <v>747.00049999999999</v>
      </c>
      <c r="AK1301">
        <v>1182.0006000000001</v>
      </c>
      <c r="AL1301">
        <v>2267.9978999999998</v>
      </c>
      <c r="AM1301" s="49" t="s">
        <v>246</v>
      </c>
      <c r="AN1301" s="49" t="s">
        <v>14</v>
      </c>
      <c r="AO1301" s="49" t="s">
        <v>500</v>
      </c>
      <c r="AP1301" s="49" t="s">
        <v>505</v>
      </c>
      <c r="AQ1301" s="49" t="s">
        <v>13</v>
      </c>
      <c r="AR1301" s="49" t="s">
        <v>487</v>
      </c>
      <c r="AS1301" s="49" t="s">
        <v>488</v>
      </c>
      <c r="AT1301" s="49" t="s">
        <v>489</v>
      </c>
    </row>
    <row r="1302" spans="1:46" x14ac:dyDescent="0.25">
      <c r="A1302">
        <v>8</v>
      </c>
      <c r="B1302" t="s">
        <v>247</v>
      </c>
      <c r="C1302" t="s">
        <v>247</v>
      </c>
      <c r="D1302" t="s">
        <v>248</v>
      </c>
      <c r="E1302" t="s">
        <v>622</v>
      </c>
      <c r="F1302" t="s">
        <v>623</v>
      </c>
      <c r="G1302">
        <v>509.99829999999997</v>
      </c>
      <c r="H1302">
        <v>521.00120000000004</v>
      </c>
      <c r="I1302">
        <v>531.99990000000003</v>
      </c>
      <c r="J1302">
        <v>505.99990000000003</v>
      </c>
      <c r="K1302">
        <v>495.00119999999998</v>
      </c>
      <c r="L1302">
        <v>472.99950000000001</v>
      </c>
      <c r="M1302">
        <v>366.00170000000003</v>
      </c>
      <c r="N1302">
        <v>432.99889999999999</v>
      </c>
      <c r="O1302">
        <v>365.00099999999998</v>
      </c>
      <c r="P1302">
        <v>418.9982</v>
      </c>
      <c r="Q1302">
        <v>406.63459999999998</v>
      </c>
      <c r="R1302">
        <v>401.50569999999999</v>
      </c>
      <c r="S1302">
        <v>407.68970000000002</v>
      </c>
      <c r="T1302">
        <v>491.86110000000002</v>
      </c>
      <c r="U1302">
        <v>531.53520000000003</v>
      </c>
      <c r="V1302">
        <v>487.21789999999999</v>
      </c>
      <c r="W1302">
        <v>513.6241</v>
      </c>
      <c r="X1302">
        <v>525.75739999999996</v>
      </c>
      <c r="Y1302">
        <v>535.28240000000005</v>
      </c>
      <c r="Z1302">
        <v>462.1515</v>
      </c>
      <c r="AA1302">
        <v>420.62689999999998</v>
      </c>
      <c r="AB1302">
        <v>463.20659999999998</v>
      </c>
      <c r="AC1302">
        <v>454.68650000000002</v>
      </c>
      <c r="AD1302">
        <v>463.20659999999998</v>
      </c>
      <c r="AE1302">
        <v>442.64109999999999</v>
      </c>
      <c r="AF1302">
        <v>516.10260000000005</v>
      </c>
      <c r="AG1302">
        <v>529.3664</v>
      </c>
      <c r="AH1302">
        <v>588.54269999999997</v>
      </c>
      <c r="AI1302">
        <v>586.52459999999996</v>
      </c>
      <c r="AJ1302">
        <v>592.28980000000001</v>
      </c>
      <c r="AK1302">
        <v>544.5394</v>
      </c>
      <c r="AL1302">
        <v>533.90070000000003</v>
      </c>
      <c r="AM1302" s="49" t="s">
        <v>248</v>
      </c>
      <c r="AN1302" s="49" t="s">
        <v>14</v>
      </c>
      <c r="AO1302" s="49" t="s">
        <v>500</v>
      </c>
      <c r="AP1302" s="49" t="s">
        <v>505</v>
      </c>
      <c r="AQ1302" s="49" t="s">
        <v>13</v>
      </c>
      <c r="AR1302" s="49" t="s">
        <v>487</v>
      </c>
      <c r="AS1302" s="49" t="s">
        <v>488</v>
      </c>
      <c r="AT1302" s="49" t="s">
        <v>489</v>
      </c>
    </row>
    <row r="1303" spans="1:46" x14ac:dyDescent="0.25">
      <c r="A1303">
        <v>8</v>
      </c>
      <c r="B1303" t="s">
        <v>255</v>
      </c>
      <c r="C1303" t="s">
        <v>255</v>
      </c>
      <c r="D1303" t="s">
        <v>256</v>
      </c>
      <c r="E1303" t="s">
        <v>622</v>
      </c>
      <c r="F1303" t="s">
        <v>623</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0</v>
      </c>
      <c r="AJ1303">
        <v>0</v>
      </c>
      <c r="AK1303">
        <v>0</v>
      </c>
      <c r="AL1303" t="s">
        <v>531</v>
      </c>
      <c r="AM1303" s="49" t="s">
        <v>256</v>
      </c>
      <c r="AN1303" s="49" t="s">
        <v>6</v>
      </c>
      <c r="AO1303" s="49" t="s">
        <v>9</v>
      </c>
      <c r="AP1303" s="49" t="s">
        <v>486</v>
      </c>
      <c r="AQ1303" s="49" t="s">
        <v>9</v>
      </c>
      <c r="AR1303" s="49" t="s">
        <v>487</v>
      </c>
      <c r="AS1303" s="49" t="s">
        <v>488</v>
      </c>
      <c r="AT1303" s="49" t="s">
        <v>489</v>
      </c>
    </row>
    <row r="1304" spans="1:46" x14ac:dyDescent="0.25">
      <c r="A1304">
        <v>8</v>
      </c>
      <c r="B1304" t="s">
        <v>281</v>
      </c>
      <c r="C1304" t="s">
        <v>281</v>
      </c>
      <c r="D1304" t="s">
        <v>282</v>
      </c>
      <c r="E1304" t="s">
        <v>622</v>
      </c>
      <c r="F1304" t="s">
        <v>623</v>
      </c>
      <c r="G1304">
        <v>0</v>
      </c>
      <c r="H1304">
        <v>0</v>
      </c>
      <c r="I1304">
        <v>0</v>
      </c>
      <c r="J1304">
        <v>0</v>
      </c>
      <c r="K1304">
        <v>0</v>
      </c>
      <c r="L1304">
        <v>0</v>
      </c>
      <c r="M1304">
        <v>0</v>
      </c>
      <c r="N1304">
        <v>0</v>
      </c>
      <c r="O1304">
        <v>0</v>
      </c>
      <c r="P1304">
        <v>0</v>
      </c>
      <c r="Q1304">
        <v>0</v>
      </c>
      <c r="R1304">
        <v>0</v>
      </c>
      <c r="S1304">
        <v>0</v>
      </c>
      <c r="T1304">
        <v>0</v>
      </c>
      <c r="U1304">
        <v>0</v>
      </c>
      <c r="V1304">
        <v>0</v>
      </c>
      <c r="W1304">
        <v>0</v>
      </c>
      <c r="X1304">
        <v>0</v>
      </c>
      <c r="Y1304">
        <v>0</v>
      </c>
      <c r="Z1304">
        <v>57.999699999999997</v>
      </c>
      <c r="AA1304">
        <v>57.999699999999997</v>
      </c>
      <c r="AB1304">
        <v>57.999699999999997</v>
      </c>
      <c r="AC1304">
        <v>114.9988</v>
      </c>
      <c r="AD1304">
        <v>130.0001</v>
      </c>
      <c r="AE1304">
        <v>0</v>
      </c>
      <c r="AF1304">
        <v>0</v>
      </c>
      <c r="AG1304">
        <v>0</v>
      </c>
      <c r="AH1304">
        <v>0</v>
      </c>
      <c r="AI1304">
        <v>0</v>
      </c>
      <c r="AJ1304">
        <v>0</v>
      </c>
      <c r="AK1304">
        <v>0</v>
      </c>
      <c r="AL1304" t="s">
        <v>531</v>
      </c>
      <c r="AM1304" s="49" t="s">
        <v>282</v>
      </c>
      <c r="AN1304" s="49" t="s">
        <v>14</v>
      </c>
      <c r="AO1304" s="49" t="s">
        <v>485</v>
      </c>
      <c r="AP1304" s="49" t="s">
        <v>501</v>
      </c>
      <c r="AQ1304" s="49" t="s">
        <v>11</v>
      </c>
      <c r="AR1304" s="49" t="s">
        <v>487</v>
      </c>
      <c r="AS1304" s="49" t="s">
        <v>488</v>
      </c>
      <c r="AT1304" s="49" t="s">
        <v>489</v>
      </c>
    </row>
    <row r="1305" spans="1:46" x14ac:dyDescent="0.25">
      <c r="A1305">
        <v>8</v>
      </c>
      <c r="B1305" t="s">
        <v>267</v>
      </c>
      <c r="C1305" t="s">
        <v>267</v>
      </c>
      <c r="D1305" t="s">
        <v>268</v>
      </c>
      <c r="E1305" t="s">
        <v>622</v>
      </c>
      <c r="F1305" t="s">
        <v>623</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c r="AG1305">
        <v>0</v>
      </c>
      <c r="AH1305">
        <v>0</v>
      </c>
      <c r="AI1305">
        <v>0</v>
      </c>
      <c r="AJ1305">
        <v>0</v>
      </c>
      <c r="AK1305">
        <v>0</v>
      </c>
      <c r="AL1305">
        <v>0</v>
      </c>
      <c r="AM1305" s="49" t="s">
        <v>268</v>
      </c>
      <c r="AN1305" s="49" t="s">
        <v>14</v>
      </c>
      <c r="AO1305" s="49" t="s">
        <v>500</v>
      </c>
      <c r="AP1305" s="49" t="s">
        <v>505</v>
      </c>
      <c r="AQ1305" s="49" t="s">
        <v>13</v>
      </c>
      <c r="AR1305" s="49" t="s">
        <v>487</v>
      </c>
      <c r="AS1305" s="49" t="s">
        <v>488</v>
      </c>
      <c r="AT1305" s="49" t="s">
        <v>489</v>
      </c>
    </row>
    <row r="1306" spans="1:46" x14ac:dyDescent="0.25">
      <c r="A1306">
        <v>8</v>
      </c>
      <c r="B1306" t="s">
        <v>277</v>
      </c>
      <c r="C1306" t="s">
        <v>559</v>
      </c>
      <c r="D1306" t="s">
        <v>278</v>
      </c>
      <c r="E1306" t="s">
        <v>622</v>
      </c>
      <c r="F1306" t="s">
        <v>623</v>
      </c>
      <c r="G1306">
        <v>0</v>
      </c>
      <c r="H1306">
        <v>0</v>
      </c>
      <c r="I1306">
        <v>0</v>
      </c>
      <c r="J1306">
        <v>0</v>
      </c>
      <c r="K1306">
        <v>0</v>
      </c>
      <c r="L1306">
        <v>0</v>
      </c>
      <c r="M1306">
        <v>0</v>
      </c>
      <c r="N1306">
        <v>0</v>
      </c>
      <c r="O1306">
        <v>0</v>
      </c>
      <c r="P1306">
        <v>0</v>
      </c>
      <c r="Q1306">
        <v>0</v>
      </c>
      <c r="R1306">
        <v>0</v>
      </c>
      <c r="S1306">
        <v>0</v>
      </c>
      <c r="T1306">
        <v>0</v>
      </c>
      <c r="U1306">
        <v>0</v>
      </c>
      <c r="V1306">
        <v>0</v>
      </c>
      <c r="W1306">
        <v>0</v>
      </c>
      <c r="X1306">
        <v>0</v>
      </c>
      <c r="Y1306">
        <v>0</v>
      </c>
      <c r="Z1306">
        <v>0</v>
      </c>
      <c r="AA1306">
        <v>0</v>
      </c>
      <c r="AB1306">
        <v>0</v>
      </c>
      <c r="AC1306">
        <v>0</v>
      </c>
      <c r="AD1306">
        <v>0</v>
      </c>
      <c r="AE1306">
        <v>0</v>
      </c>
      <c r="AF1306">
        <v>0</v>
      </c>
      <c r="AG1306">
        <v>0</v>
      </c>
      <c r="AH1306">
        <v>0</v>
      </c>
      <c r="AI1306">
        <v>0</v>
      </c>
      <c r="AJ1306">
        <v>0</v>
      </c>
      <c r="AK1306">
        <v>0</v>
      </c>
      <c r="AL1306" t="s">
        <v>531</v>
      </c>
      <c r="AM1306" s="49" t="s">
        <v>278</v>
      </c>
      <c r="AN1306" s="49" t="s">
        <v>6</v>
      </c>
      <c r="AO1306" s="49" t="s">
        <v>9</v>
      </c>
      <c r="AP1306" s="49" t="s">
        <v>501</v>
      </c>
      <c r="AQ1306" s="49" t="s">
        <v>9</v>
      </c>
      <c r="AR1306" s="49" t="s">
        <v>487</v>
      </c>
      <c r="AS1306" s="49" t="s">
        <v>488</v>
      </c>
      <c r="AT1306" s="49" t="s">
        <v>489</v>
      </c>
    </row>
    <row r="1307" spans="1:46" x14ac:dyDescent="0.25">
      <c r="A1307">
        <v>8</v>
      </c>
      <c r="B1307" t="s">
        <v>493</v>
      </c>
      <c r="C1307" t="s">
        <v>560</v>
      </c>
      <c r="D1307" t="s">
        <v>561</v>
      </c>
      <c r="E1307" t="s">
        <v>622</v>
      </c>
      <c r="F1307" t="s">
        <v>623</v>
      </c>
      <c r="G1307">
        <v>0</v>
      </c>
      <c r="H1307">
        <v>0</v>
      </c>
      <c r="I1307">
        <v>0</v>
      </c>
      <c r="J1307">
        <v>0</v>
      </c>
      <c r="K1307">
        <v>0</v>
      </c>
      <c r="L1307">
        <v>0</v>
      </c>
      <c r="M1307">
        <v>0</v>
      </c>
      <c r="N1307">
        <v>0</v>
      </c>
      <c r="O1307">
        <v>0</v>
      </c>
      <c r="P1307">
        <v>0</v>
      </c>
      <c r="Q1307">
        <v>0</v>
      </c>
      <c r="R1307">
        <v>0</v>
      </c>
      <c r="S1307">
        <v>14.0007</v>
      </c>
      <c r="T1307">
        <v>14.0007</v>
      </c>
      <c r="U1307">
        <v>14.0007</v>
      </c>
      <c r="V1307">
        <v>14.0007</v>
      </c>
      <c r="W1307">
        <v>29.001999999999999</v>
      </c>
      <c r="X1307">
        <v>72.000399999999999</v>
      </c>
      <c r="Y1307">
        <v>14.0007</v>
      </c>
      <c r="Z1307">
        <v>29.001999999999999</v>
      </c>
      <c r="AA1307">
        <v>29.001999999999999</v>
      </c>
      <c r="AB1307">
        <v>42.998399999999997</v>
      </c>
      <c r="AC1307">
        <v>42.998399999999997</v>
      </c>
      <c r="AD1307">
        <v>14.0007</v>
      </c>
      <c r="AE1307">
        <v>0</v>
      </c>
      <c r="AF1307">
        <v>14.0007</v>
      </c>
      <c r="AG1307">
        <v>14.0007</v>
      </c>
      <c r="AH1307">
        <v>0</v>
      </c>
      <c r="AI1307">
        <v>0</v>
      </c>
      <c r="AJ1307">
        <v>0</v>
      </c>
      <c r="AK1307">
        <v>0</v>
      </c>
      <c r="AL1307" t="s">
        <v>531</v>
      </c>
      <c r="AM1307" s="49" t="e">
        <v>#N/A</v>
      </c>
      <c r="AN1307" s="49" t="e">
        <v>#N/A</v>
      </c>
      <c r="AO1307" s="49" t="e">
        <v>#N/A</v>
      </c>
      <c r="AP1307" s="49" t="e">
        <v>#N/A</v>
      </c>
      <c r="AQ1307" s="49" t="e">
        <v>#N/A</v>
      </c>
      <c r="AR1307" s="49" t="e">
        <v>#N/A</v>
      </c>
      <c r="AS1307" s="49" t="e">
        <v>#N/A</v>
      </c>
      <c r="AT1307" s="49" t="e">
        <v>#N/A</v>
      </c>
    </row>
    <row r="1308" spans="1:46" x14ac:dyDescent="0.25">
      <c r="A1308">
        <v>8</v>
      </c>
      <c r="B1308" t="s">
        <v>493</v>
      </c>
      <c r="C1308" t="s">
        <v>562</v>
      </c>
      <c r="D1308" t="s">
        <v>563</v>
      </c>
      <c r="E1308" t="s">
        <v>622</v>
      </c>
      <c r="F1308" t="s">
        <v>623</v>
      </c>
      <c r="G1308">
        <v>89438.999400000001</v>
      </c>
      <c r="H1308">
        <v>105394.9988</v>
      </c>
      <c r="I1308">
        <v>121043.997</v>
      </c>
      <c r="J1308">
        <v>120103.0012</v>
      </c>
      <c r="K1308">
        <v>128088.99980000001</v>
      </c>
      <c r="L1308">
        <v>138350.00080000001</v>
      </c>
      <c r="M1308">
        <v>146450.99830000001</v>
      </c>
      <c r="N1308">
        <v>143927.99909999999</v>
      </c>
      <c r="O1308">
        <v>146581.99909999999</v>
      </c>
      <c r="P1308">
        <v>160279.9987</v>
      </c>
      <c r="Q1308">
        <v>174721.00039999999</v>
      </c>
      <c r="R1308">
        <v>148263.9999</v>
      </c>
      <c r="S1308">
        <v>164392.00150000001</v>
      </c>
      <c r="T1308">
        <v>153198.00140000001</v>
      </c>
      <c r="U1308">
        <v>168531.00080000001</v>
      </c>
      <c r="V1308">
        <v>169499.99799999999</v>
      </c>
      <c r="W1308">
        <v>172627.00169999999</v>
      </c>
      <c r="X1308">
        <v>167486.0007</v>
      </c>
      <c r="Y1308">
        <v>172918.9975</v>
      </c>
      <c r="Z1308">
        <v>171084.00260000001</v>
      </c>
      <c r="AA1308">
        <v>166231.99960000001</v>
      </c>
      <c r="AB1308">
        <v>155779.00030000001</v>
      </c>
      <c r="AC1308">
        <v>156285.00020000001</v>
      </c>
      <c r="AD1308">
        <v>156087.9987</v>
      </c>
      <c r="AE1308">
        <v>155500.00030000001</v>
      </c>
      <c r="AF1308">
        <v>155047.00109999999</v>
      </c>
      <c r="AG1308">
        <v>159533.99890000001</v>
      </c>
      <c r="AH1308">
        <v>153967.37609999999</v>
      </c>
      <c r="AI1308">
        <v>157527.4791</v>
      </c>
      <c r="AJ1308">
        <v>134192.42050000001</v>
      </c>
      <c r="AK1308">
        <v>133746.4803</v>
      </c>
      <c r="AL1308" t="s">
        <v>531</v>
      </c>
      <c r="AM1308" s="49" t="e">
        <v>#N/A</v>
      </c>
      <c r="AN1308" s="49" t="e">
        <v>#N/A</v>
      </c>
      <c r="AO1308" s="49" t="e">
        <v>#N/A</v>
      </c>
      <c r="AP1308" s="49" t="e">
        <v>#N/A</v>
      </c>
      <c r="AQ1308" s="49" t="e">
        <v>#N/A</v>
      </c>
      <c r="AR1308" s="49" t="e">
        <v>#N/A</v>
      </c>
      <c r="AS1308" s="49" t="e">
        <v>#N/A</v>
      </c>
      <c r="AT1308" s="49" t="e">
        <v>#N/A</v>
      </c>
    </row>
    <row r="1309" spans="1:46" x14ac:dyDescent="0.25">
      <c r="A1309">
        <v>8</v>
      </c>
      <c r="B1309" t="s">
        <v>493</v>
      </c>
      <c r="C1309" t="s">
        <v>564</v>
      </c>
      <c r="D1309" t="s">
        <v>565</v>
      </c>
      <c r="E1309" t="s">
        <v>622</v>
      </c>
      <c r="F1309" t="s">
        <v>623</v>
      </c>
      <c r="G1309">
        <v>1627.9994999999999</v>
      </c>
      <c r="H1309">
        <v>4636.0018</v>
      </c>
      <c r="I1309">
        <v>5027.0028000000002</v>
      </c>
      <c r="J1309">
        <v>5121.0006999999996</v>
      </c>
      <c r="K1309">
        <v>6243.0002999999997</v>
      </c>
      <c r="L1309">
        <v>7426.9979999999996</v>
      </c>
      <c r="M1309">
        <v>10119.0016</v>
      </c>
      <c r="N1309">
        <v>12216.9987</v>
      </c>
      <c r="O1309">
        <v>14474.9985</v>
      </c>
      <c r="P1309">
        <v>19580.997899999998</v>
      </c>
      <c r="Q1309">
        <v>22355.9964</v>
      </c>
      <c r="R1309">
        <v>34474.998800000001</v>
      </c>
      <c r="S1309">
        <v>37683.996800000001</v>
      </c>
      <c r="T1309">
        <v>45529.000699999997</v>
      </c>
      <c r="U1309">
        <v>47857.996099999997</v>
      </c>
      <c r="V1309">
        <v>48859.997900000002</v>
      </c>
      <c r="W1309">
        <v>50956.998500000002</v>
      </c>
      <c r="X1309">
        <v>55563.998299999999</v>
      </c>
      <c r="Y1309">
        <v>58167.003100000002</v>
      </c>
      <c r="Z1309">
        <v>59250.999100000001</v>
      </c>
      <c r="AA1309">
        <v>89449.633900000001</v>
      </c>
      <c r="AB1309">
        <v>93175.098700000002</v>
      </c>
      <c r="AC1309">
        <v>98703.077300000004</v>
      </c>
      <c r="AD1309">
        <v>102424.8913</v>
      </c>
      <c r="AE1309">
        <v>104812.7573</v>
      </c>
      <c r="AF1309">
        <v>112898.4185</v>
      </c>
      <c r="AG1309">
        <v>96799.1342</v>
      </c>
      <c r="AH1309">
        <v>94526.128899999996</v>
      </c>
      <c r="AI1309">
        <v>98576.179600000003</v>
      </c>
      <c r="AJ1309">
        <v>101269.37639999999</v>
      </c>
      <c r="AK1309">
        <v>106313.6581</v>
      </c>
      <c r="AL1309" t="s">
        <v>531</v>
      </c>
      <c r="AM1309" s="49" t="e">
        <v>#N/A</v>
      </c>
      <c r="AN1309" s="49" t="e">
        <v>#N/A</v>
      </c>
      <c r="AO1309" s="49" t="e">
        <v>#N/A</v>
      </c>
      <c r="AP1309" s="49" t="e">
        <v>#N/A</v>
      </c>
      <c r="AQ1309" s="49" t="e">
        <v>#N/A</v>
      </c>
      <c r="AR1309" s="49" t="e">
        <v>#N/A</v>
      </c>
      <c r="AS1309" s="49" t="e">
        <v>#N/A</v>
      </c>
      <c r="AT1309" s="49" t="e">
        <v>#N/A</v>
      </c>
    </row>
    <row r="1310" spans="1:46" x14ac:dyDescent="0.25">
      <c r="A1310">
        <v>8</v>
      </c>
      <c r="B1310" t="s">
        <v>493</v>
      </c>
      <c r="C1310" t="s">
        <v>566</v>
      </c>
      <c r="D1310" t="s">
        <v>567</v>
      </c>
      <c r="E1310" t="s">
        <v>622</v>
      </c>
      <c r="F1310" t="s">
        <v>623</v>
      </c>
      <c r="G1310">
        <v>101526.0021</v>
      </c>
      <c r="H1310">
        <v>105216.0006</v>
      </c>
      <c r="I1310">
        <v>106871.9972</v>
      </c>
      <c r="J1310">
        <v>111578.9987</v>
      </c>
      <c r="K1310">
        <v>115035.9976</v>
      </c>
      <c r="L1310">
        <v>126148.9958</v>
      </c>
      <c r="M1310">
        <v>135523.9988</v>
      </c>
      <c r="N1310">
        <v>143454.99540000001</v>
      </c>
      <c r="O1310">
        <v>154059.99650000001</v>
      </c>
      <c r="P1310">
        <v>169932.9927</v>
      </c>
      <c r="Q1310">
        <v>179408.63800000001</v>
      </c>
      <c r="R1310">
        <v>188755.50570000001</v>
      </c>
      <c r="S1310">
        <v>193231.68890000001</v>
      </c>
      <c r="T1310">
        <v>229526.8572</v>
      </c>
      <c r="U1310">
        <v>243301.52960000001</v>
      </c>
      <c r="V1310">
        <v>275362.53259999998</v>
      </c>
      <c r="W1310">
        <v>298426.85600000003</v>
      </c>
      <c r="X1310">
        <v>330372.22369999997</v>
      </c>
      <c r="Y1310">
        <v>331396.20620000002</v>
      </c>
      <c r="Z1310">
        <v>337849.9448</v>
      </c>
      <c r="AA1310">
        <v>355593.36459999997</v>
      </c>
      <c r="AB1310">
        <v>361786.20699999999</v>
      </c>
      <c r="AC1310">
        <v>378390.43199999997</v>
      </c>
      <c r="AD1310">
        <v>395353.75459999999</v>
      </c>
      <c r="AE1310">
        <v>409588.34289999999</v>
      </c>
      <c r="AF1310">
        <v>422062.54080000002</v>
      </c>
      <c r="AG1310">
        <v>436463.98570000002</v>
      </c>
      <c r="AH1310">
        <v>451207.63439999998</v>
      </c>
      <c r="AI1310">
        <v>450847.29330000002</v>
      </c>
      <c r="AJ1310">
        <v>461092.55609999999</v>
      </c>
      <c r="AK1310">
        <v>468645.3382</v>
      </c>
      <c r="AL1310" t="s">
        <v>531</v>
      </c>
      <c r="AM1310" s="49" t="e">
        <v>#N/A</v>
      </c>
      <c r="AN1310" s="49" t="e">
        <v>#N/A</v>
      </c>
      <c r="AO1310" s="49" t="e">
        <v>#N/A</v>
      </c>
      <c r="AP1310" s="49" t="e">
        <v>#N/A</v>
      </c>
      <c r="AQ1310" s="49" t="e">
        <v>#N/A</v>
      </c>
      <c r="AR1310" s="49" t="e">
        <v>#N/A</v>
      </c>
      <c r="AS1310" s="49" t="e">
        <v>#N/A</v>
      </c>
      <c r="AT1310" s="49" t="e">
        <v>#N/A</v>
      </c>
    </row>
    <row r="1311" spans="1:46" x14ac:dyDescent="0.25">
      <c r="A1311">
        <v>8</v>
      </c>
      <c r="B1311" t="s">
        <v>493</v>
      </c>
      <c r="C1311" t="s">
        <v>568</v>
      </c>
      <c r="D1311" t="s">
        <v>569</v>
      </c>
      <c r="E1311" t="s">
        <v>622</v>
      </c>
      <c r="F1311" t="s">
        <v>623</v>
      </c>
      <c r="G1311">
        <v>84746.002699999997</v>
      </c>
      <c r="H1311">
        <v>87894.999599999996</v>
      </c>
      <c r="I1311">
        <v>89734.997799999997</v>
      </c>
      <c r="J1311">
        <v>93317.998399999997</v>
      </c>
      <c r="K1311">
        <v>94286.999800000005</v>
      </c>
      <c r="L1311">
        <v>105725.99890000001</v>
      </c>
      <c r="M1311">
        <v>115025.9996</v>
      </c>
      <c r="N1311">
        <v>121605.9996</v>
      </c>
      <c r="O1311">
        <v>127739</v>
      </c>
      <c r="P1311">
        <v>140402.99400000001</v>
      </c>
      <c r="Q1311">
        <v>148077.63709999999</v>
      </c>
      <c r="R1311">
        <v>155452.50109999999</v>
      </c>
      <c r="S1311">
        <v>157980.68770000001</v>
      </c>
      <c r="T1311">
        <v>192443.85459999999</v>
      </c>
      <c r="U1311">
        <v>206687.5324</v>
      </c>
      <c r="V1311">
        <v>237313.5306</v>
      </c>
      <c r="W1311">
        <v>256858.85699999999</v>
      </c>
      <c r="X1311">
        <v>288152.21850000002</v>
      </c>
      <c r="Y1311">
        <v>288942.20909999998</v>
      </c>
      <c r="Z1311">
        <v>291982.93959999998</v>
      </c>
      <c r="AA1311">
        <v>308716.36499999999</v>
      </c>
      <c r="AB1311">
        <v>314967.2072</v>
      </c>
      <c r="AC1311">
        <v>328099.43190000003</v>
      </c>
      <c r="AD1311">
        <v>348078.7536</v>
      </c>
      <c r="AE1311">
        <v>358210.3407</v>
      </c>
      <c r="AF1311">
        <v>362315.53989999997</v>
      </c>
      <c r="AG1311">
        <v>369019.98839999997</v>
      </c>
      <c r="AH1311">
        <v>380620.397</v>
      </c>
      <c r="AI1311">
        <v>373751.59570000001</v>
      </c>
      <c r="AJ1311">
        <v>379295.21620000002</v>
      </c>
      <c r="AK1311">
        <v>385720.43440000003</v>
      </c>
      <c r="AL1311">
        <v>386331.81189999997</v>
      </c>
      <c r="AM1311" s="49" t="e">
        <v>#N/A</v>
      </c>
      <c r="AN1311" s="49" t="e">
        <v>#N/A</v>
      </c>
      <c r="AO1311" s="49" t="e">
        <v>#N/A</v>
      </c>
      <c r="AP1311" s="49" t="e">
        <v>#N/A</v>
      </c>
      <c r="AQ1311" s="49" t="e">
        <v>#N/A</v>
      </c>
      <c r="AR1311" s="49" t="e">
        <v>#N/A</v>
      </c>
      <c r="AS1311" s="49" t="e">
        <v>#N/A</v>
      </c>
      <c r="AT1311" s="49" t="e">
        <v>#N/A</v>
      </c>
    </row>
    <row r="1312" spans="1:46" x14ac:dyDescent="0.25">
      <c r="A1312">
        <v>8</v>
      </c>
      <c r="B1312" t="s">
        <v>493</v>
      </c>
      <c r="C1312" t="s">
        <v>570</v>
      </c>
      <c r="D1312" t="s">
        <v>571</v>
      </c>
      <c r="E1312" t="s">
        <v>622</v>
      </c>
      <c r="F1312" t="s">
        <v>623</v>
      </c>
      <c r="G1312">
        <v>87679.002600000007</v>
      </c>
      <c r="H1312">
        <v>90949.998800000001</v>
      </c>
      <c r="I1312">
        <v>93159.996899999998</v>
      </c>
      <c r="J1312">
        <v>97446.999599999996</v>
      </c>
      <c r="K1312">
        <v>100072.0018</v>
      </c>
      <c r="L1312">
        <v>111407.9973</v>
      </c>
      <c r="M1312">
        <v>120999.0015</v>
      </c>
      <c r="N1312">
        <v>128409.9975</v>
      </c>
      <c r="O1312">
        <v>137714.00080000001</v>
      </c>
      <c r="P1312">
        <v>150684.99609999999</v>
      </c>
      <c r="Q1312">
        <v>159132.6355</v>
      </c>
      <c r="R1312">
        <v>167654.50260000001</v>
      </c>
      <c r="S1312">
        <v>171383.68960000001</v>
      </c>
      <c r="T1312">
        <v>206601.85370000001</v>
      </c>
      <c r="U1312">
        <v>220364.53099999999</v>
      </c>
      <c r="V1312">
        <v>250896.53140000001</v>
      </c>
      <c r="W1312">
        <v>271998.85749999998</v>
      </c>
      <c r="X1312">
        <v>303521.22029999999</v>
      </c>
      <c r="Y1312">
        <v>304845.20779999997</v>
      </c>
      <c r="Z1312">
        <v>311355.94140000001</v>
      </c>
      <c r="AA1312">
        <v>327501.36430000002</v>
      </c>
      <c r="AB1312">
        <v>333031.20600000001</v>
      </c>
      <c r="AC1312">
        <v>348345.43180000002</v>
      </c>
      <c r="AD1312">
        <v>365941.7525</v>
      </c>
      <c r="AE1312">
        <v>379800.34110000002</v>
      </c>
      <c r="AF1312">
        <v>391016.53960000002</v>
      </c>
      <c r="AG1312">
        <v>404585.9877</v>
      </c>
      <c r="AH1312">
        <v>418979.39809999999</v>
      </c>
      <c r="AI1312">
        <v>417775.5968</v>
      </c>
      <c r="AJ1312">
        <v>427924.21580000001</v>
      </c>
      <c r="AK1312">
        <v>435883.43560000003</v>
      </c>
      <c r="AL1312">
        <v>438541.81079999998</v>
      </c>
      <c r="AM1312" s="49" t="e">
        <v>#N/A</v>
      </c>
      <c r="AN1312" s="49" t="e">
        <v>#N/A</v>
      </c>
      <c r="AO1312" s="49" t="e">
        <v>#N/A</v>
      </c>
      <c r="AP1312" s="49" t="e">
        <v>#N/A</v>
      </c>
      <c r="AQ1312" s="49" t="e">
        <v>#N/A</v>
      </c>
      <c r="AR1312" s="49" t="e">
        <v>#N/A</v>
      </c>
      <c r="AS1312" s="49" t="e">
        <v>#N/A</v>
      </c>
      <c r="AT1312" s="49" t="e">
        <v>#N/A</v>
      </c>
    </row>
    <row r="1313" spans="1:46" x14ac:dyDescent="0.25">
      <c r="A1313">
        <v>8</v>
      </c>
      <c r="B1313" t="s">
        <v>493</v>
      </c>
      <c r="C1313" t="s">
        <v>572</v>
      </c>
      <c r="D1313" t="s">
        <v>573</v>
      </c>
      <c r="E1313" t="s">
        <v>622</v>
      </c>
      <c r="F1313" t="s">
        <v>623</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c r="AL1313" t="s">
        <v>531</v>
      </c>
      <c r="AM1313" s="49" t="e">
        <v>#N/A</v>
      </c>
      <c r="AN1313" s="49" t="e">
        <v>#N/A</v>
      </c>
      <c r="AO1313" s="49" t="e">
        <v>#N/A</v>
      </c>
      <c r="AP1313" s="49" t="e">
        <v>#N/A</v>
      </c>
      <c r="AQ1313" s="49" t="e">
        <v>#N/A</v>
      </c>
      <c r="AR1313" s="49" t="e">
        <v>#N/A</v>
      </c>
      <c r="AS1313" s="49" t="e">
        <v>#N/A</v>
      </c>
      <c r="AT1313" s="49" t="e">
        <v>#N/A</v>
      </c>
    </row>
    <row r="1314" spans="1:46" x14ac:dyDescent="0.25">
      <c r="A1314">
        <v>8</v>
      </c>
      <c r="B1314" t="s">
        <v>259</v>
      </c>
      <c r="C1314" t="s">
        <v>259</v>
      </c>
      <c r="D1314" t="s">
        <v>260</v>
      </c>
      <c r="E1314" t="s">
        <v>622</v>
      </c>
      <c r="F1314" t="s">
        <v>623</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c r="AG1314">
        <v>0</v>
      </c>
      <c r="AH1314">
        <v>0</v>
      </c>
      <c r="AI1314">
        <v>0</v>
      </c>
      <c r="AJ1314">
        <v>0</v>
      </c>
      <c r="AK1314">
        <v>0</v>
      </c>
      <c r="AL1314">
        <v>0</v>
      </c>
      <c r="AM1314" s="49" t="s">
        <v>260</v>
      </c>
      <c r="AN1314" s="49" t="s">
        <v>14</v>
      </c>
      <c r="AO1314" s="49" t="s">
        <v>507</v>
      </c>
      <c r="AP1314" s="49" t="s">
        <v>501</v>
      </c>
      <c r="AQ1314" s="49" t="s">
        <v>10</v>
      </c>
      <c r="AR1314" s="49" t="s">
        <v>487</v>
      </c>
      <c r="AS1314" s="49" t="s">
        <v>488</v>
      </c>
      <c r="AT1314" s="49" t="s">
        <v>489</v>
      </c>
    </row>
    <row r="1315" spans="1:46" x14ac:dyDescent="0.25">
      <c r="A1315">
        <v>8</v>
      </c>
      <c r="B1315" t="s">
        <v>493</v>
      </c>
      <c r="C1315" t="s">
        <v>574</v>
      </c>
      <c r="D1315" t="s">
        <v>575</v>
      </c>
      <c r="E1315" t="s">
        <v>622</v>
      </c>
      <c r="F1315" t="s">
        <v>623</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c r="AG1315">
        <v>0</v>
      </c>
      <c r="AH1315">
        <v>0</v>
      </c>
      <c r="AI1315">
        <v>0</v>
      </c>
      <c r="AJ1315">
        <v>0</v>
      </c>
      <c r="AK1315">
        <v>0</v>
      </c>
      <c r="AL1315" t="s">
        <v>531</v>
      </c>
      <c r="AM1315" s="49" t="e">
        <v>#N/A</v>
      </c>
      <c r="AN1315" s="49" t="e">
        <v>#N/A</v>
      </c>
      <c r="AO1315" s="49" t="e">
        <v>#N/A</v>
      </c>
      <c r="AP1315" s="49" t="e">
        <v>#N/A</v>
      </c>
      <c r="AQ1315" s="49" t="e">
        <v>#N/A</v>
      </c>
      <c r="AR1315" s="49" t="e">
        <v>#N/A</v>
      </c>
      <c r="AS1315" s="49" t="e">
        <v>#N/A</v>
      </c>
      <c r="AT1315" s="49" t="e">
        <v>#N/A</v>
      </c>
    </row>
    <row r="1316" spans="1:46" x14ac:dyDescent="0.25">
      <c r="A1316">
        <v>8</v>
      </c>
      <c r="B1316" t="s">
        <v>273</v>
      </c>
      <c r="C1316" t="s">
        <v>273</v>
      </c>
      <c r="D1316" t="s">
        <v>420</v>
      </c>
      <c r="E1316" t="s">
        <v>622</v>
      </c>
      <c r="F1316" t="s">
        <v>623</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c r="AG1316">
        <v>0</v>
      </c>
      <c r="AH1316">
        <v>0</v>
      </c>
      <c r="AI1316">
        <v>0</v>
      </c>
      <c r="AJ1316">
        <v>0</v>
      </c>
      <c r="AK1316">
        <v>0</v>
      </c>
      <c r="AL1316" t="s">
        <v>531</v>
      </c>
      <c r="AM1316" s="49" t="s">
        <v>420</v>
      </c>
      <c r="AN1316" s="49" t="s">
        <v>14</v>
      </c>
      <c r="AO1316" s="49" t="s">
        <v>485</v>
      </c>
      <c r="AP1316" s="49" t="s">
        <v>494</v>
      </c>
      <c r="AQ1316" s="49" t="s">
        <v>11</v>
      </c>
      <c r="AR1316" s="49" t="s">
        <v>495</v>
      </c>
      <c r="AS1316" s="49" t="s">
        <v>488</v>
      </c>
      <c r="AT1316" s="49" t="s">
        <v>497</v>
      </c>
    </row>
    <row r="1317" spans="1:46" x14ac:dyDescent="0.25">
      <c r="A1317">
        <v>8</v>
      </c>
      <c r="B1317" t="s">
        <v>271</v>
      </c>
      <c r="C1317" t="s">
        <v>271</v>
      </c>
      <c r="D1317" t="s">
        <v>272</v>
      </c>
      <c r="E1317" t="s">
        <v>622</v>
      </c>
      <c r="F1317" t="s">
        <v>623</v>
      </c>
      <c r="G1317" t="s">
        <v>531</v>
      </c>
      <c r="H1317" t="s">
        <v>531</v>
      </c>
      <c r="I1317" t="s">
        <v>531</v>
      </c>
      <c r="J1317" t="s">
        <v>531</v>
      </c>
      <c r="K1317" t="s">
        <v>531</v>
      </c>
      <c r="L1317" t="s">
        <v>531</v>
      </c>
      <c r="M1317" t="s">
        <v>531</v>
      </c>
      <c r="N1317" t="s">
        <v>531</v>
      </c>
      <c r="O1317" t="s">
        <v>531</v>
      </c>
      <c r="P1317" t="s">
        <v>531</v>
      </c>
      <c r="Q1317" t="s">
        <v>531</v>
      </c>
      <c r="R1317" t="s">
        <v>531</v>
      </c>
      <c r="S1317" t="s">
        <v>531</v>
      </c>
      <c r="T1317" t="s">
        <v>531</v>
      </c>
      <c r="U1317" t="s">
        <v>531</v>
      </c>
      <c r="V1317">
        <v>0</v>
      </c>
      <c r="W1317">
        <v>0</v>
      </c>
      <c r="X1317">
        <v>0</v>
      </c>
      <c r="Y1317">
        <v>0</v>
      </c>
      <c r="Z1317">
        <v>0</v>
      </c>
      <c r="AA1317">
        <v>0</v>
      </c>
      <c r="AB1317">
        <v>0</v>
      </c>
      <c r="AC1317">
        <v>0</v>
      </c>
      <c r="AD1317">
        <v>0</v>
      </c>
      <c r="AE1317">
        <v>0</v>
      </c>
      <c r="AF1317">
        <v>0</v>
      </c>
      <c r="AG1317">
        <v>0</v>
      </c>
      <c r="AH1317">
        <v>0</v>
      </c>
      <c r="AI1317">
        <v>0</v>
      </c>
      <c r="AJ1317">
        <v>0</v>
      </c>
      <c r="AK1317">
        <v>0</v>
      </c>
      <c r="AL1317" t="s">
        <v>531</v>
      </c>
      <c r="AM1317" s="49" t="s">
        <v>272</v>
      </c>
      <c r="AN1317" s="49" t="s">
        <v>14</v>
      </c>
      <c r="AO1317" s="49" t="s">
        <v>500</v>
      </c>
      <c r="AP1317" s="49" t="s">
        <v>501</v>
      </c>
      <c r="AQ1317" s="49" t="s">
        <v>502</v>
      </c>
      <c r="AR1317" s="49" t="s">
        <v>487</v>
      </c>
      <c r="AS1317" s="49" t="s">
        <v>488</v>
      </c>
      <c r="AT1317" s="49" t="s">
        <v>489</v>
      </c>
    </row>
    <row r="1318" spans="1:46" x14ac:dyDescent="0.25">
      <c r="A1318">
        <v>8</v>
      </c>
      <c r="B1318" t="s">
        <v>251</v>
      </c>
      <c r="C1318" t="s">
        <v>251</v>
      </c>
      <c r="D1318" t="s">
        <v>252</v>
      </c>
      <c r="E1318" t="s">
        <v>622</v>
      </c>
      <c r="F1318" t="s">
        <v>623</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c r="AI1318">
        <v>0</v>
      </c>
      <c r="AJ1318">
        <v>0</v>
      </c>
      <c r="AK1318">
        <v>0</v>
      </c>
      <c r="AL1318">
        <v>0</v>
      </c>
      <c r="AM1318" s="49" t="s">
        <v>252</v>
      </c>
      <c r="AN1318" s="49" t="s">
        <v>7</v>
      </c>
      <c r="AO1318" s="49" t="s">
        <v>9</v>
      </c>
      <c r="AP1318" s="49" t="s">
        <v>494</v>
      </c>
      <c r="AQ1318" s="49" t="s">
        <v>9</v>
      </c>
      <c r="AR1318" s="49" t="s">
        <v>487</v>
      </c>
      <c r="AS1318" s="49" t="s">
        <v>488</v>
      </c>
      <c r="AT1318" s="49" t="s">
        <v>489</v>
      </c>
    </row>
    <row r="1319" spans="1:46" x14ac:dyDescent="0.25">
      <c r="A1319">
        <v>8</v>
      </c>
      <c r="B1319" t="s">
        <v>274</v>
      </c>
      <c r="C1319" t="s">
        <v>274</v>
      </c>
      <c r="D1319" t="s">
        <v>275</v>
      </c>
      <c r="E1319" t="s">
        <v>622</v>
      </c>
      <c r="F1319" t="s">
        <v>623</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c r="AG1319">
        <v>0</v>
      </c>
      <c r="AH1319">
        <v>0</v>
      </c>
      <c r="AI1319">
        <v>0</v>
      </c>
      <c r="AJ1319">
        <v>0</v>
      </c>
      <c r="AK1319">
        <v>0</v>
      </c>
      <c r="AL1319" t="s">
        <v>531</v>
      </c>
      <c r="AM1319" s="49" t="s">
        <v>275</v>
      </c>
      <c r="AN1319" s="49" t="s">
        <v>4</v>
      </c>
      <c r="AO1319" s="49" t="s">
        <v>9</v>
      </c>
      <c r="AP1319" s="49" t="s">
        <v>486</v>
      </c>
      <c r="AQ1319" s="49" t="s">
        <v>9</v>
      </c>
      <c r="AR1319" s="49" t="s">
        <v>495</v>
      </c>
      <c r="AS1319" s="49" t="s">
        <v>488</v>
      </c>
      <c r="AT1319" s="49" t="s">
        <v>489</v>
      </c>
    </row>
    <row r="1320" spans="1:46" x14ac:dyDescent="0.25">
      <c r="A1320">
        <v>8</v>
      </c>
      <c r="B1320" t="s">
        <v>269</v>
      </c>
      <c r="C1320" t="s">
        <v>269</v>
      </c>
      <c r="D1320" t="s">
        <v>270</v>
      </c>
      <c r="E1320" t="s">
        <v>622</v>
      </c>
      <c r="F1320" t="s">
        <v>623</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c r="AG1320">
        <v>0</v>
      </c>
      <c r="AH1320">
        <v>11.986800000000001</v>
      </c>
      <c r="AI1320">
        <v>11.986800000000001</v>
      </c>
      <c r="AJ1320">
        <v>11.986800000000001</v>
      </c>
      <c r="AK1320">
        <v>11.986800000000001</v>
      </c>
      <c r="AL1320" t="s">
        <v>531</v>
      </c>
      <c r="AM1320" s="49" t="s">
        <v>270</v>
      </c>
      <c r="AN1320" s="49" t="s">
        <v>14</v>
      </c>
      <c r="AO1320" s="49" t="s">
        <v>485</v>
      </c>
      <c r="AP1320" s="49" t="s">
        <v>494</v>
      </c>
      <c r="AQ1320" s="49" t="s">
        <v>11</v>
      </c>
      <c r="AR1320" s="49" t="s">
        <v>487</v>
      </c>
      <c r="AS1320" s="49" t="s">
        <v>488</v>
      </c>
      <c r="AT1320" s="49" t="s">
        <v>489</v>
      </c>
    </row>
    <row r="1321" spans="1:46" x14ac:dyDescent="0.25">
      <c r="A1321">
        <v>8</v>
      </c>
      <c r="B1321" t="s">
        <v>283</v>
      </c>
      <c r="C1321" t="s">
        <v>283</v>
      </c>
      <c r="D1321" t="s">
        <v>284</v>
      </c>
      <c r="E1321" t="s">
        <v>622</v>
      </c>
      <c r="F1321" t="s">
        <v>623</v>
      </c>
      <c r="G1321" t="s">
        <v>531</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t="s">
        <v>531</v>
      </c>
      <c r="AM1321" s="49" t="s">
        <v>284</v>
      </c>
      <c r="AN1321" s="49" t="s">
        <v>4</v>
      </c>
      <c r="AO1321" s="49" t="s">
        <v>9</v>
      </c>
      <c r="AP1321" s="49" t="s">
        <v>501</v>
      </c>
      <c r="AQ1321" s="49" t="s">
        <v>9</v>
      </c>
      <c r="AR1321" s="49" t="s">
        <v>495</v>
      </c>
      <c r="AS1321" s="49" t="s">
        <v>488</v>
      </c>
      <c r="AT1321" s="49" t="s">
        <v>489</v>
      </c>
    </row>
    <row r="1322" spans="1:46" x14ac:dyDescent="0.25">
      <c r="A1322">
        <v>8</v>
      </c>
      <c r="B1322" t="s">
        <v>294</v>
      </c>
      <c r="C1322" t="s">
        <v>294</v>
      </c>
      <c r="D1322" t="s">
        <v>295</v>
      </c>
      <c r="E1322" t="s">
        <v>622</v>
      </c>
      <c r="F1322" t="s">
        <v>623</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0</v>
      </c>
      <c r="AI1322">
        <v>0</v>
      </c>
      <c r="AJ1322">
        <v>0</v>
      </c>
      <c r="AK1322">
        <v>0</v>
      </c>
      <c r="AL1322" t="s">
        <v>531</v>
      </c>
      <c r="AM1322" s="49" t="s">
        <v>295</v>
      </c>
      <c r="AN1322" s="49" t="s">
        <v>14</v>
      </c>
      <c r="AO1322" s="49" t="s">
        <v>485</v>
      </c>
      <c r="AP1322" s="49" t="s">
        <v>494</v>
      </c>
      <c r="AQ1322" s="49" t="s">
        <v>11</v>
      </c>
      <c r="AR1322" s="49" t="s">
        <v>487</v>
      </c>
      <c r="AS1322" s="49" t="s">
        <v>488</v>
      </c>
      <c r="AT1322" s="49" t="s">
        <v>489</v>
      </c>
    </row>
    <row r="1323" spans="1:46" x14ac:dyDescent="0.25">
      <c r="A1323">
        <v>8</v>
      </c>
      <c r="B1323" t="s">
        <v>290</v>
      </c>
      <c r="C1323" t="s">
        <v>290</v>
      </c>
      <c r="D1323" t="s">
        <v>291</v>
      </c>
      <c r="E1323" t="s">
        <v>622</v>
      </c>
      <c r="F1323" t="s">
        <v>623</v>
      </c>
      <c r="G1323">
        <v>13204.9997</v>
      </c>
      <c r="H1323">
        <v>12929.001700000001</v>
      </c>
      <c r="I1323">
        <v>12915.001</v>
      </c>
      <c r="J1323">
        <v>14527.9992</v>
      </c>
      <c r="K1323">
        <v>13667.0005</v>
      </c>
      <c r="L1323">
        <v>15449.999599999999</v>
      </c>
      <c r="M1323">
        <v>19559.000499999998</v>
      </c>
      <c r="N1323">
        <v>22981.001899999999</v>
      </c>
      <c r="O1323">
        <v>24465.000599999999</v>
      </c>
      <c r="P1323">
        <v>25416.999400000001</v>
      </c>
      <c r="Q1323">
        <v>25512.002</v>
      </c>
      <c r="R1323">
        <v>24636.998500000002</v>
      </c>
      <c r="S1323">
        <v>25510.000700000001</v>
      </c>
      <c r="T1323">
        <v>25058.998599999999</v>
      </c>
      <c r="U1323">
        <v>26065.999400000001</v>
      </c>
      <c r="V1323">
        <v>26659.001</v>
      </c>
      <c r="W1323">
        <v>26615.9984</v>
      </c>
      <c r="X1323">
        <v>27845</v>
      </c>
      <c r="Y1323">
        <v>30548.998800000001</v>
      </c>
      <c r="Z1323">
        <v>32441.001100000001</v>
      </c>
      <c r="AA1323">
        <v>34207.998200000002</v>
      </c>
      <c r="AB1323">
        <v>36686.998299999999</v>
      </c>
      <c r="AC1323">
        <v>35758.998299999999</v>
      </c>
      <c r="AD1323">
        <v>33444.999900000003</v>
      </c>
      <c r="AE1323">
        <v>33251.000399999997</v>
      </c>
      <c r="AF1323">
        <v>33095.000200000002</v>
      </c>
      <c r="AG1323">
        <v>33225.000399999997</v>
      </c>
      <c r="AH1323">
        <v>31998.3014</v>
      </c>
      <c r="AI1323">
        <v>31257.204399999999</v>
      </c>
      <c r="AJ1323">
        <v>32153.267500000002</v>
      </c>
      <c r="AK1323">
        <v>35028.079299999998</v>
      </c>
      <c r="AL1323">
        <v>34872.527099999999</v>
      </c>
      <c r="AM1323" s="49" t="s">
        <v>291</v>
      </c>
      <c r="AN1323" s="49" t="s">
        <v>14</v>
      </c>
      <c r="AO1323" s="49" t="s">
        <v>500</v>
      </c>
      <c r="AP1323" s="49" t="s">
        <v>505</v>
      </c>
      <c r="AQ1323" s="49" t="s">
        <v>13</v>
      </c>
      <c r="AR1323" s="49" t="s">
        <v>487</v>
      </c>
      <c r="AS1323" s="49" t="s">
        <v>488</v>
      </c>
      <c r="AT1323" s="49" t="s">
        <v>489</v>
      </c>
    </row>
    <row r="1324" spans="1:46" x14ac:dyDescent="0.25">
      <c r="A1324">
        <v>8</v>
      </c>
      <c r="B1324" t="s">
        <v>576</v>
      </c>
      <c r="C1324" t="s">
        <v>576</v>
      </c>
      <c r="D1324" t="s">
        <v>577</v>
      </c>
      <c r="E1324" t="s">
        <v>622</v>
      </c>
      <c r="F1324" t="s">
        <v>623</v>
      </c>
      <c r="G1324">
        <v>0</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t="s">
        <v>531</v>
      </c>
      <c r="AM1324" s="49" t="e">
        <v>#N/A</v>
      </c>
      <c r="AN1324" s="49" t="e">
        <v>#N/A</v>
      </c>
      <c r="AO1324" s="49" t="e">
        <v>#N/A</v>
      </c>
      <c r="AP1324" s="49" t="e">
        <v>#N/A</v>
      </c>
      <c r="AQ1324" s="49" t="e">
        <v>#N/A</v>
      </c>
      <c r="AR1324" s="49" t="e">
        <v>#N/A</v>
      </c>
      <c r="AS1324" s="49" t="e">
        <v>#N/A</v>
      </c>
      <c r="AT1324" s="49" t="e">
        <v>#N/A</v>
      </c>
    </row>
    <row r="1325" spans="1:46" x14ac:dyDescent="0.25">
      <c r="A1325">
        <v>8</v>
      </c>
      <c r="B1325" t="s">
        <v>298</v>
      </c>
      <c r="C1325" t="s">
        <v>298</v>
      </c>
      <c r="D1325" t="s">
        <v>299</v>
      </c>
      <c r="E1325" t="s">
        <v>622</v>
      </c>
      <c r="F1325" t="s">
        <v>623</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0</v>
      </c>
      <c r="AI1325">
        <v>0</v>
      </c>
      <c r="AJ1325">
        <v>0</v>
      </c>
      <c r="AK1325">
        <v>0</v>
      </c>
      <c r="AL1325">
        <v>0</v>
      </c>
      <c r="AM1325" s="49" t="s">
        <v>299</v>
      </c>
      <c r="AN1325" s="49" t="s">
        <v>14</v>
      </c>
      <c r="AO1325" s="49" t="s">
        <v>509</v>
      </c>
      <c r="AP1325" s="49" t="s">
        <v>505</v>
      </c>
      <c r="AQ1325" s="49" t="s">
        <v>13</v>
      </c>
      <c r="AR1325" s="49" t="s">
        <v>487</v>
      </c>
      <c r="AS1325" s="49" t="s">
        <v>488</v>
      </c>
      <c r="AT1325" s="49" t="s">
        <v>489</v>
      </c>
    </row>
    <row r="1326" spans="1:46" x14ac:dyDescent="0.25">
      <c r="A1326">
        <v>8</v>
      </c>
      <c r="B1326" t="s">
        <v>288</v>
      </c>
      <c r="C1326" t="s">
        <v>288</v>
      </c>
      <c r="D1326" t="s">
        <v>289</v>
      </c>
      <c r="E1326" t="s">
        <v>622</v>
      </c>
      <c r="F1326" t="s">
        <v>623</v>
      </c>
      <c r="G1326">
        <v>0</v>
      </c>
      <c r="H1326">
        <v>0</v>
      </c>
      <c r="I1326">
        <v>0</v>
      </c>
      <c r="J1326">
        <v>0</v>
      </c>
      <c r="K1326">
        <v>0</v>
      </c>
      <c r="L1326">
        <v>0</v>
      </c>
      <c r="M1326">
        <v>0</v>
      </c>
      <c r="N1326">
        <v>0</v>
      </c>
      <c r="O1326">
        <v>0</v>
      </c>
      <c r="P1326">
        <v>0</v>
      </c>
      <c r="Q1326">
        <v>0</v>
      </c>
      <c r="R1326">
        <v>0</v>
      </c>
      <c r="S1326">
        <v>0</v>
      </c>
      <c r="T1326">
        <v>0</v>
      </c>
      <c r="U1326">
        <v>0</v>
      </c>
      <c r="V1326">
        <v>0</v>
      </c>
      <c r="W1326">
        <v>0</v>
      </c>
      <c r="X1326">
        <v>0</v>
      </c>
      <c r="Y1326">
        <v>0</v>
      </c>
      <c r="Z1326">
        <v>0</v>
      </c>
      <c r="AA1326">
        <v>0</v>
      </c>
      <c r="AB1326">
        <v>0</v>
      </c>
      <c r="AC1326">
        <v>0</v>
      </c>
      <c r="AD1326">
        <v>0</v>
      </c>
      <c r="AE1326">
        <v>0</v>
      </c>
      <c r="AF1326">
        <v>0</v>
      </c>
      <c r="AG1326">
        <v>0</v>
      </c>
      <c r="AH1326">
        <v>0</v>
      </c>
      <c r="AI1326">
        <v>0</v>
      </c>
      <c r="AJ1326">
        <v>0</v>
      </c>
      <c r="AK1326">
        <v>0</v>
      </c>
      <c r="AL1326" t="s">
        <v>531</v>
      </c>
      <c r="AM1326" s="49" t="s">
        <v>289</v>
      </c>
      <c r="AN1326" s="49" t="s">
        <v>14</v>
      </c>
      <c r="AO1326" s="49" t="s">
        <v>507</v>
      </c>
      <c r="AP1326" s="49" t="s">
        <v>494</v>
      </c>
      <c r="AQ1326" s="49" t="s">
        <v>10</v>
      </c>
      <c r="AR1326" s="49" t="s">
        <v>487</v>
      </c>
      <c r="AS1326" s="49" t="s">
        <v>488</v>
      </c>
      <c r="AT1326" s="49" t="s">
        <v>489</v>
      </c>
    </row>
    <row r="1327" spans="1:46" x14ac:dyDescent="0.25">
      <c r="A1327">
        <v>8</v>
      </c>
      <c r="B1327" t="s">
        <v>285</v>
      </c>
      <c r="C1327" t="s">
        <v>285</v>
      </c>
      <c r="D1327" t="s">
        <v>286</v>
      </c>
      <c r="E1327" t="s">
        <v>622</v>
      </c>
      <c r="F1327" t="s">
        <v>623</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c r="AG1327">
        <v>0</v>
      </c>
      <c r="AH1327">
        <v>0</v>
      </c>
      <c r="AI1327">
        <v>0</v>
      </c>
      <c r="AJ1327">
        <v>0</v>
      </c>
      <c r="AK1327">
        <v>0</v>
      </c>
      <c r="AL1327" t="s">
        <v>531</v>
      </c>
      <c r="AM1327" s="49" t="s">
        <v>286</v>
      </c>
      <c r="AN1327" s="49" t="s">
        <v>8</v>
      </c>
      <c r="AO1327" s="49" t="s">
        <v>9</v>
      </c>
      <c r="AP1327" s="49" t="s">
        <v>486</v>
      </c>
      <c r="AQ1327" s="49" t="s">
        <v>9</v>
      </c>
      <c r="AR1327" s="49" t="s">
        <v>487</v>
      </c>
      <c r="AS1327" s="49" t="s">
        <v>488</v>
      </c>
      <c r="AT1327" s="49" t="s">
        <v>489</v>
      </c>
    </row>
    <row r="1328" spans="1:46" x14ac:dyDescent="0.25">
      <c r="A1328">
        <v>8</v>
      </c>
      <c r="B1328" t="s">
        <v>287</v>
      </c>
      <c r="C1328" t="s">
        <v>287</v>
      </c>
      <c r="D1328" t="s">
        <v>422</v>
      </c>
      <c r="E1328" t="s">
        <v>622</v>
      </c>
      <c r="F1328" t="s">
        <v>623</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c r="AG1328">
        <v>0</v>
      </c>
      <c r="AH1328">
        <v>0</v>
      </c>
      <c r="AI1328">
        <v>0</v>
      </c>
      <c r="AJ1328">
        <v>0</v>
      </c>
      <c r="AK1328">
        <v>0</v>
      </c>
      <c r="AL1328" t="s">
        <v>531</v>
      </c>
      <c r="AM1328" s="49" t="s">
        <v>422</v>
      </c>
      <c r="AN1328" s="49" t="s">
        <v>8</v>
      </c>
      <c r="AO1328" s="49" t="s">
        <v>9</v>
      </c>
      <c r="AP1328" s="49" t="s">
        <v>494</v>
      </c>
      <c r="AQ1328" s="49" t="s">
        <v>9</v>
      </c>
      <c r="AR1328" s="49" t="s">
        <v>495</v>
      </c>
      <c r="AS1328" s="49" t="s">
        <v>496</v>
      </c>
      <c r="AT1328" s="49" t="s">
        <v>497</v>
      </c>
    </row>
    <row r="1329" spans="1:46" x14ac:dyDescent="0.25">
      <c r="A1329">
        <v>8</v>
      </c>
      <c r="B1329" t="s">
        <v>493</v>
      </c>
      <c r="C1329" t="s">
        <v>578</v>
      </c>
      <c r="D1329" t="s">
        <v>579</v>
      </c>
      <c r="E1329" t="s">
        <v>622</v>
      </c>
      <c r="F1329" t="s">
        <v>623</v>
      </c>
      <c r="G1329">
        <v>1468.0009</v>
      </c>
      <c r="H1329">
        <v>4405.9998999999998</v>
      </c>
      <c r="I1329">
        <v>4797.0010000000002</v>
      </c>
      <c r="J1329">
        <v>4802</v>
      </c>
      <c r="K1329">
        <v>5692.0006999999996</v>
      </c>
      <c r="L1329">
        <v>6660.9978000000001</v>
      </c>
      <c r="M1329">
        <v>8021.0002999999997</v>
      </c>
      <c r="N1329">
        <v>9347.9982</v>
      </c>
      <c r="O1329">
        <v>10948.0005</v>
      </c>
      <c r="P1329">
        <v>15000.998799999999</v>
      </c>
      <c r="Q1329">
        <v>17776.997899999998</v>
      </c>
      <c r="R1329">
        <v>26907.9984</v>
      </c>
      <c r="S1329">
        <v>27491.9984</v>
      </c>
      <c r="T1329">
        <v>34688.0023</v>
      </c>
      <c r="U1329">
        <v>36057.998599999999</v>
      </c>
      <c r="V1329">
        <v>36181.999000000003</v>
      </c>
      <c r="W1329">
        <v>37452.002</v>
      </c>
      <c r="X1329">
        <v>40847.999199999998</v>
      </c>
      <c r="Y1329">
        <v>42648.004999999997</v>
      </c>
      <c r="Z1329">
        <v>43209.999199999998</v>
      </c>
      <c r="AA1329">
        <v>47994.996599999999</v>
      </c>
      <c r="AB1329">
        <v>51812.993999999999</v>
      </c>
      <c r="AC1329">
        <v>58202.997000000003</v>
      </c>
      <c r="AD1329">
        <v>62232.0049</v>
      </c>
      <c r="AE1329">
        <v>64582.005499999999</v>
      </c>
      <c r="AF1329">
        <v>71209.998699999996</v>
      </c>
      <c r="AG1329">
        <v>66361.994200000001</v>
      </c>
      <c r="AH1329">
        <v>65150.070500000002</v>
      </c>
      <c r="AI1329">
        <v>68954.737099999998</v>
      </c>
      <c r="AJ1329">
        <v>71896.901899999997</v>
      </c>
      <c r="AK1329">
        <v>77758.417700000005</v>
      </c>
      <c r="AL1329" t="s">
        <v>531</v>
      </c>
      <c r="AM1329" s="49" t="e">
        <v>#N/A</v>
      </c>
      <c r="AN1329" s="49" t="e">
        <v>#N/A</v>
      </c>
      <c r="AO1329" s="49" t="e">
        <v>#N/A</v>
      </c>
      <c r="AP1329" s="49" t="e">
        <v>#N/A</v>
      </c>
      <c r="AQ1329" s="49" t="e">
        <v>#N/A</v>
      </c>
      <c r="AR1329" s="49" t="e">
        <v>#N/A</v>
      </c>
      <c r="AS1329" s="49" t="e">
        <v>#N/A</v>
      </c>
      <c r="AT1329" s="49" t="e">
        <v>#N/A</v>
      </c>
    </row>
    <row r="1330" spans="1:46" x14ac:dyDescent="0.25">
      <c r="A1330">
        <v>8</v>
      </c>
      <c r="B1330" t="s">
        <v>493</v>
      </c>
      <c r="C1330" t="s">
        <v>580</v>
      </c>
      <c r="D1330" t="s">
        <v>581</v>
      </c>
      <c r="E1330" t="s">
        <v>622</v>
      </c>
      <c r="F1330" t="s">
        <v>623</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c r="AI1330">
        <v>0</v>
      </c>
      <c r="AJ1330">
        <v>0</v>
      </c>
      <c r="AK1330">
        <v>0</v>
      </c>
      <c r="AL1330" t="s">
        <v>531</v>
      </c>
      <c r="AM1330" s="49" t="e">
        <v>#N/A</v>
      </c>
      <c r="AN1330" s="49" t="e">
        <v>#N/A</v>
      </c>
      <c r="AO1330" s="49" t="e">
        <v>#N/A</v>
      </c>
      <c r="AP1330" s="49" t="e">
        <v>#N/A</v>
      </c>
      <c r="AQ1330" s="49" t="e">
        <v>#N/A</v>
      </c>
      <c r="AR1330" s="49" t="e">
        <v>#N/A</v>
      </c>
      <c r="AS1330" s="49" t="e">
        <v>#N/A</v>
      </c>
      <c r="AT1330" s="49" t="e">
        <v>#N/A</v>
      </c>
    </row>
    <row r="1331" spans="1:46" x14ac:dyDescent="0.25">
      <c r="A1331">
        <v>8</v>
      </c>
      <c r="B1331" t="s">
        <v>493</v>
      </c>
      <c r="C1331" t="s">
        <v>582</v>
      </c>
      <c r="D1331" t="s">
        <v>583</v>
      </c>
      <c r="E1331" t="s">
        <v>622</v>
      </c>
      <c r="F1331" t="s">
        <v>623</v>
      </c>
      <c r="G1331">
        <v>1468.0009</v>
      </c>
      <c r="H1331">
        <v>4405.9998999999998</v>
      </c>
      <c r="I1331">
        <v>4797.0010000000002</v>
      </c>
      <c r="J1331">
        <v>4802</v>
      </c>
      <c r="K1331">
        <v>5692.0006999999996</v>
      </c>
      <c r="L1331">
        <v>6660.9978000000001</v>
      </c>
      <c r="M1331">
        <v>8021.0002999999997</v>
      </c>
      <c r="N1331">
        <v>9347.9982</v>
      </c>
      <c r="O1331">
        <v>10948.0005</v>
      </c>
      <c r="P1331">
        <v>15000.998799999999</v>
      </c>
      <c r="Q1331">
        <v>17776.997899999998</v>
      </c>
      <c r="R1331">
        <v>26907.9984</v>
      </c>
      <c r="S1331">
        <v>27477.9977</v>
      </c>
      <c r="T1331">
        <v>34674.001600000003</v>
      </c>
      <c r="U1331">
        <v>36043.997900000002</v>
      </c>
      <c r="V1331">
        <v>36167.998399999997</v>
      </c>
      <c r="W1331">
        <v>37423</v>
      </c>
      <c r="X1331">
        <v>40775.998800000001</v>
      </c>
      <c r="Y1331">
        <v>42634.004399999998</v>
      </c>
      <c r="Z1331">
        <v>43180.997199999998</v>
      </c>
      <c r="AA1331">
        <v>47965.994700000003</v>
      </c>
      <c r="AB1331">
        <v>51759.9974</v>
      </c>
      <c r="AC1331">
        <v>58079.997199999998</v>
      </c>
      <c r="AD1331">
        <v>60431.0026</v>
      </c>
      <c r="AE1331">
        <v>62666.000200000002</v>
      </c>
      <c r="AF1331">
        <v>68356.995999999999</v>
      </c>
      <c r="AG1331">
        <v>62921.997900000002</v>
      </c>
      <c r="AH1331">
        <v>61574.794500000004</v>
      </c>
      <c r="AI1331">
        <v>64134.4156</v>
      </c>
      <c r="AJ1331">
        <v>66283.407900000006</v>
      </c>
      <c r="AK1331">
        <v>73459.139299999995</v>
      </c>
      <c r="AL1331" t="s">
        <v>531</v>
      </c>
      <c r="AM1331" s="49" t="e">
        <v>#N/A</v>
      </c>
      <c r="AN1331" s="49" t="e">
        <v>#N/A</v>
      </c>
      <c r="AO1331" s="49" t="e">
        <v>#N/A</v>
      </c>
      <c r="AP1331" s="49" t="e">
        <v>#N/A</v>
      </c>
      <c r="AQ1331" s="49" t="e">
        <v>#N/A</v>
      </c>
      <c r="AR1331" s="49" t="e">
        <v>#N/A</v>
      </c>
      <c r="AS1331" s="49" t="e">
        <v>#N/A</v>
      </c>
      <c r="AT1331" s="49" t="e">
        <v>#N/A</v>
      </c>
    </row>
    <row r="1332" spans="1:46" x14ac:dyDescent="0.25">
      <c r="A1332">
        <v>8</v>
      </c>
      <c r="B1332" t="s">
        <v>493</v>
      </c>
      <c r="C1332" t="s">
        <v>584</v>
      </c>
      <c r="D1332" t="s">
        <v>585</v>
      </c>
      <c r="E1332" t="s">
        <v>622</v>
      </c>
      <c r="F1332" t="s">
        <v>623</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9.9981000000000009</v>
      </c>
      <c r="AC1332">
        <v>80.001400000000004</v>
      </c>
      <c r="AD1332">
        <v>1787.0016000000001</v>
      </c>
      <c r="AE1332">
        <v>1916.0053</v>
      </c>
      <c r="AF1332">
        <v>2210.0023999999999</v>
      </c>
      <c r="AG1332">
        <v>2525.9969000000001</v>
      </c>
      <c r="AH1332">
        <v>2737.2042000000001</v>
      </c>
      <c r="AI1332">
        <v>4014.308</v>
      </c>
      <c r="AJ1332">
        <v>4143.5504000000001</v>
      </c>
      <c r="AK1332">
        <v>3500.9059000000002</v>
      </c>
      <c r="AL1332" t="s">
        <v>531</v>
      </c>
      <c r="AM1332" s="49" t="e">
        <v>#N/A</v>
      </c>
      <c r="AN1332" s="49" t="e">
        <v>#N/A</v>
      </c>
      <c r="AO1332" s="49" t="e">
        <v>#N/A</v>
      </c>
      <c r="AP1332" s="49" t="e">
        <v>#N/A</v>
      </c>
      <c r="AQ1332" s="49" t="e">
        <v>#N/A</v>
      </c>
      <c r="AR1332" s="49" t="e">
        <v>#N/A</v>
      </c>
      <c r="AS1332" s="49" t="e">
        <v>#N/A</v>
      </c>
      <c r="AT1332" s="49" t="e">
        <v>#N/A</v>
      </c>
    </row>
    <row r="1333" spans="1:46" x14ac:dyDescent="0.25">
      <c r="A1333">
        <v>8</v>
      </c>
      <c r="B1333" t="s">
        <v>292</v>
      </c>
      <c r="C1333" t="s">
        <v>292</v>
      </c>
      <c r="D1333" t="s">
        <v>293</v>
      </c>
      <c r="E1333" t="s">
        <v>622</v>
      </c>
      <c r="F1333" t="s">
        <v>623</v>
      </c>
      <c r="G1333">
        <v>2257.9998999999998</v>
      </c>
      <c r="H1333">
        <v>2389.0005999999998</v>
      </c>
      <c r="I1333">
        <v>2064.0003000000002</v>
      </c>
      <c r="J1333">
        <v>2235.0018</v>
      </c>
      <c r="K1333">
        <v>2282.9992000000002</v>
      </c>
      <c r="L1333">
        <v>2402.0007000000001</v>
      </c>
      <c r="M1333">
        <v>2334.9992999999999</v>
      </c>
      <c r="N1333">
        <v>2384.9980999999998</v>
      </c>
      <c r="O1333">
        <v>2652.9992999999999</v>
      </c>
      <c r="P1333">
        <v>2854.9998999999998</v>
      </c>
      <c r="Q1333">
        <v>2688.0010000000002</v>
      </c>
      <c r="R1333">
        <v>3118.0021000000002</v>
      </c>
      <c r="S1333">
        <v>2832.9982</v>
      </c>
      <c r="T1333">
        <v>4095.0001999999999</v>
      </c>
      <c r="U1333">
        <v>3831.998</v>
      </c>
      <c r="V1333">
        <v>4240.9980999999998</v>
      </c>
      <c r="W1333">
        <v>4329.0005000000001</v>
      </c>
      <c r="X1333">
        <v>4395.0011999999997</v>
      </c>
      <c r="Y1333">
        <v>4683.9992000000002</v>
      </c>
      <c r="Z1333">
        <v>4818.0020000000004</v>
      </c>
      <c r="AA1333">
        <v>5824.0020999999997</v>
      </c>
      <c r="AB1333">
        <v>6330.0020000000004</v>
      </c>
      <c r="AC1333">
        <v>7080.0002000000004</v>
      </c>
      <c r="AD1333">
        <v>7307.0001000000002</v>
      </c>
      <c r="AE1333">
        <v>7425.0009</v>
      </c>
      <c r="AF1333">
        <v>7948.9998999999998</v>
      </c>
      <c r="AG1333">
        <v>7914.9988999999996</v>
      </c>
      <c r="AH1333">
        <v>8179.9982</v>
      </c>
      <c r="AI1333">
        <v>8727.9958999999999</v>
      </c>
      <c r="AJ1333">
        <v>8691.8345000000008</v>
      </c>
      <c r="AK1333">
        <v>8360.2063999999991</v>
      </c>
      <c r="AL1333">
        <v>8462.3140999999996</v>
      </c>
      <c r="AM1333" s="49" t="s">
        <v>293</v>
      </c>
      <c r="AN1333" s="49" t="s">
        <v>14</v>
      </c>
      <c r="AO1333" s="49" t="s">
        <v>500</v>
      </c>
      <c r="AP1333" s="49" t="s">
        <v>505</v>
      </c>
      <c r="AQ1333" s="49" t="s">
        <v>13</v>
      </c>
      <c r="AR1333" s="49" t="s">
        <v>495</v>
      </c>
      <c r="AS1333" s="49" t="s">
        <v>488</v>
      </c>
      <c r="AT1333" s="49" t="s">
        <v>489</v>
      </c>
    </row>
    <row r="1334" spans="1:46" x14ac:dyDescent="0.25">
      <c r="A1334">
        <v>8</v>
      </c>
      <c r="B1334" t="s">
        <v>493</v>
      </c>
      <c r="C1334" t="s">
        <v>586</v>
      </c>
      <c r="D1334" t="s">
        <v>587</v>
      </c>
      <c r="E1334" t="s">
        <v>622</v>
      </c>
      <c r="F1334" t="s">
        <v>623</v>
      </c>
      <c r="G1334">
        <v>89438.999400000001</v>
      </c>
      <c r="H1334">
        <v>105394.9988</v>
      </c>
      <c r="I1334">
        <v>121043.997</v>
      </c>
      <c r="J1334">
        <v>120103.0012</v>
      </c>
      <c r="K1334">
        <v>128088.99980000001</v>
      </c>
      <c r="L1334">
        <v>138350.00080000001</v>
      </c>
      <c r="M1334">
        <v>146450.99830000001</v>
      </c>
      <c r="N1334">
        <v>143927.99909999999</v>
      </c>
      <c r="O1334">
        <v>146581.99909999999</v>
      </c>
      <c r="P1334">
        <v>160279.9987</v>
      </c>
      <c r="Q1334">
        <v>174721.00039999999</v>
      </c>
      <c r="R1334">
        <v>148263.9999</v>
      </c>
      <c r="S1334">
        <v>164392.00150000001</v>
      </c>
      <c r="T1334">
        <v>153198.00140000001</v>
      </c>
      <c r="U1334">
        <v>168531.00080000001</v>
      </c>
      <c r="V1334">
        <v>169499.99799999999</v>
      </c>
      <c r="W1334">
        <v>172627.00169999999</v>
      </c>
      <c r="X1334">
        <v>167486.0007</v>
      </c>
      <c r="Y1334">
        <v>172918.9975</v>
      </c>
      <c r="Z1334">
        <v>171084.00260000001</v>
      </c>
      <c r="AA1334">
        <v>166231.99960000001</v>
      </c>
      <c r="AB1334">
        <v>155779.00030000001</v>
      </c>
      <c r="AC1334">
        <v>156285.00020000001</v>
      </c>
      <c r="AD1334">
        <v>156087.9987</v>
      </c>
      <c r="AE1334">
        <v>155500.00030000001</v>
      </c>
      <c r="AF1334">
        <v>155047.00109999999</v>
      </c>
      <c r="AG1334">
        <v>159533.99890000001</v>
      </c>
      <c r="AH1334">
        <v>153967.37609999999</v>
      </c>
      <c r="AI1334">
        <v>157527.4791</v>
      </c>
      <c r="AJ1334">
        <v>134192.42050000001</v>
      </c>
      <c r="AK1334">
        <v>133746.4803</v>
      </c>
      <c r="AL1334">
        <v>130777.97629999999</v>
      </c>
      <c r="AM1334" s="49" t="e">
        <v>#N/A</v>
      </c>
      <c r="AN1334" s="49" t="e">
        <v>#N/A</v>
      </c>
      <c r="AO1334" s="49" t="e">
        <v>#N/A</v>
      </c>
      <c r="AP1334" s="49" t="e">
        <v>#N/A</v>
      </c>
      <c r="AQ1334" s="49" t="e">
        <v>#N/A</v>
      </c>
      <c r="AR1334" s="49" t="e">
        <v>#N/A</v>
      </c>
      <c r="AS1334" s="49" t="e">
        <v>#N/A</v>
      </c>
      <c r="AT1334" s="49" t="e">
        <v>#N/A</v>
      </c>
    </row>
    <row r="1335" spans="1:46" x14ac:dyDescent="0.25">
      <c r="A1335">
        <v>8</v>
      </c>
      <c r="B1335" t="s">
        <v>493</v>
      </c>
      <c r="C1335" t="s">
        <v>588</v>
      </c>
      <c r="D1335" t="s">
        <v>589</v>
      </c>
      <c r="E1335" t="s">
        <v>622</v>
      </c>
      <c r="F1335" t="s">
        <v>623</v>
      </c>
      <c r="G1335">
        <v>159.99860000000001</v>
      </c>
      <c r="H1335">
        <v>230.00190000000001</v>
      </c>
      <c r="I1335">
        <v>230.00190000000001</v>
      </c>
      <c r="J1335">
        <v>319.00069999999999</v>
      </c>
      <c r="K1335">
        <v>550.99959999999999</v>
      </c>
      <c r="L1335">
        <v>766.00019999999995</v>
      </c>
      <c r="M1335">
        <v>2098.0012999999999</v>
      </c>
      <c r="N1335">
        <v>2869.0005000000001</v>
      </c>
      <c r="O1335">
        <v>3526.998</v>
      </c>
      <c r="P1335">
        <v>4579.9991</v>
      </c>
      <c r="Q1335">
        <v>4578.9984999999997</v>
      </c>
      <c r="R1335">
        <v>7567.0003999999999</v>
      </c>
      <c r="S1335">
        <v>10205.999100000001</v>
      </c>
      <c r="T1335">
        <v>10854.999100000001</v>
      </c>
      <c r="U1335">
        <v>11813.9982</v>
      </c>
      <c r="V1335">
        <v>12691.9995</v>
      </c>
      <c r="W1335">
        <v>13533.9985</v>
      </c>
      <c r="X1335">
        <v>14787.9995</v>
      </c>
      <c r="Y1335">
        <v>15532.9987</v>
      </c>
      <c r="Z1335">
        <v>16070.0018</v>
      </c>
      <c r="AA1335">
        <v>41483.639199999998</v>
      </c>
      <c r="AB1335">
        <v>41415.101300000002</v>
      </c>
      <c r="AC1335">
        <v>40623.080099999999</v>
      </c>
      <c r="AD1335">
        <v>40941.888200000001</v>
      </c>
      <c r="AE1335">
        <v>40780.754999999997</v>
      </c>
      <c r="AF1335">
        <v>42381.4231</v>
      </c>
      <c r="AG1335">
        <v>31583.1384</v>
      </c>
      <c r="AH1335">
        <v>30700.3976</v>
      </c>
      <c r="AI1335">
        <v>31950.2412</v>
      </c>
      <c r="AJ1335">
        <v>31494.2317</v>
      </c>
      <c r="AK1335">
        <v>30031.803400000001</v>
      </c>
      <c r="AL1335">
        <v>31452.1041</v>
      </c>
      <c r="AM1335" s="49" t="e">
        <v>#N/A</v>
      </c>
      <c r="AN1335" s="49" t="e">
        <v>#N/A</v>
      </c>
      <c r="AO1335" s="49" t="e">
        <v>#N/A</v>
      </c>
      <c r="AP1335" s="49" t="e">
        <v>#N/A</v>
      </c>
      <c r="AQ1335" s="49" t="e">
        <v>#N/A</v>
      </c>
      <c r="AR1335" s="49" t="e">
        <v>#N/A</v>
      </c>
      <c r="AS1335" s="49" t="e">
        <v>#N/A</v>
      </c>
      <c r="AT1335" s="49" t="e">
        <v>#N/A</v>
      </c>
    </row>
    <row r="1336" spans="1:46" x14ac:dyDescent="0.25">
      <c r="A1336">
        <v>8</v>
      </c>
      <c r="B1336" t="s">
        <v>493</v>
      </c>
      <c r="C1336" t="s">
        <v>590</v>
      </c>
      <c r="D1336" t="s">
        <v>591</v>
      </c>
      <c r="E1336" t="s">
        <v>622</v>
      </c>
      <c r="F1336" t="s">
        <v>623</v>
      </c>
      <c r="G1336">
        <v>101526.0021</v>
      </c>
      <c r="H1336">
        <v>105216.0006</v>
      </c>
      <c r="I1336">
        <v>106871.9972</v>
      </c>
      <c r="J1336">
        <v>111578.9987</v>
      </c>
      <c r="K1336">
        <v>115035.9976</v>
      </c>
      <c r="L1336">
        <v>126148.9958</v>
      </c>
      <c r="M1336">
        <v>135523.9988</v>
      </c>
      <c r="N1336">
        <v>143454.99540000001</v>
      </c>
      <c r="O1336">
        <v>154059.99650000001</v>
      </c>
      <c r="P1336">
        <v>169932.9927</v>
      </c>
      <c r="Q1336">
        <v>179408.63800000001</v>
      </c>
      <c r="R1336">
        <v>188755.50570000001</v>
      </c>
      <c r="S1336">
        <v>193231.68890000001</v>
      </c>
      <c r="T1336">
        <v>229526.8572</v>
      </c>
      <c r="U1336">
        <v>243301.52960000001</v>
      </c>
      <c r="V1336">
        <v>275362.53259999998</v>
      </c>
      <c r="W1336">
        <v>298426.85600000003</v>
      </c>
      <c r="X1336">
        <v>330372.22369999997</v>
      </c>
      <c r="Y1336">
        <v>331396.20620000002</v>
      </c>
      <c r="Z1336">
        <v>337849.9448</v>
      </c>
      <c r="AA1336">
        <v>355593.36459999997</v>
      </c>
      <c r="AB1336">
        <v>361776.20890000003</v>
      </c>
      <c r="AC1336">
        <v>378310.43060000002</v>
      </c>
      <c r="AD1336">
        <v>394618.75349999999</v>
      </c>
      <c r="AE1336">
        <v>409038.33970000001</v>
      </c>
      <c r="AF1336">
        <v>421383.53820000001</v>
      </c>
      <c r="AG1336">
        <v>435331.98800000001</v>
      </c>
      <c r="AH1336">
        <v>449883.29509999999</v>
      </c>
      <c r="AI1336">
        <v>448518.49459999998</v>
      </c>
      <c r="AJ1336">
        <v>458970.79889999999</v>
      </c>
      <c r="AK1336">
        <v>467168.77519999997</v>
      </c>
      <c r="AL1336">
        <v>463958.02299999999</v>
      </c>
      <c r="AM1336" s="49" t="e">
        <v>#N/A</v>
      </c>
      <c r="AN1336" s="49" t="e">
        <v>#N/A</v>
      </c>
      <c r="AO1336" s="49" t="e">
        <v>#N/A</v>
      </c>
      <c r="AP1336" s="49" t="e">
        <v>#N/A</v>
      </c>
      <c r="AQ1336" s="49" t="e">
        <v>#N/A</v>
      </c>
      <c r="AR1336" s="49" t="e">
        <v>#N/A</v>
      </c>
      <c r="AS1336" s="49" t="e">
        <v>#N/A</v>
      </c>
      <c r="AT1336" s="49" t="e">
        <v>#N/A</v>
      </c>
    </row>
    <row r="1337" spans="1:46" x14ac:dyDescent="0.25">
      <c r="A1337">
        <v>8</v>
      </c>
      <c r="B1337" t="s">
        <v>493</v>
      </c>
      <c r="C1337" t="s">
        <v>592</v>
      </c>
      <c r="D1337" t="s">
        <v>593</v>
      </c>
      <c r="E1337" t="s">
        <v>622</v>
      </c>
      <c r="F1337" t="s">
        <v>623</v>
      </c>
      <c r="G1337">
        <v>191125</v>
      </c>
      <c r="H1337">
        <v>210841.0013</v>
      </c>
      <c r="I1337">
        <v>228145.99609999999</v>
      </c>
      <c r="J1337">
        <v>232001.0006</v>
      </c>
      <c r="K1337">
        <v>243675.997</v>
      </c>
      <c r="L1337">
        <v>265264.99680000002</v>
      </c>
      <c r="M1337">
        <v>284072.99839999998</v>
      </c>
      <c r="N1337">
        <v>290251.995</v>
      </c>
      <c r="O1337">
        <v>304168.99359999999</v>
      </c>
      <c r="P1337">
        <v>334792.99050000001</v>
      </c>
      <c r="Q1337">
        <v>358708.63689999998</v>
      </c>
      <c r="R1337">
        <v>344586.50599999999</v>
      </c>
      <c r="S1337">
        <v>367829.68949999998</v>
      </c>
      <c r="T1337">
        <v>393579.85769999999</v>
      </c>
      <c r="U1337">
        <v>423646.52870000002</v>
      </c>
      <c r="V1337">
        <v>457554.53009999997</v>
      </c>
      <c r="W1337">
        <v>484587.85619999998</v>
      </c>
      <c r="X1337">
        <v>512646.22389999998</v>
      </c>
      <c r="Y1337">
        <v>519848.2023</v>
      </c>
      <c r="Z1337">
        <v>525003.94929999998</v>
      </c>
      <c r="AA1337">
        <v>563309.00340000005</v>
      </c>
      <c r="AB1337">
        <v>558970.31050000002</v>
      </c>
      <c r="AC1337">
        <v>575218.51089999999</v>
      </c>
      <c r="AD1337">
        <v>591648.64040000003</v>
      </c>
      <c r="AE1337">
        <v>605319.09499999997</v>
      </c>
      <c r="AF1337">
        <v>618811.96239999996</v>
      </c>
      <c r="AG1337">
        <v>626449.12520000001</v>
      </c>
      <c r="AH1337">
        <v>634551.06889999995</v>
      </c>
      <c r="AI1337">
        <v>637996.21490000002</v>
      </c>
      <c r="AJ1337">
        <v>624657.45109999995</v>
      </c>
      <c r="AK1337">
        <v>630947.05889999995</v>
      </c>
      <c r="AL1337">
        <v>626188.10329999996</v>
      </c>
      <c r="AM1337" s="49" t="e">
        <v>#N/A</v>
      </c>
      <c r="AN1337" s="49" t="e">
        <v>#N/A</v>
      </c>
      <c r="AO1337" s="49" t="e">
        <v>#N/A</v>
      </c>
      <c r="AP1337" s="49" t="e">
        <v>#N/A</v>
      </c>
      <c r="AQ1337" s="49" t="e">
        <v>#N/A</v>
      </c>
      <c r="AR1337" s="49" t="e">
        <v>#N/A</v>
      </c>
      <c r="AS1337" s="49" t="e">
        <v>#N/A</v>
      </c>
      <c r="AT1337" s="49" t="e">
        <v>#N/A</v>
      </c>
    </row>
    <row r="1338" spans="1:46" x14ac:dyDescent="0.25">
      <c r="A1338">
        <v>8</v>
      </c>
      <c r="B1338" t="s">
        <v>300</v>
      </c>
      <c r="C1338" t="s">
        <v>300</v>
      </c>
      <c r="D1338" t="s">
        <v>423</v>
      </c>
      <c r="E1338" t="s">
        <v>622</v>
      </c>
      <c r="F1338" t="s">
        <v>623</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c r="AI1338">
        <v>0</v>
      </c>
      <c r="AJ1338">
        <v>0</v>
      </c>
      <c r="AK1338">
        <v>0</v>
      </c>
      <c r="AL1338" t="s">
        <v>531</v>
      </c>
      <c r="AM1338" s="49" t="s">
        <v>423</v>
      </c>
      <c r="AN1338" s="49" t="s">
        <v>14</v>
      </c>
      <c r="AO1338" s="49" t="s">
        <v>485</v>
      </c>
      <c r="AP1338" s="49" t="s">
        <v>505</v>
      </c>
      <c r="AQ1338" s="49" t="s">
        <v>13</v>
      </c>
      <c r="AR1338" s="49" t="s">
        <v>495</v>
      </c>
      <c r="AS1338" s="49" t="s">
        <v>496</v>
      </c>
      <c r="AT1338" s="49" t="s">
        <v>497</v>
      </c>
    </row>
    <row r="1339" spans="1:46" x14ac:dyDescent="0.25">
      <c r="A1339">
        <v>8</v>
      </c>
      <c r="B1339" t="s">
        <v>493</v>
      </c>
      <c r="C1339" t="s">
        <v>594</v>
      </c>
      <c r="D1339" t="s">
        <v>595</v>
      </c>
      <c r="E1339" t="s">
        <v>622</v>
      </c>
      <c r="F1339" t="s">
        <v>623</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c r="AI1339">
        <v>0</v>
      </c>
      <c r="AJ1339">
        <v>0</v>
      </c>
      <c r="AK1339">
        <v>0</v>
      </c>
      <c r="AL1339" t="s">
        <v>531</v>
      </c>
      <c r="AM1339" s="49" t="e">
        <v>#N/A</v>
      </c>
      <c r="AN1339" s="49" t="e">
        <v>#N/A</v>
      </c>
      <c r="AO1339" s="49" t="e">
        <v>#N/A</v>
      </c>
      <c r="AP1339" s="49" t="e">
        <v>#N/A</v>
      </c>
      <c r="AQ1339" s="49" t="e">
        <v>#N/A</v>
      </c>
      <c r="AR1339" s="49" t="e">
        <v>#N/A</v>
      </c>
      <c r="AS1339" s="49" t="e">
        <v>#N/A</v>
      </c>
      <c r="AT1339" s="49" t="e">
        <v>#N/A</v>
      </c>
    </row>
    <row r="1340" spans="1:46" x14ac:dyDescent="0.25">
      <c r="A1340">
        <v>8</v>
      </c>
      <c r="B1340" t="s">
        <v>493</v>
      </c>
      <c r="C1340" t="s">
        <v>596</v>
      </c>
      <c r="D1340" t="s">
        <v>597</v>
      </c>
      <c r="E1340" t="s">
        <v>622</v>
      </c>
      <c r="F1340" t="s">
        <v>623</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c r="AG1340">
        <v>0</v>
      </c>
      <c r="AH1340">
        <v>0</v>
      </c>
      <c r="AI1340">
        <v>0</v>
      </c>
      <c r="AJ1340">
        <v>0</v>
      </c>
      <c r="AK1340">
        <v>0</v>
      </c>
      <c r="AL1340" t="s">
        <v>531</v>
      </c>
      <c r="AM1340" s="49" t="e">
        <v>#N/A</v>
      </c>
      <c r="AN1340" s="49" t="e">
        <v>#N/A</v>
      </c>
      <c r="AO1340" s="49" t="e">
        <v>#N/A</v>
      </c>
      <c r="AP1340" s="49" t="e">
        <v>#N/A</v>
      </c>
      <c r="AQ1340" s="49" t="e">
        <v>#N/A</v>
      </c>
      <c r="AR1340" s="49" t="e">
        <v>#N/A</v>
      </c>
      <c r="AS1340" s="49" t="e">
        <v>#N/A</v>
      </c>
      <c r="AT1340" s="49" t="e">
        <v>#N/A</v>
      </c>
    </row>
    <row r="1341" spans="1:46" x14ac:dyDescent="0.25">
      <c r="A1341">
        <v>8</v>
      </c>
      <c r="B1341" t="s">
        <v>493</v>
      </c>
      <c r="C1341" t="s">
        <v>598</v>
      </c>
      <c r="D1341" t="s">
        <v>599</v>
      </c>
      <c r="E1341" t="s">
        <v>622</v>
      </c>
      <c r="F1341" t="s">
        <v>623</v>
      </c>
      <c r="G1341">
        <v>0</v>
      </c>
      <c r="H1341">
        <v>0</v>
      </c>
      <c r="I1341">
        <v>0</v>
      </c>
      <c r="J1341">
        <v>0</v>
      </c>
      <c r="K1341">
        <v>0</v>
      </c>
      <c r="L1341">
        <v>0</v>
      </c>
      <c r="M1341">
        <v>0</v>
      </c>
      <c r="N1341">
        <v>0</v>
      </c>
      <c r="O1341">
        <v>0</v>
      </c>
      <c r="P1341">
        <v>0</v>
      </c>
      <c r="Q1341">
        <v>0</v>
      </c>
      <c r="R1341">
        <v>518.99990000000003</v>
      </c>
      <c r="S1341">
        <v>647.99940000000004</v>
      </c>
      <c r="T1341">
        <v>1345.0011</v>
      </c>
      <c r="U1341">
        <v>1377.0008</v>
      </c>
      <c r="V1341">
        <v>1430.998</v>
      </c>
      <c r="W1341">
        <v>1484.9992999999999</v>
      </c>
      <c r="X1341">
        <v>1539.0007000000001</v>
      </c>
      <c r="Y1341">
        <v>1593.002</v>
      </c>
      <c r="Z1341">
        <v>1631.0014000000001</v>
      </c>
      <c r="AA1341">
        <v>1781.9983999999999</v>
      </c>
      <c r="AB1341">
        <v>1890.0011</v>
      </c>
      <c r="AC1341">
        <v>2052.0009</v>
      </c>
      <c r="AD1341">
        <v>2187.0001000000002</v>
      </c>
      <c r="AE1341">
        <v>2349</v>
      </c>
      <c r="AF1341">
        <v>1625.9982</v>
      </c>
      <c r="AG1341">
        <v>1691.9989</v>
      </c>
      <c r="AH1341">
        <v>1669.4991</v>
      </c>
      <c r="AI1341">
        <v>1692.9996000000001</v>
      </c>
      <c r="AJ1341">
        <v>1938.9992</v>
      </c>
      <c r="AK1341">
        <v>1398.2907</v>
      </c>
      <c r="AL1341" t="s">
        <v>531</v>
      </c>
      <c r="AM1341" s="49" t="e">
        <v>#N/A</v>
      </c>
      <c r="AN1341" s="49" t="e">
        <v>#N/A</v>
      </c>
      <c r="AO1341" s="49" t="e">
        <v>#N/A</v>
      </c>
      <c r="AP1341" s="49" t="e">
        <v>#N/A</v>
      </c>
      <c r="AQ1341" s="49" t="e">
        <v>#N/A</v>
      </c>
      <c r="AR1341" s="49" t="e">
        <v>#N/A</v>
      </c>
      <c r="AS1341" s="49" t="e">
        <v>#N/A</v>
      </c>
      <c r="AT1341" s="49" t="e">
        <v>#N/A</v>
      </c>
    </row>
    <row r="1342" spans="1:46" x14ac:dyDescent="0.25">
      <c r="A1342">
        <v>8</v>
      </c>
      <c r="B1342" t="s">
        <v>301</v>
      </c>
      <c r="C1342" t="s">
        <v>301</v>
      </c>
      <c r="D1342" t="s">
        <v>302</v>
      </c>
      <c r="E1342" t="s">
        <v>622</v>
      </c>
      <c r="F1342" t="s">
        <v>623</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c r="AI1342">
        <v>0</v>
      </c>
      <c r="AJ1342">
        <v>0</v>
      </c>
      <c r="AK1342">
        <v>0</v>
      </c>
      <c r="AL1342" t="s">
        <v>531</v>
      </c>
      <c r="AM1342" s="49" t="s">
        <v>302</v>
      </c>
      <c r="AN1342" s="49" t="s">
        <v>14</v>
      </c>
      <c r="AO1342" s="49" t="s">
        <v>485</v>
      </c>
      <c r="AP1342" s="49" t="s">
        <v>494</v>
      </c>
      <c r="AQ1342" s="49" t="s">
        <v>11</v>
      </c>
      <c r="AR1342" s="49" t="s">
        <v>487</v>
      </c>
      <c r="AS1342" s="49" t="s">
        <v>488</v>
      </c>
      <c r="AT1342" s="49" t="s">
        <v>489</v>
      </c>
    </row>
    <row r="1343" spans="1:46" x14ac:dyDescent="0.25">
      <c r="A1343">
        <v>8</v>
      </c>
      <c r="B1343" t="s">
        <v>303</v>
      </c>
      <c r="C1343" t="s">
        <v>303</v>
      </c>
      <c r="D1343" t="s">
        <v>304</v>
      </c>
      <c r="E1343" t="s">
        <v>622</v>
      </c>
      <c r="F1343" t="s">
        <v>623</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0</v>
      </c>
      <c r="AI1343">
        <v>0</v>
      </c>
      <c r="AJ1343">
        <v>0</v>
      </c>
      <c r="AK1343">
        <v>0</v>
      </c>
      <c r="AL1343" t="s">
        <v>531</v>
      </c>
      <c r="AM1343" s="49" t="s">
        <v>304</v>
      </c>
      <c r="AN1343" s="49" t="s">
        <v>14</v>
      </c>
      <c r="AO1343" s="49" t="s">
        <v>507</v>
      </c>
      <c r="AP1343" s="49" t="s">
        <v>501</v>
      </c>
      <c r="AQ1343" s="49" t="s">
        <v>10</v>
      </c>
      <c r="AR1343" s="49" t="s">
        <v>487</v>
      </c>
      <c r="AS1343" s="49" t="s">
        <v>488</v>
      </c>
      <c r="AT1343" s="49" t="s">
        <v>489</v>
      </c>
    </row>
    <row r="1344" spans="1:46" x14ac:dyDescent="0.25">
      <c r="A1344">
        <v>8</v>
      </c>
      <c r="B1344" t="s">
        <v>319</v>
      </c>
      <c r="C1344" t="s">
        <v>319</v>
      </c>
      <c r="D1344" t="s">
        <v>320</v>
      </c>
      <c r="E1344" t="s">
        <v>622</v>
      </c>
      <c r="F1344" t="s">
        <v>623</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0</v>
      </c>
      <c r="AD1344">
        <v>0</v>
      </c>
      <c r="AE1344">
        <v>0</v>
      </c>
      <c r="AF1344">
        <v>0</v>
      </c>
      <c r="AG1344">
        <v>0</v>
      </c>
      <c r="AH1344">
        <v>0</v>
      </c>
      <c r="AI1344">
        <v>0</v>
      </c>
      <c r="AJ1344">
        <v>0</v>
      </c>
      <c r="AK1344">
        <v>0</v>
      </c>
      <c r="AL1344" t="s">
        <v>531</v>
      </c>
      <c r="AM1344" s="49" t="s">
        <v>320</v>
      </c>
      <c r="AN1344" s="49" t="s">
        <v>14</v>
      </c>
      <c r="AO1344" s="49" t="s">
        <v>506</v>
      </c>
      <c r="AP1344" s="49" t="s">
        <v>501</v>
      </c>
      <c r="AQ1344" s="49" t="s">
        <v>10</v>
      </c>
      <c r="AR1344" s="49" t="s">
        <v>487</v>
      </c>
      <c r="AS1344" s="49" t="s">
        <v>488</v>
      </c>
      <c r="AT1344" s="49" t="s">
        <v>489</v>
      </c>
    </row>
    <row r="1345" spans="1:46" x14ac:dyDescent="0.25">
      <c r="A1345">
        <v>8</v>
      </c>
      <c r="B1345" t="s">
        <v>115</v>
      </c>
      <c r="C1345" t="s">
        <v>115</v>
      </c>
      <c r="D1345" t="s">
        <v>600</v>
      </c>
      <c r="E1345" t="s">
        <v>622</v>
      </c>
      <c r="F1345" t="s">
        <v>623</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c r="AL1345" t="s">
        <v>531</v>
      </c>
      <c r="AM1345" s="49" t="s">
        <v>116</v>
      </c>
      <c r="AN1345" s="49" t="s">
        <v>14</v>
      </c>
      <c r="AO1345" s="49" t="s">
        <v>485</v>
      </c>
      <c r="AP1345" s="49" t="s">
        <v>501</v>
      </c>
      <c r="AQ1345" s="49" t="s">
        <v>11</v>
      </c>
      <c r="AR1345" s="49" t="s">
        <v>487</v>
      </c>
      <c r="AS1345" s="49" t="s">
        <v>488</v>
      </c>
      <c r="AT1345" s="49" t="s">
        <v>489</v>
      </c>
    </row>
    <row r="1346" spans="1:46" x14ac:dyDescent="0.25">
      <c r="A1346">
        <v>8</v>
      </c>
      <c r="B1346" t="s">
        <v>305</v>
      </c>
      <c r="C1346" t="s">
        <v>305</v>
      </c>
      <c r="D1346" t="s">
        <v>306</v>
      </c>
      <c r="E1346" t="s">
        <v>622</v>
      </c>
      <c r="F1346" t="s">
        <v>623</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t="s">
        <v>531</v>
      </c>
      <c r="AM1346" s="49" t="s">
        <v>306</v>
      </c>
      <c r="AN1346" s="49" t="s">
        <v>14</v>
      </c>
      <c r="AO1346" s="49" t="s">
        <v>506</v>
      </c>
      <c r="AP1346" s="49" t="s">
        <v>501</v>
      </c>
      <c r="AQ1346" s="49" t="s">
        <v>10</v>
      </c>
      <c r="AR1346" s="49" t="s">
        <v>487</v>
      </c>
      <c r="AS1346" s="49" t="s">
        <v>488</v>
      </c>
      <c r="AT1346" s="49" t="s">
        <v>489</v>
      </c>
    </row>
    <row r="1347" spans="1:46" x14ac:dyDescent="0.25">
      <c r="A1347">
        <v>8</v>
      </c>
      <c r="B1347" t="s">
        <v>307</v>
      </c>
      <c r="C1347" t="s">
        <v>307</v>
      </c>
      <c r="D1347" t="s">
        <v>308</v>
      </c>
      <c r="E1347" t="s">
        <v>622</v>
      </c>
      <c r="F1347" t="s">
        <v>623</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83.999799999999993</v>
      </c>
      <c r="AA1347">
        <v>87.998199999999997</v>
      </c>
      <c r="AB1347">
        <v>266</v>
      </c>
      <c r="AC1347">
        <v>224.99860000000001</v>
      </c>
      <c r="AD1347">
        <v>364.00040000000001</v>
      </c>
      <c r="AE1347">
        <v>398.00139999999999</v>
      </c>
      <c r="AF1347">
        <v>231.999</v>
      </c>
      <c r="AG1347">
        <v>108.9992</v>
      </c>
      <c r="AH1347">
        <v>128.0575</v>
      </c>
      <c r="AI1347">
        <v>131.84649999999999</v>
      </c>
      <c r="AJ1347">
        <v>154.1035</v>
      </c>
      <c r="AK1347">
        <v>113.48739999999999</v>
      </c>
      <c r="AL1347" t="s">
        <v>531</v>
      </c>
      <c r="AM1347" s="49" t="s">
        <v>308</v>
      </c>
      <c r="AN1347" s="49" t="s">
        <v>14</v>
      </c>
      <c r="AO1347" s="49" t="s">
        <v>485</v>
      </c>
      <c r="AP1347" s="49" t="s">
        <v>494</v>
      </c>
      <c r="AQ1347" s="49" t="s">
        <v>11</v>
      </c>
      <c r="AR1347" s="49" t="s">
        <v>487</v>
      </c>
      <c r="AS1347" s="49" t="s">
        <v>488</v>
      </c>
      <c r="AT1347" s="49" t="s">
        <v>489</v>
      </c>
    </row>
    <row r="1348" spans="1:46" x14ac:dyDescent="0.25">
      <c r="A1348">
        <v>8</v>
      </c>
      <c r="B1348" t="s">
        <v>313</v>
      </c>
      <c r="C1348" t="s">
        <v>313</v>
      </c>
      <c r="D1348" t="s">
        <v>314</v>
      </c>
      <c r="E1348" t="s">
        <v>622</v>
      </c>
      <c r="F1348" t="s">
        <v>623</v>
      </c>
      <c r="G1348">
        <v>0</v>
      </c>
      <c r="H1348">
        <v>0</v>
      </c>
      <c r="I1348">
        <v>0</v>
      </c>
      <c r="J1348">
        <v>0</v>
      </c>
      <c r="K1348">
        <v>0</v>
      </c>
      <c r="L1348">
        <v>0</v>
      </c>
      <c r="M1348">
        <v>0</v>
      </c>
      <c r="N1348">
        <v>0</v>
      </c>
      <c r="O1348">
        <v>0</v>
      </c>
      <c r="P1348">
        <v>5.9996999999999998</v>
      </c>
      <c r="Q1348">
        <v>31.999700000000001</v>
      </c>
      <c r="R1348">
        <v>10.998699999999999</v>
      </c>
      <c r="S1348">
        <v>9.9981000000000009</v>
      </c>
      <c r="T1348">
        <v>14.0007</v>
      </c>
      <c r="U1348">
        <v>13</v>
      </c>
      <c r="V1348">
        <v>29.9984</v>
      </c>
      <c r="W1348">
        <v>27.000699999999998</v>
      </c>
      <c r="X1348">
        <v>35.001600000000003</v>
      </c>
      <c r="Y1348">
        <v>9.0015999999999998</v>
      </c>
      <c r="Z1348">
        <v>29.001999999999999</v>
      </c>
      <c r="AA1348">
        <v>122.99979999999999</v>
      </c>
      <c r="AB1348">
        <v>1338.0008</v>
      </c>
      <c r="AC1348">
        <v>1359.9982</v>
      </c>
      <c r="AD1348">
        <v>1391.0015000000001</v>
      </c>
      <c r="AE1348">
        <v>1543.9997000000001</v>
      </c>
      <c r="AF1348">
        <v>1672.9992</v>
      </c>
      <c r="AG1348">
        <v>2555.9994999999999</v>
      </c>
      <c r="AH1348">
        <v>3870.7593999999999</v>
      </c>
      <c r="AI1348">
        <v>4116.7547999999997</v>
      </c>
      <c r="AJ1348">
        <v>4271.4529000000002</v>
      </c>
      <c r="AK1348">
        <v>6008.4305999999997</v>
      </c>
      <c r="AL1348">
        <v>5799.9071000000004</v>
      </c>
      <c r="AM1348" s="49" t="s">
        <v>314</v>
      </c>
      <c r="AN1348" s="49" t="s">
        <v>14</v>
      </c>
      <c r="AO1348" s="49" t="s">
        <v>500</v>
      </c>
      <c r="AP1348" s="49" t="s">
        <v>505</v>
      </c>
      <c r="AQ1348" s="49" t="s">
        <v>13</v>
      </c>
      <c r="AR1348" s="49" t="s">
        <v>487</v>
      </c>
      <c r="AS1348" s="49" t="s">
        <v>488</v>
      </c>
      <c r="AT1348" s="49" t="s">
        <v>489</v>
      </c>
    </row>
    <row r="1349" spans="1:46" x14ac:dyDescent="0.25">
      <c r="A1349">
        <v>8</v>
      </c>
      <c r="B1349" t="s">
        <v>317</v>
      </c>
      <c r="C1349" t="s">
        <v>317</v>
      </c>
      <c r="D1349" t="s">
        <v>318</v>
      </c>
      <c r="E1349" t="s">
        <v>622</v>
      </c>
      <c r="F1349" t="s">
        <v>623</v>
      </c>
      <c r="G1349">
        <v>0</v>
      </c>
      <c r="H1349">
        <v>0</v>
      </c>
      <c r="I1349">
        <v>0</v>
      </c>
      <c r="J1349">
        <v>0</v>
      </c>
      <c r="K1349">
        <v>0</v>
      </c>
      <c r="L1349">
        <v>0</v>
      </c>
      <c r="M1349">
        <v>0</v>
      </c>
      <c r="N1349">
        <v>0</v>
      </c>
      <c r="O1349">
        <v>0</v>
      </c>
      <c r="P1349">
        <v>1191.9987000000001</v>
      </c>
      <c r="Q1349">
        <v>3648.0007000000001</v>
      </c>
      <c r="R1349">
        <v>3654.0003999999999</v>
      </c>
      <c r="S1349">
        <v>3816.0001999999999</v>
      </c>
      <c r="T1349">
        <v>3962.9987999999998</v>
      </c>
      <c r="U1349">
        <v>3960.0010000000002</v>
      </c>
      <c r="V1349">
        <v>4332.9988999999996</v>
      </c>
      <c r="W1349">
        <v>4201.0015999999996</v>
      </c>
      <c r="X1349">
        <v>3935.0016999999998</v>
      </c>
      <c r="Y1349">
        <v>3825.9983000000002</v>
      </c>
      <c r="Z1349">
        <v>4147.0002999999997</v>
      </c>
      <c r="AA1349">
        <v>4014.9987999999998</v>
      </c>
      <c r="AB1349">
        <v>4123.0015000000003</v>
      </c>
      <c r="AC1349">
        <v>3598.9983999999999</v>
      </c>
      <c r="AD1349">
        <v>4048.9998999999998</v>
      </c>
      <c r="AE1349">
        <v>3423.0021000000002</v>
      </c>
      <c r="AF1349">
        <v>4078.0018</v>
      </c>
      <c r="AG1349">
        <v>4339.9992000000002</v>
      </c>
      <c r="AH1349">
        <v>4980.8936000000003</v>
      </c>
      <c r="AI1349">
        <v>4628.6329999999998</v>
      </c>
      <c r="AJ1349">
        <v>4939.7960000000003</v>
      </c>
      <c r="AK1349">
        <v>4671.0745999999999</v>
      </c>
      <c r="AL1349">
        <v>5053.3629000000001</v>
      </c>
      <c r="AM1349" s="49" t="s">
        <v>318</v>
      </c>
      <c r="AN1349" s="49" t="s">
        <v>14</v>
      </c>
      <c r="AO1349" s="49" t="s">
        <v>500</v>
      </c>
      <c r="AP1349" s="49" t="s">
        <v>505</v>
      </c>
      <c r="AQ1349" s="49" t="s">
        <v>13</v>
      </c>
      <c r="AR1349" s="49" t="s">
        <v>487</v>
      </c>
      <c r="AS1349" s="49" t="s">
        <v>488</v>
      </c>
      <c r="AT1349" s="49" t="s">
        <v>489</v>
      </c>
    </row>
    <row r="1350" spans="1:46" x14ac:dyDescent="0.25">
      <c r="A1350">
        <v>8</v>
      </c>
      <c r="B1350" t="s">
        <v>321</v>
      </c>
      <c r="C1350" t="s">
        <v>321</v>
      </c>
      <c r="D1350" t="s">
        <v>424</v>
      </c>
      <c r="E1350" t="s">
        <v>622</v>
      </c>
      <c r="F1350" t="s">
        <v>623</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c r="AH1350">
        <v>0</v>
      </c>
      <c r="AI1350">
        <v>0</v>
      </c>
      <c r="AJ1350">
        <v>0</v>
      </c>
      <c r="AK1350">
        <v>0</v>
      </c>
      <c r="AL1350" t="s">
        <v>531</v>
      </c>
      <c r="AM1350" s="49" t="s">
        <v>424</v>
      </c>
      <c r="AN1350" s="49" t="s">
        <v>14</v>
      </c>
      <c r="AO1350" s="49" t="s">
        <v>485</v>
      </c>
      <c r="AP1350" s="49" t="s">
        <v>505</v>
      </c>
      <c r="AQ1350" s="49" t="s">
        <v>13</v>
      </c>
      <c r="AR1350" s="49" t="s">
        <v>495</v>
      </c>
      <c r="AS1350" s="49" t="s">
        <v>496</v>
      </c>
      <c r="AT1350" s="49" t="s">
        <v>497</v>
      </c>
    </row>
    <row r="1351" spans="1:46" x14ac:dyDescent="0.25">
      <c r="A1351">
        <v>8</v>
      </c>
      <c r="B1351" t="s">
        <v>253</v>
      </c>
      <c r="C1351" t="s">
        <v>253</v>
      </c>
      <c r="D1351" t="s">
        <v>601</v>
      </c>
      <c r="E1351" t="s">
        <v>622</v>
      </c>
      <c r="F1351" t="s">
        <v>623</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c r="AH1351">
        <v>0</v>
      </c>
      <c r="AI1351">
        <v>0</v>
      </c>
      <c r="AJ1351">
        <v>0</v>
      </c>
      <c r="AK1351">
        <v>0</v>
      </c>
      <c r="AL1351">
        <v>0</v>
      </c>
      <c r="AM1351" s="49" t="s">
        <v>254</v>
      </c>
      <c r="AN1351" s="49" t="s">
        <v>14</v>
      </c>
      <c r="AO1351" s="49" t="s">
        <v>500</v>
      </c>
      <c r="AP1351" s="49" t="s">
        <v>501</v>
      </c>
      <c r="AQ1351" s="49" t="s">
        <v>502</v>
      </c>
      <c r="AR1351" s="49" t="s">
        <v>487</v>
      </c>
      <c r="AS1351" s="49" t="s">
        <v>488</v>
      </c>
      <c r="AT1351" s="49" t="s">
        <v>489</v>
      </c>
    </row>
    <row r="1352" spans="1:46" x14ac:dyDescent="0.25">
      <c r="A1352">
        <v>8</v>
      </c>
      <c r="B1352" t="s">
        <v>263</v>
      </c>
      <c r="C1352" t="s">
        <v>263</v>
      </c>
      <c r="D1352" t="s">
        <v>602</v>
      </c>
      <c r="E1352" t="s">
        <v>622</v>
      </c>
      <c r="F1352" t="s">
        <v>623</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c r="AG1352">
        <v>0</v>
      </c>
      <c r="AH1352">
        <v>0</v>
      </c>
      <c r="AI1352">
        <v>0</v>
      </c>
      <c r="AJ1352">
        <v>0</v>
      </c>
      <c r="AK1352">
        <v>0</v>
      </c>
      <c r="AL1352">
        <v>0</v>
      </c>
      <c r="AM1352" s="49" t="s">
        <v>264</v>
      </c>
      <c r="AN1352" s="49" t="s">
        <v>14</v>
      </c>
      <c r="AO1352" s="49" t="s">
        <v>500</v>
      </c>
      <c r="AP1352" s="49" t="s">
        <v>501</v>
      </c>
      <c r="AQ1352" s="49" t="s">
        <v>502</v>
      </c>
      <c r="AR1352" s="49" t="s">
        <v>487</v>
      </c>
      <c r="AS1352" s="49" t="s">
        <v>488</v>
      </c>
      <c r="AT1352" s="49" t="s">
        <v>489</v>
      </c>
    </row>
    <row r="1353" spans="1:46" x14ac:dyDescent="0.25">
      <c r="A1353">
        <v>8</v>
      </c>
      <c r="B1353" t="s">
        <v>123</v>
      </c>
      <c r="C1353" t="s">
        <v>123</v>
      </c>
      <c r="D1353" t="s">
        <v>603</v>
      </c>
      <c r="E1353" t="s">
        <v>622</v>
      </c>
      <c r="F1353" t="s">
        <v>623</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c r="AG1353">
        <v>0</v>
      </c>
      <c r="AH1353">
        <v>0</v>
      </c>
      <c r="AI1353">
        <v>0</v>
      </c>
      <c r="AJ1353">
        <v>0</v>
      </c>
      <c r="AK1353">
        <v>0</v>
      </c>
      <c r="AL1353" t="s">
        <v>531</v>
      </c>
      <c r="AM1353" s="49" t="s">
        <v>410</v>
      </c>
      <c r="AN1353" s="49" t="s">
        <v>5</v>
      </c>
      <c r="AO1353" s="49" t="s">
        <v>9</v>
      </c>
      <c r="AP1353" s="49" t="s">
        <v>494</v>
      </c>
      <c r="AQ1353" s="49" t="s">
        <v>9</v>
      </c>
      <c r="AR1353" s="49" t="s">
        <v>495</v>
      </c>
      <c r="AS1353" s="49" t="s">
        <v>496</v>
      </c>
      <c r="AT1353" s="49" t="s">
        <v>497</v>
      </c>
    </row>
    <row r="1354" spans="1:46" x14ac:dyDescent="0.25">
      <c r="A1354">
        <v>8</v>
      </c>
      <c r="B1354" t="s">
        <v>375</v>
      </c>
      <c r="C1354" t="s">
        <v>375</v>
      </c>
      <c r="D1354" t="s">
        <v>604</v>
      </c>
      <c r="E1354" t="s">
        <v>622</v>
      </c>
      <c r="F1354" t="s">
        <v>623</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171.30709999999999</v>
      </c>
      <c r="AJ1354">
        <v>435.79559999999998</v>
      </c>
      <c r="AK1354">
        <v>364.1386</v>
      </c>
      <c r="AL1354">
        <v>469.9599</v>
      </c>
      <c r="AM1354" s="49" t="s">
        <v>376</v>
      </c>
      <c r="AN1354" s="49" t="s">
        <v>14</v>
      </c>
      <c r="AO1354" s="49" t="s">
        <v>500</v>
      </c>
      <c r="AP1354" s="49" t="s">
        <v>501</v>
      </c>
      <c r="AQ1354" s="49" t="s">
        <v>502</v>
      </c>
      <c r="AR1354" s="49" t="s">
        <v>487</v>
      </c>
      <c r="AS1354" s="49" t="s">
        <v>488</v>
      </c>
      <c r="AT1354" s="49" t="s">
        <v>489</v>
      </c>
    </row>
    <row r="1355" spans="1:46" x14ac:dyDescent="0.25">
      <c r="A1355">
        <v>8</v>
      </c>
      <c r="B1355" t="s">
        <v>322</v>
      </c>
      <c r="C1355" t="s">
        <v>322</v>
      </c>
      <c r="D1355" t="s">
        <v>323</v>
      </c>
      <c r="E1355" t="s">
        <v>622</v>
      </c>
      <c r="F1355" t="s">
        <v>623</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1.0005999999999999</v>
      </c>
      <c r="AD1355">
        <v>7.0003000000000002</v>
      </c>
      <c r="AE1355">
        <v>81.001999999999995</v>
      </c>
      <c r="AF1355">
        <v>48.0017</v>
      </c>
      <c r="AG1355">
        <v>70.999799999999993</v>
      </c>
      <c r="AH1355">
        <v>84.677999999999997</v>
      </c>
      <c r="AI1355">
        <v>85.088300000000004</v>
      </c>
      <c r="AJ1355">
        <v>85.176299999999998</v>
      </c>
      <c r="AK1355">
        <v>85.205600000000004</v>
      </c>
      <c r="AL1355">
        <v>85.201400000000007</v>
      </c>
      <c r="AM1355" s="49" t="s">
        <v>323</v>
      </c>
      <c r="AN1355" s="49" t="s">
        <v>14</v>
      </c>
      <c r="AO1355" s="49" t="s">
        <v>500</v>
      </c>
      <c r="AP1355" s="49" t="s">
        <v>501</v>
      </c>
      <c r="AQ1355" s="49" t="s">
        <v>502</v>
      </c>
      <c r="AR1355" s="49" t="s">
        <v>487</v>
      </c>
      <c r="AS1355" s="49" t="s">
        <v>488</v>
      </c>
      <c r="AT1355" s="49" t="s">
        <v>489</v>
      </c>
    </row>
    <row r="1356" spans="1:46" x14ac:dyDescent="0.25">
      <c r="A1356">
        <v>8</v>
      </c>
      <c r="B1356" t="s">
        <v>324</v>
      </c>
      <c r="C1356" t="s">
        <v>324</v>
      </c>
      <c r="D1356" t="s">
        <v>425</v>
      </c>
      <c r="E1356" t="s">
        <v>622</v>
      </c>
      <c r="F1356" t="s">
        <v>623</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s="49" t="s">
        <v>425</v>
      </c>
      <c r="AN1356" s="49" t="s">
        <v>14</v>
      </c>
      <c r="AO1356" s="49" t="s">
        <v>500</v>
      </c>
      <c r="AP1356" s="49" t="s">
        <v>501</v>
      </c>
      <c r="AQ1356" s="49" t="s">
        <v>502</v>
      </c>
      <c r="AR1356" s="49" t="s">
        <v>495</v>
      </c>
      <c r="AS1356" s="49" t="s">
        <v>496</v>
      </c>
      <c r="AT1356" s="49" t="s">
        <v>497</v>
      </c>
    </row>
    <row r="1357" spans="1:46" x14ac:dyDescent="0.25">
      <c r="A1357">
        <v>8</v>
      </c>
      <c r="B1357" t="s">
        <v>325</v>
      </c>
      <c r="C1357" t="s">
        <v>325</v>
      </c>
      <c r="D1357" t="s">
        <v>326</v>
      </c>
      <c r="E1357" t="s">
        <v>622</v>
      </c>
      <c r="F1357" t="s">
        <v>623</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c r="AG1357">
        <v>0</v>
      </c>
      <c r="AH1357">
        <v>0</v>
      </c>
      <c r="AI1357">
        <v>0</v>
      </c>
      <c r="AJ1357">
        <v>0</v>
      </c>
      <c r="AK1357">
        <v>0</v>
      </c>
      <c r="AL1357" t="s">
        <v>531</v>
      </c>
      <c r="AM1357" s="49" t="s">
        <v>326</v>
      </c>
      <c r="AN1357" s="49" t="s">
        <v>6</v>
      </c>
      <c r="AO1357" s="49" t="s">
        <v>9</v>
      </c>
      <c r="AP1357" s="49" t="s">
        <v>486</v>
      </c>
      <c r="AQ1357" s="49" t="s">
        <v>9</v>
      </c>
      <c r="AR1357" s="49" t="s">
        <v>487</v>
      </c>
      <c r="AS1357" s="49" t="s">
        <v>488</v>
      </c>
      <c r="AT1357" s="49" t="s">
        <v>489</v>
      </c>
    </row>
    <row r="1358" spans="1:46" x14ac:dyDescent="0.25">
      <c r="A1358">
        <v>8</v>
      </c>
      <c r="B1358" t="s">
        <v>327</v>
      </c>
      <c r="C1358" t="s">
        <v>327</v>
      </c>
      <c r="D1358" t="s">
        <v>426</v>
      </c>
      <c r="E1358" t="s">
        <v>622</v>
      </c>
      <c r="F1358" t="s">
        <v>623</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c r="AI1358">
        <v>0</v>
      </c>
      <c r="AJ1358">
        <v>0</v>
      </c>
      <c r="AK1358">
        <v>0</v>
      </c>
      <c r="AL1358" t="s">
        <v>531</v>
      </c>
      <c r="AM1358" s="49" t="s">
        <v>426</v>
      </c>
      <c r="AN1358" s="49" t="s">
        <v>14</v>
      </c>
      <c r="AO1358" s="49" t="s">
        <v>485</v>
      </c>
      <c r="AP1358" s="49" t="s">
        <v>505</v>
      </c>
      <c r="AQ1358" s="49" t="s">
        <v>13</v>
      </c>
      <c r="AR1358" s="49" t="s">
        <v>495</v>
      </c>
      <c r="AS1358" s="49" t="s">
        <v>496</v>
      </c>
      <c r="AT1358" s="49" t="s">
        <v>497</v>
      </c>
    </row>
    <row r="1359" spans="1:46" x14ac:dyDescent="0.25">
      <c r="A1359">
        <v>8</v>
      </c>
      <c r="B1359" t="s">
        <v>330</v>
      </c>
      <c r="C1359" t="s">
        <v>330</v>
      </c>
      <c r="D1359" t="s">
        <v>331</v>
      </c>
      <c r="E1359" t="s">
        <v>622</v>
      </c>
      <c r="F1359" t="s">
        <v>623</v>
      </c>
      <c r="G1359">
        <v>0</v>
      </c>
      <c r="H1359">
        <v>0</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c r="AI1359">
        <v>0</v>
      </c>
      <c r="AJ1359">
        <v>0</v>
      </c>
      <c r="AK1359">
        <v>0</v>
      </c>
      <c r="AL1359" t="s">
        <v>531</v>
      </c>
      <c r="AM1359" s="49" t="s">
        <v>331</v>
      </c>
      <c r="AN1359" s="49" t="s">
        <v>8</v>
      </c>
      <c r="AO1359" s="49" t="s">
        <v>9</v>
      </c>
      <c r="AP1359" s="49" t="s">
        <v>494</v>
      </c>
      <c r="AQ1359" s="49" t="s">
        <v>9</v>
      </c>
      <c r="AR1359" s="49" t="s">
        <v>487</v>
      </c>
      <c r="AS1359" s="49" t="s">
        <v>488</v>
      </c>
      <c r="AT1359" s="49" t="s">
        <v>489</v>
      </c>
    </row>
    <row r="1360" spans="1:46" x14ac:dyDescent="0.25">
      <c r="A1360">
        <v>8</v>
      </c>
      <c r="B1360" t="s">
        <v>342</v>
      </c>
      <c r="C1360" t="s">
        <v>342</v>
      </c>
      <c r="D1360" t="s">
        <v>343</v>
      </c>
      <c r="E1360" t="s">
        <v>622</v>
      </c>
      <c r="F1360" t="s">
        <v>623</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c r="AG1360">
        <v>0</v>
      </c>
      <c r="AH1360">
        <v>0</v>
      </c>
      <c r="AI1360">
        <v>0</v>
      </c>
      <c r="AJ1360">
        <v>0</v>
      </c>
      <c r="AK1360">
        <v>0</v>
      </c>
      <c r="AL1360">
        <v>0</v>
      </c>
      <c r="AM1360" s="49" t="s">
        <v>343</v>
      </c>
      <c r="AN1360" s="49" t="s">
        <v>14</v>
      </c>
      <c r="AO1360" s="49" t="s">
        <v>500</v>
      </c>
      <c r="AP1360" s="49" t="s">
        <v>501</v>
      </c>
      <c r="AQ1360" s="49" t="s">
        <v>502</v>
      </c>
      <c r="AR1360" s="49" t="s">
        <v>487</v>
      </c>
      <c r="AS1360" s="49" t="s">
        <v>488</v>
      </c>
      <c r="AT1360" s="49" t="s">
        <v>489</v>
      </c>
    </row>
    <row r="1361" spans="1:46" x14ac:dyDescent="0.25">
      <c r="A1361">
        <v>8</v>
      </c>
      <c r="B1361" t="s">
        <v>332</v>
      </c>
      <c r="C1361" t="s">
        <v>332</v>
      </c>
      <c r="D1361" t="s">
        <v>333</v>
      </c>
      <c r="E1361" t="s">
        <v>622</v>
      </c>
      <c r="F1361" t="s">
        <v>623</v>
      </c>
      <c r="G1361">
        <v>1468.0009</v>
      </c>
      <c r="H1361">
        <v>4229.9993999999997</v>
      </c>
      <c r="I1361">
        <v>4229.9993999999997</v>
      </c>
      <c r="J1361">
        <v>4229.9993999999997</v>
      </c>
      <c r="K1361">
        <v>4229.9993999999997</v>
      </c>
      <c r="L1361">
        <v>4229.9993999999997</v>
      </c>
      <c r="M1361">
        <v>4229.9993999999997</v>
      </c>
      <c r="N1361">
        <v>4229.9993999999997</v>
      </c>
      <c r="O1361">
        <v>4229.9993999999997</v>
      </c>
      <c r="P1361">
        <v>4229.9993999999997</v>
      </c>
      <c r="Q1361">
        <v>4229.9993999999997</v>
      </c>
      <c r="R1361">
        <v>8166.9982</v>
      </c>
      <c r="S1361">
        <v>8166.9982</v>
      </c>
      <c r="T1361">
        <v>8547.0005000000001</v>
      </c>
      <c r="U1361">
        <v>8270.9982999999993</v>
      </c>
      <c r="V1361">
        <v>8253.9999000000007</v>
      </c>
      <c r="W1361">
        <v>8236.0007999999998</v>
      </c>
      <c r="X1361">
        <v>8408.9994000000006</v>
      </c>
      <c r="Y1361">
        <v>9048.0013999999992</v>
      </c>
      <c r="Z1361">
        <v>9185.9982999999993</v>
      </c>
      <c r="AA1361">
        <v>12294.9987</v>
      </c>
      <c r="AB1361">
        <v>12631.9985</v>
      </c>
      <c r="AC1361">
        <v>12587.999400000001</v>
      </c>
      <c r="AD1361">
        <v>13465</v>
      </c>
      <c r="AE1361">
        <v>13530.000099999999</v>
      </c>
      <c r="AF1361">
        <v>12873.9997</v>
      </c>
      <c r="AG1361">
        <v>13718</v>
      </c>
      <c r="AH1361">
        <v>13370.5458</v>
      </c>
      <c r="AI1361">
        <v>12403.395</v>
      </c>
      <c r="AJ1361">
        <v>12566.680200000001</v>
      </c>
      <c r="AK1361">
        <v>11672.7984</v>
      </c>
      <c r="AL1361" t="s">
        <v>531</v>
      </c>
      <c r="AM1361" s="49" t="s">
        <v>333</v>
      </c>
      <c r="AN1361" s="49" t="s">
        <v>14</v>
      </c>
      <c r="AO1361" s="49" t="s">
        <v>485</v>
      </c>
      <c r="AP1361" s="49" t="s">
        <v>505</v>
      </c>
      <c r="AQ1361" s="49" t="s">
        <v>13</v>
      </c>
      <c r="AR1361" s="49" t="s">
        <v>495</v>
      </c>
      <c r="AS1361" s="49" t="s">
        <v>488</v>
      </c>
      <c r="AT1361" s="49" t="s">
        <v>489</v>
      </c>
    </row>
    <row r="1362" spans="1:46" x14ac:dyDescent="0.25">
      <c r="A1362">
        <v>8</v>
      </c>
      <c r="B1362" t="s">
        <v>349</v>
      </c>
      <c r="C1362" t="s">
        <v>349</v>
      </c>
      <c r="D1362" t="s">
        <v>350</v>
      </c>
      <c r="E1362" t="s">
        <v>622</v>
      </c>
      <c r="F1362" t="s">
        <v>623</v>
      </c>
      <c r="G1362">
        <v>0</v>
      </c>
      <c r="H1362">
        <v>0</v>
      </c>
      <c r="I1362">
        <v>0</v>
      </c>
      <c r="J1362">
        <v>0</v>
      </c>
      <c r="K1362">
        <v>0</v>
      </c>
      <c r="L1362">
        <v>0</v>
      </c>
      <c r="M1362">
        <v>0</v>
      </c>
      <c r="N1362">
        <v>0</v>
      </c>
      <c r="O1362">
        <v>0</v>
      </c>
      <c r="P1362">
        <v>0</v>
      </c>
      <c r="Q1362">
        <v>0</v>
      </c>
      <c r="R1362">
        <v>514.0009</v>
      </c>
      <c r="S1362">
        <v>87.0017</v>
      </c>
      <c r="T1362">
        <v>536.99900000000002</v>
      </c>
      <c r="U1362">
        <v>601.99900000000002</v>
      </c>
      <c r="V1362">
        <v>730.00210000000004</v>
      </c>
      <c r="W1362">
        <v>879.99839999999995</v>
      </c>
      <c r="X1362">
        <v>805.00019999999995</v>
      </c>
      <c r="Y1362">
        <v>1041.9982</v>
      </c>
      <c r="Z1362">
        <v>1035.9984999999999</v>
      </c>
      <c r="AA1362">
        <v>907.99969999999996</v>
      </c>
      <c r="AB1362">
        <v>743.99850000000004</v>
      </c>
      <c r="AC1362">
        <v>776.99890000000005</v>
      </c>
      <c r="AD1362">
        <v>647.99940000000004</v>
      </c>
      <c r="AE1362">
        <v>484.99889999999999</v>
      </c>
      <c r="AF1362">
        <v>625.00130000000001</v>
      </c>
      <c r="AG1362">
        <v>814.99829999999997</v>
      </c>
      <c r="AH1362">
        <v>1194</v>
      </c>
      <c r="AI1362">
        <v>628.99969999999996</v>
      </c>
      <c r="AJ1362">
        <v>1321.9988000000001</v>
      </c>
      <c r="AK1362">
        <v>1333.0018</v>
      </c>
      <c r="AL1362">
        <v>1300.0014000000001</v>
      </c>
      <c r="AM1362" s="49" t="s">
        <v>350</v>
      </c>
      <c r="AN1362" s="49" t="s">
        <v>14</v>
      </c>
      <c r="AO1362" s="49" t="s">
        <v>500</v>
      </c>
      <c r="AP1362" s="49" t="s">
        <v>505</v>
      </c>
      <c r="AQ1362" s="49" t="s">
        <v>13</v>
      </c>
      <c r="AR1362" s="49" t="s">
        <v>487</v>
      </c>
      <c r="AS1362" s="49" t="s">
        <v>488</v>
      </c>
      <c r="AT1362" s="49" t="s">
        <v>489</v>
      </c>
    </row>
    <row r="1363" spans="1:46" x14ac:dyDescent="0.25">
      <c r="A1363">
        <v>8</v>
      </c>
      <c r="B1363" t="s">
        <v>351</v>
      </c>
      <c r="C1363" t="s">
        <v>351</v>
      </c>
      <c r="D1363" t="s">
        <v>352</v>
      </c>
      <c r="E1363" t="s">
        <v>622</v>
      </c>
      <c r="F1363" t="s">
        <v>623</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c r="AI1363">
        <v>0</v>
      </c>
      <c r="AJ1363">
        <v>0</v>
      </c>
      <c r="AK1363">
        <v>0</v>
      </c>
      <c r="AL1363">
        <v>0</v>
      </c>
      <c r="AM1363" s="49" t="s">
        <v>352</v>
      </c>
      <c r="AN1363" s="49" t="s">
        <v>14</v>
      </c>
      <c r="AO1363" s="49" t="s">
        <v>500</v>
      </c>
      <c r="AP1363" s="49" t="s">
        <v>505</v>
      </c>
      <c r="AQ1363" s="49" t="s">
        <v>13</v>
      </c>
      <c r="AR1363" s="49" t="s">
        <v>487</v>
      </c>
      <c r="AS1363" s="49" t="s">
        <v>488</v>
      </c>
      <c r="AT1363" s="49" t="s">
        <v>489</v>
      </c>
    </row>
    <row r="1364" spans="1:46" x14ac:dyDescent="0.25">
      <c r="A1364">
        <v>8</v>
      </c>
      <c r="B1364" t="s">
        <v>400</v>
      </c>
      <c r="C1364" t="s">
        <v>400</v>
      </c>
      <c r="D1364" t="s">
        <v>401</v>
      </c>
      <c r="E1364" t="s">
        <v>622</v>
      </c>
      <c r="F1364" t="s">
        <v>623</v>
      </c>
      <c r="G1364">
        <v>0</v>
      </c>
      <c r="H1364">
        <v>0</v>
      </c>
      <c r="I1364">
        <v>0</v>
      </c>
      <c r="J1364">
        <v>0</v>
      </c>
      <c r="K1364">
        <v>0</v>
      </c>
      <c r="L1364">
        <v>0</v>
      </c>
      <c r="M1364">
        <v>0</v>
      </c>
      <c r="N1364">
        <v>0</v>
      </c>
      <c r="O1364">
        <v>0</v>
      </c>
      <c r="P1364">
        <v>0</v>
      </c>
      <c r="Q1364">
        <v>0</v>
      </c>
      <c r="R1364">
        <v>0</v>
      </c>
      <c r="S1364">
        <v>0</v>
      </c>
      <c r="T1364">
        <v>0</v>
      </c>
      <c r="U1364">
        <v>0</v>
      </c>
      <c r="V1364">
        <v>0</v>
      </c>
      <c r="W1364">
        <v>0</v>
      </c>
      <c r="X1364">
        <v>0</v>
      </c>
      <c r="Y1364">
        <v>0</v>
      </c>
      <c r="Z1364">
        <v>0</v>
      </c>
      <c r="AA1364">
        <v>0</v>
      </c>
      <c r="AB1364">
        <v>0</v>
      </c>
      <c r="AC1364">
        <v>0</v>
      </c>
      <c r="AD1364">
        <v>0</v>
      </c>
      <c r="AE1364">
        <v>0</v>
      </c>
      <c r="AF1364">
        <v>0</v>
      </c>
      <c r="AG1364">
        <v>0</v>
      </c>
      <c r="AH1364">
        <v>0</v>
      </c>
      <c r="AI1364">
        <v>0</v>
      </c>
      <c r="AJ1364">
        <v>0</v>
      </c>
      <c r="AK1364">
        <v>0</v>
      </c>
      <c r="AL1364" t="s">
        <v>531</v>
      </c>
      <c r="AM1364" s="49" t="s">
        <v>401</v>
      </c>
      <c r="AN1364" s="49" t="s">
        <v>4</v>
      </c>
      <c r="AO1364" s="49" t="s">
        <v>9</v>
      </c>
      <c r="AP1364" s="49" t="s">
        <v>501</v>
      </c>
      <c r="AQ1364" s="49" t="s">
        <v>9</v>
      </c>
      <c r="AR1364" s="49" t="s">
        <v>487</v>
      </c>
      <c r="AS1364" s="49" t="s">
        <v>488</v>
      </c>
      <c r="AT1364" s="49" t="s">
        <v>489</v>
      </c>
    </row>
    <row r="1365" spans="1:46" x14ac:dyDescent="0.25">
      <c r="A1365">
        <v>8</v>
      </c>
      <c r="B1365" t="s">
        <v>344</v>
      </c>
      <c r="C1365" t="s">
        <v>344</v>
      </c>
      <c r="D1365" t="s">
        <v>345</v>
      </c>
      <c r="E1365" t="s">
        <v>622</v>
      </c>
      <c r="F1365" t="s">
        <v>623</v>
      </c>
      <c r="G1365" t="s">
        <v>531</v>
      </c>
      <c r="H1365" t="s">
        <v>531</v>
      </c>
      <c r="I1365" t="s">
        <v>531</v>
      </c>
      <c r="J1365" t="s">
        <v>531</v>
      </c>
      <c r="K1365" t="s">
        <v>531</v>
      </c>
      <c r="L1365" t="s">
        <v>531</v>
      </c>
      <c r="M1365" t="s">
        <v>531</v>
      </c>
      <c r="N1365" t="s">
        <v>531</v>
      </c>
      <c r="O1365" t="s">
        <v>531</v>
      </c>
      <c r="P1365" t="s">
        <v>531</v>
      </c>
      <c r="Q1365" t="s">
        <v>531</v>
      </c>
      <c r="R1365" t="s">
        <v>531</v>
      </c>
      <c r="S1365" t="s">
        <v>531</v>
      </c>
      <c r="T1365" t="s">
        <v>531</v>
      </c>
      <c r="U1365" t="s">
        <v>531</v>
      </c>
      <c r="V1365" t="s">
        <v>531</v>
      </c>
      <c r="W1365" t="s">
        <v>531</v>
      </c>
      <c r="X1365" t="s">
        <v>531</v>
      </c>
      <c r="Y1365" t="s">
        <v>531</v>
      </c>
      <c r="Z1365" t="s">
        <v>531</v>
      </c>
      <c r="AA1365" t="s">
        <v>531</v>
      </c>
      <c r="AB1365" t="s">
        <v>531</v>
      </c>
      <c r="AC1365">
        <v>0</v>
      </c>
      <c r="AD1365">
        <v>0</v>
      </c>
      <c r="AE1365">
        <v>0</v>
      </c>
      <c r="AF1365">
        <v>0</v>
      </c>
      <c r="AG1365">
        <v>0</v>
      </c>
      <c r="AH1365">
        <v>0</v>
      </c>
      <c r="AI1365">
        <v>0</v>
      </c>
      <c r="AJ1365">
        <v>0</v>
      </c>
      <c r="AK1365">
        <v>0</v>
      </c>
      <c r="AL1365" t="s">
        <v>531</v>
      </c>
      <c r="AM1365" s="49" t="s">
        <v>345</v>
      </c>
      <c r="AN1365" s="49" t="s">
        <v>6</v>
      </c>
      <c r="AO1365" s="49" t="s">
        <v>9</v>
      </c>
      <c r="AP1365" s="49" t="s">
        <v>486</v>
      </c>
      <c r="AQ1365" s="49" t="s">
        <v>9</v>
      </c>
      <c r="AR1365" s="49" t="s">
        <v>495</v>
      </c>
      <c r="AS1365" s="49" t="s">
        <v>488</v>
      </c>
      <c r="AT1365" s="49" t="s">
        <v>489</v>
      </c>
    </row>
    <row r="1366" spans="1:46" x14ac:dyDescent="0.25">
      <c r="A1366">
        <v>8</v>
      </c>
      <c r="B1366" t="s">
        <v>154</v>
      </c>
      <c r="C1366" t="s">
        <v>154</v>
      </c>
      <c r="D1366" t="s">
        <v>155</v>
      </c>
      <c r="E1366" t="s">
        <v>622</v>
      </c>
      <c r="F1366" t="s">
        <v>623</v>
      </c>
      <c r="G1366">
        <v>1696.998</v>
      </c>
      <c r="H1366">
        <v>1696.998</v>
      </c>
      <c r="I1366">
        <v>1813.9981</v>
      </c>
      <c r="J1366">
        <v>1813.9981</v>
      </c>
      <c r="K1366">
        <v>2424.9987000000001</v>
      </c>
      <c r="L1366">
        <v>3922.9980999999998</v>
      </c>
      <c r="M1366">
        <v>4417.9993000000004</v>
      </c>
      <c r="N1366">
        <v>4052.0018</v>
      </c>
      <c r="O1366">
        <v>3904.9991</v>
      </c>
      <c r="P1366">
        <v>4162.9979999999996</v>
      </c>
      <c r="Q1366">
        <v>4803.0006999999996</v>
      </c>
      <c r="R1366">
        <v>5834.0002000000004</v>
      </c>
      <c r="S1366">
        <v>4079.9989</v>
      </c>
      <c r="T1366">
        <v>4760.9987000000001</v>
      </c>
      <c r="U1366">
        <v>5117.9987000000001</v>
      </c>
      <c r="V1366">
        <v>7925.0011000000004</v>
      </c>
      <c r="W1366">
        <v>10555.998799999999</v>
      </c>
      <c r="X1366">
        <v>12944.999400000001</v>
      </c>
      <c r="Y1366">
        <v>13734.9984</v>
      </c>
      <c r="Z1366">
        <v>13364.0018</v>
      </c>
      <c r="AA1366">
        <v>7292.9994999999999</v>
      </c>
      <c r="AB1366">
        <v>8166.0016999999998</v>
      </c>
      <c r="AC1366">
        <v>7355.0018</v>
      </c>
      <c r="AD1366">
        <v>8361.9984000000004</v>
      </c>
      <c r="AE1366">
        <v>8549.0018</v>
      </c>
      <c r="AF1366">
        <v>10550.9998</v>
      </c>
      <c r="AG1366">
        <v>9848.9989999999998</v>
      </c>
      <c r="AH1366">
        <v>10871.499299999999</v>
      </c>
      <c r="AI1366">
        <v>10639.998600000001</v>
      </c>
      <c r="AJ1366">
        <v>10705.999299999999</v>
      </c>
      <c r="AK1366">
        <v>9884.4863000000005</v>
      </c>
      <c r="AL1366">
        <v>10892.9357</v>
      </c>
      <c r="AM1366" s="49" t="s">
        <v>155</v>
      </c>
      <c r="AN1366" s="49" t="s">
        <v>14</v>
      </c>
      <c r="AO1366" s="49" t="s">
        <v>500</v>
      </c>
      <c r="AP1366" s="49" t="s">
        <v>505</v>
      </c>
      <c r="AQ1366" s="49" t="s">
        <v>13</v>
      </c>
      <c r="AR1366" s="49" t="s">
        <v>487</v>
      </c>
      <c r="AS1366" s="49" t="s">
        <v>488</v>
      </c>
      <c r="AT1366" s="49" t="s">
        <v>489</v>
      </c>
    </row>
    <row r="1367" spans="1:46" x14ac:dyDescent="0.25">
      <c r="A1367">
        <v>8</v>
      </c>
      <c r="B1367" t="s">
        <v>241</v>
      </c>
      <c r="C1367" t="s">
        <v>241</v>
      </c>
      <c r="D1367" t="s">
        <v>242</v>
      </c>
      <c r="E1367" t="s">
        <v>622</v>
      </c>
      <c r="F1367" t="s">
        <v>623</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c r="AK1367">
        <v>0</v>
      </c>
      <c r="AL1367" t="s">
        <v>531</v>
      </c>
      <c r="AM1367" s="49" t="s">
        <v>242</v>
      </c>
      <c r="AN1367" s="49" t="s">
        <v>14</v>
      </c>
      <c r="AO1367" s="49" t="s">
        <v>485</v>
      </c>
      <c r="AP1367" s="49" t="s">
        <v>494</v>
      </c>
      <c r="AQ1367" s="49" t="s">
        <v>11</v>
      </c>
      <c r="AR1367" s="49" t="s">
        <v>487</v>
      </c>
      <c r="AS1367" s="49" t="s">
        <v>488</v>
      </c>
      <c r="AT1367" s="49" t="s">
        <v>489</v>
      </c>
    </row>
    <row r="1368" spans="1:46" x14ac:dyDescent="0.25">
      <c r="A1368">
        <v>8</v>
      </c>
      <c r="B1368" t="s">
        <v>328</v>
      </c>
      <c r="C1368" t="s">
        <v>328</v>
      </c>
      <c r="D1368" t="s">
        <v>329</v>
      </c>
      <c r="E1368" t="s">
        <v>622</v>
      </c>
      <c r="F1368" t="s">
        <v>623</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c r="AK1368">
        <v>0</v>
      </c>
      <c r="AL1368" t="s">
        <v>531</v>
      </c>
      <c r="AM1368" s="49" t="s">
        <v>329</v>
      </c>
      <c r="AN1368" s="49" t="s">
        <v>6</v>
      </c>
      <c r="AO1368" s="49" t="s">
        <v>9</v>
      </c>
      <c r="AP1368" s="49" t="s">
        <v>486</v>
      </c>
      <c r="AQ1368" s="49" t="s">
        <v>9</v>
      </c>
      <c r="AR1368" s="49" t="s">
        <v>487</v>
      </c>
      <c r="AS1368" s="49" t="s">
        <v>488</v>
      </c>
      <c r="AT1368" s="49" t="s">
        <v>489</v>
      </c>
    </row>
    <row r="1369" spans="1:46" x14ac:dyDescent="0.25">
      <c r="A1369">
        <v>8</v>
      </c>
      <c r="B1369" t="s">
        <v>348</v>
      </c>
      <c r="C1369" t="s">
        <v>348</v>
      </c>
      <c r="D1369" t="s">
        <v>427</v>
      </c>
      <c r="E1369" t="s">
        <v>622</v>
      </c>
      <c r="F1369" t="s">
        <v>623</v>
      </c>
      <c r="G1369" t="s">
        <v>531</v>
      </c>
      <c r="H1369" t="s">
        <v>531</v>
      </c>
      <c r="I1369" t="s">
        <v>531</v>
      </c>
      <c r="J1369" t="s">
        <v>531</v>
      </c>
      <c r="K1369" t="s">
        <v>531</v>
      </c>
      <c r="L1369" t="s">
        <v>531</v>
      </c>
      <c r="M1369" t="s">
        <v>531</v>
      </c>
      <c r="N1369" t="s">
        <v>531</v>
      </c>
      <c r="O1369" t="s">
        <v>531</v>
      </c>
      <c r="P1369" t="s">
        <v>531</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t="s">
        <v>531</v>
      </c>
      <c r="AM1369" s="49" t="s">
        <v>427</v>
      </c>
      <c r="AN1369" s="49" t="s">
        <v>14</v>
      </c>
      <c r="AO1369" s="49" t="s">
        <v>506</v>
      </c>
      <c r="AP1369" s="49" t="s">
        <v>501</v>
      </c>
      <c r="AQ1369" s="49" t="s">
        <v>10</v>
      </c>
      <c r="AR1369" s="49" t="s">
        <v>495</v>
      </c>
      <c r="AS1369" s="49" t="s">
        <v>488</v>
      </c>
      <c r="AT1369" s="49" t="s">
        <v>497</v>
      </c>
    </row>
    <row r="1370" spans="1:46" x14ac:dyDescent="0.25">
      <c r="A1370">
        <v>8</v>
      </c>
      <c r="B1370" t="s">
        <v>353</v>
      </c>
      <c r="C1370" t="s">
        <v>353</v>
      </c>
      <c r="D1370" t="s">
        <v>354</v>
      </c>
      <c r="E1370" t="s">
        <v>622</v>
      </c>
      <c r="F1370" t="s">
        <v>623</v>
      </c>
      <c r="G1370">
        <v>5856.0018</v>
      </c>
      <c r="H1370">
        <v>5857.9988999999996</v>
      </c>
      <c r="I1370">
        <v>6052.9991</v>
      </c>
      <c r="J1370">
        <v>6230.0002999999997</v>
      </c>
      <c r="K1370">
        <v>5999.0020000000004</v>
      </c>
      <c r="L1370">
        <v>6615.0015999999996</v>
      </c>
      <c r="M1370">
        <v>6571.9989999999998</v>
      </c>
      <c r="N1370">
        <v>7093.0002000000004</v>
      </c>
      <c r="O1370">
        <v>6562.0009</v>
      </c>
      <c r="P1370">
        <v>7048.0005000000001</v>
      </c>
      <c r="Q1370">
        <v>8347.0012999999999</v>
      </c>
      <c r="R1370">
        <v>8289.9979999999996</v>
      </c>
      <c r="S1370">
        <v>8035.0009</v>
      </c>
      <c r="T1370">
        <v>10061.998299999999</v>
      </c>
      <c r="U1370">
        <v>10625.0015</v>
      </c>
      <c r="V1370">
        <v>12196.001899999999</v>
      </c>
      <c r="W1370">
        <v>12583.0003</v>
      </c>
      <c r="X1370">
        <v>23030</v>
      </c>
      <c r="Y1370">
        <v>26427.998500000002</v>
      </c>
      <c r="Z1370">
        <v>26208.999599999999</v>
      </c>
      <c r="AA1370">
        <v>29627.999100000001</v>
      </c>
      <c r="AB1370">
        <v>27724.998</v>
      </c>
      <c r="AC1370">
        <v>29710.998200000002</v>
      </c>
      <c r="AD1370">
        <v>31495.002</v>
      </c>
      <c r="AE1370">
        <v>32565.0016</v>
      </c>
      <c r="AF1370">
        <v>34799.999199999998</v>
      </c>
      <c r="AG1370">
        <v>31125.9984</v>
      </c>
      <c r="AH1370">
        <v>32619.999400000001</v>
      </c>
      <c r="AI1370">
        <v>30314.002100000002</v>
      </c>
      <c r="AJ1370">
        <v>32350.001</v>
      </c>
      <c r="AK1370">
        <v>35269.0003</v>
      </c>
      <c r="AL1370">
        <v>32002.999</v>
      </c>
      <c r="AM1370" s="49" t="s">
        <v>354</v>
      </c>
      <c r="AN1370" s="49" t="s">
        <v>14</v>
      </c>
      <c r="AO1370" s="49" t="s">
        <v>500</v>
      </c>
      <c r="AP1370" s="49" t="s">
        <v>505</v>
      </c>
      <c r="AQ1370" s="49" t="s">
        <v>13</v>
      </c>
      <c r="AR1370" s="49" t="s">
        <v>487</v>
      </c>
      <c r="AS1370" s="49" t="s">
        <v>488</v>
      </c>
      <c r="AT1370" s="49" t="s">
        <v>489</v>
      </c>
    </row>
    <row r="1371" spans="1:46" x14ac:dyDescent="0.25">
      <c r="A1371">
        <v>8</v>
      </c>
      <c r="B1371" t="s">
        <v>111</v>
      </c>
      <c r="C1371" t="s">
        <v>111</v>
      </c>
      <c r="D1371" t="s">
        <v>112</v>
      </c>
      <c r="E1371" t="s">
        <v>622</v>
      </c>
      <c r="F1371" t="s">
        <v>623</v>
      </c>
      <c r="G1371">
        <v>11588.999599999999</v>
      </c>
      <c r="H1371">
        <v>11877.001200000001</v>
      </c>
      <c r="I1371">
        <v>11648</v>
      </c>
      <c r="J1371">
        <v>11873.999299999999</v>
      </c>
      <c r="K1371">
        <v>12657.9985</v>
      </c>
      <c r="L1371">
        <v>12315.9997</v>
      </c>
      <c r="M1371">
        <v>12166.999900000001</v>
      </c>
      <c r="N1371">
        <v>12637.001700000001</v>
      </c>
      <c r="O1371">
        <v>13669.998299999999</v>
      </c>
      <c r="P1371">
        <v>16369.998600000001</v>
      </c>
      <c r="Q1371">
        <v>17560.000199999999</v>
      </c>
      <c r="R1371">
        <v>17954.9997</v>
      </c>
      <c r="S1371">
        <v>18979.999500000002</v>
      </c>
      <c r="T1371">
        <v>18795.0016</v>
      </c>
      <c r="U1371">
        <v>19069.999</v>
      </c>
      <c r="V1371">
        <v>20190.001499999998</v>
      </c>
      <c r="W1371">
        <v>22049.999899999999</v>
      </c>
      <c r="X1371">
        <v>22330.000499999998</v>
      </c>
      <c r="Y1371">
        <v>21789.999599999999</v>
      </c>
      <c r="Z1371">
        <v>21655.000499999998</v>
      </c>
      <c r="AA1371">
        <v>22249.999199999998</v>
      </c>
      <c r="AB1371">
        <v>22424.999</v>
      </c>
      <c r="AC1371">
        <v>22964.999899999999</v>
      </c>
      <c r="AD1371">
        <v>22105.001899999999</v>
      </c>
      <c r="AE1371">
        <v>22415.001</v>
      </c>
      <c r="AF1371">
        <v>23110.001400000001</v>
      </c>
      <c r="AG1371">
        <v>23969.999400000001</v>
      </c>
      <c r="AH1371">
        <v>24070.001100000001</v>
      </c>
      <c r="AI1371">
        <v>24375.001100000001</v>
      </c>
      <c r="AJ1371">
        <v>24525.0016</v>
      </c>
      <c r="AK1371">
        <v>24480.001899999999</v>
      </c>
      <c r="AL1371">
        <v>18504.9987</v>
      </c>
      <c r="AM1371" s="49" t="s">
        <v>112</v>
      </c>
      <c r="AN1371" s="49" t="s">
        <v>14</v>
      </c>
      <c r="AO1371" s="49" t="s">
        <v>500</v>
      </c>
      <c r="AP1371" s="49" t="s">
        <v>505</v>
      </c>
      <c r="AQ1371" s="49" t="s">
        <v>13</v>
      </c>
      <c r="AR1371" s="49" t="s">
        <v>487</v>
      </c>
      <c r="AS1371" s="49" t="s">
        <v>488</v>
      </c>
      <c r="AT1371" s="49" t="s">
        <v>489</v>
      </c>
    </row>
    <row r="1372" spans="1:46" x14ac:dyDescent="0.25">
      <c r="A1372">
        <v>8</v>
      </c>
      <c r="B1372" t="s">
        <v>359</v>
      </c>
      <c r="C1372" t="s">
        <v>359</v>
      </c>
      <c r="D1372" t="s">
        <v>605</v>
      </c>
      <c r="E1372" t="s">
        <v>622</v>
      </c>
      <c r="F1372" t="s">
        <v>623</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c r="AG1372">
        <v>0</v>
      </c>
      <c r="AH1372">
        <v>0</v>
      </c>
      <c r="AI1372">
        <v>0</v>
      </c>
      <c r="AJ1372">
        <v>0</v>
      </c>
      <c r="AK1372">
        <v>0</v>
      </c>
      <c r="AL1372" t="s">
        <v>531</v>
      </c>
      <c r="AM1372" s="49" t="s">
        <v>360</v>
      </c>
      <c r="AN1372" s="49" t="s">
        <v>14</v>
      </c>
      <c r="AO1372" s="49" t="s">
        <v>485</v>
      </c>
      <c r="AP1372" s="49" t="s">
        <v>486</v>
      </c>
      <c r="AQ1372" s="49" t="s">
        <v>11</v>
      </c>
      <c r="AR1372" s="49" t="s">
        <v>487</v>
      </c>
      <c r="AS1372" s="49" t="s">
        <v>488</v>
      </c>
      <c r="AT1372" s="49" t="s">
        <v>489</v>
      </c>
    </row>
    <row r="1373" spans="1:46" x14ac:dyDescent="0.25">
      <c r="A1373">
        <v>8</v>
      </c>
      <c r="B1373" t="s">
        <v>366</v>
      </c>
      <c r="C1373" t="s">
        <v>366</v>
      </c>
      <c r="D1373" t="s">
        <v>367</v>
      </c>
      <c r="E1373" t="s">
        <v>622</v>
      </c>
      <c r="F1373" t="s">
        <v>623</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c r="AI1373">
        <v>0</v>
      </c>
      <c r="AJ1373">
        <v>0</v>
      </c>
      <c r="AK1373">
        <v>0</v>
      </c>
      <c r="AL1373" t="s">
        <v>531</v>
      </c>
      <c r="AM1373" s="49" t="s">
        <v>367</v>
      </c>
      <c r="AN1373" s="49" t="s">
        <v>14</v>
      </c>
      <c r="AO1373" s="49" t="s">
        <v>485</v>
      </c>
      <c r="AP1373" s="49" t="s">
        <v>494</v>
      </c>
      <c r="AQ1373" s="49" t="s">
        <v>11</v>
      </c>
      <c r="AR1373" s="49" t="s">
        <v>487</v>
      </c>
      <c r="AS1373" s="49" t="s">
        <v>488</v>
      </c>
      <c r="AT1373" s="49" t="s">
        <v>489</v>
      </c>
    </row>
    <row r="1374" spans="1:46" x14ac:dyDescent="0.25">
      <c r="A1374">
        <v>8</v>
      </c>
      <c r="B1374" t="s">
        <v>364</v>
      </c>
      <c r="C1374" t="s">
        <v>364</v>
      </c>
      <c r="D1374" t="s">
        <v>365</v>
      </c>
      <c r="E1374" t="s">
        <v>622</v>
      </c>
      <c r="F1374" t="s">
        <v>623</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210.99799999999999</v>
      </c>
      <c r="AA1374">
        <v>169.00020000000001</v>
      </c>
      <c r="AB1374">
        <v>210.99799999999999</v>
      </c>
      <c r="AC1374">
        <v>4479.0010000000002</v>
      </c>
      <c r="AD1374">
        <v>4182.9984000000004</v>
      </c>
      <c r="AE1374">
        <v>5071.0019000000002</v>
      </c>
      <c r="AF1374">
        <v>9508.0008999999991</v>
      </c>
      <c r="AG1374">
        <v>4395.0011999999997</v>
      </c>
      <c r="AH1374">
        <v>4183.4799000000003</v>
      </c>
      <c r="AI1374">
        <v>8028.9008000000003</v>
      </c>
      <c r="AJ1374">
        <v>9000.8202999999994</v>
      </c>
      <c r="AK1374">
        <v>10986.916800000001</v>
      </c>
      <c r="AL1374" t="s">
        <v>531</v>
      </c>
      <c r="AM1374" s="49" t="s">
        <v>365</v>
      </c>
      <c r="AN1374" s="49" t="s">
        <v>14</v>
      </c>
      <c r="AO1374" s="49" t="s">
        <v>485</v>
      </c>
      <c r="AP1374" s="49" t="s">
        <v>501</v>
      </c>
      <c r="AQ1374" s="49" t="s">
        <v>11</v>
      </c>
      <c r="AR1374" s="49" t="s">
        <v>487</v>
      </c>
      <c r="AS1374" s="49" t="s">
        <v>488</v>
      </c>
      <c r="AT1374" s="49" t="s">
        <v>489</v>
      </c>
    </row>
    <row r="1375" spans="1:46" x14ac:dyDescent="0.25">
      <c r="A1375">
        <v>8</v>
      </c>
      <c r="B1375" t="s">
        <v>493</v>
      </c>
      <c r="C1375" t="s">
        <v>606</v>
      </c>
      <c r="D1375" t="s">
        <v>607</v>
      </c>
      <c r="E1375" t="s">
        <v>622</v>
      </c>
      <c r="F1375" t="s">
        <v>623</v>
      </c>
      <c r="G1375">
        <v>192593.00099999999</v>
      </c>
      <c r="H1375">
        <v>215071.0007</v>
      </c>
      <c r="I1375">
        <v>232375.99549999999</v>
      </c>
      <c r="J1375">
        <v>236208.0019</v>
      </c>
      <c r="K1375">
        <v>247882.99840000001</v>
      </c>
      <c r="L1375">
        <v>269471.99810000003</v>
      </c>
      <c r="M1375">
        <v>288279.99969999999</v>
      </c>
      <c r="N1375">
        <v>294458.9963</v>
      </c>
      <c r="O1375">
        <v>308375.99489999999</v>
      </c>
      <c r="P1375">
        <v>338999.99180000002</v>
      </c>
      <c r="Q1375">
        <v>362910.6349</v>
      </c>
      <c r="R1375">
        <v>352725.50290000002</v>
      </c>
      <c r="S1375">
        <v>375961.68599999999</v>
      </c>
      <c r="T1375">
        <v>402685.85460000002</v>
      </c>
      <c r="U1375">
        <v>433133.52439999999</v>
      </c>
      <c r="V1375">
        <v>467186.52730000002</v>
      </c>
      <c r="W1375">
        <v>494691.86060000001</v>
      </c>
      <c r="X1375">
        <v>524691.22039999999</v>
      </c>
      <c r="Y1375">
        <v>533400.20409999997</v>
      </c>
      <c r="Z1375">
        <v>539860.94310000003</v>
      </c>
      <c r="AA1375">
        <v>582559.0013</v>
      </c>
      <c r="AB1375">
        <v>580975.30649999995</v>
      </c>
      <c r="AC1375">
        <v>603292.50800000003</v>
      </c>
      <c r="AD1375">
        <v>621689.64210000006</v>
      </c>
      <c r="AE1375">
        <v>637681.09539999999</v>
      </c>
      <c r="AF1375">
        <v>656808.96019999997</v>
      </c>
      <c r="AG1375">
        <v>659592.12710000004</v>
      </c>
      <c r="AH1375">
        <v>666972.25809999998</v>
      </c>
      <c r="AI1375">
        <v>671766.95209999999</v>
      </c>
      <c r="AJ1375">
        <v>659917.72609999997</v>
      </c>
      <c r="AK1375">
        <v>674411.67409999995</v>
      </c>
      <c r="AL1375" t="s">
        <v>531</v>
      </c>
      <c r="AM1375" s="49" t="e">
        <v>#N/A</v>
      </c>
      <c r="AN1375" s="49" t="e">
        <v>#N/A</v>
      </c>
      <c r="AO1375" s="49" t="e">
        <v>#N/A</v>
      </c>
      <c r="AP1375" s="49" t="e">
        <v>#N/A</v>
      </c>
      <c r="AQ1375" s="49" t="e">
        <v>#N/A</v>
      </c>
      <c r="AR1375" s="49" t="e">
        <v>#N/A</v>
      </c>
      <c r="AS1375" s="49" t="e">
        <v>#N/A</v>
      </c>
      <c r="AT1375" s="49" t="e">
        <v>#N/A</v>
      </c>
    </row>
    <row r="1376" spans="1:46" x14ac:dyDescent="0.25">
      <c r="A1376">
        <v>8</v>
      </c>
      <c r="B1376" t="s">
        <v>362</v>
      </c>
      <c r="C1376" t="s">
        <v>362</v>
      </c>
      <c r="D1376" t="s">
        <v>363</v>
      </c>
      <c r="E1376" t="s">
        <v>622</v>
      </c>
      <c r="F1376" t="s">
        <v>623</v>
      </c>
      <c r="G1376">
        <v>0</v>
      </c>
      <c r="H1376">
        <v>0</v>
      </c>
      <c r="I1376">
        <v>0</v>
      </c>
      <c r="J1376">
        <v>0</v>
      </c>
      <c r="K1376">
        <v>0</v>
      </c>
      <c r="L1376">
        <v>0</v>
      </c>
      <c r="M1376">
        <v>0</v>
      </c>
      <c r="N1376">
        <v>0</v>
      </c>
      <c r="O1376">
        <v>0</v>
      </c>
      <c r="P1376">
        <v>0</v>
      </c>
      <c r="Q1376">
        <v>0</v>
      </c>
      <c r="R1376">
        <v>0</v>
      </c>
      <c r="S1376">
        <v>14.0007</v>
      </c>
      <c r="T1376">
        <v>14.0007</v>
      </c>
      <c r="U1376">
        <v>14.0007</v>
      </c>
      <c r="V1376">
        <v>14.0007</v>
      </c>
      <c r="W1376">
        <v>29.001999999999999</v>
      </c>
      <c r="X1376">
        <v>72.000399999999999</v>
      </c>
      <c r="Y1376">
        <v>14.0007</v>
      </c>
      <c r="Z1376">
        <v>29.001999999999999</v>
      </c>
      <c r="AA1376">
        <v>29.001999999999999</v>
      </c>
      <c r="AB1376">
        <v>42.998399999999997</v>
      </c>
      <c r="AC1376">
        <v>42.998399999999997</v>
      </c>
      <c r="AD1376">
        <v>14.0007</v>
      </c>
      <c r="AE1376">
        <v>0</v>
      </c>
      <c r="AF1376">
        <v>14.0007</v>
      </c>
      <c r="AG1376">
        <v>14.0007</v>
      </c>
      <c r="AH1376">
        <v>0</v>
      </c>
      <c r="AI1376">
        <v>0</v>
      </c>
      <c r="AJ1376">
        <v>0</v>
      </c>
      <c r="AK1376">
        <v>0</v>
      </c>
      <c r="AL1376" t="s">
        <v>531</v>
      </c>
      <c r="AM1376" s="49" t="s">
        <v>363</v>
      </c>
      <c r="AN1376" s="49" t="s">
        <v>8</v>
      </c>
      <c r="AO1376" s="49" t="s">
        <v>9</v>
      </c>
      <c r="AP1376" s="49" t="s">
        <v>486</v>
      </c>
      <c r="AQ1376" s="49" t="s">
        <v>9</v>
      </c>
      <c r="AR1376" s="49" t="s">
        <v>495</v>
      </c>
      <c r="AS1376" s="49" t="s">
        <v>488</v>
      </c>
      <c r="AT1376" s="49" t="s">
        <v>489</v>
      </c>
    </row>
    <row r="1377" spans="1:46" x14ac:dyDescent="0.25">
      <c r="A1377">
        <v>8</v>
      </c>
      <c r="B1377" t="s">
        <v>372</v>
      </c>
      <c r="C1377" t="s">
        <v>372</v>
      </c>
      <c r="D1377" t="s">
        <v>431</v>
      </c>
      <c r="E1377" t="s">
        <v>622</v>
      </c>
      <c r="F1377" t="s">
        <v>623</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c r="AG1377">
        <v>0</v>
      </c>
      <c r="AH1377">
        <v>0</v>
      </c>
      <c r="AI1377">
        <v>0</v>
      </c>
      <c r="AJ1377">
        <v>0</v>
      </c>
      <c r="AK1377">
        <v>0</v>
      </c>
      <c r="AL1377" t="s">
        <v>531</v>
      </c>
      <c r="AM1377" s="49" t="s">
        <v>431</v>
      </c>
      <c r="AN1377" s="49" t="s">
        <v>14</v>
      </c>
      <c r="AO1377" s="49" t="s">
        <v>507</v>
      </c>
      <c r="AP1377" s="49" t="s">
        <v>505</v>
      </c>
      <c r="AQ1377" s="49" t="s">
        <v>10</v>
      </c>
      <c r="AR1377" s="49" t="s">
        <v>495</v>
      </c>
      <c r="AS1377" s="49" t="s">
        <v>496</v>
      </c>
      <c r="AT1377" s="49" t="s">
        <v>497</v>
      </c>
    </row>
    <row r="1378" spans="1:46" x14ac:dyDescent="0.25">
      <c r="A1378">
        <v>8</v>
      </c>
      <c r="B1378" t="s">
        <v>373</v>
      </c>
      <c r="C1378" t="s">
        <v>373</v>
      </c>
      <c r="D1378" t="s">
        <v>374</v>
      </c>
      <c r="E1378" t="s">
        <v>622</v>
      </c>
      <c r="F1378" t="s">
        <v>623</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c r="AG1378">
        <v>0</v>
      </c>
      <c r="AH1378">
        <v>0</v>
      </c>
      <c r="AI1378">
        <v>0</v>
      </c>
      <c r="AJ1378">
        <v>0</v>
      </c>
      <c r="AK1378">
        <v>0</v>
      </c>
      <c r="AL1378" t="s">
        <v>531</v>
      </c>
      <c r="AM1378" s="49" t="s">
        <v>374</v>
      </c>
      <c r="AN1378" s="49" t="s">
        <v>7</v>
      </c>
      <c r="AO1378" s="49" t="s">
        <v>9</v>
      </c>
      <c r="AP1378" s="49" t="s">
        <v>494</v>
      </c>
      <c r="AQ1378" s="49" t="s">
        <v>9</v>
      </c>
      <c r="AR1378" s="49" t="s">
        <v>487</v>
      </c>
      <c r="AS1378" s="49" t="s">
        <v>488</v>
      </c>
      <c r="AT1378" s="49" t="s">
        <v>489</v>
      </c>
    </row>
    <row r="1379" spans="1:46" x14ac:dyDescent="0.25">
      <c r="A1379">
        <v>8</v>
      </c>
      <c r="B1379" t="s">
        <v>368</v>
      </c>
      <c r="C1379" t="s">
        <v>368</v>
      </c>
      <c r="D1379" t="s">
        <v>429</v>
      </c>
      <c r="E1379" t="s">
        <v>622</v>
      </c>
      <c r="F1379" t="s">
        <v>623</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c r="AG1379">
        <v>0</v>
      </c>
      <c r="AH1379">
        <v>0</v>
      </c>
      <c r="AI1379">
        <v>0</v>
      </c>
      <c r="AJ1379">
        <v>0</v>
      </c>
      <c r="AK1379">
        <v>0</v>
      </c>
      <c r="AL1379" t="s">
        <v>531</v>
      </c>
      <c r="AM1379" s="49" t="s">
        <v>429</v>
      </c>
      <c r="AN1379" s="49" t="s">
        <v>14</v>
      </c>
      <c r="AO1379" s="49" t="s">
        <v>485</v>
      </c>
      <c r="AP1379" s="49" t="s">
        <v>501</v>
      </c>
      <c r="AQ1379" s="49" t="s">
        <v>11</v>
      </c>
      <c r="AR1379" s="49" t="s">
        <v>495</v>
      </c>
      <c r="AS1379" s="49" t="s">
        <v>496</v>
      </c>
      <c r="AT1379" s="49" t="s">
        <v>497</v>
      </c>
    </row>
    <row r="1380" spans="1:46" x14ac:dyDescent="0.25">
      <c r="A1380">
        <v>8</v>
      </c>
      <c r="B1380" t="s">
        <v>381</v>
      </c>
      <c r="C1380" t="s">
        <v>381</v>
      </c>
      <c r="D1380" t="s">
        <v>382</v>
      </c>
      <c r="E1380" t="s">
        <v>622</v>
      </c>
      <c r="F1380" t="s">
        <v>623</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c r="AI1380">
        <v>0</v>
      </c>
      <c r="AJ1380">
        <v>0</v>
      </c>
      <c r="AK1380">
        <v>0</v>
      </c>
      <c r="AL1380" t="s">
        <v>531</v>
      </c>
      <c r="AM1380" s="49" t="s">
        <v>382</v>
      </c>
      <c r="AN1380" s="49" t="s">
        <v>6</v>
      </c>
      <c r="AO1380" s="49" t="s">
        <v>9</v>
      </c>
      <c r="AP1380" s="49" t="s">
        <v>486</v>
      </c>
      <c r="AQ1380" s="49" t="s">
        <v>9</v>
      </c>
      <c r="AR1380" s="49" t="s">
        <v>487</v>
      </c>
      <c r="AS1380" s="49" t="s">
        <v>488</v>
      </c>
      <c r="AT1380" s="49" t="s">
        <v>489</v>
      </c>
    </row>
    <row r="1381" spans="1:46" x14ac:dyDescent="0.25">
      <c r="A1381">
        <v>8</v>
      </c>
      <c r="B1381" t="s">
        <v>383</v>
      </c>
      <c r="C1381" t="s">
        <v>383</v>
      </c>
      <c r="D1381" t="s">
        <v>384</v>
      </c>
      <c r="E1381" t="s">
        <v>622</v>
      </c>
      <c r="F1381" t="s">
        <v>623</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c r="AK1381">
        <v>0</v>
      </c>
      <c r="AL1381">
        <v>0</v>
      </c>
      <c r="AM1381" s="49" t="s">
        <v>384</v>
      </c>
      <c r="AN1381" s="49" t="s">
        <v>14</v>
      </c>
      <c r="AO1381" s="49" t="s">
        <v>500</v>
      </c>
      <c r="AP1381" s="49" t="s">
        <v>494</v>
      </c>
      <c r="AQ1381" s="49" t="s">
        <v>502</v>
      </c>
      <c r="AR1381" s="49" t="s">
        <v>487</v>
      </c>
      <c r="AS1381" s="49" t="s">
        <v>488</v>
      </c>
      <c r="AT1381" s="49" t="s">
        <v>489</v>
      </c>
    </row>
    <row r="1382" spans="1:46" x14ac:dyDescent="0.25">
      <c r="A1382">
        <v>8</v>
      </c>
      <c r="B1382" t="s">
        <v>62</v>
      </c>
      <c r="C1382" t="s">
        <v>62</v>
      </c>
      <c r="D1382" t="s">
        <v>407</v>
      </c>
      <c r="E1382" t="s">
        <v>622</v>
      </c>
      <c r="F1382" t="s">
        <v>623</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c r="AG1382">
        <v>0</v>
      </c>
      <c r="AH1382">
        <v>0</v>
      </c>
      <c r="AI1382">
        <v>0</v>
      </c>
      <c r="AJ1382">
        <v>0</v>
      </c>
      <c r="AK1382">
        <v>0</v>
      </c>
      <c r="AL1382" t="s">
        <v>531</v>
      </c>
      <c r="AM1382" s="49" t="s">
        <v>407</v>
      </c>
      <c r="AN1382" s="49" t="s">
        <v>14</v>
      </c>
      <c r="AO1382" s="49" t="s">
        <v>485</v>
      </c>
      <c r="AP1382" s="49" t="s">
        <v>505</v>
      </c>
      <c r="AQ1382" s="49" t="s">
        <v>13</v>
      </c>
      <c r="AR1382" s="49" t="s">
        <v>495</v>
      </c>
      <c r="AS1382" s="49" t="s">
        <v>496</v>
      </c>
      <c r="AT1382" s="49" t="s">
        <v>497</v>
      </c>
    </row>
    <row r="1383" spans="1:46" x14ac:dyDescent="0.25">
      <c r="A1383">
        <v>8</v>
      </c>
      <c r="B1383" t="s">
        <v>169</v>
      </c>
      <c r="C1383" t="s">
        <v>169</v>
      </c>
      <c r="D1383" t="s">
        <v>170</v>
      </c>
      <c r="E1383" t="s">
        <v>622</v>
      </c>
      <c r="F1383" t="s">
        <v>623</v>
      </c>
      <c r="G1383">
        <v>2932.9998999999998</v>
      </c>
      <c r="H1383">
        <v>3054.9991</v>
      </c>
      <c r="I1383">
        <v>3424.9992000000002</v>
      </c>
      <c r="J1383">
        <v>4129.0011999999997</v>
      </c>
      <c r="K1383">
        <v>5785.0020000000004</v>
      </c>
      <c r="L1383">
        <v>5681.9984000000004</v>
      </c>
      <c r="M1383">
        <v>5973.0019000000002</v>
      </c>
      <c r="N1383">
        <v>6803.9979999999996</v>
      </c>
      <c r="O1383">
        <v>9975.0007999999998</v>
      </c>
      <c r="P1383">
        <v>10282.0021</v>
      </c>
      <c r="Q1383">
        <v>11054.9984</v>
      </c>
      <c r="R1383">
        <v>12202.0015</v>
      </c>
      <c r="S1383">
        <v>13403.001899999999</v>
      </c>
      <c r="T1383">
        <v>14157.999100000001</v>
      </c>
      <c r="U1383">
        <v>13676.998600000001</v>
      </c>
      <c r="V1383">
        <v>13583.0008</v>
      </c>
      <c r="W1383">
        <v>15140.0005</v>
      </c>
      <c r="X1383">
        <v>15369.001700000001</v>
      </c>
      <c r="Y1383">
        <v>15902.998799999999</v>
      </c>
      <c r="Z1383">
        <v>19373.001899999999</v>
      </c>
      <c r="AA1383">
        <v>18784.999299999999</v>
      </c>
      <c r="AB1383">
        <v>18063.998800000001</v>
      </c>
      <c r="AC1383">
        <v>20245.999899999999</v>
      </c>
      <c r="AD1383">
        <v>17862.998899999999</v>
      </c>
      <c r="AE1383">
        <v>21590.000400000001</v>
      </c>
      <c r="AF1383">
        <v>28700.9997</v>
      </c>
      <c r="AG1383">
        <v>35565.999300000003</v>
      </c>
      <c r="AH1383">
        <v>38359.001100000001</v>
      </c>
      <c r="AI1383">
        <v>44024.000999999997</v>
      </c>
      <c r="AJ1383">
        <v>48628.999600000003</v>
      </c>
      <c r="AK1383">
        <v>50163.001199999999</v>
      </c>
      <c r="AL1383">
        <v>52209.998899999999</v>
      </c>
      <c r="AM1383" s="49" t="s">
        <v>170</v>
      </c>
      <c r="AN1383" s="49" t="s">
        <v>14</v>
      </c>
      <c r="AO1383" s="49" t="s">
        <v>500</v>
      </c>
      <c r="AP1383" s="49" t="s">
        <v>505</v>
      </c>
      <c r="AQ1383" s="49" t="s">
        <v>13</v>
      </c>
      <c r="AR1383" s="49" t="s">
        <v>487</v>
      </c>
      <c r="AS1383" s="49" t="s">
        <v>488</v>
      </c>
      <c r="AT1383" s="49" t="s">
        <v>489</v>
      </c>
    </row>
    <row r="1384" spans="1:46" x14ac:dyDescent="0.25">
      <c r="A1384">
        <v>8</v>
      </c>
      <c r="B1384" t="s">
        <v>379</v>
      </c>
      <c r="C1384" t="s">
        <v>379</v>
      </c>
      <c r="D1384" t="s">
        <v>608</v>
      </c>
      <c r="E1384" t="s">
        <v>622</v>
      </c>
      <c r="F1384" t="s">
        <v>623</v>
      </c>
      <c r="G1384">
        <v>0</v>
      </c>
      <c r="H1384">
        <v>0</v>
      </c>
      <c r="I1384">
        <v>0</v>
      </c>
      <c r="J1384">
        <v>0</v>
      </c>
      <c r="K1384">
        <v>0</v>
      </c>
      <c r="L1384">
        <v>0</v>
      </c>
      <c r="M1384">
        <v>0</v>
      </c>
      <c r="N1384">
        <v>0</v>
      </c>
      <c r="O1384">
        <v>0</v>
      </c>
      <c r="P1384">
        <v>0</v>
      </c>
      <c r="Q1384">
        <v>0</v>
      </c>
      <c r="R1384">
        <v>0</v>
      </c>
      <c r="S1384">
        <v>0</v>
      </c>
      <c r="T1384">
        <v>0</v>
      </c>
      <c r="U1384">
        <v>0</v>
      </c>
      <c r="V1384">
        <v>0</v>
      </c>
      <c r="W1384">
        <v>0</v>
      </c>
      <c r="X1384">
        <v>0</v>
      </c>
      <c r="Y1384">
        <v>0</v>
      </c>
      <c r="Z1384">
        <v>0</v>
      </c>
      <c r="AA1384">
        <v>0</v>
      </c>
      <c r="AB1384">
        <v>0</v>
      </c>
      <c r="AC1384">
        <v>0</v>
      </c>
      <c r="AD1384">
        <v>0</v>
      </c>
      <c r="AE1384">
        <v>0</v>
      </c>
      <c r="AF1384">
        <v>0</v>
      </c>
      <c r="AG1384">
        <v>0</v>
      </c>
      <c r="AH1384">
        <v>0</v>
      </c>
      <c r="AI1384">
        <v>0</v>
      </c>
      <c r="AJ1384">
        <v>0</v>
      </c>
      <c r="AK1384">
        <v>0</v>
      </c>
      <c r="AL1384" t="s">
        <v>531</v>
      </c>
      <c r="AM1384" s="49" t="s">
        <v>380</v>
      </c>
      <c r="AN1384" s="49" t="s">
        <v>6</v>
      </c>
      <c r="AO1384" s="49" t="s">
        <v>9</v>
      </c>
      <c r="AP1384" s="49" t="s">
        <v>494</v>
      </c>
      <c r="AQ1384" s="49" t="s">
        <v>9</v>
      </c>
      <c r="AR1384" s="49" t="s">
        <v>487</v>
      </c>
      <c r="AS1384" s="49" t="s">
        <v>488</v>
      </c>
      <c r="AT1384" s="49" t="s">
        <v>489</v>
      </c>
    </row>
    <row r="1385" spans="1:46" x14ac:dyDescent="0.25">
      <c r="A1385">
        <v>8</v>
      </c>
      <c r="B1385" t="s">
        <v>387</v>
      </c>
      <c r="C1385" t="s">
        <v>387</v>
      </c>
      <c r="D1385" t="s">
        <v>388</v>
      </c>
      <c r="E1385" t="s">
        <v>622</v>
      </c>
      <c r="F1385" t="s">
        <v>623</v>
      </c>
      <c r="G1385">
        <v>86914.999599999996</v>
      </c>
      <c r="H1385">
        <v>102870.999</v>
      </c>
      <c r="I1385">
        <v>118165.9991</v>
      </c>
      <c r="J1385">
        <v>116872.0015</v>
      </c>
      <c r="K1385">
        <v>124858.00019999999</v>
      </c>
      <c r="L1385">
        <v>135119.0012</v>
      </c>
      <c r="M1385">
        <v>143219.9987</v>
      </c>
      <c r="N1385">
        <v>140696.99950000001</v>
      </c>
      <c r="O1385">
        <v>143350.99950000001</v>
      </c>
      <c r="P1385">
        <v>157048.99909999999</v>
      </c>
      <c r="Q1385">
        <v>171490.00080000001</v>
      </c>
      <c r="R1385">
        <v>145033.00030000001</v>
      </c>
      <c r="S1385">
        <v>161161.0019</v>
      </c>
      <c r="T1385">
        <v>149967.0018</v>
      </c>
      <c r="U1385">
        <v>165300.0012</v>
      </c>
      <c r="V1385">
        <v>166348.99979999999</v>
      </c>
      <c r="W1385">
        <v>169625.99969999999</v>
      </c>
      <c r="X1385">
        <v>164484.9987</v>
      </c>
      <c r="Y1385">
        <v>169670.99950000001</v>
      </c>
      <c r="Z1385">
        <v>167662.0012</v>
      </c>
      <c r="AA1385">
        <v>162809.9982</v>
      </c>
      <c r="AB1385">
        <v>152356.99890000001</v>
      </c>
      <c r="AC1385">
        <v>152394.99830000001</v>
      </c>
      <c r="AD1385">
        <v>151279.99900000001</v>
      </c>
      <c r="AE1385">
        <v>150537.00109999999</v>
      </c>
      <c r="AF1385">
        <v>150084.0019</v>
      </c>
      <c r="AG1385">
        <v>154570.99960000001</v>
      </c>
      <c r="AH1385">
        <v>149004.3769</v>
      </c>
      <c r="AI1385">
        <v>151536.47820000001</v>
      </c>
      <c r="AJ1385">
        <v>127715.2818</v>
      </c>
      <c r="AK1385">
        <v>127044.39320000001</v>
      </c>
      <c r="AL1385">
        <v>123957.0678</v>
      </c>
      <c r="AM1385" s="49" t="s">
        <v>388</v>
      </c>
      <c r="AN1385" s="49" t="s">
        <v>14</v>
      </c>
      <c r="AO1385" s="49" t="s">
        <v>507</v>
      </c>
      <c r="AP1385" s="49" t="s">
        <v>505</v>
      </c>
      <c r="AQ1385" s="49" t="s">
        <v>13</v>
      </c>
      <c r="AR1385" s="49" t="s">
        <v>487</v>
      </c>
      <c r="AS1385" s="49" t="s">
        <v>488</v>
      </c>
      <c r="AT1385" s="49" t="s">
        <v>489</v>
      </c>
    </row>
    <row r="1386" spans="1:46" x14ac:dyDescent="0.25">
      <c r="A1386">
        <v>8</v>
      </c>
      <c r="B1386" t="s">
        <v>385</v>
      </c>
      <c r="C1386" t="s">
        <v>385</v>
      </c>
      <c r="D1386" t="s">
        <v>386</v>
      </c>
      <c r="E1386" t="s">
        <v>622</v>
      </c>
      <c r="F1386" t="s">
        <v>623</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c r="AK1386">
        <v>0</v>
      </c>
      <c r="AL1386" t="s">
        <v>531</v>
      </c>
      <c r="AM1386" s="49" t="s">
        <v>386</v>
      </c>
      <c r="AN1386" s="49" t="s">
        <v>14</v>
      </c>
      <c r="AO1386" s="49" t="s">
        <v>506</v>
      </c>
      <c r="AP1386" s="49" t="s">
        <v>505</v>
      </c>
      <c r="AQ1386" s="49" t="s">
        <v>10</v>
      </c>
      <c r="AR1386" s="49" t="s">
        <v>487</v>
      </c>
      <c r="AS1386" s="49" t="s">
        <v>488</v>
      </c>
      <c r="AT1386" s="49" t="s">
        <v>489</v>
      </c>
    </row>
    <row r="1387" spans="1:46" x14ac:dyDescent="0.25">
      <c r="A1387">
        <v>8</v>
      </c>
      <c r="B1387" t="s">
        <v>389</v>
      </c>
      <c r="C1387" t="s">
        <v>389</v>
      </c>
      <c r="D1387" t="s">
        <v>432</v>
      </c>
      <c r="E1387" t="s">
        <v>622</v>
      </c>
      <c r="F1387" t="s">
        <v>623</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c r="AG1387">
        <v>0</v>
      </c>
      <c r="AH1387">
        <v>0</v>
      </c>
      <c r="AI1387">
        <v>0</v>
      </c>
      <c r="AJ1387">
        <v>0</v>
      </c>
      <c r="AK1387">
        <v>0</v>
      </c>
      <c r="AL1387" t="s">
        <v>531</v>
      </c>
      <c r="AM1387" s="49" t="s">
        <v>432</v>
      </c>
      <c r="AN1387" s="49" t="s">
        <v>14</v>
      </c>
      <c r="AO1387" s="49" t="s">
        <v>485</v>
      </c>
      <c r="AP1387" s="49" t="s">
        <v>494</v>
      </c>
      <c r="AQ1387" s="49" t="s">
        <v>11</v>
      </c>
      <c r="AR1387" s="49" t="s">
        <v>487</v>
      </c>
      <c r="AS1387" s="49" t="s">
        <v>496</v>
      </c>
      <c r="AT1387" s="49" t="s">
        <v>497</v>
      </c>
    </row>
    <row r="1388" spans="1:46" x14ac:dyDescent="0.25">
      <c r="A1388">
        <v>8</v>
      </c>
      <c r="B1388" t="s">
        <v>392</v>
      </c>
      <c r="C1388" t="s">
        <v>392</v>
      </c>
      <c r="D1388" t="s">
        <v>433</v>
      </c>
      <c r="E1388" t="s">
        <v>622</v>
      </c>
      <c r="F1388" t="s">
        <v>623</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c r="AI1388">
        <v>0</v>
      </c>
      <c r="AJ1388">
        <v>0</v>
      </c>
      <c r="AK1388">
        <v>0</v>
      </c>
      <c r="AL1388" t="s">
        <v>531</v>
      </c>
      <c r="AM1388" s="49" t="s">
        <v>433</v>
      </c>
      <c r="AN1388" s="49" t="s">
        <v>14</v>
      </c>
      <c r="AO1388" s="49" t="s">
        <v>506</v>
      </c>
      <c r="AP1388" s="49" t="s">
        <v>493</v>
      </c>
      <c r="AQ1388" s="49" t="s">
        <v>10</v>
      </c>
      <c r="AR1388" s="49" t="s">
        <v>495</v>
      </c>
      <c r="AS1388" s="49" t="s">
        <v>496</v>
      </c>
      <c r="AT1388" s="49" t="s">
        <v>497</v>
      </c>
    </row>
    <row r="1389" spans="1:46" x14ac:dyDescent="0.25">
      <c r="A1389">
        <v>8</v>
      </c>
      <c r="B1389" t="s">
        <v>393</v>
      </c>
      <c r="C1389" t="s">
        <v>393</v>
      </c>
      <c r="D1389" t="s">
        <v>394</v>
      </c>
      <c r="E1389" t="s">
        <v>622</v>
      </c>
      <c r="F1389" t="s">
        <v>623</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c r="AG1389">
        <v>0</v>
      </c>
      <c r="AH1389">
        <v>0</v>
      </c>
      <c r="AI1389">
        <v>0</v>
      </c>
      <c r="AJ1389">
        <v>0</v>
      </c>
      <c r="AK1389">
        <v>0</v>
      </c>
      <c r="AL1389" t="s">
        <v>531</v>
      </c>
      <c r="AM1389" s="49" t="s">
        <v>394</v>
      </c>
      <c r="AN1389" s="49" t="s">
        <v>14</v>
      </c>
      <c r="AO1389" s="49" t="s">
        <v>485</v>
      </c>
      <c r="AP1389" s="49" t="s">
        <v>494</v>
      </c>
      <c r="AQ1389" s="49" t="s">
        <v>11</v>
      </c>
      <c r="AR1389" s="49" t="s">
        <v>487</v>
      </c>
      <c r="AS1389" s="49" t="s">
        <v>488</v>
      </c>
      <c r="AT1389" s="49" t="s">
        <v>489</v>
      </c>
    </row>
    <row r="1390" spans="1:46" x14ac:dyDescent="0.25">
      <c r="A1390">
        <v>8</v>
      </c>
      <c r="B1390" t="s">
        <v>493</v>
      </c>
      <c r="C1390" t="s">
        <v>609</v>
      </c>
      <c r="D1390" t="s">
        <v>56</v>
      </c>
      <c r="E1390" t="s">
        <v>622</v>
      </c>
      <c r="F1390" t="s">
        <v>623</v>
      </c>
      <c r="G1390">
        <v>192593.00099999999</v>
      </c>
      <c r="H1390">
        <v>215247.0012</v>
      </c>
      <c r="I1390">
        <v>232942.99710000001</v>
      </c>
      <c r="J1390">
        <v>236803.0006</v>
      </c>
      <c r="K1390">
        <v>249367.99770000001</v>
      </c>
      <c r="L1390">
        <v>271925.99459999998</v>
      </c>
      <c r="M1390">
        <v>292093.99859999999</v>
      </c>
      <c r="N1390">
        <v>299599.99320000003</v>
      </c>
      <c r="O1390">
        <v>315116.99410000001</v>
      </c>
      <c r="P1390">
        <v>349793.98930000002</v>
      </c>
      <c r="Q1390">
        <v>376485.6348</v>
      </c>
      <c r="R1390">
        <v>371494.50439999998</v>
      </c>
      <c r="S1390">
        <v>395321.68790000002</v>
      </c>
      <c r="T1390">
        <v>428267.85989999998</v>
      </c>
      <c r="U1390">
        <v>459704.52730000002</v>
      </c>
      <c r="V1390">
        <v>493736.52909999999</v>
      </c>
      <c r="W1390">
        <v>522039.85820000002</v>
      </c>
      <c r="X1390">
        <v>553494.22309999994</v>
      </c>
      <c r="Y1390">
        <v>562496.20739999996</v>
      </c>
      <c r="Z1390">
        <v>568213.94850000006</v>
      </c>
      <c r="AA1390">
        <v>611304</v>
      </c>
      <c r="AB1390">
        <v>610783.30449999997</v>
      </c>
      <c r="AC1390">
        <v>633421.50789999997</v>
      </c>
      <c r="AD1390">
        <v>653880.64520000003</v>
      </c>
      <c r="AE1390">
        <v>669901.10049999994</v>
      </c>
      <c r="AF1390">
        <v>690021.96109999996</v>
      </c>
      <c r="AG1390">
        <v>692811.11939999997</v>
      </c>
      <c r="AH1390">
        <v>699701.13939999999</v>
      </c>
      <c r="AI1390">
        <v>706950.95200000005</v>
      </c>
      <c r="AJ1390">
        <v>696554.353</v>
      </c>
      <c r="AK1390">
        <v>708705.47660000005</v>
      </c>
      <c r="AL1390" t="s">
        <v>531</v>
      </c>
      <c r="AM1390" s="49" t="e">
        <v>#N/A</v>
      </c>
      <c r="AN1390" s="49" t="e">
        <v>#N/A</v>
      </c>
      <c r="AO1390" s="49" t="e">
        <v>#N/A</v>
      </c>
      <c r="AP1390" s="49" t="e">
        <v>#N/A</v>
      </c>
      <c r="AQ1390" s="49" t="e">
        <v>#N/A</v>
      </c>
      <c r="AR1390" s="49" t="e">
        <v>#N/A</v>
      </c>
      <c r="AS1390" s="49" t="e">
        <v>#N/A</v>
      </c>
      <c r="AT1390" s="49" t="e">
        <v>#N/A</v>
      </c>
    </row>
    <row r="1391" spans="1:46" x14ac:dyDescent="0.25">
      <c r="A1391">
        <v>8</v>
      </c>
      <c r="B1391" t="s">
        <v>399</v>
      </c>
      <c r="C1391" t="s">
        <v>399</v>
      </c>
      <c r="D1391" t="s">
        <v>434</v>
      </c>
      <c r="E1391" t="s">
        <v>622</v>
      </c>
      <c r="F1391" t="s">
        <v>623</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c r="AK1391">
        <v>0</v>
      </c>
      <c r="AL1391" t="s">
        <v>531</v>
      </c>
      <c r="AM1391" s="49" t="s">
        <v>434</v>
      </c>
      <c r="AN1391" s="49" t="s">
        <v>14</v>
      </c>
      <c r="AO1391" s="49" t="s">
        <v>485</v>
      </c>
      <c r="AP1391" s="49" t="s">
        <v>486</v>
      </c>
      <c r="AQ1391" s="49" t="s">
        <v>11</v>
      </c>
      <c r="AR1391" s="49" t="s">
        <v>487</v>
      </c>
      <c r="AS1391" s="49" t="s">
        <v>496</v>
      </c>
      <c r="AT1391" s="49" t="s">
        <v>497</v>
      </c>
    </row>
    <row r="1392" spans="1:46" x14ac:dyDescent="0.25">
      <c r="A1392">
        <v>8</v>
      </c>
      <c r="B1392" t="s">
        <v>402</v>
      </c>
      <c r="C1392" t="s">
        <v>402</v>
      </c>
      <c r="D1392" t="s">
        <v>403</v>
      </c>
      <c r="E1392" t="s">
        <v>622</v>
      </c>
      <c r="F1392" t="s">
        <v>623</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0</v>
      </c>
      <c r="AI1392">
        <v>0</v>
      </c>
      <c r="AJ1392">
        <v>0</v>
      </c>
      <c r="AK1392">
        <v>0</v>
      </c>
      <c r="AL1392" t="s">
        <v>531</v>
      </c>
      <c r="AM1392" s="49" t="s">
        <v>403</v>
      </c>
      <c r="AN1392" s="49" t="s">
        <v>4</v>
      </c>
      <c r="AO1392" s="49" t="s">
        <v>9</v>
      </c>
      <c r="AP1392" s="49" t="s">
        <v>494</v>
      </c>
      <c r="AQ1392" s="49" t="s">
        <v>9</v>
      </c>
      <c r="AR1392" s="49" t="s">
        <v>495</v>
      </c>
      <c r="AS1392" s="49" t="s">
        <v>488</v>
      </c>
      <c r="AT1392" s="49" t="s">
        <v>489</v>
      </c>
    </row>
    <row r="1393" spans="1:46" x14ac:dyDescent="0.25">
      <c r="A1393">
        <v>8</v>
      </c>
      <c r="B1393" t="s">
        <v>404</v>
      </c>
      <c r="C1393" t="s">
        <v>404</v>
      </c>
      <c r="D1393" t="s">
        <v>405</v>
      </c>
      <c r="E1393" t="s">
        <v>622</v>
      </c>
      <c r="F1393" t="s">
        <v>623</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c r="AG1393">
        <v>0</v>
      </c>
      <c r="AH1393">
        <v>0</v>
      </c>
      <c r="AI1393">
        <v>0</v>
      </c>
      <c r="AJ1393">
        <v>0</v>
      </c>
      <c r="AK1393">
        <v>0</v>
      </c>
      <c r="AL1393" t="s">
        <v>531</v>
      </c>
      <c r="AM1393" s="49" t="s">
        <v>405</v>
      </c>
      <c r="AN1393" s="49" t="s">
        <v>4</v>
      </c>
      <c r="AO1393" s="49" t="s">
        <v>9</v>
      </c>
      <c r="AP1393" s="49" t="s">
        <v>494</v>
      </c>
      <c r="AQ1393" s="49" t="s">
        <v>9</v>
      </c>
      <c r="AR1393" s="49" t="s">
        <v>487</v>
      </c>
      <c r="AS1393" s="49" t="s">
        <v>488</v>
      </c>
      <c r="AT1393" s="49" t="s">
        <v>489</v>
      </c>
    </row>
    <row r="1394" spans="1:46" x14ac:dyDescent="0.25">
      <c r="A1394">
        <v>9</v>
      </c>
      <c r="B1394" t="s">
        <v>537</v>
      </c>
      <c r="C1394" t="s">
        <v>537</v>
      </c>
      <c r="D1394" t="s">
        <v>538</v>
      </c>
      <c r="E1394" t="s">
        <v>624</v>
      </c>
      <c r="F1394" t="s">
        <v>625</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628.99969999999996</v>
      </c>
      <c r="AG1394">
        <v>899.99869999999999</v>
      </c>
      <c r="AH1394">
        <v>838.07180000000005</v>
      </c>
      <c r="AI1394">
        <v>806.01340000000005</v>
      </c>
      <c r="AJ1394">
        <v>1469.9436000000001</v>
      </c>
      <c r="AK1394">
        <v>798.37249999999995</v>
      </c>
      <c r="AL1394" t="s">
        <v>531</v>
      </c>
      <c r="AM1394" s="49" t="e">
        <v>#N/A</v>
      </c>
      <c r="AN1394" s="49" t="e">
        <v>#N/A</v>
      </c>
      <c r="AO1394" s="49" t="e">
        <v>#N/A</v>
      </c>
      <c r="AP1394" s="49" t="e">
        <v>#N/A</v>
      </c>
      <c r="AQ1394" s="49" t="e">
        <v>#N/A</v>
      </c>
      <c r="AR1394" s="49" t="e">
        <v>#N/A</v>
      </c>
      <c r="AS1394" s="49" t="e">
        <v>#N/A</v>
      </c>
      <c r="AT1394" s="49" t="e">
        <v>#N/A</v>
      </c>
    </row>
    <row r="1395" spans="1:46" x14ac:dyDescent="0.25">
      <c r="A1395">
        <v>9</v>
      </c>
      <c r="B1395" t="s">
        <v>493</v>
      </c>
      <c r="C1395" t="s">
        <v>541</v>
      </c>
      <c r="D1395" t="s">
        <v>9</v>
      </c>
      <c r="E1395" t="s">
        <v>624</v>
      </c>
      <c r="F1395" t="s">
        <v>625</v>
      </c>
      <c r="G1395">
        <v>0</v>
      </c>
      <c r="H1395">
        <v>0</v>
      </c>
      <c r="I1395">
        <v>0</v>
      </c>
      <c r="J1395">
        <v>0</v>
      </c>
      <c r="K1395">
        <v>0</v>
      </c>
      <c r="L1395">
        <v>0</v>
      </c>
      <c r="M1395">
        <v>0</v>
      </c>
      <c r="N1395">
        <v>0</v>
      </c>
      <c r="O1395">
        <v>0</v>
      </c>
      <c r="P1395">
        <v>0</v>
      </c>
      <c r="Q1395">
        <v>0</v>
      </c>
      <c r="R1395">
        <v>0</v>
      </c>
      <c r="S1395">
        <v>14.0007</v>
      </c>
      <c r="T1395">
        <v>14.0007</v>
      </c>
      <c r="U1395">
        <v>14.0007</v>
      </c>
      <c r="V1395">
        <v>14.0007</v>
      </c>
      <c r="W1395">
        <v>29.001999999999999</v>
      </c>
      <c r="X1395">
        <v>72.000399999999999</v>
      </c>
      <c r="Y1395">
        <v>14.0007</v>
      </c>
      <c r="Z1395">
        <v>29.001999999999999</v>
      </c>
      <c r="AA1395">
        <v>29.001999999999999</v>
      </c>
      <c r="AB1395">
        <v>42.998399999999997</v>
      </c>
      <c r="AC1395">
        <v>42.998399999999997</v>
      </c>
      <c r="AD1395">
        <v>14.0007</v>
      </c>
      <c r="AE1395">
        <v>0</v>
      </c>
      <c r="AF1395">
        <v>14.0007</v>
      </c>
      <c r="AG1395">
        <v>14.0007</v>
      </c>
      <c r="AH1395">
        <v>0</v>
      </c>
      <c r="AI1395">
        <v>0</v>
      </c>
      <c r="AJ1395">
        <v>0</v>
      </c>
      <c r="AK1395">
        <v>0</v>
      </c>
      <c r="AL1395" t="s">
        <v>531</v>
      </c>
      <c r="AM1395" s="49" t="e">
        <v>#N/A</v>
      </c>
      <c r="AN1395" s="49" t="e">
        <v>#N/A</v>
      </c>
      <c r="AO1395" s="49" t="e">
        <v>#N/A</v>
      </c>
      <c r="AP1395" s="49" t="e">
        <v>#N/A</v>
      </c>
      <c r="AQ1395" s="49" t="e">
        <v>#N/A</v>
      </c>
      <c r="AR1395" s="49" t="e">
        <v>#N/A</v>
      </c>
      <c r="AS1395" s="49" t="e">
        <v>#N/A</v>
      </c>
      <c r="AT1395" s="49" t="e">
        <v>#N/A</v>
      </c>
    </row>
    <row r="1396" spans="1:46" x14ac:dyDescent="0.25">
      <c r="A1396">
        <v>9</v>
      </c>
      <c r="B1396" t="s">
        <v>60</v>
      </c>
      <c r="C1396" t="s">
        <v>60</v>
      </c>
      <c r="D1396" t="s">
        <v>61</v>
      </c>
      <c r="E1396" t="s">
        <v>624</v>
      </c>
      <c r="F1396" t="s">
        <v>625</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c r="AI1396">
        <v>0</v>
      </c>
      <c r="AJ1396">
        <v>0</v>
      </c>
      <c r="AK1396">
        <v>0</v>
      </c>
      <c r="AL1396">
        <v>0</v>
      </c>
      <c r="AM1396" s="49" t="s">
        <v>61</v>
      </c>
      <c r="AN1396" s="49" t="s">
        <v>14</v>
      </c>
      <c r="AO1396" s="49" t="s">
        <v>500</v>
      </c>
      <c r="AP1396" s="49" t="s">
        <v>501</v>
      </c>
      <c r="AQ1396" s="49" t="s">
        <v>502</v>
      </c>
      <c r="AR1396" s="49" t="s">
        <v>487</v>
      </c>
      <c r="AS1396" s="49" t="s">
        <v>488</v>
      </c>
      <c r="AT1396" s="49" t="s">
        <v>489</v>
      </c>
    </row>
    <row r="1397" spans="1:46" x14ac:dyDescent="0.25">
      <c r="A1397">
        <v>9</v>
      </c>
      <c r="B1397" t="s">
        <v>148</v>
      </c>
      <c r="C1397" t="s">
        <v>148</v>
      </c>
      <c r="D1397" t="s">
        <v>411</v>
      </c>
      <c r="E1397" t="s">
        <v>624</v>
      </c>
      <c r="F1397" t="s">
        <v>625</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c r="AK1397">
        <v>0</v>
      </c>
      <c r="AL1397" t="s">
        <v>531</v>
      </c>
      <c r="AM1397" s="49" t="s">
        <v>411</v>
      </c>
      <c r="AN1397" s="49" t="s">
        <v>7</v>
      </c>
      <c r="AO1397" s="49" t="s">
        <v>9</v>
      </c>
      <c r="AP1397" s="49" t="s">
        <v>494</v>
      </c>
      <c r="AQ1397" s="49" t="s">
        <v>9</v>
      </c>
      <c r="AR1397" s="49" t="s">
        <v>495</v>
      </c>
      <c r="AS1397" s="49" t="s">
        <v>496</v>
      </c>
      <c r="AT1397" s="49" t="s">
        <v>497</v>
      </c>
    </row>
    <row r="1398" spans="1:46" x14ac:dyDescent="0.25">
      <c r="A1398">
        <v>9</v>
      </c>
      <c r="B1398" t="s">
        <v>59</v>
      </c>
      <c r="C1398" t="s">
        <v>59</v>
      </c>
      <c r="D1398" t="s">
        <v>406</v>
      </c>
      <c r="E1398" t="s">
        <v>624</v>
      </c>
      <c r="F1398" t="s">
        <v>625</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c r="AG1398">
        <v>0</v>
      </c>
      <c r="AH1398">
        <v>0</v>
      </c>
      <c r="AI1398">
        <v>0</v>
      </c>
      <c r="AJ1398">
        <v>0</v>
      </c>
      <c r="AK1398">
        <v>0</v>
      </c>
      <c r="AL1398" t="s">
        <v>531</v>
      </c>
      <c r="AM1398" s="49" t="s">
        <v>406</v>
      </c>
      <c r="AN1398" s="49" t="s">
        <v>4</v>
      </c>
      <c r="AO1398" s="49" t="s">
        <v>9</v>
      </c>
      <c r="AP1398" s="49" t="s">
        <v>494</v>
      </c>
      <c r="AQ1398" s="49" t="s">
        <v>9</v>
      </c>
      <c r="AR1398" s="49" t="s">
        <v>495</v>
      </c>
      <c r="AS1398" s="49" t="s">
        <v>496</v>
      </c>
      <c r="AT1398" s="49" t="s">
        <v>497</v>
      </c>
    </row>
    <row r="1399" spans="1:46" x14ac:dyDescent="0.25">
      <c r="A1399">
        <v>9</v>
      </c>
      <c r="B1399" t="s">
        <v>63</v>
      </c>
      <c r="C1399" t="s">
        <v>63</v>
      </c>
      <c r="D1399" t="s">
        <v>64</v>
      </c>
      <c r="E1399" t="s">
        <v>624</v>
      </c>
      <c r="F1399" t="s">
        <v>625</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c r="AG1399">
        <v>0</v>
      </c>
      <c r="AH1399">
        <v>0</v>
      </c>
      <c r="AI1399">
        <v>0</v>
      </c>
      <c r="AJ1399">
        <v>0</v>
      </c>
      <c r="AK1399">
        <v>0</v>
      </c>
      <c r="AL1399">
        <v>0</v>
      </c>
      <c r="AM1399" s="49" t="s">
        <v>64</v>
      </c>
      <c r="AN1399" s="49" t="s">
        <v>14</v>
      </c>
      <c r="AO1399" s="49" t="s">
        <v>506</v>
      </c>
      <c r="AP1399" s="49" t="s">
        <v>501</v>
      </c>
      <c r="AQ1399" s="49" t="s">
        <v>10</v>
      </c>
      <c r="AR1399" s="49" t="s">
        <v>487</v>
      </c>
      <c r="AS1399" s="49" t="s">
        <v>488</v>
      </c>
      <c r="AT1399" s="49" t="s">
        <v>489</v>
      </c>
    </row>
    <row r="1400" spans="1:46" x14ac:dyDescent="0.25">
      <c r="A1400">
        <v>9</v>
      </c>
      <c r="B1400" t="s">
        <v>65</v>
      </c>
      <c r="C1400" t="s">
        <v>65</v>
      </c>
      <c r="D1400" t="s">
        <v>66</v>
      </c>
      <c r="E1400" t="s">
        <v>624</v>
      </c>
      <c r="F1400" t="s">
        <v>625</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c r="AK1400">
        <v>0</v>
      </c>
      <c r="AL1400">
        <v>0</v>
      </c>
      <c r="AM1400" s="49" t="s">
        <v>66</v>
      </c>
      <c r="AN1400" s="49" t="s">
        <v>14</v>
      </c>
      <c r="AO1400" s="49" t="s">
        <v>500</v>
      </c>
      <c r="AP1400" s="49" t="s">
        <v>501</v>
      </c>
      <c r="AQ1400" s="49" t="s">
        <v>502</v>
      </c>
      <c r="AR1400" s="49" t="s">
        <v>487</v>
      </c>
      <c r="AS1400" s="49" t="s">
        <v>488</v>
      </c>
      <c r="AT1400" s="49" t="s">
        <v>489</v>
      </c>
    </row>
    <row r="1401" spans="1:46" x14ac:dyDescent="0.25">
      <c r="A1401">
        <v>9</v>
      </c>
      <c r="B1401" t="s">
        <v>69</v>
      </c>
      <c r="C1401" t="s">
        <v>69</v>
      </c>
      <c r="D1401" t="s">
        <v>70</v>
      </c>
      <c r="E1401" t="s">
        <v>624</v>
      </c>
      <c r="F1401" t="s">
        <v>625</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c r="AG1401">
        <v>0</v>
      </c>
      <c r="AH1401">
        <v>0</v>
      </c>
      <c r="AI1401">
        <v>0</v>
      </c>
      <c r="AJ1401">
        <v>0</v>
      </c>
      <c r="AK1401">
        <v>0</v>
      </c>
      <c r="AL1401">
        <v>0</v>
      </c>
      <c r="AM1401" s="49" t="s">
        <v>70</v>
      </c>
      <c r="AN1401" s="49" t="s">
        <v>14</v>
      </c>
      <c r="AO1401" s="49" t="s">
        <v>509</v>
      </c>
      <c r="AP1401" s="49" t="s">
        <v>505</v>
      </c>
      <c r="AQ1401" s="49" t="s">
        <v>13</v>
      </c>
      <c r="AR1401" s="49" t="s">
        <v>487</v>
      </c>
      <c r="AS1401" s="49" t="s">
        <v>488</v>
      </c>
      <c r="AT1401" s="49" t="s">
        <v>489</v>
      </c>
    </row>
    <row r="1402" spans="1:46" x14ac:dyDescent="0.25">
      <c r="A1402">
        <v>9</v>
      </c>
      <c r="B1402" t="s">
        <v>71</v>
      </c>
      <c r="C1402" t="s">
        <v>71</v>
      </c>
      <c r="D1402" t="s">
        <v>72</v>
      </c>
      <c r="E1402" t="s">
        <v>624</v>
      </c>
      <c r="F1402" t="s">
        <v>625</v>
      </c>
      <c r="G1402">
        <v>1496.9987000000001</v>
      </c>
      <c r="H1402">
        <v>1796.9997000000001</v>
      </c>
      <c r="I1402">
        <v>2161.0001000000002</v>
      </c>
      <c r="J1402">
        <v>2331.0009</v>
      </c>
      <c r="K1402">
        <v>2371.0016000000001</v>
      </c>
      <c r="L1402">
        <v>2424.9987000000001</v>
      </c>
      <c r="M1402">
        <v>2956.9987000000001</v>
      </c>
      <c r="N1402">
        <v>3033.9980999999998</v>
      </c>
      <c r="O1402">
        <v>2964.9996999999998</v>
      </c>
      <c r="P1402">
        <v>2936.0019000000002</v>
      </c>
      <c r="Q1402">
        <v>2878.9985999999999</v>
      </c>
      <c r="R1402">
        <v>2788.9991</v>
      </c>
      <c r="S1402">
        <v>3061.9994000000002</v>
      </c>
      <c r="T1402">
        <v>3613.9996999999998</v>
      </c>
      <c r="U1402">
        <v>5514.9994999999999</v>
      </c>
      <c r="V1402">
        <v>5801.6905999999999</v>
      </c>
      <c r="W1402">
        <v>7221.7861999999996</v>
      </c>
      <c r="X1402">
        <v>6757.357</v>
      </c>
      <c r="Y1402">
        <v>6939.8638000000001</v>
      </c>
      <c r="Z1402">
        <v>8129.183</v>
      </c>
      <c r="AA1402">
        <v>8622.1578000000009</v>
      </c>
      <c r="AB1402">
        <v>9671.8723000000009</v>
      </c>
      <c r="AC1402">
        <v>9538.2839999999997</v>
      </c>
      <c r="AD1402">
        <v>9355.1785</v>
      </c>
      <c r="AE1402">
        <v>10140.9488</v>
      </c>
      <c r="AF1402">
        <v>11806.8807</v>
      </c>
      <c r="AG1402">
        <v>12880.3343</v>
      </c>
      <c r="AH1402">
        <v>11308.509099999999</v>
      </c>
      <c r="AI1402">
        <v>11809.3634</v>
      </c>
      <c r="AJ1402">
        <v>11895.4817</v>
      </c>
      <c r="AK1402">
        <v>13560.7186</v>
      </c>
      <c r="AL1402">
        <v>12964.9663</v>
      </c>
      <c r="AM1402" s="49" t="s">
        <v>72</v>
      </c>
      <c r="AN1402" s="49" t="s">
        <v>14</v>
      </c>
      <c r="AO1402" s="49" t="s">
        <v>500</v>
      </c>
      <c r="AP1402" s="49" t="s">
        <v>505</v>
      </c>
      <c r="AQ1402" s="49" t="s">
        <v>13</v>
      </c>
      <c r="AR1402" s="49" t="s">
        <v>487</v>
      </c>
      <c r="AS1402" s="49" t="s">
        <v>488</v>
      </c>
      <c r="AT1402" s="49" t="s">
        <v>489</v>
      </c>
    </row>
    <row r="1403" spans="1:46" x14ac:dyDescent="0.25">
      <c r="A1403">
        <v>9</v>
      </c>
      <c r="B1403" t="s">
        <v>73</v>
      </c>
      <c r="C1403" t="s">
        <v>73</v>
      </c>
      <c r="D1403" t="s">
        <v>408</v>
      </c>
      <c r="E1403" t="s">
        <v>624</v>
      </c>
      <c r="F1403" t="s">
        <v>625</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1052.0005000000001</v>
      </c>
      <c r="AE1403">
        <v>1314.0020999999999</v>
      </c>
      <c r="AF1403">
        <v>1517.9997000000001</v>
      </c>
      <c r="AG1403">
        <v>1386.9989</v>
      </c>
      <c r="AH1403">
        <v>1391.1020000000001</v>
      </c>
      <c r="AI1403">
        <v>1482.9018000000001</v>
      </c>
      <c r="AJ1403">
        <v>1537.5018</v>
      </c>
      <c r="AK1403">
        <v>1581.8986</v>
      </c>
      <c r="AL1403">
        <v>1509.2995000000001</v>
      </c>
      <c r="AM1403" s="49" t="s">
        <v>408</v>
      </c>
      <c r="AN1403" s="49" t="s">
        <v>14</v>
      </c>
      <c r="AO1403" s="49" t="s">
        <v>500</v>
      </c>
      <c r="AP1403" s="49" t="s">
        <v>501</v>
      </c>
      <c r="AQ1403" s="49" t="s">
        <v>502</v>
      </c>
      <c r="AR1403" s="49" t="s">
        <v>495</v>
      </c>
      <c r="AS1403" s="49" t="s">
        <v>496</v>
      </c>
      <c r="AT1403" s="49" t="s">
        <v>497</v>
      </c>
    </row>
    <row r="1404" spans="1:46" x14ac:dyDescent="0.25">
      <c r="A1404">
        <v>9</v>
      </c>
      <c r="B1404" t="s">
        <v>86</v>
      </c>
      <c r="C1404" t="s">
        <v>86</v>
      </c>
      <c r="D1404" t="s">
        <v>87</v>
      </c>
      <c r="E1404" t="s">
        <v>624</v>
      </c>
      <c r="F1404" t="s">
        <v>625</v>
      </c>
      <c r="G1404">
        <v>0</v>
      </c>
      <c r="H1404">
        <v>0</v>
      </c>
      <c r="I1404">
        <v>0</v>
      </c>
      <c r="J1404">
        <v>0</v>
      </c>
      <c r="K1404">
        <v>0</v>
      </c>
      <c r="L1404">
        <v>0</v>
      </c>
      <c r="M1404">
        <v>0</v>
      </c>
      <c r="N1404">
        <v>0</v>
      </c>
      <c r="O1404">
        <v>0</v>
      </c>
      <c r="P1404">
        <v>0</v>
      </c>
      <c r="Q1404">
        <v>0</v>
      </c>
      <c r="R1404">
        <v>0</v>
      </c>
      <c r="S1404">
        <v>0</v>
      </c>
      <c r="T1404">
        <v>0</v>
      </c>
      <c r="U1404">
        <v>0</v>
      </c>
      <c r="V1404">
        <v>0</v>
      </c>
      <c r="W1404">
        <v>0</v>
      </c>
      <c r="X1404">
        <v>0</v>
      </c>
      <c r="Y1404">
        <v>0</v>
      </c>
      <c r="Z1404">
        <v>0</v>
      </c>
      <c r="AA1404">
        <v>0</v>
      </c>
      <c r="AB1404">
        <v>0</v>
      </c>
      <c r="AC1404">
        <v>0</v>
      </c>
      <c r="AD1404">
        <v>0</v>
      </c>
      <c r="AE1404">
        <v>0</v>
      </c>
      <c r="AF1404">
        <v>0</v>
      </c>
      <c r="AG1404">
        <v>0</v>
      </c>
      <c r="AH1404">
        <v>0</v>
      </c>
      <c r="AI1404">
        <v>0</v>
      </c>
      <c r="AJ1404">
        <v>0</v>
      </c>
      <c r="AK1404">
        <v>0</v>
      </c>
      <c r="AL1404" t="s">
        <v>531</v>
      </c>
      <c r="AM1404" s="49" t="s">
        <v>87</v>
      </c>
      <c r="AN1404" s="49" t="s">
        <v>14</v>
      </c>
      <c r="AO1404" s="49" t="s">
        <v>485</v>
      </c>
      <c r="AP1404" s="49" t="s">
        <v>505</v>
      </c>
      <c r="AQ1404" s="49" t="s">
        <v>13</v>
      </c>
      <c r="AR1404" s="49" t="s">
        <v>495</v>
      </c>
      <c r="AS1404" s="49" t="s">
        <v>488</v>
      </c>
      <c r="AT1404" s="49" t="s">
        <v>489</v>
      </c>
    </row>
    <row r="1405" spans="1:46" x14ac:dyDescent="0.25">
      <c r="A1405">
        <v>9</v>
      </c>
      <c r="B1405" t="s">
        <v>82</v>
      </c>
      <c r="C1405" t="s">
        <v>82</v>
      </c>
      <c r="D1405" t="s">
        <v>83</v>
      </c>
      <c r="E1405" t="s">
        <v>624</v>
      </c>
      <c r="F1405" t="s">
        <v>625</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v>0</v>
      </c>
      <c r="AL1405" t="s">
        <v>531</v>
      </c>
      <c r="AM1405" s="49" t="s">
        <v>83</v>
      </c>
      <c r="AN1405" s="49" t="s">
        <v>14</v>
      </c>
      <c r="AO1405" s="49" t="s">
        <v>485</v>
      </c>
      <c r="AP1405" s="49" t="s">
        <v>494</v>
      </c>
      <c r="AQ1405" s="49" t="s">
        <v>11</v>
      </c>
      <c r="AR1405" s="49" t="s">
        <v>487</v>
      </c>
      <c r="AS1405" s="49" t="s">
        <v>488</v>
      </c>
      <c r="AT1405" s="49" t="s">
        <v>489</v>
      </c>
    </row>
    <row r="1406" spans="1:46" x14ac:dyDescent="0.25">
      <c r="A1406">
        <v>9</v>
      </c>
      <c r="B1406" t="s">
        <v>92</v>
      </c>
      <c r="C1406" t="s">
        <v>92</v>
      </c>
      <c r="D1406" t="s">
        <v>93</v>
      </c>
      <c r="E1406" t="s">
        <v>624</v>
      </c>
      <c r="F1406" t="s">
        <v>625</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c r="AH1406">
        <v>0</v>
      </c>
      <c r="AI1406">
        <v>0</v>
      </c>
      <c r="AJ1406">
        <v>0</v>
      </c>
      <c r="AK1406">
        <v>0</v>
      </c>
      <c r="AL1406" t="s">
        <v>531</v>
      </c>
      <c r="AM1406" s="49" t="s">
        <v>93</v>
      </c>
      <c r="AN1406" s="49" t="s">
        <v>14</v>
      </c>
      <c r="AO1406" s="49" t="s">
        <v>500</v>
      </c>
      <c r="AP1406" s="49" t="s">
        <v>501</v>
      </c>
      <c r="AQ1406" s="49" t="s">
        <v>502</v>
      </c>
      <c r="AR1406" s="49" t="s">
        <v>495</v>
      </c>
      <c r="AS1406" s="49" t="s">
        <v>488</v>
      </c>
      <c r="AT1406" s="49" t="s">
        <v>489</v>
      </c>
    </row>
    <row r="1407" spans="1:46" x14ac:dyDescent="0.25">
      <c r="A1407">
        <v>9</v>
      </c>
      <c r="B1407" t="s">
        <v>76</v>
      </c>
      <c r="C1407" t="s">
        <v>76</v>
      </c>
      <c r="D1407" t="s">
        <v>77</v>
      </c>
      <c r="E1407" t="s">
        <v>624</v>
      </c>
      <c r="F1407" t="s">
        <v>625</v>
      </c>
      <c r="G1407">
        <v>7057.9985999999999</v>
      </c>
      <c r="H1407">
        <v>7259.9991</v>
      </c>
      <c r="I1407">
        <v>7464.0010000000002</v>
      </c>
      <c r="J1407">
        <v>7804.9991</v>
      </c>
      <c r="K1407">
        <v>7473.9989999999998</v>
      </c>
      <c r="L1407">
        <v>8126.0010000000002</v>
      </c>
      <c r="M1407">
        <v>8155.9993999999997</v>
      </c>
      <c r="N1407">
        <v>8575.9982999999993</v>
      </c>
      <c r="O1407">
        <v>7880.0014000000001</v>
      </c>
      <c r="P1407">
        <v>7642.9992000000002</v>
      </c>
      <c r="Q1407">
        <v>7633.0011000000004</v>
      </c>
      <c r="R1407">
        <v>8871.0002000000004</v>
      </c>
      <c r="S1407">
        <v>8089.9987000000001</v>
      </c>
      <c r="T1407">
        <v>11930.001899999999</v>
      </c>
      <c r="U1407">
        <v>11817.0002</v>
      </c>
      <c r="V1407">
        <v>12663.001700000001</v>
      </c>
      <c r="W1407">
        <v>16934.998899999999</v>
      </c>
      <c r="X1407">
        <v>9782.9982999999993</v>
      </c>
      <c r="Y1407">
        <v>15051.001700000001</v>
      </c>
      <c r="Z1407">
        <v>16269.0005</v>
      </c>
      <c r="AA1407">
        <v>14841.6994</v>
      </c>
      <c r="AB1407">
        <v>14493.9982</v>
      </c>
      <c r="AC1407">
        <v>14278.001200000001</v>
      </c>
      <c r="AD1407">
        <v>14392.300800000001</v>
      </c>
      <c r="AE1407">
        <v>14964</v>
      </c>
      <c r="AF1407">
        <v>14858.898800000001</v>
      </c>
      <c r="AG1407">
        <v>15038.7009</v>
      </c>
      <c r="AH1407">
        <v>14820.698399999999</v>
      </c>
      <c r="AI1407">
        <v>14571.500099999999</v>
      </c>
      <c r="AJ1407">
        <v>14359.2</v>
      </c>
      <c r="AK1407">
        <v>14738.298000000001</v>
      </c>
      <c r="AL1407">
        <v>14244.3979</v>
      </c>
      <c r="AM1407" s="49" t="s">
        <v>77</v>
      </c>
      <c r="AN1407" s="49" t="s">
        <v>14</v>
      </c>
      <c r="AO1407" s="49" t="s">
        <v>500</v>
      </c>
      <c r="AP1407" s="49" t="s">
        <v>505</v>
      </c>
      <c r="AQ1407" s="49" t="s">
        <v>13</v>
      </c>
      <c r="AR1407" s="49" t="s">
        <v>487</v>
      </c>
      <c r="AS1407" s="49" t="s">
        <v>488</v>
      </c>
      <c r="AT1407" s="49" t="s">
        <v>489</v>
      </c>
    </row>
    <row r="1408" spans="1:46" x14ac:dyDescent="0.25">
      <c r="A1408">
        <v>9</v>
      </c>
      <c r="B1408" t="s">
        <v>78</v>
      </c>
      <c r="C1408" t="s">
        <v>78</v>
      </c>
      <c r="D1408" t="s">
        <v>79</v>
      </c>
      <c r="E1408" t="s">
        <v>624</v>
      </c>
      <c r="F1408" t="s">
        <v>625</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c r="AH1408">
        <v>0</v>
      </c>
      <c r="AI1408">
        <v>0</v>
      </c>
      <c r="AJ1408">
        <v>0</v>
      </c>
      <c r="AK1408">
        <v>0</v>
      </c>
      <c r="AL1408" t="s">
        <v>531</v>
      </c>
      <c r="AM1408" s="49" t="s">
        <v>79</v>
      </c>
      <c r="AN1408" s="49" t="s">
        <v>8</v>
      </c>
      <c r="AO1408" s="49" t="s">
        <v>9</v>
      </c>
      <c r="AP1408" s="49" t="s">
        <v>494</v>
      </c>
      <c r="AQ1408" s="49" t="s">
        <v>9</v>
      </c>
      <c r="AR1408" s="49" t="s">
        <v>487</v>
      </c>
      <c r="AS1408" s="49" t="s">
        <v>488</v>
      </c>
      <c r="AT1408" s="49" t="s">
        <v>489</v>
      </c>
    </row>
    <row r="1409" spans="1:46" x14ac:dyDescent="0.25">
      <c r="A1409">
        <v>9</v>
      </c>
      <c r="B1409" t="s">
        <v>96</v>
      </c>
      <c r="C1409" t="s">
        <v>96</v>
      </c>
      <c r="D1409" t="s">
        <v>97</v>
      </c>
      <c r="E1409" t="s">
        <v>624</v>
      </c>
      <c r="F1409" t="s">
        <v>625</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c r="AG1409">
        <v>0</v>
      </c>
      <c r="AH1409">
        <v>0</v>
      </c>
      <c r="AI1409">
        <v>0</v>
      </c>
      <c r="AJ1409">
        <v>0</v>
      </c>
      <c r="AK1409">
        <v>0</v>
      </c>
      <c r="AL1409" t="s">
        <v>531</v>
      </c>
      <c r="AM1409" s="49" t="s">
        <v>97</v>
      </c>
      <c r="AN1409" s="49" t="s">
        <v>14</v>
      </c>
      <c r="AO1409" s="49" t="s">
        <v>506</v>
      </c>
      <c r="AP1409" s="49" t="s">
        <v>494</v>
      </c>
      <c r="AQ1409" s="49" t="s">
        <v>10</v>
      </c>
      <c r="AR1409" s="49" t="s">
        <v>495</v>
      </c>
      <c r="AS1409" s="49" t="s">
        <v>488</v>
      </c>
      <c r="AT1409" s="49" t="s">
        <v>489</v>
      </c>
    </row>
    <row r="1410" spans="1:46" x14ac:dyDescent="0.25">
      <c r="A1410">
        <v>9</v>
      </c>
      <c r="B1410" t="s">
        <v>90</v>
      </c>
      <c r="C1410" t="s">
        <v>90</v>
      </c>
      <c r="D1410" t="s">
        <v>91</v>
      </c>
      <c r="E1410" t="s">
        <v>624</v>
      </c>
      <c r="F1410" t="s">
        <v>625</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c r="AH1410">
        <v>0</v>
      </c>
      <c r="AI1410">
        <v>0</v>
      </c>
      <c r="AJ1410">
        <v>0</v>
      </c>
      <c r="AK1410">
        <v>0</v>
      </c>
      <c r="AL1410">
        <v>0</v>
      </c>
      <c r="AM1410" s="49" t="s">
        <v>91</v>
      </c>
      <c r="AN1410" s="49" t="s">
        <v>14</v>
      </c>
      <c r="AO1410" s="49" t="s">
        <v>500</v>
      </c>
      <c r="AP1410" s="49" t="s">
        <v>501</v>
      </c>
      <c r="AQ1410" s="49" t="s">
        <v>502</v>
      </c>
      <c r="AR1410" s="49" t="s">
        <v>487</v>
      </c>
      <c r="AS1410" s="49" t="s">
        <v>488</v>
      </c>
      <c r="AT1410" s="49" t="s">
        <v>489</v>
      </c>
    </row>
    <row r="1411" spans="1:46" x14ac:dyDescent="0.25">
      <c r="A1411">
        <v>9</v>
      </c>
      <c r="B1411" t="s">
        <v>105</v>
      </c>
      <c r="C1411" t="s">
        <v>105</v>
      </c>
      <c r="D1411" t="s">
        <v>106</v>
      </c>
      <c r="E1411" t="s">
        <v>624</v>
      </c>
      <c r="F1411" t="s">
        <v>625</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c r="AG1411">
        <v>0</v>
      </c>
      <c r="AH1411">
        <v>0</v>
      </c>
      <c r="AI1411">
        <v>0</v>
      </c>
      <c r="AJ1411">
        <v>0</v>
      </c>
      <c r="AK1411">
        <v>0</v>
      </c>
      <c r="AL1411" t="s">
        <v>531</v>
      </c>
      <c r="AM1411" s="49" t="s">
        <v>106</v>
      </c>
      <c r="AN1411" s="49" t="s">
        <v>4</v>
      </c>
      <c r="AO1411" s="49" t="s">
        <v>9</v>
      </c>
      <c r="AP1411" s="49" t="s">
        <v>501</v>
      </c>
      <c r="AQ1411" s="49" t="s">
        <v>9</v>
      </c>
      <c r="AR1411" s="49" t="s">
        <v>495</v>
      </c>
      <c r="AS1411" s="49" t="s">
        <v>488</v>
      </c>
      <c r="AT1411" s="49" t="s">
        <v>489</v>
      </c>
    </row>
    <row r="1412" spans="1:46" x14ac:dyDescent="0.25">
      <c r="A1412">
        <v>9</v>
      </c>
      <c r="B1412" t="s">
        <v>98</v>
      </c>
      <c r="C1412" t="s">
        <v>98</v>
      </c>
      <c r="D1412" t="s">
        <v>99</v>
      </c>
      <c r="E1412" t="s">
        <v>624</v>
      </c>
      <c r="F1412" t="s">
        <v>625</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c r="AG1412">
        <v>0</v>
      </c>
      <c r="AH1412">
        <v>0</v>
      </c>
      <c r="AI1412">
        <v>0</v>
      </c>
      <c r="AJ1412">
        <v>0</v>
      </c>
      <c r="AK1412">
        <v>0</v>
      </c>
      <c r="AL1412">
        <v>0</v>
      </c>
      <c r="AM1412" s="49" t="s">
        <v>99</v>
      </c>
      <c r="AN1412" s="49" t="s">
        <v>14</v>
      </c>
      <c r="AO1412" s="49" t="s">
        <v>506</v>
      </c>
      <c r="AP1412" s="49" t="s">
        <v>501</v>
      </c>
      <c r="AQ1412" s="49" t="s">
        <v>10</v>
      </c>
      <c r="AR1412" s="49" t="s">
        <v>487</v>
      </c>
      <c r="AS1412" s="49" t="s">
        <v>488</v>
      </c>
      <c r="AT1412" s="49" t="s">
        <v>489</v>
      </c>
    </row>
    <row r="1413" spans="1:46" x14ac:dyDescent="0.25">
      <c r="A1413">
        <v>9</v>
      </c>
      <c r="B1413" t="s">
        <v>102</v>
      </c>
      <c r="C1413" t="s">
        <v>102</v>
      </c>
      <c r="D1413" t="s">
        <v>409</v>
      </c>
      <c r="E1413" t="s">
        <v>624</v>
      </c>
      <c r="F1413" t="s">
        <v>625</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c r="AG1413">
        <v>0</v>
      </c>
      <c r="AH1413">
        <v>0</v>
      </c>
      <c r="AI1413">
        <v>0</v>
      </c>
      <c r="AJ1413">
        <v>0</v>
      </c>
      <c r="AK1413">
        <v>0</v>
      </c>
      <c r="AL1413" t="s">
        <v>531</v>
      </c>
      <c r="AM1413" s="49" t="s">
        <v>409</v>
      </c>
      <c r="AN1413" s="49" t="s">
        <v>14</v>
      </c>
      <c r="AO1413" s="49" t="s">
        <v>485</v>
      </c>
      <c r="AP1413" s="49" t="s">
        <v>505</v>
      </c>
      <c r="AQ1413" s="49" t="s">
        <v>13</v>
      </c>
      <c r="AR1413" s="49" t="s">
        <v>495</v>
      </c>
      <c r="AS1413" s="49" t="s">
        <v>496</v>
      </c>
      <c r="AT1413" s="49" t="s">
        <v>497</v>
      </c>
    </row>
    <row r="1414" spans="1:46" x14ac:dyDescent="0.25">
      <c r="A1414">
        <v>9</v>
      </c>
      <c r="B1414" t="s">
        <v>84</v>
      </c>
      <c r="C1414" t="s">
        <v>84</v>
      </c>
      <c r="D1414" t="s">
        <v>85</v>
      </c>
      <c r="E1414" t="s">
        <v>624</v>
      </c>
      <c r="F1414" t="s">
        <v>625</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c r="AI1414">
        <v>0</v>
      </c>
      <c r="AJ1414">
        <v>0</v>
      </c>
      <c r="AK1414">
        <v>0</v>
      </c>
      <c r="AL1414">
        <v>0</v>
      </c>
      <c r="AM1414" s="49" t="s">
        <v>85</v>
      </c>
      <c r="AN1414" s="49" t="s">
        <v>14</v>
      </c>
      <c r="AO1414" s="49" t="s">
        <v>500</v>
      </c>
      <c r="AP1414" s="49" t="s">
        <v>501</v>
      </c>
      <c r="AQ1414" s="49" t="s">
        <v>502</v>
      </c>
      <c r="AR1414" s="49" t="s">
        <v>487</v>
      </c>
      <c r="AS1414" s="49" t="s">
        <v>488</v>
      </c>
      <c r="AT1414" s="49" t="s">
        <v>489</v>
      </c>
    </row>
    <row r="1415" spans="1:46" x14ac:dyDescent="0.25">
      <c r="A1415">
        <v>9</v>
      </c>
      <c r="B1415" t="s">
        <v>223</v>
      </c>
      <c r="C1415" t="s">
        <v>223</v>
      </c>
      <c r="D1415" t="s">
        <v>224</v>
      </c>
      <c r="E1415" t="s">
        <v>624</v>
      </c>
      <c r="F1415" t="s">
        <v>625</v>
      </c>
      <c r="G1415" t="s">
        <v>531</v>
      </c>
      <c r="H1415" t="s">
        <v>531</v>
      </c>
      <c r="I1415" t="s">
        <v>531</v>
      </c>
      <c r="J1415" t="s">
        <v>531</v>
      </c>
      <c r="K1415" t="s">
        <v>531</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c r="AH1415">
        <v>0</v>
      </c>
      <c r="AI1415">
        <v>0</v>
      </c>
      <c r="AJ1415">
        <v>0</v>
      </c>
      <c r="AK1415">
        <v>0</v>
      </c>
      <c r="AL1415" t="s">
        <v>531</v>
      </c>
      <c r="AM1415" s="49" t="s">
        <v>224</v>
      </c>
      <c r="AN1415" s="49" t="s">
        <v>14</v>
      </c>
      <c r="AO1415" s="49" t="s">
        <v>485</v>
      </c>
      <c r="AP1415" s="49" t="s">
        <v>494</v>
      </c>
      <c r="AQ1415" s="49" t="s">
        <v>11</v>
      </c>
      <c r="AR1415" s="49" t="s">
        <v>487</v>
      </c>
      <c r="AS1415" s="49" t="s">
        <v>488</v>
      </c>
      <c r="AT1415" s="49" t="s">
        <v>489</v>
      </c>
    </row>
    <row r="1416" spans="1:46" x14ac:dyDescent="0.25">
      <c r="A1416">
        <v>9</v>
      </c>
      <c r="B1416" t="s">
        <v>119</v>
      </c>
      <c r="C1416" t="s">
        <v>119</v>
      </c>
      <c r="D1416" t="s">
        <v>120</v>
      </c>
      <c r="E1416" t="s">
        <v>624</v>
      </c>
      <c r="F1416" t="s">
        <v>625</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c r="AI1416">
        <v>0</v>
      </c>
      <c r="AJ1416">
        <v>0</v>
      </c>
      <c r="AK1416">
        <v>0</v>
      </c>
      <c r="AL1416" t="s">
        <v>531</v>
      </c>
      <c r="AM1416" s="49" t="s">
        <v>120</v>
      </c>
      <c r="AN1416" s="49" t="s">
        <v>5</v>
      </c>
      <c r="AO1416" s="49" t="s">
        <v>9</v>
      </c>
      <c r="AP1416" s="49" t="s">
        <v>494</v>
      </c>
      <c r="AQ1416" s="49" t="s">
        <v>9</v>
      </c>
      <c r="AR1416" s="49" t="s">
        <v>487</v>
      </c>
      <c r="AS1416" s="49" t="s">
        <v>488</v>
      </c>
      <c r="AT1416" s="49" t="s">
        <v>489</v>
      </c>
    </row>
    <row r="1417" spans="1:46" x14ac:dyDescent="0.25">
      <c r="A1417">
        <v>9</v>
      </c>
      <c r="B1417" t="s">
        <v>109</v>
      </c>
      <c r="C1417" t="s">
        <v>109</v>
      </c>
      <c r="D1417" t="s">
        <v>110</v>
      </c>
      <c r="E1417" t="s">
        <v>624</v>
      </c>
      <c r="F1417" t="s">
        <v>625</v>
      </c>
      <c r="G1417">
        <v>1359.0018</v>
      </c>
      <c r="H1417">
        <v>1359.0018</v>
      </c>
      <c r="I1417">
        <v>1548.9988000000001</v>
      </c>
      <c r="J1417">
        <v>1740.0006000000001</v>
      </c>
      <c r="K1417">
        <v>1740.0006000000001</v>
      </c>
      <c r="L1417">
        <v>1740.0006000000001</v>
      </c>
      <c r="M1417">
        <v>1740.0006000000001</v>
      </c>
      <c r="N1417">
        <v>1740.0006000000001</v>
      </c>
      <c r="O1417">
        <v>1740.0006000000001</v>
      </c>
      <c r="P1417">
        <v>1740.0006000000001</v>
      </c>
      <c r="Q1417">
        <v>1740.0006000000001</v>
      </c>
      <c r="R1417">
        <v>1740.0006000000001</v>
      </c>
      <c r="S1417">
        <v>1740.0006000000001</v>
      </c>
      <c r="T1417">
        <v>1740.0006000000001</v>
      </c>
      <c r="U1417">
        <v>1740.0006000000001</v>
      </c>
      <c r="V1417">
        <v>1695.0009</v>
      </c>
      <c r="W1417">
        <v>1613.9988000000001</v>
      </c>
      <c r="X1417">
        <v>1613.9988000000001</v>
      </c>
      <c r="Y1417">
        <v>1748.998</v>
      </c>
      <c r="Z1417">
        <v>1841.9993999999999</v>
      </c>
      <c r="AA1417">
        <v>1841.9993999999999</v>
      </c>
      <c r="AB1417">
        <v>1841.9993999999999</v>
      </c>
      <c r="AC1417">
        <v>1924.9984999999999</v>
      </c>
      <c r="AD1417">
        <v>2591.0012000000002</v>
      </c>
      <c r="AE1417">
        <v>2695.0012999999999</v>
      </c>
      <c r="AF1417">
        <v>2695.0012999999999</v>
      </c>
      <c r="AG1417">
        <v>2695.0012999999999</v>
      </c>
      <c r="AH1417">
        <v>2695.0012999999999</v>
      </c>
      <c r="AI1417">
        <v>2695.0012999999999</v>
      </c>
      <c r="AJ1417">
        <v>3967.0014000000001</v>
      </c>
      <c r="AK1417">
        <v>3954.0014000000001</v>
      </c>
      <c r="AL1417">
        <v>3954.0014000000001</v>
      </c>
      <c r="AM1417" s="49" t="s">
        <v>110</v>
      </c>
      <c r="AN1417" s="49" t="s">
        <v>14</v>
      </c>
      <c r="AO1417" s="49" t="s">
        <v>507</v>
      </c>
      <c r="AP1417" s="49" t="s">
        <v>505</v>
      </c>
      <c r="AQ1417" s="49" t="s">
        <v>13</v>
      </c>
      <c r="AR1417" s="49" t="s">
        <v>487</v>
      </c>
      <c r="AS1417" s="49" t="s">
        <v>488</v>
      </c>
      <c r="AT1417" s="49" t="s">
        <v>489</v>
      </c>
    </row>
    <row r="1418" spans="1:46" x14ac:dyDescent="0.25">
      <c r="A1418">
        <v>9</v>
      </c>
      <c r="B1418" t="s">
        <v>113</v>
      </c>
      <c r="C1418" t="s">
        <v>113</v>
      </c>
      <c r="D1418" t="s">
        <v>114</v>
      </c>
      <c r="E1418" t="s">
        <v>624</v>
      </c>
      <c r="F1418" t="s">
        <v>625</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c r="AI1418">
        <v>0</v>
      </c>
      <c r="AJ1418">
        <v>0</v>
      </c>
      <c r="AK1418">
        <v>0</v>
      </c>
      <c r="AL1418">
        <v>0</v>
      </c>
      <c r="AM1418" s="49" t="s">
        <v>114</v>
      </c>
      <c r="AN1418" s="49" t="s">
        <v>14</v>
      </c>
      <c r="AO1418" s="49" t="s">
        <v>506</v>
      </c>
      <c r="AP1418" s="49" t="s">
        <v>505</v>
      </c>
      <c r="AQ1418" s="49" t="s">
        <v>10</v>
      </c>
      <c r="AR1418" s="49" t="s">
        <v>495</v>
      </c>
      <c r="AS1418" s="49" t="s">
        <v>488</v>
      </c>
      <c r="AT1418" s="49" t="s">
        <v>489</v>
      </c>
    </row>
    <row r="1419" spans="1:46" x14ac:dyDescent="0.25">
      <c r="A1419">
        <v>9</v>
      </c>
      <c r="B1419" t="s">
        <v>493</v>
      </c>
      <c r="C1419" t="s">
        <v>542</v>
      </c>
      <c r="D1419" t="s">
        <v>543</v>
      </c>
      <c r="E1419" t="s">
        <v>624</v>
      </c>
      <c r="F1419" t="s">
        <v>625</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628.99969999999996</v>
      </c>
      <c r="AG1419">
        <v>899.99869999999999</v>
      </c>
      <c r="AH1419">
        <v>838.07180000000005</v>
      </c>
      <c r="AI1419">
        <v>806.01340000000005</v>
      </c>
      <c r="AJ1419">
        <v>1469.9436000000001</v>
      </c>
      <c r="AK1419">
        <v>798.37249999999995</v>
      </c>
      <c r="AL1419" t="s">
        <v>531</v>
      </c>
      <c r="AM1419" s="49" t="e">
        <v>#N/A</v>
      </c>
      <c r="AN1419" s="49" t="e">
        <v>#N/A</v>
      </c>
      <c r="AO1419" s="49" t="e">
        <v>#N/A</v>
      </c>
      <c r="AP1419" s="49" t="e">
        <v>#N/A</v>
      </c>
      <c r="AQ1419" s="49" t="e">
        <v>#N/A</v>
      </c>
      <c r="AR1419" s="49" t="e">
        <v>#N/A</v>
      </c>
      <c r="AS1419" s="49" t="e">
        <v>#N/A</v>
      </c>
      <c r="AT1419" s="49" t="e">
        <v>#N/A</v>
      </c>
    </row>
    <row r="1420" spans="1:46" x14ac:dyDescent="0.25">
      <c r="A1420">
        <v>9</v>
      </c>
      <c r="B1420" t="s">
        <v>544</v>
      </c>
      <c r="C1420" t="s">
        <v>544</v>
      </c>
      <c r="D1420" t="s">
        <v>545</v>
      </c>
      <c r="E1420" t="s">
        <v>624</v>
      </c>
      <c r="F1420" t="s">
        <v>625</v>
      </c>
      <c r="G1420">
        <v>0</v>
      </c>
      <c r="H1420">
        <v>176.00049999999999</v>
      </c>
      <c r="I1420">
        <v>567.00160000000005</v>
      </c>
      <c r="J1420">
        <v>572.00059999999996</v>
      </c>
      <c r="K1420">
        <v>1462.0012999999999</v>
      </c>
      <c r="L1420">
        <v>2430.9983999999999</v>
      </c>
      <c r="M1420">
        <v>3791.0009</v>
      </c>
      <c r="N1420">
        <v>5117.9987000000001</v>
      </c>
      <c r="O1420">
        <v>6718.0011000000004</v>
      </c>
      <c r="P1420">
        <v>10770.999400000001</v>
      </c>
      <c r="Q1420">
        <v>13546.9985</v>
      </c>
      <c r="R1420">
        <v>18222.0003</v>
      </c>
      <c r="S1420">
        <v>18663.000100000001</v>
      </c>
      <c r="T1420">
        <v>24188.001899999999</v>
      </c>
      <c r="U1420">
        <v>25144.9997</v>
      </c>
      <c r="V1420">
        <v>25070.0016</v>
      </c>
      <c r="W1420">
        <v>25784.998100000001</v>
      </c>
      <c r="X1420">
        <v>27065.999800000001</v>
      </c>
      <c r="Y1420">
        <v>27412.001199999999</v>
      </c>
      <c r="Z1420">
        <v>26530.001499999998</v>
      </c>
      <c r="AA1420">
        <v>26770.001499999998</v>
      </c>
      <c r="AB1420">
        <v>27541.000700000001</v>
      </c>
      <c r="AC1420">
        <v>27614.001700000001</v>
      </c>
      <c r="AD1420">
        <v>27709.000199999999</v>
      </c>
      <c r="AE1420">
        <v>27556.9984</v>
      </c>
      <c r="AF1420">
        <v>28502.001100000001</v>
      </c>
      <c r="AG1420">
        <v>27977.997899999998</v>
      </c>
      <c r="AH1420">
        <v>27190.2264</v>
      </c>
      <c r="AI1420">
        <v>28365.2853</v>
      </c>
      <c r="AJ1420">
        <v>28660.818899999998</v>
      </c>
      <c r="AK1420">
        <v>28188.661</v>
      </c>
      <c r="AL1420" t="s">
        <v>531</v>
      </c>
      <c r="AM1420" s="49" t="e">
        <v>#N/A</v>
      </c>
      <c r="AN1420" s="49" t="e">
        <v>#N/A</v>
      </c>
      <c r="AO1420" s="49" t="e">
        <v>#N/A</v>
      </c>
      <c r="AP1420" s="49" t="e">
        <v>#N/A</v>
      </c>
      <c r="AQ1420" s="49" t="e">
        <v>#N/A</v>
      </c>
      <c r="AR1420" s="49" t="e">
        <v>#N/A</v>
      </c>
      <c r="AS1420" s="49" t="e">
        <v>#N/A</v>
      </c>
      <c r="AT1420" s="49" t="e">
        <v>#N/A</v>
      </c>
    </row>
    <row r="1421" spans="1:46" x14ac:dyDescent="0.25">
      <c r="A1421">
        <v>9</v>
      </c>
      <c r="B1421" t="s">
        <v>124</v>
      </c>
      <c r="C1421" t="s">
        <v>124</v>
      </c>
      <c r="D1421" t="s">
        <v>125</v>
      </c>
      <c r="E1421" t="s">
        <v>624</v>
      </c>
      <c r="F1421" t="s">
        <v>625</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c r="AK1421">
        <v>0</v>
      </c>
      <c r="AL1421">
        <v>0</v>
      </c>
      <c r="AM1421" s="49" t="s">
        <v>125</v>
      </c>
      <c r="AN1421" s="49" t="s">
        <v>14</v>
      </c>
      <c r="AO1421" s="49" t="s">
        <v>506</v>
      </c>
      <c r="AP1421" s="49" t="s">
        <v>501</v>
      </c>
      <c r="AQ1421" s="49" t="s">
        <v>10</v>
      </c>
      <c r="AR1421" s="49" t="s">
        <v>487</v>
      </c>
      <c r="AS1421" s="49" t="s">
        <v>488</v>
      </c>
      <c r="AT1421" s="49" t="s">
        <v>489</v>
      </c>
    </row>
    <row r="1422" spans="1:46" x14ac:dyDescent="0.25">
      <c r="A1422">
        <v>9</v>
      </c>
      <c r="B1422" t="s">
        <v>130</v>
      </c>
      <c r="C1422" t="s">
        <v>130</v>
      </c>
      <c r="D1422" t="s">
        <v>131</v>
      </c>
      <c r="E1422" t="s">
        <v>624</v>
      </c>
      <c r="F1422" t="s">
        <v>625</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c r="AG1422">
        <v>0</v>
      </c>
      <c r="AH1422">
        <v>0</v>
      </c>
      <c r="AI1422">
        <v>0</v>
      </c>
      <c r="AJ1422">
        <v>0</v>
      </c>
      <c r="AK1422">
        <v>0</v>
      </c>
      <c r="AL1422">
        <v>0</v>
      </c>
      <c r="AM1422" s="49" t="s">
        <v>131</v>
      </c>
      <c r="AN1422" s="49" t="s">
        <v>14</v>
      </c>
      <c r="AO1422" s="49" t="s">
        <v>507</v>
      </c>
      <c r="AP1422" s="49" t="s">
        <v>501</v>
      </c>
      <c r="AQ1422" s="49" t="s">
        <v>10</v>
      </c>
      <c r="AR1422" s="49" t="s">
        <v>487</v>
      </c>
      <c r="AS1422" s="49" t="s">
        <v>488</v>
      </c>
      <c r="AT1422" s="49" t="s">
        <v>489</v>
      </c>
    </row>
    <row r="1423" spans="1:46" x14ac:dyDescent="0.25">
      <c r="A1423">
        <v>9</v>
      </c>
      <c r="B1423" t="s">
        <v>117</v>
      </c>
      <c r="C1423" t="s">
        <v>117</v>
      </c>
      <c r="D1423" t="s">
        <v>546</v>
      </c>
      <c r="E1423" t="s">
        <v>624</v>
      </c>
      <c r="F1423" t="s">
        <v>625</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c r="AI1423">
        <v>0</v>
      </c>
      <c r="AJ1423">
        <v>0</v>
      </c>
      <c r="AK1423">
        <v>0</v>
      </c>
      <c r="AL1423" t="s">
        <v>531</v>
      </c>
      <c r="AM1423" s="49" t="s">
        <v>118</v>
      </c>
      <c r="AN1423" s="49" t="s">
        <v>8</v>
      </c>
      <c r="AO1423" s="49" t="s">
        <v>9</v>
      </c>
      <c r="AP1423" s="49" t="s">
        <v>494</v>
      </c>
      <c r="AQ1423" s="49" t="s">
        <v>9</v>
      </c>
      <c r="AR1423" s="49" t="s">
        <v>487</v>
      </c>
      <c r="AS1423" s="49" t="s">
        <v>488</v>
      </c>
      <c r="AT1423" s="49" t="s">
        <v>489</v>
      </c>
    </row>
    <row r="1424" spans="1:46" x14ac:dyDescent="0.25">
      <c r="A1424">
        <v>9</v>
      </c>
      <c r="B1424" t="s">
        <v>192</v>
      </c>
      <c r="C1424" t="s">
        <v>192</v>
      </c>
      <c r="D1424" t="s">
        <v>193</v>
      </c>
      <c r="E1424" t="s">
        <v>624</v>
      </c>
      <c r="F1424" t="s">
        <v>625</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c r="AG1424">
        <v>0</v>
      </c>
      <c r="AH1424">
        <v>0</v>
      </c>
      <c r="AI1424">
        <v>0</v>
      </c>
      <c r="AJ1424">
        <v>0</v>
      </c>
      <c r="AK1424">
        <v>0</v>
      </c>
      <c r="AL1424">
        <v>0</v>
      </c>
      <c r="AM1424" s="49" t="s">
        <v>193</v>
      </c>
      <c r="AN1424" s="49" t="s">
        <v>14</v>
      </c>
      <c r="AO1424" s="49" t="s">
        <v>500</v>
      </c>
      <c r="AP1424" s="49" t="s">
        <v>505</v>
      </c>
      <c r="AQ1424" s="49" t="s">
        <v>13</v>
      </c>
      <c r="AR1424" s="49" t="s">
        <v>487</v>
      </c>
      <c r="AS1424" s="49" t="s">
        <v>488</v>
      </c>
      <c r="AT1424" s="49" t="s">
        <v>489</v>
      </c>
    </row>
    <row r="1425" spans="1:46" x14ac:dyDescent="0.25">
      <c r="A1425">
        <v>9</v>
      </c>
      <c r="B1425" t="s">
        <v>132</v>
      </c>
      <c r="C1425" t="s">
        <v>132</v>
      </c>
      <c r="D1425" t="s">
        <v>133</v>
      </c>
      <c r="E1425" t="s">
        <v>624</v>
      </c>
      <c r="F1425" t="s">
        <v>625</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c r="AG1425">
        <v>0</v>
      </c>
      <c r="AH1425">
        <v>0</v>
      </c>
      <c r="AI1425">
        <v>0</v>
      </c>
      <c r="AJ1425">
        <v>0</v>
      </c>
      <c r="AK1425">
        <v>0</v>
      </c>
      <c r="AL1425" t="s">
        <v>531</v>
      </c>
      <c r="AM1425" s="49" t="s">
        <v>133</v>
      </c>
      <c r="AN1425" s="49" t="s">
        <v>14</v>
      </c>
      <c r="AO1425" s="49" t="s">
        <v>507</v>
      </c>
      <c r="AP1425" s="49" t="s">
        <v>501</v>
      </c>
      <c r="AQ1425" s="49" t="s">
        <v>10</v>
      </c>
      <c r="AR1425" s="49" t="s">
        <v>487</v>
      </c>
      <c r="AS1425" s="49" t="s">
        <v>488</v>
      </c>
      <c r="AT1425" s="49" t="s">
        <v>489</v>
      </c>
    </row>
    <row r="1426" spans="1:46" x14ac:dyDescent="0.25">
      <c r="A1426">
        <v>9</v>
      </c>
      <c r="B1426" t="s">
        <v>134</v>
      </c>
      <c r="C1426" t="s">
        <v>134</v>
      </c>
      <c r="D1426" t="s">
        <v>135</v>
      </c>
      <c r="E1426" t="s">
        <v>624</v>
      </c>
      <c r="F1426" t="s">
        <v>625</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13</v>
      </c>
      <c r="AF1426">
        <v>10.998699999999999</v>
      </c>
      <c r="AG1426">
        <v>2.0013000000000001</v>
      </c>
      <c r="AH1426">
        <v>15.3279</v>
      </c>
      <c r="AI1426">
        <v>20.339500000000001</v>
      </c>
      <c r="AJ1426">
        <v>52.707599999999999</v>
      </c>
      <c r="AK1426">
        <v>69.898600000000002</v>
      </c>
      <c r="AL1426">
        <v>158.42429999999999</v>
      </c>
      <c r="AM1426" s="49" t="s">
        <v>135</v>
      </c>
      <c r="AN1426" s="49" t="s">
        <v>14</v>
      </c>
      <c r="AO1426" s="49" t="s">
        <v>500</v>
      </c>
      <c r="AP1426" s="49" t="s">
        <v>505</v>
      </c>
      <c r="AQ1426" s="49" t="s">
        <v>13</v>
      </c>
      <c r="AR1426" s="49" t="s">
        <v>487</v>
      </c>
      <c r="AS1426" s="49" t="s">
        <v>488</v>
      </c>
      <c r="AT1426" s="49" t="s">
        <v>489</v>
      </c>
    </row>
    <row r="1427" spans="1:46" x14ac:dyDescent="0.25">
      <c r="A1427">
        <v>9</v>
      </c>
      <c r="B1427" t="s">
        <v>136</v>
      </c>
      <c r="C1427" t="s">
        <v>136</v>
      </c>
      <c r="D1427" t="s">
        <v>137</v>
      </c>
      <c r="E1427" t="s">
        <v>624</v>
      </c>
      <c r="F1427" t="s">
        <v>625</v>
      </c>
      <c r="G1427">
        <v>262.99799999999999</v>
      </c>
      <c r="H1427">
        <v>230.9983</v>
      </c>
      <c r="I1427">
        <v>328.99869999999999</v>
      </c>
      <c r="J1427">
        <v>406.99880000000002</v>
      </c>
      <c r="K1427">
        <v>625.00130000000001</v>
      </c>
      <c r="L1427">
        <v>652.99839999999995</v>
      </c>
      <c r="M1427">
        <v>684.00170000000003</v>
      </c>
      <c r="N1427">
        <v>696.00109999999995</v>
      </c>
      <c r="O1427">
        <v>932.9991</v>
      </c>
      <c r="P1427">
        <v>1073.9979000000001</v>
      </c>
      <c r="Q1427">
        <v>1275.002</v>
      </c>
      <c r="R1427">
        <v>1481.001</v>
      </c>
      <c r="S1427">
        <v>1562.9993999999999</v>
      </c>
      <c r="T1427">
        <v>1608.9998000000001</v>
      </c>
      <c r="U1427">
        <v>1670.0015000000001</v>
      </c>
      <c r="V1427">
        <v>1564.0001</v>
      </c>
      <c r="W1427">
        <v>1495.0016000000001</v>
      </c>
      <c r="X1427">
        <v>1639.9989</v>
      </c>
      <c r="Y1427">
        <v>1603.0001</v>
      </c>
      <c r="Z1427">
        <v>1486</v>
      </c>
      <c r="AA1427">
        <v>1748.998</v>
      </c>
      <c r="AB1427">
        <v>2229.0021000000002</v>
      </c>
      <c r="AC1427">
        <v>2335.9998999999998</v>
      </c>
      <c r="AD1427">
        <v>2313.9983000000002</v>
      </c>
      <c r="AE1427">
        <v>2301.9989</v>
      </c>
      <c r="AF1427">
        <v>2228.0014000000001</v>
      </c>
      <c r="AG1427">
        <v>2386.9994000000002</v>
      </c>
      <c r="AH1427">
        <v>2568.9535000000001</v>
      </c>
      <c r="AI1427">
        <v>2445.8658</v>
      </c>
      <c r="AJ1427">
        <v>2550.3180000000002</v>
      </c>
      <c r="AK1427">
        <v>2675.2773000000002</v>
      </c>
      <c r="AL1427">
        <v>2677.5255999999999</v>
      </c>
      <c r="AM1427" s="49" t="s">
        <v>137</v>
      </c>
      <c r="AN1427" s="49" t="s">
        <v>14</v>
      </c>
      <c r="AO1427" s="49" t="s">
        <v>500</v>
      </c>
      <c r="AP1427" s="49" t="s">
        <v>505</v>
      </c>
      <c r="AQ1427" s="49" t="s">
        <v>13</v>
      </c>
      <c r="AR1427" s="49" t="s">
        <v>487</v>
      </c>
      <c r="AS1427" s="49" t="s">
        <v>488</v>
      </c>
      <c r="AT1427" s="49" t="s">
        <v>489</v>
      </c>
    </row>
    <row r="1428" spans="1:46" x14ac:dyDescent="0.25">
      <c r="A1428">
        <v>9</v>
      </c>
      <c r="B1428" t="s">
        <v>315</v>
      </c>
      <c r="C1428" t="s">
        <v>315</v>
      </c>
      <c r="D1428" t="s">
        <v>547</v>
      </c>
      <c r="E1428" t="s">
        <v>624</v>
      </c>
      <c r="F1428" t="s">
        <v>625</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c r="AG1428">
        <v>0</v>
      </c>
      <c r="AH1428">
        <v>0</v>
      </c>
      <c r="AI1428">
        <v>0</v>
      </c>
      <c r="AJ1428">
        <v>0</v>
      </c>
      <c r="AK1428">
        <v>0</v>
      </c>
      <c r="AL1428" t="s">
        <v>531</v>
      </c>
      <c r="AM1428" s="49" t="s">
        <v>316</v>
      </c>
      <c r="AN1428" s="49" t="s">
        <v>14</v>
      </c>
      <c r="AO1428" s="49" t="s">
        <v>485</v>
      </c>
      <c r="AP1428" s="49" t="s">
        <v>486</v>
      </c>
      <c r="AQ1428" s="49" t="s">
        <v>11</v>
      </c>
      <c r="AR1428" s="49" t="s">
        <v>487</v>
      </c>
      <c r="AS1428" s="49" t="s">
        <v>488</v>
      </c>
      <c r="AT1428" s="49" t="s">
        <v>489</v>
      </c>
    </row>
    <row r="1429" spans="1:46" x14ac:dyDescent="0.25">
      <c r="A1429">
        <v>9</v>
      </c>
      <c r="B1429" t="s">
        <v>121</v>
      </c>
      <c r="C1429" t="s">
        <v>121</v>
      </c>
      <c r="D1429" t="s">
        <v>548</v>
      </c>
      <c r="E1429" t="s">
        <v>624</v>
      </c>
      <c r="F1429" t="s">
        <v>625</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c r="AG1429">
        <v>0</v>
      </c>
      <c r="AH1429">
        <v>0</v>
      </c>
      <c r="AI1429">
        <v>0</v>
      </c>
      <c r="AJ1429">
        <v>0</v>
      </c>
      <c r="AK1429">
        <v>0</v>
      </c>
      <c r="AL1429" t="s">
        <v>531</v>
      </c>
      <c r="AM1429" s="49" t="s">
        <v>122</v>
      </c>
      <c r="AN1429" s="49" t="s">
        <v>5</v>
      </c>
      <c r="AO1429" s="49" t="s">
        <v>9</v>
      </c>
      <c r="AP1429" s="49" t="s">
        <v>486</v>
      </c>
      <c r="AQ1429" s="49" t="s">
        <v>9</v>
      </c>
      <c r="AR1429" s="49" t="s">
        <v>495</v>
      </c>
      <c r="AS1429" s="49" t="s">
        <v>488</v>
      </c>
      <c r="AT1429" s="49" t="s">
        <v>489</v>
      </c>
    </row>
    <row r="1430" spans="1:46" x14ac:dyDescent="0.25">
      <c r="A1430">
        <v>9</v>
      </c>
      <c r="B1430" t="s">
        <v>144</v>
      </c>
      <c r="C1430" t="s">
        <v>144</v>
      </c>
      <c r="D1430" t="s">
        <v>145</v>
      </c>
      <c r="E1430" t="s">
        <v>624</v>
      </c>
      <c r="F1430" t="s">
        <v>625</v>
      </c>
      <c r="G1430">
        <v>6974.9994999999999</v>
      </c>
      <c r="H1430">
        <v>7535.0006999999996</v>
      </c>
      <c r="I1430">
        <v>8009.0009</v>
      </c>
      <c r="J1430">
        <v>8733.9997000000003</v>
      </c>
      <c r="K1430">
        <v>9140.9986000000008</v>
      </c>
      <c r="L1430">
        <v>10308.0021</v>
      </c>
      <c r="M1430">
        <v>11229.0018</v>
      </c>
      <c r="N1430">
        <v>12047.002</v>
      </c>
      <c r="O1430">
        <v>11966</v>
      </c>
      <c r="P1430">
        <v>13111.998299999999</v>
      </c>
      <c r="Q1430">
        <v>13675.998</v>
      </c>
      <c r="R1430">
        <v>14505.001099999999</v>
      </c>
      <c r="S1430">
        <v>15243</v>
      </c>
      <c r="T1430">
        <v>16470.0003</v>
      </c>
      <c r="U1430">
        <v>16772.999100000001</v>
      </c>
      <c r="V1430">
        <v>17005.9987</v>
      </c>
      <c r="W1430">
        <v>17291.999</v>
      </c>
      <c r="X1430">
        <v>17888.999</v>
      </c>
      <c r="Y1430">
        <v>18679.002100000002</v>
      </c>
      <c r="Z1430">
        <v>17705.001700000001</v>
      </c>
      <c r="AA1430">
        <v>17147.952099999999</v>
      </c>
      <c r="AB1430">
        <v>17292.312999999998</v>
      </c>
      <c r="AC1430">
        <v>16028.72</v>
      </c>
      <c r="AD1430">
        <v>15720.6469</v>
      </c>
      <c r="AE1430">
        <v>15874.562</v>
      </c>
      <c r="AF1430">
        <v>15869.780699999999</v>
      </c>
      <c r="AG1430">
        <v>15717.8459</v>
      </c>
      <c r="AH1430">
        <v>16505.747200000002</v>
      </c>
      <c r="AI1430">
        <v>16004.758900000001</v>
      </c>
      <c r="AJ1430">
        <v>16134.654399999999</v>
      </c>
      <c r="AK1430">
        <v>15989.72</v>
      </c>
      <c r="AL1430">
        <v>14138.999400000001</v>
      </c>
      <c r="AM1430" s="49" t="s">
        <v>145</v>
      </c>
      <c r="AN1430" s="49" t="s">
        <v>14</v>
      </c>
      <c r="AO1430" s="49" t="s">
        <v>500</v>
      </c>
      <c r="AP1430" s="49" t="s">
        <v>505</v>
      </c>
      <c r="AQ1430" s="49" t="s">
        <v>13</v>
      </c>
      <c r="AR1430" s="49" t="s">
        <v>487</v>
      </c>
      <c r="AS1430" s="49" t="s">
        <v>488</v>
      </c>
      <c r="AT1430" s="49" t="s">
        <v>489</v>
      </c>
    </row>
    <row r="1431" spans="1:46" x14ac:dyDescent="0.25">
      <c r="A1431">
        <v>9</v>
      </c>
      <c r="B1431" t="s">
        <v>146</v>
      </c>
      <c r="C1431" t="s">
        <v>146</v>
      </c>
      <c r="D1431" t="s">
        <v>147</v>
      </c>
      <c r="E1431" t="s">
        <v>624</v>
      </c>
      <c r="F1431" t="s">
        <v>625</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c r="AK1431">
        <v>0</v>
      </c>
      <c r="AL1431" t="s">
        <v>531</v>
      </c>
      <c r="AM1431" s="49" t="s">
        <v>147</v>
      </c>
      <c r="AN1431" s="49" t="s">
        <v>14</v>
      </c>
      <c r="AO1431" s="49" t="s">
        <v>507</v>
      </c>
      <c r="AP1431" s="49" t="s">
        <v>501</v>
      </c>
      <c r="AQ1431" s="49" t="s">
        <v>10</v>
      </c>
      <c r="AR1431" s="49" t="s">
        <v>487</v>
      </c>
      <c r="AS1431" s="49" t="s">
        <v>488</v>
      </c>
      <c r="AT1431" s="49" t="s">
        <v>489</v>
      </c>
    </row>
    <row r="1432" spans="1:46" x14ac:dyDescent="0.25">
      <c r="A1432">
        <v>9</v>
      </c>
      <c r="B1432" t="s">
        <v>149</v>
      </c>
      <c r="C1432" t="s">
        <v>149</v>
      </c>
      <c r="D1432" t="s">
        <v>412</v>
      </c>
      <c r="E1432" t="s">
        <v>624</v>
      </c>
      <c r="F1432" t="s">
        <v>625</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c r="AG1432">
        <v>0</v>
      </c>
      <c r="AH1432">
        <v>0</v>
      </c>
      <c r="AI1432">
        <v>0</v>
      </c>
      <c r="AJ1432">
        <v>0</v>
      </c>
      <c r="AK1432">
        <v>0</v>
      </c>
      <c r="AL1432" t="s">
        <v>531</v>
      </c>
      <c r="AM1432" s="49" t="s">
        <v>412</v>
      </c>
      <c r="AN1432" s="49" t="s">
        <v>14</v>
      </c>
      <c r="AO1432" s="49" t="s">
        <v>506</v>
      </c>
      <c r="AP1432" s="49" t="s">
        <v>501</v>
      </c>
      <c r="AQ1432" s="49" t="s">
        <v>10</v>
      </c>
      <c r="AR1432" s="49" t="s">
        <v>487</v>
      </c>
      <c r="AS1432" s="49" t="s">
        <v>496</v>
      </c>
      <c r="AT1432" s="49" t="s">
        <v>497</v>
      </c>
    </row>
    <row r="1433" spans="1:46" x14ac:dyDescent="0.25">
      <c r="A1433">
        <v>9</v>
      </c>
      <c r="B1433" t="s">
        <v>150</v>
      </c>
      <c r="C1433" t="s">
        <v>150</v>
      </c>
      <c r="D1433" t="s">
        <v>151</v>
      </c>
      <c r="E1433" t="s">
        <v>624</v>
      </c>
      <c r="F1433" t="s">
        <v>625</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0</v>
      </c>
      <c r="AH1433">
        <v>0</v>
      </c>
      <c r="AI1433">
        <v>0</v>
      </c>
      <c r="AJ1433">
        <v>0</v>
      </c>
      <c r="AK1433">
        <v>0</v>
      </c>
      <c r="AL1433" t="s">
        <v>531</v>
      </c>
      <c r="AM1433" s="49" t="s">
        <v>151</v>
      </c>
      <c r="AN1433" s="49" t="s">
        <v>7</v>
      </c>
      <c r="AO1433" s="49" t="s">
        <v>9</v>
      </c>
      <c r="AP1433" s="49" t="s">
        <v>494</v>
      </c>
      <c r="AQ1433" s="49" t="s">
        <v>9</v>
      </c>
      <c r="AR1433" s="49" t="s">
        <v>487</v>
      </c>
      <c r="AS1433" s="49" t="s">
        <v>488</v>
      </c>
      <c r="AT1433" s="49" t="s">
        <v>489</v>
      </c>
    </row>
    <row r="1434" spans="1:46" x14ac:dyDescent="0.25">
      <c r="A1434">
        <v>9</v>
      </c>
      <c r="B1434" t="s">
        <v>338</v>
      </c>
      <c r="C1434" t="s">
        <v>338</v>
      </c>
      <c r="D1434" t="s">
        <v>339</v>
      </c>
      <c r="E1434" t="s">
        <v>624</v>
      </c>
      <c r="F1434" t="s">
        <v>625</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c r="AG1434">
        <v>0</v>
      </c>
      <c r="AH1434">
        <v>0</v>
      </c>
      <c r="AI1434">
        <v>0</v>
      </c>
      <c r="AJ1434">
        <v>0</v>
      </c>
      <c r="AK1434">
        <v>0</v>
      </c>
      <c r="AL1434" t="s">
        <v>531</v>
      </c>
      <c r="AM1434" s="49" t="s">
        <v>339</v>
      </c>
      <c r="AN1434" s="49" t="s">
        <v>14</v>
      </c>
      <c r="AO1434" s="49" t="s">
        <v>507</v>
      </c>
      <c r="AP1434" s="49" t="s">
        <v>494</v>
      </c>
      <c r="AQ1434" s="49" t="s">
        <v>10</v>
      </c>
      <c r="AR1434" s="49" t="s">
        <v>487</v>
      </c>
      <c r="AS1434" s="49" t="s">
        <v>488</v>
      </c>
      <c r="AT1434" s="49" t="s">
        <v>489</v>
      </c>
    </row>
    <row r="1435" spans="1:46" x14ac:dyDescent="0.25">
      <c r="A1435">
        <v>9</v>
      </c>
      <c r="B1435" t="s">
        <v>181</v>
      </c>
      <c r="C1435" t="s">
        <v>181</v>
      </c>
      <c r="D1435" t="s">
        <v>414</v>
      </c>
      <c r="E1435" t="s">
        <v>624</v>
      </c>
      <c r="F1435" t="s">
        <v>625</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t="s">
        <v>531</v>
      </c>
      <c r="AM1435" s="49" t="s">
        <v>414</v>
      </c>
      <c r="AN1435" s="49" t="s">
        <v>5</v>
      </c>
      <c r="AO1435" s="49" t="s">
        <v>9</v>
      </c>
      <c r="AP1435" s="49" t="s">
        <v>501</v>
      </c>
      <c r="AQ1435" s="49" t="s">
        <v>9</v>
      </c>
      <c r="AR1435" s="49" t="s">
        <v>495</v>
      </c>
      <c r="AS1435" s="49" t="s">
        <v>496</v>
      </c>
      <c r="AT1435" s="49" t="s">
        <v>497</v>
      </c>
    </row>
    <row r="1436" spans="1:46" x14ac:dyDescent="0.25">
      <c r="A1436">
        <v>9</v>
      </c>
      <c r="B1436" t="s">
        <v>152</v>
      </c>
      <c r="C1436" t="s">
        <v>152</v>
      </c>
      <c r="D1436" t="s">
        <v>153</v>
      </c>
      <c r="E1436" t="s">
        <v>624</v>
      </c>
      <c r="F1436" t="s">
        <v>625</v>
      </c>
      <c r="G1436" t="s">
        <v>531</v>
      </c>
      <c r="H1436" t="s">
        <v>531</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c r="AH1436">
        <v>0</v>
      </c>
      <c r="AI1436">
        <v>0</v>
      </c>
      <c r="AJ1436">
        <v>0</v>
      </c>
      <c r="AK1436">
        <v>0</v>
      </c>
      <c r="AL1436" t="s">
        <v>531</v>
      </c>
      <c r="AM1436" s="49" t="s">
        <v>153</v>
      </c>
      <c r="AN1436" s="49" t="s">
        <v>6</v>
      </c>
      <c r="AO1436" s="49" t="s">
        <v>9</v>
      </c>
      <c r="AP1436" s="49" t="s">
        <v>486</v>
      </c>
      <c r="AQ1436" s="49" t="s">
        <v>9</v>
      </c>
      <c r="AR1436" s="49" t="s">
        <v>487</v>
      </c>
      <c r="AS1436" s="49" t="s">
        <v>488</v>
      </c>
      <c r="AT1436" s="49" t="s">
        <v>489</v>
      </c>
    </row>
    <row r="1437" spans="1:46" x14ac:dyDescent="0.25">
      <c r="A1437">
        <v>9</v>
      </c>
      <c r="B1437" t="s">
        <v>156</v>
      </c>
      <c r="C1437" t="s">
        <v>156</v>
      </c>
      <c r="D1437" t="s">
        <v>157</v>
      </c>
      <c r="E1437" t="s">
        <v>624</v>
      </c>
      <c r="F1437" t="s">
        <v>625</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4410.9989999999998</v>
      </c>
      <c r="AE1437">
        <v>2851.0014999999999</v>
      </c>
      <c r="AF1437">
        <v>1050.9998000000001</v>
      </c>
      <c r="AG1437">
        <v>970.99850000000004</v>
      </c>
      <c r="AH1437">
        <v>1075.1828</v>
      </c>
      <c r="AI1437">
        <v>1150.0009</v>
      </c>
      <c r="AJ1437">
        <v>895.75750000000005</v>
      </c>
      <c r="AK1437">
        <v>1108.6939</v>
      </c>
      <c r="AL1437">
        <v>1224.9991</v>
      </c>
      <c r="AM1437" s="49" t="s">
        <v>157</v>
      </c>
      <c r="AN1437" s="49" t="s">
        <v>14</v>
      </c>
      <c r="AO1437" s="49" t="s">
        <v>500</v>
      </c>
      <c r="AP1437" s="49" t="s">
        <v>505</v>
      </c>
      <c r="AQ1437" s="49" t="s">
        <v>13</v>
      </c>
      <c r="AR1437" s="49" t="s">
        <v>487</v>
      </c>
      <c r="AS1437" s="49" t="s">
        <v>488</v>
      </c>
      <c r="AT1437" s="49" t="s">
        <v>489</v>
      </c>
    </row>
    <row r="1438" spans="1:46" x14ac:dyDescent="0.25">
      <c r="A1438">
        <v>9</v>
      </c>
      <c r="B1438" t="s">
        <v>158</v>
      </c>
      <c r="C1438" t="s">
        <v>158</v>
      </c>
      <c r="D1438" t="s">
        <v>159</v>
      </c>
      <c r="E1438" t="s">
        <v>624</v>
      </c>
      <c r="F1438" t="s">
        <v>625</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c r="AG1438">
        <v>0</v>
      </c>
      <c r="AH1438">
        <v>0</v>
      </c>
      <c r="AI1438">
        <v>0</v>
      </c>
      <c r="AJ1438">
        <v>0</v>
      </c>
      <c r="AK1438">
        <v>0</v>
      </c>
      <c r="AL1438" t="s">
        <v>531</v>
      </c>
      <c r="AM1438" s="49" t="s">
        <v>159</v>
      </c>
      <c r="AN1438" s="49" t="s">
        <v>6</v>
      </c>
      <c r="AO1438" s="49" t="s">
        <v>9</v>
      </c>
      <c r="AP1438" s="49" t="s">
        <v>486</v>
      </c>
      <c r="AQ1438" s="49" t="s">
        <v>9</v>
      </c>
      <c r="AR1438" s="49" t="s">
        <v>487</v>
      </c>
      <c r="AS1438" s="49" t="s">
        <v>488</v>
      </c>
      <c r="AT1438" s="49" t="s">
        <v>489</v>
      </c>
    </row>
    <row r="1439" spans="1:46" x14ac:dyDescent="0.25">
      <c r="A1439">
        <v>9</v>
      </c>
      <c r="B1439" t="s">
        <v>160</v>
      </c>
      <c r="C1439" t="s">
        <v>160</v>
      </c>
      <c r="D1439" t="s">
        <v>161</v>
      </c>
      <c r="E1439" t="s">
        <v>624</v>
      </c>
      <c r="F1439" t="s">
        <v>625</v>
      </c>
      <c r="G1439">
        <v>314.0016</v>
      </c>
      <c r="H1439">
        <v>306.00069999999999</v>
      </c>
      <c r="I1439">
        <v>292</v>
      </c>
      <c r="J1439">
        <v>275.99799999999999</v>
      </c>
      <c r="K1439">
        <v>260.00029999999998</v>
      </c>
      <c r="L1439">
        <v>195.00020000000001</v>
      </c>
      <c r="M1439">
        <v>288.0016</v>
      </c>
      <c r="N1439">
        <v>321.9984</v>
      </c>
      <c r="O1439">
        <v>243.9983</v>
      </c>
      <c r="P1439">
        <v>244.999</v>
      </c>
      <c r="Q1439">
        <v>1008.0014</v>
      </c>
      <c r="R1439">
        <v>1333.0018</v>
      </c>
      <c r="S1439">
        <v>1315.9992</v>
      </c>
      <c r="T1439">
        <v>1807.0019</v>
      </c>
      <c r="U1439">
        <v>2112.9983999999999</v>
      </c>
      <c r="V1439">
        <v>2138.9983999999999</v>
      </c>
      <c r="W1439">
        <v>1802.9993999999999</v>
      </c>
      <c r="X1439">
        <v>2178.9991</v>
      </c>
      <c r="Y1439">
        <v>2867.9998999999998</v>
      </c>
      <c r="Z1439">
        <v>4157.9989999999998</v>
      </c>
      <c r="AA1439">
        <v>4335.0002000000004</v>
      </c>
      <c r="AB1439">
        <v>4245.0006999999996</v>
      </c>
      <c r="AC1439">
        <v>4956.9994999999999</v>
      </c>
      <c r="AD1439">
        <v>6637.9997000000003</v>
      </c>
      <c r="AE1439">
        <v>7673.0018</v>
      </c>
      <c r="AF1439">
        <v>8262.0007999999998</v>
      </c>
      <c r="AG1439">
        <v>9379.0013999999992</v>
      </c>
      <c r="AH1439">
        <v>10123</v>
      </c>
      <c r="AI1439">
        <v>10258.9998</v>
      </c>
      <c r="AJ1439">
        <v>10568.998799999999</v>
      </c>
      <c r="AK1439">
        <v>10271.9998</v>
      </c>
      <c r="AL1439">
        <v>10288.9982</v>
      </c>
      <c r="AM1439" s="49" t="s">
        <v>161</v>
      </c>
      <c r="AN1439" s="49" t="s">
        <v>14</v>
      </c>
      <c r="AO1439" s="49" t="s">
        <v>500</v>
      </c>
      <c r="AP1439" s="49" t="s">
        <v>505</v>
      </c>
      <c r="AQ1439" s="49" t="s">
        <v>13</v>
      </c>
      <c r="AR1439" s="49" t="s">
        <v>487</v>
      </c>
      <c r="AS1439" s="49" t="s">
        <v>488</v>
      </c>
      <c r="AT1439" s="49" t="s">
        <v>489</v>
      </c>
    </row>
    <row r="1440" spans="1:46" x14ac:dyDescent="0.25">
      <c r="A1440">
        <v>9</v>
      </c>
      <c r="B1440" t="s">
        <v>164</v>
      </c>
      <c r="C1440" t="s">
        <v>164</v>
      </c>
      <c r="D1440" t="s">
        <v>165</v>
      </c>
      <c r="E1440" t="s">
        <v>624</v>
      </c>
      <c r="F1440" t="s">
        <v>625</v>
      </c>
      <c r="G1440">
        <v>23991.000400000001</v>
      </c>
      <c r="H1440">
        <v>26237.000899999999</v>
      </c>
      <c r="I1440">
        <v>26270.001199999999</v>
      </c>
      <c r="J1440">
        <v>26303.0016</v>
      </c>
      <c r="K1440">
        <v>26500.999599999999</v>
      </c>
      <c r="L1440">
        <v>30184.001899999999</v>
      </c>
      <c r="M1440">
        <v>31170.998100000001</v>
      </c>
      <c r="N1440">
        <v>31702.0016</v>
      </c>
      <c r="O1440">
        <v>32667.000400000001</v>
      </c>
      <c r="P1440">
        <v>36536.001300000004</v>
      </c>
      <c r="Q1440">
        <v>38877.0003</v>
      </c>
      <c r="R1440">
        <v>40431.998800000001</v>
      </c>
      <c r="S1440">
        <v>42766.998099999997</v>
      </c>
      <c r="T1440">
        <v>44831.999000000003</v>
      </c>
      <c r="U1440">
        <v>48234.000099999997</v>
      </c>
      <c r="V1440">
        <v>44292.998699999996</v>
      </c>
      <c r="W1440">
        <v>42779.998099999997</v>
      </c>
      <c r="X1440">
        <v>45146.105300000003</v>
      </c>
      <c r="Y1440">
        <v>47177.498800000001</v>
      </c>
      <c r="Z1440">
        <v>50382.406300000002</v>
      </c>
      <c r="AA1440">
        <v>51076.364200000004</v>
      </c>
      <c r="AB1440">
        <v>48226.543400000002</v>
      </c>
      <c r="AC1440">
        <v>50864.805200000003</v>
      </c>
      <c r="AD1440">
        <v>52803.121899999998</v>
      </c>
      <c r="AE1440">
        <v>53298.470600000001</v>
      </c>
      <c r="AF1440">
        <v>51364.2402</v>
      </c>
      <c r="AG1440">
        <v>52435.3995</v>
      </c>
      <c r="AH1440">
        <v>53345.630700000002</v>
      </c>
      <c r="AI1440">
        <v>52867.552600000003</v>
      </c>
      <c r="AJ1440">
        <v>52747.152800000003</v>
      </c>
      <c r="AK1440">
        <v>52095.653200000001</v>
      </c>
      <c r="AL1440">
        <v>52623.889199999998</v>
      </c>
      <c r="AM1440" s="49" t="s">
        <v>165</v>
      </c>
      <c r="AN1440" s="49" t="s">
        <v>14</v>
      </c>
      <c r="AO1440" s="49" t="s">
        <v>500</v>
      </c>
      <c r="AP1440" s="49" t="s">
        <v>505</v>
      </c>
      <c r="AQ1440" s="49" t="s">
        <v>13</v>
      </c>
      <c r="AR1440" s="49" t="s">
        <v>487</v>
      </c>
      <c r="AS1440" s="49" t="s">
        <v>488</v>
      </c>
      <c r="AT1440" s="49" t="s">
        <v>489</v>
      </c>
    </row>
    <row r="1441" spans="1:46" x14ac:dyDescent="0.25">
      <c r="A1441">
        <v>9</v>
      </c>
      <c r="B1441" t="s">
        <v>168</v>
      </c>
      <c r="C1441" t="s">
        <v>168</v>
      </c>
      <c r="D1441" t="s">
        <v>413</v>
      </c>
      <c r="E1441" t="s">
        <v>624</v>
      </c>
      <c r="F1441" t="s">
        <v>625</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c r="AG1441">
        <v>0</v>
      </c>
      <c r="AH1441">
        <v>0</v>
      </c>
      <c r="AI1441">
        <v>0</v>
      </c>
      <c r="AJ1441">
        <v>0</v>
      </c>
      <c r="AK1441">
        <v>0</v>
      </c>
      <c r="AL1441" t="s">
        <v>531</v>
      </c>
      <c r="AM1441" s="49" t="s">
        <v>413</v>
      </c>
      <c r="AN1441" s="49" t="s">
        <v>5</v>
      </c>
      <c r="AO1441" s="49" t="s">
        <v>9</v>
      </c>
      <c r="AP1441" s="49" t="s">
        <v>501</v>
      </c>
      <c r="AQ1441" s="49" t="s">
        <v>9</v>
      </c>
      <c r="AR1441" s="49" t="s">
        <v>495</v>
      </c>
      <c r="AS1441" s="49" t="s">
        <v>496</v>
      </c>
      <c r="AT1441" s="49" t="s">
        <v>497</v>
      </c>
    </row>
    <row r="1442" spans="1:46" x14ac:dyDescent="0.25">
      <c r="A1442">
        <v>9</v>
      </c>
      <c r="B1442" t="s">
        <v>171</v>
      </c>
      <c r="C1442" t="s">
        <v>171</v>
      </c>
      <c r="D1442" t="s">
        <v>172</v>
      </c>
      <c r="E1442" t="s">
        <v>624</v>
      </c>
      <c r="F1442" t="s">
        <v>625</v>
      </c>
      <c r="G1442">
        <v>0</v>
      </c>
      <c r="H1442">
        <v>0</v>
      </c>
      <c r="I1442">
        <v>0</v>
      </c>
      <c r="J1442">
        <v>0</v>
      </c>
      <c r="K1442">
        <v>0</v>
      </c>
      <c r="L1442">
        <v>0</v>
      </c>
      <c r="M1442">
        <v>0</v>
      </c>
      <c r="N1442">
        <v>0</v>
      </c>
      <c r="O1442">
        <v>0</v>
      </c>
      <c r="P1442">
        <v>0</v>
      </c>
      <c r="Q1442">
        <v>0</v>
      </c>
      <c r="R1442">
        <v>0</v>
      </c>
      <c r="S1442">
        <v>0</v>
      </c>
      <c r="T1442">
        <v>0</v>
      </c>
      <c r="U1442">
        <v>0</v>
      </c>
      <c r="V1442">
        <v>0</v>
      </c>
      <c r="W1442">
        <v>0</v>
      </c>
      <c r="X1442">
        <v>0</v>
      </c>
      <c r="Y1442">
        <v>0</v>
      </c>
      <c r="Z1442">
        <v>0</v>
      </c>
      <c r="AA1442">
        <v>0</v>
      </c>
      <c r="AB1442">
        <v>0</v>
      </c>
      <c r="AC1442">
        <v>0</v>
      </c>
      <c r="AD1442">
        <v>0</v>
      </c>
      <c r="AE1442">
        <v>0</v>
      </c>
      <c r="AF1442">
        <v>0</v>
      </c>
      <c r="AG1442">
        <v>0</v>
      </c>
      <c r="AH1442">
        <v>0</v>
      </c>
      <c r="AI1442">
        <v>0</v>
      </c>
      <c r="AJ1442">
        <v>0</v>
      </c>
      <c r="AK1442">
        <v>0</v>
      </c>
      <c r="AL1442">
        <v>0</v>
      </c>
      <c r="AM1442" s="49" t="s">
        <v>172</v>
      </c>
      <c r="AN1442" s="49" t="s">
        <v>14</v>
      </c>
      <c r="AO1442" s="49" t="s">
        <v>500</v>
      </c>
      <c r="AP1442" s="49" t="s">
        <v>501</v>
      </c>
      <c r="AQ1442" s="49" t="s">
        <v>502</v>
      </c>
      <c r="AR1442" s="49" t="s">
        <v>487</v>
      </c>
      <c r="AS1442" s="49" t="s">
        <v>488</v>
      </c>
      <c r="AT1442" s="49" t="s">
        <v>489</v>
      </c>
    </row>
    <row r="1443" spans="1:46" x14ac:dyDescent="0.25">
      <c r="A1443">
        <v>9</v>
      </c>
      <c r="B1443" t="s">
        <v>138</v>
      </c>
      <c r="C1443" t="s">
        <v>138</v>
      </c>
      <c r="D1443" t="s">
        <v>139</v>
      </c>
      <c r="E1443" t="s">
        <v>624</v>
      </c>
      <c r="F1443" t="s">
        <v>625</v>
      </c>
      <c r="G1443">
        <v>21322.999800000001</v>
      </c>
      <c r="H1443">
        <v>20807.998299999999</v>
      </c>
      <c r="I1443">
        <v>21104.000800000002</v>
      </c>
      <c r="J1443">
        <v>21337.000400000001</v>
      </c>
      <c r="K1443">
        <v>21865.9984</v>
      </c>
      <c r="L1443">
        <v>22428.001</v>
      </c>
      <c r="M1443">
        <v>24203.9997</v>
      </c>
      <c r="N1443">
        <v>24604.998800000001</v>
      </c>
      <c r="O1443">
        <v>26703.000100000001</v>
      </c>
      <c r="P1443">
        <v>28789.002</v>
      </c>
      <c r="Q1443">
        <v>27343.999199999998</v>
      </c>
      <c r="R1443">
        <v>28692.9987</v>
      </c>
      <c r="S1443">
        <v>29319.000700000001</v>
      </c>
      <c r="T1443">
        <v>51591.001499999998</v>
      </c>
      <c r="U1443">
        <v>53026.998500000002</v>
      </c>
      <c r="V1443">
        <v>77239.999800000005</v>
      </c>
      <c r="W1443">
        <v>90422.001399999994</v>
      </c>
      <c r="X1443">
        <v>103759.999</v>
      </c>
      <c r="Y1443">
        <v>93014.9997</v>
      </c>
      <c r="Z1443">
        <v>88241.001000000004</v>
      </c>
      <c r="AA1443">
        <v>97703.001499999998</v>
      </c>
      <c r="AB1443">
        <v>100670.99890000001</v>
      </c>
      <c r="AC1443">
        <v>108688.00079999999</v>
      </c>
      <c r="AD1443">
        <v>122530.0012</v>
      </c>
      <c r="AE1443">
        <v>127155.0001</v>
      </c>
      <c r="AF1443">
        <v>125360.00169999999</v>
      </c>
      <c r="AG1443">
        <v>129875.0007</v>
      </c>
      <c r="AH1443">
        <v>134685.9982</v>
      </c>
      <c r="AI1443">
        <v>129889.00139999999</v>
      </c>
      <c r="AJ1443">
        <v>129418.9996</v>
      </c>
      <c r="AK1443">
        <v>130993.0019</v>
      </c>
      <c r="AL1443">
        <v>133038.99900000001</v>
      </c>
      <c r="AM1443" s="49" t="s">
        <v>139</v>
      </c>
      <c r="AN1443" s="49" t="s">
        <v>14</v>
      </c>
      <c r="AO1443" s="49" t="s">
        <v>500</v>
      </c>
      <c r="AP1443" s="49" t="s">
        <v>505</v>
      </c>
      <c r="AQ1443" s="49" t="s">
        <v>13</v>
      </c>
      <c r="AR1443" s="49" t="s">
        <v>487</v>
      </c>
      <c r="AS1443" s="49" t="s">
        <v>488</v>
      </c>
      <c r="AT1443" s="49" t="s">
        <v>489</v>
      </c>
    </row>
    <row r="1444" spans="1:46" x14ac:dyDescent="0.25">
      <c r="A1444">
        <v>9</v>
      </c>
      <c r="B1444" t="s">
        <v>173</v>
      </c>
      <c r="C1444" t="s">
        <v>173</v>
      </c>
      <c r="D1444" t="s">
        <v>174</v>
      </c>
      <c r="E1444" t="s">
        <v>624</v>
      </c>
      <c r="F1444" t="s">
        <v>625</v>
      </c>
      <c r="G1444">
        <v>0</v>
      </c>
      <c r="H1444">
        <v>0</v>
      </c>
      <c r="I1444">
        <v>0</v>
      </c>
      <c r="J1444">
        <v>0</v>
      </c>
      <c r="K1444">
        <v>0</v>
      </c>
      <c r="L1444">
        <v>0</v>
      </c>
      <c r="M1444">
        <v>0</v>
      </c>
      <c r="N1444">
        <v>0</v>
      </c>
      <c r="O1444">
        <v>0</v>
      </c>
      <c r="P1444">
        <v>0</v>
      </c>
      <c r="Q1444">
        <v>0</v>
      </c>
      <c r="R1444">
        <v>0</v>
      </c>
      <c r="S1444">
        <v>0</v>
      </c>
      <c r="T1444">
        <v>0</v>
      </c>
      <c r="U1444">
        <v>0</v>
      </c>
      <c r="V1444">
        <v>0</v>
      </c>
      <c r="W1444">
        <v>0</v>
      </c>
      <c r="X1444">
        <v>0</v>
      </c>
      <c r="Y1444">
        <v>0</v>
      </c>
      <c r="Z1444">
        <v>0</v>
      </c>
      <c r="AA1444">
        <v>0</v>
      </c>
      <c r="AB1444">
        <v>0</v>
      </c>
      <c r="AC1444">
        <v>0</v>
      </c>
      <c r="AD1444">
        <v>0</v>
      </c>
      <c r="AE1444">
        <v>0</v>
      </c>
      <c r="AF1444">
        <v>0</v>
      </c>
      <c r="AG1444">
        <v>0</v>
      </c>
      <c r="AH1444">
        <v>0</v>
      </c>
      <c r="AI1444">
        <v>0</v>
      </c>
      <c r="AJ1444">
        <v>0</v>
      </c>
      <c r="AK1444">
        <v>0</v>
      </c>
      <c r="AL1444" t="s">
        <v>531</v>
      </c>
      <c r="AM1444" s="49" t="s">
        <v>174</v>
      </c>
      <c r="AN1444" s="49" t="s">
        <v>8</v>
      </c>
      <c r="AO1444" s="49" t="s">
        <v>9</v>
      </c>
      <c r="AP1444" s="49" t="s">
        <v>494</v>
      </c>
      <c r="AQ1444" s="49" t="s">
        <v>9</v>
      </c>
      <c r="AR1444" s="49" t="s">
        <v>495</v>
      </c>
      <c r="AS1444" s="49" t="s">
        <v>488</v>
      </c>
      <c r="AT1444" s="49" t="s">
        <v>489</v>
      </c>
    </row>
    <row r="1445" spans="1:46" x14ac:dyDescent="0.25">
      <c r="A1445">
        <v>9</v>
      </c>
      <c r="B1445" t="s">
        <v>549</v>
      </c>
      <c r="C1445" t="s">
        <v>549</v>
      </c>
      <c r="D1445" t="s">
        <v>550</v>
      </c>
      <c r="E1445" t="s">
        <v>624</v>
      </c>
      <c r="F1445" t="s">
        <v>625</v>
      </c>
      <c r="G1445">
        <v>0</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v>0</v>
      </c>
      <c r="AL1445" t="s">
        <v>531</v>
      </c>
      <c r="AM1445" s="49" t="e">
        <v>#N/A</v>
      </c>
      <c r="AN1445" s="49" t="e">
        <v>#N/A</v>
      </c>
      <c r="AO1445" s="49" t="e">
        <v>#N/A</v>
      </c>
      <c r="AP1445" s="49" t="e">
        <v>#N/A</v>
      </c>
      <c r="AQ1445" s="49" t="e">
        <v>#N/A</v>
      </c>
      <c r="AR1445" s="49" t="e">
        <v>#N/A</v>
      </c>
      <c r="AS1445" s="49" t="e">
        <v>#N/A</v>
      </c>
      <c r="AT1445" s="49" t="e">
        <v>#N/A</v>
      </c>
    </row>
    <row r="1446" spans="1:46" x14ac:dyDescent="0.25">
      <c r="A1446">
        <v>9</v>
      </c>
      <c r="B1446" t="s">
        <v>182</v>
      </c>
      <c r="C1446" t="s">
        <v>182</v>
      </c>
      <c r="D1446" t="s">
        <v>183</v>
      </c>
      <c r="E1446" t="s">
        <v>624</v>
      </c>
      <c r="F1446" t="s">
        <v>625</v>
      </c>
      <c r="G1446">
        <v>0</v>
      </c>
      <c r="H1446">
        <v>0</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0</v>
      </c>
      <c r="AB1446">
        <v>0</v>
      </c>
      <c r="AC1446">
        <v>0</v>
      </c>
      <c r="AD1446">
        <v>0</v>
      </c>
      <c r="AE1446">
        <v>0</v>
      </c>
      <c r="AF1446">
        <v>0</v>
      </c>
      <c r="AG1446">
        <v>0</v>
      </c>
      <c r="AH1446">
        <v>0</v>
      </c>
      <c r="AI1446">
        <v>0</v>
      </c>
      <c r="AJ1446">
        <v>0</v>
      </c>
      <c r="AK1446">
        <v>0</v>
      </c>
      <c r="AL1446">
        <v>0</v>
      </c>
      <c r="AM1446" s="49" t="s">
        <v>183</v>
      </c>
      <c r="AN1446" s="49" t="s">
        <v>14</v>
      </c>
      <c r="AO1446" s="49" t="s">
        <v>500</v>
      </c>
      <c r="AP1446" s="49" t="s">
        <v>505</v>
      </c>
      <c r="AQ1446" s="49" t="s">
        <v>13</v>
      </c>
      <c r="AR1446" s="49" t="s">
        <v>487</v>
      </c>
      <c r="AS1446" s="49" t="s">
        <v>488</v>
      </c>
      <c r="AT1446" s="49" t="s">
        <v>489</v>
      </c>
    </row>
    <row r="1447" spans="1:46" x14ac:dyDescent="0.25">
      <c r="A1447">
        <v>9</v>
      </c>
      <c r="B1447" t="s">
        <v>186</v>
      </c>
      <c r="C1447" t="s">
        <v>186</v>
      </c>
      <c r="D1447" t="s">
        <v>187</v>
      </c>
      <c r="E1447" t="s">
        <v>624</v>
      </c>
      <c r="F1447" t="s">
        <v>625</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c r="AK1447">
        <v>0</v>
      </c>
      <c r="AL1447" t="s">
        <v>531</v>
      </c>
      <c r="AM1447" s="49" t="s">
        <v>187</v>
      </c>
      <c r="AN1447" s="49" t="s">
        <v>14</v>
      </c>
      <c r="AO1447" s="49" t="s">
        <v>507</v>
      </c>
      <c r="AP1447" s="49" t="s">
        <v>501</v>
      </c>
      <c r="AQ1447" s="49" t="s">
        <v>10</v>
      </c>
      <c r="AR1447" s="49" t="s">
        <v>487</v>
      </c>
      <c r="AS1447" s="49" t="s">
        <v>488</v>
      </c>
      <c r="AT1447" s="49" t="s">
        <v>489</v>
      </c>
    </row>
    <row r="1448" spans="1:46" x14ac:dyDescent="0.25">
      <c r="A1448">
        <v>9</v>
      </c>
      <c r="B1448" t="s">
        <v>188</v>
      </c>
      <c r="C1448" t="s">
        <v>188</v>
      </c>
      <c r="D1448" t="s">
        <v>189</v>
      </c>
      <c r="E1448" t="s">
        <v>624</v>
      </c>
      <c r="F1448" t="s">
        <v>625</v>
      </c>
      <c r="G1448">
        <v>0</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v>
      </c>
      <c r="AB1448">
        <v>0</v>
      </c>
      <c r="AC1448">
        <v>0</v>
      </c>
      <c r="AD1448">
        <v>0</v>
      </c>
      <c r="AE1448">
        <v>0</v>
      </c>
      <c r="AF1448">
        <v>0</v>
      </c>
      <c r="AG1448">
        <v>0</v>
      </c>
      <c r="AH1448">
        <v>0</v>
      </c>
      <c r="AI1448">
        <v>0</v>
      </c>
      <c r="AJ1448">
        <v>0</v>
      </c>
      <c r="AK1448">
        <v>0</v>
      </c>
      <c r="AL1448" t="s">
        <v>531</v>
      </c>
      <c r="AM1448" s="49" t="s">
        <v>189</v>
      </c>
      <c r="AN1448" s="49" t="s">
        <v>14</v>
      </c>
      <c r="AO1448" s="49" t="s">
        <v>506</v>
      </c>
      <c r="AP1448" s="49" t="s">
        <v>501</v>
      </c>
      <c r="AQ1448" s="49" t="s">
        <v>10</v>
      </c>
      <c r="AR1448" s="49" t="s">
        <v>495</v>
      </c>
      <c r="AS1448" s="49" t="s">
        <v>488</v>
      </c>
      <c r="AT1448" s="49" t="s">
        <v>489</v>
      </c>
    </row>
    <row r="1449" spans="1:46" x14ac:dyDescent="0.25">
      <c r="A1449">
        <v>9</v>
      </c>
      <c r="B1449" t="s">
        <v>194</v>
      </c>
      <c r="C1449" t="s">
        <v>194</v>
      </c>
      <c r="D1449" t="s">
        <v>195</v>
      </c>
      <c r="E1449" t="s">
        <v>624</v>
      </c>
      <c r="F1449" t="s">
        <v>625</v>
      </c>
      <c r="G1449">
        <v>0</v>
      </c>
      <c r="H1449">
        <v>0</v>
      </c>
      <c r="I1449">
        <v>0</v>
      </c>
      <c r="J1449">
        <v>0</v>
      </c>
      <c r="K1449">
        <v>0</v>
      </c>
      <c r="L1449">
        <v>0</v>
      </c>
      <c r="M1449">
        <v>0</v>
      </c>
      <c r="N1449">
        <v>0</v>
      </c>
      <c r="O1449">
        <v>0</v>
      </c>
      <c r="P1449">
        <v>0</v>
      </c>
      <c r="Q1449">
        <v>0</v>
      </c>
      <c r="R1449">
        <v>0</v>
      </c>
      <c r="S1449">
        <v>0</v>
      </c>
      <c r="T1449">
        <v>0</v>
      </c>
      <c r="U1449">
        <v>0</v>
      </c>
      <c r="V1449">
        <v>0</v>
      </c>
      <c r="W1449">
        <v>0</v>
      </c>
      <c r="X1449">
        <v>0</v>
      </c>
      <c r="Y1449">
        <v>0</v>
      </c>
      <c r="Z1449">
        <v>0</v>
      </c>
      <c r="AA1449">
        <v>0</v>
      </c>
      <c r="AB1449">
        <v>0</v>
      </c>
      <c r="AC1449">
        <v>0</v>
      </c>
      <c r="AD1449">
        <v>0</v>
      </c>
      <c r="AE1449">
        <v>0</v>
      </c>
      <c r="AF1449">
        <v>0</v>
      </c>
      <c r="AG1449">
        <v>0</v>
      </c>
      <c r="AH1449">
        <v>0</v>
      </c>
      <c r="AI1449">
        <v>0</v>
      </c>
      <c r="AJ1449">
        <v>0</v>
      </c>
      <c r="AK1449">
        <v>0</v>
      </c>
      <c r="AL1449" t="s">
        <v>531</v>
      </c>
      <c r="AM1449" s="49" t="s">
        <v>195</v>
      </c>
      <c r="AN1449" s="49" t="s">
        <v>14</v>
      </c>
      <c r="AO1449" s="49" t="s">
        <v>507</v>
      </c>
      <c r="AP1449" s="49" t="s">
        <v>494</v>
      </c>
      <c r="AQ1449" s="49" t="s">
        <v>10</v>
      </c>
      <c r="AR1449" s="49" t="s">
        <v>487</v>
      </c>
      <c r="AS1449" s="49" t="s">
        <v>488</v>
      </c>
      <c r="AT1449" s="49" t="s">
        <v>489</v>
      </c>
    </row>
    <row r="1450" spans="1:46" x14ac:dyDescent="0.25">
      <c r="A1450">
        <v>9</v>
      </c>
      <c r="B1450" t="s">
        <v>190</v>
      </c>
      <c r="C1450" t="s">
        <v>190</v>
      </c>
      <c r="D1450" t="s">
        <v>191</v>
      </c>
      <c r="E1450" t="s">
        <v>624</v>
      </c>
      <c r="F1450" t="s">
        <v>625</v>
      </c>
      <c r="G1450">
        <v>0</v>
      </c>
      <c r="H1450">
        <v>0</v>
      </c>
      <c r="I1450">
        <v>0</v>
      </c>
      <c r="J1450">
        <v>0</v>
      </c>
      <c r="K1450">
        <v>0</v>
      </c>
      <c r="L1450">
        <v>0</v>
      </c>
      <c r="M1450">
        <v>0</v>
      </c>
      <c r="N1450">
        <v>0</v>
      </c>
      <c r="O1450">
        <v>0</v>
      </c>
      <c r="P1450">
        <v>0</v>
      </c>
      <c r="Q1450">
        <v>0</v>
      </c>
      <c r="R1450">
        <v>0</v>
      </c>
      <c r="S1450">
        <v>0</v>
      </c>
      <c r="T1450">
        <v>0</v>
      </c>
      <c r="U1450">
        <v>0</v>
      </c>
      <c r="V1450">
        <v>0</v>
      </c>
      <c r="W1450">
        <v>0</v>
      </c>
      <c r="X1450">
        <v>0</v>
      </c>
      <c r="Y1450">
        <v>0</v>
      </c>
      <c r="Z1450">
        <v>0</v>
      </c>
      <c r="AA1450">
        <v>0</v>
      </c>
      <c r="AB1450">
        <v>0</v>
      </c>
      <c r="AC1450">
        <v>0</v>
      </c>
      <c r="AD1450">
        <v>0</v>
      </c>
      <c r="AE1450">
        <v>0</v>
      </c>
      <c r="AF1450">
        <v>0</v>
      </c>
      <c r="AG1450">
        <v>0</v>
      </c>
      <c r="AH1450">
        <v>0</v>
      </c>
      <c r="AI1450">
        <v>0</v>
      </c>
      <c r="AJ1450">
        <v>0</v>
      </c>
      <c r="AK1450">
        <v>0</v>
      </c>
      <c r="AL1450" t="s">
        <v>531</v>
      </c>
      <c r="AM1450" s="49" t="s">
        <v>191</v>
      </c>
      <c r="AN1450" s="49" t="s">
        <v>14</v>
      </c>
      <c r="AO1450" s="49" t="s">
        <v>507</v>
      </c>
      <c r="AP1450" s="49" t="s">
        <v>494</v>
      </c>
      <c r="AQ1450" s="49" t="s">
        <v>10</v>
      </c>
      <c r="AR1450" s="49" t="s">
        <v>487</v>
      </c>
      <c r="AS1450" s="49" t="s">
        <v>488</v>
      </c>
      <c r="AT1450" s="49" t="s">
        <v>489</v>
      </c>
    </row>
    <row r="1451" spans="1:46" x14ac:dyDescent="0.25">
      <c r="A1451">
        <v>9</v>
      </c>
      <c r="B1451" t="s">
        <v>196</v>
      </c>
      <c r="C1451" t="s">
        <v>196</v>
      </c>
      <c r="D1451" t="s">
        <v>197</v>
      </c>
      <c r="E1451" t="s">
        <v>624</v>
      </c>
      <c r="F1451" t="s">
        <v>625</v>
      </c>
      <c r="G1451">
        <v>494.00049999999999</v>
      </c>
      <c r="H1451">
        <v>808.99860000000001</v>
      </c>
      <c r="I1451">
        <v>1073.9979000000001</v>
      </c>
      <c r="J1451">
        <v>1059.0008</v>
      </c>
      <c r="K1451">
        <v>1235.0012999999999</v>
      </c>
      <c r="L1451">
        <v>1085.0008</v>
      </c>
      <c r="M1451">
        <v>1186.9997000000001</v>
      </c>
      <c r="N1451">
        <v>1198.999</v>
      </c>
      <c r="O1451">
        <v>1247.0007000000001</v>
      </c>
      <c r="P1451">
        <v>1233</v>
      </c>
      <c r="Q1451">
        <v>1217.9987000000001</v>
      </c>
      <c r="R1451">
        <v>1298.0001</v>
      </c>
      <c r="S1451">
        <v>996.99850000000004</v>
      </c>
      <c r="T1451">
        <v>753.00019999999995</v>
      </c>
      <c r="U1451">
        <v>686.99950000000001</v>
      </c>
      <c r="V1451">
        <v>1381.9999</v>
      </c>
      <c r="W1451">
        <v>1961.0008</v>
      </c>
      <c r="X1451">
        <v>1694.0001999999999</v>
      </c>
      <c r="Y1451">
        <v>1930.9982</v>
      </c>
      <c r="Z1451">
        <v>1930.0018</v>
      </c>
      <c r="AA1451">
        <v>2229.0021000000002</v>
      </c>
      <c r="AB1451">
        <v>1742.0019</v>
      </c>
      <c r="AC1451">
        <v>1883.0007000000001</v>
      </c>
      <c r="AD1451">
        <v>1695.0009</v>
      </c>
      <c r="AE1451">
        <v>1864.001</v>
      </c>
      <c r="AF1451">
        <v>1971.9994999999999</v>
      </c>
      <c r="AG1451">
        <v>1703.9983</v>
      </c>
      <c r="AH1451">
        <v>1676.0011999999999</v>
      </c>
      <c r="AI1451">
        <v>1791</v>
      </c>
      <c r="AJ1451">
        <v>2603.0005000000001</v>
      </c>
      <c r="AK1451">
        <v>2372.9987000000001</v>
      </c>
      <c r="AL1451">
        <v>2153.9996999999998</v>
      </c>
      <c r="AM1451" s="49" t="s">
        <v>197</v>
      </c>
      <c r="AN1451" s="49" t="s">
        <v>14</v>
      </c>
      <c r="AO1451" s="49" t="s">
        <v>500</v>
      </c>
      <c r="AP1451" s="49" t="s">
        <v>505</v>
      </c>
      <c r="AQ1451" s="49" t="s">
        <v>13</v>
      </c>
      <c r="AR1451" s="49" t="s">
        <v>487</v>
      </c>
      <c r="AS1451" s="49" t="s">
        <v>488</v>
      </c>
      <c r="AT1451" s="49" t="s">
        <v>489</v>
      </c>
    </row>
    <row r="1452" spans="1:46" x14ac:dyDescent="0.25">
      <c r="A1452">
        <v>9</v>
      </c>
      <c r="B1452" t="s">
        <v>206</v>
      </c>
      <c r="C1452" t="s">
        <v>206</v>
      </c>
      <c r="D1452" t="s">
        <v>207</v>
      </c>
      <c r="E1452" t="s">
        <v>624</v>
      </c>
      <c r="F1452" t="s">
        <v>625</v>
      </c>
      <c r="G1452">
        <v>0</v>
      </c>
      <c r="H1452">
        <v>0</v>
      </c>
      <c r="I1452">
        <v>0</v>
      </c>
      <c r="J1452">
        <v>22.0016</v>
      </c>
      <c r="K1452">
        <v>22.0016</v>
      </c>
      <c r="L1452">
        <v>22.0016</v>
      </c>
      <c r="M1452">
        <v>22.0016</v>
      </c>
      <c r="N1452">
        <v>22.0016</v>
      </c>
      <c r="O1452">
        <v>22.0016</v>
      </c>
      <c r="P1452">
        <v>22.0016</v>
      </c>
      <c r="Q1452">
        <v>28.001300000000001</v>
      </c>
      <c r="R1452">
        <v>28.001300000000001</v>
      </c>
      <c r="S1452">
        <v>35.001600000000003</v>
      </c>
      <c r="T1452">
        <v>35.001600000000003</v>
      </c>
      <c r="U1452">
        <v>35.001600000000003</v>
      </c>
      <c r="V1452">
        <v>35.001600000000003</v>
      </c>
      <c r="W1452">
        <v>35.001600000000003</v>
      </c>
      <c r="X1452">
        <v>126.0017</v>
      </c>
      <c r="Y1452">
        <v>76.999399999999994</v>
      </c>
      <c r="Z1452">
        <v>20.000299999999999</v>
      </c>
      <c r="AA1452">
        <v>17.999099999999999</v>
      </c>
      <c r="AB1452">
        <v>0</v>
      </c>
      <c r="AC1452">
        <v>0</v>
      </c>
      <c r="AD1452">
        <v>0</v>
      </c>
      <c r="AE1452">
        <v>0</v>
      </c>
      <c r="AF1452">
        <v>0</v>
      </c>
      <c r="AG1452">
        <v>0</v>
      </c>
      <c r="AH1452">
        <v>0</v>
      </c>
      <c r="AI1452">
        <v>0</v>
      </c>
      <c r="AJ1452">
        <v>0</v>
      </c>
      <c r="AK1452">
        <v>0</v>
      </c>
      <c r="AL1452">
        <v>0</v>
      </c>
      <c r="AM1452" s="49" t="s">
        <v>207</v>
      </c>
      <c r="AN1452" s="49" t="s">
        <v>14</v>
      </c>
      <c r="AO1452" s="49" t="s">
        <v>500</v>
      </c>
      <c r="AP1452" s="49" t="s">
        <v>505</v>
      </c>
      <c r="AQ1452" s="49" t="s">
        <v>13</v>
      </c>
      <c r="AR1452" s="49" t="s">
        <v>487</v>
      </c>
      <c r="AS1452" s="49" t="s">
        <v>488</v>
      </c>
      <c r="AT1452" s="49" t="s">
        <v>489</v>
      </c>
    </row>
    <row r="1453" spans="1:46" x14ac:dyDescent="0.25">
      <c r="A1453">
        <v>9</v>
      </c>
      <c r="B1453" t="s">
        <v>493</v>
      </c>
      <c r="C1453" t="s">
        <v>551</v>
      </c>
      <c r="D1453" t="s">
        <v>552</v>
      </c>
      <c r="E1453" t="s">
        <v>624</v>
      </c>
      <c r="F1453" t="s">
        <v>625</v>
      </c>
      <c r="G1453">
        <v>186970.48860000001</v>
      </c>
      <c r="H1453">
        <v>206989.53469999999</v>
      </c>
      <c r="I1453">
        <v>224178.3541</v>
      </c>
      <c r="J1453">
        <v>228010.1972</v>
      </c>
      <c r="K1453">
        <v>240076.1403</v>
      </c>
      <c r="L1453">
        <v>262530.79450000002</v>
      </c>
      <c r="M1453">
        <v>280842.84029999998</v>
      </c>
      <c r="N1453">
        <v>286927.00589999999</v>
      </c>
      <c r="O1453">
        <v>298160.46669999999</v>
      </c>
      <c r="P1453">
        <v>328071.6274</v>
      </c>
      <c r="Q1453">
        <v>349929.13919999998</v>
      </c>
      <c r="R1453">
        <v>339678.21149999998</v>
      </c>
      <c r="S1453">
        <v>362136.93939999997</v>
      </c>
      <c r="T1453">
        <v>395167.21169999999</v>
      </c>
      <c r="U1453">
        <v>392392.02059999999</v>
      </c>
      <c r="V1453">
        <v>426498.9914</v>
      </c>
      <c r="W1453">
        <v>456330.87920000002</v>
      </c>
      <c r="X1453">
        <v>466632.52149999997</v>
      </c>
      <c r="Y1453">
        <v>473673.42959999997</v>
      </c>
      <c r="Z1453">
        <v>480913.2316</v>
      </c>
      <c r="AA1453">
        <v>511483.1434</v>
      </c>
      <c r="AB1453">
        <v>545075.12520000001</v>
      </c>
      <c r="AC1453">
        <v>553630.78819999995</v>
      </c>
      <c r="AD1453">
        <v>578827.68330000003</v>
      </c>
      <c r="AE1453">
        <v>594623.32409999997</v>
      </c>
      <c r="AF1453">
        <v>601550.25069999998</v>
      </c>
      <c r="AG1453">
        <v>624511.90540000005</v>
      </c>
      <c r="AH1453">
        <v>633350.29040000006</v>
      </c>
      <c r="AI1453">
        <v>637353.43229999999</v>
      </c>
      <c r="AJ1453">
        <v>657057.77749999997</v>
      </c>
      <c r="AK1453">
        <v>661522.54749999999</v>
      </c>
      <c r="AL1453">
        <v>651444.0993</v>
      </c>
      <c r="AM1453" s="49" t="e">
        <v>#N/A</v>
      </c>
      <c r="AN1453" s="49" t="e">
        <v>#N/A</v>
      </c>
      <c r="AO1453" s="49" t="e">
        <v>#N/A</v>
      </c>
      <c r="AP1453" s="49" t="e">
        <v>#N/A</v>
      </c>
      <c r="AQ1453" s="49" t="e">
        <v>#N/A</v>
      </c>
      <c r="AR1453" s="49" t="e">
        <v>#N/A</v>
      </c>
      <c r="AS1453" s="49" t="e">
        <v>#N/A</v>
      </c>
      <c r="AT1453" s="49" t="e">
        <v>#N/A</v>
      </c>
    </row>
    <row r="1454" spans="1:46" x14ac:dyDescent="0.25">
      <c r="A1454">
        <v>9</v>
      </c>
      <c r="B1454" t="s">
        <v>200</v>
      </c>
      <c r="C1454" t="s">
        <v>200</v>
      </c>
      <c r="D1454" t="s">
        <v>201</v>
      </c>
      <c r="E1454" t="s">
        <v>624</v>
      </c>
      <c r="F1454" t="s">
        <v>625</v>
      </c>
      <c r="G1454">
        <v>0</v>
      </c>
      <c r="H1454">
        <v>0</v>
      </c>
      <c r="I1454">
        <v>0</v>
      </c>
      <c r="J1454">
        <v>0</v>
      </c>
      <c r="K1454">
        <v>0</v>
      </c>
      <c r="L1454">
        <v>0</v>
      </c>
      <c r="M1454">
        <v>0</v>
      </c>
      <c r="N1454">
        <v>0</v>
      </c>
      <c r="O1454">
        <v>0</v>
      </c>
      <c r="P1454">
        <v>0</v>
      </c>
      <c r="Q1454">
        <v>0</v>
      </c>
      <c r="R1454">
        <v>0</v>
      </c>
      <c r="S1454">
        <v>0</v>
      </c>
      <c r="T1454">
        <v>593.99810000000002</v>
      </c>
      <c r="U1454">
        <v>1250.9991</v>
      </c>
      <c r="V1454">
        <v>1412.9989</v>
      </c>
      <c r="W1454">
        <v>1917.0017</v>
      </c>
      <c r="X1454">
        <v>3761.9989</v>
      </c>
      <c r="Y1454">
        <v>4580.9997999999996</v>
      </c>
      <c r="Z1454">
        <v>5480.9984999999997</v>
      </c>
      <c r="AA1454">
        <v>6803.9979999999996</v>
      </c>
      <c r="AB1454">
        <v>8892.0012000000006</v>
      </c>
      <c r="AC1454">
        <v>10736.9984</v>
      </c>
      <c r="AD1454">
        <v>12033.001399999999</v>
      </c>
      <c r="AE1454">
        <v>13436.9987</v>
      </c>
      <c r="AF1454">
        <v>15434.998299999999</v>
      </c>
      <c r="AG1454">
        <v>14975.999400000001</v>
      </c>
      <c r="AH1454">
        <v>14975.999400000001</v>
      </c>
      <c r="AI1454">
        <v>13491</v>
      </c>
      <c r="AJ1454">
        <v>13760.9984</v>
      </c>
      <c r="AK1454">
        <v>20934</v>
      </c>
      <c r="AL1454" t="s">
        <v>531</v>
      </c>
      <c r="AM1454" s="49" t="s">
        <v>201</v>
      </c>
      <c r="AN1454" s="49" t="s">
        <v>14</v>
      </c>
      <c r="AO1454" s="49" t="s">
        <v>485</v>
      </c>
      <c r="AP1454" s="49" t="s">
        <v>494</v>
      </c>
      <c r="AQ1454" s="49" t="s">
        <v>11</v>
      </c>
      <c r="AR1454" s="49" t="s">
        <v>487</v>
      </c>
      <c r="AS1454" s="49" t="s">
        <v>488</v>
      </c>
      <c r="AT1454" s="49" t="s">
        <v>489</v>
      </c>
    </row>
    <row r="1455" spans="1:46" x14ac:dyDescent="0.25">
      <c r="A1455">
        <v>9</v>
      </c>
      <c r="B1455" t="s">
        <v>198</v>
      </c>
      <c r="C1455" t="s">
        <v>198</v>
      </c>
      <c r="D1455" t="s">
        <v>199</v>
      </c>
      <c r="E1455" t="s">
        <v>624</v>
      </c>
      <c r="F1455" t="s">
        <v>625</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0</v>
      </c>
      <c r="Z1455">
        <v>0</v>
      </c>
      <c r="AA1455">
        <v>0</v>
      </c>
      <c r="AB1455">
        <v>269.9984</v>
      </c>
      <c r="AC1455">
        <v>269.9984</v>
      </c>
      <c r="AD1455">
        <v>360.00200000000001</v>
      </c>
      <c r="AE1455">
        <v>323.99970000000002</v>
      </c>
      <c r="AF1455">
        <v>179.99889999999999</v>
      </c>
      <c r="AG1455">
        <v>54.001300000000001</v>
      </c>
      <c r="AH1455">
        <v>44.999699999999997</v>
      </c>
      <c r="AI1455">
        <v>9.0015999999999998</v>
      </c>
      <c r="AJ1455">
        <v>189.00049999999999</v>
      </c>
      <c r="AK1455">
        <v>152.9982</v>
      </c>
      <c r="AL1455" t="s">
        <v>531</v>
      </c>
      <c r="AM1455" s="49" t="s">
        <v>199</v>
      </c>
      <c r="AN1455" s="49" t="s">
        <v>14</v>
      </c>
      <c r="AO1455" s="49" t="s">
        <v>485</v>
      </c>
      <c r="AP1455" s="49" t="s">
        <v>494</v>
      </c>
      <c r="AQ1455" s="49" t="s">
        <v>11</v>
      </c>
      <c r="AR1455" s="49" t="s">
        <v>487</v>
      </c>
      <c r="AS1455" s="49" t="s">
        <v>488</v>
      </c>
      <c r="AT1455" s="49" t="s">
        <v>489</v>
      </c>
    </row>
    <row r="1456" spans="1:46" x14ac:dyDescent="0.25">
      <c r="A1456">
        <v>9</v>
      </c>
      <c r="B1456" t="s">
        <v>205</v>
      </c>
      <c r="C1456" t="s">
        <v>205</v>
      </c>
      <c r="D1456" t="s">
        <v>416</v>
      </c>
      <c r="E1456" t="s">
        <v>624</v>
      </c>
      <c r="F1456" t="s">
        <v>625</v>
      </c>
      <c r="G1456">
        <v>0</v>
      </c>
      <c r="H1456">
        <v>0</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c r="AE1456">
        <v>0</v>
      </c>
      <c r="AF1456">
        <v>0</v>
      </c>
      <c r="AG1456">
        <v>0</v>
      </c>
      <c r="AH1456">
        <v>0</v>
      </c>
      <c r="AI1456">
        <v>0</v>
      </c>
      <c r="AJ1456">
        <v>0</v>
      </c>
      <c r="AK1456">
        <v>0</v>
      </c>
      <c r="AL1456" t="s">
        <v>531</v>
      </c>
      <c r="AM1456" s="49" t="s">
        <v>416</v>
      </c>
      <c r="AN1456" s="49" t="s">
        <v>14</v>
      </c>
      <c r="AO1456" s="49" t="s">
        <v>485</v>
      </c>
      <c r="AP1456" s="49" t="s">
        <v>501</v>
      </c>
      <c r="AQ1456" s="49" t="s">
        <v>11</v>
      </c>
      <c r="AR1456" s="49" t="s">
        <v>495</v>
      </c>
      <c r="AS1456" s="49" t="s">
        <v>496</v>
      </c>
      <c r="AT1456" s="49" t="s">
        <v>497</v>
      </c>
    </row>
    <row r="1457" spans="1:46" x14ac:dyDescent="0.25">
      <c r="A1457">
        <v>9</v>
      </c>
      <c r="B1457" t="s">
        <v>202</v>
      </c>
      <c r="C1457" t="s">
        <v>202</v>
      </c>
      <c r="D1457" t="s">
        <v>203</v>
      </c>
      <c r="E1457" t="s">
        <v>624</v>
      </c>
      <c r="F1457" t="s">
        <v>625</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540.6164</v>
      </c>
      <c r="AA1457">
        <v>358.07190000000003</v>
      </c>
      <c r="AB1457">
        <v>593.80970000000002</v>
      </c>
      <c r="AC1457">
        <v>1901.0668000000001</v>
      </c>
      <c r="AD1457">
        <v>2566.4121</v>
      </c>
      <c r="AE1457">
        <v>2767.6297</v>
      </c>
      <c r="AF1457">
        <v>2880.4555999999998</v>
      </c>
      <c r="AG1457">
        <v>2790.7114999999999</v>
      </c>
      <c r="AH1457">
        <v>4742.1203999999998</v>
      </c>
      <c r="AI1457">
        <v>6090.3328000000001</v>
      </c>
      <c r="AJ1457">
        <v>6084.2200999999995</v>
      </c>
      <c r="AK1457">
        <v>6144.2210999999998</v>
      </c>
      <c r="AL1457">
        <v>5888.7718999999997</v>
      </c>
      <c r="AM1457" s="49" t="s">
        <v>203</v>
      </c>
      <c r="AN1457" s="49" t="s">
        <v>14</v>
      </c>
      <c r="AO1457" s="49" t="s">
        <v>500</v>
      </c>
      <c r="AP1457" s="49" t="s">
        <v>505</v>
      </c>
      <c r="AQ1457" s="49" t="s">
        <v>13</v>
      </c>
      <c r="AR1457" s="49" t="s">
        <v>487</v>
      </c>
      <c r="AS1457" s="49" t="s">
        <v>488</v>
      </c>
      <c r="AT1457" s="49" t="s">
        <v>489</v>
      </c>
    </row>
    <row r="1458" spans="1:46" x14ac:dyDescent="0.25">
      <c r="A1458">
        <v>9</v>
      </c>
      <c r="B1458" t="s">
        <v>204</v>
      </c>
      <c r="C1458" t="s">
        <v>204</v>
      </c>
      <c r="D1458" t="s">
        <v>553</v>
      </c>
      <c r="E1458" t="s">
        <v>624</v>
      </c>
      <c r="F1458" t="s">
        <v>625</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c r="AG1458">
        <v>0</v>
      </c>
      <c r="AH1458">
        <v>0</v>
      </c>
      <c r="AI1458">
        <v>0</v>
      </c>
      <c r="AJ1458">
        <v>0</v>
      </c>
      <c r="AK1458">
        <v>0</v>
      </c>
      <c r="AL1458" t="s">
        <v>531</v>
      </c>
      <c r="AM1458" s="49" t="s">
        <v>415</v>
      </c>
      <c r="AN1458" s="49" t="s">
        <v>14</v>
      </c>
      <c r="AO1458" s="49" t="s">
        <v>485</v>
      </c>
      <c r="AP1458" s="49" t="s">
        <v>494</v>
      </c>
      <c r="AQ1458" s="49" t="s">
        <v>11</v>
      </c>
      <c r="AR1458" s="49" t="s">
        <v>487</v>
      </c>
      <c r="AS1458" s="49" t="s">
        <v>496</v>
      </c>
      <c r="AT1458" s="49" t="s">
        <v>497</v>
      </c>
    </row>
    <row r="1459" spans="1:46" x14ac:dyDescent="0.25">
      <c r="A1459">
        <v>9</v>
      </c>
      <c r="B1459" t="s">
        <v>208</v>
      </c>
      <c r="C1459" t="s">
        <v>208</v>
      </c>
      <c r="D1459" t="s">
        <v>209</v>
      </c>
      <c r="E1459" t="s">
        <v>624</v>
      </c>
      <c r="F1459" t="s">
        <v>625</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684.54179999999997</v>
      </c>
      <c r="AG1459">
        <v>1002.1523999999999</v>
      </c>
      <c r="AH1459">
        <v>1159.9739</v>
      </c>
      <c r="AI1459">
        <v>1378.9476999999999</v>
      </c>
      <c r="AJ1459">
        <v>1609.7575999999999</v>
      </c>
      <c r="AK1459">
        <v>1652.4881</v>
      </c>
      <c r="AL1459">
        <v>1652.4881</v>
      </c>
      <c r="AM1459" s="49" t="s">
        <v>209</v>
      </c>
      <c r="AN1459" s="49" t="s">
        <v>14</v>
      </c>
      <c r="AO1459" s="49" t="s">
        <v>485</v>
      </c>
      <c r="AP1459" s="49" t="s">
        <v>505</v>
      </c>
      <c r="AQ1459" s="49" t="s">
        <v>13</v>
      </c>
      <c r="AR1459" s="49" t="s">
        <v>487</v>
      </c>
      <c r="AS1459" s="49" t="s">
        <v>488</v>
      </c>
      <c r="AT1459" s="49" t="s">
        <v>489</v>
      </c>
    </row>
    <row r="1460" spans="1:46" x14ac:dyDescent="0.25">
      <c r="A1460">
        <v>9</v>
      </c>
      <c r="B1460" t="s">
        <v>210</v>
      </c>
      <c r="C1460" t="s">
        <v>210</v>
      </c>
      <c r="D1460" t="s">
        <v>211</v>
      </c>
      <c r="E1460" t="s">
        <v>624</v>
      </c>
      <c r="F1460" t="s">
        <v>625</v>
      </c>
      <c r="G1460">
        <v>469.00110000000001</v>
      </c>
      <c r="H1460">
        <v>996.00199999999995</v>
      </c>
      <c r="I1460">
        <v>899.99869999999999</v>
      </c>
      <c r="J1460">
        <v>963.00170000000003</v>
      </c>
      <c r="K1460">
        <v>1024.9998000000001</v>
      </c>
      <c r="L1460">
        <v>2599.9985999999999</v>
      </c>
      <c r="M1460">
        <v>2800.002</v>
      </c>
      <c r="N1460">
        <v>3599.9989999999998</v>
      </c>
      <c r="O1460">
        <v>5709.9997000000003</v>
      </c>
      <c r="P1460">
        <v>7835.9980999999998</v>
      </c>
      <c r="Q1460">
        <v>6992.0020999999997</v>
      </c>
      <c r="R1460">
        <v>8316.9987000000001</v>
      </c>
      <c r="S1460">
        <v>8921.9995999999992</v>
      </c>
      <c r="T1460">
        <v>14476.9998</v>
      </c>
      <c r="U1460">
        <v>20644.0013</v>
      </c>
      <c r="V1460">
        <v>23258.000599999999</v>
      </c>
      <c r="W1460">
        <v>26824.999299999999</v>
      </c>
      <c r="X1460">
        <v>29308.9984</v>
      </c>
      <c r="Y1460">
        <v>26755.000100000001</v>
      </c>
      <c r="Z1460">
        <v>28721</v>
      </c>
      <c r="AA1460">
        <v>32589.0003</v>
      </c>
      <c r="AB1460">
        <v>35293.9997</v>
      </c>
      <c r="AC1460">
        <v>33779.998399999997</v>
      </c>
      <c r="AD1460">
        <v>34650.999300000003</v>
      </c>
      <c r="AE1460">
        <v>35940.998399999997</v>
      </c>
      <c r="AF1460">
        <v>35419.000800000002</v>
      </c>
      <c r="AG1460">
        <v>36452.998</v>
      </c>
      <c r="AH1460">
        <v>35721.505499999999</v>
      </c>
      <c r="AI1460">
        <v>35446.679700000001</v>
      </c>
      <c r="AJ1460">
        <v>36551.274799999999</v>
      </c>
      <c r="AK1460">
        <v>35303.972600000001</v>
      </c>
      <c r="AL1460">
        <v>35314</v>
      </c>
      <c r="AM1460" s="49" t="s">
        <v>211</v>
      </c>
      <c r="AN1460" s="49" t="s">
        <v>14</v>
      </c>
      <c r="AO1460" s="49" t="s">
        <v>500</v>
      </c>
      <c r="AP1460" s="49" t="s">
        <v>505</v>
      </c>
      <c r="AQ1460" s="49" t="s">
        <v>13</v>
      </c>
      <c r="AR1460" s="49" t="s">
        <v>487</v>
      </c>
      <c r="AS1460" s="49" t="s">
        <v>488</v>
      </c>
      <c r="AT1460" s="49" t="s">
        <v>489</v>
      </c>
    </row>
    <row r="1461" spans="1:46" x14ac:dyDescent="0.25">
      <c r="A1461">
        <v>9</v>
      </c>
      <c r="B1461" t="s">
        <v>212</v>
      </c>
      <c r="C1461" t="s">
        <v>212</v>
      </c>
      <c r="D1461" t="s">
        <v>213</v>
      </c>
      <c r="E1461" t="s">
        <v>624</v>
      </c>
      <c r="F1461" t="s">
        <v>625</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c r="AG1461">
        <v>0</v>
      </c>
      <c r="AH1461">
        <v>0</v>
      </c>
      <c r="AI1461">
        <v>0</v>
      </c>
      <c r="AJ1461">
        <v>0</v>
      </c>
      <c r="AK1461">
        <v>0</v>
      </c>
      <c r="AL1461" t="s">
        <v>531</v>
      </c>
      <c r="AM1461" s="49" t="s">
        <v>213</v>
      </c>
      <c r="AN1461" s="49" t="s">
        <v>14</v>
      </c>
      <c r="AO1461" s="49" t="s">
        <v>507</v>
      </c>
      <c r="AP1461" s="49" t="s">
        <v>501</v>
      </c>
      <c r="AQ1461" s="49" t="s">
        <v>10</v>
      </c>
      <c r="AR1461" s="49" t="s">
        <v>487</v>
      </c>
      <c r="AS1461" s="49" t="s">
        <v>488</v>
      </c>
      <c r="AT1461" s="49" t="s">
        <v>489</v>
      </c>
    </row>
    <row r="1462" spans="1:46" x14ac:dyDescent="0.25">
      <c r="A1462">
        <v>9</v>
      </c>
      <c r="B1462" t="s">
        <v>216</v>
      </c>
      <c r="C1462" t="s">
        <v>216</v>
      </c>
      <c r="D1462" t="s">
        <v>217</v>
      </c>
      <c r="E1462" t="s">
        <v>624</v>
      </c>
      <c r="F1462" t="s">
        <v>625</v>
      </c>
      <c r="G1462">
        <v>0</v>
      </c>
      <c r="H1462">
        <v>0</v>
      </c>
      <c r="I1462" t="s">
        <v>531</v>
      </c>
      <c r="J1462" t="s">
        <v>531</v>
      </c>
      <c r="K1462" t="s">
        <v>531</v>
      </c>
      <c r="L1462" t="s">
        <v>531</v>
      </c>
      <c r="M1462" t="s">
        <v>531</v>
      </c>
      <c r="N1462" t="s">
        <v>531</v>
      </c>
      <c r="O1462" t="s">
        <v>531</v>
      </c>
      <c r="P1462" t="s">
        <v>531</v>
      </c>
      <c r="Q1462" t="s">
        <v>531</v>
      </c>
      <c r="R1462" t="s">
        <v>531</v>
      </c>
      <c r="S1462" t="s">
        <v>531</v>
      </c>
      <c r="T1462" t="s">
        <v>531</v>
      </c>
      <c r="U1462" t="s">
        <v>531</v>
      </c>
      <c r="V1462" t="s">
        <v>531</v>
      </c>
      <c r="W1462" t="s">
        <v>531</v>
      </c>
      <c r="X1462" t="s">
        <v>531</v>
      </c>
      <c r="Y1462" t="s">
        <v>531</v>
      </c>
      <c r="Z1462" t="s">
        <v>531</v>
      </c>
      <c r="AA1462">
        <v>24023.6407</v>
      </c>
      <c r="AB1462">
        <v>25710.1005</v>
      </c>
      <c r="AC1462">
        <v>25623.081999999999</v>
      </c>
      <c r="AD1462">
        <v>26405.887999999999</v>
      </c>
      <c r="AE1462">
        <v>25999.7559</v>
      </c>
      <c r="AF1462">
        <v>26023.055400000001</v>
      </c>
      <c r="AG1462">
        <v>15611.9115</v>
      </c>
      <c r="AH1462">
        <v>14460.3112</v>
      </c>
      <c r="AI1462">
        <v>15425.012699999999</v>
      </c>
      <c r="AJ1462">
        <v>16095.9391</v>
      </c>
      <c r="AK1462">
        <v>14947.893400000001</v>
      </c>
      <c r="AL1462">
        <v>16401.9774</v>
      </c>
      <c r="AM1462" s="49" t="s">
        <v>217</v>
      </c>
      <c r="AN1462" s="49" t="s">
        <v>14</v>
      </c>
      <c r="AO1462" s="49" t="s">
        <v>485</v>
      </c>
      <c r="AP1462" s="49" t="s">
        <v>505</v>
      </c>
      <c r="AQ1462" s="49" t="s">
        <v>13</v>
      </c>
      <c r="AR1462" s="49" t="s">
        <v>487</v>
      </c>
      <c r="AS1462" s="49" t="s">
        <v>488</v>
      </c>
      <c r="AT1462" s="49" t="s">
        <v>489</v>
      </c>
    </row>
    <row r="1463" spans="1:46" x14ac:dyDescent="0.25">
      <c r="A1463">
        <v>9</v>
      </c>
      <c r="B1463" t="s">
        <v>214</v>
      </c>
      <c r="C1463" t="s">
        <v>214</v>
      </c>
      <c r="D1463" t="s">
        <v>215</v>
      </c>
      <c r="E1463" t="s">
        <v>624</v>
      </c>
      <c r="F1463" t="s">
        <v>625</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c r="AG1463">
        <v>0</v>
      </c>
      <c r="AH1463">
        <v>0</v>
      </c>
      <c r="AI1463">
        <v>0</v>
      </c>
      <c r="AJ1463">
        <v>0</v>
      </c>
      <c r="AK1463">
        <v>0</v>
      </c>
      <c r="AL1463" t="s">
        <v>531</v>
      </c>
      <c r="AM1463" s="49" t="s">
        <v>215</v>
      </c>
      <c r="AN1463" s="49" t="s">
        <v>14</v>
      </c>
      <c r="AO1463" s="49" t="s">
        <v>485</v>
      </c>
      <c r="AP1463" s="49" t="s">
        <v>501</v>
      </c>
      <c r="AQ1463" s="49" t="s">
        <v>11</v>
      </c>
      <c r="AR1463" s="49" t="s">
        <v>487</v>
      </c>
      <c r="AS1463" s="49" t="s">
        <v>488</v>
      </c>
      <c r="AT1463" s="49" t="s">
        <v>489</v>
      </c>
    </row>
    <row r="1464" spans="1:46" x14ac:dyDescent="0.25">
      <c r="A1464">
        <v>9</v>
      </c>
      <c r="B1464" t="s">
        <v>218</v>
      </c>
      <c r="C1464" t="s">
        <v>218</v>
      </c>
      <c r="D1464" t="s">
        <v>417</v>
      </c>
      <c r="E1464" t="s">
        <v>624</v>
      </c>
      <c r="F1464" t="s">
        <v>625</v>
      </c>
      <c r="G1464">
        <v>0</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c r="AI1464">
        <v>0</v>
      </c>
      <c r="AJ1464">
        <v>0</v>
      </c>
      <c r="AK1464">
        <v>0</v>
      </c>
      <c r="AL1464" t="s">
        <v>531</v>
      </c>
      <c r="AM1464" s="49" t="s">
        <v>417</v>
      </c>
      <c r="AN1464" s="49" t="s">
        <v>14</v>
      </c>
      <c r="AO1464" s="49" t="s">
        <v>500</v>
      </c>
      <c r="AP1464" s="49" t="s">
        <v>501</v>
      </c>
      <c r="AQ1464" s="49" t="s">
        <v>502</v>
      </c>
      <c r="AR1464" s="49" t="s">
        <v>495</v>
      </c>
      <c r="AS1464" s="49" t="s">
        <v>496</v>
      </c>
      <c r="AT1464" s="49" t="s">
        <v>497</v>
      </c>
    </row>
    <row r="1465" spans="1:46" x14ac:dyDescent="0.25">
      <c r="A1465">
        <v>9</v>
      </c>
      <c r="B1465" t="s">
        <v>219</v>
      </c>
      <c r="C1465" t="s">
        <v>219</v>
      </c>
      <c r="D1465" t="s">
        <v>220</v>
      </c>
      <c r="E1465" t="s">
        <v>624</v>
      </c>
      <c r="F1465" t="s">
        <v>625</v>
      </c>
      <c r="G1465">
        <v>0</v>
      </c>
      <c r="H1465">
        <v>0</v>
      </c>
      <c r="I1465">
        <v>0</v>
      </c>
      <c r="J1465">
        <v>0</v>
      </c>
      <c r="K1465">
        <v>0</v>
      </c>
      <c r="L1465">
        <v>0</v>
      </c>
      <c r="M1465">
        <v>0</v>
      </c>
      <c r="N1465">
        <v>0</v>
      </c>
      <c r="O1465">
        <v>0</v>
      </c>
      <c r="P1465">
        <v>0</v>
      </c>
      <c r="Q1465">
        <v>0</v>
      </c>
      <c r="R1465">
        <v>0</v>
      </c>
      <c r="S1465">
        <v>0</v>
      </c>
      <c r="T1465">
        <v>0</v>
      </c>
      <c r="U1465">
        <v>0</v>
      </c>
      <c r="V1465">
        <v>0</v>
      </c>
      <c r="W1465">
        <v>0</v>
      </c>
      <c r="X1465">
        <v>0</v>
      </c>
      <c r="Y1465">
        <v>0</v>
      </c>
      <c r="Z1465">
        <v>0</v>
      </c>
      <c r="AA1465">
        <v>0</v>
      </c>
      <c r="AB1465">
        <v>0</v>
      </c>
      <c r="AC1465">
        <v>0</v>
      </c>
      <c r="AD1465">
        <v>0</v>
      </c>
      <c r="AE1465">
        <v>0</v>
      </c>
      <c r="AF1465">
        <v>0</v>
      </c>
      <c r="AG1465">
        <v>0</v>
      </c>
      <c r="AH1465">
        <v>0</v>
      </c>
      <c r="AI1465">
        <v>0</v>
      </c>
      <c r="AJ1465">
        <v>0</v>
      </c>
      <c r="AK1465">
        <v>0</v>
      </c>
      <c r="AL1465" t="s">
        <v>531</v>
      </c>
      <c r="AM1465" s="49" t="s">
        <v>220</v>
      </c>
      <c r="AN1465" s="49" t="s">
        <v>6</v>
      </c>
      <c r="AO1465" s="49" t="s">
        <v>9</v>
      </c>
      <c r="AP1465" s="49" t="s">
        <v>494</v>
      </c>
      <c r="AQ1465" s="49" t="s">
        <v>9</v>
      </c>
      <c r="AR1465" s="49" t="s">
        <v>487</v>
      </c>
      <c r="AS1465" s="49" t="s">
        <v>488</v>
      </c>
      <c r="AT1465" s="49" t="s">
        <v>489</v>
      </c>
    </row>
    <row r="1466" spans="1:46" x14ac:dyDescent="0.25">
      <c r="A1466">
        <v>9</v>
      </c>
      <c r="B1466" t="s">
        <v>355</v>
      </c>
      <c r="C1466" t="s">
        <v>355</v>
      </c>
      <c r="D1466" t="s">
        <v>554</v>
      </c>
      <c r="E1466" t="s">
        <v>624</v>
      </c>
      <c r="F1466" t="s">
        <v>625</v>
      </c>
      <c r="G1466">
        <v>0</v>
      </c>
      <c r="H1466">
        <v>0</v>
      </c>
      <c r="I1466">
        <v>0</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c r="AI1466">
        <v>0</v>
      </c>
      <c r="AJ1466">
        <v>0</v>
      </c>
      <c r="AK1466">
        <v>0</v>
      </c>
      <c r="AL1466" t="s">
        <v>531</v>
      </c>
      <c r="AM1466" s="49" t="s">
        <v>356</v>
      </c>
      <c r="AN1466" s="49" t="s">
        <v>4</v>
      </c>
      <c r="AO1466" s="49" t="s">
        <v>9</v>
      </c>
      <c r="AP1466" s="49" t="s">
        <v>494</v>
      </c>
      <c r="AQ1466" s="49" t="s">
        <v>9</v>
      </c>
      <c r="AR1466" s="49" t="s">
        <v>487</v>
      </c>
      <c r="AS1466" s="49" t="s">
        <v>488</v>
      </c>
      <c r="AT1466" s="49" t="s">
        <v>489</v>
      </c>
    </row>
    <row r="1467" spans="1:46" x14ac:dyDescent="0.25">
      <c r="A1467">
        <v>9</v>
      </c>
      <c r="B1467" t="s">
        <v>229</v>
      </c>
      <c r="C1467" t="s">
        <v>229</v>
      </c>
      <c r="D1467" t="s">
        <v>230</v>
      </c>
      <c r="E1467" t="s">
        <v>624</v>
      </c>
      <c r="F1467" t="s">
        <v>625</v>
      </c>
      <c r="G1467">
        <v>107.002</v>
      </c>
      <c r="H1467">
        <v>152.9982</v>
      </c>
      <c r="I1467">
        <v>152.9982</v>
      </c>
      <c r="J1467">
        <v>211.99860000000001</v>
      </c>
      <c r="K1467">
        <v>367.99880000000002</v>
      </c>
      <c r="L1467">
        <v>509.99829999999997</v>
      </c>
      <c r="M1467">
        <v>1398.0018</v>
      </c>
      <c r="N1467">
        <v>1912.9992</v>
      </c>
      <c r="O1467">
        <v>2352.0019000000002</v>
      </c>
      <c r="P1467">
        <v>3053.9985000000001</v>
      </c>
      <c r="Q1467">
        <v>3053.002</v>
      </c>
      <c r="R1467">
        <v>5045.0019000000002</v>
      </c>
      <c r="S1467">
        <v>6803.9979999999996</v>
      </c>
      <c r="T1467">
        <v>7237.0010000000002</v>
      </c>
      <c r="U1467">
        <v>7875.9988000000003</v>
      </c>
      <c r="V1467">
        <v>8460.9994999999999</v>
      </c>
      <c r="W1467">
        <v>9022.0012999999999</v>
      </c>
      <c r="X1467">
        <v>10659.998900000001</v>
      </c>
      <c r="Y1467">
        <v>13044.0005</v>
      </c>
      <c r="Z1467">
        <v>14032.0016</v>
      </c>
      <c r="AA1467">
        <v>16539.999500000002</v>
      </c>
      <c r="AB1467">
        <v>23557.000899999999</v>
      </c>
      <c r="AC1467">
        <v>22499.000700000001</v>
      </c>
      <c r="AD1467">
        <v>21805.000899999999</v>
      </c>
      <c r="AE1467">
        <v>22171.999100000001</v>
      </c>
      <c r="AF1467">
        <v>24424.999899999999</v>
      </c>
      <c r="AG1467">
        <v>23680.000700000001</v>
      </c>
      <c r="AH1467">
        <v>23884.517500000002</v>
      </c>
      <c r="AI1467">
        <v>24065.144400000001</v>
      </c>
      <c r="AJ1467">
        <v>22223.706099999999</v>
      </c>
      <c r="AK1467">
        <v>21696.1734</v>
      </c>
      <c r="AL1467">
        <v>21832.420300000002</v>
      </c>
      <c r="AM1467" s="49" t="s">
        <v>230</v>
      </c>
      <c r="AN1467" s="49" t="s">
        <v>14</v>
      </c>
      <c r="AO1467" s="49" t="s">
        <v>485</v>
      </c>
      <c r="AP1467" s="49" t="s">
        <v>505</v>
      </c>
      <c r="AQ1467" s="49" t="s">
        <v>13</v>
      </c>
      <c r="AR1467" s="49" t="s">
        <v>487</v>
      </c>
      <c r="AS1467" s="49" t="s">
        <v>488</v>
      </c>
      <c r="AT1467" s="49" t="s">
        <v>489</v>
      </c>
    </row>
    <row r="1468" spans="1:46" x14ac:dyDescent="0.25">
      <c r="A1468">
        <v>9</v>
      </c>
      <c r="B1468" t="s">
        <v>555</v>
      </c>
      <c r="C1468" t="s">
        <v>556</v>
      </c>
      <c r="D1468" t="s">
        <v>557</v>
      </c>
      <c r="E1468" t="s">
        <v>624</v>
      </c>
      <c r="F1468" t="s">
        <v>625</v>
      </c>
      <c r="G1468" t="s">
        <v>531</v>
      </c>
      <c r="H1468" t="s">
        <v>531</v>
      </c>
      <c r="I1468" t="s">
        <v>531</v>
      </c>
      <c r="J1468" t="s">
        <v>531</v>
      </c>
      <c r="K1468" t="s">
        <v>531</v>
      </c>
      <c r="L1468" t="s">
        <v>531</v>
      </c>
      <c r="M1468" t="s">
        <v>531</v>
      </c>
      <c r="N1468" t="s">
        <v>531</v>
      </c>
      <c r="O1468" t="s">
        <v>531</v>
      </c>
      <c r="P1468" t="s">
        <v>531</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c r="AI1468">
        <v>0</v>
      </c>
      <c r="AJ1468">
        <v>0</v>
      </c>
      <c r="AK1468">
        <v>0</v>
      </c>
      <c r="AL1468">
        <v>0</v>
      </c>
      <c r="AM1468" s="49" t="e">
        <v>#N/A</v>
      </c>
      <c r="AN1468" s="49" t="e">
        <v>#N/A</v>
      </c>
      <c r="AO1468" s="49" t="e">
        <v>#N/A</v>
      </c>
      <c r="AP1468" s="49" t="e">
        <v>#N/A</v>
      </c>
      <c r="AQ1468" s="49" t="e">
        <v>#N/A</v>
      </c>
      <c r="AR1468" s="49" t="e">
        <v>#N/A</v>
      </c>
      <c r="AS1468" s="49" t="e">
        <v>#N/A</v>
      </c>
      <c r="AT1468" s="49" t="e">
        <v>#N/A</v>
      </c>
    </row>
    <row r="1469" spans="1:46" x14ac:dyDescent="0.25">
      <c r="A1469">
        <v>9</v>
      </c>
      <c r="B1469" t="s">
        <v>231</v>
      </c>
      <c r="C1469" t="s">
        <v>231</v>
      </c>
      <c r="D1469" t="s">
        <v>418</v>
      </c>
      <c r="E1469" t="s">
        <v>624</v>
      </c>
      <c r="F1469" t="s">
        <v>625</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c r="AG1469">
        <v>0</v>
      </c>
      <c r="AH1469">
        <v>0</v>
      </c>
      <c r="AI1469">
        <v>0</v>
      </c>
      <c r="AJ1469">
        <v>0</v>
      </c>
      <c r="AK1469">
        <v>0</v>
      </c>
      <c r="AL1469" t="s">
        <v>531</v>
      </c>
      <c r="AM1469" s="49" t="s">
        <v>418</v>
      </c>
      <c r="AN1469" s="49" t="s">
        <v>14</v>
      </c>
      <c r="AO1469" s="49" t="s">
        <v>485</v>
      </c>
      <c r="AP1469" s="49" t="s">
        <v>505</v>
      </c>
      <c r="AQ1469" s="49" t="s">
        <v>13</v>
      </c>
      <c r="AR1469" s="49" t="s">
        <v>495</v>
      </c>
      <c r="AS1469" s="49" t="s">
        <v>496</v>
      </c>
      <c r="AT1469" s="49" t="s">
        <v>497</v>
      </c>
    </row>
    <row r="1470" spans="1:46" x14ac:dyDescent="0.25">
      <c r="A1470">
        <v>9</v>
      </c>
      <c r="B1470" t="s">
        <v>221</v>
      </c>
      <c r="C1470" t="s">
        <v>221</v>
      </c>
      <c r="D1470" t="s">
        <v>222</v>
      </c>
      <c r="E1470" t="s">
        <v>624</v>
      </c>
      <c r="F1470" t="s">
        <v>625</v>
      </c>
      <c r="G1470">
        <v>0</v>
      </c>
      <c r="H1470">
        <v>0</v>
      </c>
      <c r="I1470">
        <v>0</v>
      </c>
      <c r="J1470">
        <v>0</v>
      </c>
      <c r="K1470">
        <v>0</v>
      </c>
      <c r="L1470">
        <v>0</v>
      </c>
      <c r="M1470">
        <v>0</v>
      </c>
      <c r="N1470">
        <v>0</v>
      </c>
      <c r="O1470">
        <v>0</v>
      </c>
      <c r="P1470">
        <v>0</v>
      </c>
      <c r="Q1470">
        <v>0</v>
      </c>
      <c r="R1470">
        <v>0</v>
      </c>
      <c r="S1470">
        <v>0</v>
      </c>
      <c r="T1470">
        <v>0</v>
      </c>
      <c r="U1470">
        <v>0</v>
      </c>
      <c r="V1470">
        <v>0</v>
      </c>
      <c r="W1470">
        <v>0</v>
      </c>
      <c r="X1470">
        <v>0</v>
      </c>
      <c r="Y1470">
        <v>0</v>
      </c>
      <c r="Z1470">
        <v>0</v>
      </c>
      <c r="AA1470">
        <v>0</v>
      </c>
      <c r="AB1470">
        <v>0</v>
      </c>
      <c r="AC1470">
        <v>0</v>
      </c>
      <c r="AD1470">
        <v>0</v>
      </c>
      <c r="AE1470">
        <v>0</v>
      </c>
      <c r="AF1470">
        <v>0</v>
      </c>
      <c r="AG1470">
        <v>0</v>
      </c>
      <c r="AH1470">
        <v>0</v>
      </c>
      <c r="AI1470">
        <v>0</v>
      </c>
      <c r="AJ1470">
        <v>0</v>
      </c>
      <c r="AK1470">
        <v>0</v>
      </c>
      <c r="AL1470" t="s">
        <v>531</v>
      </c>
      <c r="AM1470" s="49" t="s">
        <v>222</v>
      </c>
      <c r="AN1470" s="49" t="s">
        <v>14</v>
      </c>
      <c r="AO1470" s="49" t="s">
        <v>485</v>
      </c>
      <c r="AP1470" s="49" t="s">
        <v>494</v>
      </c>
      <c r="AQ1470" s="49" t="s">
        <v>11</v>
      </c>
      <c r="AR1470" s="49" t="s">
        <v>495</v>
      </c>
      <c r="AS1470" s="49" t="s">
        <v>488</v>
      </c>
      <c r="AT1470" s="49" t="s">
        <v>489</v>
      </c>
    </row>
    <row r="1471" spans="1:46" x14ac:dyDescent="0.25">
      <c r="A1471">
        <v>9</v>
      </c>
      <c r="B1471" t="s">
        <v>232</v>
      </c>
      <c r="C1471" t="s">
        <v>232</v>
      </c>
      <c r="D1471" t="s">
        <v>558</v>
      </c>
      <c r="E1471" t="s">
        <v>624</v>
      </c>
      <c r="F1471" t="s">
        <v>625</v>
      </c>
      <c r="G1471" t="s">
        <v>531</v>
      </c>
      <c r="H1471" t="s">
        <v>531</v>
      </c>
      <c r="I1471" t="s">
        <v>531</v>
      </c>
      <c r="J1471" t="s">
        <v>531</v>
      </c>
      <c r="K1471" t="s">
        <v>531</v>
      </c>
      <c r="L1471" t="s">
        <v>531</v>
      </c>
      <c r="M1471" t="s">
        <v>531</v>
      </c>
      <c r="N1471" t="s">
        <v>531</v>
      </c>
      <c r="O1471" t="s">
        <v>531</v>
      </c>
      <c r="P1471" t="s">
        <v>531</v>
      </c>
      <c r="Q1471">
        <v>0</v>
      </c>
      <c r="R1471">
        <v>0</v>
      </c>
      <c r="S1471">
        <v>0</v>
      </c>
      <c r="T1471">
        <v>0</v>
      </c>
      <c r="U1471">
        <v>0</v>
      </c>
      <c r="V1471">
        <v>0</v>
      </c>
      <c r="W1471">
        <v>0</v>
      </c>
      <c r="X1471">
        <v>0</v>
      </c>
      <c r="Y1471">
        <v>0</v>
      </c>
      <c r="Z1471">
        <v>0</v>
      </c>
      <c r="AA1471">
        <v>0</v>
      </c>
      <c r="AB1471">
        <v>0</v>
      </c>
      <c r="AC1471">
        <v>0</v>
      </c>
      <c r="AD1471">
        <v>0</v>
      </c>
      <c r="AE1471">
        <v>0</v>
      </c>
      <c r="AF1471">
        <v>0</v>
      </c>
      <c r="AG1471">
        <v>0</v>
      </c>
      <c r="AH1471">
        <v>0</v>
      </c>
      <c r="AI1471">
        <v>0</v>
      </c>
      <c r="AJ1471">
        <v>0</v>
      </c>
      <c r="AK1471">
        <v>0</v>
      </c>
      <c r="AL1471" t="s">
        <v>531</v>
      </c>
      <c r="AM1471" s="49" t="s">
        <v>233</v>
      </c>
      <c r="AN1471" s="49" t="s">
        <v>14</v>
      </c>
      <c r="AO1471" s="49" t="s">
        <v>485</v>
      </c>
      <c r="AP1471" s="49" t="s">
        <v>494</v>
      </c>
      <c r="AQ1471" s="49" t="s">
        <v>11</v>
      </c>
      <c r="AR1471" s="49" t="s">
        <v>487</v>
      </c>
      <c r="AS1471" s="49" t="s">
        <v>488</v>
      </c>
      <c r="AT1471" s="49" t="s">
        <v>489</v>
      </c>
    </row>
    <row r="1472" spans="1:46" x14ac:dyDescent="0.25">
      <c r="A1472">
        <v>9</v>
      </c>
      <c r="B1472" t="s">
        <v>249</v>
      </c>
      <c r="C1472" t="s">
        <v>249</v>
      </c>
      <c r="D1472" t="s">
        <v>250</v>
      </c>
      <c r="E1472" t="s">
        <v>624</v>
      </c>
      <c r="F1472" t="s">
        <v>625</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61.998100000000001</v>
      </c>
      <c r="AA1472">
        <v>334.00200000000001</v>
      </c>
      <c r="AB1472">
        <v>68.998500000000007</v>
      </c>
      <c r="AC1472">
        <v>50.999400000000001</v>
      </c>
      <c r="AD1472">
        <v>85.000399999999999</v>
      </c>
      <c r="AE1472">
        <v>171.00149999999999</v>
      </c>
      <c r="AF1472">
        <v>256.00189999999998</v>
      </c>
      <c r="AG1472">
        <v>256.00189999999998</v>
      </c>
      <c r="AH1472">
        <v>208.1635</v>
      </c>
      <c r="AI1472">
        <v>396.0127</v>
      </c>
      <c r="AJ1472">
        <v>395.10829999999999</v>
      </c>
      <c r="AK1472">
        <v>628.50570000000005</v>
      </c>
      <c r="AL1472">
        <v>418.1567</v>
      </c>
      <c r="AM1472" s="49" t="s">
        <v>250</v>
      </c>
      <c r="AN1472" s="49" t="s">
        <v>14</v>
      </c>
      <c r="AO1472" s="49" t="s">
        <v>500</v>
      </c>
      <c r="AP1472" s="49" t="s">
        <v>505</v>
      </c>
      <c r="AQ1472" s="49" t="s">
        <v>13</v>
      </c>
      <c r="AR1472" s="49" t="s">
        <v>487</v>
      </c>
      <c r="AS1472" s="49" t="s">
        <v>488</v>
      </c>
      <c r="AT1472" s="49" t="s">
        <v>489</v>
      </c>
    </row>
    <row r="1473" spans="1:46" x14ac:dyDescent="0.25">
      <c r="A1473">
        <v>9</v>
      </c>
      <c r="B1473" t="s">
        <v>234</v>
      </c>
      <c r="C1473" t="s">
        <v>234</v>
      </c>
      <c r="D1473" t="s">
        <v>235</v>
      </c>
      <c r="E1473" t="s">
        <v>624</v>
      </c>
      <c r="F1473" t="s">
        <v>625</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c r="AI1473">
        <v>0</v>
      </c>
      <c r="AJ1473">
        <v>0</v>
      </c>
      <c r="AK1473">
        <v>0</v>
      </c>
      <c r="AL1473" t="s">
        <v>531</v>
      </c>
      <c r="AM1473" s="49" t="s">
        <v>235</v>
      </c>
      <c r="AN1473" s="49" t="s">
        <v>14</v>
      </c>
      <c r="AO1473" s="49" t="s">
        <v>485</v>
      </c>
      <c r="AP1473" s="49" t="s">
        <v>501</v>
      </c>
      <c r="AQ1473" s="49" t="s">
        <v>11</v>
      </c>
      <c r="AR1473" s="49" t="s">
        <v>487</v>
      </c>
      <c r="AS1473" s="49" t="s">
        <v>488</v>
      </c>
      <c r="AT1473" s="49" t="s">
        <v>489</v>
      </c>
    </row>
    <row r="1474" spans="1:46" x14ac:dyDescent="0.25">
      <c r="A1474">
        <v>9</v>
      </c>
      <c r="B1474" t="s">
        <v>238</v>
      </c>
      <c r="C1474" t="s">
        <v>238</v>
      </c>
      <c r="D1474" t="s">
        <v>419</v>
      </c>
      <c r="E1474" t="s">
        <v>624</v>
      </c>
      <c r="F1474" t="s">
        <v>625</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t="s">
        <v>531</v>
      </c>
      <c r="AM1474" s="49" t="s">
        <v>419</v>
      </c>
      <c r="AN1474" s="49" t="s">
        <v>7</v>
      </c>
      <c r="AO1474" s="49" t="s">
        <v>9</v>
      </c>
      <c r="AP1474" s="49" t="s">
        <v>501</v>
      </c>
      <c r="AQ1474" s="49" t="s">
        <v>9</v>
      </c>
      <c r="AR1474" s="49" t="s">
        <v>495</v>
      </c>
      <c r="AS1474" s="49" t="s">
        <v>496</v>
      </c>
      <c r="AT1474" s="49" t="s">
        <v>497</v>
      </c>
    </row>
    <row r="1475" spans="1:46" x14ac:dyDescent="0.25">
      <c r="A1475">
        <v>9</v>
      </c>
      <c r="B1475" t="s">
        <v>245</v>
      </c>
      <c r="C1475" t="s">
        <v>245</v>
      </c>
      <c r="D1475" t="s">
        <v>246</v>
      </c>
      <c r="E1475" t="s">
        <v>624</v>
      </c>
      <c r="F1475" t="s">
        <v>625</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475.00080000000003</v>
      </c>
      <c r="AE1475">
        <v>495.00119999999998</v>
      </c>
      <c r="AF1475">
        <v>660.99940000000004</v>
      </c>
      <c r="AG1475">
        <v>1582.9998000000001</v>
      </c>
      <c r="AH1475">
        <v>1246.0001</v>
      </c>
      <c r="AI1475">
        <v>865.00130000000001</v>
      </c>
      <c r="AJ1475">
        <v>750.99890000000005</v>
      </c>
      <c r="AK1475">
        <v>1510.9993999999999</v>
      </c>
      <c r="AL1475">
        <v>2464.9994000000002</v>
      </c>
      <c r="AM1475" s="49" t="s">
        <v>246</v>
      </c>
      <c r="AN1475" s="49" t="s">
        <v>14</v>
      </c>
      <c r="AO1475" s="49" t="s">
        <v>500</v>
      </c>
      <c r="AP1475" s="49" t="s">
        <v>505</v>
      </c>
      <c r="AQ1475" s="49" t="s">
        <v>13</v>
      </c>
      <c r="AR1475" s="49" t="s">
        <v>487</v>
      </c>
      <c r="AS1475" s="49" t="s">
        <v>488</v>
      </c>
      <c r="AT1475" s="49" t="s">
        <v>489</v>
      </c>
    </row>
    <row r="1476" spans="1:46" x14ac:dyDescent="0.25">
      <c r="A1476">
        <v>9</v>
      </c>
      <c r="B1476" t="s">
        <v>247</v>
      </c>
      <c r="C1476" t="s">
        <v>247</v>
      </c>
      <c r="D1476" t="s">
        <v>248</v>
      </c>
      <c r="E1476" t="s">
        <v>624</v>
      </c>
      <c r="F1476" t="s">
        <v>625</v>
      </c>
      <c r="G1476">
        <v>444.0018</v>
      </c>
      <c r="H1476">
        <v>453.99979999999999</v>
      </c>
      <c r="I1476">
        <v>463.00150000000002</v>
      </c>
      <c r="J1476">
        <v>440.99979999999999</v>
      </c>
      <c r="K1476">
        <v>431.0018</v>
      </c>
      <c r="L1476">
        <v>412.00209999999998</v>
      </c>
      <c r="M1476">
        <v>319.00069999999999</v>
      </c>
      <c r="N1476">
        <v>377.00040000000001</v>
      </c>
      <c r="O1476">
        <v>691.00199999999995</v>
      </c>
      <c r="P1476">
        <v>792.00019999999995</v>
      </c>
      <c r="Q1476">
        <v>768.94349999999997</v>
      </c>
      <c r="R1476">
        <v>759.23850000000004</v>
      </c>
      <c r="S1476">
        <v>770.93219999999997</v>
      </c>
      <c r="T1476">
        <v>754.05939999999998</v>
      </c>
      <c r="U1476">
        <v>814.88940000000002</v>
      </c>
      <c r="V1476">
        <v>746.9502</v>
      </c>
      <c r="W1476">
        <v>787.42399999999998</v>
      </c>
      <c r="X1476">
        <v>806.03020000000004</v>
      </c>
      <c r="Y1476">
        <v>820.62950000000001</v>
      </c>
      <c r="Z1476">
        <v>761.97670000000005</v>
      </c>
      <c r="AA1476">
        <v>692.14499999999998</v>
      </c>
      <c r="AB1476">
        <v>762.20690000000002</v>
      </c>
      <c r="AC1476">
        <v>748.18949999999995</v>
      </c>
      <c r="AD1476">
        <v>762.20690000000002</v>
      </c>
      <c r="AE1476">
        <v>728.36919999999998</v>
      </c>
      <c r="AF1476">
        <v>849.25049999999999</v>
      </c>
      <c r="AG1476">
        <v>871.07629999999995</v>
      </c>
      <c r="AH1476">
        <v>968.44870000000003</v>
      </c>
      <c r="AI1476">
        <v>965.12860000000001</v>
      </c>
      <c r="AJ1476">
        <v>974.61170000000004</v>
      </c>
      <c r="AK1476">
        <v>896.03800000000001</v>
      </c>
      <c r="AL1476">
        <v>878.90139999999997</v>
      </c>
      <c r="AM1476" s="49" t="s">
        <v>248</v>
      </c>
      <c r="AN1476" s="49" t="s">
        <v>14</v>
      </c>
      <c r="AO1476" s="49" t="s">
        <v>500</v>
      </c>
      <c r="AP1476" s="49" t="s">
        <v>505</v>
      </c>
      <c r="AQ1476" s="49" t="s">
        <v>13</v>
      </c>
      <c r="AR1476" s="49" t="s">
        <v>487</v>
      </c>
      <c r="AS1476" s="49" t="s">
        <v>488</v>
      </c>
      <c r="AT1476" s="49" t="s">
        <v>489</v>
      </c>
    </row>
    <row r="1477" spans="1:46" x14ac:dyDescent="0.25">
      <c r="A1477">
        <v>9</v>
      </c>
      <c r="B1477" t="s">
        <v>255</v>
      </c>
      <c r="C1477" t="s">
        <v>255</v>
      </c>
      <c r="D1477" t="s">
        <v>256</v>
      </c>
      <c r="E1477" t="s">
        <v>624</v>
      </c>
      <c r="F1477" t="s">
        <v>625</v>
      </c>
      <c r="G1477">
        <v>0</v>
      </c>
      <c r="H1477">
        <v>0</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c r="AG1477">
        <v>0</v>
      </c>
      <c r="AH1477">
        <v>0</v>
      </c>
      <c r="AI1477">
        <v>0</v>
      </c>
      <c r="AJ1477">
        <v>0</v>
      </c>
      <c r="AK1477">
        <v>0</v>
      </c>
      <c r="AL1477" t="s">
        <v>531</v>
      </c>
      <c r="AM1477" s="49" t="s">
        <v>256</v>
      </c>
      <c r="AN1477" s="49" t="s">
        <v>6</v>
      </c>
      <c r="AO1477" s="49" t="s">
        <v>9</v>
      </c>
      <c r="AP1477" s="49" t="s">
        <v>486</v>
      </c>
      <c r="AQ1477" s="49" t="s">
        <v>9</v>
      </c>
      <c r="AR1477" s="49" t="s">
        <v>487</v>
      </c>
      <c r="AS1477" s="49" t="s">
        <v>488</v>
      </c>
      <c r="AT1477" s="49" t="s">
        <v>489</v>
      </c>
    </row>
    <row r="1478" spans="1:46" x14ac:dyDescent="0.25">
      <c r="A1478">
        <v>9</v>
      </c>
      <c r="B1478" t="s">
        <v>281</v>
      </c>
      <c r="C1478" t="s">
        <v>281</v>
      </c>
      <c r="D1478" t="s">
        <v>282</v>
      </c>
      <c r="E1478" t="s">
        <v>624</v>
      </c>
      <c r="F1478" t="s">
        <v>625</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57.999699999999997</v>
      </c>
      <c r="AA1478">
        <v>57.999699999999997</v>
      </c>
      <c r="AB1478">
        <v>57.999699999999997</v>
      </c>
      <c r="AC1478">
        <v>114.9988</v>
      </c>
      <c r="AD1478">
        <v>130.0001</v>
      </c>
      <c r="AE1478">
        <v>0</v>
      </c>
      <c r="AF1478">
        <v>0</v>
      </c>
      <c r="AG1478">
        <v>0</v>
      </c>
      <c r="AH1478">
        <v>0</v>
      </c>
      <c r="AI1478">
        <v>0</v>
      </c>
      <c r="AJ1478">
        <v>0</v>
      </c>
      <c r="AK1478">
        <v>0</v>
      </c>
      <c r="AL1478" t="s">
        <v>531</v>
      </c>
      <c r="AM1478" s="49" t="s">
        <v>282</v>
      </c>
      <c r="AN1478" s="49" t="s">
        <v>14</v>
      </c>
      <c r="AO1478" s="49" t="s">
        <v>485</v>
      </c>
      <c r="AP1478" s="49" t="s">
        <v>501</v>
      </c>
      <c r="AQ1478" s="49" t="s">
        <v>11</v>
      </c>
      <c r="AR1478" s="49" t="s">
        <v>487</v>
      </c>
      <c r="AS1478" s="49" t="s">
        <v>488</v>
      </c>
      <c r="AT1478" s="49" t="s">
        <v>489</v>
      </c>
    </row>
    <row r="1479" spans="1:46" x14ac:dyDescent="0.25">
      <c r="A1479">
        <v>9</v>
      </c>
      <c r="B1479" t="s">
        <v>267</v>
      </c>
      <c r="C1479" t="s">
        <v>267</v>
      </c>
      <c r="D1479" t="s">
        <v>268</v>
      </c>
      <c r="E1479" t="s">
        <v>624</v>
      </c>
      <c r="F1479" t="s">
        <v>625</v>
      </c>
      <c r="G1479">
        <v>0</v>
      </c>
      <c r="H1479">
        <v>0</v>
      </c>
      <c r="I1479">
        <v>0</v>
      </c>
      <c r="J1479">
        <v>0</v>
      </c>
      <c r="K1479">
        <v>0</v>
      </c>
      <c r="L1479">
        <v>0</v>
      </c>
      <c r="M1479">
        <v>0</v>
      </c>
      <c r="N1479">
        <v>0</v>
      </c>
      <c r="O1479">
        <v>0</v>
      </c>
      <c r="P1479">
        <v>0</v>
      </c>
      <c r="Q1479">
        <v>0</v>
      </c>
      <c r="R1479">
        <v>0</v>
      </c>
      <c r="S1479">
        <v>0</v>
      </c>
      <c r="T1479">
        <v>0</v>
      </c>
      <c r="U1479">
        <v>0</v>
      </c>
      <c r="V1479">
        <v>0</v>
      </c>
      <c r="W1479">
        <v>0</v>
      </c>
      <c r="X1479">
        <v>0</v>
      </c>
      <c r="Y1479">
        <v>0</v>
      </c>
      <c r="Z1479">
        <v>0</v>
      </c>
      <c r="AA1479">
        <v>0</v>
      </c>
      <c r="AB1479">
        <v>0</v>
      </c>
      <c r="AC1479">
        <v>0</v>
      </c>
      <c r="AD1479">
        <v>0</v>
      </c>
      <c r="AE1479">
        <v>0</v>
      </c>
      <c r="AF1479">
        <v>0</v>
      </c>
      <c r="AG1479">
        <v>0</v>
      </c>
      <c r="AH1479">
        <v>0</v>
      </c>
      <c r="AI1479">
        <v>0</v>
      </c>
      <c r="AJ1479">
        <v>0</v>
      </c>
      <c r="AK1479">
        <v>0</v>
      </c>
      <c r="AL1479">
        <v>0</v>
      </c>
      <c r="AM1479" s="49" t="s">
        <v>268</v>
      </c>
      <c r="AN1479" s="49" t="s">
        <v>14</v>
      </c>
      <c r="AO1479" s="49" t="s">
        <v>500</v>
      </c>
      <c r="AP1479" s="49" t="s">
        <v>505</v>
      </c>
      <c r="AQ1479" s="49" t="s">
        <v>13</v>
      </c>
      <c r="AR1479" s="49" t="s">
        <v>487</v>
      </c>
      <c r="AS1479" s="49" t="s">
        <v>488</v>
      </c>
      <c r="AT1479" s="49" t="s">
        <v>489</v>
      </c>
    </row>
    <row r="1480" spans="1:46" x14ac:dyDescent="0.25">
      <c r="A1480">
        <v>9</v>
      </c>
      <c r="B1480" t="s">
        <v>277</v>
      </c>
      <c r="C1480" t="s">
        <v>559</v>
      </c>
      <c r="D1480" t="s">
        <v>278</v>
      </c>
      <c r="E1480" t="s">
        <v>624</v>
      </c>
      <c r="F1480" t="s">
        <v>625</v>
      </c>
      <c r="G1480">
        <v>0</v>
      </c>
      <c r="H1480">
        <v>0</v>
      </c>
      <c r="I1480">
        <v>0</v>
      </c>
      <c r="J1480">
        <v>0</v>
      </c>
      <c r="K1480">
        <v>0</v>
      </c>
      <c r="L1480">
        <v>0</v>
      </c>
      <c r="M1480">
        <v>0</v>
      </c>
      <c r="N1480">
        <v>0</v>
      </c>
      <c r="O1480">
        <v>0</v>
      </c>
      <c r="P1480">
        <v>0</v>
      </c>
      <c r="Q1480">
        <v>0</v>
      </c>
      <c r="R1480">
        <v>0</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c r="AK1480">
        <v>0</v>
      </c>
      <c r="AL1480" t="s">
        <v>531</v>
      </c>
      <c r="AM1480" s="49" t="s">
        <v>278</v>
      </c>
      <c r="AN1480" s="49" t="s">
        <v>6</v>
      </c>
      <c r="AO1480" s="49" t="s">
        <v>9</v>
      </c>
      <c r="AP1480" s="49" t="s">
        <v>501</v>
      </c>
      <c r="AQ1480" s="49" t="s">
        <v>9</v>
      </c>
      <c r="AR1480" s="49" t="s">
        <v>487</v>
      </c>
      <c r="AS1480" s="49" t="s">
        <v>488</v>
      </c>
      <c r="AT1480" s="49" t="s">
        <v>489</v>
      </c>
    </row>
    <row r="1481" spans="1:46" x14ac:dyDescent="0.25">
      <c r="A1481">
        <v>9</v>
      </c>
      <c r="B1481" t="s">
        <v>493</v>
      </c>
      <c r="C1481" t="s">
        <v>560</v>
      </c>
      <c r="D1481" t="s">
        <v>561</v>
      </c>
      <c r="E1481" t="s">
        <v>624</v>
      </c>
      <c r="F1481" t="s">
        <v>625</v>
      </c>
      <c r="G1481">
        <v>0</v>
      </c>
      <c r="H1481">
        <v>0</v>
      </c>
      <c r="I1481">
        <v>0</v>
      </c>
      <c r="J1481">
        <v>0</v>
      </c>
      <c r="K1481">
        <v>0</v>
      </c>
      <c r="L1481">
        <v>0</v>
      </c>
      <c r="M1481">
        <v>0</v>
      </c>
      <c r="N1481">
        <v>0</v>
      </c>
      <c r="O1481">
        <v>0</v>
      </c>
      <c r="P1481">
        <v>0</v>
      </c>
      <c r="Q1481">
        <v>0</v>
      </c>
      <c r="R1481">
        <v>0</v>
      </c>
      <c r="S1481">
        <v>14.0007</v>
      </c>
      <c r="T1481">
        <v>14.0007</v>
      </c>
      <c r="U1481">
        <v>14.0007</v>
      </c>
      <c r="V1481">
        <v>14.0007</v>
      </c>
      <c r="W1481">
        <v>29.001999999999999</v>
      </c>
      <c r="X1481">
        <v>72.000399999999999</v>
      </c>
      <c r="Y1481">
        <v>14.0007</v>
      </c>
      <c r="Z1481">
        <v>29.001999999999999</v>
      </c>
      <c r="AA1481">
        <v>29.001999999999999</v>
      </c>
      <c r="AB1481">
        <v>42.998399999999997</v>
      </c>
      <c r="AC1481">
        <v>42.998399999999997</v>
      </c>
      <c r="AD1481">
        <v>14.0007</v>
      </c>
      <c r="AE1481">
        <v>0</v>
      </c>
      <c r="AF1481">
        <v>14.0007</v>
      </c>
      <c r="AG1481">
        <v>14.0007</v>
      </c>
      <c r="AH1481">
        <v>0</v>
      </c>
      <c r="AI1481">
        <v>0</v>
      </c>
      <c r="AJ1481">
        <v>0</v>
      </c>
      <c r="AK1481">
        <v>0</v>
      </c>
      <c r="AL1481" t="s">
        <v>531</v>
      </c>
      <c r="AM1481" s="49" t="e">
        <v>#N/A</v>
      </c>
      <c r="AN1481" s="49" t="e">
        <v>#N/A</v>
      </c>
      <c r="AO1481" s="49" t="e">
        <v>#N/A</v>
      </c>
      <c r="AP1481" s="49" t="e">
        <v>#N/A</v>
      </c>
      <c r="AQ1481" s="49" t="e">
        <v>#N/A</v>
      </c>
      <c r="AR1481" s="49" t="e">
        <v>#N/A</v>
      </c>
      <c r="AS1481" s="49" t="e">
        <v>#N/A</v>
      </c>
      <c r="AT1481" s="49" t="e">
        <v>#N/A</v>
      </c>
    </row>
    <row r="1482" spans="1:46" x14ac:dyDescent="0.25">
      <c r="A1482">
        <v>9</v>
      </c>
      <c r="B1482" t="s">
        <v>493</v>
      </c>
      <c r="C1482" t="s">
        <v>562</v>
      </c>
      <c r="D1482" t="s">
        <v>563</v>
      </c>
      <c r="E1482" t="s">
        <v>624</v>
      </c>
      <c r="F1482" t="s">
        <v>625</v>
      </c>
      <c r="G1482">
        <v>88273.000700000004</v>
      </c>
      <c r="H1482">
        <v>104230.00079999999</v>
      </c>
      <c r="I1482">
        <v>119713.9972</v>
      </c>
      <c r="J1482">
        <v>118612.0021</v>
      </c>
      <c r="K1482">
        <v>126597.0001</v>
      </c>
      <c r="L1482">
        <v>136858.0012</v>
      </c>
      <c r="M1482">
        <v>144959.9993</v>
      </c>
      <c r="N1482">
        <v>142437.0001</v>
      </c>
      <c r="O1482">
        <v>145091.0001</v>
      </c>
      <c r="P1482">
        <v>158788.99969999999</v>
      </c>
      <c r="Q1482">
        <v>173229.0007</v>
      </c>
      <c r="R1482">
        <v>146773.00090000001</v>
      </c>
      <c r="S1482">
        <v>162900.0018</v>
      </c>
      <c r="T1482">
        <v>151707.00229999999</v>
      </c>
      <c r="U1482">
        <v>132847.0007</v>
      </c>
      <c r="V1482">
        <v>132396.00279999999</v>
      </c>
      <c r="W1482">
        <v>134891.99710000001</v>
      </c>
      <c r="X1482">
        <v>130851.99890000001</v>
      </c>
      <c r="Y1482">
        <v>135062.99859999999</v>
      </c>
      <c r="Z1482">
        <v>133577.99919999999</v>
      </c>
      <c r="AA1482">
        <v>129764.0003</v>
      </c>
      <c r="AB1482">
        <v>148197.99919999999</v>
      </c>
      <c r="AC1482">
        <v>148343.99710000001</v>
      </c>
      <c r="AD1482">
        <v>147938.0031</v>
      </c>
      <c r="AE1482">
        <v>147328.0031</v>
      </c>
      <c r="AF1482">
        <v>146893.003</v>
      </c>
      <c r="AG1482">
        <v>151204.00020000001</v>
      </c>
      <c r="AH1482">
        <v>145855.27530000001</v>
      </c>
      <c r="AI1482">
        <v>148287.68049999999</v>
      </c>
      <c r="AJ1482">
        <v>160064.22779999999</v>
      </c>
      <c r="AK1482">
        <v>159230.92060000001</v>
      </c>
      <c r="AL1482" t="s">
        <v>531</v>
      </c>
      <c r="AM1482" s="49" t="e">
        <v>#N/A</v>
      </c>
      <c r="AN1482" s="49" t="e">
        <v>#N/A</v>
      </c>
      <c r="AO1482" s="49" t="e">
        <v>#N/A</v>
      </c>
      <c r="AP1482" s="49" t="e">
        <v>#N/A</v>
      </c>
      <c r="AQ1482" s="49" t="e">
        <v>#N/A</v>
      </c>
      <c r="AR1482" s="49" t="e">
        <v>#N/A</v>
      </c>
      <c r="AS1482" s="49" t="e">
        <v>#N/A</v>
      </c>
      <c r="AT1482" s="49" t="e">
        <v>#N/A</v>
      </c>
    </row>
    <row r="1483" spans="1:46" x14ac:dyDescent="0.25">
      <c r="A1483">
        <v>9</v>
      </c>
      <c r="B1483" t="s">
        <v>493</v>
      </c>
      <c r="C1483" t="s">
        <v>564</v>
      </c>
      <c r="D1483" t="s">
        <v>565</v>
      </c>
      <c r="E1483" t="s">
        <v>624</v>
      </c>
      <c r="F1483" t="s">
        <v>625</v>
      </c>
      <c r="G1483">
        <v>1575.0029999999999</v>
      </c>
      <c r="H1483">
        <v>4558.9980999999998</v>
      </c>
      <c r="I1483">
        <v>4949.9992000000002</v>
      </c>
      <c r="J1483">
        <v>5013.9985999999999</v>
      </c>
      <c r="K1483">
        <v>6059.9993999999997</v>
      </c>
      <c r="L1483">
        <v>7170.9961000000003</v>
      </c>
      <c r="M1483">
        <v>9419.0020999999997</v>
      </c>
      <c r="N1483">
        <v>11260.997300000001</v>
      </c>
      <c r="O1483">
        <v>13300.002399999999</v>
      </c>
      <c r="P1483">
        <v>18054.997200000002</v>
      </c>
      <c r="Q1483">
        <v>20829.999899999999</v>
      </c>
      <c r="R1483">
        <v>31953.0003</v>
      </c>
      <c r="S1483">
        <v>34281.995699999999</v>
      </c>
      <c r="T1483">
        <v>41911.0026</v>
      </c>
      <c r="U1483">
        <v>43919.996700000003</v>
      </c>
      <c r="V1483">
        <v>44628.997799999997</v>
      </c>
      <c r="W1483">
        <v>46445.001400000001</v>
      </c>
      <c r="X1483">
        <v>51435.9977</v>
      </c>
      <c r="Y1483">
        <v>55678.0049</v>
      </c>
      <c r="Z1483">
        <v>57002.000800000002</v>
      </c>
      <c r="AA1483">
        <v>88360.634600000005</v>
      </c>
      <c r="AB1483">
        <v>100816.1008</v>
      </c>
      <c r="AC1483">
        <v>101723.079</v>
      </c>
      <c r="AD1483">
        <v>105510.8937</v>
      </c>
      <c r="AE1483">
        <v>107093.7553</v>
      </c>
      <c r="AF1483">
        <v>112139.5903</v>
      </c>
      <c r="AG1483">
        <v>101110.0603</v>
      </c>
      <c r="AH1483">
        <v>99140.618799999997</v>
      </c>
      <c r="AI1483">
        <v>99283.874400000001</v>
      </c>
      <c r="AJ1483">
        <v>100272.1434</v>
      </c>
      <c r="AK1483">
        <v>103218.9472</v>
      </c>
      <c r="AL1483" t="s">
        <v>531</v>
      </c>
      <c r="AM1483" s="49" t="e">
        <v>#N/A</v>
      </c>
      <c r="AN1483" s="49" t="e">
        <v>#N/A</v>
      </c>
      <c r="AO1483" s="49" t="e">
        <v>#N/A</v>
      </c>
      <c r="AP1483" s="49" t="e">
        <v>#N/A</v>
      </c>
      <c r="AQ1483" s="49" t="e">
        <v>#N/A</v>
      </c>
      <c r="AR1483" s="49" t="e">
        <v>#N/A</v>
      </c>
      <c r="AS1483" s="49" t="e">
        <v>#N/A</v>
      </c>
      <c r="AT1483" s="49" t="e">
        <v>#N/A</v>
      </c>
    </row>
    <row r="1484" spans="1:46" x14ac:dyDescent="0.25">
      <c r="A1484">
        <v>9</v>
      </c>
      <c r="B1484" t="s">
        <v>493</v>
      </c>
      <c r="C1484" t="s">
        <v>566</v>
      </c>
      <c r="D1484" t="s">
        <v>567</v>
      </c>
      <c r="E1484" t="s">
        <v>624</v>
      </c>
      <c r="F1484" t="s">
        <v>625</v>
      </c>
      <c r="G1484">
        <v>98590.4859</v>
      </c>
      <c r="H1484">
        <v>102606.5356</v>
      </c>
      <c r="I1484">
        <v>104311.3587</v>
      </c>
      <c r="J1484">
        <v>109208.19809999999</v>
      </c>
      <c r="K1484">
        <v>113133.1431</v>
      </c>
      <c r="L1484">
        <v>125184.79670000001</v>
      </c>
      <c r="M1484">
        <v>134506.84080000001</v>
      </c>
      <c r="N1484">
        <v>142599.00829999999</v>
      </c>
      <c r="O1484">
        <v>150739.4664</v>
      </c>
      <c r="P1484">
        <v>166250.63089999999</v>
      </c>
      <c r="Q1484">
        <v>173675.1378</v>
      </c>
      <c r="R1484">
        <v>187888.2101</v>
      </c>
      <c r="S1484">
        <v>192467.94130000001</v>
      </c>
      <c r="T1484">
        <v>236258.21</v>
      </c>
      <c r="U1484">
        <v>251704.02280000001</v>
      </c>
      <c r="V1484">
        <v>285676.99070000002</v>
      </c>
      <c r="W1484">
        <v>312451.8824</v>
      </c>
      <c r="X1484">
        <v>325246.52549999999</v>
      </c>
      <c r="Y1484">
        <v>325643.42989999999</v>
      </c>
      <c r="Z1484">
        <v>333385.2292</v>
      </c>
      <c r="AA1484">
        <v>341507.50400000002</v>
      </c>
      <c r="AB1484">
        <v>347679.02309999999</v>
      </c>
      <c r="AC1484">
        <v>357218.70970000001</v>
      </c>
      <c r="AD1484">
        <v>383245.7928</v>
      </c>
      <c r="AE1484">
        <v>399897.56719999999</v>
      </c>
      <c r="AF1484">
        <v>405237.19420000003</v>
      </c>
      <c r="AG1484">
        <v>435976.9938</v>
      </c>
      <c r="AH1484">
        <v>450830.68</v>
      </c>
      <c r="AI1484">
        <v>450940.0099</v>
      </c>
      <c r="AJ1484">
        <v>459922.56329999998</v>
      </c>
      <c r="AK1484">
        <v>467889.47009999998</v>
      </c>
      <c r="AL1484" t="s">
        <v>531</v>
      </c>
      <c r="AM1484" s="49" t="e">
        <v>#N/A</v>
      </c>
      <c r="AN1484" s="49" t="e">
        <v>#N/A</v>
      </c>
      <c r="AO1484" s="49" t="e">
        <v>#N/A</v>
      </c>
      <c r="AP1484" s="49" t="e">
        <v>#N/A</v>
      </c>
      <c r="AQ1484" s="49" t="e">
        <v>#N/A</v>
      </c>
      <c r="AR1484" s="49" t="e">
        <v>#N/A</v>
      </c>
      <c r="AS1484" s="49" t="e">
        <v>#N/A</v>
      </c>
      <c r="AT1484" s="49" t="e">
        <v>#N/A</v>
      </c>
    </row>
    <row r="1485" spans="1:46" x14ac:dyDescent="0.25">
      <c r="A1485">
        <v>9</v>
      </c>
      <c r="B1485" t="s">
        <v>493</v>
      </c>
      <c r="C1485" t="s">
        <v>568</v>
      </c>
      <c r="D1485" t="s">
        <v>569</v>
      </c>
      <c r="E1485" t="s">
        <v>624</v>
      </c>
      <c r="F1485" t="s">
        <v>625</v>
      </c>
      <c r="G1485">
        <v>82942.999100000001</v>
      </c>
      <c r="H1485">
        <v>86538.999800000005</v>
      </c>
      <c r="I1485">
        <v>88579.001399999994</v>
      </c>
      <c r="J1485">
        <v>92161.005499999999</v>
      </c>
      <c r="K1485">
        <v>93633.000700000004</v>
      </c>
      <c r="L1485">
        <v>105464.0015</v>
      </c>
      <c r="M1485">
        <v>114913.00199999999</v>
      </c>
      <c r="N1485">
        <v>121921.99830000001</v>
      </c>
      <c r="O1485">
        <v>127543.99980000001</v>
      </c>
      <c r="P1485">
        <v>140296.00039999999</v>
      </c>
      <c r="Q1485">
        <v>146928.9425</v>
      </c>
      <c r="R1485">
        <v>155384.2395</v>
      </c>
      <c r="S1485">
        <v>158160.92939999999</v>
      </c>
      <c r="T1485">
        <v>200471.05970000001</v>
      </c>
      <c r="U1485">
        <v>216321.8867</v>
      </c>
      <c r="V1485">
        <v>248218.63740000001</v>
      </c>
      <c r="W1485">
        <v>272620.20789999998</v>
      </c>
      <c r="X1485">
        <v>283912.48479999998</v>
      </c>
      <c r="Y1485">
        <v>283454.989</v>
      </c>
      <c r="Z1485">
        <v>289961.18829999998</v>
      </c>
      <c r="AA1485">
        <v>298250.38660000003</v>
      </c>
      <c r="AB1485">
        <v>302891.74329999997</v>
      </c>
      <c r="AC1485">
        <v>308213.07400000002</v>
      </c>
      <c r="AD1485">
        <v>333020.86459999997</v>
      </c>
      <c r="AE1485">
        <v>343285.98550000001</v>
      </c>
      <c r="AF1485">
        <v>343001.50919999997</v>
      </c>
      <c r="AG1485">
        <v>366654.06540000002</v>
      </c>
      <c r="AH1485">
        <v>377475.13890000002</v>
      </c>
      <c r="AI1485">
        <v>371468.31180000002</v>
      </c>
      <c r="AJ1485">
        <v>376099.50290000002</v>
      </c>
      <c r="AK1485">
        <v>382706.2231</v>
      </c>
      <c r="AL1485">
        <v>379533.47019999998</v>
      </c>
      <c r="AM1485" s="49" t="e">
        <v>#N/A</v>
      </c>
      <c r="AN1485" s="49" t="e">
        <v>#N/A</v>
      </c>
      <c r="AO1485" s="49" t="e">
        <v>#N/A</v>
      </c>
      <c r="AP1485" s="49" t="e">
        <v>#N/A</v>
      </c>
      <c r="AQ1485" s="49" t="e">
        <v>#N/A</v>
      </c>
      <c r="AR1485" s="49" t="e">
        <v>#N/A</v>
      </c>
      <c r="AS1485" s="49" t="e">
        <v>#N/A</v>
      </c>
      <c r="AT1485" s="49" t="e">
        <v>#N/A</v>
      </c>
    </row>
    <row r="1486" spans="1:46" x14ac:dyDescent="0.25">
      <c r="A1486">
        <v>9</v>
      </c>
      <c r="B1486" t="s">
        <v>493</v>
      </c>
      <c r="C1486" t="s">
        <v>570</v>
      </c>
      <c r="D1486" t="s">
        <v>571</v>
      </c>
      <c r="E1486" t="s">
        <v>624</v>
      </c>
      <c r="F1486" t="s">
        <v>625</v>
      </c>
      <c r="G1486">
        <v>84690.000100000005</v>
      </c>
      <c r="H1486">
        <v>88315.999100000001</v>
      </c>
      <c r="I1486">
        <v>90586.002500000002</v>
      </c>
      <c r="J1486">
        <v>94890.003599999996</v>
      </c>
      <c r="K1486">
        <v>98159.002699999997</v>
      </c>
      <c r="L1486">
        <v>110430.0027</v>
      </c>
      <c r="M1486">
        <v>119972.0004</v>
      </c>
      <c r="N1486">
        <v>127541.9985</v>
      </c>
      <c r="O1486">
        <v>134387.99849999999</v>
      </c>
      <c r="P1486">
        <v>147000.00080000001</v>
      </c>
      <c r="Q1486">
        <v>153369.94070000001</v>
      </c>
      <c r="R1486">
        <v>166644.2403</v>
      </c>
      <c r="S1486">
        <v>170418.92939999999</v>
      </c>
      <c r="T1486">
        <v>213068.0607</v>
      </c>
      <c r="U1486">
        <v>228572.88639999999</v>
      </c>
      <c r="V1486">
        <v>260881.6391</v>
      </c>
      <c r="W1486">
        <v>285588.2096</v>
      </c>
      <c r="X1486">
        <v>298040.48550000001</v>
      </c>
      <c r="Y1486">
        <v>298588.98979999998</v>
      </c>
      <c r="Z1486">
        <v>306348.18949999998</v>
      </c>
      <c r="AA1486">
        <v>315098.38799999998</v>
      </c>
      <c r="AB1486">
        <v>320502.74290000001</v>
      </c>
      <c r="AC1486">
        <v>328295.07270000002</v>
      </c>
      <c r="AD1486">
        <v>354394.86379999999</v>
      </c>
      <c r="AE1486">
        <v>370535.98680000001</v>
      </c>
      <c r="AF1486">
        <v>374767.51020000002</v>
      </c>
      <c r="AG1486">
        <v>404679.06449999998</v>
      </c>
      <c r="AH1486">
        <v>419040.14020000002</v>
      </c>
      <c r="AI1486">
        <v>418713.31020000001</v>
      </c>
      <c r="AJ1486">
        <v>427875.50229999999</v>
      </c>
      <c r="AK1486">
        <v>436016.22409999999</v>
      </c>
      <c r="AL1486">
        <v>434752.47210000001</v>
      </c>
      <c r="AM1486" s="49" t="e">
        <v>#N/A</v>
      </c>
      <c r="AN1486" s="49" t="e">
        <v>#N/A</v>
      </c>
      <c r="AO1486" s="49" t="e">
        <v>#N/A</v>
      </c>
      <c r="AP1486" s="49" t="e">
        <v>#N/A</v>
      </c>
      <c r="AQ1486" s="49" t="e">
        <v>#N/A</v>
      </c>
      <c r="AR1486" s="49" t="e">
        <v>#N/A</v>
      </c>
      <c r="AS1486" s="49" t="e">
        <v>#N/A</v>
      </c>
      <c r="AT1486" s="49" t="e">
        <v>#N/A</v>
      </c>
    </row>
    <row r="1487" spans="1:46" x14ac:dyDescent="0.25">
      <c r="A1487">
        <v>9</v>
      </c>
      <c r="B1487" t="s">
        <v>493</v>
      </c>
      <c r="C1487" t="s">
        <v>572</v>
      </c>
      <c r="D1487" t="s">
        <v>573</v>
      </c>
      <c r="E1487" t="s">
        <v>624</v>
      </c>
      <c r="F1487" t="s">
        <v>625</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0</v>
      </c>
      <c r="AI1487">
        <v>0</v>
      </c>
      <c r="AJ1487">
        <v>0</v>
      </c>
      <c r="AK1487">
        <v>0</v>
      </c>
      <c r="AL1487" t="s">
        <v>531</v>
      </c>
      <c r="AM1487" s="49" t="e">
        <v>#N/A</v>
      </c>
      <c r="AN1487" s="49" t="e">
        <v>#N/A</v>
      </c>
      <c r="AO1487" s="49" t="e">
        <v>#N/A</v>
      </c>
      <c r="AP1487" s="49" t="e">
        <v>#N/A</v>
      </c>
      <c r="AQ1487" s="49" t="e">
        <v>#N/A</v>
      </c>
      <c r="AR1487" s="49" t="e">
        <v>#N/A</v>
      </c>
      <c r="AS1487" s="49" t="e">
        <v>#N/A</v>
      </c>
      <c r="AT1487" s="49" t="e">
        <v>#N/A</v>
      </c>
    </row>
    <row r="1488" spans="1:46" x14ac:dyDescent="0.25">
      <c r="A1488">
        <v>9</v>
      </c>
      <c r="B1488" t="s">
        <v>259</v>
      </c>
      <c r="C1488" t="s">
        <v>259</v>
      </c>
      <c r="D1488" t="s">
        <v>260</v>
      </c>
      <c r="E1488" t="s">
        <v>624</v>
      </c>
      <c r="F1488" t="s">
        <v>625</v>
      </c>
      <c r="G1488">
        <v>0</v>
      </c>
      <c r="H1488">
        <v>0</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0</v>
      </c>
      <c r="AD1488">
        <v>0</v>
      </c>
      <c r="AE1488">
        <v>0</v>
      </c>
      <c r="AF1488">
        <v>0</v>
      </c>
      <c r="AG1488">
        <v>0</v>
      </c>
      <c r="AH1488">
        <v>0</v>
      </c>
      <c r="AI1488">
        <v>0</v>
      </c>
      <c r="AJ1488">
        <v>0</v>
      </c>
      <c r="AK1488">
        <v>0</v>
      </c>
      <c r="AL1488">
        <v>0</v>
      </c>
      <c r="AM1488" s="49" t="s">
        <v>260</v>
      </c>
      <c r="AN1488" s="49" t="s">
        <v>14</v>
      </c>
      <c r="AO1488" s="49" t="s">
        <v>507</v>
      </c>
      <c r="AP1488" s="49" t="s">
        <v>501</v>
      </c>
      <c r="AQ1488" s="49" t="s">
        <v>10</v>
      </c>
      <c r="AR1488" s="49" t="s">
        <v>487</v>
      </c>
      <c r="AS1488" s="49" t="s">
        <v>488</v>
      </c>
      <c r="AT1488" s="49" t="s">
        <v>489</v>
      </c>
    </row>
    <row r="1489" spans="1:46" x14ac:dyDescent="0.25">
      <c r="A1489">
        <v>9</v>
      </c>
      <c r="B1489" t="s">
        <v>493</v>
      </c>
      <c r="C1489" t="s">
        <v>574</v>
      </c>
      <c r="D1489" t="s">
        <v>575</v>
      </c>
      <c r="E1489" t="s">
        <v>624</v>
      </c>
      <c r="F1489" t="s">
        <v>625</v>
      </c>
      <c r="G1489">
        <v>0</v>
      </c>
      <c r="H1489">
        <v>0</v>
      </c>
      <c r="I1489">
        <v>0</v>
      </c>
      <c r="J1489">
        <v>0</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v>0</v>
      </c>
      <c r="AD1489">
        <v>0</v>
      </c>
      <c r="AE1489">
        <v>0</v>
      </c>
      <c r="AF1489">
        <v>0</v>
      </c>
      <c r="AG1489">
        <v>0</v>
      </c>
      <c r="AH1489">
        <v>0</v>
      </c>
      <c r="AI1489">
        <v>0</v>
      </c>
      <c r="AJ1489">
        <v>0</v>
      </c>
      <c r="AK1489">
        <v>0</v>
      </c>
      <c r="AL1489" t="s">
        <v>531</v>
      </c>
      <c r="AM1489" s="49" t="e">
        <v>#N/A</v>
      </c>
      <c r="AN1489" s="49" t="e">
        <v>#N/A</v>
      </c>
      <c r="AO1489" s="49" t="e">
        <v>#N/A</v>
      </c>
      <c r="AP1489" s="49" t="e">
        <v>#N/A</v>
      </c>
      <c r="AQ1489" s="49" t="e">
        <v>#N/A</v>
      </c>
      <c r="AR1489" s="49" t="e">
        <v>#N/A</v>
      </c>
      <c r="AS1489" s="49" t="e">
        <v>#N/A</v>
      </c>
      <c r="AT1489" s="49" t="e">
        <v>#N/A</v>
      </c>
    </row>
    <row r="1490" spans="1:46" x14ac:dyDescent="0.25">
      <c r="A1490">
        <v>9</v>
      </c>
      <c r="B1490" t="s">
        <v>273</v>
      </c>
      <c r="C1490" t="s">
        <v>273</v>
      </c>
      <c r="D1490" t="s">
        <v>420</v>
      </c>
      <c r="E1490" t="s">
        <v>624</v>
      </c>
      <c r="F1490" t="s">
        <v>625</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c r="AI1490">
        <v>0</v>
      </c>
      <c r="AJ1490">
        <v>0</v>
      </c>
      <c r="AK1490">
        <v>0</v>
      </c>
      <c r="AL1490" t="s">
        <v>531</v>
      </c>
      <c r="AM1490" s="49" t="s">
        <v>420</v>
      </c>
      <c r="AN1490" s="49" t="s">
        <v>14</v>
      </c>
      <c r="AO1490" s="49" t="s">
        <v>485</v>
      </c>
      <c r="AP1490" s="49" t="s">
        <v>494</v>
      </c>
      <c r="AQ1490" s="49" t="s">
        <v>11</v>
      </c>
      <c r="AR1490" s="49" t="s">
        <v>495</v>
      </c>
      <c r="AS1490" s="49" t="s">
        <v>488</v>
      </c>
      <c r="AT1490" s="49" t="s">
        <v>497</v>
      </c>
    </row>
    <row r="1491" spans="1:46" x14ac:dyDescent="0.25">
      <c r="A1491">
        <v>9</v>
      </c>
      <c r="B1491" t="s">
        <v>271</v>
      </c>
      <c r="C1491" t="s">
        <v>271</v>
      </c>
      <c r="D1491" t="s">
        <v>272</v>
      </c>
      <c r="E1491" t="s">
        <v>624</v>
      </c>
      <c r="F1491" t="s">
        <v>625</v>
      </c>
      <c r="G1491" t="s">
        <v>531</v>
      </c>
      <c r="H1491" t="s">
        <v>531</v>
      </c>
      <c r="I1491" t="s">
        <v>531</v>
      </c>
      <c r="J1491" t="s">
        <v>531</v>
      </c>
      <c r="K1491" t="s">
        <v>531</v>
      </c>
      <c r="L1491" t="s">
        <v>531</v>
      </c>
      <c r="M1491" t="s">
        <v>531</v>
      </c>
      <c r="N1491" t="s">
        <v>531</v>
      </c>
      <c r="O1491" t="s">
        <v>531</v>
      </c>
      <c r="P1491" t="s">
        <v>531</v>
      </c>
      <c r="Q1491" t="s">
        <v>531</v>
      </c>
      <c r="R1491" t="s">
        <v>531</v>
      </c>
      <c r="S1491" t="s">
        <v>531</v>
      </c>
      <c r="T1491" t="s">
        <v>531</v>
      </c>
      <c r="U1491" t="s">
        <v>531</v>
      </c>
      <c r="V1491">
        <v>0</v>
      </c>
      <c r="W1491">
        <v>0</v>
      </c>
      <c r="X1491">
        <v>0</v>
      </c>
      <c r="Y1491">
        <v>0</v>
      </c>
      <c r="Z1491">
        <v>0</v>
      </c>
      <c r="AA1491">
        <v>0</v>
      </c>
      <c r="AB1491">
        <v>0</v>
      </c>
      <c r="AC1491">
        <v>0</v>
      </c>
      <c r="AD1491">
        <v>0</v>
      </c>
      <c r="AE1491">
        <v>0</v>
      </c>
      <c r="AF1491">
        <v>0</v>
      </c>
      <c r="AG1491">
        <v>0</v>
      </c>
      <c r="AH1491">
        <v>0</v>
      </c>
      <c r="AI1491">
        <v>0</v>
      </c>
      <c r="AJ1491">
        <v>0</v>
      </c>
      <c r="AK1491">
        <v>0</v>
      </c>
      <c r="AL1491" t="s">
        <v>531</v>
      </c>
      <c r="AM1491" s="49" t="s">
        <v>272</v>
      </c>
      <c r="AN1491" s="49" t="s">
        <v>14</v>
      </c>
      <c r="AO1491" s="49" t="s">
        <v>500</v>
      </c>
      <c r="AP1491" s="49" t="s">
        <v>501</v>
      </c>
      <c r="AQ1491" s="49" t="s">
        <v>502</v>
      </c>
      <c r="AR1491" s="49" t="s">
        <v>487</v>
      </c>
      <c r="AS1491" s="49" t="s">
        <v>488</v>
      </c>
      <c r="AT1491" s="49" t="s">
        <v>489</v>
      </c>
    </row>
    <row r="1492" spans="1:46" x14ac:dyDescent="0.25">
      <c r="A1492">
        <v>9</v>
      </c>
      <c r="B1492" t="s">
        <v>251</v>
      </c>
      <c r="C1492" t="s">
        <v>251</v>
      </c>
      <c r="D1492" t="s">
        <v>252</v>
      </c>
      <c r="E1492" t="s">
        <v>624</v>
      </c>
      <c r="F1492" t="s">
        <v>625</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c r="AK1492">
        <v>0</v>
      </c>
      <c r="AL1492">
        <v>0</v>
      </c>
      <c r="AM1492" s="49" t="s">
        <v>252</v>
      </c>
      <c r="AN1492" s="49" t="s">
        <v>7</v>
      </c>
      <c r="AO1492" s="49" t="s">
        <v>9</v>
      </c>
      <c r="AP1492" s="49" t="s">
        <v>494</v>
      </c>
      <c r="AQ1492" s="49" t="s">
        <v>9</v>
      </c>
      <c r="AR1492" s="49" t="s">
        <v>487</v>
      </c>
      <c r="AS1492" s="49" t="s">
        <v>488</v>
      </c>
      <c r="AT1492" s="49" t="s">
        <v>489</v>
      </c>
    </row>
    <row r="1493" spans="1:46" x14ac:dyDescent="0.25">
      <c r="A1493">
        <v>9</v>
      </c>
      <c r="B1493" t="s">
        <v>274</v>
      </c>
      <c r="C1493" t="s">
        <v>274</v>
      </c>
      <c r="D1493" t="s">
        <v>275</v>
      </c>
      <c r="E1493" t="s">
        <v>624</v>
      </c>
      <c r="F1493" t="s">
        <v>625</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0</v>
      </c>
      <c r="AI1493">
        <v>0</v>
      </c>
      <c r="AJ1493">
        <v>0</v>
      </c>
      <c r="AK1493">
        <v>0</v>
      </c>
      <c r="AL1493" t="s">
        <v>531</v>
      </c>
      <c r="AM1493" s="49" t="s">
        <v>275</v>
      </c>
      <c r="AN1493" s="49" t="s">
        <v>4</v>
      </c>
      <c r="AO1493" s="49" t="s">
        <v>9</v>
      </c>
      <c r="AP1493" s="49" t="s">
        <v>486</v>
      </c>
      <c r="AQ1493" s="49" t="s">
        <v>9</v>
      </c>
      <c r="AR1493" s="49" t="s">
        <v>495</v>
      </c>
      <c r="AS1493" s="49" t="s">
        <v>488</v>
      </c>
      <c r="AT1493" s="49" t="s">
        <v>489</v>
      </c>
    </row>
    <row r="1494" spans="1:46" x14ac:dyDescent="0.25">
      <c r="A1494">
        <v>9</v>
      </c>
      <c r="B1494" t="s">
        <v>269</v>
      </c>
      <c r="C1494" t="s">
        <v>269</v>
      </c>
      <c r="D1494" t="s">
        <v>270</v>
      </c>
      <c r="E1494" t="s">
        <v>624</v>
      </c>
      <c r="F1494" t="s">
        <v>625</v>
      </c>
      <c r="G1494">
        <v>0</v>
      </c>
      <c r="H1494">
        <v>0</v>
      </c>
      <c r="I1494">
        <v>0</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c r="AH1494">
        <v>11.986800000000001</v>
      </c>
      <c r="AI1494">
        <v>11.986800000000001</v>
      </c>
      <c r="AJ1494">
        <v>11.986800000000001</v>
      </c>
      <c r="AK1494">
        <v>11.986800000000001</v>
      </c>
      <c r="AL1494" t="s">
        <v>531</v>
      </c>
      <c r="AM1494" s="49" t="s">
        <v>270</v>
      </c>
      <c r="AN1494" s="49" t="s">
        <v>14</v>
      </c>
      <c r="AO1494" s="49" t="s">
        <v>485</v>
      </c>
      <c r="AP1494" s="49" t="s">
        <v>494</v>
      </c>
      <c r="AQ1494" s="49" t="s">
        <v>11</v>
      </c>
      <c r="AR1494" s="49" t="s">
        <v>487</v>
      </c>
      <c r="AS1494" s="49" t="s">
        <v>488</v>
      </c>
      <c r="AT1494" s="49" t="s">
        <v>489</v>
      </c>
    </row>
    <row r="1495" spans="1:46" x14ac:dyDescent="0.25">
      <c r="A1495">
        <v>9</v>
      </c>
      <c r="B1495" t="s">
        <v>283</v>
      </c>
      <c r="C1495" t="s">
        <v>283</v>
      </c>
      <c r="D1495" t="s">
        <v>284</v>
      </c>
      <c r="E1495" t="s">
        <v>624</v>
      </c>
      <c r="F1495" t="s">
        <v>625</v>
      </c>
      <c r="G1495" t="s">
        <v>531</v>
      </c>
      <c r="H1495">
        <v>0</v>
      </c>
      <c r="I1495">
        <v>0</v>
      </c>
      <c r="J1495">
        <v>0</v>
      </c>
      <c r="K1495">
        <v>0</v>
      </c>
      <c r="L1495">
        <v>0</v>
      </c>
      <c r="M1495">
        <v>0</v>
      </c>
      <c r="N1495">
        <v>0</v>
      </c>
      <c r="O1495">
        <v>0</v>
      </c>
      <c r="P1495">
        <v>0</v>
      </c>
      <c r="Q1495">
        <v>0</v>
      </c>
      <c r="R1495">
        <v>0</v>
      </c>
      <c r="S1495">
        <v>0</v>
      </c>
      <c r="T1495">
        <v>0</v>
      </c>
      <c r="U1495">
        <v>0</v>
      </c>
      <c r="V1495">
        <v>0</v>
      </c>
      <c r="W1495">
        <v>0</v>
      </c>
      <c r="X1495">
        <v>0</v>
      </c>
      <c r="Y1495">
        <v>0</v>
      </c>
      <c r="Z1495">
        <v>0</v>
      </c>
      <c r="AA1495">
        <v>0</v>
      </c>
      <c r="AB1495">
        <v>0</v>
      </c>
      <c r="AC1495">
        <v>0</v>
      </c>
      <c r="AD1495">
        <v>0</v>
      </c>
      <c r="AE1495">
        <v>0</v>
      </c>
      <c r="AF1495">
        <v>0</v>
      </c>
      <c r="AG1495">
        <v>0</v>
      </c>
      <c r="AH1495">
        <v>0</v>
      </c>
      <c r="AI1495">
        <v>0</v>
      </c>
      <c r="AJ1495">
        <v>0</v>
      </c>
      <c r="AK1495">
        <v>0</v>
      </c>
      <c r="AL1495" t="s">
        <v>531</v>
      </c>
      <c r="AM1495" s="49" t="s">
        <v>284</v>
      </c>
      <c r="AN1495" s="49" t="s">
        <v>4</v>
      </c>
      <c r="AO1495" s="49" t="s">
        <v>9</v>
      </c>
      <c r="AP1495" s="49" t="s">
        <v>501</v>
      </c>
      <c r="AQ1495" s="49" t="s">
        <v>9</v>
      </c>
      <c r="AR1495" s="49" t="s">
        <v>495</v>
      </c>
      <c r="AS1495" s="49" t="s">
        <v>488</v>
      </c>
      <c r="AT1495" s="49" t="s">
        <v>489</v>
      </c>
    </row>
    <row r="1496" spans="1:46" x14ac:dyDescent="0.25">
      <c r="A1496">
        <v>9</v>
      </c>
      <c r="B1496" t="s">
        <v>294</v>
      </c>
      <c r="C1496" t="s">
        <v>294</v>
      </c>
      <c r="D1496" t="s">
        <v>295</v>
      </c>
      <c r="E1496" t="s">
        <v>624</v>
      </c>
      <c r="F1496" t="s">
        <v>625</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c r="AG1496">
        <v>0</v>
      </c>
      <c r="AH1496">
        <v>0</v>
      </c>
      <c r="AI1496">
        <v>0</v>
      </c>
      <c r="AJ1496">
        <v>0</v>
      </c>
      <c r="AK1496">
        <v>0</v>
      </c>
      <c r="AL1496" t="s">
        <v>531</v>
      </c>
      <c r="AM1496" s="49" t="s">
        <v>295</v>
      </c>
      <c r="AN1496" s="49" t="s">
        <v>14</v>
      </c>
      <c r="AO1496" s="49" t="s">
        <v>485</v>
      </c>
      <c r="AP1496" s="49" t="s">
        <v>494</v>
      </c>
      <c r="AQ1496" s="49" t="s">
        <v>11</v>
      </c>
      <c r="AR1496" s="49" t="s">
        <v>487</v>
      </c>
      <c r="AS1496" s="49" t="s">
        <v>488</v>
      </c>
      <c r="AT1496" s="49" t="s">
        <v>489</v>
      </c>
    </row>
    <row r="1497" spans="1:46" x14ac:dyDescent="0.25">
      <c r="A1497">
        <v>9</v>
      </c>
      <c r="B1497" t="s">
        <v>290</v>
      </c>
      <c r="C1497" t="s">
        <v>290</v>
      </c>
      <c r="D1497" t="s">
        <v>291</v>
      </c>
      <c r="E1497" t="s">
        <v>624</v>
      </c>
      <c r="F1497" t="s">
        <v>625</v>
      </c>
      <c r="G1497">
        <v>9634.9991000000009</v>
      </c>
      <c r="H1497">
        <v>9620.9984000000004</v>
      </c>
      <c r="I1497">
        <v>9620.9984000000004</v>
      </c>
      <c r="J1497">
        <v>11346.001899999999</v>
      </c>
      <c r="K1497">
        <v>11282.998900000001</v>
      </c>
      <c r="L1497">
        <v>13203.999100000001</v>
      </c>
      <c r="M1497">
        <v>17640.998100000001</v>
      </c>
      <c r="N1497">
        <v>21072.001100000001</v>
      </c>
      <c r="O1497">
        <v>22790.000100000001</v>
      </c>
      <c r="P1497">
        <v>24167.000899999999</v>
      </c>
      <c r="Q1497">
        <v>24254.999100000001</v>
      </c>
      <c r="R1497">
        <v>24459.000899999999</v>
      </c>
      <c r="S1497">
        <v>26063.001700000001</v>
      </c>
      <c r="T1497">
        <v>28258.999199999998</v>
      </c>
      <c r="U1497">
        <v>29392.998200000002</v>
      </c>
      <c r="V1497">
        <v>30061.998599999999</v>
      </c>
      <c r="W1497">
        <v>28834.001700000001</v>
      </c>
      <c r="X1497">
        <v>30164.998</v>
      </c>
      <c r="Y1497">
        <v>31795.999500000002</v>
      </c>
      <c r="Z1497">
        <v>31168.000400000001</v>
      </c>
      <c r="AA1497">
        <v>30334.998899999999</v>
      </c>
      <c r="AB1497">
        <v>31252.000199999999</v>
      </c>
      <c r="AC1497">
        <v>28095.9987</v>
      </c>
      <c r="AD1497">
        <v>27363.999500000002</v>
      </c>
      <c r="AE1497">
        <v>28324.999899999999</v>
      </c>
      <c r="AF1497">
        <v>27077.999199999998</v>
      </c>
      <c r="AG1497">
        <v>28302.001799999998</v>
      </c>
      <c r="AH1497">
        <v>28375.898799999999</v>
      </c>
      <c r="AI1497">
        <v>28852.804700000001</v>
      </c>
      <c r="AJ1497">
        <v>28513.2719</v>
      </c>
      <c r="AK1497">
        <v>29838.7333</v>
      </c>
      <c r="AL1497">
        <v>29706.2294</v>
      </c>
      <c r="AM1497" s="49" t="s">
        <v>291</v>
      </c>
      <c r="AN1497" s="49" t="s">
        <v>14</v>
      </c>
      <c r="AO1497" s="49" t="s">
        <v>500</v>
      </c>
      <c r="AP1497" s="49" t="s">
        <v>505</v>
      </c>
      <c r="AQ1497" s="49" t="s">
        <v>13</v>
      </c>
      <c r="AR1497" s="49" t="s">
        <v>487</v>
      </c>
      <c r="AS1497" s="49" t="s">
        <v>488</v>
      </c>
      <c r="AT1497" s="49" t="s">
        <v>489</v>
      </c>
    </row>
    <row r="1498" spans="1:46" x14ac:dyDescent="0.25">
      <c r="A1498">
        <v>9</v>
      </c>
      <c r="B1498" t="s">
        <v>576</v>
      </c>
      <c r="C1498" t="s">
        <v>576</v>
      </c>
      <c r="D1498" t="s">
        <v>577</v>
      </c>
      <c r="E1498" t="s">
        <v>624</v>
      </c>
      <c r="F1498" t="s">
        <v>625</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c r="AK1498">
        <v>0</v>
      </c>
      <c r="AL1498" t="s">
        <v>531</v>
      </c>
      <c r="AM1498" s="49" t="e">
        <v>#N/A</v>
      </c>
      <c r="AN1498" s="49" t="e">
        <v>#N/A</v>
      </c>
      <c r="AO1498" s="49" t="e">
        <v>#N/A</v>
      </c>
      <c r="AP1498" s="49" t="e">
        <v>#N/A</v>
      </c>
      <c r="AQ1498" s="49" t="e">
        <v>#N/A</v>
      </c>
      <c r="AR1498" s="49" t="e">
        <v>#N/A</v>
      </c>
      <c r="AS1498" s="49" t="e">
        <v>#N/A</v>
      </c>
      <c r="AT1498" s="49" t="e">
        <v>#N/A</v>
      </c>
    </row>
    <row r="1499" spans="1:46" x14ac:dyDescent="0.25">
      <c r="A1499">
        <v>9</v>
      </c>
      <c r="B1499" t="s">
        <v>298</v>
      </c>
      <c r="C1499" t="s">
        <v>298</v>
      </c>
      <c r="D1499" t="s">
        <v>299</v>
      </c>
      <c r="E1499" t="s">
        <v>624</v>
      </c>
      <c r="F1499" t="s">
        <v>625</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c r="AK1499">
        <v>0</v>
      </c>
      <c r="AL1499">
        <v>0</v>
      </c>
      <c r="AM1499" s="49" t="s">
        <v>299</v>
      </c>
      <c r="AN1499" s="49" t="s">
        <v>14</v>
      </c>
      <c r="AO1499" s="49" t="s">
        <v>509</v>
      </c>
      <c r="AP1499" s="49" t="s">
        <v>505</v>
      </c>
      <c r="AQ1499" s="49" t="s">
        <v>13</v>
      </c>
      <c r="AR1499" s="49" t="s">
        <v>487</v>
      </c>
      <c r="AS1499" s="49" t="s">
        <v>488</v>
      </c>
      <c r="AT1499" s="49" t="s">
        <v>489</v>
      </c>
    </row>
    <row r="1500" spans="1:46" x14ac:dyDescent="0.25">
      <c r="A1500">
        <v>9</v>
      </c>
      <c r="B1500" t="s">
        <v>288</v>
      </c>
      <c r="C1500" t="s">
        <v>288</v>
      </c>
      <c r="D1500" t="s">
        <v>289</v>
      </c>
      <c r="E1500" t="s">
        <v>624</v>
      </c>
      <c r="F1500" t="s">
        <v>625</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c r="AG1500">
        <v>0</v>
      </c>
      <c r="AH1500">
        <v>0</v>
      </c>
      <c r="AI1500">
        <v>0</v>
      </c>
      <c r="AJ1500">
        <v>0</v>
      </c>
      <c r="AK1500">
        <v>0</v>
      </c>
      <c r="AL1500" t="s">
        <v>531</v>
      </c>
      <c r="AM1500" s="49" t="s">
        <v>289</v>
      </c>
      <c r="AN1500" s="49" t="s">
        <v>14</v>
      </c>
      <c r="AO1500" s="49" t="s">
        <v>507</v>
      </c>
      <c r="AP1500" s="49" t="s">
        <v>494</v>
      </c>
      <c r="AQ1500" s="49" t="s">
        <v>10</v>
      </c>
      <c r="AR1500" s="49" t="s">
        <v>487</v>
      </c>
      <c r="AS1500" s="49" t="s">
        <v>488</v>
      </c>
      <c r="AT1500" s="49" t="s">
        <v>489</v>
      </c>
    </row>
    <row r="1501" spans="1:46" x14ac:dyDescent="0.25">
      <c r="A1501">
        <v>9</v>
      </c>
      <c r="B1501" t="s">
        <v>285</v>
      </c>
      <c r="C1501" t="s">
        <v>285</v>
      </c>
      <c r="D1501" t="s">
        <v>286</v>
      </c>
      <c r="E1501" t="s">
        <v>624</v>
      </c>
      <c r="F1501" t="s">
        <v>625</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c r="AG1501">
        <v>0</v>
      </c>
      <c r="AH1501">
        <v>0</v>
      </c>
      <c r="AI1501">
        <v>0</v>
      </c>
      <c r="AJ1501">
        <v>0</v>
      </c>
      <c r="AK1501">
        <v>0</v>
      </c>
      <c r="AL1501" t="s">
        <v>531</v>
      </c>
      <c r="AM1501" s="49" t="s">
        <v>286</v>
      </c>
      <c r="AN1501" s="49" t="s">
        <v>8</v>
      </c>
      <c r="AO1501" s="49" t="s">
        <v>9</v>
      </c>
      <c r="AP1501" s="49" t="s">
        <v>486</v>
      </c>
      <c r="AQ1501" s="49" t="s">
        <v>9</v>
      </c>
      <c r="AR1501" s="49" t="s">
        <v>487</v>
      </c>
      <c r="AS1501" s="49" t="s">
        <v>488</v>
      </c>
      <c r="AT1501" s="49" t="s">
        <v>489</v>
      </c>
    </row>
    <row r="1502" spans="1:46" x14ac:dyDescent="0.25">
      <c r="A1502">
        <v>9</v>
      </c>
      <c r="B1502" t="s">
        <v>287</v>
      </c>
      <c r="C1502" t="s">
        <v>287</v>
      </c>
      <c r="D1502" t="s">
        <v>422</v>
      </c>
      <c r="E1502" t="s">
        <v>624</v>
      </c>
      <c r="F1502" t="s">
        <v>625</v>
      </c>
      <c r="G1502">
        <v>0</v>
      </c>
      <c r="H1502">
        <v>0</v>
      </c>
      <c r="I1502">
        <v>0</v>
      </c>
      <c r="J1502">
        <v>0</v>
      </c>
      <c r="K1502">
        <v>0</v>
      </c>
      <c r="L1502">
        <v>0</v>
      </c>
      <c r="M1502">
        <v>0</v>
      </c>
      <c r="N1502">
        <v>0</v>
      </c>
      <c r="O1502">
        <v>0</v>
      </c>
      <c r="P1502">
        <v>0</v>
      </c>
      <c r="Q1502">
        <v>0</v>
      </c>
      <c r="R1502">
        <v>0</v>
      </c>
      <c r="S1502">
        <v>0</v>
      </c>
      <c r="T1502">
        <v>0</v>
      </c>
      <c r="U1502">
        <v>0</v>
      </c>
      <c r="V1502">
        <v>0</v>
      </c>
      <c r="W1502">
        <v>0</v>
      </c>
      <c r="X1502">
        <v>0</v>
      </c>
      <c r="Y1502">
        <v>0</v>
      </c>
      <c r="Z1502">
        <v>0</v>
      </c>
      <c r="AA1502">
        <v>0</v>
      </c>
      <c r="AB1502">
        <v>0</v>
      </c>
      <c r="AC1502">
        <v>0</v>
      </c>
      <c r="AD1502">
        <v>0</v>
      </c>
      <c r="AE1502">
        <v>0</v>
      </c>
      <c r="AF1502">
        <v>0</v>
      </c>
      <c r="AG1502">
        <v>0</v>
      </c>
      <c r="AH1502">
        <v>0</v>
      </c>
      <c r="AI1502">
        <v>0</v>
      </c>
      <c r="AJ1502">
        <v>0</v>
      </c>
      <c r="AK1502">
        <v>0</v>
      </c>
      <c r="AL1502" t="s">
        <v>531</v>
      </c>
      <c r="AM1502" s="49" t="s">
        <v>422</v>
      </c>
      <c r="AN1502" s="49" t="s">
        <v>8</v>
      </c>
      <c r="AO1502" s="49" t="s">
        <v>9</v>
      </c>
      <c r="AP1502" s="49" t="s">
        <v>494</v>
      </c>
      <c r="AQ1502" s="49" t="s">
        <v>9</v>
      </c>
      <c r="AR1502" s="49" t="s">
        <v>495</v>
      </c>
      <c r="AS1502" s="49" t="s">
        <v>496</v>
      </c>
      <c r="AT1502" s="49" t="s">
        <v>497</v>
      </c>
    </row>
    <row r="1503" spans="1:46" x14ac:dyDescent="0.25">
      <c r="A1503">
        <v>9</v>
      </c>
      <c r="B1503" t="s">
        <v>493</v>
      </c>
      <c r="C1503" t="s">
        <v>578</v>
      </c>
      <c r="D1503" t="s">
        <v>579</v>
      </c>
      <c r="E1503" t="s">
        <v>624</v>
      </c>
      <c r="F1503" t="s">
        <v>625</v>
      </c>
      <c r="G1503">
        <v>1468.0009</v>
      </c>
      <c r="H1503">
        <v>4405.9998999999998</v>
      </c>
      <c r="I1503">
        <v>4797.0010000000002</v>
      </c>
      <c r="J1503">
        <v>4802</v>
      </c>
      <c r="K1503">
        <v>5692.0006999999996</v>
      </c>
      <c r="L1503">
        <v>6660.9978000000001</v>
      </c>
      <c r="M1503">
        <v>8021.0002999999997</v>
      </c>
      <c r="N1503">
        <v>9347.9982</v>
      </c>
      <c r="O1503">
        <v>10948.0005</v>
      </c>
      <c r="P1503">
        <v>15000.998799999999</v>
      </c>
      <c r="Q1503">
        <v>17776.997899999998</v>
      </c>
      <c r="R1503">
        <v>26907.9984</v>
      </c>
      <c r="S1503">
        <v>27491.9984</v>
      </c>
      <c r="T1503">
        <v>34688.0023</v>
      </c>
      <c r="U1503">
        <v>36057.998599999999</v>
      </c>
      <c r="V1503">
        <v>36181.999000000003</v>
      </c>
      <c r="W1503">
        <v>37452.002</v>
      </c>
      <c r="X1503">
        <v>40847.999199999998</v>
      </c>
      <c r="Y1503">
        <v>42648.004999999997</v>
      </c>
      <c r="Z1503">
        <v>42999.001199999999</v>
      </c>
      <c r="AA1503">
        <v>47825.996400000004</v>
      </c>
      <c r="AB1503">
        <v>51591.997900000002</v>
      </c>
      <c r="AC1503">
        <v>53646.996599999999</v>
      </c>
      <c r="AD1503">
        <v>57321.005700000002</v>
      </c>
      <c r="AE1503">
        <v>59029.998800000001</v>
      </c>
      <c r="AF1503">
        <v>61131.994299999998</v>
      </c>
      <c r="AG1503">
        <v>60951.9954</v>
      </c>
      <c r="AH1503">
        <v>59862.1463</v>
      </c>
      <c r="AI1503">
        <v>58518.170899999997</v>
      </c>
      <c r="AJ1503">
        <v>60445.292099999999</v>
      </c>
      <c r="AK1503">
        <v>65024.797200000001</v>
      </c>
      <c r="AL1503" t="s">
        <v>531</v>
      </c>
      <c r="AM1503" s="49" t="e">
        <v>#N/A</v>
      </c>
      <c r="AN1503" s="49" t="e">
        <v>#N/A</v>
      </c>
      <c r="AO1503" s="49" t="e">
        <v>#N/A</v>
      </c>
      <c r="AP1503" s="49" t="e">
        <v>#N/A</v>
      </c>
      <c r="AQ1503" s="49" t="e">
        <v>#N/A</v>
      </c>
      <c r="AR1503" s="49" t="e">
        <v>#N/A</v>
      </c>
      <c r="AS1503" s="49" t="e">
        <v>#N/A</v>
      </c>
      <c r="AT1503" s="49" t="e">
        <v>#N/A</v>
      </c>
    </row>
    <row r="1504" spans="1:46" x14ac:dyDescent="0.25">
      <c r="A1504">
        <v>9</v>
      </c>
      <c r="B1504" t="s">
        <v>493</v>
      </c>
      <c r="C1504" t="s">
        <v>580</v>
      </c>
      <c r="D1504" t="s">
        <v>581</v>
      </c>
      <c r="E1504" t="s">
        <v>624</v>
      </c>
      <c r="F1504" t="s">
        <v>625</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c r="AI1504">
        <v>0</v>
      </c>
      <c r="AJ1504">
        <v>0</v>
      </c>
      <c r="AK1504">
        <v>0</v>
      </c>
      <c r="AL1504" t="s">
        <v>531</v>
      </c>
      <c r="AM1504" s="49" t="e">
        <v>#N/A</v>
      </c>
      <c r="AN1504" s="49" t="e">
        <v>#N/A</v>
      </c>
      <c r="AO1504" s="49" t="e">
        <v>#N/A</v>
      </c>
      <c r="AP1504" s="49" t="e">
        <v>#N/A</v>
      </c>
      <c r="AQ1504" s="49" t="e">
        <v>#N/A</v>
      </c>
      <c r="AR1504" s="49" t="e">
        <v>#N/A</v>
      </c>
      <c r="AS1504" s="49" t="e">
        <v>#N/A</v>
      </c>
      <c r="AT1504" s="49" t="e">
        <v>#N/A</v>
      </c>
    </row>
    <row r="1505" spans="1:46" x14ac:dyDescent="0.25">
      <c r="A1505">
        <v>9</v>
      </c>
      <c r="B1505" t="s">
        <v>493</v>
      </c>
      <c r="C1505" t="s">
        <v>582</v>
      </c>
      <c r="D1505" t="s">
        <v>583</v>
      </c>
      <c r="E1505" t="s">
        <v>624</v>
      </c>
      <c r="F1505" t="s">
        <v>625</v>
      </c>
      <c r="G1505">
        <v>1468.0009</v>
      </c>
      <c r="H1505">
        <v>4405.9998999999998</v>
      </c>
      <c r="I1505">
        <v>4797.0010000000002</v>
      </c>
      <c r="J1505">
        <v>4802</v>
      </c>
      <c r="K1505">
        <v>5692.0006999999996</v>
      </c>
      <c r="L1505">
        <v>6660.9978000000001</v>
      </c>
      <c r="M1505">
        <v>8021.0002999999997</v>
      </c>
      <c r="N1505">
        <v>9347.9982</v>
      </c>
      <c r="O1505">
        <v>10948.0005</v>
      </c>
      <c r="P1505">
        <v>15000.998799999999</v>
      </c>
      <c r="Q1505">
        <v>17776.997899999998</v>
      </c>
      <c r="R1505">
        <v>26907.9984</v>
      </c>
      <c r="S1505">
        <v>27477.9977</v>
      </c>
      <c r="T1505">
        <v>34674.001600000003</v>
      </c>
      <c r="U1505">
        <v>36043.997900000002</v>
      </c>
      <c r="V1505">
        <v>36167.998399999997</v>
      </c>
      <c r="W1505">
        <v>37423</v>
      </c>
      <c r="X1505">
        <v>40775.998800000001</v>
      </c>
      <c r="Y1505">
        <v>42634.004399999998</v>
      </c>
      <c r="Z1505">
        <v>42969.999300000003</v>
      </c>
      <c r="AA1505">
        <v>47796.994500000001</v>
      </c>
      <c r="AB1505">
        <v>51548.999499999998</v>
      </c>
      <c r="AC1505">
        <v>53600.996200000001</v>
      </c>
      <c r="AD1505">
        <v>56248.004200000003</v>
      </c>
      <c r="AE1505">
        <v>57594.998299999999</v>
      </c>
      <c r="AF1505">
        <v>58848.9951</v>
      </c>
      <c r="AG1505">
        <v>58526.996700000003</v>
      </c>
      <c r="AH1505">
        <v>57391.314599999998</v>
      </c>
      <c r="AI1505">
        <v>56105.514799999997</v>
      </c>
      <c r="AJ1505">
        <v>57282.587599999999</v>
      </c>
      <c r="AK1505">
        <v>62472.222500000003</v>
      </c>
      <c r="AL1505" t="s">
        <v>531</v>
      </c>
      <c r="AM1505" s="49" t="e">
        <v>#N/A</v>
      </c>
      <c r="AN1505" s="49" t="e">
        <v>#N/A</v>
      </c>
      <c r="AO1505" s="49" t="e">
        <v>#N/A</v>
      </c>
      <c r="AP1505" s="49" t="e">
        <v>#N/A</v>
      </c>
      <c r="AQ1505" s="49" t="e">
        <v>#N/A</v>
      </c>
      <c r="AR1505" s="49" t="e">
        <v>#N/A</v>
      </c>
      <c r="AS1505" s="49" t="e">
        <v>#N/A</v>
      </c>
      <c r="AT1505" s="49" t="e">
        <v>#N/A</v>
      </c>
    </row>
    <row r="1506" spans="1:46" x14ac:dyDescent="0.25">
      <c r="A1506">
        <v>9</v>
      </c>
      <c r="B1506" t="s">
        <v>493</v>
      </c>
      <c r="C1506" t="s">
        <v>584</v>
      </c>
      <c r="D1506" t="s">
        <v>585</v>
      </c>
      <c r="E1506" t="s">
        <v>624</v>
      </c>
      <c r="F1506" t="s">
        <v>625</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3.0019</v>
      </c>
      <c r="AD1506">
        <v>1059.0008</v>
      </c>
      <c r="AE1506">
        <v>1435.0006000000001</v>
      </c>
      <c r="AF1506">
        <v>1639.9989</v>
      </c>
      <c r="AG1506">
        <v>1510.9993999999999</v>
      </c>
      <c r="AH1506">
        <v>1632.7599</v>
      </c>
      <c r="AI1506">
        <v>1606.6425999999999</v>
      </c>
      <c r="AJ1506">
        <v>1692.7609</v>
      </c>
      <c r="AK1506">
        <v>1754.2021999999999</v>
      </c>
      <c r="AL1506" t="s">
        <v>531</v>
      </c>
      <c r="AM1506" s="49" t="e">
        <v>#N/A</v>
      </c>
      <c r="AN1506" s="49" t="e">
        <v>#N/A</v>
      </c>
      <c r="AO1506" s="49" t="e">
        <v>#N/A</v>
      </c>
      <c r="AP1506" s="49" t="e">
        <v>#N/A</v>
      </c>
      <c r="AQ1506" s="49" t="e">
        <v>#N/A</v>
      </c>
      <c r="AR1506" s="49" t="e">
        <v>#N/A</v>
      </c>
      <c r="AS1506" s="49" t="e">
        <v>#N/A</v>
      </c>
      <c r="AT1506" s="49" t="e">
        <v>#N/A</v>
      </c>
    </row>
    <row r="1507" spans="1:46" x14ac:dyDescent="0.25">
      <c r="A1507">
        <v>9</v>
      </c>
      <c r="B1507" t="s">
        <v>292</v>
      </c>
      <c r="C1507" t="s">
        <v>292</v>
      </c>
      <c r="D1507" t="s">
        <v>293</v>
      </c>
      <c r="E1507" t="s">
        <v>624</v>
      </c>
      <c r="F1507" t="s">
        <v>625</v>
      </c>
      <c r="G1507">
        <v>2311.4861999999998</v>
      </c>
      <c r="H1507">
        <v>2413.5353</v>
      </c>
      <c r="I1507">
        <v>2077.3562000000002</v>
      </c>
      <c r="J1507">
        <v>2422.1936000000001</v>
      </c>
      <c r="K1507">
        <v>2294.1403</v>
      </c>
      <c r="L1507">
        <v>2416.7926000000002</v>
      </c>
      <c r="M1507">
        <v>2345.8389000000002</v>
      </c>
      <c r="N1507">
        <v>2398.0064000000002</v>
      </c>
      <c r="O1507">
        <v>2659.4679000000001</v>
      </c>
      <c r="P1507">
        <v>2858.6298000000002</v>
      </c>
      <c r="Q1507">
        <v>2717.1954999999998</v>
      </c>
      <c r="R1507">
        <v>3260.9686999999999</v>
      </c>
      <c r="S1507">
        <v>3034.0106999999998</v>
      </c>
      <c r="T1507">
        <v>4360.1460999999999</v>
      </c>
      <c r="U1507">
        <v>4026.1356999999998</v>
      </c>
      <c r="V1507">
        <v>4570.3486000000003</v>
      </c>
      <c r="W1507">
        <v>4778.6711999999998</v>
      </c>
      <c r="X1507">
        <v>4750.0375999999997</v>
      </c>
      <c r="Y1507">
        <v>5187.4409999999998</v>
      </c>
      <c r="Z1507">
        <v>5362.0388999999996</v>
      </c>
      <c r="AA1507">
        <v>4141.1178</v>
      </c>
      <c r="AB1507">
        <v>4751.2811000000002</v>
      </c>
      <c r="AC1507">
        <v>5958.6369999999997</v>
      </c>
      <c r="AD1507">
        <v>6745.9270999999999</v>
      </c>
      <c r="AE1507">
        <v>6959.5794999999998</v>
      </c>
      <c r="AF1507">
        <v>7370.6814000000004</v>
      </c>
      <c r="AG1507">
        <v>7329.9312</v>
      </c>
      <c r="AH1507">
        <v>7631.8665000000001</v>
      </c>
      <c r="AI1507">
        <v>7872.0380999999998</v>
      </c>
      <c r="AJ1507">
        <v>7574.7668999999996</v>
      </c>
      <c r="AK1507">
        <v>7463.1427000000003</v>
      </c>
      <c r="AL1507">
        <v>7638.4105</v>
      </c>
      <c r="AM1507" s="49" t="s">
        <v>293</v>
      </c>
      <c r="AN1507" s="49" t="s">
        <v>14</v>
      </c>
      <c r="AO1507" s="49" t="s">
        <v>500</v>
      </c>
      <c r="AP1507" s="49" t="s">
        <v>505</v>
      </c>
      <c r="AQ1507" s="49" t="s">
        <v>13</v>
      </c>
      <c r="AR1507" s="49" t="s">
        <v>495</v>
      </c>
      <c r="AS1507" s="49" t="s">
        <v>488</v>
      </c>
      <c r="AT1507" s="49" t="s">
        <v>489</v>
      </c>
    </row>
    <row r="1508" spans="1:46" x14ac:dyDescent="0.25">
      <c r="A1508">
        <v>9</v>
      </c>
      <c r="B1508" t="s">
        <v>493</v>
      </c>
      <c r="C1508" t="s">
        <v>586</v>
      </c>
      <c r="D1508" t="s">
        <v>587</v>
      </c>
      <c r="E1508" t="s">
        <v>624</v>
      </c>
      <c r="F1508" t="s">
        <v>625</v>
      </c>
      <c r="G1508">
        <v>88273.000700000004</v>
      </c>
      <c r="H1508">
        <v>104230.00079999999</v>
      </c>
      <c r="I1508">
        <v>119713.9972</v>
      </c>
      <c r="J1508">
        <v>118612.0021</v>
      </c>
      <c r="K1508">
        <v>126597.0001</v>
      </c>
      <c r="L1508">
        <v>136858.0012</v>
      </c>
      <c r="M1508">
        <v>144959.9993</v>
      </c>
      <c r="N1508">
        <v>142437.0001</v>
      </c>
      <c r="O1508">
        <v>145091.0001</v>
      </c>
      <c r="P1508">
        <v>158788.99969999999</v>
      </c>
      <c r="Q1508">
        <v>173229.0007</v>
      </c>
      <c r="R1508">
        <v>146773.00090000001</v>
      </c>
      <c r="S1508">
        <v>162900.0018</v>
      </c>
      <c r="T1508">
        <v>151707.00229999999</v>
      </c>
      <c r="U1508">
        <v>132847.0007</v>
      </c>
      <c r="V1508">
        <v>132396.00279999999</v>
      </c>
      <c r="W1508">
        <v>134891.99710000001</v>
      </c>
      <c r="X1508">
        <v>130851.99890000001</v>
      </c>
      <c r="Y1508">
        <v>135062.99859999999</v>
      </c>
      <c r="Z1508">
        <v>133577.99919999999</v>
      </c>
      <c r="AA1508">
        <v>129764.0003</v>
      </c>
      <c r="AB1508">
        <v>148197.99919999999</v>
      </c>
      <c r="AC1508">
        <v>148343.99710000001</v>
      </c>
      <c r="AD1508">
        <v>147938.0031</v>
      </c>
      <c r="AE1508">
        <v>147328.0031</v>
      </c>
      <c r="AF1508">
        <v>146893.003</v>
      </c>
      <c r="AG1508">
        <v>151204.00020000001</v>
      </c>
      <c r="AH1508">
        <v>145855.27530000001</v>
      </c>
      <c r="AI1508">
        <v>148287.68049999999</v>
      </c>
      <c r="AJ1508">
        <v>160064.22779999999</v>
      </c>
      <c r="AK1508">
        <v>159230.92060000001</v>
      </c>
      <c r="AL1508">
        <v>155457.80160000001</v>
      </c>
      <c r="AM1508" s="49" t="e">
        <v>#N/A</v>
      </c>
      <c r="AN1508" s="49" t="e">
        <v>#N/A</v>
      </c>
      <c r="AO1508" s="49" t="e">
        <v>#N/A</v>
      </c>
      <c r="AP1508" s="49" t="e">
        <v>#N/A</v>
      </c>
      <c r="AQ1508" s="49" t="e">
        <v>#N/A</v>
      </c>
      <c r="AR1508" s="49" t="e">
        <v>#N/A</v>
      </c>
      <c r="AS1508" s="49" t="e">
        <v>#N/A</v>
      </c>
      <c r="AT1508" s="49" t="e">
        <v>#N/A</v>
      </c>
    </row>
    <row r="1509" spans="1:46" x14ac:dyDescent="0.25">
      <c r="A1509">
        <v>9</v>
      </c>
      <c r="B1509" t="s">
        <v>493</v>
      </c>
      <c r="C1509" t="s">
        <v>588</v>
      </c>
      <c r="D1509" t="s">
        <v>589</v>
      </c>
      <c r="E1509" t="s">
        <v>624</v>
      </c>
      <c r="F1509" t="s">
        <v>625</v>
      </c>
      <c r="G1509">
        <v>107.002</v>
      </c>
      <c r="H1509">
        <v>152.9982</v>
      </c>
      <c r="I1509">
        <v>152.9982</v>
      </c>
      <c r="J1509">
        <v>211.99860000000001</v>
      </c>
      <c r="K1509">
        <v>367.99880000000002</v>
      </c>
      <c r="L1509">
        <v>509.99829999999997</v>
      </c>
      <c r="M1509">
        <v>1398.0018</v>
      </c>
      <c r="N1509">
        <v>1912.9992</v>
      </c>
      <c r="O1509">
        <v>2352.0019000000002</v>
      </c>
      <c r="P1509">
        <v>3053.9985000000001</v>
      </c>
      <c r="Q1509">
        <v>3053.002</v>
      </c>
      <c r="R1509">
        <v>5045.0019000000002</v>
      </c>
      <c r="S1509">
        <v>6803.9979999999996</v>
      </c>
      <c r="T1509">
        <v>7237.0010000000002</v>
      </c>
      <c r="U1509">
        <v>7875.9988000000003</v>
      </c>
      <c r="V1509">
        <v>8460.9994999999999</v>
      </c>
      <c r="W1509">
        <v>9022.0012999999999</v>
      </c>
      <c r="X1509">
        <v>10659.998900000001</v>
      </c>
      <c r="Y1509">
        <v>13044.0005</v>
      </c>
      <c r="Z1509">
        <v>14032.0016</v>
      </c>
      <c r="AA1509">
        <v>40563.640099999997</v>
      </c>
      <c r="AB1509">
        <v>49267.1014</v>
      </c>
      <c r="AC1509">
        <v>48122.082699999999</v>
      </c>
      <c r="AD1509">
        <v>48210.889000000003</v>
      </c>
      <c r="AE1509">
        <v>48171.7549</v>
      </c>
      <c r="AF1509">
        <v>51132.597099999999</v>
      </c>
      <c r="AG1509">
        <v>40294.064599999998</v>
      </c>
      <c r="AH1509">
        <v>39504.802600000003</v>
      </c>
      <c r="AI1509">
        <v>40869.104899999998</v>
      </c>
      <c r="AJ1509">
        <v>39929.402699999999</v>
      </c>
      <c r="AK1509">
        <v>38296.554900000003</v>
      </c>
      <c r="AL1509">
        <v>39886.885799999996</v>
      </c>
      <c r="AM1509" s="49" t="e">
        <v>#N/A</v>
      </c>
      <c r="AN1509" s="49" t="e">
        <v>#N/A</v>
      </c>
      <c r="AO1509" s="49" t="e">
        <v>#N/A</v>
      </c>
      <c r="AP1509" s="49" t="e">
        <v>#N/A</v>
      </c>
      <c r="AQ1509" s="49" t="e">
        <v>#N/A</v>
      </c>
      <c r="AR1509" s="49" t="e">
        <v>#N/A</v>
      </c>
      <c r="AS1509" s="49" t="e">
        <v>#N/A</v>
      </c>
      <c r="AT1509" s="49" t="e">
        <v>#N/A</v>
      </c>
    </row>
    <row r="1510" spans="1:46" x14ac:dyDescent="0.25">
      <c r="A1510">
        <v>9</v>
      </c>
      <c r="B1510" t="s">
        <v>493</v>
      </c>
      <c r="C1510" t="s">
        <v>590</v>
      </c>
      <c r="D1510" t="s">
        <v>591</v>
      </c>
      <c r="E1510" t="s">
        <v>624</v>
      </c>
      <c r="F1510" t="s">
        <v>625</v>
      </c>
      <c r="G1510">
        <v>98590.4859</v>
      </c>
      <c r="H1510">
        <v>102606.5356</v>
      </c>
      <c r="I1510">
        <v>104311.3587</v>
      </c>
      <c r="J1510">
        <v>109208.19809999999</v>
      </c>
      <c r="K1510">
        <v>113133.1431</v>
      </c>
      <c r="L1510">
        <v>125184.79670000001</v>
      </c>
      <c r="M1510">
        <v>134506.84080000001</v>
      </c>
      <c r="N1510">
        <v>142599.00829999999</v>
      </c>
      <c r="O1510">
        <v>150739.4664</v>
      </c>
      <c r="P1510">
        <v>166250.63089999999</v>
      </c>
      <c r="Q1510">
        <v>173675.1378</v>
      </c>
      <c r="R1510">
        <v>187888.2101</v>
      </c>
      <c r="S1510">
        <v>192467.94130000001</v>
      </c>
      <c r="T1510">
        <v>236258.21</v>
      </c>
      <c r="U1510">
        <v>251704.02280000001</v>
      </c>
      <c r="V1510">
        <v>285676.99070000002</v>
      </c>
      <c r="W1510">
        <v>312451.8824</v>
      </c>
      <c r="X1510">
        <v>325246.52549999999</v>
      </c>
      <c r="Y1510">
        <v>325643.42989999999</v>
      </c>
      <c r="Z1510">
        <v>333385.2292</v>
      </c>
      <c r="AA1510">
        <v>341507.50400000002</v>
      </c>
      <c r="AB1510">
        <v>347679.02309999999</v>
      </c>
      <c r="AC1510">
        <v>357215.70770000003</v>
      </c>
      <c r="AD1510">
        <v>383238.79239999998</v>
      </c>
      <c r="AE1510">
        <v>399789.5687</v>
      </c>
      <c r="AF1510">
        <v>405126.19380000001</v>
      </c>
      <c r="AG1510">
        <v>435854.99469999998</v>
      </c>
      <c r="AH1510">
        <v>450604.35</v>
      </c>
      <c r="AI1510">
        <v>450836.60849999997</v>
      </c>
      <c r="AJ1510">
        <v>459820.01179999998</v>
      </c>
      <c r="AK1510">
        <v>467787.06510000001</v>
      </c>
      <c r="AL1510">
        <v>460635.05609999999</v>
      </c>
      <c r="AM1510" s="49" t="e">
        <v>#N/A</v>
      </c>
      <c r="AN1510" s="49" t="e">
        <v>#N/A</v>
      </c>
      <c r="AO1510" s="49" t="e">
        <v>#N/A</v>
      </c>
      <c r="AP1510" s="49" t="e">
        <v>#N/A</v>
      </c>
      <c r="AQ1510" s="49" t="e">
        <v>#N/A</v>
      </c>
      <c r="AR1510" s="49" t="e">
        <v>#N/A</v>
      </c>
      <c r="AS1510" s="49" t="e">
        <v>#N/A</v>
      </c>
      <c r="AT1510" s="49" t="e">
        <v>#N/A</v>
      </c>
    </row>
    <row r="1511" spans="1:46" x14ac:dyDescent="0.25">
      <c r="A1511">
        <v>9</v>
      </c>
      <c r="B1511" t="s">
        <v>493</v>
      </c>
      <c r="C1511" t="s">
        <v>592</v>
      </c>
      <c r="D1511" t="s">
        <v>593</v>
      </c>
      <c r="E1511" t="s">
        <v>624</v>
      </c>
      <c r="F1511" t="s">
        <v>625</v>
      </c>
      <c r="G1511">
        <v>186970.48860000001</v>
      </c>
      <c r="H1511">
        <v>206989.53469999999</v>
      </c>
      <c r="I1511">
        <v>224178.3541</v>
      </c>
      <c r="J1511">
        <v>228032.19889999999</v>
      </c>
      <c r="K1511">
        <v>240098.14199999999</v>
      </c>
      <c r="L1511">
        <v>262552.79609999998</v>
      </c>
      <c r="M1511">
        <v>280864.8419</v>
      </c>
      <c r="N1511">
        <v>286949.00760000001</v>
      </c>
      <c r="O1511">
        <v>298182.46830000001</v>
      </c>
      <c r="P1511">
        <v>328093.62900000002</v>
      </c>
      <c r="Q1511">
        <v>349957.14049999998</v>
      </c>
      <c r="R1511">
        <v>339706.21289999998</v>
      </c>
      <c r="S1511">
        <v>362171.9411</v>
      </c>
      <c r="T1511">
        <v>395202.21340000001</v>
      </c>
      <c r="U1511">
        <v>392427.02230000001</v>
      </c>
      <c r="V1511">
        <v>426533.99300000002</v>
      </c>
      <c r="W1511">
        <v>456365.88079999998</v>
      </c>
      <c r="X1511">
        <v>466758.5233</v>
      </c>
      <c r="Y1511">
        <v>473750.429</v>
      </c>
      <c r="Z1511">
        <v>480995.23009999999</v>
      </c>
      <c r="AA1511">
        <v>511835.14439999999</v>
      </c>
      <c r="AB1511">
        <v>545144.12360000005</v>
      </c>
      <c r="AC1511">
        <v>553681.78760000004</v>
      </c>
      <c r="AD1511">
        <v>579387.68449999997</v>
      </c>
      <c r="AE1511">
        <v>595289.32669999998</v>
      </c>
      <c r="AF1511">
        <v>603151.79379999998</v>
      </c>
      <c r="AG1511">
        <v>627353.05949999997</v>
      </c>
      <c r="AH1511">
        <v>635964.42790000001</v>
      </c>
      <c r="AI1511">
        <v>639993.39390000002</v>
      </c>
      <c r="AJ1511">
        <v>659813.64229999995</v>
      </c>
      <c r="AK1511">
        <v>665314.54059999995</v>
      </c>
      <c r="AL1511">
        <v>655979.74349999998</v>
      </c>
      <c r="AM1511" s="49" t="e">
        <v>#N/A</v>
      </c>
      <c r="AN1511" s="49" t="e">
        <v>#N/A</v>
      </c>
      <c r="AO1511" s="49" t="e">
        <v>#N/A</v>
      </c>
      <c r="AP1511" s="49" t="e">
        <v>#N/A</v>
      </c>
      <c r="AQ1511" s="49" t="e">
        <v>#N/A</v>
      </c>
      <c r="AR1511" s="49" t="e">
        <v>#N/A</v>
      </c>
      <c r="AS1511" s="49" t="e">
        <v>#N/A</v>
      </c>
      <c r="AT1511" s="49" t="e">
        <v>#N/A</v>
      </c>
    </row>
    <row r="1512" spans="1:46" x14ac:dyDescent="0.25">
      <c r="A1512">
        <v>9</v>
      </c>
      <c r="B1512" t="s">
        <v>300</v>
      </c>
      <c r="C1512" t="s">
        <v>300</v>
      </c>
      <c r="D1512" t="s">
        <v>423</v>
      </c>
      <c r="E1512" t="s">
        <v>624</v>
      </c>
      <c r="F1512" t="s">
        <v>625</v>
      </c>
      <c r="G1512">
        <v>0</v>
      </c>
      <c r="H1512">
        <v>0</v>
      </c>
      <c r="I1512">
        <v>0</v>
      </c>
      <c r="J1512">
        <v>0</v>
      </c>
      <c r="K1512">
        <v>0</v>
      </c>
      <c r="L1512">
        <v>0</v>
      </c>
      <c r="M1512">
        <v>0</v>
      </c>
      <c r="N1512">
        <v>0</v>
      </c>
      <c r="O1512">
        <v>0</v>
      </c>
      <c r="P1512">
        <v>0</v>
      </c>
      <c r="Q1512">
        <v>0</v>
      </c>
      <c r="R1512">
        <v>0</v>
      </c>
      <c r="S1512">
        <v>0</v>
      </c>
      <c r="T1512">
        <v>0</v>
      </c>
      <c r="U1512">
        <v>0</v>
      </c>
      <c r="V1512">
        <v>0</v>
      </c>
      <c r="W1512">
        <v>0</v>
      </c>
      <c r="X1512">
        <v>0</v>
      </c>
      <c r="Y1512">
        <v>0</v>
      </c>
      <c r="Z1512">
        <v>0</v>
      </c>
      <c r="AA1512">
        <v>0</v>
      </c>
      <c r="AB1512">
        <v>0</v>
      </c>
      <c r="AC1512">
        <v>0</v>
      </c>
      <c r="AD1512">
        <v>0</v>
      </c>
      <c r="AE1512">
        <v>0</v>
      </c>
      <c r="AF1512">
        <v>0</v>
      </c>
      <c r="AG1512">
        <v>0</v>
      </c>
      <c r="AH1512">
        <v>0</v>
      </c>
      <c r="AI1512">
        <v>0</v>
      </c>
      <c r="AJ1512">
        <v>0</v>
      </c>
      <c r="AK1512">
        <v>0</v>
      </c>
      <c r="AL1512" t="s">
        <v>531</v>
      </c>
      <c r="AM1512" s="49" t="s">
        <v>423</v>
      </c>
      <c r="AN1512" s="49" t="s">
        <v>14</v>
      </c>
      <c r="AO1512" s="49" t="s">
        <v>485</v>
      </c>
      <c r="AP1512" s="49" t="s">
        <v>505</v>
      </c>
      <c r="AQ1512" s="49" t="s">
        <v>13</v>
      </c>
      <c r="AR1512" s="49" t="s">
        <v>495</v>
      </c>
      <c r="AS1512" s="49" t="s">
        <v>496</v>
      </c>
      <c r="AT1512" s="49" t="s">
        <v>497</v>
      </c>
    </row>
    <row r="1513" spans="1:46" x14ac:dyDescent="0.25">
      <c r="A1513">
        <v>9</v>
      </c>
      <c r="B1513" t="s">
        <v>493</v>
      </c>
      <c r="C1513" t="s">
        <v>594</v>
      </c>
      <c r="D1513" t="s">
        <v>595</v>
      </c>
      <c r="E1513" t="s">
        <v>624</v>
      </c>
      <c r="F1513" t="s">
        <v>625</v>
      </c>
      <c r="G1513">
        <v>0</v>
      </c>
      <c r="H1513">
        <v>0</v>
      </c>
      <c r="I1513">
        <v>0</v>
      </c>
      <c r="J1513">
        <v>0</v>
      </c>
      <c r="K1513">
        <v>0</v>
      </c>
      <c r="L1513">
        <v>0</v>
      </c>
      <c r="M1513">
        <v>0</v>
      </c>
      <c r="N1513">
        <v>0</v>
      </c>
      <c r="O1513">
        <v>0</v>
      </c>
      <c r="P1513">
        <v>0</v>
      </c>
      <c r="Q1513">
        <v>0</v>
      </c>
      <c r="R1513">
        <v>0</v>
      </c>
      <c r="S1513">
        <v>0</v>
      </c>
      <c r="T1513">
        <v>0</v>
      </c>
      <c r="U1513">
        <v>0</v>
      </c>
      <c r="V1513">
        <v>0</v>
      </c>
      <c r="W1513">
        <v>0</v>
      </c>
      <c r="X1513">
        <v>0</v>
      </c>
      <c r="Y1513">
        <v>0</v>
      </c>
      <c r="Z1513">
        <v>0</v>
      </c>
      <c r="AA1513">
        <v>0</v>
      </c>
      <c r="AB1513">
        <v>0</v>
      </c>
      <c r="AC1513">
        <v>0</v>
      </c>
      <c r="AD1513">
        <v>0</v>
      </c>
      <c r="AE1513">
        <v>0</v>
      </c>
      <c r="AF1513">
        <v>0</v>
      </c>
      <c r="AG1513">
        <v>0</v>
      </c>
      <c r="AH1513">
        <v>0</v>
      </c>
      <c r="AI1513">
        <v>0</v>
      </c>
      <c r="AJ1513">
        <v>0</v>
      </c>
      <c r="AK1513">
        <v>0</v>
      </c>
      <c r="AL1513" t="s">
        <v>531</v>
      </c>
      <c r="AM1513" s="49" t="e">
        <v>#N/A</v>
      </c>
      <c r="AN1513" s="49" t="e">
        <v>#N/A</v>
      </c>
      <c r="AO1513" s="49" t="e">
        <v>#N/A</v>
      </c>
      <c r="AP1513" s="49" t="e">
        <v>#N/A</v>
      </c>
      <c r="AQ1513" s="49" t="e">
        <v>#N/A</v>
      </c>
      <c r="AR1513" s="49" t="e">
        <v>#N/A</v>
      </c>
      <c r="AS1513" s="49" t="e">
        <v>#N/A</v>
      </c>
      <c r="AT1513" s="49" t="e">
        <v>#N/A</v>
      </c>
    </row>
    <row r="1514" spans="1:46" x14ac:dyDescent="0.25">
      <c r="A1514">
        <v>9</v>
      </c>
      <c r="B1514" t="s">
        <v>493</v>
      </c>
      <c r="C1514" t="s">
        <v>596</v>
      </c>
      <c r="D1514" t="s">
        <v>597</v>
      </c>
      <c r="E1514" t="s">
        <v>624</v>
      </c>
      <c r="F1514" t="s">
        <v>625</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c r="AI1514">
        <v>0</v>
      </c>
      <c r="AJ1514">
        <v>0</v>
      </c>
      <c r="AK1514">
        <v>0</v>
      </c>
      <c r="AL1514" t="s">
        <v>531</v>
      </c>
      <c r="AM1514" s="49" t="e">
        <v>#N/A</v>
      </c>
      <c r="AN1514" s="49" t="e">
        <v>#N/A</v>
      </c>
      <c r="AO1514" s="49" t="e">
        <v>#N/A</v>
      </c>
      <c r="AP1514" s="49" t="e">
        <v>#N/A</v>
      </c>
      <c r="AQ1514" s="49" t="e">
        <v>#N/A</v>
      </c>
      <c r="AR1514" s="49" t="e">
        <v>#N/A</v>
      </c>
      <c r="AS1514" s="49" t="e">
        <v>#N/A</v>
      </c>
      <c r="AT1514" s="49" t="e">
        <v>#N/A</v>
      </c>
    </row>
    <row r="1515" spans="1:46" x14ac:dyDescent="0.25">
      <c r="A1515">
        <v>9</v>
      </c>
      <c r="B1515" t="s">
        <v>493</v>
      </c>
      <c r="C1515" t="s">
        <v>598</v>
      </c>
      <c r="D1515" t="s">
        <v>599</v>
      </c>
      <c r="E1515" t="s">
        <v>624</v>
      </c>
      <c r="F1515" t="s">
        <v>625</v>
      </c>
      <c r="G1515">
        <v>0</v>
      </c>
      <c r="H1515">
        <v>0</v>
      </c>
      <c r="I1515">
        <v>0</v>
      </c>
      <c r="J1515">
        <v>0</v>
      </c>
      <c r="K1515">
        <v>0</v>
      </c>
      <c r="L1515">
        <v>0</v>
      </c>
      <c r="M1515">
        <v>0</v>
      </c>
      <c r="N1515">
        <v>0</v>
      </c>
      <c r="O1515">
        <v>0</v>
      </c>
      <c r="P1515">
        <v>0</v>
      </c>
      <c r="Q1515">
        <v>0</v>
      </c>
      <c r="R1515">
        <v>518.99990000000003</v>
      </c>
      <c r="S1515">
        <v>647.99940000000004</v>
      </c>
      <c r="T1515">
        <v>1345.0011</v>
      </c>
      <c r="U1515">
        <v>1377.0008</v>
      </c>
      <c r="V1515">
        <v>1430.998</v>
      </c>
      <c r="W1515">
        <v>1484.9992999999999</v>
      </c>
      <c r="X1515">
        <v>1539.0007000000001</v>
      </c>
      <c r="Y1515">
        <v>1593.002</v>
      </c>
      <c r="Z1515">
        <v>1631.0014000000001</v>
      </c>
      <c r="AA1515">
        <v>1781.9983999999999</v>
      </c>
      <c r="AB1515">
        <v>1890.0011</v>
      </c>
      <c r="AC1515">
        <v>2052.0009</v>
      </c>
      <c r="AD1515">
        <v>2187.0001000000002</v>
      </c>
      <c r="AE1515">
        <v>2349</v>
      </c>
      <c r="AF1515">
        <v>1625.9982</v>
      </c>
      <c r="AG1515">
        <v>1691.9989</v>
      </c>
      <c r="AH1515">
        <v>1669.4991</v>
      </c>
      <c r="AI1515">
        <v>1692.9996000000001</v>
      </c>
      <c r="AJ1515">
        <v>1938.9992</v>
      </c>
      <c r="AK1515">
        <v>1398.2907</v>
      </c>
      <c r="AL1515" t="s">
        <v>531</v>
      </c>
      <c r="AM1515" s="49" t="e">
        <v>#N/A</v>
      </c>
      <c r="AN1515" s="49" t="e">
        <v>#N/A</v>
      </c>
      <c r="AO1515" s="49" t="e">
        <v>#N/A</v>
      </c>
      <c r="AP1515" s="49" t="e">
        <v>#N/A</v>
      </c>
      <c r="AQ1515" s="49" t="e">
        <v>#N/A</v>
      </c>
      <c r="AR1515" s="49" t="e">
        <v>#N/A</v>
      </c>
      <c r="AS1515" s="49" t="e">
        <v>#N/A</v>
      </c>
      <c r="AT1515" s="49" t="e">
        <v>#N/A</v>
      </c>
    </row>
    <row r="1516" spans="1:46" x14ac:dyDescent="0.25">
      <c r="A1516">
        <v>9</v>
      </c>
      <c r="B1516" t="s">
        <v>301</v>
      </c>
      <c r="C1516" t="s">
        <v>301</v>
      </c>
      <c r="D1516" t="s">
        <v>302</v>
      </c>
      <c r="E1516" t="s">
        <v>624</v>
      </c>
      <c r="F1516" t="s">
        <v>625</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c r="AK1516">
        <v>0</v>
      </c>
      <c r="AL1516" t="s">
        <v>531</v>
      </c>
      <c r="AM1516" s="49" t="s">
        <v>302</v>
      </c>
      <c r="AN1516" s="49" t="s">
        <v>14</v>
      </c>
      <c r="AO1516" s="49" t="s">
        <v>485</v>
      </c>
      <c r="AP1516" s="49" t="s">
        <v>494</v>
      </c>
      <c r="AQ1516" s="49" t="s">
        <v>11</v>
      </c>
      <c r="AR1516" s="49" t="s">
        <v>487</v>
      </c>
      <c r="AS1516" s="49" t="s">
        <v>488</v>
      </c>
      <c r="AT1516" s="49" t="s">
        <v>489</v>
      </c>
    </row>
    <row r="1517" spans="1:46" x14ac:dyDescent="0.25">
      <c r="A1517">
        <v>9</v>
      </c>
      <c r="B1517" t="s">
        <v>303</v>
      </c>
      <c r="C1517" t="s">
        <v>303</v>
      </c>
      <c r="D1517" t="s">
        <v>304</v>
      </c>
      <c r="E1517" t="s">
        <v>624</v>
      </c>
      <c r="F1517" t="s">
        <v>625</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t="s">
        <v>531</v>
      </c>
      <c r="AM1517" s="49" t="s">
        <v>304</v>
      </c>
      <c r="AN1517" s="49" t="s">
        <v>14</v>
      </c>
      <c r="AO1517" s="49" t="s">
        <v>507</v>
      </c>
      <c r="AP1517" s="49" t="s">
        <v>501</v>
      </c>
      <c r="AQ1517" s="49" t="s">
        <v>10</v>
      </c>
      <c r="AR1517" s="49" t="s">
        <v>487</v>
      </c>
      <c r="AS1517" s="49" t="s">
        <v>488</v>
      </c>
      <c r="AT1517" s="49" t="s">
        <v>489</v>
      </c>
    </row>
    <row r="1518" spans="1:46" x14ac:dyDescent="0.25">
      <c r="A1518">
        <v>9</v>
      </c>
      <c r="B1518" t="s">
        <v>319</v>
      </c>
      <c r="C1518" t="s">
        <v>319</v>
      </c>
      <c r="D1518" t="s">
        <v>320</v>
      </c>
      <c r="E1518" t="s">
        <v>624</v>
      </c>
      <c r="F1518" t="s">
        <v>625</v>
      </c>
      <c r="G1518">
        <v>0</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c r="AI1518">
        <v>0</v>
      </c>
      <c r="AJ1518">
        <v>0</v>
      </c>
      <c r="AK1518">
        <v>0</v>
      </c>
      <c r="AL1518" t="s">
        <v>531</v>
      </c>
      <c r="AM1518" s="49" t="s">
        <v>320</v>
      </c>
      <c r="AN1518" s="49" t="s">
        <v>14</v>
      </c>
      <c r="AO1518" s="49" t="s">
        <v>506</v>
      </c>
      <c r="AP1518" s="49" t="s">
        <v>501</v>
      </c>
      <c r="AQ1518" s="49" t="s">
        <v>10</v>
      </c>
      <c r="AR1518" s="49" t="s">
        <v>487</v>
      </c>
      <c r="AS1518" s="49" t="s">
        <v>488</v>
      </c>
      <c r="AT1518" s="49" t="s">
        <v>489</v>
      </c>
    </row>
    <row r="1519" spans="1:46" x14ac:dyDescent="0.25">
      <c r="A1519">
        <v>9</v>
      </c>
      <c r="B1519" t="s">
        <v>115</v>
      </c>
      <c r="C1519" t="s">
        <v>115</v>
      </c>
      <c r="D1519" t="s">
        <v>600</v>
      </c>
      <c r="E1519" t="s">
        <v>624</v>
      </c>
      <c r="F1519" t="s">
        <v>625</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c r="AI1519">
        <v>0</v>
      </c>
      <c r="AJ1519">
        <v>0</v>
      </c>
      <c r="AK1519">
        <v>0</v>
      </c>
      <c r="AL1519" t="s">
        <v>531</v>
      </c>
      <c r="AM1519" s="49" t="s">
        <v>116</v>
      </c>
      <c r="AN1519" s="49" t="s">
        <v>14</v>
      </c>
      <c r="AO1519" s="49" t="s">
        <v>485</v>
      </c>
      <c r="AP1519" s="49" t="s">
        <v>501</v>
      </c>
      <c r="AQ1519" s="49" t="s">
        <v>11</v>
      </c>
      <c r="AR1519" s="49" t="s">
        <v>487</v>
      </c>
      <c r="AS1519" s="49" t="s">
        <v>488</v>
      </c>
      <c r="AT1519" s="49" t="s">
        <v>489</v>
      </c>
    </row>
    <row r="1520" spans="1:46" x14ac:dyDescent="0.25">
      <c r="A1520">
        <v>9</v>
      </c>
      <c r="B1520" t="s">
        <v>305</v>
      </c>
      <c r="C1520" t="s">
        <v>305</v>
      </c>
      <c r="D1520" t="s">
        <v>306</v>
      </c>
      <c r="E1520" t="s">
        <v>624</v>
      </c>
      <c r="F1520" t="s">
        <v>625</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c r="AG1520">
        <v>0</v>
      </c>
      <c r="AH1520">
        <v>0</v>
      </c>
      <c r="AI1520">
        <v>0</v>
      </c>
      <c r="AJ1520">
        <v>0</v>
      </c>
      <c r="AK1520">
        <v>0</v>
      </c>
      <c r="AL1520" t="s">
        <v>531</v>
      </c>
      <c r="AM1520" s="49" t="s">
        <v>306</v>
      </c>
      <c r="AN1520" s="49" t="s">
        <v>14</v>
      </c>
      <c r="AO1520" s="49" t="s">
        <v>506</v>
      </c>
      <c r="AP1520" s="49" t="s">
        <v>501</v>
      </c>
      <c r="AQ1520" s="49" t="s">
        <v>10</v>
      </c>
      <c r="AR1520" s="49" t="s">
        <v>487</v>
      </c>
      <c r="AS1520" s="49" t="s">
        <v>488</v>
      </c>
      <c r="AT1520" s="49" t="s">
        <v>489</v>
      </c>
    </row>
    <row r="1521" spans="1:46" x14ac:dyDescent="0.25">
      <c r="A1521">
        <v>9</v>
      </c>
      <c r="B1521" t="s">
        <v>307</v>
      </c>
      <c r="C1521" t="s">
        <v>307</v>
      </c>
      <c r="D1521" t="s">
        <v>308</v>
      </c>
      <c r="E1521" t="s">
        <v>624</v>
      </c>
      <c r="F1521" t="s">
        <v>625</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83.999799999999993</v>
      </c>
      <c r="AA1521">
        <v>87.998199999999997</v>
      </c>
      <c r="AB1521">
        <v>266</v>
      </c>
      <c r="AC1521">
        <v>224.99860000000001</v>
      </c>
      <c r="AD1521">
        <v>364.00040000000001</v>
      </c>
      <c r="AE1521">
        <v>398.00139999999999</v>
      </c>
      <c r="AF1521">
        <v>231.999</v>
      </c>
      <c r="AG1521">
        <v>108.9992</v>
      </c>
      <c r="AH1521">
        <v>128.0575</v>
      </c>
      <c r="AI1521">
        <v>131.84649999999999</v>
      </c>
      <c r="AJ1521">
        <v>154.1035</v>
      </c>
      <c r="AK1521">
        <v>113.48739999999999</v>
      </c>
      <c r="AL1521" t="s">
        <v>531</v>
      </c>
      <c r="AM1521" s="49" t="s">
        <v>308</v>
      </c>
      <c r="AN1521" s="49" t="s">
        <v>14</v>
      </c>
      <c r="AO1521" s="49" t="s">
        <v>485</v>
      </c>
      <c r="AP1521" s="49" t="s">
        <v>494</v>
      </c>
      <c r="AQ1521" s="49" t="s">
        <v>11</v>
      </c>
      <c r="AR1521" s="49" t="s">
        <v>487</v>
      </c>
      <c r="AS1521" s="49" t="s">
        <v>488</v>
      </c>
      <c r="AT1521" s="49" t="s">
        <v>489</v>
      </c>
    </row>
    <row r="1522" spans="1:46" x14ac:dyDescent="0.25">
      <c r="A1522">
        <v>9</v>
      </c>
      <c r="B1522" t="s">
        <v>313</v>
      </c>
      <c r="C1522" t="s">
        <v>313</v>
      </c>
      <c r="D1522" t="s">
        <v>314</v>
      </c>
      <c r="E1522" t="s">
        <v>624</v>
      </c>
      <c r="F1522" t="s">
        <v>625</v>
      </c>
      <c r="G1522">
        <v>0</v>
      </c>
      <c r="H1522">
        <v>0</v>
      </c>
      <c r="I1522">
        <v>0</v>
      </c>
      <c r="J1522">
        <v>0</v>
      </c>
      <c r="K1522">
        <v>0</v>
      </c>
      <c r="L1522">
        <v>0</v>
      </c>
      <c r="M1522">
        <v>0</v>
      </c>
      <c r="N1522">
        <v>0</v>
      </c>
      <c r="O1522">
        <v>0</v>
      </c>
      <c r="P1522">
        <v>5.9996999999999998</v>
      </c>
      <c r="Q1522">
        <v>31.999700000000001</v>
      </c>
      <c r="R1522">
        <v>10.998699999999999</v>
      </c>
      <c r="S1522">
        <v>9.0015999999999998</v>
      </c>
      <c r="T1522">
        <v>14.0007</v>
      </c>
      <c r="U1522">
        <v>13</v>
      </c>
      <c r="V1522">
        <v>717.00210000000004</v>
      </c>
      <c r="W1522">
        <v>1619.9984999999999</v>
      </c>
      <c r="X1522">
        <v>1776.9992999999999</v>
      </c>
      <c r="Y1522">
        <v>799.00049999999999</v>
      </c>
      <c r="Z1522">
        <v>4818.0020000000004</v>
      </c>
      <c r="AA1522">
        <v>4883.9984999999997</v>
      </c>
      <c r="AB1522">
        <v>5454.9984999999997</v>
      </c>
      <c r="AC1522">
        <v>4312.0020999999997</v>
      </c>
      <c r="AD1522">
        <v>4122.0009</v>
      </c>
      <c r="AE1522">
        <v>4554.9997999999996</v>
      </c>
      <c r="AF1522">
        <v>4920.0007999999998</v>
      </c>
      <c r="AG1522">
        <v>12250.9997</v>
      </c>
      <c r="AH1522">
        <v>14206.607900000001</v>
      </c>
      <c r="AI1522">
        <v>15294.7907</v>
      </c>
      <c r="AJ1522">
        <v>16143.685299999999</v>
      </c>
      <c r="AK1522">
        <v>17104.468000000001</v>
      </c>
      <c r="AL1522">
        <v>15744.474</v>
      </c>
      <c r="AM1522" s="49" t="s">
        <v>314</v>
      </c>
      <c r="AN1522" s="49" t="s">
        <v>14</v>
      </c>
      <c r="AO1522" s="49" t="s">
        <v>500</v>
      </c>
      <c r="AP1522" s="49" t="s">
        <v>505</v>
      </c>
      <c r="AQ1522" s="49" t="s">
        <v>13</v>
      </c>
      <c r="AR1522" s="49" t="s">
        <v>487</v>
      </c>
      <c r="AS1522" s="49" t="s">
        <v>488</v>
      </c>
      <c r="AT1522" s="49" t="s">
        <v>489</v>
      </c>
    </row>
    <row r="1523" spans="1:46" x14ac:dyDescent="0.25">
      <c r="A1523">
        <v>9</v>
      </c>
      <c r="B1523" t="s">
        <v>317</v>
      </c>
      <c r="C1523" t="s">
        <v>317</v>
      </c>
      <c r="D1523" t="s">
        <v>318</v>
      </c>
      <c r="E1523" t="s">
        <v>624</v>
      </c>
      <c r="F1523" t="s">
        <v>625</v>
      </c>
      <c r="G1523">
        <v>0</v>
      </c>
      <c r="H1523">
        <v>0</v>
      </c>
      <c r="I1523">
        <v>0</v>
      </c>
      <c r="J1523">
        <v>0</v>
      </c>
      <c r="K1523">
        <v>0</v>
      </c>
      <c r="L1523">
        <v>0</v>
      </c>
      <c r="M1523">
        <v>0</v>
      </c>
      <c r="N1523">
        <v>0</v>
      </c>
      <c r="O1523">
        <v>0</v>
      </c>
      <c r="P1523">
        <v>1191.9987000000001</v>
      </c>
      <c r="Q1523">
        <v>3647.0001000000002</v>
      </c>
      <c r="R1523">
        <v>3654.0003999999999</v>
      </c>
      <c r="S1523">
        <v>3816.0001999999999</v>
      </c>
      <c r="T1523">
        <v>3961.9980999999998</v>
      </c>
      <c r="U1523">
        <v>3959.0003999999999</v>
      </c>
      <c r="V1523">
        <v>4331.9982</v>
      </c>
      <c r="W1523">
        <v>4201.0015999999996</v>
      </c>
      <c r="X1523">
        <v>3935.0016999999998</v>
      </c>
      <c r="Y1523">
        <v>3825.9983000000002</v>
      </c>
      <c r="Z1523">
        <v>4145.9996000000001</v>
      </c>
      <c r="AA1523">
        <v>4014.9987999999998</v>
      </c>
      <c r="AB1523">
        <v>4122.0009</v>
      </c>
      <c r="AC1523">
        <v>3598.0019000000002</v>
      </c>
      <c r="AD1523">
        <v>4047.9992000000002</v>
      </c>
      <c r="AE1523">
        <v>3422.0014000000001</v>
      </c>
      <c r="AF1523">
        <v>4077.0012000000002</v>
      </c>
      <c r="AG1523">
        <v>4339.9992000000002</v>
      </c>
      <c r="AH1523">
        <v>3757.5147999999999</v>
      </c>
      <c r="AI1523">
        <v>3491.7786000000001</v>
      </c>
      <c r="AJ1523">
        <v>3726.5115999999998</v>
      </c>
      <c r="AK1523">
        <v>3670.1320999999998</v>
      </c>
      <c r="AL1523">
        <v>3843.4029</v>
      </c>
      <c r="AM1523" s="49" t="s">
        <v>318</v>
      </c>
      <c r="AN1523" s="49" t="s">
        <v>14</v>
      </c>
      <c r="AO1523" s="49" t="s">
        <v>500</v>
      </c>
      <c r="AP1523" s="49" t="s">
        <v>505</v>
      </c>
      <c r="AQ1523" s="49" t="s">
        <v>13</v>
      </c>
      <c r="AR1523" s="49" t="s">
        <v>487</v>
      </c>
      <c r="AS1523" s="49" t="s">
        <v>488</v>
      </c>
      <c r="AT1523" s="49" t="s">
        <v>489</v>
      </c>
    </row>
    <row r="1524" spans="1:46" x14ac:dyDescent="0.25">
      <c r="A1524">
        <v>9</v>
      </c>
      <c r="B1524" t="s">
        <v>321</v>
      </c>
      <c r="C1524" t="s">
        <v>321</v>
      </c>
      <c r="D1524" t="s">
        <v>424</v>
      </c>
      <c r="E1524" t="s">
        <v>624</v>
      </c>
      <c r="F1524" t="s">
        <v>625</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c r="AI1524">
        <v>0</v>
      </c>
      <c r="AJ1524">
        <v>0</v>
      </c>
      <c r="AK1524">
        <v>0</v>
      </c>
      <c r="AL1524" t="s">
        <v>531</v>
      </c>
      <c r="AM1524" s="49" t="s">
        <v>424</v>
      </c>
      <c r="AN1524" s="49" t="s">
        <v>14</v>
      </c>
      <c r="AO1524" s="49" t="s">
        <v>485</v>
      </c>
      <c r="AP1524" s="49" t="s">
        <v>505</v>
      </c>
      <c r="AQ1524" s="49" t="s">
        <v>13</v>
      </c>
      <c r="AR1524" s="49" t="s">
        <v>495</v>
      </c>
      <c r="AS1524" s="49" t="s">
        <v>496</v>
      </c>
      <c r="AT1524" s="49" t="s">
        <v>497</v>
      </c>
    </row>
    <row r="1525" spans="1:46" x14ac:dyDescent="0.25">
      <c r="A1525">
        <v>9</v>
      </c>
      <c r="B1525" t="s">
        <v>253</v>
      </c>
      <c r="C1525" t="s">
        <v>253</v>
      </c>
      <c r="D1525" t="s">
        <v>601</v>
      </c>
      <c r="E1525" t="s">
        <v>624</v>
      </c>
      <c r="F1525" t="s">
        <v>625</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c r="AG1525">
        <v>0</v>
      </c>
      <c r="AH1525">
        <v>0</v>
      </c>
      <c r="AI1525">
        <v>0</v>
      </c>
      <c r="AJ1525">
        <v>0</v>
      </c>
      <c r="AK1525">
        <v>0</v>
      </c>
      <c r="AL1525">
        <v>0</v>
      </c>
      <c r="AM1525" s="49" t="s">
        <v>254</v>
      </c>
      <c r="AN1525" s="49" t="s">
        <v>14</v>
      </c>
      <c r="AO1525" s="49" t="s">
        <v>500</v>
      </c>
      <c r="AP1525" s="49" t="s">
        <v>501</v>
      </c>
      <c r="AQ1525" s="49" t="s">
        <v>502</v>
      </c>
      <c r="AR1525" s="49" t="s">
        <v>487</v>
      </c>
      <c r="AS1525" s="49" t="s">
        <v>488</v>
      </c>
      <c r="AT1525" s="49" t="s">
        <v>489</v>
      </c>
    </row>
    <row r="1526" spans="1:46" x14ac:dyDescent="0.25">
      <c r="A1526">
        <v>9</v>
      </c>
      <c r="B1526" t="s">
        <v>263</v>
      </c>
      <c r="C1526" t="s">
        <v>263</v>
      </c>
      <c r="D1526" t="s">
        <v>602</v>
      </c>
      <c r="E1526" t="s">
        <v>624</v>
      </c>
      <c r="F1526" t="s">
        <v>625</v>
      </c>
      <c r="G1526">
        <v>0</v>
      </c>
      <c r="H1526">
        <v>0</v>
      </c>
      <c r="I1526">
        <v>0</v>
      </c>
      <c r="J1526">
        <v>0</v>
      </c>
      <c r="K1526">
        <v>0</v>
      </c>
      <c r="L1526">
        <v>0</v>
      </c>
      <c r="M1526">
        <v>0</v>
      </c>
      <c r="N1526">
        <v>0</v>
      </c>
      <c r="O1526">
        <v>0</v>
      </c>
      <c r="P1526">
        <v>0</v>
      </c>
      <c r="Q1526">
        <v>0</v>
      </c>
      <c r="R1526">
        <v>0</v>
      </c>
      <c r="S1526">
        <v>0</v>
      </c>
      <c r="T1526">
        <v>0</v>
      </c>
      <c r="U1526">
        <v>0</v>
      </c>
      <c r="V1526">
        <v>0</v>
      </c>
      <c r="W1526">
        <v>0</v>
      </c>
      <c r="X1526">
        <v>0</v>
      </c>
      <c r="Y1526">
        <v>0</v>
      </c>
      <c r="Z1526">
        <v>0</v>
      </c>
      <c r="AA1526">
        <v>0</v>
      </c>
      <c r="AB1526">
        <v>0</v>
      </c>
      <c r="AC1526">
        <v>0</v>
      </c>
      <c r="AD1526">
        <v>0</v>
      </c>
      <c r="AE1526">
        <v>0</v>
      </c>
      <c r="AF1526">
        <v>0</v>
      </c>
      <c r="AG1526">
        <v>0</v>
      </c>
      <c r="AH1526">
        <v>0</v>
      </c>
      <c r="AI1526">
        <v>0</v>
      </c>
      <c r="AJ1526">
        <v>0</v>
      </c>
      <c r="AK1526">
        <v>0</v>
      </c>
      <c r="AL1526">
        <v>0</v>
      </c>
      <c r="AM1526" s="49" t="s">
        <v>264</v>
      </c>
      <c r="AN1526" s="49" t="s">
        <v>14</v>
      </c>
      <c r="AO1526" s="49" t="s">
        <v>500</v>
      </c>
      <c r="AP1526" s="49" t="s">
        <v>501</v>
      </c>
      <c r="AQ1526" s="49" t="s">
        <v>502</v>
      </c>
      <c r="AR1526" s="49" t="s">
        <v>487</v>
      </c>
      <c r="AS1526" s="49" t="s">
        <v>488</v>
      </c>
      <c r="AT1526" s="49" t="s">
        <v>489</v>
      </c>
    </row>
    <row r="1527" spans="1:46" x14ac:dyDescent="0.25">
      <c r="A1527">
        <v>9</v>
      </c>
      <c r="B1527" t="s">
        <v>123</v>
      </c>
      <c r="C1527" t="s">
        <v>123</v>
      </c>
      <c r="D1527" t="s">
        <v>603</v>
      </c>
      <c r="E1527" t="s">
        <v>624</v>
      </c>
      <c r="F1527" t="s">
        <v>625</v>
      </c>
      <c r="G1527">
        <v>0</v>
      </c>
      <c r="H1527">
        <v>0</v>
      </c>
      <c r="I1527">
        <v>0</v>
      </c>
      <c r="J1527">
        <v>0</v>
      </c>
      <c r="K1527">
        <v>0</v>
      </c>
      <c r="L1527">
        <v>0</v>
      </c>
      <c r="M1527">
        <v>0</v>
      </c>
      <c r="N1527">
        <v>0</v>
      </c>
      <c r="O1527">
        <v>0</v>
      </c>
      <c r="P1527">
        <v>0</v>
      </c>
      <c r="Q1527">
        <v>0</v>
      </c>
      <c r="R1527">
        <v>0</v>
      </c>
      <c r="S1527">
        <v>0</v>
      </c>
      <c r="T1527">
        <v>0</v>
      </c>
      <c r="U1527">
        <v>0</v>
      </c>
      <c r="V1527">
        <v>0</v>
      </c>
      <c r="W1527">
        <v>0</v>
      </c>
      <c r="X1527">
        <v>0</v>
      </c>
      <c r="Y1527">
        <v>0</v>
      </c>
      <c r="Z1527">
        <v>0</v>
      </c>
      <c r="AA1527">
        <v>0</v>
      </c>
      <c r="AB1527">
        <v>0</v>
      </c>
      <c r="AC1527">
        <v>0</v>
      </c>
      <c r="AD1527">
        <v>0</v>
      </c>
      <c r="AE1527">
        <v>0</v>
      </c>
      <c r="AF1527">
        <v>0</v>
      </c>
      <c r="AG1527">
        <v>0</v>
      </c>
      <c r="AH1527">
        <v>0</v>
      </c>
      <c r="AI1527">
        <v>0</v>
      </c>
      <c r="AJ1527">
        <v>0</v>
      </c>
      <c r="AK1527">
        <v>0</v>
      </c>
      <c r="AL1527" t="s">
        <v>531</v>
      </c>
      <c r="AM1527" s="49" t="s">
        <v>410</v>
      </c>
      <c r="AN1527" s="49" t="s">
        <v>5</v>
      </c>
      <c r="AO1527" s="49" t="s">
        <v>9</v>
      </c>
      <c r="AP1527" s="49" t="s">
        <v>494</v>
      </c>
      <c r="AQ1527" s="49" t="s">
        <v>9</v>
      </c>
      <c r="AR1527" s="49" t="s">
        <v>495</v>
      </c>
      <c r="AS1527" s="49" t="s">
        <v>496</v>
      </c>
      <c r="AT1527" s="49" t="s">
        <v>497</v>
      </c>
    </row>
    <row r="1528" spans="1:46" x14ac:dyDescent="0.25">
      <c r="A1528">
        <v>9</v>
      </c>
      <c r="B1528" t="s">
        <v>375</v>
      </c>
      <c r="C1528" t="s">
        <v>375</v>
      </c>
      <c r="D1528" t="s">
        <v>604</v>
      </c>
      <c r="E1528" t="s">
        <v>624</v>
      </c>
      <c r="F1528" t="s">
        <v>625</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c r="AI1528">
        <v>0</v>
      </c>
      <c r="AJ1528">
        <v>0</v>
      </c>
      <c r="AK1528">
        <v>0</v>
      </c>
      <c r="AL1528">
        <v>0</v>
      </c>
      <c r="AM1528" s="49" t="s">
        <v>376</v>
      </c>
      <c r="AN1528" s="49" t="s">
        <v>14</v>
      </c>
      <c r="AO1528" s="49" t="s">
        <v>500</v>
      </c>
      <c r="AP1528" s="49" t="s">
        <v>501</v>
      </c>
      <c r="AQ1528" s="49" t="s">
        <v>502</v>
      </c>
      <c r="AR1528" s="49" t="s">
        <v>487</v>
      </c>
      <c r="AS1528" s="49" t="s">
        <v>488</v>
      </c>
      <c r="AT1528" s="49" t="s">
        <v>489</v>
      </c>
    </row>
    <row r="1529" spans="1:46" x14ac:dyDescent="0.25">
      <c r="A1529">
        <v>9</v>
      </c>
      <c r="B1529" t="s">
        <v>322</v>
      </c>
      <c r="C1529" t="s">
        <v>322</v>
      </c>
      <c r="D1529" t="s">
        <v>323</v>
      </c>
      <c r="E1529" t="s">
        <v>624</v>
      </c>
      <c r="F1529" t="s">
        <v>625</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3.0019</v>
      </c>
      <c r="AD1529">
        <v>7.0003000000000002</v>
      </c>
      <c r="AE1529">
        <v>107.99850000000001</v>
      </c>
      <c r="AF1529">
        <v>111.0004</v>
      </c>
      <c r="AG1529">
        <v>121.9992</v>
      </c>
      <c r="AH1529">
        <v>122.32989999999999</v>
      </c>
      <c r="AI1529">
        <v>103.4014</v>
      </c>
      <c r="AJ1529">
        <v>102.5515</v>
      </c>
      <c r="AK1529">
        <v>102.4049</v>
      </c>
      <c r="AL1529">
        <v>102.4008</v>
      </c>
      <c r="AM1529" s="49" t="s">
        <v>323</v>
      </c>
      <c r="AN1529" s="49" t="s">
        <v>14</v>
      </c>
      <c r="AO1529" s="49" t="s">
        <v>500</v>
      </c>
      <c r="AP1529" s="49" t="s">
        <v>501</v>
      </c>
      <c r="AQ1529" s="49" t="s">
        <v>502</v>
      </c>
      <c r="AR1529" s="49" t="s">
        <v>487</v>
      </c>
      <c r="AS1529" s="49" t="s">
        <v>488</v>
      </c>
      <c r="AT1529" s="49" t="s">
        <v>489</v>
      </c>
    </row>
    <row r="1530" spans="1:46" x14ac:dyDescent="0.25">
      <c r="A1530">
        <v>9</v>
      </c>
      <c r="B1530" t="s">
        <v>324</v>
      </c>
      <c r="C1530" t="s">
        <v>324</v>
      </c>
      <c r="D1530" t="s">
        <v>425</v>
      </c>
      <c r="E1530" t="s">
        <v>624</v>
      </c>
      <c r="F1530" t="s">
        <v>625</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c r="AI1530">
        <v>0</v>
      </c>
      <c r="AJ1530">
        <v>0</v>
      </c>
      <c r="AK1530">
        <v>0</v>
      </c>
      <c r="AL1530">
        <v>0</v>
      </c>
      <c r="AM1530" s="49" t="s">
        <v>425</v>
      </c>
      <c r="AN1530" s="49" t="s">
        <v>14</v>
      </c>
      <c r="AO1530" s="49" t="s">
        <v>500</v>
      </c>
      <c r="AP1530" s="49" t="s">
        <v>501</v>
      </c>
      <c r="AQ1530" s="49" t="s">
        <v>502</v>
      </c>
      <c r="AR1530" s="49" t="s">
        <v>495</v>
      </c>
      <c r="AS1530" s="49" t="s">
        <v>496</v>
      </c>
      <c r="AT1530" s="49" t="s">
        <v>497</v>
      </c>
    </row>
    <row r="1531" spans="1:46" x14ac:dyDescent="0.25">
      <c r="A1531">
        <v>9</v>
      </c>
      <c r="B1531" t="s">
        <v>325</v>
      </c>
      <c r="C1531" t="s">
        <v>325</v>
      </c>
      <c r="D1531" t="s">
        <v>326</v>
      </c>
      <c r="E1531" t="s">
        <v>624</v>
      </c>
      <c r="F1531" t="s">
        <v>625</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c r="AI1531">
        <v>0</v>
      </c>
      <c r="AJ1531">
        <v>0</v>
      </c>
      <c r="AK1531">
        <v>0</v>
      </c>
      <c r="AL1531" t="s">
        <v>531</v>
      </c>
      <c r="AM1531" s="49" t="s">
        <v>326</v>
      </c>
      <c r="AN1531" s="49" t="s">
        <v>6</v>
      </c>
      <c r="AO1531" s="49" t="s">
        <v>9</v>
      </c>
      <c r="AP1531" s="49" t="s">
        <v>486</v>
      </c>
      <c r="AQ1531" s="49" t="s">
        <v>9</v>
      </c>
      <c r="AR1531" s="49" t="s">
        <v>487</v>
      </c>
      <c r="AS1531" s="49" t="s">
        <v>488</v>
      </c>
      <c r="AT1531" s="49" t="s">
        <v>489</v>
      </c>
    </row>
    <row r="1532" spans="1:46" x14ac:dyDescent="0.25">
      <c r="A1532">
        <v>9</v>
      </c>
      <c r="B1532" t="s">
        <v>327</v>
      </c>
      <c r="C1532" t="s">
        <v>327</v>
      </c>
      <c r="D1532" t="s">
        <v>426</v>
      </c>
      <c r="E1532" t="s">
        <v>624</v>
      </c>
      <c r="F1532" t="s">
        <v>625</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0</v>
      </c>
      <c r="AH1532">
        <v>0</v>
      </c>
      <c r="AI1532">
        <v>0</v>
      </c>
      <c r="AJ1532">
        <v>0</v>
      </c>
      <c r="AK1532">
        <v>0</v>
      </c>
      <c r="AL1532" t="s">
        <v>531</v>
      </c>
      <c r="AM1532" s="49" t="s">
        <v>426</v>
      </c>
      <c r="AN1532" s="49" t="s">
        <v>14</v>
      </c>
      <c r="AO1532" s="49" t="s">
        <v>485</v>
      </c>
      <c r="AP1532" s="49" t="s">
        <v>505</v>
      </c>
      <c r="AQ1532" s="49" t="s">
        <v>13</v>
      </c>
      <c r="AR1532" s="49" t="s">
        <v>495</v>
      </c>
      <c r="AS1532" s="49" t="s">
        <v>496</v>
      </c>
      <c r="AT1532" s="49" t="s">
        <v>497</v>
      </c>
    </row>
    <row r="1533" spans="1:46" x14ac:dyDescent="0.25">
      <c r="A1533">
        <v>9</v>
      </c>
      <c r="B1533" t="s">
        <v>330</v>
      </c>
      <c r="C1533" t="s">
        <v>330</v>
      </c>
      <c r="D1533" t="s">
        <v>331</v>
      </c>
      <c r="E1533" t="s">
        <v>624</v>
      </c>
      <c r="F1533" t="s">
        <v>625</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c r="AG1533">
        <v>0</v>
      </c>
      <c r="AH1533">
        <v>0</v>
      </c>
      <c r="AI1533">
        <v>0</v>
      </c>
      <c r="AJ1533">
        <v>0</v>
      </c>
      <c r="AK1533">
        <v>0</v>
      </c>
      <c r="AL1533" t="s">
        <v>531</v>
      </c>
      <c r="AM1533" s="49" t="s">
        <v>331</v>
      </c>
      <c r="AN1533" s="49" t="s">
        <v>8</v>
      </c>
      <c r="AO1533" s="49" t="s">
        <v>9</v>
      </c>
      <c r="AP1533" s="49" t="s">
        <v>494</v>
      </c>
      <c r="AQ1533" s="49" t="s">
        <v>9</v>
      </c>
      <c r="AR1533" s="49" t="s">
        <v>487</v>
      </c>
      <c r="AS1533" s="49" t="s">
        <v>488</v>
      </c>
      <c r="AT1533" s="49" t="s">
        <v>489</v>
      </c>
    </row>
    <row r="1534" spans="1:46" x14ac:dyDescent="0.25">
      <c r="A1534">
        <v>9</v>
      </c>
      <c r="B1534" t="s">
        <v>342</v>
      </c>
      <c r="C1534" t="s">
        <v>342</v>
      </c>
      <c r="D1534" t="s">
        <v>343</v>
      </c>
      <c r="E1534" t="s">
        <v>624</v>
      </c>
      <c r="F1534" t="s">
        <v>625</v>
      </c>
      <c r="G1534">
        <v>0</v>
      </c>
      <c r="H1534">
        <v>0</v>
      </c>
      <c r="I1534">
        <v>0</v>
      </c>
      <c r="J1534">
        <v>0</v>
      </c>
      <c r="K1534">
        <v>0</v>
      </c>
      <c r="L1534">
        <v>0</v>
      </c>
      <c r="M1534">
        <v>0</v>
      </c>
      <c r="N1534">
        <v>0</v>
      </c>
      <c r="O1534">
        <v>0</v>
      </c>
      <c r="P1534">
        <v>0</v>
      </c>
      <c r="Q1534">
        <v>0</v>
      </c>
      <c r="R1534">
        <v>0</v>
      </c>
      <c r="S1534">
        <v>0</v>
      </c>
      <c r="T1534">
        <v>0</v>
      </c>
      <c r="U1534">
        <v>0</v>
      </c>
      <c r="V1534">
        <v>0</v>
      </c>
      <c r="W1534">
        <v>0</v>
      </c>
      <c r="X1534">
        <v>0</v>
      </c>
      <c r="Y1534">
        <v>0</v>
      </c>
      <c r="Z1534">
        <v>0</v>
      </c>
      <c r="AA1534">
        <v>0</v>
      </c>
      <c r="AB1534">
        <v>0</v>
      </c>
      <c r="AC1534">
        <v>0</v>
      </c>
      <c r="AD1534">
        <v>0</v>
      </c>
      <c r="AE1534">
        <v>0</v>
      </c>
      <c r="AF1534">
        <v>0</v>
      </c>
      <c r="AG1534">
        <v>0</v>
      </c>
      <c r="AH1534">
        <v>0</v>
      </c>
      <c r="AI1534">
        <v>0</v>
      </c>
      <c r="AJ1534">
        <v>0</v>
      </c>
      <c r="AK1534">
        <v>0</v>
      </c>
      <c r="AL1534">
        <v>0</v>
      </c>
      <c r="AM1534" s="49" t="s">
        <v>343</v>
      </c>
      <c r="AN1534" s="49" t="s">
        <v>14</v>
      </c>
      <c r="AO1534" s="49" t="s">
        <v>500</v>
      </c>
      <c r="AP1534" s="49" t="s">
        <v>501</v>
      </c>
      <c r="AQ1534" s="49" t="s">
        <v>502</v>
      </c>
      <c r="AR1534" s="49" t="s">
        <v>487</v>
      </c>
      <c r="AS1534" s="49" t="s">
        <v>488</v>
      </c>
      <c r="AT1534" s="49" t="s">
        <v>489</v>
      </c>
    </row>
    <row r="1535" spans="1:46" x14ac:dyDescent="0.25">
      <c r="A1535">
        <v>9</v>
      </c>
      <c r="B1535" t="s">
        <v>332</v>
      </c>
      <c r="C1535" t="s">
        <v>332</v>
      </c>
      <c r="D1535" t="s">
        <v>333</v>
      </c>
      <c r="E1535" t="s">
        <v>624</v>
      </c>
      <c r="F1535" t="s">
        <v>625</v>
      </c>
      <c r="G1535">
        <v>1468.0009</v>
      </c>
      <c r="H1535">
        <v>4229.9993999999997</v>
      </c>
      <c r="I1535">
        <v>4229.9993999999997</v>
      </c>
      <c r="J1535">
        <v>4229.9993999999997</v>
      </c>
      <c r="K1535">
        <v>4229.9993999999997</v>
      </c>
      <c r="L1535">
        <v>4229.9993999999997</v>
      </c>
      <c r="M1535">
        <v>4229.9993999999997</v>
      </c>
      <c r="N1535">
        <v>4229.9993999999997</v>
      </c>
      <c r="O1535">
        <v>4229.9993999999997</v>
      </c>
      <c r="P1535">
        <v>4229.9993999999997</v>
      </c>
      <c r="Q1535">
        <v>4229.9993999999997</v>
      </c>
      <c r="R1535">
        <v>8166.9982</v>
      </c>
      <c r="S1535">
        <v>8166.9982</v>
      </c>
      <c r="T1535">
        <v>8547.0005000000001</v>
      </c>
      <c r="U1535">
        <v>8270.9982999999993</v>
      </c>
      <c r="V1535">
        <v>8253.9999000000007</v>
      </c>
      <c r="W1535">
        <v>8236.0007999999998</v>
      </c>
      <c r="X1535">
        <v>8408.9994000000006</v>
      </c>
      <c r="Y1535">
        <v>9048.0013999999992</v>
      </c>
      <c r="Z1535">
        <v>9185.9982999999993</v>
      </c>
      <c r="AA1535">
        <v>12294.9987</v>
      </c>
      <c r="AB1535">
        <v>12631.9985</v>
      </c>
      <c r="AC1535">
        <v>12587.999400000001</v>
      </c>
      <c r="AD1535">
        <v>13465</v>
      </c>
      <c r="AE1535">
        <v>13530.000099999999</v>
      </c>
      <c r="AF1535">
        <v>12873.9997</v>
      </c>
      <c r="AG1535">
        <v>13718</v>
      </c>
      <c r="AH1535">
        <v>13370.5458</v>
      </c>
      <c r="AI1535">
        <v>12403.395</v>
      </c>
      <c r="AJ1535">
        <v>12566.680200000001</v>
      </c>
      <c r="AK1535">
        <v>11672.7984</v>
      </c>
      <c r="AL1535" t="s">
        <v>531</v>
      </c>
      <c r="AM1535" s="49" t="s">
        <v>333</v>
      </c>
      <c r="AN1535" s="49" t="s">
        <v>14</v>
      </c>
      <c r="AO1535" s="49" t="s">
        <v>485</v>
      </c>
      <c r="AP1535" s="49" t="s">
        <v>505</v>
      </c>
      <c r="AQ1535" s="49" t="s">
        <v>13</v>
      </c>
      <c r="AR1535" s="49" t="s">
        <v>495</v>
      </c>
      <c r="AS1535" s="49" t="s">
        <v>488</v>
      </c>
      <c r="AT1535" s="49" t="s">
        <v>489</v>
      </c>
    </row>
    <row r="1536" spans="1:46" x14ac:dyDescent="0.25">
      <c r="A1536">
        <v>9</v>
      </c>
      <c r="B1536" t="s">
        <v>349</v>
      </c>
      <c r="C1536" t="s">
        <v>349</v>
      </c>
      <c r="D1536" t="s">
        <v>350</v>
      </c>
      <c r="E1536" t="s">
        <v>624</v>
      </c>
      <c r="F1536" t="s">
        <v>625</v>
      </c>
      <c r="G1536">
        <v>0</v>
      </c>
      <c r="H1536">
        <v>0</v>
      </c>
      <c r="I1536">
        <v>0</v>
      </c>
      <c r="J1536">
        <v>0</v>
      </c>
      <c r="K1536">
        <v>0</v>
      </c>
      <c r="L1536">
        <v>0</v>
      </c>
      <c r="M1536">
        <v>0</v>
      </c>
      <c r="N1536">
        <v>0</v>
      </c>
      <c r="O1536">
        <v>0</v>
      </c>
      <c r="P1536">
        <v>0</v>
      </c>
      <c r="Q1536">
        <v>0</v>
      </c>
      <c r="R1536">
        <v>514.0009</v>
      </c>
      <c r="S1536">
        <v>86.001099999999994</v>
      </c>
      <c r="T1536">
        <v>536.99900000000002</v>
      </c>
      <c r="U1536">
        <v>600.00189999999998</v>
      </c>
      <c r="V1536">
        <v>730.99850000000004</v>
      </c>
      <c r="W1536">
        <v>879.99839999999995</v>
      </c>
      <c r="X1536">
        <v>805.00019999999995</v>
      </c>
      <c r="Y1536">
        <v>881.99969999999996</v>
      </c>
      <c r="Z1536">
        <v>815.99890000000005</v>
      </c>
      <c r="AA1536">
        <v>704.99850000000004</v>
      </c>
      <c r="AB1536">
        <v>671.99810000000002</v>
      </c>
      <c r="AC1536">
        <v>630.00040000000001</v>
      </c>
      <c r="AD1536">
        <v>450.99790000000002</v>
      </c>
      <c r="AE1536">
        <v>1235.0012999999999</v>
      </c>
      <c r="AF1536">
        <v>1042.9989</v>
      </c>
      <c r="AG1536">
        <v>715.00080000000003</v>
      </c>
      <c r="AH1536">
        <v>1020.0008</v>
      </c>
      <c r="AI1536">
        <v>531.99990000000003</v>
      </c>
      <c r="AJ1536">
        <v>1063.9999</v>
      </c>
      <c r="AK1536">
        <v>1190.0016000000001</v>
      </c>
      <c r="AL1536">
        <v>1194</v>
      </c>
      <c r="AM1536" s="49" t="s">
        <v>350</v>
      </c>
      <c r="AN1536" s="49" t="s">
        <v>14</v>
      </c>
      <c r="AO1536" s="49" t="s">
        <v>500</v>
      </c>
      <c r="AP1536" s="49" t="s">
        <v>505</v>
      </c>
      <c r="AQ1536" s="49" t="s">
        <v>13</v>
      </c>
      <c r="AR1536" s="49" t="s">
        <v>487</v>
      </c>
      <c r="AS1536" s="49" t="s">
        <v>488</v>
      </c>
      <c r="AT1536" s="49" t="s">
        <v>489</v>
      </c>
    </row>
    <row r="1537" spans="1:46" x14ac:dyDescent="0.25">
      <c r="A1537">
        <v>9</v>
      </c>
      <c r="B1537" t="s">
        <v>351</v>
      </c>
      <c r="C1537" t="s">
        <v>351</v>
      </c>
      <c r="D1537" t="s">
        <v>352</v>
      </c>
      <c r="E1537" t="s">
        <v>624</v>
      </c>
      <c r="F1537" t="s">
        <v>625</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c r="AI1537">
        <v>0</v>
      </c>
      <c r="AJ1537">
        <v>0</v>
      </c>
      <c r="AK1537">
        <v>0</v>
      </c>
      <c r="AL1537">
        <v>0</v>
      </c>
      <c r="AM1537" s="49" t="s">
        <v>352</v>
      </c>
      <c r="AN1537" s="49" t="s">
        <v>14</v>
      </c>
      <c r="AO1537" s="49" t="s">
        <v>500</v>
      </c>
      <c r="AP1537" s="49" t="s">
        <v>505</v>
      </c>
      <c r="AQ1537" s="49" t="s">
        <v>13</v>
      </c>
      <c r="AR1537" s="49" t="s">
        <v>487</v>
      </c>
      <c r="AS1537" s="49" t="s">
        <v>488</v>
      </c>
      <c r="AT1537" s="49" t="s">
        <v>489</v>
      </c>
    </row>
    <row r="1538" spans="1:46" x14ac:dyDescent="0.25">
      <c r="A1538">
        <v>9</v>
      </c>
      <c r="B1538" t="s">
        <v>400</v>
      </c>
      <c r="C1538" t="s">
        <v>400</v>
      </c>
      <c r="D1538" t="s">
        <v>401</v>
      </c>
      <c r="E1538" t="s">
        <v>624</v>
      </c>
      <c r="F1538" t="s">
        <v>625</v>
      </c>
      <c r="G1538">
        <v>0</v>
      </c>
      <c r="H1538">
        <v>0</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c r="AH1538">
        <v>0</v>
      </c>
      <c r="AI1538">
        <v>0</v>
      </c>
      <c r="AJ1538">
        <v>0</v>
      </c>
      <c r="AK1538">
        <v>0</v>
      </c>
      <c r="AL1538" t="s">
        <v>531</v>
      </c>
      <c r="AM1538" s="49" t="s">
        <v>401</v>
      </c>
      <c r="AN1538" s="49" t="s">
        <v>4</v>
      </c>
      <c r="AO1538" s="49" t="s">
        <v>9</v>
      </c>
      <c r="AP1538" s="49" t="s">
        <v>501</v>
      </c>
      <c r="AQ1538" s="49" t="s">
        <v>9</v>
      </c>
      <c r="AR1538" s="49" t="s">
        <v>487</v>
      </c>
      <c r="AS1538" s="49" t="s">
        <v>488</v>
      </c>
      <c r="AT1538" s="49" t="s">
        <v>489</v>
      </c>
    </row>
    <row r="1539" spans="1:46" x14ac:dyDescent="0.25">
      <c r="A1539">
        <v>9</v>
      </c>
      <c r="B1539" t="s">
        <v>344</v>
      </c>
      <c r="C1539" t="s">
        <v>344</v>
      </c>
      <c r="D1539" t="s">
        <v>345</v>
      </c>
      <c r="E1539" t="s">
        <v>624</v>
      </c>
      <c r="F1539" t="s">
        <v>625</v>
      </c>
      <c r="G1539" t="s">
        <v>531</v>
      </c>
      <c r="H1539" t="s">
        <v>531</v>
      </c>
      <c r="I1539" t="s">
        <v>531</v>
      </c>
      <c r="J1539" t="s">
        <v>531</v>
      </c>
      <c r="K1539" t="s">
        <v>531</v>
      </c>
      <c r="L1539" t="s">
        <v>531</v>
      </c>
      <c r="M1539" t="s">
        <v>531</v>
      </c>
      <c r="N1539" t="s">
        <v>531</v>
      </c>
      <c r="O1539" t="s">
        <v>531</v>
      </c>
      <c r="P1539" t="s">
        <v>531</v>
      </c>
      <c r="Q1539" t="s">
        <v>531</v>
      </c>
      <c r="R1539" t="s">
        <v>531</v>
      </c>
      <c r="S1539" t="s">
        <v>531</v>
      </c>
      <c r="T1539" t="s">
        <v>531</v>
      </c>
      <c r="U1539" t="s">
        <v>531</v>
      </c>
      <c r="V1539" t="s">
        <v>531</v>
      </c>
      <c r="W1539" t="s">
        <v>531</v>
      </c>
      <c r="X1539" t="s">
        <v>531</v>
      </c>
      <c r="Y1539" t="s">
        <v>531</v>
      </c>
      <c r="Z1539" t="s">
        <v>531</v>
      </c>
      <c r="AA1539" t="s">
        <v>531</v>
      </c>
      <c r="AB1539" t="s">
        <v>531</v>
      </c>
      <c r="AC1539">
        <v>0</v>
      </c>
      <c r="AD1539">
        <v>0</v>
      </c>
      <c r="AE1539">
        <v>0</v>
      </c>
      <c r="AF1539">
        <v>0</v>
      </c>
      <c r="AG1539">
        <v>0</v>
      </c>
      <c r="AH1539">
        <v>0</v>
      </c>
      <c r="AI1539">
        <v>0</v>
      </c>
      <c r="AJ1539">
        <v>0</v>
      </c>
      <c r="AK1539">
        <v>0</v>
      </c>
      <c r="AL1539" t="s">
        <v>531</v>
      </c>
      <c r="AM1539" s="49" t="s">
        <v>345</v>
      </c>
      <c r="AN1539" s="49" t="s">
        <v>6</v>
      </c>
      <c r="AO1539" s="49" t="s">
        <v>9</v>
      </c>
      <c r="AP1539" s="49" t="s">
        <v>486</v>
      </c>
      <c r="AQ1539" s="49" t="s">
        <v>9</v>
      </c>
      <c r="AR1539" s="49" t="s">
        <v>495</v>
      </c>
      <c r="AS1539" s="49" t="s">
        <v>488</v>
      </c>
      <c r="AT1539" s="49" t="s">
        <v>489</v>
      </c>
    </row>
    <row r="1540" spans="1:46" x14ac:dyDescent="0.25">
      <c r="A1540">
        <v>9</v>
      </c>
      <c r="B1540" t="s">
        <v>154</v>
      </c>
      <c r="C1540" t="s">
        <v>154</v>
      </c>
      <c r="D1540" t="s">
        <v>155</v>
      </c>
      <c r="E1540" t="s">
        <v>624</v>
      </c>
      <c r="F1540" t="s">
        <v>625</v>
      </c>
      <c r="G1540">
        <v>1696.0015000000001</v>
      </c>
      <c r="H1540">
        <v>1696.0015000000001</v>
      </c>
      <c r="I1540">
        <v>1813.0016000000001</v>
      </c>
      <c r="J1540">
        <v>1813.0016000000001</v>
      </c>
      <c r="K1540">
        <v>2423.9980999999998</v>
      </c>
      <c r="L1540">
        <v>3922.9980999999998</v>
      </c>
      <c r="M1540">
        <v>4417.9993000000004</v>
      </c>
      <c r="N1540">
        <v>4052.0018</v>
      </c>
      <c r="O1540">
        <v>3903.9983999999999</v>
      </c>
      <c r="P1540">
        <v>4162.0015999999996</v>
      </c>
      <c r="Q1540">
        <v>4802</v>
      </c>
      <c r="R1540">
        <v>5832.9994999999999</v>
      </c>
      <c r="S1540">
        <v>4079.9989</v>
      </c>
      <c r="T1540">
        <v>4759.9979999999996</v>
      </c>
      <c r="U1540">
        <v>5117.9987000000001</v>
      </c>
      <c r="V1540">
        <v>7924.0005000000001</v>
      </c>
      <c r="W1540">
        <v>10555.998799999999</v>
      </c>
      <c r="X1540">
        <v>12944.999400000001</v>
      </c>
      <c r="Y1540">
        <v>13734.9984</v>
      </c>
      <c r="Z1540">
        <v>13364.0018</v>
      </c>
      <c r="AA1540">
        <v>7292.9994999999999</v>
      </c>
      <c r="AB1540">
        <v>8166.0016999999998</v>
      </c>
      <c r="AC1540">
        <v>7355.0018</v>
      </c>
      <c r="AD1540">
        <v>8361.9984000000004</v>
      </c>
      <c r="AE1540">
        <v>8549.0018</v>
      </c>
      <c r="AF1540">
        <v>10550.9998</v>
      </c>
      <c r="AG1540">
        <v>9848.9989999999998</v>
      </c>
      <c r="AH1540">
        <v>10871.499299999999</v>
      </c>
      <c r="AI1540">
        <v>10639.998600000001</v>
      </c>
      <c r="AJ1540">
        <v>10705.999299999999</v>
      </c>
      <c r="AK1540">
        <v>9884.4863000000005</v>
      </c>
      <c r="AL1540">
        <v>10892.9357</v>
      </c>
      <c r="AM1540" s="49" t="s">
        <v>155</v>
      </c>
      <c r="AN1540" s="49" t="s">
        <v>14</v>
      </c>
      <c r="AO1540" s="49" t="s">
        <v>500</v>
      </c>
      <c r="AP1540" s="49" t="s">
        <v>505</v>
      </c>
      <c r="AQ1540" s="49" t="s">
        <v>13</v>
      </c>
      <c r="AR1540" s="49" t="s">
        <v>487</v>
      </c>
      <c r="AS1540" s="49" t="s">
        <v>488</v>
      </c>
      <c r="AT1540" s="49" t="s">
        <v>489</v>
      </c>
    </row>
    <row r="1541" spans="1:46" x14ac:dyDescent="0.25">
      <c r="A1541">
        <v>9</v>
      </c>
      <c r="B1541" t="s">
        <v>241</v>
      </c>
      <c r="C1541" t="s">
        <v>241</v>
      </c>
      <c r="D1541" t="s">
        <v>242</v>
      </c>
      <c r="E1541" t="s">
        <v>624</v>
      </c>
      <c r="F1541" t="s">
        <v>625</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c r="AK1541">
        <v>0</v>
      </c>
      <c r="AL1541" t="s">
        <v>531</v>
      </c>
      <c r="AM1541" s="49" t="s">
        <v>242</v>
      </c>
      <c r="AN1541" s="49" t="s">
        <v>14</v>
      </c>
      <c r="AO1541" s="49" t="s">
        <v>485</v>
      </c>
      <c r="AP1541" s="49" t="s">
        <v>494</v>
      </c>
      <c r="AQ1541" s="49" t="s">
        <v>11</v>
      </c>
      <c r="AR1541" s="49" t="s">
        <v>487</v>
      </c>
      <c r="AS1541" s="49" t="s">
        <v>488</v>
      </c>
      <c r="AT1541" s="49" t="s">
        <v>489</v>
      </c>
    </row>
    <row r="1542" spans="1:46" x14ac:dyDescent="0.25">
      <c r="A1542">
        <v>9</v>
      </c>
      <c r="B1542" t="s">
        <v>328</v>
      </c>
      <c r="C1542" t="s">
        <v>328</v>
      </c>
      <c r="D1542" t="s">
        <v>329</v>
      </c>
      <c r="E1542" t="s">
        <v>624</v>
      </c>
      <c r="F1542" t="s">
        <v>625</v>
      </c>
      <c r="G1542">
        <v>0</v>
      </c>
      <c r="H1542">
        <v>0</v>
      </c>
      <c r="I1542">
        <v>0</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0</v>
      </c>
      <c r="AD1542">
        <v>0</v>
      </c>
      <c r="AE1542">
        <v>0</v>
      </c>
      <c r="AF1542">
        <v>0</v>
      </c>
      <c r="AG1542">
        <v>0</v>
      </c>
      <c r="AH1542">
        <v>0</v>
      </c>
      <c r="AI1542">
        <v>0</v>
      </c>
      <c r="AJ1542">
        <v>0</v>
      </c>
      <c r="AK1542">
        <v>0</v>
      </c>
      <c r="AL1542" t="s">
        <v>531</v>
      </c>
      <c r="AM1542" s="49" t="s">
        <v>329</v>
      </c>
      <c r="AN1542" s="49" t="s">
        <v>6</v>
      </c>
      <c r="AO1542" s="49" t="s">
        <v>9</v>
      </c>
      <c r="AP1542" s="49" t="s">
        <v>486</v>
      </c>
      <c r="AQ1542" s="49" t="s">
        <v>9</v>
      </c>
      <c r="AR1542" s="49" t="s">
        <v>487</v>
      </c>
      <c r="AS1542" s="49" t="s">
        <v>488</v>
      </c>
      <c r="AT1542" s="49" t="s">
        <v>489</v>
      </c>
    </row>
    <row r="1543" spans="1:46" x14ac:dyDescent="0.25">
      <c r="A1543">
        <v>9</v>
      </c>
      <c r="B1543" t="s">
        <v>348</v>
      </c>
      <c r="C1543" t="s">
        <v>348</v>
      </c>
      <c r="D1543" t="s">
        <v>427</v>
      </c>
      <c r="E1543" t="s">
        <v>624</v>
      </c>
      <c r="F1543" t="s">
        <v>625</v>
      </c>
      <c r="G1543" t="s">
        <v>531</v>
      </c>
      <c r="H1543" t="s">
        <v>531</v>
      </c>
      <c r="I1543" t="s">
        <v>531</v>
      </c>
      <c r="J1543" t="s">
        <v>531</v>
      </c>
      <c r="K1543" t="s">
        <v>531</v>
      </c>
      <c r="L1543" t="s">
        <v>531</v>
      </c>
      <c r="M1543" t="s">
        <v>531</v>
      </c>
      <c r="N1543" t="s">
        <v>531</v>
      </c>
      <c r="O1543" t="s">
        <v>531</v>
      </c>
      <c r="P1543" t="s">
        <v>531</v>
      </c>
      <c r="Q1543">
        <v>0</v>
      </c>
      <c r="R1543">
        <v>0</v>
      </c>
      <c r="S1543">
        <v>0</v>
      </c>
      <c r="T1543">
        <v>0</v>
      </c>
      <c r="U1543">
        <v>0</v>
      </c>
      <c r="V1543">
        <v>0</v>
      </c>
      <c r="W1543">
        <v>0</v>
      </c>
      <c r="X1543">
        <v>0</v>
      </c>
      <c r="Y1543">
        <v>0</v>
      </c>
      <c r="Z1543">
        <v>0</v>
      </c>
      <c r="AA1543">
        <v>0</v>
      </c>
      <c r="AB1543">
        <v>0</v>
      </c>
      <c r="AC1543">
        <v>0</v>
      </c>
      <c r="AD1543">
        <v>0</v>
      </c>
      <c r="AE1543">
        <v>0</v>
      </c>
      <c r="AF1543">
        <v>0</v>
      </c>
      <c r="AG1543">
        <v>0</v>
      </c>
      <c r="AH1543">
        <v>0</v>
      </c>
      <c r="AI1543">
        <v>0</v>
      </c>
      <c r="AJ1543">
        <v>0</v>
      </c>
      <c r="AK1543">
        <v>0</v>
      </c>
      <c r="AL1543" t="s">
        <v>531</v>
      </c>
      <c r="AM1543" s="49" t="s">
        <v>427</v>
      </c>
      <c r="AN1543" s="49" t="s">
        <v>14</v>
      </c>
      <c r="AO1543" s="49" t="s">
        <v>506</v>
      </c>
      <c r="AP1543" s="49" t="s">
        <v>501</v>
      </c>
      <c r="AQ1543" s="49" t="s">
        <v>10</v>
      </c>
      <c r="AR1543" s="49" t="s">
        <v>495</v>
      </c>
      <c r="AS1543" s="49" t="s">
        <v>488</v>
      </c>
      <c r="AT1543" s="49" t="s">
        <v>497</v>
      </c>
    </row>
    <row r="1544" spans="1:46" x14ac:dyDescent="0.25">
      <c r="A1544">
        <v>9</v>
      </c>
      <c r="B1544" t="s">
        <v>353</v>
      </c>
      <c r="C1544" t="s">
        <v>353</v>
      </c>
      <c r="D1544" t="s">
        <v>354</v>
      </c>
      <c r="E1544" t="s">
        <v>624</v>
      </c>
      <c r="F1544" t="s">
        <v>625</v>
      </c>
      <c r="G1544">
        <v>8783.9984999999997</v>
      </c>
      <c r="H1544">
        <v>8789.0017000000007</v>
      </c>
      <c r="I1544">
        <v>9079.0004000000008</v>
      </c>
      <c r="J1544">
        <v>9346.0010000000002</v>
      </c>
      <c r="K1544">
        <v>8997.0020000000004</v>
      </c>
      <c r="L1544">
        <v>9920.9994000000006</v>
      </c>
      <c r="M1544">
        <v>9859.0012999999999</v>
      </c>
      <c r="N1544">
        <v>10639.998600000001</v>
      </c>
      <c r="O1544">
        <v>9844</v>
      </c>
      <c r="P1544">
        <v>10573.001399999999</v>
      </c>
      <c r="Q1544">
        <v>12521.9987</v>
      </c>
      <c r="R1544">
        <v>12435.001200000001</v>
      </c>
      <c r="S1544">
        <v>12057.000099999999</v>
      </c>
      <c r="T1544">
        <v>15102.001099999999</v>
      </c>
      <c r="U1544">
        <v>15944.000099999999</v>
      </c>
      <c r="V1544">
        <v>18359.000800000002</v>
      </c>
      <c r="W1544">
        <v>19007.000199999999</v>
      </c>
      <c r="X1544">
        <v>15322.000700000001</v>
      </c>
      <c r="Y1544">
        <v>17576.998599999999</v>
      </c>
      <c r="Z1544">
        <v>17263.001199999999</v>
      </c>
      <c r="AA1544">
        <v>19340.998</v>
      </c>
      <c r="AB1544">
        <v>17933.9987</v>
      </c>
      <c r="AC1544">
        <v>19165.0016</v>
      </c>
      <c r="AD1544">
        <v>20268.001499999998</v>
      </c>
      <c r="AE1544">
        <v>20852.998</v>
      </c>
      <c r="AF1544">
        <v>22371.998299999999</v>
      </c>
      <c r="AG1544">
        <v>28730.998100000001</v>
      </c>
      <c r="AH1544">
        <v>30110.000199999999</v>
      </c>
      <c r="AI1544">
        <v>27982.000499999998</v>
      </c>
      <c r="AJ1544">
        <v>29860.9987</v>
      </c>
      <c r="AK1544">
        <v>32556</v>
      </c>
      <c r="AL1544">
        <v>29569.999299999999</v>
      </c>
      <c r="AM1544" s="49" t="s">
        <v>354</v>
      </c>
      <c r="AN1544" s="49" t="s">
        <v>14</v>
      </c>
      <c r="AO1544" s="49" t="s">
        <v>500</v>
      </c>
      <c r="AP1544" s="49" t="s">
        <v>505</v>
      </c>
      <c r="AQ1544" s="49" t="s">
        <v>13</v>
      </c>
      <c r="AR1544" s="49" t="s">
        <v>487</v>
      </c>
      <c r="AS1544" s="49" t="s">
        <v>488</v>
      </c>
      <c r="AT1544" s="49" t="s">
        <v>489</v>
      </c>
    </row>
    <row r="1545" spans="1:46" x14ac:dyDescent="0.25">
      <c r="A1545">
        <v>9</v>
      </c>
      <c r="B1545" t="s">
        <v>111</v>
      </c>
      <c r="C1545" t="s">
        <v>111</v>
      </c>
      <c r="D1545" t="s">
        <v>112</v>
      </c>
      <c r="E1545" t="s">
        <v>624</v>
      </c>
      <c r="F1545" t="s">
        <v>625</v>
      </c>
      <c r="G1545">
        <v>11588.999599999999</v>
      </c>
      <c r="H1545">
        <v>11877.001200000001</v>
      </c>
      <c r="I1545">
        <v>11648</v>
      </c>
      <c r="J1545">
        <v>11873.999299999999</v>
      </c>
      <c r="K1545">
        <v>12657.9985</v>
      </c>
      <c r="L1545">
        <v>12315.9997</v>
      </c>
      <c r="M1545">
        <v>12166.999900000001</v>
      </c>
      <c r="N1545">
        <v>12637.001700000001</v>
      </c>
      <c r="O1545">
        <v>13669.998299999999</v>
      </c>
      <c r="P1545">
        <v>16369.998600000001</v>
      </c>
      <c r="Q1545">
        <v>17560.000199999999</v>
      </c>
      <c r="R1545">
        <v>17954.9997</v>
      </c>
      <c r="S1545">
        <v>18979.999500000002</v>
      </c>
      <c r="T1545">
        <v>18795.0016</v>
      </c>
      <c r="U1545">
        <v>19069.999</v>
      </c>
      <c r="V1545">
        <v>20190.001499999998</v>
      </c>
      <c r="W1545">
        <v>22049.999899999999</v>
      </c>
      <c r="X1545">
        <v>22330.000499999998</v>
      </c>
      <c r="Y1545">
        <v>21789.999599999999</v>
      </c>
      <c r="Z1545">
        <v>21655.000499999998</v>
      </c>
      <c r="AA1545">
        <v>22249.999199999998</v>
      </c>
      <c r="AB1545">
        <v>22424.999</v>
      </c>
      <c r="AC1545">
        <v>22964.999899999999</v>
      </c>
      <c r="AD1545">
        <v>22105.001899999999</v>
      </c>
      <c r="AE1545">
        <v>22415.001</v>
      </c>
      <c r="AF1545">
        <v>23110.001400000001</v>
      </c>
      <c r="AG1545">
        <v>23969.999400000001</v>
      </c>
      <c r="AH1545">
        <v>24070.001100000001</v>
      </c>
      <c r="AI1545">
        <v>24375.001100000001</v>
      </c>
      <c r="AJ1545">
        <v>24525.0016</v>
      </c>
      <c r="AK1545">
        <v>24480.001899999999</v>
      </c>
      <c r="AL1545">
        <v>18504.9987</v>
      </c>
      <c r="AM1545" s="49" t="s">
        <v>112</v>
      </c>
      <c r="AN1545" s="49" t="s">
        <v>14</v>
      </c>
      <c r="AO1545" s="49" t="s">
        <v>500</v>
      </c>
      <c r="AP1545" s="49" t="s">
        <v>505</v>
      </c>
      <c r="AQ1545" s="49" t="s">
        <v>13</v>
      </c>
      <c r="AR1545" s="49" t="s">
        <v>487</v>
      </c>
      <c r="AS1545" s="49" t="s">
        <v>488</v>
      </c>
      <c r="AT1545" s="49" t="s">
        <v>489</v>
      </c>
    </row>
    <row r="1546" spans="1:46" x14ac:dyDescent="0.25">
      <c r="A1546">
        <v>9</v>
      </c>
      <c r="B1546" t="s">
        <v>359</v>
      </c>
      <c r="C1546" t="s">
        <v>359</v>
      </c>
      <c r="D1546" t="s">
        <v>605</v>
      </c>
      <c r="E1546" t="s">
        <v>624</v>
      </c>
      <c r="F1546" t="s">
        <v>625</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c r="AH1546">
        <v>0</v>
      </c>
      <c r="AI1546">
        <v>0</v>
      </c>
      <c r="AJ1546">
        <v>0</v>
      </c>
      <c r="AK1546">
        <v>0</v>
      </c>
      <c r="AL1546" t="s">
        <v>531</v>
      </c>
      <c r="AM1546" s="49" t="s">
        <v>360</v>
      </c>
      <c r="AN1546" s="49" t="s">
        <v>14</v>
      </c>
      <c r="AO1546" s="49" t="s">
        <v>485</v>
      </c>
      <c r="AP1546" s="49" t="s">
        <v>486</v>
      </c>
      <c r="AQ1546" s="49" t="s">
        <v>11</v>
      </c>
      <c r="AR1546" s="49" t="s">
        <v>487</v>
      </c>
      <c r="AS1546" s="49" t="s">
        <v>488</v>
      </c>
      <c r="AT1546" s="49" t="s">
        <v>489</v>
      </c>
    </row>
    <row r="1547" spans="1:46" x14ac:dyDescent="0.25">
      <c r="A1547">
        <v>9</v>
      </c>
      <c r="B1547" t="s">
        <v>366</v>
      </c>
      <c r="C1547" t="s">
        <v>366</v>
      </c>
      <c r="D1547" t="s">
        <v>367</v>
      </c>
      <c r="E1547" t="s">
        <v>624</v>
      </c>
      <c r="F1547" t="s">
        <v>625</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c r="AH1547">
        <v>0</v>
      </c>
      <c r="AI1547">
        <v>0</v>
      </c>
      <c r="AJ1547">
        <v>0</v>
      </c>
      <c r="AK1547">
        <v>0</v>
      </c>
      <c r="AL1547" t="s">
        <v>531</v>
      </c>
      <c r="AM1547" s="49" t="s">
        <v>367</v>
      </c>
      <c r="AN1547" s="49" t="s">
        <v>14</v>
      </c>
      <c r="AO1547" s="49" t="s">
        <v>485</v>
      </c>
      <c r="AP1547" s="49" t="s">
        <v>494</v>
      </c>
      <c r="AQ1547" s="49" t="s">
        <v>11</v>
      </c>
      <c r="AR1547" s="49" t="s">
        <v>487</v>
      </c>
      <c r="AS1547" s="49" t="s">
        <v>488</v>
      </c>
      <c r="AT1547" s="49" t="s">
        <v>489</v>
      </c>
    </row>
    <row r="1548" spans="1:46" x14ac:dyDescent="0.25">
      <c r="A1548">
        <v>9</v>
      </c>
      <c r="B1548" t="s">
        <v>364</v>
      </c>
      <c r="C1548" t="s">
        <v>364</v>
      </c>
      <c r="D1548" t="s">
        <v>365</v>
      </c>
      <c r="E1548" t="s">
        <v>624</v>
      </c>
      <c r="F1548" t="s">
        <v>625</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c r="AH1548">
        <v>0</v>
      </c>
      <c r="AI1548">
        <v>0</v>
      </c>
      <c r="AJ1548">
        <v>0</v>
      </c>
      <c r="AK1548">
        <v>0</v>
      </c>
      <c r="AL1548" t="s">
        <v>531</v>
      </c>
      <c r="AM1548" s="49" t="s">
        <v>365</v>
      </c>
      <c r="AN1548" s="49" t="s">
        <v>14</v>
      </c>
      <c r="AO1548" s="49" t="s">
        <v>485</v>
      </c>
      <c r="AP1548" s="49" t="s">
        <v>501</v>
      </c>
      <c r="AQ1548" s="49" t="s">
        <v>11</v>
      </c>
      <c r="AR1548" s="49" t="s">
        <v>487</v>
      </c>
      <c r="AS1548" s="49" t="s">
        <v>488</v>
      </c>
      <c r="AT1548" s="49" t="s">
        <v>489</v>
      </c>
    </row>
    <row r="1549" spans="1:46" x14ac:dyDescent="0.25">
      <c r="A1549">
        <v>9</v>
      </c>
      <c r="B1549" t="s">
        <v>493</v>
      </c>
      <c r="C1549" t="s">
        <v>606</v>
      </c>
      <c r="D1549" t="s">
        <v>607</v>
      </c>
      <c r="E1549" t="s">
        <v>624</v>
      </c>
      <c r="F1549" t="s">
        <v>625</v>
      </c>
      <c r="G1549">
        <v>188438.4896</v>
      </c>
      <c r="H1549">
        <v>211219.53409999999</v>
      </c>
      <c r="I1549">
        <v>228408.3535</v>
      </c>
      <c r="J1549">
        <v>232240.1966</v>
      </c>
      <c r="K1549">
        <v>244306.1397</v>
      </c>
      <c r="L1549">
        <v>266760.79389999999</v>
      </c>
      <c r="M1549">
        <v>285072.83970000001</v>
      </c>
      <c r="N1549">
        <v>291157.00530000002</v>
      </c>
      <c r="O1549">
        <v>302390.46610000002</v>
      </c>
      <c r="P1549">
        <v>332301.62680000003</v>
      </c>
      <c r="Q1549">
        <v>354159.13860000001</v>
      </c>
      <c r="R1549">
        <v>347845.20970000001</v>
      </c>
      <c r="S1549">
        <v>370303.9376</v>
      </c>
      <c r="T1549">
        <v>404308.21029999998</v>
      </c>
      <c r="U1549">
        <v>401914.01799999998</v>
      </c>
      <c r="V1549">
        <v>436165.9902</v>
      </c>
      <c r="W1549">
        <v>466483.88179999997</v>
      </c>
      <c r="X1549">
        <v>478803.51980000001</v>
      </c>
      <c r="Y1549">
        <v>487302.43070000003</v>
      </c>
      <c r="Z1549">
        <v>495580.22840000002</v>
      </c>
      <c r="AA1549">
        <v>530582.14020000002</v>
      </c>
      <c r="AB1549">
        <v>566869.12320000003</v>
      </c>
      <c r="AC1549">
        <v>577225.78430000006</v>
      </c>
      <c r="AD1549">
        <v>605160.6875</v>
      </c>
      <c r="AE1549">
        <v>622409.32369999995</v>
      </c>
      <c r="AF1549">
        <v>631384.78879999998</v>
      </c>
      <c r="AG1549">
        <v>655845.05830000003</v>
      </c>
      <c r="AH1549">
        <v>664251.80940000003</v>
      </c>
      <c r="AI1549">
        <v>665500.77789999999</v>
      </c>
      <c r="AJ1549">
        <v>685935.21310000005</v>
      </c>
      <c r="AK1549">
        <v>697445.83160000003</v>
      </c>
      <c r="AL1549" t="s">
        <v>531</v>
      </c>
      <c r="AM1549" s="49" t="e">
        <v>#N/A</v>
      </c>
      <c r="AN1549" s="49" t="e">
        <v>#N/A</v>
      </c>
      <c r="AO1549" s="49" t="e">
        <v>#N/A</v>
      </c>
      <c r="AP1549" s="49" t="e">
        <v>#N/A</v>
      </c>
      <c r="AQ1549" s="49" t="e">
        <v>#N/A</v>
      </c>
      <c r="AR1549" s="49" t="e">
        <v>#N/A</v>
      </c>
      <c r="AS1549" s="49" t="e">
        <v>#N/A</v>
      </c>
      <c r="AT1549" s="49" t="e">
        <v>#N/A</v>
      </c>
    </row>
    <row r="1550" spans="1:46" x14ac:dyDescent="0.25">
      <c r="A1550">
        <v>9</v>
      </c>
      <c r="B1550" t="s">
        <v>362</v>
      </c>
      <c r="C1550" t="s">
        <v>362</v>
      </c>
      <c r="D1550" t="s">
        <v>363</v>
      </c>
      <c r="E1550" t="s">
        <v>624</v>
      </c>
      <c r="F1550" t="s">
        <v>625</v>
      </c>
      <c r="G1550">
        <v>0</v>
      </c>
      <c r="H1550">
        <v>0</v>
      </c>
      <c r="I1550">
        <v>0</v>
      </c>
      <c r="J1550">
        <v>0</v>
      </c>
      <c r="K1550">
        <v>0</v>
      </c>
      <c r="L1550">
        <v>0</v>
      </c>
      <c r="M1550">
        <v>0</v>
      </c>
      <c r="N1550">
        <v>0</v>
      </c>
      <c r="O1550">
        <v>0</v>
      </c>
      <c r="P1550">
        <v>0</v>
      </c>
      <c r="Q1550">
        <v>0</v>
      </c>
      <c r="R1550">
        <v>0</v>
      </c>
      <c r="S1550">
        <v>14.0007</v>
      </c>
      <c r="T1550">
        <v>14.0007</v>
      </c>
      <c r="U1550">
        <v>14.0007</v>
      </c>
      <c r="V1550">
        <v>14.0007</v>
      </c>
      <c r="W1550">
        <v>29.001999999999999</v>
      </c>
      <c r="X1550">
        <v>72.000399999999999</v>
      </c>
      <c r="Y1550">
        <v>14.0007</v>
      </c>
      <c r="Z1550">
        <v>29.001999999999999</v>
      </c>
      <c r="AA1550">
        <v>29.001999999999999</v>
      </c>
      <c r="AB1550">
        <v>42.998399999999997</v>
      </c>
      <c r="AC1550">
        <v>42.998399999999997</v>
      </c>
      <c r="AD1550">
        <v>14.0007</v>
      </c>
      <c r="AE1550">
        <v>0</v>
      </c>
      <c r="AF1550">
        <v>14.0007</v>
      </c>
      <c r="AG1550">
        <v>14.0007</v>
      </c>
      <c r="AH1550">
        <v>0</v>
      </c>
      <c r="AI1550">
        <v>0</v>
      </c>
      <c r="AJ1550">
        <v>0</v>
      </c>
      <c r="AK1550">
        <v>0</v>
      </c>
      <c r="AL1550" t="s">
        <v>531</v>
      </c>
      <c r="AM1550" s="49" t="s">
        <v>363</v>
      </c>
      <c r="AN1550" s="49" t="s">
        <v>8</v>
      </c>
      <c r="AO1550" s="49" t="s">
        <v>9</v>
      </c>
      <c r="AP1550" s="49" t="s">
        <v>486</v>
      </c>
      <c r="AQ1550" s="49" t="s">
        <v>9</v>
      </c>
      <c r="AR1550" s="49" t="s">
        <v>495</v>
      </c>
      <c r="AS1550" s="49" t="s">
        <v>488</v>
      </c>
      <c r="AT1550" s="49" t="s">
        <v>489</v>
      </c>
    </row>
    <row r="1551" spans="1:46" x14ac:dyDescent="0.25">
      <c r="A1551">
        <v>9</v>
      </c>
      <c r="B1551" t="s">
        <v>372</v>
      </c>
      <c r="C1551" t="s">
        <v>372</v>
      </c>
      <c r="D1551" t="s">
        <v>431</v>
      </c>
      <c r="E1551" t="s">
        <v>624</v>
      </c>
      <c r="F1551" t="s">
        <v>625</v>
      </c>
      <c r="G1551">
        <v>0</v>
      </c>
      <c r="H1551">
        <v>0</v>
      </c>
      <c r="I1551">
        <v>0</v>
      </c>
      <c r="J1551">
        <v>0</v>
      </c>
      <c r="K1551">
        <v>0</v>
      </c>
      <c r="L1551">
        <v>0</v>
      </c>
      <c r="M1551">
        <v>0</v>
      </c>
      <c r="N1551">
        <v>0</v>
      </c>
      <c r="O1551">
        <v>0</v>
      </c>
      <c r="P1551">
        <v>0</v>
      </c>
      <c r="Q1551">
        <v>0</v>
      </c>
      <c r="R1551">
        <v>0</v>
      </c>
      <c r="S1551">
        <v>0</v>
      </c>
      <c r="T1551">
        <v>0</v>
      </c>
      <c r="U1551">
        <v>0</v>
      </c>
      <c r="V1551">
        <v>0</v>
      </c>
      <c r="W1551">
        <v>0</v>
      </c>
      <c r="X1551">
        <v>0</v>
      </c>
      <c r="Y1551">
        <v>0</v>
      </c>
      <c r="Z1551">
        <v>0</v>
      </c>
      <c r="AA1551">
        <v>0</v>
      </c>
      <c r="AB1551">
        <v>0</v>
      </c>
      <c r="AC1551">
        <v>0</v>
      </c>
      <c r="AD1551">
        <v>0</v>
      </c>
      <c r="AE1551">
        <v>0</v>
      </c>
      <c r="AF1551">
        <v>0</v>
      </c>
      <c r="AG1551">
        <v>0</v>
      </c>
      <c r="AH1551">
        <v>0</v>
      </c>
      <c r="AI1551">
        <v>0</v>
      </c>
      <c r="AJ1551">
        <v>0</v>
      </c>
      <c r="AK1551">
        <v>0</v>
      </c>
      <c r="AL1551" t="s">
        <v>531</v>
      </c>
      <c r="AM1551" s="49" t="s">
        <v>431</v>
      </c>
      <c r="AN1551" s="49" t="s">
        <v>14</v>
      </c>
      <c r="AO1551" s="49" t="s">
        <v>507</v>
      </c>
      <c r="AP1551" s="49" t="s">
        <v>505</v>
      </c>
      <c r="AQ1551" s="49" t="s">
        <v>10</v>
      </c>
      <c r="AR1551" s="49" t="s">
        <v>495</v>
      </c>
      <c r="AS1551" s="49" t="s">
        <v>496</v>
      </c>
      <c r="AT1551" s="49" t="s">
        <v>497</v>
      </c>
    </row>
    <row r="1552" spans="1:46" x14ac:dyDescent="0.25">
      <c r="A1552">
        <v>9</v>
      </c>
      <c r="B1552" t="s">
        <v>373</v>
      </c>
      <c r="C1552" t="s">
        <v>373</v>
      </c>
      <c r="D1552" t="s">
        <v>374</v>
      </c>
      <c r="E1552" t="s">
        <v>624</v>
      </c>
      <c r="F1552" t="s">
        <v>625</v>
      </c>
      <c r="G1552">
        <v>0</v>
      </c>
      <c r="H1552">
        <v>0</v>
      </c>
      <c r="I1552">
        <v>0</v>
      </c>
      <c r="J1552">
        <v>0</v>
      </c>
      <c r="K1552">
        <v>0</v>
      </c>
      <c r="L1552">
        <v>0</v>
      </c>
      <c r="M1552">
        <v>0</v>
      </c>
      <c r="N1552">
        <v>0</v>
      </c>
      <c r="O1552">
        <v>0</v>
      </c>
      <c r="P1552">
        <v>0</v>
      </c>
      <c r="Q1552">
        <v>0</v>
      </c>
      <c r="R1552">
        <v>0</v>
      </c>
      <c r="S1552">
        <v>0</v>
      </c>
      <c r="T1552">
        <v>0</v>
      </c>
      <c r="U1552">
        <v>0</v>
      </c>
      <c r="V1552">
        <v>0</v>
      </c>
      <c r="W1552">
        <v>0</v>
      </c>
      <c r="X1552">
        <v>0</v>
      </c>
      <c r="Y1552">
        <v>0</v>
      </c>
      <c r="Z1552">
        <v>0</v>
      </c>
      <c r="AA1552">
        <v>0</v>
      </c>
      <c r="AB1552">
        <v>0</v>
      </c>
      <c r="AC1552">
        <v>0</v>
      </c>
      <c r="AD1552">
        <v>0</v>
      </c>
      <c r="AE1552">
        <v>0</v>
      </c>
      <c r="AF1552">
        <v>0</v>
      </c>
      <c r="AG1552">
        <v>0</v>
      </c>
      <c r="AH1552">
        <v>0</v>
      </c>
      <c r="AI1552">
        <v>0</v>
      </c>
      <c r="AJ1552">
        <v>0</v>
      </c>
      <c r="AK1552">
        <v>0</v>
      </c>
      <c r="AL1552" t="s">
        <v>531</v>
      </c>
      <c r="AM1552" s="49" t="s">
        <v>374</v>
      </c>
      <c r="AN1552" s="49" t="s">
        <v>7</v>
      </c>
      <c r="AO1552" s="49" t="s">
        <v>9</v>
      </c>
      <c r="AP1552" s="49" t="s">
        <v>494</v>
      </c>
      <c r="AQ1552" s="49" t="s">
        <v>9</v>
      </c>
      <c r="AR1552" s="49" t="s">
        <v>487</v>
      </c>
      <c r="AS1552" s="49" t="s">
        <v>488</v>
      </c>
      <c r="AT1552" s="49" t="s">
        <v>489</v>
      </c>
    </row>
    <row r="1553" spans="1:46" x14ac:dyDescent="0.25">
      <c r="A1553">
        <v>9</v>
      </c>
      <c r="B1553" t="s">
        <v>368</v>
      </c>
      <c r="C1553" t="s">
        <v>368</v>
      </c>
      <c r="D1553" t="s">
        <v>429</v>
      </c>
      <c r="E1553" t="s">
        <v>624</v>
      </c>
      <c r="F1553" t="s">
        <v>625</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c r="AG1553">
        <v>0</v>
      </c>
      <c r="AH1553">
        <v>0</v>
      </c>
      <c r="AI1553">
        <v>0</v>
      </c>
      <c r="AJ1553">
        <v>0</v>
      </c>
      <c r="AK1553">
        <v>0</v>
      </c>
      <c r="AL1553" t="s">
        <v>531</v>
      </c>
      <c r="AM1553" s="49" t="s">
        <v>429</v>
      </c>
      <c r="AN1553" s="49" t="s">
        <v>14</v>
      </c>
      <c r="AO1553" s="49" t="s">
        <v>485</v>
      </c>
      <c r="AP1553" s="49" t="s">
        <v>501</v>
      </c>
      <c r="AQ1553" s="49" t="s">
        <v>11</v>
      </c>
      <c r="AR1553" s="49" t="s">
        <v>495</v>
      </c>
      <c r="AS1553" s="49" t="s">
        <v>496</v>
      </c>
      <c r="AT1553" s="49" t="s">
        <v>497</v>
      </c>
    </row>
    <row r="1554" spans="1:46" x14ac:dyDescent="0.25">
      <c r="A1554">
        <v>9</v>
      </c>
      <c r="B1554" t="s">
        <v>381</v>
      </c>
      <c r="C1554" t="s">
        <v>381</v>
      </c>
      <c r="D1554" t="s">
        <v>382</v>
      </c>
      <c r="E1554" t="s">
        <v>624</v>
      </c>
      <c r="F1554" t="s">
        <v>625</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c r="AG1554">
        <v>0</v>
      </c>
      <c r="AH1554">
        <v>0</v>
      </c>
      <c r="AI1554">
        <v>0</v>
      </c>
      <c r="AJ1554">
        <v>0</v>
      </c>
      <c r="AK1554">
        <v>0</v>
      </c>
      <c r="AL1554" t="s">
        <v>531</v>
      </c>
      <c r="AM1554" s="49" t="s">
        <v>382</v>
      </c>
      <c r="AN1554" s="49" t="s">
        <v>6</v>
      </c>
      <c r="AO1554" s="49" t="s">
        <v>9</v>
      </c>
      <c r="AP1554" s="49" t="s">
        <v>486</v>
      </c>
      <c r="AQ1554" s="49" t="s">
        <v>9</v>
      </c>
      <c r="AR1554" s="49" t="s">
        <v>487</v>
      </c>
      <c r="AS1554" s="49" t="s">
        <v>488</v>
      </c>
      <c r="AT1554" s="49" t="s">
        <v>489</v>
      </c>
    </row>
    <row r="1555" spans="1:46" x14ac:dyDescent="0.25">
      <c r="A1555">
        <v>9</v>
      </c>
      <c r="B1555" t="s">
        <v>383</v>
      </c>
      <c r="C1555" t="s">
        <v>383</v>
      </c>
      <c r="D1555" t="s">
        <v>384</v>
      </c>
      <c r="E1555" t="s">
        <v>624</v>
      </c>
      <c r="F1555" t="s">
        <v>625</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c r="AG1555">
        <v>0</v>
      </c>
      <c r="AH1555">
        <v>104.0001</v>
      </c>
      <c r="AI1555">
        <v>0</v>
      </c>
      <c r="AJ1555">
        <v>0</v>
      </c>
      <c r="AK1555">
        <v>0</v>
      </c>
      <c r="AL1555">
        <v>0</v>
      </c>
      <c r="AM1555" s="49" t="s">
        <v>384</v>
      </c>
      <c r="AN1555" s="49" t="s">
        <v>14</v>
      </c>
      <c r="AO1555" s="49" t="s">
        <v>500</v>
      </c>
      <c r="AP1555" s="49" t="s">
        <v>494</v>
      </c>
      <c r="AQ1555" s="49" t="s">
        <v>502</v>
      </c>
      <c r="AR1555" s="49" t="s">
        <v>487</v>
      </c>
      <c r="AS1555" s="49" t="s">
        <v>488</v>
      </c>
      <c r="AT1555" s="49" t="s">
        <v>489</v>
      </c>
    </row>
    <row r="1556" spans="1:46" x14ac:dyDescent="0.25">
      <c r="A1556">
        <v>9</v>
      </c>
      <c r="B1556" t="s">
        <v>62</v>
      </c>
      <c r="C1556" t="s">
        <v>62</v>
      </c>
      <c r="D1556" t="s">
        <v>407</v>
      </c>
      <c r="E1556" t="s">
        <v>624</v>
      </c>
      <c r="F1556" t="s">
        <v>625</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c r="AI1556">
        <v>0</v>
      </c>
      <c r="AJ1556">
        <v>0</v>
      </c>
      <c r="AK1556">
        <v>0</v>
      </c>
      <c r="AL1556" t="s">
        <v>531</v>
      </c>
      <c r="AM1556" s="49" t="s">
        <v>407</v>
      </c>
      <c r="AN1556" s="49" t="s">
        <v>14</v>
      </c>
      <c r="AO1556" s="49" t="s">
        <v>485</v>
      </c>
      <c r="AP1556" s="49" t="s">
        <v>505</v>
      </c>
      <c r="AQ1556" s="49" t="s">
        <v>13</v>
      </c>
      <c r="AR1556" s="49" t="s">
        <v>495</v>
      </c>
      <c r="AS1556" s="49" t="s">
        <v>496</v>
      </c>
      <c r="AT1556" s="49" t="s">
        <v>497</v>
      </c>
    </row>
    <row r="1557" spans="1:46" x14ac:dyDescent="0.25">
      <c r="A1557">
        <v>9</v>
      </c>
      <c r="B1557" t="s">
        <v>169</v>
      </c>
      <c r="C1557" t="s">
        <v>169</v>
      </c>
      <c r="D1557" t="s">
        <v>170</v>
      </c>
      <c r="E1557" t="s">
        <v>624</v>
      </c>
      <c r="F1557" t="s">
        <v>625</v>
      </c>
      <c r="G1557">
        <v>1747.0009</v>
      </c>
      <c r="H1557">
        <v>1776.9992999999999</v>
      </c>
      <c r="I1557">
        <v>2007.0011999999999</v>
      </c>
      <c r="J1557">
        <v>2728.9980999999998</v>
      </c>
      <c r="K1557">
        <v>4526.0020000000004</v>
      </c>
      <c r="L1557">
        <v>4966.0011999999997</v>
      </c>
      <c r="M1557">
        <v>5058.9984000000004</v>
      </c>
      <c r="N1557">
        <v>5620.0002999999997</v>
      </c>
      <c r="O1557">
        <v>6843.9987000000001</v>
      </c>
      <c r="P1557">
        <v>6704.0005000000001</v>
      </c>
      <c r="Q1557">
        <v>6440.9982</v>
      </c>
      <c r="R1557">
        <v>11260.000899999999</v>
      </c>
      <c r="S1557">
        <v>12258</v>
      </c>
      <c r="T1557">
        <v>12597.001</v>
      </c>
      <c r="U1557">
        <v>12250.9997</v>
      </c>
      <c r="V1557">
        <v>12663.001700000001</v>
      </c>
      <c r="W1557">
        <v>12968.001700000001</v>
      </c>
      <c r="X1557">
        <v>14128.000700000001</v>
      </c>
      <c r="Y1557">
        <v>15134.0008</v>
      </c>
      <c r="Z1557">
        <v>16387.001199999999</v>
      </c>
      <c r="AA1557">
        <v>16848.001400000001</v>
      </c>
      <c r="AB1557">
        <v>17610.999599999999</v>
      </c>
      <c r="AC1557">
        <v>20081.998800000001</v>
      </c>
      <c r="AD1557">
        <v>21373.999199999998</v>
      </c>
      <c r="AE1557">
        <v>27250.0013</v>
      </c>
      <c r="AF1557">
        <v>31766.001</v>
      </c>
      <c r="AG1557">
        <v>38024.999100000001</v>
      </c>
      <c r="AH1557">
        <v>41565.001300000004</v>
      </c>
      <c r="AI1557">
        <v>47244.998399999997</v>
      </c>
      <c r="AJ1557">
        <v>51775.999400000001</v>
      </c>
      <c r="AK1557">
        <v>53310.001100000001</v>
      </c>
      <c r="AL1557">
        <v>55219.001799999998</v>
      </c>
      <c r="AM1557" s="49" t="s">
        <v>170</v>
      </c>
      <c r="AN1557" s="49" t="s">
        <v>14</v>
      </c>
      <c r="AO1557" s="49" t="s">
        <v>500</v>
      </c>
      <c r="AP1557" s="49" t="s">
        <v>505</v>
      </c>
      <c r="AQ1557" s="49" t="s">
        <v>13</v>
      </c>
      <c r="AR1557" s="49" t="s">
        <v>487</v>
      </c>
      <c r="AS1557" s="49" t="s">
        <v>488</v>
      </c>
      <c r="AT1557" s="49" t="s">
        <v>489</v>
      </c>
    </row>
    <row r="1558" spans="1:46" x14ac:dyDescent="0.25">
      <c r="A1558">
        <v>9</v>
      </c>
      <c r="B1558" t="s">
        <v>379</v>
      </c>
      <c r="C1558" t="s">
        <v>379</v>
      </c>
      <c r="D1558" t="s">
        <v>608</v>
      </c>
      <c r="E1558" t="s">
        <v>624</v>
      </c>
      <c r="F1558" t="s">
        <v>625</v>
      </c>
      <c r="G1558">
        <v>0</v>
      </c>
      <c r="H1558">
        <v>0</v>
      </c>
      <c r="I1558">
        <v>0</v>
      </c>
      <c r="J1558">
        <v>0</v>
      </c>
      <c r="K1558">
        <v>0</v>
      </c>
      <c r="L1558">
        <v>0</v>
      </c>
      <c r="M1558">
        <v>0</v>
      </c>
      <c r="N1558">
        <v>0</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c r="AG1558">
        <v>0</v>
      </c>
      <c r="AH1558">
        <v>0</v>
      </c>
      <c r="AI1558">
        <v>0</v>
      </c>
      <c r="AJ1558">
        <v>0</v>
      </c>
      <c r="AK1558">
        <v>0</v>
      </c>
      <c r="AL1558" t="s">
        <v>531</v>
      </c>
      <c r="AM1558" s="49" t="s">
        <v>380</v>
      </c>
      <c r="AN1558" s="49" t="s">
        <v>6</v>
      </c>
      <c r="AO1558" s="49" t="s">
        <v>9</v>
      </c>
      <c r="AP1558" s="49" t="s">
        <v>494</v>
      </c>
      <c r="AQ1558" s="49" t="s">
        <v>9</v>
      </c>
      <c r="AR1558" s="49" t="s">
        <v>487</v>
      </c>
      <c r="AS1558" s="49" t="s">
        <v>488</v>
      </c>
      <c r="AT1558" s="49" t="s">
        <v>489</v>
      </c>
    </row>
    <row r="1559" spans="1:46" x14ac:dyDescent="0.25">
      <c r="A1559">
        <v>9</v>
      </c>
      <c r="B1559" t="s">
        <v>387</v>
      </c>
      <c r="C1559" t="s">
        <v>387</v>
      </c>
      <c r="D1559" t="s">
        <v>388</v>
      </c>
      <c r="E1559" t="s">
        <v>624</v>
      </c>
      <c r="F1559" t="s">
        <v>625</v>
      </c>
      <c r="G1559">
        <v>86913.998900000006</v>
      </c>
      <c r="H1559">
        <v>102870.999</v>
      </c>
      <c r="I1559">
        <v>118164.9984</v>
      </c>
      <c r="J1559">
        <v>116872.0015</v>
      </c>
      <c r="K1559">
        <v>124856.99950000001</v>
      </c>
      <c r="L1559">
        <v>135118.0006</v>
      </c>
      <c r="M1559">
        <v>143219.9987</v>
      </c>
      <c r="N1559">
        <v>140696.99950000001</v>
      </c>
      <c r="O1559">
        <v>143350.99950000001</v>
      </c>
      <c r="P1559">
        <v>157048.99909999999</v>
      </c>
      <c r="Q1559">
        <v>171489.0001</v>
      </c>
      <c r="R1559">
        <v>145033.00030000001</v>
      </c>
      <c r="S1559">
        <v>161160.0013</v>
      </c>
      <c r="T1559">
        <v>149967.0018</v>
      </c>
      <c r="U1559">
        <v>131107.0001</v>
      </c>
      <c r="V1559">
        <v>130701.0019</v>
      </c>
      <c r="W1559">
        <v>133277.99830000001</v>
      </c>
      <c r="X1559">
        <v>129238</v>
      </c>
      <c r="Y1559">
        <v>133314.0006</v>
      </c>
      <c r="Z1559">
        <v>131735.99979999999</v>
      </c>
      <c r="AA1559">
        <v>127922.0009</v>
      </c>
      <c r="AB1559">
        <v>146355.99979999999</v>
      </c>
      <c r="AC1559">
        <v>146418.99859999999</v>
      </c>
      <c r="AD1559">
        <v>145347.0019</v>
      </c>
      <c r="AE1559">
        <v>144633.0018</v>
      </c>
      <c r="AF1559">
        <v>144198.00169999999</v>
      </c>
      <c r="AG1559">
        <v>148508.99890000001</v>
      </c>
      <c r="AH1559">
        <v>143160.274</v>
      </c>
      <c r="AI1559">
        <v>145592.67920000001</v>
      </c>
      <c r="AJ1559">
        <v>156097.22640000001</v>
      </c>
      <c r="AK1559">
        <v>155276.9192</v>
      </c>
      <c r="AL1559">
        <v>151503.8002</v>
      </c>
      <c r="AM1559" s="49" t="s">
        <v>388</v>
      </c>
      <c r="AN1559" s="49" t="s">
        <v>14</v>
      </c>
      <c r="AO1559" s="49" t="s">
        <v>507</v>
      </c>
      <c r="AP1559" s="49" t="s">
        <v>505</v>
      </c>
      <c r="AQ1559" s="49" t="s">
        <v>13</v>
      </c>
      <c r="AR1559" s="49" t="s">
        <v>487</v>
      </c>
      <c r="AS1559" s="49" t="s">
        <v>488</v>
      </c>
      <c r="AT1559" s="49" t="s">
        <v>489</v>
      </c>
    </row>
    <row r="1560" spans="1:46" x14ac:dyDescent="0.25">
      <c r="A1560">
        <v>9</v>
      </c>
      <c r="B1560" t="s">
        <v>385</v>
      </c>
      <c r="C1560" t="s">
        <v>385</v>
      </c>
      <c r="D1560" t="s">
        <v>386</v>
      </c>
      <c r="E1560" t="s">
        <v>624</v>
      </c>
      <c r="F1560" t="s">
        <v>625</v>
      </c>
      <c r="G1560">
        <v>0</v>
      </c>
      <c r="H1560">
        <v>0</v>
      </c>
      <c r="I1560">
        <v>0</v>
      </c>
      <c r="J1560">
        <v>0</v>
      </c>
      <c r="K1560">
        <v>0</v>
      </c>
      <c r="L1560">
        <v>0</v>
      </c>
      <c r="M1560">
        <v>0</v>
      </c>
      <c r="N1560">
        <v>0</v>
      </c>
      <c r="O1560">
        <v>0</v>
      </c>
      <c r="P1560">
        <v>0</v>
      </c>
      <c r="Q1560">
        <v>0</v>
      </c>
      <c r="R1560">
        <v>0</v>
      </c>
      <c r="S1560">
        <v>0</v>
      </c>
      <c r="T1560">
        <v>0</v>
      </c>
      <c r="U1560">
        <v>0</v>
      </c>
      <c r="V1560">
        <v>0</v>
      </c>
      <c r="W1560">
        <v>0</v>
      </c>
      <c r="X1560">
        <v>0</v>
      </c>
      <c r="Y1560">
        <v>0</v>
      </c>
      <c r="Z1560">
        <v>0</v>
      </c>
      <c r="AA1560">
        <v>0</v>
      </c>
      <c r="AB1560">
        <v>0</v>
      </c>
      <c r="AC1560">
        <v>0</v>
      </c>
      <c r="AD1560">
        <v>0</v>
      </c>
      <c r="AE1560">
        <v>0</v>
      </c>
      <c r="AF1560">
        <v>0</v>
      </c>
      <c r="AG1560">
        <v>0</v>
      </c>
      <c r="AH1560">
        <v>0</v>
      </c>
      <c r="AI1560">
        <v>0</v>
      </c>
      <c r="AJ1560">
        <v>0</v>
      </c>
      <c r="AK1560">
        <v>0</v>
      </c>
      <c r="AL1560" t="s">
        <v>531</v>
      </c>
      <c r="AM1560" s="49" t="s">
        <v>386</v>
      </c>
      <c r="AN1560" s="49" t="s">
        <v>14</v>
      </c>
      <c r="AO1560" s="49" t="s">
        <v>506</v>
      </c>
      <c r="AP1560" s="49" t="s">
        <v>505</v>
      </c>
      <c r="AQ1560" s="49" t="s">
        <v>10</v>
      </c>
      <c r="AR1560" s="49" t="s">
        <v>487</v>
      </c>
      <c r="AS1560" s="49" t="s">
        <v>488</v>
      </c>
      <c r="AT1560" s="49" t="s">
        <v>489</v>
      </c>
    </row>
    <row r="1561" spans="1:46" x14ac:dyDescent="0.25">
      <c r="A1561">
        <v>9</v>
      </c>
      <c r="B1561" t="s">
        <v>389</v>
      </c>
      <c r="C1561" t="s">
        <v>389</v>
      </c>
      <c r="D1561" t="s">
        <v>432</v>
      </c>
      <c r="E1561" t="s">
        <v>624</v>
      </c>
      <c r="F1561" t="s">
        <v>625</v>
      </c>
      <c r="G1561">
        <v>0</v>
      </c>
      <c r="H1561">
        <v>0</v>
      </c>
      <c r="I1561">
        <v>0</v>
      </c>
      <c r="J1561">
        <v>0</v>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0</v>
      </c>
      <c r="AE1561">
        <v>0</v>
      </c>
      <c r="AF1561">
        <v>0</v>
      </c>
      <c r="AG1561">
        <v>0</v>
      </c>
      <c r="AH1561">
        <v>0</v>
      </c>
      <c r="AI1561">
        <v>0</v>
      </c>
      <c r="AJ1561">
        <v>0</v>
      </c>
      <c r="AK1561">
        <v>0</v>
      </c>
      <c r="AL1561" t="s">
        <v>531</v>
      </c>
      <c r="AM1561" s="49" t="s">
        <v>432</v>
      </c>
      <c r="AN1561" s="49" t="s">
        <v>14</v>
      </c>
      <c r="AO1561" s="49" t="s">
        <v>485</v>
      </c>
      <c r="AP1561" s="49" t="s">
        <v>494</v>
      </c>
      <c r="AQ1561" s="49" t="s">
        <v>11</v>
      </c>
      <c r="AR1561" s="49" t="s">
        <v>487</v>
      </c>
      <c r="AS1561" s="49" t="s">
        <v>496</v>
      </c>
      <c r="AT1561" s="49" t="s">
        <v>497</v>
      </c>
    </row>
    <row r="1562" spans="1:46" x14ac:dyDescent="0.25">
      <c r="A1562">
        <v>9</v>
      </c>
      <c r="B1562" t="s">
        <v>392</v>
      </c>
      <c r="C1562" t="s">
        <v>392</v>
      </c>
      <c r="D1562" t="s">
        <v>433</v>
      </c>
      <c r="E1562" t="s">
        <v>624</v>
      </c>
      <c r="F1562" t="s">
        <v>625</v>
      </c>
      <c r="G1562">
        <v>0</v>
      </c>
      <c r="H1562">
        <v>0</v>
      </c>
      <c r="I1562">
        <v>0</v>
      </c>
      <c r="J1562">
        <v>0</v>
      </c>
      <c r="K1562">
        <v>0</v>
      </c>
      <c r="L1562">
        <v>0</v>
      </c>
      <c r="M1562">
        <v>0</v>
      </c>
      <c r="N1562">
        <v>0</v>
      </c>
      <c r="O1562">
        <v>0</v>
      </c>
      <c r="P1562">
        <v>0</v>
      </c>
      <c r="Q1562">
        <v>0</v>
      </c>
      <c r="R1562">
        <v>0</v>
      </c>
      <c r="S1562">
        <v>0</v>
      </c>
      <c r="T1562">
        <v>0</v>
      </c>
      <c r="U1562">
        <v>0</v>
      </c>
      <c r="V1562">
        <v>0</v>
      </c>
      <c r="W1562">
        <v>0</v>
      </c>
      <c r="X1562">
        <v>0</v>
      </c>
      <c r="Y1562">
        <v>0</v>
      </c>
      <c r="Z1562">
        <v>0</v>
      </c>
      <c r="AA1562">
        <v>0</v>
      </c>
      <c r="AB1562">
        <v>0</v>
      </c>
      <c r="AC1562">
        <v>0</v>
      </c>
      <c r="AD1562">
        <v>0</v>
      </c>
      <c r="AE1562">
        <v>0</v>
      </c>
      <c r="AF1562">
        <v>0</v>
      </c>
      <c r="AG1562">
        <v>0</v>
      </c>
      <c r="AH1562">
        <v>0</v>
      </c>
      <c r="AI1562">
        <v>0</v>
      </c>
      <c r="AJ1562">
        <v>0</v>
      </c>
      <c r="AK1562">
        <v>0</v>
      </c>
      <c r="AL1562" t="s">
        <v>531</v>
      </c>
      <c r="AM1562" s="49" t="s">
        <v>433</v>
      </c>
      <c r="AN1562" s="49" t="s">
        <v>14</v>
      </c>
      <c r="AO1562" s="49" t="s">
        <v>506</v>
      </c>
      <c r="AP1562" s="49" t="s">
        <v>493</v>
      </c>
      <c r="AQ1562" s="49" t="s">
        <v>10</v>
      </c>
      <c r="AR1562" s="49" t="s">
        <v>495</v>
      </c>
      <c r="AS1562" s="49" t="s">
        <v>496</v>
      </c>
      <c r="AT1562" s="49" t="s">
        <v>497</v>
      </c>
    </row>
    <row r="1563" spans="1:46" x14ac:dyDescent="0.25">
      <c r="A1563">
        <v>9</v>
      </c>
      <c r="B1563" t="s">
        <v>393</v>
      </c>
      <c r="C1563" t="s">
        <v>393</v>
      </c>
      <c r="D1563" t="s">
        <v>394</v>
      </c>
      <c r="E1563" t="s">
        <v>624</v>
      </c>
      <c r="F1563" t="s">
        <v>625</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c r="AI1563">
        <v>0</v>
      </c>
      <c r="AJ1563">
        <v>0</v>
      </c>
      <c r="AK1563">
        <v>0</v>
      </c>
      <c r="AL1563" t="s">
        <v>531</v>
      </c>
      <c r="AM1563" s="49" t="s">
        <v>394</v>
      </c>
      <c r="AN1563" s="49" t="s">
        <v>14</v>
      </c>
      <c r="AO1563" s="49" t="s">
        <v>485</v>
      </c>
      <c r="AP1563" s="49" t="s">
        <v>494</v>
      </c>
      <c r="AQ1563" s="49" t="s">
        <v>11</v>
      </c>
      <c r="AR1563" s="49" t="s">
        <v>487</v>
      </c>
      <c r="AS1563" s="49" t="s">
        <v>488</v>
      </c>
      <c r="AT1563" s="49" t="s">
        <v>489</v>
      </c>
    </row>
    <row r="1564" spans="1:46" x14ac:dyDescent="0.25">
      <c r="A1564">
        <v>9</v>
      </c>
      <c r="B1564" t="s">
        <v>493</v>
      </c>
      <c r="C1564" t="s">
        <v>609</v>
      </c>
      <c r="D1564" t="s">
        <v>56</v>
      </c>
      <c r="E1564" t="s">
        <v>624</v>
      </c>
      <c r="F1564" t="s">
        <v>625</v>
      </c>
      <c r="G1564">
        <v>188438.4896</v>
      </c>
      <c r="H1564">
        <v>211395.53460000001</v>
      </c>
      <c r="I1564">
        <v>228975.35509999999</v>
      </c>
      <c r="J1564">
        <v>232834.19889999999</v>
      </c>
      <c r="K1564">
        <v>245790.14259999999</v>
      </c>
      <c r="L1564">
        <v>269213.79389999999</v>
      </c>
      <c r="M1564">
        <v>288885.84220000001</v>
      </c>
      <c r="N1564">
        <v>296297.00569999998</v>
      </c>
      <c r="O1564">
        <v>309130.46879999997</v>
      </c>
      <c r="P1564">
        <v>343094.62780000002</v>
      </c>
      <c r="Q1564">
        <v>367734.1384</v>
      </c>
      <c r="R1564">
        <v>366614.21120000002</v>
      </c>
      <c r="S1564">
        <v>389663.93939999997</v>
      </c>
      <c r="T1564">
        <v>429890.2156</v>
      </c>
      <c r="U1564">
        <v>428485.0209</v>
      </c>
      <c r="V1564">
        <v>462715.99200000003</v>
      </c>
      <c r="W1564">
        <v>493817.88290000003</v>
      </c>
      <c r="X1564">
        <v>507606.52250000002</v>
      </c>
      <c r="Y1564">
        <v>516398.43410000001</v>
      </c>
      <c r="Z1564">
        <v>523994.23129999998</v>
      </c>
      <c r="AA1564">
        <v>559661.1409</v>
      </c>
      <c r="AB1564">
        <v>596736.12150000001</v>
      </c>
      <c r="AC1564">
        <v>607328.78419999999</v>
      </c>
      <c r="AD1564">
        <v>636708.69019999995</v>
      </c>
      <c r="AE1564">
        <v>654319.32559999998</v>
      </c>
      <c r="AF1564">
        <v>664283.78819999995</v>
      </c>
      <c r="AG1564">
        <v>688305.05489999999</v>
      </c>
      <c r="AH1564">
        <v>695826.57409999997</v>
      </c>
      <c r="AI1564">
        <v>698511.56480000005</v>
      </c>
      <c r="AJ1564">
        <v>720258.93440000003</v>
      </c>
      <c r="AK1564">
        <v>730339.33790000004</v>
      </c>
      <c r="AL1564" t="s">
        <v>531</v>
      </c>
      <c r="AM1564" s="49" t="e">
        <v>#N/A</v>
      </c>
      <c r="AN1564" s="49" t="e">
        <v>#N/A</v>
      </c>
      <c r="AO1564" s="49" t="e">
        <v>#N/A</v>
      </c>
      <c r="AP1564" s="49" t="e">
        <v>#N/A</v>
      </c>
      <c r="AQ1564" s="49" t="e">
        <v>#N/A</v>
      </c>
      <c r="AR1564" s="49" t="e">
        <v>#N/A</v>
      </c>
      <c r="AS1564" s="49" t="e">
        <v>#N/A</v>
      </c>
      <c r="AT1564" s="49" t="e">
        <v>#N/A</v>
      </c>
    </row>
    <row r="1565" spans="1:46" x14ac:dyDescent="0.25">
      <c r="A1565">
        <v>9</v>
      </c>
      <c r="B1565" t="s">
        <v>399</v>
      </c>
      <c r="C1565" t="s">
        <v>399</v>
      </c>
      <c r="D1565" t="s">
        <v>434</v>
      </c>
      <c r="E1565" t="s">
        <v>624</v>
      </c>
      <c r="F1565" t="s">
        <v>625</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c r="AG1565">
        <v>0</v>
      </c>
      <c r="AH1565">
        <v>0</v>
      </c>
      <c r="AI1565">
        <v>0</v>
      </c>
      <c r="AJ1565">
        <v>0</v>
      </c>
      <c r="AK1565">
        <v>0</v>
      </c>
      <c r="AL1565" t="s">
        <v>531</v>
      </c>
      <c r="AM1565" s="49" t="s">
        <v>434</v>
      </c>
      <c r="AN1565" s="49" t="s">
        <v>14</v>
      </c>
      <c r="AO1565" s="49" t="s">
        <v>485</v>
      </c>
      <c r="AP1565" s="49" t="s">
        <v>486</v>
      </c>
      <c r="AQ1565" s="49" t="s">
        <v>11</v>
      </c>
      <c r="AR1565" s="49" t="s">
        <v>487</v>
      </c>
      <c r="AS1565" s="49" t="s">
        <v>496</v>
      </c>
      <c r="AT1565" s="49" t="s">
        <v>497</v>
      </c>
    </row>
    <row r="1566" spans="1:46" x14ac:dyDescent="0.25">
      <c r="A1566">
        <v>9</v>
      </c>
      <c r="B1566" t="s">
        <v>402</v>
      </c>
      <c r="C1566" t="s">
        <v>402</v>
      </c>
      <c r="D1566" t="s">
        <v>403</v>
      </c>
      <c r="E1566" t="s">
        <v>624</v>
      </c>
      <c r="F1566" t="s">
        <v>625</v>
      </c>
      <c r="G1566">
        <v>0</v>
      </c>
      <c r="H1566">
        <v>0</v>
      </c>
      <c r="I1566">
        <v>0</v>
      </c>
      <c r="J1566">
        <v>0</v>
      </c>
      <c r="K1566">
        <v>0</v>
      </c>
      <c r="L1566">
        <v>0</v>
      </c>
      <c r="M1566">
        <v>0</v>
      </c>
      <c r="N1566">
        <v>0</v>
      </c>
      <c r="O1566">
        <v>0</v>
      </c>
      <c r="P1566">
        <v>0</v>
      </c>
      <c r="Q1566">
        <v>0</v>
      </c>
      <c r="R1566">
        <v>0</v>
      </c>
      <c r="S1566">
        <v>0</v>
      </c>
      <c r="T1566">
        <v>0</v>
      </c>
      <c r="U1566">
        <v>0</v>
      </c>
      <c r="V1566">
        <v>0</v>
      </c>
      <c r="W1566">
        <v>0</v>
      </c>
      <c r="X1566">
        <v>0</v>
      </c>
      <c r="Y1566">
        <v>0</v>
      </c>
      <c r="Z1566">
        <v>0</v>
      </c>
      <c r="AA1566">
        <v>0</v>
      </c>
      <c r="AB1566">
        <v>0</v>
      </c>
      <c r="AC1566">
        <v>0</v>
      </c>
      <c r="AD1566">
        <v>0</v>
      </c>
      <c r="AE1566">
        <v>0</v>
      </c>
      <c r="AF1566">
        <v>0</v>
      </c>
      <c r="AG1566">
        <v>0</v>
      </c>
      <c r="AH1566">
        <v>0</v>
      </c>
      <c r="AI1566">
        <v>0</v>
      </c>
      <c r="AJ1566">
        <v>0</v>
      </c>
      <c r="AK1566">
        <v>0</v>
      </c>
      <c r="AL1566" t="s">
        <v>531</v>
      </c>
      <c r="AM1566" s="49" t="s">
        <v>403</v>
      </c>
      <c r="AN1566" s="49" t="s">
        <v>4</v>
      </c>
      <c r="AO1566" s="49" t="s">
        <v>9</v>
      </c>
      <c r="AP1566" s="49" t="s">
        <v>494</v>
      </c>
      <c r="AQ1566" s="49" t="s">
        <v>9</v>
      </c>
      <c r="AR1566" s="49" t="s">
        <v>495</v>
      </c>
      <c r="AS1566" s="49" t="s">
        <v>488</v>
      </c>
      <c r="AT1566" s="49" t="s">
        <v>489</v>
      </c>
    </row>
    <row r="1567" spans="1:46" x14ac:dyDescent="0.25">
      <c r="A1567">
        <v>9</v>
      </c>
      <c r="B1567" t="s">
        <v>404</v>
      </c>
      <c r="C1567" t="s">
        <v>404</v>
      </c>
      <c r="D1567" t="s">
        <v>405</v>
      </c>
      <c r="E1567" t="s">
        <v>624</v>
      </c>
      <c r="F1567" t="s">
        <v>625</v>
      </c>
      <c r="G1567">
        <v>0</v>
      </c>
      <c r="H1567">
        <v>0</v>
      </c>
      <c r="I1567">
        <v>0</v>
      </c>
      <c r="J1567">
        <v>0</v>
      </c>
      <c r="K1567">
        <v>0</v>
      </c>
      <c r="L1567">
        <v>0</v>
      </c>
      <c r="M1567">
        <v>0</v>
      </c>
      <c r="N1567">
        <v>0</v>
      </c>
      <c r="O1567">
        <v>0</v>
      </c>
      <c r="P1567">
        <v>0</v>
      </c>
      <c r="Q1567">
        <v>0</v>
      </c>
      <c r="R1567">
        <v>0</v>
      </c>
      <c r="S1567">
        <v>0</v>
      </c>
      <c r="T1567">
        <v>0</v>
      </c>
      <c r="U1567">
        <v>0</v>
      </c>
      <c r="V1567">
        <v>0</v>
      </c>
      <c r="W1567">
        <v>0</v>
      </c>
      <c r="X1567">
        <v>0</v>
      </c>
      <c r="Y1567">
        <v>0</v>
      </c>
      <c r="Z1567">
        <v>0</v>
      </c>
      <c r="AA1567">
        <v>0</v>
      </c>
      <c r="AB1567">
        <v>0</v>
      </c>
      <c r="AC1567">
        <v>0</v>
      </c>
      <c r="AD1567">
        <v>0</v>
      </c>
      <c r="AE1567">
        <v>0</v>
      </c>
      <c r="AF1567">
        <v>0</v>
      </c>
      <c r="AG1567">
        <v>0</v>
      </c>
      <c r="AH1567">
        <v>0</v>
      </c>
      <c r="AI1567">
        <v>0</v>
      </c>
      <c r="AJ1567">
        <v>0</v>
      </c>
      <c r="AK1567">
        <v>0</v>
      </c>
      <c r="AL1567" t="s">
        <v>531</v>
      </c>
      <c r="AM1567" s="49" t="s">
        <v>405</v>
      </c>
      <c r="AN1567" s="49" t="s">
        <v>4</v>
      </c>
      <c r="AO1567" s="49" t="s">
        <v>9</v>
      </c>
      <c r="AP1567" s="49" t="s">
        <v>494</v>
      </c>
      <c r="AQ1567" s="49" t="s">
        <v>9</v>
      </c>
      <c r="AR1567" s="49" t="s">
        <v>487</v>
      </c>
      <c r="AS1567" s="49" t="s">
        <v>488</v>
      </c>
      <c r="AT1567" s="49" t="s">
        <v>489</v>
      </c>
    </row>
    <row r="1568" spans="1:46" x14ac:dyDescent="0.25">
      <c r="A1568">
        <v>10</v>
      </c>
      <c r="B1568" t="s">
        <v>537</v>
      </c>
      <c r="C1568" t="s">
        <v>537</v>
      </c>
      <c r="D1568" t="s">
        <v>538</v>
      </c>
      <c r="E1568" t="s">
        <v>626</v>
      </c>
      <c r="F1568" t="s">
        <v>627</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c r="AG1568">
        <v>0</v>
      </c>
      <c r="AH1568">
        <v>0</v>
      </c>
      <c r="AI1568">
        <v>0</v>
      </c>
      <c r="AJ1568">
        <v>0</v>
      </c>
      <c r="AK1568">
        <v>0</v>
      </c>
      <c r="AL1568" t="s">
        <v>531</v>
      </c>
      <c r="AM1568" s="49" t="e">
        <v>#N/A</v>
      </c>
      <c r="AN1568" s="49" t="e">
        <v>#N/A</v>
      </c>
      <c r="AO1568" s="49" t="e">
        <v>#N/A</v>
      </c>
      <c r="AP1568" s="49" t="e">
        <v>#N/A</v>
      </c>
      <c r="AQ1568" s="49" t="e">
        <v>#N/A</v>
      </c>
      <c r="AR1568" s="49" t="e">
        <v>#N/A</v>
      </c>
      <c r="AS1568" s="49" t="e">
        <v>#N/A</v>
      </c>
      <c r="AT1568" s="49" t="e">
        <v>#N/A</v>
      </c>
    </row>
    <row r="1569" spans="1:46" x14ac:dyDescent="0.25">
      <c r="A1569">
        <v>10</v>
      </c>
      <c r="B1569" t="s">
        <v>493</v>
      </c>
      <c r="C1569" t="s">
        <v>541</v>
      </c>
      <c r="D1569" t="s">
        <v>9</v>
      </c>
      <c r="E1569" t="s">
        <v>626</v>
      </c>
      <c r="F1569" t="s">
        <v>627</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0</v>
      </c>
      <c r="AI1569">
        <v>0</v>
      </c>
      <c r="AJ1569">
        <v>0</v>
      </c>
      <c r="AK1569">
        <v>0</v>
      </c>
      <c r="AL1569" t="s">
        <v>531</v>
      </c>
      <c r="AM1569" s="49" t="e">
        <v>#N/A</v>
      </c>
      <c r="AN1569" s="49" t="e">
        <v>#N/A</v>
      </c>
      <c r="AO1569" s="49" t="e">
        <v>#N/A</v>
      </c>
      <c r="AP1569" s="49" t="e">
        <v>#N/A</v>
      </c>
      <c r="AQ1569" s="49" t="e">
        <v>#N/A</v>
      </c>
      <c r="AR1569" s="49" t="e">
        <v>#N/A</v>
      </c>
      <c r="AS1569" s="49" t="e">
        <v>#N/A</v>
      </c>
      <c r="AT1569" s="49" t="e">
        <v>#N/A</v>
      </c>
    </row>
    <row r="1570" spans="1:46" x14ac:dyDescent="0.25">
      <c r="A1570">
        <v>10</v>
      </c>
      <c r="B1570" t="s">
        <v>60</v>
      </c>
      <c r="C1570" t="s">
        <v>60</v>
      </c>
      <c r="D1570" t="s">
        <v>61</v>
      </c>
      <c r="E1570" t="s">
        <v>626</v>
      </c>
      <c r="F1570" t="s">
        <v>627</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c r="AG1570">
        <v>0</v>
      </c>
      <c r="AH1570">
        <v>0</v>
      </c>
      <c r="AI1570">
        <v>0</v>
      </c>
      <c r="AJ1570">
        <v>0</v>
      </c>
      <c r="AK1570">
        <v>0</v>
      </c>
      <c r="AL1570">
        <v>0</v>
      </c>
      <c r="AM1570" s="49" t="s">
        <v>61</v>
      </c>
      <c r="AN1570" s="49" t="s">
        <v>14</v>
      </c>
      <c r="AO1570" s="49" t="s">
        <v>500</v>
      </c>
      <c r="AP1570" s="49" t="s">
        <v>501</v>
      </c>
      <c r="AQ1570" s="49" t="s">
        <v>502</v>
      </c>
      <c r="AR1570" s="49" t="s">
        <v>487</v>
      </c>
      <c r="AS1570" s="49" t="s">
        <v>488</v>
      </c>
      <c r="AT1570" s="49" t="s">
        <v>489</v>
      </c>
    </row>
    <row r="1571" spans="1:46" x14ac:dyDescent="0.25">
      <c r="A1571">
        <v>10</v>
      </c>
      <c r="B1571" t="s">
        <v>148</v>
      </c>
      <c r="C1571" t="s">
        <v>148</v>
      </c>
      <c r="D1571" t="s">
        <v>411</v>
      </c>
      <c r="E1571" t="s">
        <v>626</v>
      </c>
      <c r="F1571" t="s">
        <v>627</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0</v>
      </c>
      <c r="AI1571">
        <v>0</v>
      </c>
      <c r="AJ1571">
        <v>0</v>
      </c>
      <c r="AK1571">
        <v>0</v>
      </c>
      <c r="AL1571" t="s">
        <v>531</v>
      </c>
      <c r="AM1571" s="49" t="s">
        <v>411</v>
      </c>
      <c r="AN1571" s="49" t="s">
        <v>7</v>
      </c>
      <c r="AO1571" s="49" t="s">
        <v>9</v>
      </c>
      <c r="AP1571" s="49" t="s">
        <v>494</v>
      </c>
      <c r="AQ1571" s="49" t="s">
        <v>9</v>
      </c>
      <c r="AR1571" s="49" t="s">
        <v>495</v>
      </c>
      <c r="AS1571" s="49" t="s">
        <v>496</v>
      </c>
      <c r="AT1571" s="49" t="s">
        <v>497</v>
      </c>
    </row>
    <row r="1572" spans="1:46" x14ac:dyDescent="0.25">
      <c r="A1572">
        <v>10</v>
      </c>
      <c r="B1572" t="s">
        <v>59</v>
      </c>
      <c r="C1572" t="s">
        <v>59</v>
      </c>
      <c r="D1572" t="s">
        <v>406</v>
      </c>
      <c r="E1572" t="s">
        <v>626</v>
      </c>
      <c r="F1572" t="s">
        <v>627</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c r="AH1572">
        <v>0</v>
      </c>
      <c r="AI1572">
        <v>0</v>
      </c>
      <c r="AJ1572">
        <v>0</v>
      </c>
      <c r="AK1572">
        <v>0</v>
      </c>
      <c r="AL1572" t="s">
        <v>531</v>
      </c>
      <c r="AM1572" s="49" t="s">
        <v>406</v>
      </c>
      <c r="AN1572" s="49" t="s">
        <v>4</v>
      </c>
      <c r="AO1572" s="49" t="s">
        <v>9</v>
      </c>
      <c r="AP1572" s="49" t="s">
        <v>494</v>
      </c>
      <c r="AQ1572" s="49" t="s">
        <v>9</v>
      </c>
      <c r="AR1572" s="49" t="s">
        <v>495</v>
      </c>
      <c r="AS1572" s="49" t="s">
        <v>496</v>
      </c>
      <c r="AT1572" s="49" t="s">
        <v>497</v>
      </c>
    </row>
    <row r="1573" spans="1:46" x14ac:dyDescent="0.25">
      <c r="A1573">
        <v>10</v>
      </c>
      <c r="B1573" t="s">
        <v>63</v>
      </c>
      <c r="C1573" t="s">
        <v>63</v>
      </c>
      <c r="D1573" t="s">
        <v>64</v>
      </c>
      <c r="E1573" t="s">
        <v>626</v>
      </c>
      <c r="F1573" t="s">
        <v>627</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c r="AG1573">
        <v>0</v>
      </c>
      <c r="AH1573">
        <v>0</v>
      </c>
      <c r="AI1573">
        <v>0</v>
      </c>
      <c r="AJ1573">
        <v>0</v>
      </c>
      <c r="AK1573">
        <v>0</v>
      </c>
      <c r="AL1573">
        <v>0</v>
      </c>
      <c r="AM1573" s="49" t="s">
        <v>64</v>
      </c>
      <c r="AN1573" s="49" t="s">
        <v>14</v>
      </c>
      <c r="AO1573" s="49" t="s">
        <v>506</v>
      </c>
      <c r="AP1573" s="49" t="s">
        <v>501</v>
      </c>
      <c r="AQ1573" s="49" t="s">
        <v>10</v>
      </c>
      <c r="AR1573" s="49" t="s">
        <v>487</v>
      </c>
      <c r="AS1573" s="49" t="s">
        <v>488</v>
      </c>
      <c r="AT1573" s="49" t="s">
        <v>489</v>
      </c>
    </row>
    <row r="1574" spans="1:46" x14ac:dyDescent="0.25">
      <c r="A1574">
        <v>10</v>
      </c>
      <c r="B1574" t="s">
        <v>65</v>
      </c>
      <c r="C1574" t="s">
        <v>65</v>
      </c>
      <c r="D1574" t="s">
        <v>66</v>
      </c>
      <c r="E1574" t="s">
        <v>626</v>
      </c>
      <c r="F1574" t="s">
        <v>627</v>
      </c>
      <c r="G1574">
        <v>0</v>
      </c>
      <c r="H1574">
        <v>0</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0</v>
      </c>
      <c r="AI1574">
        <v>0</v>
      </c>
      <c r="AJ1574">
        <v>0</v>
      </c>
      <c r="AK1574">
        <v>0</v>
      </c>
      <c r="AL1574">
        <v>0</v>
      </c>
      <c r="AM1574" s="49" t="s">
        <v>66</v>
      </c>
      <c r="AN1574" s="49" t="s">
        <v>14</v>
      </c>
      <c r="AO1574" s="49" t="s">
        <v>500</v>
      </c>
      <c r="AP1574" s="49" t="s">
        <v>501</v>
      </c>
      <c r="AQ1574" s="49" t="s">
        <v>502</v>
      </c>
      <c r="AR1574" s="49" t="s">
        <v>487</v>
      </c>
      <c r="AS1574" s="49" t="s">
        <v>488</v>
      </c>
      <c r="AT1574" s="49" t="s">
        <v>489</v>
      </c>
    </row>
    <row r="1575" spans="1:46" x14ac:dyDescent="0.25">
      <c r="A1575">
        <v>10</v>
      </c>
      <c r="B1575" t="s">
        <v>69</v>
      </c>
      <c r="C1575" t="s">
        <v>69</v>
      </c>
      <c r="D1575" t="s">
        <v>70</v>
      </c>
      <c r="E1575" t="s">
        <v>626</v>
      </c>
      <c r="F1575" t="s">
        <v>627</v>
      </c>
      <c r="G1575">
        <v>0</v>
      </c>
      <c r="H1575">
        <v>0</v>
      </c>
      <c r="I1575">
        <v>0</v>
      </c>
      <c r="J1575">
        <v>0</v>
      </c>
      <c r="K1575">
        <v>0</v>
      </c>
      <c r="L1575">
        <v>0</v>
      </c>
      <c r="M1575">
        <v>0</v>
      </c>
      <c r="N1575">
        <v>0</v>
      </c>
      <c r="O1575">
        <v>0</v>
      </c>
      <c r="P1575">
        <v>0</v>
      </c>
      <c r="Q1575">
        <v>0</v>
      </c>
      <c r="R1575">
        <v>0</v>
      </c>
      <c r="S1575">
        <v>0</v>
      </c>
      <c r="T1575">
        <v>0</v>
      </c>
      <c r="U1575">
        <v>0</v>
      </c>
      <c r="V1575">
        <v>0</v>
      </c>
      <c r="W1575">
        <v>0</v>
      </c>
      <c r="X1575">
        <v>0</v>
      </c>
      <c r="Y1575">
        <v>0</v>
      </c>
      <c r="Z1575">
        <v>0</v>
      </c>
      <c r="AA1575">
        <v>0</v>
      </c>
      <c r="AB1575">
        <v>0</v>
      </c>
      <c r="AC1575">
        <v>0</v>
      </c>
      <c r="AD1575">
        <v>0</v>
      </c>
      <c r="AE1575">
        <v>0</v>
      </c>
      <c r="AF1575">
        <v>0</v>
      </c>
      <c r="AG1575">
        <v>0</v>
      </c>
      <c r="AH1575">
        <v>0</v>
      </c>
      <c r="AI1575">
        <v>0</v>
      </c>
      <c r="AJ1575">
        <v>0</v>
      </c>
      <c r="AK1575">
        <v>0</v>
      </c>
      <c r="AL1575">
        <v>0</v>
      </c>
      <c r="AM1575" s="49" t="s">
        <v>70</v>
      </c>
      <c r="AN1575" s="49" t="s">
        <v>14</v>
      </c>
      <c r="AO1575" s="49" t="s">
        <v>509</v>
      </c>
      <c r="AP1575" s="49" t="s">
        <v>505</v>
      </c>
      <c r="AQ1575" s="49" t="s">
        <v>13</v>
      </c>
      <c r="AR1575" s="49" t="s">
        <v>487</v>
      </c>
      <c r="AS1575" s="49" t="s">
        <v>488</v>
      </c>
      <c r="AT1575" s="49" t="s">
        <v>489</v>
      </c>
    </row>
    <row r="1576" spans="1:46" x14ac:dyDescent="0.25">
      <c r="A1576">
        <v>10</v>
      </c>
      <c r="B1576" t="s">
        <v>71</v>
      </c>
      <c r="C1576" t="s">
        <v>71</v>
      </c>
      <c r="D1576" t="s">
        <v>72</v>
      </c>
      <c r="E1576" t="s">
        <v>626</v>
      </c>
      <c r="F1576" t="s">
        <v>627</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c r="AI1576">
        <v>0</v>
      </c>
      <c r="AJ1576">
        <v>0</v>
      </c>
      <c r="AK1576">
        <v>0</v>
      </c>
      <c r="AL1576">
        <v>0</v>
      </c>
      <c r="AM1576" s="49" t="s">
        <v>72</v>
      </c>
      <c r="AN1576" s="49" t="s">
        <v>14</v>
      </c>
      <c r="AO1576" s="49" t="s">
        <v>500</v>
      </c>
      <c r="AP1576" s="49" t="s">
        <v>505</v>
      </c>
      <c r="AQ1576" s="49" t="s">
        <v>13</v>
      </c>
      <c r="AR1576" s="49" t="s">
        <v>487</v>
      </c>
      <c r="AS1576" s="49" t="s">
        <v>488</v>
      </c>
      <c r="AT1576" s="49" t="s">
        <v>489</v>
      </c>
    </row>
    <row r="1577" spans="1:46" x14ac:dyDescent="0.25">
      <c r="A1577">
        <v>10</v>
      </c>
      <c r="B1577" t="s">
        <v>73</v>
      </c>
      <c r="C1577" t="s">
        <v>73</v>
      </c>
      <c r="D1577" t="s">
        <v>408</v>
      </c>
      <c r="E1577" t="s">
        <v>626</v>
      </c>
      <c r="F1577" t="s">
        <v>627</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c r="AG1577">
        <v>0</v>
      </c>
      <c r="AH1577">
        <v>0</v>
      </c>
      <c r="AI1577">
        <v>0</v>
      </c>
      <c r="AJ1577">
        <v>0</v>
      </c>
      <c r="AK1577">
        <v>0</v>
      </c>
      <c r="AL1577">
        <v>0</v>
      </c>
      <c r="AM1577" s="49" t="s">
        <v>408</v>
      </c>
      <c r="AN1577" s="49" t="s">
        <v>14</v>
      </c>
      <c r="AO1577" s="49" t="s">
        <v>500</v>
      </c>
      <c r="AP1577" s="49" t="s">
        <v>501</v>
      </c>
      <c r="AQ1577" s="49" t="s">
        <v>502</v>
      </c>
      <c r="AR1577" s="49" t="s">
        <v>495</v>
      </c>
      <c r="AS1577" s="49" t="s">
        <v>496</v>
      </c>
      <c r="AT1577" s="49" t="s">
        <v>497</v>
      </c>
    </row>
    <row r="1578" spans="1:46" x14ac:dyDescent="0.25">
      <c r="A1578">
        <v>10</v>
      </c>
      <c r="B1578" t="s">
        <v>86</v>
      </c>
      <c r="C1578" t="s">
        <v>86</v>
      </c>
      <c r="D1578" t="s">
        <v>87</v>
      </c>
      <c r="E1578" t="s">
        <v>626</v>
      </c>
      <c r="F1578" t="s">
        <v>627</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c r="AI1578">
        <v>0</v>
      </c>
      <c r="AJ1578">
        <v>0</v>
      </c>
      <c r="AK1578">
        <v>0</v>
      </c>
      <c r="AL1578" t="s">
        <v>531</v>
      </c>
      <c r="AM1578" s="49" t="s">
        <v>87</v>
      </c>
      <c r="AN1578" s="49" t="s">
        <v>14</v>
      </c>
      <c r="AO1578" s="49" t="s">
        <v>485</v>
      </c>
      <c r="AP1578" s="49" t="s">
        <v>505</v>
      </c>
      <c r="AQ1578" s="49" t="s">
        <v>13</v>
      </c>
      <c r="AR1578" s="49" t="s">
        <v>495</v>
      </c>
      <c r="AS1578" s="49" t="s">
        <v>488</v>
      </c>
      <c r="AT1578" s="49" t="s">
        <v>489</v>
      </c>
    </row>
    <row r="1579" spans="1:46" x14ac:dyDescent="0.25">
      <c r="A1579">
        <v>10</v>
      </c>
      <c r="B1579" t="s">
        <v>82</v>
      </c>
      <c r="C1579" t="s">
        <v>82</v>
      </c>
      <c r="D1579" t="s">
        <v>83</v>
      </c>
      <c r="E1579" t="s">
        <v>626</v>
      </c>
      <c r="F1579" t="s">
        <v>627</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c r="AG1579">
        <v>0</v>
      </c>
      <c r="AH1579">
        <v>0</v>
      </c>
      <c r="AI1579">
        <v>0</v>
      </c>
      <c r="AJ1579">
        <v>0</v>
      </c>
      <c r="AK1579">
        <v>0</v>
      </c>
      <c r="AL1579" t="s">
        <v>531</v>
      </c>
      <c r="AM1579" s="49" t="s">
        <v>83</v>
      </c>
      <c r="AN1579" s="49" t="s">
        <v>14</v>
      </c>
      <c r="AO1579" s="49" t="s">
        <v>485</v>
      </c>
      <c r="AP1579" s="49" t="s">
        <v>494</v>
      </c>
      <c r="AQ1579" s="49" t="s">
        <v>11</v>
      </c>
      <c r="AR1579" s="49" t="s">
        <v>487</v>
      </c>
      <c r="AS1579" s="49" t="s">
        <v>488</v>
      </c>
      <c r="AT1579" s="49" t="s">
        <v>489</v>
      </c>
    </row>
    <row r="1580" spans="1:46" x14ac:dyDescent="0.25">
      <c r="A1580">
        <v>10</v>
      </c>
      <c r="B1580" t="s">
        <v>92</v>
      </c>
      <c r="C1580" t="s">
        <v>92</v>
      </c>
      <c r="D1580" t="s">
        <v>93</v>
      </c>
      <c r="E1580" t="s">
        <v>626</v>
      </c>
      <c r="F1580" t="s">
        <v>627</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c r="AG1580">
        <v>0</v>
      </c>
      <c r="AH1580">
        <v>0</v>
      </c>
      <c r="AI1580">
        <v>0</v>
      </c>
      <c r="AJ1580">
        <v>0</v>
      </c>
      <c r="AK1580">
        <v>0</v>
      </c>
      <c r="AL1580" t="s">
        <v>531</v>
      </c>
      <c r="AM1580" s="49" t="s">
        <v>93</v>
      </c>
      <c r="AN1580" s="49" t="s">
        <v>14</v>
      </c>
      <c r="AO1580" s="49" t="s">
        <v>500</v>
      </c>
      <c r="AP1580" s="49" t="s">
        <v>501</v>
      </c>
      <c r="AQ1580" s="49" t="s">
        <v>502</v>
      </c>
      <c r="AR1580" s="49" t="s">
        <v>495</v>
      </c>
      <c r="AS1580" s="49" t="s">
        <v>488</v>
      </c>
      <c r="AT1580" s="49" t="s">
        <v>489</v>
      </c>
    </row>
    <row r="1581" spans="1:46" x14ac:dyDescent="0.25">
      <c r="A1581">
        <v>10</v>
      </c>
      <c r="B1581" t="s">
        <v>76</v>
      </c>
      <c r="C1581" t="s">
        <v>76</v>
      </c>
      <c r="D1581" t="s">
        <v>77</v>
      </c>
      <c r="E1581" t="s">
        <v>626</v>
      </c>
      <c r="F1581" t="s">
        <v>627</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c r="AG1581">
        <v>0</v>
      </c>
      <c r="AH1581">
        <v>0</v>
      </c>
      <c r="AI1581">
        <v>0</v>
      </c>
      <c r="AJ1581">
        <v>0</v>
      </c>
      <c r="AK1581">
        <v>0</v>
      </c>
      <c r="AL1581">
        <v>0</v>
      </c>
      <c r="AM1581" s="49" t="s">
        <v>77</v>
      </c>
      <c r="AN1581" s="49" t="s">
        <v>14</v>
      </c>
      <c r="AO1581" s="49" t="s">
        <v>500</v>
      </c>
      <c r="AP1581" s="49" t="s">
        <v>505</v>
      </c>
      <c r="AQ1581" s="49" t="s">
        <v>13</v>
      </c>
      <c r="AR1581" s="49" t="s">
        <v>487</v>
      </c>
      <c r="AS1581" s="49" t="s">
        <v>488</v>
      </c>
      <c r="AT1581" s="49" t="s">
        <v>489</v>
      </c>
    </row>
    <row r="1582" spans="1:46" x14ac:dyDescent="0.25">
      <c r="A1582">
        <v>10</v>
      </c>
      <c r="B1582" t="s">
        <v>78</v>
      </c>
      <c r="C1582" t="s">
        <v>78</v>
      </c>
      <c r="D1582" t="s">
        <v>79</v>
      </c>
      <c r="E1582" t="s">
        <v>626</v>
      </c>
      <c r="F1582" t="s">
        <v>627</v>
      </c>
      <c r="G1582">
        <v>0</v>
      </c>
      <c r="H1582">
        <v>0</v>
      </c>
      <c r="I1582">
        <v>0</v>
      </c>
      <c r="J1582">
        <v>0</v>
      </c>
      <c r="K1582">
        <v>0</v>
      </c>
      <c r="L1582">
        <v>0</v>
      </c>
      <c r="M1582">
        <v>0</v>
      </c>
      <c r="N1582">
        <v>0</v>
      </c>
      <c r="O1582">
        <v>0</v>
      </c>
      <c r="P1582">
        <v>0</v>
      </c>
      <c r="Q1582">
        <v>0</v>
      </c>
      <c r="R1582">
        <v>0</v>
      </c>
      <c r="S1582">
        <v>0</v>
      </c>
      <c r="T1582">
        <v>0</v>
      </c>
      <c r="U1582">
        <v>0</v>
      </c>
      <c r="V1582">
        <v>0</v>
      </c>
      <c r="W1582">
        <v>0</v>
      </c>
      <c r="X1582">
        <v>0</v>
      </c>
      <c r="Y1582">
        <v>0</v>
      </c>
      <c r="Z1582">
        <v>0</v>
      </c>
      <c r="AA1582">
        <v>0</v>
      </c>
      <c r="AB1582">
        <v>0</v>
      </c>
      <c r="AC1582">
        <v>0</v>
      </c>
      <c r="AD1582">
        <v>0</v>
      </c>
      <c r="AE1582">
        <v>0</v>
      </c>
      <c r="AF1582">
        <v>0</v>
      </c>
      <c r="AG1582">
        <v>0</v>
      </c>
      <c r="AH1582">
        <v>0</v>
      </c>
      <c r="AI1582">
        <v>0</v>
      </c>
      <c r="AJ1582">
        <v>0</v>
      </c>
      <c r="AK1582">
        <v>0</v>
      </c>
      <c r="AL1582" t="s">
        <v>531</v>
      </c>
      <c r="AM1582" s="49" t="s">
        <v>79</v>
      </c>
      <c r="AN1582" s="49" t="s">
        <v>8</v>
      </c>
      <c r="AO1582" s="49" t="s">
        <v>9</v>
      </c>
      <c r="AP1582" s="49" t="s">
        <v>494</v>
      </c>
      <c r="AQ1582" s="49" t="s">
        <v>9</v>
      </c>
      <c r="AR1582" s="49" t="s">
        <v>487</v>
      </c>
      <c r="AS1582" s="49" t="s">
        <v>488</v>
      </c>
      <c r="AT1582" s="49" t="s">
        <v>489</v>
      </c>
    </row>
    <row r="1583" spans="1:46" x14ac:dyDescent="0.25">
      <c r="A1583">
        <v>10</v>
      </c>
      <c r="B1583" t="s">
        <v>96</v>
      </c>
      <c r="C1583" t="s">
        <v>96</v>
      </c>
      <c r="D1583" t="s">
        <v>97</v>
      </c>
      <c r="E1583" t="s">
        <v>626</v>
      </c>
      <c r="F1583" t="s">
        <v>627</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c r="AI1583">
        <v>0</v>
      </c>
      <c r="AJ1583">
        <v>0</v>
      </c>
      <c r="AK1583">
        <v>0</v>
      </c>
      <c r="AL1583" t="s">
        <v>531</v>
      </c>
      <c r="AM1583" s="49" t="s">
        <v>97</v>
      </c>
      <c r="AN1583" s="49" t="s">
        <v>14</v>
      </c>
      <c r="AO1583" s="49" t="s">
        <v>506</v>
      </c>
      <c r="AP1583" s="49" t="s">
        <v>494</v>
      </c>
      <c r="AQ1583" s="49" t="s">
        <v>10</v>
      </c>
      <c r="AR1583" s="49" t="s">
        <v>495</v>
      </c>
      <c r="AS1583" s="49" t="s">
        <v>488</v>
      </c>
      <c r="AT1583" s="49" t="s">
        <v>489</v>
      </c>
    </row>
    <row r="1584" spans="1:46" x14ac:dyDescent="0.25">
      <c r="A1584">
        <v>10</v>
      </c>
      <c r="B1584" t="s">
        <v>90</v>
      </c>
      <c r="C1584" t="s">
        <v>90</v>
      </c>
      <c r="D1584" t="s">
        <v>91</v>
      </c>
      <c r="E1584" t="s">
        <v>626</v>
      </c>
      <c r="F1584" t="s">
        <v>627</v>
      </c>
      <c r="G1584">
        <v>0</v>
      </c>
      <c r="H1584">
        <v>0</v>
      </c>
      <c r="I1584">
        <v>0</v>
      </c>
      <c r="J1584">
        <v>0</v>
      </c>
      <c r="K1584">
        <v>0</v>
      </c>
      <c r="L1584">
        <v>0</v>
      </c>
      <c r="M1584">
        <v>0</v>
      </c>
      <c r="N1584">
        <v>0</v>
      </c>
      <c r="O1584">
        <v>0</v>
      </c>
      <c r="P1584">
        <v>0</v>
      </c>
      <c r="Q1584">
        <v>0</v>
      </c>
      <c r="R1584">
        <v>0</v>
      </c>
      <c r="S1584">
        <v>0</v>
      </c>
      <c r="T1584">
        <v>0</v>
      </c>
      <c r="U1584">
        <v>0</v>
      </c>
      <c r="V1584">
        <v>0</v>
      </c>
      <c r="W1584">
        <v>0</v>
      </c>
      <c r="X1584">
        <v>0</v>
      </c>
      <c r="Y1584">
        <v>0</v>
      </c>
      <c r="Z1584">
        <v>0</v>
      </c>
      <c r="AA1584">
        <v>0</v>
      </c>
      <c r="AB1584">
        <v>0</v>
      </c>
      <c r="AC1584">
        <v>0</v>
      </c>
      <c r="AD1584">
        <v>0</v>
      </c>
      <c r="AE1584">
        <v>0</v>
      </c>
      <c r="AF1584">
        <v>0</v>
      </c>
      <c r="AG1584">
        <v>0</v>
      </c>
      <c r="AH1584">
        <v>0</v>
      </c>
      <c r="AI1584">
        <v>0</v>
      </c>
      <c r="AJ1584">
        <v>0</v>
      </c>
      <c r="AK1584">
        <v>0</v>
      </c>
      <c r="AL1584">
        <v>0</v>
      </c>
      <c r="AM1584" s="49" t="s">
        <v>91</v>
      </c>
      <c r="AN1584" s="49" t="s">
        <v>14</v>
      </c>
      <c r="AO1584" s="49" t="s">
        <v>500</v>
      </c>
      <c r="AP1584" s="49" t="s">
        <v>501</v>
      </c>
      <c r="AQ1584" s="49" t="s">
        <v>502</v>
      </c>
      <c r="AR1584" s="49" t="s">
        <v>487</v>
      </c>
      <c r="AS1584" s="49" t="s">
        <v>488</v>
      </c>
      <c r="AT1584" s="49" t="s">
        <v>489</v>
      </c>
    </row>
    <row r="1585" spans="1:46" x14ac:dyDescent="0.25">
      <c r="A1585">
        <v>10</v>
      </c>
      <c r="B1585" t="s">
        <v>105</v>
      </c>
      <c r="C1585" t="s">
        <v>105</v>
      </c>
      <c r="D1585" t="s">
        <v>106</v>
      </c>
      <c r="E1585" t="s">
        <v>626</v>
      </c>
      <c r="F1585" t="s">
        <v>627</v>
      </c>
      <c r="G1585">
        <v>0</v>
      </c>
      <c r="H1585">
        <v>0</v>
      </c>
      <c r="I1585">
        <v>0</v>
      </c>
      <c r="J1585">
        <v>0</v>
      </c>
      <c r="K1585">
        <v>0</v>
      </c>
      <c r="L1585">
        <v>0</v>
      </c>
      <c r="M1585">
        <v>0</v>
      </c>
      <c r="N1585">
        <v>0</v>
      </c>
      <c r="O1585">
        <v>0</v>
      </c>
      <c r="P1585">
        <v>0</v>
      </c>
      <c r="Q1585">
        <v>0</v>
      </c>
      <c r="R1585">
        <v>0</v>
      </c>
      <c r="S1585">
        <v>0</v>
      </c>
      <c r="T1585">
        <v>0</v>
      </c>
      <c r="U1585">
        <v>0</v>
      </c>
      <c r="V1585">
        <v>0</v>
      </c>
      <c r="W1585">
        <v>0</v>
      </c>
      <c r="X1585">
        <v>0</v>
      </c>
      <c r="Y1585">
        <v>0</v>
      </c>
      <c r="Z1585">
        <v>0</v>
      </c>
      <c r="AA1585">
        <v>0</v>
      </c>
      <c r="AB1585">
        <v>0</v>
      </c>
      <c r="AC1585">
        <v>0</v>
      </c>
      <c r="AD1585">
        <v>0</v>
      </c>
      <c r="AE1585">
        <v>0</v>
      </c>
      <c r="AF1585">
        <v>0</v>
      </c>
      <c r="AG1585">
        <v>0</v>
      </c>
      <c r="AH1585">
        <v>0</v>
      </c>
      <c r="AI1585">
        <v>0</v>
      </c>
      <c r="AJ1585">
        <v>0</v>
      </c>
      <c r="AK1585">
        <v>0</v>
      </c>
      <c r="AL1585" t="s">
        <v>531</v>
      </c>
      <c r="AM1585" s="49" t="s">
        <v>106</v>
      </c>
      <c r="AN1585" s="49" t="s">
        <v>4</v>
      </c>
      <c r="AO1585" s="49" t="s">
        <v>9</v>
      </c>
      <c r="AP1585" s="49" t="s">
        <v>501</v>
      </c>
      <c r="AQ1585" s="49" t="s">
        <v>9</v>
      </c>
      <c r="AR1585" s="49" t="s">
        <v>495</v>
      </c>
      <c r="AS1585" s="49" t="s">
        <v>488</v>
      </c>
      <c r="AT1585" s="49" t="s">
        <v>489</v>
      </c>
    </row>
    <row r="1586" spans="1:46" x14ac:dyDescent="0.25">
      <c r="A1586">
        <v>10</v>
      </c>
      <c r="B1586" t="s">
        <v>98</v>
      </c>
      <c r="C1586" t="s">
        <v>98</v>
      </c>
      <c r="D1586" t="s">
        <v>99</v>
      </c>
      <c r="E1586" t="s">
        <v>626</v>
      </c>
      <c r="F1586" t="s">
        <v>627</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c r="AG1586">
        <v>0</v>
      </c>
      <c r="AH1586">
        <v>0</v>
      </c>
      <c r="AI1586">
        <v>0</v>
      </c>
      <c r="AJ1586">
        <v>0</v>
      </c>
      <c r="AK1586">
        <v>0</v>
      </c>
      <c r="AL1586">
        <v>0</v>
      </c>
      <c r="AM1586" s="49" t="s">
        <v>99</v>
      </c>
      <c r="AN1586" s="49" t="s">
        <v>14</v>
      </c>
      <c r="AO1586" s="49" t="s">
        <v>506</v>
      </c>
      <c r="AP1586" s="49" t="s">
        <v>501</v>
      </c>
      <c r="AQ1586" s="49" t="s">
        <v>10</v>
      </c>
      <c r="AR1586" s="49" t="s">
        <v>487</v>
      </c>
      <c r="AS1586" s="49" t="s">
        <v>488</v>
      </c>
      <c r="AT1586" s="49" t="s">
        <v>489</v>
      </c>
    </row>
    <row r="1587" spans="1:46" x14ac:dyDescent="0.25">
      <c r="A1587">
        <v>10</v>
      </c>
      <c r="B1587" t="s">
        <v>102</v>
      </c>
      <c r="C1587" t="s">
        <v>102</v>
      </c>
      <c r="D1587" t="s">
        <v>409</v>
      </c>
      <c r="E1587" t="s">
        <v>626</v>
      </c>
      <c r="F1587" t="s">
        <v>627</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c r="AG1587">
        <v>0</v>
      </c>
      <c r="AH1587">
        <v>0</v>
      </c>
      <c r="AI1587">
        <v>0</v>
      </c>
      <c r="AJ1587">
        <v>0</v>
      </c>
      <c r="AK1587">
        <v>0</v>
      </c>
      <c r="AL1587" t="s">
        <v>531</v>
      </c>
      <c r="AM1587" s="49" t="s">
        <v>409</v>
      </c>
      <c r="AN1587" s="49" t="s">
        <v>14</v>
      </c>
      <c r="AO1587" s="49" t="s">
        <v>485</v>
      </c>
      <c r="AP1587" s="49" t="s">
        <v>505</v>
      </c>
      <c r="AQ1587" s="49" t="s">
        <v>13</v>
      </c>
      <c r="AR1587" s="49" t="s">
        <v>495</v>
      </c>
      <c r="AS1587" s="49" t="s">
        <v>496</v>
      </c>
      <c r="AT1587" s="49" t="s">
        <v>497</v>
      </c>
    </row>
    <row r="1588" spans="1:46" x14ac:dyDescent="0.25">
      <c r="A1588">
        <v>10</v>
      </c>
      <c r="B1588" t="s">
        <v>84</v>
      </c>
      <c r="C1588" t="s">
        <v>84</v>
      </c>
      <c r="D1588" t="s">
        <v>85</v>
      </c>
      <c r="E1588" t="s">
        <v>626</v>
      </c>
      <c r="F1588" t="s">
        <v>627</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c r="AI1588">
        <v>0</v>
      </c>
      <c r="AJ1588">
        <v>0</v>
      </c>
      <c r="AK1588">
        <v>0</v>
      </c>
      <c r="AL1588">
        <v>0</v>
      </c>
      <c r="AM1588" s="49" t="s">
        <v>85</v>
      </c>
      <c r="AN1588" s="49" t="s">
        <v>14</v>
      </c>
      <c r="AO1588" s="49" t="s">
        <v>500</v>
      </c>
      <c r="AP1588" s="49" t="s">
        <v>501</v>
      </c>
      <c r="AQ1588" s="49" t="s">
        <v>502</v>
      </c>
      <c r="AR1588" s="49" t="s">
        <v>487</v>
      </c>
      <c r="AS1588" s="49" t="s">
        <v>488</v>
      </c>
      <c r="AT1588" s="49" t="s">
        <v>489</v>
      </c>
    </row>
    <row r="1589" spans="1:46" x14ac:dyDescent="0.25">
      <c r="A1589">
        <v>10</v>
      </c>
      <c r="B1589" t="s">
        <v>223</v>
      </c>
      <c r="C1589" t="s">
        <v>223</v>
      </c>
      <c r="D1589" t="s">
        <v>224</v>
      </c>
      <c r="E1589" t="s">
        <v>626</v>
      </c>
      <c r="F1589" t="s">
        <v>627</v>
      </c>
      <c r="G1589" t="s">
        <v>531</v>
      </c>
      <c r="H1589" t="s">
        <v>531</v>
      </c>
      <c r="I1589" t="s">
        <v>531</v>
      </c>
      <c r="J1589" t="s">
        <v>531</v>
      </c>
      <c r="K1589" t="s">
        <v>531</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c r="AG1589">
        <v>0</v>
      </c>
      <c r="AH1589">
        <v>0</v>
      </c>
      <c r="AI1589">
        <v>0</v>
      </c>
      <c r="AJ1589">
        <v>0</v>
      </c>
      <c r="AK1589">
        <v>0</v>
      </c>
      <c r="AL1589" t="s">
        <v>531</v>
      </c>
      <c r="AM1589" s="49" t="s">
        <v>224</v>
      </c>
      <c r="AN1589" s="49" t="s">
        <v>14</v>
      </c>
      <c r="AO1589" s="49" t="s">
        <v>485</v>
      </c>
      <c r="AP1589" s="49" t="s">
        <v>494</v>
      </c>
      <c r="AQ1589" s="49" t="s">
        <v>11</v>
      </c>
      <c r="AR1589" s="49" t="s">
        <v>487</v>
      </c>
      <c r="AS1589" s="49" t="s">
        <v>488</v>
      </c>
      <c r="AT1589" s="49" t="s">
        <v>489</v>
      </c>
    </row>
    <row r="1590" spans="1:46" x14ac:dyDescent="0.25">
      <c r="A1590">
        <v>10</v>
      </c>
      <c r="B1590" t="s">
        <v>119</v>
      </c>
      <c r="C1590" t="s">
        <v>119</v>
      </c>
      <c r="D1590" t="s">
        <v>120</v>
      </c>
      <c r="E1590" t="s">
        <v>626</v>
      </c>
      <c r="F1590" t="s">
        <v>627</v>
      </c>
      <c r="G1590">
        <v>0</v>
      </c>
      <c r="H1590">
        <v>0</v>
      </c>
      <c r="I1590">
        <v>0</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0</v>
      </c>
      <c r="AC1590">
        <v>0</v>
      </c>
      <c r="AD1590">
        <v>0</v>
      </c>
      <c r="AE1590">
        <v>0</v>
      </c>
      <c r="AF1590">
        <v>0</v>
      </c>
      <c r="AG1590">
        <v>0</v>
      </c>
      <c r="AH1590">
        <v>0</v>
      </c>
      <c r="AI1590">
        <v>0</v>
      </c>
      <c r="AJ1590">
        <v>0</v>
      </c>
      <c r="AK1590">
        <v>0</v>
      </c>
      <c r="AL1590" t="s">
        <v>531</v>
      </c>
      <c r="AM1590" s="49" t="s">
        <v>120</v>
      </c>
      <c r="AN1590" s="49" t="s">
        <v>5</v>
      </c>
      <c r="AO1590" s="49" t="s">
        <v>9</v>
      </c>
      <c r="AP1590" s="49" t="s">
        <v>494</v>
      </c>
      <c r="AQ1590" s="49" t="s">
        <v>9</v>
      </c>
      <c r="AR1590" s="49" t="s">
        <v>487</v>
      </c>
      <c r="AS1590" s="49" t="s">
        <v>488</v>
      </c>
      <c r="AT1590" s="49" t="s">
        <v>489</v>
      </c>
    </row>
    <row r="1591" spans="1:46" x14ac:dyDescent="0.25">
      <c r="A1591">
        <v>10</v>
      </c>
      <c r="B1591" t="s">
        <v>109</v>
      </c>
      <c r="C1591" t="s">
        <v>109</v>
      </c>
      <c r="D1591" t="s">
        <v>110</v>
      </c>
      <c r="E1591" t="s">
        <v>626</v>
      </c>
      <c r="F1591" t="s">
        <v>627</v>
      </c>
      <c r="G1591">
        <v>0</v>
      </c>
      <c r="H1591">
        <v>0</v>
      </c>
      <c r="I1591">
        <v>0</v>
      </c>
      <c r="J1591">
        <v>0</v>
      </c>
      <c r="K1591">
        <v>0</v>
      </c>
      <c r="L1591">
        <v>0</v>
      </c>
      <c r="M1591">
        <v>0</v>
      </c>
      <c r="N1591">
        <v>0</v>
      </c>
      <c r="O1591">
        <v>0</v>
      </c>
      <c r="P1591">
        <v>0</v>
      </c>
      <c r="Q1591">
        <v>0</v>
      </c>
      <c r="R1591">
        <v>0</v>
      </c>
      <c r="S1591">
        <v>0</v>
      </c>
      <c r="T1591">
        <v>0</v>
      </c>
      <c r="U1591">
        <v>0</v>
      </c>
      <c r="V1591">
        <v>0</v>
      </c>
      <c r="W1591">
        <v>0</v>
      </c>
      <c r="X1591">
        <v>0</v>
      </c>
      <c r="Y1591">
        <v>0</v>
      </c>
      <c r="Z1591">
        <v>0</v>
      </c>
      <c r="AA1591">
        <v>0</v>
      </c>
      <c r="AB1591">
        <v>0</v>
      </c>
      <c r="AC1591">
        <v>0</v>
      </c>
      <c r="AD1591">
        <v>0</v>
      </c>
      <c r="AE1591">
        <v>0</v>
      </c>
      <c r="AF1591">
        <v>0</v>
      </c>
      <c r="AG1591">
        <v>0</v>
      </c>
      <c r="AH1591">
        <v>0</v>
      </c>
      <c r="AI1591">
        <v>0</v>
      </c>
      <c r="AJ1591">
        <v>0</v>
      </c>
      <c r="AK1591">
        <v>0</v>
      </c>
      <c r="AL1591">
        <v>0</v>
      </c>
      <c r="AM1591" s="49" t="s">
        <v>110</v>
      </c>
      <c r="AN1591" s="49" t="s">
        <v>14</v>
      </c>
      <c r="AO1591" s="49" t="s">
        <v>507</v>
      </c>
      <c r="AP1591" s="49" t="s">
        <v>505</v>
      </c>
      <c r="AQ1591" s="49" t="s">
        <v>13</v>
      </c>
      <c r="AR1591" s="49" t="s">
        <v>487</v>
      </c>
      <c r="AS1591" s="49" t="s">
        <v>488</v>
      </c>
      <c r="AT1591" s="49" t="s">
        <v>489</v>
      </c>
    </row>
    <row r="1592" spans="1:46" x14ac:dyDescent="0.25">
      <c r="A1592">
        <v>10</v>
      </c>
      <c r="B1592" t="s">
        <v>113</v>
      </c>
      <c r="C1592" t="s">
        <v>113</v>
      </c>
      <c r="D1592" t="s">
        <v>114</v>
      </c>
      <c r="E1592" t="s">
        <v>626</v>
      </c>
      <c r="F1592" t="s">
        <v>627</v>
      </c>
      <c r="G1592">
        <v>0</v>
      </c>
      <c r="H1592">
        <v>0</v>
      </c>
      <c r="I1592">
        <v>0</v>
      </c>
      <c r="J1592">
        <v>0</v>
      </c>
      <c r="K1592">
        <v>0</v>
      </c>
      <c r="L1592">
        <v>0</v>
      </c>
      <c r="M1592">
        <v>0</v>
      </c>
      <c r="N1592">
        <v>0</v>
      </c>
      <c r="O1592">
        <v>0</v>
      </c>
      <c r="P1592">
        <v>0</v>
      </c>
      <c r="Q1592">
        <v>0</v>
      </c>
      <c r="R1592">
        <v>0</v>
      </c>
      <c r="S1592">
        <v>0</v>
      </c>
      <c r="T1592">
        <v>0</v>
      </c>
      <c r="U1592">
        <v>0</v>
      </c>
      <c r="V1592">
        <v>0</v>
      </c>
      <c r="W1592">
        <v>0</v>
      </c>
      <c r="X1592">
        <v>0</v>
      </c>
      <c r="Y1592">
        <v>0</v>
      </c>
      <c r="Z1592">
        <v>0</v>
      </c>
      <c r="AA1592">
        <v>0</v>
      </c>
      <c r="AB1592">
        <v>0</v>
      </c>
      <c r="AC1592">
        <v>0</v>
      </c>
      <c r="AD1592">
        <v>0</v>
      </c>
      <c r="AE1592">
        <v>0</v>
      </c>
      <c r="AF1592">
        <v>0</v>
      </c>
      <c r="AG1592">
        <v>0</v>
      </c>
      <c r="AH1592">
        <v>0</v>
      </c>
      <c r="AI1592">
        <v>0</v>
      </c>
      <c r="AJ1592">
        <v>0</v>
      </c>
      <c r="AK1592">
        <v>0</v>
      </c>
      <c r="AL1592">
        <v>0</v>
      </c>
      <c r="AM1592" s="49" t="s">
        <v>114</v>
      </c>
      <c r="AN1592" s="49" t="s">
        <v>14</v>
      </c>
      <c r="AO1592" s="49" t="s">
        <v>506</v>
      </c>
      <c r="AP1592" s="49" t="s">
        <v>505</v>
      </c>
      <c r="AQ1592" s="49" t="s">
        <v>10</v>
      </c>
      <c r="AR1592" s="49" t="s">
        <v>495</v>
      </c>
      <c r="AS1592" s="49" t="s">
        <v>488</v>
      </c>
      <c r="AT1592" s="49" t="s">
        <v>489</v>
      </c>
    </row>
    <row r="1593" spans="1:46" x14ac:dyDescent="0.25">
      <c r="A1593">
        <v>10</v>
      </c>
      <c r="B1593" t="s">
        <v>493</v>
      </c>
      <c r="C1593" t="s">
        <v>542</v>
      </c>
      <c r="D1593" t="s">
        <v>543</v>
      </c>
      <c r="E1593" t="s">
        <v>626</v>
      </c>
      <c r="F1593" t="s">
        <v>627</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c r="AG1593">
        <v>0</v>
      </c>
      <c r="AH1593">
        <v>0</v>
      </c>
      <c r="AI1593">
        <v>0</v>
      </c>
      <c r="AJ1593">
        <v>0</v>
      </c>
      <c r="AK1593">
        <v>0</v>
      </c>
      <c r="AL1593" t="s">
        <v>531</v>
      </c>
      <c r="AM1593" s="49" t="e">
        <v>#N/A</v>
      </c>
      <c r="AN1593" s="49" t="e">
        <v>#N/A</v>
      </c>
      <c r="AO1593" s="49" t="e">
        <v>#N/A</v>
      </c>
      <c r="AP1593" s="49" t="e">
        <v>#N/A</v>
      </c>
      <c r="AQ1593" s="49" t="e">
        <v>#N/A</v>
      </c>
      <c r="AR1593" s="49" t="e">
        <v>#N/A</v>
      </c>
      <c r="AS1593" s="49" t="e">
        <v>#N/A</v>
      </c>
      <c r="AT1593" s="49" t="e">
        <v>#N/A</v>
      </c>
    </row>
    <row r="1594" spans="1:46" x14ac:dyDescent="0.25">
      <c r="A1594">
        <v>10</v>
      </c>
      <c r="B1594" t="s">
        <v>544</v>
      </c>
      <c r="C1594" t="s">
        <v>544</v>
      </c>
      <c r="D1594" t="s">
        <v>545</v>
      </c>
      <c r="E1594" t="s">
        <v>626</v>
      </c>
      <c r="F1594" t="s">
        <v>627</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c r="AG1594">
        <v>0</v>
      </c>
      <c r="AH1594">
        <v>0</v>
      </c>
      <c r="AI1594">
        <v>0</v>
      </c>
      <c r="AJ1594">
        <v>0</v>
      </c>
      <c r="AK1594">
        <v>0</v>
      </c>
      <c r="AL1594" t="s">
        <v>531</v>
      </c>
      <c r="AM1594" s="49" t="e">
        <v>#N/A</v>
      </c>
      <c r="AN1594" s="49" t="e">
        <v>#N/A</v>
      </c>
      <c r="AO1594" s="49" t="e">
        <v>#N/A</v>
      </c>
      <c r="AP1594" s="49" t="e">
        <v>#N/A</v>
      </c>
      <c r="AQ1594" s="49" t="e">
        <v>#N/A</v>
      </c>
      <c r="AR1594" s="49" t="e">
        <v>#N/A</v>
      </c>
      <c r="AS1594" s="49" t="e">
        <v>#N/A</v>
      </c>
      <c r="AT1594" s="49" t="e">
        <v>#N/A</v>
      </c>
    </row>
    <row r="1595" spans="1:46" x14ac:dyDescent="0.25">
      <c r="A1595">
        <v>10</v>
      </c>
      <c r="B1595" t="s">
        <v>124</v>
      </c>
      <c r="C1595" t="s">
        <v>124</v>
      </c>
      <c r="D1595" t="s">
        <v>125</v>
      </c>
      <c r="E1595" t="s">
        <v>626</v>
      </c>
      <c r="F1595" t="s">
        <v>627</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c r="AH1595">
        <v>0</v>
      </c>
      <c r="AI1595">
        <v>0</v>
      </c>
      <c r="AJ1595">
        <v>0</v>
      </c>
      <c r="AK1595">
        <v>0</v>
      </c>
      <c r="AL1595">
        <v>0</v>
      </c>
      <c r="AM1595" s="49" t="s">
        <v>125</v>
      </c>
      <c r="AN1595" s="49" t="s">
        <v>14</v>
      </c>
      <c r="AO1595" s="49" t="s">
        <v>506</v>
      </c>
      <c r="AP1595" s="49" t="s">
        <v>501</v>
      </c>
      <c r="AQ1595" s="49" t="s">
        <v>10</v>
      </c>
      <c r="AR1595" s="49" t="s">
        <v>487</v>
      </c>
      <c r="AS1595" s="49" t="s">
        <v>488</v>
      </c>
      <c r="AT1595" s="49" t="s">
        <v>489</v>
      </c>
    </row>
    <row r="1596" spans="1:46" x14ac:dyDescent="0.25">
      <c r="A1596">
        <v>10</v>
      </c>
      <c r="B1596" t="s">
        <v>130</v>
      </c>
      <c r="C1596" t="s">
        <v>130</v>
      </c>
      <c r="D1596" t="s">
        <v>131</v>
      </c>
      <c r="E1596" t="s">
        <v>626</v>
      </c>
      <c r="F1596" t="s">
        <v>627</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c r="AG1596">
        <v>0</v>
      </c>
      <c r="AH1596">
        <v>0</v>
      </c>
      <c r="AI1596">
        <v>0</v>
      </c>
      <c r="AJ1596">
        <v>0</v>
      </c>
      <c r="AK1596">
        <v>0</v>
      </c>
      <c r="AL1596">
        <v>0</v>
      </c>
      <c r="AM1596" s="49" t="s">
        <v>131</v>
      </c>
      <c r="AN1596" s="49" t="s">
        <v>14</v>
      </c>
      <c r="AO1596" s="49" t="s">
        <v>507</v>
      </c>
      <c r="AP1596" s="49" t="s">
        <v>501</v>
      </c>
      <c r="AQ1596" s="49" t="s">
        <v>10</v>
      </c>
      <c r="AR1596" s="49" t="s">
        <v>487</v>
      </c>
      <c r="AS1596" s="49" t="s">
        <v>488</v>
      </c>
      <c r="AT1596" s="49" t="s">
        <v>489</v>
      </c>
    </row>
    <row r="1597" spans="1:46" x14ac:dyDescent="0.25">
      <c r="A1597">
        <v>10</v>
      </c>
      <c r="B1597" t="s">
        <v>117</v>
      </c>
      <c r="C1597" t="s">
        <v>117</v>
      </c>
      <c r="D1597" t="s">
        <v>546</v>
      </c>
      <c r="E1597" t="s">
        <v>626</v>
      </c>
      <c r="F1597" t="s">
        <v>627</v>
      </c>
      <c r="G1597">
        <v>0</v>
      </c>
      <c r="H1597">
        <v>0</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c r="AG1597">
        <v>0</v>
      </c>
      <c r="AH1597">
        <v>0</v>
      </c>
      <c r="AI1597">
        <v>0</v>
      </c>
      <c r="AJ1597">
        <v>0</v>
      </c>
      <c r="AK1597">
        <v>0</v>
      </c>
      <c r="AL1597" t="s">
        <v>531</v>
      </c>
      <c r="AM1597" s="49" t="s">
        <v>118</v>
      </c>
      <c r="AN1597" s="49" t="s">
        <v>8</v>
      </c>
      <c r="AO1597" s="49" t="s">
        <v>9</v>
      </c>
      <c r="AP1597" s="49" t="s">
        <v>494</v>
      </c>
      <c r="AQ1597" s="49" t="s">
        <v>9</v>
      </c>
      <c r="AR1597" s="49" t="s">
        <v>487</v>
      </c>
      <c r="AS1597" s="49" t="s">
        <v>488</v>
      </c>
      <c r="AT1597" s="49" t="s">
        <v>489</v>
      </c>
    </row>
    <row r="1598" spans="1:46" x14ac:dyDescent="0.25">
      <c r="A1598">
        <v>10</v>
      </c>
      <c r="B1598" t="s">
        <v>192</v>
      </c>
      <c r="C1598" t="s">
        <v>192</v>
      </c>
      <c r="D1598" t="s">
        <v>193</v>
      </c>
      <c r="E1598" t="s">
        <v>626</v>
      </c>
      <c r="F1598" t="s">
        <v>627</v>
      </c>
      <c r="G1598">
        <v>0</v>
      </c>
      <c r="H1598">
        <v>0</v>
      </c>
      <c r="I1598">
        <v>0</v>
      </c>
      <c r="J1598">
        <v>0</v>
      </c>
      <c r="K1598">
        <v>0</v>
      </c>
      <c r="L1598">
        <v>0</v>
      </c>
      <c r="M1598">
        <v>0</v>
      </c>
      <c r="N1598">
        <v>0</v>
      </c>
      <c r="O1598">
        <v>0</v>
      </c>
      <c r="P1598">
        <v>0</v>
      </c>
      <c r="Q1598">
        <v>0</v>
      </c>
      <c r="R1598">
        <v>0</v>
      </c>
      <c r="S1598">
        <v>0</v>
      </c>
      <c r="T1598">
        <v>0</v>
      </c>
      <c r="U1598">
        <v>0</v>
      </c>
      <c r="V1598">
        <v>0</v>
      </c>
      <c r="W1598">
        <v>0</v>
      </c>
      <c r="X1598">
        <v>0</v>
      </c>
      <c r="Y1598">
        <v>0</v>
      </c>
      <c r="Z1598">
        <v>0</v>
      </c>
      <c r="AA1598">
        <v>0</v>
      </c>
      <c r="AB1598">
        <v>0</v>
      </c>
      <c r="AC1598">
        <v>0</v>
      </c>
      <c r="AD1598">
        <v>0</v>
      </c>
      <c r="AE1598">
        <v>0</v>
      </c>
      <c r="AF1598">
        <v>0</v>
      </c>
      <c r="AG1598">
        <v>0</v>
      </c>
      <c r="AH1598">
        <v>0</v>
      </c>
      <c r="AI1598">
        <v>0</v>
      </c>
      <c r="AJ1598">
        <v>0</v>
      </c>
      <c r="AK1598">
        <v>0</v>
      </c>
      <c r="AL1598">
        <v>0</v>
      </c>
      <c r="AM1598" s="49" t="s">
        <v>193</v>
      </c>
      <c r="AN1598" s="49" t="s">
        <v>14</v>
      </c>
      <c r="AO1598" s="49" t="s">
        <v>500</v>
      </c>
      <c r="AP1598" s="49" t="s">
        <v>505</v>
      </c>
      <c r="AQ1598" s="49" t="s">
        <v>13</v>
      </c>
      <c r="AR1598" s="49" t="s">
        <v>487</v>
      </c>
      <c r="AS1598" s="49" t="s">
        <v>488</v>
      </c>
      <c r="AT1598" s="49" t="s">
        <v>489</v>
      </c>
    </row>
    <row r="1599" spans="1:46" x14ac:dyDescent="0.25">
      <c r="A1599">
        <v>10</v>
      </c>
      <c r="B1599" t="s">
        <v>132</v>
      </c>
      <c r="C1599" t="s">
        <v>132</v>
      </c>
      <c r="D1599" t="s">
        <v>133</v>
      </c>
      <c r="E1599" t="s">
        <v>626</v>
      </c>
      <c r="F1599" t="s">
        <v>627</v>
      </c>
      <c r="G1599">
        <v>0</v>
      </c>
      <c r="H1599">
        <v>0</v>
      </c>
      <c r="I1599">
        <v>0</v>
      </c>
      <c r="J1599">
        <v>0</v>
      </c>
      <c r="K1599">
        <v>0</v>
      </c>
      <c r="L1599">
        <v>0</v>
      </c>
      <c r="M1599">
        <v>0</v>
      </c>
      <c r="N1599">
        <v>0</v>
      </c>
      <c r="O1599">
        <v>0</v>
      </c>
      <c r="P1599">
        <v>0</v>
      </c>
      <c r="Q1599">
        <v>0</v>
      </c>
      <c r="R1599">
        <v>0</v>
      </c>
      <c r="S1599">
        <v>0</v>
      </c>
      <c r="T1599">
        <v>0</v>
      </c>
      <c r="U1599">
        <v>0</v>
      </c>
      <c r="V1599">
        <v>0</v>
      </c>
      <c r="W1599">
        <v>0</v>
      </c>
      <c r="X1599">
        <v>0</v>
      </c>
      <c r="Y1599">
        <v>0</v>
      </c>
      <c r="Z1599">
        <v>0</v>
      </c>
      <c r="AA1599">
        <v>0</v>
      </c>
      <c r="AB1599">
        <v>0</v>
      </c>
      <c r="AC1599">
        <v>0</v>
      </c>
      <c r="AD1599">
        <v>0</v>
      </c>
      <c r="AE1599">
        <v>0</v>
      </c>
      <c r="AF1599">
        <v>0</v>
      </c>
      <c r="AG1599">
        <v>0</v>
      </c>
      <c r="AH1599">
        <v>0</v>
      </c>
      <c r="AI1599">
        <v>0</v>
      </c>
      <c r="AJ1599">
        <v>0</v>
      </c>
      <c r="AK1599">
        <v>0</v>
      </c>
      <c r="AL1599" t="s">
        <v>531</v>
      </c>
      <c r="AM1599" s="49" t="s">
        <v>133</v>
      </c>
      <c r="AN1599" s="49" t="s">
        <v>14</v>
      </c>
      <c r="AO1599" s="49" t="s">
        <v>507</v>
      </c>
      <c r="AP1599" s="49" t="s">
        <v>501</v>
      </c>
      <c r="AQ1599" s="49" t="s">
        <v>10</v>
      </c>
      <c r="AR1599" s="49" t="s">
        <v>487</v>
      </c>
      <c r="AS1599" s="49" t="s">
        <v>488</v>
      </c>
      <c r="AT1599" s="49" t="s">
        <v>489</v>
      </c>
    </row>
    <row r="1600" spans="1:46" x14ac:dyDescent="0.25">
      <c r="A1600">
        <v>10</v>
      </c>
      <c r="B1600" t="s">
        <v>134</v>
      </c>
      <c r="C1600" t="s">
        <v>134</v>
      </c>
      <c r="D1600" t="s">
        <v>135</v>
      </c>
      <c r="E1600" t="s">
        <v>626</v>
      </c>
      <c r="F1600" t="s">
        <v>627</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c r="AH1600">
        <v>0</v>
      </c>
      <c r="AI1600">
        <v>0</v>
      </c>
      <c r="AJ1600">
        <v>0</v>
      </c>
      <c r="AK1600">
        <v>0</v>
      </c>
      <c r="AL1600">
        <v>0</v>
      </c>
      <c r="AM1600" s="49" t="s">
        <v>135</v>
      </c>
      <c r="AN1600" s="49" t="s">
        <v>14</v>
      </c>
      <c r="AO1600" s="49" t="s">
        <v>500</v>
      </c>
      <c r="AP1600" s="49" t="s">
        <v>505</v>
      </c>
      <c r="AQ1600" s="49" t="s">
        <v>13</v>
      </c>
      <c r="AR1600" s="49" t="s">
        <v>487</v>
      </c>
      <c r="AS1600" s="49" t="s">
        <v>488</v>
      </c>
      <c r="AT1600" s="49" t="s">
        <v>489</v>
      </c>
    </row>
    <row r="1601" spans="1:46" x14ac:dyDescent="0.25">
      <c r="A1601">
        <v>10</v>
      </c>
      <c r="B1601" t="s">
        <v>136</v>
      </c>
      <c r="C1601" t="s">
        <v>136</v>
      </c>
      <c r="D1601" t="s">
        <v>137</v>
      </c>
      <c r="E1601" t="s">
        <v>626</v>
      </c>
      <c r="F1601" t="s">
        <v>627</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0</v>
      </c>
      <c r="AE1601">
        <v>0</v>
      </c>
      <c r="AF1601">
        <v>0</v>
      </c>
      <c r="AG1601">
        <v>0</v>
      </c>
      <c r="AH1601">
        <v>0</v>
      </c>
      <c r="AI1601">
        <v>0</v>
      </c>
      <c r="AJ1601">
        <v>0</v>
      </c>
      <c r="AK1601">
        <v>0</v>
      </c>
      <c r="AL1601">
        <v>0</v>
      </c>
      <c r="AM1601" s="49" t="s">
        <v>137</v>
      </c>
      <c r="AN1601" s="49" t="s">
        <v>14</v>
      </c>
      <c r="AO1601" s="49" t="s">
        <v>500</v>
      </c>
      <c r="AP1601" s="49" t="s">
        <v>505</v>
      </c>
      <c r="AQ1601" s="49" t="s">
        <v>13</v>
      </c>
      <c r="AR1601" s="49" t="s">
        <v>487</v>
      </c>
      <c r="AS1601" s="49" t="s">
        <v>488</v>
      </c>
      <c r="AT1601" s="49" t="s">
        <v>489</v>
      </c>
    </row>
    <row r="1602" spans="1:46" x14ac:dyDescent="0.25">
      <c r="A1602">
        <v>10</v>
      </c>
      <c r="B1602" t="s">
        <v>315</v>
      </c>
      <c r="C1602" t="s">
        <v>315</v>
      </c>
      <c r="D1602" t="s">
        <v>547</v>
      </c>
      <c r="E1602" t="s">
        <v>626</v>
      </c>
      <c r="F1602" t="s">
        <v>627</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c r="AG1602">
        <v>0</v>
      </c>
      <c r="AH1602">
        <v>0</v>
      </c>
      <c r="AI1602">
        <v>0</v>
      </c>
      <c r="AJ1602">
        <v>0</v>
      </c>
      <c r="AK1602">
        <v>0</v>
      </c>
      <c r="AL1602" t="s">
        <v>531</v>
      </c>
      <c r="AM1602" s="49" t="s">
        <v>316</v>
      </c>
      <c r="AN1602" s="49" t="s">
        <v>14</v>
      </c>
      <c r="AO1602" s="49" t="s">
        <v>485</v>
      </c>
      <c r="AP1602" s="49" t="s">
        <v>486</v>
      </c>
      <c r="AQ1602" s="49" t="s">
        <v>11</v>
      </c>
      <c r="AR1602" s="49" t="s">
        <v>487</v>
      </c>
      <c r="AS1602" s="49" t="s">
        <v>488</v>
      </c>
      <c r="AT1602" s="49" t="s">
        <v>489</v>
      </c>
    </row>
    <row r="1603" spans="1:46" x14ac:dyDescent="0.25">
      <c r="A1603">
        <v>10</v>
      </c>
      <c r="B1603" t="s">
        <v>121</v>
      </c>
      <c r="C1603" t="s">
        <v>121</v>
      </c>
      <c r="D1603" t="s">
        <v>548</v>
      </c>
      <c r="E1603" t="s">
        <v>626</v>
      </c>
      <c r="F1603" t="s">
        <v>627</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c r="AG1603">
        <v>0</v>
      </c>
      <c r="AH1603">
        <v>0</v>
      </c>
      <c r="AI1603">
        <v>0</v>
      </c>
      <c r="AJ1603">
        <v>0</v>
      </c>
      <c r="AK1603">
        <v>0</v>
      </c>
      <c r="AL1603" t="s">
        <v>531</v>
      </c>
      <c r="AM1603" s="49" t="s">
        <v>122</v>
      </c>
      <c r="AN1603" s="49" t="s">
        <v>5</v>
      </c>
      <c r="AO1603" s="49" t="s">
        <v>9</v>
      </c>
      <c r="AP1603" s="49" t="s">
        <v>486</v>
      </c>
      <c r="AQ1603" s="49" t="s">
        <v>9</v>
      </c>
      <c r="AR1603" s="49" t="s">
        <v>495</v>
      </c>
      <c r="AS1603" s="49" t="s">
        <v>488</v>
      </c>
      <c r="AT1603" s="49" t="s">
        <v>489</v>
      </c>
    </row>
    <row r="1604" spans="1:46" x14ac:dyDescent="0.25">
      <c r="A1604">
        <v>10</v>
      </c>
      <c r="B1604" t="s">
        <v>144</v>
      </c>
      <c r="C1604" t="s">
        <v>144</v>
      </c>
      <c r="D1604" t="s">
        <v>145</v>
      </c>
      <c r="E1604" t="s">
        <v>626</v>
      </c>
      <c r="F1604" t="s">
        <v>627</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0</v>
      </c>
      <c r="AI1604">
        <v>0</v>
      </c>
      <c r="AJ1604">
        <v>0</v>
      </c>
      <c r="AK1604">
        <v>0</v>
      </c>
      <c r="AL1604">
        <v>0</v>
      </c>
      <c r="AM1604" s="49" t="s">
        <v>145</v>
      </c>
      <c r="AN1604" s="49" t="s">
        <v>14</v>
      </c>
      <c r="AO1604" s="49" t="s">
        <v>500</v>
      </c>
      <c r="AP1604" s="49" t="s">
        <v>505</v>
      </c>
      <c r="AQ1604" s="49" t="s">
        <v>13</v>
      </c>
      <c r="AR1604" s="49" t="s">
        <v>487</v>
      </c>
      <c r="AS1604" s="49" t="s">
        <v>488</v>
      </c>
      <c r="AT1604" s="49" t="s">
        <v>489</v>
      </c>
    </row>
    <row r="1605" spans="1:46" x14ac:dyDescent="0.25">
      <c r="A1605">
        <v>10</v>
      </c>
      <c r="B1605" t="s">
        <v>146</v>
      </c>
      <c r="C1605" t="s">
        <v>146</v>
      </c>
      <c r="D1605" t="s">
        <v>147</v>
      </c>
      <c r="E1605" t="s">
        <v>626</v>
      </c>
      <c r="F1605" t="s">
        <v>627</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c r="AI1605">
        <v>0</v>
      </c>
      <c r="AJ1605">
        <v>0</v>
      </c>
      <c r="AK1605">
        <v>0</v>
      </c>
      <c r="AL1605" t="s">
        <v>531</v>
      </c>
      <c r="AM1605" s="49" t="s">
        <v>147</v>
      </c>
      <c r="AN1605" s="49" t="s">
        <v>14</v>
      </c>
      <c r="AO1605" s="49" t="s">
        <v>507</v>
      </c>
      <c r="AP1605" s="49" t="s">
        <v>501</v>
      </c>
      <c r="AQ1605" s="49" t="s">
        <v>10</v>
      </c>
      <c r="AR1605" s="49" t="s">
        <v>487</v>
      </c>
      <c r="AS1605" s="49" t="s">
        <v>488</v>
      </c>
      <c r="AT1605" s="49" t="s">
        <v>489</v>
      </c>
    </row>
    <row r="1606" spans="1:46" x14ac:dyDescent="0.25">
      <c r="A1606">
        <v>10</v>
      </c>
      <c r="B1606" t="s">
        <v>149</v>
      </c>
      <c r="C1606" t="s">
        <v>149</v>
      </c>
      <c r="D1606" t="s">
        <v>412</v>
      </c>
      <c r="E1606" t="s">
        <v>626</v>
      </c>
      <c r="F1606" t="s">
        <v>627</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c r="AH1606">
        <v>0</v>
      </c>
      <c r="AI1606">
        <v>0</v>
      </c>
      <c r="AJ1606">
        <v>0</v>
      </c>
      <c r="AK1606">
        <v>0</v>
      </c>
      <c r="AL1606" t="s">
        <v>531</v>
      </c>
      <c r="AM1606" s="49" t="s">
        <v>412</v>
      </c>
      <c r="AN1606" s="49" t="s">
        <v>14</v>
      </c>
      <c r="AO1606" s="49" t="s">
        <v>506</v>
      </c>
      <c r="AP1606" s="49" t="s">
        <v>501</v>
      </c>
      <c r="AQ1606" s="49" t="s">
        <v>10</v>
      </c>
      <c r="AR1606" s="49" t="s">
        <v>487</v>
      </c>
      <c r="AS1606" s="49" t="s">
        <v>496</v>
      </c>
      <c r="AT1606" s="49" t="s">
        <v>497</v>
      </c>
    </row>
    <row r="1607" spans="1:46" x14ac:dyDescent="0.25">
      <c r="A1607">
        <v>10</v>
      </c>
      <c r="B1607" t="s">
        <v>150</v>
      </c>
      <c r="C1607" t="s">
        <v>150</v>
      </c>
      <c r="D1607" t="s">
        <v>151</v>
      </c>
      <c r="E1607" t="s">
        <v>626</v>
      </c>
      <c r="F1607" t="s">
        <v>627</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v>
      </c>
      <c r="AC1607">
        <v>0</v>
      </c>
      <c r="AD1607">
        <v>0</v>
      </c>
      <c r="AE1607">
        <v>0</v>
      </c>
      <c r="AF1607">
        <v>0</v>
      </c>
      <c r="AG1607">
        <v>0</v>
      </c>
      <c r="AH1607">
        <v>0</v>
      </c>
      <c r="AI1607">
        <v>0</v>
      </c>
      <c r="AJ1607">
        <v>0</v>
      </c>
      <c r="AK1607">
        <v>0</v>
      </c>
      <c r="AL1607" t="s">
        <v>531</v>
      </c>
      <c r="AM1607" s="49" t="s">
        <v>151</v>
      </c>
      <c r="AN1607" s="49" t="s">
        <v>7</v>
      </c>
      <c r="AO1607" s="49" t="s">
        <v>9</v>
      </c>
      <c r="AP1607" s="49" t="s">
        <v>494</v>
      </c>
      <c r="AQ1607" s="49" t="s">
        <v>9</v>
      </c>
      <c r="AR1607" s="49" t="s">
        <v>487</v>
      </c>
      <c r="AS1607" s="49" t="s">
        <v>488</v>
      </c>
      <c r="AT1607" s="49" t="s">
        <v>489</v>
      </c>
    </row>
    <row r="1608" spans="1:46" x14ac:dyDescent="0.25">
      <c r="A1608">
        <v>10</v>
      </c>
      <c r="B1608" t="s">
        <v>338</v>
      </c>
      <c r="C1608" t="s">
        <v>338</v>
      </c>
      <c r="D1608" t="s">
        <v>339</v>
      </c>
      <c r="E1608" t="s">
        <v>626</v>
      </c>
      <c r="F1608" t="s">
        <v>627</v>
      </c>
      <c r="G1608">
        <v>0</v>
      </c>
      <c r="H1608">
        <v>0</v>
      </c>
      <c r="I1608">
        <v>0</v>
      </c>
      <c r="J1608">
        <v>0</v>
      </c>
      <c r="K1608">
        <v>0</v>
      </c>
      <c r="L1608">
        <v>0</v>
      </c>
      <c r="M1608">
        <v>0</v>
      </c>
      <c r="N1608">
        <v>0</v>
      </c>
      <c r="O1608">
        <v>0</v>
      </c>
      <c r="P1608">
        <v>0</v>
      </c>
      <c r="Q1608">
        <v>0</v>
      </c>
      <c r="R1608">
        <v>0</v>
      </c>
      <c r="S1608">
        <v>0</v>
      </c>
      <c r="T1608">
        <v>0</v>
      </c>
      <c r="U1608">
        <v>0</v>
      </c>
      <c r="V1608">
        <v>0</v>
      </c>
      <c r="W1608">
        <v>0</v>
      </c>
      <c r="X1608">
        <v>0</v>
      </c>
      <c r="Y1608">
        <v>0</v>
      </c>
      <c r="Z1608">
        <v>0</v>
      </c>
      <c r="AA1608">
        <v>0</v>
      </c>
      <c r="AB1608">
        <v>0</v>
      </c>
      <c r="AC1608">
        <v>0</v>
      </c>
      <c r="AD1608">
        <v>0</v>
      </c>
      <c r="AE1608">
        <v>0</v>
      </c>
      <c r="AF1608">
        <v>0</v>
      </c>
      <c r="AG1608">
        <v>0</v>
      </c>
      <c r="AH1608">
        <v>0</v>
      </c>
      <c r="AI1608">
        <v>0</v>
      </c>
      <c r="AJ1608">
        <v>0</v>
      </c>
      <c r="AK1608">
        <v>0</v>
      </c>
      <c r="AL1608" t="s">
        <v>531</v>
      </c>
      <c r="AM1608" s="49" t="s">
        <v>339</v>
      </c>
      <c r="AN1608" s="49" t="s">
        <v>14</v>
      </c>
      <c r="AO1608" s="49" t="s">
        <v>507</v>
      </c>
      <c r="AP1608" s="49" t="s">
        <v>494</v>
      </c>
      <c r="AQ1608" s="49" t="s">
        <v>10</v>
      </c>
      <c r="AR1608" s="49" t="s">
        <v>487</v>
      </c>
      <c r="AS1608" s="49" t="s">
        <v>488</v>
      </c>
      <c r="AT1608" s="49" t="s">
        <v>489</v>
      </c>
    </row>
    <row r="1609" spans="1:46" x14ac:dyDescent="0.25">
      <c r="A1609">
        <v>10</v>
      </c>
      <c r="B1609" t="s">
        <v>181</v>
      </c>
      <c r="C1609" t="s">
        <v>181</v>
      </c>
      <c r="D1609" t="s">
        <v>414</v>
      </c>
      <c r="E1609" t="s">
        <v>626</v>
      </c>
      <c r="F1609" t="s">
        <v>627</v>
      </c>
      <c r="G1609">
        <v>0</v>
      </c>
      <c r="H1609">
        <v>0</v>
      </c>
      <c r="I1609">
        <v>0</v>
      </c>
      <c r="J1609">
        <v>0</v>
      </c>
      <c r="K1609">
        <v>0</v>
      </c>
      <c r="L1609">
        <v>0</v>
      </c>
      <c r="M1609">
        <v>0</v>
      </c>
      <c r="N1609">
        <v>0</v>
      </c>
      <c r="O1609">
        <v>0</v>
      </c>
      <c r="P1609">
        <v>0</v>
      </c>
      <c r="Q1609">
        <v>0</v>
      </c>
      <c r="R1609">
        <v>0</v>
      </c>
      <c r="S1609">
        <v>0</v>
      </c>
      <c r="T1609">
        <v>0</v>
      </c>
      <c r="U1609">
        <v>0</v>
      </c>
      <c r="V1609">
        <v>0</v>
      </c>
      <c r="W1609">
        <v>0</v>
      </c>
      <c r="X1609">
        <v>0</v>
      </c>
      <c r="Y1609">
        <v>0</v>
      </c>
      <c r="Z1609">
        <v>0</v>
      </c>
      <c r="AA1609">
        <v>0</v>
      </c>
      <c r="AB1609">
        <v>0</v>
      </c>
      <c r="AC1609">
        <v>0</v>
      </c>
      <c r="AD1609">
        <v>0</v>
      </c>
      <c r="AE1609">
        <v>0</v>
      </c>
      <c r="AF1609">
        <v>0</v>
      </c>
      <c r="AG1609">
        <v>0</v>
      </c>
      <c r="AH1609">
        <v>0</v>
      </c>
      <c r="AI1609">
        <v>0</v>
      </c>
      <c r="AJ1609">
        <v>0</v>
      </c>
      <c r="AK1609">
        <v>0</v>
      </c>
      <c r="AL1609" t="s">
        <v>531</v>
      </c>
      <c r="AM1609" s="49" t="s">
        <v>414</v>
      </c>
      <c r="AN1609" s="49" t="s">
        <v>5</v>
      </c>
      <c r="AO1609" s="49" t="s">
        <v>9</v>
      </c>
      <c r="AP1609" s="49" t="s">
        <v>501</v>
      </c>
      <c r="AQ1609" s="49" t="s">
        <v>9</v>
      </c>
      <c r="AR1609" s="49" t="s">
        <v>495</v>
      </c>
      <c r="AS1609" s="49" t="s">
        <v>496</v>
      </c>
      <c r="AT1609" s="49" t="s">
        <v>497</v>
      </c>
    </row>
    <row r="1610" spans="1:46" x14ac:dyDescent="0.25">
      <c r="A1610">
        <v>10</v>
      </c>
      <c r="B1610" t="s">
        <v>152</v>
      </c>
      <c r="C1610" t="s">
        <v>152</v>
      </c>
      <c r="D1610" t="s">
        <v>153</v>
      </c>
      <c r="E1610" t="s">
        <v>626</v>
      </c>
      <c r="F1610" t="s">
        <v>627</v>
      </c>
      <c r="G1610" t="s">
        <v>531</v>
      </c>
      <c r="H1610" t="s">
        <v>531</v>
      </c>
      <c r="I1610">
        <v>0</v>
      </c>
      <c r="J1610">
        <v>0</v>
      </c>
      <c r="K1610">
        <v>0</v>
      </c>
      <c r="L1610">
        <v>0</v>
      </c>
      <c r="M1610">
        <v>0</v>
      </c>
      <c r="N1610">
        <v>0</v>
      </c>
      <c r="O1610">
        <v>0</v>
      </c>
      <c r="P1610">
        <v>0</v>
      </c>
      <c r="Q1610">
        <v>0</v>
      </c>
      <c r="R1610">
        <v>0</v>
      </c>
      <c r="S1610">
        <v>0</v>
      </c>
      <c r="T1610">
        <v>0</v>
      </c>
      <c r="U1610">
        <v>0</v>
      </c>
      <c r="V1610">
        <v>0</v>
      </c>
      <c r="W1610">
        <v>0</v>
      </c>
      <c r="X1610">
        <v>0</v>
      </c>
      <c r="Y1610">
        <v>0</v>
      </c>
      <c r="Z1610">
        <v>0</v>
      </c>
      <c r="AA1610">
        <v>0</v>
      </c>
      <c r="AB1610">
        <v>0</v>
      </c>
      <c r="AC1610">
        <v>0</v>
      </c>
      <c r="AD1610">
        <v>0</v>
      </c>
      <c r="AE1610">
        <v>0</v>
      </c>
      <c r="AF1610">
        <v>0</v>
      </c>
      <c r="AG1610">
        <v>0</v>
      </c>
      <c r="AH1610">
        <v>0</v>
      </c>
      <c r="AI1610">
        <v>0</v>
      </c>
      <c r="AJ1610">
        <v>0</v>
      </c>
      <c r="AK1610">
        <v>0</v>
      </c>
      <c r="AL1610" t="s">
        <v>531</v>
      </c>
      <c r="AM1610" s="49" t="s">
        <v>153</v>
      </c>
      <c r="AN1610" s="49" t="s">
        <v>6</v>
      </c>
      <c r="AO1610" s="49" t="s">
        <v>9</v>
      </c>
      <c r="AP1610" s="49" t="s">
        <v>486</v>
      </c>
      <c r="AQ1610" s="49" t="s">
        <v>9</v>
      </c>
      <c r="AR1610" s="49" t="s">
        <v>487</v>
      </c>
      <c r="AS1610" s="49" t="s">
        <v>488</v>
      </c>
      <c r="AT1610" s="49" t="s">
        <v>489</v>
      </c>
    </row>
    <row r="1611" spans="1:46" x14ac:dyDescent="0.25">
      <c r="A1611">
        <v>10</v>
      </c>
      <c r="B1611" t="s">
        <v>156</v>
      </c>
      <c r="C1611" t="s">
        <v>156</v>
      </c>
      <c r="D1611" t="s">
        <v>157</v>
      </c>
      <c r="E1611" t="s">
        <v>626</v>
      </c>
      <c r="F1611" t="s">
        <v>627</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c r="AG1611">
        <v>0</v>
      </c>
      <c r="AH1611">
        <v>0</v>
      </c>
      <c r="AI1611">
        <v>0</v>
      </c>
      <c r="AJ1611">
        <v>0</v>
      </c>
      <c r="AK1611">
        <v>0</v>
      </c>
      <c r="AL1611">
        <v>0</v>
      </c>
      <c r="AM1611" s="49" t="s">
        <v>157</v>
      </c>
      <c r="AN1611" s="49" t="s">
        <v>14</v>
      </c>
      <c r="AO1611" s="49" t="s">
        <v>500</v>
      </c>
      <c r="AP1611" s="49" t="s">
        <v>505</v>
      </c>
      <c r="AQ1611" s="49" t="s">
        <v>13</v>
      </c>
      <c r="AR1611" s="49" t="s">
        <v>487</v>
      </c>
      <c r="AS1611" s="49" t="s">
        <v>488</v>
      </c>
      <c r="AT1611" s="49" t="s">
        <v>489</v>
      </c>
    </row>
    <row r="1612" spans="1:46" x14ac:dyDescent="0.25">
      <c r="A1612">
        <v>10</v>
      </c>
      <c r="B1612" t="s">
        <v>158</v>
      </c>
      <c r="C1612" t="s">
        <v>158</v>
      </c>
      <c r="D1612" t="s">
        <v>159</v>
      </c>
      <c r="E1612" t="s">
        <v>626</v>
      </c>
      <c r="F1612" t="s">
        <v>627</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c r="AI1612">
        <v>0</v>
      </c>
      <c r="AJ1612">
        <v>0</v>
      </c>
      <c r="AK1612">
        <v>0</v>
      </c>
      <c r="AL1612" t="s">
        <v>531</v>
      </c>
      <c r="AM1612" s="49" t="s">
        <v>159</v>
      </c>
      <c r="AN1612" s="49" t="s">
        <v>6</v>
      </c>
      <c r="AO1612" s="49" t="s">
        <v>9</v>
      </c>
      <c r="AP1612" s="49" t="s">
        <v>486</v>
      </c>
      <c r="AQ1612" s="49" t="s">
        <v>9</v>
      </c>
      <c r="AR1612" s="49" t="s">
        <v>487</v>
      </c>
      <c r="AS1612" s="49" t="s">
        <v>488</v>
      </c>
      <c r="AT1612" s="49" t="s">
        <v>489</v>
      </c>
    </row>
    <row r="1613" spans="1:46" x14ac:dyDescent="0.25">
      <c r="A1613">
        <v>10</v>
      </c>
      <c r="B1613" t="s">
        <v>160</v>
      </c>
      <c r="C1613" t="s">
        <v>160</v>
      </c>
      <c r="D1613" t="s">
        <v>161</v>
      </c>
      <c r="E1613" t="s">
        <v>626</v>
      </c>
      <c r="F1613" t="s">
        <v>627</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c r="AG1613">
        <v>0</v>
      </c>
      <c r="AH1613">
        <v>0</v>
      </c>
      <c r="AI1613">
        <v>0</v>
      </c>
      <c r="AJ1613">
        <v>0</v>
      </c>
      <c r="AK1613">
        <v>0</v>
      </c>
      <c r="AL1613">
        <v>0</v>
      </c>
      <c r="AM1613" s="49" t="s">
        <v>161</v>
      </c>
      <c r="AN1613" s="49" t="s">
        <v>14</v>
      </c>
      <c r="AO1613" s="49" t="s">
        <v>500</v>
      </c>
      <c r="AP1613" s="49" t="s">
        <v>505</v>
      </c>
      <c r="AQ1613" s="49" t="s">
        <v>13</v>
      </c>
      <c r="AR1613" s="49" t="s">
        <v>487</v>
      </c>
      <c r="AS1613" s="49" t="s">
        <v>488</v>
      </c>
      <c r="AT1613" s="49" t="s">
        <v>489</v>
      </c>
    </row>
    <row r="1614" spans="1:46" x14ac:dyDescent="0.25">
      <c r="A1614">
        <v>10</v>
      </c>
      <c r="B1614" t="s">
        <v>164</v>
      </c>
      <c r="C1614" t="s">
        <v>164</v>
      </c>
      <c r="D1614" t="s">
        <v>165</v>
      </c>
      <c r="E1614" t="s">
        <v>626</v>
      </c>
      <c r="F1614" t="s">
        <v>627</v>
      </c>
      <c r="G1614">
        <v>0</v>
      </c>
      <c r="H1614">
        <v>0</v>
      </c>
      <c r="I1614">
        <v>0</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0</v>
      </c>
      <c r="AC1614">
        <v>0</v>
      </c>
      <c r="AD1614">
        <v>0</v>
      </c>
      <c r="AE1614">
        <v>0</v>
      </c>
      <c r="AF1614">
        <v>0</v>
      </c>
      <c r="AG1614">
        <v>0</v>
      </c>
      <c r="AH1614">
        <v>0</v>
      </c>
      <c r="AI1614">
        <v>0</v>
      </c>
      <c r="AJ1614">
        <v>0</v>
      </c>
      <c r="AK1614">
        <v>0</v>
      </c>
      <c r="AL1614">
        <v>0</v>
      </c>
      <c r="AM1614" s="49" t="s">
        <v>165</v>
      </c>
      <c r="AN1614" s="49" t="s">
        <v>14</v>
      </c>
      <c r="AO1614" s="49" t="s">
        <v>500</v>
      </c>
      <c r="AP1614" s="49" t="s">
        <v>505</v>
      </c>
      <c r="AQ1614" s="49" t="s">
        <v>13</v>
      </c>
      <c r="AR1614" s="49" t="s">
        <v>487</v>
      </c>
      <c r="AS1614" s="49" t="s">
        <v>488</v>
      </c>
      <c r="AT1614" s="49" t="s">
        <v>489</v>
      </c>
    </row>
    <row r="1615" spans="1:46" x14ac:dyDescent="0.25">
      <c r="A1615">
        <v>10</v>
      </c>
      <c r="B1615" t="s">
        <v>168</v>
      </c>
      <c r="C1615" t="s">
        <v>168</v>
      </c>
      <c r="D1615" t="s">
        <v>413</v>
      </c>
      <c r="E1615" t="s">
        <v>626</v>
      </c>
      <c r="F1615" t="s">
        <v>627</v>
      </c>
      <c r="G1615">
        <v>0</v>
      </c>
      <c r="H1615">
        <v>0</v>
      </c>
      <c r="I1615">
        <v>0</v>
      </c>
      <c r="J1615">
        <v>0</v>
      </c>
      <c r="K1615">
        <v>0</v>
      </c>
      <c r="L1615">
        <v>0</v>
      </c>
      <c r="M1615">
        <v>0</v>
      </c>
      <c r="N1615">
        <v>0</v>
      </c>
      <c r="O1615">
        <v>0</v>
      </c>
      <c r="P1615">
        <v>0</v>
      </c>
      <c r="Q1615">
        <v>0</v>
      </c>
      <c r="R1615">
        <v>0</v>
      </c>
      <c r="S1615">
        <v>0</v>
      </c>
      <c r="T1615">
        <v>0</v>
      </c>
      <c r="U1615">
        <v>0</v>
      </c>
      <c r="V1615">
        <v>0</v>
      </c>
      <c r="W1615">
        <v>0</v>
      </c>
      <c r="X1615">
        <v>0</v>
      </c>
      <c r="Y1615">
        <v>0</v>
      </c>
      <c r="Z1615">
        <v>0</v>
      </c>
      <c r="AA1615">
        <v>0</v>
      </c>
      <c r="AB1615">
        <v>0</v>
      </c>
      <c r="AC1615">
        <v>0</v>
      </c>
      <c r="AD1615">
        <v>0</v>
      </c>
      <c r="AE1615">
        <v>0</v>
      </c>
      <c r="AF1615">
        <v>0</v>
      </c>
      <c r="AG1615">
        <v>0</v>
      </c>
      <c r="AH1615">
        <v>0</v>
      </c>
      <c r="AI1615">
        <v>0</v>
      </c>
      <c r="AJ1615">
        <v>0</v>
      </c>
      <c r="AK1615">
        <v>0</v>
      </c>
      <c r="AL1615" t="s">
        <v>531</v>
      </c>
      <c r="AM1615" s="49" t="s">
        <v>413</v>
      </c>
      <c r="AN1615" s="49" t="s">
        <v>5</v>
      </c>
      <c r="AO1615" s="49" t="s">
        <v>9</v>
      </c>
      <c r="AP1615" s="49" t="s">
        <v>501</v>
      </c>
      <c r="AQ1615" s="49" t="s">
        <v>9</v>
      </c>
      <c r="AR1615" s="49" t="s">
        <v>495</v>
      </c>
      <c r="AS1615" s="49" t="s">
        <v>496</v>
      </c>
      <c r="AT1615" s="49" t="s">
        <v>497</v>
      </c>
    </row>
    <row r="1616" spans="1:46" x14ac:dyDescent="0.25">
      <c r="A1616">
        <v>10</v>
      </c>
      <c r="B1616" t="s">
        <v>171</v>
      </c>
      <c r="C1616" t="s">
        <v>171</v>
      </c>
      <c r="D1616" t="s">
        <v>172</v>
      </c>
      <c r="E1616" t="s">
        <v>626</v>
      </c>
      <c r="F1616" t="s">
        <v>627</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0</v>
      </c>
      <c r="AE1616">
        <v>0</v>
      </c>
      <c r="AF1616">
        <v>0</v>
      </c>
      <c r="AG1616">
        <v>0</v>
      </c>
      <c r="AH1616">
        <v>0</v>
      </c>
      <c r="AI1616">
        <v>0</v>
      </c>
      <c r="AJ1616">
        <v>0</v>
      </c>
      <c r="AK1616">
        <v>0</v>
      </c>
      <c r="AL1616">
        <v>0</v>
      </c>
      <c r="AM1616" s="49" t="s">
        <v>172</v>
      </c>
      <c r="AN1616" s="49" t="s">
        <v>14</v>
      </c>
      <c r="AO1616" s="49" t="s">
        <v>500</v>
      </c>
      <c r="AP1616" s="49" t="s">
        <v>501</v>
      </c>
      <c r="AQ1616" s="49" t="s">
        <v>502</v>
      </c>
      <c r="AR1616" s="49" t="s">
        <v>487</v>
      </c>
      <c r="AS1616" s="49" t="s">
        <v>488</v>
      </c>
      <c r="AT1616" s="49" t="s">
        <v>489</v>
      </c>
    </row>
    <row r="1617" spans="1:46" x14ac:dyDescent="0.25">
      <c r="A1617">
        <v>10</v>
      </c>
      <c r="B1617" t="s">
        <v>138</v>
      </c>
      <c r="C1617" t="s">
        <v>138</v>
      </c>
      <c r="D1617" t="s">
        <v>139</v>
      </c>
      <c r="E1617" t="s">
        <v>626</v>
      </c>
      <c r="F1617" t="s">
        <v>627</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0</v>
      </c>
      <c r="AI1617">
        <v>0</v>
      </c>
      <c r="AJ1617">
        <v>0</v>
      </c>
      <c r="AK1617">
        <v>0</v>
      </c>
      <c r="AL1617">
        <v>0</v>
      </c>
      <c r="AM1617" s="49" t="s">
        <v>139</v>
      </c>
      <c r="AN1617" s="49" t="s">
        <v>14</v>
      </c>
      <c r="AO1617" s="49" t="s">
        <v>500</v>
      </c>
      <c r="AP1617" s="49" t="s">
        <v>505</v>
      </c>
      <c r="AQ1617" s="49" t="s">
        <v>13</v>
      </c>
      <c r="AR1617" s="49" t="s">
        <v>487</v>
      </c>
      <c r="AS1617" s="49" t="s">
        <v>488</v>
      </c>
      <c r="AT1617" s="49" t="s">
        <v>489</v>
      </c>
    </row>
    <row r="1618" spans="1:46" x14ac:dyDescent="0.25">
      <c r="A1618">
        <v>10</v>
      </c>
      <c r="B1618" t="s">
        <v>173</v>
      </c>
      <c r="C1618" t="s">
        <v>173</v>
      </c>
      <c r="D1618" t="s">
        <v>174</v>
      </c>
      <c r="E1618" t="s">
        <v>626</v>
      </c>
      <c r="F1618" t="s">
        <v>627</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0</v>
      </c>
      <c r="AI1618">
        <v>0</v>
      </c>
      <c r="AJ1618">
        <v>0</v>
      </c>
      <c r="AK1618">
        <v>0</v>
      </c>
      <c r="AL1618" t="s">
        <v>531</v>
      </c>
      <c r="AM1618" s="49" t="s">
        <v>174</v>
      </c>
      <c r="AN1618" s="49" t="s">
        <v>8</v>
      </c>
      <c r="AO1618" s="49" t="s">
        <v>9</v>
      </c>
      <c r="AP1618" s="49" t="s">
        <v>494</v>
      </c>
      <c r="AQ1618" s="49" t="s">
        <v>9</v>
      </c>
      <c r="AR1618" s="49" t="s">
        <v>495</v>
      </c>
      <c r="AS1618" s="49" t="s">
        <v>488</v>
      </c>
      <c r="AT1618" s="49" t="s">
        <v>489</v>
      </c>
    </row>
    <row r="1619" spans="1:46" x14ac:dyDescent="0.25">
      <c r="A1619">
        <v>10</v>
      </c>
      <c r="B1619" t="s">
        <v>549</v>
      </c>
      <c r="C1619" t="s">
        <v>549</v>
      </c>
      <c r="D1619" t="s">
        <v>550</v>
      </c>
      <c r="E1619" t="s">
        <v>626</v>
      </c>
      <c r="F1619" t="s">
        <v>627</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c r="AI1619">
        <v>0</v>
      </c>
      <c r="AJ1619">
        <v>0</v>
      </c>
      <c r="AK1619">
        <v>0</v>
      </c>
      <c r="AL1619" t="s">
        <v>531</v>
      </c>
      <c r="AM1619" s="49" t="e">
        <v>#N/A</v>
      </c>
      <c r="AN1619" s="49" t="e">
        <v>#N/A</v>
      </c>
      <c r="AO1619" s="49" t="e">
        <v>#N/A</v>
      </c>
      <c r="AP1619" s="49" t="e">
        <v>#N/A</v>
      </c>
      <c r="AQ1619" s="49" t="e">
        <v>#N/A</v>
      </c>
      <c r="AR1619" s="49" t="e">
        <v>#N/A</v>
      </c>
      <c r="AS1619" s="49" t="e">
        <v>#N/A</v>
      </c>
      <c r="AT1619" s="49" t="e">
        <v>#N/A</v>
      </c>
    </row>
    <row r="1620" spans="1:46" x14ac:dyDescent="0.25">
      <c r="A1620">
        <v>10</v>
      </c>
      <c r="B1620" t="s">
        <v>182</v>
      </c>
      <c r="C1620" t="s">
        <v>182</v>
      </c>
      <c r="D1620" t="s">
        <v>183</v>
      </c>
      <c r="E1620" t="s">
        <v>626</v>
      </c>
      <c r="F1620" t="s">
        <v>627</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c r="AG1620">
        <v>0</v>
      </c>
      <c r="AH1620">
        <v>0</v>
      </c>
      <c r="AI1620">
        <v>0</v>
      </c>
      <c r="AJ1620">
        <v>0</v>
      </c>
      <c r="AK1620">
        <v>0</v>
      </c>
      <c r="AL1620">
        <v>0</v>
      </c>
      <c r="AM1620" s="49" t="s">
        <v>183</v>
      </c>
      <c r="AN1620" s="49" t="s">
        <v>14</v>
      </c>
      <c r="AO1620" s="49" t="s">
        <v>500</v>
      </c>
      <c r="AP1620" s="49" t="s">
        <v>505</v>
      </c>
      <c r="AQ1620" s="49" t="s">
        <v>13</v>
      </c>
      <c r="AR1620" s="49" t="s">
        <v>487</v>
      </c>
      <c r="AS1620" s="49" t="s">
        <v>488</v>
      </c>
      <c r="AT1620" s="49" t="s">
        <v>489</v>
      </c>
    </row>
    <row r="1621" spans="1:46" x14ac:dyDescent="0.25">
      <c r="A1621">
        <v>10</v>
      </c>
      <c r="B1621" t="s">
        <v>186</v>
      </c>
      <c r="C1621" t="s">
        <v>186</v>
      </c>
      <c r="D1621" t="s">
        <v>187</v>
      </c>
      <c r="E1621" t="s">
        <v>626</v>
      </c>
      <c r="F1621" t="s">
        <v>627</v>
      </c>
      <c r="G1621">
        <v>0</v>
      </c>
      <c r="H1621">
        <v>0</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c r="AG1621">
        <v>0</v>
      </c>
      <c r="AH1621">
        <v>0</v>
      </c>
      <c r="AI1621">
        <v>0</v>
      </c>
      <c r="AJ1621">
        <v>0</v>
      </c>
      <c r="AK1621">
        <v>0</v>
      </c>
      <c r="AL1621" t="s">
        <v>531</v>
      </c>
      <c r="AM1621" s="49" t="s">
        <v>187</v>
      </c>
      <c r="AN1621" s="49" t="s">
        <v>14</v>
      </c>
      <c r="AO1621" s="49" t="s">
        <v>507</v>
      </c>
      <c r="AP1621" s="49" t="s">
        <v>501</v>
      </c>
      <c r="AQ1621" s="49" t="s">
        <v>10</v>
      </c>
      <c r="AR1621" s="49" t="s">
        <v>487</v>
      </c>
      <c r="AS1621" s="49" t="s">
        <v>488</v>
      </c>
      <c r="AT1621" s="49" t="s">
        <v>489</v>
      </c>
    </row>
    <row r="1622" spans="1:46" x14ac:dyDescent="0.25">
      <c r="A1622">
        <v>10</v>
      </c>
      <c r="B1622" t="s">
        <v>188</v>
      </c>
      <c r="C1622" t="s">
        <v>188</v>
      </c>
      <c r="D1622" t="s">
        <v>189</v>
      </c>
      <c r="E1622" t="s">
        <v>626</v>
      </c>
      <c r="F1622" t="s">
        <v>627</v>
      </c>
      <c r="G1622">
        <v>0</v>
      </c>
      <c r="H1622">
        <v>0</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c r="AG1622">
        <v>0</v>
      </c>
      <c r="AH1622">
        <v>0</v>
      </c>
      <c r="AI1622">
        <v>0</v>
      </c>
      <c r="AJ1622">
        <v>0</v>
      </c>
      <c r="AK1622">
        <v>0</v>
      </c>
      <c r="AL1622" t="s">
        <v>531</v>
      </c>
      <c r="AM1622" s="49" t="s">
        <v>189</v>
      </c>
      <c r="AN1622" s="49" t="s">
        <v>14</v>
      </c>
      <c r="AO1622" s="49" t="s">
        <v>506</v>
      </c>
      <c r="AP1622" s="49" t="s">
        <v>501</v>
      </c>
      <c r="AQ1622" s="49" t="s">
        <v>10</v>
      </c>
      <c r="AR1622" s="49" t="s">
        <v>495</v>
      </c>
      <c r="AS1622" s="49" t="s">
        <v>488</v>
      </c>
      <c r="AT1622" s="49" t="s">
        <v>489</v>
      </c>
    </row>
    <row r="1623" spans="1:46" x14ac:dyDescent="0.25">
      <c r="A1623">
        <v>10</v>
      </c>
      <c r="B1623" t="s">
        <v>194</v>
      </c>
      <c r="C1623" t="s">
        <v>194</v>
      </c>
      <c r="D1623" t="s">
        <v>195</v>
      </c>
      <c r="E1623" t="s">
        <v>626</v>
      </c>
      <c r="F1623" t="s">
        <v>627</v>
      </c>
      <c r="G1623">
        <v>0</v>
      </c>
      <c r="H1623">
        <v>0</v>
      </c>
      <c r="I1623">
        <v>0</v>
      </c>
      <c r="J1623">
        <v>0</v>
      </c>
      <c r="K1623">
        <v>0</v>
      </c>
      <c r="L1623">
        <v>0</v>
      </c>
      <c r="M1623">
        <v>0</v>
      </c>
      <c r="N1623">
        <v>0</v>
      </c>
      <c r="O1623">
        <v>0</v>
      </c>
      <c r="P1623">
        <v>0</v>
      </c>
      <c r="Q1623">
        <v>0</v>
      </c>
      <c r="R1623">
        <v>0</v>
      </c>
      <c r="S1623">
        <v>0</v>
      </c>
      <c r="T1623">
        <v>0</v>
      </c>
      <c r="U1623">
        <v>0</v>
      </c>
      <c r="V1623">
        <v>0</v>
      </c>
      <c r="W1623">
        <v>0</v>
      </c>
      <c r="X1623">
        <v>0</v>
      </c>
      <c r="Y1623">
        <v>0</v>
      </c>
      <c r="Z1623">
        <v>0</v>
      </c>
      <c r="AA1623">
        <v>0</v>
      </c>
      <c r="AB1623">
        <v>0</v>
      </c>
      <c r="AC1623">
        <v>0</v>
      </c>
      <c r="AD1623">
        <v>0</v>
      </c>
      <c r="AE1623">
        <v>0</v>
      </c>
      <c r="AF1623">
        <v>0</v>
      </c>
      <c r="AG1623">
        <v>0</v>
      </c>
      <c r="AH1623">
        <v>0</v>
      </c>
      <c r="AI1623">
        <v>0</v>
      </c>
      <c r="AJ1623">
        <v>0</v>
      </c>
      <c r="AK1623">
        <v>0</v>
      </c>
      <c r="AL1623" t="s">
        <v>531</v>
      </c>
      <c r="AM1623" s="49" t="s">
        <v>195</v>
      </c>
      <c r="AN1623" s="49" t="s">
        <v>14</v>
      </c>
      <c r="AO1623" s="49" t="s">
        <v>507</v>
      </c>
      <c r="AP1623" s="49" t="s">
        <v>494</v>
      </c>
      <c r="AQ1623" s="49" t="s">
        <v>10</v>
      </c>
      <c r="AR1623" s="49" t="s">
        <v>487</v>
      </c>
      <c r="AS1623" s="49" t="s">
        <v>488</v>
      </c>
      <c r="AT1623" s="49" t="s">
        <v>489</v>
      </c>
    </row>
    <row r="1624" spans="1:46" x14ac:dyDescent="0.25">
      <c r="A1624">
        <v>10</v>
      </c>
      <c r="B1624" t="s">
        <v>190</v>
      </c>
      <c r="C1624" t="s">
        <v>190</v>
      </c>
      <c r="D1624" t="s">
        <v>191</v>
      </c>
      <c r="E1624" t="s">
        <v>626</v>
      </c>
      <c r="F1624" t="s">
        <v>627</v>
      </c>
      <c r="G1624">
        <v>0</v>
      </c>
      <c r="H1624">
        <v>0</v>
      </c>
      <c r="I1624">
        <v>0</v>
      </c>
      <c r="J1624">
        <v>0</v>
      </c>
      <c r="K1624">
        <v>0</v>
      </c>
      <c r="L1624">
        <v>0</v>
      </c>
      <c r="M1624">
        <v>0</v>
      </c>
      <c r="N1624">
        <v>0</v>
      </c>
      <c r="O1624">
        <v>0</v>
      </c>
      <c r="P1624">
        <v>0</v>
      </c>
      <c r="Q1624">
        <v>0</v>
      </c>
      <c r="R1624">
        <v>0</v>
      </c>
      <c r="S1624">
        <v>0</v>
      </c>
      <c r="T1624">
        <v>0</v>
      </c>
      <c r="U1624">
        <v>0</v>
      </c>
      <c r="V1624">
        <v>0</v>
      </c>
      <c r="W1624">
        <v>0</v>
      </c>
      <c r="X1624">
        <v>0</v>
      </c>
      <c r="Y1624">
        <v>0</v>
      </c>
      <c r="Z1624">
        <v>0</v>
      </c>
      <c r="AA1624">
        <v>0</v>
      </c>
      <c r="AB1624">
        <v>0</v>
      </c>
      <c r="AC1624">
        <v>0</v>
      </c>
      <c r="AD1624">
        <v>0</v>
      </c>
      <c r="AE1624">
        <v>0</v>
      </c>
      <c r="AF1624">
        <v>0</v>
      </c>
      <c r="AG1624">
        <v>0</v>
      </c>
      <c r="AH1624">
        <v>0</v>
      </c>
      <c r="AI1624">
        <v>0</v>
      </c>
      <c r="AJ1624">
        <v>0</v>
      </c>
      <c r="AK1624">
        <v>0</v>
      </c>
      <c r="AL1624" t="s">
        <v>531</v>
      </c>
      <c r="AM1624" s="49" t="s">
        <v>191</v>
      </c>
      <c r="AN1624" s="49" t="s">
        <v>14</v>
      </c>
      <c r="AO1624" s="49" t="s">
        <v>507</v>
      </c>
      <c r="AP1624" s="49" t="s">
        <v>494</v>
      </c>
      <c r="AQ1624" s="49" t="s">
        <v>10</v>
      </c>
      <c r="AR1624" s="49" t="s">
        <v>487</v>
      </c>
      <c r="AS1624" s="49" t="s">
        <v>488</v>
      </c>
      <c r="AT1624" s="49" t="s">
        <v>489</v>
      </c>
    </row>
    <row r="1625" spans="1:46" x14ac:dyDescent="0.25">
      <c r="A1625">
        <v>10</v>
      </c>
      <c r="B1625" t="s">
        <v>196</v>
      </c>
      <c r="C1625" t="s">
        <v>196</v>
      </c>
      <c r="D1625" t="s">
        <v>197</v>
      </c>
      <c r="E1625" t="s">
        <v>626</v>
      </c>
      <c r="F1625" t="s">
        <v>627</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c r="AG1625">
        <v>0</v>
      </c>
      <c r="AH1625">
        <v>0</v>
      </c>
      <c r="AI1625">
        <v>0</v>
      </c>
      <c r="AJ1625">
        <v>0</v>
      </c>
      <c r="AK1625">
        <v>0</v>
      </c>
      <c r="AL1625">
        <v>0</v>
      </c>
      <c r="AM1625" s="49" t="s">
        <v>197</v>
      </c>
      <c r="AN1625" s="49" t="s">
        <v>14</v>
      </c>
      <c r="AO1625" s="49" t="s">
        <v>500</v>
      </c>
      <c r="AP1625" s="49" t="s">
        <v>505</v>
      </c>
      <c r="AQ1625" s="49" t="s">
        <v>13</v>
      </c>
      <c r="AR1625" s="49" t="s">
        <v>487</v>
      </c>
      <c r="AS1625" s="49" t="s">
        <v>488</v>
      </c>
      <c r="AT1625" s="49" t="s">
        <v>489</v>
      </c>
    </row>
    <row r="1626" spans="1:46" x14ac:dyDescent="0.25">
      <c r="A1626">
        <v>10</v>
      </c>
      <c r="B1626" t="s">
        <v>206</v>
      </c>
      <c r="C1626" t="s">
        <v>206</v>
      </c>
      <c r="D1626" t="s">
        <v>207</v>
      </c>
      <c r="E1626" t="s">
        <v>626</v>
      </c>
      <c r="F1626" t="s">
        <v>627</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c r="AG1626">
        <v>0</v>
      </c>
      <c r="AH1626">
        <v>0</v>
      </c>
      <c r="AI1626">
        <v>0</v>
      </c>
      <c r="AJ1626">
        <v>0</v>
      </c>
      <c r="AK1626">
        <v>0</v>
      </c>
      <c r="AL1626">
        <v>0</v>
      </c>
      <c r="AM1626" s="49" t="s">
        <v>207</v>
      </c>
      <c r="AN1626" s="49" t="s">
        <v>14</v>
      </c>
      <c r="AO1626" s="49" t="s">
        <v>500</v>
      </c>
      <c r="AP1626" s="49" t="s">
        <v>505</v>
      </c>
      <c r="AQ1626" s="49" t="s">
        <v>13</v>
      </c>
      <c r="AR1626" s="49" t="s">
        <v>487</v>
      </c>
      <c r="AS1626" s="49" t="s">
        <v>488</v>
      </c>
      <c r="AT1626" s="49" t="s">
        <v>489</v>
      </c>
    </row>
    <row r="1627" spans="1:46" x14ac:dyDescent="0.25">
      <c r="A1627">
        <v>10</v>
      </c>
      <c r="B1627" t="s">
        <v>493</v>
      </c>
      <c r="C1627" t="s">
        <v>551</v>
      </c>
      <c r="D1627" t="s">
        <v>552</v>
      </c>
      <c r="E1627" t="s">
        <v>626</v>
      </c>
      <c r="F1627" t="s">
        <v>627</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c r="AG1627">
        <v>0</v>
      </c>
      <c r="AH1627">
        <v>0</v>
      </c>
      <c r="AI1627">
        <v>0</v>
      </c>
      <c r="AJ1627">
        <v>0</v>
      </c>
      <c r="AK1627">
        <v>0</v>
      </c>
      <c r="AL1627">
        <v>0</v>
      </c>
      <c r="AM1627" s="49" t="e">
        <v>#N/A</v>
      </c>
      <c r="AN1627" s="49" t="e">
        <v>#N/A</v>
      </c>
      <c r="AO1627" s="49" t="e">
        <v>#N/A</v>
      </c>
      <c r="AP1627" s="49" t="e">
        <v>#N/A</v>
      </c>
      <c r="AQ1627" s="49" t="e">
        <v>#N/A</v>
      </c>
      <c r="AR1627" s="49" t="e">
        <v>#N/A</v>
      </c>
      <c r="AS1627" s="49" t="e">
        <v>#N/A</v>
      </c>
      <c r="AT1627" s="49" t="e">
        <v>#N/A</v>
      </c>
    </row>
    <row r="1628" spans="1:46" x14ac:dyDescent="0.25">
      <c r="A1628">
        <v>10</v>
      </c>
      <c r="B1628" t="s">
        <v>200</v>
      </c>
      <c r="C1628" t="s">
        <v>200</v>
      </c>
      <c r="D1628" t="s">
        <v>201</v>
      </c>
      <c r="E1628" t="s">
        <v>626</v>
      </c>
      <c r="F1628" t="s">
        <v>627</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c r="AI1628">
        <v>0</v>
      </c>
      <c r="AJ1628">
        <v>0</v>
      </c>
      <c r="AK1628">
        <v>0</v>
      </c>
      <c r="AL1628" t="s">
        <v>531</v>
      </c>
      <c r="AM1628" s="49" t="s">
        <v>201</v>
      </c>
      <c r="AN1628" s="49" t="s">
        <v>14</v>
      </c>
      <c r="AO1628" s="49" t="s">
        <v>485</v>
      </c>
      <c r="AP1628" s="49" t="s">
        <v>494</v>
      </c>
      <c r="AQ1628" s="49" t="s">
        <v>11</v>
      </c>
      <c r="AR1628" s="49" t="s">
        <v>487</v>
      </c>
      <c r="AS1628" s="49" t="s">
        <v>488</v>
      </c>
      <c r="AT1628" s="49" t="s">
        <v>489</v>
      </c>
    </row>
    <row r="1629" spans="1:46" x14ac:dyDescent="0.25">
      <c r="A1629">
        <v>10</v>
      </c>
      <c r="B1629" t="s">
        <v>198</v>
      </c>
      <c r="C1629" t="s">
        <v>198</v>
      </c>
      <c r="D1629" t="s">
        <v>199</v>
      </c>
      <c r="E1629" t="s">
        <v>626</v>
      </c>
      <c r="F1629" t="s">
        <v>627</v>
      </c>
      <c r="G1629">
        <v>0</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c r="AG1629">
        <v>0</v>
      </c>
      <c r="AH1629">
        <v>0</v>
      </c>
      <c r="AI1629">
        <v>0</v>
      </c>
      <c r="AJ1629">
        <v>0</v>
      </c>
      <c r="AK1629">
        <v>0</v>
      </c>
      <c r="AL1629" t="s">
        <v>531</v>
      </c>
      <c r="AM1629" s="49" t="s">
        <v>199</v>
      </c>
      <c r="AN1629" s="49" t="s">
        <v>14</v>
      </c>
      <c r="AO1629" s="49" t="s">
        <v>485</v>
      </c>
      <c r="AP1629" s="49" t="s">
        <v>494</v>
      </c>
      <c r="AQ1629" s="49" t="s">
        <v>11</v>
      </c>
      <c r="AR1629" s="49" t="s">
        <v>487</v>
      </c>
      <c r="AS1629" s="49" t="s">
        <v>488</v>
      </c>
      <c r="AT1629" s="49" t="s">
        <v>489</v>
      </c>
    </row>
    <row r="1630" spans="1:46" x14ac:dyDescent="0.25">
      <c r="A1630">
        <v>10</v>
      </c>
      <c r="B1630" t="s">
        <v>205</v>
      </c>
      <c r="C1630" t="s">
        <v>205</v>
      </c>
      <c r="D1630" t="s">
        <v>416</v>
      </c>
      <c r="E1630" t="s">
        <v>626</v>
      </c>
      <c r="F1630" t="s">
        <v>627</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c r="AI1630">
        <v>0</v>
      </c>
      <c r="AJ1630">
        <v>0</v>
      </c>
      <c r="AK1630">
        <v>0</v>
      </c>
      <c r="AL1630" t="s">
        <v>531</v>
      </c>
      <c r="AM1630" s="49" t="s">
        <v>416</v>
      </c>
      <c r="AN1630" s="49" t="s">
        <v>14</v>
      </c>
      <c r="AO1630" s="49" t="s">
        <v>485</v>
      </c>
      <c r="AP1630" s="49" t="s">
        <v>501</v>
      </c>
      <c r="AQ1630" s="49" t="s">
        <v>11</v>
      </c>
      <c r="AR1630" s="49" t="s">
        <v>495</v>
      </c>
      <c r="AS1630" s="49" t="s">
        <v>496</v>
      </c>
      <c r="AT1630" s="49" t="s">
        <v>497</v>
      </c>
    </row>
    <row r="1631" spans="1:46" x14ac:dyDescent="0.25">
      <c r="A1631">
        <v>10</v>
      </c>
      <c r="B1631" t="s">
        <v>202</v>
      </c>
      <c r="C1631" t="s">
        <v>202</v>
      </c>
      <c r="D1631" t="s">
        <v>203</v>
      </c>
      <c r="E1631" t="s">
        <v>626</v>
      </c>
      <c r="F1631" t="s">
        <v>627</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c r="AG1631">
        <v>0</v>
      </c>
      <c r="AH1631">
        <v>0</v>
      </c>
      <c r="AI1631">
        <v>0</v>
      </c>
      <c r="AJ1631">
        <v>0</v>
      </c>
      <c r="AK1631">
        <v>0</v>
      </c>
      <c r="AL1631">
        <v>0</v>
      </c>
      <c r="AM1631" s="49" t="s">
        <v>203</v>
      </c>
      <c r="AN1631" s="49" t="s">
        <v>14</v>
      </c>
      <c r="AO1631" s="49" t="s">
        <v>500</v>
      </c>
      <c r="AP1631" s="49" t="s">
        <v>505</v>
      </c>
      <c r="AQ1631" s="49" t="s">
        <v>13</v>
      </c>
      <c r="AR1631" s="49" t="s">
        <v>487</v>
      </c>
      <c r="AS1631" s="49" t="s">
        <v>488</v>
      </c>
      <c r="AT1631" s="49" t="s">
        <v>489</v>
      </c>
    </row>
    <row r="1632" spans="1:46" x14ac:dyDescent="0.25">
      <c r="A1632">
        <v>10</v>
      </c>
      <c r="B1632" t="s">
        <v>204</v>
      </c>
      <c r="C1632" t="s">
        <v>204</v>
      </c>
      <c r="D1632" t="s">
        <v>553</v>
      </c>
      <c r="E1632" t="s">
        <v>626</v>
      </c>
      <c r="F1632" t="s">
        <v>627</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c r="AG1632">
        <v>0</v>
      </c>
      <c r="AH1632">
        <v>0</v>
      </c>
      <c r="AI1632">
        <v>0</v>
      </c>
      <c r="AJ1632">
        <v>0</v>
      </c>
      <c r="AK1632">
        <v>0</v>
      </c>
      <c r="AL1632" t="s">
        <v>531</v>
      </c>
      <c r="AM1632" s="49" t="s">
        <v>415</v>
      </c>
      <c r="AN1632" s="49" t="s">
        <v>14</v>
      </c>
      <c r="AO1632" s="49" t="s">
        <v>485</v>
      </c>
      <c r="AP1632" s="49" t="s">
        <v>494</v>
      </c>
      <c r="AQ1632" s="49" t="s">
        <v>11</v>
      </c>
      <c r="AR1632" s="49" t="s">
        <v>487</v>
      </c>
      <c r="AS1632" s="49" t="s">
        <v>496</v>
      </c>
      <c r="AT1632" s="49" t="s">
        <v>497</v>
      </c>
    </row>
    <row r="1633" spans="1:46" x14ac:dyDescent="0.25">
      <c r="A1633">
        <v>10</v>
      </c>
      <c r="B1633" t="s">
        <v>208</v>
      </c>
      <c r="C1633" t="s">
        <v>208</v>
      </c>
      <c r="D1633" t="s">
        <v>209</v>
      </c>
      <c r="E1633" t="s">
        <v>626</v>
      </c>
      <c r="F1633" t="s">
        <v>627</v>
      </c>
      <c r="G1633">
        <v>0</v>
      </c>
      <c r="H1633">
        <v>0</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c r="AG1633">
        <v>0</v>
      </c>
      <c r="AH1633">
        <v>0</v>
      </c>
      <c r="AI1633">
        <v>0</v>
      </c>
      <c r="AJ1633">
        <v>0</v>
      </c>
      <c r="AK1633">
        <v>0</v>
      </c>
      <c r="AL1633">
        <v>0</v>
      </c>
      <c r="AM1633" s="49" t="s">
        <v>209</v>
      </c>
      <c r="AN1633" s="49" t="s">
        <v>14</v>
      </c>
      <c r="AO1633" s="49" t="s">
        <v>485</v>
      </c>
      <c r="AP1633" s="49" t="s">
        <v>505</v>
      </c>
      <c r="AQ1633" s="49" t="s">
        <v>13</v>
      </c>
      <c r="AR1633" s="49" t="s">
        <v>487</v>
      </c>
      <c r="AS1633" s="49" t="s">
        <v>488</v>
      </c>
      <c r="AT1633" s="49" t="s">
        <v>489</v>
      </c>
    </row>
    <row r="1634" spans="1:46" x14ac:dyDescent="0.25">
      <c r="A1634">
        <v>10</v>
      </c>
      <c r="B1634" t="s">
        <v>210</v>
      </c>
      <c r="C1634" t="s">
        <v>210</v>
      </c>
      <c r="D1634" t="s">
        <v>211</v>
      </c>
      <c r="E1634" t="s">
        <v>626</v>
      </c>
      <c r="F1634" t="s">
        <v>627</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c r="AG1634">
        <v>0</v>
      </c>
      <c r="AH1634">
        <v>0</v>
      </c>
      <c r="AI1634">
        <v>0</v>
      </c>
      <c r="AJ1634">
        <v>0</v>
      </c>
      <c r="AK1634">
        <v>0</v>
      </c>
      <c r="AL1634">
        <v>0</v>
      </c>
      <c r="AM1634" s="49" t="s">
        <v>211</v>
      </c>
      <c r="AN1634" s="49" t="s">
        <v>14</v>
      </c>
      <c r="AO1634" s="49" t="s">
        <v>500</v>
      </c>
      <c r="AP1634" s="49" t="s">
        <v>505</v>
      </c>
      <c r="AQ1634" s="49" t="s">
        <v>13</v>
      </c>
      <c r="AR1634" s="49" t="s">
        <v>487</v>
      </c>
      <c r="AS1634" s="49" t="s">
        <v>488</v>
      </c>
      <c r="AT1634" s="49" t="s">
        <v>489</v>
      </c>
    </row>
    <row r="1635" spans="1:46" x14ac:dyDescent="0.25">
      <c r="A1635">
        <v>10</v>
      </c>
      <c r="B1635" t="s">
        <v>212</v>
      </c>
      <c r="C1635" t="s">
        <v>212</v>
      </c>
      <c r="D1635" t="s">
        <v>213</v>
      </c>
      <c r="E1635" t="s">
        <v>626</v>
      </c>
      <c r="F1635" t="s">
        <v>627</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c r="AG1635">
        <v>0</v>
      </c>
      <c r="AH1635">
        <v>0</v>
      </c>
      <c r="AI1635">
        <v>0</v>
      </c>
      <c r="AJ1635">
        <v>0</v>
      </c>
      <c r="AK1635">
        <v>0</v>
      </c>
      <c r="AL1635" t="s">
        <v>531</v>
      </c>
      <c r="AM1635" s="49" t="s">
        <v>213</v>
      </c>
      <c r="AN1635" s="49" t="s">
        <v>14</v>
      </c>
      <c r="AO1635" s="49" t="s">
        <v>507</v>
      </c>
      <c r="AP1635" s="49" t="s">
        <v>501</v>
      </c>
      <c r="AQ1635" s="49" t="s">
        <v>10</v>
      </c>
      <c r="AR1635" s="49" t="s">
        <v>487</v>
      </c>
      <c r="AS1635" s="49" t="s">
        <v>488</v>
      </c>
      <c r="AT1635" s="49" t="s">
        <v>489</v>
      </c>
    </row>
    <row r="1636" spans="1:46" x14ac:dyDescent="0.25">
      <c r="A1636">
        <v>10</v>
      </c>
      <c r="B1636" t="s">
        <v>216</v>
      </c>
      <c r="C1636" t="s">
        <v>216</v>
      </c>
      <c r="D1636" t="s">
        <v>217</v>
      </c>
      <c r="E1636" t="s">
        <v>626</v>
      </c>
      <c r="F1636" t="s">
        <v>627</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c r="AG1636">
        <v>0</v>
      </c>
      <c r="AH1636">
        <v>0</v>
      </c>
      <c r="AI1636">
        <v>0</v>
      </c>
      <c r="AJ1636">
        <v>0</v>
      </c>
      <c r="AK1636">
        <v>0</v>
      </c>
      <c r="AL1636">
        <v>0</v>
      </c>
      <c r="AM1636" s="49" t="s">
        <v>217</v>
      </c>
      <c r="AN1636" s="49" t="s">
        <v>14</v>
      </c>
      <c r="AO1636" s="49" t="s">
        <v>485</v>
      </c>
      <c r="AP1636" s="49" t="s">
        <v>505</v>
      </c>
      <c r="AQ1636" s="49" t="s">
        <v>13</v>
      </c>
      <c r="AR1636" s="49" t="s">
        <v>487</v>
      </c>
      <c r="AS1636" s="49" t="s">
        <v>488</v>
      </c>
      <c r="AT1636" s="49" t="s">
        <v>489</v>
      </c>
    </row>
    <row r="1637" spans="1:46" x14ac:dyDescent="0.25">
      <c r="A1637">
        <v>10</v>
      </c>
      <c r="B1637" t="s">
        <v>214</v>
      </c>
      <c r="C1637" t="s">
        <v>214</v>
      </c>
      <c r="D1637" t="s">
        <v>215</v>
      </c>
      <c r="E1637" t="s">
        <v>626</v>
      </c>
      <c r="F1637" t="s">
        <v>627</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c r="AG1637">
        <v>0</v>
      </c>
      <c r="AH1637">
        <v>0</v>
      </c>
      <c r="AI1637">
        <v>0</v>
      </c>
      <c r="AJ1637">
        <v>0</v>
      </c>
      <c r="AK1637">
        <v>0</v>
      </c>
      <c r="AL1637" t="s">
        <v>531</v>
      </c>
      <c r="AM1637" s="49" t="s">
        <v>215</v>
      </c>
      <c r="AN1637" s="49" t="s">
        <v>14</v>
      </c>
      <c r="AO1637" s="49" t="s">
        <v>485</v>
      </c>
      <c r="AP1637" s="49" t="s">
        <v>501</v>
      </c>
      <c r="AQ1637" s="49" t="s">
        <v>11</v>
      </c>
      <c r="AR1637" s="49" t="s">
        <v>487</v>
      </c>
      <c r="AS1637" s="49" t="s">
        <v>488</v>
      </c>
      <c r="AT1637" s="49" t="s">
        <v>489</v>
      </c>
    </row>
    <row r="1638" spans="1:46" x14ac:dyDescent="0.25">
      <c r="A1638">
        <v>10</v>
      </c>
      <c r="B1638" t="s">
        <v>218</v>
      </c>
      <c r="C1638" t="s">
        <v>218</v>
      </c>
      <c r="D1638" t="s">
        <v>417</v>
      </c>
      <c r="E1638" t="s">
        <v>626</v>
      </c>
      <c r="F1638" t="s">
        <v>627</v>
      </c>
      <c r="G1638">
        <v>0</v>
      </c>
      <c r="H1638">
        <v>0</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c r="AE1638">
        <v>0</v>
      </c>
      <c r="AF1638">
        <v>0</v>
      </c>
      <c r="AG1638">
        <v>0</v>
      </c>
      <c r="AH1638">
        <v>0</v>
      </c>
      <c r="AI1638">
        <v>0</v>
      </c>
      <c r="AJ1638">
        <v>0</v>
      </c>
      <c r="AK1638">
        <v>0</v>
      </c>
      <c r="AL1638" t="s">
        <v>531</v>
      </c>
      <c r="AM1638" s="49" t="s">
        <v>417</v>
      </c>
      <c r="AN1638" s="49" t="s">
        <v>14</v>
      </c>
      <c r="AO1638" s="49" t="s">
        <v>500</v>
      </c>
      <c r="AP1638" s="49" t="s">
        <v>501</v>
      </c>
      <c r="AQ1638" s="49" t="s">
        <v>502</v>
      </c>
      <c r="AR1638" s="49" t="s">
        <v>495</v>
      </c>
      <c r="AS1638" s="49" t="s">
        <v>496</v>
      </c>
      <c r="AT1638" s="49" t="s">
        <v>497</v>
      </c>
    </row>
    <row r="1639" spans="1:46" x14ac:dyDescent="0.25">
      <c r="A1639">
        <v>10</v>
      </c>
      <c r="B1639" t="s">
        <v>219</v>
      </c>
      <c r="C1639" t="s">
        <v>219</v>
      </c>
      <c r="D1639" t="s">
        <v>220</v>
      </c>
      <c r="E1639" t="s">
        <v>626</v>
      </c>
      <c r="F1639" t="s">
        <v>627</v>
      </c>
      <c r="G1639">
        <v>0</v>
      </c>
      <c r="H1639">
        <v>0</v>
      </c>
      <c r="I1639">
        <v>0</v>
      </c>
      <c r="J1639">
        <v>0</v>
      </c>
      <c r="K1639">
        <v>0</v>
      </c>
      <c r="L1639">
        <v>0</v>
      </c>
      <c r="M1639">
        <v>0</v>
      </c>
      <c r="N1639">
        <v>0</v>
      </c>
      <c r="O1639">
        <v>0</v>
      </c>
      <c r="P1639">
        <v>0</v>
      </c>
      <c r="Q1639">
        <v>0</v>
      </c>
      <c r="R1639">
        <v>0</v>
      </c>
      <c r="S1639">
        <v>0</v>
      </c>
      <c r="T1639">
        <v>0</v>
      </c>
      <c r="U1639">
        <v>0</v>
      </c>
      <c r="V1639">
        <v>0</v>
      </c>
      <c r="W1639">
        <v>0</v>
      </c>
      <c r="X1639">
        <v>0</v>
      </c>
      <c r="Y1639">
        <v>0</v>
      </c>
      <c r="Z1639">
        <v>0</v>
      </c>
      <c r="AA1639">
        <v>0</v>
      </c>
      <c r="AB1639">
        <v>0</v>
      </c>
      <c r="AC1639">
        <v>0</v>
      </c>
      <c r="AD1639">
        <v>0</v>
      </c>
      <c r="AE1639">
        <v>0</v>
      </c>
      <c r="AF1639">
        <v>0</v>
      </c>
      <c r="AG1639">
        <v>0</v>
      </c>
      <c r="AH1639">
        <v>0</v>
      </c>
      <c r="AI1639">
        <v>0</v>
      </c>
      <c r="AJ1639">
        <v>0</v>
      </c>
      <c r="AK1639">
        <v>0</v>
      </c>
      <c r="AL1639" t="s">
        <v>531</v>
      </c>
      <c r="AM1639" s="49" t="s">
        <v>220</v>
      </c>
      <c r="AN1639" s="49" t="s">
        <v>6</v>
      </c>
      <c r="AO1639" s="49" t="s">
        <v>9</v>
      </c>
      <c r="AP1639" s="49" t="s">
        <v>494</v>
      </c>
      <c r="AQ1639" s="49" t="s">
        <v>9</v>
      </c>
      <c r="AR1639" s="49" t="s">
        <v>487</v>
      </c>
      <c r="AS1639" s="49" t="s">
        <v>488</v>
      </c>
      <c r="AT1639" s="49" t="s">
        <v>489</v>
      </c>
    </row>
    <row r="1640" spans="1:46" x14ac:dyDescent="0.25">
      <c r="A1640">
        <v>10</v>
      </c>
      <c r="B1640" t="s">
        <v>355</v>
      </c>
      <c r="C1640" t="s">
        <v>355</v>
      </c>
      <c r="D1640" t="s">
        <v>554</v>
      </c>
      <c r="E1640" t="s">
        <v>626</v>
      </c>
      <c r="F1640" t="s">
        <v>627</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c r="AK1640">
        <v>0</v>
      </c>
      <c r="AL1640" t="s">
        <v>531</v>
      </c>
      <c r="AM1640" s="49" t="s">
        <v>356</v>
      </c>
      <c r="AN1640" s="49" t="s">
        <v>4</v>
      </c>
      <c r="AO1640" s="49" t="s">
        <v>9</v>
      </c>
      <c r="AP1640" s="49" t="s">
        <v>494</v>
      </c>
      <c r="AQ1640" s="49" t="s">
        <v>9</v>
      </c>
      <c r="AR1640" s="49" t="s">
        <v>487</v>
      </c>
      <c r="AS1640" s="49" t="s">
        <v>488</v>
      </c>
      <c r="AT1640" s="49" t="s">
        <v>489</v>
      </c>
    </row>
    <row r="1641" spans="1:46" x14ac:dyDescent="0.25">
      <c r="A1641">
        <v>10</v>
      </c>
      <c r="B1641" t="s">
        <v>229</v>
      </c>
      <c r="C1641" t="s">
        <v>229</v>
      </c>
      <c r="D1641" t="s">
        <v>230</v>
      </c>
      <c r="E1641" t="s">
        <v>626</v>
      </c>
      <c r="F1641" t="s">
        <v>627</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c r="AJ1641">
        <v>0</v>
      </c>
      <c r="AK1641">
        <v>0</v>
      </c>
      <c r="AL1641">
        <v>0</v>
      </c>
      <c r="AM1641" s="49" t="s">
        <v>230</v>
      </c>
      <c r="AN1641" s="49" t="s">
        <v>14</v>
      </c>
      <c r="AO1641" s="49" t="s">
        <v>485</v>
      </c>
      <c r="AP1641" s="49" t="s">
        <v>505</v>
      </c>
      <c r="AQ1641" s="49" t="s">
        <v>13</v>
      </c>
      <c r="AR1641" s="49" t="s">
        <v>487</v>
      </c>
      <c r="AS1641" s="49" t="s">
        <v>488</v>
      </c>
      <c r="AT1641" s="49" t="s">
        <v>489</v>
      </c>
    </row>
    <row r="1642" spans="1:46" x14ac:dyDescent="0.25">
      <c r="A1642">
        <v>10</v>
      </c>
      <c r="B1642" t="s">
        <v>555</v>
      </c>
      <c r="C1642" t="s">
        <v>556</v>
      </c>
      <c r="D1642" t="s">
        <v>557</v>
      </c>
      <c r="E1642" t="s">
        <v>626</v>
      </c>
      <c r="F1642" t="s">
        <v>627</v>
      </c>
      <c r="G1642" t="s">
        <v>531</v>
      </c>
      <c r="H1642" t="s">
        <v>531</v>
      </c>
      <c r="I1642" t="s">
        <v>531</v>
      </c>
      <c r="J1642" t="s">
        <v>531</v>
      </c>
      <c r="K1642" t="s">
        <v>531</v>
      </c>
      <c r="L1642" t="s">
        <v>531</v>
      </c>
      <c r="M1642" t="s">
        <v>531</v>
      </c>
      <c r="N1642" t="s">
        <v>531</v>
      </c>
      <c r="O1642" t="s">
        <v>531</v>
      </c>
      <c r="P1642" t="s">
        <v>531</v>
      </c>
      <c r="Q1642">
        <v>0</v>
      </c>
      <c r="R1642">
        <v>0</v>
      </c>
      <c r="S1642">
        <v>0</v>
      </c>
      <c r="T1642">
        <v>0</v>
      </c>
      <c r="U1642">
        <v>0</v>
      </c>
      <c r="V1642">
        <v>0</v>
      </c>
      <c r="W1642">
        <v>0</v>
      </c>
      <c r="X1642">
        <v>0</v>
      </c>
      <c r="Y1642">
        <v>0</v>
      </c>
      <c r="Z1642">
        <v>0</v>
      </c>
      <c r="AA1642">
        <v>0</v>
      </c>
      <c r="AB1642">
        <v>0</v>
      </c>
      <c r="AC1642">
        <v>0</v>
      </c>
      <c r="AD1642">
        <v>0</v>
      </c>
      <c r="AE1642">
        <v>0</v>
      </c>
      <c r="AF1642">
        <v>0</v>
      </c>
      <c r="AG1642">
        <v>0</v>
      </c>
      <c r="AH1642">
        <v>0</v>
      </c>
      <c r="AI1642">
        <v>0</v>
      </c>
      <c r="AJ1642">
        <v>0</v>
      </c>
      <c r="AK1642">
        <v>0</v>
      </c>
      <c r="AL1642">
        <v>0</v>
      </c>
      <c r="AM1642" s="49" t="e">
        <v>#N/A</v>
      </c>
      <c r="AN1642" s="49" t="e">
        <v>#N/A</v>
      </c>
      <c r="AO1642" s="49" t="e">
        <v>#N/A</v>
      </c>
      <c r="AP1642" s="49" t="e">
        <v>#N/A</v>
      </c>
      <c r="AQ1642" s="49" t="e">
        <v>#N/A</v>
      </c>
      <c r="AR1642" s="49" t="e">
        <v>#N/A</v>
      </c>
      <c r="AS1642" s="49" t="e">
        <v>#N/A</v>
      </c>
      <c r="AT1642" s="49" t="e">
        <v>#N/A</v>
      </c>
    </row>
    <row r="1643" spans="1:46" x14ac:dyDescent="0.25">
      <c r="A1643">
        <v>10</v>
      </c>
      <c r="B1643" t="s">
        <v>231</v>
      </c>
      <c r="C1643" t="s">
        <v>231</v>
      </c>
      <c r="D1643" t="s">
        <v>418</v>
      </c>
      <c r="E1643" t="s">
        <v>626</v>
      </c>
      <c r="F1643" t="s">
        <v>627</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c r="AK1643">
        <v>0</v>
      </c>
      <c r="AL1643" t="s">
        <v>531</v>
      </c>
      <c r="AM1643" s="49" t="s">
        <v>418</v>
      </c>
      <c r="AN1643" s="49" t="s">
        <v>14</v>
      </c>
      <c r="AO1643" s="49" t="s">
        <v>485</v>
      </c>
      <c r="AP1643" s="49" t="s">
        <v>505</v>
      </c>
      <c r="AQ1643" s="49" t="s">
        <v>13</v>
      </c>
      <c r="AR1643" s="49" t="s">
        <v>495</v>
      </c>
      <c r="AS1643" s="49" t="s">
        <v>496</v>
      </c>
      <c r="AT1643" s="49" t="s">
        <v>497</v>
      </c>
    </row>
    <row r="1644" spans="1:46" x14ac:dyDescent="0.25">
      <c r="A1644">
        <v>10</v>
      </c>
      <c r="B1644" t="s">
        <v>221</v>
      </c>
      <c r="C1644" t="s">
        <v>221</v>
      </c>
      <c r="D1644" t="s">
        <v>222</v>
      </c>
      <c r="E1644" t="s">
        <v>626</v>
      </c>
      <c r="F1644" t="s">
        <v>627</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c r="AG1644">
        <v>0</v>
      </c>
      <c r="AH1644">
        <v>0</v>
      </c>
      <c r="AI1644">
        <v>0</v>
      </c>
      <c r="AJ1644">
        <v>0</v>
      </c>
      <c r="AK1644">
        <v>0</v>
      </c>
      <c r="AL1644" t="s">
        <v>531</v>
      </c>
      <c r="AM1644" s="49" t="s">
        <v>222</v>
      </c>
      <c r="AN1644" s="49" t="s">
        <v>14</v>
      </c>
      <c r="AO1644" s="49" t="s">
        <v>485</v>
      </c>
      <c r="AP1644" s="49" t="s">
        <v>494</v>
      </c>
      <c r="AQ1644" s="49" t="s">
        <v>11</v>
      </c>
      <c r="AR1644" s="49" t="s">
        <v>495</v>
      </c>
      <c r="AS1644" s="49" t="s">
        <v>488</v>
      </c>
      <c r="AT1644" s="49" t="s">
        <v>489</v>
      </c>
    </row>
    <row r="1645" spans="1:46" x14ac:dyDescent="0.25">
      <c r="A1645">
        <v>10</v>
      </c>
      <c r="B1645" t="s">
        <v>232</v>
      </c>
      <c r="C1645" t="s">
        <v>232</v>
      </c>
      <c r="D1645" t="s">
        <v>558</v>
      </c>
      <c r="E1645" t="s">
        <v>626</v>
      </c>
      <c r="F1645" t="s">
        <v>627</v>
      </c>
      <c r="G1645" t="s">
        <v>531</v>
      </c>
      <c r="H1645" t="s">
        <v>531</v>
      </c>
      <c r="I1645" t="s">
        <v>531</v>
      </c>
      <c r="J1645" t="s">
        <v>531</v>
      </c>
      <c r="K1645" t="s">
        <v>531</v>
      </c>
      <c r="L1645" t="s">
        <v>531</v>
      </c>
      <c r="M1645" t="s">
        <v>531</v>
      </c>
      <c r="N1645" t="s">
        <v>531</v>
      </c>
      <c r="O1645" t="s">
        <v>531</v>
      </c>
      <c r="P1645" t="s">
        <v>531</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c r="AI1645">
        <v>0</v>
      </c>
      <c r="AJ1645">
        <v>0</v>
      </c>
      <c r="AK1645">
        <v>0</v>
      </c>
      <c r="AL1645" t="s">
        <v>531</v>
      </c>
      <c r="AM1645" s="49" t="s">
        <v>233</v>
      </c>
      <c r="AN1645" s="49" t="s">
        <v>14</v>
      </c>
      <c r="AO1645" s="49" t="s">
        <v>485</v>
      </c>
      <c r="AP1645" s="49" t="s">
        <v>494</v>
      </c>
      <c r="AQ1645" s="49" t="s">
        <v>11</v>
      </c>
      <c r="AR1645" s="49" t="s">
        <v>487</v>
      </c>
      <c r="AS1645" s="49" t="s">
        <v>488</v>
      </c>
      <c r="AT1645" s="49" t="s">
        <v>489</v>
      </c>
    </row>
    <row r="1646" spans="1:46" x14ac:dyDescent="0.25">
      <c r="A1646">
        <v>10</v>
      </c>
      <c r="B1646" t="s">
        <v>249</v>
      </c>
      <c r="C1646" t="s">
        <v>249</v>
      </c>
      <c r="D1646" t="s">
        <v>250</v>
      </c>
      <c r="E1646" t="s">
        <v>626</v>
      </c>
      <c r="F1646" t="s">
        <v>627</v>
      </c>
      <c r="G1646">
        <v>0</v>
      </c>
      <c r="H1646">
        <v>0</v>
      </c>
      <c r="I1646">
        <v>0</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c r="AD1646">
        <v>0</v>
      </c>
      <c r="AE1646">
        <v>0</v>
      </c>
      <c r="AF1646">
        <v>0</v>
      </c>
      <c r="AG1646">
        <v>0</v>
      </c>
      <c r="AH1646">
        <v>0</v>
      </c>
      <c r="AI1646">
        <v>0</v>
      </c>
      <c r="AJ1646">
        <v>0</v>
      </c>
      <c r="AK1646">
        <v>0</v>
      </c>
      <c r="AL1646">
        <v>0</v>
      </c>
      <c r="AM1646" s="49" t="s">
        <v>250</v>
      </c>
      <c r="AN1646" s="49" t="s">
        <v>14</v>
      </c>
      <c r="AO1646" s="49" t="s">
        <v>500</v>
      </c>
      <c r="AP1646" s="49" t="s">
        <v>505</v>
      </c>
      <c r="AQ1646" s="49" t="s">
        <v>13</v>
      </c>
      <c r="AR1646" s="49" t="s">
        <v>487</v>
      </c>
      <c r="AS1646" s="49" t="s">
        <v>488</v>
      </c>
      <c r="AT1646" s="49" t="s">
        <v>489</v>
      </c>
    </row>
    <row r="1647" spans="1:46" x14ac:dyDescent="0.25">
      <c r="A1647">
        <v>10</v>
      </c>
      <c r="B1647" t="s">
        <v>234</v>
      </c>
      <c r="C1647" t="s">
        <v>234</v>
      </c>
      <c r="D1647" t="s">
        <v>235</v>
      </c>
      <c r="E1647" t="s">
        <v>626</v>
      </c>
      <c r="F1647" t="s">
        <v>627</v>
      </c>
      <c r="G1647">
        <v>0</v>
      </c>
      <c r="H1647">
        <v>0</v>
      </c>
      <c r="I1647">
        <v>0</v>
      </c>
      <c r="J1647">
        <v>0</v>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0</v>
      </c>
      <c r="AD1647">
        <v>0</v>
      </c>
      <c r="AE1647">
        <v>0</v>
      </c>
      <c r="AF1647">
        <v>0</v>
      </c>
      <c r="AG1647">
        <v>0</v>
      </c>
      <c r="AH1647">
        <v>0</v>
      </c>
      <c r="AI1647">
        <v>0</v>
      </c>
      <c r="AJ1647">
        <v>0</v>
      </c>
      <c r="AK1647">
        <v>0</v>
      </c>
      <c r="AL1647" t="s">
        <v>531</v>
      </c>
      <c r="AM1647" s="49" t="s">
        <v>235</v>
      </c>
      <c r="AN1647" s="49" t="s">
        <v>14</v>
      </c>
      <c r="AO1647" s="49" t="s">
        <v>485</v>
      </c>
      <c r="AP1647" s="49" t="s">
        <v>501</v>
      </c>
      <c r="AQ1647" s="49" t="s">
        <v>11</v>
      </c>
      <c r="AR1647" s="49" t="s">
        <v>487</v>
      </c>
      <c r="AS1647" s="49" t="s">
        <v>488</v>
      </c>
      <c r="AT1647" s="49" t="s">
        <v>489</v>
      </c>
    </row>
    <row r="1648" spans="1:46" x14ac:dyDescent="0.25">
      <c r="A1648">
        <v>10</v>
      </c>
      <c r="B1648" t="s">
        <v>238</v>
      </c>
      <c r="C1648" t="s">
        <v>238</v>
      </c>
      <c r="D1648" t="s">
        <v>419</v>
      </c>
      <c r="E1648" t="s">
        <v>626</v>
      </c>
      <c r="F1648" t="s">
        <v>627</v>
      </c>
      <c r="G1648">
        <v>0</v>
      </c>
      <c r="H1648">
        <v>0</v>
      </c>
      <c r="I1648">
        <v>0</v>
      </c>
      <c r="J1648">
        <v>0</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c r="AF1648">
        <v>0</v>
      </c>
      <c r="AG1648">
        <v>0</v>
      </c>
      <c r="AH1648">
        <v>0</v>
      </c>
      <c r="AI1648">
        <v>0</v>
      </c>
      <c r="AJ1648">
        <v>0</v>
      </c>
      <c r="AK1648">
        <v>0</v>
      </c>
      <c r="AL1648" t="s">
        <v>531</v>
      </c>
      <c r="AM1648" s="49" t="s">
        <v>419</v>
      </c>
      <c r="AN1648" s="49" t="s">
        <v>7</v>
      </c>
      <c r="AO1648" s="49" t="s">
        <v>9</v>
      </c>
      <c r="AP1648" s="49" t="s">
        <v>501</v>
      </c>
      <c r="AQ1648" s="49" t="s">
        <v>9</v>
      </c>
      <c r="AR1648" s="49" t="s">
        <v>495</v>
      </c>
      <c r="AS1648" s="49" t="s">
        <v>496</v>
      </c>
      <c r="AT1648" s="49" t="s">
        <v>497</v>
      </c>
    </row>
    <row r="1649" spans="1:46" x14ac:dyDescent="0.25">
      <c r="A1649">
        <v>10</v>
      </c>
      <c r="B1649" t="s">
        <v>245</v>
      </c>
      <c r="C1649" t="s">
        <v>245</v>
      </c>
      <c r="D1649" t="s">
        <v>246</v>
      </c>
      <c r="E1649" t="s">
        <v>626</v>
      </c>
      <c r="F1649" t="s">
        <v>627</v>
      </c>
      <c r="G1649">
        <v>0</v>
      </c>
      <c r="H1649">
        <v>0</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c r="AG1649">
        <v>0</v>
      </c>
      <c r="AH1649">
        <v>0</v>
      </c>
      <c r="AI1649">
        <v>0</v>
      </c>
      <c r="AJ1649">
        <v>0</v>
      </c>
      <c r="AK1649">
        <v>0</v>
      </c>
      <c r="AL1649">
        <v>0</v>
      </c>
      <c r="AM1649" s="49" t="s">
        <v>246</v>
      </c>
      <c r="AN1649" s="49" t="s">
        <v>14</v>
      </c>
      <c r="AO1649" s="49" t="s">
        <v>500</v>
      </c>
      <c r="AP1649" s="49" t="s">
        <v>505</v>
      </c>
      <c r="AQ1649" s="49" t="s">
        <v>13</v>
      </c>
      <c r="AR1649" s="49" t="s">
        <v>487</v>
      </c>
      <c r="AS1649" s="49" t="s">
        <v>488</v>
      </c>
      <c r="AT1649" s="49" t="s">
        <v>489</v>
      </c>
    </row>
    <row r="1650" spans="1:46" x14ac:dyDescent="0.25">
      <c r="A1650">
        <v>10</v>
      </c>
      <c r="B1650" t="s">
        <v>247</v>
      </c>
      <c r="C1650" t="s">
        <v>247</v>
      </c>
      <c r="D1650" t="s">
        <v>248</v>
      </c>
      <c r="E1650" t="s">
        <v>626</v>
      </c>
      <c r="F1650" t="s">
        <v>627</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c r="AC1650">
        <v>0</v>
      </c>
      <c r="AD1650">
        <v>0</v>
      </c>
      <c r="AE1650">
        <v>0</v>
      </c>
      <c r="AF1650">
        <v>0</v>
      </c>
      <c r="AG1650">
        <v>0</v>
      </c>
      <c r="AH1650">
        <v>0</v>
      </c>
      <c r="AI1650">
        <v>0</v>
      </c>
      <c r="AJ1650">
        <v>0</v>
      </c>
      <c r="AK1650">
        <v>0</v>
      </c>
      <c r="AL1650">
        <v>0</v>
      </c>
      <c r="AM1650" s="49" t="s">
        <v>248</v>
      </c>
      <c r="AN1650" s="49" t="s">
        <v>14</v>
      </c>
      <c r="AO1650" s="49" t="s">
        <v>500</v>
      </c>
      <c r="AP1650" s="49" t="s">
        <v>505</v>
      </c>
      <c r="AQ1650" s="49" t="s">
        <v>13</v>
      </c>
      <c r="AR1650" s="49" t="s">
        <v>487</v>
      </c>
      <c r="AS1650" s="49" t="s">
        <v>488</v>
      </c>
      <c r="AT1650" s="49" t="s">
        <v>489</v>
      </c>
    </row>
    <row r="1651" spans="1:46" x14ac:dyDescent="0.25">
      <c r="A1651">
        <v>10</v>
      </c>
      <c r="B1651" t="s">
        <v>255</v>
      </c>
      <c r="C1651" t="s">
        <v>255</v>
      </c>
      <c r="D1651" t="s">
        <v>256</v>
      </c>
      <c r="E1651" t="s">
        <v>626</v>
      </c>
      <c r="F1651" t="s">
        <v>627</v>
      </c>
      <c r="G1651">
        <v>0</v>
      </c>
      <c r="H1651">
        <v>0</v>
      </c>
      <c r="I1651">
        <v>0</v>
      </c>
      <c r="J1651">
        <v>0</v>
      </c>
      <c r="K1651">
        <v>0</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D1651">
        <v>0</v>
      </c>
      <c r="AE1651">
        <v>0</v>
      </c>
      <c r="AF1651">
        <v>0</v>
      </c>
      <c r="AG1651">
        <v>0</v>
      </c>
      <c r="AH1651">
        <v>0</v>
      </c>
      <c r="AI1651">
        <v>0</v>
      </c>
      <c r="AJ1651">
        <v>0</v>
      </c>
      <c r="AK1651">
        <v>0</v>
      </c>
      <c r="AL1651" t="s">
        <v>531</v>
      </c>
      <c r="AM1651" s="49" t="s">
        <v>256</v>
      </c>
      <c r="AN1651" s="49" t="s">
        <v>6</v>
      </c>
      <c r="AO1651" s="49" t="s">
        <v>9</v>
      </c>
      <c r="AP1651" s="49" t="s">
        <v>486</v>
      </c>
      <c r="AQ1651" s="49" t="s">
        <v>9</v>
      </c>
      <c r="AR1651" s="49" t="s">
        <v>487</v>
      </c>
      <c r="AS1651" s="49" t="s">
        <v>488</v>
      </c>
      <c r="AT1651" s="49" t="s">
        <v>489</v>
      </c>
    </row>
    <row r="1652" spans="1:46" x14ac:dyDescent="0.25">
      <c r="A1652">
        <v>10</v>
      </c>
      <c r="B1652" t="s">
        <v>281</v>
      </c>
      <c r="C1652" t="s">
        <v>281</v>
      </c>
      <c r="D1652" t="s">
        <v>282</v>
      </c>
      <c r="E1652" t="s">
        <v>626</v>
      </c>
      <c r="F1652" t="s">
        <v>627</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c r="AG1652">
        <v>0</v>
      </c>
      <c r="AH1652">
        <v>0</v>
      </c>
      <c r="AI1652">
        <v>0</v>
      </c>
      <c r="AJ1652">
        <v>0</v>
      </c>
      <c r="AK1652">
        <v>0</v>
      </c>
      <c r="AL1652" t="s">
        <v>531</v>
      </c>
      <c r="AM1652" s="49" t="s">
        <v>282</v>
      </c>
      <c r="AN1652" s="49" t="s">
        <v>14</v>
      </c>
      <c r="AO1652" s="49" t="s">
        <v>485</v>
      </c>
      <c r="AP1652" s="49" t="s">
        <v>501</v>
      </c>
      <c r="AQ1652" s="49" t="s">
        <v>11</v>
      </c>
      <c r="AR1652" s="49" t="s">
        <v>487</v>
      </c>
      <c r="AS1652" s="49" t="s">
        <v>488</v>
      </c>
      <c r="AT1652" s="49" t="s">
        <v>489</v>
      </c>
    </row>
    <row r="1653" spans="1:46" x14ac:dyDescent="0.25">
      <c r="A1653">
        <v>10</v>
      </c>
      <c r="B1653" t="s">
        <v>267</v>
      </c>
      <c r="C1653" t="s">
        <v>267</v>
      </c>
      <c r="D1653" t="s">
        <v>268</v>
      </c>
      <c r="E1653" t="s">
        <v>626</v>
      </c>
      <c r="F1653" t="s">
        <v>627</v>
      </c>
      <c r="G1653">
        <v>0</v>
      </c>
      <c r="H1653">
        <v>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0</v>
      </c>
      <c r="AB1653">
        <v>0</v>
      </c>
      <c r="AC1653">
        <v>0</v>
      </c>
      <c r="AD1653">
        <v>0</v>
      </c>
      <c r="AE1653">
        <v>0</v>
      </c>
      <c r="AF1653">
        <v>0</v>
      </c>
      <c r="AG1653">
        <v>0</v>
      </c>
      <c r="AH1653">
        <v>0</v>
      </c>
      <c r="AI1653">
        <v>0</v>
      </c>
      <c r="AJ1653">
        <v>0</v>
      </c>
      <c r="AK1653">
        <v>0</v>
      </c>
      <c r="AL1653">
        <v>0</v>
      </c>
      <c r="AM1653" s="49" t="s">
        <v>268</v>
      </c>
      <c r="AN1653" s="49" t="s">
        <v>14</v>
      </c>
      <c r="AO1653" s="49" t="s">
        <v>500</v>
      </c>
      <c r="AP1653" s="49" t="s">
        <v>505</v>
      </c>
      <c r="AQ1653" s="49" t="s">
        <v>13</v>
      </c>
      <c r="AR1653" s="49" t="s">
        <v>487</v>
      </c>
      <c r="AS1653" s="49" t="s">
        <v>488</v>
      </c>
      <c r="AT1653" s="49" t="s">
        <v>489</v>
      </c>
    </row>
    <row r="1654" spans="1:46" x14ac:dyDescent="0.25">
      <c r="A1654">
        <v>10</v>
      </c>
      <c r="B1654" t="s">
        <v>277</v>
      </c>
      <c r="C1654" t="s">
        <v>559</v>
      </c>
      <c r="D1654" t="s">
        <v>278</v>
      </c>
      <c r="E1654" t="s">
        <v>626</v>
      </c>
      <c r="F1654" t="s">
        <v>627</v>
      </c>
      <c r="G1654">
        <v>0</v>
      </c>
      <c r="H1654">
        <v>0</v>
      </c>
      <c r="I1654">
        <v>0</v>
      </c>
      <c r="J1654">
        <v>0</v>
      </c>
      <c r="K1654">
        <v>0</v>
      </c>
      <c r="L1654">
        <v>0</v>
      </c>
      <c r="M1654">
        <v>0</v>
      </c>
      <c r="N1654">
        <v>0</v>
      </c>
      <c r="O1654">
        <v>0</v>
      </c>
      <c r="P1654">
        <v>0</v>
      </c>
      <c r="Q1654">
        <v>0</v>
      </c>
      <c r="R1654">
        <v>0</v>
      </c>
      <c r="S1654">
        <v>0</v>
      </c>
      <c r="T1654">
        <v>0</v>
      </c>
      <c r="U1654">
        <v>0</v>
      </c>
      <c r="V1654">
        <v>0</v>
      </c>
      <c r="W1654">
        <v>0</v>
      </c>
      <c r="X1654">
        <v>0</v>
      </c>
      <c r="Y1654">
        <v>0</v>
      </c>
      <c r="Z1654">
        <v>0</v>
      </c>
      <c r="AA1654">
        <v>0</v>
      </c>
      <c r="AB1654">
        <v>0</v>
      </c>
      <c r="AC1654">
        <v>0</v>
      </c>
      <c r="AD1654">
        <v>0</v>
      </c>
      <c r="AE1654">
        <v>0</v>
      </c>
      <c r="AF1654">
        <v>0</v>
      </c>
      <c r="AG1654">
        <v>0</v>
      </c>
      <c r="AH1654">
        <v>0</v>
      </c>
      <c r="AI1654">
        <v>0</v>
      </c>
      <c r="AJ1654">
        <v>0</v>
      </c>
      <c r="AK1654">
        <v>0</v>
      </c>
      <c r="AL1654" t="s">
        <v>531</v>
      </c>
      <c r="AM1654" s="49" t="s">
        <v>278</v>
      </c>
      <c r="AN1654" s="49" t="s">
        <v>6</v>
      </c>
      <c r="AO1654" s="49" t="s">
        <v>9</v>
      </c>
      <c r="AP1654" s="49" t="s">
        <v>501</v>
      </c>
      <c r="AQ1654" s="49" t="s">
        <v>9</v>
      </c>
      <c r="AR1654" s="49" t="s">
        <v>487</v>
      </c>
      <c r="AS1654" s="49" t="s">
        <v>488</v>
      </c>
      <c r="AT1654" s="49" t="s">
        <v>489</v>
      </c>
    </row>
    <row r="1655" spans="1:46" x14ac:dyDescent="0.25">
      <c r="A1655">
        <v>10</v>
      </c>
      <c r="B1655" t="s">
        <v>493</v>
      </c>
      <c r="C1655" t="s">
        <v>560</v>
      </c>
      <c r="D1655" t="s">
        <v>561</v>
      </c>
      <c r="E1655" t="s">
        <v>626</v>
      </c>
      <c r="F1655" t="s">
        <v>627</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c r="AG1655">
        <v>0</v>
      </c>
      <c r="AH1655">
        <v>0</v>
      </c>
      <c r="AI1655">
        <v>0</v>
      </c>
      <c r="AJ1655">
        <v>0</v>
      </c>
      <c r="AK1655">
        <v>0</v>
      </c>
      <c r="AL1655" t="s">
        <v>531</v>
      </c>
      <c r="AM1655" s="49" t="e">
        <v>#N/A</v>
      </c>
      <c r="AN1655" s="49" t="e">
        <v>#N/A</v>
      </c>
      <c r="AO1655" s="49" t="e">
        <v>#N/A</v>
      </c>
      <c r="AP1655" s="49" t="e">
        <v>#N/A</v>
      </c>
      <c r="AQ1655" s="49" t="e">
        <v>#N/A</v>
      </c>
      <c r="AR1655" s="49" t="e">
        <v>#N/A</v>
      </c>
      <c r="AS1655" s="49" t="e">
        <v>#N/A</v>
      </c>
      <c r="AT1655" s="49" t="e">
        <v>#N/A</v>
      </c>
    </row>
    <row r="1656" spans="1:46" x14ac:dyDescent="0.25">
      <c r="A1656">
        <v>10</v>
      </c>
      <c r="B1656" t="s">
        <v>493</v>
      </c>
      <c r="C1656" t="s">
        <v>562</v>
      </c>
      <c r="D1656" t="s">
        <v>563</v>
      </c>
      <c r="E1656" t="s">
        <v>626</v>
      </c>
      <c r="F1656" t="s">
        <v>627</v>
      </c>
      <c r="G1656">
        <v>0</v>
      </c>
      <c r="H1656">
        <v>0</v>
      </c>
      <c r="I1656">
        <v>0</v>
      </c>
      <c r="J1656">
        <v>0</v>
      </c>
      <c r="K1656">
        <v>0</v>
      </c>
      <c r="L1656">
        <v>0</v>
      </c>
      <c r="M1656">
        <v>0</v>
      </c>
      <c r="N1656">
        <v>0</v>
      </c>
      <c r="O1656">
        <v>0</v>
      </c>
      <c r="P1656">
        <v>0</v>
      </c>
      <c r="Q1656">
        <v>0</v>
      </c>
      <c r="R1656">
        <v>0</v>
      </c>
      <c r="S1656">
        <v>0</v>
      </c>
      <c r="T1656">
        <v>0</v>
      </c>
      <c r="U1656">
        <v>0</v>
      </c>
      <c r="V1656">
        <v>0</v>
      </c>
      <c r="W1656">
        <v>0</v>
      </c>
      <c r="X1656">
        <v>0</v>
      </c>
      <c r="Y1656">
        <v>0</v>
      </c>
      <c r="Z1656">
        <v>0</v>
      </c>
      <c r="AA1656">
        <v>0</v>
      </c>
      <c r="AB1656">
        <v>0</v>
      </c>
      <c r="AC1656">
        <v>0</v>
      </c>
      <c r="AD1656">
        <v>0</v>
      </c>
      <c r="AE1656">
        <v>0</v>
      </c>
      <c r="AF1656">
        <v>0</v>
      </c>
      <c r="AG1656">
        <v>0</v>
      </c>
      <c r="AH1656">
        <v>0</v>
      </c>
      <c r="AI1656">
        <v>0</v>
      </c>
      <c r="AJ1656">
        <v>0</v>
      </c>
      <c r="AK1656">
        <v>0</v>
      </c>
      <c r="AL1656" t="s">
        <v>531</v>
      </c>
      <c r="AM1656" s="49" t="e">
        <v>#N/A</v>
      </c>
      <c r="AN1656" s="49" t="e">
        <v>#N/A</v>
      </c>
      <c r="AO1656" s="49" t="e">
        <v>#N/A</v>
      </c>
      <c r="AP1656" s="49" t="e">
        <v>#N/A</v>
      </c>
      <c r="AQ1656" s="49" t="e">
        <v>#N/A</v>
      </c>
      <c r="AR1656" s="49" t="e">
        <v>#N/A</v>
      </c>
      <c r="AS1656" s="49" t="e">
        <v>#N/A</v>
      </c>
      <c r="AT1656" s="49" t="e">
        <v>#N/A</v>
      </c>
    </row>
    <row r="1657" spans="1:46" x14ac:dyDescent="0.25">
      <c r="A1657">
        <v>10</v>
      </c>
      <c r="B1657" t="s">
        <v>493</v>
      </c>
      <c r="C1657" t="s">
        <v>564</v>
      </c>
      <c r="D1657" t="s">
        <v>565</v>
      </c>
      <c r="E1657" t="s">
        <v>626</v>
      </c>
      <c r="F1657" t="s">
        <v>627</v>
      </c>
      <c r="G1657">
        <v>0</v>
      </c>
      <c r="H1657">
        <v>0</v>
      </c>
      <c r="I1657">
        <v>0</v>
      </c>
      <c r="J1657">
        <v>0</v>
      </c>
      <c r="K1657">
        <v>0</v>
      </c>
      <c r="L1657">
        <v>0</v>
      </c>
      <c r="M1657">
        <v>0</v>
      </c>
      <c r="N1657">
        <v>0</v>
      </c>
      <c r="O1657">
        <v>0</v>
      </c>
      <c r="P1657">
        <v>0</v>
      </c>
      <c r="Q1657">
        <v>0</v>
      </c>
      <c r="R1657">
        <v>0</v>
      </c>
      <c r="S1657">
        <v>0</v>
      </c>
      <c r="T1657">
        <v>0</v>
      </c>
      <c r="U1657">
        <v>0</v>
      </c>
      <c r="V1657">
        <v>0</v>
      </c>
      <c r="W1657">
        <v>0</v>
      </c>
      <c r="X1657">
        <v>0</v>
      </c>
      <c r="Y1657">
        <v>0</v>
      </c>
      <c r="Z1657">
        <v>0</v>
      </c>
      <c r="AA1657">
        <v>0</v>
      </c>
      <c r="AB1657">
        <v>0</v>
      </c>
      <c r="AC1657">
        <v>0</v>
      </c>
      <c r="AD1657">
        <v>0</v>
      </c>
      <c r="AE1657">
        <v>0</v>
      </c>
      <c r="AF1657">
        <v>0</v>
      </c>
      <c r="AG1657">
        <v>0</v>
      </c>
      <c r="AH1657">
        <v>0</v>
      </c>
      <c r="AI1657">
        <v>0</v>
      </c>
      <c r="AJ1657">
        <v>0</v>
      </c>
      <c r="AK1657">
        <v>0</v>
      </c>
      <c r="AL1657" t="s">
        <v>531</v>
      </c>
      <c r="AM1657" s="49" t="e">
        <v>#N/A</v>
      </c>
      <c r="AN1657" s="49" t="e">
        <v>#N/A</v>
      </c>
      <c r="AO1657" s="49" t="e">
        <v>#N/A</v>
      </c>
      <c r="AP1657" s="49" t="e">
        <v>#N/A</v>
      </c>
      <c r="AQ1657" s="49" t="e">
        <v>#N/A</v>
      </c>
      <c r="AR1657" s="49" t="e">
        <v>#N/A</v>
      </c>
      <c r="AS1657" s="49" t="e">
        <v>#N/A</v>
      </c>
      <c r="AT1657" s="49" t="e">
        <v>#N/A</v>
      </c>
    </row>
    <row r="1658" spans="1:46" x14ac:dyDescent="0.25">
      <c r="A1658">
        <v>10</v>
      </c>
      <c r="B1658" t="s">
        <v>493</v>
      </c>
      <c r="C1658" t="s">
        <v>566</v>
      </c>
      <c r="D1658" t="s">
        <v>567</v>
      </c>
      <c r="E1658" t="s">
        <v>626</v>
      </c>
      <c r="F1658" t="s">
        <v>627</v>
      </c>
      <c r="G1658">
        <v>0</v>
      </c>
      <c r="H1658">
        <v>0</v>
      </c>
      <c r="I1658">
        <v>0</v>
      </c>
      <c r="J1658">
        <v>0</v>
      </c>
      <c r="K1658">
        <v>0</v>
      </c>
      <c r="L1658">
        <v>0</v>
      </c>
      <c r="M1658">
        <v>0</v>
      </c>
      <c r="N1658">
        <v>0</v>
      </c>
      <c r="O1658">
        <v>0</v>
      </c>
      <c r="P1658">
        <v>0</v>
      </c>
      <c r="Q1658">
        <v>0</v>
      </c>
      <c r="R1658">
        <v>0</v>
      </c>
      <c r="S1658">
        <v>0</v>
      </c>
      <c r="T1658">
        <v>0</v>
      </c>
      <c r="U1658">
        <v>0</v>
      </c>
      <c r="V1658">
        <v>0</v>
      </c>
      <c r="W1658">
        <v>0</v>
      </c>
      <c r="X1658">
        <v>0</v>
      </c>
      <c r="Y1658">
        <v>0</v>
      </c>
      <c r="Z1658">
        <v>0</v>
      </c>
      <c r="AA1658">
        <v>0</v>
      </c>
      <c r="AB1658">
        <v>0</v>
      </c>
      <c r="AC1658">
        <v>0</v>
      </c>
      <c r="AD1658">
        <v>0</v>
      </c>
      <c r="AE1658">
        <v>0</v>
      </c>
      <c r="AF1658">
        <v>0</v>
      </c>
      <c r="AG1658">
        <v>0</v>
      </c>
      <c r="AH1658">
        <v>0</v>
      </c>
      <c r="AI1658">
        <v>0</v>
      </c>
      <c r="AJ1658">
        <v>0</v>
      </c>
      <c r="AK1658">
        <v>0</v>
      </c>
      <c r="AL1658" t="s">
        <v>531</v>
      </c>
      <c r="AM1658" s="49" t="e">
        <v>#N/A</v>
      </c>
      <c r="AN1658" s="49" t="e">
        <v>#N/A</v>
      </c>
      <c r="AO1658" s="49" t="e">
        <v>#N/A</v>
      </c>
      <c r="AP1658" s="49" t="e">
        <v>#N/A</v>
      </c>
      <c r="AQ1658" s="49" t="e">
        <v>#N/A</v>
      </c>
      <c r="AR1658" s="49" t="e">
        <v>#N/A</v>
      </c>
      <c r="AS1658" s="49" t="e">
        <v>#N/A</v>
      </c>
      <c r="AT1658" s="49" t="e">
        <v>#N/A</v>
      </c>
    </row>
    <row r="1659" spans="1:46" x14ac:dyDescent="0.25">
      <c r="A1659">
        <v>10</v>
      </c>
      <c r="B1659" t="s">
        <v>493</v>
      </c>
      <c r="C1659" t="s">
        <v>568</v>
      </c>
      <c r="D1659" t="s">
        <v>569</v>
      </c>
      <c r="E1659" t="s">
        <v>626</v>
      </c>
      <c r="F1659" t="s">
        <v>627</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c r="AG1659">
        <v>0</v>
      </c>
      <c r="AH1659">
        <v>0</v>
      </c>
      <c r="AI1659">
        <v>0</v>
      </c>
      <c r="AJ1659">
        <v>0</v>
      </c>
      <c r="AK1659">
        <v>0</v>
      </c>
      <c r="AL1659">
        <v>0</v>
      </c>
      <c r="AM1659" s="49" t="e">
        <v>#N/A</v>
      </c>
      <c r="AN1659" s="49" t="e">
        <v>#N/A</v>
      </c>
      <c r="AO1659" s="49" t="e">
        <v>#N/A</v>
      </c>
      <c r="AP1659" s="49" t="e">
        <v>#N/A</v>
      </c>
      <c r="AQ1659" s="49" t="e">
        <v>#N/A</v>
      </c>
      <c r="AR1659" s="49" t="e">
        <v>#N/A</v>
      </c>
      <c r="AS1659" s="49" t="e">
        <v>#N/A</v>
      </c>
      <c r="AT1659" s="49" t="e">
        <v>#N/A</v>
      </c>
    </row>
    <row r="1660" spans="1:46" x14ac:dyDescent="0.25">
      <c r="A1660">
        <v>10</v>
      </c>
      <c r="B1660" t="s">
        <v>493</v>
      </c>
      <c r="C1660" t="s">
        <v>570</v>
      </c>
      <c r="D1660" t="s">
        <v>571</v>
      </c>
      <c r="E1660" t="s">
        <v>626</v>
      </c>
      <c r="F1660" t="s">
        <v>627</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v>0</v>
      </c>
      <c r="AD1660">
        <v>0</v>
      </c>
      <c r="AE1660">
        <v>0</v>
      </c>
      <c r="AF1660">
        <v>0</v>
      </c>
      <c r="AG1660">
        <v>0</v>
      </c>
      <c r="AH1660">
        <v>0</v>
      </c>
      <c r="AI1660">
        <v>0</v>
      </c>
      <c r="AJ1660">
        <v>0</v>
      </c>
      <c r="AK1660">
        <v>0</v>
      </c>
      <c r="AL1660">
        <v>0</v>
      </c>
      <c r="AM1660" s="49" t="e">
        <v>#N/A</v>
      </c>
      <c r="AN1660" s="49" t="e">
        <v>#N/A</v>
      </c>
      <c r="AO1660" s="49" t="e">
        <v>#N/A</v>
      </c>
      <c r="AP1660" s="49" t="e">
        <v>#N/A</v>
      </c>
      <c r="AQ1660" s="49" t="e">
        <v>#N/A</v>
      </c>
      <c r="AR1660" s="49" t="e">
        <v>#N/A</v>
      </c>
      <c r="AS1660" s="49" t="e">
        <v>#N/A</v>
      </c>
      <c r="AT1660" s="49" t="e">
        <v>#N/A</v>
      </c>
    </row>
    <row r="1661" spans="1:46" x14ac:dyDescent="0.25">
      <c r="A1661">
        <v>10</v>
      </c>
      <c r="B1661" t="s">
        <v>493</v>
      </c>
      <c r="C1661" t="s">
        <v>572</v>
      </c>
      <c r="D1661" t="s">
        <v>573</v>
      </c>
      <c r="E1661" t="s">
        <v>626</v>
      </c>
      <c r="F1661" t="s">
        <v>627</v>
      </c>
      <c r="G1661">
        <v>0</v>
      </c>
      <c r="H1661">
        <v>0</v>
      </c>
      <c r="I1661">
        <v>0</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c r="AD1661">
        <v>0</v>
      </c>
      <c r="AE1661">
        <v>0</v>
      </c>
      <c r="AF1661">
        <v>0</v>
      </c>
      <c r="AG1661">
        <v>0</v>
      </c>
      <c r="AH1661">
        <v>0</v>
      </c>
      <c r="AI1661">
        <v>0</v>
      </c>
      <c r="AJ1661">
        <v>0</v>
      </c>
      <c r="AK1661">
        <v>0</v>
      </c>
      <c r="AL1661" t="s">
        <v>531</v>
      </c>
      <c r="AM1661" s="49" t="e">
        <v>#N/A</v>
      </c>
      <c r="AN1661" s="49" t="e">
        <v>#N/A</v>
      </c>
      <c r="AO1661" s="49" t="e">
        <v>#N/A</v>
      </c>
      <c r="AP1661" s="49" t="e">
        <v>#N/A</v>
      </c>
      <c r="AQ1661" s="49" t="e">
        <v>#N/A</v>
      </c>
      <c r="AR1661" s="49" t="e">
        <v>#N/A</v>
      </c>
      <c r="AS1661" s="49" t="e">
        <v>#N/A</v>
      </c>
      <c r="AT1661" s="49" t="e">
        <v>#N/A</v>
      </c>
    </row>
    <row r="1662" spans="1:46" x14ac:dyDescent="0.25">
      <c r="A1662">
        <v>10</v>
      </c>
      <c r="B1662" t="s">
        <v>259</v>
      </c>
      <c r="C1662" t="s">
        <v>259</v>
      </c>
      <c r="D1662" t="s">
        <v>260</v>
      </c>
      <c r="E1662" t="s">
        <v>626</v>
      </c>
      <c r="F1662" t="s">
        <v>627</v>
      </c>
      <c r="G1662">
        <v>0</v>
      </c>
      <c r="H1662">
        <v>0</v>
      </c>
      <c r="I1662">
        <v>0</v>
      </c>
      <c r="J1662">
        <v>0</v>
      </c>
      <c r="K1662">
        <v>0</v>
      </c>
      <c r="L1662">
        <v>0</v>
      </c>
      <c r="M1662">
        <v>0</v>
      </c>
      <c r="N1662">
        <v>0</v>
      </c>
      <c r="O1662">
        <v>0</v>
      </c>
      <c r="P1662">
        <v>0</v>
      </c>
      <c r="Q1662">
        <v>0</v>
      </c>
      <c r="R1662">
        <v>0</v>
      </c>
      <c r="S1662">
        <v>0</v>
      </c>
      <c r="T1662">
        <v>0</v>
      </c>
      <c r="U1662">
        <v>0</v>
      </c>
      <c r="V1662">
        <v>0</v>
      </c>
      <c r="W1662">
        <v>0</v>
      </c>
      <c r="X1662">
        <v>0</v>
      </c>
      <c r="Y1662">
        <v>0</v>
      </c>
      <c r="Z1662">
        <v>0</v>
      </c>
      <c r="AA1662">
        <v>0</v>
      </c>
      <c r="AB1662">
        <v>0</v>
      </c>
      <c r="AC1662">
        <v>0</v>
      </c>
      <c r="AD1662">
        <v>0</v>
      </c>
      <c r="AE1662">
        <v>0</v>
      </c>
      <c r="AF1662">
        <v>0</v>
      </c>
      <c r="AG1662">
        <v>0</v>
      </c>
      <c r="AH1662">
        <v>0</v>
      </c>
      <c r="AI1662">
        <v>0</v>
      </c>
      <c r="AJ1662">
        <v>0</v>
      </c>
      <c r="AK1662">
        <v>0</v>
      </c>
      <c r="AL1662">
        <v>0</v>
      </c>
      <c r="AM1662" s="49" t="s">
        <v>260</v>
      </c>
      <c r="AN1662" s="49" t="s">
        <v>14</v>
      </c>
      <c r="AO1662" s="49" t="s">
        <v>507</v>
      </c>
      <c r="AP1662" s="49" t="s">
        <v>501</v>
      </c>
      <c r="AQ1662" s="49" t="s">
        <v>10</v>
      </c>
      <c r="AR1662" s="49" t="s">
        <v>487</v>
      </c>
      <c r="AS1662" s="49" t="s">
        <v>488</v>
      </c>
      <c r="AT1662" s="49" t="s">
        <v>489</v>
      </c>
    </row>
    <row r="1663" spans="1:46" x14ac:dyDescent="0.25">
      <c r="A1663">
        <v>10</v>
      </c>
      <c r="B1663" t="s">
        <v>493</v>
      </c>
      <c r="C1663" t="s">
        <v>574</v>
      </c>
      <c r="D1663" t="s">
        <v>575</v>
      </c>
      <c r="E1663" t="s">
        <v>626</v>
      </c>
      <c r="F1663" t="s">
        <v>627</v>
      </c>
      <c r="G1663">
        <v>0</v>
      </c>
      <c r="H1663">
        <v>0</v>
      </c>
      <c r="I1663">
        <v>0</v>
      </c>
      <c r="J1663">
        <v>0</v>
      </c>
      <c r="K1663">
        <v>0</v>
      </c>
      <c r="L1663">
        <v>0</v>
      </c>
      <c r="M1663">
        <v>0</v>
      </c>
      <c r="N1663">
        <v>0</v>
      </c>
      <c r="O1663">
        <v>0</v>
      </c>
      <c r="P1663">
        <v>0</v>
      </c>
      <c r="Q1663">
        <v>0</v>
      </c>
      <c r="R1663">
        <v>0</v>
      </c>
      <c r="S1663">
        <v>0</v>
      </c>
      <c r="T1663">
        <v>0</v>
      </c>
      <c r="U1663">
        <v>0</v>
      </c>
      <c r="V1663">
        <v>0</v>
      </c>
      <c r="W1663">
        <v>0</v>
      </c>
      <c r="X1663">
        <v>0</v>
      </c>
      <c r="Y1663">
        <v>0</v>
      </c>
      <c r="Z1663">
        <v>0</v>
      </c>
      <c r="AA1663">
        <v>0</v>
      </c>
      <c r="AB1663">
        <v>0</v>
      </c>
      <c r="AC1663">
        <v>0</v>
      </c>
      <c r="AD1663">
        <v>0</v>
      </c>
      <c r="AE1663">
        <v>0</v>
      </c>
      <c r="AF1663">
        <v>0</v>
      </c>
      <c r="AG1663">
        <v>0</v>
      </c>
      <c r="AH1663">
        <v>0</v>
      </c>
      <c r="AI1663">
        <v>0</v>
      </c>
      <c r="AJ1663">
        <v>0</v>
      </c>
      <c r="AK1663">
        <v>0</v>
      </c>
      <c r="AL1663" t="s">
        <v>531</v>
      </c>
      <c r="AM1663" s="49" t="e">
        <v>#N/A</v>
      </c>
      <c r="AN1663" s="49" t="e">
        <v>#N/A</v>
      </c>
      <c r="AO1663" s="49" t="e">
        <v>#N/A</v>
      </c>
      <c r="AP1663" s="49" t="e">
        <v>#N/A</v>
      </c>
      <c r="AQ1663" s="49" t="e">
        <v>#N/A</v>
      </c>
      <c r="AR1663" s="49" t="e">
        <v>#N/A</v>
      </c>
      <c r="AS1663" s="49" t="e">
        <v>#N/A</v>
      </c>
      <c r="AT1663" s="49" t="e">
        <v>#N/A</v>
      </c>
    </row>
    <row r="1664" spans="1:46" x14ac:dyDescent="0.25">
      <c r="A1664">
        <v>10</v>
      </c>
      <c r="B1664" t="s">
        <v>273</v>
      </c>
      <c r="C1664" t="s">
        <v>273</v>
      </c>
      <c r="D1664" t="s">
        <v>420</v>
      </c>
      <c r="E1664" t="s">
        <v>626</v>
      </c>
      <c r="F1664" t="s">
        <v>627</v>
      </c>
      <c r="G1664">
        <v>0</v>
      </c>
      <c r="H1664">
        <v>0</v>
      </c>
      <c r="I1664">
        <v>0</v>
      </c>
      <c r="J1664">
        <v>0</v>
      </c>
      <c r="K1664">
        <v>0</v>
      </c>
      <c r="L1664">
        <v>0</v>
      </c>
      <c r="M1664">
        <v>0</v>
      </c>
      <c r="N1664">
        <v>0</v>
      </c>
      <c r="O1664">
        <v>0</v>
      </c>
      <c r="P1664">
        <v>0</v>
      </c>
      <c r="Q1664">
        <v>0</v>
      </c>
      <c r="R1664">
        <v>0</v>
      </c>
      <c r="S1664">
        <v>0</v>
      </c>
      <c r="T1664">
        <v>0</v>
      </c>
      <c r="U1664">
        <v>0</v>
      </c>
      <c r="V1664">
        <v>0</v>
      </c>
      <c r="W1664">
        <v>0</v>
      </c>
      <c r="X1664">
        <v>0</v>
      </c>
      <c r="Y1664">
        <v>0</v>
      </c>
      <c r="Z1664">
        <v>0</v>
      </c>
      <c r="AA1664">
        <v>0</v>
      </c>
      <c r="AB1664">
        <v>0</v>
      </c>
      <c r="AC1664">
        <v>0</v>
      </c>
      <c r="AD1664">
        <v>0</v>
      </c>
      <c r="AE1664">
        <v>0</v>
      </c>
      <c r="AF1664">
        <v>0</v>
      </c>
      <c r="AG1664">
        <v>0</v>
      </c>
      <c r="AH1664">
        <v>0</v>
      </c>
      <c r="AI1664">
        <v>0</v>
      </c>
      <c r="AJ1664">
        <v>0</v>
      </c>
      <c r="AK1664">
        <v>0</v>
      </c>
      <c r="AL1664" t="s">
        <v>531</v>
      </c>
      <c r="AM1664" s="49" t="s">
        <v>420</v>
      </c>
      <c r="AN1664" s="49" t="s">
        <v>14</v>
      </c>
      <c r="AO1664" s="49" t="s">
        <v>485</v>
      </c>
      <c r="AP1664" s="49" t="s">
        <v>494</v>
      </c>
      <c r="AQ1664" s="49" t="s">
        <v>11</v>
      </c>
      <c r="AR1664" s="49" t="s">
        <v>495</v>
      </c>
      <c r="AS1664" s="49" t="s">
        <v>488</v>
      </c>
      <c r="AT1664" s="49" t="s">
        <v>497</v>
      </c>
    </row>
    <row r="1665" spans="1:46" x14ac:dyDescent="0.25">
      <c r="A1665">
        <v>10</v>
      </c>
      <c r="B1665" t="s">
        <v>271</v>
      </c>
      <c r="C1665" t="s">
        <v>271</v>
      </c>
      <c r="D1665" t="s">
        <v>272</v>
      </c>
      <c r="E1665" t="s">
        <v>626</v>
      </c>
      <c r="F1665" t="s">
        <v>627</v>
      </c>
      <c r="G1665" t="s">
        <v>531</v>
      </c>
      <c r="H1665" t="s">
        <v>531</v>
      </c>
      <c r="I1665" t="s">
        <v>531</v>
      </c>
      <c r="J1665" t="s">
        <v>531</v>
      </c>
      <c r="K1665" t="s">
        <v>531</v>
      </c>
      <c r="L1665" t="s">
        <v>531</v>
      </c>
      <c r="M1665" t="s">
        <v>531</v>
      </c>
      <c r="N1665" t="s">
        <v>531</v>
      </c>
      <c r="O1665" t="s">
        <v>531</v>
      </c>
      <c r="P1665" t="s">
        <v>531</v>
      </c>
      <c r="Q1665" t="s">
        <v>531</v>
      </c>
      <c r="R1665" t="s">
        <v>531</v>
      </c>
      <c r="S1665" t="s">
        <v>531</v>
      </c>
      <c r="T1665" t="s">
        <v>531</v>
      </c>
      <c r="U1665" t="s">
        <v>531</v>
      </c>
      <c r="V1665">
        <v>0</v>
      </c>
      <c r="W1665">
        <v>0</v>
      </c>
      <c r="X1665">
        <v>0</v>
      </c>
      <c r="Y1665">
        <v>0</v>
      </c>
      <c r="Z1665">
        <v>0</v>
      </c>
      <c r="AA1665">
        <v>0</v>
      </c>
      <c r="AB1665">
        <v>0</v>
      </c>
      <c r="AC1665">
        <v>0</v>
      </c>
      <c r="AD1665">
        <v>0</v>
      </c>
      <c r="AE1665">
        <v>0</v>
      </c>
      <c r="AF1665">
        <v>0</v>
      </c>
      <c r="AG1665">
        <v>0</v>
      </c>
      <c r="AH1665">
        <v>0</v>
      </c>
      <c r="AI1665">
        <v>0</v>
      </c>
      <c r="AJ1665">
        <v>0</v>
      </c>
      <c r="AK1665">
        <v>0</v>
      </c>
      <c r="AL1665" t="s">
        <v>531</v>
      </c>
      <c r="AM1665" s="49" t="s">
        <v>272</v>
      </c>
      <c r="AN1665" s="49" t="s">
        <v>14</v>
      </c>
      <c r="AO1665" s="49" t="s">
        <v>500</v>
      </c>
      <c r="AP1665" s="49" t="s">
        <v>501</v>
      </c>
      <c r="AQ1665" s="49" t="s">
        <v>502</v>
      </c>
      <c r="AR1665" s="49" t="s">
        <v>487</v>
      </c>
      <c r="AS1665" s="49" t="s">
        <v>488</v>
      </c>
      <c r="AT1665" s="49" t="s">
        <v>489</v>
      </c>
    </row>
    <row r="1666" spans="1:46" x14ac:dyDescent="0.25">
      <c r="A1666">
        <v>10</v>
      </c>
      <c r="B1666" t="s">
        <v>251</v>
      </c>
      <c r="C1666" t="s">
        <v>251</v>
      </c>
      <c r="D1666" t="s">
        <v>252</v>
      </c>
      <c r="E1666" t="s">
        <v>626</v>
      </c>
      <c r="F1666" t="s">
        <v>627</v>
      </c>
      <c r="G1666">
        <v>0</v>
      </c>
      <c r="H1666">
        <v>0</v>
      </c>
      <c r="I1666">
        <v>0</v>
      </c>
      <c r="J1666">
        <v>0</v>
      </c>
      <c r="K1666">
        <v>0</v>
      </c>
      <c r="L1666">
        <v>0</v>
      </c>
      <c r="M1666">
        <v>0</v>
      </c>
      <c r="N1666">
        <v>0</v>
      </c>
      <c r="O1666">
        <v>0</v>
      </c>
      <c r="P1666">
        <v>0</v>
      </c>
      <c r="Q1666">
        <v>0</v>
      </c>
      <c r="R1666">
        <v>0</v>
      </c>
      <c r="S1666">
        <v>0</v>
      </c>
      <c r="T1666">
        <v>0</v>
      </c>
      <c r="U1666">
        <v>0</v>
      </c>
      <c r="V1666">
        <v>0</v>
      </c>
      <c r="W1666">
        <v>0</v>
      </c>
      <c r="X1666">
        <v>0</v>
      </c>
      <c r="Y1666">
        <v>0</v>
      </c>
      <c r="Z1666">
        <v>0</v>
      </c>
      <c r="AA1666">
        <v>0</v>
      </c>
      <c r="AB1666">
        <v>0</v>
      </c>
      <c r="AC1666">
        <v>0</v>
      </c>
      <c r="AD1666">
        <v>0</v>
      </c>
      <c r="AE1666">
        <v>0</v>
      </c>
      <c r="AF1666">
        <v>0</v>
      </c>
      <c r="AG1666">
        <v>0</v>
      </c>
      <c r="AH1666">
        <v>0</v>
      </c>
      <c r="AI1666">
        <v>0</v>
      </c>
      <c r="AJ1666">
        <v>0</v>
      </c>
      <c r="AK1666">
        <v>0</v>
      </c>
      <c r="AL1666">
        <v>0</v>
      </c>
      <c r="AM1666" s="49" t="s">
        <v>252</v>
      </c>
      <c r="AN1666" s="49" t="s">
        <v>7</v>
      </c>
      <c r="AO1666" s="49" t="s">
        <v>9</v>
      </c>
      <c r="AP1666" s="49" t="s">
        <v>494</v>
      </c>
      <c r="AQ1666" s="49" t="s">
        <v>9</v>
      </c>
      <c r="AR1666" s="49" t="s">
        <v>487</v>
      </c>
      <c r="AS1666" s="49" t="s">
        <v>488</v>
      </c>
      <c r="AT1666" s="49" t="s">
        <v>489</v>
      </c>
    </row>
    <row r="1667" spans="1:46" x14ac:dyDescent="0.25">
      <c r="A1667">
        <v>10</v>
      </c>
      <c r="B1667" t="s">
        <v>274</v>
      </c>
      <c r="C1667" t="s">
        <v>274</v>
      </c>
      <c r="D1667" t="s">
        <v>275</v>
      </c>
      <c r="E1667" t="s">
        <v>626</v>
      </c>
      <c r="F1667" t="s">
        <v>627</v>
      </c>
      <c r="G1667">
        <v>0</v>
      </c>
      <c r="H1667">
        <v>0</v>
      </c>
      <c r="I1667">
        <v>0</v>
      </c>
      <c r="J1667">
        <v>0</v>
      </c>
      <c r="K1667">
        <v>0</v>
      </c>
      <c r="L1667">
        <v>0</v>
      </c>
      <c r="M1667">
        <v>0</v>
      </c>
      <c r="N1667">
        <v>0</v>
      </c>
      <c r="O1667">
        <v>0</v>
      </c>
      <c r="P1667">
        <v>0</v>
      </c>
      <c r="Q1667">
        <v>0</v>
      </c>
      <c r="R1667">
        <v>0</v>
      </c>
      <c r="S1667">
        <v>0</v>
      </c>
      <c r="T1667">
        <v>0</v>
      </c>
      <c r="U1667">
        <v>0</v>
      </c>
      <c r="V1667">
        <v>0</v>
      </c>
      <c r="W1667">
        <v>0</v>
      </c>
      <c r="X1667">
        <v>0</v>
      </c>
      <c r="Y1667">
        <v>0</v>
      </c>
      <c r="Z1667">
        <v>0</v>
      </c>
      <c r="AA1667">
        <v>0</v>
      </c>
      <c r="AB1667">
        <v>0</v>
      </c>
      <c r="AC1667">
        <v>0</v>
      </c>
      <c r="AD1667">
        <v>0</v>
      </c>
      <c r="AE1667">
        <v>0</v>
      </c>
      <c r="AF1667">
        <v>0</v>
      </c>
      <c r="AG1667">
        <v>0</v>
      </c>
      <c r="AH1667">
        <v>0</v>
      </c>
      <c r="AI1667">
        <v>0</v>
      </c>
      <c r="AJ1667">
        <v>0</v>
      </c>
      <c r="AK1667">
        <v>0</v>
      </c>
      <c r="AL1667" t="s">
        <v>531</v>
      </c>
      <c r="AM1667" s="49" t="s">
        <v>275</v>
      </c>
      <c r="AN1667" s="49" t="s">
        <v>4</v>
      </c>
      <c r="AO1667" s="49" t="s">
        <v>9</v>
      </c>
      <c r="AP1667" s="49" t="s">
        <v>486</v>
      </c>
      <c r="AQ1667" s="49" t="s">
        <v>9</v>
      </c>
      <c r="AR1667" s="49" t="s">
        <v>495</v>
      </c>
      <c r="AS1667" s="49" t="s">
        <v>488</v>
      </c>
      <c r="AT1667" s="49" t="s">
        <v>489</v>
      </c>
    </row>
    <row r="1668" spans="1:46" x14ac:dyDescent="0.25">
      <c r="A1668">
        <v>10</v>
      </c>
      <c r="B1668" t="s">
        <v>269</v>
      </c>
      <c r="C1668" t="s">
        <v>269</v>
      </c>
      <c r="D1668" t="s">
        <v>270</v>
      </c>
      <c r="E1668" t="s">
        <v>626</v>
      </c>
      <c r="F1668" t="s">
        <v>627</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c r="AG1668">
        <v>0</v>
      </c>
      <c r="AH1668">
        <v>0</v>
      </c>
      <c r="AI1668">
        <v>0</v>
      </c>
      <c r="AJ1668">
        <v>0</v>
      </c>
      <c r="AK1668">
        <v>0</v>
      </c>
      <c r="AL1668" t="s">
        <v>531</v>
      </c>
      <c r="AM1668" s="49" t="s">
        <v>270</v>
      </c>
      <c r="AN1668" s="49" t="s">
        <v>14</v>
      </c>
      <c r="AO1668" s="49" t="s">
        <v>485</v>
      </c>
      <c r="AP1668" s="49" t="s">
        <v>494</v>
      </c>
      <c r="AQ1668" s="49" t="s">
        <v>11</v>
      </c>
      <c r="AR1668" s="49" t="s">
        <v>487</v>
      </c>
      <c r="AS1668" s="49" t="s">
        <v>488</v>
      </c>
      <c r="AT1668" s="49" t="s">
        <v>489</v>
      </c>
    </row>
    <row r="1669" spans="1:46" x14ac:dyDescent="0.25">
      <c r="A1669">
        <v>10</v>
      </c>
      <c r="B1669" t="s">
        <v>283</v>
      </c>
      <c r="C1669" t="s">
        <v>283</v>
      </c>
      <c r="D1669" t="s">
        <v>284</v>
      </c>
      <c r="E1669" t="s">
        <v>626</v>
      </c>
      <c r="F1669" t="s">
        <v>627</v>
      </c>
      <c r="G1669" t="s">
        <v>531</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0</v>
      </c>
      <c r="AH1669">
        <v>0</v>
      </c>
      <c r="AI1669">
        <v>0</v>
      </c>
      <c r="AJ1669">
        <v>0</v>
      </c>
      <c r="AK1669">
        <v>0</v>
      </c>
      <c r="AL1669" t="s">
        <v>531</v>
      </c>
      <c r="AM1669" s="49" t="s">
        <v>284</v>
      </c>
      <c r="AN1669" s="49" t="s">
        <v>4</v>
      </c>
      <c r="AO1669" s="49" t="s">
        <v>9</v>
      </c>
      <c r="AP1669" s="49" t="s">
        <v>501</v>
      </c>
      <c r="AQ1669" s="49" t="s">
        <v>9</v>
      </c>
      <c r="AR1669" s="49" t="s">
        <v>495</v>
      </c>
      <c r="AS1669" s="49" t="s">
        <v>488</v>
      </c>
      <c r="AT1669" s="49" t="s">
        <v>489</v>
      </c>
    </row>
    <row r="1670" spans="1:46" x14ac:dyDescent="0.25">
      <c r="A1670">
        <v>10</v>
      </c>
      <c r="B1670" t="s">
        <v>294</v>
      </c>
      <c r="C1670" t="s">
        <v>294</v>
      </c>
      <c r="D1670" t="s">
        <v>295</v>
      </c>
      <c r="E1670" t="s">
        <v>626</v>
      </c>
      <c r="F1670" t="s">
        <v>627</v>
      </c>
      <c r="G1670">
        <v>0</v>
      </c>
      <c r="H1670">
        <v>0</v>
      </c>
      <c r="I1670">
        <v>0</v>
      </c>
      <c r="J1670">
        <v>0</v>
      </c>
      <c r="K1670">
        <v>0</v>
      </c>
      <c r="L1670">
        <v>0</v>
      </c>
      <c r="M1670">
        <v>0</v>
      </c>
      <c r="N1670">
        <v>0</v>
      </c>
      <c r="O1670">
        <v>0</v>
      </c>
      <c r="P1670">
        <v>0</v>
      </c>
      <c r="Q1670">
        <v>0</v>
      </c>
      <c r="R1670">
        <v>0</v>
      </c>
      <c r="S1670">
        <v>0</v>
      </c>
      <c r="T1670">
        <v>0</v>
      </c>
      <c r="U1670">
        <v>0</v>
      </c>
      <c r="V1670">
        <v>0</v>
      </c>
      <c r="W1670">
        <v>0</v>
      </c>
      <c r="X1670">
        <v>0</v>
      </c>
      <c r="Y1670">
        <v>0</v>
      </c>
      <c r="Z1670">
        <v>0</v>
      </c>
      <c r="AA1670">
        <v>0</v>
      </c>
      <c r="AB1670">
        <v>0</v>
      </c>
      <c r="AC1670">
        <v>0</v>
      </c>
      <c r="AD1670">
        <v>0</v>
      </c>
      <c r="AE1670">
        <v>0</v>
      </c>
      <c r="AF1670">
        <v>0</v>
      </c>
      <c r="AG1670">
        <v>0</v>
      </c>
      <c r="AH1670">
        <v>0</v>
      </c>
      <c r="AI1670">
        <v>0</v>
      </c>
      <c r="AJ1670">
        <v>0</v>
      </c>
      <c r="AK1670">
        <v>0</v>
      </c>
      <c r="AL1670" t="s">
        <v>531</v>
      </c>
      <c r="AM1670" s="49" t="s">
        <v>295</v>
      </c>
      <c r="AN1670" s="49" t="s">
        <v>14</v>
      </c>
      <c r="AO1670" s="49" t="s">
        <v>485</v>
      </c>
      <c r="AP1670" s="49" t="s">
        <v>494</v>
      </c>
      <c r="AQ1670" s="49" t="s">
        <v>11</v>
      </c>
      <c r="AR1670" s="49" t="s">
        <v>487</v>
      </c>
      <c r="AS1670" s="49" t="s">
        <v>488</v>
      </c>
      <c r="AT1670" s="49" t="s">
        <v>489</v>
      </c>
    </row>
    <row r="1671" spans="1:46" x14ac:dyDescent="0.25">
      <c r="A1671">
        <v>10</v>
      </c>
      <c r="B1671" t="s">
        <v>290</v>
      </c>
      <c r="C1671" t="s">
        <v>290</v>
      </c>
      <c r="D1671" t="s">
        <v>291</v>
      </c>
      <c r="E1671" t="s">
        <v>626</v>
      </c>
      <c r="F1671" t="s">
        <v>627</v>
      </c>
      <c r="G1671">
        <v>0</v>
      </c>
      <c r="H1671">
        <v>0</v>
      </c>
      <c r="I1671">
        <v>0</v>
      </c>
      <c r="J1671">
        <v>0</v>
      </c>
      <c r="K1671">
        <v>0</v>
      </c>
      <c r="L1671">
        <v>0</v>
      </c>
      <c r="M1671">
        <v>0</v>
      </c>
      <c r="N1671">
        <v>0</v>
      </c>
      <c r="O1671">
        <v>0</v>
      </c>
      <c r="P1671">
        <v>0</v>
      </c>
      <c r="Q1671">
        <v>0</v>
      </c>
      <c r="R1671">
        <v>0</v>
      </c>
      <c r="S1671">
        <v>0</v>
      </c>
      <c r="T1671">
        <v>0</v>
      </c>
      <c r="U1671">
        <v>0</v>
      </c>
      <c r="V1671">
        <v>0</v>
      </c>
      <c r="W1671">
        <v>0</v>
      </c>
      <c r="X1671">
        <v>0</v>
      </c>
      <c r="Y1671">
        <v>0</v>
      </c>
      <c r="Z1671">
        <v>0</v>
      </c>
      <c r="AA1671">
        <v>0</v>
      </c>
      <c r="AB1671">
        <v>0</v>
      </c>
      <c r="AC1671">
        <v>0</v>
      </c>
      <c r="AD1671">
        <v>0</v>
      </c>
      <c r="AE1671">
        <v>0</v>
      </c>
      <c r="AF1671">
        <v>0</v>
      </c>
      <c r="AG1671">
        <v>0</v>
      </c>
      <c r="AH1671">
        <v>0</v>
      </c>
      <c r="AI1671">
        <v>0</v>
      </c>
      <c r="AJ1671">
        <v>0</v>
      </c>
      <c r="AK1671">
        <v>0</v>
      </c>
      <c r="AL1671">
        <v>0</v>
      </c>
      <c r="AM1671" s="49" t="s">
        <v>291</v>
      </c>
      <c r="AN1671" s="49" t="s">
        <v>14</v>
      </c>
      <c r="AO1671" s="49" t="s">
        <v>500</v>
      </c>
      <c r="AP1671" s="49" t="s">
        <v>505</v>
      </c>
      <c r="AQ1671" s="49" t="s">
        <v>13</v>
      </c>
      <c r="AR1671" s="49" t="s">
        <v>487</v>
      </c>
      <c r="AS1671" s="49" t="s">
        <v>488</v>
      </c>
      <c r="AT1671" s="49" t="s">
        <v>489</v>
      </c>
    </row>
    <row r="1672" spans="1:46" x14ac:dyDescent="0.25">
      <c r="A1672">
        <v>10</v>
      </c>
      <c r="B1672" t="s">
        <v>576</v>
      </c>
      <c r="C1672" t="s">
        <v>576</v>
      </c>
      <c r="D1672" t="s">
        <v>577</v>
      </c>
      <c r="E1672" t="s">
        <v>626</v>
      </c>
      <c r="F1672" t="s">
        <v>627</v>
      </c>
      <c r="G1672">
        <v>0</v>
      </c>
      <c r="H1672">
        <v>0</v>
      </c>
      <c r="I1672">
        <v>0</v>
      </c>
      <c r="J1672">
        <v>0</v>
      </c>
      <c r="K1672">
        <v>0</v>
      </c>
      <c r="L1672">
        <v>0</v>
      </c>
      <c r="M1672">
        <v>0</v>
      </c>
      <c r="N1672">
        <v>0</v>
      </c>
      <c r="O1672">
        <v>0</v>
      </c>
      <c r="P1672">
        <v>0</v>
      </c>
      <c r="Q1672">
        <v>0</v>
      </c>
      <c r="R1672">
        <v>0</v>
      </c>
      <c r="S1672">
        <v>0</v>
      </c>
      <c r="T1672">
        <v>0</v>
      </c>
      <c r="U1672">
        <v>0</v>
      </c>
      <c r="V1672">
        <v>0</v>
      </c>
      <c r="W1672">
        <v>0</v>
      </c>
      <c r="X1672">
        <v>0</v>
      </c>
      <c r="Y1672">
        <v>0</v>
      </c>
      <c r="Z1672">
        <v>0</v>
      </c>
      <c r="AA1672">
        <v>0</v>
      </c>
      <c r="AB1672">
        <v>0</v>
      </c>
      <c r="AC1672">
        <v>0</v>
      </c>
      <c r="AD1672">
        <v>0</v>
      </c>
      <c r="AE1672">
        <v>0</v>
      </c>
      <c r="AF1672">
        <v>0</v>
      </c>
      <c r="AG1672">
        <v>0</v>
      </c>
      <c r="AH1672">
        <v>0</v>
      </c>
      <c r="AI1672">
        <v>0</v>
      </c>
      <c r="AJ1672">
        <v>0</v>
      </c>
      <c r="AK1672">
        <v>0</v>
      </c>
      <c r="AL1672" t="s">
        <v>531</v>
      </c>
      <c r="AM1672" s="49" t="e">
        <v>#N/A</v>
      </c>
      <c r="AN1672" s="49" t="e">
        <v>#N/A</v>
      </c>
      <c r="AO1672" s="49" t="e">
        <v>#N/A</v>
      </c>
      <c r="AP1672" s="49" t="e">
        <v>#N/A</v>
      </c>
      <c r="AQ1672" s="49" t="e">
        <v>#N/A</v>
      </c>
      <c r="AR1672" s="49" t="e">
        <v>#N/A</v>
      </c>
      <c r="AS1672" s="49" t="e">
        <v>#N/A</v>
      </c>
      <c r="AT1672" s="49" t="e">
        <v>#N/A</v>
      </c>
    </row>
    <row r="1673" spans="1:46" x14ac:dyDescent="0.25">
      <c r="A1673">
        <v>10</v>
      </c>
      <c r="B1673" t="s">
        <v>298</v>
      </c>
      <c r="C1673" t="s">
        <v>298</v>
      </c>
      <c r="D1673" t="s">
        <v>299</v>
      </c>
      <c r="E1673" t="s">
        <v>626</v>
      </c>
      <c r="F1673" t="s">
        <v>627</v>
      </c>
      <c r="G1673">
        <v>0</v>
      </c>
      <c r="H1673">
        <v>0</v>
      </c>
      <c r="I1673">
        <v>0</v>
      </c>
      <c r="J1673">
        <v>0</v>
      </c>
      <c r="K1673">
        <v>0</v>
      </c>
      <c r="L1673">
        <v>0</v>
      </c>
      <c r="M1673">
        <v>0</v>
      </c>
      <c r="N1673">
        <v>0</v>
      </c>
      <c r="O1673">
        <v>0</v>
      </c>
      <c r="P1673">
        <v>0</v>
      </c>
      <c r="Q1673">
        <v>0</v>
      </c>
      <c r="R1673">
        <v>0</v>
      </c>
      <c r="S1673">
        <v>0</v>
      </c>
      <c r="T1673">
        <v>0</v>
      </c>
      <c r="U1673">
        <v>0</v>
      </c>
      <c r="V1673">
        <v>0</v>
      </c>
      <c r="W1673">
        <v>0</v>
      </c>
      <c r="X1673">
        <v>0</v>
      </c>
      <c r="Y1673">
        <v>0</v>
      </c>
      <c r="Z1673">
        <v>0</v>
      </c>
      <c r="AA1673">
        <v>0</v>
      </c>
      <c r="AB1673">
        <v>0</v>
      </c>
      <c r="AC1673">
        <v>0</v>
      </c>
      <c r="AD1673">
        <v>0</v>
      </c>
      <c r="AE1673">
        <v>0</v>
      </c>
      <c r="AF1673">
        <v>0</v>
      </c>
      <c r="AG1673">
        <v>0</v>
      </c>
      <c r="AH1673">
        <v>0</v>
      </c>
      <c r="AI1673">
        <v>0</v>
      </c>
      <c r="AJ1673">
        <v>0</v>
      </c>
      <c r="AK1673">
        <v>0</v>
      </c>
      <c r="AL1673">
        <v>0</v>
      </c>
      <c r="AM1673" s="49" t="s">
        <v>299</v>
      </c>
      <c r="AN1673" s="49" t="s">
        <v>14</v>
      </c>
      <c r="AO1673" s="49" t="s">
        <v>509</v>
      </c>
      <c r="AP1673" s="49" t="s">
        <v>505</v>
      </c>
      <c r="AQ1673" s="49" t="s">
        <v>13</v>
      </c>
      <c r="AR1673" s="49" t="s">
        <v>487</v>
      </c>
      <c r="AS1673" s="49" t="s">
        <v>488</v>
      </c>
      <c r="AT1673" s="49" t="s">
        <v>489</v>
      </c>
    </row>
    <row r="1674" spans="1:46" x14ac:dyDescent="0.25">
      <c r="A1674">
        <v>10</v>
      </c>
      <c r="B1674" t="s">
        <v>288</v>
      </c>
      <c r="C1674" t="s">
        <v>288</v>
      </c>
      <c r="D1674" t="s">
        <v>289</v>
      </c>
      <c r="E1674" t="s">
        <v>626</v>
      </c>
      <c r="F1674" t="s">
        <v>627</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c r="AG1674">
        <v>0</v>
      </c>
      <c r="AH1674">
        <v>0</v>
      </c>
      <c r="AI1674">
        <v>0</v>
      </c>
      <c r="AJ1674">
        <v>0</v>
      </c>
      <c r="AK1674">
        <v>0</v>
      </c>
      <c r="AL1674" t="s">
        <v>531</v>
      </c>
      <c r="AM1674" s="49" t="s">
        <v>289</v>
      </c>
      <c r="AN1674" s="49" t="s">
        <v>14</v>
      </c>
      <c r="AO1674" s="49" t="s">
        <v>507</v>
      </c>
      <c r="AP1674" s="49" t="s">
        <v>494</v>
      </c>
      <c r="AQ1674" s="49" t="s">
        <v>10</v>
      </c>
      <c r="AR1674" s="49" t="s">
        <v>487</v>
      </c>
      <c r="AS1674" s="49" t="s">
        <v>488</v>
      </c>
      <c r="AT1674" s="49" t="s">
        <v>489</v>
      </c>
    </row>
    <row r="1675" spans="1:46" x14ac:dyDescent="0.25">
      <c r="A1675">
        <v>10</v>
      </c>
      <c r="B1675" t="s">
        <v>285</v>
      </c>
      <c r="C1675" t="s">
        <v>285</v>
      </c>
      <c r="D1675" t="s">
        <v>286</v>
      </c>
      <c r="E1675" t="s">
        <v>626</v>
      </c>
      <c r="F1675" t="s">
        <v>627</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c r="AG1675">
        <v>0</v>
      </c>
      <c r="AH1675">
        <v>0</v>
      </c>
      <c r="AI1675">
        <v>0</v>
      </c>
      <c r="AJ1675">
        <v>0</v>
      </c>
      <c r="AK1675">
        <v>0</v>
      </c>
      <c r="AL1675" t="s">
        <v>531</v>
      </c>
      <c r="AM1675" s="49" t="s">
        <v>286</v>
      </c>
      <c r="AN1675" s="49" t="s">
        <v>8</v>
      </c>
      <c r="AO1675" s="49" t="s">
        <v>9</v>
      </c>
      <c r="AP1675" s="49" t="s">
        <v>486</v>
      </c>
      <c r="AQ1675" s="49" t="s">
        <v>9</v>
      </c>
      <c r="AR1675" s="49" t="s">
        <v>487</v>
      </c>
      <c r="AS1675" s="49" t="s">
        <v>488</v>
      </c>
      <c r="AT1675" s="49" t="s">
        <v>489</v>
      </c>
    </row>
    <row r="1676" spans="1:46" x14ac:dyDescent="0.25">
      <c r="A1676">
        <v>10</v>
      </c>
      <c r="B1676" t="s">
        <v>287</v>
      </c>
      <c r="C1676" t="s">
        <v>287</v>
      </c>
      <c r="D1676" t="s">
        <v>422</v>
      </c>
      <c r="E1676" t="s">
        <v>626</v>
      </c>
      <c r="F1676" t="s">
        <v>627</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c r="AG1676">
        <v>0</v>
      </c>
      <c r="AH1676">
        <v>0</v>
      </c>
      <c r="AI1676">
        <v>0</v>
      </c>
      <c r="AJ1676">
        <v>0</v>
      </c>
      <c r="AK1676">
        <v>0</v>
      </c>
      <c r="AL1676" t="s">
        <v>531</v>
      </c>
      <c r="AM1676" s="49" t="s">
        <v>422</v>
      </c>
      <c r="AN1676" s="49" t="s">
        <v>8</v>
      </c>
      <c r="AO1676" s="49" t="s">
        <v>9</v>
      </c>
      <c r="AP1676" s="49" t="s">
        <v>494</v>
      </c>
      <c r="AQ1676" s="49" t="s">
        <v>9</v>
      </c>
      <c r="AR1676" s="49" t="s">
        <v>495</v>
      </c>
      <c r="AS1676" s="49" t="s">
        <v>496</v>
      </c>
      <c r="AT1676" s="49" t="s">
        <v>497</v>
      </c>
    </row>
    <row r="1677" spans="1:46" x14ac:dyDescent="0.25">
      <c r="A1677">
        <v>10</v>
      </c>
      <c r="B1677" t="s">
        <v>493</v>
      </c>
      <c r="C1677" t="s">
        <v>578</v>
      </c>
      <c r="D1677" t="s">
        <v>579</v>
      </c>
      <c r="E1677" t="s">
        <v>626</v>
      </c>
      <c r="F1677" t="s">
        <v>627</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c r="AG1677">
        <v>0</v>
      </c>
      <c r="AH1677">
        <v>0</v>
      </c>
      <c r="AI1677">
        <v>0</v>
      </c>
      <c r="AJ1677">
        <v>0</v>
      </c>
      <c r="AK1677">
        <v>0</v>
      </c>
      <c r="AL1677" t="s">
        <v>531</v>
      </c>
      <c r="AM1677" s="49" t="e">
        <v>#N/A</v>
      </c>
      <c r="AN1677" s="49" t="e">
        <v>#N/A</v>
      </c>
      <c r="AO1677" s="49" t="e">
        <v>#N/A</v>
      </c>
      <c r="AP1677" s="49" t="e">
        <v>#N/A</v>
      </c>
      <c r="AQ1677" s="49" t="e">
        <v>#N/A</v>
      </c>
      <c r="AR1677" s="49" t="e">
        <v>#N/A</v>
      </c>
      <c r="AS1677" s="49" t="e">
        <v>#N/A</v>
      </c>
      <c r="AT1677" s="49" t="e">
        <v>#N/A</v>
      </c>
    </row>
    <row r="1678" spans="1:46" x14ac:dyDescent="0.25">
      <c r="A1678">
        <v>10</v>
      </c>
      <c r="B1678" t="s">
        <v>493</v>
      </c>
      <c r="C1678" t="s">
        <v>580</v>
      </c>
      <c r="D1678" t="s">
        <v>581</v>
      </c>
      <c r="E1678" t="s">
        <v>626</v>
      </c>
      <c r="F1678" t="s">
        <v>627</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c r="AG1678">
        <v>0</v>
      </c>
      <c r="AH1678">
        <v>0</v>
      </c>
      <c r="AI1678">
        <v>0</v>
      </c>
      <c r="AJ1678">
        <v>0</v>
      </c>
      <c r="AK1678">
        <v>0</v>
      </c>
      <c r="AL1678" t="s">
        <v>531</v>
      </c>
      <c r="AM1678" s="49" t="e">
        <v>#N/A</v>
      </c>
      <c r="AN1678" s="49" t="e">
        <v>#N/A</v>
      </c>
      <c r="AO1678" s="49" t="e">
        <v>#N/A</v>
      </c>
      <c r="AP1678" s="49" t="e">
        <v>#N/A</v>
      </c>
      <c r="AQ1678" s="49" t="e">
        <v>#N/A</v>
      </c>
      <c r="AR1678" s="49" t="e">
        <v>#N/A</v>
      </c>
      <c r="AS1678" s="49" t="e">
        <v>#N/A</v>
      </c>
      <c r="AT1678" s="49" t="e">
        <v>#N/A</v>
      </c>
    </row>
    <row r="1679" spans="1:46" x14ac:dyDescent="0.25">
      <c r="A1679">
        <v>10</v>
      </c>
      <c r="B1679" t="s">
        <v>493</v>
      </c>
      <c r="C1679" t="s">
        <v>582</v>
      </c>
      <c r="D1679" t="s">
        <v>583</v>
      </c>
      <c r="E1679" t="s">
        <v>626</v>
      </c>
      <c r="F1679" t="s">
        <v>627</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c r="AG1679">
        <v>0</v>
      </c>
      <c r="AH1679">
        <v>0</v>
      </c>
      <c r="AI1679">
        <v>0</v>
      </c>
      <c r="AJ1679">
        <v>0</v>
      </c>
      <c r="AK1679">
        <v>0</v>
      </c>
      <c r="AL1679" t="s">
        <v>531</v>
      </c>
      <c r="AM1679" s="49" t="e">
        <v>#N/A</v>
      </c>
      <c r="AN1679" s="49" t="e">
        <v>#N/A</v>
      </c>
      <c r="AO1679" s="49" t="e">
        <v>#N/A</v>
      </c>
      <c r="AP1679" s="49" t="e">
        <v>#N/A</v>
      </c>
      <c r="AQ1679" s="49" t="e">
        <v>#N/A</v>
      </c>
      <c r="AR1679" s="49" t="e">
        <v>#N/A</v>
      </c>
      <c r="AS1679" s="49" t="e">
        <v>#N/A</v>
      </c>
      <c r="AT1679" s="49" t="e">
        <v>#N/A</v>
      </c>
    </row>
    <row r="1680" spans="1:46" x14ac:dyDescent="0.25">
      <c r="A1680">
        <v>10</v>
      </c>
      <c r="B1680" t="s">
        <v>493</v>
      </c>
      <c r="C1680" t="s">
        <v>584</v>
      </c>
      <c r="D1680" t="s">
        <v>585</v>
      </c>
      <c r="E1680" t="s">
        <v>626</v>
      </c>
      <c r="F1680" t="s">
        <v>627</v>
      </c>
      <c r="G1680">
        <v>0</v>
      </c>
      <c r="H1680">
        <v>0</v>
      </c>
      <c r="I1680">
        <v>0</v>
      </c>
      <c r="J1680">
        <v>0</v>
      </c>
      <c r="K1680">
        <v>0</v>
      </c>
      <c r="L1680">
        <v>0</v>
      </c>
      <c r="M1680">
        <v>0</v>
      </c>
      <c r="N1680">
        <v>0</v>
      </c>
      <c r="O1680">
        <v>0</v>
      </c>
      <c r="P1680">
        <v>0</v>
      </c>
      <c r="Q1680">
        <v>0</v>
      </c>
      <c r="R1680">
        <v>0</v>
      </c>
      <c r="S1680">
        <v>0</v>
      </c>
      <c r="T1680">
        <v>0</v>
      </c>
      <c r="U1680">
        <v>0</v>
      </c>
      <c r="V1680">
        <v>0</v>
      </c>
      <c r="W1680">
        <v>0</v>
      </c>
      <c r="X1680">
        <v>0</v>
      </c>
      <c r="Y1680">
        <v>0</v>
      </c>
      <c r="Z1680">
        <v>0</v>
      </c>
      <c r="AA1680">
        <v>0</v>
      </c>
      <c r="AB1680">
        <v>0</v>
      </c>
      <c r="AC1680">
        <v>0</v>
      </c>
      <c r="AD1680">
        <v>0</v>
      </c>
      <c r="AE1680">
        <v>0</v>
      </c>
      <c r="AF1680">
        <v>0</v>
      </c>
      <c r="AG1680">
        <v>0</v>
      </c>
      <c r="AH1680">
        <v>0</v>
      </c>
      <c r="AI1680">
        <v>0</v>
      </c>
      <c r="AJ1680">
        <v>0</v>
      </c>
      <c r="AK1680">
        <v>0</v>
      </c>
      <c r="AL1680" t="s">
        <v>531</v>
      </c>
      <c r="AM1680" s="49" t="e">
        <v>#N/A</v>
      </c>
      <c r="AN1680" s="49" t="e">
        <v>#N/A</v>
      </c>
      <c r="AO1680" s="49" t="e">
        <v>#N/A</v>
      </c>
      <c r="AP1680" s="49" t="e">
        <v>#N/A</v>
      </c>
      <c r="AQ1680" s="49" t="e">
        <v>#N/A</v>
      </c>
      <c r="AR1680" s="49" t="e">
        <v>#N/A</v>
      </c>
      <c r="AS1680" s="49" t="e">
        <v>#N/A</v>
      </c>
      <c r="AT1680" s="49" t="e">
        <v>#N/A</v>
      </c>
    </row>
    <row r="1681" spans="1:46" x14ac:dyDescent="0.25">
      <c r="A1681">
        <v>10</v>
      </c>
      <c r="B1681" t="s">
        <v>292</v>
      </c>
      <c r="C1681" t="s">
        <v>292</v>
      </c>
      <c r="D1681" t="s">
        <v>293</v>
      </c>
      <c r="E1681" t="s">
        <v>626</v>
      </c>
      <c r="F1681" t="s">
        <v>627</v>
      </c>
      <c r="G1681">
        <v>0</v>
      </c>
      <c r="H1681">
        <v>0</v>
      </c>
      <c r="I1681">
        <v>0</v>
      </c>
      <c r="J1681">
        <v>0</v>
      </c>
      <c r="K1681">
        <v>0</v>
      </c>
      <c r="L1681">
        <v>0</v>
      </c>
      <c r="M1681">
        <v>0</v>
      </c>
      <c r="N1681">
        <v>0</v>
      </c>
      <c r="O1681">
        <v>0</v>
      </c>
      <c r="P1681">
        <v>0</v>
      </c>
      <c r="Q1681">
        <v>0</v>
      </c>
      <c r="R1681">
        <v>0</v>
      </c>
      <c r="S1681">
        <v>0</v>
      </c>
      <c r="T1681">
        <v>0</v>
      </c>
      <c r="U1681">
        <v>0</v>
      </c>
      <c r="V1681">
        <v>0</v>
      </c>
      <c r="W1681">
        <v>0</v>
      </c>
      <c r="X1681">
        <v>0</v>
      </c>
      <c r="Y1681">
        <v>0</v>
      </c>
      <c r="Z1681">
        <v>0</v>
      </c>
      <c r="AA1681">
        <v>0</v>
      </c>
      <c r="AB1681">
        <v>0</v>
      </c>
      <c r="AC1681">
        <v>0</v>
      </c>
      <c r="AD1681">
        <v>0</v>
      </c>
      <c r="AE1681">
        <v>0</v>
      </c>
      <c r="AF1681">
        <v>0</v>
      </c>
      <c r="AG1681">
        <v>0</v>
      </c>
      <c r="AH1681">
        <v>0</v>
      </c>
      <c r="AI1681">
        <v>0</v>
      </c>
      <c r="AJ1681">
        <v>0</v>
      </c>
      <c r="AK1681">
        <v>0</v>
      </c>
      <c r="AL1681">
        <v>0</v>
      </c>
      <c r="AM1681" s="49" t="s">
        <v>293</v>
      </c>
      <c r="AN1681" s="49" t="s">
        <v>14</v>
      </c>
      <c r="AO1681" s="49" t="s">
        <v>500</v>
      </c>
      <c r="AP1681" s="49" t="s">
        <v>505</v>
      </c>
      <c r="AQ1681" s="49" t="s">
        <v>13</v>
      </c>
      <c r="AR1681" s="49" t="s">
        <v>495</v>
      </c>
      <c r="AS1681" s="49" t="s">
        <v>488</v>
      </c>
      <c r="AT1681" s="49" t="s">
        <v>489</v>
      </c>
    </row>
    <row r="1682" spans="1:46" x14ac:dyDescent="0.25">
      <c r="A1682">
        <v>10</v>
      </c>
      <c r="B1682" t="s">
        <v>493</v>
      </c>
      <c r="C1682" t="s">
        <v>586</v>
      </c>
      <c r="D1682" t="s">
        <v>587</v>
      </c>
      <c r="E1682" t="s">
        <v>626</v>
      </c>
      <c r="F1682" t="s">
        <v>627</v>
      </c>
      <c r="G1682">
        <v>0</v>
      </c>
      <c r="H1682">
        <v>0</v>
      </c>
      <c r="I1682">
        <v>0</v>
      </c>
      <c r="J1682">
        <v>0</v>
      </c>
      <c r="K1682">
        <v>0</v>
      </c>
      <c r="L1682">
        <v>0</v>
      </c>
      <c r="M1682">
        <v>0</v>
      </c>
      <c r="N1682">
        <v>0</v>
      </c>
      <c r="O1682">
        <v>0</v>
      </c>
      <c r="P1682">
        <v>0</v>
      </c>
      <c r="Q1682">
        <v>0</v>
      </c>
      <c r="R1682">
        <v>0</v>
      </c>
      <c r="S1682">
        <v>0</v>
      </c>
      <c r="T1682">
        <v>0</v>
      </c>
      <c r="U1682">
        <v>0</v>
      </c>
      <c r="V1682">
        <v>0</v>
      </c>
      <c r="W1682">
        <v>0</v>
      </c>
      <c r="X1682">
        <v>0</v>
      </c>
      <c r="Y1682">
        <v>0</v>
      </c>
      <c r="Z1682">
        <v>0</v>
      </c>
      <c r="AA1682">
        <v>0</v>
      </c>
      <c r="AB1682">
        <v>0</v>
      </c>
      <c r="AC1682">
        <v>0</v>
      </c>
      <c r="AD1682">
        <v>0</v>
      </c>
      <c r="AE1682">
        <v>0</v>
      </c>
      <c r="AF1682">
        <v>0</v>
      </c>
      <c r="AG1682">
        <v>0</v>
      </c>
      <c r="AH1682">
        <v>0</v>
      </c>
      <c r="AI1682">
        <v>0</v>
      </c>
      <c r="AJ1682">
        <v>0</v>
      </c>
      <c r="AK1682">
        <v>0</v>
      </c>
      <c r="AL1682">
        <v>0</v>
      </c>
      <c r="AM1682" s="49" t="e">
        <v>#N/A</v>
      </c>
      <c r="AN1682" s="49" t="e">
        <v>#N/A</v>
      </c>
      <c r="AO1682" s="49" t="e">
        <v>#N/A</v>
      </c>
      <c r="AP1682" s="49" t="e">
        <v>#N/A</v>
      </c>
      <c r="AQ1682" s="49" t="e">
        <v>#N/A</v>
      </c>
      <c r="AR1682" s="49" t="e">
        <v>#N/A</v>
      </c>
      <c r="AS1682" s="49" t="e">
        <v>#N/A</v>
      </c>
      <c r="AT1682" s="49" t="e">
        <v>#N/A</v>
      </c>
    </row>
    <row r="1683" spans="1:46" x14ac:dyDescent="0.25">
      <c r="A1683">
        <v>10</v>
      </c>
      <c r="B1683" t="s">
        <v>493</v>
      </c>
      <c r="C1683" t="s">
        <v>588</v>
      </c>
      <c r="D1683" t="s">
        <v>589</v>
      </c>
      <c r="E1683" t="s">
        <v>626</v>
      </c>
      <c r="F1683" t="s">
        <v>627</v>
      </c>
      <c r="G1683">
        <v>0</v>
      </c>
      <c r="H1683">
        <v>0</v>
      </c>
      <c r="I1683">
        <v>0</v>
      </c>
      <c r="J1683">
        <v>0</v>
      </c>
      <c r="K1683">
        <v>0</v>
      </c>
      <c r="L1683">
        <v>0</v>
      </c>
      <c r="M1683">
        <v>0</v>
      </c>
      <c r="N1683">
        <v>0</v>
      </c>
      <c r="O1683">
        <v>0</v>
      </c>
      <c r="P1683">
        <v>0</v>
      </c>
      <c r="Q1683">
        <v>0</v>
      </c>
      <c r="R1683">
        <v>0</v>
      </c>
      <c r="S1683">
        <v>0</v>
      </c>
      <c r="T1683">
        <v>0</v>
      </c>
      <c r="U1683">
        <v>0</v>
      </c>
      <c r="V1683">
        <v>0</v>
      </c>
      <c r="W1683">
        <v>0</v>
      </c>
      <c r="X1683">
        <v>0</v>
      </c>
      <c r="Y1683">
        <v>0</v>
      </c>
      <c r="Z1683">
        <v>0</v>
      </c>
      <c r="AA1683">
        <v>0</v>
      </c>
      <c r="AB1683">
        <v>0</v>
      </c>
      <c r="AC1683">
        <v>0</v>
      </c>
      <c r="AD1683">
        <v>0</v>
      </c>
      <c r="AE1683">
        <v>0</v>
      </c>
      <c r="AF1683">
        <v>0</v>
      </c>
      <c r="AG1683">
        <v>0</v>
      </c>
      <c r="AH1683">
        <v>0</v>
      </c>
      <c r="AI1683">
        <v>0</v>
      </c>
      <c r="AJ1683">
        <v>0</v>
      </c>
      <c r="AK1683">
        <v>0</v>
      </c>
      <c r="AL1683">
        <v>0</v>
      </c>
      <c r="AM1683" s="49" t="e">
        <v>#N/A</v>
      </c>
      <c r="AN1683" s="49" t="e">
        <v>#N/A</v>
      </c>
      <c r="AO1683" s="49" t="e">
        <v>#N/A</v>
      </c>
      <c r="AP1683" s="49" t="e">
        <v>#N/A</v>
      </c>
      <c r="AQ1683" s="49" t="e">
        <v>#N/A</v>
      </c>
      <c r="AR1683" s="49" t="e">
        <v>#N/A</v>
      </c>
      <c r="AS1683" s="49" t="e">
        <v>#N/A</v>
      </c>
      <c r="AT1683" s="49" t="e">
        <v>#N/A</v>
      </c>
    </row>
    <row r="1684" spans="1:46" x14ac:dyDescent="0.25">
      <c r="A1684">
        <v>10</v>
      </c>
      <c r="B1684" t="s">
        <v>493</v>
      </c>
      <c r="C1684" t="s">
        <v>590</v>
      </c>
      <c r="D1684" t="s">
        <v>591</v>
      </c>
      <c r="E1684" t="s">
        <v>626</v>
      </c>
      <c r="F1684" t="s">
        <v>627</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c r="AG1684">
        <v>0</v>
      </c>
      <c r="AH1684">
        <v>0</v>
      </c>
      <c r="AI1684">
        <v>0</v>
      </c>
      <c r="AJ1684">
        <v>0</v>
      </c>
      <c r="AK1684">
        <v>0</v>
      </c>
      <c r="AL1684">
        <v>0</v>
      </c>
      <c r="AM1684" s="49" t="e">
        <v>#N/A</v>
      </c>
      <c r="AN1684" s="49" t="e">
        <v>#N/A</v>
      </c>
      <c r="AO1684" s="49" t="e">
        <v>#N/A</v>
      </c>
      <c r="AP1684" s="49" t="e">
        <v>#N/A</v>
      </c>
      <c r="AQ1684" s="49" t="e">
        <v>#N/A</v>
      </c>
      <c r="AR1684" s="49" t="e">
        <v>#N/A</v>
      </c>
      <c r="AS1684" s="49" t="e">
        <v>#N/A</v>
      </c>
      <c r="AT1684" s="49" t="e">
        <v>#N/A</v>
      </c>
    </row>
    <row r="1685" spans="1:46" x14ac:dyDescent="0.25">
      <c r="A1685">
        <v>10</v>
      </c>
      <c r="B1685" t="s">
        <v>493</v>
      </c>
      <c r="C1685" t="s">
        <v>592</v>
      </c>
      <c r="D1685" t="s">
        <v>593</v>
      </c>
      <c r="E1685" t="s">
        <v>626</v>
      </c>
      <c r="F1685" t="s">
        <v>627</v>
      </c>
      <c r="G1685">
        <v>0</v>
      </c>
      <c r="H1685">
        <v>0</v>
      </c>
      <c r="I1685">
        <v>0</v>
      </c>
      <c r="J1685">
        <v>0</v>
      </c>
      <c r="K1685">
        <v>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c r="AG1685">
        <v>0</v>
      </c>
      <c r="AH1685">
        <v>0</v>
      </c>
      <c r="AI1685">
        <v>0</v>
      </c>
      <c r="AJ1685">
        <v>0</v>
      </c>
      <c r="AK1685">
        <v>0</v>
      </c>
      <c r="AL1685">
        <v>0</v>
      </c>
      <c r="AM1685" s="49" t="e">
        <v>#N/A</v>
      </c>
      <c r="AN1685" s="49" t="e">
        <v>#N/A</v>
      </c>
      <c r="AO1685" s="49" t="e">
        <v>#N/A</v>
      </c>
      <c r="AP1685" s="49" t="e">
        <v>#N/A</v>
      </c>
      <c r="AQ1685" s="49" t="e">
        <v>#N/A</v>
      </c>
      <c r="AR1685" s="49" t="e">
        <v>#N/A</v>
      </c>
      <c r="AS1685" s="49" t="e">
        <v>#N/A</v>
      </c>
      <c r="AT1685" s="49" t="e">
        <v>#N/A</v>
      </c>
    </row>
    <row r="1686" spans="1:46" x14ac:dyDescent="0.25">
      <c r="A1686">
        <v>10</v>
      </c>
      <c r="B1686" t="s">
        <v>300</v>
      </c>
      <c r="C1686" t="s">
        <v>300</v>
      </c>
      <c r="D1686" t="s">
        <v>423</v>
      </c>
      <c r="E1686" t="s">
        <v>626</v>
      </c>
      <c r="F1686" t="s">
        <v>627</v>
      </c>
      <c r="G1686">
        <v>0</v>
      </c>
      <c r="H1686">
        <v>0</v>
      </c>
      <c r="I1686">
        <v>0</v>
      </c>
      <c r="J1686">
        <v>0</v>
      </c>
      <c r="K1686">
        <v>0</v>
      </c>
      <c r="L1686">
        <v>0</v>
      </c>
      <c r="M1686">
        <v>0</v>
      </c>
      <c r="N1686">
        <v>0</v>
      </c>
      <c r="O1686">
        <v>0</v>
      </c>
      <c r="P1686">
        <v>0</v>
      </c>
      <c r="Q1686">
        <v>0</v>
      </c>
      <c r="R1686">
        <v>0</v>
      </c>
      <c r="S1686">
        <v>0</v>
      </c>
      <c r="T1686">
        <v>0</v>
      </c>
      <c r="U1686">
        <v>0</v>
      </c>
      <c r="V1686">
        <v>0</v>
      </c>
      <c r="W1686">
        <v>0</v>
      </c>
      <c r="X1686">
        <v>0</v>
      </c>
      <c r="Y1686">
        <v>0</v>
      </c>
      <c r="Z1686">
        <v>0</v>
      </c>
      <c r="AA1686">
        <v>0</v>
      </c>
      <c r="AB1686">
        <v>0</v>
      </c>
      <c r="AC1686">
        <v>0</v>
      </c>
      <c r="AD1686">
        <v>0</v>
      </c>
      <c r="AE1686">
        <v>0</v>
      </c>
      <c r="AF1686">
        <v>0</v>
      </c>
      <c r="AG1686">
        <v>0</v>
      </c>
      <c r="AH1686">
        <v>0</v>
      </c>
      <c r="AI1686">
        <v>0</v>
      </c>
      <c r="AJ1686">
        <v>0</v>
      </c>
      <c r="AK1686">
        <v>0</v>
      </c>
      <c r="AL1686" t="s">
        <v>531</v>
      </c>
      <c r="AM1686" s="49" t="s">
        <v>423</v>
      </c>
      <c r="AN1686" s="49" t="s">
        <v>14</v>
      </c>
      <c r="AO1686" s="49" t="s">
        <v>485</v>
      </c>
      <c r="AP1686" s="49" t="s">
        <v>505</v>
      </c>
      <c r="AQ1686" s="49" t="s">
        <v>13</v>
      </c>
      <c r="AR1686" s="49" t="s">
        <v>495</v>
      </c>
      <c r="AS1686" s="49" t="s">
        <v>496</v>
      </c>
      <c r="AT1686" s="49" t="s">
        <v>497</v>
      </c>
    </row>
    <row r="1687" spans="1:46" x14ac:dyDescent="0.25">
      <c r="A1687">
        <v>10</v>
      </c>
      <c r="B1687" t="s">
        <v>493</v>
      </c>
      <c r="C1687" t="s">
        <v>594</v>
      </c>
      <c r="D1687" t="s">
        <v>595</v>
      </c>
      <c r="E1687" t="s">
        <v>626</v>
      </c>
      <c r="F1687" t="s">
        <v>627</v>
      </c>
      <c r="G1687">
        <v>0</v>
      </c>
      <c r="H1687">
        <v>0</v>
      </c>
      <c r="I1687">
        <v>0</v>
      </c>
      <c r="J1687">
        <v>0</v>
      </c>
      <c r="K1687">
        <v>0</v>
      </c>
      <c r="L1687">
        <v>0</v>
      </c>
      <c r="M1687">
        <v>0</v>
      </c>
      <c r="N1687">
        <v>0</v>
      </c>
      <c r="O1687">
        <v>0</v>
      </c>
      <c r="P1687">
        <v>0</v>
      </c>
      <c r="Q1687">
        <v>0</v>
      </c>
      <c r="R1687">
        <v>0</v>
      </c>
      <c r="S1687">
        <v>0</v>
      </c>
      <c r="T1687">
        <v>0</v>
      </c>
      <c r="U1687">
        <v>0</v>
      </c>
      <c r="V1687">
        <v>0</v>
      </c>
      <c r="W1687">
        <v>0</v>
      </c>
      <c r="X1687">
        <v>0</v>
      </c>
      <c r="Y1687">
        <v>0</v>
      </c>
      <c r="Z1687">
        <v>0</v>
      </c>
      <c r="AA1687">
        <v>0</v>
      </c>
      <c r="AB1687">
        <v>0</v>
      </c>
      <c r="AC1687">
        <v>0</v>
      </c>
      <c r="AD1687">
        <v>0</v>
      </c>
      <c r="AE1687">
        <v>0</v>
      </c>
      <c r="AF1687">
        <v>0</v>
      </c>
      <c r="AG1687">
        <v>0</v>
      </c>
      <c r="AH1687">
        <v>0</v>
      </c>
      <c r="AI1687">
        <v>0</v>
      </c>
      <c r="AJ1687">
        <v>0</v>
      </c>
      <c r="AK1687">
        <v>0</v>
      </c>
      <c r="AL1687" t="s">
        <v>531</v>
      </c>
      <c r="AM1687" s="49" t="e">
        <v>#N/A</v>
      </c>
      <c r="AN1687" s="49" t="e">
        <v>#N/A</v>
      </c>
      <c r="AO1687" s="49" t="e">
        <v>#N/A</v>
      </c>
      <c r="AP1687" s="49" t="e">
        <v>#N/A</v>
      </c>
      <c r="AQ1687" s="49" t="e">
        <v>#N/A</v>
      </c>
      <c r="AR1687" s="49" t="e">
        <v>#N/A</v>
      </c>
      <c r="AS1687" s="49" t="e">
        <v>#N/A</v>
      </c>
      <c r="AT1687" s="49" t="e">
        <v>#N/A</v>
      </c>
    </row>
    <row r="1688" spans="1:46" x14ac:dyDescent="0.25">
      <c r="A1688">
        <v>10</v>
      </c>
      <c r="B1688" t="s">
        <v>493</v>
      </c>
      <c r="C1688" t="s">
        <v>596</v>
      </c>
      <c r="D1688" t="s">
        <v>597</v>
      </c>
      <c r="E1688" t="s">
        <v>626</v>
      </c>
      <c r="F1688" t="s">
        <v>627</v>
      </c>
      <c r="G1688">
        <v>0</v>
      </c>
      <c r="H1688">
        <v>0</v>
      </c>
      <c r="I1688">
        <v>0</v>
      </c>
      <c r="J1688">
        <v>0</v>
      </c>
      <c r="K1688">
        <v>0</v>
      </c>
      <c r="L1688">
        <v>0</v>
      </c>
      <c r="M1688">
        <v>0</v>
      </c>
      <c r="N1688">
        <v>0</v>
      </c>
      <c r="O1688">
        <v>0</v>
      </c>
      <c r="P1688">
        <v>0</v>
      </c>
      <c r="Q1688">
        <v>0</v>
      </c>
      <c r="R1688">
        <v>0</v>
      </c>
      <c r="S1688">
        <v>0</v>
      </c>
      <c r="T1688">
        <v>0</v>
      </c>
      <c r="U1688">
        <v>0</v>
      </c>
      <c r="V1688">
        <v>0</v>
      </c>
      <c r="W1688">
        <v>0</v>
      </c>
      <c r="X1688">
        <v>0</v>
      </c>
      <c r="Y1688">
        <v>0</v>
      </c>
      <c r="Z1688">
        <v>0</v>
      </c>
      <c r="AA1688">
        <v>0</v>
      </c>
      <c r="AB1688">
        <v>0</v>
      </c>
      <c r="AC1688">
        <v>0</v>
      </c>
      <c r="AD1688">
        <v>0</v>
      </c>
      <c r="AE1688">
        <v>0</v>
      </c>
      <c r="AF1688">
        <v>0</v>
      </c>
      <c r="AG1688">
        <v>0</v>
      </c>
      <c r="AH1688">
        <v>0</v>
      </c>
      <c r="AI1688">
        <v>0</v>
      </c>
      <c r="AJ1688">
        <v>0</v>
      </c>
      <c r="AK1688">
        <v>0</v>
      </c>
      <c r="AL1688" t="s">
        <v>531</v>
      </c>
      <c r="AM1688" s="49" t="e">
        <v>#N/A</v>
      </c>
      <c r="AN1688" s="49" t="e">
        <v>#N/A</v>
      </c>
      <c r="AO1688" s="49" t="e">
        <v>#N/A</v>
      </c>
      <c r="AP1688" s="49" t="e">
        <v>#N/A</v>
      </c>
      <c r="AQ1688" s="49" t="e">
        <v>#N/A</v>
      </c>
      <c r="AR1688" s="49" t="e">
        <v>#N/A</v>
      </c>
      <c r="AS1688" s="49" t="e">
        <v>#N/A</v>
      </c>
      <c r="AT1688" s="49" t="e">
        <v>#N/A</v>
      </c>
    </row>
    <row r="1689" spans="1:46" x14ac:dyDescent="0.25">
      <c r="A1689">
        <v>10</v>
      </c>
      <c r="B1689" t="s">
        <v>493</v>
      </c>
      <c r="C1689" t="s">
        <v>598</v>
      </c>
      <c r="D1689" t="s">
        <v>599</v>
      </c>
      <c r="E1689" t="s">
        <v>626</v>
      </c>
      <c r="F1689" t="s">
        <v>627</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c r="AG1689">
        <v>0</v>
      </c>
      <c r="AH1689">
        <v>0</v>
      </c>
      <c r="AI1689">
        <v>0</v>
      </c>
      <c r="AJ1689">
        <v>0</v>
      </c>
      <c r="AK1689">
        <v>0</v>
      </c>
      <c r="AL1689" t="s">
        <v>531</v>
      </c>
      <c r="AM1689" s="49" t="e">
        <v>#N/A</v>
      </c>
      <c r="AN1689" s="49" t="e">
        <v>#N/A</v>
      </c>
      <c r="AO1689" s="49" t="e">
        <v>#N/A</v>
      </c>
      <c r="AP1689" s="49" t="e">
        <v>#N/A</v>
      </c>
      <c r="AQ1689" s="49" t="e">
        <v>#N/A</v>
      </c>
      <c r="AR1689" s="49" t="e">
        <v>#N/A</v>
      </c>
      <c r="AS1689" s="49" t="e">
        <v>#N/A</v>
      </c>
      <c r="AT1689" s="49" t="e">
        <v>#N/A</v>
      </c>
    </row>
    <row r="1690" spans="1:46" x14ac:dyDescent="0.25">
      <c r="A1690">
        <v>10</v>
      </c>
      <c r="B1690" t="s">
        <v>301</v>
      </c>
      <c r="C1690" t="s">
        <v>301</v>
      </c>
      <c r="D1690" t="s">
        <v>302</v>
      </c>
      <c r="E1690" t="s">
        <v>626</v>
      </c>
      <c r="F1690" t="s">
        <v>627</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c r="AG1690">
        <v>0</v>
      </c>
      <c r="AH1690">
        <v>0</v>
      </c>
      <c r="AI1690">
        <v>0</v>
      </c>
      <c r="AJ1690">
        <v>0</v>
      </c>
      <c r="AK1690">
        <v>0</v>
      </c>
      <c r="AL1690" t="s">
        <v>531</v>
      </c>
      <c r="AM1690" s="49" t="s">
        <v>302</v>
      </c>
      <c r="AN1690" s="49" t="s">
        <v>14</v>
      </c>
      <c r="AO1690" s="49" t="s">
        <v>485</v>
      </c>
      <c r="AP1690" s="49" t="s">
        <v>494</v>
      </c>
      <c r="AQ1690" s="49" t="s">
        <v>11</v>
      </c>
      <c r="AR1690" s="49" t="s">
        <v>487</v>
      </c>
      <c r="AS1690" s="49" t="s">
        <v>488</v>
      </c>
      <c r="AT1690" s="49" t="s">
        <v>489</v>
      </c>
    </row>
    <row r="1691" spans="1:46" x14ac:dyDescent="0.25">
      <c r="A1691">
        <v>10</v>
      </c>
      <c r="B1691" t="s">
        <v>303</v>
      </c>
      <c r="C1691" t="s">
        <v>303</v>
      </c>
      <c r="D1691" t="s">
        <v>304</v>
      </c>
      <c r="E1691" t="s">
        <v>626</v>
      </c>
      <c r="F1691" t="s">
        <v>627</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0</v>
      </c>
      <c r="AI1691">
        <v>0</v>
      </c>
      <c r="AJ1691">
        <v>0</v>
      </c>
      <c r="AK1691">
        <v>0</v>
      </c>
      <c r="AL1691" t="s">
        <v>531</v>
      </c>
      <c r="AM1691" s="49" t="s">
        <v>304</v>
      </c>
      <c r="AN1691" s="49" t="s">
        <v>14</v>
      </c>
      <c r="AO1691" s="49" t="s">
        <v>507</v>
      </c>
      <c r="AP1691" s="49" t="s">
        <v>501</v>
      </c>
      <c r="AQ1691" s="49" t="s">
        <v>10</v>
      </c>
      <c r="AR1691" s="49" t="s">
        <v>487</v>
      </c>
      <c r="AS1691" s="49" t="s">
        <v>488</v>
      </c>
      <c r="AT1691" s="49" t="s">
        <v>489</v>
      </c>
    </row>
    <row r="1692" spans="1:46" x14ac:dyDescent="0.25">
      <c r="A1692">
        <v>10</v>
      </c>
      <c r="B1692" t="s">
        <v>319</v>
      </c>
      <c r="C1692" t="s">
        <v>319</v>
      </c>
      <c r="D1692" t="s">
        <v>320</v>
      </c>
      <c r="E1692" t="s">
        <v>626</v>
      </c>
      <c r="F1692" t="s">
        <v>627</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c r="AG1692">
        <v>0</v>
      </c>
      <c r="AH1692">
        <v>0</v>
      </c>
      <c r="AI1692">
        <v>0</v>
      </c>
      <c r="AJ1692">
        <v>0</v>
      </c>
      <c r="AK1692">
        <v>0</v>
      </c>
      <c r="AL1692" t="s">
        <v>531</v>
      </c>
      <c r="AM1692" s="49" t="s">
        <v>320</v>
      </c>
      <c r="AN1692" s="49" t="s">
        <v>14</v>
      </c>
      <c r="AO1692" s="49" t="s">
        <v>506</v>
      </c>
      <c r="AP1692" s="49" t="s">
        <v>501</v>
      </c>
      <c r="AQ1692" s="49" t="s">
        <v>10</v>
      </c>
      <c r="AR1692" s="49" t="s">
        <v>487</v>
      </c>
      <c r="AS1692" s="49" t="s">
        <v>488</v>
      </c>
      <c r="AT1692" s="49" t="s">
        <v>489</v>
      </c>
    </row>
    <row r="1693" spans="1:46" x14ac:dyDescent="0.25">
      <c r="A1693">
        <v>10</v>
      </c>
      <c r="B1693" t="s">
        <v>115</v>
      </c>
      <c r="C1693" t="s">
        <v>115</v>
      </c>
      <c r="D1693" t="s">
        <v>600</v>
      </c>
      <c r="E1693" t="s">
        <v>626</v>
      </c>
      <c r="F1693" t="s">
        <v>627</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c r="AK1693">
        <v>0</v>
      </c>
      <c r="AL1693" t="s">
        <v>531</v>
      </c>
      <c r="AM1693" s="49" t="s">
        <v>116</v>
      </c>
      <c r="AN1693" s="49" t="s">
        <v>14</v>
      </c>
      <c r="AO1693" s="49" t="s">
        <v>485</v>
      </c>
      <c r="AP1693" s="49" t="s">
        <v>501</v>
      </c>
      <c r="AQ1693" s="49" t="s">
        <v>11</v>
      </c>
      <c r="AR1693" s="49" t="s">
        <v>487</v>
      </c>
      <c r="AS1693" s="49" t="s">
        <v>488</v>
      </c>
      <c r="AT1693" s="49" t="s">
        <v>489</v>
      </c>
    </row>
    <row r="1694" spans="1:46" x14ac:dyDescent="0.25">
      <c r="A1694">
        <v>10</v>
      </c>
      <c r="B1694" t="s">
        <v>305</v>
      </c>
      <c r="C1694" t="s">
        <v>305</v>
      </c>
      <c r="D1694" t="s">
        <v>306</v>
      </c>
      <c r="E1694" t="s">
        <v>626</v>
      </c>
      <c r="F1694" t="s">
        <v>627</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c r="AK1694">
        <v>0</v>
      </c>
      <c r="AL1694" t="s">
        <v>531</v>
      </c>
      <c r="AM1694" s="49" t="s">
        <v>306</v>
      </c>
      <c r="AN1694" s="49" t="s">
        <v>14</v>
      </c>
      <c r="AO1694" s="49" t="s">
        <v>506</v>
      </c>
      <c r="AP1694" s="49" t="s">
        <v>501</v>
      </c>
      <c r="AQ1694" s="49" t="s">
        <v>10</v>
      </c>
      <c r="AR1694" s="49" t="s">
        <v>487</v>
      </c>
      <c r="AS1694" s="49" t="s">
        <v>488</v>
      </c>
      <c r="AT1694" s="49" t="s">
        <v>489</v>
      </c>
    </row>
    <row r="1695" spans="1:46" x14ac:dyDescent="0.25">
      <c r="A1695">
        <v>10</v>
      </c>
      <c r="B1695" t="s">
        <v>307</v>
      </c>
      <c r="C1695" t="s">
        <v>307</v>
      </c>
      <c r="D1695" t="s">
        <v>308</v>
      </c>
      <c r="E1695" t="s">
        <v>626</v>
      </c>
      <c r="F1695" t="s">
        <v>627</v>
      </c>
      <c r="G1695">
        <v>0</v>
      </c>
      <c r="H1695">
        <v>0</v>
      </c>
      <c r="I1695">
        <v>0</v>
      </c>
      <c r="J1695">
        <v>0</v>
      </c>
      <c r="K1695">
        <v>0</v>
      </c>
      <c r="L1695">
        <v>0</v>
      </c>
      <c r="M1695">
        <v>0</v>
      </c>
      <c r="N1695">
        <v>0</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c r="AK1695">
        <v>0</v>
      </c>
      <c r="AL1695" t="s">
        <v>531</v>
      </c>
      <c r="AM1695" s="49" t="s">
        <v>308</v>
      </c>
      <c r="AN1695" s="49" t="s">
        <v>14</v>
      </c>
      <c r="AO1695" s="49" t="s">
        <v>485</v>
      </c>
      <c r="AP1695" s="49" t="s">
        <v>494</v>
      </c>
      <c r="AQ1695" s="49" t="s">
        <v>11</v>
      </c>
      <c r="AR1695" s="49" t="s">
        <v>487</v>
      </c>
      <c r="AS1695" s="49" t="s">
        <v>488</v>
      </c>
      <c r="AT1695" s="49" t="s">
        <v>489</v>
      </c>
    </row>
    <row r="1696" spans="1:46" x14ac:dyDescent="0.25">
      <c r="A1696">
        <v>10</v>
      </c>
      <c r="B1696" t="s">
        <v>313</v>
      </c>
      <c r="C1696" t="s">
        <v>313</v>
      </c>
      <c r="D1696" t="s">
        <v>314</v>
      </c>
      <c r="E1696" t="s">
        <v>626</v>
      </c>
      <c r="F1696" t="s">
        <v>627</v>
      </c>
      <c r="G1696">
        <v>0</v>
      </c>
      <c r="H1696">
        <v>0</v>
      </c>
      <c r="I1696">
        <v>0</v>
      </c>
      <c r="J1696">
        <v>0</v>
      </c>
      <c r="K1696">
        <v>0</v>
      </c>
      <c r="L1696">
        <v>0</v>
      </c>
      <c r="M1696">
        <v>0</v>
      </c>
      <c r="N1696">
        <v>0</v>
      </c>
      <c r="O1696">
        <v>0</v>
      </c>
      <c r="P1696">
        <v>0</v>
      </c>
      <c r="Q1696">
        <v>0</v>
      </c>
      <c r="R1696">
        <v>0</v>
      </c>
      <c r="S1696">
        <v>0</v>
      </c>
      <c r="T1696">
        <v>0</v>
      </c>
      <c r="U1696">
        <v>0</v>
      </c>
      <c r="V1696">
        <v>0</v>
      </c>
      <c r="W1696">
        <v>0</v>
      </c>
      <c r="X1696">
        <v>0</v>
      </c>
      <c r="Y1696">
        <v>0</v>
      </c>
      <c r="Z1696">
        <v>0</v>
      </c>
      <c r="AA1696">
        <v>0</v>
      </c>
      <c r="AB1696">
        <v>0</v>
      </c>
      <c r="AC1696">
        <v>0</v>
      </c>
      <c r="AD1696">
        <v>0</v>
      </c>
      <c r="AE1696">
        <v>0</v>
      </c>
      <c r="AF1696">
        <v>0</v>
      </c>
      <c r="AG1696">
        <v>0</v>
      </c>
      <c r="AH1696">
        <v>0</v>
      </c>
      <c r="AI1696">
        <v>0</v>
      </c>
      <c r="AJ1696">
        <v>0</v>
      </c>
      <c r="AK1696">
        <v>0</v>
      </c>
      <c r="AL1696">
        <v>0</v>
      </c>
      <c r="AM1696" s="49" t="s">
        <v>314</v>
      </c>
      <c r="AN1696" s="49" t="s">
        <v>14</v>
      </c>
      <c r="AO1696" s="49" t="s">
        <v>500</v>
      </c>
      <c r="AP1696" s="49" t="s">
        <v>505</v>
      </c>
      <c r="AQ1696" s="49" t="s">
        <v>13</v>
      </c>
      <c r="AR1696" s="49" t="s">
        <v>487</v>
      </c>
      <c r="AS1696" s="49" t="s">
        <v>488</v>
      </c>
      <c r="AT1696" s="49" t="s">
        <v>489</v>
      </c>
    </row>
    <row r="1697" spans="1:46" x14ac:dyDescent="0.25">
      <c r="A1697">
        <v>10</v>
      </c>
      <c r="B1697" t="s">
        <v>317</v>
      </c>
      <c r="C1697" t="s">
        <v>317</v>
      </c>
      <c r="D1697" t="s">
        <v>318</v>
      </c>
      <c r="E1697" t="s">
        <v>626</v>
      </c>
      <c r="F1697" t="s">
        <v>627</v>
      </c>
      <c r="G1697">
        <v>0</v>
      </c>
      <c r="H1697">
        <v>0</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c r="AG1697">
        <v>0</v>
      </c>
      <c r="AH1697">
        <v>0</v>
      </c>
      <c r="AI1697">
        <v>0</v>
      </c>
      <c r="AJ1697">
        <v>0</v>
      </c>
      <c r="AK1697">
        <v>0</v>
      </c>
      <c r="AL1697">
        <v>0</v>
      </c>
      <c r="AM1697" s="49" t="s">
        <v>318</v>
      </c>
      <c r="AN1697" s="49" t="s">
        <v>14</v>
      </c>
      <c r="AO1697" s="49" t="s">
        <v>500</v>
      </c>
      <c r="AP1697" s="49" t="s">
        <v>505</v>
      </c>
      <c r="AQ1697" s="49" t="s">
        <v>13</v>
      </c>
      <c r="AR1697" s="49" t="s">
        <v>487</v>
      </c>
      <c r="AS1697" s="49" t="s">
        <v>488</v>
      </c>
      <c r="AT1697" s="49" t="s">
        <v>489</v>
      </c>
    </row>
    <row r="1698" spans="1:46" x14ac:dyDescent="0.25">
      <c r="A1698">
        <v>10</v>
      </c>
      <c r="B1698" t="s">
        <v>321</v>
      </c>
      <c r="C1698" t="s">
        <v>321</v>
      </c>
      <c r="D1698" t="s">
        <v>424</v>
      </c>
      <c r="E1698" t="s">
        <v>626</v>
      </c>
      <c r="F1698" t="s">
        <v>627</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c r="AG1698">
        <v>0</v>
      </c>
      <c r="AH1698">
        <v>0</v>
      </c>
      <c r="AI1698">
        <v>0</v>
      </c>
      <c r="AJ1698">
        <v>0</v>
      </c>
      <c r="AK1698">
        <v>0</v>
      </c>
      <c r="AL1698" t="s">
        <v>531</v>
      </c>
      <c r="AM1698" s="49" t="s">
        <v>424</v>
      </c>
      <c r="AN1698" s="49" t="s">
        <v>14</v>
      </c>
      <c r="AO1698" s="49" t="s">
        <v>485</v>
      </c>
      <c r="AP1698" s="49" t="s">
        <v>505</v>
      </c>
      <c r="AQ1698" s="49" t="s">
        <v>13</v>
      </c>
      <c r="AR1698" s="49" t="s">
        <v>495</v>
      </c>
      <c r="AS1698" s="49" t="s">
        <v>496</v>
      </c>
      <c r="AT1698" s="49" t="s">
        <v>497</v>
      </c>
    </row>
    <row r="1699" spans="1:46" x14ac:dyDescent="0.25">
      <c r="A1699">
        <v>10</v>
      </c>
      <c r="B1699" t="s">
        <v>253</v>
      </c>
      <c r="C1699" t="s">
        <v>253</v>
      </c>
      <c r="D1699" t="s">
        <v>601</v>
      </c>
      <c r="E1699" t="s">
        <v>626</v>
      </c>
      <c r="F1699" t="s">
        <v>627</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c r="AG1699">
        <v>0</v>
      </c>
      <c r="AH1699">
        <v>0</v>
      </c>
      <c r="AI1699">
        <v>0</v>
      </c>
      <c r="AJ1699">
        <v>0</v>
      </c>
      <c r="AK1699">
        <v>0</v>
      </c>
      <c r="AL1699">
        <v>0</v>
      </c>
      <c r="AM1699" s="49" t="s">
        <v>254</v>
      </c>
      <c r="AN1699" s="49" t="s">
        <v>14</v>
      </c>
      <c r="AO1699" s="49" t="s">
        <v>500</v>
      </c>
      <c r="AP1699" s="49" t="s">
        <v>501</v>
      </c>
      <c r="AQ1699" s="49" t="s">
        <v>502</v>
      </c>
      <c r="AR1699" s="49" t="s">
        <v>487</v>
      </c>
      <c r="AS1699" s="49" t="s">
        <v>488</v>
      </c>
      <c r="AT1699" s="49" t="s">
        <v>489</v>
      </c>
    </row>
    <row r="1700" spans="1:46" x14ac:dyDescent="0.25">
      <c r="A1700">
        <v>10</v>
      </c>
      <c r="B1700" t="s">
        <v>263</v>
      </c>
      <c r="C1700" t="s">
        <v>263</v>
      </c>
      <c r="D1700" t="s">
        <v>602</v>
      </c>
      <c r="E1700" t="s">
        <v>626</v>
      </c>
      <c r="F1700" t="s">
        <v>627</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c r="AG1700">
        <v>0</v>
      </c>
      <c r="AH1700">
        <v>0</v>
      </c>
      <c r="AI1700">
        <v>0</v>
      </c>
      <c r="AJ1700">
        <v>0</v>
      </c>
      <c r="AK1700">
        <v>0</v>
      </c>
      <c r="AL1700">
        <v>0</v>
      </c>
      <c r="AM1700" s="49" t="s">
        <v>264</v>
      </c>
      <c r="AN1700" s="49" t="s">
        <v>14</v>
      </c>
      <c r="AO1700" s="49" t="s">
        <v>500</v>
      </c>
      <c r="AP1700" s="49" t="s">
        <v>501</v>
      </c>
      <c r="AQ1700" s="49" t="s">
        <v>502</v>
      </c>
      <c r="AR1700" s="49" t="s">
        <v>487</v>
      </c>
      <c r="AS1700" s="49" t="s">
        <v>488</v>
      </c>
      <c r="AT1700" s="49" t="s">
        <v>489</v>
      </c>
    </row>
    <row r="1701" spans="1:46" x14ac:dyDescent="0.25">
      <c r="A1701">
        <v>10</v>
      </c>
      <c r="B1701" t="s">
        <v>123</v>
      </c>
      <c r="C1701" t="s">
        <v>123</v>
      </c>
      <c r="D1701" t="s">
        <v>603</v>
      </c>
      <c r="E1701" t="s">
        <v>626</v>
      </c>
      <c r="F1701" t="s">
        <v>627</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c r="AG1701">
        <v>0</v>
      </c>
      <c r="AH1701">
        <v>0</v>
      </c>
      <c r="AI1701">
        <v>0</v>
      </c>
      <c r="AJ1701">
        <v>0</v>
      </c>
      <c r="AK1701">
        <v>0</v>
      </c>
      <c r="AL1701" t="s">
        <v>531</v>
      </c>
      <c r="AM1701" s="49" t="s">
        <v>410</v>
      </c>
      <c r="AN1701" s="49" t="s">
        <v>5</v>
      </c>
      <c r="AO1701" s="49" t="s">
        <v>9</v>
      </c>
      <c r="AP1701" s="49" t="s">
        <v>494</v>
      </c>
      <c r="AQ1701" s="49" t="s">
        <v>9</v>
      </c>
      <c r="AR1701" s="49" t="s">
        <v>495</v>
      </c>
      <c r="AS1701" s="49" t="s">
        <v>496</v>
      </c>
      <c r="AT1701" s="49" t="s">
        <v>497</v>
      </c>
    </row>
    <row r="1702" spans="1:46" x14ac:dyDescent="0.25">
      <c r="A1702">
        <v>10</v>
      </c>
      <c r="B1702" t="s">
        <v>375</v>
      </c>
      <c r="C1702" t="s">
        <v>375</v>
      </c>
      <c r="D1702" t="s">
        <v>604</v>
      </c>
      <c r="E1702" t="s">
        <v>626</v>
      </c>
      <c r="F1702" t="s">
        <v>627</v>
      </c>
      <c r="G1702">
        <v>0</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c r="AG1702">
        <v>0</v>
      </c>
      <c r="AH1702">
        <v>0</v>
      </c>
      <c r="AI1702">
        <v>0</v>
      </c>
      <c r="AJ1702">
        <v>0</v>
      </c>
      <c r="AK1702">
        <v>0</v>
      </c>
      <c r="AL1702">
        <v>0</v>
      </c>
      <c r="AM1702" s="49" t="s">
        <v>376</v>
      </c>
      <c r="AN1702" s="49" t="s">
        <v>14</v>
      </c>
      <c r="AO1702" s="49" t="s">
        <v>500</v>
      </c>
      <c r="AP1702" s="49" t="s">
        <v>501</v>
      </c>
      <c r="AQ1702" s="49" t="s">
        <v>502</v>
      </c>
      <c r="AR1702" s="49" t="s">
        <v>487</v>
      </c>
      <c r="AS1702" s="49" t="s">
        <v>488</v>
      </c>
      <c r="AT1702" s="49" t="s">
        <v>489</v>
      </c>
    </row>
    <row r="1703" spans="1:46" x14ac:dyDescent="0.25">
      <c r="A1703">
        <v>10</v>
      </c>
      <c r="B1703" t="s">
        <v>322</v>
      </c>
      <c r="C1703" t="s">
        <v>322</v>
      </c>
      <c r="D1703" t="s">
        <v>323</v>
      </c>
      <c r="E1703" t="s">
        <v>626</v>
      </c>
      <c r="F1703" t="s">
        <v>627</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c r="AK1703">
        <v>0</v>
      </c>
      <c r="AL1703">
        <v>0</v>
      </c>
      <c r="AM1703" s="49" t="s">
        <v>323</v>
      </c>
      <c r="AN1703" s="49" t="s">
        <v>14</v>
      </c>
      <c r="AO1703" s="49" t="s">
        <v>500</v>
      </c>
      <c r="AP1703" s="49" t="s">
        <v>501</v>
      </c>
      <c r="AQ1703" s="49" t="s">
        <v>502</v>
      </c>
      <c r="AR1703" s="49" t="s">
        <v>487</v>
      </c>
      <c r="AS1703" s="49" t="s">
        <v>488</v>
      </c>
      <c r="AT1703" s="49" t="s">
        <v>489</v>
      </c>
    </row>
    <row r="1704" spans="1:46" x14ac:dyDescent="0.25">
      <c r="A1704">
        <v>10</v>
      </c>
      <c r="B1704" t="s">
        <v>324</v>
      </c>
      <c r="C1704" t="s">
        <v>324</v>
      </c>
      <c r="D1704" t="s">
        <v>425</v>
      </c>
      <c r="E1704" t="s">
        <v>626</v>
      </c>
      <c r="F1704" t="s">
        <v>627</v>
      </c>
      <c r="G1704">
        <v>0</v>
      </c>
      <c r="H1704">
        <v>0</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c r="AK1704">
        <v>0</v>
      </c>
      <c r="AL1704">
        <v>0</v>
      </c>
      <c r="AM1704" s="49" t="s">
        <v>425</v>
      </c>
      <c r="AN1704" s="49" t="s">
        <v>14</v>
      </c>
      <c r="AO1704" s="49" t="s">
        <v>500</v>
      </c>
      <c r="AP1704" s="49" t="s">
        <v>501</v>
      </c>
      <c r="AQ1704" s="49" t="s">
        <v>502</v>
      </c>
      <c r="AR1704" s="49" t="s">
        <v>495</v>
      </c>
      <c r="AS1704" s="49" t="s">
        <v>496</v>
      </c>
      <c r="AT1704" s="49" t="s">
        <v>497</v>
      </c>
    </row>
    <row r="1705" spans="1:46" x14ac:dyDescent="0.25">
      <c r="A1705">
        <v>10</v>
      </c>
      <c r="B1705" t="s">
        <v>325</v>
      </c>
      <c r="C1705" t="s">
        <v>325</v>
      </c>
      <c r="D1705" t="s">
        <v>326</v>
      </c>
      <c r="E1705" t="s">
        <v>626</v>
      </c>
      <c r="F1705" t="s">
        <v>627</v>
      </c>
      <c r="G1705">
        <v>0</v>
      </c>
      <c r="H1705">
        <v>0</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c r="AI1705">
        <v>0</v>
      </c>
      <c r="AJ1705">
        <v>0</v>
      </c>
      <c r="AK1705">
        <v>0</v>
      </c>
      <c r="AL1705" t="s">
        <v>531</v>
      </c>
      <c r="AM1705" s="49" t="s">
        <v>326</v>
      </c>
      <c r="AN1705" s="49" t="s">
        <v>6</v>
      </c>
      <c r="AO1705" s="49" t="s">
        <v>9</v>
      </c>
      <c r="AP1705" s="49" t="s">
        <v>486</v>
      </c>
      <c r="AQ1705" s="49" t="s">
        <v>9</v>
      </c>
      <c r="AR1705" s="49" t="s">
        <v>487</v>
      </c>
      <c r="AS1705" s="49" t="s">
        <v>488</v>
      </c>
      <c r="AT1705" s="49" t="s">
        <v>489</v>
      </c>
    </row>
    <row r="1706" spans="1:46" x14ac:dyDescent="0.25">
      <c r="A1706">
        <v>10</v>
      </c>
      <c r="B1706" t="s">
        <v>327</v>
      </c>
      <c r="C1706" t="s">
        <v>327</v>
      </c>
      <c r="D1706" t="s">
        <v>426</v>
      </c>
      <c r="E1706" t="s">
        <v>626</v>
      </c>
      <c r="F1706" t="s">
        <v>627</v>
      </c>
      <c r="G1706">
        <v>0</v>
      </c>
      <c r="H1706">
        <v>0</v>
      </c>
      <c r="I1706">
        <v>0</v>
      </c>
      <c r="J1706">
        <v>0</v>
      </c>
      <c r="K1706">
        <v>0</v>
      </c>
      <c r="L1706">
        <v>0</v>
      </c>
      <c r="M1706">
        <v>0</v>
      </c>
      <c r="N1706">
        <v>0</v>
      </c>
      <c r="O1706">
        <v>0</v>
      </c>
      <c r="P1706">
        <v>0</v>
      </c>
      <c r="Q1706">
        <v>0</v>
      </c>
      <c r="R1706">
        <v>0</v>
      </c>
      <c r="S1706">
        <v>0</v>
      </c>
      <c r="T1706">
        <v>0</v>
      </c>
      <c r="U1706">
        <v>0</v>
      </c>
      <c r="V1706">
        <v>0</v>
      </c>
      <c r="W1706">
        <v>0</v>
      </c>
      <c r="X1706">
        <v>0</v>
      </c>
      <c r="Y1706">
        <v>0</v>
      </c>
      <c r="Z1706">
        <v>0</v>
      </c>
      <c r="AA1706">
        <v>0</v>
      </c>
      <c r="AB1706">
        <v>0</v>
      </c>
      <c r="AC1706">
        <v>0</v>
      </c>
      <c r="AD1706">
        <v>0</v>
      </c>
      <c r="AE1706">
        <v>0</v>
      </c>
      <c r="AF1706">
        <v>0</v>
      </c>
      <c r="AG1706">
        <v>0</v>
      </c>
      <c r="AH1706">
        <v>0</v>
      </c>
      <c r="AI1706">
        <v>0</v>
      </c>
      <c r="AJ1706">
        <v>0</v>
      </c>
      <c r="AK1706">
        <v>0</v>
      </c>
      <c r="AL1706" t="s">
        <v>531</v>
      </c>
      <c r="AM1706" s="49" t="s">
        <v>426</v>
      </c>
      <c r="AN1706" s="49" t="s">
        <v>14</v>
      </c>
      <c r="AO1706" s="49" t="s">
        <v>485</v>
      </c>
      <c r="AP1706" s="49" t="s">
        <v>505</v>
      </c>
      <c r="AQ1706" s="49" t="s">
        <v>13</v>
      </c>
      <c r="AR1706" s="49" t="s">
        <v>495</v>
      </c>
      <c r="AS1706" s="49" t="s">
        <v>496</v>
      </c>
      <c r="AT1706" s="49" t="s">
        <v>497</v>
      </c>
    </row>
    <row r="1707" spans="1:46" x14ac:dyDescent="0.25">
      <c r="A1707">
        <v>10</v>
      </c>
      <c r="B1707" t="s">
        <v>330</v>
      </c>
      <c r="C1707" t="s">
        <v>330</v>
      </c>
      <c r="D1707" t="s">
        <v>331</v>
      </c>
      <c r="E1707" t="s">
        <v>626</v>
      </c>
      <c r="F1707" t="s">
        <v>627</v>
      </c>
      <c r="G1707">
        <v>0</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c r="AG1707">
        <v>0</v>
      </c>
      <c r="AH1707">
        <v>0</v>
      </c>
      <c r="AI1707">
        <v>0</v>
      </c>
      <c r="AJ1707">
        <v>0</v>
      </c>
      <c r="AK1707">
        <v>0</v>
      </c>
      <c r="AL1707" t="s">
        <v>531</v>
      </c>
      <c r="AM1707" s="49" t="s">
        <v>331</v>
      </c>
      <c r="AN1707" s="49" t="s">
        <v>8</v>
      </c>
      <c r="AO1707" s="49" t="s">
        <v>9</v>
      </c>
      <c r="AP1707" s="49" t="s">
        <v>494</v>
      </c>
      <c r="AQ1707" s="49" t="s">
        <v>9</v>
      </c>
      <c r="AR1707" s="49" t="s">
        <v>487</v>
      </c>
      <c r="AS1707" s="49" t="s">
        <v>488</v>
      </c>
      <c r="AT1707" s="49" t="s">
        <v>489</v>
      </c>
    </row>
    <row r="1708" spans="1:46" x14ac:dyDescent="0.25">
      <c r="A1708">
        <v>10</v>
      </c>
      <c r="B1708" t="s">
        <v>342</v>
      </c>
      <c r="C1708" t="s">
        <v>342</v>
      </c>
      <c r="D1708" t="s">
        <v>343</v>
      </c>
      <c r="E1708" t="s">
        <v>626</v>
      </c>
      <c r="F1708" t="s">
        <v>627</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c r="AG1708">
        <v>0</v>
      </c>
      <c r="AH1708">
        <v>0</v>
      </c>
      <c r="AI1708">
        <v>0</v>
      </c>
      <c r="AJ1708">
        <v>0</v>
      </c>
      <c r="AK1708">
        <v>0</v>
      </c>
      <c r="AL1708">
        <v>0</v>
      </c>
      <c r="AM1708" s="49" t="s">
        <v>343</v>
      </c>
      <c r="AN1708" s="49" t="s">
        <v>14</v>
      </c>
      <c r="AO1708" s="49" t="s">
        <v>500</v>
      </c>
      <c r="AP1708" s="49" t="s">
        <v>501</v>
      </c>
      <c r="AQ1708" s="49" t="s">
        <v>502</v>
      </c>
      <c r="AR1708" s="49" t="s">
        <v>487</v>
      </c>
      <c r="AS1708" s="49" t="s">
        <v>488</v>
      </c>
      <c r="AT1708" s="49" t="s">
        <v>489</v>
      </c>
    </row>
    <row r="1709" spans="1:46" x14ac:dyDescent="0.25">
      <c r="A1709">
        <v>10</v>
      </c>
      <c r="B1709" t="s">
        <v>332</v>
      </c>
      <c r="C1709" t="s">
        <v>332</v>
      </c>
      <c r="D1709" t="s">
        <v>333</v>
      </c>
      <c r="E1709" t="s">
        <v>626</v>
      </c>
      <c r="F1709" t="s">
        <v>627</v>
      </c>
      <c r="G1709">
        <v>0</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c r="AG1709">
        <v>0</v>
      </c>
      <c r="AH1709">
        <v>0</v>
      </c>
      <c r="AI1709">
        <v>0</v>
      </c>
      <c r="AJ1709">
        <v>0</v>
      </c>
      <c r="AK1709">
        <v>0</v>
      </c>
      <c r="AL1709" t="s">
        <v>531</v>
      </c>
      <c r="AM1709" s="49" t="s">
        <v>333</v>
      </c>
      <c r="AN1709" s="49" t="s">
        <v>14</v>
      </c>
      <c r="AO1709" s="49" t="s">
        <v>485</v>
      </c>
      <c r="AP1709" s="49" t="s">
        <v>505</v>
      </c>
      <c r="AQ1709" s="49" t="s">
        <v>13</v>
      </c>
      <c r="AR1709" s="49" t="s">
        <v>495</v>
      </c>
      <c r="AS1709" s="49" t="s">
        <v>488</v>
      </c>
      <c r="AT1709" s="49" t="s">
        <v>489</v>
      </c>
    </row>
    <row r="1710" spans="1:46" x14ac:dyDescent="0.25">
      <c r="A1710">
        <v>10</v>
      </c>
      <c r="B1710" t="s">
        <v>349</v>
      </c>
      <c r="C1710" t="s">
        <v>349</v>
      </c>
      <c r="D1710" t="s">
        <v>350</v>
      </c>
      <c r="E1710" t="s">
        <v>626</v>
      </c>
      <c r="F1710" t="s">
        <v>627</v>
      </c>
      <c r="G1710">
        <v>0</v>
      </c>
      <c r="H1710">
        <v>0</v>
      </c>
      <c r="I1710">
        <v>0</v>
      </c>
      <c r="J1710">
        <v>0</v>
      </c>
      <c r="K1710">
        <v>0</v>
      </c>
      <c r="L1710">
        <v>0</v>
      </c>
      <c r="M1710">
        <v>0</v>
      </c>
      <c r="N1710">
        <v>0</v>
      </c>
      <c r="O1710">
        <v>0</v>
      </c>
      <c r="P1710">
        <v>0</v>
      </c>
      <c r="Q1710">
        <v>0</v>
      </c>
      <c r="R1710">
        <v>0</v>
      </c>
      <c r="S1710">
        <v>0</v>
      </c>
      <c r="T1710">
        <v>0</v>
      </c>
      <c r="U1710">
        <v>0</v>
      </c>
      <c r="V1710">
        <v>0</v>
      </c>
      <c r="W1710">
        <v>0</v>
      </c>
      <c r="X1710">
        <v>0</v>
      </c>
      <c r="Y1710">
        <v>0</v>
      </c>
      <c r="Z1710">
        <v>0</v>
      </c>
      <c r="AA1710">
        <v>0</v>
      </c>
      <c r="AB1710">
        <v>0</v>
      </c>
      <c r="AC1710">
        <v>0</v>
      </c>
      <c r="AD1710">
        <v>0</v>
      </c>
      <c r="AE1710">
        <v>0</v>
      </c>
      <c r="AF1710">
        <v>0</v>
      </c>
      <c r="AG1710">
        <v>0</v>
      </c>
      <c r="AH1710">
        <v>0</v>
      </c>
      <c r="AI1710">
        <v>0</v>
      </c>
      <c r="AJ1710">
        <v>0</v>
      </c>
      <c r="AK1710">
        <v>0</v>
      </c>
      <c r="AL1710">
        <v>0</v>
      </c>
      <c r="AM1710" s="49" t="s">
        <v>350</v>
      </c>
      <c r="AN1710" s="49" t="s">
        <v>14</v>
      </c>
      <c r="AO1710" s="49" t="s">
        <v>500</v>
      </c>
      <c r="AP1710" s="49" t="s">
        <v>505</v>
      </c>
      <c r="AQ1710" s="49" t="s">
        <v>13</v>
      </c>
      <c r="AR1710" s="49" t="s">
        <v>487</v>
      </c>
      <c r="AS1710" s="49" t="s">
        <v>488</v>
      </c>
      <c r="AT1710" s="49" t="s">
        <v>489</v>
      </c>
    </row>
    <row r="1711" spans="1:46" x14ac:dyDescent="0.25">
      <c r="A1711">
        <v>10</v>
      </c>
      <c r="B1711" t="s">
        <v>351</v>
      </c>
      <c r="C1711" t="s">
        <v>351</v>
      </c>
      <c r="D1711" t="s">
        <v>352</v>
      </c>
      <c r="E1711" t="s">
        <v>626</v>
      </c>
      <c r="F1711" t="s">
        <v>627</v>
      </c>
      <c r="G1711">
        <v>0</v>
      </c>
      <c r="H1711">
        <v>0</v>
      </c>
      <c r="I1711">
        <v>0</v>
      </c>
      <c r="J1711">
        <v>0</v>
      </c>
      <c r="K1711">
        <v>0</v>
      </c>
      <c r="L1711">
        <v>0</v>
      </c>
      <c r="M1711">
        <v>0</v>
      </c>
      <c r="N1711">
        <v>0</v>
      </c>
      <c r="O1711">
        <v>0</v>
      </c>
      <c r="P1711">
        <v>0</v>
      </c>
      <c r="Q1711">
        <v>0</v>
      </c>
      <c r="R1711">
        <v>0</v>
      </c>
      <c r="S1711">
        <v>0</v>
      </c>
      <c r="T1711">
        <v>0</v>
      </c>
      <c r="U1711">
        <v>0</v>
      </c>
      <c r="V1711">
        <v>0</v>
      </c>
      <c r="W1711">
        <v>0</v>
      </c>
      <c r="X1711">
        <v>0</v>
      </c>
      <c r="Y1711">
        <v>0</v>
      </c>
      <c r="Z1711">
        <v>0</v>
      </c>
      <c r="AA1711">
        <v>0</v>
      </c>
      <c r="AB1711">
        <v>0</v>
      </c>
      <c r="AC1711">
        <v>0</v>
      </c>
      <c r="AD1711">
        <v>0</v>
      </c>
      <c r="AE1711">
        <v>0</v>
      </c>
      <c r="AF1711">
        <v>0</v>
      </c>
      <c r="AG1711">
        <v>0</v>
      </c>
      <c r="AH1711">
        <v>0</v>
      </c>
      <c r="AI1711">
        <v>0</v>
      </c>
      <c r="AJ1711">
        <v>0</v>
      </c>
      <c r="AK1711">
        <v>0</v>
      </c>
      <c r="AL1711">
        <v>0</v>
      </c>
      <c r="AM1711" s="49" t="s">
        <v>352</v>
      </c>
      <c r="AN1711" s="49" t="s">
        <v>14</v>
      </c>
      <c r="AO1711" s="49" t="s">
        <v>500</v>
      </c>
      <c r="AP1711" s="49" t="s">
        <v>505</v>
      </c>
      <c r="AQ1711" s="49" t="s">
        <v>13</v>
      </c>
      <c r="AR1711" s="49" t="s">
        <v>487</v>
      </c>
      <c r="AS1711" s="49" t="s">
        <v>488</v>
      </c>
      <c r="AT1711" s="49" t="s">
        <v>489</v>
      </c>
    </row>
    <row r="1712" spans="1:46" x14ac:dyDescent="0.25">
      <c r="A1712">
        <v>10</v>
      </c>
      <c r="B1712" t="s">
        <v>400</v>
      </c>
      <c r="C1712" t="s">
        <v>400</v>
      </c>
      <c r="D1712" t="s">
        <v>401</v>
      </c>
      <c r="E1712" t="s">
        <v>626</v>
      </c>
      <c r="F1712" t="s">
        <v>627</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c r="AG1712">
        <v>0</v>
      </c>
      <c r="AH1712">
        <v>0</v>
      </c>
      <c r="AI1712">
        <v>0</v>
      </c>
      <c r="AJ1712">
        <v>0</v>
      </c>
      <c r="AK1712">
        <v>0</v>
      </c>
      <c r="AL1712" t="s">
        <v>531</v>
      </c>
      <c r="AM1712" s="49" t="s">
        <v>401</v>
      </c>
      <c r="AN1712" s="49" t="s">
        <v>4</v>
      </c>
      <c r="AO1712" s="49" t="s">
        <v>9</v>
      </c>
      <c r="AP1712" s="49" t="s">
        <v>501</v>
      </c>
      <c r="AQ1712" s="49" t="s">
        <v>9</v>
      </c>
      <c r="AR1712" s="49" t="s">
        <v>487</v>
      </c>
      <c r="AS1712" s="49" t="s">
        <v>488</v>
      </c>
      <c r="AT1712" s="49" t="s">
        <v>489</v>
      </c>
    </row>
    <row r="1713" spans="1:46" x14ac:dyDescent="0.25">
      <c r="A1713">
        <v>10</v>
      </c>
      <c r="B1713" t="s">
        <v>344</v>
      </c>
      <c r="C1713" t="s">
        <v>344</v>
      </c>
      <c r="D1713" t="s">
        <v>345</v>
      </c>
      <c r="E1713" t="s">
        <v>626</v>
      </c>
      <c r="F1713" t="s">
        <v>627</v>
      </c>
      <c r="G1713" t="s">
        <v>531</v>
      </c>
      <c r="H1713" t="s">
        <v>531</v>
      </c>
      <c r="I1713" t="s">
        <v>531</v>
      </c>
      <c r="J1713" t="s">
        <v>531</v>
      </c>
      <c r="K1713" t="s">
        <v>531</v>
      </c>
      <c r="L1713" t="s">
        <v>531</v>
      </c>
      <c r="M1713" t="s">
        <v>531</v>
      </c>
      <c r="N1713" t="s">
        <v>531</v>
      </c>
      <c r="O1713" t="s">
        <v>531</v>
      </c>
      <c r="P1713" t="s">
        <v>531</v>
      </c>
      <c r="Q1713" t="s">
        <v>531</v>
      </c>
      <c r="R1713" t="s">
        <v>531</v>
      </c>
      <c r="S1713" t="s">
        <v>531</v>
      </c>
      <c r="T1713" t="s">
        <v>531</v>
      </c>
      <c r="U1713" t="s">
        <v>531</v>
      </c>
      <c r="V1713" t="s">
        <v>531</v>
      </c>
      <c r="W1713" t="s">
        <v>531</v>
      </c>
      <c r="X1713" t="s">
        <v>531</v>
      </c>
      <c r="Y1713" t="s">
        <v>531</v>
      </c>
      <c r="Z1713" t="s">
        <v>531</v>
      </c>
      <c r="AA1713" t="s">
        <v>531</v>
      </c>
      <c r="AB1713" t="s">
        <v>531</v>
      </c>
      <c r="AC1713">
        <v>0</v>
      </c>
      <c r="AD1713">
        <v>0</v>
      </c>
      <c r="AE1713">
        <v>0</v>
      </c>
      <c r="AF1713">
        <v>0</v>
      </c>
      <c r="AG1713">
        <v>0</v>
      </c>
      <c r="AH1713">
        <v>0</v>
      </c>
      <c r="AI1713">
        <v>0</v>
      </c>
      <c r="AJ1713">
        <v>0</v>
      </c>
      <c r="AK1713">
        <v>0</v>
      </c>
      <c r="AL1713" t="s">
        <v>531</v>
      </c>
      <c r="AM1713" s="49" t="s">
        <v>345</v>
      </c>
      <c r="AN1713" s="49" t="s">
        <v>6</v>
      </c>
      <c r="AO1713" s="49" t="s">
        <v>9</v>
      </c>
      <c r="AP1713" s="49" t="s">
        <v>486</v>
      </c>
      <c r="AQ1713" s="49" t="s">
        <v>9</v>
      </c>
      <c r="AR1713" s="49" t="s">
        <v>495</v>
      </c>
      <c r="AS1713" s="49" t="s">
        <v>488</v>
      </c>
      <c r="AT1713" s="49" t="s">
        <v>489</v>
      </c>
    </row>
    <row r="1714" spans="1:46" x14ac:dyDescent="0.25">
      <c r="A1714">
        <v>10</v>
      </c>
      <c r="B1714" t="s">
        <v>154</v>
      </c>
      <c r="C1714" t="s">
        <v>154</v>
      </c>
      <c r="D1714" t="s">
        <v>155</v>
      </c>
      <c r="E1714" t="s">
        <v>626</v>
      </c>
      <c r="F1714" t="s">
        <v>627</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c r="AI1714">
        <v>0</v>
      </c>
      <c r="AJ1714">
        <v>0</v>
      </c>
      <c r="AK1714">
        <v>0</v>
      </c>
      <c r="AL1714">
        <v>0</v>
      </c>
      <c r="AM1714" s="49" t="s">
        <v>155</v>
      </c>
      <c r="AN1714" s="49" t="s">
        <v>14</v>
      </c>
      <c r="AO1714" s="49" t="s">
        <v>500</v>
      </c>
      <c r="AP1714" s="49" t="s">
        <v>505</v>
      </c>
      <c r="AQ1714" s="49" t="s">
        <v>13</v>
      </c>
      <c r="AR1714" s="49" t="s">
        <v>487</v>
      </c>
      <c r="AS1714" s="49" t="s">
        <v>488</v>
      </c>
      <c r="AT1714" s="49" t="s">
        <v>489</v>
      </c>
    </row>
    <row r="1715" spans="1:46" x14ac:dyDescent="0.25">
      <c r="A1715">
        <v>10</v>
      </c>
      <c r="B1715" t="s">
        <v>241</v>
      </c>
      <c r="C1715" t="s">
        <v>241</v>
      </c>
      <c r="D1715" t="s">
        <v>242</v>
      </c>
      <c r="E1715" t="s">
        <v>626</v>
      </c>
      <c r="F1715" t="s">
        <v>627</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c r="AK1715">
        <v>0</v>
      </c>
      <c r="AL1715" t="s">
        <v>531</v>
      </c>
      <c r="AM1715" s="49" t="s">
        <v>242</v>
      </c>
      <c r="AN1715" s="49" t="s">
        <v>14</v>
      </c>
      <c r="AO1715" s="49" t="s">
        <v>485</v>
      </c>
      <c r="AP1715" s="49" t="s">
        <v>494</v>
      </c>
      <c r="AQ1715" s="49" t="s">
        <v>11</v>
      </c>
      <c r="AR1715" s="49" t="s">
        <v>487</v>
      </c>
      <c r="AS1715" s="49" t="s">
        <v>488</v>
      </c>
      <c r="AT1715" s="49" t="s">
        <v>489</v>
      </c>
    </row>
    <row r="1716" spans="1:46" x14ac:dyDescent="0.25">
      <c r="A1716">
        <v>10</v>
      </c>
      <c r="B1716" t="s">
        <v>328</v>
      </c>
      <c r="C1716" t="s">
        <v>328</v>
      </c>
      <c r="D1716" t="s">
        <v>329</v>
      </c>
      <c r="E1716" t="s">
        <v>626</v>
      </c>
      <c r="F1716" t="s">
        <v>627</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c r="AI1716">
        <v>0</v>
      </c>
      <c r="AJ1716">
        <v>0</v>
      </c>
      <c r="AK1716">
        <v>0</v>
      </c>
      <c r="AL1716" t="s">
        <v>531</v>
      </c>
      <c r="AM1716" s="49" t="s">
        <v>329</v>
      </c>
      <c r="AN1716" s="49" t="s">
        <v>6</v>
      </c>
      <c r="AO1716" s="49" t="s">
        <v>9</v>
      </c>
      <c r="AP1716" s="49" t="s">
        <v>486</v>
      </c>
      <c r="AQ1716" s="49" t="s">
        <v>9</v>
      </c>
      <c r="AR1716" s="49" t="s">
        <v>487</v>
      </c>
      <c r="AS1716" s="49" t="s">
        <v>488</v>
      </c>
      <c r="AT1716" s="49" t="s">
        <v>489</v>
      </c>
    </row>
    <row r="1717" spans="1:46" x14ac:dyDescent="0.25">
      <c r="A1717">
        <v>10</v>
      </c>
      <c r="B1717" t="s">
        <v>348</v>
      </c>
      <c r="C1717" t="s">
        <v>348</v>
      </c>
      <c r="D1717" t="s">
        <v>427</v>
      </c>
      <c r="E1717" t="s">
        <v>626</v>
      </c>
      <c r="F1717" t="s">
        <v>627</v>
      </c>
      <c r="G1717" t="s">
        <v>531</v>
      </c>
      <c r="H1717" t="s">
        <v>531</v>
      </c>
      <c r="I1717" t="s">
        <v>531</v>
      </c>
      <c r="J1717" t="s">
        <v>531</v>
      </c>
      <c r="K1717" t="s">
        <v>531</v>
      </c>
      <c r="L1717" t="s">
        <v>531</v>
      </c>
      <c r="M1717" t="s">
        <v>531</v>
      </c>
      <c r="N1717" t="s">
        <v>531</v>
      </c>
      <c r="O1717" t="s">
        <v>531</v>
      </c>
      <c r="P1717" t="s">
        <v>531</v>
      </c>
      <c r="Q1717">
        <v>0</v>
      </c>
      <c r="R1717">
        <v>0</v>
      </c>
      <c r="S1717">
        <v>0</v>
      </c>
      <c r="T1717">
        <v>0</v>
      </c>
      <c r="U1717">
        <v>0</v>
      </c>
      <c r="V1717">
        <v>0</v>
      </c>
      <c r="W1717">
        <v>0</v>
      </c>
      <c r="X1717">
        <v>0</v>
      </c>
      <c r="Y1717">
        <v>0</v>
      </c>
      <c r="Z1717">
        <v>0</v>
      </c>
      <c r="AA1717">
        <v>0</v>
      </c>
      <c r="AB1717">
        <v>0</v>
      </c>
      <c r="AC1717">
        <v>0</v>
      </c>
      <c r="AD1717">
        <v>0</v>
      </c>
      <c r="AE1717">
        <v>0</v>
      </c>
      <c r="AF1717">
        <v>0</v>
      </c>
      <c r="AG1717">
        <v>0</v>
      </c>
      <c r="AH1717">
        <v>0</v>
      </c>
      <c r="AI1717">
        <v>0</v>
      </c>
      <c r="AJ1717">
        <v>0</v>
      </c>
      <c r="AK1717">
        <v>0</v>
      </c>
      <c r="AL1717" t="s">
        <v>531</v>
      </c>
      <c r="AM1717" s="49" t="s">
        <v>427</v>
      </c>
      <c r="AN1717" s="49" t="s">
        <v>14</v>
      </c>
      <c r="AO1717" s="49" t="s">
        <v>506</v>
      </c>
      <c r="AP1717" s="49" t="s">
        <v>501</v>
      </c>
      <c r="AQ1717" s="49" t="s">
        <v>10</v>
      </c>
      <c r="AR1717" s="49" t="s">
        <v>495</v>
      </c>
      <c r="AS1717" s="49" t="s">
        <v>488</v>
      </c>
      <c r="AT1717" s="49" t="s">
        <v>497</v>
      </c>
    </row>
    <row r="1718" spans="1:46" x14ac:dyDescent="0.25">
      <c r="A1718">
        <v>10</v>
      </c>
      <c r="B1718" t="s">
        <v>353</v>
      </c>
      <c r="C1718" t="s">
        <v>353</v>
      </c>
      <c r="D1718" t="s">
        <v>354</v>
      </c>
      <c r="E1718" t="s">
        <v>626</v>
      </c>
      <c r="F1718" t="s">
        <v>627</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c r="AJ1718">
        <v>0</v>
      </c>
      <c r="AK1718">
        <v>0</v>
      </c>
      <c r="AL1718">
        <v>0</v>
      </c>
      <c r="AM1718" s="49" t="s">
        <v>354</v>
      </c>
      <c r="AN1718" s="49" t="s">
        <v>14</v>
      </c>
      <c r="AO1718" s="49" t="s">
        <v>500</v>
      </c>
      <c r="AP1718" s="49" t="s">
        <v>505</v>
      </c>
      <c r="AQ1718" s="49" t="s">
        <v>13</v>
      </c>
      <c r="AR1718" s="49" t="s">
        <v>487</v>
      </c>
      <c r="AS1718" s="49" t="s">
        <v>488</v>
      </c>
      <c r="AT1718" s="49" t="s">
        <v>489</v>
      </c>
    </row>
    <row r="1719" spans="1:46" x14ac:dyDescent="0.25">
      <c r="A1719">
        <v>10</v>
      </c>
      <c r="B1719" t="s">
        <v>111</v>
      </c>
      <c r="C1719" t="s">
        <v>111</v>
      </c>
      <c r="D1719" t="s">
        <v>112</v>
      </c>
      <c r="E1719" t="s">
        <v>626</v>
      </c>
      <c r="F1719" t="s">
        <v>627</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c r="AI1719">
        <v>0</v>
      </c>
      <c r="AJ1719">
        <v>0</v>
      </c>
      <c r="AK1719">
        <v>0</v>
      </c>
      <c r="AL1719">
        <v>0</v>
      </c>
      <c r="AM1719" s="49" t="s">
        <v>112</v>
      </c>
      <c r="AN1719" s="49" t="s">
        <v>14</v>
      </c>
      <c r="AO1719" s="49" t="s">
        <v>500</v>
      </c>
      <c r="AP1719" s="49" t="s">
        <v>505</v>
      </c>
      <c r="AQ1719" s="49" t="s">
        <v>13</v>
      </c>
      <c r="AR1719" s="49" t="s">
        <v>487</v>
      </c>
      <c r="AS1719" s="49" t="s">
        <v>488</v>
      </c>
      <c r="AT1719" s="49" t="s">
        <v>489</v>
      </c>
    </row>
    <row r="1720" spans="1:46" x14ac:dyDescent="0.25">
      <c r="A1720">
        <v>10</v>
      </c>
      <c r="B1720" t="s">
        <v>359</v>
      </c>
      <c r="C1720" t="s">
        <v>359</v>
      </c>
      <c r="D1720" t="s">
        <v>605</v>
      </c>
      <c r="E1720" t="s">
        <v>626</v>
      </c>
      <c r="F1720" t="s">
        <v>627</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c r="AI1720">
        <v>0</v>
      </c>
      <c r="AJ1720">
        <v>0</v>
      </c>
      <c r="AK1720">
        <v>0</v>
      </c>
      <c r="AL1720" t="s">
        <v>531</v>
      </c>
      <c r="AM1720" s="49" t="s">
        <v>360</v>
      </c>
      <c r="AN1720" s="49" t="s">
        <v>14</v>
      </c>
      <c r="AO1720" s="49" t="s">
        <v>485</v>
      </c>
      <c r="AP1720" s="49" t="s">
        <v>486</v>
      </c>
      <c r="AQ1720" s="49" t="s">
        <v>11</v>
      </c>
      <c r="AR1720" s="49" t="s">
        <v>487</v>
      </c>
      <c r="AS1720" s="49" t="s">
        <v>488</v>
      </c>
      <c r="AT1720" s="49" t="s">
        <v>489</v>
      </c>
    </row>
    <row r="1721" spans="1:46" x14ac:dyDescent="0.25">
      <c r="A1721">
        <v>10</v>
      </c>
      <c r="B1721" t="s">
        <v>366</v>
      </c>
      <c r="C1721" t="s">
        <v>366</v>
      </c>
      <c r="D1721" t="s">
        <v>367</v>
      </c>
      <c r="E1721" t="s">
        <v>626</v>
      </c>
      <c r="F1721" t="s">
        <v>627</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c r="AG1721">
        <v>0</v>
      </c>
      <c r="AH1721">
        <v>0</v>
      </c>
      <c r="AI1721">
        <v>0</v>
      </c>
      <c r="AJ1721">
        <v>0</v>
      </c>
      <c r="AK1721">
        <v>0</v>
      </c>
      <c r="AL1721" t="s">
        <v>531</v>
      </c>
      <c r="AM1721" s="49" t="s">
        <v>367</v>
      </c>
      <c r="AN1721" s="49" t="s">
        <v>14</v>
      </c>
      <c r="AO1721" s="49" t="s">
        <v>485</v>
      </c>
      <c r="AP1721" s="49" t="s">
        <v>494</v>
      </c>
      <c r="AQ1721" s="49" t="s">
        <v>11</v>
      </c>
      <c r="AR1721" s="49" t="s">
        <v>487</v>
      </c>
      <c r="AS1721" s="49" t="s">
        <v>488</v>
      </c>
      <c r="AT1721" s="49" t="s">
        <v>489</v>
      </c>
    </row>
    <row r="1722" spans="1:46" x14ac:dyDescent="0.25">
      <c r="A1722">
        <v>10</v>
      </c>
      <c r="B1722" t="s">
        <v>364</v>
      </c>
      <c r="C1722" t="s">
        <v>364</v>
      </c>
      <c r="D1722" t="s">
        <v>365</v>
      </c>
      <c r="E1722" t="s">
        <v>626</v>
      </c>
      <c r="F1722" t="s">
        <v>627</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c r="AG1722">
        <v>0</v>
      </c>
      <c r="AH1722">
        <v>0</v>
      </c>
      <c r="AI1722">
        <v>0</v>
      </c>
      <c r="AJ1722">
        <v>0</v>
      </c>
      <c r="AK1722">
        <v>0</v>
      </c>
      <c r="AL1722" t="s">
        <v>531</v>
      </c>
      <c r="AM1722" s="49" t="s">
        <v>365</v>
      </c>
      <c r="AN1722" s="49" t="s">
        <v>14</v>
      </c>
      <c r="AO1722" s="49" t="s">
        <v>485</v>
      </c>
      <c r="AP1722" s="49" t="s">
        <v>501</v>
      </c>
      <c r="AQ1722" s="49" t="s">
        <v>11</v>
      </c>
      <c r="AR1722" s="49" t="s">
        <v>487</v>
      </c>
      <c r="AS1722" s="49" t="s">
        <v>488</v>
      </c>
      <c r="AT1722" s="49" t="s">
        <v>489</v>
      </c>
    </row>
    <row r="1723" spans="1:46" x14ac:dyDescent="0.25">
      <c r="A1723">
        <v>10</v>
      </c>
      <c r="B1723" t="s">
        <v>493</v>
      </c>
      <c r="C1723" t="s">
        <v>606</v>
      </c>
      <c r="D1723" t="s">
        <v>607</v>
      </c>
      <c r="E1723" t="s">
        <v>626</v>
      </c>
      <c r="F1723" t="s">
        <v>627</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c r="AI1723">
        <v>0</v>
      </c>
      <c r="AJ1723">
        <v>0</v>
      </c>
      <c r="AK1723">
        <v>0</v>
      </c>
      <c r="AL1723" t="s">
        <v>531</v>
      </c>
      <c r="AM1723" s="49" t="e">
        <v>#N/A</v>
      </c>
      <c r="AN1723" s="49" t="e">
        <v>#N/A</v>
      </c>
      <c r="AO1723" s="49" t="e">
        <v>#N/A</v>
      </c>
      <c r="AP1723" s="49" t="e">
        <v>#N/A</v>
      </c>
      <c r="AQ1723" s="49" t="e">
        <v>#N/A</v>
      </c>
      <c r="AR1723" s="49" t="e">
        <v>#N/A</v>
      </c>
      <c r="AS1723" s="49" t="e">
        <v>#N/A</v>
      </c>
      <c r="AT1723" s="49" t="e">
        <v>#N/A</v>
      </c>
    </row>
    <row r="1724" spans="1:46" x14ac:dyDescent="0.25">
      <c r="A1724">
        <v>10</v>
      </c>
      <c r="B1724" t="s">
        <v>362</v>
      </c>
      <c r="C1724" t="s">
        <v>362</v>
      </c>
      <c r="D1724" t="s">
        <v>363</v>
      </c>
      <c r="E1724" t="s">
        <v>626</v>
      </c>
      <c r="F1724" t="s">
        <v>627</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c r="AG1724">
        <v>0</v>
      </c>
      <c r="AH1724">
        <v>0</v>
      </c>
      <c r="AI1724">
        <v>0</v>
      </c>
      <c r="AJ1724">
        <v>0</v>
      </c>
      <c r="AK1724">
        <v>0</v>
      </c>
      <c r="AL1724" t="s">
        <v>531</v>
      </c>
      <c r="AM1724" s="49" t="s">
        <v>363</v>
      </c>
      <c r="AN1724" s="49" t="s">
        <v>8</v>
      </c>
      <c r="AO1724" s="49" t="s">
        <v>9</v>
      </c>
      <c r="AP1724" s="49" t="s">
        <v>486</v>
      </c>
      <c r="AQ1724" s="49" t="s">
        <v>9</v>
      </c>
      <c r="AR1724" s="49" t="s">
        <v>495</v>
      </c>
      <c r="AS1724" s="49" t="s">
        <v>488</v>
      </c>
      <c r="AT1724" s="49" t="s">
        <v>489</v>
      </c>
    </row>
    <row r="1725" spans="1:46" x14ac:dyDescent="0.25">
      <c r="A1725">
        <v>10</v>
      </c>
      <c r="B1725" t="s">
        <v>372</v>
      </c>
      <c r="C1725" t="s">
        <v>372</v>
      </c>
      <c r="D1725" t="s">
        <v>431</v>
      </c>
      <c r="E1725" t="s">
        <v>626</v>
      </c>
      <c r="F1725" t="s">
        <v>627</v>
      </c>
      <c r="G1725">
        <v>0</v>
      </c>
      <c r="H1725">
        <v>0</v>
      </c>
      <c r="I1725">
        <v>0</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c r="AG1725">
        <v>0</v>
      </c>
      <c r="AH1725">
        <v>0</v>
      </c>
      <c r="AI1725">
        <v>0</v>
      </c>
      <c r="AJ1725">
        <v>0</v>
      </c>
      <c r="AK1725">
        <v>0</v>
      </c>
      <c r="AL1725" t="s">
        <v>531</v>
      </c>
      <c r="AM1725" s="49" t="s">
        <v>431</v>
      </c>
      <c r="AN1725" s="49" t="s">
        <v>14</v>
      </c>
      <c r="AO1725" s="49" t="s">
        <v>507</v>
      </c>
      <c r="AP1725" s="49" t="s">
        <v>505</v>
      </c>
      <c r="AQ1725" s="49" t="s">
        <v>10</v>
      </c>
      <c r="AR1725" s="49" t="s">
        <v>495</v>
      </c>
      <c r="AS1725" s="49" t="s">
        <v>496</v>
      </c>
      <c r="AT1725" s="49" t="s">
        <v>497</v>
      </c>
    </row>
    <row r="1726" spans="1:46" x14ac:dyDescent="0.25">
      <c r="A1726">
        <v>10</v>
      </c>
      <c r="B1726" t="s">
        <v>373</v>
      </c>
      <c r="C1726" t="s">
        <v>373</v>
      </c>
      <c r="D1726" t="s">
        <v>374</v>
      </c>
      <c r="E1726" t="s">
        <v>626</v>
      </c>
      <c r="F1726" t="s">
        <v>627</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0</v>
      </c>
      <c r="AJ1726">
        <v>0</v>
      </c>
      <c r="AK1726">
        <v>0</v>
      </c>
      <c r="AL1726" t="s">
        <v>531</v>
      </c>
      <c r="AM1726" s="49" t="s">
        <v>374</v>
      </c>
      <c r="AN1726" s="49" t="s">
        <v>7</v>
      </c>
      <c r="AO1726" s="49" t="s">
        <v>9</v>
      </c>
      <c r="AP1726" s="49" t="s">
        <v>494</v>
      </c>
      <c r="AQ1726" s="49" t="s">
        <v>9</v>
      </c>
      <c r="AR1726" s="49" t="s">
        <v>487</v>
      </c>
      <c r="AS1726" s="49" t="s">
        <v>488</v>
      </c>
      <c r="AT1726" s="49" t="s">
        <v>489</v>
      </c>
    </row>
    <row r="1727" spans="1:46" x14ac:dyDescent="0.25">
      <c r="A1727">
        <v>10</v>
      </c>
      <c r="B1727" t="s">
        <v>368</v>
      </c>
      <c r="C1727" t="s">
        <v>368</v>
      </c>
      <c r="D1727" t="s">
        <v>429</v>
      </c>
      <c r="E1727" t="s">
        <v>626</v>
      </c>
      <c r="F1727" t="s">
        <v>627</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0</v>
      </c>
      <c r="AI1727">
        <v>0</v>
      </c>
      <c r="AJ1727">
        <v>0</v>
      </c>
      <c r="AK1727">
        <v>0</v>
      </c>
      <c r="AL1727" t="s">
        <v>531</v>
      </c>
      <c r="AM1727" s="49" t="s">
        <v>429</v>
      </c>
      <c r="AN1727" s="49" t="s">
        <v>14</v>
      </c>
      <c r="AO1727" s="49" t="s">
        <v>485</v>
      </c>
      <c r="AP1727" s="49" t="s">
        <v>501</v>
      </c>
      <c r="AQ1727" s="49" t="s">
        <v>11</v>
      </c>
      <c r="AR1727" s="49" t="s">
        <v>495</v>
      </c>
      <c r="AS1727" s="49" t="s">
        <v>496</v>
      </c>
      <c r="AT1727" s="49" t="s">
        <v>497</v>
      </c>
    </row>
    <row r="1728" spans="1:46" x14ac:dyDescent="0.25">
      <c r="A1728">
        <v>10</v>
      </c>
      <c r="B1728" t="s">
        <v>381</v>
      </c>
      <c r="C1728" t="s">
        <v>381</v>
      </c>
      <c r="D1728" t="s">
        <v>382</v>
      </c>
      <c r="E1728" t="s">
        <v>626</v>
      </c>
      <c r="F1728" t="s">
        <v>627</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c r="AH1728">
        <v>0</v>
      </c>
      <c r="AI1728">
        <v>0</v>
      </c>
      <c r="AJ1728">
        <v>0</v>
      </c>
      <c r="AK1728">
        <v>0</v>
      </c>
      <c r="AL1728" t="s">
        <v>531</v>
      </c>
      <c r="AM1728" s="49" t="s">
        <v>382</v>
      </c>
      <c r="AN1728" s="49" t="s">
        <v>6</v>
      </c>
      <c r="AO1728" s="49" t="s">
        <v>9</v>
      </c>
      <c r="AP1728" s="49" t="s">
        <v>486</v>
      </c>
      <c r="AQ1728" s="49" t="s">
        <v>9</v>
      </c>
      <c r="AR1728" s="49" t="s">
        <v>487</v>
      </c>
      <c r="AS1728" s="49" t="s">
        <v>488</v>
      </c>
      <c r="AT1728" s="49" t="s">
        <v>489</v>
      </c>
    </row>
    <row r="1729" spans="1:46" x14ac:dyDescent="0.25">
      <c r="A1729">
        <v>10</v>
      </c>
      <c r="B1729" t="s">
        <v>383</v>
      </c>
      <c r="C1729" t="s">
        <v>383</v>
      </c>
      <c r="D1729" t="s">
        <v>384</v>
      </c>
      <c r="E1729" t="s">
        <v>626</v>
      </c>
      <c r="F1729" t="s">
        <v>627</v>
      </c>
      <c r="G1729">
        <v>0</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c r="AG1729">
        <v>0</v>
      </c>
      <c r="AH1729">
        <v>0</v>
      </c>
      <c r="AI1729">
        <v>0</v>
      </c>
      <c r="AJ1729">
        <v>0</v>
      </c>
      <c r="AK1729">
        <v>0</v>
      </c>
      <c r="AL1729">
        <v>0</v>
      </c>
      <c r="AM1729" s="49" t="s">
        <v>384</v>
      </c>
      <c r="AN1729" s="49" t="s">
        <v>14</v>
      </c>
      <c r="AO1729" s="49" t="s">
        <v>500</v>
      </c>
      <c r="AP1729" s="49" t="s">
        <v>494</v>
      </c>
      <c r="AQ1729" s="49" t="s">
        <v>502</v>
      </c>
      <c r="AR1729" s="49" t="s">
        <v>487</v>
      </c>
      <c r="AS1729" s="49" t="s">
        <v>488</v>
      </c>
      <c r="AT1729" s="49" t="s">
        <v>489</v>
      </c>
    </row>
    <row r="1730" spans="1:46" x14ac:dyDescent="0.25">
      <c r="A1730">
        <v>10</v>
      </c>
      <c r="B1730" t="s">
        <v>62</v>
      </c>
      <c r="C1730" t="s">
        <v>62</v>
      </c>
      <c r="D1730" t="s">
        <v>407</v>
      </c>
      <c r="E1730" t="s">
        <v>626</v>
      </c>
      <c r="F1730" t="s">
        <v>627</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c r="AI1730">
        <v>0</v>
      </c>
      <c r="AJ1730">
        <v>0</v>
      </c>
      <c r="AK1730">
        <v>0</v>
      </c>
      <c r="AL1730" t="s">
        <v>531</v>
      </c>
      <c r="AM1730" s="49" t="s">
        <v>407</v>
      </c>
      <c r="AN1730" s="49" t="s">
        <v>14</v>
      </c>
      <c r="AO1730" s="49" t="s">
        <v>485</v>
      </c>
      <c r="AP1730" s="49" t="s">
        <v>505</v>
      </c>
      <c r="AQ1730" s="49" t="s">
        <v>13</v>
      </c>
      <c r="AR1730" s="49" t="s">
        <v>495</v>
      </c>
      <c r="AS1730" s="49" t="s">
        <v>496</v>
      </c>
      <c r="AT1730" s="49" t="s">
        <v>497</v>
      </c>
    </row>
    <row r="1731" spans="1:46" x14ac:dyDescent="0.25">
      <c r="A1731">
        <v>10</v>
      </c>
      <c r="B1731" t="s">
        <v>169</v>
      </c>
      <c r="C1731" t="s">
        <v>169</v>
      </c>
      <c r="D1731" t="s">
        <v>170</v>
      </c>
      <c r="E1731" t="s">
        <v>626</v>
      </c>
      <c r="F1731" t="s">
        <v>627</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c r="AI1731">
        <v>0</v>
      </c>
      <c r="AJ1731">
        <v>0</v>
      </c>
      <c r="AK1731">
        <v>0</v>
      </c>
      <c r="AL1731">
        <v>0</v>
      </c>
      <c r="AM1731" s="49" t="s">
        <v>170</v>
      </c>
      <c r="AN1731" s="49" t="s">
        <v>14</v>
      </c>
      <c r="AO1731" s="49" t="s">
        <v>500</v>
      </c>
      <c r="AP1731" s="49" t="s">
        <v>505</v>
      </c>
      <c r="AQ1731" s="49" t="s">
        <v>13</v>
      </c>
      <c r="AR1731" s="49" t="s">
        <v>487</v>
      </c>
      <c r="AS1731" s="49" t="s">
        <v>488</v>
      </c>
      <c r="AT1731" s="49" t="s">
        <v>489</v>
      </c>
    </row>
    <row r="1732" spans="1:46" x14ac:dyDescent="0.25">
      <c r="A1732">
        <v>10</v>
      </c>
      <c r="B1732" t="s">
        <v>379</v>
      </c>
      <c r="C1732" t="s">
        <v>379</v>
      </c>
      <c r="D1732" t="s">
        <v>608</v>
      </c>
      <c r="E1732" t="s">
        <v>626</v>
      </c>
      <c r="F1732" t="s">
        <v>627</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c r="AG1732">
        <v>0</v>
      </c>
      <c r="AH1732">
        <v>0</v>
      </c>
      <c r="AI1732">
        <v>0</v>
      </c>
      <c r="AJ1732">
        <v>0</v>
      </c>
      <c r="AK1732">
        <v>0</v>
      </c>
      <c r="AL1732" t="s">
        <v>531</v>
      </c>
      <c r="AM1732" s="49" t="s">
        <v>380</v>
      </c>
      <c r="AN1732" s="49" t="s">
        <v>6</v>
      </c>
      <c r="AO1732" s="49" t="s">
        <v>9</v>
      </c>
      <c r="AP1732" s="49" t="s">
        <v>494</v>
      </c>
      <c r="AQ1732" s="49" t="s">
        <v>9</v>
      </c>
      <c r="AR1732" s="49" t="s">
        <v>487</v>
      </c>
      <c r="AS1732" s="49" t="s">
        <v>488</v>
      </c>
      <c r="AT1732" s="49" t="s">
        <v>489</v>
      </c>
    </row>
    <row r="1733" spans="1:46" x14ac:dyDescent="0.25">
      <c r="A1733">
        <v>10</v>
      </c>
      <c r="B1733" t="s">
        <v>385</v>
      </c>
      <c r="C1733" t="s">
        <v>385</v>
      </c>
      <c r="D1733" t="s">
        <v>386</v>
      </c>
      <c r="E1733" t="s">
        <v>626</v>
      </c>
      <c r="F1733" t="s">
        <v>627</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c r="AG1733">
        <v>0</v>
      </c>
      <c r="AH1733">
        <v>0</v>
      </c>
      <c r="AI1733">
        <v>0</v>
      </c>
      <c r="AJ1733">
        <v>0</v>
      </c>
      <c r="AK1733">
        <v>0</v>
      </c>
      <c r="AL1733" t="s">
        <v>531</v>
      </c>
      <c r="AM1733" s="49" t="s">
        <v>386</v>
      </c>
      <c r="AN1733" s="49" t="s">
        <v>14</v>
      </c>
      <c r="AO1733" s="49" t="s">
        <v>506</v>
      </c>
      <c r="AP1733" s="49" t="s">
        <v>505</v>
      </c>
      <c r="AQ1733" s="49" t="s">
        <v>10</v>
      </c>
      <c r="AR1733" s="49" t="s">
        <v>487</v>
      </c>
      <c r="AS1733" s="49" t="s">
        <v>488</v>
      </c>
      <c r="AT1733" s="49" t="s">
        <v>489</v>
      </c>
    </row>
    <row r="1734" spans="1:46" x14ac:dyDescent="0.25">
      <c r="A1734">
        <v>10</v>
      </c>
      <c r="B1734" t="s">
        <v>389</v>
      </c>
      <c r="C1734" t="s">
        <v>389</v>
      </c>
      <c r="D1734" t="s">
        <v>432</v>
      </c>
      <c r="E1734" t="s">
        <v>626</v>
      </c>
      <c r="F1734" t="s">
        <v>627</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c r="AG1734">
        <v>0</v>
      </c>
      <c r="AH1734">
        <v>0</v>
      </c>
      <c r="AI1734">
        <v>0</v>
      </c>
      <c r="AJ1734">
        <v>0</v>
      </c>
      <c r="AK1734">
        <v>0</v>
      </c>
      <c r="AL1734" t="s">
        <v>531</v>
      </c>
      <c r="AM1734" s="49" t="s">
        <v>432</v>
      </c>
      <c r="AN1734" s="49" t="s">
        <v>14</v>
      </c>
      <c r="AO1734" s="49" t="s">
        <v>485</v>
      </c>
      <c r="AP1734" s="49" t="s">
        <v>494</v>
      </c>
      <c r="AQ1734" s="49" t="s">
        <v>11</v>
      </c>
      <c r="AR1734" s="49" t="s">
        <v>487</v>
      </c>
      <c r="AS1734" s="49" t="s">
        <v>496</v>
      </c>
      <c r="AT1734" s="49" t="s">
        <v>497</v>
      </c>
    </row>
    <row r="1735" spans="1:46" x14ac:dyDescent="0.25">
      <c r="A1735">
        <v>10</v>
      </c>
      <c r="B1735" t="s">
        <v>392</v>
      </c>
      <c r="C1735" t="s">
        <v>392</v>
      </c>
      <c r="D1735" t="s">
        <v>433</v>
      </c>
      <c r="E1735" t="s">
        <v>626</v>
      </c>
      <c r="F1735" t="s">
        <v>627</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c r="AI1735">
        <v>0</v>
      </c>
      <c r="AJ1735">
        <v>0</v>
      </c>
      <c r="AK1735">
        <v>0</v>
      </c>
      <c r="AL1735" t="s">
        <v>531</v>
      </c>
      <c r="AM1735" s="49" t="s">
        <v>433</v>
      </c>
      <c r="AN1735" s="49" t="s">
        <v>14</v>
      </c>
      <c r="AO1735" s="49" t="s">
        <v>506</v>
      </c>
      <c r="AP1735" s="49" t="s">
        <v>493</v>
      </c>
      <c r="AQ1735" s="49" t="s">
        <v>10</v>
      </c>
      <c r="AR1735" s="49" t="s">
        <v>495</v>
      </c>
      <c r="AS1735" s="49" t="s">
        <v>496</v>
      </c>
      <c r="AT1735" s="49" t="s">
        <v>497</v>
      </c>
    </row>
    <row r="1736" spans="1:46" x14ac:dyDescent="0.25">
      <c r="A1736">
        <v>10</v>
      </c>
      <c r="B1736" t="s">
        <v>393</v>
      </c>
      <c r="C1736" t="s">
        <v>393</v>
      </c>
      <c r="D1736" t="s">
        <v>394</v>
      </c>
      <c r="E1736" t="s">
        <v>626</v>
      </c>
      <c r="F1736" t="s">
        <v>627</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c r="AK1736">
        <v>0</v>
      </c>
      <c r="AL1736" t="s">
        <v>531</v>
      </c>
      <c r="AM1736" s="49" t="s">
        <v>394</v>
      </c>
      <c r="AN1736" s="49" t="s">
        <v>14</v>
      </c>
      <c r="AO1736" s="49" t="s">
        <v>485</v>
      </c>
      <c r="AP1736" s="49" t="s">
        <v>494</v>
      </c>
      <c r="AQ1736" s="49" t="s">
        <v>11</v>
      </c>
      <c r="AR1736" s="49" t="s">
        <v>487</v>
      </c>
      <c r="AS1736" s="49" t="s">
        <v>488</v>
      </c>
      <c r="AT1736" s="49" t="s">
        <v>489</v>
      </c>
    </row>
    <row r="1737" spans="1:46" x14ac:dyDescent="0.25">
      <c r="A1737">
        <v>10</v>
      </c>
      <c r="B1737" t="s">
        <v>493</v>
      </c>
      <c r="C1737" t="s">
        <v>609</v>
      </c>
      <c r="D1737" t="s">
        <v>56</v>
      </c>
      <c r="E1737" t="s">
        <v>626</v>
      </c>
      <c r="F1737" t="s">
        <v>627</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c r="AG1737">
        <v>0</v>
      </c>
      <c r="AH1737">
        <v>0</v>
      </c>
      <c r="AI1737">
        <v>0</v>
      </c>
      <c r="AJ1737">
        <v>0</v>
      </c>
      <c r="AK1737">
        <v>0</v>
      </c>
      <c r="AL1737" t="s">
        <v>531</v>
      </c>
      <c r="AM1737" s="49" t="e">
        <v>#N/A</v>
      </c>
      <c r="AN1737" s="49" t="e">
        <v>#N/A</v>
      </c>
      <c r="AO1737" s="49" t="e">
        <v>#N/A</v>
      </c>
      <c r="AP1737" s="49" t="e">
        <v>#N/A</v>
      </c>
      <c r="AQ1737" s="49" t="e">
        <v>#N/A</v>
      </c>
      <c r="AR1737" s="49" t="e">
        <v>#N/A</v>
      </c>
      <c r="AS1737" s="49" t="e">
        <v>#N/A</v>
      </c>
      <c r="AT1737" s="49" t="e">
        <v>#N/A</v>
      </c>
    </row>
    <row r="1738" spans="1:46" x14ac:dyDescent="0.25">
      <c r="A1738">
        <v>10</v>
      </c>
      <c r="B1738" t="s">
        <v>399</v>
      </c>
      <c r="C1738" t="s">
        <v>399</v>
      </c>
      <c r="D1738" t="s">
        <v>434</v>
      </c>
      <c r="E1738" t="s">
        <v>626</v>
      </c>
      <c r="F1738" t="s">
        <v>627</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c r="AI1738">
        <v>0</v>
      </c>
      <c r="AJ1738">
        <v>0</v>
      </c>
      <c r="AK1738">
        <v>0</v>
      </c>
      <c r="AL1738" t="s">
        <v>531</v>
      </c>
      <c r="AM1738" s="49" t="s">
        <v>434</v>
      </c>
      <c r="AN1738" s="49" t="s">
        <v>14</v>
      </c>
      <c r="AO1738" s="49" t="s">
        <v>485</v>
      </c>
      <c r="AP1738" s="49" t="s">
        <v>486</v>
      </c>
      <c r="AQ1738" s="49" t="s">
        <v>11</v>
      </c>
      <c r="AR1738" s="49" t="s">
        <v>487</v>
      </c>
      <c r="AS1738" s="49" t="s">
        <v>496</v>
      </c>
      <c r="AT1738" s="49" t="s">
        <v>497</v>
      </c>
    </row>
    <row r="1739" spans="1:46" x14ac:dyDescent="0.25">
      <c r="A1739">
        <v>10</v>
      </c>
      <c r="B1739" t="s">
        <v>402</v>
      </c>
      <c r="C1739" t="s">
        <v>402</v>
      </c>
      <c r="D1739" t="s">
        <v>403</v>
      </c>
      <c r="E1739" t="s">
        <v>626</v>
      </c>
      <c r="F1739" t="s">
        <v>627</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c r="AG1739">
        <v>0</v>
      </c>
      <c r="AH1739">
        <v>0</v>
      </c>
      <c r="AI1739">
        <v>0</v>
      </c>
      <c r="AJ1739">
        <v>0</v>
      </c>
      <c r="AK1739">
        <v>0</v>
      </c>
      <c r="AL1739" t="s">
        <v>531</v>
      </c>
      <c r="AM1739" s="49" t="s">
        <v>403</v>
      </c>
      <c r="AN1739" s="49" t="s">
        <v>4</v>
      </c>
      <c r="AO1739" s="49" t="s">
        <v>9</v>
      </c>
      <c r="AP1739" s="49" t="s">
        <v>494</v>
      </c>
      <c r="AQ1739" s="49" t="s">
        <v>9</v>
      </c>
      <c r="AR1739" s="49" t="s">
        <v>495</v>
      </c>
      <c r="AS1739" s="49" t="s">
        <v>488</v>
      </c>
      <c r="AT1739" s="49" t="s">
        <v>489</v>
      </c>
    </row>
    <row r="1740" spans="1:46" x14ac:dyDescent="0.25">
      <c r="A1740">
        <v>10</v>
      </c>
      <c r="B1740" t="s">
        <v>404</v>
      </c>
      <c r="C1740" t="s">
        <v>404</v>
      </c>
      <c r="D1740" t="s">
        <v>405</v>
      </c>
      <c r="E1740" t="s">
        <v>626</v>
      </c>
      <c r="F1740" t="s">
        <v>627</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c r="AH1740">
        <v>0</v>
      </c>
      <c r="AI1740">
        <v>0</v>
      </c>
      <c r="AJ1740">
        <v>0</v>
      </c>
      <c r="AK1740">
        <v>0</v>
      </c>
      <c r="AL1740" t="s">
        <v>531</v>
      </c>
      <c r="AM1740" s="49" t="s">
        <v>405</v>
      </c>
      <c r="AN1740" s="49" t="s">
        <v>4</v>
      </c>
      <c r="AO1740" s="49" t="s">
        <v>9</v>
      </c>
      <c r="AP1740" s="49" t="s">
        <v>494</v>
      </c>
      <c r="AQ1740" s="49" t="s">
        <v>9</v>
      </c>
      <c r="AR1740" s="49" t="s">
        <v>487</v>
      </c>
      <c r="AS1740" s="49" t="s">
        <v>488</v>
      </c>
      <c r="AT1740" s="49" t="s">
        <v>489</v>
      </c>
    </row>
    <row r="1741" spans="1:46" x14ac:dyDescent="0.25">
      <c r="A1741">
        <v>11</v>
      </c>
      <c r="B1741" t="s">
        <v>537</v>
      </c>
      <c r="C1741" t="s">
        <v>537</v>
      </c>
      <c r="D1741" t="s">
        <v>538</v>
      </c>
      <c r="E1741" t="s">
        <v>628</v>
      </c>
      <c r="F1741" t="s">
        <v>629</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c r="AK1741">
        <v>0</v>
      </c>
      <c r="AL1741" t="s">
        <v>531</v>
      </c>
      <c r="AM1741" s="49" t="e">
        <v>#N/A</v>
      </c>
      <c r="AN1741" s="49" t="e">
        <v>#N/A</v>
      </c>
      <c r="AO1741" s="49" t="e">
        <v>#N/A</v>
      </c>
      <c r="AP1741" s="49" t="e">
        <v>#N/A</v>
      </c>
      <c r="AQ1741" s="49" t="e">
        <v>#N/A</v>
      </c>
      <c r="AR1741" s="49" t="e">
        <v>#N/A</v>
      </c>
      <c r="AS1741" s="49" t="e">
        <v>#N/A</v>
      </c>
      <c r="AT1741" s="49" t="e">
        <v>#N/A</v>
      </c>
    </row>
    <row r="1742" spans="1:46" x14ac:dyDescent="0.25">
      <c r="A1742">
        <v>11</v>
      </c>
      <c r="B1742" t="s">
        <v>493</v>
      </c>
      <c r="C1742" t="s">
        <v>541</v>
      </c>
      <c r="D1742" t="s">
        <v>9</v>
      </c>
      <c r="E1742" t="s">
        <v>628</v>
      </c>
      <c r="F1742" t="s">
        <v>629</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107.19880000000001</v>
      </c>
      <c r="Z1742">
        <v>107.19880000000001</v>
      </c>
      <c r="AA1742">
        <v>80.399100000000004</v>
      </c>
      <c r="AB1742">
        <v>241.20150000000001</v>
      </c>
      <c r="AC1742">
        <v>133.99850000000001</v>
      </c>
      <c r="AD1742">
        <v>160.79820000000001</v>
      </c>
      <c r="AE1742">
        <v>1018.3972</v>
      </c>
      <c r="AF1742">
        <v>1607.9992</v>
      </c>
      <c r="AG1742">
        <v>1527.6</v>
      </c>
      <c r="AH1742">
        <v>1232.6358</v>
      </c>
      <c r="AI1742">
        <v>1851.9848999999999</v>
      </c>
      <c r="AJ1742">
        <v>1922.1473000000001</v>
      </c>
      <c r="AK1742">
        <v>2124.4661000000001</v>
      </c>
      <c r="AL1742" t="s">
        <v>531</v>
      </c>
      <c r="AM1742" s="49" t="e">
        <v>#N/A</v>
      </c>
      <c r="AN1742" s="49" t="e">
        <v>#N/A</v>
      </c>
      <c r="AO1742" s="49" t="e">
        <v>#N/A</v>
      </c>
      <c r="AP1742" s="49" t="e">
        <v>#N/A</v>
      </c>
      <c r="AQ1742" s="49" t="e">
        <v>#N/A</v>
      </c>
      <c r="AR1742" s="49" t="e">
        <v>#N/A</v>
      </c>
      <c r="AS1742" s="49" t="e">
        <v>#N/A</v>
      </c>
      <c r="AT1742" s="49" t="e">
        <v>#N/A</v>
      </c>
    </row>
    <row r="1743" spans="1:46" x14ac:dyDescent="0.25">
      <c r="A1743">
        <v>11</v>
      </c>
      <c r="B1743" t="s">
        <v>60</v>
      </c>
      <c r="C1743" t="s">
        <v>60</v>
      </c>
      <c r="D1743" t="s">
        <v>61</v>
      </c>
      <c r="E1743" t="s">
        <v>628</v>
      </c>
      <c r="F1743" t="s">
        <v>629</v>
      </c>
      <c r="G1743">
        <v>0</v>
      </c>
      <c r="H1743">
        <v>0</v>
      </c>
      <c r="I1743">
        <v>0</v>
      </c>
      <c r="J1743">
        <v>0</v>
      </c>
      <c r="K1743">
        <v>0</v>
      </c>
      <c r="L1743">
        <v>0</v>
      </c>
      <c r="M1743">
        <v>0</v>
      </c>
      <c r="N1743">
        <v>0</v>
      </c>
      <c r="O1743">
        <v>0</v>
      </c>
      <c r="P1743">
        <v>0</v>
      </c>
      <c r="Q1743">
        <v>0</v>
      </c>
      <c r="R1743">
        <v>0</v>
      </c>
      <c r="S1743">
        <v>0</v>
      </c>
      <c r="T1743">
        <v>0</v>
      </c>
      <c r="U1743">
        <v>0</v>
      </c>
      <c r="V1743">
        <v>0</v>
      </c>
      <c r="W1743">
        <v>0</v>
      </c>
      <c r="X1743">
        <v>0</v>
      </c>
      <c r="Y1743">
        <v>0</v>
      </c>
      <c r="Z1743">
        <v>0</v>
      </c>
      <c r="AA1743">
        <v>0</v>
      </c>
      <c r="AB1743">
        <v>0</v>
      </c>
      <c r="AC1743">
        <v>0</v>
      </c>
      <c r="AD1743">
        <v>0</v>
      </c>
      <c r="AE1743">
        <v>0</v>
      </c>
      <c r="AF1743">
        <v>0</v>
      </c>
      <c r="AG1743">
        <v>0</v>
      </c>
      <c r="AH1743">
        <v>0</v>
      </c>
      <c r="AI1743">
        <v>0</v>
      </c>
      <c r="AJ1743">
        <v>0</v>
      </c>
      <c r="AK1743">
        <v>0</v>
      </c>
      <c r="AL1743">
        <v>0</v>
      </c>
      <c r="AM1743" s="49" t="s">
        <v>61</v>
      </c>
      <c r="AN1743" s="49" t="s">
        <v>14</v>
      </c>
      <c r="AO1743" s="49" t="s">
        <v>500</v>
      </c>
      <c r="AP1743" s="49" t="s">
        <v>501</v>
      </c>
      <c r="AQ1743" s="49" t="s">
        <v>502</v>
      </c>
      <c r="AR1743" s="49" t="s">
        <v>487</v>
      </c>
      <c r="AS1743" s="49" t="s">
        <v>488</v>
      </c>
      <c r="AT1743" s="49" t="s">
        <v>489</v>
      </c>
    </row>
    <row r="1744" spans="1:46" x14ac:dyDescent="0.25">
      <c r="A1744">
        <v>11</v>
      </c>
      <c r="B1744" t="s">
        <v>148</v>
      </c>
      <c r="C1744" t="s">
        <v>148</v>
      </c>
      <c r="D1744" t="s">
        <v>411</v>
      </c>
      <c r="E1744" t="s">
        <v>628</v>
      </c>
      <c r="F1744" t="s">
        <v>629</v>
      </c>
      <c r="G1744">
        <v>0</v>
      </c>
      <c r="H1744">
        <v>0</v>
      </c>
      <c r="I1744">
        <v>0</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v>0</v>
      </c>
      <c r="AD1744">
        <v>0</v>
      </c>
      <c r="AE1744">
        <v>0</v>
      </c>
      <c r="AF1744">
        <v>0</v>
      </c>
      <c r="AG1744">
        <v>0</v>
      </c>
      <c r="AH1744">
        <v>0</v>
      </c>
      <c r="AI1744">
        <v>0</v>
      </c>
      <c r="AJ1744">
        <v>0</v>
      </c>
      <c r="AK1744">
        <v>0</v>
      </c>
      <c r="AL1744" t="s">
        <v>531</v>
      </c>
      <c r="AM1744" s="49" t="s">
        <v>411</v>
      </c>
      <c r="AN1744" s="49" t="s">
        <v>7</v>
      </c>
      <c r="AO1744" s="49" t="s">
        <v>9</v>
      </c>
      <c r="AP1744" s="49" t="s">
        <v>494</v>
      </c>
      <c r="AQ1744" s="49" t="s">
        <v>9</v>
      </c>
      <c r="AR1744" s="49" t="s">
        <v>495</v>
      </c>
      <c r="AS1744" s="49" t="s">
        <v>496</v>
      </c>
      <c r="AT1744" s="49" t="s">
        <v>497</v>
      </c>
    </row>
    <row r="1745" spans="1:46" x14ac:dyDescent="0.25">
      <c r="A1745">
        <v>11</v>
      </c>
      <c r="B1745" t="s">
        <v>59</v>
      </c>
      <c r="C1745" t="s">
        <v>59</v>
      </c>
      <c r="D1745" t="s">
        <v>406</v>
      </c>
      <c r="E1745" t="s">
        <v>628</v>
      </c>
      <c r="F1745" t="s">
        <v>629</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c r="AK1745">
        <v>0</v>
      </c>
      <c r="AL1745" t="s">
        <v>531</v>
      </c>
      <c r="AM1745" s="49" t="s">
        <v>406</v>
      </c>
      <c r="AN1745" s="49" t="s">
        <v>4</v>
      </c>
      <c r="AO1745" s="49" t="s">
        <v>9</v>
      </c>
      <c r="AP1745" s="49" t="s">
        <v>494</v>
      </c>
      <c r="AQ1745" s="49" t="s">
        <v>9</v>
      </c>
      <c r="AR1745" s="49" t="s">
        <v>495</v>
      </c>
      <c r="AS1745" s="49" t="s">
        <v>496</v>
      </c>
      <c r="AT1745" s="49" t="s">
        <v>497</v>
      </c>
    </row>
    <row r="1746" spans="1:46" x14ac:dyDescent="0.25">
      <c r="A1746">
        <v>11</v>
      </c>
      <c r="B1746" t="s">
        <v>63</v>
      </c>
      <c r="C1746" t="s">
        <v>63</v>
      </c>
      <c r="D1746" t="s">
        <v>64</v>
      </c>
      <c r="E1746" t="s">
        <v>628</v>
      </c>
      <c r="F1746" t="s">
        <v>629</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482.39890000000003</v>
      </c>
      <c r="AA1746">
        <v>2653.2003</v>
      </c>
      <c r="AB1746">
        <v>3671.6017000000002</v>
      </c>
      <c r="AC1746">
        <v>5306.4005999999999</v>
      </c>
      <c r="AD1746">
        <v>10023.199199999999</v>
      </c>
      <c r="AE1746">
        <v>14230.799199999999</v>
      </c>
      <c r="AF1746">
        <v>17285.999299999999</v>
      </c>
      <c r="AG1746">
        <v>18867.198700000001</v>
      </c>
      <c r="AH1746">
        <v>23437.831999999999</v>
      </c>
      <c r="AI1746">
        <v>23621.787400000001</v>
      </c>
      <c r="AJ1746">
        <v>22767.403900000001</v>
      </c>
      <c r="AK1746">
        <v>17151.9463</v>
      </c>
      <c r="AL1746">
        <v>21379.5383</v>
      </c>
      <c r="AM1746" s="49" t="s">
        <v>64</v>
      </c>
      <c r="AN1746" s="49" t="s">
        <v>14</v>
      </c>
      <c r="AO1746" s="49" t="s">
        <v>506</v>
      </c>
      <c r="AP1746" s="49" t="s">
        <v>501</v>
      </c>
      <c r="AQ1746" s="49" t="s">
        <v>10</v>
      </c>
      <c r="AR1746" s="49" t="s">
        <v>487</v>
      </c>
      <c r="AS1746" s="49" t="s">
        <v>488</v>
      </c>
      <c r="AT1746" s="49" t="s">
        <v>489</v>
      </c>
    </row>
    <row r="1747" spans="1:46" x14ac:dyDescent="0.25">
      <c r="A1747">
        <v>11</v>
      </c>
      <c r="B1747" t="s">
        <v>65</v>
      </c>
      <c r="C1747" t="s">
        <v>65</v>
      </c>
      <c r="D1747" t="s">
        <v>66</v>
      </c>
      <c r="E1747" t="s">
        <v>628</v>
      </c>
      <c r="F1747" t="s">
        <v>629</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c r="AI1747">
        <v>0</v>
      </c>
      <c r="AJ1747">
        <v>0</v>
      </c>
      <c r="AK1747">
        <v>0</v>
      </c>
      <c r="AL1747">
        <v>0</v>
      </c>
      <c r="AM1747" s="49" t="s">
        <v>66</v>
      </c>
      <c r="AN1747" s="49" t="s">
        <v>14</v>
      </c>
      <c r="AO1747" s="49" t="s">
        <v>500</v>
      </c>
      <c r="AP1747" s="49" t="s">
        <v>501</v>
      </c>
      <c r="AQ1747" s="49" t="s">
        <v>502</v>
      </c>
      <c r="AR1747" s="49" t="s">
        <v>487</v>
      </c>
      <c r="AS1747" s="49" t="s">
        <v>488</v>
      </c>
      <c r="AT1747" s="49" t="s">
        <v>489</v>
      </c>
    </row>
    <row r="1748" spans="1:46" x14ac:dyDescent="0.25">
      <c r="A1748">
        <v>11</v>
      </c>
      <c r="B1748" t="s">
        <v>69</v>
      </c>
      <c r="C1748" t="s">
        <v>69</v>
      </c>
      <c r="D1748" t="s">
        <v>70</v>
      </c>
      <c r="E1748" t="s">
        <v>628</v>
      </c>
      <c r="F1748" t="s">
        <v>629</v>
      </c>
      <c r="G1748">
        <v>0</v>
      </c>
      <c r="H1748">
        <v>0</v>
      </c>
      <c r="I1748">
        <v>0</v>
      </c>
      <c r="J1748">
        <v>0</v>
      </c>
      <c r="K1748">
        <v>0</v>
      </c>
      <c r="L1748">
        <v>0</v>
      </c>
      <c r="M1748">
        <v>0</v>
      </c>
      <c r="N1748">
        <v>0</v>
      </c>
      <c r="O1748">
        <v>0</v>
      </c>
      <c r="P1748">
        <v>0</v>
      </c>
      <c r="Q1748">
        <v>0</v>
      </c>
      <c r="R1748">
        <v>0</v>
      </c>
      <c r="S1748">
        <v>0</v>
      </c>
      <c r="T1748">
        <v>1927.1631</v>
      </c>
      <c r="U1748">
        <v>966.97080000000005</v>
      </c>
      <c r="V1748">
        <v>770.17859999999996</v>
      </c>
      <c r="W1748">
        <v>1367.3377</v>
      </c>
      <c r="X1748">
        <v>2836.4564999999998</v>
      </c>
      <c r="Y1748">
        <v>5041.8325000000004</v>
      </c>
      <c r="Z1748">
        <v>6904.5105000000003</v>
      </c>
      <c r="AA1748">
        <v>4768.4721</v>
      </c>
      <c r="AB1748">
        <v>6191.2556000000004</v>
      </c>
      <c r="AC1748">
        <v>5943.7026999999998</v>
      </c>
      <c r="AD1748">
        <v>6492.6759000000002</v>
      </c>
      <c r="AE1748">
        <v>5826.2671</v>
      </c>
      <c r="AF1748">
        <v>5226.0014000000001</v>
      </c>
      <c r="AG1748">
        <v>4770.3981000000003</v>
      </c>
      <c r="AH1748">
        <v>4020.0021000000002</v>
      </c>
      <c r="AI1748">
        <v>4984.7999</v>
      </c>
      <c r="AJ1748">
        <v>5333.2003000000004</v>
      </c>
      <c r="AK1748">
        <v>4341.5986000000003</v>
      </c>
      <c r="AL1748">
        <v>3609.9050000000002</v>
      </c>
      <c r="AM1748" s="49" t="s">
        <v>70</v>
      </c>
      <c r="AN1748" s="49" t="s">
        <v>14</v>
      </c>
      <c r="AO1748" s="49" t="s">
        <v>509</v>
      </c>
      <c r="AP1748" s="49" t="s">
        <v>505</v>
      </c>
      <c r="AQ1748" s="49" t="s">
        <v>13</v>
      </c>
      <c r="AR1748" s="49" t="s">
        <v>487</v>
      </c>
      <c r="AS1748" s="49" t="s">
        <v>488</v>
      </c>
      <c r="AT1748" s="49" t="s">
        <v>489</v>
      </c>
    </row>
    <row r="1749" spans="1:46" x14ac:dyDescent="0.25">
      <c r="A1749">
        <v>11</v>
      </c>
      <c r="B1749" t="s">
        <v>71</v>
      </c>
      <c r="C1749" t="s">
        <v>71</v>
      </c>
      <c r="D1749" t="s">
        <v>72</v>
      </c>
      <c r="E1749" t="s">
        <v>628</v>
      </c>
      <c r="F1749" t="s">
        <v>629</v>
      </c>
      <c r="G1749">
        <v>0</v>
      </c>
      <c r="H1749">
        <v>0</v>
      </c>
      <c r="I1749">
        <v>0</v>
      </c>
      <c r="J1749">
        <v>0</v>
      </c>
      <c r="K1749">
        <v>0</v>
      </c>
      <c r="L1749">
        <v>0</v>
      </c>
      <c r="M1749">
        <v>0</v>
      </c>
      <c r="N1749">
        <v>0</v>
      </c>
      <c r="O1749">
        <v>0</v>
      </c>
      <c r="P1749">
        <v>0</v>
      </c>
      <c r="Q1749">
        <v>0</v>
      </c>
      <c r="R1749">
        <v>0</v>
      </c>
      <c r="S1749">
        <v>0</v>
      </c>
      <c r="T1749">
        <v>0</v>
      </c>
      <c r="U1749">
        <v>0</v>
      </c>
      <c r="V1749">
        <v>0</v>
      </c>
      <c r="W1749">
        <v>332.56169999999997</v>
      </c>
      <c r="X1749">
        <v>220.61089999999999</v>
      </c>
      <c r="Y1749">
        <v>1902.6410000000001</v>
      </c>
      <c r="Z1749">
        <v>2825.4200999999998</v>
      </c>
      <c r="AA1749">
        <v>2525.1846999999998</v>
      </c>
      <c r="AB1749">
        <v>2437.6889000000001</v>
      </c>
      <c r="AC1749">
        <v>3401.4987000000001</v>
      </c>
      <c r="AD1749">
        <v>3126.652</v>
      </c>
      <c r="AE1749">
        <v>6139.2011000000002</v>
      </c>
      <c r="AF1749">
        <v>5864.0823</v>
      </c>
      <c r="AG1749">
        <v>5823.0348999999997</v>
      </c>
      <c r="AH1749">
        <v>5810.0977000000003</v>
      </c>
      <c r="AI1749">
        <v>5322.2727000000004</v>
      </c>
      <c r="AJ1749">
        <v>5155.4413000000004</v>
      </c>
      <c r="AK1749">
        <v>4875.3275999999996</v>
      </c>
      <c r="AL1749">
        <v>6048.2386999999999</v>
      </c>
      <c r="AM1749" s="49" t="s">
        <v>72</v>
      </c>
      <c r="AN1749" s="49" t="s">
        <v>14</v>
      </c>
      <c r="AO1749" s="49" t="s">
        <v>500</v>
      </c>
      <c r="AP1749" s="49" t="s">
        <v>505</v>
      </c>
      <c r="AQ1749" s="49" t="s">
        <v>13</v>
      </c>
      <c r="AR1749" s="49" t="s">
        <v>487</v>
      </c>
      <c r="AS1749" s="49" t="s">
        <v>488</v>
      </c>
      <c r="AT1749" s="49" t="s">
        <v>489</v>
      </c>
    </row>
    <row r="1750" spans="1:46" x14ac:dyDescent="0.25">
      <c r="A1750">
        <v>11</v>
      </c>
      <c r="B1750" t="s">
        <v>73</v>
      </c>
      <c r="C1750" t="s">
        <v>73</v>
      </c>
      <c r="D1750" t="s">
        <v>408</v>
      </c>
      <c r="E1750" t="s">
        <v>628</v>
      </c>
      <c r="F1750" t="s">
        <v>629</v>
      </c>
      <c r="G1750">
        <v>0</v>
      </c>
      <c r="H1750">
        <v>0</v>
      </c>
      <c r="I1750">
        <v>0</v>
      </c>
      <c r="J1750">
        <v>0</v>
      </c>
      <c r="K1750">
        <v>0</v>
      </c>
      <c r="L1750">
        <v>0</v>
      </c>
      <c r="M1750">
        <v>0</v>
      </c>
      <c r="N1750">
        <v>0</v>
      </c>
      <c r="O1750">
        <v>0</v>
      </c>
      <c r="P1750">
        <v>0</v>
      </c>
      <c r="Q1750">
        <v>0</v>
      </c>
      <c r="R1750">
        <v>0</v>
      </c>
      <c r="S1750">
        <v>0</v>
      </c>
      <c r="T1750">
        <v>0</v>
      </c>
      <c r="U1750">
        <v>0</v>
      </c>
      <c r="V1750">
        <v>0</v>
      </c>
      <c r="W1750">
        <v>0</v>
      </c>
      <c r="X1750">
        <v>0</v>
      </c>
      <c r="Y1750">
        <v>0</v>
      </c>
      <c r="Z1750">
        <v>0</v>
      </c>
      <c r="AA1750">
        <v>0</v>
      </c>
      <c r="AB1750">
        <v>0</v>
      </c>
      <c r="AC1750">
        <v>0</v>
      </c>
      <c r="AD1750">
        <v>0</v>
      </c>
      <c r="AE1750">
        <v>0</v>
      </c>
      <c r="AF1750">
        <v>0</v>
      </c>
      <c r="AG1750">
        <v>0</v>
      </c>
      <c r="AH1750">
        <v>0</v>
      </c>
      <c r="AI1750">
        <v>0</v>
      </c>
      <c r="AJ1750">
        <v>0</v>
      </c>
      <c r="AK1750">
        <v>0</v>
      </c>
      <c r="AL1750">
        <v>0</v>
      </c>
      <c r="AM1750" s="49" t="s">
        <v>408</v>
      </c>
      <c r="AN1750" s="49" t="s">
        <v>14</v>
      </c>
      <c r="AO1750" s="49" t="s">
        <v>500</v>
      </c>
      <c r="AP1750" s="49" t="s">
        <v>501</v>
      </c>
      <c r="AQ1750" s="49" t="s">
        <v>502</v>
      </c>
      <c r="AR1750" s="49" t="s">
        <v>495</v>
      </c>
      <c r="AS1750" s="49" t="s">
        <v>496</v>
      </c>
      <c r="AT1750" s="49" t="s">
        <v>497</v>
      </c>
    </row>
    <row r="1751" spans="1:46" x14ac:dyDescent="0.25">
      <c r="A1751">
        <v>11</v>
      </c>
      <c r="B1751" t="s">
        <v>86</v>
      </c>
      <c r="C1751" t="s">
        <v>86</v>
      </c>
      <c r="D1751" t="s">
        <v>87</v>
      </c>
      <c r="E1751" t="s">
        <v>628</v>
      </c>
      <c r="F1751" t="s">
        <v>629</v>
      </c>
      <c r="G1751">
        <v>0</v>
      </c>
      <c r="H1751">
        <v>0</v>
      </c>
      <c r="I1751">
        <v>0</v>
      </c>
      <c r="J175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c r="AG1751">
        <v>0</v>
      </c>
      <c r="AH1751">
        <v>0</v>
      </c>
      <c r="AI1751">
        <v>0</v>
      </c>
      <c r="AJ1751">
        <v>0</v>
      </c>
      <c r="AK1751">
        <v>0</v>
      </c>
      <c r="AL1751" t="s">
        <v>531</v>
      </c>
      <c r="AM1751" s="49" t="s">
        <v>87</v>
      </c>
      <c r="AN1751" s="49" t="s">
        <v>14</v>
      </c>
      <c r="AO1751" s="49" t="s">
        <v>485</v>
      </c>
      <c r="AP1751" s="49" t="s">
        <v>505</v>
      </c>
      <c r="AQ1751" s="49" t="s">
        <v>13</v>
      </c>
      <c r="AR1751" s="49" t="s">
        <v>495</v>
      </c>
      <c r="AS1751" s="49" t="s">
        <v>488</v>
      </c>
      <c r="AT1751" s="49" t="s">
        <v>489</v>
      </c>
    </row>
    <row r="1752" spans="1:46" x14ac:dyDescent="0.25">
      <c r="A1752">
        <v>11</v>
      </c>
      <c r="B1752" t="s">
        <v>82</v>
      </c>
      <c r="C1752" t="s">
        <v>82</v>
      </c>
      <c r="D1752" t="s">
        <v>83</v>
      </c>
      <c r="E1752" t="s">
        <v>628</v>
      </c>
      <c r="F1752" t="s">
        <v>629</v>
      </c>
      <c r="G1752">
        <v>0</v>
      </c>
      <c r="H1752">
        <v>0</v>
      </c>
      <c r="I1752">
        <v>0</v>
      </c>
      <c r="J1752">
        <v>0</v>
      </c>
      <c r="K1752">
        <v>0</v>
      </c>
      <c r="L1752">
        <v>0</v>
      </c>
      <c r="M1752">
        <v>0</v>
      </c>
      <c r="N1752">
        <v>0</v>
      </c>
      <c r="O1752">
        <v>0</v>
      </c>
      <c r="P1752">
        <v>0</v>
      </c>
      <c r="Q1752">
        <v>0</v>
      </c>
      <c r="R1752">
        <v>0</v>
      </c>
      <c r="S1752">
        <v>0</v>
      </c>
      <c r="T1752">
        <v>0</v>
      </c>
      <c r="U1752">
        <v>0</v>
      </c>
      <c r="V1752">
        <v>0</v>
      </c>
      <c r="W1752">
        <v>0</v>
      </c>
      <c r="X1752">
        <v>0</v>
      </c>
      <c r="Y1752">
        <v>0</v>
      </c>
      <c r="Z1752">
        <v>0</v>
      </c>
      <c r="AA1752">
        <v>0</v>
      </c>
      <c r="AB1752">
        <v>0</v>
      </c>
      <c r="AC1752">
        <v>0</v>
      </c>
      <c r="AD1752">
        <v>0</v>
      </c>
      <c r="AE1752">
        <v>0</v>
      </c>
      <c r="AF1752">
        <v>0</v>
      </c>
      <c r="AG1752">
        <v>0</v>
      </c>
      <c r="AH1752">
        <v>0</v>
      </c>
      <c r="AI1752">
        <v>0</v>
      </c>
      <c r="AJ1752">
        <v>0</v>
      </c>
      <c r="AK1752">
        <v>0</v>
      </c>
      <c r="AL1752" t="s">
        <v>531</v>
      </c>
      <c r="AM1752" s="49" t="s">
        <v>83</v>
      </c>
      <c r="AN1752" s="49" t="s">
        <v>14</v>
      </c>
      <c r="AO1752" s="49" t="s">
        <v>485</v>
      </c>
      <c r="AP1752" s="49" t="s">
        <v>494</v>
      </c>
      <c r="AQ1752" s="49" t="s">
        <v>11</v>
      </c>
      <c r="AR1752" s="49" t="s">
        <v>487</v>
      </c>
      <c r="AS1752" s="49" t="s">
        <v>488</v>
      </c>
      <c r="AT1752" s="49" t="s">
        <v>489</v>
      </c>
    </row>
    <row r="1753" spans="1:46" x14ac:dyDescent="0.25">
      <c r="A1753">
        <v>11</v>
      </c>
      <c r="B1753" t="s">
        <v>92</v>
      </c>
      <c r="C1753" t="s">
        <v>92</v>
      </c>
      <c r="D1753" t="s">
        <v>93</v>
      </c>
      <c r="E1753" t="s">
        <v>628</v>
      </c>
      <c r="F1753" t="s">
        <v>629</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c r="AK1753">
        <v>0</v>
      </c>
      <c r="AL1753" t="s">
        <v>531</v>
      </c>
      <c r="AM1753" s="49" t="s">
        <v>93</v>
      </c>
      <c r="AN1753" s="49" t="s">
        <v>14</v>
      </c>
      <c r="AO1753" s="49" t="s">
        <v>500</v>
      </c>
      <c r="AP1753" s="49" t="s">
        <v>501</v>
      </c>
      <c r="AQ1753" s="49" t="s">
        <v>502</v>
      </c>
      <c r="AR1753" s="49" t="s">
        <v>495</v>
      </c>
      <c r="AS1753" s="49" t="s">
        <v>488</v>
      </c>
      <c r="AT1753" s="49" t="s">
        <v>489</v>
      </c>
    </row>
    <row r="1754" spans="1:46" x14ac:dyDescent="0.25">
      <c r="A1754">
        <v>11</v>
      </c>
      <c r="B1754" t="s">
        <v>76</v>
      </c>
      <c r="C1754" t="s">
        <v>76</v>
      </c>
      <c r="D1754" t="s">
        <v>77</v>
      </c>
      <c r="E1754" t="s">
        <v>628</v>
      </c>
      <c r="F1754" t="s">
        <v>629</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t="s">
        <v>531</v>
      </c>
      <c r="Z1754">
        <v>852.33619999999996</v>
      </c>
      <c r="AA1754">
        <v>2376.143</v>
      </c>
      <c r="AB1754">
        <v>6153.6958000000004</v>
      </c>
      <c r="AC1754">
        <v>7100.7249000000002</v>
      </c>
      <c r="AD1754">
        <v>7078.9534999999996</v>
      </c>
      <c r="AE1754">
        <v>7250.4281000000001</v>
      </c>
      <c r="AF1754">
        <v>6824.0150999999996</v>
      </c>
      <c r="AG1754">
        <v>6701.3293000000003</v>
      </c>
      <c r="AH1754">
        <v>7739.8734000000004</v>
      </c>
      <c r="AI1754">
        <v>8259.6352999999999</v>
      </c>
      <c r="AJ1754">
        <v>9216.5074999999997</v>
      </c>
      <c r="AK1754">
        <v>10638.7718</v>
      </c>
      <c r="AL1754">
        <v>10009.2948</v>
      </c>
      <c r="AM1754" s="49" t="s">
        <v>77</v>
      </c>
      <c r="AN1754" s="49" t="s">
        <v>14</v>
      </c>
      <c r="AO1754" s="49" t="s">
        <v>500</v>
      </c>
      <c r="AP1754" s="49" t="s">
        <v>505</v>
      </c>
      <c r="AQ1754" s="49" t="s">
        <v>13</v>
      </c>
      <c r="AR1754" s="49" t="s">
        <v>487</v>
      </c>
      <c r="AS1754" s="49" t="s">
        <v>488</v>
      </c>
      <c r="AT1754" s="49" t="s">
        <v>489</v>
      </c>
    </row>
    <row r="1755" spans="1:46" x14ac:dyDescent="0.25">
      <c r="A1755">
        <v>11</v>
      </c>
      <c r="B1755" t="s">
        <v>78</v>
      </c>
      <c r="C1755" t="s">
        <v>78</v>
      </c>
      <c r="D1755" t="s">
        <v>79</v>
      </c>
      <c r="E1755" t="s">
        <v>628</v>
      </c>
      <c r="F1755" t="s">
        <v>629</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c r="AI1755">
        <v>0</v>
      </c>
      <c r="AJ1755">
        <v>0</v>
      </c>
      <c r="AK1755">
        <v>0</v>
      </c>
      <c r="AL1755" t="s">
        <v>531</v>
      </c>
      <c r="AM1755" s="49" t="s">
        <v>79</v>
      </c>
      <c r="AN1755" s="49" t="s">
        <v>8</v>
      </c>
      <c r="AO1755" s="49" t="s">
        <v>9</v>
      </c>
      <c r="AP1755" s="49" t="s">
        <v>494</v>
      </c>
      <c r="AQ1755" s="49" t="s">
        <v>9</v>
      </c>
      <c r="AR1755" s="49" t="s">
        <v>487</v>
      </c>
      <c r="AS1755" s="49" t="s">
        <v>488</v>
      </c>
      <c r="AT1755" s="49" t="s">
        <v>489</v>
      </c>
    </row>
    <row r="1756" spans="1:46" x14ac:dyDescent="0.25">
      <c r="A1756">
        <v>11</v>
      </c>
      <c r="B1756" t="s">
        <v>96</v>
      </c>
      <c r="C1756" t="s">
        <v>96</v>
      </c>
      <c r="D1756" t="s">
        <v>97</v>
      </c>
      <c r="E1756" t="s">
        <v>628</v>
      </c>
      <c r="F1756" t="s">
        <v>629</v>
      </c>
      <c r="G1756">
        <v>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c r="AI1756">
        <v>25.351099999999999</v>
      </c>
      <c r="AJ1756">
        <v>942.33979999999997</v>
      </c>
      <c r="AK1756">
        <v>1497.4760000000001</v>
      </c>
      <c r="AL1756" t="s">
        <v>531</v>
      </c>
      <c r="AM1756" s="49" t="s">
        <v>97</v>
      </c>
      <c r="AN1756" s="49" t="s">
        <v>14</v>
      </c>
      <c r="AO1756" s="49" t="s">
        <v>506</v>
      </c>
      <c r="AP1756" s="49" t="s">
        <v>494</v>
      </c>
      <c r="AQ1756" s="49" t="s">
        <v>10</v>
      </c>
      <c r="AR1756" s="49" t="s">
        <v>495</v>
      </c>
      <c r="AS1756" s="49" t="s">
        <v>488</v>
      </c>
      <c r="AT1756" s="49" t="s">
        <v>489</v>
      </c>
    </row>
    <row r="1757" spans="1:46" x14ac:dyDescent="0.25">
      <c r="A1757">
        <v>11</v>
      </c>
      <c r="B1757" t="s">
        <v>90</v>
      </c>
      <c r="C1757" t="s">
        <v>90</v>
      </c>
      <c r="D1757" t="s">
        <v>91</v>
      </c>
      <c r="E1757" t="s">
        <v>628</v>
      </c>
      <c r="F1757" t="s">
        <v>629</v>
      </c>
      <c r="G1757">
        <v>0</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c r="AI1757">
        <v>0</v>
      </c>
      <c r="AJ1757">
        <v>0</v>
      </c>
      <c r="AK1757">
        <v>0</v>
      </c>
      <c r="AL1757">
        <v>0</v>
      </c>
      <c r="AM1757" s="49" t="s">
        <v>91</v>
      </c>
      <c r="AN1757" s="49" t="s">
        <v>14</v>
      </c>
      <c r="AO1757" s="49" t="s">
        <v>500</v>
      </c>
      <c r="AP1757" s="49" t="s">
        <v>501</v>
      </c>
      <c r="AQ1757" s="49" t="s">
        <v>502</v>
      </c>
      <c r="AR1757" s="49" t="s">
        <v>487</v>
      </c>
      <c r="AS1757" s="49" t="s">
        <v>488</v>
      </c>
      <c r="AT1757" s="49" t="s">
        <v>489</v>
      </c>
    </row>
    <row r="1758" spans="1:46" x14ac:dyDescent="0.25">
      <c r="A1758">
        <v>11</v>
      </c>
      <c r="B1758" t="s">
        <v>105</v>
      </c>
      <c r="C1758" t="s">
        <v>105</v>
      </c>
      <c r="D1758" t="s">
        <v>106</v>
      </c>
      <c r="E1758" t="s">
        <v>628</v>
      </c>
      <c r="F1758" t="s">
        <v>629</v>
      </c>
      <c r="G1758">
        <v>0</v>
      </c>
      <c r="H1758">
        <v>0</v>
      </c>
      <c r="I1758">
        <v>0</v>
      </c>
      <c r="J1758">
        <v>0</v>
      </c>
      <c r="K1758">
        <v>0</v>
      </c>
      <c r="L1758">
        <v>0</v>
      </c>
      <c r="M1758">
        <v>0</v>
      </c>
      <c r="N1758">
        <v>0</v>
      </c>
      <c r="O1758">
        <v>0</v>
      </c>
      <c r="P1758">
        <v>0</v>
      </c>
      <c r="Q1758">
        <v>0</v>
      </c>
      <c r="R1758">
        <v>0</v>
      </c>
      <c r="S1758">
        <v>0</v>
      </c>
      <c r="T1758">
        <v>0</v>
      </c>
      <c r="U1758">
        <v>0</v>
      </c>
      <c r="V1758">
        <v>0</v>
      </c>
      <c r="W1758">
        <v>0</v>
      </c>
      <c r="X1758">
        <v>0</v>
      </c>
      <c r="Y1758">
        <v>0</v>
      </c>
      <c r="Z1758">
        <v>0</v>
      </c>
      <c r="AA1758">
        <v>0</v>
      </c>
      <c r="AB1758">
        <v>0</v>
      </c>
      <c r="AC1758">
        <v>0</v>
      </c>
      <c r="AD1758">
        <v>0</v>
      </c>
      <c r="AE1758">
        <v>0</v>
      </c>
      <c r="AF1758">
        <v>0</v>
      </c>
      <c r="AG1758">
        <v>0</v>
      </c>
      <c r="AH1758">
        <v>0</v>
      </c>
      <c r="AI1758">
        <v>0</v>
      </c>
      <c r="AJ1758">
        <v>0</v>
      </c>
      <c r="AK1758">
        <v>0</v>
      </c>
      <c r="AL1758" t="s">
        <v>531</v>
      </c>
      <c r="AM1758" s="49" t="s">
        <v>106</v>
      </c>
      <c r="AN1758" s="49" t="s">
        <v>4</v>
      </c>
      <c r="AO1758" s="49" t="s">
        <v>9</v>
      </c>
      <c r="AP1758" s="49" t="s">
        <v>501</v>
      </c>
      <c r="AQ1758" s="49" t="s">
        <v>9</v>
      </c>
      <c r="AR1758" s="49" t="s">
        <v>495</v>
      </c>
      <c r="AS1758" s="49" t="s">
        <v>488</v>
      </c>
      <c r="AT1758" s="49" t="s">
        <v>489</v>
      </c>
    </row>
    <row r="1759" spans="1:46" x14ac:dyDescent="0.25">
      <c r="A1759">
        <v>11</v>
      </c>
      <c r="B1759" t="s">
        <v>98</v>
      </c>
      <c r="C1759" t="s">
        <v>98</v>
      </c>
      <c r="D1759" t="s">
        <v>99</v>
      </c>
      <c r="E1759" t="s">
        <v>628</v>
      </c>
      <c r="F1759" t="s">
        <v>629</v>
      </c>
      <c r="G1759">
        <v>17634.864399999999</v>
      </c>
      <c r="H1759">
        <v>45698.0386</v>
      </c>
      <c r="I1759">
        <v>49767.620699999999</v>
      </c>
      <c r="J1759">
        <v>53780.681100000002</v>
      </c>
      <c r="K1759">
        <v>59743.751900000003</v>
      </c>
      <c r="L1759">
        <v>64463.339</v>
      </c>
      <c r="M1759">
        <v>95720.007400000002</v>
      </c>
      <c r="N1759">
        <v>123754.9207</v>
      </c>
      <c r="O1759">
        <v>121776.6493</v>
      </c>
      <c r="P1759">
        <v>131978.8719</v>
      </c>
      <c r="Q1759">
        <v>121070.12270000001</v>
      </c>
      <c r="R1759">
        <v>141955.0031</v>
      </c>
      <c r="S1759">
        <v>155463.75940000001</v>
      </c>
      <c r="T1759">
        <v>194435.67860000001</v>
      </c>
      <c r="U1759">
        <v>172589.9276</v>
      </c>
      <c r="V1759">
        <v>180418.22200000001</v>
      </c>
      <c r="W1759">
        <v>171996.44450000001</v>
      </c>
      <c r="X1759">
        <v>178185.6067</v>
      </c>
      <c r="Y1759">
        <v>200511.79310000001</v>
      </c>
      <c r="Z1759">
        <v>143876.75270000001</v>
      </c>
      <c r="AA1759">
        <v>180616.05249999999</v>
      </c>
      <c r="AB1759">
        <v>198024.82550000001</v>
      </c>
      <c r="AC1759">
        <v>209329.2274</v>
      </c>
      <c r="AD1759">
        <v>262431.64689999999</v>
      </c>
      <c r="AE1759">
        <v>268309.935</v>
      </c>
      <c r="AF1759">
        <v>254490.30470000001</v>
      </c>
      <c r="AG1759">
        <v>258531.62590000001</v>
      </c>
      <c r="AH1759">
        <v>258224.59950000001</v>
      </c>
      <c r="AI1759">
        <v>206997.69469999999</v>
      </c>
      <c r="AJ1759">
        <v>233016.5215</v>
      </c>
      <c r="AK1759">
        <v>228214.2996</v>
      </c>
      <c r="AL1759">
        <v>255068.58129999999</v>
      </c>
      <c r="AM1759" s="49" t="s">
        <v>99</v>
      </c>
      <c r="AN1759" s="49" t="s">
        <v>14</v>
      </c>
      <c r="AO1759" s="49" t="s">
        <v>506</v>
      </c>
      <c r="AP1759" s="49" t="s">
        <v>501</v>
      </c>
      <c r="AQ1759" s="49" t="s">
        <v>10</v>
      </c>
      <c r="AR1759" s="49" t="s">
        <v>487</v>
      </c>
      <c r="AS1759" s="49" t="s">
        <v>488</v>
      </c>
      <c r="AT1759" s="49" t="s">
        <v>489</v>
      </c>
    </row>
    <row r="1760" spans="1:46" x14ac:dyDescent="0.25">
      <c r="A1760">
        <v>11</v>
      </c>
      <c r="B1760" t="s">
        <v>102</v>
      </c>
      <c r="C1760" t="s">
        <v>102</v>
      </c>
      <c r="D1760" t="s">
        <v>409</v>
      </c>
      <c r="E1760" t="s">
        <v>628</v>
      </c>
      <c r="F1760" t="s">
        <v>629</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c r="AK1760">
        <v>0</v>
      </c>
      <c r="AL1760" t="s">
        <v>531</v>
      </c>
      <c r="AM1760" s="49" t="s">
        <v>409</v>
      </c>
      <c r="AN1760" s="49" t="s">
        <v>14</v>
      </c>
      <c r="AO1760" s="49" t="s">
        <v>485</v>
      </c>
      <c r="AP1760" s="49" t="s">
        <v>505</v>
      </c>
      <c r="AQ1760" s="49" t="s">
        <v>13</v>
      </c>
      <c r="AR1760" s="49" t="s">
        <v>495</v>
      </c>
      <c r="AS1760" s="49" t="s">
        <v>496</v>
      </c>
      <c r="AT1760" s="49" t="s">
        <v>497</v>
      </c>
    </row>
    <row r="1761" spans="1:46" x14ac:dyDescent="0.25">
      <c r="A1761">
        <v>11</v>
      </c>
      <c r="B1761" t="s">
        <v>84</v>
      </c>
      <c r="C1761" t="s">
        <v>84</v>
      </c>
      <c r="D1761" t="s">
        <v>85</v>
      </c>
      <c r="E1761" t="s">
        <v>628</v>
      </c>
      <c r="F1761" t="s">
        <v>629</v>
      </c>
      <c r="G1761">
        <v>0</v>
      </c>
      <c r="H1761">
        <v>0</v>
      </c>
      <c r="I1761">
        <v>0</v>
      </c>
      <c r="J1761">
        <v>0</v>
      </c>
      <c r="K1761">
        <v>0</v>
      </c>
      <c r="L1761">
        <v>0</v>
      </c>
      <c r="M1761">
        <v>0</v>
      </c>
      <c r="N1761">
        <v>0</v>
      </c>
      <c r="O1761">
        <v>0</v>
      </c>
      <c r="P1761">
        <v>0</v>
      </c>
      <c r="Q1761">
        <v>0</v>
      </c>
      <c r="R1761">
        <v>0</v>
      </c>
      <c r="S1761">
        <v>0</v>
      </c>
      <c r="T1761">
        <v>0</v>
      </c>
      <c r="U1761">
        <v>0</v>
      </c>
      <c r="V1761">
        <v>0</v>
      </c>
      <c r="W1761">
        <v>0</v>
      </c>
      <c r="X1761">
        <v>0</v>
      </c>
      <c r="Y1761">
        <v>0</v>
      </c>
      <c r="Z1761">
        <v>0</v>
      </c>
      <c r="AA1761">
        <v>0</v>
      </c>
      <c r="AB1761">
        <v>0</v>
      </c>
      <c r="AC1761">
        <v>0</v>
      </c>
      <c r="AD1761">
        <v>335.90699999999998</v>
      </c>
      <c r="AE1761">
        <v>553.74199999999996</v>
      </c>
      <c r="AF1761">
        <v>672.97370000000001</v>
      </c>
      <c r="AG1761">
        <v>727.97569999999996</v>
      </c>
      <c r="AH1761">
        <v>581.52560000000005</v>
      </c>
      <c r="AI1761">
        <v>468.53219999999999</v>
      </c>
      <c r="AJ1761">
        <v>441.8288</v>
      </c>
      <c r="AK1761">
        <v>413.85680000000002</v>
      </c>
      <c r="AL1761">
        <v>582.30849999999998</v>
      </c>
      <c r="AM1761" s="49" t="s">
        <v>85</v>
      </c>
      <c r="AN1761" s="49" t="s">
        <v>14</v>
      </c>
      <c r="AO1761" s="49" t="s">
        <v>500</v>
      </c>
      <c r="AP1761" s="49" t="s">
        <v>501</v>
      </c>
      <c r="AQ1761" s="49" t="s">
        <v>502</v>
      </c>
      <c r="AR1761" s="49" t="s">
        <v>487</v>
      </c>
      <c r="AS1761" s="49" t="s">
        <v>488</v>
      </c>
      <c r="AT1761" s="49" t="s">
        <v>489</v>
      </c>
    </row>
    <row r="1762" spans="1:46" x14ac:dyDescent="0.25">
      <c r="A1762">
        <v>11</v>
      </c>
      <c r="B1762" t="s">
        <v>223</v>
      </c>
      <c r="C1762" t="s">
        <v>223</v>
      </c>
      <c r="D1762" t="s">
        <v>224</v>
      </c>
      <c r="E1762" t="s">
        <v>628</v>
      </c>
      <c r="F1762" t="s">
        <v>629</v>
      </c>
      <c r="G1762" t="s">
        <v>531</v>
      </c>
      <c r="H1762" t="s">
        <v>531</v>
      </c>
      <c r="I1762" t="s">
        <v>531</v>
      </c>
      <c r="J1762" t="s">
        <v>531</v>
      </c>
      <c r="K1762" t="s">
        <v>531</v>
      </c>
      <c r="L1762">
        <v>0</v>
      </c>
      <c r="M1762">
        <v>0</v>
      </c>
      <c r="N1762">
        <v>0</v>
      </c>
      <c r="O1762">
        <v>0</v>
      </c>
      <c r="P1762">
        <v>0</v>
      </c>
      <c r="Q1762">
        <v>0</v>
      </c>
      <c r="R1762">
        <v>0</v>
      </c>
      <c r="S1762">
        <v>0</v>
      </c>
      <c r="T1762">
        <v>0</v>
      </c>
      <c r="U1762">
        <v>0</v>
      </c>
      <c r="V1762">
        <v>0</v>
      </c>
      <c r="W1762">
        <v>0</v>
      </c>
      <c r="X1762">
        <v>0</v>
      </c>
      <c r="Y1762">
        <v>0</v>
      </c>
      <c r="Z1762">
        <v>0</v>
      </c>
      <c r="AA1762">
        <v>0</v>
      </c>
      <c r="AB1762">
        <v>0</v>
      </c>
      <c r="AC1762">
        <v>0</v>
      </c>
      <c r="AD1762">
        <v>0</v>
      </c>
      <c r="AE1762">
        <v>0</v>
      </c>
      <c r="AF1762">
        <v>0</v>
      </c>
      <c r="AG1762">
        <v>0</v>
      </c>
      <c r="AH1762">
        <v>0</v>
      </c>
      <c r="AI1762">
        <v>0</v>
      </c>
      <c r="AJ1762">
        <v>0</v>
      </c>
      <c r="AK1762">
        <v>0</v>
      </c>
      <c r="AL1762" t="s">
        <v>531</v>
      </c>
      <c r="AM1762" s="49" t="s">
        <v>224</v>
      </c>
      <c r="AN1762" s="49" t="s">
        <v>14</v>
      </c>
      <c r="AO1762" s="49" t="s">
        <v>485</v>
      </c>
      <c r="AP1762" s="49" t="s">
        <v>494</v>
      </c>
      <c r="AQ1762" s="49" t="s">
        <v>11</v>
      </c>
      <c r="AR1762" s="49" t="s">
        <v>487</v>
      </c>
      <c r="AS1762" s="49" t="s">
        <v>488</v>
      </c>
      <c r="AT1762" s="49" t="s">
        <v>489</v>
      </c>
    </row>
    <row r="1763" spans="1:46" x14ac:dyDescent="0.25">
      <c r="A1763">
        <v>11</v>
      </c>
      <c r="B1763" t="s">
        <v>119</v>
      </c>
      <c r="C1763" t="s">
        <v>119</v>
      </c>
      <c r="D1763" t="s">
        <v>120</v>
      </c>
      <c r="E1763" t="s">
        <v>628</v>
      </c>
      <c r="F1763" t="s">
        <v>629</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0</v>
      </c>
      <c r="Z1763">
        <v>0</v>
      </c>
      <c r="AA1763">
        <v>0</v>
      </c>
      <c r="AB1763">
        <v>0</v>
      </c>
      <c r="AC1763">
        <v>0</v>
      </c>
      <c r="AD1763">
        <v>0</v>
      </c>
      <c r="AE1763">
        <v>0</v>
      </c>
      <c r="AF1763">
        <v>0</v>
      </c>
      <c r="AG1763">
        <v>0</v>
      </c>
      <c r="AH1763">
        <v>0</v>
      </c>
      <c r="AI1763">
        <v>0</v>
      </c>
      <c r="AJ1763">
        <v>0</v>
      </c>
      <c r="AK1763">
        <v>0</v>
      </c>
      <c r="AL1763" t="s">
        <v>531</v>
      </c>
      <c r="AM1763" s="49" t="s">
        <v>120</v>
      </c>
      <c r="AN1763" s="49" t="s">
        <v>5</v>
      </c>
      <c r="AO1763" s="49" t="s">
        <v>9</v>
      </c>
      <c r="AP1763" s="49" t="s">
        <v>494</v>
      </c>
      <c r="AQ1763" s="49" t="s">
        <v>9</v>
      </c>
      <c r="AR1763" s="49" t="s">
        <v>487</v>
      </c>
      <c r="AS1763" s="49" t="s">
        <v>488</v>
      </c>
      <c r="AT1763" s="49" t="s">
        <v>489</v>
      </c>
    </row>
    <row r="1764" spans="1:46" x14ac:dyDescent="0.25">
      <c r="A1764">
        <v>11</v>
      </c>
      <c r="B1764" t="s">
        <v>109</v>
      </c>
      <c r="C1764" t="s">
        <v>109</v>
      </c>
      <c r="D1764" t="s">
        <v>110</v>
      </c>
      <c r="E1764" t="s">
        <v>628</v>
      </c>
      <c r="F1764" t="s">
        <v>629</v>
      </c>
      <c r="G1764">
        <v>0</v>
      </c>
      <c r="H1764">
        <v>0</v>
      </c>
      <c r="I1764">
        <v>0</v>
      </c>
      <c r="J1764">
        <v>0</v>
      </c>
      <c r="K1764">
        <v>0</v>
      </c>
      <c r="L1764">
        <v>0</v>
      </c>
      <c r="M1764">
        <v>0</v>
      </c>
      <c r="N1764">
        <v>0</v>
      </c>
      <c r="O1764">
        <v>3215.9983000000002</v>
      </c>
      <c r="P1764">
        <v>3859.1995999999999</v>
      </c>
      <c r="Q1764">
        <v>3859.1995999999999</v>
      </c>
      <c r="R1764">
        <v>3859.1995999999999</v>
      </c>
      <c r="S1764">
        <v>3859.1995999999999</v>
      </c>
      <c r="T1764">
        <v>3859.1995999999999</v>
      </c>
      <c r="U1764">
        <v>3859.1995999999999</v>
      </c>
      <c r="V1764">
        <v>5386.7996999999996</v>
      </c>
      <c r="W1764">
        <v>5440.3990999999996</v>
      </c>
      <c r="X1764">
        <v>16615.998200000002</v>
      </c>
      <c r="Y1764">
        <v>17339.598699999999</v>
      </c>
      <c r="Z1764">
        <v>27470.000899999999</v>
      </c>
      <c r="AA1764">
        <v>29292.401900000001</v>
      </c>
      <c r="AB1764">
        <v>35108.001100000001</v>
      </c>
      <c r="AC1764">
        <v>36474.798699999999</v>
      </c>
      <c r="AD1764">
        <v>36072.798900000002</v>
      </c>
      <c r="AE1764">
        <v>37412.800999999999</v>
      </c>
      <c r="AF1764">
        <v>36367.599900000001</v>
      </c>
      <c r="AG1764">
        <v>35938.8004</v>
      </c>
      <c r="AH1764">
        <v>36582.001700000001</v>
      </c>
      <c r="AI1764">
        <v>37010.801200000002</v>
      </c>
      <c r="AJ1764">
        <v>41084.398500000003</v>
      </c>
      <c r="AK1764">
        <v>34323.4827</v>
      </c>
      <c r="AL1764">
        <v>34710.154600000002</v>
      </c>
      <c r="AM1764" s="49" t="s">
        <v>110</v>
      </c>
      <c r="AN1764" s="49" t="s">
        <v>14</v>
      </c>
      <c r="AO1764" s="49" t="s">
        <v>507</v>
      </c>
      <c r="AP1764" s="49" t="s">
        <v>505</v>
      </c>
      <c r="AQ1764" s="49" t="s">
        <v>13</v>
      </c>
      <c r="AR1764" s="49" t="s">
        <v>487</v>
      </c>
      <c r="AS1764" s="49" t="s">
        <v>488</v>
      </c>
      <c r="AT1764" s="49" t="s">
        <v>489</v>
      </c>
    </row>
    <row r="1765" spans="1:46" x14ac:dyDescent="0.25">
      <c r="A1765">
        <v>11</v>
      </c>
      <c r="B1765" t="s">
        <v>113</v>
      </c>
      <c r="C1765" t="s">
        <v>113</v>
      </c>
      <c r="D1765" t="s">
        <v>114</v>
      </c>
      <c r="E1765" t="s">
        <v>628</v>
      </c>
      <c r="F1765" t="s">
        <v>629</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c r="AG1765">
        <v>0</v>
      </c>
      <c r="AH1765">
        <v>0</v>
      </c>
      <c r="AI1765">
        <v>0</v>
      </c>
      <c r="AJ1765">
        <v>0</v>
      </c>
      <c r="AK1765">
        <v>0</v>
      </c>
      <c r="AL1765">
        <v>0</v>
      </c>
      <c r="AM1765" s="49" t="s">
        <v>114</v>
      </c>
      <c r="AN1765" s="49" t="s">
        <v>14</v>
      </c>
      <c r="AO1765" s="49" t="s">
        <v>506</v>
      </c>
      <c r="AP1765" s="49" t="s">
        <v>505</v>
      </c>
      <c r="AQ1765" s="49" t="s">
        <v>10</v>
      </c>
      <c r="AR1765" s="49" t="s">
        <v>495</v>
      </c>
      <c r="AS1765" s="49" t="s">
        <v>488</v>
      </c>
      <c r="AT1765" s="49" t="s">
        <v>489</v>
      </c>
    </row>
    <row r="1766" spans="1:46" x14ac:dyDescent="0.25">
      <c r="A1766">
        <v>11</v>
      </c>
      <c r="B1766" t="s">
        <v>493</v>
      </c>
      <c r="C1766" t="s">
        <v>542</v>
      </c>
      <c r="D1766" t="s">
        <v>543</v>
      </c>
      <c r="E1766" t="s">
        <v>628</v>
      </c>
      <c r="F1766" t="s">
        <v>629</v>
      </c>
      <c r="G1766">
        <v>0</v>
      </c>
      <c r="H1766">
        <v>0</v>
      </c>
      <c r="I1766">
        <v>0</v>
      </c>
      <c r="J1766">
        <v>0</v>
      </c>
      <c r="K1766">
        <v>0</v>
      </c>
      <c r="L1766">
        <v>0</v>
      </c>
      <c r="M1766">
        <v>0</v>
      </c>
      <c r="N1766">
        <v>0</v>
      </c>
      <c r="O1766">
        <v>0</v>
      </c>
      <c r="P1766">
        <v>0</v>
      </c>
      <c r="Q1766">
        <v>0</v>
      </c>
      <c r="R1766">
        <v>0</v>
      </c>
      <c r="S1766">
        <v>0</v>
      </c>
      <c r="T1766">
        <v>0</v>
      </c>
      <c r="U1766">
        <v>0</v>
      </c>
      <c r="V1766">
        <v>27335.998200000002</v>
      </c>
      <c r="W1766">
        <v>35375.998200000002</v>
      </c>
      <c r="X1766">
        <v>39127.999000000003</v>
      </c>
      <c r="Y1766">
        <v>42344.001499999998</v>
      </c>
      <c r="Z1766">
        <v>46095.998099999997</v>
      </c>
      <c r="AA1766">
        <v>49312.000599999999</v>
      </c>
      <c r="AB1766">
        <v>51992.000599999999</v>
      </c>
      <c r="AC1766">
        <v>54135.998099999997</v>
      </c>
      <c r="AD1766">
        <v>56279.9997</v>
      </c>
      <c r="AE1766">
        <v>61639.9997</v>
      </c>
      <c r="AF1766">
        <v>61639.9997</v>
      </c>
      <c r="AG1766">
        <v>66999.9997</v>
      </c>
      <c r="AH1766">
        <v>69679.9997</v>
      </c>
      <c r="AI1766">
        <v>69679.9997</v>
      </c>
      <c r="AJ1766">
        <v>85759.999599999996</v>
      </c>
      <c r="AK1766">
        <v>93500.404699999999</v>
      </c>
      <c r="AL1766" t="s">
        <v>531</v>
      </c>
      <c r="AM1766" s="49" t="e">
        <v>#N/A</v>
      </c>
      <c r="AN1766" s="49" t="e">
        <v>#N/A</v>
      </c>
      <c r="AO1766" s="49" t="e">
        <v>#N/A</v>
      </c>
      <c r="AP1766" s="49" t="e">
        <v>#N/A</v>
      </c>
      <c r="AQ1766" s="49" t="e">
        <v>#N/A</v>
      </c>
      <c r="AR1766" s="49" t="e">
        <v>#N/A</v>
      </c>
      <c r="AS1766" s="49" t="e">
        <v>#N/A</v>
      </c>
      <c r="AT1766" s="49" t="e">
        <v>#N/A</v>
      </c>
    </row>
    <row r="1767" spans="1:46" x14ac:dyDescent="0.25">
      <c r="A1767">
        <v>11</v>
      </c>
      <c r="B1767" t="s">
        <v>544</v>
      </c>
      <c r="C1767" t="s">
        <v>544</v>
      </c>
      <c r="D1767" t="s">
        <v>545</v>
      </c>
      <c r="E1767" t="s">
        <v>628</v>
      </c>
      <c r="F1767" t="s">
        <v>629</v>
      </c>
      <c r="G1767">
        <v>0</v>
      </c>
      <c r="H1767">
        <v>0</v>
      </c>
      <c r="I1767">
        <v>0</v>
      </c>
      <c r="J1767">
        <v>0</v>
      </c>
      <c r="K1767">
        <v>0</v>
      </c>
      <c r="L1767">
        <v>0</v>
      </c>
      <c r="M1767">
        <v>0</v>
      </c>
      <c r="N1767">
        <v>0</v>
      </c>
      <c r="O1767">
        <v>0</v>
      </c>
      <c r="P1767">
        <v>0</v>
      </c>
      <c r="Q1767">
        <v>0</v>
      </c>
      <c r="R1767">
        <v>0</v>
      </c>
      <c r="S1767">
        <v>0</v>
      </c>
      <c r="T1767">
        <v>0</v>
      </c>
      <c r="U1767">
        <v>0</v>
      </c>
      <c r="V1767">
        <v>0</v>
      </c>
      <c r="W1767">
        <v>26.799700000000001</v>
      </c>
      <c r="X1767">
        <v>26.799700000000001</v>
      </c>
      <c r="Y1767">
        <v>509.1986</v>
      </c>
      <c r="Z1767">
        <v>991.60170000000005</v>
      </c>
      <c r="AA1767">
        <v>1447.2009</v>
      </c>
      <c r="AB1767">
        <v>1822.4010000000001</v>
      </c>
      <c r="AC1767">
        <v>2974.8009000000002</v>
      </c>
      <c r="AD1767">
        <v>3242.7979999999998</v>
      </c>
      <c r="AE1767">
        <v>1634.7989</v>
      </c>
      <c r="AF1767">
        <v>830.79930000000002</v>
      </c>
      <c r="AG1767">
        <v>26.799700000000001</v>
      </c>
      <c r="AH1767">
        <v>5.5224000000000002</v>
      </c>
      <c r="AI1767">
        <v>4.7184999999999997</v>
      </c>
      <c r="AJ1767">
        <v>2.3864999999999998</v>
      </c>
      <c r="AK1767">
        <v>1.7961</v>
      </c>
      <c r="AL1767" t="s">
        <v>531</v>
      </c>
      <c r="AM1767" s="49" t="e">
        <v>#N/A</v>
      </c>
      <c r="AN1767" s="49" t="e">
        <v>#N/A</v>
      </c>
      <c r="AO1767" s="49" t="e">
        <v>#N/A</v>
      </c>
      <c r="AP1767" s="49" t="e">
        <v>#N/A</v>
      </c>
      <c r="AQ1767" s="49" t="e">
        <v>#N/A</v>
      </c>
      <c r="AR1767" s="49" t="e">
        <v>#N/A</v>
      </c>
      <c r="AS1767" s="49" t="e">
        <v>#N/A</v>
      </c>
      <c r="AT1767" s="49" t="e">
        <v>#N/A</v>
      </c>
    </row>
    <row r="1768" spans="1:46" x14ac:dyDescent="0.25">
      <c r="A1768">
        <v>11</v>
      </c>
      <c r="B1768" t="s">
        <v>124</v>
      </c>
      <c r="C1768" t="s">
        <v>124</v>
      </c>
      <c r="D1768" t="s">
        <v>125</v>
      </c>
      <c r="E1768" t="s">
        <v>628</v>
      </c>
      <c r="F1768" t="s">
        <v>629</v>
      </c>
      <c r="G1768">
        <v>0</v>
      </c>
      <c r="H1768">
        <v>0</v>
      </c>
      <c r="I1768">
        <v>0</v>
      </c>
      <c r="J1768">
        <v>0</v>
      </c>
      <c r="K1768">
        <v>0</v>
      </c>
      <c r="L1768">
        <v>0</v>
      </c>
      <c r="M1768">
        <v>0</v>
      </c>
      <c r="N1768">
        <v>0</v>
      </c>
      <c r="O1768">
        <v>0</v>
      </c>
      <c r="P1768">
        <v>0</v>
      </c>
      <c r="Q1768">
        <v>0</v>
      </c>
      <c r="R1768">
        <v>0</v>
      </c>
      <c r="S1768">
        <v>0</v>
      </c>
      <c r="T1768">
        <v>0</v>
      </c>
      <c r="U1768">
        <v>0</v>
      </c>
      <c r="V1768">
        <v>589.6019</v>
      </c>
      <c r="W1768">
        <v>5199.2016999999996</v>
      </c>
      <c r="X1768">
        <v>5788.7995000000001</v>
      </c>
      <c r="Y1768">
        <v>5440.3990999999996</v>
      </c>
      <c r="Z1768">
        <v>6941.1994000000004</v>
      </c>
      <c r="AA1768">
        <v>6190.7992999999997</v>
      </c>
      <c r="AB1768">
        <v>7182.4009999999998</v>
      </c>
      <c r="AC1768">
        <v>7852.402</v>
      </c>
      <c r="AD1768">
        <v>8120.3990999999996</v>
      </c>
      <c r="AE1768">
        <v>8656.4015999999992</v>
      </c>
      <c r="AF1768">
        <v>9514.0005999999994</v>
      </c>
      <c r="AG1768">
        <v>9245.9992999999995</v>
      </c>
      <c r="AH1768">
        <v>8350.7443000000003</v>
      </c>
      <c r="AI1768">
        <v>11418.7852</v>
      </c>
      <c r="AJ1768">
        <v>8122.2203</v>
      </c>
      <c r="AK1768">
        <v>7056.4661999999998</v>
      </c>
      <c r="AL1768">
        <v>8750.0143000000007</v>
      </c>
      <c r="AM1768" s="49" t="s">
        <v>125</v>
      </c>
      <c r="AN1768" s="49" t="s">
        <v>14</v>
      </c>
      <c r="AO1768" s="49" t="s">
        <v>506</v>
      </c>
      <c r="AP1768" s="49" t="s">
        <v>501</v>
      </c>
      <c r="AQ1768" s="49" t="s">
        <v>10</v>
      </c>
      <c r="AR1768" s="49" t="s">
        <v>487</v>
      </c>
      <c r="AS1768" s="49" t="s">
        <v>488</v>
      </c>
      <c r="AT1768" s="49" t="s">
        <v>489</v>
      </c>
    </row>
    <row r="1769" spans="1:46" x14ac:dyDescent="0.25">
      <c r="A1769">
        <v>11</v>
      </c>
      <c r="B1769" t="s">
        <v>130</v>
      </c>
      <c r="C1769" t="s">
        <v>130</v>
      </c>
      <c r="D1769" t="s">
        <v>131</v>
      </c>
      <c r="E1769" t="s">
        <v>628</v>
      </c>
      <c r="F1769" t="s">
        <v>629</v>
      </c>
      <c r="G1769" t="s">
        <v>531</v>
      </c>
      <c r="H1769" t="s">
        <v>531</v>
      </c>
      <c r="I1769" t="s">
        <v>531</v>
      </c>
      <c r="J1769" t="s">
        <v>531</v>
      </c>
      <c r="K1769" t="s">
        <v>531</v>
      </c>
      <c r="L1769" t="s">
        <v>531</v>
      </c>
      <c r="M1769" t="s">
        <v>531</v>
      </c>
      <c r="N1769" t="s">
        <v>531</v>
      </c>
      <c r="O1769" t="s">
        <v>531</v>
      </c>
      <c r="P1769" t="s">
        <v>531</v>
      </c>
      <c r="Q1769" t="s">
        <v>531</v>
      </c>
      <c r="R1769" t="s">
        <v>531</v>
      </c>
      <c r="S1769" t="s">
        <v>531</v>
      </c>
      <c r="T1769" t="s">
        <v>531</v>
      </c>
      <c r="U1769" t="s">
        <v>531</v>
      </c>
      <c r="V1769" t="s">
        <v>531</v>
      </c>
      <c r="W1769" t="s">
        <v>531</v>
      </c>
      <c r="X1769" t="s">
        <v>531</v>
      </c>
      <c r="Y1769" t="s">
        <v>531</v>
      </c>
      <c r="Z1769" t="s">
        <v>531</v>
      </c>
      <c r="AA1769" t="s">
        <v>531</v>
      </c>
      <c r="AB1769" t="s">
        <v>531</v>
      </c>
      <c r="AC1769" t="s">
        <v>531</v>
      </c>
      <c r="AD1769" t="s">
        <v>531</v>
      </c>
      <c r="AE1769" t="s">
        <v>531</v>
      </c>
      <c r="AF1769" t="s">
        <v>531</v>
      </c>
      <c r="AG1769">
        <v>600.66759999999999</v>
      </c>
      <c r="AH1769">
        <v>619.24030000000005</v>
      </c>
      <c r="AI1769">
        <v>531.49749999999995</v>
      </c>
      <c r="AJ1769">
        <v>670.23969999999997</v>
      </c>
      <c r="AK1769">
        <v>659.09439999999995</v>
      </c>
      <c r="AL1769">
        <v>634.0616</v>
      </c>
      <c r="AM1769" s="49" t="s">
        <v>131</v>
      </c>
      <c r="AN1769" s="49" t="s">
        <v>14</v>
      </c>
      <c r="AO1769" s="49" t="s">
        <v>507</v>
      </c>
      <c r="AP1769" s="49" t="s">
        <v>501</v>
      </c>
      <c r="AQ1769" s="49" t="s">
        <v>10</v>
      </c>
      <c r="AR1769" s="49" t="s">
        <v>487</v>
      </c>
      <c r="AS1769" s="49" t="s">
        <v>488</v>
      </c>
      <c r="AT1769" s="49" t="s">
        <v>489</v>
      </c>
    </row>
    <row r="1770" spans="1:46" x14ac:dyDescent="0.25">
      <c r="A1770">
        <v>11</v>
      </c>
      <c r="B1770" t="s">
        <v>117</v>
      </c>
      <c r="C1770" t="s">
        <v>117</v>
      </c>
      <c r="D1770" t="s">
        <v>546</v>
      </c>
      <c r="E1770" t="s">
        <v>628</v>
      </c>
      <c r="F1770" t="s">
        <v>629</v>
      </c>
      <c r="G1770">
        <v>0</v>
      </c>
      <c r="H1770">
        <v>0</v>
      </c>
      <c r="I1770">
        <v>0</v>
      </c>
      <c r="J1770">
        <v>0</v>
      </c>
      <c r="K1770">
        <v>0</v>
      </c>
      <c r="L1770">
        <v>0</v>
      </c>
      <c r="M1770">
        <v>0</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c r="AI1770">
        <v>0</v>
      </c>
      <c r="AJ1770">
        <v>0</v>
      </c>
      <c r="AK1770">
        <v>0</v>
      </c>
      <c r="AL1770" t="s">
        <v>531</v>
      </c>
      <c r="AM1770" s="49" t="s">
        <v>118</v>
      </c>
      <c r="AN1770" s="49" t="s">
        <v>8</v>
      </c>
      <c r="AO1770" s="49" t="s">
        <v>9</v>
      </c>
      <c r="AP1770" s="49" t="s">
        <v>494</v>
      </c>
      <c r="AQ1770" s="49" t="s">
        <v>9</v>
      </c>
      <c r="AR1770" s="49" t="s">
        <v>487</v>
      </c>
      <c r="AS1770" s="49" t="s">
        <v>488</v>
      </c>
      <c r="AT1770" s="49" t="s">
        <v>489</v>
      </c>
    </row>
    <row r="1771" spans="1:46" x14ac:dyDescent="0.25">
      <c r="A1771">
        <v>11</v>
      </c>
      <c r="B1771" t="s">
        <v>192</v>
      </c>
      <c r="C1771" t="s">
        <v>192</v>
      </c>
      <c r="D1771" t="s">
        <v>193</v>
      </c>
      <c r="E1771" t="s">
        <v>628</v>
      </c>
      <c r="F1771" t="s">
        <v>629</v>
      </c>
      <c r="G1771">
        <v>0</v>
      </c>
      <c r="H1771">
        <v>0</v>
      </c>
      <c r="I1771">
        <v>0</v>
      </c>
      <c r="J1771">
        <v>0</v>
      </c>
      <c r="K1771">
        <v>0</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D1771">
        <v>0</v>
      </c>
      <c r="AE1771">
        <v>0</v>
      </c>
      <c r="AF1771">
        <v>0</v>
      </c>
      <c r="AG1771">
        <v>0</v>
      </c>
      <c r="AH1771">
        <v>0</v>
      </c>
      <c r="AI1771">
        <v>0</v>
      </c>
      <c r="AJ1771">
        <v>0</v>
      </c>
      <c r="AK1771">
        <v>0</v>
      </c>
      <c r="AL1771">
        <v>0</v>
      </c>
      <c r="AM1771" s="49" t="s">
        <v>193</v>
      </c>
      <c r="AN1771" s="49" t="s">
        <v>14</v>
      </c>
      <c r="AO1771" s="49" t="s">
        <v>500</v>
      </c>
      <c r="AP1771" s="49" t="s">
        <v>505</v>
      </c>
      <c r="AQ1771" s="49" t="s">
        <v>13</v>
      </c>
      <c r="AR1771" s="49" t="s">
        <v>487</v>
      </c>
      <c r="AS1771" s="49" t="s">
        <v>488</v>
      </c>
      <c r="AT1771" s="49" t="s">
        <v>489</v>
      </c>
    </row>
    <row r="1772" spans="1:46" x14ac:dyDescent="0.25">
      <c r="A1772">
        <v>11</v>
      </c>
      <c r="B1772" t="s">
        <v>132</v>
      </c>
      <c r="C1772" t="s">
        <v>132</v>
      </c>
      <c r="D1772" t="s">
        <v>133</v>
      </c>
      <c r="E1772" t="s">
        <v>628</v>
      </c>
      <c r="F1772" t="s">
        <v>629</v>
      </c>
      <c r="G1772">
        <v>55122.613299999997</v>
      </c>
      <c r="H1772">
        <v>52035.145600000003</v>
      </c>
      <c r="I1772">
        <v>46763.855499999998</v>
      </c>
      <c r="J1772">
        <v>34489.284200000002</v>
      </c>
      <c r="K1772">
        <v>35568.645400000001</v>
      </c>
      <c r="L1772">
        <v>33184.011599999998</v>
      </c>
      <c r="M1772">
        <v>34825.630700000002</v>
      </c>
      <c r="N1772">
        <v>35782.239200000004</v>
      </c>
      <c r="O1772">
        <v>29680.643899999999</v>
      </c>
      <c r="P1772">
        <v>28956.725200000001</v>
      </c>
      <c r="Q1772">
        <v>33920.733500000002</v>
      </c>
      <c r="R1772">
        <v>33170.961300000003</v>
      </c>
      <c r="S1772">
        <v>32472.900300000001</v>
      </c>
      <c r="T1772">
        <v>32317.7752</v>
      </c>
      <c r="U1772">
        <v>32731.439399999999</v>
      </c>
      <c r="V1772">
        <v>24018.570500000002</v>
      </c>
      <c r="W1772">
        <v>16675.97</v>
      </c>
      <c r="X1772">
        <v>12306.608700000001</v>
      </c>
      <c r="Y1772">
        <v>11272.4398</v>
      </c>
      <c r="Z1772">
        <v>10807.0645</v>
      </c>
      <c r="AA1772">
        <v>11220.732900000001</v>
      </c>
      <c r="AB1772">
        <v>10729.4998</v>
      </c>
      <c r="AC1772">
        <v>10600.2282</v>
      </c>
      <c r="AD1772">
        <v>9864.6911</v>
      </c>
      <c r="AE1772">
        <v>9538.3803000000007</v>
      </c>
      <c r="AF1772">
        <v>9538.3803000000007</v>
      </c>
      <c r="AG1772">
        <v>9262.2692000000006</v>
      </c>
      <c r="AH1772">
        <v>9127.2741999999998</v>
      </c>
      <c r="AI1772">
        <v>10365.558000000001</v>
      </c>
      <c r="AJ1772">
        <v>8969.0633999999991</v>
      </c>
      <c r="AK1772">
        <v>8838.3389999999999</v>
      </c>
      <c r="AL1772" t="s">
        <v>531</v>
      </c>
      <c r="AM1772" s="49" t="s">
        <v>133</v>
      </c>
      <c r="AN1772" s="49" t="s">
        <v>14</v>
      </c>
      <c r="AO1772" s="49" t="s">
        <v>507</v>
      </c>
      <c r="AP1772" s="49" t="s">
        <v>501</v>
      </c>
      <c r="AQ1772" s="49" t="s">
        <v>10</v>
      </c>
      <c r="AR1772" s="49" t="s">
        <v>487</v>
      </c>
      <c r="AS1772" s="49" t="s">
        <v>488</v>
      </c>
      <c r="AT1772" s="49" t="s">
        <v>489</v>
      </c>
    </row>
    <row r="1773" spans="1:46" x14ac:dyDescent="0.25">
      <c r="A1773">
        <v>11</v>
      </c>
      <c r="B1773" t="s">
        <v>134</v>
      </c>
      <c r="C1773" t="s">
        <v>134</v>
      </c>
      <c r="D1773" t="s">
        <v>135</v>
      </c>
      <c r="E1773" t="s">
        <v>628</v>
      </c>
      <c r="F1773" t="s">
        <v>629</v>
      </c>
      <c r="G1773">
        <v>0</v>
      </c>
      <c r="H1773">
        <v>0</v>
      </c>
      <c r="I1773">
        <v>0</v>
      </c>
      <c r="J1773">
        <v>0</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c r="AK1773">
        <v>0</v>
      </c>
      <c r="AL1773">
        <v>0</v>
      </c>
      <c r="AM1773" s="49" t="s">
        <v>135</v>
      </c>
      <c r="AN1773" s="49" t="s">
        <v>14</v>
      </c>
      <c r="AO1773" s="49" t="s">
        <v>500</v>
      </c>
      <c r="AP1773" s="49" t="s">
        <v>505</v>
      </c>
      <c r="AQ1773" s="49" t="s">
        <v>13</v>
      </c>
      <c r="AR1773" s="49" t="s">
        <v>487</v>
      </c>
      <c r="AS1773" s="49" t="s">
        <v>488</v>
      </c>
      <c r="AT1773" s="49" t="s">
        <v>489</v>
      </c>
    </row>
    <row r="1774" spans="1:46" x14ac:dyDescent="0.25">
      <c r="A1774">
        <v>11</v>
      </c>
      <c r="B1774" t="s">
        <v>136</v>
      </c>
      <c r="C1774" t="s">
        <v>136</v>
      </c>
      <c r="D1774" t="s">
        <v>137</v>
      </c>
      <c r="E1774" t="s">
        <v>628</v>
      </c>
      <c r="F1774" t="s">
        <v>629</v>
      </c>
      <c r="G1774">
        <v>0</v>
      </c>
      <c r="H1774">
        <v>0</v>
      </c>
      <c r="I1774">
        <v>0</v>
      </c>
      <c r="J1774">
        <v>0</v>
      </c>
      <c r="K1774">
        <v>0</v>
      </c>
      <c r="L1774">
        <v>0</v>
      </c>
      <c r="M1774">
        <v>0</v>
      </c>
      <c r="N1774">
        <v>0</v>
      </c>
      <c r="O1774">
        <v>0</v>
      </c>
      <c r="P1774">
        <v>0</v>
      </c>
      <c r="Q1774">
        <v>0</v>
      </c>
      <c r="R1774">
        <v>0</v>
      </c>
      <c r="S1774">
        <v>0</v>
      </c>
      <c r="T1774">
        <v>0</v>
      </c>
      <c r="U1774">
        <v>0</v>
      </c>
      <c r="V1774">
        <v>0</v>
      </c>
      <c r="W1774">
        <v>48.328200000000002</v>
      </c>
      <c r="X1774">
        <v>715.74180000000001</v>
      </c>
      <c r="Y1774">
        <v>1626.3707999999999</v>
      </c>
      <c r="Z1774">
        <v>2419.8741</v>
      </c>
      <c r="AA1774">
        <v>2552.1226000000001</v>
      </c>
      <c r="AB1774">
        <v>1469.123</v>
      </c>
      <c r="AC1774">
        <v>2759.2645000000002</v>
      </c>
      <c r="AD1774">
        <v>2821.1747</v>
      </c>
      <c r="AE1774">
        <v>2811.0259000000001</v>
      </c>
      <c r="AF1774">
        <v>2827.3042</v>
      </c>
      <c r="AG1774">
        <v>3120.5266999999999</v>
      </c>
      <c r="AH1774">
        <v>2763.3424</v>
      </c>
      <c r="AI1774">
        <v>2027.5918999999999</v>
      </c>
      <c r="AJ1774">
        <v>2512.08</v>
      </c>
      <c r="AK1774">
        <v>2043.5771</v>
      </c>
      <c r="AL1774">
        <v>2220.5322000000001</v>
      </c>
      <c r="AM1774" s="49" t="s">
        <v>137</v>
      </c>
      <c r="AN1774" s="49" t="s">
        <v>14</v>
      </c>
      <c r="AO1774" s="49" t="s">
        <v>500</v>
      </c>
      <c r="AP1774" s="49" t="s">
        <v>505</v>
      </c>
      <c r="AQ1774" s="49" t="s">
        <v>13</v>
      </c>
      <c r="AR1774" s="49" t="s">
        <v>487</v>
      </c>
      <c r="AS1774" s="49" t="s">
        <v>488</v>
      </c>
      <c r="AT1774" s="49" t="s">
        <v>489</v>
      </c>
    </row>
    <row r="1775" spans="1:46" x14ac:dyDescent="0.25">
      <c r="A1775">
        <v>11</v>
      </c>
      <c r="B1775" t="s">
        <v>315</v>
      </c>
      <c r="C1775" t="s">
        <v>315</v>
      </c>
      <c r="D1775" t="s">
        <v>547</v>
      </c>
      <c r="E1775" t="s">
        <v>628</v>
      </c>
      <c r="F1775" t="s">
        <v>629</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c r="AK1775">
        <v>0</v>
      </c>
      <c r="AL1775" t="s">
        <v>531</v>
      </c>
      <c r="AM1775" s="49" t="s">
        <v>316</v>
      </c>
      <c r="AN1775" s="49" t="s">
        <v>14</v>
      </c>
      <c r="AO1775" s="49" t="s">
        <v>485</v>
      </c>
      <c r="AP1775" s="49" t="s">
        <v>486</v>
      </c>
      <c r="AQ1775" s="49" t="s">
        <v>11</v>
      </c>
      <c r="AR1775" s="49" t="s">
        <v>487</v>
      </c>
      <c r="AS1775" s="49" t="s">
        <v>488</v>
      </c>
      <c r="AT1775" s="49" t="s">
        <v>489</v>
      </c>
    </row>
    <row r="1776" spans="1:46" x14ac:dyDescent="0.25">
      <c r="A1776">
        <v>11</v>
      </c>
      <c r="B1776" t="s">
        <v>121</v>
      </c>
      <c r="C1776" t="s">
        <v>121</v>
      </c>
      <c r="D1776" t="s">
        <v>548</v>
      </c>
      <c r="E1776" t="s">
        <v>628</v>
      </c>
      <c r="F1776" t="s">
        <v>629</v>
      </c>
      <c r="G1776">
        <v>0</v>
      </c>
      <c r="H1776">
        <v>0</v>
      </c>
      <c r="I1776">
        <v>0</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c r="AH1776">
        <v>0</v>
      </c>
      <c r="AI1776">
        <v>0</v>
      </c>
      <c r="AJ1776">
        <v>0</v>
      </c>
      <c r="AK1776">
        <v>0</v>
      </c>
      <c r="AL1776" t="s">
        <v>531</v>
      </c>
      <c r="AM1776" s="49" t="s">
        <v>122</v>
      </c>
      <c r="AN1776" s="49" t="s">
        <v>5</v>
      </c>
      <c r="AO1776" s="49" t="s">
        <v>9</v>
      </c>
      <c r="AP1776" s="49" t="s">
        <v>486</v>
      </c>
      <c r="AQ1776" s="49" t="s">
        <v>9</v>
      </c>
      <c r="AR1776" s="49" t="s">
        <v>495</v>
      </c>
      <c r="AS1776" s="49" t="s">
        <v>488</v>
      </c>
      <c r="AT1776" s="49" t="s">
        <v>489</v>
      </c>
    </row>
    <row r="1777" spans="1:46" x14ac:dyDescent="0.25">
      <c r="A1777">
        <v>11</v>
      </c>
      <c r="B1777" t="s">
        <v>144</v>
      </c>
      <c r="C1777" t="s">
        <v>144</v>
      </c>
      <c r="D1777" t="s">
        <v>145</v>
      </c>
      <c r="E1777" t="s">
        <v>628</v>
      </c>
      <c r="F1777" t="s">
        <v>629</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c r="AH1777">
        <v>0</v>
      </c>
      <c r="AI1777">
        <v>0</v>
      </c>
      <c r="AJ1777">
        <v>0</v>
      </c>
      <c r="AK1777">
        <v>0</v>
      </c>
      <c r="AL1777">
        <v>0</v>
      </c>
      <c r="AM1777" s="49" t="s">
        <v>145</v>
      </c>
      <c r="AN1777" s="49" t="s">
        <v>14</v>
      </c>
      <c r="AO1777" s="49" t="s">
        <v>500</v>
      </c>
      <c r="AP1777" s="49" t="s">
        <v>505</v>
      </c>
      <c r="AQ1777" s="49" t="s">
        <v>13</v>
      </c>
      <c r="AR1777" s="49" t="s">
        <v>487</v>
      </c>
      <c r="AS1777" s="49" t="s">
        <v>488</v>
      </c>
      <c r="AT1777" s="49" t="s">
        <v>489</v>
      </c>
    </row>
    <row r="1778" spans="1:46" x14ac:dyDescent="0.25">
      <c r="A1778">
        <v>11</v>
      </c>
      <c r="B1778" t="s">
        <v>146</v>
      </c>
      <c r="C1778" t="s">
        <v>146</v>
      </c>
      <c r="D1778" t="s">
        <v>147</v>
      </c>
      <c r="E1778" t="s">
        <v>628</v>
      </c>
      <c r="F1778" t="s">
        <v>629</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0</v>
      </c>
      <c r="AH1778">
        <v>0</v>
      </c>
      <c r="AI1778">
        <v>0</v>
      </c>
      <c r="AJ1778">
        <v>0</v>
      </c>
      <c r="AK1778">
        <v>0</v>
      </c>
      <c r="AL1778" t="s">
        <v>531</v>
      </c>
      <c r="AM1778" s="49" t="s">
        <v>147</v>
      </c>
      <c r="AN1778" s="49" t="s">
        <v>14</v>
      </c>
      <c r="AO1778" s="49" t="s">
        <v>507</v>
      </c>
      <c r="AP1778" s="49" t="s">
        <v>501</v>
      </c>
      <c r="AQ1778" s="49" t="s">
        <v>10</v>
      </c>
      <c r="AR1778" s="49" t="s">
        <v>487</v>
      </c>
      <c r="AS1778" s="49" t="s">
        <v>488</v>
      </c>
      <c r="AT1778" s="49" t="s">
        <v>489</v>
      </c>
    </row>
    <row r="1779" spans="1:46" x14ac:dyDescent="0.25">
      <c r="A1779">
        <v>11</v>
      </c>
      <c r="B1779" t="s">
        <v>149</v>
      </c>
      <c r="C1779" t="s">
        <v>149</v>
      </c>
      <c r="D1779" t="s">
        <v>412</v>
      </c>
      <c r="E1779" t="s">
        <v>628</v>
      </c>
      <c r="F1779" t="s">
        <v>629</v>
      </c>
      <c r="G1779">
        <v>0</v>
      </c>
      <c r="H1779">
        <v>0</v>
      </c>
      <c r="I1779">
        <v>0</v>
      </c>
      <c r="J1779">
        <v>0</v>
      </c>
      <c r="K1779">
        <v>0</v>
      </c>
      <c r="L1779">
        <v>0</v>
      </c>
      <c r="M1779">
        <v>0</v>
      </c>
      <c r="N1779">
        <v>0</v>
      </c>
      <c r="O1779">
        <v>0</v>
      </c>
      <c r="P1779">
        <v>0</v>
      </c>
      <c r="Q1779">
        <v>0</v>
      </c>
      <c r="R1779">
        <v>0</v>
      </c>
      <c r="S1779">
        <v>0</v>
      </c>
      <c r="T1779">
        <v>0</v>
      </c>
      <c r="U1779">
        <v>0</v>
      </c>
      <c r="V1779">
        <v>0</v>
      </c>
      <c r="W1779">
        <v>0</v>
      </c>
      <c r="X1779">
        <v>0</v>
      </c>
      <c r="Y1779">
        <v>0</v>
      </c>
      <c r="Z1779">
        <v>0</v>
      </c>
      <c r="AA1779">
        <v>107.19880000000001</v>
      </c>
      <c r="AB1779">
        <v>80.399100000000004</v>
      </c>
      <c r="AC1779">
        <v>107.19880000000001</v>
      </c>
      <c r="AD1779">
        <v>107.19880000000001</v>
      </c>
      <c r="AE1779">
        <v>187.59790000000001</v>
      </c>
      <c r="AF1779">
        <v>321.60070000000002</v>
      </c>
      <c r="AG1779">
        <v>455.5992</v>
      </c>
      <c r="AH1779">
        <v>809.9239</v>
      </c>
      <c r="AI1779">
        <v>710.95209999999997</v>
      </c>
      <c r="AJ1779">
        <v>937.01</v>
      </c>
      <c r="AK1779">
        <v>476.04750000000001</v>
      </c>
      <c r="AL1779" t="s">
        <v>531</v>
      </c>
      <c r="AM1779" s="49" t="s">
        <v>412</v>
      </c>
      <c r="AN1779" s="49" t="s">
        <v>14</v>
      </c>
      <c r="AO1779" s="49" t="s">
        <v>506</v>
      </c>
      <c r="AP1779" s="49" t="s">
        <v>501</v>
      </c>
      <c r="AQ1779" s="49" t="s">
        <v>10</v>
      </c>
      <c r="AR1779" s="49" t="s">
        <v>487</v>
      </c>
      <c r="AS1779" s="49" t="s">
        <v>496</v>
      </c>
      <c r="AT1779" s="49" t="s">
        <v>497</v>
      </c>
    </row>
    <row r="1780" spans="1:46" x14ac:dyDescent="0.25">
      <c r="A1780">
        <v>11</v>
      </c>
      <c r="B1780" t="s">
        <v>150</v>
      </c>
      <c r="C1780" t="s">
        <v>150</v>
      </c>
      <c r="D1780" t="s">
        <v>151</v>
      </c>
      <c r="E1780" t="s">
        <v>628</v>
      </c>
      <c r="F1780" t="s">
        <v>629</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c r="AK1780">
        <v>0</v>
      </c>
      <c r="AL1780" t="s">
        <v>531</v>
      </c>
      <c r="AM1780" s="49" t="s">
        <v>151</v>
      </c>
      <c r="AN1780" s="49" t="s">
        <v>7</v>
      </c>
      <c r="AO1780" s="49" t="s">
        <v>9</v>
      </c>
      <c r="AP1780" s="49" t="s">
        <v>494</v>
      </c>
      <c r="AQ1780" s="49" t="s">
        <v>9</v>
      </c>
      <c r="AR1780" s="49" t="s">
        <v>487</v>
      </c>
      <c r="AS1780" s="49" t="s">
        <v>488</v>
      </c>
      <c r="AT1780" s="49" t="s">
        <v>489</v>
      </c>
    </row>
    <row r="1781" spans="1:46" x14ac:dyDescent="0.25">
      <c r="A1781">
        <v>11</v>
      </c>
      <c r="B1781" t="s">
        <v>338</v>
      </c>
      <c r="C1781" t="s">
        <v>338</v>
      </c>
      <c r="D1781" t="s">
        <v>339</v>
      </c>
      <c r="E1781" t="s">
        <v>628</v>
      </c>
      <c r="F1781" t="s">
        <v>629</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c r="AI1781">
        <v>0</v>
      </c>
      <c r="AJ1781">
        <v>0</v>
      </c>
      <c r="AK1781">
        <v>0</v>
      </c>
      <c r="AL1781" t="s">
        <v>531</v>
      </c>
      <c r="AM1781" s="49" t="s">
        <v>339</v>
      </c>
      <c r="AN1781" s="49" t="s">
        <v>14</v>
      </c>
      <c r="AO1781" s="49" t="s">
        <v>507</v>
      </c>
      <c r="AP1781" s="49" t="s">
        <v>494</v>
      </c>
      <c r="AQ1781" s="49" t="s">
        <v>10</v>
      </c>
      <c r="AR1781" s="49" t="s">
        <v>487</v>
      </c>
      <c r="AS1781" s="49" t="s">
        <v>488</v>
      </c>
      <c r="AT1781" s="49" t="s">
        <v>489</v>
      </c>
    </row>
    <row r="1782" spans="1:46" x14ac:dyDescent="0.25">
      <c r="A1782">
        <v>11</v>
      </c>
      <c r="B1782" t="s">
        <v>181</v>
      </c>
      <c r="C1782" t="s">
        <v>181</v>
      </c>
      <c r="D1782" t="s">
        <v>414</v>
      </c>
      <c r="E1782" t="s">
        <v>628</v>
      </c>
      <c r="F1782" t="s">
        <v>629</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c r="AK1782">
        <v>0</v>
      </c>
      <c r="AL1782" t="s">
        <v>531</v>
      </c>
      <c r="AM1782" s="49" t="s">
        <v>414</v>
      </c>
      <c r="AN1782" s="49" t="s">
        <v>5</v>
      </c>
      <c r="AO1782" s="49" t="s">
        <v>9</v>
      </c>
      <c r="AP1782" s="49" t="s">
        <v>501</v>
      </c>
      <c r="AQ1782" s="49" t="s">
        <v>9</v>
      </c>
      <c r="AR1782" s="49" t="s">
        <v>495</v>
      </c>
      <c r="AS1782" s="49" t="s">
        <v>496</v>
      </c>
      <c r="AT1782" s="49" t="s">
        <v>497</v>
      </c>
    </row>
    <row r="1783" spans="1:46" x14ac:dyDescent="0.25">
      <c r="A1783">
        <v>11</v>
      </c>
      <c r="B1783" t="s">
        <v>152</v>
      </c>
      <c r="C1783" t="s">
        <v>152</v>
      </c>
      <c r="D1783" t="s">
        <v>153</v>
      </c>
      <c r="E1783" t="s">
        <v>628</v>
      </c>
      <c r="F1783" t="s">
        <v>629</v>
      </c>
      <c r="G1783" t="s">
        <v>531</v>
      </c>
      <c r="H1783" t="s">
        <v>531</v>
      </c>
      <c r="I1783">
        <v>0</v>
      </c>
      <c r="J1783">
        <v>0</v>
      </c>
      <c r="K1783">
        <v>0</v>
      </c>
      <c r="L1783">
        <v>0</v>
      </c>
      <c r="M1783">
        <v>0</v>
      </c>
      <c r="N1783">
        <v>0</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c r="AK1783">
        <v>0</v>
      </c>
      <c r="AL1783" t="s">
        <v>531</v>
      </c>
      <c r="AM1783" s="49" t="s">
        <v>153</v>
      </c>
      <c r="AN1783" s="49" t="s">
        <v>6</v>
      </c>
      <c r="AO1783" s="49" t="s">
        <v>9</v>
      </c>
      <c r="AP1783" s="49" t="s">
        <v>486</v>
      </c>
      <c r="AQ1783" s="49" t="s">
        <v>9</v>
      </c>
      <c r="AR1783" s="49" t="s">
        <v>487</v>
      </c>
      <c r="AS1783" s="49" t="s">
        <v>488</v>
      </c>
      <c r="AT1783" s="49" t="s">
        <v>489</v>
      </c>
    </row>
    <row r="1784" spans="1:46" x14ac:dyDescent="0.25">
      <c r="A1784">
        <v>11</v>
      </c>
      <c r="B1784" t="s">
        <v>156</v>
      </c>
      <c r="C1784" t="s">
        <v>156</v>
      </c>
      <c r="D1784" t="s">
        <v>157</v>
      </c>
      <c r="E1784" t="s">
        <v>628</v>
      </c>
      <c r="F1784" t="s">
        <v>629</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c r="AG1784">
        <v>0</v>
      </c>
      <c r="AH1784">
        <v>0</v>
      </c>
      <c r="AI1784">
        <v>0</v>
      </c>
      <c r="AJ1784">
        <v>0</v>
      </c>
      <c r="AK1784">
        <v>0</v>
      </c>
      <c r="AL1784">
        <v>0</v>
      </c>
      <c r="AM1784" s="49" t="s">
        <v>157</v>
      </c>
      <c r="AN1784" s="49" t="s">
        <v>14</v>
      </c>
      <c r="AO1784" s="49" t="s">
        <v>500</v>
      </c>
      <c r="AP1784" s="49" t="s">
        <v>505</v>
      </c>
      <c r="AQ1784" s="49" t="s">
        <v>13</v>
      </c>
      <c r="AR1784" s="49" t="s">
        <v>487</v>
      </c>
      <c r="AS1784" s="49" t="s">
        <v>488</v>
      </c>
      <c r="AT1784" s="49" t="s">
        <v>489</v>
      </c>
    </row>
    <row r="1785" spans="1:46" x14ac:dyDescent="0.25">
      <c r="A1785">
        <v>11</v>
      </c>
      <c r="B1785" t="s">
        <v>158</v>
      </c>
      <c r="C1785" t="s">
        <v>158</v>
      </c>
      <c r="D1785" t="s">
        <v>159</v>
      </c>
      <c r="E1785" t="s">
        <v>628</v>
      </c>
      <c r="F1785" t="s">
        <v>629</v>
      </c>
      <c r="G1785">
        <v>0</v>
      </c>
      <c r="H1785">
        <v>0</v>
      </c>
      <c r="I1785">
        <v>0</v>
      </c>
      <c r="J1785">
        <v>0</v>
      </c>
      <c r="K1785">
        <v>0</v>
      </c>
      <c r="L1785">
        <v>0</v>
      </c>
      <c r="M1785">
        <v>0</v>
      </c>
      <c r="N1785">
        <v>0</v>
      </c>
      <c r="O1785">
        <v>0</v>
      </c>
      <c r="P1785">
        <v>0</v>
      </c>
      <c r="Q1785">
        <v>0</v>
      </c>
      <c r="R1785">
        <v>0</v>
      </c>
      <c r="S1785">
        <v>0</v>
      </c>
      <c r="T1785">
        <v>0</v>
      </c>
      <c r="U1785">
        <v>0</v>
      </c>
      <c r="V1785">
        <v>0</v>
      </c>
      <c r="W1785">
        <v>0</v>
      </c>
      <c r="X1785">
        <v>0</v>
      </c>
      <c r="Y1785">
        <v>107.19880000000001</v>
      </c>
      <c r="Z1785">
        <v>107.19880000000001</v>
      </c>
      <c r="AA1785">
        <v>80.399100000000004</v>
      </c>
      <c r="AB1785">
        <v>241.20150000000001</v>
      </c>
      <c r="AC1785">
        <v>133.99850000000001</v>
      </c>
      <c r="AD1785">
        <v>160.79820000000001</v>
      </c>
      <c r="AE1785">
        <v>160.79820000000001</v>
      </c>
      <c r="AF1785">
        <v>133.99850000000001</v>
      </c>
      <c r="AG1785">
        <v>133.99850000000001</v>
      </c>
      <c r="AH1785">
        <v>187.59790000000001</v>
      </c>
      <c r="AI1785">
        <v>187.59790000000001</v>
      </c>
      <c r="AJ1785">
        <v>204.56290000000001</v>
      </c>
      <c r="AK1785">
        <v>216.94739999999999</v>
      </c>
      <c r="AL1785" t="s">
        <v>531</v>
      </c>
      <c r="AM1785" s="49" t="s">
        <v>159</v>
      </c>
      <c r="AN1785" s="49" t="s">
        <v>6</v>
      </c>
      <c r="AO1785" s="49" t="s">
        <v>9</v>
      </c>
      <c r="AP1785" s="49" t="s">
        <v>486</v>
      </c>
      <c r="AQ1785" s="49" t="s">
        <v>9</v>
      </c>
      <c r="AR1785" s="49" t="s">
        <v>487</v>
      </c>
      <c r="AS1785" s="49" t="s">
        <v>488</v>
      </c>
      <c r="AT1785" s="49" t="s">
        <v>489</v>
      </c>
    </row>
    <row r="1786" spans="1:46" x14ac:dyDescent="0.25">
      <c r="A1786">
        <v>11</v>
      </c>
      <c r="B1786" t="s">
        <v>160</v>
      </c>
      <c r="C1786" t="s">
        <v>160</v>
      </c>
      <c r="D1786" t="s">
        <v>161</v>
      </c>
      <c r="E1786" t="s">
        <v>628</v>
      </c>
      <c r="F1786" t="s">
        <v>629</v>
      </c>
      <c r="G1786">
        <v>0</v>
      </c>
      <c r="H1786">
        <v>0</v>
      </c>
      <c r="I1786">
        <v>0</v>
      </c>
      <c r="J1786">
        <v>0</v>
      </c>
      <c r="K1786">
        <v>0</v>
      </c>
      <c r="L1786">
        <v>0</v>
      </c>
      <c r="M1786">
        <v>0</v>
      </c>
      <c r="N1786">
        <v>0</v>
      </c>
      <c r="O1786">
        <v>0</v>
      </c>
      <c r="P1786">
        <v>0</v>
      </c>
      <c r="Q1786">
        <v>0</v>
      </c>
      <c r="R1786">
        <v>0</v>
      </c>
      <c r="S1786">
        <v>0</v>
      </c>
      <c r="T1786">
        <v>0</v>
      </c>
      <c r="U1786">
        <v>0</v>
      </c>
      <c r="V1786">
        <v>0</v>
      </c>
      <c r="W1786">
        <v>0</v>
      </c>
      <c r="X1786">
        <v>0</v>
      </c>
      <c r="Y1786">
        <v>12.376200000000001</v>
      </c>
      <c r="Z1786">
        <v>67.512200000000007</v>
      </c>
      <c r="AA1786">
        <v>130.07550000000001</v>
      </c>
      <c r="AB1786">
        <v>274.29399999999998</v>
      </c>
      <c r="AC1786">
        <v>396.17180000000002</v>
      </c>
      <c r="AD1786">
        <v>600.47090000000003</v>
      </c>
      <c r="AE1786">
        <v>538.28009999999995</v>
      </c>
      <c r="AF1786" t="s">
        <v>531</v>
      </c>
      <c r="AG1786" t="s">
        <v>531</v>
      </c>
      <c r="AH1786" t="s">
        <v>531</v>
      </c>
      <c r="AI1786" t="s">
        <v>531</v>
      </c>
      <c r="AJ1786" t="s">
        <v>531</v>
      </c>
      <c r="AK1786" t="s">
        <v>531</v>
      </c>
      <c r="AL1786" t="s">
        <v>531</v>
      </c>
      <c r="AM1786" s="49" t="s">
        <v>161</v>
      </c>
      <c r="AN1786" s="49" t="s">
        <v>14</v>
      </c>
      <c r="AO1786" s="49" t="s">
        <v>500</v>
      </c>
      <c r="AP1786" s="49" t="s">
        <v>505</v>
      </c>
      <c r="AQ1786" s="49" t="s">
        <v>13</v>
      </c>
      <c r="AR1786" s="49" t="s">
        <v>487</v>
      </c>
      <c r="AS1786" s="49" t="s">
        <v>488</v>
      </c>
      <c r="AT1786" s="49" t="s">
        <v>489</v>
      </c>
    </row>
    <row r="1787" spans="1:46" x14ac:dyDescent="0.25">
      <c r="A1787">
        <v>11</v>
      </c>
      <c r="B1787" t="s">
        <v>164</v>
      </c>
      <c r="C1787" t="s">
        <v>164</v>
      </c>
      <c r="D1787" t="s">
        <v>165</v>
      </c>
      <c r="E1787" t="s">
        <v>628</v>
      </c>
      <c r="F1787" t="s">
        <v>629</v>
      </c>
      <c r="G1787">
        <v>0</v>
      </c>
      <c r="H1787">
        <v>0</v>
      </c>
      <c r="I1787">
        <v>94.500299999999996</v>
      </c>
      <c r="J1787">
        <v>764.09939999999995</v>
      </c>
      <c r="K1787">
        <v>1039.4987000000001</v>
      </c>
      <c r="L1787">
        <v>1026.0005000000001</v>
      </c>
      <c r="M1787">
        <v>1628.1</v>
      </c>
      <c r="N1787">
        <v>2251.7991999999999</v>
      </c>
      <c r="O1787">
        <v>2643.2984999999999</v>
      </c>
      <c r="P1787">
        <v>2454.2979999999998</v>
      </c>
      <c r="Q1787">
        <v>2497.5016000000001</v>
      </c>
      <c r="R1787">
        <v>2443.5001999999999</v>
      </c>
      <c r="S1787">
        <v>2443.5001999999999</v>
      </c>
      <c r="T1787">
        <v>2084.3984</v>
      </c>
      <c r="U1787">
        <v>2184.2995999999998</v>
      </c>
      <c r="V1787">
        <v>4330.2313999999997</v>
      </c>
      <c r="W1787">
        <v>6190.0456000000004</v>
      </c>
      <c r="X1787">
        <v>11398.0229</v>
      </c>
      <c r="Y1787">
        <v>21047.470700000002</v>
      </c>
      <c r="Z1787">
        <v>19272.547999999999</v>
      </c>
      <c r="AA1787">
        <v>20076.333999999999</v>
      </c>
      <c r="AB1787">
        <v>26035.234799999998</v>
      </c>
      <c r="AC1787">
        <v>26994.4935</v>
      </c>
      <c r="AD1787">
        <v>25488.5936</v>
      </c>
      <c r="AE1787">
        <v>26898.398000000001</v>
      </c>
      <c r="AF1787">
        <v>26841.800899999998</v>
      </c>
      <c r="AG1787">
        <v>25550.654600000002</v>
      </c>
      <c r="AH1787">
        <v>25157.112099999998</v>
      </c>
      <c r="AI1787">
        <v>28149.2045</v>
      </c>
      <c r="AJ1787">
        <v>26301.314299999998</v>
      </c>
      <c r="AK1787">
        <v>22588.4643</v>
      </c>
      <c r="AL1787">
        <v>23313.153300000002</v>
      </c>
      <c r="AM1787" s="49" t="s">
        <v>165</v>
      </c>
      <c r="AN1787" s="49" t="s">
        <v>14</v>
      </c>
      <c r="AO1787" s="49" t="s">
        <v>500</v>
      </c>
      <c r="AP1787" s="49" t="s">
        <v>505</v>
      </c>
      <c r="AQ1787" s="49" t="s">
        <v>13</v>
      </c>
      <c r="AR1787" s="49" t="s">
        <v>487</v>
      </c>
      <c r="AS1787" s="49" t="s">
        <v>488</v>
      </c>
      <c r="AT1787" s="49" t="s">
        <v>489</v>
      </c>
    </row>
    <row r="1788" spans="1:46" x14ac:dyDescent="0.25">
      <c r="A1788">
        <v>11</v>
      </c>
      <c r="B1788" t="s">
        <v>168</v>
      </c>
      <c r="C1788" t="s">
        <v>168</v>
      </c>
      <c r="D1788" t="s">
        <v>413</v>
      </c>
      <c r="E1788" t="s">
        <v>628</v>
      </c>
      <c r="F1788" t="s">
        <v>629</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0</v>
      </c>
      <c r="AI1788">
        <v>0</v>
      </c>
      <c r="AJ1788">
        <v>0</v>
      </c>
      <c r="AK1788">
        <v>0</v>
      </c>
      <c r="AL1788" t="s">
        <v>531</v>
      </c>
      <c r="AM1788" s="49" t="s">
        <v>413</v>
      </c>
      <c r="AN1788" s="49" t="s">
        <v>5</v>
      </c>
      <c r="AO1788" s="49" t="s">
        <v>9</v>
      </c>
      <c r="AP1788" s="49" t="s">
        <v>501</v>
      </c>
      <c r="AQ1788" s="49" t="s">
        <v>9</v>
      </c>
      <c r="AR1788" s="49" t="s">
        <v>495</v>
      </c>
      <c r="AS1788" s="49" t="s">
        <v>496</v>
      </c>
      <c r="AT1788" s="49" t="s">
        <v>497</v>
      </c>
    </row>
    <row r="1789" spans="1:46" x14ac:dyDescent="0.25">
      <c r="A1789">
        <v>11</v>
      </c>
      <c r="B1789" t="s">
        <v>171</v>
      </c>
      <c r="C1789" t="s">
        <v>171</v>
      </c>
      <c r="D1789" t="s">
        <v>172</v>
      </c>
      <c r="E1789" t="s">
        <v>628</v>
      </c>
      <c r="F1789" t="s">
        <v>629</v>
      </c>
      <c r="G1789">
        <v>0</v>
      </c>
      <c r="H1789">
        <v>0</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c r="AG1789">
        <v>0</v>
      </c>
      <c r="AH1789">
        <v>0</v>
      </c>
      <c r="AI1789">
        <v>0</v>
      </c>
      <c r="AJ1789">
        <v>0</v>
      </c>
      <c r="AK1789">
        <v>0</v>
      </c>
      <c r="AL1789">
        <v>0</v>
      </c>
      <c r="AM1789" s="49" t="s">
        <v>172</v>
      </c>
      <c r="AN1789" s="49" t="s">
        <v>14</v>
      </c>
      <c r="AO1789" s="49" t="s">
        <v>500</v>
      </c>
      <c r="AP1789" s="49" t="s">
        <v>501</v>
      </c>
      <c r="AQ1789" s="49" t="s">
        <v>502</v>
      </c>
      <c r="AR1789" s="49" t="s">
        <v>487</v>
      </c>
      <c r="AS1789" s="49" t="s">
        <v>488</v>
      </c>
      <c r="AT1789" s="49" t="s">
        <v>489</v>
      </c>
    </row>
    <row r="1790" spans="1:46" x14ac:dyDescent="0.25">
      <c r="A1790">
        <v>11</v>
      </c>
      <c r="B1790" t="s">
        <v>138</v>
      </c>
      <c r="C1790" t="s">
        <v>138</v>
      </c>
      <c r="D1790" t="s">
        <v>139</v>
      </c>
      <c r="E1790" t="s">
        <v>628</v>
      </c>
      <c r="F1790" t="s">
        <v>629</v>
      </c>
      <c r="G1790">
        <v>0</v>
      </c>
      <c r="H1790">
        <v>0</v>
      </c>
      <c r="I1790">
        <v>0</v>
      </c>
      <c r="J1790">
        <v>0</v>
      </c>
      <c r="K1790">
        <v>0</v>
      </c>
      <c r="L1790">
        <v>0</v>
      </c>
      <c r="M1790">
        <v>0</v>
      </c>
      <c r="N1790">
        <v>0</v>
      </c>
      <c r="O1790">
        <v>0</v>
      </c>
      <c r="P1790">
        <v>0</v>
      </c>
      <c r="Q1790">
        <v>0</v>
      </c>
      <c r="R1790">
        <v>0</v>
      </c>
      <c r="S1790">
        <v>0</v>
      </c>
      <c r="T1790">
        <v>0</v>
      </c>
      <c r="U1790">
        <v>0</v>
      </c>
      <c r="V1790">
        <v>2853.2037</v>
      </c>
      <c r="W1790">
        <v>9259.4472999999998</v>
      </c>
      <c r="X1790">
        <v>8640.3577999999998</v>
      </c>
      <c r="Y1790">
        <v>12166.484899999999</v>
      </c>
      <c r="Z1790">
        <v>15504.193499999999</v>
      </c>
      <c r="AA1790">
        <v>16661.621800000001</v>
      </c>
      <c r="AB1790">
        <v>14969.1247</v>
      </c>
      <c r="AC1790">
        <v>16481.962</v>
      </c>
      <c r="AD1790">
        <v>16986.2412</v>
      </c>
      <c r="AE1790">
        <v>18817.5684</v>
      </c>
      <c r="AF1790">
        <v>18260.208999999999</v>
      </c>
      <c r="AG1790">
        <v>18525.618699999999</v>
      </c>
      <c r="AH1790">
        <v>16986.2412</v>
      </c>
      <c r="AI1790">
        <v>16747.3717</v>
      </c>
      <c r="AJ1790">
        <v>14172.8958</v>
      </c>
      <c r="AK1790">
        <v>14677.1749</v>
      </c>
      <c r="AL1790">
        <v>14677.1749</v>
      </c>
      <c r="AM1790" s="49" t="s">
        <v>139</v>
      </c>
      <c r="AN1790" s="49" t="s">
        <v>14</v>
      </c>
      <c r="AO1790" s="49" t="s">
        <v>500</v>
      </c>
      <c r="AP1790" s="49" t="s">
        <v>505</v>
      </c>
      <c r="AQ1790" s="49" t="s">
        <v>13</v>
      </c>
      <c r="AR1790" s="49" t="s">
        <v>487</v>
      </c>
      <c r="AS1790" s="49" t="s">
        <v>488</v>
      </c>
      <c r="AT1790" s="49" t="s">
        <v>489</v>
      </c>
    </row>
    <row r="1791" spans="1:46" x14ac:dyDescent="0.25">
      <c r="A1791">
        <v>11</v>
      </c>
      <c r="B1791" t="s">
        <v>173</v>
      </c>
      <c r="C1791" t="s">
        <v>173</v>
      </c>
      <c r="D1791" t="s">
        <v>174</v>
      </c>
      <c r="E1791" t="s">
        <v>628</v>
      </c>
      <c r="F1791" t="s">
        <v>629</v>
      </c>
      <c r="G1791">
        <v>0</v>
      </c>
      <c r="H1791">
        <v>0</v>
      </c>
      <c r="I1791">
        <v>0</v>
      </c>
      <c r="J1791">
        <v>0</v>
      </c>
      <c r="K1791">
        <v>0</v>
      </c>
      <c r="L1791">
        <v>0</v>
      </c>
      <c r="M1791">
        <v>0</v>
      </c>
      <c r="N1791">
        <v>0</v>
      </c>
      <c r="O1791">
        <v>0</v>
      </c>
      <c r="P1791">
        <v>0</v>
      </c>
      <c r="Q1791">
        <v>0</v>
      </c>
      <c r="R1791">
        <v>0</v>
      </c>
      <c r="S1791">
        <v>0</v>
      </c>
      <c r="T1791">
        <v>0</v>
      </c>
      <c r="U1791">
        <v>0</v>
      </c>
      <c r="V1791">
        <v>0</v>
      </c>
      <c r="W1791">
        <v>0</v>
      </c>
      <c r="X1791">
        <v>0</v>
      </c>
      <c r="Y1791">
        <v>0</v>
      </c>
      <c r="Z1791">
        <v>0</v>
      </c>
      <c r="AA1791">
        <v>0</v>
      </c>
      <c r="AB1791">
        <v>0</v>
      </c>
      <c r="AC1791">
        <v>0</v>
      </c>
      <c r="AD1791">
        <v>0</v>
      </c>
      <c r="AE1791">
        <v>0</v>
      </c>
      <c r="AF1791">
        <v>0</v>
      </c>
      <c r="AG1791">
        <v>0</v>
      </c>
      <c r="AH1791">
        <v>0</v>
      </c>
      <c r="AI1791">
        <v>0</v>
      </c>
      <c r="AJ1791">
        <v>0</v>
      </c>
      <c r="AK1791">
        <v>0</v>
      </c>
      <c r="AL1791" t="s">
        <v>531</v>
      </c>
      <c r="AM1791" s="49" t="s">
        <v>174</v>
      </c>
      <c r="AN1791" s="49" t="s">
        <v>8</v>
      </c>
      <c r="AO1791" s="49" t="s">
        <v>9</v>
      </c>
      <c r="AP1791" s="49" t="s">
        <v>494</v>
      </c>
      <c r="AQ1791" s="49" t="s">
        <v>9</v>
      </c>
      <c r="AR1791" s="49" t="s">
        <v>495</v>
      </c>
      <c r="AS1791" s="49" t="s">
        <v>488</v>
      </c>
      <c r="AT1791" s="49" t="s">
        <v>489</v>
      </c>
    </row>
    <row r="1792" spans="1:46" x14ac:dyDescent="0.25">
      <c r="A1792">
        <v>11</v>
      </c>
      <c r="B1792" t="s">
        <v>549</v>
      </c>
      <c r="C1792" t="s">
        <v>549</v>
      </c>
      <c r="D1792" t="s">
        <v>550</v>
      </c>
      <c r="E1792" t="s">
        <v>628</v>
      </c>
      <c r="F1792" t="s">
        <v>629</v>
      </c>
      <c r="G1792">
        <v>0</v>
      </c>
      <c r="H1792">
        <v>0</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c r="AF1792">
        <v>0</v>
      </c>
      <c r="AG1792">
        <v>0</v>
      </c>
      <c r="AH1792">
        <v>0</v>
      </c>
      <c r="AI1792">
        <v>0</v>
      </c>
      <c r="AJ1792">
        <v>0</v>
      </c>
      <c r="AK1792">
        <v>0</v>
      </c>
      <c r="AL1792" t="s">
        <v>531</v>
      </c>
      <c r="AM1792" s="49" t="e">
        <v>#N/A</v>
      </c>
      <c r="AN1792" s="49" t="e">
        <v>#N/A</v>
      </c>
      <c r="AO1792" s="49" t="e">
        <v>#N/A</v>
      </c>
      <c r="AP1792" s="49" t="e">
        <v>#N/A</v>
      </c>
      <c r="AQ1792" s="49" t="e">
        <v>#N/A</v>
      </c>
      <c r="AR1792" s="49" t="e">
        <v>#N/A</v>
      </c>
      <c r="AS1792" s="49" t="e">
        <v>#N/A</v>
      </c>
      <c r="AT1792" s="49" t="e">
        <v>#N/A</v>
      </c>
    </row>
    <row r="1793" spans="1:46" x14ac:dyDescent="0.25">
      <c r="A1793">
        <v>11</v>
      </c>
      <c r="B1793" t="s">
        <v>182</v>
      </c>
      <c r="C1793" t="s">
        <v>182</v>
      </c>
      <c r="D1793" t="s">
        <v>183</v>
      </c>
      <c r="E1793" t="s">
        <v>628</v>
      </c>
      <c r="F1793" t="s">
        <v>629</v>
      </c>
      <c r="G1793">
        <v>0</v>
      </c>
      <c r="H1793">
        <v>0</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0</v>
      </c>
      <c r="AE1793">
        <v>0</v>
      </c>
      <c r="AF1793">
        <v>0</v>
      </c>
      <c r="AG1793">
        <v>0</v>
      </c>
      <c r="AH1793">
        <v>0</v>
      </c>
      <c r="AI1793">
        <v>0</v>
      </c>
      <c r="AJ1793">
        <v>254.4486</v>
      </c>
      <c r="AK1793">
        <v>633.82709999999997</v>
      </c>
      <c r="AL1793">
        <v>437.1857</v>
      </c>
      <c r="AM1793" s="49" t="s">
        <v>183</v>
      </c>
      <c r="AN1793" s="49" t="s">
        <v>14</v>
      </c>
      <c r="AO1793" s="49" t="s">
        <v>500</v>
      </c>
      <c r="AP1793" s="49" t="s">
        <v>505</v>
      </c>
      <c r="AQ1793" s="49" t="s">
        <v>13</v>
      </c>
      <c r="AR1793" s="49" t="s">
        <v>487</v>
      </c>
      <c r="AS1793" s="49" t="s">
        <v>488</v>
      </c>
      <c r="AT1793" s="49" t="s">
        <v>489</v>
      </c>
    </row>
    <row r="1794" spans="1:46" x14ac:dyDescent="0.25">
      <c r="A1794">
        <v>11</v>
      </c>
      <c r="B1794" t="s">
        <v>186</v>
      </c>
      <c r="C1794" t="s">
        <v>186</v>
      </c>
      <c r="D1794" t="s">
        <v>187</v>
      </c>
      <c r="E1794" t="s">
        <v>628</v>
      </c>
      <c r="F1794" t="s">
        <v>629</v>
      </c>
      <c r="G1794">
        <v>0</v>
      </c>
      <c r="H1794">
        <v>0</v>
      </c>
      <c r="I1794">
        <v>0</v>
      </c>
      <c r="J1794">
        <v>0</v>
      </c>
      <c r="K1794">
        <v>0</v>
      </c>
      <c r="L1794">
        <v>0</v>
      </c>
      <c r="M1794">
        <v>0</v>
      </c>
      <c r="N1794">
        <v>0</v>
      </c>
      <c r="O1794">
        <v>0</v>
      </c>
      <c r="P1794">
        <v>0</v>
      </c>
      <c r="Q1794">
        <v>0</v>
      </c>
      <c r="R1794">
        <v>0</v>
      </c>
      <c r="S1794">
        <v>0</v>
      </c>
      <c r="T1794">
        <v>0</v>
      </c>
      <c r="U1794">
        <v>0</v>
      </c>
      <c r="V1794">
        <v>0</v>
      </c>
      <c r="W1794">
        <v>0</v>
      </c>
      <c r="X1794">
        <v>428.79950000000002</v>
      </c>
      <c r="Y1794">
        <v>428.79950000000002</v>
      </c>
      <c r="Z1794">
        <v>428.79950000000002</v>
      </c>
      <c r="AA1794">
        <v>428.79950000000002</v>
      </c>
      <c r="AB1794">
        <v>428.79950000000002</v>
      </c>
      <c r="AC1794">
        <v>428.79950000000002</v>
      </c>
      <c r="AD1794">
        <v>428.79950000000002</v>
      </c>
      <c r="AE1794">
        <v>428.79950000000002</v>
      </c>
      <c r="AF1794">
        <v>428.79950000000002</v>
      </c>
      <c r="AG1794">
        <v>428.79950000000002</v>
      </c>
      <c r="AH1794">
        <v>432.06939999999997</v>
      </c>
      <c r="AI1794">
        <v>432.06939999999997</v>
      </c>
      <c r="AJ1794">
        <v>432.06939999999997</v>
      </c>
      <c r="AK1794">
        <v>432.06939999999997</v>
      </c>
      <c r="AL1794" t="s">
        <v>531</v>
      </c>
      <c r="AM1794" s="49" t="s">
        <v>187</v>
      </c>
      <c r="AN1794" s="49" t="s">
        <v>14</v>
      </c>
      <c r="AO1794" s="49" t="s">
        <v>507</v>
      </c>
      <c r="AP1794" s="49" t="s">
        <v>501</v>
      </c>
      <c r="AQ1794" s="49" t="s">
        <v>10</v>
      </c>
      <c r="AR1794" s="49" t="s">
        <v>487</v>
      </c>
      <c r="AS1794" s="49" t="s">
        <v>488</v>
      </c>
      <c r="AT1794" s="49" t="s">
        <v>489</v>
      </c>
    </row>
    <row r="1795" spans="1:46" x14ac:dyDescent="0.25">
      <c r="A1795">
        <v>11</v>
      </c>
      <c r="B1795" t="s">
        <v>188</v>
      </c>
      <c r="C1795" t="s">
        <v>188</v>
      </c>
      <c r="D1795" t="s">
        <v>189</v>
      </c>
      <c r="E1795" t="s">
        <v>628</v>
      </c>
      <c r="F1795" t="s">
        <v>629</v>
      </c>
      <c r="G1795">
        <v>0</v>
      </c>
      <c r="H1795">
        <v>0</v>
      </c>
      <c r="I1795">
        <v>0</v>
      </c>
      <c r="J1795">
        <v>0</v>
      </c>
      <c r="K1795">
        <v>0</v>
      </c>
      <c r="L1795">
        <v>0</v>
      </c>
      <c r="M1795">
        <v>0</v>
      </c>
      <c r="N1795">
        <v>0</v>
      </c>
      <c r="O1795">
        <v>0</v>
      </c>
      <c r="P1795">
        <v>0</v>
      </c>
      <c r="Q1795">
        <v>0</v>
      </c>
      <c r="R1795">
        <v>0</v>
      </c>
      <c r="S1795">
        <v>0</v>
      </c>
      <c r="T1795">
        <v>0</v>
      </c>
      <c r="U1795">
        <v>0</v>
      </c>
      <c r="V1795">
        <v>0</v>
      </c>
      <c r="W1795">
        <v>0</v>
      </c>
      <c r="X1795">
        <v>0</v>
      </c>
      <c r="Y1795">
        <v>0</v>
      </c>
      <c r="Z1795">
        <v>0</v>
      </c>
      <c r="AA1795">
        <v>0</v>
      </c>
      <c r="AB1795">
        <v>0</v>
      </c>
      <c r="AC1795">
        <v>0</v>
      </c>
      <c r="AD1795">
        <v>0</v>
      </c>
      <c r="AE1795">
        <v>0</v>
      </c>
      <c r="AF1795">
        <v>0</v>
      </c>
      <c r="AG1795">
        <v>0</v>
      </c>
      <c r="AH1795">
        <v>0</v>
      </c>
      <c r="AI1795">
        <v>0</v>
      </c>
      <c r="AJ1795">
        <v>0</v>
      </c>
      <c r="AK1795">
        <v>0</v>
      </c>
      <c r="AL1795" t="s">
        <v>531</v>
      </c>
      <c r="AM1795" s="49" t="s">
        <v>189</v>
      </c>
      <c r="AN1795" s="49" t="s">
        <v>14</v>
      </c>
      <c r="AO1795" s="49" t="s">
        <v>506</v>
      </c>
      <c r="AP1795" s="49" t="s">
        <v>501</v>
      </c>
      <c r="AQ1795" s="49" t="s">
        <v>10</v>
      </c>
      <c r="AR1795" s="49" t="s">
        <v>495</v>
      </c>
      <c r="AS1795" s="49" t="s">
        <v>488</v>
      </c>
      <c r="AT1795" s="49" t="s">
        <v>489</v>
      </c>
    </row>
    <row r="1796" spans="1:46" x14ac:dyDescent="0.25">
      <c r="A1796">
        <v>11</v>
      </c>
      <c r="B1796" t="s">
        <v>194</v>
      </c>
      <c r="C1796" t="s">
        <v>194</v>
      </c>
      <c r="D1796" t="s">
        <v>195</v>
      </c>
      <c r="E1796" t="s">
        <v>628</v>
      </c>
      <c r="F1796" t="s">
        <v>629</v>
      </c>
      <c r="G1796">
        <v>0</v>
      </c>
      <c r="H1796">
        <v>0</v>
      </c>
      <c r="I1796">
        <v>0</v>
      </c>
      <c r="J1796">
        <v>0</v>
      </c>
      <c r="K1796">
        <v>0</v>
      </c>
      <c r="L1796">
        <v>0</v>
      </c>
      <c r="M1796">
        <v>0</v>
      </c>
      <c r="N1796">
        <v>0</v>
      </c>
      <c r="O1796">
        <v>0</v>
      </c>
      <c r="P1796">
        <v>0</v>
      </c>
      <c r="Q1796">
        <v>0</v>
      </c>
      <c r="R1796">
        <v>0</v>
      </c>
      <c r="S1796">
        <v>0</v>
      </c>
      <c r="T1796">
        <v>0</v>
      </c>
      <c r="U1796">
        <v>0</v>
      </c>
      <c r="V1796">
        <v>0</v>
      </c>
      <c r="W1796">
        <v>0</v>
      </c>
      <c r="X1796">
        <v>0</v>
      </c>
      <c r="Y1796">
        <v>0</v>
      </c>
      <c r="Z1796">
        <v>0</v>
      </c>
      <c r="AA1796">
        <v>0</v>
      </c>
      <c r="AB1796">
        <v>0</v>
      </c>
      <c r="AC1796">
        <v>241.20150000000001</v>
      </c>
      <c r="AD1796">
        <v>241.20150000000001</v>
      </c>
      <c r="AE1796">
        <v>214.40180000000001</v>
      </c>
      <c r="AF1796">
        <v>241.20150000000001</v>
      </c>
      <c r="AG1796">
        <v>241.20150000000001</v>
      </c>
      <c r="AH1796">
        <v>234.3143</v>
      </c>
      <c r="AI1796">
        <v>237.76840000000001</v>
      </c>
      <c r="AJ1796">
        <v>241.30619999999999</v>
      </c>
      <c r="AK1796">
        <v>241.30619999999999</v>
      </c>
      <c r="AL1796" t="s">
        <v>531</v>
      </c>
      <c r="AM1796" s="49" t="s">
        <v>195</v>
      </c>
      <c r="AN1796" s="49" t="s">
        <v>14</v>
      </c>
      <c r="AO1796" s="49" t="s">
        <v>507</v>
      </c>
      <c r="AP1796" s="49" t="s">
        <v>494</v>
      </c>
      <c r="AQ1796" s="49" t="s">
        <v>10</v>
      </c>
      <c r="AR1796" s="49" t="s">
        <v>487</v>
      </c>
      <c r="AS1796" s="49" t="s">
        <v>488</v>
      </c>
      <c r="AT1796" s="49" t="s">
        <v>489</v>
      </c>
    </row>
    <row r="1797" spans="1:46" x14ac:dyDescent="0.25">
      <c r="A1797">
        <v>11</v>
      </c>
      <c r="B1797" t="s">
        <v>190</v>
      </c>
      <c r="C1797" t="s">
        <v>190</v>
      </c>
      <c r="D1797" t="s">
        <v>191</v>
      </c>
      <c r="E1797" t="s">
        <v>628</v>
      </c>
      <c r="F1797" t="s">
        <v>629</v>
      </c>
      <c r="G1797">
        <v>0</v>
      </c>
      <c r="H1797">
        <v>0</v>
      </c>
      <c r="I1797">
        <v>0</v>
      </c>
      <c r="J1797">
        <v>0</v>
      </c>
      <c r="K1797">
        <v>0</v>
      </c>
      <c r="L1797">
        <v>0</v>
      </c>
      <c r="M1797">
        <v>0</v>
      </c>
      <c r="N1797">
        <v>0</v>
      </c>
      <c r="O1797">
        <v>0</v>
      </c>
      <c r="P1797">
        <v>0</v>
      </c>
      <c r="Q1797">
        <v>0</v>
      </c>
      <c r="R1797">
        <v>0</v>
      </c>
      <c r="S1797">
        <v>0</v>
      </c>
      <c r="T1797">
        <v>0</v>
      </c>
      <c r="U1797">
        <v>0</v>
      </c>
      <c r="V1797">
        <v>0</v>
      </c>
      <c r="W1797">
        <v>0</v>
      </c>
      <c r="X1797">
        <v>0</v>
      </c>
      <c r="Y1797">
        <v>0</v>
      </c>
      <c r="Z1797">
        <v>0</v>
      </c>
      <c r="AA1797">
        <v>0</v>
      </c>
      <c r="AB1797">
        <v>0</v>
      </c>
      <c r="AC1797">
        <v>0</v>
      </c>
      <c r="AD1797">
        <v>0</v>
      </c>
      <c r="AE1797">
        <v>0</v>
      </c>
      <c r="AF1797">
        <v>0</v>
      </c>
      <c r="AG1797">
        <v>0</v>
      </c>
      <c r="AH1797">
        <v>0</v>
      </c>
      <c r="AI1797">
        <v>0</v>
      </c>
      <c r="AJ1797">
        <v>0</v>
      </c>
      <c r="AK1797">
        <v>0</v>
      </c>
      <c r="AL1797" t="s">
        <v>531</v>
      </c>
      <c r="AM1797" s="49" t="s">
        <v>191</v>
      </c>
      <c r="AN1797" s="49" t="s">
        <v>14</v>
      </c>
      <c r="AO1797" s="49" t="s">
        <v>507</v>
      </c>
      <c r="AP1797" s="49" t="s">
        <v>494</v>
      </c>
      <c r="AQ1797" s="49" t="s">
        <v>10</v>
      </c>
      <c r="AR1797" s="49" t="s">
        <v>487</v>
      </c>
      <c r="AS1797" s="49" t="s">
        <v>488</v>
      </c>
      <c r="AT1797" s="49" t="s">
        <v>489</v>
      </c>
    </row>
    <row r="1798" spans="1:46" x14ac:dyDescent="0.25">
      <c r="A1798">
        <v>11</v>
      </c>
      <c r="B1798" t="s">
        <v>196</v>
      </c>
      <c r="C1798" t="s">
        <v>196</v>
      </c>
      <c r="D1798" t="s">
        <v>197</v>
      </c>
      <c r="E1798" t="s">
        <v>628</v>
      </c>
      <c r="F1798" t="s">
        <v>629</v>
      </c>
      <c r="G1798">
        <v>0</v>
      </c>
      <c r="H1798">
        <v>0</v>
      </c>
      <c r="I1798">
        <v>0</v>
      </c>
      <c r="J1798">
        <v>0</v>
      </c>
      <c r="K1798">
        <v>0</v>
      </c>
      <c r="L1798">
        <v>0</v>
      </c>
      <c r="M1798">
        <v>0</v>
      </c>
      <c r="N1798">
        <v>0</v>
      </c>
      <c r="O1798">
        <v>0</v>
      </c>
      <c r="P1798">
        <v>0</v>
      </c>
      <c r="Q1798">
        <v>0</v>
      </c>
      <c r="R1798">
        <v>0</v>
      </c>
      <c r="S1798">
        <v>0</v>
      </c>
      <c r="T1798">
        <v>0</v>
      </c>
      <c r="U1798">
        <v>0</v>
      </c>
      <c r="V1798">
        <v>100.7679</v>
      </c>
      <c r="W1798">
        <v>449.83819999999997</v>
      </c>
      <c r="X1798">
        <v>380.82709999999997</v>
      </c>
      <c r="Y1798">
        <v>1652.7895000000001</v>
      </c>
      <c r="Z1798">
        <v>1732.4057</v>
      </c>
      <c r="AA1798">
        <v>646.37909999999999</v>
      </c>
      <c r="AB1798">
        <v>633.98620000000005</v>
      </c>
      <c r="AC1798">
        <v>6394.5079999999998</v>
      </c>
      <c r="AD1798">
        <v>7537.0815000000002</v>
      </c>
      <c r="AE1798">
        <v>7833.6995999999999</v>
      </c>
      <c r="AF1798">
        <v>10536.819100000001</v>
      </c>
      <c r="AG1798">
        <v>11318.724899999999</v>
      </c>
      <c r="AH1798">
        <v>11703.9984</v>
      </c>
      <c r="AI1798">
        <v>12661.599099999999</v>
      </c>
      <c r="AJ1798">
        <v>13486.201999999999</v>
      </c>
      <c r="AK1798">
        <v>13220.201999999999</v>
      </c>
      <c r="AL1798">
        <v>13911.7986</v>
      </c>
      <c r="AM1798" s="49" t="s">
        <v>197</v>
      </c>
      <c r="AN1798" s="49" t="s">
        <v>14</v>
      </c>
      <c r="AO1798" s="49" t="s">
        <v>500</v>
      </c>
      <c r="AP1798" s="49" t="s">
        <v>505</v>
      </c>
      <c r="AQ1798" s="49" t="s">
        <v>13</v>
      </c>
      <c r="AR1798" s="49" t="s">
        <v>487</v>
      </c>
      <c r="AS1798" s="49" t="s">
        <v>488</v>
      </c>
      <c r="AT1798" s="49" t="s">
        <v>489</v>
      </c>
    </row>
    <row r="1799" spans="1:46" x14ac:dyDescent="0.25">
      <c r="A1799">
        <v>11</v>
      </c>
      <c r="B1799" t="s">
        <v>206</v>
      </c>
      <c r="C1799" t="s">
        <v>206</v>
      </c>
      <c r="D1799" t="s">
        <v>207</v>
      </c>
      <c r="E1799" t="s">
        <v>628</v>
      </c>
      <c r="F1799" t="s">
        <v>629</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c r="AI1799">
        <v>0</v>
      </c>
      <c r="AJ1799">
        <v>0</v>
      </c>
      <c r="AK1799">
        <v>0</v>
      </c>
      <c r="AL1799">
        <v>0</v>
      </c>
      <c r="AM1799" s="49" t="s">
        <v>207</v>
      </c>
      <c r="AN1799" s="49" t="s">
        <v>14</v>
      </c>
      <c r="AO1799" s="49" t="s">
        <v>500</v>
      </c>
      <c r="AP1799" s="49" t="s">
        <v>505</v>
      </c>
      <c r="AQ1799" s="49" t="s">
        <v>13</v>
      </c>
      <c r="AR1799" s="49" t="s">
        <v>487</v>
      </c>
      <c r="AS1799" s="49" t="s">
        <v>488</v>
      </c>
      <c r="AT1799" s="49" t="s">
        <v>489</v>
      </c>
    </row>
    <row r="1800" spans="1:46" x14ac:dyDescent="0.25">
      <c r="A1800">
        <v>11</v>
      </c>
      <c r="B1800" t="s">
        <v>493</v>
      </c>
      <c r="C1800" t="s">
        <v>551</v>
      </c>
      <c r="D1800" t="s">
        <v>552</v>
      </c>
      <c r="E1800" t="s">
        <v>628</v>
      </c>
      <c r="F1800" t="s">
        <v>629</v>
      </c>
      <c r="G1800">
        <v>0</v>
      </c>
      <c r="H1800">
        <v>0</v>
      </c>
      <c r="I1800">
        <v>94.500299999999996</v>
      </c>
      <c r="J1800">
        <v>93319.099499999997</v>
      </c>
      <c r="K1800">
        <v>103732.74709999999</v>
      </c>
      <c r="L1800">
        <v>109711.25049999999</v>
      </c>
      <c r="M1800">
        <v>79738.100000000006</v>
      </c>
      <c r="N1800">
        <v>104436.7994</v>
      </c>
      <c r="O1800">
        <v>117139.29519999999</v>
      </c>
      <c r="P1800">
        <v>124254.2469</v>
      </c>
      <c r="Q1800">
        <v>126678.2031</v>
      </c>
      <c r="R1800">
        <v>133797.0736</v>
      </c>
      <c r="S1800">
        <v>175350.20110000001</v>
      </c>
      <c r="T1800">
        <v>238759.4504</v>
      </c>
      <c r="U1800">
        <v>288737.30709999998</v>
      </c>
      <c r="V1800">
        <v>335181.63020000001</v>
      </c>
      <c r="W1800">
        <v>424855.01919999998</v>
      </c>
      <c r="X1800">
        <v>578401.4</v>
      </c>
      <c r="Y1800">
        <v>823738.98309999995</v>
      </c>
      <c r="Z1800">
        <v>977160.68099999998</v>
      </c>
      <c r="AA1800">
        <v>1155085.6510000001</v>
      </c>
      <c r="AB1800">
        <v>1211929.1564</v>
      </c>
      <c r="AC1800">
        <v>1376055.6394</v>
      </c>
      <c r="AD1800">
        <v>1404436.0432</v>
      </c>
      <c r="AE1800">
        <v>1493035.0282000001</v>
      </c>
      <c r="AF1800">
        <v>1493988.7603</v>
      </c>
      <c r="AG1800">
        <v>1549588.5641000001</v>
      </c>
      <c r="AH1800">
        <v>1648015.5637999999</v>
      </c>
      <c r="AI1800">
        <v>1667083.6159000001</v>
      </c>
      <c r="AJ1800">
        <v>1635517.0112000001</v>
      </c>
      <c r="AK1800">
        <v>1452490.4338</v>
      </c>
      <c r="AL1800">
        <v>1555601.5416000001</v>
      </c>
      <c r="AM1800" s="49" t="e">
        <v>#N/A</v>
      </c>
      <c r="AN1800" s="49" t="e">
        <v>#N/A</v>
      </c>
      <c r="AO1800" s="49" t="e">
        <v>#N/A</v>
      </c>
      <c r="AP1800" s="49" t="e">
        <v>#N/A</v>
      </c>
      <c r="AQ1800" s="49" t="e">
        <v>#N/A</v>
      </c>
      <c r="AR1800" s="49" t="e">
        <v>#N/A</v>
      </c>
      <c r="AS1800" s="49" t="e">
        <v>#N/A</v>
      </c>
      <c r="AT1800" s="49" t="e">
        <v>#N/A</v>
      </c>
    </row>
    <row r="1801" spans="1:46" x14ac:dyDescent="0.25">
      <c r="A1801">
        <v>11</v>
      </c>
      <c r="B1801" t="s">
        <v>200</v>
      </c>
      <c r="C1801" t="s">
        <v>200</v>
      </c>
      <c r="D1801" t="s">
        <v>201</v>
      </c>
      <c r="E1801" t="s">
        <v>628</v>
      </c>
      <c r="F1801" t="s">
        <v>629</v>
      </c>
      <c r="G1801">
        <v>0</v>
      </c>
      <c r="H1801">
        <v>0</v>
      </c>
      <c r="I1801">
        <v>0</v>
      </c>
      <c r="J1801">
        <v>0</v>
      </c>
      <c r="K1801">
        <v>0</v>
      </c>
      <c r="L1801">
        <v>0</v>
      </c>
      <c r="M1801">
        <v>0</v>
      </c>
      <c r="N1801">
        <v>0</v>
      </c>
      <c r="O1801">
        <v>0</v>
      </c>
      <c r="P1801">
        <v>0</v>
      </c>
      <c r="Q1801">
        <v>2947.9216999999999</v>
      </c>
      <c r="R1801">
        <v>3557.8337999999999</v>
      </c>
      <c r="S1801">
        <v>3831.0601999999999</v>
      </c>
      <c r="T1801">
        <v>3831.0601999999999</v>
      </c>
      <c r="U1801">
        <v>4034.9823999999999</v>
      </c>
      <c r="V1801">
        <v>4256.7530999999999</v>
      </c>
      <c r="W1801">
        <v>4256.7530999999999</v>
      </c>
      <c r="X1801">
        <v>6810.7932000000001</v>
      </c>
      <c r="Y1801">
        <v>9364.8333000000002</v>
      </c>
      <c r="Z1801">
        <v>11918.869199999999</v>
      </c>
      <c r="AA1801">
        <v>7715.3428999999996</v>
      </c>
      <c r="AB1801">
        <v>6506.4254000000001</v>
      </c>
      <c r="AC1801">
        <v>3277.6950000000002</v>
      </c>
      <c r="AD1801">
        <v>8087.8131999999996</v>
      </c>
      <c r="AE1801">
        <v>14345.207700000001</v>
      </c>
      <c r="AF1801">
        <v>18987.184099999999</v>
      </c>
      <c r="AG1801">
        <v>14153.67</v>
      </c>
      <c r="AH1801">
        <v>32031.975900000001</v>
      </c>
      <c r="AI1801">
        <v>40130.427799999998</v>
      </c>
      <c r="AJ1801">
        <v>41503.229200000002</v>
      </c>
      <c r="AK1801">
        <v>36827.193299999999</v>
      </c>
      <c r="AL1801" t="s">
        <v>531</v>
      </c>
      <c r="AM1801" s="49" t="s">
        <v>201</v>
      </c>
      <c r="AN1801" s="49" t="s">
        <v>14</v>
      </c>
      <c r="AO1801" s="49" t="s">
        <v>485</v>
      </c>
      <c r="AP1801" s="49" t="s">
        <v>494</v>
      </c>
      <c r="AQ1801" s="49" t="s">
        <v>11</v>
      </c>
      <c r="AR1801" s="49" t="s">
        <v>487</v>
      </c>
      <c r="AS1801" s="49" t="s">
        <v>488</v>
      </c>
      <c r="AT1801" s="49" t="s">
        <v>489</v>
      </c>
    </row>
    <row r="1802" spans="1:46" x14ac:dyDescent="0.25">
      <c r="A1802">
        <v>11</v>
      </c>
      <c r="B1802" t="s">
        <v>198</v>
      </c>
      <c r="C1802" t="s">
        <v>198</v>
      </c>
      <c r="D1802" t="s">
        <v>199</v>
      </c>
      <c r="E1802" t="s">
        <v>628</v>
      </c>
      <c r="F1802" t="s">
        <v>629</v>
      </c>
      <c r="G1802">
        <v>0</v>
      </c>
      <c r="H1802">
        <v>0</v>
      </c>
      <c r="I1802">
        <v>0</v>
      </c>
      <c r="J1802">
        <v>0</v>
      </c>
      <c r="K1802">
        <v>0</v>
      </c>
      <c r="L1802">
        <v>0</v>
      </c>
      <c r="M1802">
        <v>0</v>
      </c>
      <c r="N1802">
        <v>0</v>
      </c>
      <c r="O1802">
        <v>0</v>
      </c>
      <c r="P1802">
        <v>0</v>
      </c>
      <c r="Q1802">
        <v>0</v>
      </c>
      <c r="R1802">
        <v>0</v>
      </c>
      <c r="S1802">
        <v>0</v>
      </c>
      <c r="T1802">
        <v>0</v>
      </c>
      <c r="U1802">
        <v>0</v>
      </c>
      <c r="V1802">
        <v>0</v>
      </c>
      <c r="W1802">
        <v>0</v>
      </c>
      <c r="X1802">
        <v>26.799700000000001</v>
      </c>
      <c r="Y1802">
        <v>26.799700000000001</v>
      </c>
      <c r="Z1802">
        <v>26.799700000000001</v>
      </c>
      <c r="AA1802">
        <v>53.599400000000003</v>
      </c>
      <c r="AB1802">
        <v>53.599400000000003</v>
      </c>
      <c r="AC1802">
        <v>53.599400000000003</v>
      </c>
      <c r="AD1802">
        <v>53.599400000000003</v>
      </c>
      <c r="AE1802">
        <v>375.20010000000002</v>
      </c>
      <c r="AF1802">
        <v>26.799700000000001</v>
      </c>
      <c r="AG1802">
        <v>0</v>
      </c>
      <c r="AH1802">
        <v>0</v>
      </c>
      <c r="AI1802">
        <v>0</v>
      </c>
      <c r="AJ1802">
        <v>0</v>
      </c>
      <c r="AK1802">
        <v>21.2773</v>
      </c>
      <c r="AL1802" t="s">
        <v>531</v>
      </c>
      <c r="AM1802" s="49" t="s">
        <v>199</v>
      </c>
      <c r="AN1802" s="49" t="s">
        <v>14</v>
      </c>
      <c r="AO1802" s="49" t="s">
        <v>485</v>
      </c>
      <c r="AP1802" s="49" t="s">
        <v>494</v>
      </c>
      <c r="AQ1802" s="49" t="s">
        <v>11</v>
      </c>
      <c r="AR1802" s="49" t="s">
        <v>487</v>
      </c>
      <c r="AS1802" s="49" t="s">
        <v>488</v>
      </c>
      <c r="AT1802" s="49" t="s">
        <v>489</v>
      </c>
    </row>
    <row r="1803" spans="1:46" x14ac:dyDescent="0.25">
      <c r="A1803">
        <v>11</v>
      </c>
      <c r="B1803" t="s">
        <v>205</v>
      </c>
      <c r="C1803" t="s">
        <v>205</v>
      </c>
      <c r="D1803" t="s">
        <v>416</v>
      </c>
      <c r="E1803" t="s">
        <v>628</v>
      </c>
      <c r="F1803" t="s">
        <v>629</v>
      </c>
      <c r="G1803">
        <v>0</v>
      </c>
      <c r="H1803">
        <v>0</v>
      </c>
      <c r="I1803">
        <v>0</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c r="AI1803">
        <v>0</v>
      </c>
      <c r="AJ1803">
        <v>0</v>
      </c>
      <c r="AK1803">
        <v>0</v>
      </c>
      <c r="AL1803" t="s">
        <v>531</v>
      </c>
      <c r="AM1803" s="49" t="s">
        <v>416</v>
      </c>
      <c r="AN1803" s="49" t="s">
        <v>14</v>
      </c>
      <c r="AO1803" s="49" t="s">
        <v>485</v>
      </c>
      <c r="AP1803" s="49" t="s">
        <v>501</v>
      </c>
      <c r="AQ1803" s="49" t="s">
        <v>11</v>
      </c>
      <c r="AR1803" s="49" t="s">
        <v>495</v>
      </c>
      <c r="AS1803" s="49" t="s">
        <v>496</v>
      </c>
      <c r="AT1803" s="49" t="s">
        <v>497</v>
      </c>
    </row>
    <row r="1804" spans="1:46" x14ac:dyDescent="0.25">
      <c r="A1804">
        <v>11</v>
      </c>
      <c r="B1804" t="s">
        <v>202</v>
      </c>
      <c r="C1804" t="s">
        <v>202</v>
      </c>
      <c r="D1804" t="s">
        <v>203</v>
      </c>
      <c r="E1804" t="s">
        <v>628</v>
      </c>
      <c r="F1804" t="s">
        <v>629</v>
      </c>
      <c r="G1804">
        <v>0</v>
      </c>
      <c r="H1804">
        <v>0</v>
      </c>
      <c r="I1804">
        <v>0</v>
      </c>
      <c r="J1804">
        <v>0</v>
      </c>
      <c r="K1804">
        <v>0</v>
      </c>
      <c r="L1804">
        <v>0</v>
      </c>
      <c r="M1804">
        <v>0</v>
      </c>
      <c r="N1804">
        <v>0</v>
      </c>
      <c r="O1804">
        <v>0</v>
      </c>
      <c r="P1804">
        <v>0</v>
      </c>
      <c r="Q1804">
        <v>0</v>
      </c>
      <c r="R1804">
        <v>0</v>
      </c>
      <c r="S1804">
        <v>0</v>
      </c>
      <c r="T1804">
        <v>0</v>
      </c>
      <c r="U1804">
        <v>0</v>
      </c>
      <c r="V1804">
        <v>0.55679999999999996</v>
      </c>
      <c r="W1804">
        <v>26.9756</v>
      </c>
      <c r="X1804" t="s">
        <v>531</v>
      </c>
      <c r="Y1804" t="s">
        <v>531</v>
      </c>
      <c r="Z1804" t="s">
        <v>531</v>
      </c>
      <c r="AA1804" t="s">
        <v>531</v>
      </c>
      <c r="AB1804">
        <v>0</v>
      </c>
      <c r="AC1804">
        <v>0</v>
      </c>
      <c r="AD1804">
        <v>0</v>
      </c>
      <c r="AE1804">
        <v>0</v>
      </c>
      <c r="AF1804">
        <v>0</v>
      </c>
      <c r="AG1804">
        <v>0</v>
      </c>
      <c r="AH1804">
        <v>6.6234999999999999</v>
      </c>
      <c r="AI1804">
        <v>111.77500000000001</v>
      </c>
      <c r="AJ1804">
        <v>178.13159999999999</v>
      </c>
      <c r="AK1804">
        <v>135.9203</v>
      </c>
      <c r="AL1804">
        <v>135.9203</v>
      </c>
      <c r="AM1804" s="49" t="s">
        <v>203</v>
      </c>
      <c r="AN1804" s="49" t="s">
        <v>14</v>
      </c>
      <c r="AO1804" s="49" t="s">
        <v>500</v>
      </c>
      <c r="AP1804" s="49" t="s">
        <v>505</v>
      </c>
      <c r="AQ1804" s="49" t="s">
        <v>13</v>
      </c>
      <c r="AR1804" s="49" t="s">
        <v>487</v>
      </c>
      <c r="AS1804" s="49" t="s">
        <v>488</v>
      </c>
      <c r="AT1804" s="49" t="s">
        <v>489</v>
      </c>
    </row>
    <row r="1805" spans="1:46" x14ac:dyDescent="0.25">
      <c r="A1805">
        <v>11</v>
      </c>
      <c r="B1805" t="s">
        <v>204</v>
      </c>
      <c r="C1805" t="s">
        <v>204</v>
      </c>
      <c r="D1805" t="s">
        <v>553</v>
      </c>
      <c r="E1805" t="s">
        <v>628</v>
      </c>
      <c r="F1805" t="s">
        <v>629</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0</v>
      </c>
      <c r="AI1805">
        <v>0</v>
      </c>
      <c r="AJ1805">
        <v>0</v>
      </c>
      <c r="AK1805">
        <v>0</v>
      </c>
      <c r="AL1805" t="s">
        <v>531</v>
      </c>
      <c r="AM1805" s="49" t="s">
        <v>415</v>
      </c>
      <c r="AN1805" s="49" t="s">
        <v>14</v>
      </c>
      <c r="AO1805" s="49" t="s">
        <v>485</v>
      </c>
      <c r="AP1805" s="49" t="s">
        <v>494</v>
      </c>
      <c r="AQ1805" s="49" t="s">
        <v>11</v>
      </c>
      <c r="AR1805" s="49" t="s">
        <v>487</v>
      </c>
      <c r="AS1805" s="49" t="s">
        <v>496</v>
      </c>
      <c r="AT1805" s="49" t="s">
        <v>497</v>
      </c>
    </row>
    <row r="1806" spans="1:46" x14ac:dyDescent="0.25">
      <c r="A1806">
        <v>11</v>
      </c>
      <c r="B1806" t="s">
        <v>208</v>
      </c>
      <c r="C1806" t="s">
        <v>208</v>
      </c>
      <c r="D1806" t="s">
        <v>209</v>
      </c>
      <c r="E1806" t="s">
        <v>628</v>
      </c>
      <c r="F1806" t="s">
        <v>629</v>
      </c>
      <c r="G1806">
        <v>0</v>
      </c>
      <c r="H1806">
        <v>0</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0</v>
      </c>
      <c r="AF1806">
        <v>0</v>
      </c>
      <c r="AG1806">
        <v>0</v>
      </c>
      <c r="AH1806">
        <v>0</v>
      </c>
      <c r="AI1806">
        <v>0</v>
      </c>
      <c r="AJ1806">
        <v>0</v>
      </c>
      <c r="AK1806">
        <v>0</v>
      </c>
      <c r="AL1806">
        <v>0</v>
      </c>
      <c r="AM1806" s="49" t="s">
        <v>209</v>
      </c>
      <c r="AN1806" s="49" t="s">
        <v>14</v>
      </c>
      <c r="AO1806" s="49" t="s">
        <v>485</v>
      </c>
      <c r="AP1806" s="49" t="s">
        <v>505</v>
      </c>
      <c r="AQ1806" s="49" t="s">
        <v>13</v>
      </c>
      <c r="AR1806" s="49" t="s">
        <v>487</v>
      </c>
      <c r="AS1806" s="49" t="s">
        <v>488</v>
      </c>
      <c r="AT1806" s="49" t="s">
        <v>489</v>
      </c>
    </row>
    <row r="1807" spans="1:46" x14ac:dyDescent="0.25">
      <c r="A1807">
        <v>11</v>
      </c>
      <c r="B1807" t="s">
        <v>210</v>
      </c>
      <c r="C1807" t="s">
        <v>210</v>
      </c>
      <c r="D1807" t="s">
        <v>211</v>
      </c>
      <c r="E1807" t="s">
        <v>628</v>
      </c>
      <c r="F1807" t="s">
        <v>629</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1489.3913</v>
      </c>
      <c r="Z1807">
        <v>1730.4839999999999</v>
      </c>
      <c r="AA1807">
        <v>3005.9171999999999</v>
      </c>
      <c r="AB1807">
        <v>2676.9268999999999</v>
      </c>
      <c r="AC1807">
        <v>2420.4895999999999</v>
      </c>
      <c r="AD1807">
        <v>2134.5981000000002</v>
      </c>
      <c r="AE1807">
        <v>25.434799999999999</v>
      </c>
      <c r="AF1807">
        <v>349.35079999999999</v>
      </c>
      <c r="AG1807">
        <v>634.90309999999999</v>
      </c>
      <c r="AH1807">
        <v>706.79880000000003</v>
      </c>
      <c r="AI1807">
        <v>586.13109999999995</v>
      </c>
      <c r="AJ1807">
        <v>413.7396</v>
      </c>
      <c r="AK1807">
        <v>305.4982</v>
      </c>
      <c r="AL1807">
        <v>420.61430000000001</v>
      </c>
      <c r="AM1807" s="49" t="s">
        <v>211</v>
      </c>
      <c r="AN1807" s="49" t="s">
        <v>14</v>
      </c>
      <c r="AO1807" s="49" t="s">
        <v>500</v>
      </c>
      <c r="AP1807" s="49" t="s">
        <v>505</v>
      </c>
      <c r="AQ1807" s="49" t="s">
        <v>13</v>
      </c>
      <c r="AR1807" s="49" t="s">
        <v>487</v>
      </c>
      <c r="AS1807" s="49" t="s">
        <v>488</v>
      </c>
      <c r="AT1807" s="49" t="s">
        <v>489</v>
      </c>
    </row>
    <row r="1808" spans="1:46" x14ac:dyDescent="0.25">
      <c r="A1808">
        <v>11</v>
      </c>
      <c r="B1808" t="s">
        <v>212</v>
      </c>
      <c r="C1808" t="s">
        <v>212</v>
      </c>
      <c r="D1808" t="s">
        <v>213</v>
      </c>
      <c r="E1808" t="s">
        <v>628</v>
      </c>
      <c r="F1808" t="s">
        <v>629</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0</v>
      </c>
      <c r="AI1808">
        <v>0</v>
      </c>
      <c r="AJ1808">
        <v>0</v>
      </c>
      <c r="AK1808">
        <v>0</v>
      </c>
      <c r="AL1808" t="s">
        <v>531</v>
      </c>
      <c r="AM1808" s="49" t="s">
        <v>213</v>
      </c>
      <c r="AN1808" s="49" t="s">
        <v>14</v>
      </c>
      <c r="AO1808" s="49" t="s">
        <v>507</v>
      </c>
      <c r="AP1808" s="49" t="s">
        <v>501</v>
      </c>
      <c r="AQ1808" s="49" t="s">
        <v>10</v>
      </c>
      <c r="AR1808" s="49" t="s">
        <v>487</v>
      </c>
      <c r="AS1808" s="49" t="s">
        <v>488</v>
      </c>
      <c r="AT1808" s="49" t="s">
        <v>489</v>
      </c>
    </row>
    <row r="1809" spans="1:46" x14ac:dyDescent="0.25">
      <c r="A1809">
        <v>11</v>
      </c>
      <c r="B1809" t="s">
        <v>216</v>
      </c>
      <c r="C1809" t="s">
        <v>216</v>
      </c>
      <c r="D1809" t="s">
        <v>217</v>
      </c>
      <c r="E1809" t="s">
        <v>628</v>
      </c>
      <c r="F1809" t="s">
        <v>629</v>
      </c>
      <c r="G1809">
        <v>0</v>
      </c>
      <c r="H1809">
        <v>0</v>
      </c>
      <c r="I1809">
        <v>0</v>
      </c>
      <c r="J1809">
        <v>0</v>
      </c>
      <c r="K1809">
        <v>0</v>
      </c>
      <c r="L1809">
        <v>0</v>
      </c>
      <c r="M1809">
        <v>0</v>
      </c>
      <c r="N1809">
        <v>0</v>
      </c>
      <c r="O1809">
        <v>0</v>
      </c>
      <c r="P1809">
        <v>0</v>
      </c>
      <c r="Q1809">
        <v>0</v>
      </c>
      <c r="R1809">
        <v>0</v>
      </c>
      <c r="S1809">
        <v>0</v>
      </c>
      <c r="T1809">
        <v>0</v>
      </c>
      <c r="U1809">
        <v>0</v>
      </c>
      <c r="V1809">
        <v>2.5100000000000001E-2</v>
      </c>
      <c r="W1809">
        <v>5.4399999999999997E-2</v>
      </c>
      <c r="X1809">
        <v>0.1089</v>
      </c>
      <c r="Y1809">
        <v>2.2231999999999998</v>
      </c>
      <c r="Z1809">
        <v>303.56389999999999</v>
      </c>
      <c r="AA1809">
        <v>472.05329999999998</v>
      </c>
      <c r="AB1809">
        <v>577.08339999999998</v>
      </c>
      <c r="AC1809">
        <v>578.98839999999996</v>
      </c>
      <c r="AD1809">
        <v>440.51</v>
      </c>
      <c r="AE1809">
        <v>385.16890000000001</v>
      </c>
      <c r="AF1809">
        <v>51.212899999999998</v>
      </c>
      <c r="AG1809">
        <v>13.2135</v>
      </c>
      <c r="AH1809">
        <v>4.2622</v>
      </c>
      <c r="AI1809">
        <v>4.4756999999999998</v>
      </c>
      <c r="AJ1809">
        <v>4.0486000000000004</v>
      </c>
      <c r="AK1809">
        <v>4.0486000000000004</v>
      </c>
      <c r="AL1809">
        <v>4.0486000000000004</v>
      </c>
      <c r="AM1809" s="49" t="s">
        <v>217</v>
      </c>
      <c r="AN1809" s="49" t="s">
        <v>14</v>
      </c>
      <c r="AO1809" s="49" t="s">
        <v>485</v>
      </c>
      <c r="AP1809" s="49" t="s">
        <v>505</v>
      </c>
      <c r="AQ1809" s="49" t="s">
        <v>13</v>
      </c>
      <c r="AR1809" s="49" t="s">
        <v>487</v>
      </c>
      <c r="AS1809" s="49" t="s">
        <v>488</v>
      </c>
      <c r="AT1809" s="49" t="s">
        <v>489</v>
      </c>
    </row>
    <row r="1810" spans="1:46" x14ac:dyDescent="0.25">
      <c r="A1810">
        <v>11</v>
      </c>
      <c r="B1810" t="s">
        <v>214</v>
      </c>
      <c r="C1810" t="s">
        <v>214</v>
      </c>
      <c r="D1810" t="s">
        <v>215</v>
      </c>
      <c r="E1810" t="s">
        <v>628</v>
      </c>
      <c r="F1810" t="s">
        <v>629</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c r="AI1810">
        <v>0</v>
      </c>
      <c r="AJ1810">
        <v>0</v>
      </c>
      <c r="AK1810">
        <v>0</v>
      </c>
      <c r="AL1810" t="s">
        <v>531</v>
      </c>
      <c r="AM1810" s="49" t="s">
        <v>215</v>
      </c>
      <c r="AN1810" s="49" t="s">
        <v>14</v>
      </c>
      <c r="AO1810" s="49" t="s">
        <v>485</v>
      </c>
      <c r="AP1810" s="49" t="s">
        <v>501</v>
      </c>
      <c r="AQ1810" s="49" t="s">
        <v>11</v>
      </c>
      <c r="AR1810" s="49" t="s">
        <v>487</v>
      </c>
      <c r="AS1810" s="49" t="s">
        <v>488</v>
      </c>
      <c r="AT1810" s="49" t="s">
        <v>489</v>
      </c>
    </row>
    <row r="1811" spans="1:46" x14ac:dyDescent="0.25">
      <c r="A1811">
        <v>11</v>
      </c>
      <c r="B1811" t="s">
        <v>218</v>
      </c>
      <c r="C1811" t="s">
        <v>218</v>
      </c>
      <c r="D1811" t="s">
        <v>417</v>
      </c>
      <c r="E1811" t="s">
        <v>628</v>
      </c>
      <c r="F1811" t="s">
        <v>629</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c r="AK1811">
        <v>0</v>
      </c>
      <c r="AL1811" t="s">
        <v>531</v>
      </c>
      <c r="AM1811" s="49" t="s">
        <v>417</v>
      </c>
      <c r="AN1811" s="49" t="s">
        <v>14</v>
      </c>
      <c r="AO1811" s="49" t="s">
        <v>500</v>
      </c>
      <c r="AP1811" s="49" t="s">
        <v>501</v>
      </c>
      <c r="AQ1811" s="49" t="s">
        <v>502</v>
      </c>
      <c r="AR1811" s="49" t="s">
        <v>495</v>
      </c>
      <c r="AS1811" s="49" t="s">
        <v>496</v>
      </c>
      <c r="AT1811" s="49" t="s">
        <v>497</v>
      </c>
    </row>
    <row r="1812" spans="1:46" x14ac:dyDescent="0.25">
      <c r="A1812">
        <v>11</v>
      </c>
      <c r="B1812" t="s">
        <v>219</v>
      </c>
      <c r="C1812" t="s">
        <v>219</v>
      </c>
      <c r="D1812" t="s">
        <v>220</v>
      </c>
      <c r="E1812" t="s">
        <v>628</v>
      </c>
      <c r="F1812" t="s">
        <v>629</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c r="AK1812">
        <v>0</v>
      </c>
      <c r="AL1812" t="s">
        <v>531</v>
      </c>
      <c r="AM1812" s="49" t="s">
        <v>220</v>
      </c>
      <c r="AN1812" s="49" t="s">
        <v>6</v>
      </c>
      <c r="AO1812" s="49" t="s">
        <v>9</v>
      </c>
      <c r="AP1812" s="49" t="s">
        <v>494</v>
      </c>
      <c r="AQ1812" s="49" t="s">
        <v>9</v>
      </c>
      <c r="AR1812" s="49" t="s">
        <v>487</v>
      </c>
      <c r="AS1812" s="49" t="s">
        <v>488</v>
      </c>
      <c r="AT1812" s="49" t="s">
        <v>489</v>
      </c>
    </row>
    <row r="1813" spans="1:46" x14ac:dyDescent="0.25">
      <c r="A1813">
        <v>11</v>
      </c>
      <c r="B1813" t="s">
        <v>355</v>
      </c>
      <c r="C1813" t="s">
        <v>355</v>
      </c>
      <c r="D1813" t="s">
        <v>554</v>
      </c>
      <c r="E1813" t="s">
        <v>628</v>
      </c>
      <c r="F1813" t="s">
        <v>629</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c r="AG1813">
        <v>0</v>
      </c>
      <c r="AH1813">
        <v>0</v>
      </c>
      <c r="AI1813">
        <v>0</v>
      </c>
      <c r="AJ1813">
        <v>0</v>
      </c>
      <c r="AK1813">
        <v>0</v>
      </c>
      <c r="AL1813" t="s">
        <v>531</v>
      </c>
      <c r="AM1813" s="49" t="s">
        <v>356</v>
      </c>
      <c r="AN1813" s="49" t="s">
        <v>4</v>
      </c>
      <c r="AO1813" s="49" t="s">
        <v>9</v>
      </c>
      <c r="AP1813" s="49" t="s">
        <v>494</v>
      </c>
      <c r="AQ1813" s="49" t="s">
        <v>9</v>
      </c>
      <c r="AR1813" s="49" t="s">
        <v>487</v>
      </c>
      <c r="AS1813" s="49" t="s">
        <v>488</v>
      </c>
      <c r="AT1813" s="49" t="s">
        <v>489</v>
      </c>
    </row>
    <row r="1814" spans="1:46" x14ac:dyDescent="0.25">
      <c r="A1814">
        <v>11</v>
      </c>
      <c r="B1814" t="s">
        <v>229</v>
      </c>
      <c r="C1814" t="s">
        <v>229</v>
      </c>
      <c r="D1814" t="s">
        <v>230</v>
      </c>
      <c r="E1814" t="s">
        <v>628</v>
      </c>
      <c r="F1814" t="s">
        <v>629</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c r="AG1814">
        <v>0</v>
      </c>
      <c r="AH1814">
        <v>0</v>
      </c>
      <c r="AI1814">
        <v>0</v>
      </c>
      <c r="AJ1814">
        <v>0</v>
      </c>
      <c r="AK1814">
        <v>0</v>
      </c>
      <c r="AL1814">
        <v>0</v>
      </c>
      <c r="AM1814" s="49" t="s">
        <v>230</v>
      </c>
      <c r="AN1814" s="49" t="s">
        <v>14</v>
      </c>
      <c r="AO1814" s="49" t="s">
        <v>485</v>
      </c>
      <c r="AP1814" s="49" t="s">
        <v>505</v>
      </c>
      <c r="AQ1814" s="49" t="s">
        <v>13</v>
      </c>
      <c r="AR1814" s="49" t="s">
        <v>487</v>
      </c>
      <c r="AS1814" s="49" t="s">
        <v>488</v>
      </c>
      <c r="AT1814" s="49" t="s">
        <v>489</v>
      </c>
    </row>
    <row r="1815" spans="1:46" x14ac:dyDescent="0.25">
      <c r="A1815">
        <v>11</v>
      </c>
      <c r="B1815" t="s">
        <v>555</v>
      </c>
      <c r="C1815" t="s">
        <v>556</v>
      </c>
      <c r="D1815" t="s">
        <v>557</v>
      </c>
      <c r="E1815" t="s">
        <v>628</v>
      </c>
      <c r="F1815" t="s">
        <v>629</v>
      </c>
      <c r="G1815" t="s">
        <v>531</v>
      </c>
      <c r="H1815" t="s">
        <v>531</v>
      </c>
      <c r="I1815" t="s">
        <v>531</v>
      </c>
      <c r="J1815" t="s">
        <v>531</v>
      </c>
      <c r="K1815" t="s">
        <v>531</v>
      </c>
      <c r="L1815" t="s">
        <v>531</v>
      </c>
      <c r="M1815" t="s">
        <v>531</v>
      </c>
      <c r="N1815" t="s">
        <v>531</v>
      </c>
      <c r="O1815" t="s">
        <v>531</v>
      </c>
      <c r="P1815" t="s">
        <v>531</v>
      </c>
      <c r="Q1815">
        <v>0</v>
      </c>
      <c r="R1815">
        <v>0</v>
      </c>
      <c r="S1815">
        <v>0</v>
      </c>
      <c r="T1815">
        <v>0</v>
      </c>
      <c r="U1815">
        <v>0</v>
      </c>
      <c r="V1815">
        <v>0</v>
      </c>
      <c r="W1815">
        <v>0</v>
      </c>
      <c r="X1815">
        <v>0</v>
      </c>
      <c r="Y1815">
        <v>0</v>
      </c>
      <c r="Z1815">
        <v>0</v>
      </c>
      <c r="AA1815">
        <v>0</v>
      </c>
      <c r="AB1815">
        <v>0</v>
      </c>
      <c r="AC1815">
        <v>0</v>
      </c>
      <c r="AD1815">
        <v>0</v>
      </c>
      <c r="AE1815">
        <v>0</v>
      </c>
      <c r="AF1815">
        <v>0</v>
      </c>
      <c r="AG1815">
        <v>0</v>
      </c>
      <c r="AH1815">
        <v>0</v>
      </c>
      <c r="AI1815">
        <v>0</v>
      </c>
      <c r="AJ1815">
        <v>0</v>
      </c>
      <c r="AK1815">
        <v>0</v>
      </c>
      <c r="AL1815">
        <v>0</v>
      </c>
      <c r="AM1815" s="49" t="e">
        <v>#N/A</v>
      </c>
      <c r="AN1815" s="49" t="e">
        <v>#N/A</v>
      </c>
      <c r="AO1815" s="49" t="e">
        <v>#N/A</v>
      </c>
      <c r="AP1815" s="49" t="e">
        <v>#N/A</v>
      </c>
      <c r="AQ1815" s="49" t="e">
        <v>#N/A</v>
      </c>
      <c r="AR1815" s="49" t="e">
        <v>#N/A</v>
      </c>
      <c r="AS1815" s="49" t="e">
        <v>#N/A</v>
      </c>
      <c r="AT1815" s="49" t="e">
        <v>#N/A</v>
      </c>
    </row>
    <row r="1816" spans="1:46" x14ac:dyDescent="0.25">
      <c r="A1816">
        <v>11</v>
      </c>
      <c r="B1816" t="s">
        <v>231</v>
      </c>
      <c r="C1816" t="s">
        <v>231</v>
      </c>
      <c r="D1816" t="s">
        <v>418</v>
      </c>
      <c r="E1816" t="s">
        <v>628</v>
      </c>
      <c r="F1816" t="s">
        <v>629</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c r="AG1816">
        <v>0</v>
      </c>
      <c r="AH1816">
        <v>0</v>
      </c>
      <c r="AI1816">
        <v>0</v>
      </c>
      <c r="AJ1816">
        <v>0</v>
      </c>
      <c r="AK1816">
        <v>0</v>
      </c>
      <c r="AL1816" t="s">
        <v>531</v>
      </c>
      <c r="AM1816" s="49" t="s">
        <v>418</v>
      </c>
      <c r="AN1816" s="49" t="s">
        <v>14</v>
      </c>
      <c r="AO1816" s="49" t="s">
        <v>485</v>
      </c>
      <c r="AP1816" s="49" t="s">
        <v>505</v>
      </c>
      <c r="AQ1816" s="49" t="s">
        <v>13</v>
      </c>
      <c r="AR1816" s="49" t="s">
        <v>495</v>
      </c>
      <c r="AS1816" s="49" t="s">
        <v>496</v>
      </c>
      <c r="AT1816" s="49" t="s">
        <v>497</v>
      </c>
    </row>
    <row r="1817" spans="1:46" x14ac:dyDescent="0.25">
      <c r="A1817">
        <v>11</v>
      </c>
      <c r="B1817" t="s">
        <v>221</v>
      </c>
      <c r="C1817" t="s">
        <v>221</v>
      </c>
      <c r="D1817" t="s">
        <v>222</v>
      </c>
      <c r="E1817" t="s">
        <v>628</v>
      </c>
      <c r="F1817" t="s">
        <v>629</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c r="AG1817">
        <v>0</v>
      </c>
      <c r="AH1817">
        <v>0</v>
      </c>
      <c r="AI1817">
        <v>0</v>
      </c>
      <c r="AJ1817">
        <v>0</v>
      </c>
      <c r="AK1817">
        <v>0</v>
      </c>
      <c r="AL1817" t="s">
        <v>531</v>
      </c>
      <c r="AM1817" s="49" t="s">
        <v>222</v>
      </c>
      <c r="AN1817" s="49" t="s">
        <v>14</v>
      </c>
      <c r="AO1817" s="49" t="s">
        <v>485</v>
      </c>
      <c r="AP1817" s="49" t="s">
        <v>494</v>
      </c>
      <c r="AQ1817" s="49" t="s">
        <v>11</v>
      </c>
      <c r="AR1817" s="49" t="s">
        <v>495</v>
      </c>
      <c r="AS1817" s="49" t="s">
        <v>488</v>
      </c>
      <c r="AT1817" s="49" t="s">
        <v>489</v>
      </c>
    </row>
    <row r="1818" spans="1:46" x14ac:dyDescent="0.25">
      <c r="A1818">
        <v>11</v>
      </c>
      <c r="B1818" t="s">
        <v>232</v>
      </c>
      <c r="C1818" t="s">
        <v>232</v>
      </c>
      <c r="D1818" t="s">
        <v>558</v>
      </c>
      <c r="E1818" t="s">
        <v>628</v>
      </c>
      <c r="F1818" t="s">
        <v>629</v>
      </c>
      <c r="G1818" t="s">
        <v>531</v>
      </c>
      <c r="H1818" t="s">
        <v>531</v>
      </c>
      <c r="I1818" t="s">
        <v>531</v>
      </c>
      <c r="J1818" t="s">
        <v>531</v>
      </c>
      <c r="K1818" t="s">
        <v>531</v>
      </c>
      <c r="L1818" t="s">
        <v>531</v>
      </c>
      <c r="M1818" t="s">
        <v>531</v>
      </c>
      <c r="N1818" t="s">
        <v>531</v>
      </c>
      <c r="O1818" t="s">
        <v>531</v>
      </c>
      <c r="P1818" t="s">
        <v>531</v>
      </c>
      <c r="Q1818">
        <v>0</v>
      </c>
      <c r="R1818">
        <v>0</v>
      </c>
      <c r="S1818">
        <v>0</v>
      </c>
      <c r="T1818">
        <v>0</v>
      </c>
      <c r="U1818">
        <v>0</v>
      </c>
      <c r="V1818">
        <v>0</v>
      </c>
      <c r="W1818">
        <v>0</v>
      </c>
      <c r="X1818">
        <v>0</v>
      </c>
      <c r="Y1818">
        <v>0</v>
      </c>
      <c r="Z1818">
        <v>0</v>
      </c>
      <c r="AA1818">
        <v>0</v>
      </c>
      <c r="AB1818">
        <v>0</v>
      </c>
      <c r="AC1818">
        <v>0</v>
      </c>
      <c r="AD1818">
        <v>0</v>
      </c>
      <c r="AE1818">
        <v>0</v>
      </c>
      <c r="AF1818">
        <v>0</v>
      </c>
      <c r="AG1818">
        <v>0</v>
      </c>
      <c r="AH1818">
        <v>0</v>
      </c>
      <c r="AI1818">
        <v>0</v>
      </c>
      <c r="AJ1818">
        <v>0</v>
      </c>
      <c r="AK1818">
        <v>0</v>
      </c>
      <c r="AL1818" t="s">
        <v>531</v>
      </c>
      <c r="AM1818" s="49" t="s">
        <v>233</v>
      </c>
      <c r="AN1818" s="49" t="s">
        <v>14</v>
      </c>
      <c r="AO1818" s="49" t="s">
        <v>485</v>
      </c>
      <c r="AP1818" s="49" t="s">
        <v>494</v>
      </c>
      <c r="AQ1818" s="49" t="s">
        <v>11</v>
      </c>
      <c r="AR1818" s="49" t="s">
        <v>487</v>
      </c>
      <c r="AS1818" s="49" t="s">
        <v>488</v>
      </c>
      <c r="AT1818" s="49" t="s">
        <v>489</v>
      </c>
    </row>
    <row r="1819" spans="1:46" x14ac:dyDescent="0.25">
      <c r="A1819">
        <v>11</v>
      </c>
      <c r="B1819" t="s">
        <v>249</v>
      </c>
      <c r="C1819" t="s">
        <v>249</v>
      </c>
      <c r="D1819" t="s">
        <v>250</v>
      </c>
      <c r="E1819" t="s">
        <v>628</v>
      </c>
      <c r="F1819" t="s">
        <v>629</v>
      </c>
      <c r="G1819">
        <v>0</v>
      </c>
      <c r="H1819">
        <v>0</v>
      </c>
      <c r="I1819">
        <v>0</v>
      </c>
      <c r="J1819">
        <v>0</v>
      </c>
      <c r="K1819">
        <v>0</v>
      </c>
      <c r="L1819">
        <v>0</v>
      </c>
      <c r="M1819">
        <v>0</v>
      </c>
      <c r="N1819">
        <v>0</v>
      </c>
      <c r="O1819">
        <v>0</v>
      </c>
      <c r="P1819">
        <v>0</v>
      </c>
      <c r="Q1819">
        <v>0</v>
      </c>
      <c r="R1819">
        <v>0</v>
      </c>
      <c r="S1819">
        <v>0</v>
      </c>
      <c r="T1819">
        <v>0</v>
      </c>
      <c r="U1819">
        <v>0</v>
      </c>
      <c r="V1819">
        <v>0</v>
      </c>
      <c r="W1819">
        <v>132.73830000000001</v>
      </c>
      <c r="X1819">
        <v>309.9153</v>
      </c>
      <c r="Y1819">
        <v>311.71140000000003</v>
      </c>
      <c r="Z1819">
        <v>362.95370000000003</v>
      </c>
      <c r="AA1819">
        <v>397.60359999999997</v>
      </c>
      <c r="AB1819">
        <v>52.502499999999998</v>
      </c>
      <c r="AC1819">
        <v>42.960799999999999</v>
      </c>
      <c r="AD1819">
        <v>71.020700000000005</v>
      </c>
      <c r="AE1819">
        <v>0</v>
      </c>
      <c r="AF1819">
        <v>80.399100000000004</v>
      </c>
      <c r="AG1819">
        <v>128.31700000000001</v>
      </c>
      <c r="AH1819">
        <v>233.2927</v>
      </c>
      <c r="AI1819">
        <v>209.9513</v>
      </c>
      <c r="AJ1819">
        <v>23.236699999999999</v>
      </c>
      <c r="AK1819">
        <v>0</v>
      </c>
      <c r="AL1819">
        <v>0</v>
      </c>
      <c r="AM1819" s="49" t="s">
        <v>250</v>
      </c>
      <c r="AN1819" s="49" t="s">
        <v>14</v>
      </c>
      <c r="AO1819" s="49" t="s">
        <v>500</v>
      </c>
      <c r="AP1819" s="49" t="s">
        <v>505</v>
      </c>
      <c r="AQ1819" s="49" t="s">
        <v>13</v>
      </c>
      <c r="AR1819" s="49" t="s">
        <v>487</v>
      </c>
      <c r="AS1819" s="49" t="s">
        <v>488</v>
      </c>
      <c r="AT1819" s="49" t="s">
        <v>489</v>
      </c>
    </row>
    <row r="1820" spans="1:46" x14ac:dyDescent="0.25">
      <c r="A1820">
        <v>11</v>
      </c>
      <c r="B1820" t="s">
        <v>234</v>
      </c>
      <c r="C1820" t="s">
        <v>234</v>
      </c>
      <c r="D1820" t="s">
        <v>235</v>
      </c>
      <c r="E1820" t="s">
        <v>628</v>
      </c>
      <c r="F1820" t="s">
        <v>629</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c r="AG1820">
        <v>0</v>
      </c>
      <c r="AH1820">
        <v>0</v>
      </c>
      <c r="AI1820">
        <v>0</v>
      </c>
      <c r="AJ1820">
        <v>0</v>
      </c>
      <c r="AK1820">
        <v>0</v>
      </c>
      <c r="AL1820" t="s">
        <v>531</v>
      </c>
      <c r="AM1820" s="49" t="s">
        <v>235</v>
      </c>
      <c r="AN1820" s="49" t="s">
        <v>14</v>
      </c>
      <c r="AO1820" s="49" t="s">
        <v>485</v>
      </c>
      <c r="AP1820" s="49" t="s">
        <v>501</v>
      </c>
      <c r="AQ1820" s="49" t="s">
        <v>11</v>
      </c>
      <c r="AR1820" s="49" t="s">
        <v>487</v>
      </c>
      <c r="AS1820" s="49" t="s">
        <v>488</v>
      </c>
      <c r="AT1820" s="49" t="s">
        <v>489</v>
      </c>
    </row>
    <row r="1821" spans="1:46" x14ac:dyDescent="0.25">
      <c r="A1821">
        <v>11</v>
      </c>
      <c r="B1821" t="s">
        <v>238</v>
      </c>
      <c r="C1821" t="s">
        <v>238</v>
      </c>
      <c r="D1821" t="s">
        <v>419</v>
      </c>
      <c r="E1821" t="s">
        <v>628</v>
      </c>
      <c r="F1821" t="s">
        <v>629</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c r="AG1821">
        <v>0</v>
      </c>
      <c r="AH1821">
        <v>0</v>
      </c>
      <c r="AI1821">
        <v>0</v>
      </c>
      <c r="AJ1821">
        <v>0</v>
      </c>
      <c r="AK1821">
        <v>0</v>
      </c>
      <c r="AL1821" t="s">
        <v>531</v>
      </c>
      <c r="AM1821" s="49" t="s">
        <v>419</v>
      </c>
      <c r="AN1821" s="49" t="s">
        <v>7</v>
      </c>
      <c r="AO1821" s="49" t="s">
        <v>9</v>
      </c>
      <c r="AP1821" s="49" t="s">
        <v>501</v>
      </c>
      <c r="AQ1821" s="49" t="s">
        <v>9</v>
      </c>
      <c r="AR1821" s="49" t="s">
        <v>495</v>
      </c>
      <c r="AS1821" s="49" t="s">
        <v>496</v>
      </c>
      <c r="AT1821" s="49" t="s">
        <v>497</v>
      </c>
    </row>
    <row r="1822" spans="1:46" x14ac:dyDescent="0.25">
      <c r="A1822">
        <v>11</v>
      </c>
      <c r="B1822" t="s">
        <v>245</v>
      </c>
      <c r="C1822" t="s">
        <v>245</v>
      </c>
      <c r="D1822" t="s">
        <v>246</v>
      </c>
      <c r="E1822" t="s">
        <v>628</v>
      </c>
      <c r="F1822" t="s">
        <v>629</v>
      </c>
      <c r="G1822">
        <v>0</v>
      </c>
      <c r="H1822">
        <v>0</v>
      </c>
      <c r="I1822">
        <v>0</v>
      </c>
      <c r="J1822">
        <v>0</v>
      </c>
      <c r="K1822">
        <v>0</v>
      </c>
      <c r="L1822">
        <v>0</v>
      </c>
      <c r="M1822">
        <v>0</v>
      </c>
      <c r="N1822">
        <v>0</v>
      </c>
      <c r="O1822">
        <v>0</v>
      </c>
      <c r="P1822">
        <v>0</v>
      </c>
      <c r="Q1822">
        <v>0</v>
      </c>
      <c r="R1822">
        <v>0</v>
      </c>
      <c r="S1822">
        <v>0</v>
      </c>
      <c r="T1822">
        <v>0</v>
      </c>
      <c r="U1822">
        <v>50.245800000000003</v>
      </c>
      <c r="V1822">
        <v>194.9667</v>
      </c>
      <c r="W1822">
        <v>268.16449999999998</v>
      </c>
      <c r="X1822">
        <v>402.35570000000001</v>
      </c>
      <c r="Y1822">
        <v>462.7</v>
      </c>
      <c r="Z1822">
        <v>642.54399999999998</v>
      </c>
      <c r="AA1822">
        <v>982.26099999999997</v>
      </c>
      <c r="AB1822">
        <v>497.47559999999999</v>
      </c>
      <c r="AC1822">
        <v>555.11940000000004</v>
      </c>
      <c r="AD1822">
        <v>612.92660000000001</v>
      </c>
      <c r="AE1822">
        <v>259.95420000000001</v>
      </c>
      <c r="AF1822">
        <v>433.40499999999997</v>
      </c>
      <c r="AG1822">
        <v>381.43</v>
      </c>
      <c r="AH1822">
        <v>361.45060000000001</v>
      </c>
      <c r="AI1822">
        <v>461.69940000000003</v>
      </c>
      <c r="AJ1822">
        <v>458.99889999999999</v>
      </c>
      <c r="AK1822">
        <v>853.19870000000003</v>
      </c>
      <c r="AL1822">
        <v>597.21349999999995</v>
      </c>
      <c r="AM1822" s="49" t="s">
        <v>246</v>
      </c>
      <c r="AN1822" s="49" t="s">
        <v>14</v>
      </c>
      <c r="AO1822" s="49" t="s">
        <v>500</v>
      </c>
      <c r="AP1822" s="49" t="s">
        <v>505</v>
      </c>
      <c r="AQ1822" s="49" t="s">
        <v>13</v>
      </c>
      <c r="AR1822" s="49" t="s">
        <v>487</v>
      </c>
      <c r="AS1822" s="49" t="s">
        <v>488</v>
      </c>
      <c r="AT1822" s="49" t="s">
        <v>489</v>
      </c>
    </row>
    <row r="1823" spans="1:46" x14ac:dyDescent="0.25">
      <c r="A1823">
        <v>11</v>
      </c>
      <c r="B1823" t="s">
        <v>247</v>
      </c>
      <c r="C1823" t="s">
        <v>247</v>
      </c>
      <c r="D1823" t="s">
        <v>248</v>
      </c>
      <c r="E1823" t="s">
        <v>628</v>
      </c>
      <c r="F1823" t="s">
        <v>629</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c r="AG1823">
        <v>0</v>
      </c>
      <c r="AH1823">
        <v>0</v>
      </c>
      <c r="AI1823">
        <v>0</v>
      </c>
      <c r="AJ1823">
        <v>0</v>
      </c>
      <c r="AK1823">
        <v>0</v>
      </c>
      <c r="AL1823">
        <v>0</v>
      </c>
      <c r="AM1823" s="49" t="s">
        <v>248</v>
      </c>
      <c r="AN1823" s="49" t="s">
        <v>14</v>
      </c>
      <c r="AO1823" s="49" t="s">
        <v>500</v>
      </c>
      <c r="AP1823" s="49" t="s">
        <v>505</v>
      </c>
      <c r="AQ1823" s="49" t="s">
        <v>13</v>
      </c>
      <c r="AR1823" s="49" t="s">
        <v>487</v>
      </c>
      <c r="AS1823" s="49" t="s">
        <v>488</v>
      </c>
      <c r="AT1823" s="49" t="s">
        <v>489</v>
      </c>
    </row>
    <row r="1824" spans="1:46" x14ac:dyDescent="0.25">
      <c r="A1824">
        <v>11</v>
      </c>
      <c r="B1824" t="s">
        <v>255</v>
      </c>
      <c r="C1824" t="s">
        <v>255</v>
      </c>
      <c r="D1824" t="s">
        <v>256</v>
      </c>
      <c r="E1824" t="s">
        <v>628</v>
      </c>
      <c r="F1824" t="s">
        <v>629</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c r="AG1824">
        <v>0</v>
      </c>
      <c r="AH1824">
        <v>0</v>
      </c>
      <c r="AI1824">
        <v>0</v>
      </c>
      <c r="AJ1824">
        <v>0</v>
      </c>
      <c r="AK1824">
        <v>0</v>
      </c>
      <c r="AL1824" t="s">
        <v>531</v>
      </c>
      <c r="AM1824" s="49" t="s">
        <v>256</v>
      </c>
      <c r="AN1824" s="49" t="s">
        <v>6</v>
      </c>
      <c r="AO1824" s="49" t="s">
        <v>9</v>
      </c>
      <c r="AP1824" s="49" t="s">
        <v>486</v>
      </c>
      <c r="AQ1824" s="49" t="s">
        <v>9</v>
      </c>
      <c r="AR1824" s="49" t="s">
        <v>487</v>
      </c>
      <c r="AS1824" s="49" t="s">
        <v>488</v>
      </c>
      <c r="AT1824" s="49" t="s">
        <v>489</v>
      </c>
    </row>
    <row r="1825" spans="1:46" x14ac:dyDescent="0.25">
      <c r="A1825">
        <v>11</v>
      </c>
      <c r="B1825" t="s">
        <v>281</v>
      </c>
      <c r="C1825" t="s">
        <v>281</v>
      </c>
      <c r="D1825" t="s">
        <v>282</v>
      </c>
      <c r="E1825" t="s">
        <v>628</v>
      </c>
      <c r="F1825" t="s">
        <v>629</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c r="AH1825">
        <v>0</v>
      </c>
      <c r="AI1825">
        <v>0</v>
      </c>
      <c r="AJ1825">
        <v>0</v>
      </c>
      <c r="AK1825">
        <v>0</v>
      </c>
      <c r="AL1825" t="s">
        <v>531</v>
      </c>
      <c r="AM1825" s="49" t="s">
        <v>282</v>
      </c>
      <c r="AN1825" s="49" t="s">
        <v>14</v>
      </c>
      <c r="AO1825" s="49" t="s">
        <v>485</v>
      </c>
      <c r="AP1825" s="49" t="s">
        <v>501</v>
      </c>
      <c r="AQ1825" s="49" t="s">
        <v>11</v>
      </c>
      <c r="AR1825" s="49" t="s">
        <v>487</v>
      </c>
      <c r="AS1825" s="49" t="s">
        <v>488</v>
      </c>
      <c r="AT1825" s="49" t="s">
        <v>489</v>
      </c>
    </row>
    <row r="1826" spans="1:46" x14ac:dyDescent="0.25">
      <c r="A1826">
        <v>11</v>
      </c>
      <c r="B1826" t="s">
        <v>267</v>
      </c>
      <c r="C1826" t="s">
        <v>267</v>
      </c>
      <c r="D1826" t="s">
        <v>268</v>
      </c>
      <c r="E1826" t="s">
        <v>628</v>
      </c>
      <c r="F1826" t="s">
        <v>629</v>
      </c>
      <c r="G1826">
        <v>0</v>
      </c>
      <c r="H1826">
        <v>0</v>
      </c>
      <c r="I1826">
        <v>0</v>
      </c>
      <c r="J1826">
        <v>0</v>
      </c>
      <c r="K1826">
        <v>0</v>
      </c>
      <c r="L1826">
        <v>0</v>
      </c>
      <c r="M1826">
        <v>0</v>
      </c>
      <c r="N1826">
        <v>0</v>
      </c>
      <c r="O1826">
        <v>0</v>
      </c>
      <c r="P1826">
        <v>0</v>
      </c>
      <c r="Q1826">
        <v>0</v>
      </c>
      <c r="R1826">
        <v>0</v>
      </c>
      <c r="S1826">
        <v>0</v>
      </c>
      <c r="T1826">
        <v>0</v>
      </c>
      <c r="U1826">
        <v>0</v>
      </c>
      <c r="V1826">
        <v>0</v>
      </c>
      <c r="W1826">
        <v>0</v>
      </c>
      <c r="X1826">
        <v>0</v>
      </c>
      <c r="Y1826">
        <v>0</v>
      </c>
      <c r="Z1826">
        <v>0</v>
      </c>
      <c r="AA1826">
        <v>0</v>
      </c>
      <c r="AB1826">
        <v>0</v>
      </c>
      <c r="AC1826">
        <v>0</v>
      </c>
      <c r="AD1826">
        <v>0</v>
      </c>
      <c r="AE1826">
        <v>0</v>
      </c>
      <c r="AF1826">
        <v>0</v>
      </c>
      <c r="AG1826">
        <v>0</v>
      </c>
      <c r="AH1826">
        <v>0</v>
      </c>
      <c r="AI1826">
        <v>0</v>
      </c>
      <c r="AJ1826">
        <v>0</v>
      </c>
      <c r="AK1826">
        <v>0</v>
      </c>
      <c r="AL1826">
        <v>0</v>
      </c>
      <c r="AM1826" s="49" t="s">
        <v>268</v>
      </c>
      <c r="AN1826" s="49" t="s">
        <v>14</v>
      </c>
      <c r="AO1826" s="49" t="s">
        <v>500</v>
      </c>
      <c r="AP1826" s="49" t="s">
        <v>505</v>
      </c>
      <c r="AQ1826" s="49" t="s">
        <v>13</v>
      </c>
      <c r="AR1826" s="49" t="s">
        <v>487</v>
      </c>
      <c r="AS1826" s="49" t="s">
        <v>488</v>
      </c>
      <c r="AT1826" s="49" t="s">
        <v>489</v>
      </c>
    </row>
    <row r="1827" spans="1:46" x14ac:dyDescent="0.25">
      <c r="A1827">
        <v>11</v>
      </c>
      <c r="B1827" t="s">
        <v>277</v>
      </c>
      <c r="C1827" t="s">
        <v>559</v>
      </c>
      <c r="D1827" t="s">
        <v>278</v>
      </c>
      <c r="E1827" t="s">
        <v>628</v>
      </c>
      <c r="F1827" t="s">
        <v>629</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c r="AG1827">
        <v>0</v>
      </c>
      <c r="AH1827">
        <v>0</v>
      </c>
      <c r="AI1827">
        <v>0</v>
      </c>
      <c r="AJ1827">
        <v>0</v>
      </c>
      <c r="AK1827">
        <v>0</v>
      </c>
      <c r="AL1827" t="s">
        <v>531</v>
      </c>
      <c r="AM1827" s="49" t="s">
        <v>278</v>
      </c>
      <c r="AN1827" s="49" t="s">
        <v>6</v>
      </c>
      <c r="AO1827" s="49" t="s">
        <v>9</v>
      </c>
      <c r="AP1827" s="49" t="s">
        <v>501</v>
      </c>
      <c r="AQ1827" s="49" t="s">
        <v>9</v>
      </c>
      <c r="AR1827" s="49" t="s">
        <v>487</v>
      </c>
      <c r="AS1827" s="49" t="s">
        <v>488</v>
      </c>
      <c r="AT1827" s="49" t="s">
        <v>489</v>
      </c>
    </row>
    <row r="1828" spans="1:46" x14ac:dyDescent="0.25">
      <c r="A1828">
        <v>11</v>
      </c>
      <c r="B1828" t="s">
        <v>493</v>
      </c>
      <c r="C1828" t="s">
        <v>560</v>
      </c>
      <c r="D1828" t="s">
        <v>561</v>
      </c>
      <c r="E1828" t="s">
        <v>628</v>
      </c>
      <c r="F1828" t="s">
        <v>629</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107.19880000000001</v>
      </c>
      <c r="Z1828">
        <v>107.19880000000001</v>
      </c>
      <c r="AA1828">
        <v>80.399100000000004</v>
      </c>
      <c r="AB1828">
        <v>241.20150000000001</v>
      </c>
      <c r="AC1828">
        <v>133.99850000000001</v>
      </c>
      <c r="AD1828">
        <v>160.79820000000001</v>
      </c>
      <c r="AE1828">
        <v>1018.3972</v>
      </c>
      <c r="AF1828">
        <v>1607.9992</v>
      </c>
      <c r="AG1828">
        <v>1527.6</v>
      </c>
      <c r="AH1828">
        <v>1232.6358</v>
      </c>
      <c r="AI1828">
        <v>1851.9848999999999</v>
      </c>
      <c r="AJ1828">
        <v>1922.1473000000001</v>
      </c>
      <c r="AK1828">
        <v>2124.4661000000001</v>
      </c>
      <c r="AL1828" t="s">
        <v>531</v>
      </c>
      <c r="AM1828" s="49" t="e">
        <v>#N/A</v>
      </c>
      <c r="AN1828" s="49" t="e">
        <v>#N/A</v>
      </c>
      <c r="AO1828" s="49" t="e">
        <v>#N/A</v>
      </c>
      <c r="AP1828" s="49" t="e">
        <v>#N/A</v>
      </c>
      <c r="AQ1828" s="49" t="e">
        <v>#N/A</v>
      </c>
      <c r="AR1828" s="49" t="e">
        <v>#N/A</v>
      </c>
      <c r="AS1828" s="49" t="e">
        <v>#N/A</v>
      </c>
      <c r="AT1828" s="49" t="e">
        <v>#N/A</v>
      </c>
    </row>
    <row r="1829" spans="1:46" x14ac:dyDescent="0.25">
      <c r="A1829">
        <v>11</v>
      </c>
      <c r="B1829" t="s">
        <v>493</v>
      </c>
      <c r="C1829" t="s">
        <v>562</v>
      </c>
      <c r="D1829" t="s">
        <v>563</v>
      </c>
      <c r="E1829" t="s">
        <v>628</v>
      </c>
      <c r="F1829" t="s">
        <v>629</v>
      </c>
      <c r="G1829">
        <v>73400.679000000004</v>
      </c>
      <c r="H1829">
        <v>98429.984899999996</v>
      </c>
      <c r="I1829">
        <v>97308.676099999997</v>
      </c>
      <c r="J1829">
        <v>181548.56589999999</v>
      </c>
      <c r="K1829">
        <v>198514.8444</v>
      </c>
      <c r="L1829">
        <v>206734.6004</v>
      </c>
      <c r="M1829">
        <v>208977.2389</v>
      </c>
      <c r="N1829">
        <v>261856.1586</v>
      </c>
      <c r="O1829">
        <v>266060.48879999999</v>
      </c>
      <c r="P1829">
        <v>283030.34700000001</v>
      </c>
      <c r="Q1829">
        <v>279225.15710000001</v>
      </c>
      <c r="R1829">
        <v>305994.21230000001</v>
      </c>
      <c r="S1829">
        <v>356602.65970000002</v>
      </c>
      <c r="T1829">
        <v>453540.87520000001</v>
      </c>
      <c r="U1829">
        <v>481936.97960000002</v>
      </c>
      <c r="V1829">
        <v>524262.13209999999</v>
      </c>
      <c r="W1829">
        <v>591734.59959999996</v>
      </c>
      <c r="X1829">
        <v>737476.53399999999</v>
      </c>
      <c r="Y1829">
        <v>982814.25100000005</v>
      </c>
      <c r="Z1829">
        <v>1069505.2568000001</v>
      </c>
      <c r="AA1829">
        <v>1279050.77</v>
      </c>
      <c r="AB1829">
        <v>1353519.7864999999</v>
      </c>
      <c r="AC1829">
        <v>1519846.2904999999</v>
      </c>
      <c r="AD1829">
        <v>1584113.6203000001</v>
      </c>
      <c r="AE1829">
        <v>1693328.0819000001</v>
      </c>
      <c r="AF1829">
        <v>1686716.6891999999</v>
      </c>
      <c r="AG1829">
        <v>1747744.4741</v>
      </c>
      <c r="AH1829">
        <v>1845885.5573</v>
      </c>
      <c r="AI1829">
        <v>1815610.6934</v>
      </c>
      <c r="AJ1829">
        <v>1813407.0172999999</v>
      </c>
      <c r="AK1829">
        <v>1620193.5116000001</v>
      </c>
      <c r="AL1829" t="s">
        <v>531</v>
      </c>
      <c r="AM1829" s="49" t="e">
        <v>#N/A</v>
      </c>
      <c r="AN1829" s="49" t="e">
        <v>#N/A</v>
      </c>
      <c r="AO1829" s="49" t="e">
        <v>#N/A</v>
      </c>
      <c r="AP1829" s="49" t="e">
        <v>#N/A</v>
      </c>
      <c r="AQ1829" s="49" t="e">
        <v>#N/A</v>
      </c>
      <c r="AR1829" s="49" t="e">
        <v>#N/A</v>
      </c>
      <c r="AS1829" s="49" t="e">
        <v>#N/A</v>
      </c>
      <c r="AT1829" s="49" t="e">
        <v>#N/A</v>
      </c>
    </row>
    <row r="1830" spans="1:46" x14ac:dyDescent="0.25">
      <c r="A1830">
        <v>11</v>
      </c>
      <c r="B1830" t="s">
        <v>493</v>
      </c>
      <c r="C1830" t="s">
        <v>564</v>
      </c>
      <c r="D1830" t="s">
        <v>565</v>
      </c>
      <c r="E1830" t="s">
        <v>628</v>
      </c>
      <c r="F1830" t="s">
        <v>629</v>
      </c>
      <c r="G1830">
        <v>0</v>
      </c>
      <c r="H1830">
        <v>0</v>
      </c>
      <c r="I1830">
        <v>0</v>
      </c>
      <c r="J1830">
        <v>0</v>
      </c>
      <c r="K1830">
        <v>0</v>
      </c>
      <c r="L1830">
        <v>0</v>
      </c>
      <c r="M1830">
        <v>0</v>
      </c>
      <c r="N1830">
        <v>0</v>
      </c>
      <c r="O1830">
        <v>0</v>
      </c>
      <c r="P1830">
        <v>0</v>
      </c>
      <c r="Q1830">
        <v>2947.9216999999999</v>
      </c>
      <c r="R1830">
        <v>3557.8337999999999</v>
      </c>
      <c r="S1830">
        <v>3831.0601999999999</v>
      </c>
      <c r="T1830">
        <v>3831.0601999999999</v>
      </c>
      <c r="U1830">
        <v>4168.9809999999998</v>
      </c>
      <c r="V1830">
        <v>33013.177600000003</v>
      </c>
      <c r="W1830">
        <v>42339.605300000003</v>
      </c>
      <c r="X1830">
        <v>49958.8989</v>
      </c>
      <c r="Y1830">
        <v>59405.512900000002</v>
      </c>
      <c r="Z1830">
        <v>68634.225000000006</v>
      </c>
      <c r="AA1830">
        <v>68295.839399999997</v>
      </c>
      <c r="AB1830">
        <v>72078.575500000006</v>
      </c>
      <c r="AC1830">
        <v>76040.950500000006</v>
      </c>
      <c r="AD1830">
        <v>90940.398400000005</v>
      </c>
      <c r="AE1830">
        <v>105161.1577</v>
      </c>
      <c r="AF1830">
        <v>112239.6967</v>
      </c>
      <c r="AG1830">
        <v>114890.7408</v>
      </c>
      <c r="AH1830">
        <v>141107.72039999999</v>
      </c>
      <c r="AI1830">
        <v>153764.1237</v>
      </c>
      <c r="AJ1830">
        <v>175831.29370000001</v>
      </c>
      <c r="AK1830">
        <v>172484.96030000001</v>
      </c>
      <c r="AL1830" t="s">
        <v>531</v>
      </c>
      <c r="AM1830" s="49" t="e">
        <v>#N/A</v>
      </c>
      <c r="AN1830" s="49" t="e">
        <v>#N/A</v>
      </c>
      <c r="AO1830" s="49" t="e">
        <v>#N/A</v>
      </c>
      <c r="AP1830" s="49" t="e">
        <v>#N/A</v>
      </c>
      <c r="AQ1830" s="49" t="e">
        <v>#N/A</v>
      </c>
      <c r="AR1830" s="49" t="e">
        <v>#N/A</v>
      </c>
      <c r="AS1830" s="49" t="e">
        <v>#N/A</v>
      </c>
      <c r="AT1830" s="49" t="e">
        <v>#N/A</v>
      </c>
    </row>
    <row r="1831" spans="1:46" x14ac:dyDescent="0.25">
      <c r="A1831">
        <v>11</v>
      </c>
      <c r="B1831" t="s">
        <v>493</v>
      </c>
      <c r="C1831" t="s">
        <v>566</v>
      </c>
      <c r="D1831" t="s">
        <v>567</v>
      </c>
      <c r="E1831" t="s">
        <v>628</v>
      </c>
      <c r="F1831" t="s">
        <v>629</v>
      </c>
      <c r="G1831">
        <v>0</v>
      </c>
      <c r="H1831">
        <v>0</v>
      </c>
      <c r="I1831">
        <v>94.500299999999996</v>
      </c>
      <c r="J1831">
        <v>764.09939999999995</v>
      </c>
      <c r="K1831">
        <v>1039.4987000000001</v>
      </c>
      <c r="L1831">
        <v>1026.0005000000001</v>
      </c>
      <c r="M1831">
        <v>1628.1</v>
      </c>
      <c r="N1831">
        <v>2251.7991999999999</v>
      </c>
      <c r="O1831">
        <v>2643.2984999999999</v>
      </c>
      <c r="P1831">
        <v>2454.2979999999998</v>
      </c>
      <c r="Q1831">
        <v>2497.5016000000001</v>
      </c>
      <c r="R1831">
        <v>2955.6253999999999</v>
      </c>
      <c r="S1831">
        <v>6711.0007999999998</v>
      </c>
      <c r="T1831">
        <v>10071.6656</v>
      </c>
      <c r="U1831">
        <v>11204.9696</v>
      </c>
      <c r="V1831">
        <v>16067.4563</v>
      </c>
      <c r="W1831">
        <v>26695.547600000002</v>
      </c>
      <c r="X1831">
        <v>36635.986299999997</v>
      </c>
      <c r="Y1831">
        <v>55222.7909</v>
      </c>
      <c r="Z1831">
        <v>66005.437900000004</v>
      </c>
      <c r="AA1831">
        <v>78314.935500000007</v>
      </c>
      <c r="AB1831">
        <v>76979.166299999997</v>
      </c>
      <c r="AC1831">
        <v>91314.053599999999</v>
      </c>
      <c r="AD1831">
        <v>113860.989</v>
      </c>
      <c r="AE1831">
        <v>103311.4964</v>
      </c>
      <c r="AF1831">
        <v>102737.7457</v>
      </c>
      <c r="AG1831">
        <v>103927.8311</v>
      </c>
      <c r="AH1831">
        <v>109086.6553</v>
      </c>
      <c r="AI1831">
        <v>110250.67359999999</v>
      </c>
      <c r="AJ1831">
        <v>105911.8551</v>
      </c>
      <c r="AK1831">
        <v>102819.46369999999</v>
      </c>
      <c r="AL1831" t="s">
        <v>531</v>
      </c>
      <c r="AM1831" s="49" t="e">
        <v>#N/A</v>
      </c>
      <c r="AN1831" s="49" t="e">
        <v>#N/A</v>
      </c>
      <c r="AO1831" s="49" t="e">
        <v>#N/A</v>
      </c>
      <c r="AP1831" s="49" t="e">
        <v>#N/A</v>
      </c>
      <c r="AQ1831" s="49" t="e">
        <v>#N/A</v>
      </c>
      <c r="AR1831" s="49" t="e">
        <v>#N/A</v>
      </c>
      <c r="AS1831" s="49" t="e">
        <v>#N/A</v>
      </c>
      <c r="AT1831" s="49" t="e">
        <v>#N/A</v>
      </c>
    </row>
    <row r="1832" spans="1:46" x14ac:dyDescent="0.25">
      <c r="A1832">
        <v>11</v>
      </c>
      <c r="B1832" t="s">
        <v>493</v>
      </c>
      <c r="C1832" t="s">
        <v>568</v>
      </c>
      <c r="D1832" t="s">
        <v>569</v>
      </c>
      <c r="E1832" t="s">
        <v>628</v>
      </c>
      <c r="F1832" t="s">
        <v>629</v>
      </c>
      <c r="G1832">
        <v>0</v>
      </c>
      <c r="H1832">
        <v>0</v>
      </c>
      <c r="I1832">
        <v>94.500299999999996</v>
      </c>
      <c r="J1832">
        <v>764.09939999999995</v>
      </c>
      <c r="K1832">
        <v>1039.4987000000001</v>
      </c>
      <c r="L1832">
        <v>1026.0005000000001</v>
      </c>
      <c r="M1832">
        <v>1628.1</v>
      </c>
      <c r="N1832">
        <v>2251.7991999999999</v>
      </c>
      <c r="O1832">
        <v>2643.2984999999999</v>
      </c>
      <c r="P1832">
        <v>2454.2979999999998</v>
      </c>
      <c r="Q1832">
        <v>2497.5016000000001</v>
      </c>
      <c r="R1832">
        <v>2955.6253999999999</v>
      </c>
      <c r="S1832">
        <v>6711.0007999999998</v>
      </c>
      <c r="T1832">
        <v>10071.6656</v>
      </c>
      <c r="U1832">
        <v>11204.9696</v>
      </c>
      <c r="V1832">
        <v>16040.9329</v>
      </c>
      <c r="W1832">
        <v>26669.0242</v>
      </c>
      <c r="X1832">
        <v>36201.727200000001</v>
      </c>
      <c r="Y1832">
        <v>53662.650999999998</v>
      </c>
      <c r="Z1832">
        <v>64386.649400000002</v>
      </c>
      <c r="AA1832">
        <v>72327.371899999998</v>
      </c>
      <c r="AB1832">
        <v>76352.377200000003</v>
      </c>
      <c r="AC1832">
        <v>88040.181100000002</v>
      </c>
      <c r="AD1832">
        <v>100810.5659</v>
      </c>
      <c r="AE1832">
        <v>91592.170100000003</v>
      </c>
      <c r="AF1832">
        <v>95212.161200000002</v>
      </c>
      <c r="AG1832">
        <v>93789.947100000005</v>
      </c>
      <c r="AH1832">
        <v>94778.216100000005</v>
      </c>
      <c r="AI1832">
        <v>99131.152499999997</v>
      </c>
      <c r="AJ1832">
        <v>98393.534599999999</v>
      </c>
      <c r="AK1832">
        <v>95871.527700000006</v>
      </c>
      <c r="AL1832">
        <v>99234.704599999997</v>
      </c>
      <c r="AM1832" s="49" t="e">
        <v>#N/A</v>
      </c>
      <c r="AN1832" s="49" t="e">
        <v>#N/A</v>
      </c>
      <c r="AO1832" s="49" t="e">
        <v>#N/A</v>
      </c>
      <c r="AP1832" s="49" t="e">
        <v>#N/A</v>
      </c>
      <c r="AQ1832" s="49" t="e">
        <v>#N/A</v>
      </c>
      <c r="AR1832" s="49" t="e">
        <v>#N/A</v>
      </c>
      <c r="AS1832" s="49" t="e">
        <v>#N/A</v>
      </c>
      <c r="AT1832" s="49" t="e">
        <v>#N/A</v>
      </c>
    </row>
    <row r="1833" spans="1:46" x14ac:dyDescent="0.25">
      <c r="A1833">
        <v>11</v>
      </c>
      <c r="B1833" t="s">
        <v>493</v>
      </c>
      <c r="C1833" t="s">
        <v>570</v>
      </c>
      <c r="D1833" t="s">
        <v>571</v>
      </c>
      <c r="E1833" t="s">
        <v>628</v>
      </c>
      <c r="F1833" t="s">
        <v>629</v>
      </c>
      <c r="G1833">
        <v>0</v>
      </c>
      <c r="H1833">
        <v>0</v>
      </c>
      <c r="I1833">
        <v>94.500299999999996</v>
      </c>
      <c r="J1833">
        <v>764.09939999999995</v>
      </c>
      <c r="K1833">
        <v>1039.4987000000001</v>
      </c>
      <c r="L1833">
        <v>1026.0005000000001</v>
      </c>
      <c r="M1833">
        <v>1628.1</v>
      </c>
      <c r="N1833">
        <v>2251.7991999999999</v>
      </c>
      <c r="O1833">
        <v>2643.2984999999999</v>
      </c>
      <c r="P1833">
        <v>2454.2979999999998</v>
      </c>
      <c r="Q1833">
        <v>2497.5016000000001</v>
      </c>
      <c r="R1833">
        <v>2955.6253999999999</v>
      </c>
      <c r="S1833">
        <v>6711.0007999999998</v>
      </c>
      <c r="T1833">
        <v>10071.6656</v>
      </c>
      <c r="U1833">
        <v>11204.9696</v>
      </c>
      <c r="V1833">
        <v>16040.9329</v>
      </c>
      <c r="W1833">
        <v>26669.0242</v>
      </c>
      <c r="X1833">
        <v>36568.855199999998</v>
      </c>
      <c r="Y1833">
        <v>55153.6417</v>
      </c>
      <c r="Z1833">
        <v>66005.437900000004</v>
      </c>
      <c r="AA1833">
        <v>78314.935500000007</v>
      </c>
      <c r="AB1833">
        <v>76979.166299999997</v>
      </c>
      <c r="AC1833">
        <v>91314.053599999999</v>
      </c>
      <c r="AD1833">
        <v>111976.0288</v>
      </c>
      <c r="AE1833">
        <v>102590.77650000001</v>
      </c>
      <c r="AF1833">
        <v>102294.2255</v>
      </c>
      <c r="AG1833">
        <v>103769.2184</v>
      </c>
      <c r="AH1833">
        <v>108513.1265</v>
      </c>
      <c r="AI1833">
        <v>110129.81329999999</v>
      </c>
      <c r="AJ1833">
        <v>103973.3416</v>
      </c>
      <c r="AK1833">
        <v>102819.46369999999</v>
      </c>
      <c r="AL1833">
        <v>106826.4616</v>
      </c>
      <c r="AM1833" s="49" t="e">
        <v>#N/A</v>
      </c>
      <c r="AN1833" s="49" t="e">
        <v>#N/A</v>
      </c>
      <c r="AO1833" s="49" t="e">
        <v>#N/A</v>
      </c>
      <c r="AP1833" s="49" t="e">
        <v>#N/A</v>
      </c>
      <c r="AQ1833" s="49" t="e">
        <v>#N/A</v>
      </c>
      <c r="AR1833" s="49" t="e">
        <v>#N/A</v>
      </c>
      <c r="AS1833" s="49" t="e">
        <v>#N/A</v>
      </c>
      <c r="AT1833" s="49" t="e">
        <v>#N/A</v>
      </c>
    </row>
    <row r="1834" spans="1:46" x14ac:dyDescent="0.25">
      <c r="A1834">
        <v>11</v>
      </c>
      <c r="B1834" t="s">
        <v>493</v>
      </c>
      <c r="C1834" t="s">
        <v>572</v>
      </c>
      <c r="D1834" t="s">
        <v>573</v>
      </c>
      <c r="E1834" t="s">
        <v>628</v>
      </c>
      <c r="F1834" t="s">
        <v>629</v>
      </c>
      <c r="G1834">
        <v>0</v>
      </c>
      <c r="H1834">
        <v>0</v>
      </c>
      <c r="I1834">
        <v>0</v>
      </c>
      <c r="J1834">
        <v>0</v>
      </c>
      <c r="K1834">
        <v>0</v>
      </c>
      <c r="L1834">
        <v>0</v>
      </c>
      <c r="M1834">
        <v>0</v>
      </c>
      <c r="N1834">
        <v>0</v>
      </c>
      <c r="O1834">
        <v>0</v>
      </c>
      <c r="P1834">
        <v>0</v>
      </c>
      <c r="Q1834">
        <v>0</v>
      </c>
      <c r="R1834">
        <v>0</v>
      </c>
      <c r="S1834">
        <v>0</v>
      </c>
      <c r="T1834">
        <v>1927.1631</v>
      </c>
      <c r="U1834">
        <v>966.97080000000005</v>
      </c>
      <c r="V1834">
        <v>770.17859999999996</v>
      </c>
      <c r="W1834">
        <v>1367.3377</v>
      </c>
      <c r="X1834">
        <v>2836.4564999999998</v>
      </c>
      <c r="Y1834">
        <v>5065.5591000000004</v>
      </c>
      <c r="Z1834">
        <v>6988.8536000000004</v>
      </c>
      <c r="AA1834">
        <v>4839.0196999999998</v>
      </c>
      <c r="AB1834">
        <v>6300.8576999999996</v>
      </c>
      <c r="AC1834">
        <v>6072.7565999999997</v>
      </c>
      <c r="AD1834">
        <v>6606.4606000000003</v>
      </c>
      <c r="AE1834">
        <v>5900.2479000000003</v>
      </c>
      <c r="AF1834">
        <v>5329.7127</v>
      </c>
      <c r="AG1834">
        <v>4880.6908999999996</v>
      </c>
      <c r="AH1834">
        <v>4135.4615000000003</v>
      </c>
      <c r="AI1834">
        <v>5100.2592999999997</v>
      </c>
      <c r="AJ1834">
        <v>5333.2003000000004</v>
      </c>
      <c r="AK1834">
        <v>4341.5986000000003</v>
      </c>
      <c r="AL1834" t="s">
        <v>531</v>
      </c>
      <c r="AM1834" s="49" t="e">
        <v>#N/A</v>
      </c>
      <c r="AN1834" s="49" t="e">
        <v>#N/A</v>
      </c>
      <c r="AO1834" s="49" t="e">
        <v>#N/A</v>
      </c>
      <c r="AP1834" s="49" t="e">
        <v>#N/A</v>
      </c>
      <c r="AQ1834" s="49" t="e">
        <v>#N/A</v>
      </c>
      <c r="AR1834" s="49" t="e">
        <v>#N/A</v>
      </c>
      <c r="AS1834" s="49" t="e">
        <v>#N/A</v>
      </c>
      <c r="AT1834" s="49" t="e">
        <v>#N/A</v>
      </c>
    </row>
    <row r="1835" spans="1:46" x14ac:dyDescent="0.25">
      <c r="A1835">
        <v>11</v>
      </c>
      <c r="B1835" t="s">
        <v>259</v>
      </c>
      <c r="C1835" t="s">
        <v>259</v>
      </c>
      <c r="D1835" t="s">
        <v>260</v>
      </c>
      <c r="E1835" t="s">
        <v>628</v>
      </c>
      <c r="F1835" t="s">
        <v>629</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c r="AG1835">
        <v>0</v>
      </c>
      <c r="AH1835">
        <v>0</v>
      </c>
      <c r="AI1835">
        <v>0</v>
      </c>
      <c r="AJ1835">
        <v>0</v>
      </c>
      <c r="AK1835">
        <v>0</v>
      </c>
      <c r="AL1835">
        <v>0</v>
      </c>
      <c r="AM1835" s="49" t="s">
        <v>260</v>
      </c>
      <c r="AN1835" s="49" t="s">
        <v>14</v>
      </c>
      <c r="AO1835" s="49" t="s">
        <v>507</v>
      </c>
      <c r="AP1835" s="49" t="s">
        <v>501</v>
      </c>
      <c r="AQ1835" s="49" t="s">
        <v>10</v>
      </c>
      <c r="AR1835" s="49" t="s">
        <v>487</v>
      </c>
      <c r="AS1835" s="49" t="s">
        <v>488</v>
      </c>
      <c r="AT1835" s="49" t="s">
        <v>489</v>
      </c>
    </row>
    <row r="1836" spans="1:46" x14ac:dyDescent="0.25">
      <c r="A1836">
        <v>11</v>
      </c>
      <c r="B1836" t="s">
        <v>493</v>
      </c>
      <c r="C1836" t="s">
        <v>574</v>
      </c>
      <c r="D1836" t="s">
        <v>575</v>
      </c>
      <c r="E1836" t="s">
        <v>628</v>
      </c>
      <c r="F1836" t="s">
        <v>629</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c r="AG1836">
        <v>0</v>
      </c>
      <c r="AH1836">
        <v>0</v>
      </c>
      <c r="AI1836">
        <v>0</v>
      </c>
      <c r="AJ1836">
        <v>0</v>
      </c>
      <c r="AK1836">
        <v>0</v>
      </c>
      <c r="AL1836" t="s">
        <v>531</v>
      </c>
      <c r="AM1836" s="49" t="e">
        <v>#N/A</v>
      </c>
      <c r="AN1836" s="49" t="e">
        <v>#N/A</v>
      </c>
      <c r="AO1836" s="49" t="e">
        <v>#N/A</v>
      </c>
      <c r="AP1836" s="49" t="e">
        <v>#N/A</v>
      </c>
      <c r="AQ1836" s="49" t="e">
        <v>#N/A</v>
      </c>
      <c r="AR1836" s="49" t="e">
        <v>#N/A</v>
      </c>
      <c r="AS1836" s="49" t="e">
        <v>#N/A</v>
      </c>
      <c r="AT1836" s="49" t="e">
        <v>#N/A</v>
      </c>
    </row>
    <row r="1837" spans="1:46" x14ac:dyDescent="0.25">
      <c r="A1837">
        <v>11</v>
      </c>
      <c r="B1837" t="s">
        <v>273</v>
      </c>
      <c r="C1837" t="s">
        <v>273</v>
      </c>
      <c r="D1837" t="s">
        <v>420</v>
      </c>
      <c r="E1837" t="s">
        <v>628</v>
      </c>
      <c r="F1837" t="s">
        <v>629</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c r="AG1837">
        <v>0</v>
      </c>
      <c r="AH1837">
        <v>0</v>
      </c>
      <c r="AI1837">
        <v>0</v>
      </c>
      <c r="AJ1837">
        <v>0</v>
      </c>
      <c r="AK1837">
        <v>0</v>
      </c>
      <c r="AL1837" t="s">
        <v>531</v>
      </c>
      <c r="AM1837" s="49" t="s">
        <v>420</v>
      </c>
      <c r="AN1837" s="49" t="s">
        <v>14</v>
      </c>
      <c r="AO1837" s="49" t="s">
        <v>485</v>
      </c>
      <c r="AP1837" s="49" t="s">
        <v>494</v>
      </c>
      <c r="AQ1837" s="49" t="s">
        <v>11</v>
      </c>
      <c r="AR1837" s="49" t="s">
        <v>495</v>
      </c>
      <c r="AS1837" s="49" t="s">
        <v>488</v>
      </c>
      <c r="AT1837" s="49" t="s">
        <v>497</v>
      </c>
    </row>
    <row r="1838" spans="1:46" x14ac:dyDescent="0.25">
      <c r="A1838">
        <v>11</v>
      </c>
      <c r="B1838" t="s">
        <v>271</v>
      </c>
      <c r="C1838" t="s">
        <v>271</v>
      </c>
      <c r="D1838" t="s">
        <v>272</v>
      </c>
      <c r="E1838" t="s">
        <v>628</v>
      </c>
      <c r="F1838" t="s">
        <v>629</v>
      </c>
      <c r="G1838" t="s">
        <v>531</v>
      </c>
      <c r="H1838" t="s">
        <v>531</v>
      </c>
      <c r="I1838" t="s">
        <v>531</v>
      </c>
      <c r="J1838" t="s">
        <v>531</v>
      </c>
      <c r="K1838" t="s">
        <v>531</v>
      </c>
      <c r="L1838" t="s">
        <v>531</v>
      </c>
      <c r="M1838" t="s">
        <v>531</v>
      </c>
      <c r="N1838" t="s">
        <v>531</v>
      </c>
      <c r="O1838" t="s">
        <v>531</v>
      </c>
      <c r="P1838" t="s">
        <v>531</v>
      </c>
      <c r="Q1838" t="s">
        <v>531</v>
      </c>
      <c r="R1838" t="s">
        <v>531</v>
      </c>
      <c r="S1838" t="s">
        <v>531</v>
      </c>
      <c r="T1838" t="s">
        <v>531</v>
      </c>
      <c r="U1838" t="s">
        <v>531</v>
      </c>
      <c r="V1838">
        <v>0</v>
      </c>
      <c r="W1838">
        <v>0</v>
      </c>
      <c r="X1838">
        <v>0</v>
      </c>
      <c r="Y1838">
        <v>0</v>
      </c>
      <c r="Z1838">
        <v>0</v>
      </c>
      <c r="AA1838">
        <v>0</v>
      </c>
      <c r="AB1838">
        <v>0</v>
      </c>
      <c r="AC1838">
        <v>0</v>
      </c>
      <c r="AD1838">
        <v>0</v>
      </c>
      <c r="AE1838">
        <v>0</v>
      </c>
      <c r="AF1838">
        <v>0</v>
      </c>
      <c r="AG1838">
        <v>0</v>
      </c>
      <c r="AH1838">
        <v>0</v>
      </c>
      <c r="AI1838">
        <v>0</v>
      </c>
      <c r="AJ1838">
        <v>0</v>
      </c>
      <c r="AK1838">
        <v>0</v>
      </c>
      <c r="AL1838" t="s">
        <v>531</v>
      </c>
      <c r="AM1838" s="49" t="s">
        <v>272</v>
      </c>
      <c r="AN1838" s="49" t="s">
        <v>14</v>
      </c>
      <c r="AO1838" s="49" t="s">
        <v>500</v>
      </c>
      <c r="AP1838" s="49" t="s">
        <v>501</v>
      </c>
      <c r="AQ1838" s="49" t="s">
        <v>502</v>
      </c>
      <c r="AR1838" s="49" t="s">
        <v>487</v>
      </c>
      <c r="AS1838" s="49" t="s">
        <v>488</v>
      </c>
      <c r="AT1838" s="49" t="s">
        <v>489</v>
      </c>
    </row>
    <row r="1839" spans="1:46" x14ac:dyDescent="0.25">
      <c r="A1839">
        <v>11</v>
      </c>
      <c r="B1839" t="s">
        <v>251</v>
      </c>
      <c r="C1839" t="s">
        <v>251</v>
      </c>
      <c r="D1839" t="s">
        <v>252</v>
      </c>
      <c r="E1839" t="s">
        <v>628</v>
      </c>
      <c r="F1839" t="s">
        <v>629</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c r="AG1839">
        <v>0</v>
      </c>
      <c r="AH1839">
        <v>0</v>
      </c>
      <c r="AI1839">
        <v>0</v>
      </c>
      <c r="AJ1839">
        <v>0</v>
      </c>
      <c r="AK1839">
        <v>0</v>
      </c>
      <c r="AL1839">
        <v>0</v>
      </c>
      <c r="AM1839" s="49" t="s">
        <v>252</v>
      </c>
      <c r="AN1839" s="49" t="s">
        <v>7</v>
      </c>
      <c r="AO1839" s="49" t="s">
        <v>9</v>
      </c>
      <c r="AP1839" s="49" t="s">
        <v>494</v>
      </c>
      <c r="AQ1839" s="49" t="s">
        <v>9</v>
      </c>
      <c r="AR1839" s="49" t="s">
        <v>487</v>
      </c>
      <c r="AS1839" s="49" t="s">
        <v>488</v>
      </c>
      <c r="AT1839" s="49" t="s">
        <v>489</v>
      </c>
    </row>
    <row r="1840" spans="1:46" x14ac:dyDescent="0.25">
      <c r="A1840">
        <v>11</v>
      </c>
      <c r="B1840" t="s">
        <v>274</v>
      </c>
      <c r="C1840" t="s">
        <v>274</v>
      </c>
      <c r="D1840" t="s">
        <v>275</v>
      </c>
      <c r="E1840" t="s">
        <v>628</v>
      </c>
      <c r="F1840" t="s">
        <v>629</v>
      </c>
      <c r="G1840">
        <v>0</v>
      </c>
      <c r="H1840">
        <v>0</v>
      </c>
      <c r="I1840">
        <v>0</v>
      </c>
      <c r="J1840">
        <v>0</v>
      </c>
      <c r="K1840">
        <v>0</v>
      </c>
      <c r="L1840">
        <v>0</v>
      </c>
      <c r="M1840">
        <v>0</v>
      </c>
      <c r="N1840">
        <v>0</v>
      </c>
      <c r="O1840">
        <v>0</v>
      </c>
      <c r="P1840">
        <v>0</v>
      </c>
      <c r="Q1840">
        <v>0</v>
      </c>
      <c r="R1840">
        <v>0</v>
      </c>
      <c r="S1840">
        <v>0</v>
      </c>
      <c r="T1840">
        <v>0</v>
      </c>
      <c r="U1840">
        <v>0</v>
      </c>
      <c r="V1840">
        <v>0</v>
      </c>
      <c r="W1840">
        <v>0</v>
      </c>
      <c r="X1840">
        <v>0</v>
      </c>
      <c r="Y1840">
        <v>0</v>
      </c>
      <c r="Z1840">
        <v>0</v>
      </c>
      <c r="AA1840">
        <v>0</v>
      </c>
      <c r="AB1840">
        <v>0</v>
      </c>
      <c r="AC1840">
        <v>0</v>
      </c>
      <c r="AD1840">
        <v>0</v>
      </c>
      <c r="AE1840">
        <v>0</v>
      </c>
      <c r="AF1840">
        <v>0</v>
      </c>
      <c r="AG1840">
        <v>0</v>
      </c>
      <c r="AH1840">
        <v>0</v>
      </c>
      <c r="AI1840">
        <v>0</v>
      </c>
      <c r="AJ1840">
        <v>0</v>
      </c>
      <c r="AK1840">
        <v>0</v>
      </c>
      <c r="AL1840" t="s">
        <v>531</v>
      </c>
      <c r="AM1840" s="49" t="s">
        <v>275</v>
      </c>
      <c r="AN1840" s="49" t="s">
        <v>4</v>
      </c>
      <c r="AO1840" s="49" t="s">
        <v>9</v>
      </c>
      <c r="AP1840" s="49" t="s">
        <v>486</v>
      </c>
      <c r="AQ1840" s="49" t="s">
        <v>9</v>
      </c>
      <c r="AR1840" s="49" t="s">
        <v>495</v>
      </c>
      <c r="AS1840" s="49" t="s">
        <v>488</v>
      </c>
      <c r="AT1840" s="49" t="s">
        <v>489</v>
      </c>
    </row>
    <row r="1841" spans="1:46" x14ac:dyDescent="0.25">
      <c r="A1841">
        <v>11</v>
      </c>
      <c r="B1841" t="s">
        <v>269</v>
      </c>
      <c r="C1841" t="s">
        <v>269</v>
      </c>
      <c r="D1841" t="s">
        <v>270</v>
      </c>
      <c r="E1841" t="s">
        <v>628</v>
      </c>
      <c r="F1841" t="s">
        <v>629</v>
      </c>
      <c r="G1841">
        <v>0</v>
      </c>
      <c r="H1841">
        <v>0</v>
      </c>
      <c r="I1841">
        <v>0</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c r="AF1841">
        <v>0</v>
      </c>
      <c r="AG1841">
        <v>0</v>
      </c>
      <c r="AH1841">
        <v>0</v>
      </c>
      <c r="AI1841">
        <v>0</v>
      </c>
      <c r="AJ1841">
        <v>0</v>
      </c>
      <c r="AK1841">
        <v>0</v>
      </c>
      <c r="AL1841" t="s">
        <v>531</v>
      </c>
      <c r="AM1841" s="49" t="s">
        <v>270</v>
      </c>
      <c r="AN1841" s="49" t="s">
        <v>14</v>
      </c>
      <c r="AO1841" s="49" t="s">
        <v>485</v>
      </c>
      <c r="AP1841" s="49" t="s">
        <v>494</v>
      </c>
      <c r="AQ1841" s="49" t="s">
        <v>11</v>
      </c>
      <c r="AR1841" s="49" t="s">
        <v>487</v>
      </c>
      <c r="AS1841" s="49" t="s">
        <v>488</v>
      </c>
      <c r="AT1841" s="49" t="s">
        <v>489</v>
      </c>
    </row>
    <row r="1842" spans="1:46" x14ac:dyDescent="0.25">
      <c r="A1842">
        <v>11</v>
      </c>
      <c r="B1842" t="s">
        <v>283</v>
      </c>
      <c r="C1842" t="s">
        <v>283</v>
      </c>
      <c r="D1842" t="s">
        <v>284</v>
      </c>
      <c r="E1842" t="s">
        <v>628</v>
      </c>
      <c r="F1842" t="s">
        <v>629</v>
      </c>
      <c r="G1842" t="s">
        <v>531</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c r="AG1842">
        <v>0</v>
      </c>
      <c r="AH1842">
        <v>0</v>
      </c>
      <c r="AI1842">
        <v>0</v>
      </c>
      <c r="AJ1842">
        <v>0</v>
      </c>
      <c r="AK1842">
        <v>0</v>
      </c>
      <c r="AL1842" t="s">
        <v>531</v>
      </c>
      <c r="AM1842" s="49" t="s">
        <v>284</v>
      </c>
      <c r="AN1842" s="49" t="s">
        <v>4</v>
      </c>
      <c r="AO1842" s="49" t="s">
        <v>9</v>
      </c>
      <c r="AP1842" s="49" t="s">
        <v>501</v>
      </c>
      <c r="AQ1842" s="49" t="s">
        <v>9</v>
      </c>
      <c r="AR1842" s="49" t="s">
        <v>495</v>
      </c>
      <c r="AS1842" s="49" t="s">
        <v>488</v>
      </c>
      <c r="AT1842" s="49" t="s">
        <v>489</v>
      </c>
    </row>
    <row r="1843" spans="1:46" x14ac:dyDescent="0.25">
      <c r="A1843">
        <v>11</v>
      </c>
      <c r="B1843" t="s">
        <v>294</v>
      </c>
      <c r="C1843" t="s">
        <v>294</v>
      </c>
      <c r="D1843" t="s">
        <v>295</v>
      </c>
      <c r="E1843" t="s">
        <v>628</v>
      </c>
      <c r="F1843" t="s">
        <v>629</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c r="AG1843">
        <v>0</v>
      </c>
      <c r="AH1843">
        <v>0</v>
      </c>
      <c r="AI1843">
        <v>0</v>
      </c>
      <c r="AJ1843">
        <v>0</v>
      </c>
      <c r="AK1843">
        <v>0</v>
      </c>
      <c r="AL1843" t="s">
        <v>531</v>
      </c>
      <c r="AM1843" s="49" t="s">
        <v>295</v>
      </c>
      <c r="AN1843" s="49" t="s">
        <v>14</v>
      </c>
      <c r="AO1843" s="49" t="s">
        <v>485</v>
      </c>
      <c r="AP1843" s="49" t="s">
        <v>494</v>
      </c>
      <c r="AQ1843" s="49" t="s">
        <v>11</v>
      </c>
      <c r="AR1843" s="49" t="s">
        <v>487</v>
      </c>
      <c r="AS1843" s="49" t="s">
        <v>488</v>
      </c>
      <c r="AT1843" s="49" t="s">
        <v>489</v>
      </c>
    </row>
    <row r="1844" spans="1:46" x14ac:dyDescent="0.25">
      <c r="A1844">
        <v>11</v>
      </c>
      <c r="B1844" t="s">
        <v>290</v>
      </c>
      <c r="C1844" t="s">
        <v>290</v>
      </c>
      <c r="D1844" t="s">
        <v>291</v>
      </c>
      <c r="E1844" t="s">
        <v>628</v>
      </c>
      <c r="F1844" t="s">
        <v>629</v>
      </c>
      <c r="G1844">
        <v>0</v>
      </c>
      <c r="H1844">
        <v>0</v>
      </c>
      <c r="I1844">
        <v>0</v>
      </c>
      <c r="J1844">
        <v>0</v>
      </c>
      <c r="K1844">
        <v>0</v>
      </c>
      <c r="L1844">
        <v>0</v>
      </c>
      <c r="M1844">
        <v>0</v>
      </c>
      <c r="N1844">
        <v>0</v>
      </c>
      <c r="O1844">
        <v>0</v>
      </c>
      <c r="P1844">
        <v>0</v>
      </c>
      <c r="Q1844">
        <v>0</v>
      </c>
      <c r="R1844">
        <v>0</v>
      </c>
      <c r="S1844">
        <v>0</v>
      </c>
      <c r="T1844">
        <v>0</v>
      </c>
      <c r="U1844">
        <v>293.21420000000001</v>
      </c>
      <c r="V1844">
        <v>167.5515</v>
      </c>
      <c r="W1844">
        <v>314.16070000000002</v>
      </c>
      <c r="X1844">
        <v>293.21420000000001</v>
      </c>
      <c r="Y1844">
        <v>186.4759</v>
      </c>
      <c r="Z1844" t="s">
        <v>531</v>
      </c>
      <c r="AA1844" t="s">
        <v>531</v>
      </c>
      <c r="AB1844" t="s">
        <v>531</v>
      </c>
      <c r="AC1844" t="s">
        <v>531</v>
      </c>
      <c r="AD1844">
        <v>11177.9982</v>
      </c>
      <c r="AE1844" t="s">
        <v>531</v>
      </c>
      <c r="AF1844" t="s">
        <v>531</v>
      </c>
      <c r="AG1844" t="s">
        <v>531</v>
      </c>
      <c r="AH1844" t="s">
        <v>531</v>
      </c>
      <c r="AI1844" t="s">
        <v>531</v>
      </c>
      <c r="AJ1844" t="s">
        <v>531</v>
      </c>
      <c r="AK1844" t="s">
        <v>531</v>
      </c>
      <c r="AL1844" t="s">
        <v>531</v>
      </c>
      <c r="AM1844" s="49" t="s">
        <v>291</v>
      </c>
      <c r="AN1844" s="49" t="s">
        <v>14</v>
      </c>
      <c r="AO1844" s="49" t="s">
        <v>500</v>
      </c>
      <c r="AP1844" s="49" t="s">
        <v>505</v>
      </c>
      <c r="AQ1844" s="49" t="s">
        <v>13</v>
      </c>
      <c r="AR1844" s="49" t="s">
        <v>487</v>
      </c>
      <c r="AS1844" s="49" t="s">
        <v>488</v>
      </c>
      <c r="AT1844" s="49" t="s">
        <v>489</v>
      </c>
    </row>
    <row r="1845" spans="1:46" x14ac:dyDescent="0.25">
      <c r="A1845">
        <v>11</v>
      </c>
      <c r="B1845" t="s">
        <v>576</v>
      </c>
      <c r="C1845" t="s">
        <v>576</v>
      </c>
      <c r="D1845" t="s">
        <v>577</v>
      </c>
      <c r="E1845" t="s">
        <v>628</v>
      </c>
      <c r="F1845" t="s">
        <v>629</v>
      </c>
      <c r="G1845">
        <v>0</v>
      </c>
      <c r="H1845">
        <v>0</v>
      </c>
      <c r="I1845">
        <v>0</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c r="AF1845">
        <v>0</v>
      </c>
      <c r="AG1845">
        <v>0</v>
      </c>
      <c r="AH1845">
        <v>0</v>
      </c>
      <c r="AI1845">
        <v>0</v>
      </c>
      <c r="AJ1845">
        <v>0</v>
      </c>
      <c r="AK1845">
        <v>0</v>
      </c>
      <c r="AL1845" t="s">
        <v>531</v>
      </c>
      <c r="AM1845" s="49" t="e">
        <v>#N/A</v>
      </c>
      <c r="AN1845" s="49" t="e">
        <v>#N/A</v>
      </c>
      <c r="AO1845" s="49" t="e">
        <v>#N/A</v>
      </c>
      <c r="AP1845" s="49" t="e">
        <v>#N/A</v>
      </c>
      <c r="AQ1845" s="49" t="e">
        <v>#N/A</v>
      </c>
      <c r="AR1845" s="49" t="e">
        <v>#N/A</v>
      </c>
      <c r="AS1845" s="49" t="e">
        <v>#N/A</v>
      </c>
      <c r="AT1845" s="49" t="e">
        <v>#N/A</v>
      </c>
    </row>
    <row r="1846" spans="1:46" x14ac:dyDescent="0.25">
      <c r="A1846">
        <v>11</v>
      </c>
      <c r="B1846" t="s">
        <v>298</v>
      </c>
      <c r="C1846" t="s">
        <v>298</v>
      </c>
      <c r="D1846" t="s">
        <v>299</v>
      </c>
      <c r="E1846" t="s">
        <v>628</v>
      </c>
      <c r="F1846" t="s">
        <v>629</v>
      </c>
      <c r="G1846">
        <v>0</v>
      </c>
      <c r="H1846">
        <v>0</v>
      </c>
      <c r="I1846">
        <v>0</v>
      </c>
      <c r="J1846">
        <v>0</v>
      </c>
      <c r="K1846">
        <v>0</v>
      </c>
      <c r="L1846">
        <v>0</v>
      </c>
      <c r="M1846">
        <v>0</v>
      </c>
      <c r="N1846">
        <v>0</v>
      </c>
      <c r="O1846">
        <v>0</v>
      </c>
      <c r="P1846">
        <v>0</v>
      </c>
      <c r="Q1846">
        <v>0</v>
      </c>
      <c r="R1846">
        <v>0</v>
      </c>
      <c r="S1846">
        <v>0</v>
      </c>
      <c r="T1846">
        <v>0</v>
      </c>
      <c r="U1846">
        <v>0</v>
      </c>
      <c r="V1846">
        <v>0</v>
      </c>
      <c r="W1846">
        <v>0</v>
      </c>
      <c r="X1846">
        <v>0</v>
      </c>
      <c r="Y1846">
        <v>23.726600000000001</v>
      </c>
      <c r="Z1846">
        <v>84.343100000000007</v>
      </c>
      <c r="AA1846">
        <v>70.547600000000003</v>
      </c>
      <c r="AB1846">
        <v>109.60209999999999</v>
      </c>
      <c r="AC1846">
        <v>129.0539</v>
      </c>
      <c r="AD1846">
        <v>113.7847</v>
      </c>
      <c r="AE1846">
        <v>73.980800000000002</v>
      </c>
      <c r="AF1846">
        <v>103.71120000000001</v>
      </c>
      <c r="AG1846">
        <v>110.2929</v>
      </c>
      <c r="AH1846">
        <v>115.4594</v>
      </c>
      <c r="AI1846">
        <v>115.4594</v>
      </c>
      <c r="AJ1846">
        <v>0</v>
      </c>
      <c r="AK1846">
        <v>0</v>
      </c>
      <c r="AL1846">
        <v>0</v>
      </c>
      <c r="AM1846" s="49" t="s">
        <v>299</v>
      </c>
      <c r="AN1846" s="49" t="s">
        <v>14</v>
      </c>
      <c r="AO1846" s="49" t="s">
        <v>509</v>
      </c>
      <c r="AP1846" s="49" t="s">
        <v>505</v>
      </c>
      <c r="AQ1846" s="49" t="s">
        <v>13</v>
      </c>
      <c r="AR1846" s="49" t="s">
        <v>487</v>
      </c>
      <c r="AS1846" s="49" t="s">
        <v>488</v>
      </c>
      <c r="AT1846" s="49" t="s">
        <v>489</v>
      </c>
    </row>
    <row r="1847" spans="1:46" x14ac:dyDescent="0.25">
      <c r="A1847">
        <v>11</v>
      </c>
      <c r="B1847" t="s">
        <v>288</v>
      </c>
      <c r="C1847" t="s">
        <v>288</v>
      </c>
      <c r="D1847" t="s">
        <v>289</v>
      </c>
      <c r="E1847" t="s">
        <v>628</v>
      </c>
      <c r="F1847" t="s">
        <v>629</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c r="AG1847">
        <v>0</v>
      </c>
      <c r="AH1847">
        <v>0</v>
      </c>
      <c r="AI1847">
        <v>0</v>
      </c>
      <c r="AJ1847">
        <v>0</v>
      </c>
      <c r="AK1847">
        <v>0</v>
      </c>
      <c r="AL1847" t="s">
        <v>531</v>
      </c>
      <c r="AM1847" s="49" t="s">
        <v>289</v>
      </c>
      <c r="AN1847" s="49" t="s">
        <v>14</v>
      </c>
      <c r="AO1847" s="49" t="s">
        <v>507</v>
      </c>
      <c r="AP1847" s="49" t="s">
        <v>494</v>
      </c>
      <c r="AQ1847" s="49" t="s">
        <v>10</v>
      </c>
      <c r="AR1847" s="49" t="s">
        <v>487</v>
      </c>
      <c r="AS1847" s="49" t="s">
        <v>488</v>
      </c>
      <c r="AT1847" s="49" t="s">
        <v>489</v>
      </c>
    </row>
    <row r="1848" spans="1:46" x14ac:dyDescent="0.25">
      <c r="A1848">
        <v>11</v>
      </c>
      <c r="B1848" t="s">
        <v>285</v>
      </c>
      <c r="C1848" t="s">
        <v>285</v>
      </c>
      <c r="D1848" t="s">
        <v>286</v>
      </c>
      <c r="E1848" t="s">
        <v>628</v>
      </c>
      <c r="F1848" t="s">
        <v>629</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c r="AG1848">
        <v>0</v>
      </c>
      <c r="AH1848">
        <v>0</v>
      </c>
      <c r="AI1848">
        <v>0</v>
      </c>
      <c r="AJ1848">
        <v>0</v>
      </c>
      <c r="AK1848">
        <v>0</v>
      </c>
      <c r="AL1848" t="s">
        <v>531</v>
      </c>
      <c r="AM1848" s="49" t="s">
        <v>286</v>
      </c>
      <c r="AN1848" s="49" t="s">
        <v>8</v>
      </c>
      <c r="AO1848" s="49" t="s">
        <v>9</v>
      </c>
      <c r="AP1848" s="49" t="s">
        <v>486</v>
      </c>
      <c r="AQ1848" s="49" t="s">
        <v>9</v>
      </c>
      <c r="AR1848" s="49" t="s">
        <v>487</v>
      </c>
      <c r="AS1848" s="49" t="s">
        <v>488</v>
      </c>
      <c r="AT1848" s="49" t="s">
        <v>489</v>
      </c>
    </row>
    <row r="1849" spans="1:46" x14ac:dyDescent="0.25">
      <c r="A1849">
        <v>11</v>
      </c>
      <c r="B1849" t="s">
        <v>287</v>
      </c>
      <c r="C1849" t="s">
        <v>287</v>
      </c>
      <c r="D1849" t="s">
        <v>422</v>
      </c>
      <c r="E1849" t="s">
        <v>628</v>
      </c>
      <c r="F1849" t="s">
        <v>629</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c r="AG1849">
        <v>0</v>
      </c>
      <c r="AH1849">
        <v>0</v>
      </c>
      <c r="AI1849">
        <v>0</v>
      </c>
      <c r="AJ1849">
        <v>0</v>
      </c>
      <c r="AK1849">
        <v>0</v>
      </c>
      <c r="AL1849" t="s">
        <v>531</v>
      </c>
      <c r="AM1849" s="49" t="s">
        <v>422</v>
      </c>
      <c r="AN1849" s="49" t="s">
        <v>8</v>
      </c>
      <c r="AO1849" s="49" t="s">
        <v>9</v>
      </c>
      <c r="AP1849" s="49" t="s">
        <v>494</v>
      </c>
      <c r="AQ1849" s="49" t="s">
        <v>9</v>
      </c>
      <c r="AR1849" s="49" t="s">
        <v>495</v>
      </c>
      <c r="AS1849" s="49" t="s">
        <v>496</v>
      </c>
      <c r="AT1849" s="49" t="s">
        <v>497</v>
      </c>
    </row>
    <row r="1850" spans="1:46" x14ac:dyDescent="0.25">
      <c r="A1850">
        <v>11</v>
      </c>
      <c r="B1850" t="s">
        <v>493</v>
      </c>
      <c r="C1850" t="s">
        <v>578</v>
      </c>
      <c r="D1850" t="s">
        <v>579</v>
      </c>
      <c r="E1850" t="s">
        <v>628</v>
      </c>
      <c r="F1850" t="s">
        <v>629</v>
      </c>
      <c r="G1850">
        <v>73400.679000000004</v>
      </c>
      <c r="H1850">
        <v>98429.984899999996</v>
      </c>
      <c r="I1850">
        <v>97308.676099999997</v>
      </c>
      <c r="J1850">
        <v>88993.565700000006</v>
      </c>
      <c r="K1850">
        <v>95821.5959</v>
      </c>
      <c r="L1850">
        <v>98049.350399999996</v>
      </c>
      <c r="M1850">
        <v>130867.23880000001</v>
      </c>
      <c r="N1850">
        <v>159671.15839999999</v>
      </c>
      <c r="O1850">
        <v>151564.492</v>
      </c>
      <c r="P1850">
        <v>161230.39809999999</v>
      </c>
      <c r="Q1850">
        <v>157992.37719999999</v>
      </c>
      <c r="R1850">
        <v>178710.59789999999</v>
      </c>
      <c r="S1850">
        <v>191794.5196</v>
      </c>
      <c r="T1850">
        <v>230611.3137</v>
      </c>
      <c r="U1850">
        <v>209490.348</v>
      </c>
      <c r="V1850">
        <v>238146.7457</v>
      </c>
      <c r="W1850">
        <v>231681.9664</v>
      </c>
      <c r="X1850">
        <v>242005.40520000001</v>
      </c>
      <c r="Y1850">
        <v>272661.51909999998</v>
      </c>
      <c r="Z1850">
        <v>226133.59390000001</v>
      </c>
      <c r="AA1850">
        <v>267924.64889999997</v>
      </c>
      <c r="AB1850">
        <v>289458.05209999997</v>
      </c>
      <c r="AC1850">
        <v>308901.92820000002</v>
      </c>
      <c r="AD1850">
        <v>382441.87689999997</v>
      </c>
      <c r="AE1850">
        <v>406767.99719999998</v>
      </c>
      <c r="AF1850">
        <v>404615.27860000002</v>
      </c>
      <c r="AG1850">
        <v>413026.35879999999</v>
      </c>
      <c r="AH1850">
        <v>443867.73859999998</v>
      </c>
      <c r="AI1850">
        <v>406872.18569999997</v>
      </c>
      <c r="AJ1850">
        <v>457613.80680000002</v>
      </c>
      <c r="AK1850">
        <v>440904.80719999998</v>
      </c>
      <c r="AL1850" t="s">
        <v>531</v>
      </c>
      <c r="AM1850" s="49" t="e">
        <v>#N/A</v>
      </c>
      <c r="AN1850" s="49" t="e">
        <v>#N/A</v>
      </c>
      <c r="AO1850" s="49" t="e">
        <v>#N/A</v>
      </c>
      <c r="AP1850" s="49" t="e">
        <v>#N/A</v>
      </c>
      <c r="AQ1850" s="49" t="e">
        <v>#N/A</v>
      </c>
      <c r="AR1850" s="49" t="e">
        <v>#N/A</v>
      </c>
      <c r="AS1850" s="49" t="e">
        <v>#N/A</v>
      </c>
      <c r="AT1850" s="49" t="e">
        <v>#N/A</v>
      </c>
    </row>
    <row r="1851" spans="1:46" x14ac:dyDescent="0.25">
      <c r="A1851">
        <v>11</v>
      </c>
      <c r="B1851" t="s">
        <v>493</v>
      </c>
      <c r="C1851" t="s">
        <v>580</v>
      </c>
      <c r="D1851" t="s">
        <v>581</v>
      </c>
      <c r="E1851" t="s">
        <v>628</v>
      </c>
      <c r="F1851" t="s">
        <v>629</v>
      </c>
      <c r="G1851">
        <v>73400.679000000004</v>
      </c>
      <c r="H1851">
        <v>98429.984899999996</v>
      </c>
      <c r="I1851">
        <v>97308.676099999997</v>
      </c>
      <c r="J1851">
        <v>88993.565700000006</v>
      </c>
      <c r="K1851">
        <v>95821.5959</v>
      </c>
      <c r="L1851">
        <v>98049.350399999996</v>
      </c>
      <c r="M1851">
        <v>130867.23880000001</v>
      </c>
      <c r="N1851">
        <v>159671.15839999999</v>
      </c>
      <c r="O1851">
        <v>151564.492</v>
      </c>
      <c r="P1851">
        <v>161230.39809999999</v>
      </c>
      <c r="Q1851">
        <v>155044.45550000001</v>
      </c>
      <c r="R1851">
        <v>175152.7641</v>
      </c>
      <c r="S1851">
        <v>187963.45939999999</v>
      </c>
      <c r="T1851">
        <v>226780.2536</v>
      </c>
      <c r="U1851">
        <v>205321.367</v>
      </c>
      <c r="V1851">
        <v>205133.5932</v>
      </c>
      <c r="W1851">
        <v>189342.4155</v>
      </c>
      <c r="X1851">
        <v>192046.6152</v>
      </c>
      <c r="Y1851">
        <v>213419.0318</v>
      </c>
      <c r="Z1851">
        <v>157819.41630000001</v>
      </c>
      <c r="AA1851">
        <v>198536.70790000001</v>
      </c>
      <c r="AB1851">
        <v>216472.67019999999</v>
      </c>
      <c r="AC1851">
        <v>231748.19320000001</v>
      </c>
      <c r="AD1851">
        <v>289410.511</v>
      </c>
      <c r="AE1851">
        <v>300855.92009999999</v>
      </c>
      <c r="AF1851">
        <v>290453.26289999997</v>
      </c>
      <c r="AG1851">
        <v>296148.00589999999</v>
      </c>
      <c r="AH1851">
        <v>301297.86619999999</v>
      </c>
      <c r="AI1851">
        <v>251742.40729999999</v>
      </c>
      <c r="AJ1851">
        <v>278263.48259999999</v>
      </c>
      <c r="AK1851">
        <v>266218.55300000001</v>
      </c>
      <c r="AL1851" t="s">
        <v>531</v>
      </c>
      <c r="AM1851" s="49" t="e">
        <v>#N/A</v>
      </c>
      <c r="AN1851" s="49" t="e">
        <v>#N/A</v>
      </c>
      <c r="AO1851" s="49" t="e">
        <v>#N/A</v>
      </c>
      <c r="AP1851" s="49" t="e">
        <v>#N/A</v>
      </c>
      <c r="AQ1851" s="49" t="e">
        <v>#N/A</v>
      </c>
      <c r="AR1851" s="49" t="e">
        <v>#N/A</v>
      </c>
      <c r="AS1851" s="49" t="e">
        <v>#N/A</v>
      </c>
      <c r="AT1851" s="49" t="e">
        <v>#N/A</v>
      </c>
    </row>
    <row r="1852" spans="1:46" x14ac:dyDescent="0.25">
      <c r="A1852">
        <v>11</v>
      </c>
      <c r="B1852" t="s">
        <v>493</v>
      </c>
      <c r="C1852" t="s">
        <v>582</v>
      </c>
      <c r="D1852" t="s">
        <v>583</v>
      </c>
      <c r="E1852" t="s">
        <v>628</v>
      </c>
      <c r="F1852" t="s">
        <v>629</v>
      </c>
      <c r="G1852">
        <v>0</v>
      </c>
      <c r="H1852">
        <v>0</v>
      </c>
      <c r="I1852">
        <v>0</v>
      </c>
      <c r="J1852">
        <v>0</v>
      </c>
      <c r="K1852">
        <v>0</v>
      </c>
      <c r="L1852">
        <v>0</v>
      </c>
      <c r="M1852">
        <v>0</v>
      </c>
      <c r="N1852">
        <v>0</v>
      </c>
      <c r="O1852">
        <v>0</v>
      </c>
      <c r="P1852">
        <v>0</v>
      </c>
      <c r="Q1852">
        <v>2947.9216999999999</v>
      </c>
      <c r="R1852">
        <v>3557.8337999999999</v>
      </c>
      <c r="S1852">
        <v>3831.0601999999999</v>
      </c>
      <c r="T1852">
        <v>3831.0601999999999</v>
      </c>
      <c r="U1852">
        <v>4168.9809999999998</v>
      </c>
      <c r="V1852">
        <v>5677.1543000000001</v>
      </c>
      <c r="W1852">
        <v>6963.5527000000002</v>
      </c>
      <c r="X1852">
        <v>10830.7911</v>
      </c>
      <c r="Y1852">
        <v>16791.287</v>
      </c>
      <c r="Z1852">
        <v>21993.4614</v>
      </c>
      <c r="AA1852">
        <v>18511.785500000002</v>
      </c>
      <c r="AB1852">
        <v>19295.734499999999</v>
      </c>
      <c r="AC1852">
        <v>21104.942899999998</v>
      </c>
      <c r="AD1852">
        <v>33261.760499999997</v>
      </c>
      <c r="AE1852">
        <v>41654.7788</v>
      </c>
      <c r="AF1852">
        <v>48739.698499999999</v>
      </c>
      <c r="AG1852">
        <v>45940.316099999996</v>
      </c>
      <c r="AH1852">
        <v>69309.903300000005</v>
      </c>
      <c r="AI1852">
        <v>82064.637799999997</v>
      </c>
      <c r="AJ1852">
        <v>87840.445600000006</v>
      </c>
      <c r="AK1852">
        <v>77457.579400000002</v>
      </c>
      <c r="AL1852" t="s">
        <v>531</v>
      </c>
      <c r="AM1852" s="49" t="e">
        <v>#N/A</v>
      </c>
      <c r="AN1852" s="49" t="e">
        <v>#N/A</v>
      </c>
      <c r="AO1852" s="49" t="e">
        <v>#N/A</v>
      </c>
      <c r="AP1852" s="49" t="e">
        <v>#N/A</v>
      </c>
      <c r="AQ1852" s="49" t="e">
        <v>#N/A</v>
      </c>
      <c r="AR1852" s="49" t="e">
        <v>#N/A</v>
      </c>
      <c r="AS1852" s="49" t="e">
        <v>#N/A</v>
      </c>
      <c r="AT1852" s="49" t="e">
        <v>#N/A</v>
      </c>
    </row>
    <row r="1853" spans="1:46" x14ac:dyDescent="0.25">
      <c r="A1853">
        <v>11</v>
      </c>
      <c r="B1853" t="s">
        <v>493</v>
      </c>
      <c r="C1853" t="s">
        <v>584</v>
      </c>
      <c r="D1853" t="s">
        <v>585</v>
      </c>
      <c r="E1853" t="s">
        <v>628</v>
      </c>
      <c r="F1853" t="s">
        <v>629</v>
      </c>
      <c r="G1853">
        <v>0</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117.5193</v>
      </c>
      <c r="AA1853">
        <v>1483.7559000000001</v>
      </c>
      <c r="AB1853">
        <v>1456.4454000000001</v>
      </c>
      <c r="AC1853">
        <v>1778.7954999999999</v>
      </c>
      <c r="AD1853">
        <v>3328.8074000000001</v>
      </c>
      <c r="AE1853">
        <v>1598.9012</v>
      </c>
      <c r="AF1853">
        <v>2174.3182999999999</v>
      </c>
      <c r="AG1853">
        <v>2410.4371000000001</v>
      </c>
      <c r="AH1853">
        <v>2347.3335999999999</v>
      </c>
      <c r="AI1853">
        <v>1533.1559</v>
      </c>
      <c r="AJ1853">
        <v>3827.7316999999998</v>
      </c>
      <c r="AK1853">
        <v>1603.8040000000001</v>
      </c>
      <c r="AL1853" t="s">
        <v>531</v>
      </c>
      <c r="AM1853" s="49" t="e">
        <v>#N/A</v>
      </c>
      <c r="AN1853" s="49" t="e">
        <v>#N/A</v>
      </c>
      <c r="AO1853" s="49" t="e">
        <v>#N/A</v>
      </c>
      <c r="AP1853" s="49" t="e">
        <v>#N/A</v>
      </c>
      <c r="AQ1853" s="49" t="e">
        <v>#N/A</v>
      </c>
      <c r="AR1853" s="49" t="e">
        <v>#N/A</v>
      </c>
      <c r="AS1853" s="49" t="e">
        <v>#N/A</v>
      </c>
      <c r="AT1853" s="49" t="e">
        <v>#N/A</v>
      </c>
    </row>
    <row r="1854" spans="1:46" x14ac:dyDescent="0.25">
      <c r="A1854">
        <v>11</v>
      </c>
      <c r="B1854" t="s">
        <v>292</v>
      </c>
      <c r="C1854" t="s">
        <v>292</v>
      </c>
      <c r="D1854" t="s">
        <v>293</v>
      </c>
      <c r="E1854" t="s">
        <v>628</v>
      </c>
      <c r="F1854" t="s">
        <v>629</v>
      </c>
      <c r="G1854">
        <v>0</v>
      </c>
      <c r="H1854">
        <v>0</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c r="AG1854">
        <v>0</v>
      </c>
      <c r="AH1854">
        <v>0</v>
      </c>
      <c r="AI1854">
        <v>0</v>
      </c>
      <c r="AJ1854">
        <v>0</v>
      </c>
      <c r="AK1854">
        <v>0</v>
      </c>
      <c r="AL1854">
        <v>0</v>
      </c>
      <c r="AM1854" s="49" t="s">
        <v>293</v>
      </c>
      <c r="AN1854" s="49" t="s">
        <v>14</v>
      </c>
      <c r="AO1854" s="49" t="s">
        <v>500</v>
      </c>
      <c r="AP1854" s="49" t="s">
        <v>505</v>
      </c>
      <c r="AQ1854" s="49" t="s">
        <v>13</v>
      </c>
      <c r="AR1854" s="49" t="s">
        <v>495</v>
      </c>
      <c r="AS1854" s="49" t="s">
        <v>488</v>
      </c>
      <c r="AT1854" s="49" t="s">
        <v>489</v>
      </c>
    </row>
    <row r="1855" spans="1:46" x14ac:dyDescent="0.25">
      <c r="A1855">
        <v>11</v>
      </c>
      <c r="B1855" t="s">
        <v>493</v>
      </c>
      <c r="C1855" t="s">
        <v>586</v>
      </c>
      <c r="D1855" t="s">
        <v>587</v>
      </c>
      <c r="E1855" t="s">
        <v>628</v>
      </c>
      <c r="F1855" t="s">
        <v>629</v>
      </c>
      <c r="G1855">
        <v>0</v>
      </c>
      <c r="H1855">
        <v>0</v>
      </c>
      <c r="I1855">
        <v>0</v>
      </c>
      <c r="J1855">
        <v>92555.000199999995</v>
      </c>
      <c r="K1855">
        <v>102693.2484</v>
      </c>
      <c r="L1855">
        <v>108685.2501</v>
      </c>
      <c r="M1855">
        <v>78110.000100000005</v>
      </c>
      <c r="N1855">
        <v>102185.00019999999</v>
      </c>
      <c r="O1855">
        <v>114495.9967</v>
      </c>
      <c r="P1855">
        <v>121799.9489</v>
      </c>
      <c r="Q1855">
        <v>124180.7015</v>
      </c>
      <c r="R1855">
        <v>130841.4482</v>
      </c>
      <c r="S1855">
        <v>168639.2003</v>
      </c>
      <c r="T1855">
        <v>226760.62169999999</v>
      </c>
      <c r="U1855">
        <v>276615.61249999999</v>
      </c>
      <c r="V1855">
        <v>319128.53879999998</v>
      </c>
      <c r="W1855">
        <v>402392.18410000001</v>
      </c>
      <c r="X1855">
        <v>545429.91879999998</v>
      </c>
      <c r="Y1855">
        <v>769395.21920000005</v>
      </c>
      <c r="Z1855">
        <v>911685.84039999999</v>
      </c>
      <c r="AA1855">
        <v>1080514.0622</v>
      </c>
      <c r="AB1855">
        <v>1137047.1163000001</v>
      </c>
      <c r="AC1855">
        <v>1288098.0973</v>
      </c>
      <c r="AD1855">
        <v>1294703.1092999999</v>
      </c>
      <c r="AE1855">
        <v>1392472.1617000001</v>
      </c>
      <c r="AF1855">
        <v>1396263.4264</v>
      </c>
      <c r="AG1855">
        <v>1451596.4682</v>
      </c>
      <c r="AH1855">
        <v>1544587.6910999999</v>
      </c>
      <c r="AI1855">
        <v>1563868.2860999999</v>
      </c>
      <c r="AJ1855">
        <v>1535143.5347</v>
      </c>
      <c r="AK1855">
        <v>1353974.9586</v>
      </c>
      <c r="AL1855">
        <v>1454374.7993999999</v>
      </c>
      <c r="AM1855" s="49" t="e">
        <v>#N/A</v>
      </c>
      <c r="AN1855" s="49" t="e">
        <v>#N/A</v>
      </c>
      <c r="AO1855" s="49" t="e">
        <v>#N/A</v>
      </c>
      <c r="AP1855" s="49" t="e">
        <v>#N/A</v>
      </c>
      <c r="AQ1855" s="49" t="e">
        <v>#N/A</v>
      </c>
      <c r="AR1855" s="49" t="e">
        <v>#N/A</v>
      </c>
      <c r="AS1855" s="49" t="e">
        <v>#N/A</v>
      </c>
      <c r="AT1855" s="49" t="e">
        <v>#N/A</v>
      </c>
    </row>
    <row r="1856" spans="1:46" x14ac:dyDescent="0.25">
      <c r="A1856">
        <v>11</v>
      </c>
      <c r="B1856" t="s">
        <v>493</v>
      </c>
      <c r="C1856" t="s">
        <v>588</v>
      </c>
      <c r="D1856" t="s">
        <v>589</v>
      </c>
      <c r="E1856" t="s">
        <v>628</v>
      </c>
      <c r="F1856" t="s">
        <v>629</v>
      </c>
      <c r="G1856">
        <v>0</v>
      </c>
      <c r="H1856">
        <v>0</v>
      </c>
      <c r="I1856">
        <v>0</v>
      </c>
      <c r="J1856">
        <v>0</v>
      </c>
      <c r="K1856">
        <v>0</v>
      </c>
      <c r="L1856">
        <v>0</v>
      </c>
      <c r="M1856">
        <v>0</v>
      </c>
      <c r="N1856">
        <v>0</v>
      </c>
      <c r="O1856">
        <v>0</v>
      </c>
      <c r="P1856">
        <v>0</v>
      </c>
      <c r="Q1856">
        <v>0</v>
      </c>
      <c r="R1856">
        <v>0</v>
      </c>
      <c r="S1856">
        <v>0</v>
      </c>
      <c r="T1856">
        <v>1927.1631</v>
      </c>
      <c r="U1856">
        <v>966.97080000000005</v>
      </c>
      <c r="V1856">
        <v>770.20370000000003</v>
      </c>
      <c r="W1856">
        <v>1367.3921</v>
      </c>
      <c r="X1856">
        <v>2836.5654</v>
      </c>
      <c r="Y1856">
        <v>5067.7822999999999</v>
      </c>
      <c r="Z1856">
        <v>7292.4174999999996</v>
      </c>
      <c r="AA1856">
        <v>5311.0730000000003</v>
      </c>
      <c r="AB1856">
        <v>6877.9411</v>
      </c>
      <c r="AC1856">
        <v>6651.7449999999999</v>
      </c>
      <c r="AD1856">
        <v>7046.9705999999996</v>
      </c>
      <c r="AE1856">
        <v>6285.4168</v>
      </c>
      <c r="AF1856">
        <v>5380.9255999999996</v>
      </c>
      <c r="AG1856">
        <v>4893.9044999999996</v>
      </c>
      <c r="AH1856">
        <v>4139.7236000000003</v>
      </c>
      <c r="AI1856">
        <v>5104.7349999999997</v>
      </c>
      <c r="AJ1856">
        <v>5337.2488999999996</v>
      </c>
      <c r="AK1856">
        <v>4345.6472000000003</v>
      </c>
      <c r="AL1856">
        <v>3613.9537</v>
      </c>
      <c r="AM1856" s="49" t="e">
        <v>#N/A</v>
      </c>
      <c r="AN1856" s="49" t="e">
        <v>#N/A</v>
      </c>
      <c r="AO1856" s="49" t="e">
        <v>#N/A</v>
      </c>
      <c r="AP1856" s="49" t="e">
        <v>#N/A</v>
      </c>
      <c r="AQ1856" s="49" t="e">
        <v>#N/A</v>
      </c>
      <c r="AR1856" s="49" t="e">
        <v>#N/A</v>
      </c>
      <c r="AS1856" s="49" t="e">
        <v>#N/A</v>
      </c>
      <c r="AT1856" s="49" t="e">
        <v>#N/A</v>
      </c>
    </row>
    <row r="1857" spans="1:46" x14ac:dyDescent="0.25">
      <c r="A1857">
        <v>11</v>
      </c>
      <c r="B1857" t="s">
        <v>493</v>
      </c>
      <c r="C1857" t="s">
        <v>590</v>
      </c>
      <c r="D1857" t="s">
        <v>591</v>
      </c>
      <c r="E1857" t="s">
        <v>628</v>
      </c>
      <c r="F1857" t="s">
        <v>629</v>
      </c>
      <c r="G1857">
        <v>0</v>
      </c>
      <c r="H1857">
        <v>0</v>
      </c>
      <c r="I1857">
        <v>94.500299999999996</v>
      </c>
      <c r="J1857">
        <v>764.09939999999995</v>
      </c>
      <c r="K1857">
        <v>1039.4987000000001</v>
      </c>
      <c r="L1857">
        <v>1026.0005000000001</v>
      </c>
      <c r="M1857">
        <v>1628.1</v>
      </c>
      <c r="N1857">
        <v>2251.7991999999999</v>
      </c>
      <c r="O1857">
        <v>2643.2984999999999</v>
      </c>
      <c r="P1857">
        <v>2454.2979999999998</v>
      </c>
      <c r="Q1857">
        <v>2497.5016000000001</v>
      </c>
      <c r="R1857">
        <v>2955.6253999999999</v>
      </c>
      <c r="S1857">
        <v>6711.0007999999998</v>
      </c>
      <c r="T1857">
        <v>10071.6656</v>
      </c>
      <c r="U1857">
        <v>11204.9696</v>
      </c>
      <c r="V1857">
        <v>16067.4563</v>
      </c>
      <c r="W1857">
        <v>26695.547600000002</v>
      </c>
      <c r="X1857">
        <v>36635.986299999997</v>
      </c>
      <c r="Y1857">
        <v>55490.792099999999</v>
      </c>
      <c r="Z1857">
        <v>66129.120200000005</v>
      </c>
      <c r="AA1857">
        <v>76831.179699999993</v>
      </c>
      <c r="AB1857">
        <v>75736.478000000003</v>
      </c>
      <c r="AC1857">
        <v>89756.279299999995</v>
      </c>
      <c r="AD1857">
        <v>111490.3098</v>
      </c>
      <c r="AE1857">
        <v>103193.8055</v>
      </c>
      <c r="AF1857">
        <v>102372.213</v>
      </c>
      <c r="AG1857">
        <v>103454.60550000001</v>
      </c>
      <c r="AH1857">
        <v>108852.87699999999</v>
      </c>
      <c r="AI1857">
        <v>110732.52830000001</v>
      </c>
      <c r="AJ1857">
        <v>104310.92329999999</v>
      </c>
      <c r="AK1857">
        <v>102738.5873</v>
      </c>
      <c r="AL1857">
        <v>107594.0779</v>
      </c>
      <c r="AM1857" s="49" t="e">
        <v>#N/A</v>
      </c>
      <c r="AN1857" s="49" t="e">
        <v>#N/A</v>
      </c>
      <c r="AO1857" s="49" t="e">
        <v>#N/A</v>
      </c>
      <c r="AP1857" s="49" t="e">
        <v>#N/A</v>
      </c>
      <c r="AQ1857" s="49" t="e">
        <v>#N/A</v>
      </c>
      <c r="AR1857" s="49" t="e">
        <v>#N/A</v>
      </c>
      <c r="AS1857" s="49" t="e">
        <v>#N/A</v>
      </c>
      <c r="AT1857" s="49" t="e">
        <v>#N/A</v>
      </c>
    </row>
    <row r="1858" spans="1:46" x14ac:dyDescent="0.25">
      <c r="A1858">
        <v>11</v>
      </c>
      <c r="B1858" t="s">
        <v>493</v>
      </c>
      <c r="C1858" t="s">
        <v>592</v>
      </c>
      <c r="D1858" t="s">
        <v>593</v>
      </c>
      <c r="E1858" t="s">
        <v>628</v>
      </c>
      <c r="F1858" t="s">
        <v>629</v>
      </c>
      <c r="G1858">
        <v>0</v>
      </c>
      <c r="H1858">
        <v>0</v>
      </c>
      <c r="I1858">
        <v>94.500299999999996</v>
      </c>
      <c r="J1858">
        <v>93319.099499999997</v>
      </c>
      <c r="K1858">
        <v>103732.74709999999</v>
      </c>
      <c r="L1858">
        <v>109711.25049999999</v>
      </c>
      <c r="M1858">
        <v>79738.100000000006</v>
      </c>
      <c r="N1858">
        <v>104436.7994</v>
      </c>
      <c r="O1858">
        <v>117139.29519999999</v>
      </c>
      <c r="P1858">
        <v>124254.2469</v>
      </c>
      <c r="Q1858">
        <v>126678.2031</v>
      </c>
      <c r="R1858">
        <v>133797.0736</v>
      </c>
      <c r="S1858">
        <v>175350.20110000001</v>
      </c>
      <c r="T1858">
        <v>238759.4504</v>
      </c>
      <c r="U1858">
        <v>288787.55290000001</v>
      </c>
      <c r="V1858">
        <v>335966.19880000001</v>
      </c>
      <c r="W1858">
        <v>430455.1238</v>
      </c>
      <c r="X1858">
        <v>584902.47050000005</v>
      </c>
      <c r="Y1858">
        <v>829953.79359999998</v>
      </c>
      <c r="Z1858">
        <v>985107.37809999997</v>
      </c>
      <c r="AA1858">
        <v>1162656.3149000001</v>
      </c>
      <c r="AB1858">
        <v>1219661.5353999999</v>
      </c>
      <c r="AC1858">
        <v>1384506.1216</v>
      </c>
      <c r="AD1858">
        <v>1413240.3896000001</v>
      </c>
      <c r="AE1858">
        <v>1501951.3840000001</v>
      </c>
      <c r="AF1858">
        <v>1504016.5649999999</v>
      </c>
      <c r="AG1858">
        <v>1559944.9782</v>
      </c>
      <c r="AH1858">
        <v>1657580.2916999999</v>
      </c>
      <c r="AI1858">
        <v>1679705.5493000001</v>
      </c>
      <c r="AJ1858">
        <v>1644791.7069000001</v>
      </c>
      <c r="AK1858">
        <v>1461059.1931</v>
      </c>
      <c r="AL1858">
        <v>1565582.8308999999</v>
      </c>
      <c r="AM1858" s="49" t="e">
        <v>#N/A</v>
      </c>
      <c r="AN1858" s="49" t="e">
        <v>#N/A</v>
      </c>
      <c r="AO1858" s="49" t="e">
        <v>#N/A</v>
      </c>
      <c r="AP1858" s="49" t="e">
        <v>#N/A</v>
      </c>
      <c r="AQ1858" s="49" t="e">
        <v>#N/A</v>
      </c>
      <c r="AR1858" s="49" t="e">
        <v>#N/A</v>
      </c>
      <c r="AS1858" s="49" t="e">
        <v>#N/A</v>
      </c>
      <c r="AT1858" s="49" t="e">
        <v>#N/A</v>
      </c>
    </row>
    <row r="1859" spans="1:46" x14ac:dyDescent="0.25">
      <c r="A1859">
        <v>11</v>
      </c>
      <c r="B1859" t="s">
        <v>300</v>
      </c>
      <c r="C1859" t="s">
        <v>300</v>
      </c>
      <c r="D1859" t="s">
        <v>423</v>
      </c>
      <c r="E1859" t="s">
        <v>628</v>
      </c>
      <c r="F1859" t="s">
        <v>629</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c r="AI1859">
        <v>0</v>
      </c>
      <c r="AJ1859">
        <v>0</v>
      </c>
      <c r="AK1859">
        <v>0</v>
      </c>
      <c r="AL1859" t="s">
        <v>531</v>
      </c>
      <c r="AM1859" s="49" t="s">
        <v>423</v>
      </c>
      <c r="AN1859" s="49" t="s">
        <v>14</v>
      </c>
      <c r="AO1859" s="49" t="s">
        <v>485</v>
      </c>
      <c r="AP1859" s="49" t="s">
        <v>505</v>
      </c>
      <c r="AQ1859" s="49" t="s">
        <v>13</v>
      </c>
      <c r="AR1859" s="49" t="s">
        <v>495</v>
      </c>
      <c r="AS1859" s="49" t="s">
        <v>496</v>
      </c>
      <c r="AT1859" s="49" t="s">
        <v>497</v>
      </c>
    </row>
    <row r="1860" spans="1:46" x14ac:dyDescent="0.25">
      <c r="A1860">
        <v>11</v>
      </c>
      <c r="B1860" t="s">
        <v>493</v>
      </c>
      <c r="C1860" t="s">
        <v>594</v>
      </c>
      <c r="D1860" t="s">
        <v>595</v>
      </c>
      <c r="E1860" t="s">
        <v>628</v>
      </c>
      <c r="F1860" t="s">
        <v>629</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c r="AK1860">
        <v>0</v>
      </c>
      <c r="AL1860" t="s">
        <v>531</v>
      </c>
      <c r="AM1860" s="49" t="e">
        <v>#N/A</v>
      </c>
      <c r="AN1860" s="49" t="e">
        <v>#N/A</v>
      </c>
      <c r="AO1860" s="49" t="e">
        <v>#N/A</v>
      </c>
      <c r="AP1860" s="49" t="e">
        <v>#N/A</v>
      </c>
      <c r="AQ1860" s="49" t="e">
        <v>#N/A</v>
      </c>
      <c r="AR1860" s="49" t="e">
        <v>#N/A</v>
      </c>
      <c r="AS1860" s="49" t="e">
        <v>#N/A</v>
      </c>
      <c r="AT1860" s="49" t="e">
        <v>#N/A</v>
      </c>
    </row>
    <row r="1861" spans="1:46" x14ac:dyDescent="0.25">
      <c r="A1861">
        <v>11</v>
      </c>
      <c r="B1861" t="s">
        <v>493</v>
      </c>
      <c r="C1861" t="s">
        <v>596</v>
      </c>
      <c r="D1861" t="s">
        <v>597</v>
      </c>
      <c r="E1861" t="s">
        <v>628</v>
      </c>
      <c r="F1861" t="s">
        <v>629</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c r="AG1861">
        <v>0</v>
      </c>
      <c r="AH1861">
        <v>0</v>
      </c>
      <c r="AI1861">
        <v>0</v>
      </c>
      <c r="AJ1861">
        <v>0</v>
      </c>
      <c r="AK1861">
        <v>0</v>
      </c>
      <c r="AL1861" t="s">
        <v>531</v>
      </c>
      <c r="AM1861" s="49" t="e">
        <v>#N/A</v>
      </c>
      <c r="AN1861" s="49" t="e">
        <v>#N/A</v>
      </c>
      <c r="AO1861" s="49" t="e">
        <v>#N/A</v>
      </c>
      <c r="AP1861" s="49" t="e">
        <v>#N/A</v>
      </c>
      <c r="AQ1861" s="49" t="e">
        <v>#N/A</v>
      </c>
      <c r="AR1861" s="49" t="e">
        <v>#N/A</v>
      </c>
      <c r="AS1861" s="49" t="e">
        <v>#N/A</v>
      </c>
      <c r="AT1861" s="49" t="e">
        <v>#N/A</v>
      </c>
    </row>
    <row r="1862" spans="1:46" x14ac:dyDescent="0.25">
      <c r="A1862">
        <v>11</v>
      </c>
      <c r="B1862" t="s">
        <v>493</v>
      </c>
      <c r="C1862" t="s">
        <v>598</v>
      </c>
      <c r="D1862" t="s">
        <v>599</v>
      </c>
      <c r="E1862" t="s">
        <v>628</v>
      </c>
      <c r="F1862" t="s">
        <v>629</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c r="AG1862">
        <v>0</v>
      </c>
      <c r="AH1862">
        <v>0</v>
      </c>
      <c r="AI1862">
        <v>0</v>
      </c>
      <c r="AJ1862">
        <v>0</v>
      </c>
      <c r="AK1862">
        <v>0</v>
      </c>
      <c r="AL1862" t="s">
        <v>531</v>
      </c>
      <c r="AM1862" s="49" t="e">
        <v>#N/A</v>
      </c>
      <c r="AN1862" s="49" t="e">
        <v>#N/A</v>
      </c>
      <c r="AO1862" s="49" t="e">
        <v>#N/A</v>
      </c>
      <c r="AP1862" s="49" t="e">
        <v>#N/A</v>
      </c>
      <c r="AQ1862" s="49" t="e">
        <v>#N/A</v>
      </c>
      <c r="AR1862" s="49" t="e">
        <v>#N/A</v>
      </c>
      <c r="AS1862" s="49" t="e">
        <v>#N/A</v>
      </c>
      <c r="AT1862" s="49" t="e">
        <v>#N/A</v>
      </c>
    </row>
    <row r="1863" spans="1:46" x14ac:dyDescent="0.25">
      <c r="A1863">
        <v>11</v>
      </c>
      <c r="B1863" t="s">
        <v>301</v>
      </c>
      <c r="C1863" t="s">
        <v>301</v>
      </c>
      <c r="D1863" t="s">
        <v>302</v>
      </c>
      <c r="E1863" t="s">
        <v>628</v>
      </c>
      <c r="F1863" t="s">
        <v>629</v>
      </c>
      <c r="G1863">
        <v>0</v>
      </c>
      <c r="H1863">
        <v>0</v>
      </c>
      <c r="I1863">
        <v>0</v>
      </c>
      <c r="J1863">
        <v>0</v>
      </c>
      <c r="K1863">
        <v>0</v>
      </c>
      <c r="L1863">
        <v>0</v>
      </c>
      <c r="M1863">
        <v>0</v>
      </c>
      <c r="N1863">
        <v>0</v>
      </c>
      <c r="O1863">
        <v>0</v>
      </c>
      <c r="P1863">
        <v>0</v>
      </c>
      <c r="Q1863">
        <v>0</v>
      </c>
      <c r="R1863">
        <v>0</v>
      </c>
      <c r="S1863">
        <v>0</v>
      </c>
      <c r="T1863">
        <v>0</v>
      </c>
      <c r="U1863">
        <v>0</v>
      </c>
      <c r="V1863">
        <v>0</v>
      </c>
      <c r="W1863">
        <v>0</v>
      </c>
      <c r="X1863">
        <v>0</v>
      </c>
      <c r="Y1863">
        <v>0</v>
      </c>
      <c r="Z1863">
        <v>0</v>
      </c>
      <c r="AA1863">
        <v>0</v>
      </c>
      <c r="AB1863">
        <v>0</v>
      </c>
      <c r="AC1863">
        <v>0</v>
      </c>
      <c r="AD1863">
        <v>0</v>
      </c>
      <c r="AE1863">
        <v>0</v>
      </c>
      <c r="AF1863">
        <v>0</v>
      </c>
      <c r="AG1863">
        <v>0</v>
      </c>
      <c r="AH1863">
        <v>0</v>
      </c>
      <c r="AI1863">
        <v>0</v>
      </c>
      <c r="AJ1863">
        <v>0</v>
      </c>
      <c r="AK1863">
        <v>0</v>
      </c>
      <c r="AL1863" t="s">
        <v>531</v>
      </c>
      <c r="AM1863" s="49" t="s">
        <v>302</v>
      </c>
      <c r="AN1863" s="49" t="s">
        <v>14</v>
      </c>
      <c r="AO1863" s="49" t="s">
        <v>485</v>
      </c>
      <c r="AP1863" s="49" t="s">
        <v>494</v>
      </c>
      <c r="AQ1863" s="49" t="s">
        <v>11</v>
      </c>
      <c r="AR1863" s="49" t="s">
        <v>487</v>
      </c>
      <c r="AS1863" s="49" t="s">
        <v>488</v>
      </c>
      <c r="AT1863" s="49" t="s">
        <v>489</v>
      </c>
    </row>
    <row r="1864" spans="1:46" x14ac:dyDescent="0.25">
      <c r="A1864">
        <v>11</v>
      </c>
      <c r="B1864" t="s">
        <v>303</v>
      </c>
      <c r="C1864" t="s">
        <v>303</v>
      </c>
      <c r="D1864" t="s">
        <v>304</v>
      </c>
      <c r="E1864" t="s">
        <v>628</v>
      </c>
      <c r="F1864" t="s">
        <v>629</v>
      </c>
      <c r="G1864">
        <v>0</v>
      </c>
      <c r="H1864">
        <v>0</v>
      </c>
      <c r="I1864">
        <v>0</v>
      </c>
      <c r="J1864">
        <v>0</v>
      </c>
      <c r="K1864">
        <v>0</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337.46449999999999</v>
      </c>
      <c r="AE1864">
        <v>924.54589999999996</v>
      </c>
      <c r="AF1864">
        <v>0</v>
      </c>
      <c r="AG1864">
        <v>0</v>
      </c>
      <c r="AH1864">
        <v>0</v>
      </c>
      <c r="AI1864">
        <v>0</v>
      </c>
      <c r="AJ1864">
        <v>0</v>
      </c>
      <c r="AK1864">
        <v>0</v>
      </c>
      <c r="AL1864" t="s">
        <v>531</v>
      </c>
      <c r="AM1864" s="49" t="s">
        <v>304</v>
      </c>
      <c r="AN1864" s="49" t="s">
        <v>14</v>
      </c>
      <c r="AO1864" s="49" t="s">
        <v>507</v>
      </c>
      <c r="AP1864" s="49" t="s">
        <v>501</v>
      </c>
      <c r="AQ1864" s="49" t="s">
        <v>10</v>
      </c>
      <c r="AR1864" s="49" t="s">
        <v>487</v>
      </c>
      <c r="AS1864" s="49" t="s">
        <v>488</v>
      </c>
      <c r="AT1864" s="49" t="s">
        <v>489</v>
      </c>
    </row>
    <row r="1865" spans="1:46" x14ac:dyDescent="0.25">
      <c r="A1865">
        <v>11</v>
      </c>
      <c r="B1865" t="s">
        <v>319</v>
      </c>
      <c r="C1865" t="s">
        <v>319</v>
      </c>
      <c r="D1865" t="s">
        <v>320</v>
      </c>
      <c r="E1865" t="s">
        <v>628</v>
      </c>
      <c r="F1865" t="s">
        <v>629</v>
      </c>
      <c r="G1865">
        <v>643.20129999999995</v>
      </c>
      <c r="H1865">
        <v>696.80079999999998</v>
      </c>
      <c r="I1865">
        <v>777.19989999999996</v>
      </c>
      <c r="J1865">
        <v>723.60050000000001</v>
      </c>
      <c r="K1865">
        <v>509.1986</v>
      </c>
      <c r="L1865">
        <v>401.99979999999999</v>
      </c>
      <c r="M1865">
        <v>321.60070000000002</v>
      </c>
      <c r="N1865">
        <v>133.99850000000001</v>
      </c>
      <c r="O1865">
        <v>107.19880000000001</v>
      </c>
      <c r="P1865">
        <v>294.80099999999999</v>
      </c>
      <c r="Q1865">
        <v>53.599400000000003</v>
      </c>
      <c r="R1865">
        <v>26.799700000000001</v>
      </c>
      <c r="S1865">
        <v>26.799700000000001</v>
      </c>
      <c r="T1865">
        <v>26.799700000000001</v>
      </c>
      <c r="U1865">
        <v>0</v>
      </c>
      <c r="V1865">
        <v>696.80079999999998</v>
      </c>
      <c r="W1865">
        <v>670.00099999999998</v>
      </c>
      <c r="X1865">
        <v>1125.6002000000001</v>
      </c>
      <c r="Y1865">
        <v>1205.9993999999999</v>
      </c>
      <c r="Z1865">
        <v>2224.4007999999999</v>
      </c>
      <c r="AA1865">
        <v>3001.6007</v>
      </c>
      <c r="AB1865">
        <v>3189.1986000000002</v>
      </c>
      <c r="AC1865">
        <v>3430.4002</v>
      </c>
      <c r="AD1865">
        <v>3966.3984999999998</v>
      </c>
      <c r="AE1865">
        <v>4395.1980000000003</v>
      </c>
      <c r="AF1865">
        <v>5226.0014000000001</v>
      </c>
      <c r="AG1865">
        <v>6110.4000999999998</v>
      </c>
      <c r="AH1865">
        <v>6334.0716000000002</v>
      </c>
      <c r="AI1865">
        <v>6912.4152000000004</v>
      </c>
      <c r="AJ1865">
        <v>8178.4490999999998</v>
      </c>
      <c r="AK1865">
        <v>6934.3666000000003</v>
      </c>
      <c r="AL1865" t="s">
        <v>531</v>
      </c>
      <c r="AM1865" s="49" t="s">
        <v>320</v>
      </c>
      <c r="AN1865" s="49" t="s">
        <v>14</v>
      </c>
      <c r="AO1865" s="49" t="s">
        <v>506</v>
      </c>
      <c r="AP1865" s="49" t="s">
        <v>501</v>
      </c>
      <c r="AQ1865" s="49" t="s">
        <v>10</v>
      </c>
      <c r="AR1865" s="49" t="s">
        <v>487</v>
      </c>
      <c r="AS1865" s="49" t="s">
        <v>488</v>
      </c>
      <c r="AT1865" s="49" t="s">
        <v>489</v>
      </c>
    </row>
    <row r="1866" spans="1:46" x14ac:dyDescent="0.25">
      <c r="A1866">
        <v>11</v>
      </c>
      <c r="B1866" t="s">
        <v>115</v>
      </c>
      <c r="C1866" t="s">
        <v>115</v>
      </c>
      <c r="D1866" t="s">
        <v>600</v>
      </c>
      <c r="E1866" t="s">
        <v>628</v>
      </c>
      <c r="F1866" t="s">
        <v>629</v>
      </c>
      <c r="G1866">
        <v>0</v>
      </c>
      <c r="H1866">
        <v>0</v>
      </c>
      <c r="I1866">
        <v>0</v>
      </c>
      <c r="J1866">
        <v>0</v>
      </c>
      <c r="K1866">
        <v>0</v>
      </c>
      <c r="L1866">
        <v>0</v>
      </c>
      <c r="M1866">
        <v>0</v>
      </c>
      <c r="N1866">
        <v>0</v>
      </c>
      <c r="O1866">
        <v>0</v>
      </c>
      <c r="P1866">
        <v>0</v>
      </c>
      <c r="Q1866">
        <v>0</v>
      </c>
      <c r="R1866">
        <v>0</v>
      </c>
      <c r="S1866">
        <v>0</v>
      </c>
      <c r="T1866">
        <v>0</v>
      </c>
      <c r="U1866">
        <v>0</v>
      </c>
      <c r="V1866">
        <v>27335.998200000002</v>
      </c>
      <c r="W1866">
        <v>35375.998200000002</v>
      </c>
      <c r="X1866">
        <v>39127.999000000003</v>
      </c>
      <c r="Y1866">
        <v>42344.001499999998</v>
      </c>
      <c r="Z1866">
        <v>46095.998099999997</v>
      </c>
      <c r="AA1866">
        <v>49312.000599999999</v>
      </c>
      <c r="AB1866">
        <v>51992.000599999999</v>
      </c>
      <c r="AC1866">
        <v>54135.998099999997</v>
      </c>
      <c r="AD1866">
        <v>56279.9997</v>
      </c>
      <c r="AE1866">
        <v>61639.9997</v>
      </c>
      <c r="AF1866">
        <v>61639.9997</v>
      </c>
      <c r="AG1866">
        <v>66999.9997</v>
      </c>
      <c r="AH1866">
        <v>69679.9997</v>
      </c>
      <c r="AI1866">
        <v>69679.9997</v>
      </c>
      <c r="AJ1866">
        <v>85759.999599999996</v>
      </c>
      <c r="AK1866">
        <v>93500.404699999999</v>
      </c>
      <c r="AL1866" t="s">
        <v>531</v>
      </c>
      <c r="AM1866" s="49" t="s">
        <v>116</v>
      </c>
      <c r="AN1866" s="49" t="s">
        <v>14</v>
      </c>
      <c r="AO1866" s="49" t="s">
        <v>485</v>
      </c>
      <c r="AP1866" s="49" t="s">
        <v>501</v>
      </c>
      <c r="AQ1866" s="49" t="s">
        <v>11</v>
      </c>
      <c r="AR1866" s="49" t="s">
        <v>487</v>
      </c>
      <c r="AS1866" s="49" t="s">
        <v>488</v>
      </c>
      <c r="AT1866" s="49" t="s">
        <v>489</v>
      </c>
    </row>
    <row r="1867" spans="1:46" x14ac:dyDescent="0.25">
      <c r="A1867">
        <v>11</v>
      </c>
      <c r="B1867" t="s">
        <v>305</v>
      </c>
      <c r="C1867" t="s">
        <v>305</v>
      </c>
      <c r="D1867" t="s">
        <v>306</v>
      </c>
      <c r="E1867" t="s">
        <v>628</v>
      </c>
      <c r="F1867" t="s">
        <v>629</v>
      </c>
      <c r="G1867">
        <v>0</v>
      </c>
      <c r="H1867">
        <v>0</v>
      </c>
      <c r="I1867">
        <v>0</v>
      </c>
      <c r="J1867">
        <v>0</v>
      </c>
      <c r="K1867">
        <v>0</v>
      </c>
      <c r="L1867">
        <v>0</v>
      </c>
      <c r="M1867">
        <v>0</v>
      </c>
      <c r="N1867">
        <v>0</v>
      </c>
      <c r="O1867">
        <v>0</v>
      </c>
      <c r="P1867">
        <v>0</v>
      </c>
      <c r="Q1867">
        <v>0</v>
      </c>
      <c r="R1867">
        <v>0</v>
      </c>
      <c r="S1867">
        <v>0</v>
      </c>
      <c r="T1867">
        <v>0</v>
      </c>
      <c r="U1867">
        <v>0</v>
      </c>
      <c r="V1867">
        <v>0</v>
      </c>
      <c r="W1867">
        <v>0</v>
      </c>
      <c r="X1867">
        <v>0</v>
      </c>
      <c r="Y1867">
        <v>0</v>
      </c>
      <c r="Z1867">
        <v>0</v>
      </c>
      <c r="AA1867">
        <v>0</v>
      </c>
      <c r="AB1867">
        <v>0</v>
      </c>
      <c r="AC1867">
        <v>1876.0003999999999</v>
      </c>
      <c r="AD1867">
        <v>1393.6015</v>
      </c>
      <c r="AE1867">
        <v>1715.1980000000001</v>
      </c>
      <c r="AF1867">
        <v>1393.6015</v>
      </c>
      <c r="AG1867">
        <v>321.60070000000002</v>
      </c>
      <c r="AH1867">
        <v>461.22629999999998</v>
      </c>
      <c r="AI1867">
        <v>0</v>
      </c>
      <c r="AJ1867">
        <v>270.70589999999999</v>
      </c>
      <c r="AK1867">
        <v>0</v>
      </c>
      <c r="AL1867" t="s">
        <v>531</v>
      </c>
      <c r="AM1867" s="49" t="s">
        <v>306</v>
      </c>
      <c r="AN1867" s="49" t="s">
        <v>14</v>
      </c>
      <c r="AO1867" s="49" t="s">
        <v>506</v>
      </c>
      <c r="AP1867" s="49" t="s">
        <v>501</v>
      </c>
      <c r="AQ1867" s="49" t="s">
        <v>10</v>
      </c>
      <c r="AR1867" s="49" t="s">
        <v>487</v>
      </c>
      <c r="AS1867" s="49" t="s">
        <v>488</v>
      </c>
      <c r="AT1867" s="49" t="s">
        <v>489</v>
      </c>
    </row>
    <row r="1868" spans="1:46" x14ac:dyDescent="0.25">
      <c r="A1868">
        <v>11</v>
      </c>
      <c r="B1868" t="s">
        <v>307</v>
      </c>
      <c r="C1868" t="s">
        <v>307</v>
      </c>
      <c r="D1868" t="s">
        <v>308</v>
      </c>
      <c r="E1868" t="s">
        <v>628</v>
      </c>
      <c r="F1868" t="s">
        <v>629</v>
      </c>
      <c r="G1868">
        <v>0</v>
      </c>
      <c r="H1868">
        <v>0</v>
      </c>
      <c r="I1868">
        <v>0</v>
      </c>
      <c r="J1868">
        <v>0</v>
      </c>
      <c r="K1868">
        <v>0</v>
      </c>
      <c r="L1868">
        <v>0</v>
      </c>
      <c r="M1868">
        <v>0</v>
      </c>
      <c r="N1868">
        <v>0</v>
      </c>
      <c r="O1868">
        <v>0</v>
      </c>
      <c r="P1868">
        <v>0</v>
      </c>
      <c r="Q1868">
        <v>0</v>
      </c>
      <c r="R1868">
        <v>0</v>
      </c>
      <c r="S1868">
        <v>0</v>
      </c>
      <c r="T1868">
        <v>0</v>
      </c>
      <c r="U1868">
        <v>0</v>
      </c>
      <c r="V1868">
        <v>0</v>
      </c>
      <c r="W1868">
        <v>0</v>
      </c>
      <c r="X1868">
        <v>0</v>
      </c>
      <c r="Y1868">
        <v>29.655100000000001</v>
      </c>
      <c r="Z1868">
        <v>533.79190000000006</v>
      </c>
      <c r="AA1868">
        <v>237.24080000000001</v>
      </c>
      <c r="AB1868">
        <v>59.310200000000002</v>
      </c>
      <c r="AC1868">
        <v>889.64890000000003</v>
      </c>
      <c r="AD1868">
        <v>1482.751</v>
      </c>
      <c r="AE1868">
        <v>2787.5713999999998</v>
      </c>
      <c r="AF1868">
        <v>3944.1163000000001</v>
      </c>
      <c r="AG1868">
        <v>5308.2469000000001</v>
      </c>
      <c r="AH1868">
        <v>5497.4148999999998</v>
      </c>
      <c r="AI1868">
        <v>7108.3616000000002</v>
      </c>
      <c r="AJ1868">
        <v>8321.0138000000006</v>
      </c>
      <c r="AK1868">
        <v>6476.6530000000002</v>
      </c>
      <c r="AL1868" t="s">
        <v>531</v>
      </c>
      <c r="AM1868" s="49" t="s">
        <v>308</v>
      </c>
      <c r="AN1868" s="49" t="s">
        <v>14</v>
      </c>
      <c r="AO1868" s="49" t="s">
        <v>485</v>
      </c>
      <c r="AP1868" s="49" t="s">
        <v>494</v>
      </c>
      <c r="AQ1868" s="49" t="s">
        <v>11</v>
      </c>
      <c r="AR1868" s="49" t="s">
        <v>487</v>
      </c>
      <c r="AS1868" s="49" t="s">
        <v>488</v>
      </c>
      <c r="AT1868" s="49" t="s">
        <v>489</v>
      </c>
    </row>
    <row r="1869" spans="1:46" x14ac:dyDescent="0.25">
      <c r="A1869">
        <v>11</v>
      </c>
      <c r="B1869" t="s">
        <v>313</v>
      </c>
      <c r="C1869" t="s">
        <v>313</v>
      </c>
      <c r="D1869" t="s">
        <v>314</v>
      </c>
      <c r="E1869" t="s">
        <v>628</v>
      </c>
      <c r="F1869" t="s">
        <v>629</v>
      </c>
      <c r="G1869">
        <v>0</v>
      </c>
      <c r="H1869">
        <v>0</v>
      </c>
      <c r="I1869">
        <v>0</v>
      </c>
      <c r="J1869">
        <v>0</v>
      </c>
      <c r="K1869">
        <v>0</v>
      </c>
      <c r="L1869">
        <v>0</v>
      </c>
      <c r="M1869">
        <v>0</v>
      </c>
      <c r="N1869">
        <v>0</v>
      </c>
      <c r="O1869">
        <v>0</v>
      </c>
      <c r="P1869">
        <v>0</v>
      </c>
      <c r="Q1869">
        <v>0</v>
      </c>
      <c r="R1869">
        <v>0</v>
      </c>
      <c r="S1869">
        <v>0</v>
      </c>
      <c r="T1869">
        <v>1179.0112999999999</v>
      </c>
      <c r="U1869">
        <v>561.01030000000003</v>
      </c>
      <c r="V1869">
        <v>2404.9690999999998</v>
      </c>
      <c r="W1869">
        <v>3541.8150999999998</v>
      </c>
      <c r="X1869">
        <v>2784.8164999999999</v>
      </c>
      <c r="Y1869">
        <v>2458.7485000000001</v>
      </c>
      <c r="Z1869">
        <v>3400.0835000000002</v>
      </c>
      <c r="AA1869">
        <v>4079.7352000000001</v>
      </c>
      <c r="AB1869">
        <v>3646.7656000000002</v>
      </c>
      <c r="AC1869">
        <v>4606.5518000000002</v>
      </c>
      <c r="AD1869">
        <v>5097.5379000000003</v>
      </c>
      <c r="AE1869">
        <v>3855.2473</v>
      </c>
      <c r="AF1869">
        <v>4696.1912000000002</v>
      </c>
      <c r="AG1869">
        <v>5274.9368000000004</v>
      </c>
      <c r="AH1869">
        <v>5146.9840000000004</v>
      </c>
      <c r="AI1869">
        <v>5030.75</v>
      </c>
      <c r="AJ1869">
        <v>5445.5488999999998</v>
      </c>
      <c r="AK1869">
        <v>5488.9911000000002</v>
      </c>
      <c r="AL1869">
        <v>6811.6138000000001</v>
      </c>
      <c r="AM1869" s="49" t="s">
        <v>314</v>
      </c>
      <c r="AN1869" s="49" t="s">
        <v>14</v>
      </c>
      <c r="AO1869" s="49" t="s">
        <v>500</v>
      </c>
      <c r="AP1869" s="49" t="s">
        <v>505</v>
      </c>
      <c r="AQ1869" s="49" t="s">
        <v>13</v>
      </c>
      <c r="AR1869" s="49" t="s">
        <v>487</v>
      </c>
      <c r="AS1869" s="49" t="s">
        <v>488</v>
      </c>
      <c r="AT1869" s="49" t="s">
        <v>489</v>
      </c>
    </row>
    <row r="1870" spans="1:46" x14ac:dyDescent="0.25">
      <c r="A1870">
        <v>11</v>
      </c>
      <c r="B1870" t="s">
        <v>317</v>
      </c>
      <c r="C1870" t="s">
        <v>317</v>
      </c>
      <c r="D1870" t="s">
        <v>318</v>
      </c>
      <c r="E1870" t="s">
        <v>628</v>
      </c>
      <c r="F1870" t="s">
        <v>629</v>
      </c>
      <c r="G1870">
        <v>0</v>
      </c>
      <c r="H1870">
        <v>0</v>
      </c>
      <c r="I1870">
        <v>0</v>
      </c>
      <c r="J1870">
        <v>0</v>
      </c>
      <c r="K1870">
        <v>0</v>
      </c>
      <c r="L1870">
        <v>0</v>
      </c>
      <c r="M1870">
        <v>0</v>
      </c>
      <c r="N1870">
        <v>0</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c r="AG1870">
        <v>0</v>
      </c>
      <c r="AH1870">
        <v>0</v>
      </c>
      <c r="AI1870">
        <v>0</v>
      </c>
      <c r="AJ1870">
        <v>0</v>
      </c>
      <c r="AK1870">
        <v>0</v>
      </c>
      <c r="AL1870">
        <v>0</v>
      </c>
      <c r="AM1870" s="49" t="s">
        <v>318</v>
      </c>
      <c r="AN1870" s="49" t="s">
        <v>14</v>
      </c>
      <c r="AO1870" s="49" t="s">
        <v>500</v>
      </c>
      <c r="AP1870" s="49" t="s">
        <v>505</v>
      </c>
      <c r="AQ1870" s="49" t="s">
        <v>13</v>
      </c>
      <c r="AR1870" s="49" t="s">
        <v>487</v>
      </c>
      <c r="AS1870" s="49" t="s">
        <v>488</v>
      </c>
      <c r="AT1870" s="49" t="s">
        <v>489</v>
      </c>
    </row>
    <row r="1871" spans="1:46" x14ac:dyDescent="0.25">
      <c r="A1871">
        <v>11</v>
      </c>
      <c r="B1871" t="s">
        <v>321</v>
      </c>
      <c r="C1871" t="s">
        <v>321</v>
      </c>
      <c r="D1871" t="s">
        <v>424</v>
      </c>
      <c r="E1871" t="s">
        <v>628</v>
      </c>
      <c r="F1871" t="s">
        <v>629</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c r="AG1871">
        <v>0</v>
      </c>
      <c r="AH1871">
        <v>0</v>
      </c>
      <c r="AI1871">
        <v>0</v>
      </c>
      <c r="AJ1871">
        <v>0</v>
      </c>
      <c r="AK1871">
        <v>0</v>
      </c>
      <c r="AL1871" t="s">
        <v>531</v>
      </c>
      <c r="AM1871" s="49" t="s">
        <v>424</v>
      </c>
      <c r="AN1871" s="49" t="s">
        <v>14</v>
      </c>
      <c r="AO1871" s="49" t="s">
        <v>485</v>
      </c>
      <c r="AP1871" s="49" t="s">
        <v>505</v>
      </c>
      <c r="AQ1871" s="49" t="s">
        <v>13</v>
      </c>
      <c r="AR1871" s="49" t="s">
        <v>495</v>
      </c>
      <c r="AS1871" s="49" t="s">
        <v>496</v>
      </c>
      <c r="AT1871" s="49" t="s">
        <v>497</v>
      </c>
    </row>
    <row r="1872" spans="1:46" x14ac:dyDescent="0.25">
      <c r="A1872">
        <v>11</v>
      </c>
      <c r="B1872" t="s">
        <v>253</v>
      </c>
      <c r="C1872" t="s">
        <v>253</v>
      </c>
      <c r="D1872" t="s">
        <v>601</v>
      </c>
      <c r="E1872" t="s">
        <v>628</v>
      </c>
      <c r="F1872" t="s">
        <v>629</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s="49" t="s">
        <v>254</v>
      </c>
      <c r="AN1872" s="49" t="s">
        <v>14</v>
      </c>
      <c r="AO1872" s="49" t="s">
        <v>500</v>
      </c>
      <c r="AP1872" s="49" t="s">
        <v>501</v>
      </c>
      <c r="AQ1872" s="49" t="s">
        <v>502</v>
      </c>
      <c r="AR1872" s="49" t="s">
        <v>487</v>
      </c>
      <c r="AS1872" s="49" t="s">
        <v>488</v>
      </c>
      <c r="AT1872" s="49" t="s">
        <v>489</v>
      </c>
    </row>
    <row r="1873" spans="1:46" x14ac:dyDescent="0.25">
      <c r="A1873">
        <v>11</v>
      </c>
      <c r="B1873" t="s">
        <v>263</v>
      </c>
      <c r="C1873" t="s">
        <v>263</v>
      </c>
      <c r="D1873" t="s">
        <v>602</v>
      </c>
      <c r="E1873" t="s">
        <v>628</v>
      </c>
      <c r="F1873" t="s">
        <v>629</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c r="AG1873">
        <v>0</v>
      </c>
      <c r="AH1873">
        <v>0</v>
      </c>
      <c r="AI1873">
        <v>0</v>
      </c>
      <c r="AJ1873">
        <v>0</v>
      </c>
      <c r="AK1873">
        <v>0</v>
      </c>
      <c r="AL1873">
        <v>0</v>
      </c>
      <c r="AM1873" s="49" t="s">
        <v>264</v>
      </c>
      <c r="AN1873" s="49" t="s">
        <v>14</v>
      </c>
      <c r="AO1873" s="49" t="s">
        <v>500</v>
      </c>
      <c r="AP1873" s="49" t="s">
        <v>501</v>
      </c>
      <c r="AQ1873" s="49" t="s">
        <v>502</v>
      </c>
      <c r="AR1873" s="49" t="s">
        <v>487</v>
      </c>
      <c r="AS1873" s="49" t="s">
        <v>488</v>
      </c>
      <c r="AT1873" s="49" t="s">
        <v>489</v>
      </c>
    </row>
    <row r="1874" spans="1:46" x14ac:dyDescent="0.25">
      <c r="A1874">
        <v>11</v>
      </c>
      <c r="B1874" t="s">
        <v>123</v>
      </c>
      <c r="C1874" t="s">
        <v>123</v>
      </c>
      <c r="D1874" t="s">
        <v>603</v>
      </c>
      <c r="E1874" t="s">
        <v>628</v>
      </c>
      <c r="F1874" t="s">
        <v>629</v>
      </c>
      <c r="G1874">
        <v>0</v>
      </c>
      <c r="H1874">
        <v>0</v>
      </c>
      <c r="I1874">
        <v>0</v>
      </c>
      <c r="J1874">
        <v>0</v>
      </c>
      <c r="K1874">
        <v>0</v>
      </c>
      <c r="L1874">
        <v>0</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c r="AH1874">
        <v>0</v>
      </c>
      <c r="AI1874">
        <v>0</v>
      </c>
      <c r="AJ1874">
        <v>0</v>
      </c>
      <c r="AK1874">
        <v>0</v>
      </c>
      <c r="AL1874" t="s">
        <v>531</v>
      </c>
      <c r="AM1874" s="49" t="s">
        <v>410</v>
      </c>
      <c r="AN1874" s="49" t="s">
        <v>5</v>
      </c>
      <c r="AO1874" s="49" t="s">
        <v>9</v>
      </c>
      <c r="AP1874" s="49" t="s">
        <v>494</v>
      </c>
      <c r="AQ1874" s="49" t="s">
        <v>9</v>
      </c>
      <c r="AR1874" s="49" t="s">
        <v>495</v>
      </c>
      <c r="AS1874" s="49" t="s">
        <v>496</v>
      </c>
      <c r="AT1874" s="49" t="s">
        <v>497</v>
      </c>
    </row>
    <row r="1875" spans="1:46" x14ac:dyDescent="0.25">
      <c r="A1875">
        <v>11</v>
      </c>
      <c r="B1875" t="s">
        <v>375</v>
      </c>
      <c r="C1875" t="s">
        <v>375</v>
      </c>
      <c r="D1875" t="s">
        <v>604</v>
      </c>
      <c r="E1875" t="s">
        <v>628</v>
      </c>
      <c r="F1875" t="s">
        <v>629</v>
      </c>
      <c r="G1875">
        <v>0</v>
      </c>
      <c r="H1875">
        <v>0</v>
      </c>
      <c r="I1875">
        <v>0</v>
      </c>
      <c r="J1875">
        <v>0</v>
      </c>
      <c r="K1875">
        <v>0</v>
      </c>
      <c r="L1875">
        <v>0</v>
      </c>
      <c r="M1875">
        <v>0</v>
      </c>
      <c r="N1875">
        <v>0</v>
      </c>
      <c r="O1875">
        <v>0</v>
      </c>
      <c r="P1875">
        <v>0</v>
      </c>
      <c r="Q1875">
        <v>0</v>
      </c>
      <c r="R1875">
        <v>0</v>
      </c>
      <c r="S1875">
        <v>0</v>
      </c>
      <c r="T1875">
        <v>0</v>
      </c>
      <c r="U1875">
        <v>0</v>
      </c>
      <c r="V1875">
        <v>0</v>
      </c>
      <c r="W1875">
        <v>0</v>
      </c>
      <c r="X1875">
        <v>0</v>
      </c>
      <c r="Y1875">
        <v>268.00130000000001</v>
      </c>
      <c r="Z1875">
        <v>241.20150000000001</v>
      </c>
      <c r="AA1875">
        <v>0</v>
      </c>
      <c r="AB1875">
        <v>213.75710000000001</v>
      </c>
      <c r="AC1875">
        <v>221.02119999999999</v>
      </c>
      <c r="AD1875">
        <v>958.12819999999999</v>
      </c>
      <c r="AE1875">
        <v>1481.2103</v>
      </c>
      <c r="AF1875">
        <v>1808.7855</v>
      </c>
      <c r="AG1875">
        <v>1937.2113999999999</v>
      </c>
      <c r="AH1875">
        <v>2113.5553</v>
      </c>
      <c r="AI1875">
        <v>2015.0105000000001</v>
      </c>
      <c r="AJ1875">
        <v>2226.7997999999998</v>
      </c>
      <c r="AK1875">
        <v>1522.9276</v>
      </c>
      <c r="AL1875">
        <v>2539.8719999999998</v>
      </c>
      <c r="AM1875" s="49" t="s">
        <v>376</v>
      </c>
      <c r="AN1875" s="49" t="s">
        <v>14</v>
      </c>
      <c r="AO1875" s="49" t="s">
        <v>500</v>
      </c>
      <c r="AP1875" s="49" t="s">
        <v>501</v>
      </c>
      <c r="AQ1875" s="49" t="s">
        <v>502</v>
      </c>
      <c r="AR1875" s="49" t="s">
        <v>487</v>
      </c>
      <c r="AS1875" s="49" t="s">
        <v>488</v>
      </c>
      <c r="AT1875" s="49" t="s">
        <v>489</v>
      </c>
    </row>
    <row r="1876" spans="1:46" x14ac:dyDescent="0.25">
      <c r="A1876">
        <v>11</v>
      </c>
      <c r="B1876" t="s">
        <v>322</v>
      </c>
      <c r="C1876" t="s">
        <v>322</v>
      </c>
      <c r="D1876" t="s">
        <v>323</v>
      </c>
      <c r="E1876" t="s">
        <v>628</v>
      </c>
      <c r="F1876" t="s">
        <v>629</v>
      </c>
      <c r="G1876">
        <v>0</v>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117.5193</v>
      </c>
      <c r="AA1876">
        <v>1483.7559000000001</v>
      </c>
      <c r="AB1876">
        <v>1456.4454000000001</v>
      </c>
      <c r="AC1876">
        <v>1778.7954999999999</v>
      </c>
      <c r="AD1876">
        <v>1107.9403</v>
      </c>
      <c r="AE1876">
        <v>324.4393</v>
      </c>
      <c r="AF1876">
        <v>1057.8243</v>
      </c>
      <c r="AG1876">
        <v>1523.8487</v>
      </c>
      <c r="AH1876">
        <v>1192.2791999999999</v>
      </c>
      <c r="AI1876">
        <v>943.76329999999996</v>
      </c>
      <c r="AJ1876">
        <v>1447.3893</v>
      </c>
      <c r="AK1876">
        <v>1189.9472000000001</v>
      </c>
      <c r="AL1876">
        <v>1189.9472000000001</v>
      </c>
      <c r="AM1876" s="49" t="s">
        <v>323</v>
      </c>
      <c r="AN1876" s="49" t="s">
        <v>14</v>
      </c>
      <c r="AO1876" s="49" t="s">
        <v>500</v>
      </c>
      <c r="AP1876" s="49" t="s">
        <v>501</v>
      </c>
      <c r="AQ1876" s="49" t="s">
        <v>502</v>
      </c>
      <c r="AR1876" s="49" t="s">
        <v>487</v>
      </c>
      <c r="AS1876" s="49" t="s">
        <v>488</v>
      </c>
      <c r="AT1876" s="49" t="s">
        <v>489</v>
      </c>
    </row>
    <row r="1877" spans="1:46" x14ac:dyDescent="0.25">
      <c r="A1877">
        <v>11</v>
      </c>
      <c r="B1877" t="s">
        <v>324</v>
      </c>
      <c r="C1877" t="s">
        <v>324</v>
      </c>
      <c r="D1877" t="s">
        <v>425</v>
      </c>
      <c r="E1877" t="s">
        <v>628</v>
      </c>
      <c r="F1877" t="s">
        <v>629</v>
      </c>
      <c r="G1877">
        <v>0</v>
      </c>
      <c r="H1877">
        <v>0</v>
      </c>
      <c r="I1877">
        <v>0</v>
      </c>
      <c r="J1877">
        <v>0</v>
      </c>
      <c r="K1877">
        <v>0</v>
      </c>
      <c r="L1877">
        <v>0</v>
      </c>
      <c r="M1877">
        <v>0</v>
      </c>
      <c r="N1877">
        <v>0</v>
      </c>
      <c r="O1877">
        <v>0</v>
      </c>
      <c r="P1877">
        <v>0</v>
      </c>
      <c r="Q1877">
        <v>0</v>
      </c>
      <c r="R1877">
        <v>0</v>
      </c>
      <c r="S1877">
        <v>0</v>
      </c>
      <c r="T1877">
        <v>0</v>
      </c>
      <c r="U1877">
        <v>0</v>
      </c>
      <c r="V1877">
        <v>0</v>
      </c>
      <c r="W1877">
        <v>0</v>
      </c>
      <c r="X1877">
        <v>0</v>
      </c>
      <c r="Y1877">
        <v>0</v>
      </c>
      <c r="Z1877">
        <v>0</v>
      </c>
      <c r="AA1877">
        <v>0</v>
      </c>
      <c r="AB1877">
        <v>0</v>
      </c>
      <c r="AC1877">
        <v>0</v>
      </c>
      <c r="AD1877">
        <v>0</v>
      </c>
      <c r="AE1877">
        <v>0</v>
      </c>
      <c r="AF1877">
        <v>0</v>
      </c>
      <c r="AG1877">
        <v>0</v>
      </c>
      <c r="AH1877">
        <v>0</v>
      </c>
      <c r="AI1877">
        <v>0</v>
      </c>
      <c r="AJ1877">
        <v>0</v>
      </c>
      <c r="AK1877">
        <v>0</v>
      </c>
      <c r="AL1877">
        <v>0</v>
      </c>
      <c r="AM1877" s="49" t="s">
        <v>425</v>
      </c>
      <c r="AN1877" s="49" t="s">
        <v>14</v>
      </c>
      <c r="AO1877" s="49" t="s">
        <v>500</v>
      </c>
      <c r="AP1877" s="49" t="s">
        <v>501</v>
      </c>
      <c r="AQ1877" s="49" t="s">
        <v>502</v>
      </c>
      <c r="AR1877" s="49" t="s">
        <v>495</v>
      </c>
      <c r="AS1877" s="49" t="s">
        <v>496</v>
      </c>
      <c r="AT1877" s="49" t="s">
        <v>497</v>
      </c>
    </row>
    <row r="1878" spans="1:46" x14ac:dyDescent="0.25">
      <c r="A1878">
        <v>11</v>
      </c>
      <c r="B1878" t="s">
        <v>325</v>
      </c>
      <c r="C1878" t="s">
        <v>325</v>
      </c>
      <c r="D1878" t="s">
        <v>326</v>
      </c>
      <c r="E1878" t="s">
        <v>628</v>
      </c>
      <c r="F1878" t="s">
        <v>629</v>
      </c>
      <c r="G1878">
        <v>0</v>
      </c>
      <c r="H1878">
        <v>0</v>
      </c>
      <c r="I1878">
        <v>0</v>
      </c>
      <c r="J1878">
        <v>0</v>
      </c>
      <c r="K1878">
        <v>0</v>
      </c>
      <c r="L1878">
        <v>0</v>
      </c>
      <c r="M1878">
        <v>0</v>
      </c>
      <c r="N1878">
        <v>0</v>
      </c>
      <c r="O1878">
        <v>0</v>
      </c>
      <c r="P1878">
        <v>0</v>
      </c>
      <c r="Q1878">
        <v>0</v>
      </c>
      <c r="R1878">
        <v>0</v>
      </c>
      <c r="S1878">
        <v>0</v>
      </c>
      <c r="T1878">
        <v>0</v>
      </c>
      <c r="U1878">
        <v>0</v>
      </c>
      <c r="V1878">
        <v>0</v>
      </c>
      <c r="W1878">
        <v>0</v>
      </c>
      <c r="X1878">
        <v>0</v>
      </c>
      <c r="Y1878">
        <v>0</v>
      </c>
      <c r="Z1878">
        <v>0</v>
      </c>
      <c r="AA1878">
        <v>0</v>
      </c>
      <c r="AB1878">
        <v>0</v>
      </c>
      <c r="AC1878">
        <v>0</v>
      </c>
      <c r="AD1878">
        <v>0</v>
      </c>
      <c r="AE1878">
        <v>0</v>
      </c>
      <c r="AF1878">
        <v>0</v>
      </c>
      <c r="AG1878">
        <v>0</v>
      </c>
      <c r="AH1878">
        <v>0</v>
      </c>
      <c r="AI1878">
        <v>0</v>
      </c>
      <c r="AJ1878">
        <v>0</v>
      </c>
      <c r="AK1878">
        <v>0</v>
      </c>
      <c r="AL1878" t="s">
        <v>531</v>
      </c>
      <c r="AM1878" s="49" t="s">
        <v>326</v>
      </c>
      <c r="AN1878" s="49" t="s">
        <v>6</v>
      </c>
      <c r="AO1878" s="49" t="s">
        <v>9</v>
      </c>
      <c r="AP1878" s="49" t="s">
        <v>486</v>
      </c>
      <c r="AQ1878" s="49" t="s">
        <v>9</v>
      </c>
      <c r="AR1878" s="49" t="s">
        <v>487</v>
      </c>
      <c r="AS1878" s="49" t="s">
        <v>488</v>
      </c>
      <c r="AT1878" s="49" t="s">
        <v>489</v>
      </c>
    </row>
    <row r="1879" spans="1:46" x14ac:dyDescent="0.25">
      <c r="A1879">
        <v>11</v>
      </c>
      <c r="B1879" t="s">
        <v>327</v>
      </c>
      <c r="C1879" t="s">
        <v>327</v>
      </c>
      <c r="D1879" t="s">
        <v>426</v>
      </c>
      <c r="E1879" t="s">
        <v>628</v>
      </c>
      <c r="F1879" t="s">
        <v>629</v>
      </c>
      <c r="G1879">
        <v>0</v>
      </c>
      <c r="H1879">
        <v>0</v>
      </c>
      <c r="I1879">
        <v>0</v>
      </c>
      <c r="J1879">
        <v>0</v>
      </c>
      <c r="K1879">
        <v>0</v>
      </c>
      <c r="L1879">
        <v>0</v>
      </c>
      <c r="M1879">
        <v>0</v>
      </c>
      <c r="N1879">
        <v>0</v>
      </c>
      <c r="O1879">
        <v>0</v>
      </c>
      <c r="P1879">
        <v>0</v>
      </c>
      <c r="Q1879">
        <v>0</v>
      </c>
      <c r="R1879">
        <v>0</v>
      </c>
      <c r="S1879">
        <v>0</v>
      </c>
      <c r="T1879">
        <v>0</v>
      </c>
      <c r="U1879">
        <v>0</v>
      </c>
      <c r="V1879">
        <v>0</v>
      </c>
      <c r="W1879">
        <v>0</v>
      </c>
      <c r="X1879">
        <v>0</v>
      </c>
      <c r="Y1879">
        <v>0</v>
      </c>
      <c r="Z1879">
        <v>0</v>
      </c>
      <c r="AA1879">
        <v>0</v>
      </c>
      <c r="AB1879">
        <v>0</v>
      </c>
      <c r="AC1879">
        <v>0</v>
      </c>
      <c r="AD1879">
        <v>0</v>
      </c>
      <c r="AE1879">
        <v>0</v>
      </c>
      <c r="AF1879">
        <v>0</v>
      </c>
      <c r="AG1879">
        <v>0</v>
      </c>
      <c r="AH1879">
        <v>0</v>
      </c>
      <c r="AI1879">
        <v>0</v>
      </c>
      <c r="AJ1879">
        <v>0</v>
      </c>
      <c r="AK1879">
        <v>0</v>
      </c>
      <c r="AL1879" t="s">
        <v>531</v>
      </c>
      <c r="AM1879" s="49" t="s">
        <v>426</v>
      </c>
      <c r="AN1879" s="49" t="s">
        <v>14</v>
      </c>
      <c r="AO1879" s="49" t="s">
        <v>485</v>
      </c>
      <c r="AP1879" s="49" t="s">
        <v>505</v>
      </c>
      <c r="AQ1879" s="49" t="s">
        <v>13</v>
      </c>
      <c r="AR1879" s="49" t="s">
        <v>495</v>
      </c>
      <c r="AS1879" s="49" t="s">
        <v>496</v>
      </c>
      <c r="AT1879" s="49" t="s">
        <v>497</v>
      </c>
    </row>
    <row r="1880" spans="1:46" x14ac:dyDescent="0.25">
      <c r="A1880">
        <v>11</v>
      </c>
      <c r="B1880" t="s">
        <v>330</v>
      </c>
      <c r="C1880" t="s">
        <v>330</v>
      </c>
      <c r="D1880" t="s">
        <v>331</v>
      </c>
      <c r="E1880" t="s">
        <v>628</v>
      </c>
      <c r="F1880" t="s">
        <v>629</v>
      </c>
      <c r="G1880">
        <v>0</v>
      </c>
      <c r="H1880">
        <v>0</v>
      </c>
      <c r="I1880">
        <v>0</v>
      </c>
      <c r="J1880">
        <v>0</v>
      </c>
      <c r="K1880">
        <v>0</v>
      </c>
      <c r="L1880">
        <v>0</v>
      </c>
      <c r="M1880">
        <v>0</v>
      </c>
      <c r="N1880">
        <v>0</v>
      </c>
      <c r="O1880">
        <v>0</v>
      </c>
      <c r="P1880">
        <v>0</v>
      </c>
      <c r="Q1880">
        <v>0</v>
      </c>
      <c r="R1880">
        <v>0</v>
      </c>
      <c r="S1880">
        <v>0</v>
      </c>
      <c r="T1880">
        <v>0</v>
      </c>
      <c r="U1880">
        <v>0</v>
      </c>
      <c r="V1880">
        <v>0</v>
      </c>
      <c r="W1880">
        <v>0</v>
      </c>
      <c r="X1880">
        <v>0</v>
      </c>
      <c r="Y1880">
        <v>0</v>
      </c>
      <c r="Z1880">
        <v>0</v>
      </c>
      <c r="AA1880">
        <v>0</v>
      </c>
      <c r="AB1880">
        <v>0</v>
      </c>
      <c r="AC1880">
        <v>0</v>
      </c>
      <c r="AD1880">
        <v>0</v>
      </c>
      <c r="AE1880">
        <v>0</v>
      </c>
      <c r="AF1880">
        <v>0</v>
      </c>
      <c r="AG1880">
        <v>0</v>
      </c>
      <c r="AH1880">
        <v>0</v>
      </c>
      <c r="AI1880">
        <v>0</v>
      </c>
      <c r="AJ1880">
        <v>0</v>
      </c>
      <c r="AK1880">
        <v>0</v>
      </c>
      <c r="AL1880" t="s">
        <v>531</v>
      </c>
      <c r="AM1880" s="49" t="s">
        <v>331</v>
      </c>
      <c r="AN1880" s="49" t="s">
        <v>8</v>
      </c>
      <c r="AO1880" s="49" t="s">
        <v>9</v>
      </c>
      <c r="AP1880" s="49" t="s">
        <v>494</v>
      </c>
      <c r="AQ1880" s="49" t="s">
        <v>9</v>
      </c>
      <c r="AR1880" s="49" t="s">
        <v>487</v>
      </c>
      <c r="AS1880" s="49" t="s">
        <v>488</v>
      </c>
      <c r="AT1880" s="49" t="s">
        <v>489</v>
      </c>
    </row>
    <row r="1881" spans="1:46" x14ac:dyDescent="0.25">
      <c r="A1881">
        <v>11</v>
      </c>
      <c r="B1881" t="s">
        <v>342</v>
      </c>
      <c r="C1881" t="s">
        <v>342</v>
      </c>
      <c r="D1881" t="s">
        <v>343</v>
      </c>
      <c r="E1881" t="s">
        <v>628</v>
      </c>
      <c r="F1881" t="s">
        <v>629</v>
      </c>
      <c r="G1881">
        <v>0</v>
      </c>
      <c r="H1881">
        <v>0</v>
      </c>
      <c r="I1881">
        <v>0</v>
      </c>
      <c r="J1881">
        <v>0</v>
      </c>
      <c r="K1881">
        <v>0</v>
      </c>
      <c r="L1881">
        <v>0</v>
      </c>
      <c r="M1881">
        <v>0</v>
      </c>
      <c r="N1881">
        <v>0</v>
      </c>
      <c r="O1881">
        <v>0</v>
      </c>
      <c r="P1881">
        <v>0</v>
      </c>
      <c r="Q1881">
        <v>0</v>
      </c>
      <c r="R1881">
        <v>0</v>
      </c>
      <c r="S1881">
        <v>0</v>
      </c>
      <c r="T1881">
        <v>0</v>
      </c>
      <c r="U1881">
        <v>0</v>
      </c>
      <c r="V1881">
        <v>0</v>
      </c>
      <c r="W1881">
        <v>0</v>
      </c>
      <c r="X1881">
        <v>0</v>
      </c>
      <c r="Y1881">
        <v>0</v>
      </c>
      <c r="Z1881">
        <v>0</v>
      </c>
      <c r="AA1881">
        <v>0</v>
      </c>
      <c r="AB1881">
        <v>0</v>
      </c>
      <c r="AC1881">
        <v>0</v>
      </c>
      <c r="AD1881">
        <v>0</v>
      </c>
      <c r="AE1881">
        <v>0</v>
      </c>
      <c r="AF1881">
        <v>0</v>
      </c>
      <c r="AG1881">
        <v>0</v>
      </c>
      <c r="AH1881">
        <v>0</v>
      </c>
      <c r="AI1881">
        <v>0</v>
      </c>
      <c r="AJ1881">
        <v>0</v>
      </c>
      <c r="AK1881">
        <v>0</v>
      </c>
      <c r="AL1881">
        <v>0</v>
      </c>
      <c r="AM1881" s="49" t="s">
        <v>343</v>
      </c>
      <c r="AN1881" s="49" t="s">
        <v>14</v>
      </c>
      <c r="AO1881" s="49" t="s">
        <v>500</v>
      </c>
      <c r="AP1881" s="49" t="s">
        <v>501</v>
      </c>
      <c r="AQ1881" s="49" t="s">
        <v>502</v>
      </c>
      <c r="AR1881" s="49" t="s">
        <v>487</v>
      </c>
      <c r="AS1881" s="49" t="s">
        <v>488</v>
      </c>
      <c r="AT1881" s="49" t="s">
        <v>489</v>
      </c>
    </row>
    <row r="1882" spans="1:46" x14ac:dyDescent="0.25">
      <c r="A1882">
        <v>11</v>
      </c>
      <c r="B1882" t="s">
        <v>332</v>
      </c>
      <c r="C1882" t="s">
        <v>332</v>
      </c>
      <c r="D1882" t="s">
        <v>333</v>
      </c>
      <c r="E1882" t="s">
        <v>628</v>
      </c>
      <c r="F1882" t="s">
        <v>629</v>
      </c>
      <c r="G1882">
        <v>0</v>
      </c>
      <c r="H1882">
        <v>0</v>
      </c>
      <c r="I1882">
        <v>0</v>
      </c>
      <c r="J1882">
        <v>0</v>
      </c>
      <c r="K1882">
        <v>0</v>
      </c>
      <c r="L1882">
        <v>0</v>
      </c>
      <c r="M1882">
        <v>0</v>
      </c>
      <c r="N1882">
        <v>0</v>
      </c>
      <c r="O1882">
        <v>0</v>
      </c>
      <c r="P1882">
        <v>0</v>
      </c>
      <c r="Q1882">
        <v>0</v>
      </c>
      <c r="R1882">
        <v>0</v>
      </c>
      <c r="S1882">
        <v>0</v>
      </c>
      <c r="T1882">
        <v>0</v>
      </c>
      <c r="U1882">
        <v>0</v>
      </c>
      <c r="V1882">
        <v>0</v>
      </c>
      <c r="W1882">
        <v>0</v>
      </c>
      <c r="X1882">
        <v>0</v>
      </c>
      <c r="Y1882">
        <v>0</v>
      </c>
      <c r="Z1882">
        <v>0</v>
      </c>
      <c r="AA1882">
        <v>0</v>
      </c>
      <c r="AB1882">
        <v>0</v>
      </c>
      <c r="AC1882">
        <v>0</v>
      </c>
      <c r="AD1882">
        <v>0</v>
      </c>
      <c r="AE1882">
        <v>0</v>
      </c>
      <c r="AF1882">
        <v>0</v>
      </c>
      <c r="AG1882">
        <v>0</v>
      </c>
      <c r="AH1882">
        <v>0</v>
      </c>
      <c r="AI1882">
        <v>0</v>
      </c>
      <c r="AJ1882">
        <v>0</v>
      </c>
      <c r="AK1882">
        <v>0</v>
      </c>
      <c r="AL1882" t="s">
        <v>531</v>
      </c>
      <c r="AM1882" s="49" t="s">
        <v>333</v>
      </c>
      <c r="AN1882" s="49" t="s">
        <v>14</v>
      </c>
      <c r="AO1882" s="49" t="s">
        <v>485</v>
      </c>
      <c r="AP1882" s="49" t="s">
        <v>505</v>
      </c>
      <c r="AQ1882" s="49" t="s">
        <v>13</v>
      </c>
      <c r="AR1882" s="49" t="s">
        <v>495</v>
      </c>
      <c r="AS1882" s="49" t="s">
        <v>488</v>
      </c>
      <c r="AT1882" s="49" t="s">
        <v>489</v>
      </c>
    </row>
    <row r="1883" spans="1:46" x14ac:dyDescent="0.25">
      <c r="A1883">
        <v>11</v>
      </c>
      <c r="B1883" t="s">
        <v>349</v>
      </c>
      <c r="C1883" t="s">
        <v>349</v>
      </c>
      <c r="D1883" t="s">
        <v>350</v>
      </c>
      <c r="E1883" t="s">
        <v>628</v>
      </c>
      <c r="F1883" t="s">
        <v>629</v>
      </c>
      <c r="G1883">
        <v>0</v>
      </c>
      <c r="H1883">
        <v>0</v>
      </c>
      <c r="I1883">
        <v>0</v>
      </c>
      <c r="J1883">
        <v>0</v>
      </c>
      <c r="K1883">
        <v>0</v>
      </c>
      <c r="L1883">
        <v>0</v>
      </c>
      <c r="M1883">
        <v>0</v>
      </c>
      <c r="N1883">
        <v>0</v>
      </c>
      <c r="O1883">
        <v>0</v>
      </c>
      <c r="P1883">
        <v>0</v>
      </c>
      <c r="Q1883">
        <v>0</v>
      </c>
      <c r="R1883">
        <v>0</v>
      </c>
      <c r="S1883">
        <v>0</v>
      </c>
      <c r="T1883">
        <v>0</v>
      </c>
      <c r="U1883">
        <v>0</v>
      </c>
      <c r="V1883">
        <v>0</v>
      </c>
      <c r="W1883">
        <v>0</v>
      </c>
      <c r="X1883">
        <v>511.19990000000001</v>
      </c>
      <c r="Y1883">
        <v>1588.6854000000001</v>
      </c>
      <c r="Z1883">
        <v>2114.4679999999998</v>
      </c>
      <c r="AA1883">
        <v>2065.5327000000002</v>
      </c>
      <c r="AB1883">
        <v>2264.8033999999998</v>
      </c>
      <c r="AC1883">
        <v>2172.6017000000002</v>
      </c>
      <c r="AD1883">
        <v>2210.9402</v>
      </c>
      <c r="AE1883">
        <v>2272.6410999999998</v>
      </c>
      <c r="AF1883">
        <v>2240.0007999999998</v>
      </c>
      <c r="AG1883">
        <v>2456.9985000000001</v>
      </c>
      <c r="AH1883">
        <v>2456.9985000000001</v>
      </c>
      <c r="AI1883">
        <v>2583.0001999999999</v>
      </c>
      <c r="AJ1883">
        <v>2832.9018999999998</v>
      </c>
      <c r="AK1883">
        <v>2811.5994999999998</v>
      </c>
      <c r="AL1883">
        <v>2768.9987999999998</v>
      </c>
      <c r="AM1883" s="49" t="s">
        <v>350</v>
      </c>
      <c r="AN1883" s="49" t="s">
        <v>14</v>
      </c>
      <c r="AO1883" s="49" t="s">
        <v>500</v>
      </c>
      <c r="AP1883" s="49" t="s">
        <v>505</v>
      </c>
      <c r="AQ1883" s="49" t="s">
        <v>13</v>
      </c>
      <c r="AR1883" s="49" t="s">
        <v>487</v>
      </c>
      <c r="AS1883" s="49" t="s">
        <v>488</v>
      </c>
      <c r="AT1883" s="49" t="s">
        <v>489</v>
      </c>
    </row>
    <row r="1884" spans="1:46" x14ac:dyDescent="0.25">
      <c r="A1884">
        <v>11</v>
      </c>
      <c r="B1884" t="s">
        <v>351</v>
      </c>
      <c r="C1884" t="s">
        <v>351</v>
      </c>
      <c r="D1884" t="s">
        <v>352</v>
      </c>
      <c r="E1884" t="s">
        <v>628</v>
      </c>
      <c r="F1884" t="s">
        <v>629</v>
      </c>
      <c r="G1884">
        <v>0</v>
      </c>
      <c r="H1884">
        <v>0</v>
      </c>
      <c r="I1884">
        <v>0</v>
      </c>
      <c r="J1884">
        <v>0</v>
      </c>
      <c r="K1884">
        <v>0</v>
      </c>
      <c r="L1884">
        <v>0</v>
      </c>
      <c r="M1884">
        <v>0</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v>0</v>
      </c>
      <c r="AI1884">
        <v>0</v>
      </c>
      <c r="AJ1884">
        <v>0</v>
      </c>
      <c r="AK1884">
        <v>0</v>
      </c>
      <c r="AL1884">
        <v>0</v>
      </c>
      <c r="AM1884" s="49" t="s">
        <v>352</v>
      </c>
      <c r="AN1884" s="49" t="s">
        <v>14</v>
      </c>
      <c r="AO1884" s="49" t="s">
        <v>500</v>
      </c>
      <c r="AP1884" s="49" t="s">
        <v>505</v>
      </c>
      <c r="AQ1884" s="49" t="s">
        <v>13</v>
      </c>
      <c r="AR1884" s="49" t="s">
        <v>487</v>
      </c>
      <c r="AS1884" s="49" t="s">
        <v>488</v>
      </c>
      <c r="AT1884" s="49" t="s">
        <v>489</v>
      </c>
    </row>
    <row r="1885" spans="1:46" x14ac:dyDescent="0.25">
      <c r="A1885">
        <v>11</v>
      </c>
      <c r="B1885" t="s">
        <v>400</v>
      </c>
      <c r="C1885" t="s">
        <v>400</v>
      </c>
      <c r="D1885" t="s">
        <v>401</v>
      </c>
      <c r="E1885" t="s">
        <v>628</v>
      </c>
      <c r="F1885" t="s">
        <v>629</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c r="AG1885">
        <v>0</v>
      </c>
      <c r="AH1885">
        <v>0</v>
      </c>
      <c r="AI1885">
        <v>0</v>
      </c>
      <c r="AJ1885">
        <v>0</v>
      </c>
      <c r="AK1885">
        <v>0</v>
      </c>
      <c r="AL1885" t="s">
        <v>531</v>
      </c>
      <c r="AM1885" s="49" t="s">
        <v>401</v>
      </c>
      <c r="AN1885" s="49" t="s">
        <v>4</v>
      </c>
      <c r="AO1885" s="49" t="s">
        <v>9</v>
      </c>
      <c r="AP1885" s="49" t="s">
        <v>501</v>
      </c>
      <c r="AQ1885" s="49" t="s">
        <v>9</v>
      </c>
      <c r="AR1885" s="49" t="s">
        <v>487</v>
      </c>
      <c r="AS1885" s="49" t="s">
        <v>488</v>
      </c>
      <c r="AT1885" s="49" t="s">
        <v>489</v>
      </c>
    </row>
    <row r="1886" spans="1:46" x14ac:dyDescent="0.25">
      <c r="A1886">
        <v>11</v>
      </c>
      <c r="B1886" t="s">
        <v>344</v>
      </c>
      <c r="C1886" t="s">
        <v>344</v>
      </c>
      <c r="D1886" t="s">
        <v>345</v>
      </c>
      <c r="E1886" t="s">
        <v>628</v>
      </c>
      <c r="F1886" t="s">
        <v>629</v>
      </c>
      <c r="G1886" t="s">
        <v>531</v>
      </c>
      <c r="H1886" t="s">
        <v>531</v>
      </c>
      <c r="I1886" t="s">
        <v>531</v>
      </c>
      <c r="J1886" t="s">
        <v>531</v>
      </c>
      <c r="K1886" t="s">
        <v>531</v>
      </c>
      <c r="L1886" t="s">
        <v>531</v>
      </c>
      <c r="M1886" t="s">
        <v>531</v>
      </c>
      <c r="N1886" t="s">
        <v>531</v>
      </c>
      <c r="O1886" t="s">
        <v>531</v>
      </c>
      <c r="P1886" t="s">
        <v>531</v>
      </c>
      <c r="Q1886" t="s">
        <v>531</v>
      </c>
      <c r="R1886" t="s">
        <v>531</v>
      </c>
      <c r="S1886" t="s">
        <v>531</v>
      </c>
      <c r="T1886" t="s">
        <v>531</v>
      </c>
      <c r="U1886" t="s">
        <v>531</v>
      </c>
      <c r="V1886" t="s">
        <v>531</v>
      </c>
      <c r="W1886" t="s">
        <v>531</v>
      </c>
      <c r="X1886" t="s">
        <v>531</v>
      </c>
      <c r="Y1886" t="s">
        <v>531</v>
      </c>
      <c r="Z1886" t="s">
        <v>531</v>
      </c>
      <c r="AA1886" t="s">
        <v>531</v>
      </c>
      <c r="AB1886" t="s">
        <v>531</v>
      </c>
      <c r="AC1886">
        <v>0</v>
      </c>
      <c r="AD1886">
        <v>0</v>
      </c>
      <c r="AE1886">
        <v>0</v>
      </c>
      <c r="AF1886">
        <v>0</v>
      </c>
      <c r="AG1886">
        <v>0</v>
      </c>
      <c r="AH1886">
        <v>0</v>
      </c>
      <c r="AI1886">
        <v>0</v>
      </c>
      <c r="AJ1886">
        <v>0</v>
      </c>
      <c r="AK1886">
        <v>0</v>
      </c>
      <c r="AL1886" t="s">
        <v>531</v>
      </c>
      <c r="AM1886" s="49" t="s">
        <v>345</v>
      </c>
      <c r="AN1886" s="49" t="s">
        <v>6</v>
      </c>
      <c r="AO1886" s="49" t="s">
        <v>9</v>
      </c>
      <c r="AP1886" s="49" t="s">
        <v>486</v>
      </c>
      <c r="AQ1886" s="49" t="s">
        <v>9</v>
      </c>
      <c r="AR1886" s="49" t="s">
        <v>495</v>
      </c>
      <c r="AS1886" s="49" t="s">
        <v>488</v>
      </c>
      <c r="AT1886" s="49" t="s">
        <v>489</v>
      </c>
    </row>
    <row r="1887" spans="1:46" x14ac:dyDescent="0.25">
      <c r="A1887">
        <v>11</v>
      </c>
      <c r="B1887" t="s">
        <v>154</v>
      </c>
      <c r="C1887" t="s">
        <v>154</v>
      </c>
      <c r="D1887" t="s">
        <v>155</v>
      </c>
      <c r="E1887" t="s">
        <v>628</v>
      </c>
      <c r="F1887" t="s">
        <v>629</v>
      </c>
      <c r="G1887">
        <v>0</v>
      </c>
      <c r="H1887">
        <v>0</v>
      </c>
      <c r="I1887">
        <v>0</v>
      </c>
      <c r="J1887">
        <v>0</v>
      </c>
      <c r="K1887">
        <v>0</v>
      </c>
      <c r="L1887">
        <v>0</v>
      </c>
      <c r="M1887">
        <v>0</v>
      </c>
      <c r="N1887">
        <v>0</v>
      </c>
      <c r="O1887">
        <v>0</v>
      </c>
      <c r="P1887">
        <v>0</v>
      </c>
      <c r="Q1887" t="s">
        <v>531</v>
      </c>
      <c r="R1887" t="s">
        <v>531</v>
      </c>
      <c r="S1887">
        <v>3029.4009999999998</v>
      </c>
      <c r="T1887">
        <v>4163.3999999999996</v>
      </c>
      <c r="U1887">
        <v>3123.9013</v>
      </c>
      <c r="V1887">
        <v>4779.0019000000002</v>
      </c>
      <c r="W1887">
        <v>4832.9991</v>
      </c>
      <c r="X1887">
        <v>9234</v>
      </c>
      <c r="Y1887">
        <v>7343.9988999999996</v>
      </c>
      <c r="Z1887">
        <v>9916.1803999999993</v>
      </c>
      <c r="AA1887">
        <v>11329.5771</v>
      </c>
      <c r="AB1887">
        <v>9937.9977999999992</v>
      </c>
      <c r="AC1887">
        <v>8169.8200999999999</v>
      </c>
      <c r="AD1887">
        <v>9766.1715000000004</v>
      </c>
      <c r="AE1887">
        <v>10357.3603</v>
      </c>
      <c r="AF1887">
        <v>10567.7721</v>
      </c>
      <c r="AG1887">
        <v>7032.4759000000004</v>
      </c>
      <c r="AH1887">
        <v>8937.0008999999991</v>
      </c>
      <c r="AI1887">
        <v>11157.7508</v>
      </c>
      <c r="AJ1887">
        <v>11589.615100000001</v>
      </c>
      <c r="AK1887">
        <v>11505.347299999999</v>
      </c>
      <c r="AL1887">
        <v>11806.8555</v>
      </c>
      <c r="AM1887" s="49" t="s">
        <v>155</v>
      </c>
      <c r="AN1887" s="49" t="s">
        <v>14</v>
      </c>
      <c r="AO1887" s="49" t="s">
        <v>500</v>
      </c>
      <c r="AP1887" s="49" t="s">
        <v>505</v>
      </c>
      <c r="AQ1887" s="49" t="s">
        <v>13</v>
      </c>
      <c r="AR1887" s="49" t="s">
        <v>487</v>
      </c>
      <c r="AS1887" s="49" t="s">
        <v>488</v>
      </c>
      <c r="AT1887" s="49" t="s">
        <v>489</v>
      </c>
    </row>
    <row r="1888" spans="1:46" x14ac:dyDescent="0.25">
      <c r="A1888">
        <v>11</v>
      </c>
      <c r="B1888" t="s">
        <v>241</v>
      </c>
      <c r="C1888" t="s">
        <v>241</v>
      </c>
      <c r="D1888" t="s">
        <v>242</v>
      </c>
      <c r="E1888" t="s">
        <v>628</v>
      </c>
      <c r="F1888" t="s">
        <v>629</v>
      </c>
      <c r="G1888">
        <v>0</v>
      </c>
      <c r="H1888">
        <v>0</v>
      </c>
      <c r="I1888">
        <v>0</v>
      </c>
      <c r="J1888">
        <v>0</v>
      </c>
      <c r="K1888">
        <v>0</v>
      </c>
      <c r="L1888">
        <v>0</v>
      </c>
      <c r="M1888">
        <v>0</v>
      </c>
      <c r="N1888">
        <v>0</v>
      </c>
      <c r="O1888">
        <v>0</v>
      </c>
      <c r="P1888">
        <v>0</v>
      </c>
      <c r="Q1888">
        <v>0</v>
      </c>
      <c r="R1888">
        <v>0</v>
      </c>
      <c r="S1888">
        <v>0</v>
      </c>
      <c r="T1888">
        <v>0</v>
      </c>
      <c r="U1888">
        <v>0</v>
      </c>
      <c r="V1888">
        <v>0</v>
      </c>
      <c r="W1888">
        <v>0</v>
      </c>
      <c r="X1888">
        <v>0</v>
      </c>
      <c r="Y1888">
        <v>0</v>
      </c>
      <c r="Z1888">
        <v>0</v>
      </c>
      <c r="AA1888">
        <v>0</v>
      </c>
      <c r="AB1888">
        <v>0</v>
      </c>
      <c r="AC1888">
        <v>0</v>
      </c>
      <c r="AD1888">
        <v>0</v>
      </c>
      <c r="AE1888">
        <v>0</v>
      </c>
      <c r="AF1888">
        <v>0</v>
      </c>
      <c r="AG1888">
        <v>0</v>
      </c>
      <c r="AH1888">
        <v>0</v>
      </c>
      <c r="AI1888">
        <v>0</v>
      </c>
      <c r="AJ1888">
        <v>0</v>
      </c>
      <c r="AK1888">
        <v>0</v>
      </c>
      <c r="AL1888" t="s">
        <v>531</v>
      </c>
      <c r="AM1888" s="49" t="s">
        <v>242</v>
      </c>
      <c r="AN1888" s="49" t="s">
        <v>14</v>
      </c>
      <c r="AO1888" s="49" t="s">
        <v>485</v>
      </c>
      <c r="AP1888" s="49" t="s">
        <v>494</v>
      </c>
      <c r="AQ1888" s="49" t="s">
        <v>11</v>
      </c>
      <c r="AR1888" s="49" t="s">
        <v>487</v>
      </c>
      <c r="AS1888" s="49" t="s">
        <v>488</v>
      </c>
      <c r="AT1888" s="49" t="s">
        <v>489</v>
      </c>
    </row>
    <row r="1889" spans="1:46" x14ac:dyDescent="0.25">
      <c r="A1889">
        <v>11</v>
      </c>
      <c r="B1889" t="s">
        <v>328</v>
      </c>
      <c r="C1889" t="s">
        <v>328</v>
      </c>
      <c r="D1889" t="s">
        <v>329</v>
      </c>
      <c r="E1889" t="s">
        <v>628</v>
      </c>
      <c r="F1889" t="s">
        <v>629</v>
      </c>
      <c r="G1889">
        <v>0</v>
      </c>
      <c r="H1889">
        <v>0</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v>0</v>
      </c>
      <c r="AI1889">
        <v>0</v>
      </c>
      <c r="AJ1889">
        <v>0</v>
      </c>
      <c r="AK1889">
        <v>0</v>
      </c>
      <c r="AL1889" t="s">
        <v>531</v>
      </c>
      <c r="AM1889" s="49" t="s">
        <v>329</v>
      </c>
      <c r="AN1889" s="49" t="s">
        <v>6</v>
      </c>
      <c r="AO1889" s="49" t="s">
        <v>9</v>
      </c>
      <c r="AP1889" s="49" t="s">
        <v>486</v>
      </c>
      <c r="AQ1889" s="49" t="s">
        <v>9</v>
      </c>
      <c r="AR1889" s="49" t="s">
        <v>487</v>
      </c>
      <c r="AS1889" s="49" t="s">
        <v>488</v>
      </c>
      <c r="AT1889" s="49" t="s">
        <v>489</v>
      </c>
    </row>
    <row r="1890" spans="1:46" x14ac:dyDescent="0.25">
      <c r="A1890">
        <v>11</v>
      </c>
      <c r="B1890" t="s">
        <v>348</v>
      </c>
      <c r="C1890" t="s">
        <v>348</v>
      </c>
      <c r="D1890" t="s">
        <v>427</v>
      </c>
      <c r="E1890" t="s">
        <v>628</v>
      </c>
      <c r="F1890" t="s">
        <v>629</v>
      </c>
      <c r="G1890" t="s">
        <v>531</v>
      </c>
      <c r="H1890" t="s">
        <v>531</v>
      </c>
      <c r="I1890" t="s">
        <v>531</v>
      </c>
      <c r="J1890" t="s">
        <v>531</v>
      </c>
      <c r="K1890" t="s">
        <v>531</v>
      </c>
      <c r="L1890" t="s">
        <v>531</v>
      </c>
      <c r="M1890" t="s">
        <v>531</v>
      </c>
      <c r="N1890" t="s">
        <v>531</v>
      </c>
      <c r="O1890" t="s">
        <v>531</v>
      </c>
      <c r="P1890" t="s">
        <v>531</v>
      </c>
      <c r="Q1890">
        <v>0</v>
      </c>
      <c r="R1890">
        <v>0</v>
      </c>
      <c r="S1890">
        <v>0</v>
      </c>
      <c r="T1890">
        <v>0</v>
      </c>
      <c r="U1890">
        <v>0</v>
      </c>
      <c r="V1890">
        <v>0</v>
      </c>
      <c r="W1890">
        <v>0</v>
      </c>
      <c r="X1890">
        <v>0</v>
      </c>
      <c r="Y1890">
        <v>0</v>
      </c>
      <c r="Z1890">
        <v>0</v>
      </c>
      <c r="AA1890">
        <v>0</v>
      </c>
      <c r="AB1890">
        <v>0</v>
      </c>
      <c r="AC1890">
        <v>0</v>
      </c>
      <c r="AD1890">
        <v>0</v>
      </c>
      <c r="AE1890">
        <v>0</v>
      </c>
      <c r="AF1890">
        <v>0</v>
      </c>
      <c r="AG1890">
        <v>0</v>
      </c>
      <c r="AH1890">
        <v>0</v>
      </c>
      <c r="AI1890">
        <v>0</v>
      </c>
      <c r="AJ1890">
        <v>0</v>
      </c>
      <c r="AK1890">
        <v>0</v>
      </c>
      <c r="AL1890" t="s">
        <v>531</v>
      </c>
      <c r="AM1890" s="49" t="s">
        <v>427</v>
      </c>
      <c r="AN1890" s="49" t="s">
        <v>14</v>
      </c>
      <c r="AO1890" s="49" t="s">
        <v>506</v>
      </c>
      <c r="AP1890" s="49" t="s">
        <v>501</v>
      </c>
      <c r="AQ1890" s="49" t="s">
        <v>10</v>
      </c>
      <c r="AR1890" s="49" t="s">
        <v>495</v>
      </c>
      <c r="AS1890" s="49" t="s">
        <v>488</v>
      </c>
      <c r="AT1890" s="49" t="s">
        <v>497</v>
      </c>
    </row>
    <row r="1891" spans="1:46" x14ac:dyDescent="0.25">
      <c r="A1891">
        <v>11</v>
      </c>
      <c r="B1891" t="s">
        <v>353</v>
      </c>
      <c r="C1891" t="s">
        <v>353</v>
      </c>
      <c r="D1891" t="s">
        <v>354</v>
      </c>
      <c r="E1891" t="s">
        <v>628</v>
      </c>
      <c r="F1891" t="s">
        <v>629</v>
      </c>
      <c r="G1891">
        <v>0</v>
      </c>
      <c r="H1891">
        <v>0</v>
      </c>
      <c r="I1891">
        <v>0</v>
      </c>
      <c r="J1891">
        <v>0</v>
      </c>
      <c r="K1891">
        <v>0</v>
      </c>
      <c r="L1891">
        <v>0</v>
      </c>
      <c r="M1891">
        <v>0</v>
      </c>
      <c r="N1891">
        <v>0</v>
      </c>
      <c r="O1891">
        <v>0</v>
      </c>
      <c r="P1891">
        <v>0</v>
      </c>
      <c r="Q1891">
        <v>0</v>
      </c>
      <c r="R1891">
        <v>512.12519999999995</v>
      </c>
      <c r="S1891">
        <v>1238.0996</v>
      </c>
      <c r="T1891">
        <v>2644.8560000000002</v>
      </c>
      <c r="U1891">
        <v>4992.2984999999999</v>
      </c>
      <c r="V1891">
        <v>1209.6838</v>
      </c>
      <c r="W1891">
        <v>1271.9498000000001</v>
      </c>
      <c r="X1891">
        <v>1310.6651999999999</v>
      </c>
      <c r="Y1891">
        <v>1412.8063999999999</v>
      </c>
      <c r="Z1891">
        <v>3428.1266999999998</v>
      </c>
      <c r="AA1891">
        <v>4015.1286</v>
      </c>
      <c r="AB1891">
        <v>3846.3126999999999</v>
      </c>
      <c r="AC1891">
        <v>4765.2190000000001</v>
      </c>
      <c r="AD1891">
        <v>4656.3580000000002</v>
      </c>
      <c r="AE1891">
        <v>3654.7498000000001</v>
      </c>
      <c r="AF1891">
        <v>3960.0136000000002</v>
      </c>
      <c r="AG1891">
        <v>4589.1724000000004</v>
      </c>
      <c r="AH1891">
        <v>4994.5969999999998</v>
      </c>
      <c r="AI1891">
        <v>4410.1238999999996</v>
      </c>
      <c r="AJ1891">
        <v>4463.2543999999998</v>
      </c>
      <c r="AK1891">
        <v>4489.8238000000001</v>
      </c>
      <c r="AL1891">
        <v>4303.8545999999997</v>
      </c>
      <c r="AM1891" s="49" t="s">
        <v>354</v>
      </c>
      <c r="AN1891" s="49" t="s">
        <v>14</v>
      </c>
      <c r="AO1891" s="49" t="s">
        <v>500</v>
      </c>
      <c r="AP1891" s="49" t="s">
        <v>505</v>
      </c>
      <c r="AQ1891" s="49" t="s">
        <v>13</v>
      </c>
      <c r="AR1891" s="49" t="s">
        <v>487</v>
      </c>
      <c r="AS1891" s="49" t="s">
        <v>488</v>
      </c>
      <c r="AT1891" s="49" t="s">
        <v>489</v>
      </c>
    </row>
    <row r="1892" spans="1:46" x14ac:dyDescent="0.25">
      <c r="A1892">
        <v>11</v>
      </c>
      <c r="B1892" t="s">
        <v>111</v>
      </c>
      <c r="C1892" t="s">
        <v>111</v>
      </c>
      <c r="D1892" t="s">
        <v>112</v>
      </c>
      <c r="E1892" t="s">
        <v>628</v>
      </c>
      <c r="F1892" t="s">
        <v>629</v>
      </c>
      <c r="G1892">
        <v>0</v>
      </c>
      <c r="H1892">
        <v>0</v>
      </c>
      <c r="I1892">
        <v>0</v>
      </c>
      <c r="J1892">
        <v>0</v>
      </c>
      <c r="K1892">
        <v>0</v>
      </c>
      <c r="L1892">
        <v>0</v>
      </c>
      <c r="M1892">
        <v>0</v>
      </c>
      <c r="N1892">
        <v>0</v>
      </c>
      <c r="O1892">
        <v>0</v>
      </c>
      <c r="P1892">
        <v>0</v>
      </c>
      <c r="Q1892">
        <v>0</v>
      </c>
      <c r="R1892">
        <v>0</v>
      </c>
      <c r="S1892">
        <v>0</v>
      </c>
      <c r="T1892">
        <v>0</v>
      </c>
      <c r="U1892">
        <v>0</v>
      </c>
      <c r="V1892">
        <v>26.523399999999999</v>
      </c>
      <c r="W1892">
        <v>26.523399999999999</v>
      </c>
      <c r="X1892">
        <v>67.131200000000007</v>
      </c>
      <c r="Y1892">
        <v>69.149199999999993</v>
      </c>
      <c r="Z1892">
        <v>0</v>
      </c>
      <c r="AA1892">
        <v>0</v>
      </c>
      <c r="AB1892">
        <v>0</v>
      </c>
      <c r="AC1892">
        <v>0</v>
      </c>
      <c r="AD1892">
        <v>0</v>
      </c>
      <c r="AE1892">
        <v>0</v>
      </c>
      <c r="AF1892">
        <v>0</v>
      </c>
      <c r="AG1892">
        <v>0</v>
      </c>
      <c r="AH1892">
        <v>0</v>
      </c>
      <c r="AI1892">
        <v>0</v>
      </c>
      <c r="AJ1892">
        <v>0</v>
      </c>
      <c r="AK1892">
        <v>0</v>
      </c>
      <c r="AL1892">
        <v>0</v>
      </c>
      <c r="AM1892" s="49" t="s">
        <v>112</v>
      </c>
      <c r="AN1892" s="49" t="s">
        <v>14</v>
      </c>
      <c r="AO1892" s="49" t="s">
        <v>500</v>
      </c>
      <c r="AP1892" s="49" t="s">
        <v>505</v>
      </c>
      <c r="AQ1892" s="49" t="s">
        <v>13</v>
      </c>
      <c r="AR1892" s="49" t="s">
        <v>487</v>
      </c>
      <c r="AS1892" s="49" t="s">
        <v>488</v>
      </c>
      <c r="AT1892" s="49" t="s">
        <v>489</v>
      </c>
    </row>
    <row r="1893" spans="1:46" x14ac:dyDescent="0.25">
      <c r="A1893">
        <v>11</v>
      </c>
      <c r="B1893" t="s">
        <v>359</v>
      </c>
      <c r="C1893" t="s">
        <v>359</v>
      </c>
      <c r="D1893" t="s">
        <v>605</v>
      </c>
      <c r="E1893" t="s">
        <v>628</v>
      </c>
      <c r="F1893" t="s">
        <v>629</v>
      </c>
      <c r="G1893">
        <v>0</v>
      </c>
      <c r="H1893">
        <v>0</v>
      </c>
      <c r="I1893">
        <v>0</v>
      </c>
      <c r="J1893">
        <v>0</v>
      </c>
      <c r="K1893">
        <v>0</v>
      </c>
      <c r="L1893">
        <v>0</v>
      </c>
      <c r="M1893">
        <v>0</v>
      </c>
      <c r="N1893">
        <v>0</v>
      </c>
      <c r="O1893">
        <v>0</v>
      </c>
      <c r="P1893">
        <v>0</v>
      </c>
      <c r="Q1893">
        <v>0</v>
      </c>
      <c r="R1893">
        <v>0</v>
      </c>
      <c r="S1893">
        <v>0</v>
      </c>
      <c r="T1893">
        <v>0</v>
      </c>
      <c r="U1893">
        <v>0</v>
      </c>
      <c r="V1893">
        <v>0</v>
      </c>
      <c r="W1893">
        <v>0</v>
      </c>
      <c r="X1893">
        <v>0</v>
      </c>
      <c r="Y1893">
        <v>0</v>
      </c>
      <c r="Z1893">
        <v>0</v>
      </c>
      <c r="AA1893">
        <v>0</v>
      </c>
      <c r="AB1893">
        <v>0</v>
      </c>
      <c r="AC1893">
        <v>0</v>
      </c>
      <c r="AD1893">
        <v>0</v>
      </c>
      <c r="AE1893">
        <v>0</v>
      </c>
      <c r="AF1893">
        <v>0</v>
      </c>
      <c r="AG1893">
        <v>0</v>
      </c>
      <c r="AH1893">
        <v>0</v>
      </c>
      <c r="AI1893">
        <v>0</v>
      </c>
      <c r="AJ1893">
        <v>0</v>
      </c>
      <c r="AK1893">
        <v>0</v>
      </c>
      <c r="AL1893" t="s">
        <v>531</v>
      </c>
      <c r="AM1893" s="49" t="s">
        <v>360</v>
      </c>
      <c r="AN1893" s="49" t="s">
        <v>14</v>
      </c>
      <c r="AO1893" s="49" t="s">
        <v>485</v>
      </c>
      <c r="AP1893" s="49" t="s">
        <v>486</v>
      </c>
      <c r="AQ1893" s="49" t="s">
        <v>11</v>
      </c>
      <c r="AR1893" s="49" t="s">
        <v>487</v>
      </c>
      <c r="AS1893" s="49" t="s">
        <v>488</v>
      </c>
      <c r="AT1893" s="49" t="s">
        <v>489</v>
      </c>
    </row>
    <row r="1894" spans="1:46" x14ac:dyDescent="0.25">
      <c r="A1894">
        <v>11</v>
      </c>
      <c r="B1894" t="s">
        <v>366</v>
      </c>
      <c r="C1894" t="s">
        <v>366</v>
      </c>
      <c r="D1894" t="s">
        <v>367</v>
      </c>
      <c r="E1894" t="s">
        <v>628</v>
      </c>
      <c r="F1894" t="s">
        <v>629</v>
      </c>
      <c r="G1894">
        <v>0</v>
      </c>
      <c r="H1894">
        <v>0</v>
      </c>
      <c r="I1894">
        <v>0</v>
      </c>
      <c r="J1894">
        <v>0</v>
      </c>
      <c r="K1894">
        <v>0</v>
      </c>
      <c r="L1894">
        <v>0</v>
      </c>
      <c r="M1894">
        <v>0</v>
      </c>
      <c r="N1894">
        <v>0</v>
      </c>
      <c r="O1894">
        <v>0</v>
      </c>
      <c r="P1894">
        <v>0</v>
      </c>
      <c r="Q1894">
        <v>0</v>
      </c>
      <c r="R1894">
        <v>0</v>
      </c>
      <c r="S1894">
        <v>0</v>
      </c>
      <c r="T1894">
        <v>0</v>
      </c>
      <c r="U1894">
        <v>0</v>
      </c>
      <c r="V1894">
        <v>0</v>
      </c>
      <c r="W1894">
        <v>0</v>
      </c>
      <c r="X1894">
        <v>0</v>
      </c>
      <c r="Y1894">
        <v>0</v>
      </c>
      <c r="Z1894">
        <v>0</v>
      </c>
      <c r="AA1894">
        <v>0</v>
      </c>
      <c r="AB1894">
        <v>0</v>
      </c>
      <c r="AC1894">
        <v>0</v>
      </c>
      <c r="AD1894">
        <v>0</v>
      </c>
      <c r="AE1894">
        <v>0</v>
      </c>
      <c r="AF1894">
        <v>0</v>
      </c>
      <c r="AG1894">
        <v>0</v>
      </c>
      <c r="AH1894">
        <v>0</v>
      </c>
      <c r="AI1894">
        <v>0</v>
      </c>
      <c r="AJ1894">
        <v>0</v>
      </c>
      <c r="AK1894">
        <v>0</v>
      </c>
      <c r="AL1894" t="s">
        <v>531</v>
      </c>
      <c r="AM1894" s="49" t="s">
        <v>367</v>
      </c>
      <c r="AN1894" s="49" t="s">
        <v>14</v>
      </c>
      <c r="AO1894" s="49" t="s">
        <v>485</v>
      </c>
      <c r="AP1894" s="49" t="s">
        <v>494</v>
      </c>
      <c r="AQ1894" s="49" t="s">
        <v>11</v>
      </c>
      <c r="AR1894" s="49" t="s">
        <v>487</v>
      </c>
      <c r="AS1894" s="49" t="s">
        <v>488</v>
      </c>
      <c r="AT1894" s="49" t="s">
        <v>489</v>
      </c>
    </row>
    <row r="1895" spans="1:46" x14ac:dyDescent="0.25">
      <c r="A1895">
        <v>11</v>
      </c>
      <c r="B1895" t="s">
        <v>364</v>
      </c>
      <c r="C1895" t="s">
        <v>364</v>
      </c>
      <c r="D1895" t="s">
        <v>365</v>
      </c>
      <c r="E1895" t="s">
        <v>628</v>
      </c>
      <c r="F1895" t="s">
        <v>629</v>
      </c>
      <c r="G1895">
        <v>0</v>
      </c>
      <c r="H1895">
        <v>0</v>
      </c>
      <c r="I1895">
        <v>0</v>
      </c>
      <c r="J1895">
        <v>0</v>
      </c>
      <c r="K1895">
        <v>0</v>
      </c>
      <c r="L1895">
        <v>0</v>
      </c>
      <c r="M1895">
        <v>0</v>
      </c>
      <c r="N1895">
        <v>0</v>
      </c>
      <c r="O1895">
        <v>0</v>
      </c>
      <c r="P1895">
        <v>0</v>
      </c>
      <c r="Q1895">
        <v>0</v>
      </c>
      <c r="R1895">
        <v>0</v>
      </c>
      <c r="S1895">
        <v>0</v>
      </c>
      <c r="T1895">
        <v>0</v>
      </c>
      <c r="U1895">
        <v>133.99850000000001</v>
      </c>
      <c r="V1895">
        <v>1420.4012</v>
      </c>
      <c r="W1895">
        <v>2680</v>
      </c>
      <c r="X1895">
        <v>3966.3984999999998</v>
      </c>
      <c r="Y1895">
        <v>6860.8002999999999</v>
      </c>
      <c r="Z1895">
        <v>8522.3989000000001</v>
      </c>
      <c r="AA1895">
        <v>9058.4014000000006</v>
      </c>
      <c r="AB1895">
        <v>10853.9985</v>
      </c>
      <c r="AC1895">
        <v>13909.1986</v>
      </c>
      <c r="AD1895">
        <v>20394.7988</v>
      </c>
      <c r="AE1895">
        <v>22512.000700000001</v>
      </c>
      <c r="AF1895">
        <v>24950.799200000001</v>
      </c>
      <c r="AG1895">
        <v>25888.801500000001</v>
      </c>
      <c r="AH1895">
        <v>31088.911700000001</v>
      </c>
      <c r="AI1895">
        <v>31578.331900000001</v>
      </c>
      <c r="AJ1895">
        <v>34663.8151</v>
      </c>
      <c r="AK1895">
        <v>31450.659599999999</v>
      </c>
      <c r="AL1895" t="s">
        <v>531</v>
      </c>
      <c r="AM1895" s="49" t="s">
        <v>365</v>
      </c>
      <c r="AN1895" s="49" t="s">
        <v>14</v>
      </c>
      <c r="AO1895" s="49" t="s">
        <v>485</v>
      </c>
      <c r="AP1895" s="49" t="s">
        <v>501</v>
      </c>
      <c r="AQ1895" s="49" t="s">
        <v>11</v>
      </c>
      <c r="AR1895" s="49" t="s">
        <v>487</v>
      </c>
      <c r="AS1895" s="49" t="s">
        <v>488</v>
      </c>
      <c r="AT1895" s="49" t="s">
        <v>489</v>
      </c>
    </row>
    <row r="1896" spans="1:46" x14ac:dyDescent="0.25">
      <c r="A1896">
        <v>11</v>
      </c>
      <c r="B1896" t="s">
        <v>493</v>
      </c>
      <c r="C1896" t="s">
        <v>606</v>
      </c>
      <c r="D1896" t="s">
        <v>607</v>
      </c>
      <c r="E1896" t="s">
        <v>628</v>
      </c>
      <c r="F1896" t="s">
        <v>629</v>
      </c>
      <c r="G1896">
        <v>17634.864399999999</v>
      </c>
      <c r="H1896">
        <v>45698.0386</v>
      </c>
      <c r="I1896">
        <v>49862.120999999999</v>
      </c>
      <c r="J1896">
        <v>147099.7806</v>
      </c>
      <c r="K1896">
        <v>163476.49909999999</v>
      </c>
      <c r="L1896">
        <v>174174.5895</v>
      </c>
      <c r="M1896">
        <v>175458.10750000001</v>
      </c>
      <c r="N1896">
        <v>228191.72010000001</v>
      </c>
      <c r="O1896">
        <v>238915.94459999999</v>
      </c>
      <c r="P1896">
        <v>256233.1188</v>
      </c>
      <c r="Q1896">
        <v>250696.24739999999</v>
      </c>
      <c r="R1896">
        <v>279309.9105</v>
      </c>
      <c r="S1896">
        <v>334645.02059999999</v>
      </c>
      <c r="T1896">
        <v>437026.18920000002</v>
      </c>
      <c r="U1896">
        <v>465546.46139999997</v>
      </c>
      <c r="V1896">
        <v>549397.57330000005</v>
      </c>
      <c r="W1896">
        <v>644631.58120000002</v>
      </c>
      <c r="X1896">
        <v>812710.15220000001</v>
      </c>
      <c r="Y1896">
        <v>1088750.31</v>
      </c>
      <c r="Z1896">
        <v>1195667.6418999999</v>
      </c>
      <c r="AA1896">
        <v>1411667.3082999999</v>
      </c>
      <c r="AB1896">
        <v>1490711.4839999999</v>
      </c>
      <c r="AC1896">
        <v>1670475.2797999999</v>
      </c>
      <c r="AD1896">
        <v>1772325.3862999999</v>
      </c>
      <c r="AE1896">
        <v>1884085.2464000001</v>
      </c>
      <c r="AF1896">
        <v>1881760.7727000001</v>
      </c>
      <c r="AG1896">
        <v>1943815.902</v>
      </c>
      <c r="AH1896">
        <v>2071764.6063000001</v>
      </c>
      <c r="AI1896">
        <v>2051093.2024000001</v>
      </c>
      <c r="AJ1896">
        <v>2063747.7132999999</v>
      </c>
      <c r="AK1896">
        <v>1867565.8795</v>
      </c>
      <c r="AL1896" t="s">
        <v>531</v>
      </c>
      <c r="AM1896" s="49" t="e">
        <v>#N/A</v>
      </c>
      <c r="AN1896" s="49" t="e">
        <v>#N/A</v>
      </c>
      <c r="AO1896" s="49" t="e">
        <v>#N/A</v>
      </c>
      <c r="AP1896" s="49" t="e">
        <v>#N/A</v>
      </c>
      <c r="AQ1896" s="49" t="e">
        <v>#N/A</v>
      </c>
      <c r="AR1896" s="49" t="e">
        <v>#N/A</v>
      </c>
      <c r="AS1896" s="49" t="e">
        <v>#N/A</v>
      </c>
      <c r="AT1896" s="49" t="e">
        <v>#N/A</v>
      </c>
    </row>
    <row r="1897" spans="1:46" x14ac:dyDescent="0.25">
      <c r="A1897">
        <v>11</v>
      </c>
      <c r="B1897" t="s">
        <v>362</v>
      </c>
      <c r="C1897" t="s">
        <v>362</v>
      </c>
      <c r="D1897" t="s">
        <v>363</v>
      </c>
      <c r="E1897" t="s">
        <v>628</v>
      </c>
      <c r="F1897" t="s">
        <v>629</v>
      </c>
      <c r="G1897">
        <v>0</v>
      </c>
      <c r="H1897">
        <v>0</v>
      </c>
      <c r="I1897">
        <v>0</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c r="AG1897">
        <v>0</v>
      </c>
      <c r="AH1897">
        <v>0</v>
      </c>
      <c r="AI1897">
        <v>0</v>
      </c>
      <c r="AJ1897">
        <v>0</v>
      </c>
      <c r="AK1897">
        <v>0</v>
      </c>
      <c r="AL1897" t="s">
        <v>531</v>
      </c>
      <c r="AM1897" s="49" t="s">
        <v>363</v>
      </c>
      <c r="AN1897" s="49" t="s">
        <v>8</v>
      </c>
      <c r="AO1897" s="49" t="s">
        <v>9</v>
      </c>
      <c r="AP1897" s="49" t="s">
        <v>486</v>
      </c>
      <c r="AQ1897" s="49" t="s">
        <v>9</v>
      </c>
      <c r="AR1897" s="49" t="s">
        <v>495</v>
      </c>
      <c r="AS1897" s="49" t="s">
        <v>488</v>
      </c>
      <c r="AT1897" s="49" t="s">
        <v>489</v>
      </c>
    </row>
    <row r="1898" spans="1:46" x14ac:dyDescent="0.25">
      <c r="A1898">
        <v>11</v>
      </c>
      <c r="B1898" t="s">
        <v>372</v>
      </c>
      <c r="C1898" t="s">
        <v>372</v>
      </c>
      <c r="D1898" t="s">
        <v>431</v>
      </c>
      <c r="E1898" t="s">
        <v>628</v>
      </c>
      <c r="F1898" t="s">
        <v>629</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c r="AG1898">
        <v>0</v>
      </c>
      <c r="AH1898">
        <v>0</v>
      </c>
      <c r="AI1898">
        <v>0</v>
      </c>
      <c r="AJ1898">
        <v>0</v>
      </c>
      <c r="AK1898">
        <v>0</v>
      </c>
      <c r="AL1898" t="s">
        <v>531</v>
      </c>
      <c r="AM1898" s="49" t="s">
        <v>431</v>
      </c>
      <c r="AN1898" s="49" t="s">
        <v>14</v>
      </c>
      <c r="AO1898" s="49" t="s">
        <v>507</v>
      </c>
      <c r="AP1898" s="49" t="s">
        <v>505</v>
      </c>
      <c r="AQ1898" s="49" t="s">
        <v>10</v>
      </c>
      <c r="AR1898" s="49" t="s">
        <v>495</v>
      </c>
      <c r="AS1898" s="49" t="s">
        <v>496</v>
      </c>
      <c r="AT1898" s="49" t="s">
        <v>497</v>
      </c>
    </row>
    <row r="1899" spans="1:46" x14ac:dyDescent="0.25">
      <c r="A1899">
        <v>11</v>
      </c>
      <c r="B1899" t="s">
        <v>373</v>
      </c>
      <c r="C1899" t="s">
        <v>373</v>
      </c>
      <c r="D1899" t="s">
        <v>374</v>
      </c>
      <c r="E1899" t="s">
        <v>628</v>
      </c>
      <c r="F1899" t="s">
        <v>629</v>
      </c>
      <c r="G1899">
        <v>0</v>
      </c>
      <c r="H1899">
        <v>0</v>
      </c>
      <c r="I1899">
        <v>0</v>
      </c>
      <c r="J1899">
        <v>0</v>
      </c>
      <c r="K1899">
        <v>0</v>
      </c>
      <c r="L1899">
        <v>0</v>
      </c>
      <c r="M1899">
        <v>0</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c r="AG1899">
        <v>0</v>
      </c>
      <c r="AH1899">
        <v>0</v>
      </c>
      <c r="AI1899">
        <v>0</v>
      </c>
      <c r="AJ1899">
        <v>0</v>
      </c>
      <c r="AK1899">
        <v>0</v>
      </c>
      <c r="AL1899" t="s">
        <v>531</v>
      </c>
      <c r="AM1899" s="49" t="s">
        <v>374</v>
      </c>
      <c r="AN1899" s="49" t="s">
        <v>7</v>
      </c>
      <c r="AO1899" s="49" t="s">
        <v>9</v>
      </c>
      <c r="AP1899" s="49" t="s">
        <v>494</v>
      </c>
      <c r="AQ1899" s="49" t="s">
        <v>9</v>
      </c>
      <c r="AR1899" s="49" t="s">
        <v>487</v>
      </c>
      <c r="AS1899" s="49" t="s">
        <v>488</v>
      </c>
      <c r="AT1899" s="49" t="s">
        <v>489</v>
      </c>
    </row>
    <row r="1900" spans="1:46" x14ac:dyDescent="0.25">
      <c r="A1900">
        <v>11</v>
      </c>
      <c r="B1900" t="s">
        <v>368</v>
      </c>
      <c r="C1900" t="s">
        <v>368</v>
      </c>
      <c r="D1900" t="s">
        <v>429</v>
      </c>
      <c r="E1900" t="s">
        <v>628</v>
      </c>
      <c r="F1900" t="s">
        <v>629</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c r="AG1900">
        <v>0</v>
      </c>
      <c r="AH1900">
        <v>0</v>
      </c>
      <c r="AI1900">
        <v>0</v>
      </c>
      <c r="AJ1900">
        <v>0</v>
      </c>
      <c r="AK1900">
        <v>0</v>
      </c>
      <c r="AL1900" t="s">
        <v>531</v>
      </c>
      <c r="AM1900" s="49" t="s">
        <v>429</v>
      </c>
      <c r="AN1900" s="49" t="s">
        <v>14</v>
      </c>
      <c r="AO1900" s="49" t="s">
        <v>485</v>
      </c>
      <c r="AP1900" s="49" t="s">
        <v>501</v>
      </c>
      <c r="AQ1900" s="49" t="s">
        <v>11</v>
      </c>
      <c r="AR1900" s="49" t="s">
        <v>495</v>
      </c>
      <c r="AS1900" s="49" t="s">
        <v>496</v>
      </c>
      <c r="AT1900" s="49" t="s">
        <v>497</v>
      </c>
    </row>
    <row r="1901" spans="1:46" x14ac:dyDescent="0.25">
      <c r="A1901">
        <v>11</v>
      </c>
      <c r="B1901" t="s">
        <v>381</v>
      </c>
      <c r="C1901" t="s">
        <v>381</v>
      </c>
      <c r="D1901" t="s">
        <v>382</v>
      </c>
      <c r="E1901" t="s">
        <v>628</v>
      </c>
      <c r="F1901" t="s">
        <v>629</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c r="AG1901">
        <v>0</v>
      </c>
      <c r="AH1901">
        <v>0</v>
      </c>
      <c r="AI1901">
        <v>0</v>
      </c>
      <c r="AJ1901">
        <v>0</v>
      </c>
      <c r="AK1901">
        <v>0</v>
      </c>
      <c r="AL1901" t="s">
        <v>531</v>
      </c>
      <c r="AM1901" s="49" t="s">
        <v>382</v>
      </c>
      <c r="AN1901" s="49" t="s">
        <v>6</v>
      </c>
      <c r="AO1901" s="49" t="s">
        <v>9</v>
      </c>
      <c r="AP1901" s="49" t="s">
        <v>486</v>
      </c>
      <c r="AQ1901" s="49" t="s">
        <v>9</v>
      </c>
      <c r="AR1901" s="49" t="s">
        <v>487</v>
      </c>
      <c r="AS1901" s="49" t="s">
        <v>488</v>
      </c>
      <c r="AT1901" s="49" t="s">
        <v>489</v>
      </c>
    </row>
    <row r="1902" spans="1:46" x14ac:dyDescent="0.25">
      <c r="A1902">
        <v>11</v>
      </c>
      <c r="B1902" t="s">
        <v>383</v>
      </c>
      <c r="C1902" t="s">
        <v>383</v>
      </c>
      <c r="D1902" t="s">
        <v>384</v>
      </c>
      <c r="E1902" t="s">
        <v>628</v>
      </c>
      <c r="F1902" t="s">
        <v>629</v>
      </c>
      <c r="G1902">
        <v>0</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1884.9602</v>
      </c>
      <c r="AE1902">
        <v>720.71990000000005</v>
      </c>
      <c r="AF1902">
        <v>443.52030000000002</v>
      </c>
      <c r="AG1902">
        <v>158.61269999999999</v>
      </c>
      <c r="AH1902">
        <v>573.52880000000005</v>
      </c>
      <c r="AI1902">
        <v>120.8604</v>
      </c>
      <c r="AJ1902">
        <v>1938.5135</v>
      </c>
      <c r="AK1902">
        <v>0</v>
      </c>
      <c r="AL1902">
        <v>0</v>
      </c>
      <c r="AM1902" s="49" t="s">
        <v>384</v>
      </c>
      <c r="AN1902" s="49" t="s">
        <v>14</v>
      </c>
      <c r="AO1902" s="49" t="s">
        <v>500</v>
      </c>
      <c r="AP1902" s="49" t="s">
        <v>494</v>
      </c>
      <c r="AQ1902" s="49" t="s">
        <v>502</v>
      </c>
      <c r="AR1902" s="49" t="s">
        <v>487</v>
      </c>
      <c r="AS1902" s="49" t="s">
        <v>488</v>
      </c>
      <c r="AT1902" s="49" t="s">
        <v>489</v>
      </c>
    </row>
    <row r="1903" spans="1:46" x14ac:dyDescent="0.25">
      <c r="A1903">
        <v>11</v>
      </c>
      <c r="B1903" t="s">
        <v>62</v>
      </c>
      <c r="C1903" t="s">
        <v>62</v>
      </c>
      <c r="D1903" t="s">
        <v>407</v>
      </c>
      <c r="E1903" t="s">
        <v>628</v>
      </c>
      <c r="F1903" t="s">
        <v>629</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c r="Z1903">
        <v>0</v>
      </c>
      <c r="AA1903">
        <v>0</v>
      </c>
      <c r="AB1903">
        <v>0</v>
      </c>
      <c r="AC1903">
        <v>0</v>
      </c>
      <c r="AD1903">
        <v>0</v>
      </c>
      <c r="AE1903">
        <v>0</v>
      </c>
      <c r="AF1903">
        <v>0</v>
      </c>
      <c r="AG1903">
        <v>0</v>
      </c>
      <c r="AH1903">
        <v>0</v>
      </c>
      <c r="AI1903">
        <v>0</v>
      </c>
      <c r="AJ1903">
        <v>0</v>
      </c>
      <c r="AK1903">
        <v>0</v>
      </c>
      <c r="AL1903" t="s">
        <v>531</v>
      </c>
      <c r="AM1903" s="49" t="s">
        <v>407</v>
      </c>
      <c r="AN1903" s="49" t="s">
        <v>14</v>
      </c>
      <c r="AO1903" s="49" t="s">
        <v>485</v>
      </c>
      <c r="AP1903" s="49" t="s">
        <v>505</v>
      </c>
      <c r="AQ1903" s="49" t="s">
        <v>13</v>
      </c>
      <c r="AR1903" s="49" t="s">
        <v>495</v>
      </c>
      <c r="AS1903" s="49" t="s">
        <v>496</v>
      </c>
      <c r="AT1903" s="49" t="s">
        <v>497</v>
      </c>
    </row>
    <row r="1904" spans="1:46" x14ac:dyDescent="0.25">
      <c r="A1904">
        <v>11</v>
      </c>
      <c r="B1904" t="s">
        <v>169</v>
      </c>
      <c r="C1904" t="s">
        <v>169</v>
      </c>
      <c r="D1904" t="s">
        <v>170</v>
      </c>
      <c r="E1904" t="s">
        <v>628</v>
      </c>
      <c r="F1904" t="s">
        <v>629</v>
      </c>
      <c r="G1904">
        <v>0</v>
      </c>
      <c r="H1904">
        <v>0</v>
      </c>
      <c r="I1904">
        <v>0</v>
      </c>
      <c r="J1904">
        <v>0</v>
      </c>
      <c r="K1904">
        <v>0</v>
      </c>
      <c r="L1904">
        <v>0</v>
      </c>
      <c r="M1904">
        <v>0</v>
      </c>
      <c r="N1904">
        <v>0</v>
      </c>
      <c r="O1904">
        <v>0</v>
      </c>
      <c r="P1904">
        <v>0</v>
      </c>
      <c r="Q1904">
        <v>0</v>
      </c>
      <c r="R1904">
        <v>0</v>
      </c>
      <c r="S1904">
        <v>0</v>
      </c>
      <c r="T1904">
        <v>0</v>
      </c>
      <c r="U1904">
        <v>0</v>
      </c>
      <c r="V1904">
        <v>0</v>
      </c>
      <c r="W1904">
        <v>0</v>
      </c>
      <c r="X1904">
        <v>367.12790000000001</v>
      </c>
      <c r="Y1904">
        <v>1490.9907000000001</v>
      </c>
      <c r="Z1904">
        <v>1618.7885000000001</v>
      </c>
      <c r="AA1904">
        <v>5987.5636000000004</v>
      </c>
      <c r="AB1904">
        <v>626.78909999999996</v>
      </c>
      <c r="AC1904">
        <v>3273.8724000000002</v>
      </c>
      <c r="AD1904">
        <v>11165.4629</v>
      </c>
      <c r="AE1904">
        <v>10998.606400000001</v>
      </c>
      <c r="AF1904">
        <v>7082.0643</v>
      </c>
      <c r="AG1904">
        <v>9979.2713000000003</v>
      </c>
      <c r="AH1904">
        <v>13734.910400000001</v>
      </c>
      <c r="AI1904">
        <v>10998.6608</v>
      </c>
      <c r="AJ1904">
        <v>5579.8069999999998</v>
      </c>
      <c r="AK1904">
        <v>6947.9359999999997</v>
      </c>
      <c r="AL1904">
        <v>7591.7569999999996</v>
      </c>
      <c r="AM1904" s="49" t="s">
        <v>170</v>
      </c>
      <c r="AN1904" s="49" t="s">
        <v>14</v>
      </c>
      <c r="AO1904" s="49" t="s">
        <v>500</v>
      </c>
      <c r="AP1904" s="49" t="s">
        <v>505</v>
      </c>
      <c r="AQ1904" s="49" t="s">
        <v>13</v>
      </c>
      <c r="AR1904" s="49" t="s">
        <v>487</v>
      </c>
      <c r="AS1904" s="49" t="s">
        <v>488</v>
      </c>
      <c r="AT1904" s="49" t="s">
        <v>489</v>
      </c>
    </row>
    <row r="1905" spans="1:46" x14ac:dyDescent="0.25">
      <c r="A1905">
        <v>11</v>
      </c>
      <c r="B1905" t="s">
        <v>379</v>
      </c>
      <c r="C1905" t="s">
        <v>379</v>
      </c>
      <c r="D1905" t="s">
        <v>608</v>
      </c>
      <c r="E1905" t="s">
        <v>628</v>
      </c>
      <c r="F1905" t="s">
        <v>629</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c r="AG1905">
        <v>0</v>
      </c>
      <c r="AH1905">
        <v>0</v>
      </c>
      <c r="AI1905">
        <v>0</v>
      </c>
      <c r="AJ1905">
        <v>0</v>
      </c>
      <c r="AK1905">
        <v>0</v>
      </c>
      <c r="AL1905" t="s">
        <v>531</v>
      </c>
      <c r="AM1905" s="49" t="s">
        <v>380</v>
      </c>
      <c r="AN1905" s="49" t="s">
        <v>6</v>
      </c>
      <c r="AO1905" s="49" t="s">
        <v>9</v>
      </c>
      <c r="AP1905" s="49" t="s">
        <v>494</v>
      </c>
      <c r="AQ1905" s="49" t="s">
        <v>9</v>
      </c>
      <c r="AR1905" s="49" t="s">
        <v>487</v>
      </c>
      <c r="AS1905" s="49" t="s">
        <v>488</v>
      </c>
      <c r="AT1905" s="49" t="s">
        <v>489</v>
      </c>
    </row>
    <row r="1906" spans="1:46" x14ac:dyDescent="0.25">
      <c r="A1906">
        <v>11</v>
      </c>
      <c r="B1906" t="s">
        <v>387</v>
      </c>
      <c r="C1906" t="s">
        <v>387</v>
      </c>
      <c r="D1906" t="s">
        <v>388</v>
      </c>
      <c r="E1906" t="s">
        <v>628</v>
      </c>
      <c r="F1906" t="s">
        <v>629</v>
      </c>
      <c r="G1906">
        <v>0</v>
      </c>
      <c r="H1906">
        <v>0</v>
      </c>
      <c r="I1906">
        <v>0</v>
      </c>
      <c r="J1906">
        <v>92555.000199999995</v>
      </c>
      <c r="K1906">
        <v>102693.2484</v>
      </c>
      <c r="L1906">
        <v>108685.2501</v>
      </c>
      <c r="M1906">
        <v>78110.000100000005</v>
      </c>
      <c r="N1906">
        <v>102185.00019999999</v>
      </c>
      <c r="O1906">
        <v>111279.9984</v>
      </c>
      <c r="P1906">
        <v>117940.74920000001</v>
      </c>
      <c r="Q1906">
        <v>120321.5019</v>
      </c>
      <c r="R1906">
        <v>126982.2485</v>
      </c>
      <c r="S1906">
        <v>164780.0006</v>
      </c>
      <c r="T1906">
        <v>222901.42199999999</v>
      </c>
      <c r="U1906">
        <v>272756.4129</v>
      </c>
      <c r="V1906">
        <v>313152.1372</v>
      </c>
      <c r="W1906">
        <v>391752.58319999999</v>
      </c>
      <c r="X1906">
        <v>523025.12109999999</v>
      </c>
      <c r="Y1906">
        <v>746615.22140000004</v>
      </c>
      <c r="Z1906">
        <v>877274.64009999996</v>
      </c>
      <c r="AA1906">
        <v>1045030.861</v>
      </c>
      <c r="AB1906">
        <v>1094756.7142</v>
      </c>
      <c r="AC1906">
        <v>1243770.8966000001</v>
      </c>
      <c r="AD1906">
        <v>1250509.9113</v>
      </c>
      <c r="AE1906">
        <v>1346402.9591000001</v>
      </c>
      <c r="AF1906">
        <v>1350381.8259000001</v>
      </c>
      <c r="AG1906">
        <v>1405811.0009000001</v>
      </c>
      <c r="AH1906">
        <v>1499035.7047999999</v>
      </c>
      <c r="AI1906">
        <v>1514907.2021000001</v>
      </c>
      <c r="AJ1906">
        <v>1485266.6762000001</v>
      </c>
      <c r="AK1906">
        <v>1311935.9153</v>
      </c>
      <c r="AL1906">
        <v>1410280.5689999999</v>
      </c>
      <c r="AM1906" s="49" t="s">
        <v>388</v>
      </c>
      <c r="AN1906" s="49" t="s">
        <v>14</v>
      </c>
      <c r="AO1906" s="49" t="s">
        <v>507</v>
      </c>
      <c r="AP1906" s="49" t="s">
        <v>505</v>
      </c>
      <c r="AQ1906" s="49" t="s">
        <v>13</v>
      </c>
      <c r="AR1906" s="49" t="s">
        <v>487</v>
      </c>
      <c r="AS1906" s="49" t="s">
        <v>488</v>
      </c>
      <c r="AT1906" s="49" t="s">
        <v>489</v>
      </c>
    </row>
    <row r="1907" spans="1:46" x14ac:dyDescent="0.25">
      <c r="A1907">
        <v>11</v>
      </c>
      <c r="B1907" t="s">
        <v>385</v>
      </c>
      <c r="C1907" t="s">
        <v>385</v>
      </c>
      <c r="D1907" t="s">
        <v>386</v>
      </c>
      <c r="E1907" t="s">
        <v>628</v>
      </c>
      <c r="F1907" t="s">
        <v>629</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509.12329999999997</v>
      </c>
      <c r="AB1907">
        <v>348.34589999999997</v>
      </c>
      <c r="AC1907">
        <v>428.73669999999998</v>
      </c>
      <c r="AD1907">
        <v>616.30949999999996</v>
      </c>
      <c r="AE1907">
        <v>911.06439999999998</v>
      </c>
      <c r="AF1907">
        <v>1527.3739</v>
      </c>
      <c r="AG1907">
        <v>1929.3108999999999</v>
      </c>
      <c r="AH1907">
        <v>2236.5551</v>
      </c>
      <c r="AI1907">
        <v>2438.8110000000001</v>
      </c>
      <c r="AJ1907">
        <v>2508.6133</v>
      </c>
      <c r="AK1907">
        <v>2432.7024999999999</v>
      </c>
      <c r="AL1907" t="s">
        <v>531</v>
      </c>
      <c r="AM1907" s="49" t="s">
        <v>386</v>
      </c>
      <c r="AN1907" s="49" t="s">
        <v>14</v>
      </c>
      <c r="AO1907" s="49" t="s">
        <v>506</v>
      </c>
      <c r="AP1907" s="49" t="s">
        <v>505</v>
      </c>
      <c r="AQ1907" s="49" t="s">
        <v>10</v>
      </c>
      <c r="AR1907" s="49" t="s">
        <v>487</v>
      </c>
      <c r="AS1907" s="49" t="s">
        <v>488</v>
      </c>
      <c r="AT1907" s="49" t="s">
        <v>489</v>
      </c>
    </row>
    <row r="1908" spans="1:46" x14ac:dyDescent="0.25">
      <c r="A1908">
        <v>11</v>
      </c>
      <c r="B1908" t="s">
        <v>389</v>
      </c>
      <c r="C1908" t="s">
        <v>389</v>
      </c>
      <c r="D1908" t="s">
        <v>432</v>
      </c>
      <c r="E1908" t="s">
        <v>628</v>
      </c>
      <c r="F1908" t="s">
        <v>629</v>
      </c>
      <c r="G1908">
        <v>0</v>
      </c>
      <c r="H1908">
        <v>0</v>
      </c>
      <c r="I1908">
        <v>0</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c r="AG1908">
        <v>0</v>
      </c>
      <c r="AH1908">
        <v>0</v>
      </c>
      <c r="AI1908">
        <v>0</v>
      </c>
      <c r="AJ1908">
        <v>0</v>
      </c>
      <c r="AK1908">
        <v>0</v>
      </c>
      <c r="AL1908" t="s">
        <v>531</v>
      </c>
      <c r="AM1908" s="49" t="s">
        <v>432</v>
      </c>
      <c r="AN1908" s="49" t="s">
        <v>14</v>
      </c>
      <c r="AO1908" s="49" t="s">
        <v>485</v>
      </c>
      <c r="AP1908" s="49" t="s">
        <v>494</v>
      </c>
      <c r="AQ1908" s="49" t="s">
        <v>11</v>
      </c>
      <c r="AR1908" s="49" t="s">
        <v>487</v>
      </c>
      <c r="AS1908" s="49" t="s">
        <v>496</v>
      </c>
      <c r="AT1908" s="49" t="s">
        <v>497</v>
      </c>
    </row>
    <row r="1909" spans="1:46" x14ac:dyDescent="0.25">
      <c r="A1909">
        <v>11</v>
      </c>
      <c r="B1909" t="s">
        <v>392</v>
      </c>
      <c r="C1909" t="s">
        <v>392</v>
      </c>
      <c r="D1909" t="s">
        <v>433</v>
      </c>
      <c r="E1909" t="s">
        <v>628</v>
      </c>
      <c r="F1909" t="s">
        <v>629</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c r="AG1909">
        <v>0</v>
      </c>
      <c r="AH1909">
        <v>0</v>
      </c>
      <c r="AI1909">
        <v>0</v>
      </c>
      <c r="AJ1909">
        <v>0</v>
      </c>
      <c r="AK1909">
        <v>0</v>
      </c>
      <c r="AL1909" t="s">
        <v>531</v>
      </c>
      <c r="AM1909" s="49" t="s">
        <v>433</v>
      </c>
      <c r="AN1909" s="49" t="s">
        <v>14</v>
      </c>
      <c r="AO1909" s="49" t="s">
        <v>506</v>
      </c>
      <c r="AP1909" s="49" t="s">
        <v>493</v>
      </c>
      <c r="AQ1909" s="49" t="s">
        <v>10</v>
      </c>
      <c r="AR1909" s="49" t="s">
        <v>495</v>
      </c>
      <c r="AS1909" s="49" t="s">
        <v>496</v>
      </c>
      <c r="AT1909" s="49" t="s">
        <v>497</v>
      </c>
    </row>
    <row r="1910" spans="1:46" x14ac:dyDescent="0.25">
      <c r="A1910">
        <v>11</v>
      </c>
      <c r="B1910" t="s">
        <v>393</v>
      </c>
      <c r="C1910" t="s">
        <v>393</v>
      </c>
      <c r="D1910" t="s">
        <v>394</v>
      </c>
      <c r="E1910" t="s">
        <v>628</v>
      </c>
      <c r="F1910" t="s">
        <v>629</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c r="AG1910">
        <v>562.798</v>
      </c>
      <c r="AH1910">
        <v>686.07839999999999</v>
      </c>
      <c r="AI1910">
        <v>3242.7979999999998</v>
      </c>
      <c r="AJ1910">
        <v>3350.0010000000002</v>
      </c>
      <c r="AK1910">
        <v>2680</v>
      </c>
      <c r="AL1910" t="s">
        <v>531</v>
      </c>
      <c r="AM1910" s="49" t="s">
        <v>394</v>
      </c>
      <c r="AN1910" s="49" t="s">
        <v>14</v>
      </c>
      <c r="AO1910" s="49" t="s">
        <v>485</v>
      </c>
      <c r="AP1910" s="49" t="s">
        <v>494</v>
      </c>
      <c r="AQ1910" s="49" t="s">
        <v>11</v>
      </c>
      <c r="AR1910" s="49" t="s">
        <v>487</v>
      </c>
      <c r="AS1910" s="49" t="s">
        <v>488</v>
      </c>
      <c r="AT1910" s="49" t="s">
        <v>489</v>
      </c>
    </row>
    <row r="1911" spans="1:46" x14ac:dyDescent="0.25">
      <c r="A1911">
        <v>11</v>
      </c>
      <c r="B1911" t="s">
        <v>493</v>
      </c>
      <c r="C1911" t="s">
        <v>609</v>
      </c>
      <c r="D1911" t="s">
        <v>56</v>
      </c>
      <c r="E1911" t="s">
        <v>628</v>
      </c>
      <c r="F1911" t="s">
        <v>629</v>
      </c>
      <c r="G1911">
        <v>73400.679000000004</v>
      </c>
      <c r="H1911">
        <v>98429.984899999996</v>
      </c>
      <c r="I1911">
        <v>97403.176399999997</v>
      </c>
      <c r="J1911">
        <v>182312.66529999999</v>
      </c>
      <c r="K1911">
        <v>199554.3431</v>
      </c>
      <c r="L1911">
        <v>207760.60089999999</v>
      </c>
      <c r="M1911">
        <v>210605.3389</v>
      </c>
      <c r="N1911">
        <v>264107.95789999998</v>
      </c>
      <c r="O1911">
        <v>268703.78730000003</v>
      </c>
      <c r="P1911">
        <v>285484.64500000002</v>
      </c>
      <c r="Q1911">
        <v>284670.58029999997</v>
      </c>
      <c r="R1911">
        <v>312507.6715</v>
      </c>
      <c r="S1911">
        <v>367144.72070000001</v>
      </c>
      <c r="T1911">
        <v>469370.76409999997</v>
      </c>
      <c r="U1911">
        <v>498277.90090000001</v>
      </c>
      <c r="V1911">
        <v>574112.94449999998</v>
      </c>
      <c r="W1911">
        <v>662137.09019999998</v>
      </c>
      <c r="X1911">
        <v>826907.87569999998</v>
      </c>
      <c r="Y1911">
        <v>1102615.3126999999</v>
      </c>
      <c r="Z1911">
        <v>1211240.9720000001</v>
      </c>
      <c r="AA1911">
        <v>1430580.9638</v>
      </c>
      <c r="AB1911">
        <v>1509119.5874999999</v>
      </c>
      <c r="AC1911">
        <v>1693408.0497999999</v>
      </c>
      <c r="AD1911">
        <v>1795682.2664999999</v>
      </c>
      <c r="AE1911">
        <v>1908719.3811000001</v>
      </c>
      <c r="AF1911">
        <v>1908631.8435</v>
      </c>
      <c r="AG1911">
        <v>1972971.3370000001</v>
      </c>
      <c r="AH1911">
        <v>2101448.0301999999</v>
      </c>
      <c r="AI1911">
        <v>2086577.7350000001</v>
      </c>
      <c r="AJ1911">
        <v>2102405.5137</v>
      </c>
      <c r="AK1911">
        <v>1901964.0003</v>
      </c>
      <c r="AL1911" t="s">
        <v>531</v>
      </c>
      <c r="AM1911" s="49" t="e">
        <v>#N/A</v>
      </c>
      <c r="AN1911" s="49" t="e">
        <v>#N/A</v>
      </c>
      <c r="AO1911" s="49" t="e">
        <v>#N/A</v>
      </c>
      <c r="AP1911" s="49" t="e">
        <v>#N/A</v>
      </c>
      <c r="AQ1911" s="49" t="e">
        <v>#N/A</v>
      </c>
      <c r="AR1911" s="49" t="e">
        <v>#N/A</v>
      </c>
      <c r="AS1911" s="49" t="e">
        <v>#N/A</v>
      </c>
      <c r="AT1911" s="49" t="e">
        <v>#N/A</v>
      </c>
    </row>
    <row r="1912" spans="1:46" x14ac:dyDescent="0.25">
      <c r="A1912">
        <v>11</v>
      </c>
      <c r="B1912" t="s">
        <v>399</v>
      </c>
      <c r="C1912" t="s">
        <v>399</v>
      </c>
      <c r="D1912" t="s">
        <v>434</v>
      </c>
      <c r="E1912" t="s">
        <v>628</v>
      </c>
      <c r="F1912" t="s">
        <v>629</v>
      </c>
      <c r="G1912">
        <v>0</v>
      </c>
      <c r="H1912">
        <v>0</v>
      </c>
      <c r="I1912">
        <v>0</v>
      </c>
      <c r="J1912">
        <v>0</v>
      </c>
      <c r="K1912">
        <v>0</v>
      </c>
      <c r="L1912">
        <v>0</v>
      </c>
      <c r="M1912">
        <v>0</v>
      </c>
      <c r="N1912">
        <v>0</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c r="AG1912">
        <v>0</v>
      </c>
      <c r="AH1912">
        <v>0</v>
      </c>
      <c r="AI1912">
        <v>0</v>
      </c>
      <c r="AJ1912">
        <v>0</v>
      </c>
      <c r="AK1912">
        <v>0</v>
      </c>
      <c r="AL1912" t="s">
        <v>531</v>
      </c>
      <c r="AM1912" s="49" t="s">
        <v>434</v>
      </c>
      <c r="AN1912" s="49" t="s">
        <v>14</v>
      </c>
      <c r="AO1912" s="49" t="s">
        <v>485</v>
      </c>
      <c r="AP1912" s="49" t="s">
        <v>486</v>
      </c>
      <c r="AQ1912" s="49" t="s">
        <v>11</v>
      </c>
      <c r="AR1912" s="49" t="s">
        <v>487</v>
      </c>
      <c r="AS1912" s="49" t="s">
        <v>496</v>
      </c>
      <c r="AT1912" s="49" t="s">
        <v>497</v>
      </c>
    </row>
    <row r="1913" spans="1:46" x14ac:dyDescent="0.25">
      <c r="A1913">
        <v>11</v>
      </c>
      <c r="B1913" t="s">
        <v>402</v>
      </c>
      <c r="C1913" t="s">
        <v>402</v>
      </c>
      <c r="D1913" t="s">
        <v>403</v>
      </c>
      <c r="E1913" t="s">
        <v>628</v>
      </c>
      <c r="F1913" t="s">
        <v>629</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c r="AG1913">
        <v>0</v>
      </c>
      <c r="AH1913">
        <v>0</v>
      </c>
      <c r="AI1913">
        <v>0</v>
      </c>
      <c r="AJ1913">
        <v>0</v>
      </c>
      <c r="AK1913">
        <v>0</v>
      </c>
      <c r="AL1913" t="s">
        <v>531</v>
      </c>
      <c r="AM1913" s="49" t="s">
        <v>403</v>
      </c>
      <c r="AN1913" s="49" t="s">
        <v>4</v>
      </c>
      <c r="AO1913" s="49" t="s">
        <v>9</v>
      </c>
      <c r="AP1913" s="49" t="s">
        <v>494</v>
      </c>
      <c r="AQ1913" s="49" t="s">
        <v>9</v>
      </c>
      <c r="AR1913" s="49" t="s">
        <v>495</v>
      </c>
      <c r="AS1913" s="49" t="s">
        <v>488</v>
      </c>
      <c r="AT1913" s="49" t="s">
        <v>489</v>
      </c>
    </row>
    <row r="1914" spans="1:46" x14ac:dyDescent="0.25">
      <c r="A1914">
        <v>11</v>
      </c>
      <c r="B1914" t="s">
        <v>404</v>
      </c>
      <c r="C1914" t="s">
        <v>404</v>
      </c>
      <c r="D1914" t="s">
        <v>405</v>
      </c>
      <c r="E1914" t="s">
        <v>628</v>
      </c>
      <c r="F1914" t="s">
        <v>629</v>
      </c>
      <c r="G1914">
        <v>0</v>
      </c>
      <c r="H1914">
        <v>0</v>
      </c>
      <c r="I1914">
        <v>0</v>
      </c>
      <c r="J1914">
        <v>0</v>
      </c>
      <c r="K1914">
        <v>0</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857.59900000000005</v>
      </c>
      <c r="AF1914">
        <v>1474.0006000000001</v>
      </c>
      <c r="AG1914">
        <v>1393.6015</v>
      </c>
      <c r="AH1914">
        <v>1045.0378000000001</v>
      </c>
      <c r="AI1914">
        <v>1664.3869999999999</v>
      </c>
      <c r="AJ1914">
        <v>1717.5844999999999</v>
      </c>
      <c r="AK1914">
        <v>1907.5186000000001</v>
      </c>
      <c r="AL1914" t="s">
        <v>531</v>
      </c>
      <c r="AM1914" s="49" t="s">
        <v>405</v>
      </c>
      <c r="AN1914" s="49" t="s">
        <v>4</v>
      </c>
      <c r="AO1914" s="49" t="s">
        <v>9</v>
      </c>
      <c r="AP1914" s="49" t="s">
        <v>494</v>
      </c>
      <c r="AQ1914" s="49" t="s">
        <v>9</v>
      </c>
      <c r="AR1914" s="49" t="s">
        <v>487</v>
      </c>
      <c r="AS1914" s="49" t="s">
        <v>488</v>
      </c>
      <c r="AT1914" s="49" t="s">
        <v>489</v>
      </c>
    </row>
    <row r="1915" spans="1:46" x14ac:dyDescent="0.25">
      <c r="A1915">
        <v>12</v>
      </c>
      <c r="B1915" t="s">
        <v>537</v>
      </c>
      <c r="C1915" t="s">
        <v>537</v>
      </c>
      <c r="D1915" t="s">
        <v>538</v>
      </c>
      <c r="E1915" t="s">
        <v>630</v>
      </c>
      <c r="F1915" t="s">
        <v>631</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147.1995</v>
      </c>
      <c r="AB1915">
        <v>1067.1985999999999</v>
      </c>
      <c r="AC1915">
        <v>184.00149999999999</v>
      </c>
      <c r="AD1915">
        <v>552.00030000000004</v>
      </c>
      <c r="AE1915">
        <v>294.399</v>
      </c>
      <c r="AF1915">
        <v>220.79929999999999</v>
      </c>
      <c r="AG1915">
        <v>147.1995</v>
      </c>
      <c r="AH1915">
        <v>262.86410000000001</v>
      </c>
      <c r="AI1915">
        <v>310.59359999999998</v>
      </c>
      <c r="AJ1915">
        <v>271.62279999999998</v>
      </c>
      <c r="AK1915">
        <v>271.62279999999998</v>
      </c>
      <c r="AL1915" t="s">
        <v>531</v>
      </c>
      <c r="AM1915" s="49" t="e">
        <v>#N/A</v>
      </c>
      <c r="AN1915" s="49" t="e">
        <v>#N/A</v>
      </c>
      <c r="AO1915" s="49" t="e">
        <v>#N/A</v>
      </c>
      <c r="AP1915" s="49" t="e">
        <v>#N/A</v>
      </c>
      <c r="AQ1915" s="49" t="e">
        <v>#N/A</v>
      </c>
      <c r="AR1915" s="49" t="e">
        <v>#N/A</v>
      </c>
      <c r="AS1915" s="49" t="e">
        <v>#N/A</v>
      </c>
      <c r="AT1915" s="49" t="e">
        <v>#N/A</v>
      </c>
    </row>
    <row r="1916" spans="1:46" x14ac:dyDescent="0.25">
      <c r="A1916">
        <v>12</v>
      </c>
      <c r="B1916" t="s">
        <v>493</v>
      </c>
      <c r="C1916" t="s">
        <v>541</v>
      </c>
      <c r="D1916" t="s">
        <v>9</v>
      </c>
      <c r="E1916" t="s">
        <v>630</v>
      </c>
      <c r="F1916" t="s">
        <v>631</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c r="AG1916">
        <v>0</v>
      </c>
      <c r="AH1916">
        <v>0</v>
      </c>
      <c r="AI1916">
        <v>0</v>
      </c>
      <c r="AJ1916">
        <v>0</v>
      </c>
      <c r="AK1916">
        <v>0</v>
      </c>
      <c r="AL1916" t="s">
        <v>531</v>
      </c>
      <c r="AM1916" s="49" t="e">
        <v>#N/A</v>
      </c>
      <c r="AN1916" s="49" t="e">
        <v>#N/A</v>
      </c>
      <c r="AO1916" s="49" t="e">
        <v>#N/A</v>
      </c>
      <c r="AP1916" s="49" t="e">
        <v>#N/A</v>
      </c>
      <c r="AQ1916" s="49" t="e">
        <v>#N/A</v>
      </c>
      <c r="AR1916" s="49" t="e">
        <v>#N/A</v>
      </c>
      <c r="AS1916" s="49" t="e">
        <v>#N/A</v>
      </c>
      <c r="AT1916" s="49" t="e">
        <v>#N/A</v>
      </c>
    </row>
    <row r="1917" spans="1:46" x14ac:dyDescent="0.25">
      <c r="A1917">
        <v>12</v>
      </c>
      <c r="B1917" t="s">
        <v>60</v>
      </c>
      <c r="C1917" t="s">
        <v>60</v>
      </c>
      <c r="D1917" t="s">
        <v>61</v>
      </c>
      <c r="E1917" t="s">
        <v>630</v>
      </c>
      <c r="F1917" t="s">
        <v>631</v>
      </c>
      <c r="G1917">
        <v>0</v>
      </c>
      <c r="H1917">
        <v>0</v>
      </c>
      <c r="I1917">
        <v>0</v>
      </c>
      <c r="J1917">
        <v>0</v>
      </c>
      <c r="K1917">
        <v>0</v>
      </c>
      <c r="L1917">
        <v>0</v>
      </c>
      <c r="M1917">
        <v>0</v>
      </c>
      <c r="N1917">
        <v>0</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c r="AG1917">
        <v>0</v>
      </c>
      <c r="AH1917">
        <v>0</v>
      </c>
      <c r="AI1917">
        <v>0</v>
      </c>
      <c r="AJ1917">
        <v>0</v>
      </c>
      <c r="AK1917">
        <v>0</v>
      </c>
      <c r="AL1917">
        <v>0</v>
      </c>
      <c r="AM1917" s="49" t="s">
        <v>61</v>
      </c>
      <c r="AN1917" s="49" t="s">
        <v>14</v>
      </c>
      <c r="AO1917" s="49" t="s">
        <v>500</v>
      </c>
      <c r="AP1917" s="49" t="s">
        <v>501</v>
      </c>
      <c r="AQ1917" s="49" t="s">
        <v>502</v>
      </c>
      <c r="AR1917" s="49" t="s">
        <v>487</v>
      </c>
      <c r="AS1917" s="49" t="s">
        <v>488</v>
      </c>
      <c r="AT1917" s="49" t="s">
        <v>489</v>
      </c>
    </row>
    <row r="1918" spans="1:46" x14ac:dyDescent="0.25">
      <c r="A1918">
        <v>12</v>
      </c>
      <c r="B1918" t="s">
        <v>148</v>
      </c>
      <c r="C1918" t="s">
        <v>148</v>
      </c>
      <c r="D1918" t="s">
        <v>411</v>
      </c>
      <c r="E1918" t="s">
        <v>630</v>
      </c>
      <c r="F1918" t="s">
        <v>631</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0</v>
      </c>
      <c r="Z1918">
        <v>0</v>
      </c>
      <c r="AA1918">
        <v>0</v>
      </c>
      <c r="AB1918">
        <v>0</v>
      </c>
      <c r="AC1918">
        <v>0</v>
      </c>
      <c r="AD1918">
        <v>0</v>
      </c>
      <c r="AE1918">
        <v>0</v>
      </c>
      <c r="AF1918">
        <v>0</v>
      </c>
      <c r="AG1918">
        <v>0</v>
      </c>
      <c r="AH1918">
        <v>0</v>
      </c>
      <c r="AI1918">
        <v>0</v>
      </c>
      <c r="AJ1918">
        <v>0</v>
      </c>
      <c r="AK1918">
        <v>0</v>
      </c>
      <c r="AL1918" t="s">
        <v>531</v>
      </c>
      <c r="AM1918" s="49" t="s">
        <v>411</v>
      </c>
      <c r="AN1918" s="49" t="s">
        <v>7</v>
      </c>
      <c r="AO1918" s="49" t="s">
        <v>9</v>
      </c>
      <c r="AP1918" s="49" t="s">
        <v>494</v>
      </c>
      <c r="AQ1918" s="49" t="s">
        <v>9</v>
      </c>
      <c r="AR1918" s="49" t="s">
        <v>495</v>
      </c>
      <c r="AS1918" s="49" t="s">
        <v>496</v>
      </c>
      <c r="AT1918" s="49" t="s">
        <v>497</v>
      </c>
    </row>
    <row r="1919" spans="1:46" x14ac:dyDescent="0.25">
      <c r="A1919">
        <v>12</v>
      </c>
      <c r="B1919" t="s">
        <v>59</v>
      </c>
      <c r="C1919" t="s">
        <v>59</v>
      </c>
      <c r="D1919" t="s">
        <v>406</v>
      </c>
      <c r="E1919" t="s">
        <v>630</v>
      </c>
      <c r="F1919" t="s">
        <v>631</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c r="AG1919">
        <v>0</v>
      </c>
      <c r="AH1919">
        <v>0</v>
      </c>
      <c r="AI1919">
        <v>0</v>
      </c>
      <c r="AJ1919">
        <v>0</v>
      </c>
      <c r="AK1919">
        <v>0</v>
      </c>
      <c r="AL1919" t="s">
        <v>531</v>
      </c>
      <c r="AM1919" s="49" t="s">
        <v>406</v>
      </c>
      <c r="AN1919" s="49" t="s">
        <v>4</v>
      </c>
      <c r="AO1919" s="49" t="s">
        <v>9</v>
      </c>
      <c r="AP1919" s="49" t="s">
        <v>494</v>
      </c>
      <c r="AQ1919" s="49" t="s">
        <v>9</v>
      </c>
      <c r="AR1919" s="49" t="s">
        <v>495</v>
      </c>
      <c r="AS1919" s="49" t="s">
        <v>496</v>
      </c>
      <c r="AT1919" s="49" t="s">
        <v>497</v>
      </c>
    </row>
    <row r="1920" spans="1:46" x14ac:dyDescent="0.25">
      <c r="A1920">
        <v>12</v>
      </c>
      <c r="B1920" t="s">
        <v>63</v>
      </c>
      <c r="C1920" t="s">
        <v>63</v>
      </c>
      <c r="D1920" t="s">
        <v>64</v>
      </c>
      <c r="E1920" t="s">
        <v>630</v>
      </c>
      <c r="F1920" t="s">
        <v>631</v>
      </c>
      <c r="G1920">
        <v>0</v>
      </c>
      <c r="H1920">
        <v>0</v>
      </c>
      <c r="I1920">
        <v>0</v>
      </c>
      <c r="J1920">
        <v>0</v>
      </c>
      <c r="K1920">
        <v>73.599800000000002</v>
      </c>
      <c r="L1920">
        <v>73.599800000000002</v>
      </c>
      <c r="M1920">
        <v>73.599800000000002</v>
      </c>
      <c r="N1920">
        <v>184.00149999999999</v>
      </c>
      <c r="O1920">
        <v>184.00149999999999</v>
      </c>
      <c r="P1920">
        <v>184.00149999999999</v>
      </c>
      <c r="Q1920">
        <v>257.60120000000001</v>
      </c>
      <c r="R1920">
        <v>257.60120000000001</v>
      </c>
      <c r="S1920">
        <v>257.60120000000001</v>
      </c>
      <c r="T1920">
        <v>257.60120000000001</v>
      </c>
      <c r="U1920">
        <v>257.60120000000001</v>
      </c>
      <c r="V1920">
        <v>662.40200000000004</v>
      </c>
      <c r="W1920">
        <v>662.40200000000004</v>
      </c>
      <c r="X1920">
        <v>6844.7983999999997</v>
      </c>
      <c r="Y1920">
        <v>25355.198</v>
      </c>
      <c r="Z1920">
        <v>42577.599800000004</v>
      </c>
      <c r="AA1920">
        <v>68963.198600000003</v>
      </c>
      <c r="AB1920">
        <v>89350.398300000001</v>
      </c>
      <c r="AC1920">
        <v>90086.400099999999</v>
      </c>
      <c r="AD1920">
        <v>75808.001099999994</v>
      </c>
      <c r="AE1920">
        <v>95863.999899999995</v>
      </c>
      <c r="AF1920">
        <v>67159.998300000007</v>
      </c>
      <c r="AG1920">
        <v>99102.401700000002</v>
      </c>
      <c r="AH1920">
        <v>106996.9188</v>
      </c>
      <c r="AI1920">
        <v>90510.556400000001</v>
      </c>
      <c r="AJ1920">
        <v>80012.695500000002</v>
      </c>
      <c r="AK1920">
        <v>43126.2883</v>
      </c>
      <c r="AL1920">
        <v>64228.107799999998</v>
      </c>
      <c r="AM1920" s="49" t="s">
        <v>64</v>
      </c>
      <c r="AN1920" s="49" t="s">
        <v>14</v>
      </c>
      <c r="AO1920" s="49" t="s">
        <v>506</v>
      </c>
      <c r="AP1920" s="49" t="s">
        <v>501</v>
      </c>
      <c r="AQ1920" s="49" t="s">
        <v>10</v>
      </c>
      <c r="AR1920" s="49" t="s">
        <v>487</v>
      </c>
      <c r="AS1920" s="49" t="s">
        <v>488</v>
      </c>
      <c r="AT1920" s="49" t="s">
        <v>489</v>
      </c>
    </row>
    <row r="1921" spans="1:46" x14ac:dyDescent="0.25">
      <c r="A1921">
        <v>12</v>
      </c>
      <c r="B1921" t="s">
        <v>65</v>
      </c>
      <c r="C1921" t="s">
        <v>65</v>
      </c>
      <c r="D1921" t="s">
        <v>66</v>
      </c>
      <c r="E1921" t="s">
        <v>630</v>
      </c>
      <c r="F1921" t="s">
        <v>631</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0</v>
      </c>
      <c r="AH1921">
        <v>0</v>
      </c>
      <c r="AI1921">
        <v>0</v>
      </c>
      <c r="AJ1921">
        <v>0</v>
      </c>
      <c r="AK1921">
        <v>0</v>
      </c>
      <c r="AL1921">
        <v>0</v>
      </c>
      <c r="AM1921" s="49" t="s">
        <v>66</v>
      </c>
      <c r="AN1921" s="49" t="s">
        <v>14</v>
      </c>
      <c r="AO1921" s="49" t="s">
        <v>500</v>
      </c>
      <c r="AP1921" s="49" t="s">
        <v>501</v>
      </c>
      <c r="AQ1921" s="49" t="s">
        <v>502</v>
      </c>
      <c r="AR1921" s="49" t="s">
        <v>487</v>
      </c>
      <c r="AS1921" s="49" t="s">
        <v>488</v>
      </c>
      <c r="AT1921" s="49" t="s">
        <v>489</v>
      </c>
    </row>
    <row r="1922" spans="1:46" x14ac:dyDescent="0.25">
      <c r="A1922">
        <v>12</v>
      </c>
      <c r="B1922" t="s">
        <v>69</v>
      </c>
      <c r="C1922" t="s">
        <v>69</v>
      </c>
      <c r="D1922" t="s">
        <v>70</v>
      </c>
      <c r="E1922" t="s">
        <v>630</v>
      </c>
      <c r="F1922" t="s">
        <v>631</v>
      </c>
      <c r="G1922">
        <v>0</v>
      </c>
      <c r="H1922">
        <v>0</v>
      </c>
      <c r="I1922">
        <v>0</v>
      </c>
      <c r="J1922">
        <v>0</v>
      </c>
      <c r="K1922">
        <v>0</v>
      </c>
      <c r="L1922">
        <v>0</v>
      </c>
      <c r="M1922">
        <v>0</v>
      </c>
      <c r="N1922">
        <v>0</v>
      </c>
      <c r="O1922">
        <v>0</v>
      </c>
      <c r="P1922">
        <v>0</v>
      </c>
      <c r="Q1922">
        <v>0</v>
      </c>
      <c r="R1922">
        <v>0</v>
      </c>
      <c r="S1922">
        <v>0</v>
      </c>
      <c r="T1922">
        <v>0</v>
      </c>
      <c r="U1922">
        <v>0</v>
      </c>
      <c r="V1922">
        <v>0</v>
      </c>
      <c r="W1922">
        <v>703.24839999999995</v>
      </c>
      <c r="X1922">
        <v>1808.3501000000001</v>
      </c>
      <c r="Y1922">
        <v>1686.4722999999999</v>
      </c>
      <c r="Z1922">
        <v>1334.2201</v>
      </c>
      <c r="AA1922">
        <v>2240.7501999999999</v>
      </c>
      <c r="AB1922">
        <v>3239.2476000000001</v>
      </c>
      <c r="AC1922">
        <v>3694.4238999999998</v>
      </c>
      <c r="AD1922">
        <v>3688.6837999999998</v>
      </c>
      <c r="AE1922">
        <v>4759.0852999999997</v>
      </c>
      <c r="AF1922">
        <v>5092.6769999999997</v>
      </c>
      <c r="AG1922">
        <v>1985.4349999999999</v>
      </c>
      <c r="AH1922">
        <v>147.1995</v>
      </c>
      <c r="AI1922">
        <v>36.802</v>
      </c>
      <c r="AJ1922">
        <v>36.802</v>
      </c>
      <c r="AK1922">
        <v>73.599800000000002</v>
      </c>
      <c r="AL1922">
        <v>51.409700000000001</v>
      </c>
      <c r="AM1922" s="49" t="s">
        <v>70</v>
      </c>
      <c r="AN1922" s="49" t="s">
        <v>14</v>
      </c>
      <c r="AO1922" s="49" t="s">
        <v>509</v>
      </c>
      <c r="AP1922" s="49" t="s">
        <v>505</v>
      </c>
      <c r="AQ1922" s="49" t="s">
        <v>13</v>
      </c>
      <c r="AR1922" s="49" t="s">
        <v>487</v>
      </c>
      <c r="AS1922" s="49" t="s">
        <v>488</v>
      </c>
      <c r="AT1922" s="49" t="s">
        <v>489</v>
      </c>
    </row>
    <row r="1923" spans="1:46" x14ac:dyDescent="0.25">
      <c r="A1923">
        <v>12</v>
      </c>
      <c r="B1923" t="s">
        <v>71</v>
      </c>
      <c r="C1923" t="s">
        <v>71</v>
      </c>
      <c r="D1923" t="s">
        <v>72</v>
      </c>
      <c r="E1923" t="s">
        <v>630</v>
      </c>
      <c r="F1923" t="s">
        <v>631</v>
      </c>
      <c r="G1923">
        <v>261.80059999999997</v>
      </c>
      <c r="H1923">
        <v>290.8612</v>
      </c>
      <c r="I1923">
        <v>322.70179999999999</v>
      </c>
      <c r="J1923">
        <v>365.8886</v>
      </c>
      <c r="K1923">
        <v>244.3416</v>
      </c>
      <c r="L1923">
        <v>470.08969999999999</v>
      </c>
      <c r="M1923">
        <v>509.5838</v>
      </c>
      <c r="N1923">
        <v>554.30719999999997</v>
      </c>
      <c r="O1923">
        <v>594.8605</v>
      </c>
      <c r="P1923">
        <v>654.37170000000003</v>
      </c>
      <c r="Q1923">
        <v>719.77369999999996</v>
      </c>
      <c r="R1923">
        <v>791.76570000000004</v>
      </c>
      <c r="S1923">
        <v>835.98249999999996</v>
      </c>
      <c r="T1923">
        <v>853.95230000000004</v>
      </c>
      <c r="U1923">
        <v>899.70150000000001</v>
      </c>
      <c r="V1923">
        <v>1562.8194000000001</v>
      </c>
      <c r="W1923">
        <v>2563.9041999999999</v>
      </c>
      <c r="X1923">
        <v>8045.1539000000002</v>
      </c>
      <c r="Y1923">
        <v>7964.7087000000001</v>
      </c>
      <c r="Z1923">
        <v>9796.8315000000002</v>
      </c>
      <c r="AA1923">
        <v>9936.8255000000008</v>
      </c>
      <c r="AB1923">
        <v>8358.9295000000002</v>
      </c>
      <c r="AC1923">
        <v>6967.0654999999997</v>
      </c>
      <c r="AD1923">
        <v>6801.3561</v>
      </c>
      <c r="AE1923">
        <v>9879.6672999999992</v>
      </c>
      <c r="AF1923">
        <v>12695.198200000001</v>
      </c>
      <c r="AG1923">
        <v>11149.553099999999</v>
      </c>
      <c r="AH1923">
        <v>9202.5612999999994</v>
      </c>
      <c r="AI1923">
        <v>9499.5602999999992</v>
      </c>
      <c r="AJ1923">
        <v>10889.720300000001</v>
      </c>
      <c r="AK1923">
        <v>8238.3664000000008</v>
      </c>
      <c r="AL1923">
        <v>11300.8766</v>
      </c>
      <c r="AM1923" s="49" t="s">
        <v>72</v>
      </c>
      <c r="AN1923" s="49" t="s">
        <v>14</v>
      </c>
      <c r="AO1923" s="49" t="s">
        <v>500</v>
      </c>
      <c r="AP1923" s="49" t="s">
        <v>505</v>
      </c>
      <c r="AQ1923" s="49" t="s">
        <v>13</v>
      </c>
      <c r="AR1923" s="49" t="s">
        <v>487</v>
      </c>
      <c r="AS1923" s="49" t="s">
        <v>488</v>
      </c>
      <c r="AT1923" s="49" t="s">
        <v>489</v>
      </c>
    </row>
    <row r="1924" spans="1:46" x14ac:dyDescent="0.25">
      <c r="A1924">
        <v>12</v>
      </c>
      <c r="B1924" t="s">
        <v>73</v>
      </c>
      <c r="C1924" t="s">
        <v>73</v>
      </c>
      <c r="D1924" t="s">
        <v>408</v>
      </c>
      <c r="E1924" t="s">
        <v>630</v>
      </c>
      <c r="F1924" t="s">
        <v>631</v>
      </c>
      <c r="G1924">
        <v>0</v>
      </c>
      <c r="H1924">
        <v>0</v>
      </c>
      <c r="I1924">
        <v>0</v>
      </c>
      <c r="J1924">
        <v>0</v>
      </c>
      <c r="K1924">
        <v>0</v>
      </c>
      <c r="L1924">
        <v>0</v>
      </c>
      <c r="M1924">
        <v>0</v>
      </c>
      <c r="N1924">
        <v>0</v>
      </c>
      <c r="O1924">
        <v>0</v>
      </c>
      <c r="P1924">
        <v>0</v>
      </c>
      <c r="Q1924">
        <v>0</v>
      </c>
      <c r="R1924">
        <v>0</v>
      </c>
      <c r="S1924">
        <v>0</v>
      </c>
      <c r="T1924">
        <v>0</v>
      </c>
      <c r="U1924">
        <v>0</v>
      </c>
      <c r="V1924">
        <v>0</v>
      </c>
      <c r="W1924">
        <v>0</v>
      </c>
      <c r="X1924">
        <v>0</v>
      </c>
      <c r="Y1924">
        <v>0</v>
      </c>
      <c r="Z1924">
        <v>0</v>
      </c>
      <c r="AA1924">
        <v>0</v>
      </c>
      <c r="AB1924">
        <v>0</v>
      </c>
      <c r="AC1924">
        <v>0</v>
      </c>
      <c r="AD1924">
        <v>0</v>
      </c>
      <c r="AE1924">
        <v>0</v>
      </c>
      <c r="AF1924">
        <v>0</v>
      </c>
      <c r="AG1924">
        <v>0</v>
      </c>
      <c r="AH1924">
        <v>0</v>
      </c>
      <c r="AI1924">
        <v>0</v>
      </c>
      <c r="AJ1924">
        <v>0</v>
      </c>
      <c r="AK1924">
        <v>0</v>
      </c>
      <c r="AL1924">
        <v>0</v>
      </c>
      <c r="AM1924" s="49" t="s">
        <v>408</v>
      </c>
      <c r="AN1924" s="49" t="s">
        <v>14</v>
      </c>
      <c r="AO1924" s="49" t="s">
        <v>500</v>
      </c>
      <c r="AP1924" s="49" t="s">
        <v>501</v>
      </c>
      <c r="AQ1924" s="49" t="s">
        <v>502</v>
      </c>
      <c r="AR1924" s="49" t="s">
        <v>495</v>
      </c>
      <c r="AS1924" s="49" t="s">
        <v>496</v>
      </c>
      <c r="AT1924" s="49" t="s">
        <v>497</v>
      </c>
    </row>
    <row r="1925" spans="1:46" x14ac:dyDescent="0.25">
      <c r="A1925">
        <v>12</v>
      </c>
      <c r="B1925" t="s">
        <v>86</v>
      </c>
      <c r="C1925" t="s">
        <v>86</v>
      </c>
      <c r="D1925" t="s">
        <v>87</v>
      </c>
      <c r="E1925" t="s">
        <v>630</v>
      </c>
      <c r="F1925" t="s">
        <v>631</v>
      </c>
      <c r="G1925">
        <v>0</v>
      </c>
      <c r="H1925">
        <v>0</v>
      </c>
      <c r="I1925">
        <v>0</v>
      </c>
      <c r="J1925">
        <v>0</v>
      </c>
      <c r="K1925">
        <v>0</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v>0</v>
      </c>
      <c r="AI1925">
        <v>0</v>
      </c>
      <c r="AJ1925">
        <v>0</v>
      </c>
      <c r="AK1925">
        <v>0</v>
      </c>
      <c r="AL1925" t="s">
        <v>531</v>
      </c>
      <c r="AM1925" s="49" t="s">
        <v>87</v>
      </c>
      <c r="AN1925" s="49" t="s">
        <v>14</v>
      </c>
      <c r="AO1925" s="49" t="s">
        <v>485</v>
      </c>
      <c r="AP1925" s="49" t="s">
        <v>505</v>
      </c>
      <c r="AQ1925" s="49" t="s">
        <v>13</v>
      </c>
      <c r="AR1925" s="49" t="s">
        <v>495</v>
      </c>
      <c r="AS1925" s="49" t="s">
        <v>488</v>
      </c>
      <c r="AT1925" s="49" t="s">
        <v>489</v>
      </c>
    </row>
    <row r="1926" spans="1:46" x14ac:dyDescent="0.25">
      <c r="A1926">
        <v>12</v>
      </c>
      <c r="B1926" t="s">
        <v>82</v>
      </c>
      <c r="C1926" t="s">
        <v>82</v>
      </c>
      <c r="D1926" t="s">
        <v>83</v>
      </c>
      <c r="E1926" t="s">
        <v>630</v>
      </c>
      <c r="F1926" t="s">
        <v>631</v>
      </c>
      <c r="G1926">
        <v>0</v>
      </c>
      <c r="H1926">
        <v>0</v>
      </c>
      <c r="I1926">
        <v>0</v>
      </c>
      <c r="J1926">
        <v>0</v>
      </c>
      <c r="K1926">
        <v>0</v>
      </c>
      <c r="L1926">
        <v>0</v>
      </c>
      <c r="M1926">
        <v>0</v>
      </c>
      <c r="N1926">
        <v>0</v>
      </c>
      <c r="O1926">
        <v>0</v>
      </c>
      <c r="P1926">
        <v>0</v>
      </c>
      <c r="Q1926">
        <v>0</v>
      </c>
      <c r="R1926">
        <v>0</v>
      </c>
      <c r="S1926">
        <v>0</v>
      </c>
      <c r="T1926">
        <v>0</v>
      </c>
      <c r="U1926">
        <v>0</v>
      </c>
      <c r="V1926">
        <v>0</v>
      </c>
      <c r="W1926">
        <v>0</v>
      </c>
      <c r="X1926">
        <v>0</v>
      </c>
      <c r="Y1926">
        <v>0</v>
      </c>
      <c r="Z1926">
        <v>0</v>
      </c>
      <c r="AA1926">
        <v>0</v>
      </c>
      <c r="AB1926">
        <v>0</v>
      </c>
      <c r="AC1926">
        <v>0</v>
      </c>
      <c r="AD1926">
        <v>0</v>
      </c>
      <c r="AE1926">
        <v>0</v>
      </c>
      <c r="AF1926">
        <v>0</v>
      </c>
      <c r="AG1926">
        <v>0</v>
      </c>
      <c r="AH1926">
        <v>0</v>
      </c>
      <c r="AI1926">
        <v>0</v>
      </c>
      <c r="AJ1926">
        <v>0</v>
      </c>
      <c r="AK1926">
        <v>0</v>
      </c>
      <c r="AL1926" t="s">
        <v>531</v>
      </c>
      <c r="AM1926" s="49" t="s">
        <v>83</v>
      </c>
      <c r="AN1926" s="49" t="s">
        <v>14</v>
      </c>
      <c r="AO1926" s="49" t="s">
        <v>485</v>
      </c>
      <c r="AP1926" s="49" t="s">
        <v>494</v>
      </c>
      <c r="AQ1926" s="49" t="s">
        <v>11</v>
      </c>
      <c r="AR1926" s="49" t="s">
        <v>487</v>
      </c>
      <c r="AS1926" s="49" t="s">
        <v>488</v>
      </c>
      <c r="AT1926" s="49" t="s">
        <v>489</v>
      </c>
    </row>
    <row r="1927" spans="1:46" x14ac:dyDescent="0.25">
      <c r="A1927">
        <v>12</v>
      </c>
      <c r="B1927" t="s">
        <v>92</v>
      </c>
      <c r="C1927" t="s">
        <v>92</v>
      </c>
      <c r="D1927" t="s">
        <v>93</v>
      </c>
      <c r="E1927" t="s">
        <v>630</v>
      </c>
      <c r="F1927" t="s">
        <v>631</v>
      </c>
      <c r="G1927">
        <v>0</v>
      </c>
      <c r="H1927">
        <v>0</v>
      </c>
      <c r="I1927">
        <v>0</v>
      </c>
      <c r="J1927">
        <v>0</v>
      </c>
      <c r="K1927">
        <v>0</v>
      </c>
      <c r="L1927">
        <v>0</v>
      </c>
      <c r="M1927">
        <v>0</v>
      </c>
      <c r="N1927">
        <v>0</v>
      </c>
      <c r="O1927">
        <v>0</v>
      </c>
      <c r="P1927">
        <v>0</v>
      </c>
      <c r="Q1927">
        <v>0</v>
      </c>
      <c r="R1927">
        <v>0</v>
      </c>
      <c r="S1927">
        <v>0</v>
      </c>
      <c r="T1927">
        <v>0</v>
      </c>
      <c r="U1927">
        <v>0</v>
      </c>
      <c r="V1927">
        <v>0</v>
      </c>
      <c r="W1927">
        <v>0</v>
      </c>
      <c r="X1927">
        <v>0</v>
      </c>
      <c r="Y1927">
        <v>270.505</v>
      </c>
      <c r="Z1927">
        <v>845.13490000000002</v>
      </c>
      <c r="AA1927">
        <v>1383.0130999999999</v>
      </c>
      <c r="AB1927">
        <v>1098.0009</v>
      </c>
      <c r="AC1927">
        <v>1195.2016000000001</v>
      </c>
      <c r="AD1927">
        <v>948.59910000000002</v>
      </c>
      <c r="AE1927">
        <v>993.59879999999998</v>
      </c>
      <c r="AF1927">
        <v>782.99860000000001</v>
      </c>
      <c r="AG1927">
        <v>731.70190000000002</v>
      </c>
      <c r="AH1927">
        <v>719.99980000000005</v>
      </c>
      <c r="AI1927">
        <v>503.99860000000001</v>
      </c>
      <c r="AJ1927">
        <v>575.99900000000002</v>
      </c>
      <c r="AK1927">
        <v>0</v>
      </c>
      <c r="AL1927" t="s">
        <v>531</v>
      </c>
      <c r="AM1927" s="49" t="s">
        <v>93</v>
      </c>
      <c r="AN1927" s="49" t="s">
        <v>14</v>
      </c>
      <c r="AO1927" s="49" t="s">
        <v>500</v>
      </c>
      <c r="AP1927" s="49" t="s">
        <v>501</v>
      </c>
      <c r="AQ1927" s="49" t="s">
        <v>502</v>
      </c>
      <c r="AR1927" s="49" t="s">
        <v>495</v>
      </c>
      <c r="AS1927" s="49" t="s">
        <v>488</v>
      </c>
      <c r="AT1927" s="49" t="s">
        <v>489</v>
      </c>
    </row>
    <row r="1928" spans="1:46" x14ac:dyDescent="0.25">
      <c r="A1928">
        <v>12</v>
      </c>
      <c r="B1928" t="s">
        <v>76</v>
      </c>
      <c r="C1928" t="s">
        <v>76</v>
      </c>
      <c r="D1928" t="s">
        <v>77</v>
      </c>
      <c r="E1928" t="s">
        <v>630</v>
      </c>
      <c r="F1928" t="s">
        <v>631</v>
      </c>
      <c r="G1928">
        <v>0</v>
      </c>
      <c r="H1928">
        <v>0</v>
      </c>
      <c r="I1928">
        <v>0</v>
      </c>
      <c r="J1928">
        <v>0</v>
      </c>
      <c r="K1928">
        <v>0</v>
      </c>
      <c r="L1928">
        <v>0</v>
      </c>
      <c r="M1928">
        <v>0</v>
      </c>
      <c r="N1928">
        <v>0</v>
      </c>
      <c r="O1928">
        <v>0</v>
      </c>
      <c r="P1928">
        <v>0</v>
      </c>
      <c r="Q1928">
        <v>0</v>
      </c>
      <c r="R1928">
        <v>0</v>
      </c>
      <c r="S1928">
        <v>0</v>
      </c>
      <c r="T1928">
        <v>0</v>
      </c>
      <c r="U1928">
        <v>0</v>
      </c>
      <c r="V1928">
        <v>0</v>
      </c>
      <c r="W1928">
        <v>0</v>
      </c>
      <c r="X1928">
        <v>0</v>
      </c>
      <c r="Y1928" t="s">
        <v>531</v>
      </c>
      <c r="Z1928">
        <v>4786.3539000000001</v>
      </c>
      <c r="AA1928">
        <v>12922.051600000001</v>
      </c>
      <c r="AB1928">
        <v>11510.903200000001</v>
      </c>
      <c r="AC1928">
        <v>11628.4895</v>
      </c>
      <c r="AD1928">
        <v>11311.0924</v>
      </c>
      <c r="AE1928">
        <v>16826.979500000001</v>
      </c>
      <c r="AF1928">
        <v>9344.5481999999993</v>
      </c>
      <c r="AG1928">
        <v>8871.0378999999994</v>
      </c>
      <c r="AH1928">
        <v>10914.1502</v>
      </c>
      <c r="AI1928">
        <v>9508.1851000000006</v>
      </c>
      <c r="AJ1928">
        <v>9587.7803999999996</v>
      </c>
      <c r="AK1928">
        <v>8075.9059999999999</v>
      </c>
      <c r="AL1928">
        <v>7917.5528000000004</v>
      </c>
      <c r="AM1928" s="49" t="s">
        <v>77</v>
      </c>
      <c r="AN1928" s="49" t="s">
        <v>14</v>
      </c>
      <c r="AO1928" s="49" t="s">
        <v>500</v>
      </c>
      <c r="AP1928" s="49" t="s">
        <v>505</v>
      </c>
      <c r="AQ1928" s="49" t="s">
        <v>13</v>
      </c>
      <c r="AR1928" s="49" t="s">
        <v>487</v>
      </c>
      <c r="AS1928" s="49" t="s">
        <v>488</v>
      </c>
      <c r="AT1928" s="49" t="s">
        <v>489</v>
      </c>
    </row>
    <row r="1929" spans="1:46" x14ac:dyDescent="0.25">
      <c r="A1929">
        <v>12</v>
      </c>
      <c r="B1929" t="s">
        <v>78</v>
      </c>
      <c r="C1929" t="s">
        <v>78</v>
      </c>
      <c r="D1929" t="s">
        <v>79</v>
      </c>
      <c r="E1929" t="s">
        <v>630</v>
      </c>
      <c r="F1929" t="s">
        <v>631</v>
      </c>
      <c r="G1929">
        <v>0</v>
      </c>
      <c r="H1929">
        <v>0</v>
      </c>
      <c r="I1929">
        <v>0</v>
      </c>
      <c r="J1929">
        <v>0</v>
      </c>
      <c r="K1929">
        <v>0</v>
      </c>
      <c r="L1929">
        <v>0</v>
      </c>
      <c r="M1929">
        <v>0</v>
      </c>
      <c r="N1929">
        <v>0</v>
      </c>
      <c r="O1929">
        <v>0</v>
      </c>
      <c r="P1929">
        <v>0</v>
      </c>
      <c r="Q1929">
        <v>0</v>
      </c>
      <c r="R1929">
        <v>0</v>
      </c>
      <c r="S1929">
        <v>0</v>
      </c>
      <c r="T1929">
        <v>0</v>
      </c>
      <c r="U1929">
        <v>0</v>
      </c>
      <c r="V1929">
        <v>0</v>
      </c>
      <c r="W1929">
        <v>0</v>
      </c>
      <c r="X1929">
        <v>0</v>
      </c>
      <c r="Y1929">
        <v>0</v>
      </c>
      <c r="Z1929">
        <v>0</v>
      </c>
      <c r="AA1929">
        <v>0</v>
      </c>
      <c r="AB1929">
        <v>0</v>
      </c>
      <c r="AC1929">
        <v>0</v>
      </c>
      <c r="AD1929">
        <v>0</v>
      </c>
      <c r="AE1929">
        <v>0</v>
      </c>
      <c r="AF1929">
        <v>0</v>
      </c>
      <c r="AG1929">
        <v>0</v>
      </c>
      <c r="AH1929">
        <v>0</v>
      </c>
      <c r="AI1929">
        <v>0</v>
      </c>
      <c r="AJ1929">
        <v>0</v>
      </c>
      <c r="AK1929">
        <v>0</v>
      </c>
      <c r="AL1929" t="s">
        <v>531</v>
      </c>
      <c r="AM1929" s="49" t="s">
        <v>79</v>
      </c>
      <c r="AN1929" s="49" t="s">
        <v>8</v>
      </c>
      <c r="AO1929" s="49" t="s">
        <v>9</v>
      </c>
      <c r="AP1929" s="49" t="s">
        <v>494</v>
      </c>
      <c r="AQ1929" s="49" t="s">
        <v>9</v>
      </c>
      <c r="AR1929" s="49" t="s">
        <v>487</v>
      </c>
      <c r="AS1929" s="49" t="s">
        <v>488</v>
      </c>
      <c r="AT1929" s="49" t="s">
        <v>489</v>
      </c>
    </row>
    <row r="1930" spans="1:46" x14ac:dyDescent="0.25">
      <c r="A1930">
        <v>12</v>
      </c>
      <c r="B1930" t="s">
        <v>96</v>
      </c>
      <c r="C1930" t="s">
        <v>96</v>
      </c>
      <c r="D1930" t="s">
        <v>97</v>
      </c>
      <c r="E1930" t="s">
        <v>630</v>
      </c>
      <c r="F1930" t="s">
        <v>631</v>
      </c>
      <c r="G1930">
        <v>0</v>
      </c>
      <c r="H1930">
        <v>0</v>
      </c>
      <c r="I1930">
        <v>0</v>
      </c>
      <c r="J1930">
        <v>0</v>
      </c>
      <c r="K1930">
        <v>0</v>
      </c>
      <c r="L1930">
        <v>0</v>
      </c>
      <c r="M1930">
        <v>0</v>
      </c>
      <c r="N1930">
        <v>0</v>
      </c>
      <c r="O1930">
        <v>0</v>
      </c>
      <c r="P1930">
        <v>0</v>
      </c>
      <c r="Q1930">
        <v>0</v>
      </c>
      <c r="R1930">
        <v>0</v>
      </c>
      <c r="S1930">
        <v>0</v>
      </c>
      <c r="T1930">
        <v>0</v>
      </c>
      <c r="U1930">
        <v>0</v>
      </c>
      <c r="V1930">
        <v>0</v>
      </c>
      <c r="W1930">
        <v>0</v>
      </c>
      <c r="X1930">
        <v>0</v>
      </c>
      <c r="Y1930">
        <v>0</v>
      </c>
      <c r="Z1930">
        <v>0</v>
      </c>
      <c r="AA1930">
        <v>0</v>
      </c>
      <c r="AB1930">
        <v>0</v>
      </c>
      <c r="AC1930">
        <v>0</v>
      </c>
      <c r="AD1930">
        <v>0</v>
      </c>
      <c r="AE1930">
        <v>0</v>
      </c>
      <c r="AF1930">
        <v>0</v>
      </c>
      <c r="AG1930">
        <v>0</v>
      </c>
      <c r="AH1930">
        <v>0</v>
      </c>
      <c r="AI1930">
        <v>0</v>
      </c>
      <c r="AJ1930">
        <v>0</v>
      </c>
      <c r="AK1930">
        <v>0</v>
      </c>
      <c r="AL1930" t="s">
        <v>531</v>
      </c>
      <c r="AM1930" s="49" t="s">
        <v>97</v>
      </c>
      <c r="AN1930" s="49" t="s">
        <v>14</v>
      </c>
      <c r="AO1930" s="49" t="s">
        <v>506</v>
      </c>
      <c r="AP1930" s="49" t="s">
        <v>494</v>
      </c>
      <c r="AQ1930" s="49" t="s">
        <v>10</v>
      </c>
      <c r="AR1930" s="49" t="s">
        <v>495</v>
      </c>
      <c r="AS1930" s="49" t="s">
        <v>488</v>
      </c>
      <c r="AT1930" s="49" t="s">
        <v>489</v>
      </c>
    </row>
    <row r="1931" spans="1:46" x14ac:dyDescent="0.25">
      <c r="A1931">
        <v>12</v>
      </c>
      <c r="B1931" t="s">
        <v>90</v>
      </c>
      <c r="C1931" t="s">
        <v>90</v>
      </c>
      <c r="D1931" t="s">
        <v>91</v>
      </c>
      <c r="E1931" t="s">
        <v>630</v>
      </c>
      <c r="F1931" t="s">
        <v>631</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c r="AG1931">
        <v>0</v>
      </c>
      <c r="AH1931">
        <v>0</v>
      </c>
      <c r="AI1931">
        <v>0</v>
      </c>
      <c r="AJ1931">
        <v>0</v>
      </c>
      <c r="AK1931">
        <v>0</v>
      </c>
      <c r="AL1931">
        <v>0</v>
      </c>
      <c r="AM1931" s="49" t="s">
        <v>91</v>
      </c>
      <c r="AN1931" s="49" t="s">
        <v>14</v>
      </c>
      <c r="AO1931" s="49" t="s">
        <v>500</v>
      </c>
      <c r="AP1931" s="49" t="s">
        <v>501</v>
      </c>
      <c r="AQ1931" s="49" t="s">
        <v>502</v>
      </c>
      <c r="AR1931" s="49" t="s">
        <v>487</v>
      </c>
      <c r="AS1931" s="49" t="s">
        <v>488</v>
      </c>
      <c r="AT1931" s="49" t="s">
        <v>489</v>
      </c>
    </row>
    <row r="1932" spans="1:46" x14ac:dyDescent="0.25">
      <c r="A1932">
        <v>12</v>
      </c>
      <c r="B1932" t="s">
        <v>105</v>
      </c>
      <c r="C1932" t="s">
        <v>105</v>
      </c>
      <c r="D1932" t="s">
        <v>106</v>
      </c>
      <c r="E1932" t="s">
        <v>630</v>
      </c>
      <c r="F1932" t="s">
        <v>631</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c r="AG1932">
        <v>0</v>
      </c>
      <c r="AH1932">
        <v>0</v>
      </c>
      <c r="AI1932">
        <v>0</v>
      </c>
      <c r="AJ1932">
        <v>0</v>
      </c>
      <c r="AK1932">
        <v>0</v>
      </c>
      <c r="AL1932" t="s">
        <v>531</v>
      </c>
      <c r="AM1932" s="49" t="s">
        <v>106</v>
      </c>
      <c r="AN1932" s="49" t="s">
        <v>4</v>
      </c>
      <c r="AO1932" s="49" t="s">
        <v>9</v>
      </c>
      <c r="AP1932" s="49" t="s">
        <v>501</v>
      </c>
      <c r="AQ1932" s="49" t="s">
        <v>9</v>
      </c>
      <c r="AR1932" s="49" t="s">
        <v>495</v>
      </c>
      <c r="AS1932" s="49" t="s">
        <v>488</v>
      </c>
      <c r="AT1932" s="49" t="s">
        <v>489</v>
      </c>
    </row>
    <row r="1933" spans="1:46" x14ac:dyDescent="0.25">
      <c r="A1933">
        <v>12</v>
      </c>
      <c r="B1933" t="s">
        <v>98</v>
      </c>
      <c r="C1933" t="s">
        <v>98</v>
      </c>
      <c r="D1933" t="s">
        <v>99</v>
      </c>
      <c r="E1933" t="s">
        <v>630</v>
      </c>
      <c r="F1933" t="s">
        <v>631</v>
      </c>
      <c r="G1933">
        <v>0</v>
      </c>
      <c r="H1933">
        <v>0</v>
      </c>
      <c r="I1933">
        <v>0</v>
      </c>
      <c r="J1933">
        <v>0</v>
      </c>
      <c r="K1933">
        <v>0</v>
      </c>
      <c r="L1933">
        <v>0</v>
      </c>
      <c r="M1933">
        <v>0</v>
      </c>
      <c r="N1933">
        <v>0</v>
      </c>
      <c r="O1933">
        <v>0</v>
      </c>
      <c r="P1933">
        <v>0</v>
      </c>
      <c r="Q1933">
        <v>0</v>
      </c>
      <c r="R1933">
        <v>0</v>
      </c>
      <c r="S1933">
        <v>0</v>
      </c>
      <c r="T1933">
        <v>0</v>
      </c>
      <c r="U1933">
        <v>0</v>
      </c>
      <c r="V1933">
        <v>0</v>
      </c>
      <c r="W1933">
        <v>2451.4843999999998</v>
      </c>
      <c r="X1933">
        <v>12468.763499999999</v>
      </c>
      <c r="Y1933">
        <v>41421.661999999997</v>
      </c>
      <c r="Z1933">
        <v>57102.718500000003</v>
      </c>
      <c r="AA1933">
        <v>85125.737099999998</v>
      </c>
      <c r="AB1933">
        <v>88625.713499999998</v>
      </c>
      <c r="AC1933">
        <v>90095.271900000007</v>
      </c>
      <c r="AD1933">
        <v>96727.125400000004</v>
      </c>
      <c r="AE1933">
        <v>113382.12790000001</v>
      </c>
      <c r="AF1933">
        <v>130564.663</v>
      </c>
      <c r="AG1933">
        <v>126042.94409999999</v>
      </c>
      <c r="AH1933">
        <v>142296.23149999999</v>
      </c>
      <c r="AI1933">
        <v>177403.35339999999</v>
      </c>
      <c r="AJ1933">
        <v>196431.20379999999</v>
      </c>
      <c r="AK1933">
        <v>213280.7543</v>
      </c>
      <c r="AL1933">
        <v>224350.7163</v>
      </c>
      <c r="AM1933" s="49" t="s">
        <v>99</v>
      </c>
      <c r="AN1933" s="49" t="s">
        <v>14</v>
      </c>
      <c r="AO1933" s="49" t="s">
        <v>506</v>
      </c>
      <c r="AP1933" s="49" t="s">
        <v>501</v>
      </c>
      <c r="AQ1933" s="49" t="s">
        <v>10</v>
      </c>
      <c r="AR1933" s="49" t="s">
        <v>487</v>
      </c>
      <c r="AS1933" s="49" t="s">
        <v>488</v>
      </c>
      <c r="AT1933" s="49" t="s">
        <v>489</v>
      </c>
    </row>
    <row r="1934" spans="1:46" x14ac:dyDescent="0.25">
      <c r="A1934">
        <v>12</v>
      </c>
      <c r="B1934" t="s">
        <v>102</v>
      </c>
      <c r="C1934" t="s">
        <v>102</v>
      </c>
      <c r="D1934" t="s">
        <v>409</v>
      </c>
      <c r="E1934" t="s">
        <v>630</v>
      </c>
      <c r="F1934" t="s">
        <v>631</v>
      </c>
      <c r="G1934">
        <v>0</v>
      </c>
      <c r="H1934">
        <v>0</v>
      </c>
      <c r="I1934">
        <v>0</v>
      </c>
      <c r="J1934">
        <v>0</v>
      </c>
      <c r="K1934">
        <v>0</v>
      </c>
      <c r="L1934">
        <v>0</v>
      </c>
      <c r="M1934">
        <v>0</v>
      </c>
      <c r="N1934">
        <v>0</v>
      </c>
      <c r="O1934">
        <v>0</v>
      </c>
      <c r="P1934">
        <v>0</v>
      </c>
      <c r="Q1934">
        <v>0</v>
      </c>
      <c r="R1934">
        <v>0</v>
      </c>
      <c r="S1934">
        <v>0</v>
      </c>
      <c r="T1934">
        <v>0</v>
      </c>
      <c r="U1934">
        <v>0</v>
      </c>
      <c r="V1934">
        <v>0</v>
      </c>
      <c r="W1934">
        <v>0</v>
      </c>
      <c r="X1934">
        <v>0</v>
      </c>
      <c r="Y1934">
        <v>0</v>
      </c>
      <c r="Z1934">
        <v>0</v>
      </c>
      <c r="AA1934">
        <v>0</v>
      </c>
      <c r="AB1934">
        <v>0</v>
      </c>
      <c r="AC1934">
        <v>0</v>
      </c>
      <c r="AD1934">
        <v>0</v>
      </c>
      <c r="AE1934">
        <v>0</v>
      </c>
      <c r="AF1934">
        <v>0</v>
      </c>
      <c r="AG1934">
        <v>0</v>
      </c>
      <c r="AH1934">
        <v>0</v>
      </c>
      <c r="AI1934">
        <v>0</v>
      </c>
      <c r="AJ1934">
        <v>0</v>
      </c>
      <c r="AK1934">
        <v>0</v>
      </c>
      <c r="AL1934" t="s">
        <v>531</v>
      </c>
      <c r="AM1934" s="49" t="s">
        <v>409</v>
      </c>
      <c r="AN1934" s="49" t="s">
        <v>14</v>
      </c>
      <c r="AO1934" s="49" t="s">
        <v>485</v>
      </c>
      <c r="AP1934" s="49" t="s">
        <v>505</v>
      </c>
      <c r="AQ1934" s="49" t="s">
        <v>13</v>
      </c>
      <c r="AR1934" s="49" t="s">
        <v>495</v>
      </c>
      <c r="AS1934" s="49" t="s">
        <v>496</v>
      </c>
      <c r="AT1934" s="49" t="s">
        <v>497</v>
      </c>
    </row>
    <row r="1935" spans="1:46" x14ac:dyDescent="0.25">
      <c r="A1935">
        <v>12</v>
      </c>
      <c r="B1935" t="s">
        <v>84</v>
      </c>
      <c r="C1935" t="s">
        <v>84</v>
      </c>
      <c r="D1935" t="s">
        <v>85</v>
      </c>
      <c r="E1935" t="s">
        <v>630</v>
      </c>
      <c r="F1935" t="s">
        <v>631</v>
      </c>
      <c r="G1935">
        <v>0</v>
      </c>
      <c r="H1935">
        <v>0</v>
      </c>
      <c r="I1935">
        <v>0</v>
      </c>
      <c r="J1935">
        <v>0</v>
      </c>
      <c r="K1935">
        <v>0</v>
      </c>
      <c r="L1935">
        <v>0</v>
      </c>
      <c r="M1935">
        <v>0</v>
      </c>
      <c r="N1935">
        <v>0</v>
      </c>
      <c r="O1935">
        <v>0</v>
      </c>
      <c r="P1935">
        <v>0</v>
      </c>
      <c r="Q1935">
        <v>0</v>
      </c>
      <c r="R1935">
        <v>0</v>
      </c>
      <c r="S1935">
        <v>0</v>
      </c>
      <c r="T1935">
        <v>0</v>
      </c>
      <c r="U1935">
        <v>0</v>
      </c>
      <c r="V1935">
        <v>0</v>
      </c>
      <c r="W1935">
        <v>0</v>
      </c>
      <c r="X1935">
        <v>0</v>
      </c>
      <c r="Y1935">
        <v>366.2989</v>
      </c>
      <c r="Z1935">
        <v>450.53320000000002</v>
      </c>
      <c r="AA1935">
        <v>460.3596</v>
      </c>
      <c r="AB1935">
        <v>590.88729999999998</v>
      </c>
      <c r="AC1935">
        <v>299.3227</v>
      </c>
      <c r="AD1935">
        <v>1635.9459999999999</v>
      </c>
      <c r="AE1935">
        <v>2282.9908999999998</v>
      </c>
      <c r="AF1935">
        <v>1817.5317</v>
      </c>
      <c r="AG1935">
        <v>2362.5191</v>
      </c>
      <c r="AH1935">
        <v>3482.7519000000002</v>
      </c>
      <c r="AI1935">
        <v>4779.3243000000002</v>
      </c>
      <c r="AJ1935">
        <v>6461.6307999999999</v>
      </c>
      <c r="AK1935">
        <v>5150.9991</v>
      </c>
      <c r="AL1935">
        <v>8059.9207999999999</v>
      </c>
      <c r="AM1935" s="49" t="s">
        <v>85</v>
      </c>
      <c r="AN1935" s="49" t="s">
        <v>14</v>
      </c>
      <c r="AO1935" s="49" t="s">
        <v>500</v>
      </c>
      <c r="AP1935" s="49" t="s">
        <v>501</v>
      </c>
      <c r="AQ1935" s="49" t="s">
        <v>502</v>
      </c>
      <c r="AR1935" s="49" t="s">
        <v>487</v>
      </c>
      <c r="AS1935" s="49" t="s">
        <v>488</v>
      </c>
      <c r="AT1935" s="49" t="s">
        <v>489</v>
      </c>
    </row>
    <row r="1936" spans="1:46" x14ac:dyDescent="0.25">
      <c r="A1936">
        <v>12</v>
      </c>
      <c r="B1936" t="s">
        <v>223</v>
      </c>
      <c r="C1936" t="s">
        <v>223</v>
      </c>
      <c r="D1936" t="s">
        <v>224</v>
      </c>
      <c r="E1936" t="s">
        <v>630</v>
      </c>
      <c r="F1936" t="s">
        <v>631</v>
      </c>
      <c r="G1936" t="s">
        <v>531</v>
      </c>
      <c r="H1936" t="s">
        <v>531</v>
      </c>
      <c r="I1936" t="s">
        <v>531</v>
      </c>
      <c r="J1936" t="s">
        <v>531</v>
      </c>
      <c r="K1936" t="s">
        <v>531</v>
      </c>
      <c r="L1936">
        <v>0</v>
      </c>
      <c r="M1936">
        <v>0</v>
      </c>
      <c r="N1936">
        <v>0</v>
      </c>
      <c r="O1936">
        <v>0</v>
      </c>
      <c r="P1936">
        <v>0</v>
      </c>
      <c r="Q1936">
        <v>0</v>
      </c>
      <c r="R1936">
        <v>0</v>
      </c>
      <c r="S1936">
        <v>0</v>
      </c>
      <c r="T1936">
        <v>0</v>
      </c>
      <c r="U1936">
        <v>0</v>
      </c>
      <c r="V1936">
        <v>0</v>
      </c>
      <c r="W1936">
        <v>0</v>
      </c>
      <c r="X1936">
        <v>0</v>
      </c>
      <c r="Y1936">
        <v>0</v>
      </c>
      <c r="Z1936">
        <v>0</v>
      </c>
      <c r="AA1936">
        <v>0</v>
      </c>
      <c r="AB1936">
        <v>0</v>
      </c>
      <c r="AC1936">
        <v>0</v>
      </c>
      <c r="AD1936">
        <v>0</v>
      </c>
      <c r="AE1936">
        <v>0</v>
      </c>
      <c r="AF1936">
        <v>0</v>
      </c>
      <c r="AG1936">
        <v>0</v>
      </c>
      <c r="AH1936">
        <v>0</v>
      </c>
      <c r="AI1936">
        <v>0</v>
      </c>
      <c r="AJ1936">
        <v>0</v>
      </c>
      <c r="AK1936">
        <v>0</v>
      </c>
      <c r="AL1936" t="s">
        <v>531</v>
      </c>
      <c r="AM1936" s="49" t="s">
        <v>224</v>
      </c>
      <c r="AN1936" s="49" t="s">
        <v>14</v>
      </c>
      <c r="AO1936" s="49" t="s">
        <v>485</v>
      </c>
      <c r="AP1936" s="49" t="s">
        <v>494</v>
      </c>
      <c r="AQ1936" s="49" t="s">
        <v>11</v>
      </c>
      <c r="AR1936" s="49" t="s">
        <v>487</v>
      </c>
      <c r="AS1936" s="49" t="s">
        <v>488</v>
      </c>
      <c r="AT1936" s="49" t="s">
        <v>489</v>
      </c>
    </row>
    <row r="1937" spans="1:46" x14ac:dyDescent="0.25">
      <c r="A1937">
        <v>12</v>
      </c>
      <c r="B1937" t="s">
        <v>119</v>
      </c>
      <c r="C1937" t="s">
        <v>119</v>
      </c>
      <c r="D1937" t="s">
        <v>120</v>
      </c>
      <c r="E1937" t="s">
        <v>630</v>
      </c>
      <c r="F1937" t="s">
        <v>631</v>
      </c>
      <c r="G1937">
        <v>0</v>
      </c>
      <c r="H1937">
        <v>0</v>
      </c>
      <c r="I1937">
        <v>0</v>
      </c>
      <c r="J1937">
        <v>0</v>
      </c>
      <c r="K1937">
        <v>0</v>
      </c>
      <c r="L1937">
        <v>0</v>
      </c>
      <c r="M1937">
        <v>0</v>
      </c>
      <c r="N1937">
        <v>0</v>
      </c>
      <c r="O1937">
        <v>0</v>
      </c>
      <c r="P1937">
        <v>0</v>
      </c>
      <c r="Q1937">
        <v>0</v>
      </c>
      <c r="R1937">
        <v>0</v>
      </c>
      <c r="S1937">
        <v>0</v>
      </c>
      <c r="T1937">
        <v>0</v>
      </c>
      <c r="U1937">
        <v>0</v>
      </c>
      <c r="V1937">
        <v>0</v>
      </c>
      <c r="W1937">
        <v>0</v>
      </c>
      <c r="X1937">
        <v>0</v>
      </c>
      <c r="Y1937">
        <v>0</v>
      </c>
      <c r="Z1937">
        <v>0</v>
      </c>
      <c r="AA1937">
        <v>0</v>
      </c>
      <c r="AB1937">
        <v>0</v>
      </c>
      <c r="AC1937">
        <v>0</v>
      </c>
      <c r="AD1937">
        <v>0</v>
      </c>
      <c r="AE1937">
        <v>0</v>
      </c>
      <c r="AF1937">
        <v>0</v>
      </c>
      <c r="AG1937">
        <v>0</v>
      </c>
      <c r="AH1937">
        <v>0</v>
      </c>
      <c r="AI1937">
        <v>0</v>
      </c>
      <c r="AJ1937">
        <v>0</v>
      </c>
      <c r="AK1937">
        <v>0</v>
      </c>
      <c r="AL1937" t="s">
        <v>531</v>
      </c>
      <c r="AM1937" s="49" t="s">
        <v>120</v>
      </c>
      <c r="AN1937" s="49" t="s">
        <v>5</v>
      </c>
      <c r="AO1937" s="49" t="s">
        <v>9</v>
      </c>
      <c r="AP1937" s="49" t="s">
        <v>494</v>
      </c>
      <c r="AQ1937" s="49" t="s">
        <v>9</v>
      </c>
      <c r="AR1937" s="49" t="s">
        <v>487</v>
      </c>
      <c r="AS1937" s="49" t="s">
        <v>488</v>
      </c>
      <c r="AT1937" s="49" t="s">
        <v>489</v>
      </c>
    </row>
    <row r="1938" spans="1:46" x14ac:dyDescent="0.25">
      <c r="A1938">
        <v>12</v>
      </c>
      <c r="B1938" t="s">
        <v>109</v>
      </c>
      <c r="C1938" t="s">
        <v>109</v>
      </c>
      <c r="D1938" t="s">
        <v>110</v>
      </c>
      <c r="E1938" t="s">
        <v>630</v>
      </c>
      <c r="F1938" t="s">
        <v>631</v>
      </c>
      <c r="G1938">
        <v>0</v>
      </c>
      <c r="H1938">
        <v>0</v>
      </c>
      <c r="I1938">
        <v>0</v>
      </c>
      <c r="J1938">
        <v>0</v>
      </c>
      <c r="K1938">
        <v>0</v>
      </c>
      <c r="L1938">
        <v>0</v>
      </c>
      <c r="M1938">
        <v>0</v>
      </c>
      <c r="N1938">
        <v>0</v>
      </c>
      <c r="O1938">
        <v>0</v>
      </c>
      <c r="P1938">
        <v>0</v>
      </c>
      <c r="Q1938">
        <v>0</v>
      </c>
      <c r="R1938">
        <v>0</v>
      </c>
      <c r="S1938">
        <v>0</v>
      </c>
      <c r="T1938">
        <v>0</v>
      </c>
      <c r="U1938">
        <v>0</v>
      </c>
      <c r="V1938">
        <v>0</v>
      </c>
      <c r="W1938">
        <v>1508.8013000000001</v>
      </c>
      <c r="X1938">
        <v>3017.5983999999999</v>
      </c>
      <c r="Y1938">
        <v>3201.5999000000002</v>
      </c>
      <c r="Z1938">
        <v>3974.3993999999998</v>
      </c>
      <c r="AA1938">
        <v>4526.3996999999999</v>
      </c>
      <c r="AB1938">
        <v>3937.6017000000002</v>
      </c>
      <c r="AC1938">
        <v>3753.6001999999999</v>
      </c>
      <c r="AD1938">
        <v>5188.8017</v>
      </c>
      <c r="AE1938">
        <v>11444.802</v>
      </c>
      <c r="AF1938">
        <v>9972.7985000000008</v>
      </c>
      <c r="AG1938">
        <v>15088.0005</v>
      </c>
      <c r="AH1938">
        <v>12916.8014</v>
      </c>
      <c r="AI1938">
        <v>10009.6005</v>
      </c>
      <c r="AJ1938">
        <v>11665.6013</v>
      </c>
      <c r="AK1938">
        <v>13101.795099999999</v>
      </c>
      <c r="AL1938">
        <v>13434.574500000001</v>
      </c>
      <c r="AM1938" s="49" t="s">
        <v>110</v>
      </c>
      <c r="AN1938" s="49" t="s">
        <v>14</v>
      </c>
      <c r="AO1938" s="49" t="s">
        <v>507</v>
      </c>
      <c r="AP1938" s="49" t="s">
        <v>505</v>
      </c>
      <c r="AQ1938" s="49" t="s">
        <v>13</v>
      </c>
      <c r="AR1938" s="49" t="s">
        <v>487</v>
      </c>
      <c r="AS1938" s="49" t="s">
        <v>488</v>
      </c>
      <c r="AT1938" s="49" t="s">
        <v>489</v>
      </c>
    </row>
    <row r="1939" spans="1:46" x14ac:dyDescent="0.25">
      <c r="A1939">
        <v>12</v>
      </c>
      <c r="B1939" t="s">
        <v>113</v>
      </c>
      <c r="C1939" t="s">
        <v>113</v>
      </c>
      <c r="D1939" t="s">
        <v>114</v>
      </c>
      <c r="E1939" t="s">
        <v>630</v>
      </c>
      <c r="F1939" t="s">
        <v>631</v>
      </c>
      <c r="G1939">
        <v>0</v>
      </c>
      <c r="H1939">
        <v>0</v>
      </c>
      <c r="I1939">
        <v>0</v>
      </c>
      <c r="J1939">
        <v>0</v>
      </c>
      <c r="K1939">
        <v>0</v>
      </c>
      <c r="L1939">
        <v>0</v>
      </c>
      <c r="M1939">
        <v>0</v>
      </c>
      <c r="N1939">
        <v>0</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c r="AI1939">
        <v>0</v>
      </c>
      <c r="AJ1939">
        <v>0</v>
      </c>
      <c r="AK1939">
        <v>0</v>
      </c>
      <c r="AL1939">
        <v>0</v>
      </c>
      <c r="AM1939" s="49" t="s">
        <v>114</v>
      </c>
      <c r="AN1939" s="49" t="s">
        <v>14</v>
      </c>
      <c r="AO1939" s="49" t="s">
        <v>506</v>
      </c>
      <c r="AP1939" s="49" t="s">
        <v>505</v>
      </c>
      <c r="AQ1939" s="49" t="s">
        <v>10</v>
      </c>
      <c r="AR1939" s="49" t="s">
        <v>495</v>
      </c>
      <c r="AS1939" s="49" t="s">
        <v>488</v>
      </c>
      <c r="AT1939" s="49" t="s">
        <v>489</v>
      </c>
    </row>
    <row r="1940" spans="1:46" x14ac:dyDescent="0.25">
      <c r="A1940">
        <v>12</v>
      </c>
      <c r="B1940" t="s">
        <v>493</v>
      </c>
      <c r="C1940" t="s">
        <v>542</v>
      </c>
      <c r="D1940" t="s">
        <v>543</v>
      </c>
      <c r="E1940" t="s">
        <v>630</v>
      </c>
      <c r="F1940" t="s">
        <v>631</v>
      </c>
      <c r="G1940">
        <v>0</v>
      </c>
      <c r="H1940">
        <v>0</v>
      </c>
      <c r="I1940">
        <v>0</v>
      </c>
      <c r="J1940">
        <v>0</v>
      </c>
      <c r="K1940">
        <v>0</v>
      </c>
      <c r="L1940">
        <v>0</v>
      </c>
      <c r="M1940">
        <v>0</v>
      </c>
      <c r="N1940">
        <v>0</v>
      </c>
      <c r="O1940">
        <v>0</v>
      </c>
      <c r="P1940">
        <v>0</v>
      </c>
      <c r="Q1940">
        <v>0</v>
      </c>
      <c r="R1940">
        <v>0</v>
      </c>
      <c r="S1940">
        <v>0</v>
      </c>
      <c r="T1940">
        <v>0</v>
      </c>
      <c r="U1940">
        <v>0</v>
      </c>
      <c r="V1940">
        <v>1839.9981</v>
      </c>
      <c r="W1940">
        <v>1839.9981</v>
      </c>
      <c r="X1940">
        <v>3680.0003999999999</v>
      </c>
      <c r="Y1940">
        <v>11040.0013</v>
      </c>
      <c r="Z1940">
        <v>18399.997899999998</v>
      </c>
      <c r="AA1940">
        <v>23331.198400000001</v>
      </c>
      <c r="AB1940">
        <v>31243.199499999999</v>
      </c>
      <c r="AC1940">
        <v>40664.001900000003</v>
      </c>
      <c r="AD1940">
        <v>43975.999400000001</v>
      </c>
      <c r="AE1940">
        <v>34886.398000000001</v>
      </c>
      <c r="AF1940">
        <v>29660.7984</v>
      </c>
      <c r="AG1940">
        <v>29587.198700000001</v>
      </c>
      <c r="AH1940">
        <v>22342.862400000002</v>
      </c>
      <c r="AI1940">
        <v>27174.5929</v>
      </c>
      <c r="AJ1940">
        <v>38175.623399999997</v>
      </c>
      <c r="AK1940">
        <v>42946.779300000002</v>
      </c>
      <c r="AL1940" t="s">
        <v>531</v>
      </c>
      <c r="AM1940" s="49" t="e">
        <v>#N/A</v>
      </c>
      <c r="AN1940" s="49" t="e">
        <v>#N/A</v>
      </c>
      <c r="AO1940" s="49" t="e">
        <v>#N/A</v>
      </c>
      <c r="AP1940" s="49" t="e">
        <v>#N/A</v>
      </c>
      <c r="AQ1940" s="49" t="e">
        <v>#N/A</v>
      </c>
      <c r="AR1940" s="49" t="e">
        <v>#N/A</v>
      </c>
      <c r="AS1940" s="49" t="e">
        <v>#N/A</v>
      </c>
      <c r="AT1940" s="49" t="e">
        <v>#N/A</v>
      </c>
    </row>
    <row r="1941" spans="1:46" x14ac:dyDescent="0.25">
      <c r="A1941">
        <v>12</v>
      </c>
      <c r="B1941" t="s">
        <v>544</v>
      </c>
      <c r="C1941" t="s">
        <v>544</v>
      </c>
      <c r="D1941" t="s">
        <v>545</v>
      </c>
      <c r="E1941" t="s">
        <v>630</v>
      </c>
      <c r="F1941" t="s">
        <v>631</v>
      </c>
      <c r="G1941">
        <v>0</v>
      </c>
      <c r="H1941">
        <v>0</v>
      </c>
      <c r="I1941">
        <v>0</v>
      </c>
      <c r="J1941">
        <v>0</v>
      </c>
      <c r="K1941">
        <v>0</v>
      </c>
      <c r="L1941">
        <v>0</v>
      </c>
      <c r="M1941">
        <v>0</v>
      </c>
      <c r="N1941">
        <v>0</v>
      </c>
      <c r="O1941">
        <v>0</v>
      </c>
      <c r="P1941">
        <v>0</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c r="AI1941">
        <v>0</v>
      </c>
      <c r="AJ1941">
        <v>0</v>
      </c>
      <c r="AK1941">
        <v>0</v>
      </c>
      <c r="AL1941" t="s">
        <v>531</v>
      </c>
      <c r="AM1941" s="49" t="e">
        <v>#N/A</v>
      </c>
      <c r="AN1941" s="49" t="e">
        <v>#N/A</v>
      </c>
      <c r="AO1941" s="49" t="e">
        <v>#N/A</v>
      </c>
      <c r="AP1941" s="49" t="e">
        <v>#N/A</v>
      </c>
      <c r="AQ1941" s="49" t="e">
        <v>#N/A</v>
      </c>
      <c r="AR1941" s="49" t="e">
        <v>#N/A</v>
      </c>
      <c r="AS1941" s="49" t="e">
        <v>#N/A</v>
      </c>
      <c r="AT1941" s="49" t="e">
        <v>#N/A</v>
      </c>
    </row>
    <row r="1942" spans="1:46" x14ac:dyDescent="0.25">
      <c r="A1942">
        <v>12</v>
      </c>
      <c r="B1942" t="s">
        <v>124</v>
      </c>
      <c r="C1942" t="s">
        <v>124</v>
      </c>
      <c r="D1942" t="s">
        <v>125</v>
      </c>
      <c r="E1942" t="s">
        <v>630</v>
      </c>
      <c r="F1942" t="s">
        <v>631</v>
      </c>
      <c r="G1942">
        <v>0</v>
      </c>
      <c r="H1942">
        <v>0</v>
      </c>
      <c r="I1942">
        <v>0</v>
      </c>
      <c r="J1942">
        <v>0</v>
      </c>
      <c r="K1942">
        <v>0</v>
      </c>
      <c r="L1942">
        <v>0</v>
      </c>
      <c r="M1942">
        <v>0</v>
      </c>
      <c r="N1942">
        <v>0</v>
      </c>
      <c r="O1942">
        <v>0</v>
      </c>
      <c r="P1942">
        <v>0</v>
      </c>
      <c r="Q1942">
        <v>0</v>
      </c>
      <c r="R1942">
        <v>0</v>
      </c>
      <c r="S1942">
        <v>0</v>
      </c>
      <c r="T1942">
        <v>0</v>
      </c>
      <c r="U1942">
        <v>0</v>
      </c>
      <c r="V1942">
        <v>0</v>
      </c>
      <c r="W1942">
        <v>0</v>
      </c>
      <c r="X1942">
        <v>0</v>
      </c>
      <c r="Y1942">
        <v>3753.6001999999999</v>
      </c>
      <c r="Z1942">
        <v>4673.5991999999997</v>
      </c>
      <c r="AA1942">
        <v>12327.999100000001</v>
      </c>
      <c r="AB1942">
        <v>16118.4013</v>
      </c>
      <c r="AC1942">
        <v>17406.399099999999</v>
      </c>
      <c r="AD1942">
        <v>18915.200400000002</v>
      </c>
      <c r="AE1942">
        <v>19467.200700000001</v>
      </c>
      <c r="AF1942">
        <v>19283.199199999999</v>
      </c>
      <c r="AG1942">
        <v>18768.000899999999</v>
      </c>
      <c r="AH1942">
        <v>17308.5494</v>
      </c>
      <c r="AI1942">
        <v>20642.0419</v>
      </c>
      <c r="AJ1942">
        <v>19497.266100000001</v>
      </c>
      <c r="AK1942">
        <v>18998.404699999999</v>
      </c>
      <c r="AL1942">
        <v>23558.035</v>
      </c>
      <c r="AM1942" s="49" t="s">
        <v>125</v>
      </c>
      <c r="AN1942" s="49" t="s">
        <v>14</v>
      </c>
      <c r="AO1942" s="49" t="s">
        <v>506</v>
      </c>
      <c r="AP1942" s="49" t="s">
        <v>501</v>
      </c>
      <c r="AQ1942" s="49" t="s">
        <v>10</v>
      </c>
      <c r="AR1942" s="49" t="s">
        <v>487</v>
      </c>
      <c r="AS1942" s="49" t="s">
        <v>488</v>
      </c>
      <c r="AT1942" s="49" t="s">
        <v>489</v>
      </c>
    </row>
    <row r="1943" spans="1:46" x14ac:dyDescent="0.25">
      <c r="A1943">
        <v>12</v>
      </c>
      <c r="B1943" t="s">
        <v>130</v>
      </c>
      <c r="C1943" t="s">
        <v>130</v>
      </c>
      <c r="D1943" t="s">
        <v>131</v>
      </c>
      <c r="E1943" t="s">
        <v>630</v>
      </c>
      <c r="F1943" t="s">
        <v>631</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c r="AG1943">
        <v>0</v>
      </c>
      <c r="AH1943">
        <v>0</v>
      </c>
      <c r="AI1943">
        <v>0</v>
      </c>
      <c r="AJ1943">
        <v>0</v>
      </c>
      <c r="AK1943">
        <v>0</v>
      </c>
      <c r="AL1943">
        <v>0</v>
      </c>
      <c r="AM1943" s="49" t="s">
        <v>131</v>
      </c>
      <c r="AN1943" s="49" t="s">
        <v>14</v>
      </c>
      <c r="AO1943" s="49" t="s">
        <v>507</v>
      </c>
      <c r="AP1943" s="49" t="s">
        <v>501</v>
      </c>
      <c r="AQ1943" s="49" t="s">
        <v>10</v>
      </c>
      <c r="AR1943" s="49" t="s">
        <v>487</v>
      </c>
      <c r="AS1943" s="49" t="s">
        <v>488</v>
      </c>
      <c r="AT1943" s="49" t="s">
        <v>489</v>
      </c>
    </row>
    <row r="1944" spans="1:46" x14ac:dyDescent="0.25">
      <c r="A1944">
        <v>12</v>
      </c>
      <c r="B1944" t="s">
        <v>117</v>
      </c>
      <c r="C1944" t="s">
        <v>117</v>
      </c>
      <c r="D1944" t="s">
        <v>546</v>
      </c>
      <c r="E1944" t="s">
        <v>630</v>
      </c>
      <c r="F1944" t="s">
        <v>631</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c r="AG1944">
        <v>0</v>
      </c>
      <c r="AH1944">
        <v>0</v>
      </c>
      <c r="AI1944">
        <v>0</v>
      </c>
      <c r="AJ1944">
        <v>0</v>
      </c>
      <c r="AK1944">
        <v>0</v>
      </c>
      <c r="AL1944" t="s">
        <v>531</v>
      </c>
      <c r="AM1944" s="49" t="s">
        <v>118</v>
      </c>
      <c r="AN1944" s="49" t="s">
        <v>8</v>
      </c>
      <c r="AO1944" s="49" t="s">
        <v>9</v>
      </c>
      <c r="AP1944" s="49" t="s">
        <v>494</v>
      </c>
      <c r="AQ1944" s="49" t="s">
        <v>9</v>
      </c>
      <c r="AR1944" s="49" t="s">
        <v>487</v>
      </c>
      <c r="AS1944" s="49" t="s">
        <v>488</v>
      </c>
      <c r="AT1944" s="49" t="s">
        <v>489</v>
      </c>
    </row>
    <row r="1945" spans="1:46" x14ac:dyDescent="0.25">
      <c r="A1945">
        <v>12</v>
      </c>
      <c r="B1945" t="s">
        <v>192</v>
      </c>
      <c r="C1945" t="s">
        <v>192</v>
      </c>
      <c r="D1945" t="s">
        <v>193</v>
      </c>
      <c r="E1945" t="s">
        <v>630</v>
      </c>
      <c r="F1945" t="s">
        <v>631</v>
      </c>
      <c r="G1945">
        <v>0</v>
      </c>
      <c r="H1945">
        <v>0</v>
      </c>
      <c r="I1945">
        <v>0</v>
      </c>
      <c r="J1945">
        <v>0</v>
      </c>
      <c r="K1945">
        <v>0</v>
      </c>
      <c r="L1945">
        <v>0</v>
      </c>
      <c r="M1945">
        <v>0</v>
      </c>
      <c r="N1945">
        <v>0</v>
      </c>
      <c r="O1945">
        <v>0</v>
      </c>
      <c r="P1945">
        <v>0</v>
      </c>
      <c r="Q1945">
        <v>0</v>
      </c>
      <c r="R1945">
        <v>0</v>
      </c>
      <c r="S1945">
        <v>0</v>
      </c>
      <c r="T1945">
        <v>0</v>
      </c>
      <c r="U1945">
        <v>0</v>
      </c>
      <c r="V1945">
        <v>0</v>
      </c>
      <c r="W1945">
        <v>0</v>
      </c>
      <c r="X1945">
        <v>147.9992</v>
      </c>
      <c r="Y1945">
        <v>129.50190000000001</v>
      </c>
      <c r="Z1945">
        <v>233.68620000000001</v>
      </c>
      <c r="AA1945">
        <v>510.73099999999999</v>
      </c>
      <c r="AB1945">
        <v>280.89659999999998</v>
      </c>
      <c r="AC1945">
        <v>1454.8125</v>
      </c>
      <c r="AD1945">
        <v>1237.7603999999999</v>
      </c>
      <c r="AE1945">
        <v>1304.5817999999999</v>
      </c>
      <c r="AF1945">
        <v>646.83130000000006</v>
      </c>
      <c r="AG1945">
        <v>41.826099999999997</v>
      </c>
      <c r="AH1945">
        <v>13.9839</v>
      </c>
      <c r="AI1945">
        <v>15.315300000000001</v>
      </c>
      <c r="AJ1945">
        <v>9.7426999999999992</v>
      </c>
      <c r="AK1945">
        <v>6.2717999999999998</v>
      </c>
      <c r="AL1945">
        <v>14.39</v>
      </c>
      <c r="AM1945" s="49" t="s">
        <v>193</v>
      </c>
      <c r="AN1945" s="49" t="s">
        <v>14</v>
      </c>
      <c r="AO1945" s="49" t="s">
        <v>500</v>
      </c>
      <c r="AP1945" s="49" t="s">
        <v>505</v>
      </c>
      <c r="AQ1945" s="49" t="s">
        <v>13</v>
      </c>
      <c r="AR1945" s="49" t="s">
        <v>487</v>
      </c>
      <c r="AS1945" s="49" t="s">
        <v>488</v>
      </c>
      <c r="AT1945" s="49" t="s">
        <v>489</v>
      </c>
    </row>
    <row r="1946" spans="1:46" x14ac:dyDescent="0.25">
      <c r="A1946">
        <v>12</v>
      </c>
      <c r="B1946" t="s">
        <v>132</v>
      </c>
      <c r="C1946" t="s">
        <v>132</v>
      </c>
      <c r="D1946" t="s">
        <v>133</v>
      </c>
      <c r="E1946" t="s">
        <v>630</v>
      </c>
      <c r="F1946" t="s">
        <v>631</v>
      </c>
      <c r="G1946">
        <v>0</v>
      </c>
      <c r="H1946">
        <v>0</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0</v>
      </c>
      <c r="AI1946">
        <v>0</v>
      </c>
      <c r="AJ1946">
        <v>0</v>
      </c>
      <c r="AK1946">
        <v>0</v>
      </c>
      <c r="AL1946" t="s">
        <v>531</v>
      </c>
      <c r="AM1946" s="49" t="s">
        <v>133</v>
      </c>
      <c r="AN1946" s="49" t="s">
        <v>14</v>
      </c>
      <c r="AO1946" s="49" t="s">
        <v>507</v>
      </c>
      <c r="AP1946" s="49" t="s">
        <v>501</v>
      </c>
      <c r="AQ1946" s="49" t="s">
        <v>10</v>
      </c>
      <c r="AR1946" s="49" t="s">
        <v>487</v>
      </c>
      <c r="AS1946" s="49" t="s">
        <v>488</v>
      </c>
      <c r="AT1946" s="49" t="s">
        <v>489</v>
      </c>
    </row>
    <row r="1947" spans="1:46" x14ac:dyDescent="0.25">
      <c r="A1947">
        <v>12</v>
      </c>
      <c r="B1947" t="s">
        <v>134</v>
      </c>
      <c r="C1947" t="s">
        <v>134</v>
      </c>
      <c r="D1947" t="s">
        <v>135</v>
      </c>
      <c r="E1947" t="s">
        <v>630</v>
      </c>
      <c r="F1947" t="s">
        <v>631</v>
      </c>
      <c r="G1947">
        <v>0</v>
      </c>
      <c r="H1947">
        <v>0</v>
      </c>
      <c r="I1947">
        <v>0</v>
      </c>
      <c r="J1947">
        <v>0</v>
      </c>
      <c r="K1947">
        <v>0</v>
      </c>
      <c r="L1947">
        <v>0</v>
      </c>
      <c r="M1947">
        <v>0</v>
      </c>
      <c r="N1947">
        <v>0</v>
      </c>
      <c r="O1947">
        <v>0</v>
      </c>
      <c r="P1947">
        <v>0</v>
      </c>
      <c r="Q1947">
        <v>0</v>
      </c>
      <c r="R1947">
        <v>0</v>
      </c>
      <c r="S1947">
        <v>0</v>
      </c>
      <c r="T1947">
        <v>0</v>
      </c>
      <c r="U1947">
        <v>0</v>
      </c>
      <c r="V1947">
        <v>0</v>
      </c>
      <c r="W1947">
        <v>0</v>
      </c>
      <c r="X1947">
        <v>4.7352999999999996</v>
      </c>
      <c r="Y1947">
        <v>250.45439999999999</v>
      </c>
      <c r="Z1947">
        <v>271.87400000000002</v>
      </c>
      <c r="AA1947">
        <v>206.35059999999999</v>
      </c>
      <c r="AB1947">
        <v>239.6482</v>
      </c>
      <c r="AC1947">
        <v>243.79320000000001</v>
      </c>
      <c r="AD1947">
        <v>68.634200000000007</v>
      </c>
      <c r="AE1947">
        <v>0</v>
      </c>
      <c r="AF1947">
        <v>27.674700000000001</v>
      </c>
      <c r="AG1947">
        <v>17.944600000000001</v>
      </c>
      <c r="AH1947">
        <v>53.8339</v>
      </c>
      <c r="AI1947">
        <v>0</v>
      </c>
      <c r="AJ1947">
        <v>0</v>
      </c>
      <c r="AK1947">
        <v>0</v>
      </c>
      <c r="AL1947">
        <v>0</v>
      </c>
      <c r="AM1947" s="49" t="s">
        <v>135</v>
      </c>
      <c r="AN1947" s="49" t="s">
        <v>14</v>
      </c>
      <c r="AO1947" s="49" t="s">
        <v>500</v>
      </c>
      <c r="AP1947" s="49" t="s">
        <v>505</v>
      </c>
      <c r="AQ1947" s="49" t="s">
        <v>13</v>
      </c>
      <c r="AR1947" s="49" t="s">
        <v>487</v>
      </c>
      <c r="AS1947" s="49" t="s">
        <v>488</v>
      </c>
      <c r="AT1947" s="49" t="s">
        <v>489</v>
      </c>
    </row>
    <row r="1948" spans="1:46" x14ac:dyDescent="0.25">
      <c r="A1948">
        <v>12</v>
      </c>
      <c r="B1948" t="s">
        <v>136</v>
      </c>
      <c r="C1948" t="s">
        <v>136</v>
      </c>
      <c r="D1948" t="s">
        <v>137</v>
      </c>
      <c r="E1948" t="s">
        <v>630</v>
      </c>
      <c r="F1948" t="s">
        <v>631</v>
      </c>
      <c r="G1948">
        <v>0</v>
      </c>
      <c r="H1948">
        <v>0</v>
      </c>
      <c r="I1948">
        <v>125.8008</v>
      </c>
      <c r="J1948">
        <v>207.20050000000001</v>
      </c>
      <c r="K1948">
        <v>340.39940000000001</v>
      </c>
      <c r="L1948">
        <v>436.59949999999998</v>
      </c>
      <c r="M1948">
        <v>714.10059999999999</v>
      </c>
      <c r="N1948">
        <v>1021.1982</v>
      </c>
      <c r="O1948">
        <v>580.90179999999998</v>
      </c>
      <c r="P1948">
        <v>1133.3081</v>
      </c>
      <c r="Q1948">
        <v>2486.3982000000001</v>
      </c>
      <c r="R1948">
        <v>2630.7004000000002</v>
      </c>
      <c r="S1948">
        <v>3862.8002999999999</v>
      </c>
      <c r="T1948">
        <v>4199.4985999999999</v>
      </c>
      <c r="U1948">
        <v>3150.1817999999998</v>
      </c>
      <c r="V1948">
        <v>4695.0775000000003</v>
      </c>
      <c r="W1948">
        <v>4075.6237000000001</v>
      </c>
      <c r="X1948">
        <v>3026.8218999999999</v>
      </c>
      <c r="Y1948">
        <v>2836.8625999999999</v>
      </c>
      <c r="Z1948">
        <v>5732.1521000000002</v>
      </c>
      <c r="AA1948">
        <v>7325.5559999999996</v>
      </c>
      <c r="AB1948">
        <v>7773.4054999999998</v>
      </c>
      <c r="AC1948">
        <v>6390.9744000000001</v>
      </c>
      <c r="AD1948">
        <v>6722.6778000000004</v>
      </c>
      <c r="AE1948">
        <v>8114.6925000000001</v>
      </c>
      <c r="AF1948">
        <v>6202.8656000000001</v>
      </c>
      <c r="AG1948">
        <v>5506.7849999999999</v>
      </c>
      <c r="AH1948">
        <v>5824.8729000000003</v>
      </c>
      <c r="AI1948">
        <v>7188.2875999999997</v>
      </c>
      <c r="AJ1948">
        <v>9191.4663</v>
      </c>
      <c r="AK1948">
        <v>9569.9403999999995</v>
      </c>
      <c r="AL1948">
        <v>9057.3798000000006</v>
      </c>
      <c r="AM1948" s="49" t="s">
        <v>137</v>
      </c>
      <c r="AN1948" s="49" t="s">
        <v>14</v>
      </c>
      <c r="AO1948" s="49" t="s">
        <v>500</v>
      </c>
      <c r="AP1948" s="49" t="s">
        <v>505</v>
      </c>
      <c r="AQ1948" s="49" t="s">
        <v>13</v>
      </c>
      <c r="AR1948" s="49" t="s">
        <v>487</v>
      </c>
      <c r="AS1948" s="49" t="s">
        <v>488</v>
      </c>
      <c r="AT1948" s="49" t="s">
        <v>489</v>
      </c>
    </row>
    <row r="1949" spans="1:46" x14ac:dyDescent="0.25">
      <c r="A1949">
        <v>12</v>
      </c>
      <c r="B1949" t="s">
        <v>315</v>
      </c>
      <c r="C1949" t="s">
        <v>315</v>
      </c>
      <c r="D1949" t="s">
        <v>547</v>
      </c>
      <c r="E1949" t="s">
        <v>630</v>
      </c>
      <c r="F1949" t="s">
        <v>631</v>
      </c>
      <c r="G1949">
        <v>0</v>
      </c>
      <c r="H1949">
        <v>0</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c r="AG1949">
        <v>0</v>
      </c>
      <c r="AH1949">
        <v>0</v>
      </c>
      <c r="AI1949">
        <v>0</v>
      </c>
      <c r="AJ1949">
        <v>0</v>
      </c>
      <c r="AK1949">
        <v>0</v>
      </c>
      <c r="AL1949" t="s">
        <v>531</v>
      </c>
      <c r="AM1949" s="49" t="s">
        <v>316</v>
      </c>
      <c r="AN1949" s="49" t="s">
        <v>14</v>
      </c>
      <c r="AO1949" s="49" t="s">
        <v>485</v>
      </c>
      <c r="AP1949" s="49" t="s">
        <v>486</v>
      </c>
      <c r="AQ1949" s="49" t="s">
        <v>11</v>
      </c>
      <c r="AR1949" s="49" t="s">
        <v>487</v>
      </c>
      <c r="AS1949" s="49" t="s">
        <v>488</v>
      </c>
      <c r="AT1949" s="49" t="s">
        <v>489</v>
      </c>
    </row>
    <row r="1950" spans="1:46" x14ac:dyDescent="0.25">
      <c r="A1950">
        <v>12</v>
      </c>
      <c r="B1950" t="s">
        <v>121</v>
      </c>
      <c r="C1950" t="s">
        <v>121</v>
      </c>
      <c r="D1950" t="s">
        <v>548</v>
      </c>
      <c r="E1950" t="s">
        <v>630</v>
      </c>
      <c r="F1950" t="s">
        <v>631</v>
      </c>
      <c r="G1950">
        <v>0</v>
      </c>
      <c r="H1950">
        <v>0</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c r="AH1950">
        <v>0</v>
      </c>
      <c r="AI1950">
        <v>0</v>
      </c>
      <c r="AJ1950">
        <v>0</v>
      </c>
      <c r="AK1950">
        <v>0</v>
      </c>
      <c r="AL1950" t="s">
        <v>531</v>
      </c>
      <c r="AM1950" s="49" t="s">
        <v>122</v>
      </c>
      <c r="AN1950" s="49" t="s">
        <v>5</v>
      </c>
      <c r="AO1950" s="49" t="s">
        <v>9</v>
      </c>
      <c r="AP1950" s="49" t="s">
        <v>486</v>
      </c>
      <c r="AQ1950" s="49" t="s">
        <v>9</v>
      </c>
      <c r="AR1950" s="49" t="s">
        <v>495</v>
      </c>
      <c r="AS1950" s="49" t="s">
        <v>488</v>
      </c>
      <c r="AT1950" s="49" t="s">
        <v>489</v>
      </c>
    </row>
    <row r="1951" spans="1:46" x14ac:dyDescent="0.25">
      <c r="A1951">
        <v>12</v>
      </c>
      <c r="B1951" t="s">
        <v>144</v>
      </c>
      <c r="C1951" t="s">
        <v>144</v>
      </c>
      <c r="D1951" t="s">
        <v>145</v>
      </c>
      <c r="E1951" t="s">
        <v>630</v>
      </c>
      <c r="F1951" t="s">
        <v>631</v>
      </c>
      <c r="G1951">
        <v>0</v>
      </c>
      <c r="H1951">
        <v>0</v>
      </c>
      <c r="I1951">
        <v>0</v>
      </c>
      <c r="J1951">
        <v>0</v>
      </c>
      <c r="K1951">
        <v>0</v>
      </c>
      <c r="L1951">
        <v>0</v>
      </c>
      <c r="M1951">
        <v>0</v>
      </c>
      <c r="N1951">
        <v>0</v>
      </c>
      <c r="O1951">
        <v>0</v>
      </c>
      <c r="P1951">
        <v>0</v>
      </c>
      <c r="Q1951">
        <v>0</v>
      </c>
      <c r="R1951">
        <v>0</v>
      </c>
      <c r="S1951">
        <v>0</v>
      </c>
      <c r="T1951">
        <v>0</v>
      </c>
      <c r="U1951">
        <v>0</v>
      </c>
      <c r="V1951">
        <v>0</v>
      </c>
      <c r="W1951">
        <v>0</v>
      </c>
      <c r="X1951">
        <v>0</v>
      </c>
      <c r="Y1951">
        <v>0</v>
      </c>
      <c r="Z1951">
        <v>0</v>
      </c>
      <c r="AA1951">
        <v>0</v>
      </c>
      <c r="AB1951">
        <v>0</v>
      </c>
      <c r="AC1951" t="s">
        <v>531</v>
      </c>
      <c r="AD1951" t="s">
        <v>531</v>
      </c>
      <c r="AE1951" t="s">
        <v>531</v>
      </c>
      <c r="AF1951" t="s">
        <v>531</v>
      </c>
      <c r="AG1951" t="s">
        <v>531</v>
      </c>
      <c r="AH1951" t="s">
        <v>531</v>
      </c>
      <c r="AI1951" t="s">
        <v>531</v>
      </c>
      <c r="AJ1951" t="s">
        <v>531</v>
      </c>
      <c r="AK1951" t="s">
        <v>531</v>
      </c>
      <c r="AL1951" t="s">
        <v>531</v>
      </c>
      <c r="AM1951" s="49" t="s">
        <v>145</v>
      </c>
      <c r="AN1951" s="49" t="s">
        <v>14</v>
      </c>
      <c r="AO1951" s="49" t="s">
        <v>500</v>
      </c>
      <c r="AP1951" s="49" t="s">
        <v>505</v>
      </c>
      <c r="AQ1951" s="49" t="s">
        <v>13</v>
      </c>
      <c r="AR1951" s="49" t="s">
        <v>487</v>
      </c>
      <c r="AS1951" s="49" t="s">
        <v>488</v>
      </c>
      <c r="AT1951" s="49" t="s">
        <v>489</v>
      </c>
    </row>
    <row r="1952" spans="1:46" x14ac:dyDescent="0.25">
      <c r="A1952">
        <v>12</v>
      </c>
      <c r="B1952" t="s">
        <v>146</v>
      </c>
      <c r="C1952" t="s">
        <v>146</v>
      </c>
      <c r="D1952" t="s">
        <v>147</v>
      </c>
      <c r="E1952" t="s">
        <v>630</v>
      </c>
      <c r="F1952" t="s">
        <v>631</v>
      </c>
      <c r="G1952">
        <v>0</v>
      </c>
      <c r="H1952">
        <v>0</v>
      </c>
      <c r="I1952">
        <v>0</v>
      </c>
      <c r="J1952">
        <v>0</v>
      </c>
      <c r="K1952">
        <v>0</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c r="AF1952">
        <v>0</v>
      </c>
      <c r="AG1952">
        <v>0</v>
      </c>
      <c r="AH1952">
        <v>0</v>
      </c>
      <c r="AI1952">
        <v>0</v>
      </c>
      <c r="AJ1952">
        <v>0</v>
      </c>
      <c r="AK1952">
        <v>0</v>
      </c>
      <c r="AL1952" t="s">
        <v>531</v>
      </c>
      <c r="AM1952" s="49" t="s">
        <v>147</v>
      </c>
      <c r="AN1952" s="49" t="s">
        <v>14</v>
      </c>
      <c r="AO1952" s="49" t="s">
        <v>507</v>
      </c>
      <c r="AP1952" s="49" t="s">
        <v>501</v>
      </c>
      <c r="AQ1952" s="49" t="s">
        <v>10</v>
      </c>
      <c r="AR1952" s="49" t="s">
        <v>487</v>
      </c>
      <c r="AS1952" s="49" t="s">
        <v>488</v>
      </c>
      <c r="AT1952" s="49" t="s">
        <v>489</v>
      </c>
    </row>
    <row r="1953" spans="1:46" x14ac:dyDescent="0.25">
      <c r="A1953">
        <v>12</v>
      </c>
      <c r="B1953" t="s">
        <v>149</v>
      </c>
      <c r="C1953" t="s">
        <v>149</v>
      </c>
      <c r="D1953" t="s">
        <v>412</v>
      </c>
      <c r="E1953" t="s">
        <v>630</v>
      </c>
      <c r="F1953" t="s">
        <v>631</v>
      </c>
      <c r="G1953">
        <v>0</v>
      </c>
      <c r="H1953">
        <v>0</v>
      </c>
      <c r="I1953">
        <v>0</v>
      </c>
      <c r="J1953">
        <v>0</v>
      </c>
      <c r="K1953">
        <v>0</v>
      </c>
      <c r="L1953">
        <v>0</v>
      </c>
      <c r="M1953">
        <v>0</v>
      </c>
      <c r="N1953">
        <v>0</v>
      </c>
      <c r="O1953">
        <v>0</v>
      </c>
      <c r="P1953">
        <v>0</v>
      </c>
      <c r="Q1953">
        <v>0</v>
      </c>
      <c r="R1953">
        <v>0</v>
      </c>
      <c r="S1953">
        <v>0</v>
      </c>
      <c r="T1953">
        <v>0</v>
      </c>
      <c r="U1953">
        <v>0</v>
      </c>
      <c r="V1953">
        <v>0</v>
      </c>
      <c r="W1953">
        <v>0</v>
      </c>
      <c r="X1953">
        <v>0</v>
      </c>
      <c r="Y1953">
        <v>0</v>
      </c>
      <c r="Z1953">
        <v>0</v>
      </c>
      <c r="AA1953">
        <v>0</v>
      </c>
      <c r="AB1953">
        <v>0</v>
      </c>
      <c r="AC1953">
        <v>0</v>
      </c>
      <c r="AD1953">
        <v>0</v>
      </c>
      <c r="AE1953">
        <v>0</v>
      </c>
      <c r="AF1953">
        <v>0</v>
      </c>
      <c r="AG1953">
        <v>0</v>
      </c>
      <c r="AH1953">
        <v>0</v>
      </c>
      <c r="AI1953">
        <v>0</v>
      </c>
      <c r="AJ1953">
        <v>0</v>
      </c>
      <c r="AK1953">
        <v>0</v>
      </c>
      <c r="AL1953" t="s">
        <v>531</v>
      </c>
      <c r="AM1953" s="49" t="s">
        <v>412</v>
      </c>
      <c r="AN1953" s="49" t="s">
        <v>14</v>
      </c>
      <c r="AO1953" s="49" t="s">
        <v>506</v>
      </c>
      <c r="AP1953" s="49" t="s">
        <v>501</v>
      </c>
      <c r="AQ1953" s="49" t="s">
        <v>10</v>
      </c>
      <c r="AR1953" s="49" t="s">
        <v>487</v>
      </c>
      <c r="AS1953" s="49" t="s">
        <v>496</v>
      </c>
      <c r="AT1953" s="49" t="s">
        <v>497</v>
      </c>
    </row>
    <row r="1954" spans="1:46" x14ac:dyDescent="0.25">
      <c r="A1954">
        <v>12</v>
      </c>
      <c r="B1954" t="s">
        <v>150</v>
      </c>
      <c r="C1954" t="s">
        <v>150</v>
      </c>
      <c r="D1954" t="s">
        <v>151</v>
      </c>
      <c r="E1954" t="s">
        <v>630</v>
      </c>
      <c r="F1954" t="s">
        <v>631</v>
      </c>
      <c r="G1954">
        <v>0</v>
      </c>
      <c r="H1954">
        <v>0</v>
      </c>
      <c r="I1954">
        <v>0</v>
      </c>
      <c r="J1954">
        <v>0</v>
      </c>
      <c r="K1954">
        <v>0</v>
      </c>
      <c r="L1954">
        <v>0</v>
      </c>
      <c r="M1954">
        <v>0</v>
      </c>
      <c r="N1954">
        <v>0</v>
      </c>
      <c r="O1954">
        <v>0</v>
      </c>
      <c r="P1954">
        <v>0</v>
      </c>
      <c r="Q1954">
        <v>0</v>
      </c>
      <c r="R1954">
        <v>0</v>
      </c>
      <c r="S1954">
        <v>0</v>
      </c>
      <c r="T1954">
        <v>0</v>
      </c>
      <c r="U1954">
        <v>0</v>
      </c>
      <c r="V1954">
        <v>0</v>
      </c>
      <c r="W1954">
        <v>0</v>
      </c>
      <c r="X1954">
        <v>0</v>
      </c>
      <c r="Y1954">
        <v>0</v>
      </c>
      <c r="Z1954">
        <v>0</v>
      </c>
      <c r="AA1954">
        <v>0</v>
      </c>
      <c r="AB1954">
        <v>0</v>
      </c>
      <c r="AC1954">
        <v>0</v>
      </c>
      <c r="AD1954">
        <v>0</v>
      </c>
      <c r="AE1954">
        <v>0</v>
      </c>
      <c r="AF1954">
        <v>0</v>
      </c>
      <c r="AG1954">
        <v>0</v>
      </c>
      <c r="AH1954">
        <v>0</v>
      </c>
      <c r="AI1954">
        <v>0</v>
      </c>
      <c r="AJ1954">
        <v>0</v>
      </c>
      <c r="AK1954">
        <v>0</v>
      </c>
      <c r="AL1954" t="s">
        <v>531</v>
      </c>
      <c r="AM1954" s="49" t="s">
        <v>151</v>
      </c>
      <c r="AN1954" s="49" t="s">
        <v>7</v>
      </c>
      <c r="AO1954" s="49" t="s">
        <v>9</v>
      </c>
      <c r="AP1954" s="49" t="s">
        <v>494</v>
      </c>
      <c r="AQ1954" s="49" t="s">
        <v>9</v>
      </c>
      <c r="AR1954" s="49" t="s">
        <v>487</v>
      </c>
      <c r="AS1954" s="49" t="s">
        <v>488</v>
      </c>
      <c r="AT1954" s="49" t="s">
        <v>489</v>
      </c>
    </row>
    <row r="1955" spans="1:46" x14ac:dyDescent="0.25">
      <c r="A1955">
        <v>12</v>
      </c>
      <c r="B1955" t="s">
        <v>338</v>
      </c>
      <c r="C1955" t="s">
        <v>338</v>
      </c>
      <c r="D1955" t="s">
        <v>339</v>
      </c>
      <c r="E1955" t="s">
        <v>630</v>
      </c>
      <c r="F1955" t="s">
        <v>631</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c r="AG1955">
        <v>0</v>
      </c>
      <c r="AH1955">
        <v>0</v>
      </c>
      <c r="AI1955">
        <v>0</v>
      </c>
      <c r="AJ1955">
        <v>0</v>
      </c>
      <c r="AK1955">
        <v>0</v>
      </c>
      <c r="AL1955" t="s">
        <v>531</v>
      </c>
      <c r="AM1955" s="49" t="s">
        <v>339</v>
      </c>
      <c r="AN1955" s="49" t="s">
        <v>14</v>
      </c>
      <c r="AO1955" s="49" t="s">
        <v>507</v>
      </c>
      <c r="AP1955" s="49" t="s">
        <v>494</v>
      </c>
      <c r="AQ1955" s="49" t="s">
        <v>10</v>
      </c>
      <c r="AR1955" s="49" t="s">
        <v>487</v>
      </c>
      <c r="AS1955" s="49" t="s">
        <v>488</v>
      </c>
      <c r="AT1955" s="49" t="s">
        <v>489</v>
      </c>
    </row>
    <row r="1956" spans="1:46" x14ac:dyDescent="0.25">
      <c r="A1956">
        <v>12</v>
      </c>
      <c r="B1956" t="s">
        <v>181</v>
      </c>
      <c r="C1956" t="s">
        <v>181</v>
      </c>
      <c r="D1956" t="s">
        <v>414</v>
      </c>
      <c r="E1956" t="s">
        <v>630</v>
      </c>
      <c r="F1956" t="s">
        <v>631</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c r="AH1956">
        <v>0</v>
      </c>
      <c r="AI1956">
        <v>0</v>
      </c>
      <c r="AJ1956">
        <v>0</v>
      </c>
      <c r="AK1956">
        <v>0</v>
      </c>
      <c r="AL1956" t="s">
        <v>531</v>
      </c>
      <c r="AM1956" s="49" t="s">
        <v>414</v>
      </c>
      <c r="AN1956" s="49" t="s">
        <v>5</v>
      </c>
      <c r="AO1956" s="49" t="s">
        <v>9</v>
      </c>
      <c r="AP1956" s="49" t="s">
        <v>501</v>
      </c>
      <c r="AQ1956" s="49" t="s">
        <v>9</v>
      </c>
      <c r="AR1956" s="49" t="s">
        <v>495</v>
      </c>
      <c r="AS1956" s="49" t="s">
        <v>496</v>
      </c>
      <c r="AT1956" s="49" t="s">
        <v>497</v>
      </c>
    </row>
    <row r="1957" spans="1:46" x14ac:dyDescent="0.25">
      <c r="A1957">
        <v>12</v>
      </c>
      <c r="B1957" t="s">
        <v>152</v>
      </c>
      <c r="C1957" t="s">
        <v>152</v>
      </c>
      <c r="D1957" t="s">
        <v>153</v>
      </c>
      <c r="E1957" t="s">
        <v>630</v>
      </c>
      <c r="F1957" t="s">
        <v>631</v>
      </c>
      <c r="G1957" t="s">
        <v>531</v>
      </c>
      <c r="H1957" t="s">
        <v>531</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c r="AF1957">
        <v>0</v>
      </c>
      <c r="AG1957">
        <v>0</v>
      </c>
      <c r="AH1957">
        <v>0</v>
      </c>
      <c r="AI1957">
        <v>0</v>
      </c>
      <c r="AJ1957">
        <v>0</v>
      </c>
      <c r="AK1957">
        <v>0</v>
      </c>
      <c r="AL1957" t="s">
        <v>531</v>
      </c>
      <c r="AM1957" s="49" t="s">
        <v>153</v>
      </c>
      <c r="AN1957" s="49" t="s">
        <v>6</v>
      </c>
      <c r="AO1957" s="49" t="s">
        <v>9</v>
      </c>
      <c r="AP1957" s="49" t="s">
        <v>486</v>
      </c>
      <c r="AQ1957" s="49" t="s">
        <v>9</v>
      </c>
      <c r="AR1957" s="49" t="s">
        <v>487</v>
      </c>
      <c r="AS1957" s="49" t="s">
        <v>488</v>
      </c>
      <c r="AT1957" s="49" t="s">
        <v>489</v>
      </c>
    </row>
    <row r="1958" spans="1:46" x14ac:dyDescent="0.25">
      <c r="A1958">
        <v>12</v>
      </c>
      <c r="B1958" t="s">
        <v>156</v>
      </c>
      <c r="C1958" t="s">
        <v>156</v>
      </c>
      <c r="D1958" t="s">
        <v>157</v>
      </c>
      <c r="E1958" t="s">
        <v>630</v>
      </c>
      <c r="F1958" t="s">
        <v>631</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c r="AG1958">
        <v>0</v>
      </c>
      <c r="AH1958">
        <v>0</v>
      </c>
      <c r="AI1958">
        <v>0</v>
      </c>
      <c r="AJ1958">
        <v>0</v>
      </c>
      <c r="AK1958">
        <v>0</v>
      </c>
      <c r="AL1958">
        <v>0</v>
      </c>
      <c r="AM1958" s="49" t="s">
        <v>157</v>
      </c>
      <c r="AN1958" s="49" t="s">
        <v>14</v>
      </c>
      <c r="AO1958" s="49" t="s">
        <v>500</v>
      </c>
      <c r="AP1958" s="49" t="s">
        <v>505</v>
      </c>
      <c r="AQ1958" s="49" t="s">
        <v>13</v>
      </c>
      <c r="AR1958" s="49" t="s">
        <v>487</v>
      </c>
      <c r="AS1958" s="49" t="s">
        <v>488</v>
      </c>
      <c r="AT1958" s="49" t="s">
        <v>489</v>
      </c>
    </row>
    <row r="1959" spans="1:46" x14ac:dyDescent="0.25">
      <c r="A1959">
        <v>12</v>
      </c>
      <c r="B1959" t="s">
        <v>158</v>
      </c>
      <c r="C1959" t="s">
        <v>158</v>
      </c>
      <c r="D1959" t="s">
        <v>159</v>
      </c>
      <c r="E1959" t="s">
        <v>630</v>
      </c>
      <c r="F1959" t="s">
        <v>631</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c r="AK1959">
        <v>0</v>
      </c>
      <c r="AL1959" t="s">
        <v>531</v>
      </c>
      <c r="AM1959" s="49" t="s">
        <v>159</v>
      </c>
      <c r="AN1959" s="49" t="s">
        <v>6</v>
      </c>
      <c r="AO1959" s="49" t="s">
        <v>9</v>
      </c>
      <c r="AP1959" s="49" t="s">
        <v>486</v>
      </c>
      <c r="AQ1959" s="49" t="s">
        <v>9</v>
      </c>
      <c r="AR1959" s="49" t="s">
        <v>487</v>
      </c>
      <c r="AS1959" s="49" t="s">
        <v>488</v>
      </c>
      <c r="AT1959" s="49" t="s">
        <v>489</v>
      </c>
    </row>
    <row r="1960" spans="1:46" x14ac:dyDescent="0.25">
      <c r="A1960">
        <v>12</v>
      </c>
      <c r="B1960" t="s">
        <v>160</v>
      </c>
      <c r="C1960" t="s">
        <v>160</v>
      </c>
      <c r="D1960" t="s">
        <v>161</v>
      </c>
      <c r="E1960" t="s">
        <v>630</v>
      </c>
      <c r="F1960" t="s">
        <v>631</v>
      </c>
      <c r="G1960">
        <v>0</v>
      </c>
      <c r="H1960">
        <v>0</v>
      </c>
      <c r="I1960">
        <v>0</v>
      </c>
      <c r="J1960">
        <v>0</v>
      </c>
      <c r="K1960">
        <v>0</v>
      </c>
      <c r="L1960">
        <v>0</v>
      </c>
      <c r="M1960">
        <v>0</v>
      </c>
      <c r="N1960">
        <v>0</v>
      </c>
      <c r="O1960">
        <v>0</v>
      </c>
      <c r="P1960">
        <v>0</v>
      </c>
      <c r="Q1960">
        <v>0</v>
      </c>
      <c r="R1960">
        <v>0</v>
      </c>
      <c r="S1960">
        <v>0</v>
      </c>
      <c r="T1960">
        <v>0</v>
      </c>
      <c r="U1960">
        <v>0</v>
      </c>
      <c r="V1960">
        <v>0</v>
      </c>
      <c r="W1960">
        <v>0</v>
      </c>
      <c r="X1960">
        <v>1540.0012999999999</v>
      </c>
      <c r="Y1960">
        <v>3531.9803000000002</v>
      </c>
      <c r="Z1960">
        <v>9613.2235999999994</v>
      </c>
      <c r="AA1960">
        <v>12447.373100000001</v>
      </c>
      <c r="AB1960">
        <v>8415.0283999999992</v>
      </c>
      <c r="AC1960">
        <v>10638.2904</v>
      </c>
      <c r="AD1960">
        <v>13232.9717</v>
      </c>
      <c r="AE1960">
        <v>14922.1446</v>
      </c>
      <c r="AF1960">
        <v>18033.845499999999</v>
      </c>
      <c r="AG1960">
        <v>4540.8064999999997</v>
      </c>
      <c r="AH1960">
        <v>12927.2181</v>
      </c>
      <c r="AI1960">
        <v>11770.794599999999</v>
      </c>
      <c r="AJ1960">
        <v>14177.7734</v>
      </c>
      <c r="AK1960">
        <v>12703.2662</v>
      </c>
      <c r="AL1960">
        <v>23074.589400000001</v>
      </c>
      <c r="AM1960" s="49" t="s">
        <v>161</v>
      </c>
      <c r="AN1960" s="49" t="s">
        <v>14</v>
      </c>
      <c r="AO1960" s="49" t="s">
        <v>500</v>
      </c>
      <c r="AP1960" s="49" t="s">
        <v>505</v>
      </c>
      <c r="AQ1960" s="49" t="s">
        <v>13</v>
      </c>
      <c r="AR1960" s="49" t="s">
        <v>487</v>
      </c>
      <c r="AS1960" s="49" t="s">
        <v>488</v>
      </c>
      <c r="AT1960" s="49" t="s">
        <v>489</v>
      </c>
    </row>
    <row r="1961" spans="1:46" x14ac:dyDescent="0.25">
      <c r="A1961">
        <v>12</v>
      </c>
      <c r="B1961" t="s">
        <v>164</v>
      </c>
      <c r="C1961" t="s">
        <v>164</v>
      </c>
      <c r="D1961" t="s">
        <v>165</v>
      </c>
      <c r="E1961" t="s">
        <v>630</v>
      </c>
      <c r="F1961" t="s">
        <v>631</v>
      </c>
      <c r="G1961">
        <v>0</v>
      </c>
      <c r="H1961">
        <v>0</v>
      </c>
      <c r="I1961">
        <v>25.493400000000001</v>
      </c>
      <c r="J1961">
        <v>288.4873</v>
      </c>
      <c r="K1961">
        <v>2378.4331999999999</v>
      </c>
      <c r="L1961">
        <v>5674.9477999999999</v>
      </c>
      <c r="M1961">
        <v>8014.6823999999997</v>
      </c>
      <c r="N1961">
        <v>9291.9955000000009</v>
      </c>
      <c r="O1961">
        <v>8148.3249999999998</v>
      </c>
      <c r="P1961">
        <v>8890.2134000000005</v>
      </c>
      <c r="Q1961">
        <v>11095.5978</v>
      </c>
      <c r="R1961">
        <v>11117.3524</v>
      </c>
      <c r="S1961">
        <v>12081.6855</v>
      </c>
      <c r="T1961">
        <v>13863.901599999999</v>
      </c>
      <c r="U1961">
        <v>14533.601199999999</v>
      </c>
      <c r="V1961">
        <v>22675.893</v>
      </c>
      <c r="W1961">
        <v>22127.962299999999</v>
      </c>
      <c r="X1961">
        <v>35811.781199999998</v>
      </c>
      <c r="Y1961">
        <v>65996.679099999994</v>
      </c>
      <c r="Z1961">
        <v>78128.015899999999</v>
      </c>
      <c r="AA1961">
        <v>74873.231</v>
      </c>
      <c r="AB1961">
        <v>68443.800900000002</v>
      </c>
      <c r="AC1961">
        <v>83268.422399999996</v>
      </c>
      <c r="AD1961">
        <v>77298.979200000002</v>
      </c>
      <c r="AE1961">
        <v>77739.175199999998</v>
      </c>
      <c r="AF1961">
        <v>83704.473400000003</v>
      </c>
      <c r="AG1961">
        <v>75588.926800000001</v>
      </c>
      <c r="AH1961">
        <v>73300.643800000005</v>
      </c>
      <c r="AI1961">
        <v>83493.014899999995</v>
      </c>
      <c r="AJ1961">
        <v>77244.760200000004</v>
      </c>
      <c r="AK1961">
        <v>75057.337199999994</v>
      </c>
      <c r="AL1961">
        <v>55338.2209</v>
      </c>
      <c r="AM1961" s="49" t="s">
        <v>165</v>
      </c>
      <c r="AN1961" s="49" t="s">
        <v>14</v>
      </c>
      <c r="AO1961" s="49" t="s">
        <v>500</v>
      </c>
      <c r="AP1961" s="49" t="s">
        <v>505</v>
      </c>
      <c r="AQ1961" s="49" t="s">
        <v>13</v>
      </c>
      <c r="AR1961" s="49" t="s">
        <v>487</v>
      </c>
      <c r="AS1961" s="49" t="s">
        <v>488</v>
      </c>
      <c r="AT1961" s="49" t="s">
        <v>489</v>
      </c>
    </row>
    <row r="1962" spans="1:46" x14ac:dyDescent="0.25">
      <c r="A1962">
        <v>12</v>
      </c>
      <c r="B1962" t="s">
        <v>168</v>
      </c>
      <c r="C1962" t="s">
        <v>168</v>
      </c>
      <c r="D1962" t="s">
        <v>413</v>
      </c>
      <c r="E1962" t="s">
        <v>630</v>
      </c>
      <c r="F1962" t="s">
        <v>631</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0</v>
      </c>
      <c r="AI1962">
        <v>0</v>
      </c>
      <c r="AJ1962">
        <v>0</v>
      </c>
      <c r="AK1962">
        <v>0</v>
      </c>
      <c r="AL1962" t="s">
        <v>531</v>
      </c>
      <c r="AM1962" s="49" t="s">
        <v>413</v>
      </c>
      <c r="AN1962" s="49" t="s">
        <v>5</v>
      </c>
      <c r="AO1962" s="49" t="s">
        <v>9</v>
      </c>
      <c r="AP1962" s="49" t="s">
        <v>501</v>
      </c>
      <c r="AQ1962" s="49" t="s">
        <v>9</v>
      </c>
      <c r="AR1962" s="49" t="s">
        <v>495</v>
      </c>
      <c r="AS1962" s="49" t="s">
        <v>496</v>
      </c>
      <c r="AT1962" s="49" t="s">
        <v>497</v>
      </c>
    </row>
    <row r="1963" spans="1:46" x14ac:dyDescent="0.25">
      <c r="A1963">
        <v>12</v>
      </c>
      <c r="B1963" t="s">
        <v>171</v>
      </c>
      <c r="C1963" t="s">
        <v>171</v>
      </c>
      <c r="D1963" t="s">
        <v>172</v>
      </c>
      <c r="E1963" t="s">
        <v>630</v>
      </c>
      <c r="F1963" t="s">
        <v>631</v>
      </c>
      <c r="G1963">
        <v>0</v>
      </c>
      <c r="H1963">
        <v>0</v>
      </c>
      <c r="I1963">
        <v>0</v>
      </c>
      <c r="J1963">
        <v>0</v>
      </c>
      <c r="K1963">
        <v>0</v>
      </c>
      <c r="L1963">
        <v>0</v>
      </c>
      <c r="M1963">
        <v>0</v>
      </c>
      <c r="N1963">
        <v>0</v>
      </c>
      <c r="O1963">
        <v>0</v>
      </c>
      <c r="P1963">
        <v>0</v>
      </c>
      <c r="Q1963">
        <v>0</v>
      </c>
      <c r="R1963">
        <v>0</v>
      </c>
      <c r="S1963">
        <v>0</v>
      </c>
      <c r="T1963">
        <v>0</v>
      </c>
      <c r="U1963">
        <v>0</v>
      </c>
      <c r="V1963">
        <v>0</v>
      </c>
      <c r="W1963">
        <v>0</v>
      </c>
      <c r="X1963">
        <v>0</v>
      </c>
      <c r="Y1963">
        <v>0</v>
      </c>
      <c r="Z1963">
        <v>0</v>
      </c>
      <c r="AA1963">
        <v>0</v>
      </c>
      <c r="AB1963">
        <v>0</v>
      </c>
      <c r="AC1963">
        <v>0</v>
      </c>
      <c r="AD1963">
        <v>0</v>
      </c>
      <c r="AE1963">
        <v>0</v>
      </c>
      <c r="AF1963">
        <v>0</v>
      </c>
      <c r="AG1963">
        <v>0</v>
      </c>
      <c r="AH1963">
        <v>0</v>
      </c>
      <c r="AI1963">
        <v>0</v>
      </c>
      <c r="AJ1963">
        <v>9.6044999999999998</v>
      </c>
      <c r="AK1963">
        <v>4.3417000000000003</v>
      </c>
      <c r="AL1963">
        <v>4.3417000000000003</v>
      </c>
      <c r="AM1963" s="49" t="s">
        <v>172</v>
      </c>
      <c r="AN1963" s="49" t="s">
        <v>14</v>
      </c>
      <c r="AO1963" s="49" t="s">
        <v>500</v>
      </c>
      <c r="AP1963" s="49" t="s">
        <v>501</v>
      </c>
      <c r="AQ1963" s="49" t="s">
        <v>502</v>
      </c>
      <c r="AR1963" s="49" t="s">
        <v>487</v>
      </c>
      <c r="AS1963" s="49" t="s">
        <v>488</v>
      </c>
      <c r="AT1963" s="49" t="s">
        <v>489</v>
      </c>
    </row>
    <row r="1964" spans="1:46" x14ac:dyDescent="0.25">
      <c r="A1964">
        <v>12</v>
      </c>
      <c r="B1964" t="s">
        <v>138</v>
      </c>
      <c r="C1964" t="s">
        <v>138</v>
      </c>
      <c r="D1964" t="s">
        <v>139</v>
      </c>
      <c r="E1964" t="s">
        <v>630</v>
      </c>
      <c r="F1964" t="s">
        <v>631</v>
      </c>
      <c r="G1964">
        <v>0</v>
      </c>
      <c r="H1964">
        <v>0</v>
      </c>
      <c r="I1964">
        <v>185.99860000000001</v>
      </c>
      <c r="J1964">
        <v>185.99860000000001</v>
      </c>
      <c r="K1964">
        <v>1041.6005</v>
      </c>
      <c r="L1964">
        <v>1301.9984999999999</v>
      </c>
      <c r="M1964">
        <v>2046.0011999999999</v>
      </c>
      <c r="N1964">
        <v>3347.9996999999998</v>
      </c>
      <c r="O1964">
        <v>3720.0011</v>
      </c>
      <c r="P1964">
        <v>4836.0010000000002</v>
      </c>
      <c r="Q1964">
        <v>9300.0007000000005</v>
      </c>
      <c r="R1964">
        <v>13020.0018</v>
      </c>
      <c r="S1964">
        <v>20459.999800000001</v>
      </c>
      <c r="T1964">
        <v>24923.999500000002</v>
      </c>
      <c r="U1964">
        <v>37589.726799999997</v>
      </c>
      <c r="V1964">
        <v>55381.705099999999</v>
      </c>
      <c r="W1964">
        <v>86508.377500000002</v>
      </c>
      <c r="X1964">
        <v>110243.3928</v>
      </c>
      <c r="Y1964">
        <v>93640.021900000007</v>
      </c>
      <c r="Z1964">
        <v>90371.353700000007</v>
      </c>
      <c r="AA1964">
        <v>114552.09570000001</v>
      </c>
      <c r="AB1964">
        <v>113960.0319</v>
      </c>
      <c r="AC1964">
        <v>104334.90949999999</v>
      </c>
      <c r="AD1964">
        <v>111692.1596</v>
      </c>
      <c r="AE1964">
        <v>127389.40640000001</v>
      </c>
      <c r="AF1964">
        <v>115780.0506</v>
      </c>
      <c r="AG1964">
        <v>117012.4059</v>
      </c>
      <c r="AH1964">
        <v>118949.43309999999</v>
      </c>
      <c r="AI1964">
        <v>123931.9847</v>
      </c>
      <c r="AJ1964">
        <v>132957.96350000001</v>
      </c>
      <c r="AK1964">
        <v>119620.2589</v>
      </c>
      <c r="AL1964">
        <v>122030.26059999999</v>
      </c>
      <c r="AM1964" s="49" t="s">
        <v>139</v>
      </c>
      <c r="AN1964" s="49" t="s">
        <v>14</v>
      </c>
      <c r="AO1964" s="49" t="s">
        <v>500</v>
      </c>
      <c r="AP1964" s="49" t="s">
        <v>505</v>
      </c>
      <c r="AQ1964" s="49" t="s">
        <v>13</v>
      </c>
      <c r="AR1964" s="49" t="s">
        <v>487</v>
      </c>
      <c r="AS1964" s="49" t="s">
        <v>488</v>
      </c>
      <c r="AT1964" s="49" t="s">
        <v>489</v>
      </c>
    </row>
    <row r="1965" spans="1:46" x14ac:dyDescent="0.25">
      <c r="A1965">
        <v>12</v>
      </c>
      <c r="B1965" t="s">
        <v>173</v>
      </c>
      <c r="C1965" t="s">
        <v>173</v>
      </c>
      <c r="D1965" t="s">
        <v>174</v>
      </c>
      <c r="E1965" t="s">
        <v>630</v>
      </c>
      <c r="F1965" t="s">
        <v>631</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c r="AG1965">
        <v>0</v>
      </c>
      <c r="AH1965">
        <v>0</v>
      </c>
      <c r="AI1965">
        <v>0</v>
      </c>
      <c r="AJ1965">
        <v>0</v>
      </c>
      <c r="AK1965">
        <v>0</v>
      </c>
      <c r="AL1965" t="s">
        <v>531</v>
      </c>
      <c r="AM1965" s="49" t="s">
        <v>174</v>
      </c>
      <c r="AN1965" s="49" t="s">
        <v>8</v>
      </c>
      <c r="AO1965" s="49" t="s">
        <v>9</v>
      </c>
      <c r="AP1965" s="49" t="s">
        <v>494</v>
      </c>
      <c r="AQ1965" s="49" t="s">
        <v>9</v>
      </c>
      <c r="AR1965" s="49" t="s">
        <v>495</v>
      </c>
      <c r="AS1965" s="49" t="s">
        <v>488</v>
      </c>
      <c r="AT1965" s="49" t="s">
        <v>489</v>
      </c>
    </row>
    <row r="1966" spans="1:46" x14ac:dyDescent="0.25">
      <c r="A1966">
        <v>12</v>
      </c>
      <c r="B1966" t="s">
        <v>549</v>
      </c>
      <c r="C1966" t="s">
        <v>549</v>
      </c>
      <c r="D1966" t="s">
        <v>550</v>
      </c>
      <c r="E1966" t="s">
        <v>630</v>
      </c>
      <c r="F1966" t="s">
        <v>631</v>
      </c>
      <c r="G1966">
        <v>0</v>
      </c>
      <c r="H1966">
        <v>0</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c r="AG1966">
        <v>0</v>
      </c>
      <c r="AH1966">
        <v>0</v>
      </c>
      <c r="AI1966">
        <v>0</v>
      </c>
      <c r="AJ1966">
        <v>0</v>
      </c>
      <c r="AK1966">
        <v>0</v>
      </c>
      <c r="AL1966" t="s">
        <v>531</v>
      </c>
      <c r="AM1966" s="49" t="e">
        <v>#N/A</v>
      </c>
      <c r="AN1966" s="49" t="e">
        <v>#N/A</v>
      </c>
      <c r="AO1966" s="49" t="e">
        <v>#N/A</v>
      </c>
      <c r="AP1966" s="49" t="e">
        <v>#N/A</v>
      </c>
      <c r="AQ1966" s="49" t="e">
        <v>#N/A</v>
      </c>
      <c r="AR1966" s="49" t="e">
        <v>#N/A</v>
      </c>
      <c r="AS1966" s="49" t="e">
        <v>#N/A</v>
      </c>
      <c r="AT1966" s="49" t="e">
        <v>#N/A</v>
      </c>
    </row>
    <row r="1967" spans="1:46" x14ac:dyDescent="0.25">
      <c r="A1967">
        <v>12</v>
      </c>
      <c r="B1967" t="s">
        <v>182</v>
      </c>
      <c r="C1967" t="s">
        <v>182</v>
      </c>
      <c r="D1967" t="s">
        <v>183</v>
      </c>
      <c r="E1967" t="s">
        <v>630</v>
      </c>
      <c r="F1967" t="s">
        <v>631</v>
      </c>
      <c r="G1967">
        <v>0</v>
      </c>
      <c r="H1967">
        <v>0</v>
      </c>
      <c r="I1967">
        <v>0</v>
      </c>
      <c r="J1967">
        <v>0</v>
      </c>
      <c r="K1967">
        <v>0</v>
      </c>
      <c r="L1967">
        <v>0</v>
      </c>
      <c r="M1967">
        <v>0</v>
      </c>
      <c r="N1967">
        <v>0</v>
      </c>
      <c r="O1967">
        <v>0</v>
      </c>
      <c r="P1967">
        <v>0</v>
      </c>
      <c r="Q1967">
        <v>0</v>
      </c>
      <c r="R1967">
        <v>0</v>
      </c>
      <c r="S1967">
        <v>0</v>
      </c>
      <c r="T1967">
        <v>0</v>
      </c>
      <c r="U1967">
        <v>0</v>
      </c>
      <c r="V1967">
        <v>0</v>
      </c>
      <c r="W1967">
        <v>1808.9822999999999</v>
      </c>
      <c r="X1967">
        <v>3480.6878000000002</v>
      </c>
      <c r="Y1967">
        <v>2634.1419999999998</v>
      </c>
      <c r="Z1967">
        <v>2962.4414999999999</v>
      </c>
      <c r="AA1967">
        <v>4709.5219999999999</v>
      </c>
      <c r="AB1967">
        <v>4101.8415000000005</v>
      </c>
      <c r="AC1967">
        <v>5203.2587000000003</v>
      </c>
      <c r="AD1967">
        <v>5594.8878000000004</v>
      </c>
      <c r="AE1967">
        <v>5745.8051999999998</v>
      </c>
      <c r="AF1967">
        <v>5425.2052000000003</v>
      </c>
      <c r="AG1967">
        <v>5610.1612999999998</v>
      </c>
      <c r="AH1967">
        <v>5648.8013000000001</v>
      </c>
      <c r="AI1967">
        <v>6311.7139999999999</v>
      </c>
      <c r="AJ1967">
        <v>7205.9182000000001</v>
      </c>
      <c r="AK1967">
        <v>6632.6490000000003</v>
      </c>
      <c r="AL1967">
        <v>6118.9202999999998</v>
      </c>
      <c r="AM1967" s="49" t="s">
        <v>183</v>
      </c>
      <c r="AN1967" s="49" t="s">
        <v>14</v>
      </c>
      <c r="AO1967" s="49" t="s">
        <v>500</v>
      </c>
      <c r="AP1967" s="49" t="s">
        <v>505</v>
      </c>
      <c r="AQ1967" s="49" t="s">
        <v>13</v>
      </c>
      <c r="AR1967" s="49" t="s">
        <v>487</v>
      </c>
      <c r="AS1967" s="49" t="s">
        <v>488</v>
      </c>
      <c r="AT1967" s="49" t="s">
        <v>489</v>
      </c>
    </row>
    <row r="1968" spans="1:46" x14ac:dyDescent="0.25">
      <c r="A1968">
        <v>12</v>
      </c>
      <c r="B1968" t="s">
        <v>186</v>
      </c>
      <c r="C1968" t="s">
        <v>186</v>
      </c>
      <c r="D1968" t="s">
        <v>187</v>
      </c>
      <c r="E1968" t="s">
        <v>630</v>
      </c>
      <c r="F1968" t="s">
        <v>631</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c r="AG1968">
        <v>0</v>
      </c>
      <c r="AH1968">
        <v>0</v>
      </c>
      <c r="AI1968">
        <v>0</v>
      </c>
      <c r="AJ1968">
        <v>0</v>
      </c>
      <c r="AK1968">
        <v>0</v>
      </c>
      <c r="AL1968" t="s">
        <v>531</v>
      </c>
      <c r="AM1968" s="49" t="s">
        <v>187</v>
      </c>
      <c r="AN1968" s="49" t="s">
        <v>14</v>
      </c>
      <c r="AO1968" s="49" t="s">
        <v>507</v>
      </c>
      <c r="AP1968" s="49" t="s">
        <v>501</v>
      </c>
      <c r="AQ1968" s="49" t="s">
        <v>10</v>
      </c>
      <c r="AR1968" s="49" t="s">
        <v>487</v>
      </c>
      <c r="AS1968" s="49" t="s">
        <v>488</v>
      </c>
      <c r="AT1968" s="49" t="s">
        <v>489</v>
      </c>
    </row>
    <row r="1969" spans="1:46" x14ac:dyDescent="0.25">
      <c r="A1969">
        <v>12</v>
      </c>
      <c r="B1969" t="s">
        <v>188</v>
      </c>
      <c r="C1969" t="s">
        <v>188</v>
      </c>
      <c r="D1969" t="s">
        <v>189</v>
      </c>
      <c r="E1969" t="s">
        <v>630</v>
      </c>
      <c r="F1969" t="s">
        <v>631</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c r="AG1969">
        <v>0</v>
      </c>
      <c r="AH1969">
        <v>0</v>
      </c>
      <c r="AI1969">
        <v>0</v>
      </c>
      <c r="AJ1969">
        <v>0</v>
      </c>
      <c r="AK1969">
        <v>0</v>
      </c>
      <c r="AL1969" t="s">
        <v>531</v>
      </c>
      <c r="AM1969" s="49" t="s">
        <v>189</v>
      </c>
      <c r="AN1969" s="49" t="s">
        <v>14</v>
      </c>
      <c r="AO1969" s="49" t="s">
        <v>506</v>
      </c>
      <c r="AP1969" s="49" t="s">
        <v>501</v>
      </c>
      <c r="AQ1969" s="49" t="s">
        <v>10</v>
      </c>
      <c r="AR1969" s="49" t="s">
        <v>495</v>
      </c>
      <c r="AS1969" s="49" t="s">
        <v>488</v>
      </c>
      <c r="AT1969" s="49" t="s">
        <v>489</v>
      </c>
    </row>
    <row r="1970" spans="1:46" x14ac:dyDescent="0.25">
      <c r="A1970">
        <v>12</v>
      </c>
      <c r="B1970" t="s">
        <v>194</v>
      </c>
      <c r="C1970" t="s">
        <v>194</v>
      </c>
      <c r="D1970" t="s">
        <v>195</v>
      </c>
      <c r="E1970" t="s">
        <v>630</v>
      </c>
      <c r="F1970" t="s">
        <v>631</v>
      </c>
      <c r="G1970">
        <v>0</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0</v>
      </c>
      <c r="AH1970">
        <v>0</v>
      </c>
      <c r="AI1970">
        <v>0</v>
      </c>
      <c r="AJ1970">
        <v>0</v>
      </c>
      <c r="AK1970">
        <v>0</v>
      </c>
      <c r="AL1970" t="s">
        <v>531</v>
      </c>
      <c r="AM1970" s="49" t="s">
        <v>195</v>
      </c>
      <c r="AN1970" s="49" t="s">
        <v>14</v>
      </c>
      <c r="AO1970" s="49" t="s">
        <v>507</v>
      </c>
      <c r="AP1970" s="49" t="s">
        <v>494</v>
      </c>
      <c r="AQ1970" s="49" t="s">
        <v>10</v>
      </c>
      <c r="AR1970" s="49" t="s">
        <v>487</v>
      </c>
      <c r="AS1970" s="49" t="s">
        <v>488</v>
      </c>
      <c r="AT1970" s="49" t="s">
        <v>489</v>
      </c>
    </row>
    <row r="1971" spans="1:46" x14ac:dyDescent="0.25">
      <c r="A1971">
        <v>12</v>
      </c>
      <c r="B1971" t="s">
        <v>190</v>
      </c>
      <c r="C1971" t="s">
        <v>190</v>
      </c>
      <c r="D1971" t="s">
        <v>191</v>
      </c>
      <c r="E1971" t="s">
        <v>630</v>
      </c>
      <c r="F1971" t="s">
        <v>631</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c r="AG1971">
        <v>0</v>
      </c>
      <c r="AH1971">
        <v>0</v>
      </c>
      <c r="AI1971">
        <v>0</v>
      </c>
      <c r="AJ1971">
        <v>0</v>
      </c>
      <c r="AK1971">
        <v>0</v>
      </c>
      <c r="AL1971" t="s">
        <v>531</v>
      </c>
      <c r="AM1971" s="49" t="s">
        <v>191</v>
      </c>
      <c r="AN1971" s="49" t="s">
        <v>14</v>
      </c>
      <c r="AO1971" s="49" t="s">
        <v>507</v>
      </c>
      <c r="AP1971" s="49" t="s">
        <v>494</v>
      </c>
      <c r="AQ1971" s="49" t="s">
        <v>10</v>
      </c>
      <c r="AR1971" s="49" t="s">
        <v>487</v>
      </c>
      <c r="AS1971" s="49" t="s">
        <v>488</v>
      </c>
      <c r="AT1971" s="49" t="s">
        <v>489</v>
      </c>
    </row>
    <row r="1972" spans="1:46" x14ac:dyDescent="0.25">
      <c r="A1972">
        <v>12</v>
      </c>
      <c r="B1972" t="s">
        <v>196</v>
      </c>
      <c r="C1972" t="s">
        <v>196</v>
      </c>
      <c r="D1972" t="s">
        <v>197</v>
      </c>
      <c r="E1972" t="s">
        <v>630</v>
      </c>
      <c r="F1972" t="s">
        <v>631</v>
      </c>
      <c r="G1972">
        <v>0</v>
      </c>
      <c r="H1972">
        <v>0</v>
      </c>
      <c r="I1972">
        <v>0</v>
      </c>
      <c r="J1972">
        <v>0</v>
      </c>
      <c r="K1972">
        <v>0</v>
      </c>
      <c r="L1972">
        <v>0</v>
      </c>
      <c r="M1972">
        <v>0</v>
      </c>
      <c r="N1972">
        <v>0</v>
      </c>
      <c r="O1972">
        <v>0</v>
      </c>
      <c r="P1972">
        <v>0</v>
      </c>
      <c r="Q1972">
        <v>0</v>
      </c>
      <c r="R1972">
        <v>0</v>
      </c>
      <c r="S1972">
        <v>0</v>
      </c>
      <c r="T1972">
        <v>0</v>
      </c>
      <c r="U1972">
        <v>0</v>
      </c>
      <c r="V1972">
        <v>0</v>
      </c>
      <c r="W1972">
        <v>0</v>
      </c>
      <c r="X1972">
        <v>343.76560000000001</v>
      </c>
      <c r="Y1972">
        <v>5137.0864000000001</v>
      </c>
      <c r="Z1972">
        <v>4703.6270000000004</v>
      </c>
      <c r="AA1972">
        <v>5301.2257</v>
      </c>
      <c r="AB1972">
        <v>5318.5129999999999</v>
      </c>
      <c r="AC1972">
        <v>5397.3379000000004</v>
      </c>
      <c r="AD1972">
        <v>5248.652</v>
      </c>
      <c r="AE1972">
        <v>4988.9993000000004</v>
      </c>
      <c r="AF1972">
        <v>5492.7006000000001</v>
      </c>
      <c r="AG1972">
        <v>5867.8504000000003</v>
      </c>
      <c r="AH1972">
        <v>5925.0002999999997</v>
      </c>
      <c r="AI1972">
        <v>6037.4996000000001</v>
      </c>
      <c r="AJ1972">
        <v>6299.9993999999997</v>
      </c>
      <c r="AK1972">
        <v>5437.5018</v>
      </c>
      <c r="AL1972">
        <v>6712.4997000000003</v>
      </c>
      <c r="AM1972" s="49" t="s">
        <v>197</v>
      </c>
      <c r="AN1972" s="49" t="s">
        <v>14</v>
      </c>
      <c r="AO1972" s="49" t="s">
        <v>500</v>
      </c>
      <c r="AP1972" s="49" t="s">
        <v>505</v>
      </c>
      <c r="AQ1972" s="49" t="s">
        <v>13</v>
      </c>
      <c r="AR1972" s="49" t="s">
        <v>487</v>
      </c>
      <c r="AS1972" s="49" t="s">
        <v>488</v>
      </c>
      <c r="AT1972" s="49" t="s">
        <v>489</v>
      </c>
    </row>
    <row r="1973" spans="1:46" x14ac:dyDescent="0.25">
      <c r="A1973">
        <v>12</v>
      </c>
      <c r="B1973" t="s">
        <v>206</v>
      </c>
      <c r="C1973" t="s">
        <v>206</v>
      </c>
      <c r="D1973" t="s">
        <v>207</v>
      </c>
      <c r="E1973" t="s">
        <v>630</v>
      </c>
      <c r="F1973" t="s">
        <v>631</v>
      </c>
      <c r="G1973">
        <v>0</v>
      </c>
      <c r="H1973">
        <v>0</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0.64059999999999995</v>
      </c>
      <c r="AC1973">
        <v>2.8679999999999999</v>
      </c>
      <c r="AD1973">
        <v>3.1234000000000002</v>
      </c>
      <c r="AE1973">
        <v>3.1234000000000002</v>
      </c>
      <c r="AF1973">
        <v>0</v>
      </c>
      <c r="AG1973">
        <v>0</v>
      </c>
      <c r="AH1973">
        <v>0</v>
      </c>
      <c r="AI1973">
        <v>0</v>
      </c>
      <c r="AJ1973">
        <v>0</v>
      </c>
      <c r="AK1973">
        <v>0</v>
      </c>
      <c r="AL1973">
        <v>0</v>
      </c>
      <c r="AM1973" s="49" t="s">
        <v>207</v>
      </c>
      <c r="AN1973" s="49" t="s">
        <v>14</v>
      </c>
      <c r="AO1973" s="49" t="s">
        <v>500</v>
      </c>
      <c r="AP1973" s="49" t="s">
        <v>505</v>
      </c>
      <c r="AQ1973" s="49" t="s">
        <v>13</v>
      </c>
      <c r="AR1973" s="49" t="s">
        <v>487</v>
      </c>
      <c r="AS1973" s="49" t="s">
        <v>488</v>
      </c>
      <c r="AT1973" s="49" t="s">
        <v>489</v>
      </c>
    </row>
    <row r="1974" spans="1:46" x14ac:dyDescent="0.25">
      <c r="A1974">
        <v>12</v>
      </c>
      <c r="B1974" t="s">
        <v>493</v>
      </c>
      <c r="C1974" t="s">
        <v>551</v>
      </c>
      <c r="D1974" t="s">
        <v>552</v>
      </c>
      <c r="E1974" t="s">
        <v>630</v>
      </c>
      <c r="F1974" t="s">
        <v>631</v>
      </c>
      <c r="G1974">
        <v>261.80059999999997</v>
      </c>
      <c r="H1974">
        <v>290.8612</v>
      </c>
      <c r="I1974">
        <v>659.99459999999999</v>
      </c>
      <c r="J1974">
        <v>1047.575</v>
      </c>
      <c r="K1974">
        <v>4004.7746999999999</v>
      </c>
      <c r="L1974">
        <v>7883.6355000000003</v>
      </c>
      <c r="M1974">
        <v>11284.368</v>
      </c>
      <c r="N1974">
        <v>14215.500700000001</v>
      </c>
      <c r="O1974">
        <v>13044.088400000001</v>
      </c>
      <c r="P1974">
        <v>15513.8943</v>
      </c>
      <c r="Q1974">
        <v>24447.734199999999</v>
      </c>
      <c r="R1974">
        <v>30027.654200000001</v>
      </c>
      <c r="S1974">
        <v>40549.375699999997</v>
      </c>
      <c r="T1974">
        <v>51349.138400000003</v>
      </c>
      <c r="U1974">
        <v>76595.755900000004</v>
      </c>
      <c r="V1974">
        <v>115545.56050000001</v>
      </c>
      <c r="W1974">
        <v>186625.31210000001</v>
      </c>
      <c r="X1974">
        <v>284160.43969999999</v>
      </c>
      <c r="Y1974">
        <v>359755.61739999999</v>
      </c>
      <c r="Z1974">
        <v>399807.73100000003</v>
      </c>
      <c r="AA1974">
        <v>417832.96850000002</v>
      </c>
      <c r="AB1974">
        <v>491529.01370000001</v>
      </c>
      <c r="AC1974">
        <v>531817.3885</v>
      </c>
      <c r="AD1974">
        <v>617121.91029999999</v>
      </c>
      <c r="AE1974">
        <v>678252.12109999999</v>
      </c>
      <c r="AF1974">
        <v>664171.84990000003</v>
      </c>
      <c r="AG1974">
        <v>692487.19920000003</v>
      </c>
      <c r="AH1974">
        <v>745399.50870000001</v>
      </c>
      <c r="AI1974">
        <v>805843.90910000005</v>
      </c>
      <c r="AJ1974">
        <v>826020.62159999995</v>
      </c>
      <c r="AK1974">
        <v>823045.98809999996</v>
      </c>
      <c r="AL1974">
        <v>928230.75939999998</v>
      </c>
      <c r="AM1974" s="49" t="e">
        <v>#N/A</v>
      </c>
      <c r="AN1974" s="49" t="e">
        <v>#N/A</v>
      </c>
      <c r="AO1974" s="49" t="e">
        <v>#N/A</v>
      </c>
      <c r="AP1974" s="49" t="e">
        <v>#N/A</v>
      </c>
      <c r="AQ1974" s="49" t="e">
        <v>#N/A</v>
      </c>
      <c r="AR1974" s="49" t="e">
        <v>#N/A</v>
      </c>
      <c r="AS1974" s="49" t="e">
        <v>#N/A</v>
      </c>
      <c r="AT1974" s="49" t="e">
        <v>#N/A</v>
      </c>
    </row>
    <row r="1975" spans="1:46" x14ac:dyDescent="0.25">
      <c r="A1975">
        <v>12</v>
      </c>
      <c r="B1975" t="s">
        <v>200</v>
      </c>
      <c r="C1975" t="s">
        <v>200</v>
      </c>
      <c r="D1975" t="s">
        <v>201</v>
      </c>
      <c r="E1975" t="s">
        <v>630</v>
      </c>
      <c r="F1975" t="s">
        <v>631</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2455.4452000000001</v>
      </c>
      <c r="Z1975">
        <v>3273.9101000000001</v>
      </c>
      <c r="AA1975">
        <v>3634.0376999999999</v>
      </c>
      <c r="AB1975">
        <v>4125.1325999999999</v>
      </c>
      <c r="AC1975">
        <v>4321.5730999999996</v>
      </c>
      <c r="AD1975">
        <v>4517.9717000000001</v>
      </c>
      <c r="AE1975">
        <v>4976.3173999999999</v>
      </c>
      <c r="AF1975">
        <v>5172.7537000000002</v>
      </c>
      <c r="AG1975">
        <v>5565.6305000000002</v>
      </c>
      <c r="AH1975">
        <v>6056.7295999999997</v>
      </c>
      <c r="AI1975">
        <v>7529.9807000000001</v>
      </c>
      <c r="AJ1975">
        <v>6547.8244000000004</v>
      </c>
      <c r="AK1975">
        <v>5893.0424000000003</v>
      </c>
      <c r="AL1975" t="s">
        <v>531</v>
      </c>
      <c r="AM1975" s="49" t="s">
        <v>201</v>
      </c>
      <c r="AN1975" s="49" t="s">
        <v>14</v>
      </c>
      <c r="AO1975" s="49" t="s">
        <v>485</v>
      </c>
      <c r="AP1975" s="49" t="s">
        <v>494</v>
      </c>
      <c r="AQ1975" s="49" t="s">
        <v>11</v>
      </c>
      <c r="AR1975" s="49" t="s">
        <v>487</v>
      </c>
      <c r="AS1975" s="49" t="s">
        <v>488</v>
      </c>
      <c r="AT1975" s="49" t="s">
        <v>489</v>
      </c>
    </row>
    <row r="1976" spans="1:46" x14ac:dyDescent="0.25">
      <c r="A1976">
        <v>12</v>
      </c>
      <c r="B1976" t="s">
        <v>198</v>
      </c>
      <c r="C1976" t="s">
        <v>198</v>
      </c>
      <c r="D1976" t="s">
        <v>199</v>
      </c>
      <c r="E1976" t="s">
        <v>630</v>
      </c>
      <c r="F1976" t="s">
        <v>631</v>
      </c>
      <c r="G1976">
        <v>0</v>
      </c>
      <c r="H1976">
        <v>0</v>
      </c>
      <c r="I1976">
        <v>0</v>
      </c>
      <c r="J1976">
        <v>0</v>
      </c>
      <c r="K1976">
        <v>0</v>
      </c>
      <c r="L1976">
        <v>0</v>
      </c>
      <c r="M1976">
        <v>0</v>
      </c>
      <c r="N1976">
        <v>0</v>
      </c>
      <c r="O1976">
        <v>0</v>
      </c>
      <c r="P1976">
        <v>0</v>
      </c>
      <c r="Q1976">
        <v>0</v>
      </c>
      <c r="R1976">
        <v>0</v>
      </c>
      <c r="S1976">
        <v>0</v>
      </c>
      <c r="T1976">
        <v>0</v>
      </c>
      <c r="U1976">
        <v>0</v>
      </c>
      <c r="V1976">
        <v>0</v>
      </c>
      <c r="W1976">
        <v>2134.4013</v>
      </c>
      <c r="X1976">
        <v>8832.0002000000004</v>
      </c>
      <c r="Y1976">
        <v>20607.999</v>
      </c>
      <c r="Z1976">
        <v>10819.201999999999</v>
      </c>
      <c r="AA1976">
        <v>25539.199499999999</v>
      </c>
      <c r="AB1976">
        <v>59321.6011</v>
      </c>
      <c r="AC1976">
        <v>74336.001799999998</v>
      </c>
      <c r="AD1976">
        <v>96563.199600000007</v>
      </c>
      <c r="AE1976">
        <v>114595.1988</v>
      </c>
      <c r="AF1976">
        <v>39302.400099999999</v>
      </c>
      <c r="AG1976">
        <v>114595.1988</v>
      </c>
      <c r="AH1976">
        <v>91669.316099999996</v>
      </c>
      <c r="AI1976">
        <v>183338.63219999999</v>
      </c>
      <c r="AJ1976">
        <v>252090.6361</v>
      </c>
      <c r="AK1976">
        <v>278281.85849999997</v>
      </c>
      <c r="AL1976" t="s">
        <v>531</v>
      </c>
      <c r="AM1976" s="49" t="s">
        <v>199</v>
      </c>
      <c r="AN1976" s="49" t="s">
        <v>14</v>
      </c>
      <c r="AO1976" s="49" t="s">
        <v>485</v>
      </c>
      <c r="AP1976" s="49" t="s">
        <v>494</v>
      </c>
      <c r="AQ1976" s="49" t="s">
        <v>11</v>
      </c>
      <c r="AR1976" s="49" t="s">
        <v>487</v>
      </c>
      <c r="AS1976" s="49" t="s">
        <v>488</v>
      </c>
      <c r="AT1976" s="49" t="s">
        <v>489</v>
      </c>
    </row>
    <row r="1977" spans="1:46" x14ac:dyDescent="0.25">
      <c r="A1977">
        <v>12</v>
      </c>
      <c r="B1977" t="s">
        <v>205</v>
      </c>
      <c r="C1977" t="s">
        <v>205</v>
      </c>
      <c r="D1977" t="s">
        <v>416</v>
      </c>
      <c r="E1977" t="s">
        <v>630</v>
      </c>
      <c r="F1977" t="s">
        <v>631</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c r="AG1977">
        <v>0</v>
      </c>
      <c r="AH1977">
        <v>0</v>
      </c>
      <c r="AI1977">
        <v>0</v>
      </c>
      <c r="AJ1977">
        <v>0</v>
      </c>
      <c r="AK1977">
        <v>0</v>
      </c>
      <c r="AL1977" t="s">
        <v>531</v>
      </c>
      <c r="AM1977" s="49" t="s">
        <v>416</v>
      </c>
      <c r="AN1977" s="49" t="s">
        <v>14</v>
      </c>
      <c r="AO1977" s="49" t="s">
        <v>485</v>
      </c>
      <c r="AP1977" s="49" t="s">
        <v>501</v>
      </c>
      <c r="AQ1977" s="49" t="s">
        <v>11</v>
      </c>
      <c r="AR1977" s="49" t="s">
        <v>495</v>
      </c>
      <c r="AS1977" s="49" t="s">
        <v>496</v>
      </c>
      <c r="AT1977" s="49" t="s">
        <v>497</v>
      </c>
    </row>
    <row r="1978" spans="1:46" x14ac:dyDescent="0.25">
      <c r="A1978">
        <v>12</v>
      </c>
      <c r="B1978" t="s">
        <v>202</v>
      </c>
      <c r="C1978" t="s">
        <v>202</v>
      </c>
      <c r="D1978" t="s">
        <v>203</v>
      </c>
      <c r="E1978" t="s">
        <v>630</v>
      </c>
      <c r="F1978" t="s">
        <v>631</v>
      </c>
      <c r="G1978">
        <v>0</v>
      </c>
      <c r="H1978">
        <v>0</v>
      </c>
      <c r="I1978">
        <v>0</v>
      </c>
      <c r="J1978">
        <v>0</v>
      </c>
      <c r="K1978">
        <v>0</v>
      </c>
      <c r="L1978">
        <v>0</v>
      </c>
      <c r="M1978">
        <v>0</v>
      </c>
      <c r="N1978">
        <v>0</v>
      </c>
      <c r="O1978">
        <v>0</v>
      </c>
      <c r="P1978">
        <v>0</v>
      </c>
      <c r="Q1978">
        <v>0</v>
      </c>
      <c r="R1978">
        <v>0</v>
      </c>
      <c r="S1978">
        <v>0</v>
      </c>
      <c r="T1978">
        <v>0</v>
      </c>
      <c r="U1978">
        <v>0</v>
      </c>
      <c r="V1978">
        <v>48.344999999999999</v>
      </c>
      <c r="W1978">
        <v>92.176599999999993</v>
      </c>
      <c r="X1978">
        <v>910.3569</v>
      </c>
      <c r="Y1978">
        <v>1587.0483999999999</v>
      </c>
      <c r="Z1978">
        <v>2417.0061000000001</v>
      </c>
      <c r="AA1978">
        <v>2654.5441999999998</v>
      </c>
      <c r="AB1978">
        <v>1003.6513</v>
      </c>
      <c r="AC1978">
        <v>1002.6046</v>
      </c>
      <c r="AD1978">
        <v>913.7482</v>
      </c>
      <c r="AE1978">
        <v>1011.5895</v>
      </c>
      <c r="AF1978">
        <v>1017.4803000000001</v>
      </c>
      <c r="AG1978">
        <v>1022.136</v>
      </c>
      <c r="AH1978">
        <v>1066.9013</v>
      </c>
      <c r="AI1978">
        <v>1134.627</v>
      </c>
      <c r="AJ1978">
        <v>1237.9112</v>
      </c>
      <c r="AK1978">
        <v>1556.0368000000001</v>
      </c>
      <c r="AL1978">
        <v>1994.5537999999999</v>
      </c>
      <c r="AM1978" s="49" t="s">
        <v>203</v>
      </c>
      <c r="AN1978" s="49" t="s">
        <v>14</v>
      </c>
      <c r="AO1978" s="49" t="s">
        <v>500</v>
      </c>
      <c r="AP1978" s="49" t="s">
        <v>505</v>
      </c>
      <c r="AQ1978" s="49" t="s">
        <v>13</v>
      </c>
      <c r="AR1978" s="49" t="s">
        <v>487</v>
      </c>
      <c r="AS1978" s="49" t="s">
        <v>488</v>
      </c>
      <c r="AT1978" s="49" t="s">
        <v>489</v>
      </c>
    </row>
    <row r="1979" spans="1:46" x14ac:dyDescent="0.25">
      <c r="A1979">
        <v>12</v>
      </c>
      <c r="B1979" t="s">
        <v>204</v>
      </c>
      <c r="C1979" t="s">
        <v>204</v>
      </c>
      <c r="D1979" t="s">
        <v>553</v>
      </c>
      <c r="E1979" t="s">
        <v>630</v>
      </c>
      <c r="F1979" t="s">
        <v>631</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c r="AG1979">
        <v>0</v>
      </c>
      <c r="AH1979">
        <v>0</v>
      </c>
      <c r="AI1979">
        <v>0</v>
      </c>
      <c r="AJ1979">
        <v>0</v>
      </c>
      <c r="AK1979">
        <v>0</v>
      </c>
      <c r="AL1979" t="s">
        <v>531</v>
      </c>
      <c r="AM1979" s="49" t="s">
        <v>415</v>
      </c>
      <c r="AN1979" s="49" t="s">
        <v>14</v>
      </c>
      <c r="AO1979" s="49" t="s">
        <v>485</v>
      </c>
      <c r="AP1979" s="49" t="s">
        <v>494</v>
      </c>
      <c r="AQ1979" s="49" t="s">
        <v>11</v>
      </c>
      <c r="AR1979" s="49" t="s">
        <v>487</v>
      </c>
      <c r="AS1979" s="49" t="s">
        <v>496</v>
      </c>
      <c r="AT1979" s="49" t="s">
        <v>497</v>
      </c>
    </row>
    <row r="1980" spans="1:46" x14ac:dyDescent="0.25">
      <c r="A1980">
        <v>12</v>
      </c>
      <c r="B1980" t="s">
        <v>208</v>
      </c>
      <c r="C1980" t="s">
        <v>208</v>
      </c>
      <c r="D1980" t="s">
        <v>209</v>
      </c>
      <c r="E1980" t="s">
        <v>630</v>
      </c>
      <c r="F1980" t="s">
        <v>631</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c r="AG1980">
        <v>0</v>
      </c>
      <c r="AH1980">
        <v>0</v>
      </c>
      <c r="AI1980">
        <v>0</v>
      </c>
      <c r="AJ1980">
        <v>0</v>
      </c>
      <c r="AK1980">
        <v>0</v>
      </c>
      <c r="AL1980">
        <v>0</v>
      </c>
      <c r="AM1980" s="49" t="s">
        <v>209</v>
      </c>
      <c r="AN1980" s="49" t="s">
        <v>14</v>
      </c>
      <c r="AO1980" s="49" t="s">
        <v>485</v>
      </c>
      <c r="AP1980" s="49" t="s">
        <v>505</v>
      </c>
      <c r="AQ1980" s="49" t="s">
        <v>13</v>
      </c>
      <c r="AR1980" s="49" t="s">
        <v>487</v>
      </c>
      <c r="AS1980" s="49" t="s">
        <v>488</v>
      </c>
      <c r="AT1980" s="49" t="s">
        <v>489</v>
      </c>
    </row>
    <row r="1981" spans="1:46" x14ac:dyDescent="0.25">
      <c r="A1981">
        <v>12</v>
      </c>
      <c r="B1981" t="s">
        <v>210</v>
      </c>
      <c r="C1981" t="s">
        <v>210</v>
      </c>
      <c r="D1981" t="s">
        <v>211</v>
      </c>
      <c r="E1981" t="s">
        <v>630</v>
      </c>
      <c r="F1981" t="s">
        <v>631</v>
      </c>
      <c r="G1981">
        <v>0</v>
      </c>
      <c r="H1981">
        <v>0</v>
      </c>
      <c r="I1981">
        <v>0</v>
      </c>
      <c r="J1981">
        <v>0</v>
      </c>
      <c r="K1981">
        <v>0</v>
      </c>
      <c r="L1981">
        <v>0</v>
      </c>
      <c r="M1981">
        <v>0</v>
      </c>
      <c r="N1981">
        <v>0</v>
      </c>
      <c r="O1981">
        <v>0</v>
      </c>
      <c r="P1981">
        <v>0</v>
      </c>
      <c r="Q1981">
        <v>0</v>
      </c>
      <c r="R1981">
        <v>0</v>
      </c>
      <c r="S1981">
        <v>0</v>
      </c>
      <c r="T1981">
        <v>0</v>
      </c>
      <c r="U1981">
        <v>10581.998799999999</v>
      </c>
      <c r="V1981">
        <v>7400.0015000000003</v>
      </c>
      <c r="W1981">
        <v>8250.9979000000003</v>
      </c>
      <c r="X1981">
        <v>7473.9989999999998</v>
      </c>
      <c r="Y1981">
        <v>24715.999199999998</v>
      </c>
      <c r="Z1981">
        <v>29538.430799999998</v>
      </c>
      <c r="AA1981">
        <v>29561.336800000001</v>
      </c>
      <c r="AB1981">
        <v>21876.582699999999</v>
      </c>
      <c r="AC1981">
        <v>10617.779200000001</v>
      </c>
      <c r="AD1981">
        <v>16990.105599999999</v>
      </c>
      <c r="AE1981">
        <v>21442.239799999999</v>
      </c>
      <c r="AF1981">
        <v>21364.243900000001</v>
      </c>
      <c r="AG1981">
        <v>21303.489300000001</v>
      </c>
      <c r="AH1981">
        <v>25615.101999999999</v>
      </c>
      <c r="AI1981">
        <v>27809.7179</v>
      </c>
      <c r="AJ1981">
        <v>32259.8174</v>
      </c>
      <c r="AK1981">
        <v>46467.002999999997</v>
      </c>
      <c r="AL1981">
        <v>45678.055</v>
      </c>
      <c r="AM1981" s="49" t="s">
        <v>211</v>
      </c>
      <c r="AN1981" s="49" t="s">
        <v>14</v>
      </c>
      <c r="AO1981" s="49" t="s">
        <v>500</v>
      </c>
      <c r="AP1981" s="49" t="s">
        <v>505</v>
      </c>
      <c r="AQ1981" s="49" t="s">
        <v>13</v>
      </c>
      <c r="AR1981" s="49" t="s">
        <v>487</v>
      </c>
      <c r="AS1981" s="49" t="s">
        <v>488</v>
      </c>
      <c r="AT1981" s="49" t="s">
        <v>489</v>
      </c>
    </row>
    <row r="1982" spans="1:46" x14ac:dyDescent="0.25">
      <c r="A1982">
        <v>12</v>
      </c>
      <c r="B1982" t="s">
        <v>212</v>
      </c>
      <c r="C1982" t="s">
        <v>212</v>
      </c>
      <c r="D1982" t="s">
        <v>213</v>
      </c>
      <c r="E1982" t="s">
        <v>630</v>
      </c>
      <c r="F1982" t="s">
        <v>631</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c r="AG1982">
        <v>0</v>
      </c>
      <c r="AH1982">
        <v>0</v>
      </c>
      <c r="AI1982">
        <v>0</v>
      </c>
      <c r="AJ1982">
        <v>0</v>
      </c>
      <c r="AK1982">
        <v>0</v>
      </c>
      <c r="AL1982" t="s">
        <v>531</v>
      </c>
      <c r="AM1982" s="49" t="s">
        <v>213</v>
      </c>
      <c r="AN1982" s="49" t="s">
        <v>14</v>
      </c>
      <c r="AO1982" s="49" t="s">
        <v>507</v>
      </c>
      <c r="AP1982" s="49" t="s">
        <v>501</v>
      </c>
      <c r="AQ1982" s="49" t="s">
        <v>10</v>
      </c>
      <c r="AR1982" s="49" t="s">
        <v>487</v>
      </c>
      <c r="AS1982" s="49" t="s">
        <v>488</v>
      </c>
      <c r="AT1982" s="49" t="s">
        <v>489</v>
      </c>
    </row>
    <row r="1983" spans="1:46" x14ac:dyDescent="0.25">
      <c r="A1983">
        <v>12</v>
      </c>
      <c r="B1983" t="s">
        <v>216</v>
      </c>
      <c r="C1983" t="s">
        <v>216</v>
      </c>
      <c r="D1983" t="s">
        <v>217</v>
      </c>
      <c r="E1983" t="s">
        <v>630</v>
      </c>
      <c r="F1983" t="s">
        <v>631</v>
      </c>
      <c r="G1983">
        <v>0</v>
      </c>
      <c r="H1983">
        <v>0</v>
      </c>
      <c r="I1983">
        <v>0</v>
      </c>
      <c r="J1983">
        <v>0</v>
      </c>
      <c r="K1983">
        <v>0</v>
      </c>
      <c r="L1983">
        <v>0</v>
      </c>
      <c r="M1983">
        <v>0</v>
      </c>
      <c r="N1983">
        <v>0</v>
      </c>
      <c r="O1983">
        <v>0</v>
      </c>
      <c r="P1983">
        <v>0</v>
      </c>
      <c r="Q1983">
        <v>0</v>
      </c>
      <c r="R1983">
        <v>0</v>
      </c>
      <c r="S1983">
        <v>0</v>
      </c>
      <c r="T1983">
        <v>0</v>
      </c>
      <c r="U1983">
        <v>0</v>
      </c>
      <c r="V1983">
        <v>0</v>
      </c>
      <c r="W1983">
        <v>146.023</v>
      </c>
      <c r="X1983">
        <v>203.4324</v>
      </c>
      <c r="Y1983">
        <v>226.94550000000001</v>
      </c>
      <c r="Z1983">
        <v>279.82900000000001</v>
      </c>
      <c r="AA1983">
        <v>282.5881</v>
      </c>
      <c r="AB1983">
        <v>280.67469999999997</v>
      </c>
      <c r="AC1983">
        <v>273.79160000000002</v>
      </c>
      <c r="AD1983">
        <v>317.5478</v>
      </c>
      <c r="AE1983">
        <v>486.1293</v>
      </c>
      <c r="AF1983">
        <v>502.68810000000002</v>
      </c>
      <c r="AG1983">
        <v>454.03750000000002</v>
      </c>
      <c r="AH1983">
        <v>441.82040000000001</v>
      </c>
      <c r="AI1983">
        <v>430.70870000000002</v>
      </c>
      <c r="AJ1983">
        <v>465.3</v>
      </c>
      <c r="AK1983">
        <v>459.33800000000002</v>
      </c>
      <c r="AL1983">
        <v>399.46260000000001</v>
      </c>
      <c r="AM1983" s="49" t="s">
        <v>217</v>
      </c>
      <c r="AN1983" s="49" t="s">
        <v>14</v>
      </c>
      <c r="AO1983" s="49" t="s">
        <v>485</v>
      </c>
      <c r="AP1983" s="49" t="s">
        <v>505</v>
      </c>
      <c r="AQ1983" s="49" t="s">
        <v>13</v>
      </c>
      <c r="AR1983" s="49" t="s">
        <v>487</v>
      </c>
      <c r="AS1983" s="49" t="s">
        <v>488</v>
      </c>
      <c r="AT1983" s="49" t="s">
        <v>489</v>
      </c>
    </row>
    <row r="1984" spans="1:46" x14ac:dyDescent="0.25">
      <c r="A1984">
        <v>12</v>
      </c>
      <c r="B1984" t="s">
        <v>214</v>
      </c>
      <c r="C1984" t="s">
        <v>214</v>
      </c>
      <c r="D1984" t="s">
        <v>215</v>
      </c>
      <c r="E1984" t="s">
        <v>630</v>
      </c>
      <c r="F1984" t="s">
        <v>631</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c r="AG1984">
        <v>0</v>
      </c>
      <c r="AH1984">
        <v>0</v>
      </c>
      <c r="AI1984">
        <v>0</v>
      </c>
      <c r="AJ1984">
        <v>0</v>
      </c>
      <c r="AK1984">
        <v>0</v>
      </c>
      <c r="AL1984" t="s">
        <v>531</v>
      </c>
      <c r="AM1984" s="49" t="s">
        <v>215</v>
      </c>
      <c r="AN1984" s="49" t="s">
        <v>14</v>
      </c>
      <c r="AO1984" s="49" t="s">
        <v>485</v>
      </c>
      <c r="AP1984" s="49" t="s">
        <v>501</v>
      </c>
      <c r="AQ1984" s="49" t="s">
        <v>11</v>
      </c>
      <c r="AR1984" s="49" t="s">
        <v>487</v>
      </c>
      <c r="AS1984" s="49" t="s">
        <v>488</v>
      </c>
      <c r="AT1984" s="49" t="s">
        <v>489</v>
      </c>
    </row>
    <row r="1985" spans="1:46" x14ac:dyDescent="0.25">
      <c r="A1985">
        <v>12</v>
      </c>
      <c r="B1985" t="s">
        <v>218</v>
      </c>
      <c r="C1985" t="s">
        <v>218</v>
      </c>
      <c r="D1985" t="s">
        <v>417</v>
      </c>
      <c r="E1985" t="s">
        <v>630</v>
      </c>
      <c r="F1985" t="s">
        <v>631</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c r="AG1985">
        <v>0</v>
      </c>
      <c r="AH1985">
        <v>0</v>
      </c>
      <c r="AI1985">
        <v>0</v>
      </c>
      <c r="AJ1985">
        <v>0</v>
      </c>
      <c r="AK1985">
        <v>0</v>
      </c>
      <c r="AL1985" t="s">
        <v>531</v>
      </c>
      <c r="AM1985" s="49" t="s">
        <v>417</v>
      </c>
      <c r="AN1985" s="49" t="s">
        <v>14</v>
      </c>
      <c r="AO1985" s="49" t="s">
        <v>500</v>
      </c>
      <c r="AP1985" s="49" t="s">
        <v>501</v>
      </c>
      <c r="AQ1985" s="49" t="s">
        <v>502</v>
      </c>
      <c r="AR1985" s="49" t="s">
        <v>495</v>
      </c>
      <c r="AS1985" s="49" t="s">
        <v>496</v>
      </c>
      <c r="AT1985" s="49" t="s">
        <v>497</v>
      </c>
    </row>
    <row r="1986" spans="1:46" x14ac:dyDescent="0.25">
      <c r="A1986">
        <v>12</v>
      </c>
      <c r="B1986" t="s">
        <v>219</v>
      </c>
      <c r="C1986" t="s">
        <v>219</v>
      </c>
      <c r="D1986" t="s">
        <v>220</v>
      </c>
      <c r="E1986" t="s">
        <v>630</v>
      </c>
      <c r="F1986" t="s">
        <v>631</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c r="AG1986">
        <v>0</v>
      </c>
      <c r="AH1986">
        <v>0</v>
      </c>
      <c r="AI1986">
        <v>0</v>
      </c>
      <c r="AJ1986">
        <v>0</v>
      </c>
      <c r="AK1986">
        <v>0</v>
      </c>
      <c r="AL1986" t="s">
        <v>531</v>
      </c>
      <c r="AM1986" s="49" t="s">
        <v>220</v>
      </c>
      <c r="AN1986" s="49" t="s">
        <v>6</v>
      </c>
      <c r="AO1986" s="49" t="s">
        <v>9</v>
      </c>
      <c r="AP1986" s="49" t="s">
        <v>494</v>
      </c>
      <c r="AQ1986" s="49" t="s">
        <v>9</v>
      </c>
      <c r="AR1986" s="49" t="s">
        <v>487</v>
      </c>
      <c r="AS1986" s="49" t="s">
        <v>488</v>
      </c>
      <c r="AT1986" s="49" t="s">
        <v>489</v>
      </c>
    </row>
    <row r="1987" spans="1:46" x14ac:dyDescent="0.25">
      <c r="A1987">
        <v>12</v>
      </c>
      <c r="B1987" t="s">
        <v>355</v>
      </c>
      <c r="C1987" t="s">
        <v>355</v>
      </c>
      <c r="D1987" t="s">
        <v>554</v>
      </c>
      <c r="E1987" t="s">
        <v>630</v>
      </c>
      <c r="F1987" t="s">
        <v>631</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c r="AG1987">
        <v>0</v>
      </c>
      <c r="AH1987">
        <v>0</v>
      </c>
      <c r="AI1987">
        <v>0</v>
      </c>
      <c r="AJ1987">
        <v>0</v>
      </c>
      <c r="AK1987">
        <v>0</v>
      </c>
      <c r="AL1987" t="s">
        <v>531</v>
      </c>
      <c r="AM1987" s="49" t="s">
        <v>356</v>
      </c>
      <c r="AN1987" s="49" t="s">
        <v>4</v>
      </c>
      <c r="AO1987" s="49" t="s">
        <v>9</v>
      </c>
      <c r="AP1987" s="49" t="s">
        <v>494</v>
      </c>
      <c r="AQ1987" s="49" t="s">
        <v>9</v>
      </c>
      <c r="AR1987" s="49" t="s">
        <v>487</v>
      </c>
      <c r="AS1987" s="49" t="s">
        <v>488</v>
      </c>
      <c r="AT1987" s="49" t="s">
        <v>489</v>
      </c>
    </row>
    <row r="1988" spans="1:46" x14ac:dyDescent="0.25">
      <c r="A1988">
        <v>12</v>
      </c>
      <c r="B1988" t="s">
        <v>229</v>
      </c>
      <c r="C1988" t="s">
        <v>229</v>
      </c>
      <c r="D1988" t="s">
        <v>230</v>
      </c>
      <c r="E1988" t="s">
        <v>630</v>
      </c>
      <c r="F1988" t="s">
        <v>631</v>
      </c>
      <c r="G1988">
        <v>0</v>
      </c>
      <c r="H1988">
        <v>0</v>
      </c>
      <c r="I1988">
        <v>0</v>
      </c>
      <c r="J1988">
        <v>0</v>
      </c>
      <c r="K1988">
        <v>0</v>
      </c>
      <c r="L1988">
        <v>0</v>
      </c>
      <c r="M1988">
        <v>0</v>
      </c>
      <c r="N1988">
        <v>0</v>
      </c>
      <c r="O1988">
        <v>0</v>
      </c>
      <c r="P1988">
        <v>0</v>
      </c>
      <c r="Q1988">
        <v>0</v>
      </c>
      <c r="R1988">
        <v>0</v>
      </c>
      <c r="S1988">
        <v>29.2699</v>
      </c>
      <c r="T1988">
        <v>58.845500000000001</v>
      </c>
      <c r="U1988">
        <v>188.1464</v>
      </c>
      <c r="V1988">
        <v>464.51710000000003</v>
      </c>
      <c r="W1988">
        <v>1849.1337000000001</v>
      </c>
      <c r="X1988">
        <v>3438.8993999999998</v>
      </c>
      <c r="Y1988">
        <v>6944.4567999999999</v>
      </c>
      <c r="Z1988">
        <v>9936.8924999999999</v>
      </c>
      <c r="AA1988">
        <v>13949.0653</v>
      </c>
      <c r="AB1988">
        <v>13137.169400000001</v>
      </c>
      <c r="AC1988">
        <v>14070.428</v>
      </c>
      <c r="AD1988">
        <v>14751.7209</v>
      </c>
      <c r="AE1988">
        <v>15622.412</v>
      </c>
      <c r="AF1988">
        <v>17511.0105</v>
      </c>
      <c r="AG1988">
        <v>20746.175999999999</v>
      </c>
      <c r="AH1988">
        <v>22026.901300000001</v>
      </c>
      <c r="AI1988">
        <v>26809.884900000001</v>
      </c>
      <c r="AJ1988">
        <v>26851.166799999999</v>
      </c>
      <c r="AK1988">
        <v>27231.709200000001</v>
      </c>
      <c r="AL1988">
        <v>27365.3393</v>
      </c>
      <c r="AM1988" s="49" t="s">
        <v>230</v>
      </c>
      <c r="AN1988" s="49" t="s">
        <v>14</v>
      </c>
      <c r="AO1988" s="49" t="s">
        <v>485</v>
      </c>
      <c r="AP1988" s="49" t="s">
        <v>505</v>
      </c>
      <c r="AQ1988" s="49" t="s">
        <v>13</v>
      </c>
      <c r="AR1988" s="49" t="s">
        <v>487</v>
      </c>
      <c r="AS1988" s="49" t="s">
        <v>488</v>
      </c>
      <c r="AT1988" s="49" t="s">
        <v>489</v>
      </c>
    </row>
    <row r="1989" spans="1:46" x14ac:dyDescent="0.25">
      <c r="A1989">
        <v>12</v>
      </c>
      <c r="B1989" t="s">
        <v>555</v>
      </c>
      <c r="C1989" t="s">
        <v>556</v>
      </c>
      <c r="D1989" t="s">
        <v>557</v>
      </c>
      <c r="E1989" t="s">
        <v>630</v>
      </c>
      <c r="F1989" t="s">
        <v>631</v>
      </c>
      <c r="G1989" t="s">
        <v>531</v>
      </c>
      <c r="H1989" t="s">
        <v>531</v>
      </c>
      <c r="I1989" t="s">
        <v>531</v>
      </c>
      <c r="J1989" t="s">
        <v>531</v>
      </c>
      <c r="K1989" t="s">
        <v>531</v>
      </c>
      <c r="L1989" t="s">
        <v>531</v>
      </c>
      <c r="M1989" t="s">
        <v>531</v>
      </c>
      <c r="N1989" t="s">
        <v>531</v>
      </c>
      <c r="O1989" t="s">
        <v>531</v>
      </c>
      <c r="P1989" t="s">
        <v>531</v>
      </c>
      <c r="Q1989">
        <v>0</v>
      </c>
      <c r="R1989">
        <v>0</v>
      </c>
      <c r="S1989">
        <v>0</v>
      </c>
      <c r="T1989">
        <v>0</v>
      </c>
      <c r="U1989">
        <v>0</v>
      </c>
      <c r="V1989">
        <v>0</v>
      </c>
      <c r="W1989">
        <v>0</v>
      </c>
      <c r="X1989">
        <v>0</v>
      </c>
      <c r="Y1989">
        <v>0</v>
      </c>
      <c r="Z1989">
        <v>0</v>
      </c>
      <c r="AA1989">
        <v>0</v>
      </c>
      <c r="AB1989">
        <v>0</v>
      </c>
      <c r="AC1989">
        <v>0</v>
      </c>
      <c r="AD1989">
        <v>0</v>
      </c>
      <c r="AE1989">
        <v>0</v>
      </c>
      <c r="AF1989">
        <v>0</v>
      </c>
      <c r="AG1989">
        <v>0</v>
      </c>
      <c r="AH1989">
        <v>0</v>
      </c>
      <c r="AI1989">
        <v>0</v>
      </c>
      <c r="AJ1989">
        <v>0</v>
      </c>
      <c r="AK1989">
        <v>0</v>
      </c>
      <c r="AL1989">
        <v>0</v>
      </c>
      <c r="AM1989" s="49" t="e">
        <v>#N/A</v>
      </c>
      <c r="AN1989" s="49" t="e">
        <v>#N/A</v>
      </c>
      <c r="AO1989" s="49" t="e">
        <v>#N/A</v>
      </c>
      <c r="AP1989" s="49" t="e">
        <v>#N/A</v>
      </c>
      <c r="AQ1989" s="49" t="e">
        <v>#N/A</v>
      </c>
      <c r="AR1989" s="49" t="e">
        <v>#N/A</v>
      </c>
      <c r="AS1989" s="49" t="e">
        <v>#N/A</v>
      </c>
      <c r="AT1989" s="49" t="e">
        <v>#N/A</v>
      </c>
    </row>
    <row r="1990" spans="1:46" x14ac:dyDescent="0.25">
      <c r="A1990">
        <v>12</v>
      </c>
      <c r="B1990" t="s">
        <v>231</v>
      </c>
      <c r="C1990" t="s">
        <v>231</v>
      </c>
      <c r="D1990" t="s">
        <v>418</v>
      </c>
      <c r="E1990" t="s">
        <v>630</v>
      </c>
      <c r="F1990" t="s">
        <v>631</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c r="AH1990">
        <v>0</v>
      </c>
      <c r="AI1990">
        <v>0</v>
      </c>
      <c r="AJ1990">
        <v>0</v>
      </c>
      <c r="AK1990">
        <v>0</v>
      </c>
      <c r="AL1990" t="s">
        <v>531</v>
      </c>
      <c r="AM1990" s="49" t="s">
        <v>418</v>
      </c>
      <c r="AN1990" s="49" t="s">
        <v>14</v>
      </c>
      <c r="AO1990" s="49" t="s">
        <v>485</v>
      </c>
      <c r="AP1990" s="49" t="s">
        <v>505</v>
      </c>
      <c r="AQ1990" s="49" t="s">
        <v>13</v>
      </c>
      <c r="AR1990" s="49" t="s">
        <v>495</v>
      </c>
      <c r="AS1990" s="49" t="s">
        <v>496</v>
      </c>
      <c r="AT1990" s="49" t="s">
        <v>497</v>
      </c>
    </row>
    <row r="1991" spans="1:46" x14ac:dyDescent="0.25">
      <c r="A1991">
        <v>12</v>
      </c>
      <c r="B1991" t="s">
        <v>221</v>
      </c>
      <c r="C1991" t="s">
        <v>221</v>
      </c>
      <c r="D1991" t="s">
        <v>222</v>
      </c>
      <c r="E1991" t="s">
        <v>630</v>
      </c>
      <c r="F1991" t="s">
        <v>631</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c r="AH1991">
        <v>0</v>
      </c>
      <c r="AI1991">
        <v>0</v>
      </c>
      <c r="AJ1991">
        <v>0</v>
      </c>
      <c r="AK1991">
        <v>0</v>
      </c>
      <c r="AL1991" t="s">
        <v>531</v>
      </c>
      <c r="AM1991" s="49" t="s">
        <v>222</v>
      </c>
      <c r="AN1991" s="49" t="s">
        <v>14</v>
      </c>
      <c r="AO1991" s="49" t="s">
        <v>485</v>
      </c>
      <c r="AP1991" s="49" t="s">
        <v>494</v>
      </c>
      <c r="AQ1991" s="49" t="s">
        <v>11</v>
      </c>
      <c r="AR1991" s="49" t="s">
        <v>495</v>
      </c>
      <c r="AS1991" s="49" t="s">
        <v>488</v>
      </c>
      <c r="AT1991" s="49" t="s">
        <v>489</v>
      </c>
    </row>
    <row r="1992" spans="1:46" x14ac:dyDescent="0.25">
      <c r="A1992">
        <v>12</v>
      </c>
      <c r="B1992" t="s">
        <v>232</v>
      </c>
      <c r="C1992" t="s">
        <v>232</v>
      </c>
      <c r="D1992" t="s">
        <v>558</v>
      </c>
      <c r="E1992" t="s">
        <v>630</v>
      </c>
      <c r="F1992" t="s">
        <v>631</v>
      </c>
      <c r="G1992" t="s">
        <v>531</v>
      </c>
      <c r="H1992" t="s">
        <v>531</v>
      </c>
      <c r="I1992" t="s">
        <v>531</v>
      </c>
      <c r="J1992" t="s">
        <v>531</v>
      </c>
      <c r="K1992" t="s">
        <v>531</v>
      </c>
      <c r="L1992" t="s">
        <v>531</v>
      </c>
      <c r="M1992" t="s">
        <v>531</v>
      </c>
      <c r="N1992" t="s">
        <v>531</v>
      </c>
      <c r="O1992" t="s">
        <v>531</v>
      </c>
      <c r="P1992" t="s">
        <v>531</v>
      </c>
      <c r="Q1992">
        <v>0</v>
      </c>
      <c r="R1992">
        <v>0</v>
      </c>
      <c r="S1992">
        <v>0</v>
      </c>
      <c r="T1992">
        <v>0</v>
      </c>
      <c r="U1992">
        <v>0</v>
      </c>
      <c r="V1992">
        <v>0</v>
      </c>
      <c r="W1992">
        <v>0</v>
      </c>
      <c r="X1992">
        <v>0</v>
      </c>
      <c r="Y1992">
        <v>0</v>
      </c>
      <c r="Z1992">
        <v>0</v>
      </c>
      <c r="AA1992">
        <v>0</v>
      </c>
      <c r="AB1992">
        <v>0</v>
      </c>
      <c r="AC1992">
        <v>0</v>
      </c>
      <c r="AD1992">
        <v>0</v>
      </c>
      <c r="AE1992">
        <v>0</v>
      </c>
      <c r="AF1992">
        <v>0</v>
      </c>
      <c r="AG1992">
        <v>0</v>
      </c>
      <c r="AH1992">
        <v>0</v>
      </c>
      <c r="AI1992">
        <v>0</v>
      </c>
      <c r="AJ1992">
        <v>0</v>
      </c>
      <c r="AK1992">
        <v>0</v>
      </c>
      <c r="AL1992" t="s">
        <v>531</v>
      </c>
      <c r="AM1992" s="49" t="s">
        <v>233</v>
      </c>
      <c r="AN1992" s="49" t="s">
        <v>14</v>
      </c>
      <c r="AO1992" s="49" t="s">
        <v>485</v>
      </c>
      <c r="AP1992" s="49" t="s">
        <v>494</v>
      </c>
      <c r="AQ1992" s="49" t="s">
        <v>11</v>
      </c>
      <c r="AR1992" s="49" t="s">
        <v>487</v>
      </c>
      <c r="AS1992" s="49" t="s">
        <v>488</v>
      </c>
      <c r="AT1992" s="49" t="s">
        <v>489</v>
      </c>
    </row>
    <row r="1993" spans="1:46" x14ac:dyDescent="0.25">
      <c r="A1993">
        <v>12</v>
      </c>
      <c r="B1993" t="s">
        <v>249</v>
      </c>
      <c r="C1993" t="s">
        <v>249</v>
      </c>
      <c r="D1993" t="s">
        <v>250</v>
      </c>
      <c r="E1993" t="s">
        <v>630</v>
      </c>
      <c r="F1993" t="s">
        <v>631</v>
      </c>
      <c r="G1993">
        <v>0</v>
      </c>
      <c r="H1993">
        <v>0</v>
      </c>
      <c r="I1993">
        <v>0</v>
      </c>
      <c r="J1993">
        <v>0</v>
      </c>
      <c r="K1993">
        <v>0</v>
      </c>
      <c r="L1993">
        <v>0</v>
      </c>
      <c r="M1993">
        <v>0</v>
      </c>
      <c r="N1993">
        <v>0</v>
      </c>
      <c r="O1993">
        <v>0</v>
      </c>
      <c r="P1993">
        <v>0</v>
      </c>
      <c r="Q1993">
        <v>0</v>
      </c>
      <c r="R1993">
        <v>0</v>
      </c>
      <c r="S1993">
        <v>0</v>
      </c>
      <c r="T1993">
        <v>0</v>
      </c>
      <c r="U1993">
        <v>0</v>
      </c>
      <c r="V1993">
        <v>78.121499999999997</v>
      </c>
      <c r="W1993">
        <v>250.32040000000001</v>
      </c>
      <c r="X1993">
        <v>338.22230000000002</v>
      </c>
      <c r="Y1993">
        <v>1045.8794</v>
      </c>
      <c r="Z1993">
        <v>1672.5136</v>
      </c>
      <c r="AA1993">
        <v>1616.2303999999999</v>
      </c>
      <c r="AB1993">
        <v>2226.6448999999998</v>
      </c>
      <c r="AC1993">
        <v>3364.8139000000001</v>
      </c>
      <c r="AD1993">
        <v>2456.4290999999998</v>
      </c>
      <c r="AE1993">
        <v>2788.1032</v>
      </c>
      <c r="AF1993">
        <v>2457.0989</v>
      </c>
      <c r="AG1993">
        <v>1676.7171000000001</v>
      </c>
      <c r="AH1993">
        <v>1986.6282000000001</v>
      </c>
      <c r="AI1993">
        <v>3481.2404999999999</v>
      </c>
      <c r="AJ1993">
        <v>3134.4812999999999</v>
      </c>
      <c r="AK1993">
        <v>3243.5976999999998</v>
      </c>
      <c r="AL1993">
        <v>2713.6032</v>
      </c>
      <c r="AM1993" s="49" t="s">
        <v>250</v>
      </c>
      <c r="AN1993" s="49" t="s">
        <v>14</v>
      </c>
      <c r="AO1993" s="49" t="s">
        <v>500</v>
      </c>
      <c r="AP1993" s="49" t="s">
        <v>505</v>
      </c>
      <c r="AQ1993" s="49" t="s">
        <v>13</v>
      </c>
      <c r="AR1993" s="49" t="s">
        <v>487</v>
      </c>
      <c r="AS1993" s="49" t="s">
        <v>488</v>
      </c>
      <c r="AT1993" s="49" t="s">
        <v>489</v>
      </c>
    </row>
    <row r="1994" spans="1:46" x14ac:dyDescent="0.25">
      <c r="A1994">
        <v>12</v>
      </c>
      <c r="B1994" t="s">
        <v>234</v>
      </c>
      <c r="C1994" t="s">
        <v>234</v>
      </c>
      <c r="D1994" t="s">
        <v>235</v>
      </c>
      <c r="E1994" t="s">
        <v>630</v>
      </c>
      <c r="F1994" t="s">
        <v>631</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c r="AG1994">
        <v>0</v>
      </c>
      <c r="AH1994">
        <v>0</v>
      </c>
      <c r="AI1994">
        <v>0</v>
      </c>
      <c r="AJ1994">
        <v>0</v>
      </c>
      <c r="AK1994">
        <v>0</v>
      </c>
      <c r="AL1994" t="s">
        <v>531</v>
      </c>
      <c r="AM1994" s="49" t="s">
        <v>235</v>
      </c>
      <c r="AN1994" s="49" t="s">
        <v>14</v>
      </c>
      <c r="AO1994" s="49" t="s">
        <v>485</v>
      </c>
      <c r="AP1994" s="49" t="s">
        <v>501</v>
      </c>
      <c r="AQ1994" s="49" t="s">
        <v>11</v>
      </c>
      <c r="AR1994" s="49" t="s">
        <v>487</v>
      </c>
      <c r="AS1994" s="49" t="s">
        <v>488</v>
      </c>
      <c r="AT1994" s="49" t="s">
        <v>489</v>
      </c>
    </row>
    <row r="1995" spans="1:46" x14ac:dyDescent="0.25">
      <c r="A1995">
        <v>12</v>
      </c>
      <c r="B1995" t="s">
        <v>238</v>
      </c>
      <c r="C1995" t="s">
        <v>238</v>
      </c>
      <c r="D1995" t="s">
        <v>419</v>
      </c>
      <c r="E1995" t="s">
        <v>630</v>
      </c>
      <c r="F1995" t="s">
        <v>631</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c r="AG1995">
        <v>0</v>
      </c>
      <c r="AH1995">
        <v>0</v>
      </c>
      <c r="AI1995">
        <v>0</v>
      </c>
      <c r="AJ1995">
        <v>0</v>
      </c>
      <c r="AK1995">
        <v>0</v>
      </c>
      <c r="AL1995" t="s">
        <v>531</v>
      </c>
      <c r="AM1995" s="49" t="s">
        <v>419</v>
      </c>
      <c r="AN1995" s="49" t="s">
        <v>7</v>
      </c>
      <c r="AO1995" s="49" t="s">
        <v>9</v>
      </c>
      <c r="AP1995" s="49" t="s">
        <v>501</v>
      </c>
      <c r="AQ1995" s="49" t="s">
        <v>9</v>
      </c>
      <c r="AR1995" s="49" t="s">
        <v>495</v>
      </c>
      <c r="AS1995" s="49" t="s">
        <v>496</v>
      </c>
      <c r="AT1995" s="49" t="s">
        <v>497</v>
      </c>
    </row>
    <row r="1996" spans="1:46" x14ac:dyDescent="0.25">
      <c r="A1996">
        <v>12</v>
      </c>
      <c r="B1996" t="s">
        <v>245</v>
      </c>
      <c r="C1996" t="s">
        <v>245</v>
      </c>
      <c r="D1996" t="s">
        <v>246</v>
      </c>
      <c r="E1996" t="s">
        <v>630</v>
      </c>
      <c r="F1996" t="s">
        <v>631</v>
      </c>
      <c r="G1996">
        <v>0</v>
      </c>
      <c r="H1996">
        <v>0</v>
      </c>
      <c r="I1996">
        <v>0</v>
      </c>
      <c r="J1996">
        <v>0</v>
      </c>
      <c r="K1996">
        <v>0</v>
      </c>
      <c r="L1996">
        <v>0</v>
      </c>
      <c r="M1996">
        <v>0</v>
      </c>
      <c r="N1996">
        <v>0</v>
      </c>
      <c r="O1996">
        <v>0</v>
      </c>
      <c r="P1996">
        <v>0</v>
      </c>
      <c r="Q1996">
        <v>0</v>
      </c>
      <c r="R1996">
        <v>0</v>
      </c>
      <c r="S1996">
        <v>0</v>
      </c>
      <c r="T1996">
        <v>0</v>
      </c>
      <c r="U1996">
        <v>82.546899999999994</v>
      </c>
      <c r="V1996">
        <v>259.84960000000001</v>
      </c>
      <c r="W1996">
        <v>382.50599999999997</v>
      </c>
      <c r="X1996">
        <v>917.45349999999996</v>
      </c>
      <c r="Y1996">
        <v>2390.3488000000002</v>
      </c>
      <c r="Z1996">
        <v>3873.4180000000001</v>
      </c>
      <c r="AA1996">
        <v>3299.1439999999998</v>
      </c>
      <c r="AB1996">
        <v>2955.8557000000001</v>
      </c>
      <c r="AC1996">
        <v>3948.0853999999999</v>
      </c>
      <c r="AD1996">
        <v>4340.2839000000004</v>
      </c>
      <c r="AE1996">
        <v>4429.2700999999997</v>
      </c>
      <c r="AF1996">
        <v>4353.0118000000002</v>
      </c>
      <c r="AG1996">
        <v>3816.4775</v>
      </c>
      <c r="AH1996">
        <v>4372.3631999999998</v>
      </c>
      <c r="AI1996">
        <v>5705.3984</v>
      </c>
      <c r="AJ1996">
        <v>6179.0009</v>
      </c>
      <c r="AK1996">
        <v>6019.8982999999998</v>
      </c>
      <c r="AL1996">
        <v>5772.1108999999997</v>
      </c>
      <c r="AM1996" s="49" t="s">
        <v>246</v>
      </c>
      <c r="AN1996" s="49" t="s">
        <v>14</v>
      </c>
      <c r="AO1996" s="49" t="s">
        <v>500</v>
      </c>
      <c r="AP1996" s="49" t="s">
        <v>505</v>
      </c>
      <c r="AQ1996" s="49" t="s">
        <v>13</v>
      </c>
      <c r="AR1996" s="49" t="s">
        <v>487</v>
      </c>
      <c r="AS1996" s="49" t="s">
        <v>488</v>
      </c>
      <c r="AT1996" s="49" t="s">
        <v>489</v>
      </c>
    </row>
    <row r="1997" spans="1:46" x14ac:dyDescent="0.25">
      <c r="A1997">
        <v>12</v>
      </c>
      <c r="B1997" t="s">
        <v>247</v>
      </c>
      <c r="C1997" t="s">
        <v>247</v>
      </c>
      <c r="D1997" t="s">
        <v>248</v>
      </c>
      <c r="E1997" t="s">
        <v>630</v>
      </c>
      <c r="F1997" t="s">
        <v>631</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v>0</v>
      </c>
      <c r="AI1997">
        <v>0</v>
      </c>
      <c r="AJ1997">
        <v>0</v>
      </c>
      <c r="AK1997">
        <v>0</v>
      </c>
      <c r="AL1997">
        <v>0</v>
      </c>
      <c r="AM1997" s="49" t="s">
        <v>248</v>
      </c>
      <c r="AN1997" s="49" t="s">
        <v>14</v>
      </c>
      <c r="AO1997" s="49" t="s">
        <v>500</v>
      </c>
      <c r="AP1997" s="49" t="s">
        <v>505</v>
      </c>
      <c r="AQ1997" s="49" t="s">
        <v>13</v>
      </c>
      <c r="AR1997" s="49" t="s">
        <v>487</v>
      </c>
      <c r="AS1997" s="49" t="s">
        <v>488</v>
      </c>
      <c r="AT1997" s="49" t="s">
        <v>489</v>
      </c>
    </row>
    <row r="1998" spans="1:46" x14ac:dyDescent="0.25">
      <c r="A1998">
        <v>12</v>
      </c>
      <c r="B1998" t="s">
        <v>255</v>
      </c>
      <c r="C1998" t="s">
        <v>255</v>
      </c>
      <c r="D1998" t="s">
        <v>256</v>
      </c>
      <c r="E1998" t="s">
        <v>630</v>
      </c>
      <c r="F1998" t="s">
        <v>631</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c r="AG1998">
        <v>0</v>
      </c>
      <c r="AH1998">
        <v>0</v>
      </c>
      <c r="AI1998">
        <v>0</v>
      </c>
      <c r="AJ1998">
        <v>0</v>
      </c>
      <c r="AK1998">
        <v>0</v>
      </c>
      <c r="AL1998" t="s">
        <v>531</v>
      </c>
      <c r="AM1998" s="49" t="s">
        <v>256</v>
      </c>
      <c r="AN1998" s="49" t="s">
        <v>6</v>
      </c>
      <c r="AO1998" s="49" t="s">
        <v>9</v>
      </c>
      <c r="AP1998" s="49" t="s">
        <v>486</v>
      </c>
      <c r="AQ1998" s="49" t="s">
        <v>9</v>
      </c>
      <c r="AR1998" s="49" t="s">
        <v>487</v>
      </c>
      <c r="AS1998" s="49" t="s">
        <v>488</v>
      </c>
      <c r="AT1998" s="49" t="s">
        <v>489</v>
      </c>
    </row>
    <row r="1999" spans="1:46" x14ac:dyDescent="0.25">
      <c r="A1999">
        <v>12</v>
      </c>
      <c r="B1999" t="s">
        <v>281</v>
      </c>
      <c r="C1999" t="s">
        <v>281</v>
      </c>
      <c r="D1999" t="s">
        <v>282</v>
      </c>
      <c r="E1999" t="s">
        <v>630</v>
      </c>
      <c r="F1999" t="s">
        <v>631</v>
      </c>
      <c r="G1999">
        <v>0</v>
      </c>
      <c r="H1999">
        <v>0</v>
      </c>
      <c r="I1999">
        <v>0</v>
      </c>
      <c r="J1999">
        <v>0</v>
      </c>
      <c r="K1999">
        <v>0</v>
      </c>
      <c r="L1999">
        <v>0</v>
      </c>
      <c r="M1999">
        <v>0</v>
      </c>
      <c r="N1999">
        <v>0</v>
      </c>
      <c r="O1999">
        <v>0</v>
      </c>
      <c r="P1999">
        <v>0</v>
      </c>
      <c r="Q1999">
        <v>0</v>
      </c>
      <c r="R1999">
        <v>0</v>
      </c>
      <c r="S1999">
        <v>0</v>
      </c>
      <c r="T1999">
        <v>0</v>
      </c>
      <c r="U1999">
        <v>0</v>
      </c>
      <c r="V1999">
        <v>0</v>
      </c>
      <c r="W1999">
        <v>2023.9996000000001</v>
      </c>
      <c r="X1999">
        <v>4784.0010000000002</v>
      </c>
      <c r="Y1999">
        <v>8464.0013999999992</v>
      </c>
      <c r="Z1999">
        <v>8353.5997000000007</v>
      </c>
      <c r="AA1999">
        <v>3495.9989</v>
      </c>
      <c r="AB1999">
        <v>7360.0007999999998</v>
      </c>
      <c r="AC1999">
        <v>10598.398499999999</v>
      </c>
      <c r="AD1999">
        <v>20092.8007</v>
      </c>
      <c r="AE1999">
        <v>25612.799200000001</v>
      </c>
      <c r="AF1999">
        <v>28630.4018</v>
      </c>
      <c r="AG1999">
        <v>21307.198799999998</v>
      </c>
      <c r="AH1999">
        <v>19549.852299999999</v>
      </c>
      <c r="AI1999">
        <v>29453.283899999999</v>
      </c>
      <c r="AJ1999">
        <v>56556.814200000001</v>
      </c>
      <c r="AK1999">
        <v>58411.168899999997</v>
      </c>
      <c r="AL1999" t="s">
        <v>531</v>
      </c>
      <c r="AM1999" s="49" t="s">
        <v>282</v>
      </c>
      <c r="AN1999" s="49" t="s">
        <v>14</v>
      </c>
      <c r="AO1999" s="49" t="s">
        <v>485</v>
      </c>
      <c r="AP1999" s="49" t="s">
        <v>501</v>
      </c>
      <c r="AQ1999" s="49" t="s">
        <v>11</v>
      </c>
      <c r="AR1999" s="49" t="s">
        <v>487</v>
      </c>
      <c r="AS1999" s="49" t="s">
        <v>488</v>
      </c>
      <c r="AT1999" s="49" t="s">
        <v>489</v>
      </c>
    </row>
    <row r="2000" spans="1:46" x14ac:dyDescent="0.25">
      <c r="A2000">
        <v>12</v>
      </c>
      <c r="B2000" t="s">
        <v>267</v>
      </c>
      <c r="C2000" t="s">
        <v>267</v>
      </c>
      <c r="D2000" t="s">
        <v>268</v>
      </c>
      <c r="E2000" t="s">
        <v>630</v>
      </c>
      <c r="F2000" t="s">
        <v>631</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22.571000000000002</v>
      </c>
      <c r="AB2000">
        <v>31.191700000000001</v>
      </c>
      <c r="AC2000">
        <v>40.959499999999998</v>
      </c>
      <c r="AD2000">
        <v>45.782699999999998</v>
      </c>
      <c r="AE2000">
        <v>45.548200000000001</v>
      </c>
      <c r="AF2000">
        <v>36.600999999999999</v>
      </c>
      <c r="AG2000">
        <v>28.093399999999999</v>
      </c>
      <c r="AH2000">
        <v>10.676299999999999</v>
      </c>
      <c r="AI2000">
        <v>0</v>
      </c>
      <c r="AJ2000">
        <v>0</v>
      </c>
      <c r="AK2000">
        <v>0</v>
      </c>
      <c r="AL2000">
        <v>0</v>
      </c>
      <c r="AM2000" s="49" t="s">
        <v>268</v>
      </c>
      <c r="AN2000" s="49" t="s">
        <v>14</v>
      </c>
      <c r="AO2000" s="49" t="s">
        <v>500</v>
      </c>
      <c r="AP2000" s="49" t="s">
        <v>505</v>
      </c>
      <c r="AQ2000" s="49" t="s">
        <v>13</v>
      </c>
      <c r="AR2000" s="49" t="s">
        <v>487</v>
      </c>
      <c r="AS2000" s="49" t="s">
        <v>488</v>
      </c>
      <c r="AT2000" s="49" t="s">
        <v>489</v>
      </c>
    </row>
    <row r="2001" spans="1:46" x14ac:dyDescent="0.25">
      <c r="A2001">
        <v>12</v>
      </c>
      <c r="B2001" t="s">
        <v>277</v>
      </c>
      <c r="C2001" t="s">
        <v>559</v>
      </c>
      <c r="D2001" t="s">
        <v>278</v>
      </c>
      <c r="E2001" t="s">
        <v>630</v>
      </c>
      <c r="F2001" t="s">
        <v>631</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c r="AG2001">
        <v>0</v>
      </c>
      <c r="AH2001">
        <v>0</v>
      </c>
      <c r="AI2001">
        <v>0</v>
      </c>
      <c r="AJ2001">
        <v>0</v>
      </c>
      <c r="AK2001">
        <v>0</v>
      </c>
      <c r="AL2001" t="s">
        <v>531</v>
      </c>
      <c r="AM2001" s="49" t="s">
        <v>278</v>
      </c>
      <c r="AN2001" s="49" t="s">
        <v>6</v>
      </c>
      <c r="AO2001" s="49" t="s">
        <v>9</v>
      </c>
      <c r="AP2001" s="49" t="s">
        <v>501</v>
      </c>
      <c r="AQ2001" s="49" t="s">
        <v>9</v>
      </c>
      <c r="AR2001" s="49" t="s">
        <v>487</v>
      </c>
      <c r="AS2001" s="49" t="s">
        <v>488</v>
      </c>
      <c r="AT2001" s="49" t="s">
        <v>489</v>
      </c>
    </row>
    <row r="2002" spans="1:46" x14ac:dyDescent="0.25">
      <c r="A2002">
        <v>12</v>
      </c>
      <c r="B2002" t="s">
        <v>493</v>
      </c>
      <c r="C2002" t="s">
        <v>560</v>
      </c>
      <c r="D2002" t="s">
        <v>561</v>
      </c>
      <c r="E2002" t="s">
        <v>630</v>
      </c>
      <c r="F2002" t="s">
        <v>631</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c r="AG2002">
        <v>0</v>
      </c>
      <c r="AH2002">
        <v>0</v>
      </c>
      <c r="AI2002">
        <v>0</v>
      </c>
      <c r="AJ2002">
        <v>0</v>
      </c>
      <c r="AK2002">
        <v>0</v>
      </c>
      <c r="AL2002" t="s">
        <v>531</v>
      </c>
      <c r="AM2002" s="49" t="e">
        <v>#N/A</v>
      </c>
      <c r="AN2002" s="49" t="e">
        <v>#N/A</v>
      </c>
      <c r="AO2002" s="49" t="e">
        <v>#N/A</v>
      </c>
      <c r="AP2002" s="49" t="e">
        <v>#N/A</v>
      </c>
      <c r="AQ2002" s="49" t="e">
        <v>#N/A</v>
      </c>
      <c r="AR2002" s="49" t="e">
        <v>#N/A</v>
      </c>
      <c r="AS2002" s="49" t="e">
        <v>#N/A</v>
      </c>
      <c r="AT2002" s="49" t="e">
        <v>#N/A</v>
      </c>
    </row>
    <row r="2003" spans="1:46" x14ac:dyDescent="0.25">
      <c r="A2003">
        <v>12</v>
      </c>
      <c r="B2003" t="s">
        <v>493</v>
      </c>
      <c r="C2003" t="s">
        <v>562</v>
      </c>
      <c r="D2003" t="s">
        <v>563</v>
      </c>
      <c r="E2003" t="s">
        <v>630</v>
      </c>
      <c r="F2003" t="s">
        <v>631</v>
      </c>
      <c r="G2003">
        <v>0</v>
      </c>
      <c r="H2003">
        <v>0</v>
      </c>
      <c r="I2003">
        <v>0</v>
      </c>
      <c r="J2003">
        <v>0</v>
      </c>
      <c r="K2003">
        <v>73.599800000000002</v>
      </c>
      <c r="L2003">
        <v>73.599800000000002</v>
      </c>
      <c r="M2003">
        <v>73.599800000000002</v>
      </c>
      <c r="N2003">
        <v>184.00149999999999</v>
      </c>
      <c r="O2003">
        <v>184.00149999999999</v>
      </c>
      <c r="P2003">
        <v>184.00149999999999</v>
      </c>
      <c r="Q2003">
        <v>1103.5651</v>
      </c>
      <c r="R2003">
        <v>1130.8253999999999</v>
      </c>
      <c r="S2003">
        <v>2345.1858000000002</v>
      </c>
      <c r="T2003">
        <v>3558.4367000000002</v>
      </c>
      <c r="U2003">
        <v>4773.3288000000002</v>
      </c>
      <c r="V2003">
        <v>13049.6276</v>
      </c>
      <c r="W2003">
        <v>38793.557399999998</v>
      </c>
      <c r="X2003">
        <v>89164.517000000007</v>
      </c>
      <c r="Y2003">
        <v>166255.08979999999</v>
      </c>
      <c r="Z2003">
        <v>178473.31099999999</v>
      </c>
      <c r="AA2003">
        <v>205749.0361</v>
      </c>
      <c r="AB2003">
        <v>330955.21470000001</v>
      </c>
      <c r="AC2003">
        <v>351234.8137</v>
      </c>
      <c r="AD2003">
        <v>401650.84830000001</v>
      </c>
      <c r="AE2003">
        <v>433540.2218</v>
      </c>
      <c r="AF2003">
        <v>418417.7598</v>
      </c>
      <c r="AG2003">
        <v>481104.94099999999</v>
      </c>
      <c r="AH2003">
        <v>505551.54479999997</v>
      </c>
      <c r="AI2003">
        <v>564082.42260000005</v>
      </c>
      <c r="AJ2003">
        <v>554793.33689999999</v>
      </c>
      <c r="AK2003">
        <v>547809.16839999997</v>
      </c>
      <c r="AL2003" t="s">
        <v>531</v>
      </c>
      <c r="AM2003" s="49" t="e">
        <v>#N/A</v>
      </c>
      <c r="AN2003" s="49" t="e">
        <v>#N/A</v>
      </c>
      <c r="AO2003" s="49" t="e">
        <v>#N/A</v>
      </c>
      <c r="AP2003" s="49" t="e">
        <v>#N/A</v>
      </c>
      <c r="AQ2003" s="49" t="e">
        <v>#N/A</v>
      </c>
      <c r="AR2003" s="49" t="e">
        <v>#N/A</v>
      </c>
      <c r="AS2003" s="49" t="e">
        <v>#N/A</v>
      </c>
      <c r="AT2003" s="49" t="e">
        <v>#N/A</v>
      </c>
    </row>
    <row r="2004" spans="1:46" x14ac:dyDescent="0.25">
      <c r="A2004">
        <v>12</v>
      </c>
      <c r="B2004" t="s">
        <v>493</v>
      </c>
      <c r="C2004" t="s">
        <v>564</v>
      </c>
      <c r="D2004" t="s">
        <v>565</v>
      </c>
      <c r="E2004" t="s">
        <v>630</v>
      </c>
      <c r="F2004" t="s">
        <v>631</v>
      </c>
      <c r="G2004">
        <v>0</v>
      </c>
      <c r="H2004">
        <v>0</v>
      </c>
      <c r="I2004">
        <v>0</v>
      </c>
      <c r="J2004">
        <v>0</v>
      </c>
      <c r="K2004">
        <v>0</v>
      </c>
      <c r="L2004">
        <v>0</v>
      </c>
      <c r="M2004">
        <v>0</v>
      </c>
      <c r="N2004">
        <v>0</v>
      </c>
      <c r="O2004">
        <v>0</v>
      </c>
      <c r="P2004">
        <v>0</v>
      </c>
      <c r="Q2004">
        <v>0</v>
      </c>
      <c r="R2004">
        <v>0</v>
      </c>
      <c r="S2004">
        <v>29.2699</v>
      </c>
      <c r="T2004">
        <v>58.845500000000001</v>
      </c>
      <c r="U2004">
        <v>188.1464</v>
      </c>
      <c r="V2004">
        <v>2304.5151999999998</v>
      </c>
      <c r="W2004">
        <v>8934.9786999999997</v>
      </c>
      <c r="X2004">
        <v>25420.260900000001</v>
      </c>
      <c r="Y2004">
        <v>66814.415599999993</v>
      </c>
      <c r="Z2004">
        <v>73805.245299999995</v>
      </c>
      <c r="AA2004">
        <v>93940.914699999994</v>
      </c>
      <c r="AB2004">
        <v>140185.26790000001</v>
      </c>
      <c r="AC2004">
        <v>178313.61809999999</v>
      </c>
      <c r="AD2004">
        <v>219259.8229</v>
      </c>
      <c r="AE2004">
        <v>240329.45009999999</v>
      </c>
      <c r="AF2004">
        <v>169569.62030000001</v>
      </c>
      <c r="AG2004">
        <v>241227.27170000001</v>
      </c>
      <c r="AH2004">
        <v>216950.1789</v>
      </c>
      <c r="AI2004">
        <v>335880.53269999998</v>
      </c>
      <c r="AJ2004">
        <v>451358.92859999998</v>
      </c>
      <c r="AK2004">
        <v>480034.96659999999</v>
      </c>
      <c r="AL2004" t="s">
        <v>531</v>
      </c>
      <c r="AM2004" s="49" t="e">
        <v>#N/A</v>
      </c>
      <c r="AN2004" s="49" t="e">
        <v>#N/A</v>
      </c>
      <c r="AO2004" s="49" t="e">
        <v>#N/A</v>
      </c>
      <c r="AP2004" s="49" t="e">
        <v>#N/A</v>
      </c>
      <c r="AQ2004" s="49" t="e">
        <v>#N/A</v>
      </c>
      <c r="AR2004" s="49" t="e">
        <v>#N/A</v>
      </c>
      <c r="AS2004" s="49" t="e">
        <v>#N/A</v>
      </c>
      <c r="AT2004" s="49" t="e">
        <v>#N/A</v>
      </c>
    </row>
    <row r="2005" spans="1:46" x14ac:dyDescent="0.25">
      <c r="A2005">
        <v>12</v>
      </c>
      <c r="B2005" t="s">
        <v>493</v>
      </c>
      <c r="C2005" t="s">
        <v>566</v>
      </c>
      <c r="D2005" t="s">
        <v>567</v>
      </c>
      <c r="E2005" t="s">
        <v>630</v>
      </c>
      <c r="F2005" t="s">
        <v>631</v>
      </c>
      <c r="G2005">
        <v>261.80059999999997</v>
      </c>
      <c r="H2005">
        <v>290.8612</v>
      </c>
      <c r="I2005">
        <v>659.99459999999999</v>
      </c>
      <c r="J2005">
        <v>1047.575</v>
      </c>
      <c r="K2005">
        <v>4004.7746999999999</v>
      </c>
      <c r="L2005">
        <v>7883.6355000000003</v>
      </c>
      <c r="M2005">
        <v>11284.368</v>
      </c>
      <c r="N2005">
        <v>14215.500700000001</v>
      </c>
      <c r="O2005">
        <v>13044.088400000001</v>
      </c>
      <c r="P2005">
        <v>15513.8943</v>
      </c>
      <c r="Q2005">
        <v>23601.7703</v>
      </c>
      <c r="R2005">
        <v>29154.430100000001</v>
      </c>
      <c r="S2005">
        <v>38432.5213</v>
      </c>
      <c r="T2005">
        <v>47989.457499999997</v>
      </c>
      <c r="U2005">
        <v>71974.428899999999</v>
      </c>
      <c r="V2005">
        <v>103031.7889</v>
      </c>
      <c r="W2005">
        <v>148066.8812</v>
      </c>
      <c r="X2005">
        <v>210816.08559999999</v>
      </c>
      <c r="Y2005">
        <v>262727.55310000002</v>
      </c>
      <c r="Z2005">
        <v>325517.2942</v>
      </c>
      <c r="AA2005">
        <v>370586.96529999998</v>
      </c>
      <c r="AB2005">
        <v>349415.76630000002</v>
      </c>
      <c r="AC2005">
        <v>374889.93640000001</v>
      </c>
      <c r="AD2005">
        <v>404346.76650000003</v>
      </c>
      <c r="AE2005">
        <v>468840.90360000002</v>
      </c>
      <c r="AF2005">
        <v>454718.48389999999</v>
      </c>
      <c r="AG2005">
        <v>446483.0441</v>
      </c>
      <c r="AH2005">
        <v>499820.01650000003</v>
      </c>
      <c r="AI2005">
        <v>524663.22750000004</v>
      </c>
      <c r="AJ2005">
        <v>564090.76690000005</v>
      </c>
      <c r="AK2005">
        <v>549545.84880000004</v>
      </c>
      <c r="AL2005" t="s">
        <v>531</v>
      </c>
      <c r="AM2005" s="49" t="e">
        <v>#N/A</v>
      </c>
      <c r="AN2005" s="49" t="e">
        <v>#N/A</v>
      </c>
      <c r="AO2005" s="49" t="e">
        <v>#N/A</v>
      </c>
      <c r="AP2005" s="49" t="e">
        <v>#N/A</v>
      </c>
      <c r="AQ2005" s="49" t="e">
        <v>#N/A</v>
      </c>
      <c r="AR2005" s="49" t="e">
        <v>#N/A</v>
      </c>
      <c r="AS2005" s="49" t="e">
        <v>#N/A</v>
      </c>
      <c r="AT2005" s="49" t="e">
        <v>#N/A</v>
      </c>
    </row>
    <row r="2006" spans="1:46" x14ac:dyDescent="0.25">
      <c r="A2006">
        <v>12</v>
      </c>
      <c r="B2006" t="s">
        <v>493</v>
      </c>
      <c r="C2006" t="s">
        <v>568</v>
      </c>
      <c r="D2006" t="s">
        <v>569</v>
      </c>
      <c r="E2006" t="s">
        <v>630</v>
      </c>
      <c r="F2006" t="s">
        <v>631</v>
      </c>
      <c r="G2006">
        <v>261.80059999999997</v>
      </c>
      <c r="H2006">
        <v>290.8612</v>
      </c>
      <c r="I2006">
        <v>659.99459999999999</v>
      </c>
      <c r="J2006">
        <v>1047.575</v>
      </c>
      <c r="K2006">
        <v>4004.7746999999999</v>
      </c>
      <c r="L2006">
        <v>7883.6355000000003</v>
      </c>
      <c r="M2006">
        <v>11284.368</v>
      </c>
      <c r="N2006">
        <v>14215.500700000001</v>
      </c>
      <c r="O2006">
        <v>13044.088400000001</v>
      </c>
      <c r="P2006">
        <v>15513.8943</v>
      </c>
      <c r="Q2006">
        <v>23601.7703</v>
      </c>
      <c r="R2006">
        <v>29154.430100000001</v>
      </c>
      <c r="S2006">
        <v>38432.5213</v>
      </c>
      <c r="T2006">
        <v>47989.457499999997</v>
      </c>
      <c r="U2006">
        <v>71860.527000000002</v>
      </c>
      <c r="V2006">
        <v>102435.77280000001</v>
      </c>
      <c r="W2006">
        <v>138218.31760000001</v>
      </c>
      <c r="X2006">
        <v>194389.40609999999</v>
      </c>
      <c r="Y2006">
        <v>251765.9037</v>
      </c>
      <c r="Z2006">
        <v>317298.05310000002</v>
      </c>
      <c r="AA2006">
        <v>363301.79509999999</v>
      </c>
      <c r="AB2006">
        <v>341493.19349999999</v>
      </c>
      <c r="AC2006">
        <v>364380.37760000001</v>
      </c>
      <c r="AD2006">
        <v>393336.44130000001</v>
      </c>
      <c r="AE2006">
        <v>462208.30070000002</v>
      </c>
      <c r="AF2006">
        <v>448104.98109999998</v>
      </c>
      <c r="AG2006">
        <v>430580.56030000001</v>
      </c>
      <c r="AH2006">
        <v>477340.44669999997</v>
      </c>
      <c r="AI2006">
        <v>502494.79979999998</v>
      </c>
      <c r="AJ2006">
        <v>540855.71</v>
      </c>
      <c r="AK2006">
        <v>527393.0797</v>
      </c>
      <c r="AL2006">
        <v>528476.31370000006</v>
      </c>
      <c r="AM2006" s="49" t="e">
        <v>#N/A</v>
      </c>
      <c r="AN2006" s="49" t="e">
        <v>#N/A</v>
      </c>
      <c r="AO2006" s="49" t="e">
        <v>#N/A</v>
      </c>
      <c r="AP2006" s="49" t="e">
        <v>#N/A</v>
      </c>
      <c r="AQ2006" s="49" t="e">
        <v>#N/A</v>
      </c>
      <c r="AR2006" s="49" t="e">
        <v>#N/A</v>
      </c>
      <c r="AS2006" s="49" t="e">
        <v>#N/A</v>
      </c>
      <c r="AT2006" s="49" t="e">
        <v>#N/A</v>
      </c>
    </row>
    <row r="2007" spans="1:46" x14ac:dyDescent="0.25">
      <c r="A2007">
        <v>12</v>
      </c>
      <c r="B2007" t="s">
        <v>493</v>
      </c>
      <c r="C2007" t="s">
        <v>570</v>
      </c>
      <c r="D2007" t="s">
        <v>571</v>
      </c>
      <c r="E2007" t="s">
        <v>630</v>
      </c>
      <c r="F2007" t="s">
        <v>631</v>
      </c>
      <c r="G2007">
        <v>261.80059999999997</v>
      </c>
      <c r="H2007">
        <v>290.8612</v>
      </c>
      <c r="I2007">
        <v>659.99459999999999</v>
      </c>
      <c r="J2007">
        <v>1047.575</v>
      </c>
      <c r="K2007">
        <v>4004.7746999999999</v>
      </c>
      <c r="L2007">
        <v>7883.6355000000003</v>
      </c>
      <c r="M2007">
        <v>11284.368</v>
      </c>
      <c r="N2007">
        <v>14215.500700000001</v>
      </c>
      <c r="O2007">
        <v>13044.088400000001</v>
      </c>
      <c r="P2007">
        <v>15513.8943</v>
      </c>
      <c r="Q2007">
        <v>23601.7703</v>
      </c>
      <c r="R2007">
        <v>29154.430100000001</v>
      </c>
      <c r="S2007">
        <v>38432.5213</v>
      </c>
      <c r="T2007">
        <v>47989.457499999997</v>
      </c>
      <c r="U2007">
        <v>71860.527000000002</v>
      </c>
      <c r="V2007">
        <v>102766.0192</v>
      </c>
      <c r="W2007">
        <v>147763.14559999999</v>
      </c>
      <c r="X2007">
        <v>210297.42910000001</v>
      </c>
      <c r="Y2007">
        <v>262238.55579999997</v>
      </c>
      <c r="Z2007">
        <v>324679.35220000002</v>
      </c>
      <c r="AA2007">
        <v>369081.27480000001</v>
      </c>
      <c r="AB2007">
        <v>348147.40870000003</v>
      </c>
      <c r="AC2007">
        <v>373644.28389999998</v>
      </c>
      <c r="AD2007">
        <v>403266.32510000002</v>
      </c>
      <c r="AE2007">
        <v>467515.82750000001</v>
      </c>
      <c r="AF2007">
        <v>453646.4412</v>
      </c>
      <c r="AG2007">
        <v>443299.88290000003</v>
      </c>
      <c r="AH2007">
        <v>494708.64549999998</v>
      </c>
      <c r="AI2007">
        <v>520197.71639999998</v>
      </c>
      <c r="AJ2007">
        <v>559823.11979999999</v>
      </c>
      <c r="AK2007">
        <v>545839.8149</v>
      </c>
      <c r="AL2007">
        <v>546476.75699999998</v>
      </c>
      <c r="AM2007" s="49" t="e">
        <v>#N/A</v>
      </c>
      <c r="AN2007" s="49" t="e">
        <v>#N/A</v>
      </c>
      <c r="AO2007" s="49" t="e">
        <v>#N/A</v>
      </c>
      <c r="AP2007" s="49" t="e">
        <v>#N/A</v>
      </c>
      <c r="AQ2007" s="49" t="e">
        <v>#N/A</v>
      </c>
      <c r="AR2007" s="49" t="e">
        <v>#N/A</v>
      </c>
      <c r="AS2007" s="49" t="e">
        <v>#N/A</v>
      </c>
      <c r="AT2007" s="49" t="e">
        <v>#N/A</v>
      </c>
    </row>
    <row r="2008" spans="1:46" x14ac:dyDescent="0.25">
      <c r="A2008">
        <v>12</v>
      </c>
      <c r="B2008" t="s">
        <v>493</v>
      </c>
      <c r="C2008" t="s">
        <v>572</v>
      </c>
      <c r="D2008" t="s">
        <v>573</v>
      </c>
      <c r="E2008" t="s">
        <v>630</v>
      </c>
      <c r="F2008" t="s">
        <v>631</v>
      </c>
      <c r="G2008">
        <v>0</v>
      </c>
      <c r="H2008">
        <v>0</v>
      </c>
      <c r="I2008">
        <v>0</v>
      </c>
      <c r="J2008">
        <v>0</v>
      </c>
      <c r="K2008">
        <v>0</v>
      </c>
      <c r="L2008">
        <v>0</v>
      </c>
      <c r="M2008">
        <v>0</v>
      </c>
      <c r="N2008">
        <v>0</v>
      </c>
      <c r="O2008">
        <v>0</v>
      </c>
      <c r="P2008">
        <v>0</v>
      </c>
      <c r="Q2008">
        <v>0</v>
      </c>
      <c r="R2008">
        <v>0</v>
      </c>
      <c r="S2008">
        <v>0</v>
      </c>
      <c r="T2008">
        <v>0</v>
      </c>
      <c r="U2008">
        <v>0</v>
      </c>
      <c r="V2008">
        <v>0</v>
      </c>
      <c r="W2008">
        <v>703.24839999999995</v>
      </c>
      <c r="X2008">
        <v>1808.3501000000001</v>
      </c>
      <c r="Y2008">
        <v>1686.4722999999999</v>
      </c>
      <c r="Z2008">
        <v>1371.8469</v>
      </c>
      <c r="AA2008">
        <v>2293.5248999999999</v>
      </c>
      <c r="AB2008">
        <v>3315.5938999999998</v>
      </c>
      <c r="AC2008">
        <v>3743.3717999999999</v>
      </c>
      <c r="AD2008">
        <v>3696.4169000000002</v>
      </c>
      <c r="AE2008">
        <v>4788.6608999999999</v>
      </c>
      <c r="AF2008">
        <v>5110.8936999999996</v>
      </c>
      <c r="AG2008">
        <v>1985.4349999999999</v>
      </c>
      <c r="AH2008">
        <v>147.1995</v>
      </c>
      <c r="AI2008">
        <v>36.802</v>
      </c>
      <c r="AJ2008">
        <v>36.802</v>
      </c>
      <c r="AK2008">
        <v>73.599800000000002</v>
      </c>
      <c r="AL2008" t="s">
        <v>531</v>
      </c>
      <c r="AM2008" s="49" t="e">
        <v>#N/A</v>
      </c>
      <c r="AN2008" s="49" t="e">
        <v>#N/A</v>
      </c>
      <c r="AO2008" s="49" t="e">
        <v>#N/A</v>
      </c>
      <c r="AP2008" s="49" t="e">
        <v>#N/A</v>
      </c>
      <c r="AQ2008" s="49" t="e">
        <v>#N/A</v>
      </c>
      <c r="AR2008" s="49" t="e">
        <v>#N/A</v>
      </c>
      <c r="AS2008" s="49" t="e">
        <v>#N/A</v>
      </c>
      <c r="AT2008" s="49" t="e">
        <v>#N/A</v>
      </c>
    </row>
    <row r="2009" spans="1:46" x14ac:dyDescent="0.25">
      <c r="A2009">
        <v>12</v>
      </c>
      <c r="B2009" t="s">
        <v>259</v>
      </c>
      <c r="C2009" t="s">
        <v>259</v>
      </c>
      <c r="D2009" t="s">
        <v>260</v>
      </c>
      <c r="E2009" t="s">
        <v>630</v>
      </c>
      <c r="F2009" t="s">
        <v>631</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c r="AG2009">
        <v>0</v>
      </c>
      <c r="AH2009">
        <v>0</v>
      </c>
      <c r="AI2009">
        <v>0</v>
      </c>
      <c r="AJ2009">
        <v>0</v>
      </c>
      <c r="AK2009">
        <v>0</v>
      </c>
      <c r="AL2009">
        <v>0</v>
      </c>
      <c r="AM2009" s="49" t="s">
        <v>260</v>
      </c>
      <c r="AN2009" s="49" t="s">
        <v>14</v>
      </c>
      <c r="AO2009" s="49" t="s">
        <v>507</v>
      </c>
      <c r="AP2009" s="49" t="s">
        <v>501</v>
      </c>
      <c r="AQ2009" s="49" t="s">
        <v>10</v>
      </c>
      <c r="AR2009" s="49" t="s">
        <v>487</v>
      </c>
      <c r="AS2009" s="49" t="s">
        <v>488</v>
      </c>
      <c r="AT2009" s="49" t="s">
        <v>489</v>
      </c>
    </row>
    <row r="2010" spans="1:46" x14ac:dyDescent="0.25">
      <c r="A2010">
        <v>12</v>
      </c>
      <c r="B2010" t="s">
        <v>493</v>
      </c>
      <c r="C2010" t="s">
        <v>574</v>
      </c>
      <c r="D2010" t="s">
        <v>575</v>
      </c>
      <c r="E2010" t="s">
        <v>630</v>
      </c>
      <c r="F2010" t="s">
        <v>631</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c r="AG2010">
        <v>0</v>
      </c>
      <c r="AH2010">
        <v>0</v>
      </c>
      <c r="AI2010">
        <v>0</v>
      </c>
      <c r="AJ2010">
        <v>0</v>
      </c>
      <c r="AK2010">
        <v>0</v>
      </c>
      <c r="AL2010" t="s">
        <v>531</v>
      </c>
      <c r="AM2010" s="49" t="e">
        <v>#N/A</v>
      </c>
      <c r="AN2010" s="49" t="e">
        <v>#N/A</v>
      </c>
      <c r="AO2010" s="49" t="e">
        <v>#N/A</v>
      </c>
      <c r="AP2010" s="49" t="e">
        <v>#N/A</v>
      </c>
      <c r="AQ2010" s="49" t="e">
        <v>#N/A</v>
      </c>
      <c r="AR2010" s="49" t="e">
        <v>#N/A</v>
      </c>
      <c r="AS2010" s="49" t="e">
        <v>#N/A</v>
      </c>
      <c r="AT2010" s="49" t="e">
        <v>#N/A</v>
      </c>
    </row>
    <row r="2011" spans="1:46" x14ac:dyDescent="0.25">
      <c r="A2011">
        <v>12</v>
      </c>
      <c r="B2011" t="s">
        <v>273</v>
      </c>
      <c r="C2011" t="s">
        <v>273</v>
      </c>
      <c r="D2011" t="s">
        <v>420</v>
      </c>
      <c r="E2011" t="s">
        <v>630</v>
      </c>
      <c r="F2011" t="s">
        <v>631</v>
      </c>
      <c r="G2011">
        <v>0</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0</v>
      </c>
      <c r="AF2011">
        <v>0</v>
      </c>
      <c r="AG2011">
        <v>0</v>
      </c>
      <c r="AH2011">
        <v>0</v>
      </c>
      <c r="AI2011">
        <v>0</v>
      </c>
      <c r="AJ2011">
        <v>0</v>
      </c>
      <c r="AK2011">
        <v>0</v>
      </c>
      <c r="AL2011" t="s">
        <v>531</v>
      </c>
      <c r="AM2011" s="49" t="s">
        <v>420</v>
      </c>
      <c r="AN2011" s="49" t="s">
        <v>14</v>
      </c>
      <c r="AO2011" s="49" t="s">
        <v>485</v>
      </c>
      <c r="AP2011" s="49" t="s">
        <v>494</v>
      </c>
      <c r="AQ2011" s="49" t="s">
        <v>11</v>
      </c>
      <c r="AR2011" s="49" t="s">
        <v>495</v>
      </c>
      <c r="AS2011" s="49" t="s">
        <v>488</v>
      </c>
      <c r="AT2011" s="49" t="s">
        <v>497</v>
      </c>
    </row>
    <row r="2012" spans="1:46" x14ac:dyDescent="0.25">
      <c r="A2012">
        <v>12</v>
      </c>
      <c r="B2012" t="s">
        <v>271</v>
      </c>
      <c r="C2012" t="s">
        <v>271</v>
      </c>
      <c r="D2012" t="s">
        <v>272</v>
      </c>
      <c r="E2012" t="s">
        <v>630</v>
      </c>
      <c r="F2012" t="s">
        <v>631</v>
      </c>
      <c r="G2012" t="s">
        <v>531</v>
      </c>
      <c r="H2012" t="s">
        <v>531</v>
      </c>
      <c r="I2012" t="s">
        <v>531</v>
      </c>
      <c r="J2012" t="s">
        <v>531</v>
      </c>
      <c r="K2012" t="s">
        <v>531</v>
      </c>
      <c r="L2012" t="s">
        <v>531</v>
      </c>
      <c r="M2012" t="s">
        <v>531</v>
      </c>
      <c r="N2012" t="s">
        <v>531</v>
      </c>
      <c r="O2012" t="s">
        <v>531</v>
      </c>
      <c r="P2012" t="s">
        <v>531</v>
      </c>
      <c r="Q2012" t="s">
        <v>531</v>
      </c>
      <c r="R2012" t="s">
        <v>531</v>
      </c>
      <c r="S2012" t="s">
        <v>531</v>
      </c>
      <c r="T2012" t="s">
        <v>531</v>
      </c>
      <c r="U2012" t="s">
        <v>531</v>
      </c>
      <c r="V2012">
        <v>0</v>
      </c>
      <c r="W2012">
        <v>0</v>
      </c>
      <c r="X2012">
        <v>0</v>
      </c>
      <c r="Y2012">
        <v>0</v>
      </c>
      <c r="Z2012">
        <v>0</v>
      </c>
      <c r="AA2012">
        <v>0</v>
      </c>
      <c r="AB2012">
        <v>0</v>
      </c>
      <c r="AC2012">
        <v>0</v>
      </c>
      <c r="AD2012">
        <v>0</v>
      </c>
      <c r="AE2012">
        <v>0</v>
      </c>
      <c r="AF2012">
        <v>0</v>
      </c>
      <c r="AG2012">
        <v>0</v>
      </c>
      <c r="AH2012">
        <v>0</v>
      </c>
      <c r="AI2012">
        <v>0</v>
      </c>
      <c r="AJ2012">
        <v>0</v>
      </c>
      <c r="AK2012">
        <v>0</v>
      </c>
      <c r="AL2012" t="s">
        <v>531</v>
      </c>
      <c r="AM2012" s="49" t="s">
        <v>272</v>
      </c>
      <c r="AN2012" s="49" t="s">
        <v>14</v>
      </c>
      <c r="AO2012" s="49" t="s">
        <v>500</v>
      </c>
      <c r="AP2012" s="49" t="s">
        <v>501</v>
      </c>
      <c r="AQ2012" s="49" t="s">
        <v>502</v>
      </c>
      <c r="AR2012" s="49" t="s">
        <v>487</v>
      </c>
      <c r="AS2012" s="49" t="s">
        <v>488</v>
      </c>
      <c r="AT2012" s="49" t="s">
        <v>489</v>
      </c>
    </row>
    <row r="2013" spans="1:46" x14ac:dyDescent="0.25">
      <c r="A2013">
        <v>12</v>
      </c>
      <c r="B2013" t="s">
        <v>251</v>
      </c>
      <c r="C2013" t="s">
        <v>251</v>
      </c>
      <c r="D2013" t="s">
        <v>252</v>
      </c>
      <c r="E2013" t="s">
        <v>630</v>
      </c>
      <c r="F2013" t="s">
        <v>631</v>
      </c>
      <c r="G2013">
        <v>0</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c r="AG2013">
        <v>0</v>
      </c>
      <c r="AH2013">
        <v>0</v>
      </c>
      <c r="AI2013">
        <v>0</v>
      </c>
      <c r="AJ2013">
        <v>0</v>
      </c>
      <c r="AK2013">
        <v>0</v>
      </c>
      <c r="AL2013">
        <v>0</v>
      </c>
      <c r="AM2013" s="49" t="s">
        <v>252</v>
      </c>
      <c r="AN2013" s="49" t="s">
        <v>7</v>
      </c>
      <c r="AO2013" s="49" t="s">
        <v>9</v>
      </c>
      <c r="AP2013" s="49" t="s">
        <v>494</v>
      </c>
      <c r="AQ2013" s="49" t="s">
        <v>9</v>
      </c>
      <c r="AR2013" s="49" t="s">
        <v>487</v>
      </c>
      <c r="AS2013" s="49" t="s">
        <v>488</v>
      </c>
      <c r="AT2013" s="49" t="s">
        <v>489</v>
      </c>
    </row>
    <row r="2014" spans="1:46" x14ac:dyDescent="0.25">
      <c r="A2014">
        <v>12</v>
      </c>
      <c r="B2014" t="s">
        <v>274</v>
      </c>
      <c r="C2014" t="s">
        <v>274</v>
      </c>
      <c r="D2014" t="s">
        <v>275</v>
      </c>
      <c r="E2014" t="s">
        <v>630</v>
      </c>
      <c r="F2014" t="s">
        <v>631</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c r="AG2014">
        <v>0</v>
      </c>
      <c r="AH2014">
        <v>0</v>
      </c>
      <c r="AI2014">
        <v>0</v>
      </c>
      <c r="AJ2014">
        <v>0</v>
      </c>
      <c r="AK2014">
        <v>0</v>
      </c>
      <c r="AL2014" t="s">
        <v>531</v>
      </c>
      <c r="AM2014" s="49" t="s">
        <v>275</v>
      </c>
      <c r="AN2014" s="49" t="s">
        <v>4</v>
      </c>
      <c r="AO2014" s="49" t="s">
        <v>9</v>
      </c>
      <c r="AP2014" s="49" t="s">
        <v>486</v>
      </c>
      <c r="AQ2014" s="49" t="s">
        <v>9</v>
      </c>
      <c r="AR2014" s="49" t="s">
        <v>495</v>
      </c>
      <c r="AS2014" s="49" t="s">
        <v>488</v>
      </c>
      <c r="AT2014" s="49" t="s">
        <v>489</v>
      </c>
    </row>
    <row r="2015" spans="1:46" x14ac:dyDescent="0.25">
      <c r="A2015">
        <v>12</v>
      </c>
      <c r="B2015" t="s">
        <v>269</v>
      </c>
      <c r="C2015" t="s">
        <v>269</v>
      </c>
      <c r="D2015" t="s">
        <v>270</v>
      </c>
      <c r="E2015" t="s">
        <v>630</v>
      </c>
      <c r="F2015" t="s">
        <v>631</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0</v>
      </c>
      <c r="AH2015">
        <v>0</v>
      </c>
      <c r="AI2015">
        <v>0</v>
      </c>
      <c r="AJ2015">
        <v>0</v>
      </c>
      <c r="AK2015">
        <v>0</v>
      </c>
      <c r="AL2015" t="s">
        <v>531</v>
      </c>
      <c r="AM2015" s="49" t="s">
        <v>270</v>
      </c>
      <c r="AN2015" s="49" t="s">
        <v>14</v>
      </c>
      <c r="AO2015" s="49" t="s">
        <v>485</v>
      </c>
      <c r="AP2015" s="49" t="s">
        <v>494</v>
      </c>
      <c r="AQ2015" s="49" t="s">
        <v>11</v>
      </c>
      <c r="AR2015" s="49" t="s">
        <v>487</v>
      </c>
      <c r="AS2015" s="49" t="s">
        <v>488</v>
      </c>
      <c r="AT2015" s="49" t="s">
        <v>489</v>
      </c>
    </row>
    <row r="2016" spans="1:46" x14ac:dyDescent="0.25">
      <c r="A2016">
        <v>12</v>
      </c>
      <c r="B2016" t="s">
        <v>283</v>
      </c>
      <c r="C2016" t="s">
        <v>283</v>
      </c>
      <c r="D2016" t="s">
        <v>284</v>
      </c>
      <c r="E2016" t="s">
        <v>630</v>
      </c>
      <c r="F2016" t="s">
        <v>631</v>
      </c>
      <c r="G2016" t="s">
        <v>531</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c r="AG2016">
        <v>0</v>
      </c>
      <c r="AH2016">
        <v>0</v>
      </c>
      <c r="AI2016">
        <v>0</v>
      </c>
      <c r="AJ2016">
        <v>0</v>
      </c>
      <c r="AK2016">
        <v>0</v>
      </c>
      <c r="AL2016" t="s">
        <v>531</v>
      </c>
      <c r="AM2016" s="49" t="s">
        <v>284</v>
      </c>
      <c r="AN2016" s="49" t="s">
        <v>4</v>
      </c>
      <c r="AO2016" s="49" t="s">
        <v>9</v>
      </c>
      <c r="AP2016" s="49" t="s">
        <v>501</v>
      </c>
      <c r="AQ2016" s="49" t="s">
        <v>9</v>
      </c>
      <c r="AR2016" s="49" t="s">
        <v>495</v>
      </c>
      <c r="AS2016" s="49" t="s">
        <v>488</v>
      </c>
      <c r="AT2016" s="49" t="s">
        <v>489</v>
      </c>
    </row>
    <row r="2017" spans="1:46" x14ac:dyDescent="0.25">
      <c r="A2017">
        <v>12</v>
      </c>
      <c r="B2017" t="s">
        <v>294</v>
      </c>
      <c r="C2017" t="s">
        <v>294</v>
      </c>
      <c r="D2017" t="s">
        <v>295</v>
      </c>
      <c r="E2017" t="s">
        <v>630</v>
      </c>
      <c r="F2017" t="s">
        <v>631</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c r="AG2017">
        <v>0</v>
      </c>
      <c r="AH2017">
        <v>0</v>
      </c>
      <c r="AI2017">
        <v>0</v>
      </c>
      <c r="AJ2017">
        <v>0</v>
      </c>
      <c r="AK2017">
        <v>0</v>
      </c>
      <c r="AL2017" t="s">
        <v>531</v>
      </c>
      <c r="AM2017" s="49" t="s">
        <v>295</v>
      </c>
      <c r="AN2017" s="49" t="s">
        <v>14</v>
      </c>
      <c r="AO2017" s="49" t="s">
        <v>485</v>
      </c>
      <c r="AP2017" s="49" t="s">
        <v>494</v>
      </c>
      <c r="AQ2017" s="49" t="s">
        <v>11</v>
      </c>
      <c r="AR2017" s="49" t="s">
        <v>487</v>
      </c>
      <c r="AS2017" s="49" t="s">
        <v>488</v>
      </c>
      <c r="AT2017" s="49" t="s">
        <v>489</v>
      </c>
    </row>
    <row r="2018" spans="1:46" x14ac:dyDescent="0.25">
      <c r="A2018">
        <v>12</v>
      </c>
      <c r="B2018" t="s">
        <v>290</v>
      </c>
      <c r="C2018" t="s">
        <v>290</v>
      </c>
      <c r="D2018" t="s">
        <v>291</v>
      </c>
      <c r="E2018" t="s">
        <v>630</v>
      </c>
      <c r="F2018" t="s">
        <v>631</v>
      </c>
      <c r="G2018">
        <v>0</v>
      </c>
      <c r="H2018">
        <v>0</v>
      </c>
      <c r="I2018">
        <v>0</v>
      </c>
      <c r="J2018">
        <v>0</v>
      </c>
      <c r="K2018">
        <v>0</v>
      </c>
      <c r="L2018">
        <v>0</v>
      </c>
      <c r="M2018">
        <v>0</v>
      </c>
      <c r="N2018">
        <v>0</v>
      </c>
      <c r="O2018">
        <v>0</v>
      </c>
      <c r="P2018">
        <v>0</v>
      </c>
      <c r="Q2018">
        <v>0</v>
      </c>
      <c r="R2018">
        <v>0</v>
      </c>
      <c r="S2018">
        <v>0</v>
      </c>
      <c r="T2018">
        <v>0</v>
      </c>
      <c r="U2018">
        <v>0</v>
      </c>
      <c r="V2018">
        <v>0</v>
      </c>
      <c r="W2018">
        <v>684.00170000000003</v>
      </c>
      <c r="X2018">
        <v>3144.9985999999999</v>
      </c>
      <c r="Y2018">
        <v>3071.0011</v>
      </c>
      <c r="Z2018">
        <v>10138.0013</v>
      </c>
      <c r="AA2018">
        <v>14134.000400000001</v>
      </c>
      <c r="AB2018">
        <v>18166.998299999999</v>
      </c>
      <c r="AC2018">
        <v>43549.000200000002</v>
      </c>
      <c r="AD2018">
        <v>50875</v>
      </c>
      <c r="AE2018">
        <v>63640.000599999999</v>
      </c>
      <c r="AF2018">
        <v>60273.001100000001</v>
      </c>
      <c r="AG2018">
        <v>54093.2592</v>
      </c>
      <c r="AH2018">
        <v>71372.999200000006</v>
      </c>
      <c r="AI2018">
        <v>68044.158299999996</v>
      </c>
      <c r="AJ2018">
        <v>72827.694499999998</v>
      </c>
      <c r="AK2018">
        <v>73274.928499999995</v>
      </c>
      <c r="AL2018">
        <v>75013.484599999996</v>
      </c>
      <c r="AM2018" s="49" t="s">
        <v>291</v>
      </c>
      <c r="AN2018" s="49" t="s">
        <v>14</v>
      </c>
      <c r="AO2018" s="49" t="s">
        <v>500</v>
      </c>
      <c r="AP2018" s="49" t="s">
        <v>505</v>
      </c>
      <c r="AQ2018" s="49" t="s">
        <v>13</v>
      </c>
      <c r="AR2018" s="49" t="s">
        <v>487</v>
      </c>
      <c r="AS2018" s="49" t="s">
        <v>488</v>
      </c>
      <c r="AT2018" s="49" t="s">
        <v>489</v>
      </c>
    </row>
    <row r="2019" spans="1:46" x14ac:dyDescent="0.25">
      <c r="A2019">
        <v>12</v>
      </c>
      <c r="B2019" t="s">
        <v>576</v>
      </c>
      <c r="C2019" t="s">
        <v>576</v>
      </c>
      <c r="D2019" t="s">
        <v>577</v>
      </c>
      <c r="E2019" t="s">
        <v>630</v>
      </c>
      <c r="F2019" t="s">
        <v>631</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c r="AG2019">
        <v>0</v>
      </c>
      <c r="AH2019">
        <v>0</v>
      </c>
      <c r="AI2019">
        <v>0</v>
      </c>
      <c r="AJ2019">
        <v>0</v>
      </c>
      <c r="AK2019">
        <v>0</v>
      </c>
      <c r="AL2019" t="s">
        <v>531</v>
      </c>
      <c r="AM2019" s="49" t="e">
        <v>#N/A</v>
      </c>
      <c r="AN2019" s="49" t="e">
        <v>#N/A</v>
      </c>
      <c r="AO2019" s="49" t="e">
        <v>#N/A</v>
      </c>
      <c r="AP2019" s="49" t="e">
        <v>#N/A</v>
      </c>
      <c r="AQ2019" s="49" t="e">
        <v>#N/A</v>
      </c>
      <c r="AR2019" s="49" t="e">
        <v>#N/A</v>
      </c>
      <c r="AS2019" s="49" t="e">
        <v>#N/A</v>
      </c>
      <c r="AT2019" s="49" t="e">
        <v>#N/A</v>
      </c>
    </row>
    <row r="2020" spans="1:46" x14ac:dyDescent="0.25">
      <c r="A2020">
        <v>12</v>
      </c>
      <c r="B2020" t="s">
        <v>298</v>
      </c>
      <c r="C2020" t="s">
        <v>298</v>
      </c>
      <c r="D2020" t="s">
        <v>299</v>
      </c>
      <c r="E2020" t="s">
        <v>630</v>
      </c>
      <c r="F2020" t="s">
        <v>631</v>
      </c>
      <c r="G2020">
        <v>0</v>
      </c>
      <c r="H2020">
        <v>0</v>
      </c>
      <c r="I2020">
        <v>0</v>
      </c>
      <c r="J2020">
        <v>0</v>
      </c>
      <c r="K2020">
        <v>0</v>
      </c>
      <c r="L2020">
        <v>0</v>
      </c>
      <c r="M2020">
        <v>0</v>
      </c>
      <c r="N2020">
        <v>0</v>
      </c>
      <c r="O2020">
        <v>0</v>
      </c>
      <c r="P2020">
        <v>0</v>
      </c>
      <c r="Q2020">
        <v>0</v>
      </c>
      <c r="R2020">
        <v>0</v>
      </c>
      <c r="S2020">
        <v>0</v>
      </c>
      <c r="T2020">
        <v>0</v>
      </c>
      <c r="U2020">
        <v>0</v>
      </c>
      <c r="V2020">
        <v>0</v>
      </c>
      <c r="W2020">
        <v>0</v>
      </c>
      <c r="X2020" t="s">
        <v>531</v>
      </c>
      <c r="Y2020" t="s">
        <v>531</v>
      </c>
      <c r="Z2020">
        <v>37.626800000000003</v>
      </c>
      <c r="AA2020">
        <v>52.7746</v>
      </c>
      <c r="AB2020">
        <v>76.346299999999999</v>
      </c>
      <c r="AC2020">
        <v>48.947899999999997</v>
      </c>
      <c r="AD2020">
        <v>7.7329999999999997</v>
      </c>
      <c r="AE2020">
        <v>29.575600000000001</v>
      </c>
      <c r="AF2020">
        <v>18.216799999999999</v>
      </c>
      <c r="AG2020" t="s">
        <v>531</v>
      </c>
      <c r="AH2020" t="s">
        <v>531</v>
      </c>
      <c r="AI2020" t="s">
        <v>531</v>
      </c>
      <c r="AJ2020">
        <v>0</v>
      </c>
      <c r="AK2020">
        <v>0</v>
      </c>
      <c r="AL2020" t="s">
        <v>531</v>
      </c>
      <c r="AM2020" s="49" t="s">
        <v>299</v>
      </c>
      <c r="AN2020" s="49" t="s">
        <v>14</v>
      </c>
      <c r="AO2020" s="49" t="s">
        <v>509</v>
      </c>
      <c r="AP2020" s="49" t="s">
        <v>505</v>
      </c>
      <c r="AQ2020" s="49" t="s">
        <v>13</v>
      </c>
      <c r="AR2020" s="49" t="s">
        <v>487</v>
      </c>
      <c r="AS2020" s="49" t="s">
        <v>488</v>
      </c>
      <c r="AT2020" s="49" t="s">
        <v>489</v>
      </c>
    </row>
    <row r="2021" spans="1:46" x14ac:dyDescent="0.25">
      <c r="A2021">
        <v>12</v>
      </c>
      <c r="B2021" t="s">
        <v>288</v>
      </c>
      <c r="C2021" t="s">
        <v>288</v>
      </c>
      <c r="D2021" t="s">
        <v>289</v>
      </c>
      <c r="E2021" t="s">
        <v>630</v>
      </c>
      <c r="F2021" t="s">
        <v>631</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c r="AG2021">
        <v>0</v>
      </c>
      <c r="AH2021">
        <v>0</v>
      </c>
      <c r="AI2021">
        <v>0</v>
      </c>
      <c r="AJ2021">
        <v>0</v>
      </c>
      <c r="AK2021">
        <v>0</v>
      </c>
      <c r="AL2021" t="s">
        <v>531</v>
      </c>
      <c r="AM2021" s="49" t="s">
        <v>289</v>
      </c>
      <c r="AN2021" s="49" t="s">
        <v>14</v>
      </c>
      <c r="AO2021" s="49" t="s">
        <v>507</v>
      </c>
      <c r="AP2021" s="49" t="s">
        <v>494</v>
      </c>
      <c r="AQ2021" s="49" t="s">
        <v>10</v>
      </c>
      <c r="AR2021" s="49" t="s">
        <v>487</v>
      </c>
      <c r="AS2021" s="49" t="s">
        <v>488</v>
      </c>
      <c r="AT2021" s="49" t="s">
        <v>489</v>
      </c>
    </row>
    <row r="2022" spans="1:46" x14ac:dyDescent="0.25">
      <c r="A2022">
        <v>12</v>
      </c>
      <c r="B2022" t="s">
        <v>285</v>
      </c>
      <c r="C2022" t="s">
        <v>285</v>
      </c>
      <c r="D2022" t="s">
        <v>286</v>
      </c>
      <c r="E2022" t="s">
        <v>630</v>
      </c>
      <c r="F2022" t="s">
        <v>631</v>
      </c>
      <c r="G2022">
        <v>0</v>
      </c>
      <c r="H2022">
        <v>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0</v>
      </c>
      <c r="AE2022">
        <v>0</v>
      </c>
      <c r="AF2022">
        <v>0</v>
      </c>
      <c r="AG2022">
        <v>0</v>
      </c>
      <c r="AH2022">
        <v>0</v>
      </c>
      <c r="AI2022">
        <v>0</v>
      </c>
      <c r="AJ2022">
        <v>0</v>
      </c>
      <c r="AK2022">
        <v>0</v>
      </c>
      <c r="AL2022" t="s">
        <v>531</v>
      </c>
      <c r="AM2022" s="49" t="s">
        <v>286</v>
      </c>
      <c r="AN2022" s="49" t="s">
        <v>8</v>
      </c>
      <c r="AO2022" s="49" t="s">
        <v>9</v>
      </c>
      <c r="AP2022" s="49" t="s">
        <v>486</v>
      </c>
      <c r="AQ2022" s="49" t="s">
        <v>9</v>
      </c>
      <c r="AR2022" s="49" t="s">
        <v>487</v>
      </c>
      <c r="AS2022" s="49" t="s">
        <v>488</v>
      </c>
      <c r="AT2022" s="49" t="s">
        <v>489</v>
      </c>
    </row>
    <row r="2023" spans="1:46" x14ac:dyDescent="0.25">
      <c r="A2023">
        <v>12</v>
      </c>
      <c r="B2023" t="s">
        <v>287</v>
      </c>
      <c r="C2023" t="s">
        <v>287</v>
      </c>
      <c r="D2023" t="s">
        <v>422</v>
      </c>
      <c r="E2023" t="s">
        <v>630</v>
      </c>
      <c r="F2023" t="s">
        <v>631</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c r="AG2023">
        <v>0</v>
      </c>
      <c r="AH2023">
        <v>0</v>
      </c>
      <c r="AI2023">
        <v>0</v>
      </c>
      <c r="AJ2023">
        <v>0</v>
      </c>
      <c r="AK2023">
        <v>0</v>
      </c>
      <c r="AL2023" t="s">
        <v>531</v>
      </c>
      <c r="AM2023" s="49" t="s">
        <v>422</v>
      </c>
      <c r="AN2023" s="49" t="s">
        <v>8</v>
      </c>
      <c r="AO2023" s="49" t="s">
        <v>9</v>
      </c>
      <c r="AP2023" s="49" t="s">
        <v>494</v>
      </c>
      <c r="AQ2023" s="49" t="s">
        <v>9</v>
      </c>
      <c r="AR2023" s="49" t="s">
        <v>495</v>
      </c>
      <c r="AS2023" s="49" t="s">
        <v>496</v>
      </c>
      <c r="AT2023" s="49" t="s">
        <v>497</v>
      </c>
    </row>
    <row r="2024" spans="1:46" x14ac:dyDescent="0.25">
      <c r="A2024">
        <v>12</v>
      </c>
      <c r="B2024" t="s">
        <v>493</v>
      </c>
      <c r="C2024" t="s">
        <v>578</v>
      </c>
      <c r="D2024" t="s">
        <v>579</v>
      </c>
      <c r="E2024" t="s">
        <v>630</v>
      </c>
      <c r="F2024" t="s">
        <v>631</v>
      </c>
      <c r="G2024">
        <v>0</v>
      </c>
      <c r="H2024">
        <v>0</v>
      </c>
      <c r="I2024">
        <v>0</v>
      </c>
      <c r="J2024">
        <v>0</v>
      </c>
      <c r="K2024">
        <v>73.599800000000002</v>
      </c>
      <c r="L2024">
        <v>73.599800000000002</v>
      </c>
      <c r="M2024">
        <v>73.599800000000002</v>
      </c>
      <c r="N2024">
        <v>184.00149999999999</v>
      </c>
      <c r="O2024">
        <v>184.00149999999999</v>
      </c>
      <c r="P2024">
        <v>184.00149999999999</v>
      </c>
      <c r="Q2024">
        <v>257.60120000000001</v>
      </c>
      <c r="R2024">
        <v>257.60120000000001</v>
      </c>
      <c r="S2024">
        <v>257.60120000000001</v>
      </c>
      <c r="T2024">
        <v>257.60120000000001</v>
      </c>
      <c r="U2024">
        <v>257.60120000000001</v>
      </c>
      <c r="V2024">
        <v>2502.4000999999998</v>
      </c>
      <c r="W2024">
        <v>9151.7083999999995</v>
      </c>
      <c r="X2024">
        <v>41611.809699999998</v>
      </c>
      <c r="Y2024">
        <v>130236.8324</v>
      </c>
      <c r="Z2024">
        <v>168872.79860000001</v>
      </c>
      <c r="AA2024">
        <v>236803.40669999999</v>
      </c>
      <c r="AB2024">
        <v>311026.78360000002</v>
      </c>
      <c r="AC2024">
        <v>351602.92550000001</v>
      </c>
      <c r="AD2024">
        <v>386054.17680000002</v>
      </c>
      <c r="AE2024">
        <v>442559.41800000001</v>
      </c>
      <c r="AF2024">
        <v>357551.59789999999</v>
      </c>
      <c r="AG2024">
        <v>454052.29700000002</v>
      </c>
      <c r="AH2024">
        <v>453401.89020000002</v>
      </c>
      <c r="AI2024">
        <v>588990.39500000002</v>
      </c>
      <c r="AJ2024">
        <v>715448.4645</v>
      </c>
      <c r="AK2024">
        <v>726155.69469999999</v>
      </c>
      <c r="AL2024" t="s">
        <v>531</v>
      </c>
      <c r="AM2024" s="49" t="e">
        <v>#N/A</v>
      </c>
      <c r="AN2024" s="49" t="e">
        <v>#N/A</v>
      </c>
      <c r="AO2024" s="49" t="e">
        <v>#N/A</v>
      </c>
      <c r="AP2024" s="49" t="e">
        <v>#N/A</v>
      </c>
      <c r="AQ2024" s="49" t="e">
        <v>#N/A</v>
      </c>
      <c r="AR2024" s="49" t="e">
        <v>#N/A</v>
      </c>
      <c r="AS2024" s="49" t="e">
        <v>#N/A</v>
      </c>
      <c r="AT2024" s="49" t="e">
        <v>#N/A</v>
      </c>
    </row>
    <row r="2025" spans="1:46" x14ac:dyDescent="0.25">
      <c r="A2025">
        <v>12</v>
      </c>
      <c r="B2025" t="s">
        <v>493</v>
      </c>
      <c r="C2025" t="s">
        <v>580</v>
      </c>
      <c r="D2025" t="s">
        <v>581</v>
      </c>
      <c r="E2025" t="s">
        <v>630</v>
      </c>
      <c r="F2025" t="s">
        <v>631</v>
      </c>
      <c r="G2025">
        <v>0</v>
      </c>
      <c r="H2025">
        <v>0</v>
      </c>
      <c r="I2025">
        <v>0</v>
      </c>
      <c r="J2025">
        <v>0</v>
      </c>
      <c r="K2025">
        <v>73.599800000000002</v>
      </c>
      <c r="L2025">
        <v>73.599800000000002</v>
      </c>
      <c r="M2025">
        <v>73.599800000000002</v>
      </c>
      <c r="N2025">
        <v>184.00149999999999</v>
      </c>
      <c r="O2025">
        <v>184.00149999999999</v>
      </c>
      <c r="P2025">
        <v>184.00149999999999</v>
      </c>
      <c r="Q2025">
        <v>257.60120000000001</v>
      </c>
      <c r="R2025">
        <v>257.60120000000001</v>
      </c>
      <c r="S2025">
        <v>257.60120000000001</v>
      </c>
      <c r="T2025">
        <v>257.60120000000001</v>
      </c>
      <c r="U2025">
        <v>257.60120000000001</v>
      </c>
      <c r="V2025">
        <v>662.40200000000004</v>
      </c>
      <c r="W2025">
        <v>3113.8863999999999</v>
      </c>
      <c r="X2025">
        <v>19313.561900000001</v>
      </c>
      <c r="Y2025">
        <v>66776.86</v>
      </c>
      <c r="Z2025">
        <v>100747.5169</v>
      </c>
      <c r="AA2025">
        <v>154486.68590000001</v>
      </c>
      <c r="AB2025">
        <v>178612.51379999999</v>
      </c>
      <c r="AC2025">
        <v>181596.8229</v>
      </c>
      <c r="AD2025">
        <v>173804.95370000001</v>
      </c>
      <c r="AE2025">
        <v>210947.53020000001</v>
      </c>
      <c r="AF2025">
        <v>199823.81390000001</v>
      </c>
      <c r="AG2025">
        <v>227051.57079999999</v>
      </c>
      <c r="AH2025">
        <v>251199.01089999999</v>
      </c>
      <c r="AI2025">
        <v>272447.3308</v>
      </c>
      <c r="AJ2025">
        <v>281412.83960000001</v>
      </c>
      <c r="AK2025">
        <v>260823.3798</v>
      </c>
      <c r="AL2025" t="s">
        <v>531</v>
      </c>
      <c r="AM2025" s="49" t="e">
        <v>#N/A</v>
      </c>
      <c r="AN2025" s="49" t="e">
        <v>#N/A</v>
      </c>
      <c r="AO2025" s="49" t="e">
        <v>#N/A</v>
      </c>
      <c r="AP2025" s="49" t="e">
        <v>#N/A</v>
      </c>
      <c r="AQ2025" s="49" t="e">
        <v>#N/A</v>
      </c>
      <c r="AR2025" s="49" t="e">
        <v>#N/A</v>
      </c>
      <c r="AS2025" s="49" t="e">
        <v>#N/A</v>
      </c>
      <c r="AT2025" s="49" t="e">
        <v>#N/A</v>
      </c>
    </row>
    <row r="2026" spans="1:46" x14ac:dyDescent="0.25">
      <c r="A2026">
        <v>12</v>
      </c>
      <c r="B2026" t="s">
        <v>493</v>
      </c>
      <c r="C2026" t="s">
        <v>582</v>
      </c>
      <c r="D2026" t="s">
        <v>583</v>
      </c>
      <c r="E2026" t="s">
        <v>630</v>
      </c>
      <c r="F2026" t="s">
        <v>631</v>
      </c>
      <c r="G2026">
        <v>0</v>
      </c>
      <c r="H2026">
        <v>0</v>
      </c>
      <c r="I2026">
        <v>0</v>
      </c>
      <c r="J2026">
        <v>0</v>
      </c>
      <c r="K2026">
        <v>0</v>
      </c>
      <c r="L2026">
        <v>0</v>
      </c>
      <c r="M2026">
        <v>0</v>
      </c>
      <c r="N2026">
        <v>0</v>
      </c>
      <c r="O2026">
        <v>0</v>
      </c>
      <c r="P2026">
        <v>0</v>
      </c>
      <c r="Q2026">
        <v>0</v>
      </c>
      <c r="R2026">
        <v>0</v>
      </c>
      <c r="S2026">
        <v>0</v>
      </c>
      <c r="T2026">
        <v>0</v>
      </c>
      <c r="U2026">
        <v>0</v>
      </c>
      <c r="V2026">
        <v>0</v>
      </c>
      <c r="W2026">
        <v>4197.8238000000001</v>
      </c>
      <c r="X2026">
        <v>17519.191500000001</v>
      </c>
      <c r="Y2026">
        <v>47942.556900000003</v>
      </c>
      <c r="Z2026">
        <v>44875.650600000001</v>
      </c>
      <c r="AA2026">
        <v>55876.295899999997</v>
      </c>
      <c r="AB2026">
        <v>94823.395799999998</v>
      </c>
      <c r="AC2026">
        <v>122359.5356</v>
      </c>
      <c r="AD2026">
        <v>159279.6298</v>
      </c>
      <c r="AE2026">
        <v>187913.5821</v>
      </c>
      <c r="AF2026">
        <v>119157.15700000001</v>
      </c>
      <c r="AG2026">
        <v>187926.97570000001</v>
      </c>
      <c r="AH2026">
        <v>169449.67679999999</v>
      </c>
      <c r="AI2026">
        <v>277143.13679999998</v>
      </c>
      <c r="AJ2026">
        <v>381077.73369999998</v>
      </c>
      <c r="AK2026">
        <v>406415.09179999999</v>
      </c>
      <c r="AL2026" t="s">
        <v>531</v>
      </c>
      <c r="AM2026" s="49" t="e">
        <v>#N/A</v>
      </c>
      <c r="AN2026" s="49" t="e">
        <v>#N/A</v>
      </c>
      <c r="AO2026" s="49" t="e">
        <v>#N/A</v>
      </c>
      <c r="AP2026" s="49" t="e">
        <v>#N/A</v>
      </c>
      <c r="AQ2026" s="49" t="e">
        <v>#N/A</v>
      </c>
      <c r="AR2026" s="49" t="e">
        <v>#N/A</v>
      </c>
      <c r="AS2026" s="49" t="e">
        <v>#N/A</v>
      </c>
      <c r="AT2026" s="49" t="e">
        <v>#N/A</v>
      </c>
    </row>
    <row r="2027" spans="1:46" x14ac:dyDescent="0.25">
      <c r="A2027">
        <v>12</v>
      </c>
      <c r="B2027" t="s">
        <v>493</v>
      </c>
      <c r="C2027" t="s">
        <v>584</v>
      </c>
      <c r="D2027" t="s">
        <v>585</v>
      </c>
      <c r="E2027" t="s">
        <v>630</v>
      </c>
      <c r="F2027" t="s">
        <v>631</v>
      </c>
      <c r="G2027">
        <v>0</v>
      </c>
      <c r="H2027">
        <v>0</v>
      </c>
      <c r="I2027">
        <v>0</v>
      </c>
      <c r="J2027">
        <v>0</v>
      </c>
      <c r="K2027">
        <v>0</v>
      </c>
      <c r="L2027">
        <v>0</v>
      </c>
      <c r="M2027">
        <v>0</v>
      </c>
      <c r="N2027">
        <v>0</v>
      </c>
      <c r="O2027">
        <v>0</v>
      </c>
      <c r="P2027">
        <v>0</v>
      </c>
      <c r="Q2027">
        <v>0</v>
      </c>
      <c r="R2027">
        <v>0</v>
      </c>
      <c r="S2027">
        <v>0</v>
      </c>
      <c r="T2027">
        <v>0</v>
      </c>
      <c r="U2027">
        <v>0</v>
      </c>
      <c r="V2027">
        <v>0</v>
      </c>
      <c r="W2027">
        <v>0</v>
      </c>
      <c r="X2027">
        <v>1099.0559000000001</v>
      </c>
      <c r="Y2027">
        <v>4477.4142000000002</v>
      </c>
      <c r="Z2027">
        <v>4849.6332000000002</v>
      </c>
      <c r="AA2027">
        <v>3109.2265000000002</v>
      </c>
      <c r="AB2027">
        <v>6347.6745000000001</v>
      </c>
      <c r="AC2027">
        <v>6982.5649999999996</v>
      </c>
      <c r="AD2027">
        <v>8993.5938999999998</v>
      </c>
      <c r="AE2027">
        <v>8811.9076999999997</v>
      </c>
      <c r="AF2027">
        <v>8909.8286000000007</v>
      </c>
      <c r="AG2027">
        <v>9486.5519000000004</v>
      </c>
      <c r="AH2027">
        <v>10410.34</v>
      </c>
      <c r="AI2027">
        <v>12225.3346</v>
      </c>
      <c r="AJ2027">
        <v>14782.2678</v>
      </c>
      <c r="AK2027">
        <v>15970.4439</v>
      </c>
      <c r="AL2027" t="s">
        <v>531</v>
      </c>
      <c r="AM2027" s="49" t="e">
        <v>#N/A</v>
      </c>
      <c r="AN2027" s="49" t="e">
        <v>#N/A</v>
      </c>
      <c r="AO2027" s="49" t="e">
        <v>#N/A</v>
      </c>
      <c r="AP2027" s="49" t="e">
        <v>#N/A</v>
      </c>
      <c r="AQ2027" s="49" t="e">
        <v>#N/A</v>
      </c>
      <c r="AR2027" s="49" t="e">
        <v>#N/A</v>
      </c>
      <c r="AS2027" s="49" t="e">
        <v>#N/A</v>
      </c>
      <c r="AT2027" s="49" t="e">
        <v>#N/A</v>
      </c>
    </row>
    <row r="2028" spans="1:46" x14ac:dyDescent="0.25">
      <c r="A2028">
        <v>12</v>
      </c>
      <c r="B2028" t="s">
        <v>292</v>
      </c>
      <c r="C2028" t="s">
        <v>292</v>
      </c>
      <c r="D2028" t="s">
        <v>293</v>
      </c>
      <c r="E2028" t="s">
        <v>630</v>
      </c>
      <c r="F2028" t="s">
        <v>631</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c r="AG2028">
        <v>2208.0011</v>
      </c>
      <c r="AH2028">
        <v>4158.4008999999996</v>
      </c>
      <c r="AI2028">
        <v>3733.1770000000001</v>
      </c>
      <c r="AJ2028">
        <v>3174.9928</v>
      </c>
      <c r="AK2028">
        <v>3149.6374999999998</v>
      </c>
      <c r="AL2028">
        <v>3236.5596999999998</v>
      </c>
      <c r="AM2028" s="49" t="s">
        <v>293</v>
      </c>
      <c r="AN2028" s="49" t="s">
        <v>14</v>
      </c>
      <c r="AO2028" s="49" t="s">
        <v>500</v>
      </c>
      <c r="AP2028" s="49" t="s">
        <v>505</v>
      </c>
      <c r="AQ2028" s="49" t="s">
        <v>13</v>
      </c>
      <c r="AR2028" s="49" t="s">
        <v>495</v>
      </c>
      <c r="AS2028" s="49" t="s">
        <v>488</v>
      </c>
      <c r="AT2028" s="49" t="s">
        <v>489</v>
      </c>
    </row>
    <row r="2029" spans="1:46" x14ac:dyDescent="0.25">
      <c r="A2029">
        <v>12</v>
      </c>
      <c r="B2029" t="s">
        <v>493</v>
      </c>
      <c r="C2029" t="s">
        <v>586</v>
      </c>
      <c r="D2029" t="s">
        <v>587</v>
      </c>
      <c r="E2029" t="s">
        <v>630</v>
      </c>
      <c r="F2029" t="s">
        <v>631</v>
      </c>
      <c r="G2029">
        <v>0</v>
      </c>
      <c r="H2029">
        <v>0</v>
      </c>
      <c r="I2029">
        <v>0</v>
      </c>
      <c r="J2029">
        <v>0</v>
      </c>
      <c r="K2029">
        <v>0</v>
      </c>
      <c r="L2029">
        <v>0</v>
      </c>
      <c r="M2029">
        <v>0</v>
      </c>
      <c r="N2029">
        <v>0</v>
      </c>
      <c r="O2029">
        <v>0</v>
      </c>
      <c r="P2029">
        <v>0</v>
      </c>
      <c r="Q2029">
        <v>845.96389999999997</v>
      </c>
      <c r="R2029">
        <v>873.22410000000002</v>
      </c>
      <c r="S2029">
        <v>2087.5844999999999</v>
      </c>
      <c r="T2029">
        <v>3300.8353999999999</v>
      </c>
      <c r="U2029">
        <v>4515.7276000000002</v>
      </c>
      <c r="V2029">
        <v>12387.2256</v>
      </c>
      <c r="W2029">
        <v>35679.671000000002</v>
      </c>
      <c r="X2029">
        <v>69850.955100000006</v>
      </c>
      <c r="Y2029">
        <v>99478.229800000001</v>
      </c>
      <c r="Z2029">
        <v>77725.794200000004</v>
      </c>
      <c r="AA2029">
        <v>51262.350200000001</v>
      </c>
      <c r="AB2029">
        <v>152342.7009</v>
      </c>
      <c r="AC2029">
        <v>169637.99069999999</v>
      </c>
      <c r="AD2029">
        <v>227845.8946</v>
      </c>
      <c r="AE2029">
        <v>222592.69159999999</v>
      </c>
      <c r="AF2029">
        <v>218593.94589999999</v>
      </c>
      <c r="AG2029">
        <v>254053.3702</v>
      </c>
      <c r="AH2029">
        <v>254352.5338</v>
      </c>
      <c r="AI2029">
        <v>291635.09179999999</v>
      </c>
      <c r="AJ2029">
        <v>273380.49729999999</v>
      </c>
      <c r="AK2029">
        <v>286985.78860000003</v>
      </c>
      <c r="AL2029">
        <v>398622.61540000001</v>
      </c>
      <c r="AM2029" s="49" t="e">
        <v>#N/A</v>
      </c>
      <c r="AN2029" s="49" t="e">
        <v>#N/A</v>
      </c>
      <c r="AO2029" s="49" t="e">
        <v>#N/A</v>
      </c>
      <c r="AP2029" s="49" t="e">
        <v>#N/A</v>
      </c>
      <c r="AQ2029" s="49" t="e">
        <v>#N/A</v>
      </c>
      <c r="AR2029" s="49" t="e">
        <v>#N/A</v>
      </c>
      <c r="AS2029" s="49" t="e">
        <v>#N/A</v>
      </c>
      <c r="AT2029" s="49" t="e">
        <v>#N/A</v>
      </c>
    </row>
    <row r="2030" spans="1:46" x14ac:dyDescent="0.25">
      <c r="A2030">
        <v>12</v>
      </c>
      <c r="B2030" t="s">
        <v>493</v>
      </c>
      <c r="C2030" t="s">
        <v>588</v>
      </c>
      <c r="D2030" t="s">
        <v>589</v>
      </c>
      <c r="E2030" t="s">
        <v>630</v>
      </c>
      <c r="F2030" t="s">
        <v>631</v>
      </c>
      <c r="G2030">
        <v>0</v>
      </c>
      <c r="H2030">
        <v>0</v>
      </c>
      <c r="I2030">
        <v>0</v>
      </c>
      <c r="J2030">
        <v>0</v>
      </c>
      <c r="K2030">
        <v>0</v>
      </c>
      <c r="L2030">
        <v>0</v>
      </c>
      <c r="M2030">
        <v>0</v>
      </c>
      <c r="N2030">
        <v>0</v>
      </c>
      <c r="O2030">
        <v>0</v>
      </c>
      <c r="P2030">
        <v>0</v>
      </c>
      <c r="Q2030">
        <v>0</v>
      </c>
      <c r="R2030">
        <v>0</v>
      </c>
      <c r="S2030">
        <v>29.2699</v>
      </c>
      <c r="T2030">
        <v>58.845500000000001</v>
      </c>
      <c r="U2030">
        <v>188.1464</v>
      </c>
      <c r="V2030">
        <v>464.51710000000003</v>
      </c>
      <c r="W2030">
        <v>2698.4052000000001</v>
      </c>
      <c r="X2030">
        <v>5450.6818999999996</v>
      </c>
      <c r="Y2030">
        <v>8857.8745999999992</v>
      </c>
      <c r="Z2030">
        <v>11588.5684</v>
      </c>
      <c r="AA2030">
        <v>16525.178199999998</v>
      </c>
      <c r="AB2030">
        <v>16733.437999999998</v>
      </c>
      <c r="AC2030">
        <v>18087.591499999999</v>
      </c>
      <c r="AD2030">
        <v>18765.685600000001</v>
      </c>
      <c r="AE2030">
        <v>20897.2022</v>
      </c>
      <c r="AF2030">
        <v>23124.592400000001</v>
      </c>
      <c r="AG2030">
        <v>23185.648499999999</v>
      </c>
      <c r="AH2030">
        <v>22615.921300000002</v>
      </c>
      <c r="AI2030">
        <v>27277.3956</v>
      </c>
      <c r="AJ2030">
        <v>27353.268700000001</v>
      </c>
      <c r="AK2030">
        <v>27764.647000000001</v>
      </c>
      <c r="AL2030">
        <v>27816.211599999999</v>
      </c>
      <c r="AM2030" s="49" t="e">
        <v>#N/A</v>
      </c>
      <c r="AN2030" s="49" t="e">
        <v>#N/A</v>
      </c>
      <c r="AO2030" s="49" t="e">
        <v>#N/A</v>
      </c>
      <c r="AP2030" s="49" t="e">
        <v>#N/A</v>
      </c>
      <c r="AQ2030" s="49" t="e">
        <v>#N/A</v>
      </c>
      <c r="AR2030" s="49" t="e">
        <v>#N/A</v>
      </c>
      <c r="AS2030" s="49" t="e">
        <v>#N/A</v>
      </c>
      <c r="AT2030" s="49" t="e">
        <v>#N/A</v>
      </c>
    </row>
    <row r="2031" spans="1:46" x14ac:dyDescent="0.25">
      <c r="A2031">
        <v>12</v>
      </c>
      <c r="B2031" t="s">
        <v>493</v>
      </c>
      <c r="C2031" t="s">
        <v>590</v>
      </c>
      <c r="D2031" t="s">
        <v>591</v>
      </c>
      <c r="E2031" t="s">
        <v>630</v>
      </c>
      <c r="F2031" t="s">
        <v>631</v>
      </c>
      <c r="G2031">
        <v>261.80059999999997</v>
      </c>
      <c r="H2031">
        <v>290.8612</v>
      </c>
      <c r="I2031">
        <v>659.99459999999999</v>
      </c>
      <c r="J2031">
        <v>1047.575</v>
      </c>
      <c r="K2031">
        <v>4004.7746999999999</v>
      </c>
      <c r="L2031">
        <v>7883.6355000000003</v>
      </c>
      <c r="M2031">
        <v>11284.368</v>
      </c>
      <c r="N2031">
        <v>14215.500700000001</v>
      </c>
      <c r="O2031">
        <v>13044.088400000001</v>
      </c>
      <c r="P2031">
        <v>15513.8943</v>
      </c>
      <c r="Q2031">
        <v>23601.7703</v>
      </c>
      <c r="R2031">
        <v>29154.430100000001</v>
      </c>
      <c r="S2031">
        <v>38432.5213</v>
      </c>
      <c r="T2031">
        <v>47989.457499999997</v>
      </c>
      <c r="U2031">
        <v>71974.428899999999</v>
      </c>
      <c r="V2031">
        <v>103031.7889</v>
      </c>
      <c r="W2031">
        <v>148968.8812</v>
      </c>
      <c r="X2031">
        <v>210295.76689999999</v>
      </c>
      <c r="Y2031">
        <v>258910.59409999999</v>
      </c>
      <c r="Z2031">
        <v>320980.53629999998</v>
      </c>
      <c r="AA2031">
        <v>367979.50579999998</v>
      </c>
      <c r="AB2031">
        <v>343768.9203</v>
      </c>
      <c r="AC2031">
        <v>368853.23229999997</v>
      </c>
      <c r="AD2031">
        <v>396288.09759999998</v>
      </c>
      <c r="AE2031">
        <v>461449.92460000003</v>
      </c>
      <c r="AF2031">
        <v>448546.62150000001</v>
      </c>
      <c r="AG2031">
        <v>439509.37609999999</v>
      </c>
      <c r="AH2031">
        <v>492098.5944</v>
      </c>
      <c r="AI2031">
        <v>516760.10239999997</v>
      </c>
      <c r="AJ2031">
        <v>554097.60380000004</v>
      </c>
      <c r="AK2031">
        <v>536557.45319999999</v>
      </c>
      <c r="AL2031">
        <v>533835.68149999995</v>
      </c>
      <c r="AM2031" s="49" t="e">
        <v>#N/A</v>
      </c>
      <c r="AN2031" s="49" t="e">
        <v>#N/A</v>
      </c>
      <c r="AO2031" s="49" t="e">
        <v>#N/A</v>
      </c>
      <c r="AP2031" s="49" t="e">
        <v>#N/A</v>
      </c>
      <c r="AQ2031" s="49" t="e">
        <v>#N/A</v>
      </c>
      <c r="AR2031" s="49" t="e">
        <v>#N/A</v>
      </c>
      <c r="AS2031" s="49" t="e">
        <v>#N/A</v>
      </c>
      <c r="AT2031" s="49" t="e">
        <v>#N/A</v>
      </c>
    </row>
    <row r="2032" spans="1:46" x14ac:dyDescent="0.25">
      <c r="A2032">
        <v>12</v>
      </c>
      <c r="B2032" t="s">
        <v>493</v>
      </c>
      <c r="C2032" t="s">
        <v>592</v>
      </c>
      <c r="D2032" t="s">
        <v>593</v>
      </c>
      <c r="E2032" t="s">
        <v>630</v>
      </c>
      <c r="F2032" t="s">
        <v>631</v>
      </c>
      <c r="G2032">
        <v>261.80059999999997</v>
      </c>
      <c r="H2032">
        <v>290.8612</v>
      </c>
      <c r="I2032">
        <v>659.99459999999999</v>
      </c>
      <c r="J2032">
        <v>1047.575</v>
      </c>
      <c r="K2032">
        <v>4004.7746999999999</v>
      </c>
      <c r="L2032">
        <v>7883.6355000000003</v>
      </c>
      <c r="M2032">
        <v>11284.368</v>
      </c>
      <c r="N2032">
        <v>14215.500700000001</v>
      </c>
      <c r="O2032">
        <v>13044.088400000001</v>
      </c>
      <c r="P2032">
        <v>15513.8943</v>
      </c>
      <c r="Q2032">
        <v>24447.734199999999</v>
      </c>
      <c r="R2032">
        <v>30027.654200000001</v>
      </c>
      <c r="S2032">
        <v>40549.375699999997</v>
      </c>
      <c r="T2032">
        <v>51349.138400000003</v>
      </c>
      <c r="U2032">
        <v>76678.302899999995</v>
      </c>
      <c r="V2032">
        <v>115883.5316</v>
      </c>
      <c r="W2032">
        <v>187346.95730000001</v>
      </c>
      <c r="X2032">
        <v>285597.40389999998</v>
      </c>
      <c r="Y2032">
        <v>367246.6986</v>
      </c>
      <c r="Z2032">
        <v>410294.89889999997</v>
      </c>
      <c r="AA2032">
        <v>435767.03419999999</v>
      </c>
      <c r="AB2032">
        <v>512845.05920000002</v>
      </c>
      <c r="AC2032">
        <v>556578.81449999998</v>
      </c>
      <c r="AD2032">
        <v>642899.67790000001</v>
      </c>
      <c r="AE2032">
        <v>704939.81839999999</v>
      </c>
      <c r="AF2032">
        <v>690265.15980000002</v>
      </c>
      <c r="AG2032">
        <v>716748.39469999995</v>
      </c>
      <c r="AH2032">
        <v>769067.04949999996</v>
      </c>
      <c r="AI2032">
        <v>835672.58979999996</v>
      </c>
      <c r="AJ2032">
        <v>854831.36990000005</v>
      </c>
      <c r="AK2032">
        <v>851307.88879999996</v>
      </c>
      <c r="AL2032">
        <v>960274.5085</v>
      </c>
      <c r="AM2032" s="49" t="e">
        <v>#N/A</v>
      </c>
      <c r="AN2032" s="49" t="e">
        <v>#N/A</v>
      </c>
      <c r="AO2032" s="49" t="e">
        <v>#N/A</v>
      </c>
      <c r="AP2032" s="49" t="e">
        <v>#N/A</v>
      </c>
      <c r="AQ2032" s="49" t="e">
        <v>#N/A</v>
      </c>
      <c r="AR2032" s="49" t="e">
        <v>#N/A</v>
      </c>
      <c r="AS2032" s="49" t="e">
        <v>#N/A</v>
      </c>
      <c r="AT2032" s="49" t="e">
        <v>#N/A</v>
      </c>
    </row>
    <row r="2033" spans="1:46" x14ac:dyDescent="0.25">
      <c r="A2033">
        <v>12</v>
      </c>
      <c r="B2033" t="s">
        <v>300</v>
      </c>
      <c r="C2033" t="s">
        <v>300</v>
      </c>
      <c r="D2033" t="s">
        <v>423</v>
      </c>
      <c r="E2033" t="s">
        <v>630</v>
      </c>
      <c r="F2033" t="s">
        <v>631</v>
      </c>
      <c r="G2033">
        <v>0</v>
      </c>
      <c r="H2033">
        <v>0</v>
      </c>
      <c r="I2033">
        <v>0</v>
      </c>
      <c r="J2033">
        <v>0</v>
      </c>
      <c r="K2033">
        <v>0</v>
      </c>
      <c r="L2033">
        <v>0</v>
      </c>
      <c r="M2033">
        <v>0</v>
      </c>
      <c r="N2033">
        <v>0</v>
      </c>
      <c r="O2033">
        <v>0</v>
      </c>
      <c r="P2033">
        <v>0</v>
      </c>
      <c r="Q2033">
        <v>0</v>
      </c>
      <c r="R2033">
        <v>0</v>
      </c>
      <c r="S2033">
        <v>0</v>
      </c>
      <c r="T2033">
        <v>0</v>
      </c>
      <c r="U2033">
        <v>0</v>
      </c>
      <c r="V2033">
        <v>0</v>
      </c>
      <c r="W2033">
        <v>0</v>
      </c>
      <c r="X2033">
        <v>0</v>
      </c>
      <c r="Y2033">
        <v>0</v>
      </c>
      <c r="Z2033">
        <v>0</v>
      </c>
      <c r="AA2033">
        <v>0</v>
      </c>
      <c r="AB2033">
        <v>0</v>
      </c>
      <c r="AC2033">
        <v>0</v>
      </c>
      <c r="AD2033">
        <v>0</v>
      </c>
      <c r="AE2033">
        <v>0</v>
      </c>
      <c r="AF2033">
        <v>0</v>
      </c>
      <c r="AG2033">
        <v>0</v>
      </c>
      <c r="AH2033">
        <v>0</v>
      </c>
      <c r="AI2033">
        <v>0</v>
      </c>
      <c r="AJ2033">
        <v>0</v>
      </c>
      <c r="AK2033">
        <v>0</v>
      </c>
      <c r="AL2033" t="s">
        <v>531</v>
      </c>
      <c r="AM2033" s="49" t="s">
        <v>423</v>
      </c>
      <c r="AN2033" s="49" t="s">
        <v>14</v>
      </c>
      <c r="AO2033" s="49" t="s">
        <v>485</v>
      </c>
      <c r="AP2033" s="49" t="s">
        <v>505</v>
      </c>
      <c r="AQ2033" s="49" t="s">
        <v>13</v>
      </c>
      <c r="AR2033" s="49" t="s">
        <v>495</v>
      </c>
      <c r="AS2033" s="49" t="s">
        <v>496</v>
      </c>
      <c r="AT2033" s="49" t="s">
        <v>497</v>
      </c>
    </row>
    <row r="2034" spans="1:46" x14ac:dyDescent="0.25">
      <c r="A2034">
        <v>12</v>
      </c>
      <c r="B2034" t="s">
        <v>493</v>
      </c>
      <c r="C2034" t="s">
        <v>594</v>
      </c>
      <c r="D2034" t="s">
        <v>595</v>
      </c>
      <c r="E2034" t="s">
        <v>630</v>
      </c>
      <c r="F2034" t="s">
        <v>631</v>
      </c>
      <c r="G2034">
        <v>0</v>
      </c>
      <c r="H2034">
        <v>0</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0</v>
      </c>
      <c r="AG2034">
        <v>0</v>
      </c>
      <c r="AH2034">
        <v>0</v>
      </c>
      <c r="AI2034">
        <v>0</v>
      </c>
      <c r="AJ2034">
        <v>0</v>
      </c>
      <c r="AK2034">
        <v>0</v>
      </c>
      <c r="AL2034" t="s">
        <v>531</v>
      </c>
      <c r="AM2034" s="49" t="e">
        <v>#N/A</v>
      </c>
      <c r="AN2034" s="49" t="e">
        <v>#N/A</v>
      </c>
      <c r="AO2034" s="49" t="e">
        <v>#N/A</v>
      </c>
      <c r="AP2034" s="49" t="e">
        <v>#N/A</v>
      </c>
      <c r="AQ2034" s="49" t="e">
        <v>#N/A</v>
      </c>
      <c r="AR2034" s="49" t="e">
        <v>#N/A</v>
      </c>
      <c r="AS2034" s="49" t="e">
        <v>#N/A</v>
      </c>
      <c r="AT2034" s="49" t="e">
        <v>#N/A</v>
      </c>
    </row>
    <row r="2035" spans="1:46" x14ac:dyDescent="0.25">
      <c r="A2035">
        <v>12</v>
      </c>
      <c r="B2035" t="s">
        <v>493</v>
      </c>
      <c r="C2035" t="s">
        <v>596</v>
      </c>
      <c r="D2035" t="s">
        <v>597</v>
      </c>
      <c r="E2035" t="s">
        <v>630</v>
      </c>
      <c r="F2035" t="s">
        <v>631</v>
      </c>
      <c r="G2035">
        <v>0</v>
      </c>
      <c r="H2035">
        <v>0</v>
      </c>
      <c r="I2035">
        <v>0</v>
      </c>
      <c r="J2035">
        <v>0</v>
      </c>
      <c r="K2035">
        <v>0</v>
      </c>
      <c r="L2035">
        <v>0</v>
      </c>
      <c r="M2035">
        <v>0</v>
      </c>
      <c r="N2035">
        <v>0</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c r="AG2035">
        <v>0</v>
      </c>
      <c r="AH2035">
        <v>0</v>
      </c>
      <c r="AI2035">
        <v>0</v>
      </c>
      <c r="AJ2035">
        <v>0</v>
      </c>
      <c r="AK2035">
        <v>0</v>
      </c>
      <c r="AL2035" t="s">
        <v>531</v>
      </c>
      <c r="AM2035" s="49" t="e">
        <v>#N/A</v>
      </c>
      <c r="AN2035" s="49" t="e">
        <v>#N/A</v>
      </c>
      <c r="AO2035" s="49" t="e">
        <v>#N/A</v>
      </c>
      <c r="AP2035" s="49" t="e">
        <v>#N/A</v>
      </c>
      <c r="AQ2035" s="49" t="e">
        <v>#N/A</v>
      </c>
      <c r="AR2035" s="49" t="e">
        <v>#N/A</v>
      </c>
      <c r="AS2035" s="49" t="e">
        <v>#N/A</v>
      </c>
      <c r="AT2035" s="49" t="e">
        <v>#N/A</v>
      </c>
    </row>
    <row r="2036" spans="1:46" x14ac:dyDescent="0.25">
      <c r="A2036">
        <v>12</v>
      </c>
      <c r="B2036" t="s">
        <v>493</v>
      </c>
      <c r="C2036" t="s">
        <v>598</v>
      </c>
      <c r="D2036" t="s">
        <v>599</v>
      </c>
      <c r="E2036" t="s">
        <v>630</v>
      </c>
      <c r="F2036" t="s">
        <v>631</v>
      </c>
      <c r="G2036">
        <v>0</v>
      </c>
      <c r="H2036">
        <v>0</v>
      </c>
      <c r="I2036">
        <v>0</v>
      </c>
      <c r="J2036">
        <v>0</v>
      </c>
      <c r="K2036">
        <v>0</v>
      </c>
      <c r="L2036">
        <v>0</v>
      </c>
      <c r="M2036">
        <v>0</v>
      </c>
      <c r="N2036">
        <v>0</v>
      </c>
      <c r="O2036">
        <v>0</v>
      </c>
      <c r="P2036">
        <v>0</v>
      </c>
      <c r="Q2036">
        <v>0</v>
      </c>
      <c r="R2036">
        <v>0</v>
      </c>
      <c r="S2036">
        <v>0</v>
      </c>
      <c r="T2036">
        <v>0</v>
      </c>
      <c r="U2036">
        <v>0</v>
      </c>
      <c r="V2036">
        <v>0</v>
      </c>
      <c r="W2036">
        <v>0</v>
      </c>
      <c r="X2036">
        <v>0</v>
      </c>
      <c r="Y2036">
        <v>0</v>
      </c>
      <c r="Z2036">
        <v>0</v>
      </c>
      <c r="AA2036">
        <v>0</v>
      </c>
      <c r="AB2036">
        <v>0</v>
      </c>
      <c r="AC2036">
        <v>0</v>
      </c>
      <c r="AD2036">
        <v>0</v>
      </c>
      <c r="AE2036">
        <v>0</v>
      </c>
      <c r="AF2036">
        <v>0</v>
      </c>
      <c r="AG2036">
        <v>0</v>
      </c>
      <c r="AH2036">
        <v>0</v>
      </c>
      <c r="AI2036">
        <v>0</v>
      </c>
      <c r="AJ2036">
        <v>0</v>
      </c>
      <c r="AK2036">
        <v>0</v>
      </c>
      <c r="AL2036" t="s">
        <v>531</v>
      </c>
      <c r="AM2036" s="49" t="e">
        <v>#N/A</v>
      </c>
      <c r="AN2036" s="49" t="e">
        <v>#N/A</v>
      </c>
      <c r="AO2036" s="49" t="e">
        <v>#N/A</v>
      </c>
      <c r="AP2036" s="49" t="e">
        <v>#N/A</v>
      </c>
      <c r="AQ2036" s="49" t="e">
        <v>#N/A</v>
      </c>
      <c r="AR2036" s="49" t="e">
        <v>#N/A</v>
      </c>
      <c r="AS2036" s="49" t="e">
        <v>#N/A</v>
      </c>
      <c r="AT2036" s="49" t="e">
        <v>#N/A</v>
      </c>
    </row>
    <row r="2037" spans="1:46" x14ac:dyDescent="0.25">
      <c r="A2037">
        <v>12</v>
      </c>
      <c r="B2037" t="s">
        <v>301</v>
      </c>
      <c r="C2037" t="s">
        <v>301</v>
      </c>
      <c r="D2037" t="s">
        <v>302</v>
      </c>
      <c r="E2037" t="s">
        <v>630</v>
      </c>
      <c r="F2037" t="s">
        <v>631</v>
      </c>
      <c r="G2037">
        <v>0</v>
      </c>
      <c r="H2037">
        <v>0</v>
      </c>
      <c r="I2037">
        <v>0</v>
      </c>
      <c r="J2037">
        <v>0</v>
      </c>
      <c r="K2037">
        <v>0</v>
      </c>
      <c r="L2037">
        <v>0</v>
      </c>
      <c r="M2037">
        <v>0</v>
      </c>
      <c r="N2037">
        <v>0</v>
      </c>
      <c r="O2037">
        <v>0</v>
      </c>
      <c r="P2037">
        <v>0</v>
      </c>
      <c r="Q2037">
        <v>0</v>
      </c>
      <c r="R2037">
        <v>0</v>
      </c>
      <c r="S2037">
        <v>0</v>
      </c>
      <c r="T2037">
        <v>0</v>
      </c>
      <c r="U2037">
        <v>0</v>
      </c>
      <c r="V2037">
        <v>0</v>
      </c>
      <c r="W2037">
        <v>0</v>
      </c>
      <c r="X2037">
        <v>0</v>
      </c>
      <c r="Y2037">
        <v>0</v>
      </c>
      <c r="Z2037">
        <v>0</v>
      </c>
      <c r="AA2037">
        <v>0</v>
      </c>
      <c r="AB2037">
        <v>0</v>
      </c>
      <c r="AC2037">
        <v>0</v>
      </c>
      <c r="AD2037">
        <v>0</v>
      </c>
      <c r="AE2037">
        <v>0</v>
      </c>
      <c r="AF2037">
        <v>0</v>
      </c>
      <c r="AG2037">
        <v>0</v>
      </c>
      <c r="AH2037">
        <v>0</v>
      </c>
      <c r="AI2037">
        <v>0</v>
      </c>
      <c r="AJ2037">
        <v>0</v>
      </c>
      <c r="AK2037">
        <v>0</v>
      </c>
      <c r="AL2037" t="s">
        <v>531</v>
      </c>
      <c r="AM2037" s="49" t="s">
        <v>302</v>
      </c>
      <c r="AN2037" s="49" t="s">
        <v>14</v>
      </c>
      <c r="AO2037" s="49" t="s">
        <v>485</v>
      </c>
      <c r="AP2037" s="49" t="s">
        <v>494</v>
      </c>
      <c r="AQ2037" s="49" t="s">
        <v>11</v>
      </c>
      <c r="AR2037" s="49" t="s">
        <v>487</v>
      </c>
      <c r="AS2037" s="49" t="s">
        <v>488</v>
      </c>
      <c r="AT2037" s="49" t="s">
        <v>489</v>
      </c>
    </row>
    <row r="2038" spans="1:46" x14ac:dyDescent="0.25">
      <c r="A2038">
        <v>12</v>
      </c>
      <c r="B2038" t="s">
        <v>303</v>
      </c>
      <c r="C2038" t="s">
        <v>303</v>
      </c>
      <c r="D2038" t="s">
        <v>304</v>
      </c>
      <c r="E2038" t="s">
        <v>630</v>
      </c>
      <c r="F2038" t="s">
        <v>631</v>
      </c>
      <c r="G2038">
        <v>0</v>
      </c>
      <c r="H2038">
        <v>0</v>
      </c>
      <c r="I2038">
        <v>0</v>
      </c>
      <c r="J2038">
        <v>0</v>
      </c>
      <c r="K2038">
        <v>0</v>
      </c>
      <c r="L2038">
        <v>0</v>
      </c>
      <c r="M2038">
        <v>0</v>
      </c>
      <c r="N2038">
        <v>0</v>
      </c>
      <c r="O2038">
        <v>0</v>
      </c>
      <c r="P2038">
        <v>0</v>
      </c>
      <c r="Q2038">
        <v>0</v>
      </c>
      <c r="R2038">
        <v>0</v>
      </c>
      <c r="S2038">
        <v>0</v>
      </c>
      <c r="T2038">
        <v>0</v>
      </c>
      <c r="U2038">
        <v>0</v>
      </c>
      <c r="V2038">
        <v>0</v>
      </c>
      <c r="W2038">
        <v>0</v>
      </c>
      <c r="X2038">
        <v>0</v>
      </c>
      <c r="Y2038">
        <v>0</v>
      </c>
      <c r="Z2038">
        <v>0</v>
      </c>
      <c r="AA2038">
        <v>0</v>
      </c>
      <c r="AB2038">
        <v>0</v>
      </c>
      <c r="AC2038">
        <v>0</v>
      </c>
      <c r="AD2038">
        <v>0</v>
      </c>
      <c r="AE2038">
        <v>0</v>
      </c>
      <c r="AF2038">
        <v>0</v>
      </c>
      <c r="AG2038">
        <v>0</v>
      </c>
      <c r="AH2038">
        <v>0</v>
      </c>
      <c r="AI2038">
        <v>0</v>
      </c>
      <c r="AJ2038">
        <v>0</v>
      </c>
      <c r="AK2038">
        <v>0</v>
      </c>
      <c r="AL2038" t="s">
        <v>531</v>
      </c>
      <c r="AM2038" s="49" t="s">
        <v>304</v>
      </c>
      <c r="AN2038" s="49" t="s">
        <v>14</v>
      </c>
      <c r="AO2038" s="49" t="s">
        <v>507</v>
      </c>
      <c r="AP2038" s="49" t="s">
        <v>501</v>
      </c>
      <c r="AQ2038" s="49" t="s">
        <v>10</v>
      </c>
      <c r="AR2038" s="49" t="s">
        <v>487</v>
      </c>
      <c r="AS2038" s="49" t="s">
        <v>488</v>
      </c>
      <c r="AT2038" s="49" t="s">
        <v>489</v>
      </c>
    </row>
    <row r="2039" spans="1:46" x14ac:dyDescent="0.25">
      <c r="A2039">
        <v>12</v>
      </c>
      <c r="B2039" t="s">
        <v>319</v>
      </c>
      <c r="C2039" t="s">
        <v>319</v>
      </c>
      <c r="D2039" t="s">
        <v>320</v>
      </c>
      <c r="E2039" t="s">
        <v>630</v>
      </c>
      <c r="F2039" t="s">
        <v>631</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c r="AG2039">
        <v>0</v>
      </c>
      <c r="AH2039">
        <v>0</v>
      </c>
      <c r="AI2039">
        <v>0</v>
      </c>
      <c r="AJ2039">
        <v>0</v>
      </c>
      <c r="AK2039">
        <v>0</v>
      </c>
      <c r="AL2039" t="s">
        <v>531</v>
      </c>
      <c r="AM2039" s="49" t="s">
        <v>320</v>
      </c>
      <c r="AN2039" s="49" t="s">
        <v>14</v>
      </c>
      <c r="AO2039" s="49" t="s">
        <v>506</v>
      </c>
      <c r="AP2039" s="49" t="s">
        <v>501</v>
      </c>
      <c r="AQ2039" s="49" t="s">
        <v>10</v>
      </c>
      <c r="AR2039" s="49" t="s">
        <v>487</v>
      </c>
      <c r="AS2039" s="49" t="s">
        <v>488</v>
      </c>
      <c r="AT2039" s="49" t="s">
        <v>489</v>
      </c>
    </row>
    <row r="2040" spans="1:46" x14ac:dyDescent="0.25">
      <c r="A2040">
        <v>12</v>
      </c>
      <c r="B2040" t="s">
        <v>115</v>
      </c>
      <c r="C2040" t="s">
        <v>115</v>
      </c>
      <c r="D2040" t="s">
        <v>600</v>
      </c>
      <c r="E2040" t="s">
        <v>630</v>
      </c>
      <c r="F2040" t="s">
        <v>631</v>
      </c>
      <c r="G2040">
        <v>0</v>
      </c>
      <c r="H2040">
        <v>0</v>
      </c>
      <c r="I2040">
        <v>0</v>
      </c>
      <c r="J2040">
        <v>0</v>
      </c>
      <c r="K2040">
        <v>0</v>
      </c>
      <c r="L2040">
        <v>0</v>
      </c>
      <c r="M2040">
        <v>0</v>
      </c>
      <c r="N2040">
        <v>0</v>
      </c>
      <c r="O2040">
        <v>0</v>
      </c>
      <c r="P2040">
        <v>0</v>
      </c>
      <c r="Q2040">
        <v>0</v>
      </c>
      <c r="R2040">
        <v>0</v>
      </c>
      <c r="S2040">
        <v>0</v>
      </c>
      <c r="T2040">
        <v>0</v>
      </c>
      <c r="U2040">
        <v>0</v>
      </c>
      <c r="V2040">
        <v>1839.9981</v>
      </c>
      <c r="W2040">
        <v>1839.9981</v>
      </c>
      <c r="X2040">
        <v>3680.0003999999999</v>
      </c>
      <c r="Y2040">
        <v>11040.0013</v>
      </c>
      <c r="Z2040">
        <v>18399.997899999998</v>
      </c>
      <c r="AA2040">
        <v>23183.998899999999</v>
      </c>
      <c r="AB2040">
        <v>30176.000899999999</v>
      </c>
      <c r="AC2040">
        <v>40480.000399999997</v>
      </c>
      <c r="AD2040">
        <v>43423.999100000001</v>
      </c>
      <c r="AE2040">
        <v>34591.998899999999</v>
      </c>
      <c r="AF2040">
        <v>29439.999199999998</v>
      </c>
      <c r="AG2040">
        <v>29439.999199999998</v>
      </c>
      <c r="AH2040">
        <v>22079.998299999999</v>
      </c>
      <c r="AI2040">
        <v>26863.999299999999</v>
      </c>
      <c r="AJ2040">
        <v>37904.000599999999</v>
      </c>
      <c r="AK2040">
        <v>42675.1564</v>
      </c>
      <c r="AL2040" t="s">
        <v>531</v>
      </c>
      <c r="AM2040" s="49" t="s">
        <v>116</v>
      </c>
      <c r="AN2040" s="49" t="s">
        <v>14</v>
      </c>
      <c r="AO2040" s="49" t="s">
        <v>485</v>
      </c>
      <c r="AP2040" s="49" t="s">
        <v>501</v>
      </c>
      <c r="AQ2040" s="49" t="s">
        <v>11</v>
      </c>
      <c r="AR2040" s="49" t="s">
        <v>487</v>
      </c>
      <c r="AS2040" s="49" t="s">
        <v>488</v>
      </c>
      <c r="AT2040" s="49" t="s">
        <v>489</v>
      </c>
    </row>
    <row r="2041" spans="1:46" x14ac:dyDescent="0.25">
      <c r="A2041">
        <v>12</v>
      </c>
      <c r="B2041" t="s">
        <v>305</v>
      </c>
      <c r="C2041" t="s">
        <v>305</v>
      </c>
      <c r="D2041" t="s">
        <v>306</v>
      </c>
      <c r="E2041" t="s">
        <v>630</v>
      </c>
      <c r="F2041" t="s">
        <v>631</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c r="Z2041">
        <v>1067.1985999999999</v>
      </c>
      <c r="AA2041">
        <v>0</v>
      </c>
      <c r="AB2041">
        <v>0</v>
      </c>
      <c r="AC2041">
        <v>699.19979999999998</v>
      </c>
      <c r="AD2041">
        <v>36.802</v>
      </c>
      <c r="AE2041">
        <v>110.40170000000001</v>
      </c>
      <c r="AF2041">
        <v>110.40170000000001</v>
      </c>
      <c r="AG2041">
        <v>36.802</v>
      </c>
      <c r="AH2041">
        <v>67.859700000000004</v>
      </c>
      <c r="AI2041">
        <v>2867.0871000000002</v>
      </c>
      <c r="AJ2041">
        <v>3231.4099000000001</v>
      </c>
      <c r="AK2041">
        <v>2812.8094999999998</v>
      </c>
      <c r="AL2041" t="s">
        <v>531</v>
      </c>
      <c r="AM2041" s="49" t="s">
        <v>306</v>
      </c>
      <c r="AN2041" s="49" t="s">
        <v>14</v>
      </c>
      <c r="AO2041" s="49" t="s">
        <v>506</v>
      </c>
      <c r="AP2041" s="49" t="s">
        <v>501</v>
      </c>
      <c r="AQ2041" s="49" t="s">
        <v>10</v>
      </c>
      <c r="AR2041" s="49" t="s">
        <v>487</v>
      </c>
      <c r="AS2041" s="49" t="s">
        <v>488</v>
      </c>
      <c r="AT2041" s="49" t="s">
        <v>489</v>
      </c>
    </row>
    <row r="2042" spans="1:46" x14ac:dyDescent="0.25">
      <c r="A2042">
        <v>12</v>
      </c>
      <c r="B2042" t="s">
        <v>307</v>
      </c>
      <c r="C2042" t="s">
        <v>307</v>
      </c>
      <c r="D2042" t="s">
        <v>308</v>
      </c>
      <c r="E2042" t="s">
        <v>630</v>
      </c>
      <c r="F2042" t="s">
        <v>631</v>
      </c>
      <c r="G2042">
        <v>0</v>
      </c>
      <c r="H2042">
        <v>0</v>
      </c>
      <c r="I2042">
        <v>0</v>
      </c>
      <c r="J2042">
        <v>0</v>
      </c>
      <c r="K2042">
        <v>0</v>
      </c>
      <c r="L2042">
        <v>0</v>
      </c>
      <c r="M2042">
        <v>0</v>
      </c>
      <c r="N2042">
        <v>0</v>
      </c>
      <c r="O2042">
        <v>0</v>
      </c>
      <c r="P2042">
        <v>0</v>
      </c>
      <c r="Q2042">
        <v>0</v>
      </c>
      <c r="R2042">
        <v>0</v>
      </c>
      <c r="S2042">
        <v>0</v>
      </c>
      <c r="T2042">
        <v>0</v>
      </c>
      <c r="U2042">
        <v>0</v>
      </c>
      <c r="V2042">
        <v>0</v>
      </c>
      <c r="W2042">
        <v>39.422899999999998</v>
      </c>
      <c r="X2042">
        <v>1695.1893</v>
      </c>
      <c r="Y2042">
        <v>2247.11</v>
      </c>
      <c r="Z2042">
        <v>4691.3387000000002</v>
      </c>
      <c r="AA2042">
        <v>4218.2596000000003</v>
      </c>
      <c r="AB2042">
        <v>4218.2596000000003</v>
      </c>
      <c r="AC2042">
        <v>4730.7615999999998</v>
      </c>
      <c r="AD2042">
        <v>5243.2593999999999</v>
      </c>
      <c r="AE2042">
        <v>5598.0655999999999</v>
      </c>
      <c r="AF2042">
        <v>6859.6028999999999</v>
      </c>
      <c r="AG2042">
        <v>7450.9465</v>
      </c>
      <c r="AH2042">
        <v>6980.4339</v>
      </c>
      <c r="AI2042">
        <v>7038.9360999999999</v>
      </c>
      <c r="AJ2042">
        <v>7460.2496000000001</v>
      </c>
      <c r="AK2042">
        <v>5501.7565999999997</v>
      </c>
      <c r="AL2042" t="s">
        <v>531</v>
      </c>
      <c r="AM2042" s="49" t="s">
        <v>308</v>
      </c>
      <c r="AN2042" s="49" t="s">
        <v>14</v>
      </c>
      <c r="AO2042" s="49" t="s">
        <v>485</v>
      </c>
      <c r="AP2042" s="49" t="s">
        <v>494</v>
      </c>
      <c r="AQ2042" s="49" t="s">
        <v>11</v>
      </c>
      <c r="AR2042" s="49" t="s">
        <v>487</v>
      </c>
      <c r="AS2042" s="49" t="s">
        <v>488</v>
      </c>
      <c r="AT2042" s="49" t="s">
        <v>489</v>
      </c>
    </row>
    <row r="2043" spans="1:46" x14ac:dyDescent="0.25">
      <c r="A2043">
        <v>12</v>
      </c>
      <c r="B2043" t="s">
        <v>313</v>
      </c>
      <c r="C2043" t="s">
        <v>313</v>
      </c>
      <c r="D2043" t="s">
        <v>314</v>
      </c>
      <c r="E2043" t="s">
        <v>630</v>
      </c>
      <c r="F2043" t="s">
        <v>631</v>
      </c>
      <c r="G2043">
        <v>0</v>
      </c>
      <c r="H2043">
        <v>0</v>
      </c>
      <c r="I2043">
        <v>0</v>
      </c>
      <c r="J2043">
        <v>0</v>
      </c>
      <c r="K2043">
        <v>0</v>
      </c>
      <c r="L2043">
        <v>0</v>
      </c>
      <c r="M2043">
        <v>0</v>
      </c>
      <c r="N2043">
        <v>0</v>
      </c>
      <c r="O2043">
        <v>0</v>
      </c>
      <c r="P2043">
        <v>0</v>
      </c>
      <c r="Q2043">
        <v>0</v>
      </c>
      <c r="R2043">
        <v>0</v>
      </c>
      <c r="S2043">
        <v>0</v>
      </c>
      <c r="T2043">
        <v>0</v>
      </c>
      <c r="U2043">
        <v>0</v>
      </c>
      <c r="V2043">
        <v>2472.1127999999999</v>
      </c>
      <c r="W2043">
        <v>3423.5086999999999</v>
      </c>
      <c r="X2043">
        <v>1822.3424</v>
      </c>
      <c r="Y2043">
        <v>9942.5823999999993</v>
      </c>
      <c r="Z2043">
        <v>13977.8704</v>
      </c>
      <c r="AA2043">
        <v>14575.1803</v>
      </c>
      <c r="AB2043">
        <v>13950.5265</v>
      </c>
      <c r="AC2043">
        <v>23244.058499999999</v>
      </c>
      <c r="AD2043">
        <v>24210.150099999999</v>
      </c>
      <c r="AE2043">
        <v>27339.7454</v>
      </c>
      <c r="AF2043">
        <v>29101.278699999999</v>
      </c>
      <c r="AG2043">
        <v>33243.686000000002</v>
      </c>
      <c r="AH2043">
        <v>33195.253100000002</v>
      </c>
      <c r="AI2043">
        <v>32806.751600000003</v>
      </c>
      <c r="AJ2043">
        <v>35533.430200000003</v>
      </c>
      <c r="AK2043">
        <v>35254.267</v>
      </c>
      <c r="AL2043">
        <v>36512.450599999996</v>
      </c>
      <c r="AM2043" s="49" t="s">
        <v>314</v>
      </c>
      <c r="AN2043" s="49" t="s">
        <v>14</v>
      </c>
      <c r="AO2043" s="49" t="s">
        <v>500</v>
      </c>
      <c r="AP2043" s="49" t="s">
        <v>505</v>
      </c>
      <c r="AQ2043" s="49" t="s">
        <v>13</v>
      </c>
      <c r="AR2043" s="49" t="s">
        <v>487</v>
      </c>
      <c r="AS2043" s="49" t="s">
        <v>488</v>
      </c>
      <c r="AT2043" s="49" t="s">
        <v>489</v>
      </c>
    </row>
    <row r="2044" spans="1:46" x14ac:dyDescent="0.25">
      <c r="A2044">
        <v>12</v>
      </c>
      <c r="B2044" t="s">
        <v>317</v>
      </c>
      <c r="C2044" t="s">
        <v>317</v>
      </c>
      <c r="D2044" t="s">
        <v>318</v>
      </c>
      <c r="E2044" t="s">
        <v>630</v>
      </c>
      <c r="F2044" t="s">
        <v>631</v>
      </c>
      <c r="G2044">
        <v>0</v>
      </c>
      <c r="H2044">
        <v>0</v>
      </c>
      <c r="I2044">
        <v>0</v>
      </c>
      <c r="J2044">
        <v>0</v>
      </c>
      <c r="K2044">
        <v>0</v>
      </c>
      <c r="L2044">
        <v>0</v>
      </c>
      <c r="M2044">
        <v>0</v>
      </c>
      <c r="N2044">
        <v>0</v>
      </c>
      <c r="O2044">
        <v>0</v>
      </c>
      <c r="P2044">
        <v>0</v>
      </c>
      <c r="Q2044">
        <v>0</v>
      </c>
      <c r="R2044">
        <v>0</v>
      </c>
      <c r="S2044">
        <v>0</v>
      </c>
      <c r="T2044">
        <v>0</v>
      </c>
      <c r="U2044">
        <v>0</v>
      </c>
      <c r="V2044">
        <v>5.8825000000000003</v>
      </c>
      <c r="W2044">
        <v>3350.7923000000001</v>
      </c>
      <c r="X2044">
        <v>6679.9431000000004</v>
      </c>
      <c r="Y2044">
        <v>6049.0928000000004</v>
      </c>
      <c r="Z2044">
        <v>9285.8912</v>
      </c>
      <c r="AA2044">
        <v>11710.7601</v>
      </c>
      <c r="AB2044">
        <v>13528.0155</v>
      </c>
      <c r="AC2044">
        <v>11255.0311</v>
      </c>
      <c r="AD2044">
        <v>11306.9391</v>
      </c>
      <c r="AE2044">
        <v>12401.808199999999</v>
      </c>
      <c r="AF2044">
        <v>13292.1019</v>
      </c>
      <c r="AG2044">
        <v>12371.947899999999</v>
      </c>
      <c r="AH2044">
        <v>13233.235500000001</v>
      </c>
      <c r="AI2044">
        <v>13445.9501</v>
      </c>
      <c r="AJ2044">
        <v>14533.894200000001</v>
      </c>
      <c r="AK2044">
        <v>12358.7009</v>
      </c>
      <c r="AL2044">
        <v>11934.758099999999</v>
      </c>
      <c r="AM2044" s="49" t="s">
        <v>318</v>
      </c>
      <c r="AN2044" s="49" t="s">
        <v>14</v>
      </c>
      <c r="AO2044" s="49" t="s">
        <v>500</v>
      </c>
      <c r="AP2044" s="49" t="s">
        <v>505</v>
      </c>
      <c r="AQ2044" s="49" t="s">
        <v>13</v>
      </c>
      <c r="AR2044" s="49" t="s">
        <v>487</v>
      </c>
      <c r="AS2044" s="49" t="s">
        <v>488</v>
      </c>
      <c r="AT2044" s="49" t="s">
        <v>489</v>
      </c>
    </row>
    <row r="2045" spans="1:46" x14ac:dyDescent="0.25">
      <c r="A2045">
        <v>12</v>
      </c>
      <c r="B2045" t="s">
        <v>321</v>
      </c>
      <c r="C2045" t="s">
        <v>321</v>
      </c>
      <c r="D2045" t="s">
        <v>424</v>
      </c>
      <c r="E2045" t="s">
        <v>630</v>
      </c>
      <c r="F2045" t="s">
        <v>631</v>
      </c>
      <c r="G2045">
        <v>0</v>
      </c>
      <c r="H2045">
        <v>0</v>
      </c>
      <c r="I2045">
        <v>0</v>
      </c>
      <c r="J2045">
        <v>0</v>
      </c>
      <c r="K2045">
        <v>0</v>
      </c>
      <c r="L2045">
        <v>0</v>
      </c>
      <c r="M2045">
        <v>0</v>
      </c>
      <c r="N2045">
        <v>0</v>
      </c>
      <c r="O2045">
        <v>0</v>
      </c>
      <c r="P2045">
        <v>0</v>
      </c>
      <c r="Q2045">
        <v>0</v>
      </c>
      <c r="R2045">
        <v>0</v>
      </c>
      <c r="S2045">
        <v>0</v>
      </c>
      <c r="T2045">
        <v>0</v>
      </c>
      <c r="U2045">
        <v>0</v>
      </c>
      <c r="V2045">
        <v>0</v>
      </c>
      <c r="W2045">
        <v>0</v>
      </c>
      <c r="X2045">
        <v>0</v>
      </c>
      <c r="Y2045">
        <v>0</v>
      </c>
      <c r="Z2045">
        <v>0</v>
      </c>
      <c r="AA2045">
        <v>0</v>
      </c>
      <c r="AB2045">
        <v>0</v>
      </c>
      <c r="AC2045">
        <v>0</v>
      </c>
      <c r="AD2045">
        <v>0</v>
      </c>
      <c r="AE2045">
        <v>0</v>
      </c>
      <c r="AF2045">
        <v>0</v>
      </c>
      <c r="AG2045">
        <v>0</v>
      </c>
      <c r="AH2045">
        <v>0</v>
      </c>
      <c r="AI2045">
        <v>0</v>
      </c>
      <c r="AJ2045">
        <v>0</v>
      </c>
      <c r="AK2045">
        <v>0</v>
      </c>
      <c r="AL2045" t="s">
        <v>531</v>
      </c>
      <c r="AM2045" s="49" t="s">
        <v>424</v>
      </c>
      <c r="AN2045" s="49" t="s">
        <v>14</v>
      </c>
      <c r="AO2045" s="49" t="s">
        <v>485</v>
      </c>
      <c r="AP2045" s="49" t="s">
        <v>505</v>
      </c>
      <c r="AQ2045" s="49" t="s">
        <v>13</v>
      </c>
      <c r="AR2045" s="49" t="s">
        <v>495</v>
      </c>
      <c r="AS2045" s="49" t="s">
        <v>496</v>
      </c>
      <c r="AT2045" s="49" t="s">
        <v>497</v>
      </c>
    </row>
    <row r="2046" spans="1:46" x14ac:dyDescent="0.25">
      <c r="A2046">
        <v>12</v>
      </c>
      <c r="B2046" t="s">
        <v>253</v>
      </c>
      <c r="C2046" t="s">
        <v>253</v>
      </c>
      <c r="D2046" t="s">
        <v>601</v>
      </c>
      <c r="E2046" t="s">
        <v>630</v>
      </c>
      <c r="F2046" t="s">
        <v>631</v>
      </c>
      <c r="G2046">
        <v>0</v>
      </c>
      <c r="H2046">
        <v>0</v>
      </c>
      <c r="I2046">
        <v>0</v>
      </c>
      <c r="J2046">
        <v>0</v>
      </c>
      <c r="K2046">
        <v>0</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0</v>
      </c>
      <c r="AG2046">
        <v>0</v>
      </c>
      <c r="AH2046">
        <v>0</v>
      </c>
      <c r="AI2046">
        <v>0</v>
      </c>
      <c r="AJ2046">
        <v>0</v>
      </c>
      <c r="AK2046">
        <v>0</v>
      </c>
      <c r="AL2046">
        <v>0</v>
      </c>
      <c r="AM2046" s="49" t="s">
        <v>254</v>
      </c>
      <c r="AN2046" s="49" t="s">
        <v>14</v>
      </c>
      <c r="AO2046" s="49" t="s">
        <v>500</v>
      </c>
      <c r="AP2046" s="49" t="s">
        <v>501</v>
      </c>
      <c r="AQ2046" s="49" t="s">
        <v>502</v>
      </c>
      <c r="AR2046" s="49" t="s">
        <v>487</v>
      </c>
      <c r="AS2046" s="49" t="s">
        <v>488</v>
      </c>
      <c r="AT2046" s="49" t="s">
        <v>489</v>
      </c>
    </row>
    <row r="2047" spans="1:46" x14ac:dyDescent="0.25">
      <c r="A2047">
        <v>12</v>
      </c>
      <c r="B2047" t="s">
        <v>263</v>
      </c>
      <c r="C2047" t="s">
        <v>263</v>
      </c>
      <c r="D2047" t="s">
        <v>602</v>
      </c>
      <c r="E2047" t="s">
        <v>630</v>
      </c>
      <c r="F2047" t="s">
        <v>631</v>
      </c>
      <c r="G2047">
        <v>0</v>
      </c>
      <c r="H2047">
        <v>0</v>
      </c>
      <c r="I2047">
        <v>0</v>
      </c>
      <c r="J2047">
        <v>0</v>
      </c>
      <c r="K2047">
        <v>0</v>
      </c>
      <c r="L2047">
        <v>0</v>
      </c>
      <c r="M2047">
        <v>0</v>
      </c>
      <c r="N2047">
        <v>0</v>
      </c>
      <c r="O2047">
        <v>0</v>
      </c>
      <c r="P2047">
        <v>0</v>
      </c>
      <c r="Q2047">
        <v>0</v>
      </c>
      <c r="R2047">
        <v>0</v>
      </c>
      <c r="S2047">
        <v>0</v>
      </c>
      <c r="T2047">
        <v>0</v>
      </c>
      <c r="U2047">
        <v>0</v>
      </c>
      <c r="V2047">
        <v>0</v>
      </c>
      <c r="W2047">
        <v>0</v>
      </c>
      <c r="X2047">
        <v>124.31870000000001</v>
      </c>
      <c r="Y2047">
        <v>44.325699999999998</v>
      </c>
      <c r="Z2047">
        <v>21.273099999999999</v>
      </c>
      <c r="AA2047">
        <v>73.963999999999999</v>
      </c>
      <c r="AB2047">
        <v>166.9821</v>
      </c>
      <c r="AC2047">
        <v>32.707299999999996</v>
      </c>
      <c r="AD2047">
        <v>0</v>
      </c>
      <c r="AE2047">
        <v>128.68549999999999</v>
      </c>
      <c r="AF2047">
        <v>79.992999999999995</v>
      </c>
      <c r="AG2047">
        <v>0</v>
      </c>
      <c r="AH2047">
        <v>0</v>
      </c>
      <c r="AI2047">
        <v>0</v>
      </c>
      <c r="AJ2047">
        <v>0</v>
      </c>
      <c r="AK2047">
        <v>49.914999999999999</v>
      </c>
      <c r="AL2047">
        <v>49.914999999999999</v>
      </c>
      <c r="AM2047" s="49" t="s">
        <v>264</v>
      </c>
      <c r="AN2047" s="49" t="s">
        <v>14</v>
      </c>
      <c r="AO2047" s="49" t="s">
        <v>500</v>
      </c>
      <c r="AP2047" s="49" t="s">
        <v>501</v>
      </c>
      <c r="AQ2047" s="49" t="s">
        <v>502</v>
      </c>
      <c r="AR2047" s="49" t="s">
        <v>487</v>
      </c>
      <c r="AS2047" s="49" t="s">
        <v>488</v>
      </c>
      <c r="AT2047" s="49" t="s">
        <v>489</v>
      </c>
    </row>
    <row r="2048" spans="1:46" x14ac:dyDescent="0.25">
      <c r="A2048">
        <v>12</v>
      </c>
      <c r="B2048" t="s">
        <v>123</v>
      </c>
      <c r="C2048" t="s">
        <v>123</v>
      </c>
      <c r="D2048" t="s">
        <v>603</v>
      </c>
      <c r="E2048" t="s">
        <v>630</v>
      </c>
      <c r="F2048" t="s">
        <v>631</v>
      </c>
      <c r="G2048">
        <v>0</v>
      </c>
      <c r="H2048">
        <v>0</v>
      </c>
      <c r="I2048">
        <v>0</v>
      </c>
      <c r="J2048">
        <v>0</v>
      </c>
      <c r="K2048">
        <v>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c r="AG2048">
        <v>0</v>
      </c>
      <c r="AH2048">
        <v>0</v>
      </c>
      <c r="AI2048">
        <v>0</v>
      </c>
      <c r="AJ2048">
        <v>0</v>
      </c>
      <c r="AK2048">
        <v>0</v>
      </c>
      <c r="AL2048" t="s">
        <v>531</v>
      </c>
      <c r="AM2048" s="49" t="s">
        <v>410</v>
      </c>
      <c r="AN2048" s="49" t="s">
        <v>5</v>
      </c>
      <c r="AO2048" s="49" t="s">
        <v>9</v>
      </c>
      <c r="AP2048" s="49" t="s">
        <v>494</v>
      </c>
      <c r="AQ2048" s="49" t="s">
        <v>9</v>
      </c>
      <c r="AR2048" s="49" t="s">
        <v>495</v>
      </c>
      <c r="AS2048" s="49" t="s">
        <v>496</v>
      </c>
      <c r="AT2048" s="49" t="s">
        <v>497</v>
      </c>
    </row>
    <row r="2049" spans="1:46" x14ac:dyDescent="0.25">
      <c r="A2049">
        <v>12</v>
      </c>
      <c r="B2049" t="s">
        <v>375</v>
      </c>
      <c r="C2049" t="s">
        <v>375</v>
      </c>
      <c r="D2049" t="s">
        <v>604</v>
      </c>
      <c r="E2049" t="s">
        <v>630</v>
      </c>
      <c r="F2049" t="s">
        <v>631</v>
      </c>
      <c r="G2049">
        <v>0</v>
      </c>
      <c r="H2049">
        <v>0</v>
      </c>
      <c r="I2049">
        <v>0</v>
      </c>
      <c r="J2049">
        <v>0</v>
      </c>
      <c r="K2049">
        <v>0</v>
      </c>
      <c r="L2049">
        <v>0</v>
      </c>
      <c r="M2049">
        <v>0</v>
      </c>
      <c r="N2049">
        <v>0</v>
      </c>
      <c r="O2049">
        <v>0</v>
      </c>
      <c r="P2049">
        <v>0</v>
      </c>
      <c r="Q2049">
        <v>0</v>
      </c>
      <c r="R2049">
        <v>0</v>
      </c>
      <c r="S2049">
        <v>0</v>
      </c>
      <c r="T2049">
        <v>0</v>
      </c>
      <c r="U2049">
        <v>0</v>
      </c>
      <c r="V2049">
        <v>0</v>
      </c>
      <c r="W2049">
        <v>902</v>
      </c>
      <c r="X2049">
        <v>574.00189999999998</v>
      </c>
      <c r="Y2049">
        <v>410.00080000000003</v>
      </c>
      <c r="Z2049">
        <v>41.001300000000001</v>
      </c>
      <c r="AA2049">
        <v>295.41640000000001</v>
      </c>
      <c r="AB2049">
        <v>461.18020000000001</v>
      </c>
      <c r="AC2049">
        <v>702.06769999999995</v>
      </c>
      <c r="AD2049">
        <v>866.29079999999999</v>
      </c>
      <c r="AE2049">
        <v>1420.9286999999999</v>
      </c>
      <c r="AF2049">
        <v>2710.2914999999998</v>
      </c>
      <c r="AG2049">
        <v>2494.9391999999998</v>
      </c>
      <c r="AH2049">
        <v>2635.0839999999998</v>
      </c>
      <c r="AI2049">
        <v>4322.2094999999999</v>
      </c>
      <c r="AJ2049">
        <v>4779.5002000000004</v>
      </c>
      <c r="AK2049">
        <v>2977.7066</v>
      </c>
      <c r="AL2049">
        <v>2465.5520999999999</v>
      </c>
      <c r="AM2049" s="49" t="s">
        <v>376</v>
      </c>
      <c r="AN2049" s="49" t="s">
        <v>14</v>
      </c>
      <c r="AO2049" s="49" t="s">
        <v>500</v>
      </c>
      <c r="AP2049" s="49" t="s">
        <v>501</v>
      </c>
      <c r="AQ2049" s="49" t="s">
        <v>502</v>
      </c>
      <c r="AR2049" s="49" t="s">
        <v>487</v>
      </c>
      <c r="AS2049" s="49" t="s">
        <v>488</v>
      </c>
      <c r="AT2049" s="49" t="s">
        <v>489</v>
      </c>
    </row>
    <row r="2050" spans="1:46" x14ac:dyDescent="0.25">
      <c r="A2050">
        <v>12</v>
      </c>
      <c r="B2050" t="s">
        <v>322</v>
      </c>
      <c r="C2050" t="s">
        <v>322</v>
      </c>
      <c r="D2050" t="s">
        <v>323</v>
      </c>
      <c r="E2050" t="s">
        <v>630</v>
      </c>
      <c r="F2050" t="s">
        <v>631</v>
      </c>
      <c r="G2050">
        <v>0</v>
      </c>
      <c r="H2050">
        <v>0</v>
      </c>
      <c r="I2050">
        <v>0</v>
      </c>
      <c r="J2050">
        <v>0</v>
      </c>
      <c r="K2050">
        <v>0</v>
      </c>
      <c r="L2050">
        <v>0</v>
      </c>
      <c r="M2050">
        <v>0</v>
      </c>
      <c r="N2050">
        <v>0</v>
      </c>
      <c r="O2050">
        <v>0</v>
      </c>
      <c r="P2050">
        <v>0</v>
      </c>
      <c r="Q2050">
        <v>0</v>
      </c>
      <c r="R2050">
        <v>0</v>
      </c>
      <c r="S2050">
        <v>0</v>
      </c>
      <c r="T2050">
        <v>0</v>
      </c>
      <c r="U2050">
        <v>0</v>
      </c>
      <c r="V2050">
        <v>0</v>
      </c>
      <c r="W2050">
        <v>0</v>
      </c>
      <c r="X2050">
        <v>822.00279999999998</v>
      </c>
      <c r="Y2050">
        <v>3416.3283000000001</v>
      </c>
      <c r="Z2050">
        <v>3027.1318000000001</v>
      </c>
      <c r="AA2050">
        <v>452.23719999999997</v>
      </c>
      <c r="AB2050">
        <v>3940.0677000000001</v>
      </c>
      <c r="AC2050">
        <v>3715.7683000000002</v>
      </c>
      <c r="AD2050">
        <v>5056.8715000000002</v>
      </c>
      <c r="AE2050">
        <v>4056.5025999999998</v>
      </c>
      <c r="AF2050">
        <v>5518.1981999999998</v>
      </c>
      <c r="AG2050">
        <v>6304.4666999999999</v>
      </c>
      <c r="AH2050">
        <v>6129.0941999999995</v>
      </c>
      <c r="AI2050">
        <v>6926.6962999999996</v>
      </c>
      <c r="AJ2050">
        <v>7725.2907999999998</v>
      </c>
      <c r="AK2050">
        <v>10758.916300000001</v>
      </c>
      <c r="AL2050">
        <v>10758.916300000001</v>
      </c>
      <c r="AM2050" s="49" t="s">
        <v>323</v>
      </c>
      <c r="AN2050" s="49" t="s">
        <v>14</v>
      </c>
      <c r="AO2050" s="49" t="s">
        <v>500</v>
      </c>
      <c r="AP2050" s="49" t="s">
        <v>501</v>
      </c>
      <c r="AQ2050" s="49" t="s">
        <v>502</v>
      </c>
      <c r="AR2050" s="49" t="s">
        <v>487</v>
      </c>
      <c r="AS2050" s="49" t="s">
        <v>488</v>
      </c>
      <c r="AT2050" s="49" t="s">
        <v>489</v>
      </c>
    </row>
    <row r="2051" spans="1:46" x14ac:dyDescent="0.25">
      <c r="A2051">
        <v>12</v>
      </c>
      <c r="B2051" t="s">
        <v>324</v>
      </c>
      <c r="C2051" t="s">
        <v>324</v>
      </c>
      <c r="D2051" t="s">
        <v>425</v>
      </c>
      <c r="E2051" t="s">
        <v>630</v>
      </c>
      <c r="F2051" t="s">
        <v>631</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v>0</v>
      </c>
      <c r="AI2051">
        <v>0</v>
      </c>
      <c r="AJ2051">
        <v>0</v>
      </c>
      <c r="AK2051">
        <v>0</v>
      </c>
      <c r="AL2051">
        <v>0</v>
      </c>
      <c r="AM2051" s="49" t="s">
        <v>425</v>
      </c>
      <c r="AN2051" s="49" t="s">
        <v>14</v>
      </c>
      <c r="AO2051" s="49" t="s">
        <v>500</v>
      </c>
      <c r="AP2051" s="49" t="s">
        <v>501</v>
      </c>
      <c r="AQ2051" s="49" t="s">
        <v>502</v>
      </c>
      <c r="AR2051" s="49" t="s">
        <v>495</v>
      </c>
      <c r="AS2051" s="49" t="s">
        <v>496</v>
      </c>
      <c r="AT2051" s="49" t="s">
        <v>497</v>
      </c>
    </row>
    <row r="2052" spans="1:46" x14ac:dyDescent="0.25">
      <c r="A2052">
        <v>12</v>
      </c>
      <c r="B2052" t="s">
        <v>325</v>
      </c>
      <c r="C2052" t="s">
        <v>325</v>
      </c>
      <c r="D2052" t="s">
        <v>326</v>
      </c>
      <c r="E2052" t="s">
        <v>630</v>
      </c>
      <c r="F2052" t="s">
        <v>631</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c r="AG2052">
        <v>0</v>
      </c>
      <c r="AH2052">
        <v>0</v>
      </c>
      <c r="AI2052">
        <v>0</v>
      </c>
      <c r="AJ2052">
        <v>0</v>
      </c>
      <c r="AK2052">
        <v>0</v>
      </c>
      <c r="AL2052" t="s">
        <v>531</v>
      </c>
      <c r="AM2052" s="49" t="s">
        <v>326</v>
      </c>
      <c r="AN2052" s="49" t="s">
        <v>6</v>
      </c>
      <c r="AO2052" s="49" t="s">
        <v>9</v>
      </c>
      <c r="AP2052" s="49" t="s">
        <v>486</v>
      </c>
      <c r="AQ2052" s="49" t="s">
        <v>9</v>
      </c>
      <c r="AR2052" s="49" t="s">
        <v>487</v>
      </c>
      <c r="AS2052" s="49" t="s">
        <v>488</v>
      </c>
      <c r="AT2052" s="49" t="s">
        <v>489</v>
      </c>
    </row>
    <row r="2053" spans="1:46" x14ac:dyDescent="0.25">
      <c r="A2053">
        <v>12</v>
      </c>
      <c r="B2053" t="s">
        <v>327</v>
      </c>
      <c r="C2053" t="s">
        <v>327</v>
      </c>
      <c r="D2053" t="s">
        <v>426</v>
      </c>
      <c r="E2053" t="s">
        <v>630</v>
      </c>
      <c r="F2053" t="s">
        <v>631</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c r="AG2053">
        <v>0</v>
      </c>
      <c r="AH2053">
        <v>0</v>
      </c>
      <c r="AI2053">
        <v>0</v>
      </c>
      <c r="AJ2053">
        <v>0</v>
      </c>
      <c r="AK2053">
        <v>0</v>
      </c>
      <c r="AL2053" t="s">
        <v>531</v>
      </c>
      <c r="AM2053" s="49" t="s">
        <v>426</v>
      </c>
      <c r="AN2053" s="49" t="s">
        <v>14</v>
      </c>
      <c r="AO2053" s="49" t="s">
        <v>485</v>
      </c>
      <c r="AP2053" s="49" t="s">
        <v>505</v>
      </c>
      <c r="AQ2053" s="49" t="s">
        <v>13</v>
      </c>
      <c r="AR2053" s="49" t="s">
        <v>495</v>
      </c>
      <c r="AS2053" s="49" t="s">
        <v>496</v>
      </c>
      <c r="AT2053" s="49" t="s">
        <v>497</v>
      </c>
    </row>
    <row r="2054" spans="1:46" x14ac:dyDescent="0.25">
      <c r="A2054">
        <v>12</v>
      </c>
      <c r="B2054" t="s">
        <v>330</v>
      </c>
      <c r="C2054" t="s">
        <v>330</v>
      </c>
      <c r="D2054" t="s">
        <v>331</v>
      </c>
      <c r="E2054" t="s">
        <v>630</v>
      </c>
      <c r="F2054" t="s">
        <v>631</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c r="AG2054">
        <v>0</v>
      </c>
      <c r="AH2054">
        <v>0</v>
      </c>
      <c r="AI2054">
        <v>0</v>
      </c>
      <c r="AJ2054">
        <v>0</v>
      </c>
      <c r="AK2054">
        <v>0</v>
      </c>
      <c r="AL2054" t="s">
        <v>531</v>
      </c>
      <c r="AM2054" s="49" t="s">
        <v>331</v>
      </c>
      <c r="AN2054" s="49" t="s">
        <v>8</v>
      </c>
      <c r="AO2054" s="49" t="s">
        <v>9</v>
      </c>
      <c r="AP2054" s="49" t="s">
        <v>494</v>
      </c>
      <c r="AQ2054" s="49" t="s">
        <v>9</v>
      </c>
      <c r="AR2054" s="49" t="s">
        <v>487</v>
      </c>
      <c r="AS2054" s="49" t="s">
        <v>488</v>
      </c>
      <c r="AT2054" s="49" t="s">
        <v>489</v>
      </c>
    </row>
    <row r="2055" spans="1:46" x14ac:dyDescent="0.25">
      <c r="A2055">
        <v>12</v>
      </c>
      <c r="B2055" t="s">
        <v>342</v>
      </c>
      <c r="C2055" t="s">
        <v>342</v>
      </c>
      <c r="D2055" t="s">
        <v>343</v>
      </c>
      <c r="E2055" t="s">
        <v>630</v>
      </c>
      <c r="F2055" t="s">
        <v>631</v>
      </c>
      <c r="G2055">
        <v>0</v>
      </c>
      <c r="H2055">
        <v>0</v>
      </c>
      <c r="I2055">
        <v>0</v>
      </c>
      <c r="J2055">
        <v>0</v>
      </c>
      <c r="K2055">
        <v>0</v>
      </c>
      <c r="L2055">
        <v>0</v>
      </c>
      <c r="M2055">
        <v>0</v>
      </c>
      <c r="N2055">
        <v>0</v>
      </c>
      <c r="O2055">
        <v>0</v>
      </c>
      <c r="P2055">
        <v>0</v>
      </c>
      <c r="Q2055">
        <v>0</v>
      </c>
      <c r="R2055">
        <v>0</v>
      </c>
      <c r="S2055">
        <v>0</v>
      </c>
      <c r="T2055">
        <v>0</v>
      </c>
      <c r="U2055">
        <v>0</v>
      </c>
      <c r="V2055">
        <v>0</v>
      </c>
      <c r="W2055">
        <v>0</v>
      </c>
      <c r="X2055">
        <v>0</v>
      </c>
      <c r="Y2055">
        <v>0</v>
      </c>
      <c r="Z2055">
        <v>0</v>
      </c>
      <c r="AA2055">
        <v>0</v>
      </c>
      <c r="AB2055">
        <v>0</v>
      </c>
      <c r="AC2055">
        <v>0</v>
      </c>
      <c r="AD2055">
        <v>0</v>
      </c>
      <c r="AE2055">
        <v>0</v>
      </c>
      <c r="AF2055">
        <v>0</v>
      </c>
      <c r="AG2055">
        <v>0</v>
      </c>
      <c r="AH2055">
        <v>0</v>
      </c>
      <c r="AI2055">
        <v>0</v>
      </c>
      <c r="AJ2055">
        <v>0</v>
      </c>
      <c r="AK2055">
        <v>0</v>
      </c>
      <c r="AL2055">
        <v>0</v>
      </c>
      <c r="AM2055" s="49" t="s">
        <v>343</v>
      </c>
      <c r="AN2055" s="49" t="s">
        <v>14</v>
      </c>
      <c r="AO2055" s="49" t="s">
        <v>500</v>
      </c>
      <c r="AP2055" s="49" t="s">
        <v>501</v>
      </c>
      <c r="AQ2055" s="49" t="s">
        <v>502</v>
      </c>
      <c r="AR2055" s="49" t="s">
        <v>487</v>
      </c>
      <c r="AS2055" s="49" t="s">
        <v>488</v>
      </c>
      <c r="AT2055" s="49" t="s">
        <v>489</v>
      </c>
    </row>
    <row r="2056" spans="1:46" x14ac:dyDescent="0.25">
      <c r="A2056">
        <v>12</v>
      </c>
      <c r="B2056" t="s">
        <v>332</v>
      </c>
      <c r="C2056" t="s">
        <v>332</v>
      </c>
      <c r="D2056" t="s">
        <v>333</v>
      </c>
      <c r="E2056" t="s">
        <v>630</v>
      </c>
      <c r="F2056" t="s">
        <v>631</v>
      </c>
      <c r="G2056">
        <v>0</v>
      </c>
      <c r="H2056">
        <v>0</v>
      </c>
      <c r="I2056">
        <v>0</v>
      </c>
      <c r="J2056">
        <v>0</v>
      </c>
      <c r="K2056">
        <v>0</v>
      </c>
      <c r="L2056">
        <v>0</v>
      </c>
      <c r="M2056">
        <v>0</v>
      </c>
      <c r="N2056">
        <v>0</v>
      </c>
      <c r="O2056">
        <v>0</v>
      </c>
      <c r="P2056">
        <v>0</v>
      </c>
      <c r="Q2056">
        <v>0</v>
      </c>
      <c r="R2056">
        <v>0</v>
      </c>
      <c r="S2056">
        <v>0</v>
      </c>
      <c r="T2056">
        <v>0</v>
      </c>
      <c r="U2056">
        <v>0</v>
      </c>
      <c r="V2056">
        <v>0</v>
      </c>
      <c r="W2056">
        <v>0</v>
      </c>
      <c r="X2056">
        <v>0</v>
      </c>
      <c r="Y2056">
        <v>0</v>
      </c>
      <c r="Z2056">
        <v>0</v>
      </c>
      <c r="AA2056">
        <v>0</v>
      </c>
      <c r="AB2056">
        <v>0</v>
      </c>
      <c r="AC2056">
        <v>0</v>
      </c>
      <c r="AD2056">
        <v>0</v>
      </c>
      <c r="AE2056">
        <v>0</v>
      </c>
      <c r="AF2056">
        <v>0</v>
      </c>
      <c r="AG2056">
        <v>0</v>
      </c>
      <c r="AH2056">
        <v>0</v>
      </c>
      <c r="AI2056">
        <v>0</v>
      </c>
      <c r="AJ2056">
        <v>0</v>
      </c>
      <c r="AK2056">
        <v>0</v>
      </c>
      <c r="AL2056" t="s">
        <v>531</v>
      </c>
      <c r="AM2056" s="49" t="s">
        <v>333</v>
      </c>
      <c r="AN2056" s="49" t="s">
        <v>14</v>
      </c>
      <c r="AO2056" s="49" t="s">
        <v>485</v>
      </c>
      <c r="AP2056" s="49" t="s">
        <v>505</v>
      </c>
      <c r="AQ2056" s="49" t="s">
        <v>13</v>
      </c>
      <c r="AR2056" s="49" t="s">
        <v>495</v>
      </c>
      <c r="AS2056" s="49" t="s">
        <v>488</v>
      </c>
      <c r="AT2056" s="49" t="s">
        <v>489</v>
      </c>
    </row>
    <row r="2057" spans="1:46" x14ac:dyDescent="0.25">
      <c r="A2057">
        <v>12</v>
      </c>
      <c r="B2057" t="s">
        <v>349</v>
      </c>
      <c r="C2057" t="s">
        <v>349</v>
      </c>
      <c r="D2057" t="s">
        <v>350</v>
      </c>
      <c r="E2057" t="s">
        <v>630</v>
      </c>
      <c r="F2057" t="s">
        <v>631</v>
      </c>
      <c r="G2057">
        <v>0</v>
      </c>
      <c r="H2057">
        <v>0</v>
      </c>
      <c r="I2057">
        <v>0</v>
      </c>
      <c r="J2057">
        <v>0</v>
      </c>
      <c r="K2057">
        <v>0</v>
      </c>
      <c r="L2057">
        <v>0</v>
      </c>
      <c r="M2057">
        <v>0</v>
      </c>
      <c r="N2057">
        <v>0</v>
      </c>
      <c r="O2057">
        <v>0</v>
      </c>
      <c r="P2057">
        <v>0</v>
      </c>
      <c r="Q2057">
        <v>0</v>
      </c>
      <c r="R2057">
        <v>1496.0986</v>
      </c>
      <c r="S2057">
        <v>119.70059999999999</v>
      </c>
      <c r="T2057">
        <v>80.750799999999998</v>
      </c>
      <c r="U2057">
        <v>461.69940000000003</v>
      </c>
      <c r="V2057">
        <v>1398.4247</v>
      </c>
      <c r="W2057">
        <v>1773.9639</v>
      </c>
      <c r="X2057">
        <v>1866.1279</v>
      </c>
      <c r="Y2057">
        <v>4219.9678000000004</v>
      </c>
      <c r="Z2057">
        <v>4174.3316999999997</v>
      </c>
      <c r="AA2057">
        <v>4675.6256000000003</v>
      </c>
      <c r="AB2057">
        <v>4797.5285000000003</v>
      </c>
      <c r="AC2057">
        <v>4157.9989999999998</v>
      </c>
      <c r="AD2057">
        <v>3968.9985000000001</v>
      </c>
      <c r="AE2057">
        <v>3883.4495999999999</v>
      </c>
      <c r="AF2057">
        <v>4006.8011000000001</v>
      </c>
      <c r="AG2057">
        <v>4343.4616999999998</v>
      </c>
      <c r="AH2057">
        <v>4327.1917999999996</v>
      </c>
      <c r="AI2057">
        <v>4385.3716000000004</v>
      </c>
      <c r="AJ2057">
        <v>4345.5047999999997</v>
      </c>
      <c r="AK2057">
        <v>4664.4385000000002</v>
      </c>
      <c r="AL2057">
        <v>4664.4385000000002</v>
      </c>
      <c r="AM2057" s="49" t="s">
        <v>350</v>
      </c>
      <c r="AN2057" s="49" t="s">
        <v>14</v>
      </c>
      <c r="AO2057" s="49" t="s">
        <v>500</v>
      </c>
      <c r="AP2057" s="49" t="s">
        <v>505</v>
      </c>
      <c r="AQ2057" s="49" t="s">
        <v>13</v>
      </c>
      <c r="AR2057" s="49" t="s">
        <v>487</v>
      </c>
      <c r="AS2057" s="49" t="s">
        <v>488</v>
      </c>
      <c r="AT2057" s="49" t="s">
        <v>489</v>
      </c>
    </row>
    <row r="2058" spans="1:46" x14ac:dyDescent="0.25">
      <c r="A2058">
        <v>12</v>
      </c>
      <c r="B2058" t="s">
        <v>351</v>
      </c>
      <c r="C2058" t="s">
        <v>351</v>
      </c>
      <c r="D2058" t="s">
        <v>352</v>
      </c>
      <c r="E2058" t="s">
        <v>630</v>
      </c>
      <c r="F2058" t="s">
        <v>631</v>
      </c>
      <c r="G2058">
        <v>0</v>
      </c>
      <c r="H2058">
        <v>0</v>
      </c>
      <c r="I2058">
        <v>0</v>
      </c>
      <c r="J2058">
        <v>0</v>
      </c>
      <c r="K2058">
        <v>0</v>
      </c>
      <c r="L2058">
        <v>0</v>
      </c>
      <c r="M2058">
        <v>0</v>
      </c>
      <c r="N2058">
        <v>0</v>
      </c>
      <c r="O2058">
        <v>0</v>
      </c>
      <c r="P2058">
        <v>0</v>
      </c>
      <c r="Q2058">
        <v>0</v>
      </c>
      <c r="R2058">
        <v>0</v>
      </c>
      <c r="S2058">
        <v>0</v>
      </c>
      <c r="T2058">
        <v>0</v>
      </c>
      <c r="U2058">
        <v>0</v>
      </c>
      <c r="V2058">
        <v>0</v>
      </c>
      <c r="W2058">
        <v>88.818799999999996</v>
      </c>
      <c r="X2058">
        <v>181.2884</v>
      </c>
      <c r="Y2058">
        <v>301.25279999999998</v>
      </c>
      <c r="Z2058">
        <v>267.637</v>
      </c>
      <c r="AA2058">
        <v>690.69219999999996</v>
      </c>
      <c r="AB2058">
        <v>14.5031</v>
      </c>
      <c r="AC2058">
        <v>39.259599999999999</v>
      </c>
      <c r="AD2058">
        <v>62.730800000000002</v>
      </c>
      <c r="AE2058">
        <v>0</v>
      </c>
      <c r="AF2058">
        <v>0</v>
      </c>
      <c r="AG2058">
        <v>0</v>
      </c>
      <c r="AH2058">
        <v>0</v>
      </c>
      <c r="AI2058">
        <v>0</v>
      </c>
      <c r="AJ2058">
        <v>0</v>
      </c>
      <c r="AK2058">
        <v>0</v>
      </c>
      <c r="AL2058">
        <v>0</v>
      </c>
      <c r="AM2058" s="49" t="s">
        <v>352</v>
      </c>
      <c r="AN2058" s="49" t="s">
        <v>14</v>
      </c>
      <c r="AO2058" s="49" t="s">
        <v>500</v>
      </c>
      <c r="AP2058" s="49" t="s">
        <v>505</v>
      </c>
      <c r="AQ2058" s="49" t="s">
        <v>13</v>
      </c>
      <c r="AR2058" s="49" t="s">
        <v>487</v>
      </c>
      <c r="AS2058" s="49" t="s">
        <v>488</v>
      </c>
      <c r="AT2058" s="49" t="s">
        <v>489</v>
      </c>
    </row>
    <row r="2059" spans="1:46" x14ac:dyDescent="0.25">
      <c r="A2059">
        <v>12</v>
      </c>
      <c r="B2059" t="s">
        <v>400</v>
      </c>
      <c r="C2059" t="s">
        <v>400</v>
      </c>
      <c r="D2059" t="s">
        <v>401</v>
      </c>
      <c r="E2059" t="s">
        <v>630</v>
      </c>
      <c r="F2059" t="s">
        <v>631</v>
      </c>
      <c r="G2059">
        <v>0</v>
      </c>
      <c r="H2059">
        <v>0</v>
      </c>
      <c r="I2059">
        <v>0</v>
      </c>
      <c r="J2059">
        <v>0</v>
      </c>
      <c r="K2059">
        <v>0</v>
      </c>
      <c r="L2059">
        <v>0</v>
      </c>
      <c r="M2059">
        <v>0</v>
      </c>
      <c r="N2059">
        <v>0</v>
      </c>
      <c r="O2059">
        <v>0</v>
      </c>
      <c r="P2059">
        <v>0</v>
      </c>
      <c r="Q2059">
        <v>0</v>
      </c>
      <c r="R2059">
        <v>0</v>
      </c>
      <c r="S2059">
        <v>0</v>
      </c>
      <c r="T2059">
        <v>0</v>
      </c>
      <c r="U2059">
        <v>0</v>
      </c>
      <c r="V2059">
        <v>0</v>
      </c>
      <c r="W2059">
        <v>0</v>
      </c>
      <c r="X2059">
        <v>0</v>
      </c>
      <c r="Y2059">
        <v>0</v>
      </c>
      <c r="Z2059">
        <v>0</v>
      </c>
      <c r="AA2059">
        <v>0</v>
      </c>
      <c r="AB2059">
        <v>0</v>
      </c>
      <c r="AC2059">
        <v>0</v>
      </c>
      <c r="AD2059">
        <v>0</v>
      </c>
      <c r="AE2059">
        <v>0</v>
      </c>
      <c r="AF2059">
        <v>0</v>
      </c>
      <c r="AG2059">
        <v>0</v>
      </c>
      <c r="AH2059">
        <v>0</v>
      </c>
      <c r="AI2059">
        <v>0</v>
      </c>
      <c r="AJ2059">
        <v>0</v>
      </c>
      <c r="AK2059">
        <v>0</v>
      </c>
      <c r="AL2059" t="s">
        <v>531</v>
      </c>
      <c r="AM2059" s="49" t="s">
        <v>401</v>
      </c>
      <c r="AN2059" s="49" t="s">
        <v>4</v>
      </c>
      <c r="AO2059" s="49" t="s">
        <v>9</v>
      </c>
      <c r="AP2059" s="49" t="s">
        <v>501</v>
      </c>
      <c r="AQ2059" s="49" t="s">
        <v>9</v>
      </c>
      <c r="AR2059" s="49" t="s">
        <v>487</v>
      </c>
      <c r="AS2059" s="49" t="s">
        <v>488</v>
      </c>
      <c r="AT2059" s="49" t="s">
        <v>489</v>
      </c>
    </row>
    <row r="2060" spans="1:46" x14ac:dyDescent="0.25">
      <c r="A2060">
        <v>12</v>
      </c>
      <c r="B2060" t="s">
        <v>344</v>
      </c>
      <c r="C2060" t="s">
        <v>344</v>
      </c>
      <c r="D2060" t="s">
        <v>345</v>
      </c>
      <c r="E2060" t="s">
        <v>630</v>
      </c>
      <c r="F2060" t="s">
        <v>631</v>
      </c>
      <c r="G2060" t="s">
        <v>531</v>
      </c>
      <c r="H2060" t="s">
        <v>531</v>
      </c>
      <c r="I2060" t="s">
        <v>531</v>
      </c>
      <c r="J2060" t="s">
        <v>531</v>
      </c>
      <c r="K2060" t="s">
        <v>531</v>
      </c>
      <c r="L2060" t="s">
        <v>531</v>
      </c>
      <c r="M2060" t="s">
        <v>531</v>
      </c>
      <c r="N2060" t="s">
        <v>531</v>
      </c>
      <c r="O2060" t="s">
        <v>531</v>
      </c>
      <c r="P2060" t="s">
        <v>531</v>
      </c>
      <c r="Q2060" t="s">
        <v>531</v>
      </c>
      <c r="R2060" t="s">
        <v>531</v>
      </c>
      <c r="S2060" t="s">
        <v>531</v>
      </c>
      <c r="T2060" t="s">
        <v>531</v>
      </c>
      <c r="U2060" t="s">
        <v>531</v>
      </c>
      <c r="V2060" t="s">
        <v>531</v>
      </c>
      <c r="W2060" t="s">
        <v>531</v>
      </c>
      <c r="X2060" t="s">
        <v>531</v>
      </c>
      <c r="Y2060" t="s">
        <v>531</v>
      </c>
      <c r="Z2060" t="s">
        <v>531</v>
      </c>
      <c r="AA2060" t="s">
        <v>531</v>
      </c>
      <c r="AB2060" t="s">
        <v>531</v>
      </c>
      <c r="AC2060">
        <v>0</v>
      </c>
      <c r="AD2060">
        <v>0</v>
      </c>
      <c r="AE2060">
        <v>0</v>
      </c>
      <c r="AF2060">
        <v>0</v>
      </c>
      <c r="AG2060">
        <v>0</v>
      </c>
      <c r="AH2060">
        <v>0</v>
      </c>
      <c r="AI2060">
        <v>0</v>
      </c>
      <c r="AJ2060">
        <v>0</v>
      </c>
      <c r="AK2060">
        <v>0</v>
      </c>
      <c r="AL2060" t="s">
        <v>531</v>
      </c>
      <c r="AM2060" s="49" t="s">
        <v>345</v>
      </c>
      <c r="AN2060" s="49" t="s">
        <v>6</v>
      </c>
      <c r="AO2060" s="49" t="s">
        <v>9</v>
      </c>
      <c r="AP2060" s="49" t="s">
        <v>486</v>
      </c>
      <c r="AQ2060" s="49" t="s">
        <v>9</v>
      </c>
      <c r="AR2060" s="49" t="s">
        <v>495</v>
      </c>
      <c r="AS2060" s="49" t="s">
        <v>488</v>
      </c>
      <c r="AT2060" s="49" t="s">
        <v>489</v>
      </c>
    </row>
    <row r="2061" spans="1:46" x14ac:dyDescent="0.25">
      <c r="A2061">
        <v>12</v>
      </c>
      <c r="B2061" t="s">
        <v>154</v>
      </c>
      <c r="C2061" t="s">
        <v>154</v>
      </c>
      <c r="D2061" t="s">
        <v>155</v>
      </c>
      <c r="E2061" t="s">
        <v>630</v>
      </c>
      <c r="F2061" t="s">
        <v>631</v>
      </c>
      <c r="G2061">
        <v>0</v>
      </c>
      <c r="H2061">
        <v>0</v>
      </c>
      <c r="I2061">
        <v>0</v>
      </c>
      <c r="J2061">
        <v>0</v>
      </c>
      <c r="K2061">
        <v>0</v>
      </c>
      <c r="L2061">
        <v>0</v>
      </c>
      <c r="M2061">
        <v>0</v>
      </c>
      <c r="N2061">
        <v>0</v>
      </c>
      <c r="O2061">
        <v>0</v>
      </c>
      <c r="P2061">
        <v>0</v>
      </c>
      <c r="Q2061">
        <v>0</v>
      </c>
      <c r="R2061">
        <v>0</v>
      </c>
      <c r="S2061">
        <v>943.19389999999999</v>
      </c>
      <c r="T2061">
        <v>3909.6882999999998</v>
      </c>
      <c r="U2061">
        <v>4278.5998</v>
      </c>
      <c r="V2061">
        <v>6161.1859999999997</v>
      </c>
      <c r="W2061">
        <v>2396.0176999999999</v>
      </c>
      <c r="X2061">
        <v>6845.7613000000001</v>
      </c>
      <c r="Y2061">
        <v>8405.0722000000005</v>
      </c>
      <c r="Z2061">
        <v>27648.387900000002</v>
      </c>
      <c r="AA2061">
        <v>31997.995800000001</v>
      </c>
      <c r="AB2061">
        <v>25815.4362</v>
      </c>
      <c r="AC2061">
        <v>18845.4274</v>
      </c>
      <c r="AD2061">
        <v>27393.612799999999</v>
      </c>
      <c r="AE2061">
        <v>46096.421000000002</v>
      </c>
      <c r="AF2061">
        <v>42314.325400000002</v>
      </c>
      <c r="AG2061">
        <v>51732.155200000001</v>
      </c>
      <c r="AH2061">
        <v>67012.3842</v>
      </c>
      <c r="AI2061">
        <v>65370.049099999997</v>
      </c>
      <c r="AJ2061">
        <v>75511.508700000006</v>
      </c>
      <c r="AK2061">
        <v>70182.884600000005</v>
      </c>
      <c r="AL2061">
        <v>67283.286999999997</v>
      </c>
      <c r="AM2061" s="49" t="s">
        <v>155</v>
      </c>
      <c r="AN2061" s="49" t="s">
        <v>14</v>
      </c>
      <c r="AO2061" s="49" t="s">
        <v>500</v>
      </c>
      <c r="AP2061" s="49" t="s">
        <v>505</v>
      </c>
      <c r="AQ2061" s="49" t="s">
        <v>13</v>
      </c>
      <c r="AR2061" s="49" t="s">
        <v>487</v>
      </c>
      <c r="AS2061" s="49" t="s">
        <v>488</v>
      </c>
      <c r="AT2061" s="49" t="s">
        <v>489</v>
      </c>
    </row>
    <row r="2062" spans="1:46" x14ac:dyDescent="0.25">
      <c r="A2062">
        <v>12</v>
      </c>
      <c r="B2062" t="s">
        <v>241</v>
      </c>
      <c r="C2062" t="s">
        <v>241</v>
      </c>
      <c r="D2062" t="s">
        <v>242</v>
      </c>
      <c r="E2062" t="s">
        <v>630</v>
      </c>
      <c r="F2062" t="s">
        <v>631</v>
      </c>
      <c r="G2062">
        <v>0</v>
      </c>
      <c r="H2062">
        <v>0</v>
      </c>
      <c r="I2062">
        <v>0</v>
      </c>
      <c r="J2062">
        <v>0</v>
      </c>
      <c r="K2062">
        <v>0</v>
      </c>
      <c r="L2062">
        <v>0</v>
      </c>
      <c r="M2062">
        <v>0</v>
      </c>
      <c r="N2062">
        <v>0</v>
      </c>
      <c r="O2062">
        <v>0</v>
      </c>
      <c r="P2062">
        <v>0</v>
      </c>
      <c r="Q2062">
        <v>0</v>
      </c>
      <c r="R2062">
        <v>0</v>
      </c>
      <c r="S2062">
        <v>0</v>
      </c>
      <c r="T2062">
        <v>0</v>
      </c>
      <c r="U2062">
        <v>0</v>
      </c>
      <c r="V2062">
        <v>0</v>
      </c>
      <c r="W2062">
        <v>0</v>
      </c>
      <c r="X2062">
        <v>0</v>
      </c>
      <c r="Y2062">
        <v>0</v>
      </c>
      <c r="Z2062">
        <v>0</v>
      </c>
      <c r="AA2062">
        <v>0</v>
      </c>
      <c r="AB2062">
        <v>0</v>
      </c>
      <c r="AC2062">
        <v>0</v>
      </c>
      <c r="AD2062">
        <v>0</v>
      </c>
      <c r="AE2062">
        <v>0</v>
      </c>
      <c r="AF2062">
        <v>0</v>
      </c>
      <c r="AG2062">
        <v>0</v>
      </c>
      <c r="AH2062">
        <v>0</v>
      </c>
      <c r="AI2062">
        <v>0</v>
      </c>
      <c r="AJ2062">
        <v>0</v>
      </c>
      <c r="AK2062">
        <v>0</v>
      </c>
      <c r="AL2062" t="s">
        <v>531</v>
      </c>
      <c r="AM2062" s="49" t="s">
        <v>242</v>
      </c>
      <c r="AN2062" s="49" t="s">
        <v>14</v>
      </c>
      <c r="AO2062" s="49" t="s">
        <v>485</v>
      </c>
      <c r="AP2062" s="49" t="s">
        <v>494</v>
      </c>
      <c r="AQ2062" s="49" t="s">
        <v>11</v>
      </c>
      <c r="AR2062" s="49" t="s">
        <v>487</v>
      </c>
      <c r="AS2062" s="49" t="s">
        <v>488</v>
      </c>
      <c r="AT2062" s="49" t="s">
        <v>489</v>
      </c>
    </row>
    <row r="2063" spans="1:46" x14ac:dyDescent="0.25">
      <c r="A2063">
        <v>12</v>
      </c>
      <c r="B2063" t="s">
        <v>328</v>
      </c>
      <c r="C2063" t="s">
        <v>328</v>
      </c>
      <c r="D2063" t="s">
        <v>329</v>
      </c>
      <c r="E2063" t="s">
        <v>630</v>
      </c>
      <c r="F2063" t="s">
        <v>631</v>
      </c>
      <c r="G2063">
        <v>0</v>
      </c>
      <c r="H2063">
        <v>0</v>
      </c>
      <c r="I2063">
        <v>0</v>
      </c>
      <c r="J2063">
        <v>0</v>
      </c>
      <c r="K2063">
        <v>0</v>
      </c>
      <c r="L2063">
        <v>0</v>
      </c>
      <c r="M2063">
        <v>0</v>
      </c>
      <c r="N2063">
        <v>0</v>
      </c>
      <c r="O2063">
        <v>0</v>
      </c>
      <c r="P2063">
        <v>0</v>
      </c>
      <c r="Q2063">
        <v>0</v>
      </c>
      <c r="R2063">
        <v>0</v>
      </c>
      <c r="S2063">
        <v>0</v>
      </c>
      <c r="T2063">
        <v>0</v>
      </c>
      <c r="U2063">
        <v>0</v>
      </c>
      <c r="V2063">
        <v>0</v>
      </c>
      <c r="W2063">
        <v>0</v>
      </c>
      <c r="X2063">
        <v>0</v>
      </c>
      <c r="Y2063">
        <v>0</v>
      </c>
      <c r="Z2063">
        <v>0</v>
      </c>
      <c r="AA2063">
        <v>0</v>
      </c>
      <c r="AB2063">
        <v>0</v>
      </c>
      <c r="AC2063">
        <v>0</v>
      </c>
      <c r="AD2063">
        <v>0</v>
      </c>
      <c r="AE2063">
        <v>0</v>
      </c>
      <c r="AF2063">
        <v>0</v>
      </c>
      <c r="AG2063">
        <v>0</v>
      </c>
      <c r="AH2063">
        <v>0</v>
      </c>
      <c r="AI2063">
        <v>0</v>
      </c>
      <c r="AJ2063">
        <v>0</v>
      </c>
      <c r="AK2063">
        <v>0</v>
      </c>
      <c r="AL2063" t="s">
        <v>531</v>
      </c>
      <c r="AM2063" s="49" t="s">
        <v>329</v>
      </c>
      <c r="AN2063" s="49" t="s">
        <v>6</v>
      </c>
      <c r="AO2063" s="49" t="s">
        <v>9</v>
      </c>
      <c r="AP2063" s="49" t="s">
        <v>486</v>
      </c>
      <c r="AQ2063" s="49" t="s">
        <v>9</v>
      </c>
      <c r="AR2063" s="49" t="s">
        <v>487</v>
      </c>
      <c r="AS2063" s="49" t="s">
        <v>488</v>
      </c>
      <c r="AT2063" s="49" t="s">
        <v>489</v>
      </c>
    </row>
    <row r="2064" spans="1:46" x14ac:dyDescent="0.25">
      <c r="A2064">
        <v>12</v>
      </c>
      <c r="B2064" t="s">
        <v>348</v>
      </c>
      <c r="C2064" t="s">
        <v>348</v>
      </c>
      <c r="D2064" t="s">
        <v>427</v>
      </c>
      <c r="E2064" t="s">
        <v>630</v>
      </c>
      <c r="F2064" t="s">
        <v>631</v>
      </c>
      <c r="G2064" t="s">
        <v>531</v>
      </c>
      <c r="H2064" t="s">
        <v>531</v>
      </c>
      <c r="I2064" t="s">
        <v>531</v>
      </c>
      <c r="J2064" t="s">
        <v>531</v>
      </c>
      <c r="K2064" t="s">
        <v>531</v>
      </c>
      <c r="L2064" t="s">
        <v>531</v>
      </c>
      <c r="M2064" t="s">
        <v>531</v>
      </c>
      <c r="N2064" t="s">
        <v>531</v>
      </c>
      <c r="O2064" t="s">
        <v>531</v>
      </c>
      <c r="P2064" t="s">
        <v>531</v>
      </c>
      <c r="Q2064">
        <v>0</v>
      </c>
      <c r="R2064">
        <v>0</v>
      </c>
      <c r="S2064">
        <v>0</v>
      </c>
      <c r="T2064">
        <v>0</v>
      </c>
      <c r="U2064">
        <v>0</v>
      </c>
      <c r="V2064">
        <v>0</v>
      </c>
      <c r="W2064">
        <v>0</v>
      </c>
      <c r="X2064">
        <v>0</v>
      </c>
      <c r="Y2064">
        <v>0</v>
      </c>
      <c r="Z2064">
        <v>0</v>
      </c>
      <c r="AA2064">
        <v>0</v>
      </c>
      <c r="AB2064">
        <v>0</v>
      </c>
      <c r="AC2064">
        <v>0</v>
      </c>
      <c r="AD2064">
        <v>0</v>
      </c>
      <c r="AE2064">
        <v>0</v>
      </c>
      <c r="AF2064">
        <v>0</v>
      </c>
      <c r="AG2064">
        <v>0</v>
      </c>
      <c r="AH2064">
        <v>0</v>
      </c>
      <c r="AI2064">
        <v>0</v>
      </c>
      <c r="AJ2064">
        <v>0</v>
      </c>
      <c r="AK2064">
        <v>0</v>
      </c>
      <c r="AL2064" t="s">
        <v>531</v>
      </c>
      <c r="AM2064" s="49" t="s">
        <v>427</v>
      </c>
      <c r="AN2064" s="49" t="s">
        <v>14</v>
      </c>
      <c r="AO2064" s="49" t="s">
        <v>506</v>
      </c>
      <c r="AP2064" s="49" t="s">
        <v>501</v>
      </c>
      <c r="AQ2064" s="49" t="s">
        <v>10</v>
      </c>
      <c r="AR2064" s="49" t="s">
        <v>495</v>
      </c>
      <c r="AS2064" s="49" t="s">
        <v>488</v>
      </c>
      <c r="AT2064" s="49" t="s">
        <v>497</v>
      </c>
    </row>
    <row r="2065" spans="1:46" x14ac:dyDescent="0.25">
      <c r="A2065">
        <v>12</v>
      </c>
      <c r="B2065" t="s">
        <v>353</v>
      </c>
      <c r="C2065" t="s">
        <v>353</v>
      </c>
      <c r="D2065" t="s">
        <v>354</v>
      </c>
      <c r="E2065" t="s">
        <v>630</v>
      </c>
      <c r="F2065" t="s">
        <v>631</v>
      </c>
      <c r="G2065">
        <v>0</v>
      </c>
      <c r="H2065">
        <v>0</v>
      </c>
      <c r="I2065">
        <v>0</v>
      </c>
      <c r="J2065">
        <v>0</v>
      </c>
      <c r="K2065">
        <v>0</v>
      </c>
      <c r="L2065">
        <v>0</v>
      </c>
      <c r="M2065">
        <v>0</v>
      </c>
      <c r="N2065">
        <v>0</v>
      </c>
      <c r="O2065">
        <v>0</v>
      </c>
      <c r="P2065">
        <v>0</v>
      </c>
      <c r="Q2065">
        <v>0</v>
      </c>
      <c r="R2065">
        <v>98.511200000000002</v>
      </c>
      <c r="S2065">
        <v>129.15860000000001</v>
      </c>
      <c r="T2065">
        <v>157.66650000000001</v>
      </c>
      <c r="U2065">
        <v>282.4708</v>
      </c>
      <c r="V2065">
        <v>296.35430000000002</v>
      </c>
      <c r="W2065">
        <v>440.36340000000001</v>
      </c>
      <c r="X2065">
        <v>742.57079999999996</v>
      </c>
      <c r="Y2065">
        <v>4133.5941000000003</v>
      </c>
      <c r="Z2065">
        <v>4227.3407999999999</v>
      </c>
      <c r="AA2065">
        <v>4666.1550999999999</v>
      </c>
      <c r="AB2065">
        <v>4192.3055999999997</v>
      </c>
      <c r="AC2065">
        <v>4772.9143000000004</v>
      </c>
      <c r="AD2065">
        <v>4870.6719000000003</v>
      </c>
      <c r="AE2065">
        <v>5879.1799000000001</v>
      </c>
      <c r="AF2065">
        <v>5199.9134999999997</v>
      </c>
      <c r="AG2065">
        <v>4074.8533000000002</v>
      </c>
      <c r="AH2065">
        <v>2775.3669</v>
      </c>
      <c r="AI2065">
        <v>10849.1585</v>
      </c>
      <c r="AJ2065">
        <v>13540.421</v>
      </c>
      <c r="AK2065">
        <v>13119.911400000001</v>
      </c>
      <c r="AL2065">
        <v>16526.044900000001</v>
      </c>
      <c r="AM2065" s="49" t="s">
        <v>354</v>
      </c>
      <c r="AN2065" s="49" t="s">
        <v>14</v>
      </c>
      <c r="AO2065" s="49" t="s">
        <v>500</v>
      </c>
      <c r="AP2065" s="49" t="s">
        <v>505</v>
      </c>
      <c r="AQ2065" s="49" t="s">
        <v>13</v>
      </c>
      <c r="AR2065" s="49" t="s">
        <v>487</v>
      </c>
      <c r="AS2065" s="49" t="s">
        <v>488</v>
      </c>
      <c r="AT2065" s="49" t="s">
        <v>489</v>
      </c>
    </row>
    <row r="2066" spans="1:46" x14ac:dyDescent="0.25">
      <c r="A2066">
        <v>12</v>
      </c>
      <c r="B2066" t="s">
        <v>111</v>
      </c>
      <c r="C2066" t="s">
        <v>111</v>
      </c>
      <c r="D2066" t="s">
        <v>112</v>
      </c>
      <c r="E2066" t="s">
        <v>630</v>
      </c>
      <c r="F2066" t="s">
        <v>631</v>
      </c>
      <c r="G2066">
        <v>0</v>
      </c>
      <c r="H2066">
        <v>0</v>
      </c>
      <c r="I2066">
        <v>0</v>
      </c>
      <c r="J2066">
        <v>0</v>
      </c>
      <c r="K2066">
        <v>0</v>
      </c>
      <c r="L2066">
        <v>0</v>
      </c>
      <c r="M2066">
        <v>0</v>
      </c>
      <c r="N2066">
        <v>0</v>
      </c>
      <c r="O2066">
        <v>0</v>
      </c>
      <c r="P2066">
        <v>0</v>
      </c>
      <c r="Q2066">
        <v>0</v>
      </c>
      <c r="R2066">
        <v>0</v>
      </c>
      <c r="S2066">
        <v>0</v>
      </c>
      <c r="T2066">
        <v>0</v>
      </c>
      <c r="U2066">
        <v>113.9019</v>
      </c>
      <c r="V2066">
        <v>265.7697</v>
      </c>
      <c r="W2066">
        <v>303.73559999999998</v>
      </c>
      <c r="X2066">
        <v>399.07319999999999</v>
      </c>
      <c r="Y2066">
        <v>424.62110000000001</v>
      </c>
      <c r="Z2066">
        <v>243.40799999999999</v>
      </c>
      <c r="AA2066">
        <v>255.06399999999999</v>
      </c>
      <c r="AB2066">
        <v>242.38220000000001</v>
      </c>
      <c r="AC2066">
        <v>258.66890000000001</v>
      </c>
      <c r="AD2066">
        <v>197.35319999999999</v>
      </c>
      <c r="AE2066">
        <v>199.66849999999999</v>
      </c>
      <c r="AF2066">
        <v>236.7259</v>
      </c>
      <c r="AG2066">
        <v>261.40289999999999</v>
      </c>
      <c r="AH2066">
        <v>286.80419999999998</v>
      </c>
      <c r="AI2066">
        <v>228.3355</v>
      </c>
      <c r="AJ2066">
        <v>516.65530000000001</v>
      </c>
      <c r="AK2066">
        <v>506.48140000000001</v>
      </c>
      <c r="AL2066">
        <v>490.03980000000001</v>
      </c>
      <c r="AM2066" s="49" t="s">
        <v>112</v>
      </c>
      <c r="AN2066" s="49" t="s">
        <v>14</v>
      </c>
      <c r="AO2066" s="49" t="s">
        <v>500</v>
      </c>
      <c r="AP2066" s="49" t="s">
        <v>505</v>
      </c>
      <c r="AQ2066" s="49" t="s">
        <v>13</v>
      </c>
      <c r="AR2066" s="49" t="s">
        <v>487</v>
      </c>
      <c r="AS2066" s="49" t="s">
        <v>488</v>
      </c>
      <c r="AT2066" s="49" t="s">
        <v>489</v>
      </c>
    </row>
    <row r="2067" spans="1:46" x14ac:dyDescent="0.25">
      <c r="A2067">
        <v>12</v>
      </c>
      <c r="B2067" t="s">
        <v>359</v>
      </c>
      <c r="C2067" t="s">
        <v>359</v>
      </c>
      <c r="D2067" t="s">
        <v>605</v>
      </c>
      <c r="E2067" t="s">
        <v>630</v>
      </c>
      <c r="F2067" t="s">
        <v>631</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c r="AH2067">
        <v>0</v>
      </c>
      <c r="AI2067">
        <v>0</v>
      </c>
      <c r="AJ2067">
        <v>0</v>
      </c>
      <c r="AK2067">
        <v>0</v>
      </c>
      <c r="AL2067" t="s">
        <v>531</v>
      </c>
      <c r="AM2067" s="49" t="s">
        <v>360</v>
      </c>
      <c r="AN2067" s="49" t="s">
        <v>14</v>
      </c>
      <c r="AO2067" s="49" t="s">
        <v>485</v>
      </c>
      <c r="AP2067" s="49" t="s">
        <v>486</v>
      </c>
      <c r="AQ2067" s="49" t="s">
        <v>11</v>
      </c>
      <c r="AR2067" s="49" t="s">
        <v>487</v>
      </c>
      <c r="AS2067" s="49" t="s">
        <v>488</v>
      </c>
      <c r="AT2067" s="49" t="s">
        <v>489</v>
      </c>
    </row>
    <row r="2068" spans="1:46" x14ac:dyDescent="0.25">
      <c r="A2068">
        <v>12</v>
      </c>
      <c r="B2068" t="s">
        <v>366</v>
      </c>
      <c r="C2068" t="s">
        <v>366</v>
      </c>
      <c r="D2068" t="s">
        <v>367</v>
      </c>
      <c r="E2068" t="s">
        <v>630</v>
      </c>
      <c r="F2068" t="s">
        <v>631</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c r="AI2068">
        <v>0</v>
      </c>
      <c r="AJ2068">
        <v>0</v>
      </c>
      <c r="AK2068">
        <v>0</v>
      </c>
      <c r="AL2068" t="s">
        <v>531</v>
      </c>
      <c r="AM2068" s="49" t="s">
        <v>367</v>
      </c>
      <c r="AN2068" s="49" t="s">
        <v>14</v>
      </c>
      <c r="AO2068" s="49" t="s">
        <v>485</v>
      </c>
      <c r="AP2068" s="49" t="s">
        <v>494</v>
      </c>
      <c r="AQ2068" s="49" t="s">
        <v>11</v>
      </c>
      <c r="AR2068" s="49" t="s">
        <v>487</v>
      </c>
      <c r="AS2068" s="49" t="s">
        <v>488</v>
      </c>
      <c r="AT2068" s="49" t="s">
        <v>489</v>
      </c>
    </row>
    <row r="2069" spans="1:46" x14ac:dyDescent="0.25">
      <c r="A2069">
        <v>12</v>
      </c>
      <c r="B2069" t="s">
        <v>364</v>
      </c>
      <c r="C2069" t="s">
        <v>364</v>
      </c>
      <c r="D2069" t="s">
        <v>365</v>
      </c>
      <c r="E2069" t="s">
        <v>630</v>
      </c>
      <c r="F2069" t="s">
        <v>631</v>
      </c>
      <c r="G2069">
        <v>0</v>
      </c>
      <c r="H2069">
        <v>0</v>
      </c>
      <c r="I2069">
        <v>0</v>
      </c>
      <c r="J2069">
        <v>0</v>
      </c>
      <c r="K2069">
        <v>0</v>
      </c>
      <c r="L2069">
        <v>0</v>
      </c>
      <c r="M2069">
        <v>0</v>
      </c>
      <c r="N2069">
        <v>0</v>
      </c>
      <c r="O2069">
        <v>0</v>
      </c>
      <c r="P2069">
        <v>0</v>
      </c>
      <c r="Q2069">
        <v>0</v>
      </c>
      <c r="R2069">
        <v>0</v>
      </c>
      <c r="S2069">
        <v>0</v>
      </c>
      <c r="T2069">
        <v>0</v>
      </c>
      <c r="U2069">
        <v>0</v>
      </c>
      <c r="V2069">
        <v>0</v>
      </c>
      <c r="W2069">
        <v>0</v>
      </c>
      <c r="X2069">
        <v>2208.0011</v>
      </c>
      <c r="Y2069">
        <v>14168.001399999999</v>
      </c>
      <c r="Z2069">
        <v>17737.6001</v>
      </c>
      <c r="AA2069">
        <v>18988.800200000001</v>
      </c>
      <c r="AB2069">
        <v>19798.401699999999</v>
      </c>
      <c r="AC2069">
        <v>28372.800599999999</v>
      </c>
      <c r="AD2069">
        <v>32862.398399999998</v>
      </c>
      <c r="AE2069">
        <v>37131.201000000001</v>
      </c>
      <c r="AF2069">
        <v>39191.998399999997</v>
      </c>
      <c r="AG2069">
        <v>39008.001100000001</v>
      </c>
      <c r="AH2069">
        <v>45193.345000000001</v>
      </c>
      <c r="AI2069">
        <v>49782.303899999999</v>
      </c>
      <c r="AJ2069">
        <v>58422.209499999997</v>
      </c>
      <c r="AK2069">
        <v>58327.265399999997</v>
      </c>
      <c r="AL2069" t="s">
        <v>531</v>
      </c>
      <c r="AM2069" s="49" t="s">
        <v>365</v>
      </c>
      <c r="AN2069" s="49" t="s">
        <v>14</v>
      </c>
      <c r="AO2069" s="49" t="s">
        <v>485</v>
      </c>
      <c r="AP2069" s="49" t="s">
        <v>501</v>
      </c>
      <c r="AQ2069" s="49" t="s">
        <v>11</v>
      </c>
      <c r="AR2069" s="49" t="s">
        <v>487</v>
      </c>
      <c r="AS2069" s="49" t="s">
        <v>488</v>
      </c>
      <c r="AT2069" s="49" t="s">
        <v>489</v>
      </c>
    </row>
    <row r="2070" spans="1:46" x14ac:dyDescent="0.25">
      <c r="A2070">
        <v>12</v>
      </c>
      <c r="B2070" t="s">
        <v>493</v>
      </c>
      <c r="C2070" t="s">
        <v>606</v>
      </c>
      <c r="D2070" t="s">
        <v>607</v>
      </c>
      <c r="E2070" t="s">
        <v>630</v>
      </c>
      <c r="F2070" t="s">
        <v>631</v>
      </c>
      <c r="G2070">
        <v>261.80059999999997</v>
      </c>
      <c r="H2070">
        <v>290.8612</v>
      </c>
      <c r="I2070">
        <v>659.99459999999999</v>
      </c>
      <c r="J2070">
        <v>1047.575</v>
      </c>
      <c r="K2070">
        <v>4078.3744000000002</v>
      </c>
      <c r="L2070">
        <v>7957.2353000000003</v>
      </c>
      <c r="M2070">
        <v>11357.9678</v>
      </c>
      <c r="N2070">
        <v>14399.5021</v>
      </c>
      <c r="O2070">
        <v>13228.089900000001</v>
      </c>
      <c r="P2070">
        <v>15697.8958</v>
      </c>
      <c r="Q2070">
        <v>24705.335500000001</v>
      </c>
      <c r="R2070">
        <v>30285.255499999999</v>
      </c>
      <c r="S2070">
        <v>40806.976999999999</v>
      </c>
      <c r="T2070">
        <v>51606.739600000001</v>
      </c>
      <c r="U2070">
        <v>76935.9041</v>
      </c>
      <c r="V2070">
        <v>118307.81020000001</v>
      </c>
      <c r="W2070">
        <v>194096.10399999999</v>
      </c>
      <c r="X2070">
        <v>319111.45669999998</v>
      </c>
      <c r="Y2070">
        <v>480947.87319999997</v>
      </c>
      <c r="Z2070">
        <v>558265.77670000005</v>
      </c>
      <c r="AA2070">
        <v>658895.08349999995</v>
      </c>
      <c r="AB2070">
        <v>802000.51879999996</v>
      </c>
      <c r="AC2070">
        <v>880863.92090000003</v>
      </c>
      <c r="AD2070">
        <v>990280.09</v>
      </c>
      <c r="AE2070">
        <v>1102689.4358000001</v>
      </c>
      <c r="AF2070">
        <v>998639.87349999999</v>
      </c>
      <c r="AG2070">
        <v>1128825.8529999999</v>
      </c>
      <c r="AH2070">
        <v>1181372.9605</v>
      </c>
      <c r="AI2070">
        <v>1367620.1751999999</v>
      </c>
      <c r="AJ2070">
        <v>1483105.4583999999</v>
      </c>
      <c r="AK2070">
        <v>1489648.6564</v>
      </c>
      <c r="AL2070" t="s">
        <v>531</v>
      </c>
      <c r="AM2070" s="49" t="e">
        <v>#N/A</v>
      </c>
      <c r="AN2070" s="49" t="e">
        <v>#N/A</v>
      </c>
      <c r="AO2070" s="49" t="e">
        <v>#N/A</v>
      </c>
      <c r="AP2070" s="49" t="e">
        <v>#N/A</v>
      </c>
      <c r="AQ2070" s="49" t="e">
        <v>#N/A</v>
      </c>
      <c r="AR2070" s="49" t="e">
        <v>#N/A</v>
      </c>
      <c r="AS2070" s="49" t="e">
        <v>#N/A</v>
      </c>
      <c r="AT2070" s="49" t="e">
        <v>#N/A</v>
      </c>
    </row>
    <row r="2071" spans="1:46" x14ac:dyDescent="0.25">
      <c r="A2071">
        <v>12</v>
      </c>
      <c r="B2071" t="s">
        <v>362</v>
      </c>
      <c r="C2071" t="s">
        <v>362</v>
      </c>
      <c r="D2071" t="s">
        <v>363</v>
      </c>
      <c r="E2071" t="s">
        <v>630</v>
      </c>
      <c r="F2071" t="s">
        <v>631</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c r="AG2071">
        <v>0</v>
      </c>
      <c r="AH2071">
        <v>0</v>
      </c>
      <c r="AI2071">
        <v>0</v>
      </c>
      <c r="AJ2071">
        <v>0</v>
      </c>
      <c r="AK2071">
        <v>0</v>
      </c>
      <c r="AL2071" t="s">
        <v>531</v>
      </c>
      <c r="AM2071" s="49" t="s">
        <v>363</v>
      </c>
      <c r="AN2071" s="49" t="s">
        <v>8</v>
      </c>
      <c r="AO2071" s="49" t="s">
        <v>9</v>
      </c>
      <c r="AP2071" s="49" t="s">
        <v>486</v>
      </c>
      <c r="AQ2071" s="49" t="s">
        <v>9</v>
      </c>
      <c r="AR2071" s="49" t="s">
        <v>495</v>
      </c>
      <c r="AS2071" s="49" t="s">
        <v>488</v>
      </c>
      <c r="AT2071" s="49" t="s">
        <v>489</v>
      </c>
    </row>
    <row r="2072" spans="1:46" x14ac:dyDescent="0.25">
      <c r="A2072">
        <v>12</v>
      </c>
      <c r="B2072" t="s">
        <v>372</v>
      </c>
      <c r="C2072" t="s">
        <v>372</v>
      </c>
      <c r="D2072" t="s">
        <v>431</v>
      </c>
      <c r="E2072" t="s">
        <v>630</v>
      </c>
      <c r="F2072" t="s">
        <v>631</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0</v>
      </c>
      <c r="AG2072">
        <v>0</v>
      </c>
      <c r="AH2072">
        <v>0</v>
      </c>
      <c r="AI2072">
        <v>0</v>
      </c>
      <c r="AJ2072">
        <v>0</v>
      </c>
      <c r="AK2072">
        <v>0</v>
      </c>
      <c r="AL2072" t="s">
        <v>531</v>
      </c>
      <c r="AM2072" s="49" t="s">
        <v>431</v>
      </c>
      <c r="AN2072" s="49" t="s">
        <v>14</v>
      </c>
      <c r="AO2072" s="49" t="s">
        <v>507</v>
      </c>
      <c r="AP2072" s="49" t="s">
        <v>505</v>
      </c>
      <c r="AQ2072" s="49" t="s">
        <v>10</v>
      </c>
      <c r="AR2072" s="49" t="s">
        <v>495</v>
      </c>
      <c r="AS2072" s="49" t="s">
        <v>496</v>
      </c>
      <c r="AT2072" s="49" t="s">
        <v>497</v>
      </c>
    </row>
    <row r="2073" spans="1:46" x14ac:dyDescent="0.25">
      <c r="A2073">
        <v>12</v>
      </c>
      <c r="B2073" t="s">
        <v>373</v>
      </c>
      <c r="C2073" t="s">
        <v>373</v>
      </c>
      <c r="D2073" t="s">
        <v>374</v>
      </c>
      <c r="E2073" t="s">
        <v>630</v>
      </c>
      <c r="F2073" t="s">
        <v>631</v>
      </c>
      <c r="G2073">
        <v>0</v>
      </c>
      <c r="H2073">
        <v>0</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c r="AF2073">
        <v>0</v>
      </c>
      <c r="AG2073">
        <v>0</v>
      </c>
      <c r="AH2073">
        <v>0</v>
      </c>
      <c r="AI2073">
        <v>0</v>
      </c>
      <c r="AJ2073">
        <v>0</v>
      </c>
      <c r="AK2073">
        <v>0</v>
      </c>
      <c r="AL2073" t="s">
        <v>531</v>
      </c>
      <c r="AM2073" s="49" t="s">
        <v>374</v>
      </c>
      <c r="AN2073" s="49" t="s">
        <v>7</v>
      </c>
      <c r="AO2073" s="49" t="s">
        <v>9</v>
      </c>
      <c r="AP2073" s="49" t="s">
        <v>494</v>
      </c>
      <c r="AQ2073" s="49" t="s">
        <v>9</v>
      </c>
      <c r="AR2073" s="49" t="s">
        <v>487</v>
      </c>
      <c r="AS2073" s="49" t="s">
        <v>488</v>
      </c>
      <c r="AT2073" s="49" t="s">
        <v>489</v>
      </c>
    </row>
    <row r="2074" spans="1:46" x14ac:dyDescent="0.25">
      <c r="A2074">
        <v>12</v>
      </c>
      <c r="B2074" t="s">
        <v>368</v>
      </c>
      <c r="C2074" t="s">
        <v>368</v>
      </c>
      <c r="D2074" t="s">
        <v>429</v>
      </c>
      <c r="E2074" t="s">
        <v>630</v>
      </c>
      <c r="F2074" t="s">
        <v>631</v>
      </c>
      <c r="G2074">
        <v>0</v>
      </c>
      <c r="H2074">
        <v>0</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c r="AG2074">
        <v>0</v>
      </c>
      <c r="AH2074">
        <v>0</v>
      </c>
      <c r="AI2074">
        <v>0</v>
      </c>
      <c r="AJ2074">
        <v>0</v>
      </c>
      <c r="AK2074">
        <v>0</v>
      </c>
      <c r="AL2074" t="s">
        <v>531</v>
      </c>
      <c r="AM2074" s="49" t="s">
        <v>429</v>
      </c>
      <c r="AN2074" s="49" t="s">
        <v>14</v>
      </c>
      <c r="AO2074" s="49" t="s">
        <v>485</v>
      </c>
      <c r="AP2074" s="49" t="s">
        <v>501</v>
      </c>
      <c r="AQ2074" s="49" t="s">
        <v>11</v>
      </c>
      <c r="AR2074" s="49" t="s">
        <v>495</v>
      </c>
      <c r="AS2074" s="49" t="s">
        <v>496</v>
      </c>
      <c r="AT2074" s="49" t="s">
        <v>497</v>
      </c>
    </row>
    <row r="2075" spans="1:46" x14ac:dyDescent="0.25">
      <c r="A2075">
        <v>12</v>
      </c>
      <c r="B2075" t="s">
        <v>381</v>
      </c>
      <c r="C2075" t="s">
        <v>381</v>
      </c>
      <c r="D2075" t="s">
        <v>382</v>
      </c>
      <c r="E2075" t="s">
        <v>630</v>
      </c>
      <c r="F2075" t="s">
        <v>631</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c r="AH2075">
        <v>0</v>
      </c>
      <c r="AI2075">
        <v>0</v>
      </c>
      <c r="AJ2075">
        <v>0</v>
      </c>
      <c r="AK2075">
        <v>0</v>
      </c>
      <c r="AL2075" t="s">
        <v>531</v>
      </c>
      <c r="AM2075" s="49" t="s">
        <v>382</v>
      </c>
      <c r="AN2075" s="49" t="s">
        <v>6</v>
      </c>
      <c r="AO2075" s="49" t="s">
        <v>9</v>
      </c>
      <c r="AP2075" s="49" t="s">
        <v>486</v>
      </c>
      <c r="AQ2075" s="49" t="s">
        <v>9</v>
      </c>
      <c r="AR2075" s="49" t="s">
        <v>487</v>
      </c>
      <c r="AS2075" s="49" t="s">
        <v>488</v>
      </c>
      <c r="AT2075" s="49" t="s">
        <v>489</v>
      </c>
    </row>
    <row r="2076" spans="1:46" x14ac:dyDescent="0.25">
      <c r="A2076">
        <v>12</v>
      </c>
      <c r="B2076" t="s">
        <v>383</v>
      </c>
      <c r="C2076" t="s">
        <v>383</v>
      </c>
      <c r="D2076" t="s">
        <v>384</v>
      </c>
      <c r="E2076" t="s">
        <v>630</v>
      </c>
      <c r="F2076" t="s">
        <v>631</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c r="AI2076">
        <v>0</v>
      </c>
      <c r="AJ2076">
        <v>0</v>
      </c>
      <c r="AK2076">
        <v>0</v>
      </c>
      <c r="AL2076">
        <v>0</v>
      </c>
      <c r="AM2076" s="49" t="s">
        <v>384</v>
      </c>
      <c r="AN2076" s="49" t="s">
        <v>14</v>
      </c>
      <c r="AO2076" s="49" t="s">
        <v>500</v>
      </c>
      <c r="AP2076" s="49" t="s">
        <v>494</v>
      </c>
      <c r="AQ2076" s="49" t="s">
        <v>502</v>
      </c>
      <c r="AR2076" s="49" t="s">
        <v>487</v>
      </c>
      <c r="AS2076" s="49" t="s">
        <v>488</v>
      </c>
      <c r="AT2076" s="49" t="s">
        <v>489</v>
      </c>
    </row>
    <row r="2077" spans="1:46" x14ac:dyDescent="0.25">
      <c r="A2077">
        <v>12</v>
      </c>
      <c r="B2077" t="s">
        <v>62</v>
      </c>
      <c r="C2077" t="s">
        <v>62</v>
      </c>
      <c r="D2077" t="s">
        <v>407</v>
      </c>
      <c r="E2077" t="s">
        <v>630</v>
      </c>
      <c r="F2077" t="s">
        <v>631</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c r="AG2077">
        <v>0</v>
      </c>
      <c r="AH2077">
        <v>0</v>
      </c>
      <c r="AI2077">
        <v>0</v>
      </c>
      <c r="AJ2077">
        <v>0</v>
      </c>
      <c r="AK2077">
        <v>0</v>
      </c>
      <c r="AL2077" t="s">
        <v>531</v>
      </c>
      <c r="AM2077" s="49" t="s">
        <v>407</v>
      </c>
      <c r="AN2077" s="49" t="s">
        <v>14</v>
      </c>
      <c r="AO2077" s="49" t="s">
        <v>485</v>
      </c>
      <c r="AP2077" s="49" t="s">
        <v>505</v>
      </c>
      <c r="AQ2077" s="49" t="s">
        <v>13</v>
      </c>
      <c r="AR2077" s="49" t="s">
        <v>495</v>
      </c>
      <c r="AS2077" s="49" t="s">
        <v>496</v>
      </c>
      <c r="AT2077" s="49" t="s">
        <v>497</v>
      </c>
    </row>
    <row r="2078" spans="1:46" x14ac:dyDescent="0.25">
      <c r="A2078">
        <v>12</v>
      </c>
      <c r="B2078" t="s">
        <v>169</v>
      </c>
      <c r="C2078" t="s">
        <v>169</v>
      </c>
      <c r="D2078" t="s">
        <v>170</v>
      </c>
      <c r="E2078" t="s">
        <v>630</v>
      </c>
      <c r="F2078" t="s">
        <v>631</v>
      </c>
      <c r="G2078">
        <v>0</v>
      </c>
      <c r="H2078">
        <v>0</v>
      </c>
      <c r="I2078">
        <v>0</v>
      </c>
      <c r="J2078">
        <v>0</v>
      </c>
      <c r="K2078">
        <v>0</v>
      </c>
      <c r="L2078">
        <v>0</v>
      </c>
      <c r="M2078">
        <v>0</v>
      </c>
      <c r="N2078">
        <v>0</v>
      </c>
      <c r="O2078">
        <v>0</v>
      </c>
      <c r="P2078">
        <v>0</v>
      </c>
      <c r="Q2078">
        <v>0</v>
      </c>
      <c r="R2078">
        <v>0</v>
      </c>
      <c r="S2078">
        <v>0</v>
      </c>
      <c r="T2078">
        <v>0</v>
      </c>
      <c r="U2078">
        <v>0</v>
      </c>
      <c r="V2078">
        <v>330.24639999999999</v>
      </c>
      <c r="W2078">
        <v>9544.8279999999995</v>
      </c>
      <c r="X2078">
        <v>15908.0229</v>
      </c>
      <c r="Y2078">
        <v>10472.6522</v>
      </c>
      <c r="Z2078">
        <v>7381.2991000000002</v>
      </c>
      <c r="AA2078">
        <v>5779.4796999999999</v>
      </c>
      <c r="AB2078">
        <v>6654.2151999999996</v>
      </c>
      <c r="AC2078">
        <v>9263.9063000000006</v>
      </c>
      <c r="AD2078">
        <v>9929.8837999999996</v>
      </c>
      <c r="AE2078">
        <v>5307.5267999999996</v>
      </c>
      <c r="AF2078">
        <v>5541.4601000000002</v>
      </c>
      <c r="AG2078">
        <v>12719.3226</v>
      </c>
      <c r="AH2078">
        <v>17368.198700000001</v>
      </c>
      <c r="AI2078">
        <v>17702.9166</v>
      </c>
      <c r="AJ2078">
        <v>18967.409800000001</v>
      </c>
      <c r="AK2078">
        <v>18446.735199999999</v>
      </c>
      <c r="AL2078">
        <v>18000.443200000002</v>
      </c>
      <c r="AM2078" s="49" t="s">
        <v>170</v>
      </c>
      <c r="AN2078" s="49" t="s">
        <v>14</v>
      </c>
      <c r="AO2078" s="49" t="s">
        <v>500</v>
      </c>
      <c r="AP2078" s="49" t="s">
        <v>505</v>
      </c>
      <c r="AQ2078" s="49" t="s">
        <v>13</v>
      </c>
      <c r="AR2078" s="49" t="s">
        <v>487</v>
      </c>
      <c r="AS2078" s="49" t="s">
        <v>488</v>
      </c>
      <c r="AT2078" s="49" t="s">
        <v>489</v>
      </c>
    </row>
    <row r="2079" spans="1:46" x14ac:dyDescent="0.25">
      <c r="A2079">
        <v>12</v>
      </c>
      <c r="B2079" t="s">
        <v>379</v>
      </c>
      <c r="C2079" t="s">
        <v>379</v>
      </c>
      <c r="D2079" t="s">
        <v>608</v>
      </c>
      <c r="E2079" t="s">
        <v>630</v>
      </c>
      <c r="F2079" t="s">
        <v>631</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c r="AG2079">
        <v>0</v>
      </c>
      <c r="AH2079">
        <v>0</v>
      </c>
      <c r="AI2079">
        <v>0</v>
      </c>
      <c r="AJ2079">
        <v>0</v>
      </c>
      <c r="AK2079">
        <v>0</v>
      </c>
      <c r="AL2079" t="s">
        <v>531</v>
      </c>
      <c r="AM2079" s="49" t="s">
        <v>380</v>
      </c>
      <c r="AN2079" s="49" t="s">
        <v>6</v>
      </c>
      <c r="AO2079" s="49" t="s">
        <v>9</v>
      </c>
      <c r="AP2079" s="49" t="s">
        <v>494</v>
      </c>
      <c r="AQ2079" s="49" t="s">
        <v>9</v>
      </c>
      <c r="AR2079" s="49" t="s">
        <v>487</v>
      </c>
      <c r="AS2079" s="49" t="s">
        <v>488</v>
      </c>
      <c r="AT2079" s="49" t="s">
        <v>489</v>
      </c>
    </row>
    <row r="2080" spans="1:46" x14ac:dyDescent="0.25">
      <c r="A2080">
        <v>12</v>
      </c>
      <c r="B2080" t="s">
        <v>387</v>
      </c>
      <c r="C2080" t="s">
        <v>387</v>
      </c>
      <c r="D2080" t="s">
        <v>388</v>
      </c>
      <c r="E2080" t="s">
        <v>630</v>
      </c>
      <c r="F2080" t="s">
        <v>631</v>
      </c>
      <c r="G2080">
        <v>0</v>
      </c>
      <c r="H2080">
        <v>0</v>
      </c>
      <c r="I2080">
        <v>0</v>
      </c>
      <c r="J2080">
        <v>0</v>
      </c>
      <c r="K2080">
        <v>0</v>
      </c>
      <c r="L2080">
        <v>0</v>
      </c>
      <c r="M2080">
        <v>0</v>
      </c>
      <c r="N2080">
        <v>0</v>
      </c>
      <c r="O2080">
        <v>0</v>
      </c>
      <c r="P2080">
        <v>0</v>
      </c>
      <c r="Q2080">
        <v>845.96389999999997</v>
      </c>
      <c r="R2080">
        <v>873.22410000000002</v>
      </c>
      <c r="S2080">
        <v>2087.5844999999999</v>
      </c>
      <c r="T2080">
        <v>3300.8353999999999</v>
      </c>
      <c r="U2080">
        <v>4515.7276000000002</v>
      </c>
      <c r="V2080">
        <v>12387.2256</v>
      </c>
      <c r="W2080">
        <v>34170.869599999998</v>
      </c>
      <c r="X2080">
        <v>66833.356700000004</v>
      </c>
      <c r="Y2080">
        <v>92523.029800000004</v>
      </c>
      <c r="Z2080">
        <v>69077.795499999993</v>
      </c>
      <c r="AA2080">
        <v>34407.951399999998</v>
      </c>
      <c r="AB2080">
        <v>132286.698</v>
      </c>
      <c r="AC2080">
        <v>148477.9915</v>
      </c>
      <c r="AD2080">
        <v>203741.89249999999</v>
      </c>
      <c r="AE2080">
        <v>191680.68890000001</v>
      </c>
      <c r="AF2080">
        <v>189337.94820000001</v>
      </c>
      <c r="AG2080">
        <v>220197.3689</v>
      </c>
      <c r="AH2080">
        <v>224127.18309999999</v>
      </c>
      <c r="AI2080">
        <v>260983.44949999999</v>
      </c>
      <c r="AJ2080">
        <v>242217.6299</v>
      </c>
      <c r="AK2080">
        <v>254885.5888</v>
      </c>
      <c r="AL2080">
        <v>361630.00589999999</v>
      </c>
      <c r="AM2080" s="49" t="s">
        <v>388</v>
      </c>
      <c r="AN2080" s="49" t="s">
        <v>14</v>
      </c>
      <c r="AO2080" s="49" t="s">
        <v>507</v>
      </c>
      <c r="AP2080" s="49" t="s">
        <v>505</v>
      </c>
      <c r="AQ2080" s="49" t="s">
        <v>13</v>
      </c>
      <c r="AR2080" s="49" t="s">
        <v>487</v>
      </c>
      <c r="AS2080" s="49" t="s">
        <v>488</v>
      </c>
      <c r="AT2080" s="49" t="s">
        <v>489</v>
      </c>
    </row>
    <row r="2081" spans="1:46" x14ac:dyDescent="0.25">
      <c r="A2081">
        <v>12</v>
      </c>
      <c r="B2081" t="s">
        <v>385</v>
      </c>
      <c r="C2081" t="s">
        <v>385</v>
      </c>
      <c r="D2081" t="s">
        <v>386</v>
      </c>
      <c r="E2081" t="s">
        <v>630</v>
      </c>
      <c r="F2081" t="s">
        <v>631</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397.75020000000001</v>
      </c>
      <c r="AB2081">
        <v>636.40200000000004</v>
      </c>
      <c r="AC2081">
        <v>715.95119999999997</v>
      </c>
      <c r="AD2081">
        <v>1233.0252</v>
      </c>
      <c r="AE2081">
        <v>1591.0007000000001</v>
      </c>
      <c r="AF2081">
        <v>1988.7509</v>
      </c>
      <c r="AG2081">
        <v>1869.4229</v>
      </c>
      <c r="AH2081">
        <v>1838.001</v>
      </c>
      <c r="AI2081">
        <v>1666.3338000000001</v>
      </c>
      <c r="AJ2081">
        <v>1737.5304000000001</v>
      </c>
      <c r="AK2081">
        <v>1603.5277000000001</v>
      </c>
      <c r="AL2081" t="s">
        <v>531</v>
      </c>
      <c r="AM2081" s="49" t="s">
        <v>386</v>
      </c>
      <c r="AN2081" s="49" t="s">
        <v>14</v>
      </c>
      <c r="AO2081" s="49" t="s">
        <v>506</v>
      </c>
      <c r="AP2081" s="49" t="s">
        <v>505</v>
      </c>
      <c r="AQ2081" s="49" t="s">
        <v>10</v>
      </c>
      <c r="AR2081" s="49" t="s">
        <v>487</v>
      </c>
      <c r="AS2081" s="49" t="s">
        <v>488</v>
      </c>
      <c r="AT2081" s="49" t="s">
        <v>489</v>
      </c>
    </row>
    <row r="2082" spans="1:46" x14ac:dyDescent="0.25">
      <c r="A2082">
        <v>12</v>
      </c>
      <c r="B2082" t="s">
        <v>389</v>
      </c>
      <c r="C2082" t="s">
        <v>389</v>
      </c>
      <c r="D2082" t="s">
        <v>432</v>
      </c>
      <c r="E2082" t="s">
        <v>630</v>
      </c>
      <c r="F2082" t="s">
        <v>631</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c r="AG2082">
        <v>0</v>
      </c>
      <c r="AH2082">
        <v>0</v>
      </c>
      <c r="AI2082">
        <v>0</v>
      </c>
      <c r="AJ2082">
        <v>0</v>
      </c>
      <c r="AK2082">
        <v>0</v>
      </c>
      <c r="AL2082" t="s">
        <v>531</v>
      </c>
      <c r="AM2082" s="49" t="s">
        <v>432</v>
      </c>
      <c r="AN2082" s="49" t="s">
        <v>14</v>
      </c>
      <c r="AO2082" s="49" t="s">
        <v>485</v>
      </c>
      <c r="AP2082" s="49" t="s">
        <v>494</v>
      </c>
      <c r="AQ2082" s="49" t="s">
        <v>11</v>
      </c>
      <c r="AR2082" s="49" t="s">
        <v>487</v>
      </c>
      <c r="AS2082" s="49" t="s">
        <v>496</v>
      </c>
      <c r="AT2082" s="49" t="s">
        <v>497</v>
      </c>
    </row>
    <row r="2083" spans="1:46" x14ac:dyDescent="0.25">
      <c r="A2083">
        <v>12</v>
      </c>
      <c r="B2083" t="s">
        <v>392</v>
      </c>
      <c r="C2083" t="s">
        <v>392</v>
      </c>
      <c r="D2083" t="s">
        <v>433</v>
      </c>
      <c r="E2083" t="s">
        <v>630</v>
      </c>
      <c r="F2083" t="s">
        <v>631</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c r="AG2083">
        <v>0</v>
      </c>
      <c r="AH2083">
        <v>0</v>
      </c>
      <c r="AI2083">
        <v>0</v>
      </c>
      <c r="AJ2083">
        <v>0</v>
      </c>
      <c r="AK2083">
        <v>0</v>
      </c>
      <c r="AL2083" t="s">
        <v>531</v>
      </c>
      <c r="AM2083" s="49" t="s">
        <v>433</v>
      </c>
      <c r="AN2083" s="49" t="s">
        <v>14</v>
      </c>
      <c r="AO2083" s="49" t="s">
        <v>506</v>
      </c>
      <c r="AP2083" s="49" t="s">
        <v>493</v>
      </c>
      <c r="AQ2083" s="49" t="s">
        <v>10</v>
      </c>
      <c r="AR2083" s="49" t="s">
        <v>495</v>
      </c>
      <c r="AS2083" s="49" t="s">
        <v>496</v>
      </c>
      <c r="AT2083" s="49" t="s">
        <v>497</v>
      </c>
    </row>
    <row r="2084" spans="1:46" x14ac:dyDescent="0.25">
      <c r="A2084">
        <v>12</v>
      </c>
      <c r="B2084" t="s">
        <v>393</v>
      </c>
      <c r="C2084" t="s">
        <v>393</v>
      </c>
      <c r="D2084" t="s">
        <v>394</v>
      </c>
      <c r="E2084" t="s">
        <v>630</v>
      </c>
      <c r="F2084" t="s">
        <v>631</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c r="AG2084">
        <v>0</v>
      </c>
      <c r="AH2084">
        <v>0</v>
      </c>
      <c r="AI2084">
        <v>0</v>
      </c>
      <c r="AJ2084">
        <v>0</v>
      </c>
      <c r="AK2084">
        <v>0</v>
      </c>
      <c r="AL2084" t="s">
        <v>531</v>
      </c>
      <c r="AM2084" s="49" t="s">
        <v>394</v>
      </c>
      <c r="AN2084" s="49" t="s">
        <v>14</v>
      </c>
      <c r="AO2084" s="49" t="s">
        <v>485</v>
      </c>
      <c r="AP2084" s="49" t="s">
        <v>494</v>
      </c>
      <c r="AQ2084" s="49" t="s">
        <v>11</v>
      </c>
      <c r="AR2084" s="49" t="s">
        <v>487</v>
      </c>
      <c r="AS2084" s="49" t="s">
        <v>488</v>
      </c>
      <c r="AT2084" s="49" t="s">
        <v>489</v>
      </c>
    </row>
    <row r="2085" spans="1:46" x14ac:dyDescent="0.25">
      <c r="A2085">
        <v>12</v>
      </c>
      <c r="B2085" t="s">
        <v>493</v>
      </c>
      <c r="C2085" t="s">
        <v>609</v>
      </c>
      <c r="D2085" t="s">
        <v>56</v>
      </c>
      <c r="E2085" t="s">
        <v>630</v>
      </c>
      <c r="F2085" t="s">
        <v>631</v>
      </c>
      <c r="G2085">
        <v>261.80059999999997</v>
      </c>
      <c r="H2085">
        <v>290.8612</v>
      </c>
      <c r="I2085">
        <v>659.99459999999999</v>
      </c>
      <c r="J2085">
        <v>1047.575</v>
      </c>
      <c r="K2085">
        <v>4078.3744000000002</v>
      </c>
      <c r="L2085">
        <v>7957.2353000000003</v>
      </c>
      <c r="M2085">
        <v>11357.9678</v>
      </c>
      <c r="N2085">
        <v>14399.5021</v>
      </c>
      <c r="O2085">
        <v>13228.089900000001</v>
      </c>
      <c r="P2085">
        <v>15697.8958</v>
      </c>
      <c r="Q2085">
        <v>24705.335500000001</v>
      </c>
      <c r="R2085">
        <v>30285.255499999999</v>
      </c>
      <c r="S2085">
        <v>40806.976999999999</v>
      </c>
      <c r="T2085">
        <v>51606.739600000001</v>
      </c>
      <c r="U2085">
        <v>76935.9041</v>
      </c>
      <c r="V2085">
        <v>118385.9317</v>
      </c>
      <c r="W2085">
        <v>196498.66570000001</v>
      </c>
      <c r="X2085">
        <v>327209.21360000002</v>
      </c>
      <c r="Y2085">
        <v>497483.53090000001</v>
      </c>
      <c r="Z2085">
        <v>579167.69750000001</v>
      </c>
      <c r="AA2085">
        <v>672570.44090000005</v>
      </c>
      <c r="AB2085">
        <v>823871.84279999998</v>
      </c>
      <c r="AC2085">
        <v>908181.74</v>
      </c>
      <c r="AD2085">
        <v>1028953.8546</v>
      </c>
      <c r="AE2085">
        <v>1147499.2364000001</v>
      </c>
      <c r="AF2085">
        <v>1047816.7577</v>
      </c>
      <c r="AG2085">
        <v>1170800.6917999999</v>
      </c>
      <c r="AH2085">
        <v>1222468.9397</v>
      </c>
      <c r="AI2085">
        <v>1424662.9848</v>
      </c>
      <c r="AJ2085">
        <v>1570279.8344000001</v>
      </c>
      <c r="AK2085">
        <v>1577463.5834999999</v>
      </c>
      <c r="AL2085" t="s">
        <v>531</v>
      </c>
      <c r="AM2085" s="49" t="e">
        <v>#N/A</v>
      </c>
      <c r="AN2085" s="49" t="e">
        <v>#N/A</v>
      </c>
      <c r="AO2085" s="49" t="e">
        <v>#N/A</v>
      </c>
      <c r="AP2085" s="49" t="e">
        <v>#N/A</v>
      </c>
      <c r="AQ2085" s="49" t="e">
        <v>#N/A</v>
      </c>
      <c r="AR2085" s="49" t="e">
        <v>#N/A</v>
      </c>
      <c r="AS2085" s="49" t="e">
        <v>#N/A</v>
      </c>
      <c r="AT2085" s="49" t="e">
        <v>#N/A</v>
      </c>
    </row>
    <row r="2086" spans="1:46" x14ac:dyDescent="0.25">
      <c r="A2086">
        <v>12</v>
      </c>
      <c r="B2086" t="s">
        <v>399</v>
      </c>
      <c r="C2086" t="s">
        <v>399</v>
      </c>
      <c r="D2086" t="s">
        <v>434</v>
      </c>
      <c r="E2086" t="s">
        <v>630</v>
      </c>
      <c r="F2086" t="s">
        <v>631</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c r="AG2086">
        <v>0</v>
      </c>
      <c r="AH2086">
        <v>0</v>
      </c>
      <c r="AI2086">
        <v>0</v>
      </c>
      <c r="AJ2086">
        <v>0</v>
      </c>
      <c r="AK2086">
        <v>0</v>
      </c>
      <c r="AL2086" t="s">
        <v>531</v>
      </c>
      <c r="AM2086" s="49" t="s">
        <v>434</v>
      </c>
      <c r="AN2086" s="49" t="s">
        <v>14</v>
      </c>
      <c r="AO2086" s="49" t="s">
        <v>485</v>
      </c>
      <c r="AP2086" s="49" t="s">
        <v>486</v>
      </c>
      <c r="AQ2086" s="49" t="s">
        <v>11</v>
      </c>
      <c r="AR2086" s="49" t="s">
        <v>487</v>
      </c>
      <c r="AS2086" s="49" t="s">
        <v>496</v>
      </c>
      <c r="AT2086" s="49" t="s">
        <v>497</v>
      </c>
    </row>
    <row r="2087" spans="1:46" x14ac:dyDescent="0.25">
      <c r="A2087">
        <v>12</v>
      </c>
      <c r="B2087" t="s">
        <v>402</v>
      </c>
      <c r="C2087" t="s">
        <v>402</v>
      </c>
      <c r="D2087" t="s">
        <v>403</v>
      </c>
      <c r="E2087" t="s">
        <v>630</v>
      </c>
      <c r="F2087" t="s">
        <v>631</v>
      </c>
      <c r="G2087">
        <v>0</v>
      </c>
      <c r="H2087">
        <v>0</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c r="AG2087">
        <v>0</v>
      </c>
      <c r="AH2087">
        <v>0</v>
      </c>
      <c r="AI2087">
        <v>0</v>
      </c>
      <c r="AJ2087">
        <v>0</v>
      </c>
      <c r="AK2087">
        <v>0</v>
      </c>
      <c r="AL2087" t="s">
        <v>531</v>
      </c>
      <c r="AM2087" s="49" t="s">
        <v>403</v>
      </c>
      <c r="AN2087" s="49" t="s">
        <v>4</v>
      </c>
      <c r="AO2087" s="49" t="s">
        <v>9</v>
      </c>
      <c r="AP2087" s="49" t="s">
        <v>494</v>
      </c>
      <c r="AQ2087" s="49" t="s">
        <v>9</v>
      </c>
      <c r="AR2087" s="49" t="s">
        <v>495</v>
      </c>
      <c r="AS2087" s="49" t="s">
        <v>488</v>
      </c>
      <c r="AT2087" s="49" t="s">
        <v>489</v>
      </c>
    </row>
    <row r="2088" spans="1:46" x14ac:dyDescent="0.25">
      <c r="A2088">
        <v>12</v>
      </c>
      <c r="B2088" t="s">
        <v>404</v>
      </c>
      <c r="C2088" t="s">
        <v>404</v>
      </c>
      <c r="D2088" t="s">
        <v>405</v>
      </c>
      <c r="E2088" t="s">
        <v>630</v>
      </c>
      <c r="F2088" t="s">
        <v>631</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c r="AG2088">
        <v>0</v>
      </c>
      <c r="AH2088">
        <v>0</v>
      </c>
      <c r="AI2088">
        <v>0</v>
      </c>
      <c r="AJ2088">
        <v>0</v>
      </c>
      <c r="AK2088">
        <v>0</v>
      </c>
      <c r="AL2088" t="s">
        <v>531</v>
      </c>
      <c r="AM2088" s="49" t="s">
        <v>405</v>
      </c>
      <c r="AN2088" s="49" t="s">
        <v>4</v>
      </c>
      <c r="AO2088" s="49" t="s">
        <v>9</v>
      </c>
      <c r="AP2088" s="49" t="s">
        <v>494</v>
      </c>
      <c r="AQ2088" s="49" t="s">
        <v>9</v>
      </c>
      <c r="AR2088" s="49" t="s">
        <v>487</v>
      </c>
      <c r="AS2088" s="49" t="s">
        <v>488</v>
      </c>
      <c r="AT2088" s="49" t="s">
        <v>489</v>
      </c>
    </row>
    <row r="2089" spans="1:46" x14ac:dyDescent="0.25">
      <c r="A2089">
        <v>13</v>
      </c>
      <c r="B2089" t="s">
        <v>537</v>
      </c>
      <c r="C2089" t="s">
        <v>537</v>
      </c>
      <c r="D2089" t="s">
        <v>538</v>
      </c>
      <c r="E2089" t="s">
        <v>632</v>
      </c>
      <c r="F2089" t="s">
        <v>633</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c r="AG2089">
        <v>0</v>
      </c>
      <c r="AH2089">
        <v>0</v>
      </c>
      <c r="AI2089">
        <v>0</v>
      </c>
      <c r="AJ2089">
        <v>0</v>
      </c>
      <c r="AK2089">
        <v>0</v>
      </c>
      <c r="AL2089" t="s">
        <v>531</v>
      </c>
      <c r="AM2089" s="49" t="e">
        <v>#N/A</v>
      </c>
      <c r="AN2089" s="49" t="e">
        <v>#N/A</v>
      </c>
      <c r="AO2089" s="49" t="e">
        <v>#N/A</v>
      </c>
      <c r="AP2089" s="49" t="e">
        <v>#N/A</v>
      </c>
      <c r="AQ2089" s="49" t="e">
        <v>#N/A</v>
      </c>
      <c r="AR2089" s="49" t="e">
        <v>#N/A</v>
      </c>
      <c r="AS2089" s="49" t="e">
        <v>#N/A</v>
      </c>
      <c r="AT2089" s="49" t="e">
        <v>#N/A</v>
      </c>
    </row>
    <row r="2090" spans="1:46" x14ac:dyDescent="0.25">
      <c r="A2090">
        <v>13</v>
      </c>
      <c r="B2090" t="s">
        <v>493</v>
      </c>
      <c r="C2090" t="s">
        <v>541</v>
      </c>
      <c r="D2090" t="s">
        <v>9</v>
      </c>
      <c r="E2090" t="s">
        <v>632</v>
      </c>
      <c r="F2090" t="s">
        <v>633</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c r="AG2090">
        <v>0</v>
      </c>
      <c r="AH2090">
        <v>0</v>
      </c>
      <c r="AI2090">
        <v>0</v>
      </c>
      <c r="AJ2090">
        <v>0</v>
      </c>
      <c r="AK2090">
        <v>0</v>
      </c>
      <c r="AL2090" t="s">
        <v>531</v>
      </c>
      <c r="AM2090" s="49" t="e">
        <v>#N/A</v>
      </c>
      <c r="AN2090" s="49" t="e">
        <v>#N/A</v>
      </c>
      <c r="AO2090" s="49" t="e">
        <v>#N/A</v>
      </c>
      <c r="AP2090" s="49" t="e">
        <v>#N/A</v>
      </c>
      <c r="AQ2090" s="49" t="e">
        <v>#N/A</v>
      </c>
      <c r="AR2090" s="49" t="e">
        <v>#N/A</v>
      </c>
      <c r="AS2090" s="49" t="e">
        <v>#N/A</v>
      </c>
      <c r="AT2090" s="49" t="e">
        <v>#N/A</v>
      </c>
    </row>
    <row r="2091" spans="1:46" x14ac:dyDescent="0.25">
      <c r="A2091">
        <v>13</v>
      </c>
      <c r="B2091" t="s">
        <v>60</v>
      </c>
      <c r="C2091" t="s">
        <v>60</v>
      </c>
      <c r="D2091" t="s">
        <v>61</v>
      </c>
      <c r="E2091" t="s">
        <v>632</v>
      </c>
      <c r="F2091" t="s">
        <v>633</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c r="AG2091">
        <v>0</v>
      </c>
      <c r="AH2091">
        <v>0</v>
      </c>
      <c r="AI2091">
        <v>0</v>
      </c>
      <c r="AJ2091">
        <v>0</v>
      </c>
      <c r="AK2091">
        <v>0</v>
      </c>
      <c r="AL2091">
        <v>0</v>
      </c>
      <c r="AM2091" s="49" t="s">
        <v>61</v>
      </c>
      <c r="AN2091" s="49" t="s">
        <v>14</v>
      </c>
      <c r="AO2091" s="49" t="s">
        <v>500</v>
      </c>
      <c r="AP2091" s="49" t="s">
        <v>501</v>
      </c>
      <c r="AQ2091" s="49" t="s">
        <v>502</v>
      </c>
      <c r="AR2091" s="49" t="s">
        <v>487</v>
      </c>
      <c r="AS2091" s="49" t="s">
        <v>488</v>
      </c>
      <c r="AT2091" s="49" t="s">
        <v>489</v>
      </c>
    </row>
    <row r="2092" spans="1:46" x14ac:dyDescent="0.25">
      <c r="A2092">
        <v>13</v>
      </c>
      <c r="B2092" t="s">
        <v>148</v>
      </c>
      <c r="C2092" t="s">
        <v>148</v>
      </c>
      <c r="D2092" t="s">
        <v>411</v>
      </c>
      <c r="E2092" t="s">
        <v>632</v>
      </c>
      <c r="F2092" t="s">
        <v>633</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0</v>
      </c>
      <c r="AI2092">
        <v>0</v>
      </c>
      <c r="AJ2092">
        <v>0</v>
      </c>
      <c r="AK2092">
        <v>0</v>
      </c>
      <c r="AL2092" t="s">
        <v>531</v>
      </c>
      <c r="AM2092" s="49" t="s">
        <v>411</v>
      </c>
      <c r="AN2092" s="49" t="s">
        <v>7</v>
      </c>
      <c r="AO2092" s="49" t="s">
        <v>9</v>
      </c>
      <c r="AP2092" s="49" t="s">
        <v>494</v>
      </c>
      <c r="AQ2092" s="49" t="s">
        <v>9</v>
      </c>
      <c r="AR2092" s="49" t="s">
        <v>495</v>
      </c>
      <c r="AS2092" s="49" t="s">
        <v>496</v>
      </c>
      <c r="AT2092" s="49" t="s">
        <v>497</v>
      </c>
    </row>
    <row r="2093" spans="1:46" x14ac:dyDescent="0.25">
      <c r="A2093">
        <v>13</v>
      </c>
      <c r="B2093" t="s">
        <v>59</v>
      </c>
      <c r="C2093" t="s">
        <v>59</v>
      </c>
      <c r="D2093" t="s">
        <v>406</v>
      </c>
      <c r="E2093" t="s">
        <v>632</v>
      </c>
      <c r="F2093" t="s">
        <v>633</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c r="AG2093">
        <v>0</v>
      </c>
      <c r="AH2093">
        <v>0</v>
      </c>
      <c r="AI2093">
        <v>0</v>
      </c>
      <c r="AJ2093">
        <v>0</v>
      </c>
      <c r="AK2093">
        <v>0</v>
      </c>
      <c r="AL2093" t="s">
        <v>531</v>
      </c>
      <c r="AM2093" s="49" t="s">
        <v>406</v>
      </c>
      <c r="AN2093" s="49" t="s">
        <v>4</v>
      </c>
      <c r="AO2093" s="49" t="s">
        <v>9</v>
      </c>
      <c r="AP2093" s="49" t="s">
        <v>494</v>
      </c>
      <c r="AQ2093" s="49" t="s">
        <v>9</v>
      </c>
      <c r="AR2093" s="49" t="s">
        <v>495</v>
      </c>
      <c r="AS2093" s="49" t="s">
        <v>496</v>
      </c>
      <c r="AT2093" s="49" t="s">
        <v>497</v>
      </c>
    </row>
    <row r="2094" spans="1:46" x14ac:dyDescent="0.25">
      <c r="A2094">
        <v>13</v>
      </c>
      <c r="B2094" t="s">
        <v>63</v>
      </c>
      <c r="C2094" t="s">
        <v>63</v>
      </c>
      <c r="D2094" t="s">
        <v>64</v>
      </c>
      <c r="E2094" t="s">
        <v>632</v>
      </c>
      <c r="F2094" t="s">
        <v>633</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c r="AG2094">
        <v>0</v>
      </c>
      <c r="AH2094">
        <v>0</v>
      </c>
      <c r="AI2094">
        <v>0</v>
      </c>
      <c r="AJ2094">
        <v>0</v>
      </c>
      <c r="AK2094">
        <v>0</v>
      </c>
      <c r="AL2094">
        <v>0</v>
      </c>
      <c r="AM2094" s="49" t="s">
        <v>64</v>
      </c>
      <c r="AN2094" s="49" t="s">
        <v>14</v>
      </c>
      <c r="AO2094" s="49" t="s">
        <v>506</v>
      </c>
      <c r="AP2094" s="49" t="s">
        <v>501</v>
      </c>
      <c r="AQ2094" s="49" t="s">
        <v>10</v>
      </c>
      <c r="AR2094" s="49" t="s">
        <v>487</v>
      </c>
      <c r="AS2094" s="49" t="s">
        <v>488</v>
      </c>
      <c r="AT2094" s="49" t="s">
        <v>489</v>
      </c>
    </row>
    <row r="2095" spans="1:46" x14ac:dyDescent="0.25">
      <c r="A2095">
        <v>13</v>
      </c>
      <c r="B2095" t="s">
        <v>65</v>
      </c>
      <c r="C2095" t="s">
        <v>65</v>
      </c>
      <c r="D2095" t="s">
        <v>66</v>
      </c>
      <c r="E2095" t="s">
        <v>632</v>
      </c>
      <c r="F2095" t="s">
        <v>633</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G2095">
        <v>0</v>
      </c>
      <c r="AH2095">
        <v>0</v>
      </c>
      <c r="AI2095">
        <v>0</v>
      </c>
      <c r="AJ2095">
        <v>0</v>
      </c>
      <c r="AK2095">
        <v>0</v>
      </c>
      <c r="AL2095">
        <v>0</v>
      </c>
      <c r="AM2095" s="49" t="s">
        <v>66</v>
      </c>
      <c r="AN2095" s="49" t="s">
        <v>14</v>
      </c>
      <c r="AO2095" s="49" t="s">
        <v>500</v>
      </c>
      <c r="AP2095" s="49" t="s">
        <v>501</v>
      </c>
      <c r="AQ2095" s="49" t="s">
        <v>502</v>
      </c>
      <c r="AR2095" s="49" t="s">
        <v>487</v>
      </c>
      <c r="AS2095" s="49" t="s">
        <v>488</v>
      </c>
      <c r="AT2095" s="49" t="s">
        <v>489</v>
      </c>
    </row>
    <row r="2096" spans="1:46" x14ac:dyDescent="0.25">
      <c r="A2096">
        <v>13</v>
      </c>
      <c r="B2096" t="s">
        <v>69</v>
      </c>
      <c r="C2096" t="s">
        <v>69</v>
      </c>
      <c r="D2096" t="s">
        <v>70</v>
      </c>
      <c r="E2096" t="s">
        <v>632</v>
      </c>
      <c r="F2096" t="s">
        <v>633</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c r="AG2096">
        <v>0</v>
      </c>
      <c r="AH2096">
        <v>0</v>
      </c>
      <c r="AI2096">
        <v>0</v>
      </c>
      <c r="AJ2096">
        <v>0</v>
      </c>
      <c r="AK2096">
        <v>0</v>
      </c>
      <c r="AL2096">
        <v>0</v>
      </c>
      <c r="AM2096" s="49" t="s">
        <v>70</v>
      </c>
      <c r="AN2096" s="49" t="s">
        <v>14</v>
      </c>
      <c r="AO2096" s="49" t="s">
        <v>509</v>
      </c>
      <c r="AP2096" s="49" t="s">
        <v>505</v>
      </c>
      <c r="AQ2096" s="49" t="s">
        <v>13</v>
      </c>
      <c r="AR2096" s="49" t="s">
        <v>487</v>
      </c>
      <c r="AS2096" s="49" t="s">
        <v>488</v>
      </c>
      <c r="AT2096" s="49" t="s">
        <v>489</v>
      </c>
    </row>
    <row r="2097" spans="1:46" x14ac:dyDescent="0.25">
      <c r="A2097">
        <v>13</v>
      </c>
      <c r="B2097" t="s">
        <v>71</v>
      </c>
      <c r="C2097" t="s">
        <v>71</v>
      </c>
      <c r="D2097" t="s">
        <v>72</v>
      </c>
      <c r="E2097" t="s">
        <v>632</v>
      </c>
      <c r="F2097" t="s">
        <v>633</v>
      </c>
      <c r="G2097">
        <v>0</v>
      </c>
      <c r="H2097">
        <v>0</v>
      </c>
      <c r="I2097">
        <v>0</v>
      </c>
      <c r="J2097">
        <v>0</v>
      </c>
      <c r="K2097">
        <v>0</v>
      </c>
      <c r="L2097">
        <v>0</v>
      </c>
      <c r="M2097">
        <v>0</v>
      </c>
      <c r="N2097">
        <v>0</v>
      </c>
      <c r="O2097">
        <v>0</v>
      </c>
      <c r="P2097">
        <v>0</v>
      </c>
      <c r="Q2097">
        <v>0</v>
      </c>
      <c r="R2097">
        <v>0</v>
      </c>
      <c r="S2097">
        <v>13.5108</v>
      </c>
      <c r="T2097">
        <v>10.9275</v>
      </c>
      <c r="U2097">
        <v>521.00959999999998</v>
      </c>
      <c r="V2097">
        <v>1143.0926999999999</v>
      </c>
      <c r="W2097">
        <v>1573.2822000000001</v>
      </c>
      <c r="X2097">
        <v>1720.4273000000001</v>
      </c>
      <c r="Y2097">
        <v>890.48630000000003</v>
      </c>
      <c r="Z2097">
        <v>964.22</v>
      </c>
      <c r="AA2097">
        <v>529.91909999999996</v>
      </c>
      <c r="AB2097">
        <v>87.575299999999999</v>
      </c>
      <c r="AC2097">
        <v>1.9258999999999999</v>
      </c>
      <c r="AD2097">
        <v>14.6957</v>
      </c>
      <c r="AE2097">
        <v>22.491499999999998</v>
      </c>
      <c r="AF2097">
        <v>26.293099999999999</v>
      </c>
      <c r="AG2097">
        <v>29.638400000000001</v>
      </c>
      <c r="AH2097">
        <v>28.227399999999999</v>
      </c>
      <c r="AI2097">
        <v>22.587800000000001</v>
      </c>
      <c r="AJ2097">
        <v>1.6831</v>
      </c>
      <c r="AK2097">
        <v>1.143</v>
      </c>
      <c r="AL2097">
        <v>3.6048</v>
      </c>
      <c r="AM2097" s="49" t="s">
        <v>72</v>
      </c>
      <c r="AN2097" s="49" t="s">
        <v>14</v>
      </c>
      <c r="AO2097" s="49" t="s">
        <v>500</v>
      </c>
      <c r="AP2097" s="49" t="s">
        <v>505</v>
      </c>
      <c r="AQ2097" s="49" t="s">
        <v>13</v>
      </c>
      <c r="AR2097" s="49" t="s">
        <v>487</v>
      </c>
      <c r="AS2097" s="49" t="s">
        <v>488</v>
      </c>
      <c r="AT2097" s="49" t="s">
        <v>489</v>
      </c>
    </row>
    <row r="2098" spans="1:46" x14ac:dyDescent="0.25">
      <c r="A2098">
        <v>13</v>
      </c>
      <c r="B2098" t="s">
        <v>73</v>
      </c>
      <c r="C2098" t="s">
        <v>73</v>
      </c>
      <c r="D2098" t="s">
        <v>408</v>
      </c>
      <c r="E2098" t="s">
        <v>632</v>
      </c>
      <c r="F2098" t="s">
        <v>633</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c r="AG2098">
        <v>0</v>
      </c>
      <c r="AH2098">
        <v>0</v>
      </c>
      <c r="AI2098">
        <v>0</v>
      </c>
      <c r="AJ2098">
        <v>0</v>
      </c>
      <c r="AK2098">
        <v>0</v>
      </c>
      <c r="AL2098">
        <v>0</v>
      </c>
      <c r="AM2098" s="49" t="s">
        <v>408</v>
      </c>
      <c r="AN2098" s="49" t="s">
        <v>14</v>
      </c>
      <c r="AO2098" s="49" t="s">
        <v>500</v>
      </c>
      <c r="AP2098" s="49" t="s">
        <v>501</v>
      </c>
      <c r="AQ2098" s="49" t="s">
        <v>502</v>
      </c>
      <c r="AR2098" s="49" t="s">
        <v>495</v>
      </c>
      <c r="AS2098" s="49" t="s">
        <v>496</v>
      </c>
      <c r="AT2098" s="49" t="s">
        <v>497</v>
      </c>
    </row>
    <row r="2099" spans="1:46" x14ac:dyDescent="0.25">
      <c r="A2099">
        <v>13</v>
      </c>
      <c r="B2099" t="s">
        <v>86</v>
      </c>
      <c r="C2099" t="s">
        <v>86</v>
      </c>
      <c r="D2099" t="s">
        <v>87</v>
      </c>
      <c r="E2099" t="s">
        <v>632</v>
      </c>
      <c r="F2099" t="s">
        <v>633</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c r="AG2099">
        <v>0</v>
      </c>
      <c r="AH2099">
        <v>0</v>
      </c>
      <c r="AI2099">
        <v>0</v>
      </c>
      <c r="AJ2099">
        <v>0</v>
      </c>
      <c r="AK2099">
        <v>0</v>
      </c>
      <c r="AL2099" t="s">
        <v>531</v>
      </c>
      <c r="AM2099" s="49" t="s">
        <v>87</v>
      </c>
      <c r="AN2099" s="49" t="s">
        <v>14</v>
      </c>
      <c r="AO2099" s="49" t="s">
        <v>485</v>
      </c>
      <c r="AP2099" s="49" t="s">
        <v>505</v>
      </c>
      <c r="AQ2099" s="49" t="s">
        <v>13</v>
      </c>
      <c r="AR2099" s="49" t="s">
        <v>495</v>
      </c>
      <c r="AS2099" s="49" t="s">
        <v>488</v>
      </c>
      <c r="AT2099" s="49" t="s">
        <v>489</v>
      </c>
    </row>
    <row r="2100" spans="1:46" x14ac:dyDescent="0.25">
      <c r="A2100">
        <v>13</v>
      </c>
      <c r="B2100" t="s">
        <v>82</v>
      </c>
      <c r="C2100" t="s">
        <v>82</v>
      </c>
      <c r="D2100" t="s">
        <v>83</v>
      </c>
      <c r="E2100" t="s">
        <v>632</v>
      </c>
      <c r="F2100" t="s">
        <v>633</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c r="AG2100">
        <v>0</v>
      </c>
      <c r="AH2100">
        <v>0</v>
      </c>
      <c r="AI2100">
        <v>0</v>
      </c>
      <c r="AJ2100">
        <v>0</v>
      </c>
      <c r="AK2100">
        <v>0</v>
      </c>
      <c r="AL2100" t="s">
        <v>531</v>
      </c>
      <c r="AM2100" s="49" t="s">
        <v>83</v>
      </c>
      <c r="AN2100" s="49" t="s">
        <v>14</v>
      </c>
      <c r="AO2100" s="49" t="s">
        <v>485</v>
      </c>
      <c r="AP2100" s="49" t="s">
        <v>494</v>
      </c>
      <c r="AQ2100" s="49" t="s">
        <v>11</v>
      </c>
      <c r="AR2100" s="49" t="s">
        <v>487</v>
      </c>
      <c r="AS2100" s="49" t="s">
        <v>488</v>
      </c>
      <c r="AT2100" s="49" t="s">
        <v>489</v>
      </c>
    </row>
    <row r="2101" spans="1:46" x14ac:dyDescent="0.25">
      <c r="A2101">
        <v>13</v>
      </c>
      <c r="B2101" t="s">
        <v>92</v>
      </c>
      <c r="C2101" t="s">
        <v>92</v>
      </c>
      <c r="D2101" t="s">
        <v>93</v>
      </c>
      <c r="E2101" t="s">
        <v>632</v>
      </c>
      <c r="F2101" t="s">
        <v>633</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c r="AG2101">
        <v>0</v>
      </c>
      <c r="AH2101">
        <v>0</v>
      </c>
      <c r="AI2101">
        <v>0</v>
      </c>
      <c r="AJ2101">
        <v>0</v>
      </c>
      <c r="AK2101">
        <v>0</v>
      </c>
      <c r="AL2101" t="s">
        <v>531</v>
      </c>
      <c r="AM2101" s="49" t="s">
        <v>93</v>
      </c>
      <c r="AN2101" s="49" t="s">
        <v>14</v>
      </c>
      <c r="AO2101" s="49" t="s">
        <v>500</v>
      </c>
      <c r="AP2101" s="49" t="s">
        <v>501</v>
      </c>
      <c r="AQ2101" s="49" t="s">
        <v>502</v>
      </c>
      <c r="AR2101" s="49" t="s">
        <v>495</v>
      </c>
      <c r="AS2101" s="49" t="s">
        <v>488</v>
      </c>
      <c r="AT2101" s="49" t="s">
        <v>489</v>
      </c>
    </row>
    <row r="2102" spans="1:46" x14ac:dyDescent="0.25">
      <c r="A2102">
        <v>13</v>
      </c>
      <c r="B2102" t="s">
        <v>76</v>
      </c>
      <c r="C2102" t="s">
        <v>76</v>
      </c>
      <c r="D2102" t="s">
        <v>77</v>
      </c>
      <c r="E2102" t="s">
        <v>632</v>
      </c>
      <c r="F2102" t="s">
        <v>633</v>
      </c>
      <c r="G2102">
        <v>0</v>
      </c>
      <c r="H2102">
        <v>0</v>
      </c>
      <c r="I2102">
        <v>0</v>
      </c>
      <c r="J2102">
        <v>74.0017</v>
      </c>
      <c r="K2102">
        <v>295.9984</v>
      </c>
      <c r="L2102">
        <v>0</v>
      </c>
      <c r="M2102">
        <v>0</v>
      </c>
      <c r="N2102">
        <v>0</v>
      </c>
      <c r="O2102">
        <v>0</v>
      </c>
      <c r="P2102">
        <v>0</v>
      </c>
      <c r="Q2102">
        <v>0</v>
      </c>
      <c r="R2102">
        <v>0</v>
      </c>
      <c r="S2102">
        <v>0</v>
      </c>
      <c r="T2102">
        <v>0</v>
      </c>
      <c r="U2102">
        <v>0</v>
      </c>
      <c r="V2102">
        <v>694.00819999999999</v>
      </c>
      <c r="W2102">
        <v>1209.0473999999999</v>
      </c>
      <c r="X2102">
        <v>1403.6708000000001</v>
      </c>
      <c r="Y2102">
        <v>1102.1918000000001</v>
      </c>
      <c r="Z2102">
        <v>3741.8854999999999</v>
      </c>
      <c r="AA2102">
        <v>1946.2004999999999</v>
      </c>
      <c r="AB2102">
        <v>1627.9994999999999</v>
      </c>
      <c r="AC2102">
        <v>1236.5588</v>
      </c>
      <c r="AD2102">
        <v>961.35209999999995</v>
      </c>
      <c r="AE2102">
        <v>86.708600000000004</v>
      </c>
      <c r="AF2102">
        <v>256.36200000000002</v>
      </c>
      <c r="AG2102">
        <v>131.9512</v>
      </c>
      <c r="AH2102">
        <v>184.73</v>
      </c>
      <c r="AI2102">
        <v>173.42140000000001</v>
      </c>
      <c r="AJ2102">
        <v>267.6705</v>
      </c>
      <c r="AK2102">
        <v>30.1617</v>
      </c>
      <c r="AL2102">
        <v>37.697899999999997</v>
      </c>
      <c r="AM2102" s="49" t="s">
        <v>77</v>
      </c>
      <c r="AN2102" s="49" t="s">
        <v>14</v>
      </c>
      <c r="AO2102" s="49" t="s">
        <v>500</v>
      </c>
      <c r="AP2102" s="49" t="s">
        <v>505</v>
      </c>
      <c r="AQ2102" s="49" t="s">
        <v>13</v>
      </c>
      <c r="AR2102" s="49" t="s">
        <v>487</v>
      </c>
      <c r="AS2102" s="49" t="s">
        <v>488</v>
      </c>
      <c r="AT2102" s="49" t="s">
        <v>489</v>
      </c>
    </row>
    <row r="2103" spans="1:46" x14ac:dyDescent="0.25">
      <c r="A2103">
        <v>13</v>
      </c>
      <c r="B2103" t="s">
        <v>78</v>
      </c>
      <c r="C2103" t="s">
        <v>78</v>
      </c>
      <c r="D2103" t="s">
        <v>79</v>
      </c>
      <c r="E2103" t="s">
        <v>632</v>
      </c>
      <c r="F2103" t="s">
        <v>633</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c r="AG2103">
        <v>0</v>
      </c>
      <c r="AH2103">
        <v>0</v>
      </c>
      <c r="AI2103">
        <v>0</v>
      </c>
      <c r="AJ2103">
        <v>0</v>
      </c>
      <c r="AK2103">
        <v>0</v>
      </c>
      <c r="AL2103" t="s">
        <v>531</v>
      </c>
      <c r="AM2103" s="49" t="s">
        <v>79</v>
      </c>
      <c r="AN2103" s="49" t="s">
        <v>8</v>
      </c>
      <c r="AO2103" s="49" t="s">
        <v>9</v>
      </c>
      <c r="AP2103" s="49" t="s">
        <v>494</v>
      </c>
      <c r="AQ2103" s="49" t="s">
        <v>9</v>
      </c>
      <c r="AR2103" s="49" t="s">
        <v>487</v>
      </c>
      <c r="AS2103" s="49" t="s">
        <v>488</v>
      </c>
      <c r="AT2103" s="49" t="s">
        <v>489</v>
      </c>
    </row>
    <row r="2104" spans="1:46" x14ac:dyDescent="0.25">
      <c r="A2104">
        <v>13</v>
      </c>
      <c r="B2104" t="s">
        <v>96</v>
      </c>
      <c r="C2104" t="s">
        <v>96</v>
      </c>
      <c r="D2104" t="s">
        <v>97</v>
      </c>
      <c r="E2104" t="s">
        <v>632</v>
      </c>
      <c r="F2104" t="s">
        <v>633</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c r="AG2104">
        <v>0</v>
      </c>
      <c r="AH2104">
        <v>0</v>
      </c>
      <c r="AI2104">
        <v>0</v>
      </c>
      <c r="AJ2104">
        <v>0</v>
      </c>
      <c r="AK2104">
        <v>0</v>
      </c>
      <c r="AL2104" t="s">
        <v>531</v>
      </c>
      <c r="AM2104" s="49" t="s">
        <v>97</v>
      </c>
      <c r="AN2104" s="49" t="s">
        <v>14</v>
      </c>
      <c r="AO2104" s="49" t="s">
        <v>506</v>
      </c>
      <c r="AP2104" s="49" t="s">
        <v>494</v>
      </c>
      <c r="AQ2104" s="49" t="s">
        <v>10</v>
      </c>
      <c r="AR2104" s="49" t="s">
        <v>495</v>
      </c>
      <c r="AS2104" s="49" t="s">
        <v>488</v>
      </c>
      <c r="AT2104" s="49" t="s">
        <v>489</v>
      </c>
    </row>
    <row r="2105" spans="1:46" x14ac:dyDescent="0.25">
      <c r="A2105">
        <v>13</v>
      </c>
      <c r="B2105" t="s">
        <v>90</v>
      </c>
      <c r="C2105" t="s">
        <v>90</v>
      </c>
      <c r="D2105" t="s">
        <v>91</v>
      </c>
      <c r="E2105" t="s">
        <v>632</v>
      </c>
      <c r="F2105" t="s">
        <v>633</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c r="AH2105">
        <v>0</v>
      </c>
      <c r="AI2105">
        <v>0</v>
      </c>
      <c r="AJ2105">
        <v>0</v>
      </c>
      <c r="AK2105">
        <v>0</v>
      </c>
      <c r="AL2105">
        <v>0</v>
      </c>
      <c r="AM2105" s="49" t="s">
        <v>91</v>
      </c>
      <c r="AN2105" s="49" t="s">
        <v>14</v>
      </c>
      <c r="AO2105" s="49" t="s">
        <v>500</v>
      </c>
      <c r="AP2105" s="49" t="s">
        <v>501</v>
      </c>
      <c r="AQ2105" s="49" t="s">
        <v>502</v>
      </c>
      <c r="AR2105" s="49" t="s">
        <v>487</v>
      </c>
      <c r="AS2105" s="49" t="s">
        <v>488</v>
      </c>
      <c r="AT2105" s="49" t="s">
        <v>489</v>
      </c>
    </row>
    <row r="2106" spans="1:46" x14ac:dyDescent="0.25">
      <c r="A2106">
        <v>13</v>
      </c>
      <c r="B2106" t="s">
        <v>105</v>
      </c>
      <c r="C2106" t="s">
        <v>105</v>
      </c>
      <c r="D2106" t="s">
        <v>106</v>
      </c>
      <c r="E2106" t="s">
        <v>632</v>
      </c>
      <c r="F2106" t="s">
        <v>633</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c r="AG2106">
        <v>0</v>
      </c>
      <c r="AH2106">
        <v>0</v>
      </c>
      <c r="AI2106">
        <v>0</v>
      </c>
      <c r="AJ2106">
        <v>0</v>
      </c>
      <c r="AK2106">
        <v>0</v>
      </c>
      <c r="AL2106" t="s">
        <v>531</v>
      </c>
      <c r="AM2106" s="49" t="s">
        <v>106</v>
      </c>
      <c r="AN2106" s="49" t="s">
        <v>4</v>
      </c>
      <c r="AO2106" s="49" t="s">
        <v>9</v>
      </c>
      <c r="AP2106" s="49" t="s">
        <v>501</v>
      </c>
      <c r="AQ2106" s="49" t="s">
        <v>9</v>
      </c>
      <c r="AR2106" s="49" t="s">
        <v>495</v>
      </c>
      <c r="AS2106" s="49" t="s">
        <v>488</v>
      </c>
      <c r="AT2106" s="49" t="s">
        <v>489</v>
      </c>
    </row>
    <row r="2107" spans="1:46" x14ac:dyDescent="0.25">
      <c r="A2107">
        <v>13</v>
      </c>
      <c r="B2107" t="s">
        <v>98</v>
      </c>
      <c r="C2107" t="s">
        <v>98</v>
      </c>
      <c r="D2107" t="s">
        <v>99</v>
      </c>
      <c r="E2107" t="s">
        <v>632</v>
      </c>
      <c r="F2107" t="s">
        <v>633</v>
      </c>
      <c r="G2107">
        <v>208457.43090000001</v>
      </c>
      <c r="H2107">
        <v>216159.51430000001</v>
      </c>
      <c r="I2107">
        <v>188674.6795</v>
      </c>
      <c r="J2107">
        <v>172822.1024</v>
      </c>
      <c r="K2107">
        <v>187566.848</v>
      </c>
      <c r="L2107">
        <v>184955.52410000001</v>
      </c>
      <c r="M2107">
        <v>186195.24400000001</v>
      </c>
      <c r="N2107">
        <v>190600.20139999999</v>
      </c>
      <c r="O2107">
        <v>159923.75229999999</v>
      </c>
      <c r="P2107">
        <v>125686.40459999999</v>
      </c>
      <c r="Q2107">
        <v>86331.920700000002</v>
      </c>
      <c r="R2107">
        <v>81056.519199999995</v>
      </c>
      <c r="S2107">
        <v>100522.7485</v>
      </c>
      <c r="T2107">
        <v>104189.1502</v>
      </c>
      <c r="U2107">
        <v>126504.09080000001</v>
      </c>
      <c r="V2107">
        <v>155334.15280000001</v>
      </c>
      <c r="W2107">
        <v>190705.70879999999</v>
      </c>
      <c r="X2107">
        <v>296899.51140000002</v>
      </c>
      <c r="Y2107">
        <v>355535.58260000002</v>
      </c>
      <c r="Z2107">
        <v>389087.12819999998</v>
      </c>
      <c r="AA2107">
        <v>399453.28909999999</v>
      </c>
      <c r="AB2107">
        <v>277697.05459999997</v>
      </c>
      <c r="AC2107">
        <v>276351.82740000001</v>
      </c>
      <c r="AD2107">
        <v>311380.48440000002</v>
      </c>
      <c r="AE2107">
        <v>328683.79619999998</v>
      </c>
      <c r="AF2107">
        <v>382519.25319999998</v>
      </c>
      <c r="AG2107">
        <v>338496.0393</v>
      </c>
      <c r="AH2107">
        <v>324312.2034</v>
      </c>
      <c r="AI2107">
        <v>488129.99359999999</v>
      </c>
      <c r="AJ2107">
        <v>504710.17800000001</v>
      </c>
      <c r="AK2107">
        <v>447580.44630000001</v>
      </c>
      <c r="AL2107">
        <v>365578.12479999999</v>
      </c>
      <c r="AM2107" s="49" t="s">
        <v>99</v>
      </c>
      <c r="AN2107" s="49" t="s">
        <v>14</v>
      </c>
      <c r="AO2107" s="49" t="s">
        <v>506</v>
      </c>
      <c r="AP2107" s="49" t="s">
        <v>501</v>
      </c>
      <c r="AQ2107" s="49" t="s">
        <v>10</v>
      </c>
      <c r="AR2107" s="49" t="s">
        <v>487</v>
      </c>
      <c r="AS2107" s="49" t="s">
        <v>488</v>
      </c>
      <c r="AT2107" s="49" t="s">
        <v>489</v>
      </c>
    </row>
    <row r="2108" spans="1:46" x14ac:dyDescent="0.25">
      <c r="A2108">
        <v>13</v>
      </c>
      <c r="B2108" t="s">
        <v>102</v>
      </c>
      <c r="C2108" t="s">
        <v>102</v>
      </c>
      <c r="D2108" t="s">
        <v>409</v>
      </c>
      <c r="E2108" t="s">
        <v>632</v>
      </c>
      <c r="F2108" t="s">
        <v>633</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c r="AH2108">
        <v>0</v>
      </c>
      <c r="AI2108">
        <v>0</v>
      </c>
      <c r="AJ2108">
        <v>0</v>
      </c>
      <c r="AK2108">
        <v>0</v>
      </c>
      <c r="AL2108" t="s">
        <v>531</v>
      </c>
      <c r="AM2108" s="49" t="s">
        <v>409</v>
      </c>
      <c r="AN2108" s="49" t="s">
        <v>14</v>
      </c>
      <c r="AO2108" s="49" t="s">
        <v>485</v>
      </c>
      <c r="AP2108" s="49" t="s">
        <v>505</v>
      </c>
      <c r="AQ2108" s="49" t="s">
        <v>13</v>
      </c>
      <c r="AR2108" s="49" t="s">
        <v>495</v>
      </c>
      <c r="AS2108" s="49" t="s">
        <v>496</v>
      </c>
      <c r="AT2108" s="49" t="s">
        <v>497</v>
      </c>
    </row>
    <row r="2109" spans="1:46" x14ac:dyDescent="0.25">
      <c r="A2109">
        <v>13</v>
      </c>
      <c r="B2109" t="s">
        <v>84</v>
      </c>
      <c r="C2109" t="s">
        <v>84</v>
      </c>
      <c r="D2109" t="s">
        <v>85</v>
      </c>
      <c r="E2109" t="s">
        <v>632</v>
      </c>
      <c r="F2109" t="s">
        <v>633</v>
      </c>
      <c r="G2109">
        <v>0</v>
      </c>
      <c r="H2109">
        <v>0</v>
      </c>
      <c r="I2109">
        <v>0</v>
      </c>
      <c r="J2109">
        <v>0</v>
      </c>
      <c r="K2109">
        <v>0</v>
      </c>
      <c r="L2109">
        <v>0</v>
      </c>
      <c r="M2109">
        <v>0</v>
      </c>
      <c r="N2109">
        <v>0</v>
      </c>
      <c r="O2109">
        <v>0</v>
      </c>
      <c r="P2109">
        <v>0</v>
      </c>
      <c r="Q2109">
        <v>0</v>
      </c>
      <c r="R2109">
        <v>0</v>
      </c>
      <c r="S2109">
        <v>0</v>
      </c>
      <c r="T2109">
        <v>0</v>
      </c>
      <c r="U2109">
        <v>0</v>
      </c>
      <c r="V2109">
        <v>0</v>
      </c>
      <c r="W2109">
        <v>227.28039999999999</v>
      </c>
      <c r="X2109">
        <v>97.267700000000005</v>
      </c>
      <c r="Y2109">
        <v>101.0694</v>
      </c>
      <c r="Z2109">
        <v>10.9443</v>
      </c>
      <c r="AA2109">
        <v>0</v>
      </c>
      <c r="AB2109">
        <v>0</v>
      </c>
      <c r="AC2109">
        <v>0</v>
      </c>
      <c r="AD2109">
        <v>0</v>
      </c>
      <c r="AE2109">
        <v>0</v>
      </c>
      <c r="AF2109">
        <v>0</v>
      </c>
      <c r="AG2109">
        <v>0</v>
      </c>
      <c r="AH2109">
        <v>0</v>
      </c>
      <c r="AI2109">
        <v>0</v>
      </c>
      <c r="AJ2109">
        <v>0</v>
      </c>
      <c r="AK2109">
        <v>0</v>
      </c>
      <c r="AL2109">
        <v>0</v>
      </c>
      <c r="AM2109" s="49" t="s">
        <v>85</v>
      </c>
      <c r="AN2109" s="49" t="s">
        <v>14</v>
      </c>
      <c r="AO2109" s="49" t="s">
        <v>500</v>
      </c>
      <c r="AP2109" s="49" t="s">
        <v>501</v>
      </c>
      <c r="AQ2109" s="49" t="s">
        <v>502</v>
      </c>
      <c r="AR2109" s="49" t="s">
        <v>487</v>
      </c>
      <c r="AS2109" s="49" t="s">
        <v>488</v>
      </c>
      <c r="AT2109" s="49" t="s">
        <v>489</v>
      </c>
    </row>
    <row r="2110" spans="1:46" x14ac:dyDescent="0.25">
      <c r="A2110">
        <v>13</v>
      </c>
      <c r="B2110" t="s">
        <v>223</v>
      </c>
      <c r="C2110" t="s">
        <v>223</v>
      </c>
      <c r="D2110" t="s">
        <v>224</v>
      </c>
      <c r="E2110" t="s">
        <v>632</v>
      </c>
      <c r="F2110" t="s">
        <v>633</v>
      </c>
      <c r="G2110" t="s">
        <v>531</v>
      </c>
      <c r="H2110" t="s">
        <v>531</v>
      </c>
      <c r="I2110" t="s">
        <v>531</v>
      </c>
      <c r="J2110" t="s">
        <v>531</v>
      </c>
      <c r="K2110" t="s">
        <v>531</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c r="AG2110">
        <v>0</v>
      </c>
      <c r="AH2110">
        <v>0</v>
      </c>
      <c r="AI2110">
        <v>0</v>
      </c>
      <c r="AJ2110">
        <v>0</v>
      </c>
      <c r="AK2110">
        <v>0</v>
      </c>
      <c r="AL2110" t="s">
        <v>531</v>
      </c>
      <c r="AM2110" s="49" t="s">
        <v>224</v>
      </c>
      <c r="AN2110" s="49" t="s">
        <v>14</v>
      </c>
      <c r="AO2110" s="49" t="s">
        <v>485</v>
      </c>
      <c r="AP2110" s="49" t="s">
        <v>494</v>
      </c>
      <c r="AQ2110" s="49" t="s">
        <v>11</v>
      </c>
      <c r="AR2110" s="49" t="s">
        <v>487</v>
      </c>
      <c r="AS2110" s="49" t="s">
        <v>488</v>
      </c>
      <c r="AT2110" s="49" t="s">
        <v>489</v>
      </c>
    </row>
    <row r="2111" spans="1:46" x14ac:dyDescent="0.25">
      <c r="A2111">
        <v>13</v>
      </c>
      <c r="B2111" t="s">
        <v>119</v>
      </c>
      <c r="C2111" t="s">
        <v>119</v>
      </c>
      <c r="D2111" t="s">
        <v>120</v>
      </c>
      <c r="E2111" t="s">
        <v>632</v>
      </c>
      <c r="F2111" t="s">
        <v>633</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c r="AG2111">
        <v>0</v>
      </c>
      <c r="AH2111">
        <v>0</v>
      </c>
      <c r="AI2111">
        <v>0</v>
      </c>
      <c r="AJ2111">
        <v>0</v>
      </c>
      <c r="AK2111">
        <v>0</v>
      </c>
      <c r="AL2111" t="s">
        <v>531</v>
      </c>
      <c r="AM2111" s="49" t="s">
        <v>120</v>
      </c>
      <c r="AN2111" s="49" t="s">
        <v>5</v>
      </c>
      <c r="AO2111" s="49" t="s">
        <v>9</v>
      </c>
      <c r="AP2111" s="49" t="s">
        <v>494</v>
      </c>
      <c r="AQ2111" s="49" t="s">
        <v>9</v>
      </c>
      <c r="AR2111" s="49" t="s">
        <v>487</v>
      </c>
      <c r="AS2111" s="49" t="s">
        <v>488</v>
      </c>
      <c r="AT2111" s="49" t="s">
        <v>489</v>
      </c>
    </row>
    <row r="2112" spans="1:46" x14ac:dyDescent="0.25">
      <c r="A2112">
        <v>13</v>
      </c>
      <c r="B2112" t="s">
        <v>109</v>
      </c>
      <c r="C2112" t="s">
        <v>109</v>
      </c>
      <c r="D2112" t="s">
        <v>110</v>
      </c>
      <c r="E2112" t="s">
        <v>632</v>
      </c>
      <c r="F2112" t="s">
        <v>633</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c r="AG2112">
        <v>0</v>
      </c>
      <c r="AH2112">
        <v>0</v>
      </c>
      <c r="AI2112">
        <v>0</v>
      </c>
      <c r="AJ2112">
        <v>0</v>
      </c>
      <c r="AK2112">
        <v>0</v>
      </c>
      <c r="AL2112">
        <v>0</v>
      </c>
      <c r="AM2112" s="49" t="s">
        <v>110</v>
      </c>
      <c r="AN2112" s="49" t="s">
        <v>14</v>
      </c>
      <c r="AO2112" s="49" t="s">
        <v>507</v>
      </c>
      <c r="AP2112" s="49" t="s">
        <v>505</v>
      </c>
      <c r="AQ2112" s="49" t="s">
        <v>13</v>
      </c>
      <c r="AR2112" s="49" t="s">
        <v>487</v>
      </c>
      <c r="AS2112" s="49" t="s">
        <v>488</v>
      </c>
      <c r="AT2112" s="49" t="s">
        <v>489</v>
      </c>
    </row>
    <row r="2113" spans="1:46" x14ac:dyDescent="0.25">
      <c r="A2113">
        <v>13</v>
      </c>
      <c r="B2113" t="s">
        <v>113</v>
      </c>
      <c r="C2113" t="s">
        <v>113</v>
      </c>
      <c r="D2113" t="s">
        <v>114</v>
      </c>
      <c r="E2113" t="s">
        <v>632</v>
      </c>
      <c r="F2113" t="s">
        <v>633</v>
      </c>
      <c r="G2113">
        <v>0</v>
      </c>
      <c r="H2113">
        <v>0</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c r="AG2113">
        <v>0</v>
      </c>
      <c r="AH2113">
        <v>0</v>
      </c>
      <c r="AI2113">
        <v>0</v>
      </c>
      <c r="AJ2113">
        <v>0</v>
      </c>
      <c r="AK2113">
        <v>0</v>
      </c>
      <c r="AL2113">
        <v>0</v>
      </c>
      <c r="AM2113" s="49" t="s">
        <v>114</v>
      </c>
      <c r="AN2113" s="49" t="s">
        <v>14</v>
      </c>
      <c r="AO2113" s="49" t="s">
        <v>506</v>
      </c>
      <c r="AP2113" s="49" t="s">
        <v>505</v>
      </c>
      <c r="AQ2113" s="49" t="s">
        <v>10</v>
      </c>
      <c r="AR2113" s="49" t="s">
        <v>495</v>
      </c>
      <c r="AS2113" s="49" t="s">
        <v>488</v>
      </c>
      <c r="AT2113" s="49" t="s">
        <v>489</v>
      </c>
    </row>
    <row r="2114" spans="1:46" x14ac:dyDescent="0.25">
      <c r="A2114">
        <v>13</v>
      </c>
      <c r="B2114" t="s">
        <v>493</v>
      </c>
      <c r="C2114" t="s">
        <v>542</v>
      </c>
      <c r="D2114" t="s">
        <v>543</v>
      </c>
      <c r="E2114" t="s">
        <v>632</v>
      </c>
      <c r="F2114" t="s">
        <v>633</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c r="AG2114">
        <v>0</v>
      </c>
      <c r="AH2114">
        <v>0</v>
      </c>
      <c r="AI2114">
        <v>0</v>
      </c>
      <c r="AJ2114">
        <v>0</v>
      </c>
      <c r="AK2114">
        <v>0</v>
      </c>
      <c r="AL2114" t="s">
        <v>531</v>
      </c>
      <c r="AM2114" s="49" t="e">
        <v>#N/A</v>
      </c>
      <c r="AN2114" s="49" t="e">
        <v>#N/A</v>
      </c>
      <c r="AO2114" s="49" t="e">
        <v>#N/A</v>
      </c>
      <c r="AP2114" s="49" t="e">
        <v>#N/A</v>
      </c>
      <c r="AQ2114" s="49" t="e">
        <v>#N/A</v>
      </c>
      <c r="AR2114" s="49" t="e">
        <v>#N/A</v>
      </c>
      <c r="AS2114" s="49" t="e">
        <v>#N/A</v>
      </c>
      <c r="AT2114" s="49" t="e">
        <v>#N/A</v>
      </c>
    </row>
    <row r="2115" spans="1:46" x14ac:dyDescent="0.25">
      <c r="A2115">
        <v>13</v>
      </c>
      <c r="B2115" t="s">
        <v>544</v>
      </c>
      <c r="C2115" t="s">
        <v>544</v>
      </c>
      <c r="D2115" t="s">
        <v>545</v>
      </c>
      <c r="E2115" t="s">
        <v>632</v>
      </c>
      <c r="F2115" t="s">
        <v>633</v>
      </c>
      <c r="G2115">
        <v>0</v>
      </c>
      <c r="H2115">
        <v>0</v>
      </c>
      <c r="I2115">
        <v>0</v>
      </c>
      <c r="J2115">
        <v>0</v>
      </c>
      <c r="K2115">
        <v>0</v>
      </c>
      <c r="L2115">
        <v>0</v>
      </c>
      <c r="M2115">
        <v>0</v>
      </c>
      <c r="N2115">
        <v>0</v>
      </c>
      <c r="O2115">
        <v>0</v>
      </c>
      <c r="P2115">
        <v>0</v>
      </c>
      <c r="Q2115">
        <v>0</v>
      </c>
      <c r="R2115">
        <v>0</v>
      </c>
      <c r="S2115">
        <v>0</v>
      </c>
      <c r="T2115">
        <v>0</v>
      </c>
      <c r="U2115">
        <v>0</v>
      </c>
      <c r="V2115">
        <v>0</v>
      </c>
      <c r="W2115">
        <v>36.802</v>
      </c>
      <c r="X2115">
        <v>73.599800000000002</v>
      </c>
      <c r="Y2115">
        <v>919.9991</v>
      </c>
      <c r="Z2115">
        <v>1508.8013000000001</v>
      </c>
      <c r="AA2115">
        <v>2134.4013</v>
      </c>
      <c r="AB2115">
        <v>2760.0014000000001</v>
      </c>
      <c r="AC2115">
        <v>4011.2013999999999</v>
      </c>
      <c r="AD2115">
        <v>4636.8014999999996</v>
      </c>
      <c r="AE2115">
        <v>2208.0011</v>
      </c>
      <c r="AF2115">
        <v>515.19830000000002</v>
      </c>
      <c r="AG2115">
        <v>552.00030000000004</v>
      </c>
      <c r="AH2115">
        <v>243.3201</v>
      </c>
      <c r="AI2115">
        <v>2.9056000000000002</v>
      </c>
      <c r="AJ2115">
        <v>0.80810000000000004</v>
      </c>
      <c r="AK2115">
        <v>1.1765000000000001</v>
      </c>
      <c r="AL2115" t="s">
        <v>531</v>
      </c>
      <c r="AM2115" s="49" t="e">
        <v>#N/A</v>
      </c>
      <c r="AN2115" s="49" t="e">
        <v>#N/A</v>
      </c>
      <c r="AO2115" s="49" t="e">
        <v>#N/A</v>
      </c>
      <c r="AP2115" s="49" t="e">
        <v>#N/A</v>
      </c>
      <c r="AQ2115" s="49" t="e">
        <v>#N/A</v>
      </c>
      <c r="AR2115" s="49" t="e">
        <v>#N/A</v>
      </c>
      <c r="AS2115" s="49" t="e">
        <v>#N/A</v>
      </c>
      <c r="AT2115" s="49" t="e">
        <v>#N/A</v>
      </c>
    </row>
    <row r="2116" spans="1:46" x14ac:dyDescent="0.25">
      <c r="A2116">
        <v>13</v>
      </c>
      <c r="B2116" t="s">
        <v>124</v>
      </c>
      <c r="C2116" t="s">
        <v>124</v>
      </c>
      <c r="D2116" t="s">
        <v>125</v>
      </c>
      <c r="E2116" t="s">
        <v>632</v>
      </c>
      <c r="F2116" t="s">
        <v>633</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0</v>
      </c>
      <c r="AL2116">
        <v>0</v>
      </c>
      <c r="AM2116" s="49" t="s">
        <v>125</v>
      </c>
      <c r="AN2116" s="49" t="s">
        <v>14</v>
      </c>
      <c r="AO2116" s="49" t="s">
        <v>506</v>
      </c>
      <c r="AP2116" s="49" t="s">
        <v>501</v>
      </c>
      <c r="AQ2116" s="49" t="s">
        <v>10</v>
      </c>
      <c r="AR2116" s="49" t="s">
        <v>487</v>
      </c>
      <c r="AS2116" s="49" t="s">
        <v>488</v>
      </c>
      <c r="AT2116" s="49" t="s">
        <v>489</v>
      </c>
    </row>
    <row r="2117" spans="1:46" x14ac:dyDescent="0.25">
      <c r="A2117">
        <v>13</v>
      </c>
      <c r="B2117" t="s">
        <v>130</v>
      </c>
      <c r="C2117" t="s">
        <v>130</v>
      </c>
      <c r="D2117" t="s">
        <v>131</v>
      </c>
      <c r="E2117" t="s">
        <v>632</v>
      </c>
      <c r="F2117" t="s">
        <v>633</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c r="AH2117">
        <v>0</v>
      </c>
      <c r="AI2117">
        <v>0</v>
      </c>
      <c r="AJ2117">
        <v>0</v>
      </c>
      <c r="AK2117">
        <v>0</v>
      </c>
      <c r="AL2117">
        <v>0</v>
      </c>
      <c r="AM2117" s="49" t="s">
        <v>131</v>
      </c>
      <c r="AN2117" s="49" t="s">
        <v>14</v>
      </c>
      <c r="AO2117" s="49" t="s">
        <v>507</v>
      </c>
      <c r="AP2117" s="49" t="s">
        <v>501</v>
      </c>
      <c r="AQ2117" s="49" t="s">
        <v>10</v>
      </c>
      <c r="AR2117" s="49" t="s">
        <v>487</v>
      </c>
      <c r="AS2117" s="49" t="s">
        <v>488</v>
      </c>
      <c r="AT2117" s="49" t="s">
        <v>489</v>
      </c>
    </row>
    <row r="2118" spans="1:46" x14ac:dyDescent="0.25">
      <c r="A2118">
        <v>13</v>
      </c>
      <c r="B2118" t="s">
        <v>117</v>
      </c>
      <c r="C2118" t="s">
        <v>117</v>
      </c>
      <c r="D2118" t="s">
        <v>546</v>
      </c>
      <c r="E2118" t="s">
        <v>632</v>
      </c>
      <c r="F2118" t="s">
        <v>633</v>
      </c>
      <c r="G2118">
        <v>0</v>
      </c>
      <c r="H2118">
        <v>0</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c r="AG2118">
        <v>0</v>
      </c>
      <c r="AH2118">
        <v>0</v>
      </c>
      <c r="AI2118">
        <v>0</v>
      </c>
      <c r="AJ2118">
        <v>0</v>
      </c>
      <c r="AK2118">
        <v>0</v>
      </c>
      <c r="AL2118" t="s">
        <v>531</v>
      </c>
      <c r="AM2118" s="49" t="s">
        <v>118</v>
      </c>
      <c r="AN2118" s="49" t="s">
        <v>8</v>
      </c>
      <c r="AO2118" s="49" t="s">
        <v>9</v>
      </c>
      <c r="AP2118" s="49" t="s">
        <v>494</v>
      </c>
      <c r="AQ2118" s="49" t="s">
        <v>9</v>
      </c>
      <c r="AR2118" s="49" t="s">
        <v>487</v>
      </c>
      <c r="AS2118" s="49" t="s">
        <v>488</v>
      </c>
      <c r="AT2118" s="49" t="s">
        <v>489</v>
      </c>
    </row>
    <row r="2119" spans="1:46" x14ac:dyDescent="0.25">
      <c r="A2119">
        <v>13</v>
      </c>
      <c r="B2119" t="s">
        <v>192</v>
      </c>
      <c r="C2119" t="s">
        <v>192</v>
      </c>
      <c r="D2119" t="s">
        <v>193</v>
      </c>
      <c r="E2119" t="s">
        <v>632</v>
      </c>
      <c r="F2119" t="s">
        <v>633</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c r="AK2119">
        <v>0</v>
      </c>
      <c r="AL2119">
        <v>0</v>
      </c>
      <c r="AM2119" s="49" t="s">
        <v>193</v>
      </c>
      <c r="AN2119" s="49" t="s">
        <v>14</v>
      </c>
      <c r="AO2119" s="49" t="s">
        <v>500</v>
      </c>
      <c r="AP2119" s="49" t="s">
        <v>505</v>
      </c>
      <c r="AQ2119" s="49" t="s">
        <v>13</v>
      </c>
      <c r="AR2119" s="49" t="s">
        <v>487</v>
      </c>
      <c r="AS2119" s="49" t="s">
        <v>488</v>
      </c>
      <c r="AT2119" s="49" t="s">
        <v>489</v>
      </c>
    </row>
    <row r="2120" spans="1:46" x14ac:dyDescent="0.25">
      <c r="A2120">
        <v>13</v>
      </c>
      <c r="B2120" t="s">
        <v>132</v>
      </c>
      <c r="C2120" t="s">
        <v>132</v>
      </c>
      <c r="D2120" t="s">
        <v>133</v>
      </c>
      <c r="E2120" t="s">
        <v>632</v>
      </c>
      <c r="F2120" t="s">
        <v>633</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c r="AH2120">
        <v>0</v>
      </c>
      <c r="AI2120">
        <v>0</v>
      </c>
      <c r="AJ2120">
        <v>0</v>
      </c>
      <c r="AK2120">
        <v>0</v>
      </c>
      <c r="AL2120" t="s">
        <v>531</v>
      </c>
      <c r="AM2120" s="49" t="s">
        <v>133</v>
      </c>
      <c r="AN2120" s="49" t="s">
        <v>14</v>
      </c>
      <c r="AO2120" s="49" t="s">
        <v>507</v>
      </c>
      <c r="AP2120" s="49" t="s">
        <v>501</v>
      </c>
      <c r="AQ2120" s="49" t="s">
        <v>10</v>
      </c>
      <c r="AR2120" s="49" t="s">
        <v>487</v>
      </c>
      <c r="AS2120" s="49" t="s">
        <v>488</v>
      </c>
      <c r="AT2120" s="49" t="s">
        <v>489</v>
      </c>
    </row>
    <row r="2121" spans="1:46" x14ac:dyDescent="0.25">
      <c r="A2121">
        <v>13</v>
      </c>
      <c r="B2121" t="s">
        <v>134</v>
      </c>
      <c r="C2121" t="s">
        <v>134</v>
      </c>
      <c r="D2121" t="s">
        <v>135</v>
      </c>
      <c r="E2121" t="s">
        <v>632</v>
      </c>
      <c r="F2121" t="s">
        <v>633</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c r="AH2121">
        <v>0</v>
      </c>
      <c r="AI2121">
        <v>0</v>
      </c>
      <c r="AJ2121">
        <v>0</v>
      </c>
      <c r="AK2121">
        <v>0</v>
      </c>
      <c r="AL2121">
        <v>0</v>
      </c>
      <c r="AM2121" s="49" t="s">
        <v>135</v>
      </c>
      <c r="AN2121" s="49" t="s">
        <v>14</v>
      </c>
      <c r="AO2121" s="49" t="s">
        <v>500</v>
      </c>
      <c r="AP2121" s="49" t="s">
        <v>505</v>
      </c>
      <c r="AQ2121" s="49" t="s">
        <v>13</v>
      </c>
      <c r="AR2121" s="49" t="s">
        <v>487</v>
      </c>
      <c r="AS2121" s="49" t="s">
        <v>488</v>
      </c>
      <c r="AT2121" s="49" t="s">
        <v>489</v>
      </c>
    </row>
    <row r="2122" spans="1:46" x14ac:dyDescent="0.25">
      <c r="A2122">
        <v>13</v>
      </c>
      <c r="B2122" t="s">
        <v>136</v>
      </c>
      <c r="C2122" t="s">
        <v>136</v>
      </c>
      <c r="D2122" t="s">
        <v>137</v>
      </c>
      <c r="E2122" t="s">
        <v>632</v>
      </c>
      <c r="F2122" t="s">
        <v>633</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0</v>
      </c>
      <c r="AI2122">
        <v>0</v>
      </c>
      <c r="AJ2122">
        <v>0</v>
      </c>
      <c r="AK2122">
        <v>0</v>
      </c>
      <c r="AL2122">
        <v>0</v>
      </c>
      <c r="AM2122" s="49" t="s">
        <v>137</v>
      </c>
      <c r="AN2122" s="49" t="s">
        <v>14</v>
      </c>
      <c r="AO2122" s="49" t="s">
        <v>500</v>
      </c>
      <c r="AP2122" s="49" t="s">
        <v>505</v>
      </c>
      <c r="AQ2122" s="49" t="s">
        <v>13</v>
      </c>
      <c r="AR2122" s="49" t="s">
        <v>487</v>
      </c>
      <c r="AS2122" s="49" t="s">
        <v>488</v>
      </c>
      <c r="AT2122" s="49" t="s">
        <v>489</v>
      </c>
    </row>
    <row r="2123" spans="1:46" x14ac:dyDescent="0.25">
      <c r="A2123">
        <v>13</v>
      </c>
      <c r="B2123" t="s">
        <v>315</v>
      </c>
      <c r="C2123" t="s">
        <v>315</v>
      </c>
      <c r="D2123" t="s">
        <v>547</v>
      </c>
      <c r="E2123" t="s">
        <v>632</v>
      </c>
      <c r="F2123" t="s">
        <v>633</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c r="AG2123">
        <v>0</v>
      </c>
      <c r="AH2123">
        <v>0</v>
      </c>
      <c r="AI2123">
        <v>0</v>
      </c>
      <c r="AJ2123">
        <v>0</v>
      </c>
      <c r="AK2123">
        <v>0</v>
      </c>
      <c r="AL2123" t="s">
        <v>531</v>
      </c>
      <c r="AM2123" s="49" t="s">
        <v>316</v>
      </c>
      <c r="AN2123" s="49" t="s">
        <v>14</v>
      </c>
      <c r="AO2123" s="49" t="s">
        <v>485</v>
      </c>
      <c r="AP2123" s="49" t="s">
        <v>486</v>
      </c>
      <c r="AQ2123" s="49" t="s">
        <v>11</v>
      </c>
      <c r="AR2123" s="49" t="s">
        <v>487</v>
      </c>
      <c r="AS2123" s="49" t="s">
        <v>488</v>
      </c>
      <c r="AT2123" s="49" t="s">
        <v>489</v>
      </c>
    </row>
    <row r="2124" spans="1:46" x14ac:dyDescent="0.25">
      <c r="A2124">
        <v>13</v>
      </c>
      <c r="B2124" t="s">
        <v>121</v>
      </c>
      <c r="C2124" t="s">
        <v>121</v>
      </c>
      <c r="D2124" t="s">
        <v>548</v>
      </c>
      <c r="E2124" t="s">
        <v>632</v>
      </c>
      <c r="F2124" t="s">
        <v>633</v>
      </c>
      <c r="G2124">
        <v>0</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c r="AG2124">
        <v>0</v>
      </c>
      <c r="AH2124">
        <v>0</v>
      </c>
      <c r="AI2124">
        <v>0</v>
      </c>
      <c r="AJ2124">
        <v>0</v>
      </c>
      <c r="AK2124">
        <v>0</v>
      </c>
      <c r="AL2124" t="s">
        <v>531</v>
      </c>
      <c r="AM2124" s="49" t="s">
        <v>122</v>
      </c>
      <c r="AN2124" s="49" t="s">
        <v>5</v>
      </c>
      <c r="AO2124" s="49" t="s">
        <v>9</v>
      </c>
      <c r="AP2124" s="49" t="s">
        <v>486</v>
      </c>
      <c r="AQ2124" s="49" t="s">
        <v>9</v>
      </c>
      <c r="AR2124" s="49" t="s">
        <v>495</v>
      </c>
      <c r="AS2124" s="49" t="s">
        <v>488</v>
      </c>
      <c r="AT2124" s="49" t="s">
        <v>489</v>
      </c>
    </row>
    <row r="2125" spans="1:46" x14ac:dyDescent="0.25">
      <c r="A2125">
        <v>13</v>
      </c>
      <c r="B2125" t="s">
        <v>144</v>
      </c>
      <c r="C2125" t="s">
        <v>144</v>
      </c>
      <c r="D2125" t="s">
        <v>145</v>
      </c>
      <c r="E2125" t="s">
        <v>632</v>
      </c>
      <c r="F2125" t="s">
        <v>633</v>
      </c>
      <c r="G2125">
        <v>0</v>
      </c>
      <c r="H2125">
        <v>0</v>
      </c>
      <c r="I2125">
        <v>0</v>
      </c>
      <c r="J2125">
        <v>0</v>
      </c>
      <c r="K2125">
        <v>242.77160000000001</v>
      </c>
      <c r="L2125">
        <v>248.21440000000001</v>
      </c>
      <c r="M2125">
        <v>59.7624</v>
      </c>
      <c r="N2125">
        <v>13.615500000000001</v>
      </c>
      <c r="O2125">
        <v>13.4689</v>
      </c>
      <c r="P2125">
        <v>26.862500000000001</v>
      </c>
      <c r="Q2125">
        <v>48.390999999999998</v>
      </c>
      <c r="R2125">
        <v>188.74510000000001</v>
      </c>
      <c r="S2125">
        <v>124.9718</v>
      </c>
      <c r="T2125">
        <v>415.84129999999999</v>
      </c>
      <c r="U2125">
        <v>641.64380000000006</v>
      </c>
      <c r="V2125">
        <v>752.37630000000001</v>
      </c>
      <c r="W2125">
        <v>1114.3043</v>
      </c>
      <c r="X2125">
        <v>1189.1936000000001</v>
      </c>
      <c r="Y2125">
        <v>1774.9729</v>
      </c>
      <c r="Z2125">
        <v>1604.3692000000001</v>
      </c>
      <c r="AA2125">
        <v>1927.9502</v>
      </c>
      <c r="AB2125">
        <v>775.26559999999995</v>
      </c>
      <c r="AC2125">
        <v>929.97199999999998</v>
      </c>
      <c r="AD2125">
        <v>820.38250000000005</v>
      </c>
      <c r="AE2125">
        <v>783.95320000000004</v>
      </c>
      <c r="AF2125">
        <v>562.27890000000002</v>
      </c>
      <c r="AG2125">
        <v>274.12650000000002</v>
      </c>
      <c r="AH2125">
        <v>188.26779999999999</v>
      </c>
      <c r="AI2125">
        <v>234.13839999999999</v>
      </c>
      <c r="AJ2125">
        <v>142.8871</v>
      </c>
      <c r="AK2125">
        <v>78.8249</v>
      </c>
      <c r="AL2125">
        <v>78.121499999999997</v>
      </c>
      <c r="AM2125" s="49" t="s">
        <v>145</v>
      </c>
      <c r="AN2125" s="49" t="s">
        <v>14</v>
      </c>
      <c r="AO2125" s="49" t="s">
        <v>500</v>
      </c>
      <c r="AP2125" s="49" t="s">
        <v>505</v>
      </c>
      <c r="AQ2125" s="49" t="s">
        <v>13</v>
      </c>
      <c r="AR2125" s="49" t="s">
        <v>487</v>
      </c>
      <c r="AS2125" s="49" t="s">
        <v>488</v>
      </c>
      <c r="AT2125" s="49" t="s">
        <v>489</v>
      </c>
    </row>
    <row r="2126" spans="1:46" x14ac:dyDescent="0.25">
      <c r="A2126">
        <v>13</v>
      </c>
      <c r="B2126" t="s">
        <v>146</v>
      </c>
      <c r="C2126" t="s">
        <v>146</v>
      </c>
      <c r="D2126" t="s">
        <v>147</v>
      </c>
      <c r="E2126" t="s">
        <v>632</v>
      </c>
      <c r="F2126" t="s">
        <v>633</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c r="AG2126">
        <v>0</v>
      </c>
      <c r="AH2126">
        <v>0</v>
      </c>
      <c r="AI2126">
        <v>0</v>
      </c>
      <c r="AJ2126">
        <v>0</v>
      </c>
      <c r="AK2126">
        <v>0</v>
      </c>
      <c r="AL2126" t="s">
        <v>531</v>
      </c>
      <c r="AM2126" s="49" t="s">
        <v>147</v>
      </c>
      <c r="AN2126" s="49" t="s">
        <v>14</v>
      </c>
      <c r="AO2126" s="49" t="s">
        <v>507</v>
      </c>
      <c r="AP2126" s="49" t="s">
        <v>501</v>
      </c>
      <c r="AQ2126" s="49" t="s">
        <v>10</v>
      </c>
      <c r="AR2126" s="49" t="s">
        <v>487</v>
      </c>
      <c r="AS2126" s="49" t="s">
        <v>488</v>
      </c>
      <c r="AT2126" s="49" t="s">
        <v>489</v>
      </c>
    </row>
    <row r="2127" spans="1:46" x14ac:dyDescent="0.25">
      <c r="A2127">
        <v>13</v>
      </c>
      <c r="B2127" t="s">
        <v>149</v>
      </c>
      <c r="C2127" t="s">
        <v>149</v>
      </c>
      <c r="D2127" t="s">
        <v>412</v>
      </c>
      <c r="E2127" t="s">
        <v>632</v>
      </c>
      <c r="F2127" t="s">
        <v>633</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c r="AG2127">
        <v>0</v>
      </c>
      <c r="AH2127">
        <v>0</v>
      </c>
      <c r="AI2127">
        <v>0</v>
      </c>
      <c r="AJ2127">
        <v>0</v>
      </c>
      <c r="AK2127">
        <v>0</v>
      </c>
      <c r="AL2127" t="s">
        <v>531</v>
      </c>
      <c r="AM2127" s="49" t="s">
        <v>412</v>
      </c>
      <c r="AN2127" s="49" t="s">
        <v>14</v>
      </c>
      <c r="AO2127" s="49" t="s">
        <v>506</v>
      </c>
      <c r="AP2127" s="49" t="s">
        <v>501</v>
      </c>
      <c r="AQ2127" s="49" t="s">
        <v>10</v>
      </c>
      <c r="AR2127" s="49" t="s">
        <v>487</v>
      </c>
      <c r="AS2127" s="49" t="s">
        <v>496</v>
      </c>
      <c r="AT2127" s="49" t="s">
        <v>497</v>
      </c>
    </row>
    <row r="2128" spans="1:46" x14ac:dyDescent="0.25">
      <c r="A2128">
        <v>13</v>
      </c>
      <c r="B2128" t="s">
        <v>150</v>
      </c>
      <c r="C2128" t="s">
        <v>150</v>
      </c>
      <c r="D2128" t="s">
        <v>151</v>
      </c>
      <c r="E2128" t="s">
        <v>632</v>
      </c>
      <c r="F2128" t="s">
        <v>633</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c r="AK2128">
        <v>0</v>
      </c>
      <c r="AL2128" t="s">
        <v>531</v>
      </c>
      <c r="AM2128" s="49" t="s">
        <v>151</v>
      </c>
      <c r="AN2128" s="49" t="s">
        <v>7</v>
      </c>
      <c r="AO2128" s="49" t="s">
        <v>9</v>
      </c>
      <c r="AP2128" s="49" t="s">
        <v>494</v>
      </c>
      <c r="AQ2128" s="49" t="s">
        <v>9</v>
      </c>
      <c r="AR2128" s="49" t="s">
        <v>487</v>
      </c>
      <c r="AS2128" s="49" t="s">
        <v>488</v>
      </c>
      <c r="AT2128" s="49" t="s">
        <v>489</v>
      </c>
    </row>
    <row r="2129" spans="1:46" x14ac:dyDescent="0.25">
      <c r="A2129">
        <v>13</v>
      </c>
      <c r="B2129" t="s">
        <v>338</v>
      </c>
      <c r="C2129" t="s">
        <v>338</v>
      </c>
      <c r="D2129" t="s">
        <v>339</v>
      </c>
      <c r="E2129" t="s">
        <v>632</v>
      </c>
      <c r="F2129" t="s">
        <v>633</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c r="AG2129">
        <v>0</v>
      </c>
      <c r="AH2129">
        <v>0</v>
      </c>
      <c r="AI2129">
        <v>0</v>
      </c>
      <c r="AJ2129">
        <v>0</v>
      </c>
      <c r="AK2129">
        <v>0</v>
      </c>
      <c r="AL2129" t="s">
        <v>531</v>
      </c>
      <c r="AM2129" s="49" t="s">
        <v>339</v>
      </c>
      <c r="AN2129" s="49" t="s">
        <v>14</v>
      </c>
      <c r="AO2129" s="49" t="s">
        <v>507</v>
      </c>
      <c r="AP2129" s="49" t="s">
        <v>494</v>
      </c>
      <c r="AQ2129" s="49" t="s">
        <v>10</v>
      </c>
      <c r="AR2129" s="49" t="s">
        <v>487</v>
      </c>
      <c r="AS2129" s="49" t="s">
        <v>488</v>
      </c>
      <c r="AT2129" s="49" t="s">
        <v>489</v>
      </c>
    </row>
    <row r="2130" spans="1:46" x14ac:dyDescent="0.25">
      <c r="A2130">
        <v>13</v>
      </c>
      <c r="B2130" t="s">
        <v>181</v>
      </c>
      <c r="C2130" t="s">
        <v>181</v>
      </c>
      <c r="D2130" t="s">
        <v>414</v>
      </c>
      <c r="E2130" t="s">
        <v>632</v>
      </c>
      <c r="F2130" t="s">
        <v>633</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c r="AH2130">
        <v>0</v>
      </c>
      <c r="AI2130">
        <v>0</v>
      </c>
      <c r="AJ2130">
        <v>0</v>
      </c>
      <c r="AK2130">
        <v>0</v>
      </c>
      <c r="AL2130" t="s">
        <v>531</v>
      </c>
      <c r="AM2130" s="49" t="s">
        <v>414</v>
      </c>
      <c r="AN2130" s="49" t="s">
        <v>5</v>
      </c>
      <c r="AO2130" s="49" t="s">
        <v>9</v>
      </c>
      <c r="AP2130" s="49" t="s">
        <v>501</v>
      </c>
      <c r="AQ2130" s="49" t="s">
        <v>9</v>
      </c>
      <c r="AR2130" s="49" t="s">
        <v>495</v>
      </c>
      <c r="AS2130" s="49" t="s">
        <v>496</v>
      </c>
      <c r="AT2130" s="49" t="s">
        <v>497</v>
      </c>
    </row>
    <row r="2131" spans="1:46" x14ac:dyDescent="0.25">
      <c r="A2131">
        <v>13</v>
      </c>
      <c r="B2131" t="s">
        <v>152</v>
      </c>
      <c r="C2131" t="s">
        <v>152</v>
      </c>
      <c r="D2131" t="s">
        <v>153</v>
      </c>
      <c r="E2131" t="s">
        <v>632</v>
      </c>
      <c r="F2131" t="s">
        <v>633</v>
      </c>
      <c r="G2131" t="s">
        <v>531</v>
      </c>
      <c r="H2131" t="s">
        <v>531</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c r="AH2131">
        <v>0</v>
      </c>
      <c r="AI2131">
        <v>0</v>
      </c>
      <c r="AJ2131">
        <v>0</v>
      </c>
      <c r="AK2131">
        <v>0</v>
      </c>
      <c r="AL2131" t="s">
        <v>531</v>
      </c>
      <c r="AM2131" s="49" t="s">
        <v>153</v>
      </c>
      <c r="AN2131" s="49" t="s">
        <v>6</v>
      </c>
      <c r="AO2131" s="49" t="s">
        <v>9</v>
      </c>
      <c r="AP2131" s="49" t="s">
        <v>486</v>
      </c>
      <c r="AQ2131" s="49" t="s">
        <v>9</v>
      </c>
      <c r="AR2131" s="49" t="s">
        <v>487</v>
      </c>
      <c r="AS2131" s="49" t="s">
        <v>488</v>
      </c>
      <c r="AT2131" s="49" t="s">
        <v>489</v>
      </c>
    </row>
    <row r="2132" spans="1:46" x14ac:dyDescent="0.25">
      <c r="A2132">
        <v>13</v>
      </c>
      <c r="B2132" t="s">
        <v>156</v>
      </c>
      <c r="C2132" t="s">
        <v>156</v>
      </c>
      <c r="D2132" t="s">
        <v>157</v>
      </c>
      <c r="E2132" t="s">
        <v>632</v>
      </c>
      <c r="F2132" t="s">
        <v>633</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c r="AH2132">
        <v>0</v>
      </c>
      <c r="AI2132">
        <v>0</v>
      </c>
      <c r="AJ2132">
        <v>0</v>
      </c>
      <c r="AK2132">
        <v>0</v>
      </c>
      <c r="AL2132">
        <v>0</v>
      </c>
      <c r="AM2132" s="49" t="s">
        <v>157</v>
      </c>
      <c r="AN2132" s="49" t="s">
        <v>14</v>
      </c>
      <c r="AO2132" s="49" t="s">
        <v>500</v>
      </c>
      <c r="AP2132" s="49" t="s">
        <v>505</v>
      </c>
      <c r="AQ2132" s="49" t="s">
        <v>13</v>
      </c>
      <c r="AR2132" s="49" t="s">
        <v>487</v>
      </c>
      <c r="AS2132" s="49" t="s">
        <v>488</v>
      </c>
      <c r="AT2132" s="49" t="s">
        <v>489</v>
      </c>
    </row>
    <row r="2133" spans="1:46" x14ac:dyDescent="0.25">
      <c r="A2133">
        <v>13</v>
      </c>
      <c r="B2133" t="s">
        <v>158</v>
      </c>
      <c r="C2133" t="s">
        <v>158</v>
      </c>
      <c r="D2133" t="s">
        <v>159</v>
      </c>
      <c r="E2133" t="s">
        <v>632</v>
      </c>
      <c r="F2133" t="s">
        <v>633</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c r="AG2133">
        <v>0</v>
      </c>
      <c r="AH2133">
        <v>0</v>
      </c>
      <c r="AI2133">
        <v>0</v>
      </c>
      <c r="AJ2133">
        <v>0</v>
      </c>
      <c r="AK2133">
        <v>0</v>
      </c>
      <c r="AL2133" t="s">
        <v>531</v>
      </c>
      <c r="AM2133" s="49" t="s">
        <v>159</v>
      </c>
      <c r="AN2133" s="49" t="s">
        <v>6</v>
      </c>
      <c r="AO2133" s="49" t="s">
        <v>9</v>
      </c>
      <c r="AP2133" s="49" t="s">
        <v>486</v>
      </c>
      <c r="AQ2133" s="49" t="s">
        <v>9</v>
      </c>
      <c r="AR2133" s="49" t="s">
        <v>487</v>
      </c>
      <c r="AS2133" s="49" t="s">
        <v>488</v>
      </c>
      <c r="AT2133" s="49" t="s">
        <v>489</v>
      </c>
    </row>
    <row r="2134" spans="1:46" x14ac:dyDescent="0.25">
      <c r="A2134">
        <v>13</v>
      </c>
      <c r="B2134" t="s">
        <v>160</v>
      </c>
      <c r="C2134" t="s">
        <v>160</v>
      </c>
      <c r="D2134" t="s">
        <v>161</v>
      </c>
      <c r="E2134" t="s">
        <v>632</v>
      </c>
      <c r="F2134" t="s">
        <v>633</v>
      </c>
      <c r="G2134">
        <v>0</v>
      </c>
      <c r="H2134">
        <v>0</v>
      </c>
      <c r="I2134">
        <v>0</v>
      </c>
      <c r="J2134">
        <v>0</v>
      </c>
      <c r="K2134">
        <v>0</v>
      </c>
      <c r="L2134">
        <v>0</v>
      </c>
      <c r="M2134">
        <v>0</v>
      </c>
      <c r="N2134">
        <v>0</v>
      </c>
      <c r="O2134">
        <v>0</v>
      </c>
      <c r="P2134">
        <v>0</v>
      </c>
      <c r="Q2134">
        <v>0</v>
      </c>
      <c r="R2134">
        <v>0</v>
      </c>
      <c r="S2134">
        <v>0</v>
      </c>
      <c r="T2134">
        <v>0</v>
      </c>
      <c r="U2134">
        <v>0</v>
      </c>
      <c r="V2134">
        <v>0</v>
      </c>
      <c r="W2134">
        <v>0</v>
      </c>
      <c r="X2134">
        <v>192.96960000000001</v>
      </c>
      <c r="Y2134">
        <v>486.49779999999998</v>
      </c>
      <c r="Z2134">
        <v>751.024</v>
      </c>
      <c r="AA2134">
        <v>696.202</v>
      </c>
      <c r="AB2134">
        <v>549.03179999999998</v>
      </c>
      <c r="AC2134">
        <v>664.40329999999994</v>
      </c>
      <c r="AD2134">
        <v>1461.4863</v>
      </c>
      <c r="AE2134">
        <v>1636.2013999999999</v>
      </c>
      <c r="AF2134">
        <v>1694.9799</v>
      </c>
      <c r="AG2134">
        <v>2188.7669000000001</v>
      </c>
      <c r="AH2134">
        <v>2095.2213000000002</v>
      </c>
      <c r="AI2134">
        <v>2187.7579000000001</v>
      </c>
      <c r="AJ2134">
        <v>1851.0136</v>
      </c>
      <c r="AK2134">
        <v>1955.0555999999999</v>
      </c>
      <c r="AL2134">
        <v>1615.8620000000001</v>
      </c>
      <c r="AM2134" s="49" t="s">
        <v>161</v>
      </c>
      <c r="AN2134" s="49" t="s">
        <v>14</v>
      </c>
      <c r="AO2134" s="49" t="s">
        <v>500</v>
      </c>
      <c r="AP2134" s="49" t="s">
        <v>505</v>
      </c>
      <c r="AQ2134" s="49" t="s">
        <v>13</v>
      </c>
      <c r="AR2134" s="49" t="s">
        <v>487</v>
      </c>
      <c r="AS2134" s="49" t="s">
        <v>488</v>
      </c>
      <c r="AT2134" s="49" t="s">
        <v>489</v>
      </c>
    </row>
    <row r="2135" spans="1:46" x14ac:dyDescent="0.25">
      <c r="A2135">
        <v>13</v>
      </c>
      <c r="B2135" t="s">
        <v>164</v>
      </c>
      <c r="C2135" t="s">
        <v>164</v>
      </c>
      <c r="D2135" t="s">
        <v>165</v>
      </c>
      <c r="E2135" t="s">
        <v>632</v>
      </c>
      <c r="F2135" t="s">
        <v>633</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611.76679999999999</v>
      </c>
      <c r="AF2135">
        <v>309.43380000000002</v>
      </c>
      <c r="AG2135">
        <v>581.15710000000001</v>
      </c>
      <c r="AH2135">
        <v>283.4966</v>
      </c>
      <c r="AI2135">
        <v>312.56139999999999</v>
      </c>
      <c r="AJ2135">
        <v>970.71799999999996</v>
      </c>
      <c r="AK2135">
        <v>1045.7286999999999</v>
      </c>
      <c r="AL2135">
        <v>1045.9882</v>
      </c>
      <c r="AM2135" s="49" t="s">
        <v>165</v>
      </c>
      <c r="AN2135" s="49" t="s">
        <v>14</v>
      </c>
      <c r="AO2135" s="49" t="s">
        <v>500</v>
      </c>
      <c r="AP2135" s="49" t="s">
        <v>505</v>
      </c>
      <c r="AQ2135" s="49" t="s">
        <v>13</v>
      </c>
      <c r="AR2135" s="49" t="s">
        <v>487</v>
      </c>
      <c r="AS2135" s="49" t="s">
        <v>488</v>
      </c>
      <c r="AT2135" s="49" t="s">
        <v>489</v>
      </c>
    </row>
    <row r="2136" spans="1:46" x14ac:dyDescent="0.25">
      <c r="A2136">
        <v>13</v>
      </c>
      <c r="B2136" t="s">
        <v>168</v>
      </c>
      <c r="C2136" t="s">
        <v>168</v>
      </c>
      <c r="D2136" t="s">
        <v>413</v>
      </c>
      <c r="E2136" t="s">
        <v>632</v>
      </c>
      <c r="F2136" t="s">
        <v>633</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c r="AI2136">
        <v>0</v>
      </c>
      <c r="AJ2136">
        <v>0</v>
      </c>
      <c r="AK2136">
        <v>0</v>
      </c>
      <c r="AL2136" t="s">
        <v>531</v>
      </c>
      <c r="AM2136" s="49" t="s">
        <v>413</v>
      </c>
      <c r="AN2136" s="49" t="s">
        <v>5</v>
      </c>
      <c r="AO2136" s="49" t="s">
        <v>9</v>
      </c>
      <c r="AP2136" s="49" t="s">
        <v>501</v>
      </c>
      <c r="AQ2136" s="49" t="s">
        <v>9</v>
      </c>
      <c r="AR2136" s="49" t="s">
        <v>495</v>
      </c>
      <c r="AS2136" s="49" t="s">
        <v>496</v>
      </c>
      <c r="AT2136" s="49" t="s">
        <v>497</v>
      </c>
    </row>
    <row r="2137" spans="1:46" x14ac:dyDescent="0.25">
      <c r="A2137">
        <v>13</v>
      </c>
      <c r="B2137" t="s">
        <v>171</v>
      </c>
      <c r="C2137" t="s">
        <v>171</v>
      </c>
      <c r="D2137" t="s">
        <v>172</v>
      </c>
      <c r="E2137" t="s">
        <v>632</v>
      </c>
      <c r="F2137" t="s">
        <v>633</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c r="AG2137">
        <v>0</v>
      </c>
      <c r="AH2137">
        <v>0</v>
      </c>
      <c r="AI2137">
        <v>0</v>
      </c>
      <c r="AJ2137">
        <v>0</v>
      </c>
      <c r="AK2137">
        <v>0</v>
      </c>
      <c r="AL2137">
        <v>0</v>
      </c>
      <c r="AM2137" s="49" t="s">
        <v>172</v>
      </c>
      <c r="AN2137" s="49" t="s">
        <v>14</v>
      </c>
      <c r="AO2137" s="49" t="s">
        <v>500</v>
      </c>
      <c r="AP2137" s="49" t="s">
        <v>501</v>
      </c>
      <c r="AQ2137" s="49" t="s">
        <v>502</v>
      </c>
      <c r="AR2137" s="49" t="s">
        <v>487</v>
      </c>
      <c r="AS2137" s="49" t="s">
        <v>488</v>
      </c>
      <c r="AT2137" s="49" t="s">
        <v>489</v>
      </c>
    </row>
    <row r="2138" spans="1:46" x14ac:dyDescent="0.25">
      <c r="A2138">
        <v>13</v>
      </c>
      <c r="B2138" t="s">
        <v>138</v>
      </c>
      <c r="C2138" t="s">
        <v>138</v>
      </c>
      <c r="D2138" t="s">
        <v>139</v>
      </c>
      <c r="E2138" t="s">
        <v>632</v>
      </c>
      <c r="F2138" t="s">
        <v>633</v>
      </c>
      <c r="G2138">
        <v>0</v>
      </c>
      <c r="H2138">
        <v>0</v>
      </c>
      <c r="I2138">
        <v>75.199100000000001</v>
      </c>
      <c r="J2138">
        <v>112.8008</v>
      </c>
      <c r="K2138">
        <v>112.8008</v>
      </c>
      <c r="L2138">
        <v>187.9999</v>
      </c>
      <c r="M2138">
        <v>187.9999</v>
      </c>
      <c r="N2138">
        <v>375.99979999999999</v>
      </c>
      <c r="O2138">
        <v>413.60140000000001</v>
      </c>
      <c r="P2138">
        <v>526.39800000000002</v>
      </c>
      <c r="Q2138">
        <v>601.60130000000004</v>
      </c>
      <c r="R2138">
        <v>915.63639999999998</v>
      </c>
      <c r="S2138">
        <v>1120.5927999999999</v>
      </c>
      <c r="T2138">
        <v>1806.5540000000001</v>
      </c>
      <c r="U2138">
        <v>2430.5545999999999</v>
      </c>
      <c r="V2138">
        <v>8204.7757000000001</v>
      </c>
      <c r="W2138">
        <v>32294.785500000002</v>
      </c>
      <c r="X2138">
        <v>39211.115299999998</v>
      </c>
      <c r="Y2138">
        <v>24524.160100000001</v>
      </c>
      <c r="Z2138">
        <v>19405.801299999999</v>
      </c>
      <c r="AA2138">
        <v>15464.628199999999</v>
      </c>
      <c r="AB2138">
        <v>5412.0586000000003</v>
      </c>
      <c r="AC2138">
        <v>3004.1419999999998</v>
      </c>
      <c r="AD2138">
        <v>1536.2416000000001</v>
      </c>
      <c r="AE2138">
        <v>2128.4978999999998</v>
      </c>
      <c r="AF2138">
        <v>1932.7566999999999</v>
      </c>
      <c r="AG2138">
        <v>2212.8494000000001</v>
      </c>
      <c r="AH2138">
        <v>3385.9991</v>
      </c>
      <c r="AI2138">
        <v>2595.6318000000001</v>
      </c>
      <c r="AJ2138">
        <v>2730.2959999999998</v>
      </c>
      <c r="AK2138">
        <v>2603.4191999999998</v>
      </c>
      <c r="AL2138">
        <v>2975.3368999999998</v>
      </c>
      <c r="AM2138" s="49" t="s">
        <v>139</v>
      </c>
      <c r="AN2138" s="49" t="s">
        <v>14</v>
      </c>
      <c r="AO2138" s="49" t="s">
        <v>500</v>
      </c>
      <c r="AP2138" s="49" t="s">
        <v>505</v>
      </c>
      <c r="AQ2138" s="49" t="s">
        <v>13</v>
      </c>
      <c r="AR2138" s="49" t="s">
        <v>487</v>
      </c>
      <c r="AS2138" s="49" t="s">
        <v>488</v>
      </c>
      <c r="AT2138" s="49" t="s">
        <v>489</v>
      </c>
    </row>
    <row r="2139" spans="1:46" x14ac:dyDescent="0.25">
      <c r="A2139">
        <v>13</v>
      </c>
      <c r="B2139" t="s">
        <v>173</v>
      </c>
      <c r="C2139" t="s">
        <v>173</v>
      </c>
      <c r="D2139" t="s">
        <v>174</v>
      </c>
      <c r="E2139" t="s">
        <v>632</v>
      </c>
      <c r="F2139" t="s">
        <v>633</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c r="AG2139">
        <v>0</v>
      </c>
      <c r="AH2139">
        <v>0</v>
      </c>
      <c r="AI2139">
        <v>0</v>
      </c>
      <c r="AJ2139">
        <v>0</v>
      </c>
      <c r="AK2139">
        <v>0</v>
      </c>
      <c r="AL2139" t="s">
        <v>531</v>
      </c>
      <c r="AM2139" s="49" t="s">
        <v>174</v>
      </c>
      <c r="AN2139" s="49" t="s">
        <v>8</v>
      </c>
      <c r="AO2139" s="49" t="s">
        <v>9</v>
      </c>
      <c r="AP2139" s="49" t="s">
        <v>494</v>
      </c>
      <c r="AQ2139" s="49" t="s">
        <v>9</v>
      </c>
      <c r="AR2139" s="49" t="s">
        <v>495</v>
      </c>
      <c r="AS2139" s="49" t="s">
        <v>488</v>
      </c>
      <c r="AT2139" s="49" t="s">
        <v>489</v>
      </c>
    </row>
    <row r="2140" spans="1:46" x14ac:dyDescent="0.25">
      <c r="A2140">
        <v>13</v>
      </c>
      <c r="B2140" t="s">
        <v>549</v>
      </c>
      <c r="C2140" t="s">
        <v>549</v>
      </c>
      <c r="D2140" t="s">
        <v>550</v>
      </c>
      <c r="E2140" t="s">
        <v>632</v>
      </c>
      <c r="F2140" t="s">
        <v>633</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c r="AH2140">
        <v>0</v>
      </c>
      <c r="AI2140">
        <v>0</v>
      </c>
      <c r="AJ2140">
        <v>0</v>
      </c>
      <c r="AK2140">
        <v>0</v>
      </c>
      <c r="AL2140" t="s">
        <v>531</v>
      </c>
      <c r="AM2140" s="49" t="e">
        <v>#N/A</v>
      </c>
      <c r="AN2140" s="49" t="e">
        <v>#N/A</v>
      </c>
      <c r="AO2140" s="49" t="e">
        <v>#N/A</v>
      </c>
      <c r="AP2140" s="49" t="e">
        <v>#N/A</v>
      </c>
      <c r="AQ2140" s="49" t="e">
        <v>#N/A</v>
      </c>
      <c r="AR2140" s="49" t="e">
        <v>#N/A</v>
      </c>
      <c r="AS2140" s="49" t="e">
        <v>#N/A</v>
      </c>
      <c r="AT2140" s="49" t="e">
        <v>#N/A</v>
      </c>
    </row>
    <row r="2141" spans="1:46" x14ac:dyDescent="0.25">
      <c r="A2141">
        <v>13</v>
      </c>
      <c r="B2141" t="s">
        <v>182</v>
      </c>
      <c r="C2141" t="s">
        <v>182</v>
      </c>
      <c r="D2141" t="s">
        <v>183</v>
      </c>
      <c r="E2141" t="s">
        <v>632</v>
      </c>
      <c r="F2141" t="s">
        <v>633</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0</v>
      </c>
      <c r="AI2141">
        <v>0</v>
      </c>
      <c r="AJ2141">
        <v>0</v>
      </c>
      <c r="AK2141">
        <v>0</v>
      </c>
      <c r="AL2141">
        <v>0</v>
      </c>
      <c r="AM2141" s="49" t="s">
        <v>183</v>
      </c>
      <c r="AN2141" s="49" t="s">
        <v>14</v>
      </c>
      <c r="AO2141" s="49" t="s">
        <v>500</v>
      </c>
      <c r="AP2141" s="49" t="s">
        <v>505</v>
      </c>
      <c r="AQ2141" s="49" t="s">
        <v>13</v>
      </c>
      <c r="AR2141" s="49" t="s">
        <v>487</v>
      </c>
      <c r="AS2141" s="49" t="s">
        <v>488</v>
      </c>
      <c r="AT2141" s="49" t="s">
        <v>489</v>
      </c>
    </row>
    <row r="2142" spans="1:46" x14ac:dyDescent="0.25">
      <c r="A2142">
        <v>13</v>
      </c>
      <c r="B2142" t="s">
        <v>186</v>
      </c>
      <c r="C2142" t="s">
        <v>186</v>
      </c>
      <c r="D2142" t="s">
        <v>187</v>
      </c>
      <c r="E2142" t="s">
        <v>632</v>
      </c>
      <c r="F2142" t="s">
        <v>633</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c r="AI2142">
        <v>0</v>
      </c>
      <c r="AJ2142">
        <v>0</v>
      </c>
      <c r="AK2142">
        <v>0</v>
      </c>
      <c r="AL2142" t="s">
        <v>531</v>
      </c>
      <c r="AM2142" s="49" t="s">
        <v>187</v>
      </c>
      <c r="AN2142" s="49" t="s">
        <v>14</v>
      </c>
      <c r="AO2142" s="49" t="s">
        <v>507</v>
      </c>
      <c r="AP2142" s="49" t="s">
        <v>501</v>
      </c>
      <c r="AQ2142" s="49" t="s">
        <v>10</v>
      </c>
      <c r="AR2142" s="49" t="s">
        <v>487</v>
      </c>
      <c r="AS2142" s="49" t="s">
        <v>488</v>
      </c>
      <c r="AT2142" s="49" t="s">
        <v>489</v>
      </c>
    </row>
    <row r="2143" spans="1:46" x14ac:dyDescent="0.25">
      <c r="A2143">
        <v>13</v>
      </c>
      <c r="B2143" t="s">
        <v>188</v>
      </c>
      <c r="C2143" t="s">
        <v>188</v>
      </c>
      <c r="D2143" t="s">
        <v>189</v>
      </c>
      <c r="E2143" t="s">
        <v>632</v>
      </c>
      <c r="F2143" t="s">
        <v>633</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c r="AH2143">
        <v>0</v>
      </c>
      <c r="AI2143">
        <v>0</v>
      </c>
      <c r="AJ2143">
        <v>0</v>
      </c>
      <c r="AK2143">
        <v>0</v>
      </c>
      <c r="AL2143" t="s">
        <v>531</v>
      </c>
      <c r="AM2143" s="49" t="s">
        <v>189</v>
      </c>
      <c r="AN2143" s="49" t="s">
        <v>14</v>
      </c>
      <c r="AO2143" s="49" t="s">
        <v>506</v>
      </c>
      <c r="AP2143" s="49" t="s">
        <v>501</v>
      </c>
      <c r="AQ2143" s="49" t="s">
        <v>10</v>
      </c>
      <c r="AR2143" s="49" t="s">
        <v>495</v>
      </c>
      <c r="AS2143" s="49" t="s">
        <v>488</v>
      </c>
      <c r="AT2143" s="49" t="s">
        <v>489</v>
      </c>
    </row>
    <row r="2144" spans="1:46" x14ac:dyDescent="0.25">
      <c r="A2144">
        <v>13</v>
      </c>
      <c r="B2144" t="s">
        <v>194</v>
      </c>
      <c r="C2144" t="s">
        <v>194</v>
      </c>
      <c r="D2144" t="s">
        <v>195</v>
      </c>
      <c r="E2144" t="s">
        <v>632</v>
      </c>
      <c r="F2144" t="s">
        <v>633</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c r="AI2144">
        <v>0</v>
      </c>
      <c r="AJ2144">
        <v>0</v>
      </c>
      <c r="AK2144">
        <v>0</v>
      </c>
      <c r="AL2144" t="s">
        <v>531</v>
      </c>
      <c r="AM2144" s="49" t="s">
        <v>195</v>
      </c>
      <c r="AN2144" s="49" t="s">
        <v>14</v>
      </c>
      <c r="AO2144" s="49" t="s">
        <v>507</v>
      </c>
      <c r="AP2144" s="49" t="s">
        <v>494</v>
      </c>
      <c r="AQ2144" s="49" t="s">
        <v>10</v>
      </c>
      <c r="AR2144" s="49" t="s">
        <v>487</v>
      </c>
      <c r="AS2144" s="49" t="s">
        <v>488</v>
      </c>
      <c r="AT2144" s="49" t="s">
        <v>489</v>
      </c>
    </row>
    <row r="2145" spans="1:46" x14ac:dyDescent="0.25">
      <c r="A2145">
        <v>13</v>
      </c>
      <c r="B2145" t="s">
        <v>190</v>
      </c>
      <c r="C2145" t="s">
        <v>190</v>
      </c>
      <c r="D2145" t="s">
        <v>191</v>
      </c>
      <c r="E2145" t="s">
        <v>632</v>
      </c>
      <c r="F2145" t="s">
        <v>633</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0</v>
      </c>
      <c r="AH2145">
        <v>0</v>
      </c>
      <c r="AI2145">
        <v>0</v>
      </c>
      <c r="AJ2145">
        <v>0</v>
      </c>
      <c r="AK2145">
        <v>0</v>
      </c>
      <c r="AL2145" t="s">
        <v>531</v>
      </c>
      <c r="AM2145" s="49" t="s">
        <v>191</v>
      </c>
      <c r="AN2145" s="49" t="s">
        <v>14</v>
      </c>
      <c r="AO2145" s="49" t="s">
        <v>507</v>
      </c>
      <c r="AP2145" s="49" t="s">
        <v>494</v>
      </c>
      <c r="AQ2145" s="49" t="s">
        <v>10</v>
      </c>
      <c r="AR2145" s="49" t="s">
        <v>487</v>
      </c>
      <c r="AS2145" s="49" t="s">
        <v>488</v>
      </c>
      <c r="AT2145" s="49" t="s">
        <v>489</v>
      </c>
    </row>
    <row r="2146" spans="1:46" x14ac:dyDescent="0.25">
      <c r="A2146">
        <v>13</v>
      </c>
      <c r="B2146" t="s">
        <v>196</v>
      </c>
      <c r="C2146" t="s">
        <v>196</v>
      </c>
      <c r="D2146" t="s">
        <v>197</v>
      </c>
      <c r="E2146" t="s">
        <v>632</v>
      </c>
      <c r="F2146" t="s">
        <v>633</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c r="AG2146">
        <v>0</v>
      </c>
      <c r="AH2146">
        <v>0</v>
      </c>
      <c r="AI2146">
        <v>0</v>
      </c>
      <c r="AJ2146">
        <v>0</v>
      </c>
      <c r="AK2146">
        <v>0</v>
      </c>
      <c r="AL2146">
        <v>0</v>
      </c>
      <c r="AM2146" s="49" t="s">
        <v>197</v>
      </c>
      <c r="AN2146" s="49" t="s">
        <v>14</v>
      </c>
      <c r="AO2146" s="49" t="s">
        <v>500</v>
      </c>
      <c r="AP2146" s="49" t="s">
        <v>505</v>
      </c>
      <c r="AQ2146" s="49" t="s">
        <v>13</v>
      </c>
      <c r="AR2146" s="49" t="s">
        <v>487</v>
      </c>
      <c r="AS2146" s="49" t="s">
        <v>488</v>
      </c>
      <c r="AT2146" s="49" t="s">
        <v>489</v>
      </c>
    </row>
    <row r="2147" spans="1:46" x14ac:dyDescent="0.25">
      <c r="A2147">
        <v>13</v>
      </c>
      <c r="B2147" t="s">
        <v>206</v>
      </c>
      <c r="C2147" t="s">
        <v>206</v>
      </c>
      <c r="D2147" t="s">
        <v>207</v>
      </c>
      <c r="E2147" t="s">
        <v>632</v>
      </c>
      <c r="F2147" t="s">
        <v>633</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c r="AG2147">
        <v>0</v>
      </c>
      <c r="AH2147">
        <v>0</v>
      </c>
      <c r="AI2147">
        <v>0</v>
      </c>
      <c r="AJ2147">
        <v>0</v>
      </c>
      <c r="AK2147">
        <v>0</v>
      </c>
      <c r="AL2147">
        <v>0</v>
      </c>
      <c r="AM2147" s="49" t="s">
        <v>207</v>
      </c>
      <c r="AN2147" s="49" t="s">
        <v>14</v>
      </c>
      <c r="AO2147" s="49" t="s">
        <v>500</v>
      </c>
      <c r="AP2147" s="49" t="s">
        <v>505</v>
      </c>
      <c r="AQ2147" s="49" t="s">
        <v>13</v>
      </c>
      <c r="AR2147" s="49" t="s">
        <v>487</v>
      </c>
      <c r="AS2147" s="49" t="s">
        <v>488</v>
      </c>
      <c r="AT2147" s="49" t="s">
        <v>489</v>
      </c>
    </row>
    <row r="2148" spans="1:46" x14ac:dyDescent="0.25">
      <c r="A2148">
        <v>13</v>
      </c>
      <c r="B2148" t="s">
        <v>493</v>
      </c>
      <c r="C2148" t="s">
        <v>551</v>
      </c>
      <c r="D2148" t="s">
        <v>552</v>
      </c>
      <c r="E2148" t="s">
        <v>632</v>
      </c>
      <c r="F2148" t="s">
        <v>633</v>
      </c>
      <c r="G2148">
        <v>0</v>
      </c>
      <c r="H2148">
        <v>0</v>
      </c>
      <c r="I2148">
        <v>75.199100000000001</v>
      </c>
      <c r="J2148">
        <v>186.80250000000001</v>
      </c>
      <c r="K2148">
        <v>651.57079999999996</v>
      </c>
      <c r="L2148">
        <v>436.21429999999998</v>
      </c>
      <c r="M2148">
        <v>247.76230000000001</v>
      </c>
      <c r="N2148">
        <v>389.61520000000002</v>
      </c>
      <c r="O2148">
        <v>427.07029999999997</v>
      </c>
      <c r="P2148">
        <v>553.26049999999998</v>
      </c>
      <c r="Q2148">
        <v>649.9923</v>
      </c>
      <c r="R2148">
        <v>1104.3815</v>
      </c>
      <c r="S2148">
        <v>3827.4511000000002</v>
      </c>
      <c r="T2148">
        <v>8424.3397999999997</v>
      </c>
      <c r="U2148">
        <v>15907.4661</v>
      </c>
      <c r="V2148">
        <v>29157.402699999999</v>
      </c>
      <c r="W2148">
        <v>55462.347000000002</v>
      </c>
      <c r="X2148">
        <v>55357.823499999999</v>
      </c>
      <c r="Y2148">
        <v>39314.5628</v>
      </c>
      <c r="Z2148">
        <v>43216.932500000003</v>
      </c>
      <c r="AA2148">
        <v>38852.235399999998</v>
      </c>
      <c r="AB2148">
        <v>23543.151000000002</v>
      </c>
      <c r="AC2148">
        <v>25459.411599999999</v>
      </c>
      <c r="AD2148">
        <v>25859.573400000001</v>
      </c>
      <c r="AE2148">
        <v>27823.1073</v>
      </c>
      <c r="AF2148">
        <v>35265.743000000002</v>
      </c>
      <c r="AG2148">
        <v>41736.0697</v>
      </c>
      <c r="AH2148">
        <v>40168.1466</v>
      </c>
      <c r="AI2148">
        <v>52312.0982</v>
      </c>
      <c r="AJ2148">
        <v>57453.534699999997</v>
      </c>
      <c r="AK2148">
        <v>51481.638099999996</v>
      </c>
      <c r="AL2148">
        <v>52869.105900000002</v>
      </c>
      <c r="AM2148" s="49" t="e">
        <v>#N/A</v>
      </c>
      <c r="AN2148" s="49" t="e">
        <v>#N/A</v>
      </c>
      <c r="AO2148" s="49" t="e">
        <v>#N/A</v>
      </c>
      <c r="AP2148" s="49" t="e">
        <v>#N/A</v>
      </c>
      <c r="AQ2148" s="49" t="e">
        <v>#N/A</v>
      </c>
      <c r="AR2148" s="49" t="e">
        <v>#N/A</v>
      </c>
      <c r="AS2148" s="49" t="e">
        <v>#N/A</v>
      </c>
      <c r="AT2148" s="49" t="e">
        <v>#N/A</v>
      </c>
    </row>
    <row r="2149" spans="1:46" x14ac:dyDescent="0.25">
      <c r="A2149">
        <v>13</v>
      </c>
      <c r="B2149" t="s">
        <v>200</v>
      </c>
      <c r="C2149" t="s">
        <v>200</v>
      </c>
      <c r="D2149" t="s">
        <v>201</v>
      </c>
      <c r="E2149" t="s">
        <v>632</v>
      </c>
      <c r="F2149" t="s">
        <v>633</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c r="AG2149">
        <v>0</v>
      </c>
      <c r="AH2149">
        <v>0</v>
      </c>
      <c r="AI2149">
        <v>0</v>
      </c>
      <c r="AJ2149">
        <v>0</v>
      </c>
      <c r="AK2149">
        <v>0</v>
      </c>
      <c r="AL2149" t="s">
        <v>531</v>
      </c>
      <c r="AM2149" s="49" t="s">
        <v>201</v>
      </c>
      <c r="AN2149" s="49" t="s">
        <v>14</v>
      </c>
      <c r="AO2149" s="49" t="s">
        <v>485</v>
      </c>
      <c r="AP2149" s="49" t="s">
        <v>494</v>
      </c>
      <c r="AQ2149" s="49" t="s">
        <v>11</v>
      </c>
      <c r="AR2149" s="49" t="s">
        <v>487</v>
      </c>
      <c r="AS2149" s="49" t="s">
        <v>488</v>
      </c>
      <c r="AT2149" s="49" t="s">
        <v>489</v>
      </c>
    </row>
    <row r="2150" spans="1:46" x14ac:dyDescent="0.25">
      <c r="A2150">
        <v>13</v>
      </c>
      <c r="B2150" t="s">
        <v>198</v>
      </c>
      <c r="C2150" t="s">
        <v>198</v>
      </c>
      <c r="D2150" t="s">
        <v>199</v>
      </c>
      <c r="E2150" t="s">
        <v>632</v>
      </c>
      <c r="F2150" t="s">
        <v>633</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c r="AH2150">
        <v>0</v>
      </c>
      <c r="AI2150">
        <v>0</v>
      </c>
      <c r="AJ2150">
        <v>0</v>
      </c>
      <c r="AK2150">
        <v>0</v>
      </c>
      <c r="AL2150" t="s">
        <v>531</v>
      </c>
      <c r="AM2150" s="49" t="s">
        <v>199</v>
      </c>
      <c r="AN2150" s="49" t="s">
        <v>14</v>
      </c>
      <c r="AO2150" s="49" t="s">
        <v>485</v>
      </c>
      <c r="AP2150" s="49" t="s">
        <v>494</v>
      </c>
      <c r="AQ2150" s="49" t="s">
        <v>11</v>
      </c>
      <c r="AR2150" s="49" t="s">
        <v>487</v>
      </c>
      <c r="AS2150" s="49" t="s">
        <v>488</v>
      </c>
      <c r="AT2150" s="49" t="s">
        <v>489</v>
      </c>
    </row>
    <row r="2151" spans="1:46" x14ac:dyDescent="0.25">
      <c r="A2151">
        <v>13</v>
      </c>
      <c r="B2151" t="s">
        <v>205</v>
      </c>
      <c r="C2151" t="s">
        <v>205</v>
      </c>
      <c r="D2151" t="s">
        <v>416</v>
      </c>
      <c r="E2151" t="s">
        <v>632</v>
      </c>
      <c r="F2151" t="s">
        <v>633</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c r="AG2151">
        <v>0</v>
      </c>
      <c r="AH2151">
        <v>0</v>
      </c>
      <c r="AI2151">
        <v>0</v>
      </c>
      <c r="AJ2151">
        <v>0</v>
      </c>
      <c r="AK2151">
        <v>0</v>
      </c>
      <c r="AL2151" t="s">
        <v>531</v>
      </c>
      <c r="AM2151" s="49" t="s">
        <v>416</v>
      </c>
      <c r="AN2151" s="49" t="s">
        <v>14</v>
      </c>
      <c r="AO2151" s="49" t="s">
        <v>485</v>
      </c>
      <c r="AP2151" s="49" t="s">
        <v>501</v>
      </c>
      <c r="AQ2151" s="49" t="s">
        <v>11</v>
      </c>
      <c r="AR2151" s="49" t="s">
        <v>495</v>
      </c>
      <c r="AS2151" s="49" t="s">
        <v>496</v>
      </c>
      <c r="AT2151" s="49" t="s">
        <v>497</v>
      </c>
    </row>
    <row r="2152" spans="1:46" x14ac:dyDescent="0.25">
      <c r="A2152">
        <v>13</v>
      </c>
      <c r="B2152" t="s">
        <v>202</v>
      </c>
      <c r="C2152" t="s">
        <v>202</v>
      </c>
      <c r="D2152" t="s">
        <v>203</v>
      </c>
      <c r="E2152" t="s">
        <v>632</v>
      </c>
      <c r="F2152" t="s">
        <v>633</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c r="AH2152">
        <v>0</v>
      </c>
      <c r="AI2152">
        <v>0</v>
      </c>
      <c r="AJ2152">
        <v>0</v>
      </c>
      <c r="AK2152">
        <v>0</v>
      </c>
      <c r="AL2152">
        <v>0</v>
      </c>
      <c r="AM2152" s="49" t="s">
        <v>203</v>
      </c>
      <c r="AN2152" s="49" t="s">
        <v>14</v>
      </c>
      <c r="AO2152" s="49" t="s">
        <v>500</v>
      </c>
      <c r="AP2152" s="49" t="s">
        <v>505</v>
      </c>
      <c r="AQ2152" s="49" t="s">
        <v>13</v>
      </c>
      <c r="AR2152" s="49" t="s">
        <v>487</v>
      </c>
      <c r="AS2152" s="49" t="s">
        <v>488</v>
      </c>
      <c r="AT2152" s="49" t="s">
        <v>489</v>
      </c>
    </row>
    <row r="2153" spans="1:46" x14ac:dyDescent="0.25">
      <c r="A2153">
        <v>13</v>
      </c>
      <c r="B2153" t="s">
        <v>204</v>
      </c>
      <c r="C2153" t="s">
        <v>204</v>
      </c>
      <c r="D2153" t="s">
        <v>553</v>
      </c>
      <c r="E2153" t="s">
        <v>632</v>
      </c>
      <c r="F2153" t="s">
        <v>633</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0</v>
      </c>
      <c r="AI2153">
        <v>0</v>
      </c>
      <c r="AJ2153">
        <v>0</v>
      </c>
      <c r="AK2153">
        <v>0</v>
      </c>
      <c r="AL2153" t="s">
        <v>531</v>
      </c>
      <c r="AM2153" s="49" t="s">
        <v>415</v>
      </c>
      <c r="AN2153" s="49" t="s">
        <v>14</v>
      </c>
      <c r="AO2153" s="49" t="s">
        <v>485</v>
      </c>
      <c r="AP2153" s="49" t="s">
        <v>494</v>
      </c>
      <c r="AQ2153" s="49" t="s">
        <v>11</v>
      </c>
      <c r="AR2153" s="49" t="s">
        <v>487</v>
      </c>
      <c r="AS2153" s="49" t="s">
        <v>496</v>
      </c>
      <c r="AT2153" s="49" t="s">
        <v>497</v>
      </c>
    </row>
    <row r="2154" spans="1:46" x14ac:dyDescent="0.25">
      <c r="A2154">
        <v>13</v>
      </c>
      <c r="B2154" t="s">
        <v>208</v>
      </c>
      <c r="C2154" t="s">
        <v>208</v>
      </c>
      <c r="D2154" t="s">
        <v>209</v>
      </c>
      <c r="E2154" t="s">
        <v>632</v>
      </c>
      <c r="F2154" t="s">
        <v>633</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c r="AH2154">
        <v>0</v>
      </c>
      <c r="AI2154">
        <v>0</v>
      </c>
      <c r="AJ2154">
        <v>0</v>
      </c>
      <c r="AK2154">
        <v>0</v>
      </c>
      <c r="AL2154">
        <v>0</v>
      </c>
      <c r="AM2154" s="49" t="s">
        <v>209</v>
      </c>
      <c r="AN2154" s="49" t="s">
        <v>14</v>
      </c>
      <c r="AO2154" s="49" t="s">
        <v>485</v>
      </c>
      <c r="AP2154" s="49" t="s">
        <v>505</v>
      </c>
      <c r="AQ2154" s="49" t="s">
        <v>13</v>
      </c>
      <c r="AR2154" s="49" t="s">
        <v>487</v>
      </c>
      <c r="AS2154" s="49" t="s">
        <v>488</v>
      </c>
      <c r="AT2154" s="49" t="s">
        <v>489</v>
      </c>
    </row>
    <row r="2155" spans="1:46" x14ac:dyDescent="0.25">
      <c r="A2155">
        <v>13</v>
      </c>
      <c r="B2155" t="s">
        <v>210</v>
      </c>
      <c r="C2155" t="s">
        <v>210</v>
      </c>
      <c r="D2155" t="s">
        <v>211</v>
      </c>
      <c r="E2155" t="s">
        <v>632</v>
      </c>
      <c r="F2155" t="s">
        <v>633</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276.16969999999998</v>
      </c>
      <c r="Z2155">
        <v>2661.5488</v>
      </c>
      <c r="AA2155">
        <v>2737.1372000000001</v>
      </c>
      <c r="AB2155">
        <v>1758.1169</v>
      </c>
      <c r="AC2155">
        <v>2487.4490999999998</v>
      </c>
      <c r="AD2155">
        <v>3871.6051000000002</v>
      </c>
      <c r="AE2155">
        <v>4223.5685000000003</v>
      </c>
      <c r="AF2155">
        <v>6842.9309999999996</v>
      </c>
      <c r="AG2155">
        <v>9467.6820000000007</v>
      </c>
      <c r="AH2155">
        <v>10073.558000000001</v>
      </c>
      <c r="AI2155">
        <v>11445.049000000001</v>
      </c>
      <c r="AJ2155">
        <v>11766.2268</v>
      </c>
      <c r="AK2155">
        <v>14075.7662</v>
      </c>
      <c r="AL2155">
        <v>12207.255999999999</v>
      </c>
      <c r="AM2155" s="49" t="s">
        <v>211</v>
      </c>
      <c r="AN2155" s="49" t="s">
        <v>14</v>
      </c>
      <c r="AO2155" s="49" t="s">
        <v>500</v>
      </c>
      <c r="AP2155" s="49" t="s">
        <v>505</v>
      </c>
      <c r="AQ2155" s="49" t="s">
        <v>13</v>
      </c>
      <c r="AR2155" s="49" t="s">
        <v>487</v>
      </c>
      <c r="AS2155" s="49" t="s">
        <v>488</v>
      </c>
      <c r="AT2155" s="49" t="s">
        <v>489</v>
      </c>
    </row>
    <row r="2156" spans="1:46" x14ac:dyDescent="0.25">
      <c r="A2156">
        <v>13</v>
      </c>
      <c r="B2156" t="s">
        <v>212</v>
      </c>
      <c r="C2156" t="s">
        <v>212</v>
      </c>
      <c r="D2156" t="s">
        <v>213</v>
      </c>
      <c r="E2156" t="s">
        <v>632</v>
      </c>
      <c r="F2156" t="s">
        <v>633</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c r="AH2156">
        <v>0</v>
      </c>
      <c r="AI2156">
        <v>0</v>
      </c>
      <c r="AJ2156">
        <v>0</v>
      </c>
      <c r="AK2156">
        <v>0</v>
      </c>
      <c r="AL2156" t="s">
        <v>531</v>
      </c>
      <c r="AM2156" s="49" t="s">
        <v>213</v>
      </c>
      <c r="AN2156" s="49" t="s">
        <v>14</v>
      </c>
      <c r="AO2156" s="49" t="s">
        <v>507</v>
      </c>
      <c r="AP2156" s="49" t="s">
        <v>501</v>
      </c>
      <c r="AQ2156" s="49" t="s">
        <v>10</v>
      </c>
      <c r="AR2156" s="49" t="s">
        <v>487</v>
      </c>
      <c r="AS2156" s="49" t="s">
        <v>488</v>
      </c>
      <c r="AT2156" s="49" t="s">
        <v>489</v>
      </c>
    </row>
    <row r="2157" spans="1:46" x14ac:dyDescent="0.25">
      <c r="A2157">
        <v>13</v>
      </c>
      <c r="B2157" t="s">
        <v>216</v>
      </c>
      <c r="C2157" t="s">
        <v>216</v>
      </c>
      <c r="D2157" t="s">
        <v>217</v>
      </c>
      <c r="E2157" t="s">
        <v>632</v>
      </c>
      <c r="F2157" t="s">
        <v>633</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c r="AH2157">
        <v>0</v>
      </c>
      <c r="AI2157">
        <v>0</v>
      </c>
      <c r="AJ2157">
        <v>0</v>
      </c>
      <c r="AK2157">
        <v>0</v>
      </c>
      <c r="AL2157">
        <v>0</v>
      </c>
      <c r="AM2157" s="49" t="s">
        <v>217</v>
      </c>
      <c r="AN2157" s="49" t="s">
        <v>14</v>
      </c>
      <c r="AO2157" s="49" t="s">
        <v>485</v>
      </c>
      <c r="AP2157" s="49" t="s">
        <v>505</v>
      </c>
      <c r="AQ2157" s="49" t="s">
        <v>13</v>
      </c>
      <c r="AR2157" s="49" t="s">
        <v>487</v>
      </c>
      <c r="AS2157" s="49" t="s">
        <v>488</v>
      </c>
      <c r="AT2157" s="49" t="s">
        <v>489</v>
      </c>
    </row>
    <row r="2158" spans="1:46" x14ac:dyDescent="0.25">
      <c r="A2158">
        <v>13</v>
      </c>
      <c r="B2158" t="s">
        <v>214</v>
      </c>
      <c r="C2158" t="s">
        <v>214</v>
      </c>
      <c r="D2158" t="s">
        <v>215</v>
      </c>
      <c r="E2158" t="s">
        <v>632</v>
      </c>
      <c r="F2158" t="s">
        <v>633</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c r="AG2158">
        <v>0</v>
      </c>
      <c r="AH2158">
        <v>0</v>
      </c>
      <c r="AI2158">
        <v>0</v>
      </c>
      <c r="AJ2158">
        <v>0</v>
      </c>
      <c r="AK2158">
        <v>0</v>
      </c>
      <c r="AL2158" t="s">
        <v>531</v>
      </c>
      <c r="AM2158" s="49" t="s">
        <v>215</v>
      </c>
      <c r="AN2158" s="49" t="s">
        <v>14</v>
      </c>
      <c r="AO2158" s="49" t="s">
        <v>485</v>
      </c>
      <c r="AP2158" s="49" t="s">
        <v>501</v>
      </c>
      <c r="AQ2158" s="49" t="s">
        <v>11</v>
      </c>
      <c r="AR2158" s="49" t="s">
        <v>487</v>
      </c>
      <c r="AS2158" s="49" t="s">
        <v>488</v>
      </c>
      <c r="AT2158" s="49" t="s">
        <v>489</v>
      </c>
    </row>
    <row r="2159" spans="1:46" x14ac:dyDescent="0.25">
      <c r="A2159">
        <v>13</v>
      </c>
      <c r="B2159" t="s">
        <v>218</v>
      </c>
      <c r="C2159" t="s">
        <v>218</v>
      </c>
      <c r="D2159" t="s">
        <v>417</v>
      </c>
      <c r="E2159" t="s">
        <v>632</v>
      </c>
      <c r="F2159" t="s">
        <v>633</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c r="AG2159">
        <v>0</v>
      </c>
      <c r="AH2159">
        <v>0</v>
      </c>
      <c r="AI2159">
        <v>0</v>
      </c>
      <c r="AJ2159">
        <v>0</v>
      </c>
      <c r="AK2159">
        <v>0</v>
      </c>
      <c r="AL2159" t="s">
        <v>531</v>
      </c>
      <c r="AM2159" s="49" t="s">
        <v>417</v>
      </c>
      <c r="AN2159" s="49" t="s">
        <v>14</v>
      </c>
      <c r="AO2159" s="49" t="s">
        <v>500</v>
      </c>
      <c r="AP2159" s="49" t="s">
        <v>501</v>
      </c>
      <c r="AQ2159" s="49" t="s">
        <v>502</v>
      </c>
      <c r="AR2159" s="49" t="s">
        <v>495</v>
      </c>
      <c r="AS2159" s="49" t="s">
        <v>496</v>
      </c>
      <c r="AT2159" s="49" t="s">
        <v>497</v>
      </c>
    </row>
    <row r="2160" spans="1:46" x14ac:dyDescent="0.25">
      <c r="A2160">
        <v>13</v>
      </c>
      <c r="B2160" t="s">
        <v>219</v>
      </c>
      <c r="C2160" t="s">
        <v>219</v>
      </c>
      <c r="D2160" t="s">
        <v>220</v>
      </c>
      <c r="E2160" t="s">
        <v>632</v>
      </c>
      <c r="F2160" t="s">
        <v>633</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c r="AH2160">
        <v>0</v>
      </c>
      <c r="AI2160">
        <v>0</v>
      </c>
      <c r="AJ2160">
        <v>0</v>
      </c>
      <c r="AK2160">
        <v>0</v>
      </c>
      <c r="AL2160" t="s">
        <v>531</v>
      </c>
      <c r="AM2160" s="49" t="s">
        <v>220</v>
      </c>
      <c r="AN2160" s="49" t="s">
        <v>6</v>
      </c>
      <c r="AO2160" s="49" t="s">
        <v>9</v>
      </c>
      <c r="AP2160" s="49" t="s">
        <v>494</v>
      </c>
      <c r="AQ2160" s="49" t="s">
        <v>9</v>
      </c>
      <c r="AR2160" s="49" t="s">
        <v>487</v>
      </c>
      <c r="AS2160" s="49" t="s">
        <v>488</v>
      </c>
      <c r="AT2160" s="49" t="s">
        <v>489</v>
      </c>
    </row>
    <row r="2161" spans="1:46" x14ac:dyDescent="0.25">
      <c r="A2161">
        <v>13</v>
      </c>
      <c r="B2161" t="s">
        <v>355</v>
      </c>
      <c r="C2161" t="s">
        <v>355</v>
      </c>
      <c r="D2161" t="s">
        <v>554</v>
      </c>
      <c r="E2161" t="s">
        <v>632</v>
      </c>
      <c r="F2161" t="s">
        <v>633</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c r="AG2161">
        <v>0</v>
      </c>
      <c r="AH2161">
        <v>0</v>
      </c>
      <c r="AI2161">
        <v>0</v>
      </c>
      <c r="AJ2161">
        <v>0</v>
      </c>
      <c r="AK2161">
        <v>0</v>
      </c>
      <c r="AL2161" t="s">
        <v>531</v>
      </c>
      <c r="AM2161" s="49" t="s">
        <v>356</v>
      </c>
      <c r="AN2161" s="49" t="s">
        <v>4</v>
      </c>
      <c r="AO2161" s="49" t="s">
        <v>9</v>
      </c>
      <c r="AP2161" s="49" t="s">
        <v>494</v>
      </c>
      <c r="AQ2161" s="49" t="s">
        <v>9</v>
      </c>
      <c r="AR2161" s="49" t="s">
        <v>487</v>
      </c>
      <c r="AS2161" s="49" t="s">
        <v>488</v>
      </c>
      <c r="AT2161" s="49" t="s">
        <v>489</v>
      </c>
    </row>
    <row r="2162" spans="1:46" x14ac:dyDescent="0.25">
      <c r="A2162">
        <v>13</v>
      </c>
      <c r="B2162" t="s">
        <v>229</v>
      </c>
      <c r="C2162" t="s">
        <v>229</v>
      </c>
      <c r="D2162" t="s">
        <v>230</v>
      </c>
      <c r="E2162" t="s">
        <v>632</v>
      </c>
      <c r="F2162" t="s">
        <v>633</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3999.3485999999998</v>
      </c>
      <c r="AF2162">
        <v>9188.2968999999994</v>
      </c>
      <c r="AG2162">
        <v>10811.6574</v>
      </c>
      <c r="AH2162">
        <v>9384.0004000000008</v>
      </c>
      <c r="AI2162">
        <v>12136.8591</v>
      </c>
      <c r="AJ2162">
        <v>17245.9149</v>
      </c>
      <c r="AK2162">
        <v>14412.5733</v>
      </c>
      <c r="AL2162">
        <v>15705.800499999999</v>
      </c>
      <c r="AM2162" s="49" t="s">
        <v>230</v>
      </c>
      <c r="AN2162" s="49" t="s">
        <v>14</v>
      </c>
      <c r="AO2162" s="49" t="s">
        <v>485</v>
      </c>
      <c r="AP2162" s="49" t="s">
        <v>505</v>
      </c>
      <c r="AQ2162" s="49" t="s">
        <v>13</v>
      </c>
      <c r="AR2162" s="49" t="s">
        <v>487</v>
      </c>
      <c r="AS2162" s="49" t="s">
        <v>488</v>
      </c>
      <c r="AT2162" s="49" t="s">
        <v>489</v>
      </c>
    </row>
    <row r="2163" spans="1:46" x14ac:dyDescent="0.25">
      <c r="A2163">
        <v>13</v>
      </c>
      <c r="B2163" t="s">
        <v>555</v>
      </c>
      <c r="C2163" t="s">
        <v>556</v>
      </c>
      <c r="D2163" t="s">
        <v>557</v>
      </c>
      <c r="E2163" t="s">
        <v>632</v>
      </c>
      <c r="F2163" t="s">
        <v>633</v>
      </c>
      <c r="G2163" t="s">
        <v>531</v>
      </c>
      <c r="H2163" t="s">
        <v>531</v>
      </c>
      <c r="I2163" t="s">
        <v>531</v>
      </c>
      <c r="J2163" t="s">
        <v>531</v>
      </c>
      <c r="K2163" t="s">
        <v>531</v>
      </c>
      <c r="L2163" t="s">
        <v>531</v>
      </c>
      <c r="M2163" t="s">
        <v>531</v>
      </c>
      <c r="N2163" t="s">
        <v>531</v>
      </c>
      <c r="O2163" t="s">
        <v>531</v>
      </c>
      <c r="P2163" t="s">
        <v>531</v>
      </c>
      <c r="Q2163">
        <v>0</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c r="AK2163">
        <v>0</v>
      </c>
      <c r="AL2163">
        <v>0</v>
      </c>
      <c r="AM2163" s="49" t="e">
        <v>#N/A</v>
      </c>
      <c r="AN2163" s="49" t="e">
        <v>#N/A</v>
      </c>
      <c r="AO2163" s="49" t="e">
        <v>#N/A</v>
      </c>
      <c r="AP2163" s="49" t="e">
        <v>#N/A</v>
      </c>
      <c r="AQ2163" s="49" t="e">
        <v>#N/A</v>
      </c>
      <c r="AR2163" s="49" t="e">
        <v>#N/A</v>
      </c>
      <c r="AS2163" s="49" t="e">
        <v>#N/A</v>
      </c>
      <c r="AT2163" s="49" t="e">
        <v>#N/A</v>
      </c>
    </row>
    <row r="2164" spans="1:46" x14ac:dyDescent="0.25">
      <c r="A2164">
        <v>13</v>
      </c>
      <c r="B2164" t="s">
        <v>231</v>
      </c>
      <c r="C2164" t="s">
        <v>231</v>
      </c>
      <c r="D2164" t="s">
        <v>418</v>
      </c>
      <c r="E2164" t="s">
        <v>632</v>
      </c>
      <c r="F2164" t="s">
        <v>633</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c r="AI2164">
        <v>0</v>
      </c>
      <c r="AJ2164">
        <v>0</v>
      </c>
      <c r="AK2164">
        <v>0</v>
      </c>
      <c r="AL2164" t="s">
        <v>531</v>
      </c>
      <c r="AM2164" s="49" t="s">
        <v>418</v>
      </c>
      <c r="AN2164" s="49" t="s">
        <v>14</v>
      </c>
      <c r="AO2164" s="49" t="s">
        <v>485</v>
      </c>
      <c r="AP2164" s="49" t="s">
        <v>505</v>
      </c>
      <c r="AQ2164" s="49" t="s">
        <v>13</v>
      </c>
      <c r="AR2164" s="49" t="s">
        <v>495</v>
      </c>
      <c r="AS2164" s="49" t="s">
        <v>496</v>
      </c>
      <c r="AT2164" s="49" t="s">
        <v>497</v>
      </c>
    </row>
    <row r="2165" spans="1:46" x14ac:dyDescent="0.25">
      <c r="A2165">
        <v>13</v>
      </c>
      <c r="B2165" t="s">
        <v>221</v>
      </c>
      <c r="C2165" t="s">
        <v>221</v>
      </c>
      <c r="D2165" t="s">
        <v>222</v>
      </c>
      <c r="E2165" t="s">
        <v>632</v>
      </c>
      <c r="F2165" t="s">
        <v>633</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c r="AK2165">
        <v>0</v>
      </c>
      <c r="AL2165" t="s">
        <v>531</v>
      </c>
      <c r="AM2165" s="49" t="s">
        <v>222</v>
      </c>
      <c r="AN2165" s="49" t="s">
        <v>14</v>
      </c>
      <c r="AO2165" s="49" t="s">
        <v>485</v>
      </c>
      <c r="AP2165" s="49" t="s">
        <v>494</v>
      </c>
      <c r="AQ2165" s="49" t="s">
        <v>11</v>
      </c>
      <c r="AR2165" s="49" t="s">
        <v>495</v>
      </c>
      <c r="AS2165" s="49" t="s">
        <v>488</v>
      </c>
      <c r="AT2165" s="49" t="s">
        <v>489</v>
      </c>
    </row>
    <row r="2166" spans="1:46" x14ac:dyDescent="0.25">
      <c r="A2166">
        <v>13</v>
      </c>
      <c r="B2166" t="s">
        <v>232</v>
      </c>
      <c r="C2166" t="s">
        <v>232</v>
      </c>
      <c r="D2166" t="s">
        <v>558</v>
      </c>
      <c r="E2166" t="s">
        <v>632</v>
      </c>
      <c r="F2166" t="s">
        <v>633</v>
      </c>
      <c r="G2166" t="s">
        <v>531</v>
      </c>
      <c r="H2166" t="s">
        <v>531</v>
      </c>
      <c r="I2166" t="s">
        <v>531</v>
      </c>
      <c r="J2166" t="s">
        <v>531</v>
      </c>
      <c r="K2166" t="s">
        <v>531</v>
      </c>
      <c r="L2166" t="s">
        <v>531</v>
      </c>
      <c r="M2166" t="s">
        <v>531</v>
      </c>
      <c r="N2166" t="s">
        <v>531</v>
      </c>
      <c r="O2166" t="s">
        <v>531</v>
      </c>
      <c r="P2166" t="s">
        <v>531</v>
      </c>
      <c r="Q2166">
        <v>0</v>
      </c>
      <c r="R2166">
        <v>0</v>
      </c>
      <c r="S2166">
        <v>0</v>
      </c>
      <c r="T2166">
        <v>0</v>
      </c>
      <c r="U2166">
        <v>0</v>
      </c>
      <c r="V2166">
        <v>0</v>
      </c>
      <c r="W2166">
        <v>0</v>
      </c>
      <c r="X2166">
        <v>0</v>
      </c>
      <c r="Y2166">
        <v>0</v>
      </c>
      <c r="Z2166">
        <v>0</v>
      </c>
      <c r="AA2166">
        <v>0</v>
      </c>
      <c r="AB2166">
        <v>0</v>
      </c>
      <c r="AC2166">
        <v>0</v>
      </c>
      <c r="AD2166">
        <v>0</v>
      </c>
      <c r="AE2166">
        <v>0</v>
      </c>
      <c r="AF2166">
        <v>0</v>
      </c>
      <c r="AG2166">
        <v>0</v>
      </c>
      <c r="AH2166">
        <v>0</v>
      </c>
      <c r="AI2166">
        <v>0</v>
      </c>
      <c r="AJ2166">
        <v>0</v>
      </c>
      <c r="AK2166">
        <v>0</v>
      </c>
      <c r="AL2166" t="s">
        <v>531</v>
      </c>
      <c r="AM2166" s="49" t="s">
        <v>233</v>
      </c>
      <c r="AN2166" s="49" t="s">
        <v>14</v>
      </c>
      <c r="AO2166" s="49" t="s">
        <v>485</v>
      </c>
      <c r="AP2166" s="49" t="s">
        <v>494</v>
      </c>
      <c r="AQ2166" s="49" t="s">
        <v>11</v>
      </c>
      <c r="AR2166" s="49" t="s">
        <v>487</v>
      </c>
      <c r="AS2166" s="49" t="s">
        <v>488</v>
      </c>
      <c r="AT2166" s="49" t="s">
        <v>489</v>
      </c>
    </row>
    <row r="2167" spans="1:46" x14ac:dyDescent="0.25">
      <c r="A2167">
        <v>13</v>
      </c>
      <c r="B2167" t="s">
        <v>249</v>
      </c>
      <c r="C2167" t="s">
        <v>249</v>
      </c>
      <c r="D2167" t="s">
        <v>250</v>
      </c>
      <c r="E2167" t="s">
        <v>632</v>
      </c>
      <c r="F2167" t="s">
        <v>633</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v>
      </c>
      <c r="AK2167">
        <v>0</v>
      </c>
      <c r="AL2167">
        <v>0</v>
      </c>
      <c r="AM2167" s="49" t="s">
        <v>250</v>
      </c>
      <c r="AN2167" s="49" t="s">
        <v>14</v>
      </c>
      <c r="AO2167" s="49" t="s">
        <v>500</v>
      </c>
      <c r="AP2167" s="49" t="s">
        <v>505</v>
      </c>
      <c r="AQ2167" s="49" t="s">
        <v>13</v>
      </c>
      <c r="AR2167" s="49" t="s">
        <v>487</v>
      </c>
      <c r="AS2167" s="49" t="s">
        <v>488</v>
      </c>
      <c r="AT2167" s="49" t="s">
        <v>489</v>
      </c>
    </row>
    <row r="2168" spans="1:46" x14ac:dyDescent="0.25">
      <c r="A2168">
        <v>13</v>
      </c>
      <c r="B2168" t="s">
        <v>234</v>
      </c>
      <c r="C2168" t="s">
        <v>234</v>
      </c>
      <c r="D2168" t="s">
        <v>235</v>
      </c>
      <c r="E2168" t="s">
        <v>632</v>
      </c>
      <c r="F2168" t="s">
        <v>633</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c r="AG2168">
        <v>0</v>
      </c>
      <c r="AH2168">
        <v>0</v>
      </c>
      <c r="AI2168">
        <v>0</v>
      </c>
      <c r="AJ2168">
        <v>0</v>
      </c>
      <c r="AK2168">
        <v>0</v>
      </c>
      <c r="AL2168" t="s">
        <v>531</v>
      </c>
      <c r="AM2168" s="49" t="s">
        <v>235</v>
      </c>
      <c r="AN2168" s="49" t="s">
        <v>14</v>
      </c>
      <c r="AO2168" s="49" t="s">
        <v>485</v>
      </c>
      <c r="AP2168" s="49" t="s">
        <v>501</v>
      </c>
      <c r="AQ2168" s="49" t="s">
        <v>11</v>
      </c>
      <c r="AR2168" s="49" t="s">
        <v>487</v>
      </c>
      <c r="AS2168" s="49" t="s">
        <v>488</v>
      </c>
      <c r="AT2168" s="49" t="s">
        <v>489</v>
      </c>
    </row>
    <row r="2169" spans="1:46" x14ac:dyDescent="0.25">
      <c r="A2169">
        <v>13</v>
      </c>
      <c r="B2169" t="s">
        <v>238</v>
      </c>
      <c r="C2169" t="s">
        <v>238</v>
      </c>
      <c r="D2169" t="s">
        <v>419</v>
      </c>
      <c r="E2169" t="s">
        <v>632</v>
      </c>
      <c r="F2169" t="s">
        <v>633</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c r="AG2169">
        <v>0</v>
      </c>
      <c r="AH2169">
        <v>0</v>
      </c>
      <c r="AI2169">
        <v>0</v>
      </c>
      <c r="AJ2169">
        <v>0</v>
      </c>
      <c r="AK2169">
        <v>0</v>
      </c>
      <c r="AL2169" t="s">
        <v>531</v>
      </c>
      <c r="AM2169" s="49" t="s">
        <v>419</v>
      </c>
      <c r="AN2169" s="49" t="s">
        <v>7</v>
      </c>
      <c r="AO2169" s="49" t="s">
        <v>9</v>
      </c>
      <c r="AP2169" s="49" t="s">
        <v>501</v>
      </c>
      <c r="AQ2169" s="49" t="s">
        <v>9</v>
      </c>
      <c r="AR2169" s="49" t="s">
        <v>495</v>
      </c>
      <c r="AS2169" s="49" t="s">
        <v>496</v>
      </c>
      <c r="AT2169" s="49" t="s">
        <v>497</v>
      </c>
    </row>
    <row r="2170" spans="1:46" x14ac:dyDescent="0.25">
      <c r="A2170">
        <v>13</v>
      </c>
      <c r="B2170" t="s">
        <v>245</v>
      </c>
      <c r="C2170" t="s">
        <v>245</v>
      </c>
      <c r="D2170" t="s">
        <v>246</v>
      </c>
      <c r="E2170" t="s">
        <v>632</v>
      </c>
      <c r="F2170" t="s">
        <v>633</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c r="AH2170">
        <v>0</v>
      </c>
      <c r="AI2170">
        <v>0</v>
      </c>
      <c r="AJ2170">
        <v>0</v>
      </c>
      <c r="AK2170">
        <v>0</v>
      </c>
      <c r="AL2170">
        <v>0</v>
      </c>
      <c r="AM2170" s="49" t="s">
        <v>246</v>
      </c>
      <c r="AN2170" s="49" t="s">
        <v>14</v>
      </c>
      <c r="AO2170" s="49" t="s">
        <v>500</v>
      </c>
      <c r="AP2170" s="49" t="s">
        <v>505</v>
      </c>
      <c r="AQ2170" s="49" t="s">
        <v>13</v>
      </c>
      <c r="AR2170" s="49" t="s">
        <v>487</v>
      </c>
      <c r="AS2170" s="49" t="s">
        <v>488</v>
      </c>
      <c r="AT2170" s="49" t="s">
        <v>489</v>
      </c>
    </row>
    <row r="2171" spans="1:46" x14ac:dyDescent="0.25">
      <c r="A2171">
        <v>13</v>
      </c>
      <c r="B2171" t="s">
        <v>247</v>
      </c>
      <c r="C2171" t="s">
        <v>247</v>
      </c>
      <c r="D2171" t="s">
        <v>248</v>
      </c>
      <c r="E2171" t="s">
        <v>632</v>
      </c>
      <c r="F2171" t="s">
        <v>633</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v>0</v>
      </c>
      <c r="AI2171">
        <v>0</v>
      </c>
      <c r="AJ2171">
        <v>0</v>
      </c>
      <c r="AK2171">
        <v>0</v>
      </c>
      <c r="AL2171">
        <v>0</v>
      </c>
      <c r="AM2171" s="49" t="s">
        <v>248</v>
      </c>
      <c r="AN2171" s="49" t="s">
        <v>14</v>
      </c>
      <c r="AO2171" s="49" t="s">
        <v>500</v>
      </c>
      <c r="AP2171" s="49" t="s">
        <v>505</v>
      </c>
      <c r="AQ2171" s="49" t="s">
        <v>13</v>
      </c>
      <c r="AR2171" s="49" t="s">
        <v>487</v>
      </c>
      <c r="AS2171" s="49" t="s">
        <v>488</v>
      </c>
      <c r="AT2171" s="49" t="s">
        <v>489</v>
      </c>
    </row>
    <row r="2172" spans="1:46" x14ac:dyDescent="0.25">
      <c r="A2172">
        <v>13</v>
      </c>
      <c r="B2172" t="s">
        <v>255</v>
      </c>
      <c r="C2172" t="s">
        <v>255</v>
      </c>
      <c r="D2172" t="s">
        <v>256</v>
      </c>
      <c r="E2172" t="s">
        <v>632</v>
      </c>
      <c r="F2172" t="s">
        <v>633</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c r="AH2172">
        <v>0</v>
      </c>
      <c r="AI2172">
        <v>0</v>
      </c>
      <c r="AJ2172">
        <v>0</v>
      </c>
      <c r="AK2172">
        <v>0</v>
      </c>
      <c r="AL2172" t="s">
        <v>531</v>
      </c>
      <c r="AM2172" s="49" t="s">
        <v>256</v>
      </c>
      <c r="AN2172" s="49" t="s">
        <v>6</v>
      </c>
      <c r="AO2172" s="49" t="s">
        <v>9</v>
      </c>
      <c r="AP2172" s="49" t="s">
        <v>486</v>
      </c>
      <c r="AQ2172" s="49" t="s">
        <v>9</v>
      </c>
      <c r="AR2172" s="49" t="s">
        <v>487</v>
      </c>
      <c r="AS2172" s="49" t="s">
        <v>488</v>
      </c>
      <c r="AT2172" s="49" t="s">
        <v>489</v>
      </c>
    </row>
    <row r="2173" spans="1:46" x14ac:dyDescent="0.25">
      <c r="A2173">
        <v>13</v>
      </c>
      <c r="B2173" t="s">
        <v>281</v>
      </c>
      <c r="C2173" t="s">
        <v>281</v>
      </c>
      <c r="D2173" t="s">
        <v>282</v>
      </c>
      <c r="E2173" t="s">
        <v>632</v>
      </c>
      <c r="F2173" t="s">
        <v>633</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c r="AK2173">
        <v>0</v>
      </c>
      <c r="AL2173" t="s">
        <v>531</v>
      </c>
      <c r="AM2173" s="49" t="s">
        <v>282</v>
      </c>
      <c r="AN2173" s="49" t="s">
        <v>14</v>
      </c>
      <c r="AO2173" s="49" t="s">
        <v>485</v>
      </c>
      <c r="AP2173" s="49" t="s">
        <v>501</v>
      </c>
      <c r="AQ2173" s="49" t="s">
        <v>11</v>
      </c>
      <c r="AR2173" s="49" t="s">
        <v>487</v>
      </c>
      <c r="AS2173" s="49" t="s">
        <v>488</v>
      </c>
      <c r="AT2173" s="49" t="s">
        <v>489</v>
      </c>
    </row>
    <row r="2174" spans="1:46" x14ac:dyDescent="0.25">
      <c r="A2174">
        <v>13</v>
      </c>
      <c r="B2174" t="s">
        <v>267</v>
      </c>
      <c r="C2174" t="s">
        <v>267</v>
      </c>
      <c r="D2174" t="s">
        <v>268</v>
      </c>
      <c r="E2174" t="s">
        <v>632</v>
      </c>
      <c r="F2174" t="s">
        <v>633</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c r="AK2174">
        <v>0</v>
      </c>
      <c r="AL2174">
        <v>0</v>
      </c>
      <c r="AM2174" s="49" t="s">
        <v>268</v>
      </c>
      <c r="AN2174" s="49" t="s">
        <v>14</v>
      </c>
      <c r="AO2174" s="49" t="s">
        <v>500</v>
      </c>
      <c r="AP2174" s="49" t="s">
        <v>505</v>
      </c>
      <c r="AQ2174" s="49" t="s">
        <v>13</v>
      </c>
      <c r="AR2174" s="49" t="s">
        <v>487</v>
      </c>
      <c r="AS2174" s="49" t="s">
        <v>488</v>
      </c>
      <c r="AT2174" s="49" t="s">
        <v>489</v>
      </c>
    </row>
    <row r="2175" spans="1:46" x14ac:dyDescent="0.25">
      <c r="A2175">
        <v>13</v>
      </c>
      <c r="B2175" t="s">
        <v>277</v>
      </c>
      <c r="C2175" t="s">
        <v>559</v>
      </c>
      <c r="D2175" t="s">
        <v>278</v>
      </c>
      <c r="E2175" t="s">
        <v>632</v>
      </c>
      <c r="F2175" t="s">
        <v>633</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c r="AL2175" t="s">
        <v>531</v>
      </c>
      <c r="AM2175" s="49" t="s">
        <v>278</v>
      </c>
      <c r="AN2175" s="49" t="s">
        <v>6</v>
      </c>
      <c r="AO2175" s="49" t="s">
        <v>9</v>
      </c>
      <c r="AP2175" s="49" t="s">
        <v>501</v>
      </c>
      <c r="AQ2175" s="49" t="s">
        <v>9</v>
      </c>
      <c r="AR2175" s="49" t="s">
        <v>487</v>
      </c>
      <c r="AS2175" s="49" t="s">
        <v>488</v>
      </c>
      <c r="AT2175" s="49" t="s">
        <v>489</v>
      </c>
    </row>
    <row r="2176" spans="1:46" x14ac:dyDescent="0.25">
      <c r="A2176">
        <v>13</v>
      </c>
      <c r="B2176" t="s">
        <v>493</v>
      </c>
      <c r="C2176" t="s">
        <v>560</v>
      </c>
      <c r="D2176" t="s">
        <v>561</v>
      </c>
      <c r="E2176" t="s">
        <v>632</v>
      </c>
      <c r="F2176" t="s">
        <v>633</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c r="AK2176">
        <v>0</v>
      </c>
      <c r="AL2176" t="s">
        <v>531</v>
      </c>
      <c r="AM2176" s="49" t="e">
        <v>#N/A</v>
      </c>
      <c r="AN2176" s="49" t="e">
        <v>#N/A</v>
      </c>
      <c r="AO2176" s="49" t="e">
        <v>#N/A</v>
      </c>
      <c r="AP2176" s="49" t="e">
        <v>#N/A</v>
      </c>
      <c r="AQ2176" s="49" t="e">
        <v>#N/A</v>
      </c>
      <c r="AR2176" s="49" t="e">
        <v>#N/A</v>
      </c>
      <c r="AS2176" s="49" t="e">
        <v>#N/A</v>
      </c>
      <c r="AT2176" s="49" t="e">
        <v>#N/A</v>
      </c>
    </row>
    <row r="2177" spans="1:46" x14ac:dyDescent="0.25">
      <c r="A2177">
        <v>13</v>
      </c>
      <c r="B2177" t="s">
        <v>493</v>
      </c>
      <c r="C2177" t="s">
        <v>562</v>
      </c>
      <c r="D2177" t="s">
        <v>563</v>
      </c>
      <c r="E2177" t="s">
        <v>632</v>
      </c>
      <c r="F2177" t="s">
        <v>633</v>
      </c>
      <c r="G2177">
        <v>208457.43090000001</v>
      </c>
      <c r="H2177">
        <v>216159.51430000001</v>
      </c>
      <c r="I2177">
        <v>188674.6795</v>
      </c>
      <c r="J2177">
        <v>172822.1024</v>
      </c>
      <c r="K2177">
        <v>187566.848</v>
      </c>
      <c r="L2177">
        <v>184955.52410000001</v>
      </c>
      <c r="M2177">
        <v>186195.24400000001</v>
      </c>
      <c r="N2177">
        <v>190600.20139999999</v>
      </c>
      <c r="O2177">
        <v>159923.75229999999</v>
      </c>
      <c r="P2177">
        <v>125686.40459999999</v>
      </c>
      <c r="Q2177">
        <v>86331.920700000002</v>
      </c>
      <c r="R2177">
        <v>81056.519199999995</v>
      </c>
      <c r="S2177">
        <v>103091.12420000001</v>
      </c>
      <c r="T2177">
        <v>110380.1672</v>
      </c>
      <c r="U2177">
        <v>137623.54500000001</v>
      </c>
      <c r="V2177">
        <v>167537.61129999999</v>
      </c>
      <c r="W2177">
        <v>199997.59959999999</v>
      </c>
      <c r="X2177">
        <v>300737.29129999998</v>
      </c>
      <c r="Y2177">
        <v>359105.88459999999</v>
      </c>
      <c r="Z2177">
        <v>392750.73310000001</v>
      </c>
      <c r="AA2177">
        <v>403641.25300000003</v>
      </c>
      <c r="AB2177">
        <v>287049.85499999998</v>
      </c>
      <c r="AC2177">
        <v>288803.12359999999</v>
      </c>
      <c r="AD2177">
        <v>322958.92070000002</v>
      </c>
      <c r="AE2177">
        <v>340013.64120000001</v>
      </c>
      <c r="AF2177">
        <v>394666.94349999999</v>
      </c>
      <c r="AG2177">
        <v>351264.73670000001</v>
      </c>
      <c r="AH2177">
        <v>336585.24650000001</v>
      </c>
      <c r="AI2177">
        <v>505580.96960000001</v>
      </c>
      <c r="AJ2177">
        <v>522394.05729999999</v>
      </c>
      <c r="AK2177">
        <v>459202.3541</v>
      </c>
      <c r="AL2177" t="s">
        <v>531</v>
      </c>
      <c r="AM2177" s="49" t="e">
        <v>#N/A</v>
      </c>
      <c r="AN2177" s="49" t="e">
        <v>#N/A</v>
      </c>
      <c r="AO2177" s="49" t="e">
        <v>#N/A</v>
      </c>
      <c r="AP2177" s="49" t="e">
        <v>#N/A</v>
      </c>
      <c r="AQ2177" s="49" t="e">
        <v>#N/A</v>
      </c>
      <c r="AR2177" s="49" t="e">
        <v>#N/A</v>
      </c>
      <c r="AS2177" s="49" t="e">
        <v>#N/A</v>
      </c>
      <c r="AT2177" s="49" t="e">
        <v>#N/A</v>
      </c>
    </row>
    <row r="2178" spans="1:46" x14ac:dyDescent="0.25">
      <c r="A2178">
        <v>13</v>
      </c>
      <c r="B2178" t="s">
        <v>493</v>
      </c>
      <c r="C2178" t="s">
        <v>564</v>
      </c>
      <c r="D2178" t="s">
        <v>565</v>
      </c>
      <c r="E2178" t="s">
        <v>632</v>
      </c>
      <c r="F2178" t="s">
        <v>633</v>
      </c>
      <c r="G2178">
        <v>0</v>
      </c>
      <c r="H2178">
        <v>0</v>
      </c>
      <c r="I2178">
        <v>0</v>
      </c>
      <c r="J2178">
        <v>0</v>
      </c>
      <c r="K2178">
        <v>0</v>
      </c>
      <c r="L2178">
        <v>0</v>
      </c>
      <c r="M2178">
        <v>0</v>
      </c>
      <c r="N2178">
        <v>0</v>
      </c>
      <c r="O2178">
        <v>0</v>
      </c>
      <c r="P2178">
        <v>0</v>
      </c>
      <c r="Q2178">
        <v>0</v>
      </c>
      <c r="R2178">
        <v>0</v>
      </c>
      <c r="S2178">
        <v>0</v>
      </c>
      <c r="T2178">
        <v>0</v>
      </c>
      <c r="U2178">
        <v>0</v>
      </c>
      <c r="V2178">
        <v>0</v>
      </c>
      <c r="W2178">
        <v>36.802</v>
      </c>
      <c r="X2178">
        <v>73.599800000000002</v>
      </c>
      <c r="Y2178">
        <v>919.9991</v>
      </c>
      <c r="Z2178">
        <v>1508.8013000000001</v>
      </c>
      <c r="AA2178">
        <v>2134.4013</v>
      </c>
      <c r="AB2178">
        <v>2760.0014000000001</v>
      </c>
      <c r="AC2178">
        <v>4011.2013999999999</v>
      </c>
      <c r="AD2178">
        <v>4636.8014999999996</v>
      </c>
      <c r="AE2178">
        <v>6225.2483000000002</v>
      </c>
      <c r="AF2178">
        <v>9714.3557000000001</v>
      </c>
      <c r="AG2178">
        <v>11373.999</v>
      </c>
      <c r="AH2178">
        <v>9644.8212999999996</v>
      </c>
      <c r="AI2178">
        <v>12179.0244</v>
      </c>
      <c r="AJ2178">
        <v>25133.963299999999</v>
      </c>
      <c r="AK2178">
        <v>19099.042799999999</v>
      </c>
      <c r="AL2178" t="s">
        <v>531</v>
      </c>
      <c r="AM2178" s="49" t="e">
        <v>#N/A</v>
      </c>
      <c r="AN2178" s="49" t="e">
        <v>#N/A</v>
      </c>
      <c r="AO2178" s="49" t="e">
        <v>#N/A</v>
      </c>
      <c r="AP2178" s="49" t="e">
        <v>#N/A</v>
      </c>
      <c r="AQ2178" s="49" t="e">
        <v>#N/A</v>
      </c>
      <c r="AR2178" s="49" t="e">
        <v>#N/A</v>
      </c>
      <c r="AS2178" s="49" t="e">
        <v>#N/A</v>
      </c>
      <c r="AT2178" s="49" t="e">
        <v>#N/A</v>
      </c>
    </row>
    <row r="2179" spans="1:46" x14ac:dyDescent="0.25">
      <c r="A2179">
        <v>13</v>
      </c>
      <c r="B2179" t="s">
        <v>493</v>
      </c>
      <c r="C2179" t="s">
        <v>566</v>
      </c>
      <c r="D2179" t="s">
        <v>567</v>
      </c>
      <c r="E2179" t="s">
        <v>632</v>
      </c>
      <c r="F2179" t="s">
        <v>633</v>
      </c>
      <c r="G2179">
        <v>0</v>
      </c>
      <c r="H2179">
        <v>0</v>
      </c>
      <c r="I2179">
        <v>75.199100000000001</v>
      </c>
      <c r="J2179">
        <v>186.80250000000001</v>
      </c>
      <c r="K2179">
        <v>651.57079999999996</v>
      </c>
      <c r="L2179">
        <v>436.21429999999998</v>
      </c>
      <c r="M2179">
        <v>247.76230000000001</v>
      </c>
      <c r="N2179">
        <v>389.61520000000002</v>
      </c>
      <c r="O2179">
        <v>427.07029999999997</v>
      </c>
      <c r="P2179">
        <v>553.26049999999998</v>
      </c>
      <c r="Q2179">
        <v>649.9923</v>
      </c>
      <c r="R2179">
        <v>1104.3815</v>
      </c>
      <c r="S2179">
        <v>1259.0753999999999</v>
      </c>
      <c r="T2179">
        <v>2233.3229000000001</v>
      </c>
      <c r="U2179">
        <v>4788.0119000000004</v>
      </c>
      <c r="V2179">
        <v>16953.944200000002</v>
      </c>
      <c r="W2179">
        <v>46397.736599999997</v>
      </c>
      <c r="X2179">
        <v>51617.311300000001</v>
      </c>
      <c r="Y2179">
        <v>35845.330099999999</v>
      </c>
      <c r="Z2179">
        <v>39564.2719</v>
      </c>
      <c r="AA2179">
        <v>34664.271500000003</v>
      </c>
      <c r="AB2179">
        <v>14190.3505</v>
      </c>
      <c r="AC2179">
        <v>13008.1155</v>
      </c>
      <c r="AD2179">
        <v>14281.1371</v>
      </c>
      <c r="AE2179">
        <v>12476.014999999999</v>
      </c>
      <c r="AF2179">
        <v>13918.895200000001</v>
      </c>
      <c r="AG2179">
        <v>18145.373500000002</v>
      </c>
      <c r="AH2179">
        <v>18493.602200000001</v>
      </c>
      <c r="AI2179">
        <v>22685.003499999999</v>
      </c>
      <c r="AJ2179">
        <v>22262.856800000001</v>
      </c>
      <c r="AK2179">
        <v>25035.008300000001</v>
      </c>
      <c r="AL2179" t="s">
        <v>531</v>
      </c>
      <c r="AM2179" s="49" t="e">
        <v>#N/A</v>
      </c>
      <c r="AN2179" s="49" t="e">
        <v>#N/A</v>
      </c>
      <c r="AO2179" s="49" t="e">
        <v>#N/A</v>
      </c>
      <c r="AP2179" s="49" t="e">
        <v>#N/A</v>
      </c>
      <c r="AQ2179" s="49" t="e">
        <v>#N/A</v>
      </c>
      <c r="AR2179" s="49" t="e">
        <v>#N/A</v>
      </c>
      <c r="AS2179" s="49" t="e">
        <v>#N/A</v>
      </c>
      <c r="AT2179" s="49" t="e">
        <v>#N/A</v>
      </c>
    </row>
    <row r="2180" spans="1:46" x14ac:dyDescent="0.25">
      <c r="A2180">
        <v>13</v>
      </c>
      <c r="B2180" t="s">
        <v>493</v>
      </c>
      <c r="C2180" t="s">
        <v>568</v>
      </c>
      <c r="D2180" t="s">
        <v>569</v>
      </c>
      <c r="E2180" t="s">
        <v>632</v>
      </c>
      <c r="F2180" t="s">
        <v>633</v>
      </c>
      <c r="G2180">
        <v>0</v>
      </c>
      <c r="H2180">
        <v>0</v>
      </c>
      <c r="I2180">
        <v>75.199100000000001</v>
      </c>
      <c r="J2180">
        <v>186.80250000000001</v>
      </c>
      <c r="K2180">
        <v>651.57079999999996</v>
      </c>
      <c r="L2180">
        <v>436.21429999999998</v>
      </c>
      <c r="M2180">
        <v>247.76230000000001</v>
      </c>
      <c r="N2180">
        <v>389.61520000000002</v>
      </c>
      <c r="O2180">
        <v>427.07029999999997</v>
      </c>
      <c r="P2180">
        <v>553.26049999999998</v>
      </c>
      <c r="Q2180">
        <v>649.9923</v>
      </c>
      <c r="R2180">
        <v>1104.3815</v>
      </c>
      <c r="S2180">
        <v>1259.0753999999999</v>
      </c>
      <c r="T2180">
        <v>2233.3229000000001</v>
      </c>
      <c r="U2180">
        <v>4788.0119000000004</v>
      </c>
      <c r="V2180">
        <v>16953.944200000002</v>
      </c>
      <c r="W2180">
        <v>46397.736599999997</v>
      </c>
      <c r="X2180">
        <v>51617.311300000001</v>
      </c>
      <c r="Y2180">
        <v>35845.330099999999</v>
      </c>
      <c r="Z2180">
        <v>39564.2719</v>
      </c>
      <c r="AA2180">
        <v>34664.271500000003</v>
      </c>
      <c r="AB2180">
        <v>14190.3505</v>
      </c>
      <c r="AC2180">
        <v>13008.1155</v>
      </c>
      <c r="AD2180">
        <v>14281.1371</v>
      </c>
      <c r="AE2180">
        <v>12476.014999999999</v>
      </c>
      <c r="AF2180">
        <v>13918.895200000001</v>
      </c>
      <c r="AG2180">
        <v>18145.373500000002</v>
      </c>
      <c r="AH2180">
        <v>18493.602200000001</v>
      </c>
      <c r="AI2180">
        <v>22685.003499999999</v>
      </c>
      <c r="AJ2180">
        <v>22262.856800000001</v>
      </c>
      <c r="AK2180">
        <v>25035.008300000001</v>
      </c>
      <c r="AL2180">
        <v>25692.277300000002</v>
      </c>
      <c r="AM2180" s="49" t="e">
        <v>#N/A</v>
      </c>
      <c r="AN2180" s="49" t="e">
        <v>#N/A</v>
      </c>
      <c r="AO2180" s="49" t="e">
        <v>#N/A</v>
      </c>
      <c r="AP2180" s="49" t="e">
        <v>#N/A</v>
      </c>
      <c r="AQ2180" s="49" t="e">
        <v>#N/A</v>
      </c>
      <c r="AR2180" s="49" t="e">
        <v>#N/A</v>
      </c>
      <c r="AS2180" s="49" t="e">
        <v>#N/A</v>
      </c>
      <c r="AT2180" s="49" t="e">
        <v>#N/A</v>
      </c>
    </row>
    <row r="2181" spans="1:46" x14ac:dyDescent="0.25">
      <c r="A2181">
        <v>13</v>
      </c>
      <c r="B2181" t="s">
        <v>493</v>
      </c>
      <c r="C2181" t="s">
        <v>570</v>
      </c>
      <c r="D2181" t="s">
        <v>571</v>
      </c>
      <c r="E2181" t="s">
        <v>632</v>
      </c>
      <c r="F2181" t="s">
        <v>633</v>
      </c>
      <c r="G2181">
        <v>0</v>
      </c>
      <c r="H2181">
        <v>0</v>
      </c>
      <c r="I2181">
        <v>75.199100000000001</v>
      </c>
      <c r="J2181">
        <v>186.80250000000001</v>
      </c>
      <c r="K2181">
        <v>651.57079999999996</v>
      </c>
      <c r="L2181">
        <v>436.21429999999998</v>
      </c>
      <c r="M2181">
        <v>247.76230000000001</v>
      </c>
      <c r="N2181">
        <v>389.61520000000002</v>
      </c>
      <c r="O2181">
        <v>427.07029999999997</v>
      </c>
      <c r="P2181">
        <v>553.26049999999998</v>
      </c>
      <c r="Q2181">
        <v>649.9923</v>
      </c>
      <c r="R2181">
        <v>1104.3815</v>
      </c>
      <c r="S2181">
        <v>1259.0753999999999</v>
      </c>
      <c r="T2181">
        <v>2233.3229000000001</v>
      </c>
      <c r="U2181">
        <v>4788.0119000000004</v>
      </c>
      <c r="V2181">
        <v>16953.944200000002</v>
      </c>
      <c r="W2181">
        <v>46397.736599999997</v>
      </c>
      <c r="X2181">
        <v>51617.311300000001</v>
      </c>
      <c r="Y2181">
        <v>35845.330099999999</v>
      </c>
      <c r="Z2181">
        <v>39564.2719</v>
      </c>
      <c r="AA2181">
        <v>34664.271500000003</v>
      </c>
      <c r="AB2181">
        <v>14190.3505</v>
      </c>
      <c r="AC2181">
        <v>13008.1155</v>
      </c>
      <c r="AD2181">
        <v>14281.1371</v>
      </c>
      <c r="AE2181">
        <v>12476.014999999999</v>
      </c>
      <c r="AF2181">
        <v>13918.895200000001</v>
      </c>
      <c r="AG2181">
        <v>18145.373500000002</v>
      </c>
      <c r="AH2181">
        <v>18493.602200000001</v>
      </c>
      <c r="AI2181">
        <v>22685.003499999999</v>
      </c>
      <c r="AJ2181">
        <v>22262.856800000001</v>
      </c>
      <c r="AK2181">
        <v>25035.008300000001</v>
      </c>
      <c r="AL2181">
        <v>25692.277300000002</v>
      </c>
      <c r="AM2181" s="49" t="e">
        <v>#N/A</v>
      </c>
      <c r="AN2181" s="49" t="e">
        <v>#N/A</v>
      </c>
      <c r="AO2181" s="49" t="e">
        <v>#N/A</v>
      </c>
      <c r="AP2181" s="49" t="e">
        <v>#N/A</v>
      </c>
      <c r="AQ2181" s="49" t="e">
        <v>#N/A</v>
      </c>
      <c r="AR2181" s="49" t="e">
        <v>#N/A</v>
      </c>
      <c r="AS2181" s="49" t="e">
        <v>#N/A</v>
      </c>
      <c r="AT2181" s="49" t="e">
        <v>#N/A</v>
      </c>
    </row>
    <row r="2182" spans="1:46" x14ac:dyDescent="0.25">
      <c r="A2182">
        <v>13</v>
      </c>
      <c r="B2182" t="s">
        <v>493</v>
      </c>
      <c r="C2182" t="s">
        <v>572</v>
      </c>
      <c r="D2182" t="s">
        <v>573</v>
      </c>
      <c r="E2182" t="s">
        <v>632</v>
      </c>
      <c r="F2182" t="s">
        <v>633</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36.802</v>
      </c>
      <c r="AD2182">
        <v>110.40170000000001</v>
      </c>
      <c r="AE2182">
        <v>36.802</v>
      </c>
      <c r="AF2182">
        <v>36.802</v>
      </c>
      <c r="AG2182">
        <v>36.802</v>
      </c>
      <c r="AH2182">
        <v>6.6234999999999999</v>
      </c>
      <c r="AI2182">
        <v>14.720800000000001</v>
      </c>
      <c r="AJ2182">
        <v>18.401</v>
      </c>
      <c r="AK2182">
        <v>13.284700000000001</v>
      </c>
      <c r="AL2182" t="s">
        <v>531</v>
      </c>
      <c r="AM2182" s="49" t="e">
        <v>#N/A</v>
      </c>
      <c r="AN2182" s="49" t="e">
        <v>#N/A</v>
      </c>
      <c r="AO2182" s="49" t="e">
        <v>#N/A</v>
      </c>
      <c r="AP2182" s="49" t="e">
        <v>#N/A</v>
      </c>
      <c r="AQ2182" s="49" t="e">
        <v>#N/A</v>
      </c>
      <c r="AR2182" s="49" t="e">
        <v>#N/A</v>
      </c>
      <c r="AS2182" s="49" t="e">
        <v>#N/A</v>
      </c>
      <c r="AT2182" s="49" t="e">
        <v>#N/A</v>
      </c>
    </row>
    <row r="2183" spans="1:46" x14ac:dyDescent="0.25">
      <c r="A2183">
        <v>13</v>
      </c>
      <c r="B2183" t="s">
        <v>259</v>
      </c>
      <c r="C2183" t="s">
        <v>259</v>
      </c>
      <c r="D2183" t="s">
        <v>260</v>
      </c>
      <c r="E2183" t="s">
        <v>632</v>
      </c>
      <c r="F2183" t="s">
        <v>633</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c r="AG2183">
        <v>0</v>
      </c>
      <c r="AH2183">
        <v>0</v>
      </c>
      <c r="AI2183">
        <v>0</v>
      </c>
      <c r="AJ2183">
        <v>0</v>
      </c>
      <c r="AK2183">
        <v>0</v>
      </c>
      <c r="AL2183">
        <v>0</v>
      </c>
      <c r="AM2183" s="49" t="s">
        <v>260</v>
      </c>
      <c r="AN2183" s="49" t="s">
        <v>14</v>
      </c>
      <c r="AO2183" s="49" t="s">
        <v>507</v>
      </c>
      <c r="AP2183" s="49" t="s">
        <v>501</v>
      </c>
      <c r="AQ2183" s="49" t="s">
        <v>10</v>
      </c>
      <c r="AR2183" s="49" t="s">
        <v>487</v>
      </c>
      <c r="AS2183" s="49" t="s">
        <v>488</v>
      </c>
      <c r="AT2183" s="49" t="s">
        <v>489</v>
      </c>
    </row>
    <row r="2184" spans="1:46" x14ac:dyDescent="0.25">
      <c r="A2184">
        <v>13</v>
      </c>
      <c r="B2184" t="s">
        <v>493</v>
      </c>
      <c r="C2184" t="s">
        <v>574</v>
      </c>
      <c r="D2184" t="s">
        <v>575</v>
      </c>
      <c r="E2184" t="s">
        <v>632</v>
      </c>
      <c r="F2184" t="s">
        <v>633</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c r="AG2184">
        <v>0</v>
      </c>
      <c r="AH2184">
        <v>0</v>
      </c>
      <c r="AI2184">
        <v>0</v>
      </c>
      <c r="AJ2184">
        <v>0</v>
      </c>
      <c r="AK2184">
        <v>0</v>
      </c>
      <c r="AL2184" t="s">
        <v>531</v>
      </c>
      <c r="AM2184" s="49" t="e">
        <v>#N/A</v>
      </c>
      <c r="AN2184" s="49" t="e">
        <v>#N/A</v>
      </c>
      <c r="AO2184" s="49" t="e">
        <v>#N/A</v>
      </c>
      <c r="AP2184" s="49" t="e">
        <v>#N/A</v>
      </c>
      <c r="AQ2184" s="49" t="e">
        <v>#N/A</v>
      </c>
      <c r="AR2184" s="49" t="e">
        <v>#N/A</v>
      </c>
      <c r="AS2184" s="49" t="e">
        <v>#N/A</v>
      </c>
      <c r="AT2184" s="49" t="e">
        <v>#N/A</v>
      </c>
    </row>
    <row r="2185" spans="1:46" x14ac:dyDescent="0.25">
      <c r="A2185">
        <v>13</v>
      </c>
      <c r="B2185" t="s">
        <v>273</v>
      </c>
      <c r="C2185" t="s">
        <v>273</v>
      </c>
      <c r="D2185" t="s">
        <v>420</v>
      </c>
      <c r="E2185" t="s">
        <v>632</v>
      </c>
      <c r="F2185" t="s">
        <v>633</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c r="AG2185">
        <v>0</v>
      </c>
      <c r="AH2185">
        <v>0</v>
      </c>
      <c r="AI2185">
        <v>0</v>
      </c>
      <c r="AJ2185">
        <v>0</v>
      </c>
      <c r="AK2185">
        <v>0</v>
      </c>
      <c r="AL2185" t="s">
        <v>531</v>
      </c>
      <c r="AM2185" s="49" t="s">
        <v>420</v>
      </c>
      <c r="AN2185" s="49" t="s">
        <v>14</v>
      </c>
      <c r="AO2185" s="49" t="s">
        <v>485</v>
      </c>
      <c r="AP2185" s="49" t="s">
        <v>494</v>
      </c>
      <c r="AQ2185" s="49" t="s">
        <v>11</v>
      </c>
      <c r="AR2185" s="49" t="s">
        <v>495</v>
      </c>
      <c r="AS2185" s="49" t="s">
        <v>488</v>
      </c>
      <c r="AT2185" s="49" t="s">
        <v>497</v>
      </c>
    </row>
    <row r="2186" spans="1:46" x14ac:dyDescent="0.25">
      <c r="A2186">
        <v>13</v>
      </c>
      <c r="B2186" t="s">
        <v>271</v>
      </c>
      <c r="C2186" t="s">
        <v>271</v>
      </c>
      <c r="D2186" t="s">
        <v>272</v>
      </c>
      <c r="E2186" t="s">
        <v>632</v>
      </c>
      <c r="F2186" t="s">
        <v>633</v>
      </c>
      <c r="G2186" t="s">
        <v>531</v>
      </c>
      <c r="H2186" t="s">
        <v>531</v>
      </c>
      <c r="I2186" t="s">
        <v>531</v>
      </c>
      <c r="J2186" t="s">
        <v>531</v>
      </c>
      <c r="K2186" t="s">
        <v>531</v>
      </c>
      <c r="L2186" t="s">
        <v>531</v>
      </c>
      <c r="M2186" t="s">
        <v>531</v>
      </c>
      <c r="N2186" t="s">
        <v>531</v>
      </c>
      <c r="O2186" t="s">
        <v>531</v>
      </c>
      <c r="P2186" t="s">
        <v>531</v>
      </c>
      <c r="Q2186" t="s">
        <v>531</v>
      </c>
      <c r="R2186" t="s">
        <v>531</v>
      </c>
      <c r="S2186" t="s">
        <v>531</v>
      </c>
      <c r="T2186" t="s">
        <v>531</v>
      </c>
      <c r="U2186" t="s">
        <v>531</v>
      </c>
      <c r="V2186">
        <v>0</v>
      </c>
      <c r="W2186">
        <v>0</v>
      </c>
      <c r="X2186">
        <v>0</v>
      </c>
      <c r="Y2186">
        <v>0</v>
      </c>
      <c r="Z2186">
        <v>0</v>
      </c>
      <c r="AA2186">
        <v>0</v>
      </c>
      <c r="AB2186">
        <v>0</v>
      </c>
      <c r="AC2186">
        <v>0</v>
      </c>
      <c r="AD2186">
        <v>0</v>
      </c>
      <c r="AE2186">
        <v>0</v>
      </c>
      <c r="AF2186">
        <v>0</v>
      </c>
      <c r="AG2186">
        <v>0</v>
      </c>
      <c r="AH2186">
        <v>0</v>
      </c>
      <c r="AI2186">
        <v>0</v>
      </c>
      <c r="AJ2186">
        <v>0</v>
      </c>
      <c r="AK2186">
        <v>0</v>
      </c>
      <c r="AL2186" t="s">
        <v>531</v>
      </c>
      <c r="AM2186" s="49" t="s">
        <v>272</v>
      </c>
      <c r="AN2186" s="49" t="s">
        <v>14</v>
      </c>
      <c r="AO2186" s="49" t="s">
        <v>500</v>
      </c>
      <c r="AP2186" s="49" t="s">
        <v>501</v>
      </c>
      <c r="AQ2186" s="49" t="s">
        <v>502</v>
      </c>
      <c r="AR2186" s="49" t="s">
        <v>487</v>
      </c>
      <c r="AS2186" s="49" t="s">
        <v>488</v>
      </c>
      <c r="AT2186" s="49" t="s">
        <v>489</v>
      </c>
    </row>
    <row r="2187" spans="1:46" x14ac:dyDescent="0.25">
      <c r="A2187">
        <v>13</v>
      </c>
      <c r="B2187" t="s">
        <v>251</v>
      </c>
      <c r="C2187" t="s">
        <v>251</v>
      </c>
      <c r="D2187" t="s">
        <v>252</v>
      </c>
      <c r="E2187" t="s">
        <v>632</v>
      </c>
      <c r="F2187" t="s">
        <v>633</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c r="AG2187">
        <v>0</v>
      </c>
      <c r="AH2187">
        <v>0</v>
      </c>
      <c r="AI2187">
        <v>0</v>
      </c>
      <c r="AJ2187">
        <v>0</v>
      </c>
      <c r="AK2187">
        <v>0</v>
      </c>
      <c r="AL2187">
        <v>0</v>
      </c>
      <c r="AM2187" s="49" t="s">
        <v>252</v>
      </c>
      <c r="AN2187" s="49" t="s">
        <v>7</v>
      </c>
      <c r="AO2187" s="49" t="s">
        <v>9</v>
      </c>
      <c r="AP2187" s="49" t="s">
        <v>494</v>
      </c>
      <c r="AQ2187" s="49" t="s">
        <v>9</v>
      </c>
      <c r="AR2187" s="49" t="s">
        <v>487</v>
      </c>
      <c r="AS2187" s="49" t="s">
        <v>488</v>
      </c>
      <c r="AT2187" s="49" t="s">
        <v>489</v>
      </c>
    </row>
    <row r="2188" spans="1:46" x14ac:dyDescent="0.25">
      <c r="A2188">
        <v>13</v>
      </c>
      <c r="B2188" t="s">
        <v>274</v>
      </c>
      <c r="C2188" t="s">
        <v>274</v>
      </c>
      <c r="D2188" t="s">
        <v>275</v>
      </c>
      <c r="E2188" t="s">
        <v>632</v>
      </c>
      <c r="F2188" t="s">
        <v>633</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0</v>
      </c>
      <c r="AI2188">
        <v>0</v>
      </c>
      <c r="AJ2188">
        <v>0</v>
      </c>
      <c r="AK2188">
        <v>0</v>
      </c>
      <c r="AL2188" t="s">
        <v>531</v>
      </c>
      <c r="AM2188" s="49" t="s">
        <v>275</v>
      </c>
      <c r="AN2188" s="49" t="s">
        <v>4</v>
      </c>
      <c r="AO2188" s="49" t="s">
        <v>9</v>
      </c>
      <c r="AP2188" s="49" t="s">
        <v>486</v>
      </c>
      <c r="AQ2188" s="49" t="s">
        <v>9</v>
      </c>
      <c r="AR2188" s="49" t="s">
        <v>495</v>
      </c>
      <c r="AS2188" s="49" t="s">
        <v>488</v>
      </c>
      <c r="AT2188" s="49" t="s">
        <v>489</v>
      </c>
    </row>
    <row r="2189" spans="1:46" x14ac:dyDescent="0.25">
      <c r="A2189">
        <v>13</v>
      </c>
      <c r="B2189" t="s">
        <v>269</v>
      </c>
      <c r="C2189" t="s">
        <v>269</v>
      </c>
      <c r="D2189" t="s">
        <v>270</v>
      </c>
      <c r="E2189" t="s">
        <v>632</v>
      </c>
      <c r="F2189" t="s">
        <v>633</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c r="AG2189">
        <v>0</v>
      </c>
      <c r="AH2189">
        <v>0</v>
      </c>
      <c r="AI2189">
        <v>0</v>
      </c>
      <c r="AJ2189">
        <v>0</v>
      </c>
      <c r="AK2189">
        <v>0</v>
      </c>
      <c r="AL2189" t="s">
        <v>531</v>
      </c>
      <c r="AM2189" s="49" t="s">
        <v>270</v>
      </c>
      <c r="AN2189" s="49" t="s">
        <v>14</v>
      </c>
      <c r="AO2189" s="49" t="s">
        <v>485</v>
      </c>
      <c r="AP2189" s="49" t="s">
        <v>494</v>
      </c>
      <c r="AQ2189" s="49" t="s">
        <v>11</v>
      </c>
      <c r="AR2189" s="49" t="s">
        <v>487</v>
      </c>
      <c r="AS2189" s="49" t="s">
        <v>488</v>
      </c>
      <c r="AT2189" s="49" t="s">
        <v>489</v>
      </c>
    </row>
    <row r="2190" spans="1:46" x14ac:dyDescent="0.25">
      <c r="A2190">
        <v>13</v>
      </c>
      <c r="B2190" t="s">
        <v>283</v>
      </c>
      <c r="C2190" t="s">
        <v>283</v>
      </c>
      <c r="D2190" t="s">
        <v>284</v>
      </c>
      <c r="E2190" t="s">
        <v>632</v>
      </c>
      <c r="F2190" t="s">
        <v>633</v>
      </c>
      <c r="G2190" t="s">
        <v>531</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c r="AG2190">
        <v>0</v>
      </c>
      <c r="AH2190">
        <v>0</v>
      </c>
      <c r="AI2190">
        <v>0</v>
      </c>
      <c r="AJ2190">
        <v>0</v>
      </c>
      <c r="AK2190">
        <v>0</v>
      </c>
      <c r="AL2190" t="s">
        <v>531</v>
      </c>
      <c r="AM2190" s="49" t="s">
        <v>284</v>
      </c>
      <c r="AN2190" s="49" t="s">
        <v>4</v>
      </c>
      <c r="AO2190" s="49" t="s">
        <v>9</v>
      </c>
      <c r="AP2190" s="49" t="s">
        <v>501</v>
      </c>
      <c r="AQ2190" s="49" t="s">
        <v>9</v>
      </c>
      <c r="AR2190" s="49" t="s">
        <v>495</v>
      </c>
      <c r="AS2190" s="49" t="s">
        <v>488</v>
      </c>
      <c r="AT2190" s="49" t="s">
        <v>489</v>
      </c>
    </row>
    <row r="2191" spans="1:46" x14ac:dyDescent="0.25">
      <c r="A2191">
        <v>13</v>
      </c>
      <c r="B2191" t="s">
        <v>294</v>
      </c>
      <c r="C2191" t="s">
        <v>294</v>
      </c>
      <c r="D2191" t="s">
        <v>295</v>
      </c>
      <c r="E2191" t="s">
        <v>632</v>
      </c>
      <c r="F2191" t="s">
        <v>633</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c r="AG2191">
        <v>0</v>
      </c>
      <c r="AH2191">
        <v>0</v>
      </c>
      <c r="AI2191">
        <v>0</v>
      </c>
      <c r="AJ2191">
        <v>0</v>
      </c>
      <c r="AK2191">
        <v>0</v>
      </c>
      <c r="AL2191" t="s">
        <v>531</v>
      </c>
      <c r="AM2191" s="49" t="s">
        <v>295</v>
      </c>
      <c r="AN2191" s="49" t="s">
        <v>14</v>
      </c>
      <c r="AO2191" s="49" t="s">
        <v>485</v>
      </c>
      <c r="AP2191" s="49" t="s">
        <v>494</v>
      </c>
      <c r="AQ2191" s="49" t="s">
        <v>11</v>
      </c>
      <c r="AR2191" s="49" t="s">
        <v>487</v>
      </c>
      <c r="AS2191" s="49" t="s">
        <v>488</v>
      </c>
      <c r="AT2191" s="49" t="s">
        <v>489</v>
      </c>
    </row>
    <row r="2192" spans="1:46" x14ac:dyDescent="0.25">
      <c r="A2192">
        <v>13</v>
      </c>
      <c r="B2192" t="s">
        <v>290</v>
      </c>
      <c r="C2192" t="s">
        <v>290</v>
      </c>
      <c r="D2192" t="s">
        <v>291</v>
      </c>
      <c r="E2192" t="s">
        <v>632</v>
      </c>
      <c r="F2192" t="s">
        <v>633</v>
      </c>
      <c r="G2192">
        <v>0</v>
      </c>
      <c r="H2192">
        <v>0</v>
      </c>
      <c r="I2192">
        <v>0</v>
      </c>
      <c r="J2192">
        <v>0</v>
      </c>
      <c r="K2192">
        <v>0</v>
      </c>
      <c r="L2192">
        <v>0</v>
      </c>
      <c r="M2192">
        <v>0</v>
      </c>
      <c r="N2192">
        <v>0</v>
      </c>
      <c r="O2192">
        <v>0</v>
      </c>
      <c r="P2192">
        <v>0</v>
      </c>
      <c r="Q2192">
        <v>0</v>
      </c>
      <c r="R2192">
        <v>0</v>
      </c>
      <c r="S2192">
        <v>0</v>
      </c>
      <c r="T2192">
        <v>0</v>
      </c>
      <c r="U2192">
        <v>464.42500000000001</v>
      </c>
      <c r="V2192">
        <v>2669.6586000000002</v>
      </c>
      <c r="W2192">
        <v>4429.1655000000001</v>
      </c>
      <c r="X2192">
        <v>1600.9694999999999</v>
      </c>
      <c r="Y2192">
        <v>1829.0161000000001</v>
      </c>
      <c r="Z2192">
        <v>1996.3416</v>
      </c>
      <c r="AA2192">
        <v>1071.7036000000001</v>
      </c>
      <c r="AB2192">
        <v>143.78729999999999</v>
      </c>
      <c r="AC2192">
        <v>0</v>
      </c>
      <c r="AD2192">
        <v>0</v>
      </c>
      <c r="AE2192">
        <v>0</v>
      </c>
      <c r="AF2192">
        <v>0</v>
      </c>
      <c r="AG2192">
        <v>0</v>
      </c>
      <c r="AH2192">
        <v>0</v>
      </c>
      <c r="AI2192">
        <v>2197.0066000000002</v>
      </c>
      <c r="AJ2192">
        <v>1396.0925999999999</v>
      </c>
      <c r="AK2192">
        <v>965.30439999999999</v>
      </c>
      <c r="AL2192">
        <v>999.43100000000004</v>
      </c>
      <c r="AM2192" s="49" t="s">
        <v>291</v>
      </c>
      <c r="AN2192" s="49" t="s">
        <v>14</v>
      </c>
      <c r="AO2192" s="49" t="s">
        <v>500</v>
      </c>
      <c r="AP2192" s="49" t="s">
        <v>505</v>
      </c>
      <c r="AQ2192" s="49" t="s">
        <v>13</v>
      </c>
      <c r="AR2192" s="49" t="s">
        <v>487</v>
      </c>
      <c r="AS2192" s="49" t="s">
        <v>488</v>
      </c>
      <c r="AT2192" s="49" t="s">
        <v>489</v>
      </c>
    </row>
    <row r="2193" spans="1:46" x14ac:dyDescent="0.25">
      <c r="A2193">
        <v>13</v>
      </c>
      <c r="B2193" t="s">
        <v>576</v>
      </c>
      <c r="C2193" t="s">
        <v>576</v>
      </c>
      <c r="D2193" t="s">
        <v>577</v>
      </c>
      <c r="E2193" t="s">
        <v>632</v>
      </c>
      <c r="F2193" t="s">
        <v>633</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c r="AG2193">
        <v>0</v>
      </c>
      <c r="AH2193">
        <v>0</v>
      </c>
      <c r="AI2193">
        <v>0</v>
      </c>
      <c r="AJ2193">
        <v>0</v>
      </c>
      <c r="AK2193">
        <v>0</v>
      </c>
      <c r="AL2193" t="s">
        <v>531</v>
      </c>
      <c r="AM2193" s="49" t="e">
        <v>#N/A</v>
      </c>
      <c r="AN2193" s="49" t="e">
        <v>#N/A</v>
      </c>
      <c r="AO2193" s="49" t="e">
        <v>#N/A</v>
      </c>
      <c r="AP2193" s="49" t="e">
        <v>#N/A</v>
      </c>
      <c r="AQ2193" s="49" t="e">
        <v>#N/A</v>
      </c>
      <c r="AR2193" s="49" t="e">
        <v>#N/A</v>
      </c>
      <c r="AS2193" s="49" t="e">
        <v>#N/A</v>
      </c>
      <c r="AT2193" s="49" t="e">
        <v>#N/A</v>
      </c>
    </row>
    <row r="2194" spans="1:46" x14ac:dyDescent="0.25">
      <c r="A2194">
        <v>13</v>
      </c>
      <c r="B2194" t="s">
        <v>298</v>
      </c>
      <c r="C2194" t="s">
        <v>298</v>
      </c>
      <c r="D2194" t="s">
        <v>299</v>
      </c>
      <c r="E2194" t="s">
        <v>632</v>
      </c>
      <c r="F2194" t="s">
        <v>633</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c r="AG2194">
        <v>0</v>
      </c>
      <c r="AH2194">
        <v>0</v>
      </c>
      <c r="AI2194">
        <v>0</v>
      </c>
      <c r="AJ2194">
        <v>0</v>
      </c>
      <c r="AK2194">
        <v>0</v>
      </c>
      <c r="AL2194">
        <v>0</v>
      </c>
      <c r="AM2194" s="49" t="s">
        <v>299</v>
      </c>
      <c r="AN2194" s="49" t="s">
        <v>14</v>
      </c>
      <c r="AO2194" s="49" t="s">
        <v>509</v>
      </c>
      <c r="AP2194" s="49" t="s">
        <v>505</v>
      </c>
      <c r="AQ2194" s="49" t="s">
        <v>13</v>
      </c>
      <c r="AR2194" s="49" t="s">
        <v>487</v>
      </c>
      <c r="AS2194" s="49" t="s">
        <v>488</v>
      </c>
      <c r="AT2194" s="49" t="s">
        <v>489</v>
      </c>
    </row>
    <row r="2195" spans="1:46" x14ac:dyDescent="0.25">
      <c r="A2195">
        <v>13</v>
      </c>
      <c r="B2195" t="s">
        <v>288</v>
      </c>
      <c r="C2195" t="s">
        <v>288</v>
      </c>
      <c r="D2195" t="s">
        <v>289</v>
      </c>
      <c r="E2195" t="s">
        <v>632</v>
      </c>
      <c r="F2195" t="s">
        <v>633</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c r="AG2195">
        <v>0</v>
      </c>
      <c r="AH2195">
        <v>0</v>
      </c>
      <c r="AI2195">
        <v>0</v>
      </c>
      <c r="AJ2195">
        <v>0</v>
      </c>
      <c r="AK2195">
        <v>0</v>
      </c>
      <c r="AL2195" t="s">
        <v>531</v>
      </c>
      <c r="AM2195" s="49" t="s">
        <v>289</v>
      </c>
      <c r="AN2195" s="49" t="s">
        <v>14</v>
      </c>
      <c r="AO2195" s="49" t="s">
        <v>507</v>
      </c>
      <c r="AP2195" s="49" t="s">
        <v>494</v>
      </c>
      <c r="AQ2195" s="49" t="s">
        <v>10</v>
      </c>
      <c r="AR2195" s="49" t="s">
        <v>487</v>
      </c>
      <c r="AS2195" s="49" t="s">
        <v>488</v>
      </c>
      <c r="AT2195" s="49" t="s">
        <v>489</v>
      </c>
    </row>
    <row r="2196" spans="1:46" x14ac:dyDescent="0.25">
      <c r="A2196">
        <v>13</v>
      </c>
      <c r="B2196" t="s">
        <v>285</v>
      </c>
      <c r="C2196" t="s">
        <v>285</v>
      </c>
      <c r="D2196" t="s">
        <v>286</v>
      </c>
      <c r="E2196" t="s">
        <v>632</v>
      </c>
      <c r="F2196" t="s">
        <v>633</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c r="AH2196">
        <v>0</v>
      </c>
      <c r="AI2196">
        <v>0</v>
      </c>
      <c r="AJ2196">
        <v>0</v>
      </c>
      <c r="AK2196">
        <v>0</v>
      </c>
      <c r="AL2196" t="s">
        <v>531</v>
      </c>
      <c r="AM2196" s="49" t="s">
        <v>286</v>
      </c>
      <c r="AN2196" s="49" t="s">
        <v>8</v>
      </c>
      <c r="AO2196" s="49" t="s">
        <v>9</v>
      </c>
      <c r="AP2196" s="49" t="s">
        <v>486</v>
      </c>
      <c r="AQ2196" s="49" t="s">
        <v>9</v>
      </c>
      <c r="AR2196" s="49" t="s">
        <v>487</v>
      </c>
      <c r="AS2196" s="49" t="s">
        <v>488</v>
      </c>
      <c r="AT2196" s="49" t="s">
        <v>489</v>
      </c>
    </row>
    <row r="2197" spans="1:46" x14ac:dyDescent="0.25">
      <c r="A2197">
        <v>13</v>
      </c>
      <c r="B2197" t="s">
        <v>287</v>
      </c>
      <c r="C2197" t="s">
        <v>287</v>
      </c>
      <c r="D2197" t="s">
        <v>422</v>
      </c>
      <c r="E2197" t="s">
        <v>632</v>
      </c>
      <c r="F2197" t="s">
        <v>633</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c r="AG2197">
        <v>0</v>
      </c>
      <c r="AH2197">
        <v>0</v>
      </c>
      <c r="AI2197">
        <v>0</v>
      </c>
      <c r="AJ2197">
        <v>0</v>
      </c>
      <c r="AK2197">
        <v>0</v>
      </c>
      <c r="AL2197" t="s">
        <v>531</v>
      </c>
      <c r="AM2197" s="49" t="s">
        <v>422</v>
      </c>
      <c r="AN2197" s="49" t="s">
        <v>8</v>
      </c>
      <c r="AO2197" s="49" t="s">
        <v>9</v>
      </c>
      <c r="AP2197" s="49" t="s">
        <v>494</v>
      </c>
      <c r="AQ2197" s="49" t="s">
        <v>9</v>
      </c>
      <c r="AR2197" s="49" t="s">
        <v>495</v>
      </c>
      <c r="AS2197" s="49" t="s">
        <v>496</v>
      </c>
      <c r="AT2197" s="49" t="s">
        <v>497</v>
      </c>
    </row>
    <row r="2198" spans="1:46" x14ac:dyDescent="0.25">
      <c r="A2198">
        <v>13</v>
      </c>
      <c r="B2198" t="s">
        <v>493</v>
      </c>
      <c r="C2198" t="s">
        <v>578</v>
      </c>
      <c r="D2198" t="s">
        <v>579</v>
      </c>
      <c r="E2198" t="s">
        <v>632</v>
      </c>
      <c r="F2198" t="s">
        <v>633</v>
      </c>
      <c r="G2198">
        <v>208457.43090000001</v>
      </c>
      <c r="H2198">
        <v>216159.51430000001</v>
      </c>
      <c r="I2198">
        <v>188674.6795</v>
      </c>
      <c r="J2198">
        <v>172822.1024</v>
      </c>
      <c r="K2198">
        <v>187566.848</v>
      </c>
      <c r="L2198">
        <v>184955.52410000001</v>
      </c>
      <c r="M2198">
        <v>186195.24400000001</v>
      </c>
      <c r="N2198">
        <v>190600.20139999999</v>
      </c>
      <c r="O2198">
        <v>159923.75229999999</v>
      </c>
      <c r="P2198">
        <v>125686.40459999999</v>
      </c>
      <c r="Q2198">
        <v>86331.920700000002</v>
      </c>
      <c r="R2198">
        <v>81056.519199999995</v>
      </c>
      <c r="S2198">
        <v>100522.7485</v>
      </c>
      <c r="T2198">
        <v>104189.1502</v>
      </c>
      <c r="U2198">
        <v>126504.09080000001</v>
      </c>
      <c r="V2198">
        <v>155334.15280000001</v>
      </c>
      <c r="W2198">
        <v>190969.79120000001</v>
      </c>
      <c r="X2198">
        <v>297070.37890000001</v>
      </c>
      <c r="Y2198">
        <v>356556.65100000001</v>
      </c>
      <c r="Z2198">
        <v>390606.8738</v>
      </c>
      <c r="AA2198">
        <v>401587.69040000002</v>
      </c>
      <c r="AB2198">
        <v>280457.05599999998</v>
      </c>
      <c r="AC2198">
        <v>280399.8308</v>
      </c>
      <c r="AD2198">
        <v>316127.6876</v>
      </c>
      <c r="AE2198">
        <v>330928.5992</v>
      </c>
      <c r="AF2198">
        <v>383071.25339999999</v>
      </c>
      <c r="AG2198">
        <v>339084.84149999998</v>
      </c>
      <c r="AH2198">
        <v>324562.147</v>
      </c>
      <c r="AI2198">
        <v>488147.6201</v>
      </c>
      <c r="AJ2198">
        <v>512355.74369999999</v>
      </c>
      <c r="AK2198">
        <v>451868.05180000002</v>
      </c>
      <c r="AL2198" t="s">
        <v>531</v>
      </c>
      <c r="AM2198" s="49" t="e">
        <v>#N/A</v>
      </c>
      <c r="AN2198" s="49" t="e">
        <v>#N/A</v>
      </c>
      <c r="AO2198" s="49" t="e">
        <v>#N/A</v>
      </c>
      <c r="AP2198" s="49" t="e">
        <v>#N/A</v>
      </c>
      <c r="AQ2198" s="49" t="e">
        <v>#N/A</v>
      </c>
      <c r="AR2198" s="49" t="e">
        <v>#N/A</v>
      </c>
      <c r="AS2198" s="49" t="e">
        <v>#N/A</v>
      </c>
      <c r="AT2198" s="49" t="e">
        <v>#N/A</v>
      </c>
    </row>
    <row r="2199" spans="1:46" x14ac:dyDescent="0.25">
      <c r="A2199">
        <v>13</v>
      </c>
      <c r="B2199" t="s">
        <v>493</v>
      </c>
      <c r="C2199" t="s">
        <v>580</v>
      </c>
      <c r="D2199" t="s">
        <v>581</v>
      </c>
      <c r="E2199" t="s">
        <v>632</v>
      </c>
      <c r="F2199" t="s">
        <v>633</v>
      </c>
      <c r="G2199">
        <v>208457.43090000001</v>
      </c>
      <c r="H2199">
        <v>216159.51430000001</v>
      </c>
      <c r="I2199">
        <v>188674.6795</v>
      </c>
      <c r="J2199">
        <v>172822.1024</v>
      </c>
      <c r="K2199">
        <v>187566.848</v>
      </c>
      <c r="L2199">
        <v>184955.52410000001</v>
      </c>
      <c r="M2199">
        <v>186195.24400000001</v>
      </c>
      <c r="N2199">
        <v>190600.20139999999</v>
      </c>
      <c r="O2199">
        <v>159923.75229999999</v>
      </c>
      <c r="P2199">
        <v>125686.40459999999</v>
      </c>
      <c r="Q2199">
        <v>86331.920700000002</v>
      </c>
      <c r="R2199">
        <v>81056.519199999995</v>
      </c>
      <c r="S2199">
        <v>100522.7485</v>
      </c>
      <c r="T2199">
        <v>104189.1502</v>
      </c>
      <c r="U2199">
        <v>126504.09080000001</v>
      </c>
      <c r="V2199">
        <v>155334.15280000001</v>
      </c>
      <c r="W2199">
        <v>190705.70879999999</v>
      </c>
      <c r="X2199">
        <v>296899.51140000002</v>
      </c>
      <c r="Y2199">
        <v>355535.58260000002</v>
      </c>
      <c r="Z2199">
        <v>389087.12819999998</v>
      </c>
      <c r="AA2199">
        <v>399453.28909999999</v>
      </c>
      <c r="AB2199">
        <v>277697.05459999997</v>
      </c>
      <c r="AC2199">
        <v>276351.82740000001</v>
      </c>
      <c r="AD2199">
        <v>311380.48440000002</v>
      </c>
      <c r="AE2199">
        <v>328683.79619999998</v>
      </c>
      <c r="AF2199">
        <v>382519.25319999998</v>
      </c>
      <c r="AG2199">
        <v>338496.0393</v>
      </c>
      <c r="AH2199">
        <v>324312.2034</v>
      </c>
      <c r="AI2199">
        <v>488129.99359999999</v>
      </c>
      <c r="AJ2199">
        <v>504710.17800000001</v>
      </c>
      <c r="AK2199">
        <v>447580.44630000001</v>
      </c>
      <c r="AL2199" t="s">
        <v>531</v>
      </c>
      <c r="AM2199" s="49" t="e">
        <v>#N/A</v>
      </c>
      <c r="AN2199" s="49" t="e">
        <v>#N/A</v>
      </c>
      <c r="AO2199" s="49" t="e">
        <v>#N/A</v>
      </c>
      <c r="AP2199" s="49" t="e">
        <v>#N/A</v>
      </c>
      <c r="AQ2199" s="49" t="e">
        <v>#N/A</v>
      </c>
      <c r="AR2199" s="49" t="e">
        <v>#N/A</v>
      </c>
      <c r="AS2199" s="49" t="e">
        <v>#N/A</v>
      </c>
      <c r="AT2199" s="49" t="e">
        <v>#N/A</v>
      </c>
    </row>
    <row r="2200" spans="1:46" x14ac:dyDescent="0.25">
      <c r="A2200">
        <v>13</v>
      </c>
      <c r="B2200" t="s">
        <v>493</v>
      </c>
      <c r="C2200" t="s">
        <v>582</v>
      </c>
      <c r="D2200" t="s">
        <v>583</v>
      </c>
      <c r="E2200" t="s">
        <v>632</v>
      </c>
      <c r="F2200" t="s">
        <v>633</v>
      </c>
      <c r="G2200">
        <v>0</v>
      </c>
      <c r="H2200">
        <v>0</v>
      </c>
      <c r="I2200">
        <v>0</v>
      </c>
      <c r="J2200">
        <v>0</v>
      </c>
      <c r="K2200">
        <v>0</v>
      </c>
      <c r="L2200">
        <v>0</v>
      </c>
      <c r="M2200">
        <v>0</v>
      </c>
      <c r="N2200">
        <v>0</v>
      </c>
      <c r="O2200">
        <v>0</v>
      </c>
      <c r="P2200">
        <v>0</v>
      </c>
      <c r="Q2200">
        <v>0</v>
      </c>
      <c r="R2200">
        <v>0</v>
      </c>
      <c r="S2200">
        <v>0</v>
      </c>
      <c r="T2200">
        <v>0</v>
      </c>
      <c r="U2200">
        <v>0</v>
      </c>
      <c r="V2200">
        <v>0</v>
      </c>
      <c r="W2200">
        <v>36.802</v>
      </c>
      <c r="X2200">
        <v>73.599800000000002</v>
      </c>
      <c r="Y2200">
        <v>919.9991</v>
      </c>
      <c r="Z2200">
        <v>1508.8013000000001</v>
      </c>
      <c r="AA2200">
        <v>2134.4013</v>
      </c>
      <c r="AB2200">
        <v>2760.0014000000001</v>
      </c>
      <c r="AC2200">
        <v>4048.0034000000001</v>
      </c>
      <c r="AD2200">
        <v>4747.2031999999999</v>
      </c>
      <c r="AE2200">
        <v>2244.8031000000001</v>
      </c>
      <c r="AF2200">
        <v>552.00030000000004</v>
      </c>
      <c r="AG2200">
        <v>588.80219999999997</v>
      </c>
      <c r="AH2200">
        <v>249.9436</v>
      </c>
      <c r="AI2200">
        <v>17.6264</v>
      </c>
      <c r="AJ2200">
        <v>7645.5657000000001</v>
      </c>
      <c r="AK2200">
        <v>4287.6055999999999</v>
      </c>
      <c r="AL2200" t="s">
        <v>531</v>
      </c>
      <c r="AM2200" s="49" t="e">
        <v>#N/A</v>
      </c>
      <c r="AN2200" s="49" t="e">
        <v>#N/A</v>
      </c>
      <c r="AO2200" s="49" t="e">
        <v>#N/A</v>
      </c>
      <c r="AP2200" s="49" t="e">
        <v>#N/A</v>
      </c>
      <c r="AQ2200" s="49" t="e">
        <v>#N/A</v>
      </c>
      <c r="AR2200" s="49" t="e">
        <v>#N/A</v>
      </c>
      <c r="AS2200" s="49" t="e">
        <v>#N/A</v>
      </c>
      <c r="AT2200" s="49" t="e">
        <v>#N/A</v>
      </c>
    </row>
    <row r="2201" spans="1:46" x14ac:dyDescent="0.25">
      <c r="A2201">
        <v>13</v>
      </c>
      <c r="B2201" t="s">
        <v>493</v>
      </c>
      <c r="C2201" t="s">
        <v>584</v>
      </c>
      <c r="D2201" t="s">
        <v>585</v>
      </c>
      <c r="E2201" t="s">
        <v>632</v>
      </c>
      <c r="F2201" t="s">
        <v>633</v>
      </c>
      <c r="G2201">
        <v>0</v>
      </c>
      <c r="H2201">
        <v>0</v>
      </c>
      <c r="I2201">
        <v>0</v>
      </c>
      <c r="J2201">
        <v>0</v>
      </c>
      <c r="K2201">
        <v>0</v>
      </c>
      <c r="L2201">
        <v>0</v>
      </c>
      <c r="M2201">
        <v>0</v>
      </c>
      <c r="N2201">
        <v>0</v>
      </c>
      <c r="O2201">
        <v>0</v>
      </c>
      <c r="P2201">
        <v>0</v>
      </c>
      <c r="Q2201">
        <v>0</v>
      </c>
      <c r="R2201">
        <v>0</v>
      </c>
      <c r="S2201">
        <v>0</v>
      </c>
      <c r="T2201">
        <v>0</v>
      </c>
      <c r="U2201">
        <v>0</v>
      </c>
      <c r="V2201">
        <v>0</v>
      </c>
      <c r="W2201">
        <v>227.28039999999999</v>
      </c>
      <c r="X2201">
        <v>97.267700000000005</v>
      </c>
      <c r="Y2201">
        <v>101.0694</v>
      </c>
      <c r="Z2201">
        <v>10.9443</v>
      </c>
      <c r="AA2201">
        <v>0</v>
      </c>
      <c r="AB2201">
        <v>0</v>
      </c>
      <c r="AC2201">
        <v>0</v>
      </c>
      <c r="AD2201">
        <v>0</v>
      </c>
      <c r="AE2201">
        <v>0</v>
      </c>
      <c r="AF2201">
        <v>0</v>
      </c>
      <c r="AG2201">
        <v>0</v>
      </c>
      <c r="AH2201">
        <v>0</v>
      </c>
      <c r="AI2201">
        <v>0</v>
      </c>
      <c r="AJ2201">
        <v>0</v>
      </c>
      <c r="AK2201">
        <v>0</v>
      </c>
      <c r="AL2201" t="s">
        <v>531</v>
      </c>
      <c r="AM2201" s="49" t="e">
        <v>#N/A</v>
      </c>
      <c r="AN2201" s="49" t="e">
        <v>#N/A</v>
      </c>
      <c r="AO2201" s="49" t="e">
        <v>#N/A</v>
      </c>
      <c r="AP2201" s="49" t="e">
        <v>#N/A</v>
      </c>
      <c r="AQ2201" s="49" t="e">
        <v>#N/A</v>
      </c>
      <c r="AR2201" s="49" t="e">
        <v>#N/A</v>
      </c>
      <c r="AS2201" s="49" t="e">
        <v>#N/A</v>
      </c>
      <c r="AT2201" s="49" t="e">
        <v>#N/A</v>
      </c>
    </row>
    <row r="2202" spans="1:46" x14ac:dyDescent="0.25">
      <c r="A2202">
        <v>13</v>
      </c>
      <c r="B2202" t="s">
        <v>292</v>
      </c>
      <c r="C2202" t="s">
        <v>292</v>
      </c>
      <c r="D2202" t="s">
        <v>293</v>
      </c>
      <c r="E2202" t="s">
        <v>632</v>
      </c>
      <c r="F2202" t="s">
        <v>633</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c r="AH2202">
        <v>0</v>
      </c>
      <c r="AI2202">
        <v>0</v>
      </c>
      <c r="AJ2202">
        <v>0</v>
      </c>
      <c r="AK2202">
        <v>0</v>
      </c>
      <c r="AL2202">
        <v>0</v>
      </c>
      <c r="AM2202" s="49" t="s">
        <v>293</v>
      </c>
      <c r="AN2202" s="49" t="s">
        <v>14</v>
      </c>
      <c r="AO2202" s="49" t="s">
        <v>500</v>
      </c>
      <c r="AP2202" s="49" t="s">
        <v>505</v>
      </c>
      <c r="AQ2202" s="49" t="s">
        <v>13</v>
      </c>
      <c r="AR2202" s="49" t="s">
        <v>495</v>
      </c>
      <c r="AS2202" s="49" t="s">
        <v>488</v>
      </c>
      <c r="AT2202" s="49" t="s">
        <v>489</v>
      </c>
    </row>
    <row r="2203" spans="1:46" x14ac:dyDescent="0.25">
      <c r="A2203">
        <v>13</v>
      </c>
      <c r="B2203" t="s">
        <v>493</v>
      </c>
      <c r="C2203" t="s">
        <v>586</v>
      </c>
      <c r="D2203" t="s">
        <v>587</v>
      </c>
      <c r="E2203" t="s">
        <v>632</v>
      </c>
      <c r="F2203" t="s">
        <v>633</v>
      </c>
      <c r="G2203">
        <v>0</v>
      </c>
      <c r="H2203">
        <v>0</v>
      </c>
      <c r="I2203">
        <v>0</v>
      </c>
      <c r="J2203">
        <v>0</v>
      </c>
      <c r="K2203">
        <v>0</v>
      </c>
      <c r="L2203">
        <v>0</v>
      </c>
      <c r="M2203">
        <v>0</v>
      </c>
      <c r="N2203">
        <v>0</v>
      </c>
      <c r="O2203">
        <v>0</v>
      </c>
      <c r="P2203">
        <v>0</v>
      </c>
      <c r="Q2203">
        <v>0</v>
      </c>
      <c r="R2203">
        <v>0</v>
      </c>
      <c r="S2203">
        <v>2568.3757000000001</v>
      </c>
      <c r="T2203">
        <v>6191.0169999999998</v>
      </c>
      <c r="U2203">
        <v>11119.4542</v>
      </c>
      <c r="V2203">
        <v>12203.4586</v>
      </c>
      <c r="W2203">
        <v>9291.8907999999992</v>
      </c>
      <c r="X2203">
        <v>3837.78</v>
      </c>
      <c r="Y2203">
        <v>3570.3020999999999</v>
      </c>
      <c r="Z2203">
        <v>3663.6048999999998</v>
      </c>
      <c r="AA2203">
        <v>4187.9638999999997</v>
      </c>
      <c r="AB2203">
        <v>9352.8004000000001</v>
      </c>
      <c r="AC2203">
        <v>12451.296200000001</v>
      </c>
      <c r="AD2203">
        <v>11578.436299999999</v>
      </c>
      <c r="AE2203">
        <v>11329.8451</v>
      </c>
      <c r="AF2203">
        <v>12147.690399999999</v>
      </c>
      <c r="AG2203">
        <v>12768.6975</v>
      </c>
      <c r="AH2203">
        <v>12273.0432</v>
      </c>
      <c r="AI2203">
        <v>17450.975999999999</v>
      </c>
      <c r="AJ2203">
        <v>17683.879300000001</v>
      </c>
      <c r="AK2203">
        <v>11621.907800000001</v>
      </c>
      <c r="AL2203">
        <v>10910.637500000001</v>
      </c>
      <c r="AM2203" s="49" t="e">
        <v>#N/A</v>
      </c>
      <c r="AN2203" s="49" t="e">
        <v>#N/A</v>
      </c>
      <c r="AO2203" s="49" t="e">
        <v>#N/A</v>
      </c>
      <c r="AP2203" s="49" t="e">
        <v>#N/A</v>
      </c>
      <c r="AQ2203" s="49" t="e">
        <v>#N/A</v>
      </c>
      <c r="AR2203" s="49" t="e">
        <v>#N/A</v>
      </c>
      <c r="AS2203" s="49" t="e">
        <v>#N/A</v>
      </c>
      <c r="AT2203" s="49" t="e">
        <v>#N/A</v>
      </c>
    </row>
    <row r="2204" spans="1:46" x14ac:dyDescent="0.25">
      <c r="A2204">
        <v>13</v>
      </c>
      <c r="B2204" t="s">
        <v>493</v>
      </c>
      <c r="C2204" t="s">
        <v>588</v>
      </c>
      <c r="D2204" t="s">
        <v>589</v>
      </c>
      <c r="E2204" t="s">
        <v>632</v>
      </c>
      <c r="F2204" t="s">
        <v>633</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3999.3485999999998</v>
      </c>
      <c r="AF2204">
        <v>9188.2968999999994</v>
      </c>
      <c r="AG2204">
        <v>10811.6574</v>
      </c>
      <c r="AH2204">
        <v>9384.0004000000008</v>
      </c>
      <c r="AI2204">
        <v>12136.8591</v>
      </c>
      <c r="AJ2204">
        <v>17245.9149</v>
      </c>
      <c r="AK2204">
        <v>14412.5733</v>
      </c>
      <c r="AL2204">
        <v>15705.800499999999</v>
      </c>
      <c r="AM2204" s="49" t="e">
        <v>#N/A</v>
      </c>
      <c r="AN2204" s="49" t="e">
        <v>#N/A</v>
      </c>
      <c r="AO2204" s="49" t="e">
        <v>#N/A</v>
      </c>
      <c r="AP2204" s="49" t="e">
        <v>#N/A</v>
      </c>
      <c r="AQ2204" s="49" t="e">
        <v>#N/A</v>
      </c>
      <c r="AR2204" s="49" t="e">
        <v>#N/A</v>
      </c>
      <c r="AS2204" s="49" t="e">
        <v>#N/A</v>
      </c>
      <c r="AT2204" s="49" t="e">
        <v>#N/A</v>
      </c>
    </row>
    <row r="2205" spans="1:46" x14ac:dyDescent="0.25">
      <c r="A2205">
        <v>13</v>
      </c>
      <c r="B2205" t="s">
        <v>493</v>
      </c>
      <c r="C2205" t="s">
        <v>590</v>
      </c>
      <c r="D2205" t="s">
        <v>591</v>
      </c>
      <c r="E2205" t="s">
        <v>632</v>
      </c>
      <c r="F2205" t="s">
        <v>633</v>
      </c>
      <c r="G2205">
        <v>0</v>
      </c>
      <c r="H2205">
        <v>0</v>
      </c>
      <c r="I2205">
        <v>75.199100000000001</v>
      </c>
      <c r="J2205">
        <v>186.80250000000001</v>
      </c>
      <c r="K2205">
        <v>651.57079999999996</v>
      </c>
      <c r="L2205">
        <v>436.21429999999998</v>
      </c>
      <c r="M2205">
        <v>247.76230000000001</v>
      </c>
      <c r="N2205">
        <v>389.61520000000002</v>
      </c>
      <c r="O2205">
        <v>427.07029999999997</v>
      </c>
      <c r="P2205">
        <v>553.26049999999998</v>
      </c>
      <c r="Q2205">
        <v>649.9923</v>
      </c>
      <c r="R2205">
        <v>1104.3815</v>
      </c>
      <c r="S2205">
        <v>1259.0753999999999</v>
      </c>
      <c r="T2205">
        <v>2233.3229000000001</v>
      </c>
      <c r="U2205">
        <v>4788.0119000000004</v>
      </c>
      <c r="V2205">
        <v>16953.944200000002</v>
      </c>
      <c r="W2205">
        <v>46170.456200000001</v>
      </c>
      <c r="X2205">
        <v>51520.043599999997</v>
      </c>
      <c r="Y2205">
        <v>35744.260699999999</v>
      </c>
      <c r="Z2205">
        <v>39553.327599999997</v>
      </c>
      <c r="AA2205">
        <v>34664.271500000003</v>
      </c>
      <c r="AB2205">
        <v>14190.3505</v>
      </c>
      <c r="AC2205">
        <v>13008.1155</v>
      </c>
      <c r="AD2205">
        <v>14281.1371</v>
      </c>
      <c r="AE2205">
        <v>12493.9136</v>
      </c>
      <c r="AF2205">
        <v>13929.7557</v>
      </c>
      <c r="AG2205">
        <v>18155.714899999999</v>
      </c>
      <c r="AH2205">
        <v>18511.102999999999</v>
      </c>
      <c r="AI2205">
        <v>22724.2631</v>
      </c>
      <c r="AJ2205">
        <v>22523.7405</v>
      </c>
      <c r="AK2205">
        <v>25447.156900000002</v>
      </c>
      <c r="AL2205">
        <v>26252.6679</v>
      </c>
      <c r="AM2205" s="49" t="e">
        <v>#N/A</v>
      </c>
      <c r="AN2205" s="49" t="e">
        <v>#N/A</v>
      </c>
      <c r="AO2205" s="49" t="e">
        <v>#N/A</v>
      </c>
      <c r="AP2205" s="49" t="e">
        <v>#N/A</v>
      </c>
      <c r="AQ2205" s="49" t="e">
        <v>#N/A</v>
      </c>
      <c r="AR2205" s="49" t="e">
        <v>#N/A</v>
      </c>
      <c r="AS2205" s="49" t="e">
        <v>#N/A</v>
      </c>
      <c r="AT2205" s="49" t="e">
        <v>#N/A</v>
      </c>
    </row>
    <row r="2206" spans="1:46" x14ac:dyDescent="0.25">
      <c r="A2206">
        <v>13</v>
      </c>
      <c r="B2206" t="s">
        <v>493</v>
      </c>
      <c r="C2206" t="s">
        <v>592</v>
      </c>
      <c r="D2206" t="s">
        <v>593</v>
      </c>
      <c r="E2206" t="s">
        <v>632</v>
      </c>
      <c r="F2206" t="s">
        <v>633</v>
      </c>
      <c r="G2206">
        <v>0</v>
      </c>
      <c r="H2206">
        <v>0</v>
      </c>
      <c r="I2206">
        <v>75.199100000000001</v>
      </c>
      <c r="J2206">
        <v>186.80250000000001</v>
      </c>
      <c r="K2206">
        <v>651.57079999999996</v>
      </c>
      <c r="L2206">
        <v>436.21429999999998</v>
      </c>
      <c r="M2206">
        <v>247.76230000000001</v>
      </c>
      <c r="N2206">
        <v>389.61520000000002</v>
      </c>
      <c r="O2206">
        <v>427.07029999999997</v>
      </c>
      <c r="P2206">
        <v>553.26049999999998</v>
      </c>
      <c r="Q2206">
        <v>649.9923</v>
      </c>
      <c r="R2206">
        <v>1104.3815</v>
      </c>
      <c r="S2206">
        <v>3827.4511000000002</v>
      </c>
      <c r="T2206">
        <v>8424.3397999999997</v>
      </c>
      <c r="U2206">
        <v>15907.4661</v>
      </c>
      <c r="V2206">
        <v>29157.402699999999</v>
      </c>
      <c r="W2206">
        <v>55462.347000000002</v>
      </c>
      <c r="X2206">
        <v>55357.823499999999</v>
      </c>
      <c r="Y2206">
        <v>39314.5628</v>
      </c>
      <c r="Z2206">
        <v>43216.932500000003</v>
      </c>
      <c r="AA2206">
        <v>38852.235399999998</v>
      </c>
      <c r="AB2206">
        <v>23543.151000000002</v>
      </c>
      <c r="AC2206">
        <v>25459.411599999999</v>
      </c>
      <c r="AD2206">
        <v>25859.573400000001</v>
      </c>
      <c r="AE2206">
        <v>27823.1073</v>
      </c>
      <c r="AF2206">
        <v>35265.743000000002</v>
      </c>
      <c r="AG2206">
        <v>41736.0697</v>
      </c>
      <c r="AH2206">
        <v>40168.1466</v>
      </c>
      <c r="AI2206">
        <v>52312.0982</v>
      </c>
      <c r="AJ2206">
        <v>57453.534699999997</v>
      </c>
      <c r="AK2206">
        <v>51481.638099999996</v>
      </c>
      <c r="AL2206">
        <v>52869.105900000002</v>
      </c>
      <c r="AM2206" s="49" t="e">
        <v>#N/A</v>
      </c>
      <c r="AN2206" s="49" t="e">
        <v>#N/A</v>
      </c>
      <c r="AO2206" s="49" t="e">
        <v>#N/A</v>
      </c>
      <c r="AP2206" s="49" t="e">
        <v>#N/A</v>
      </c>
      <c r="AQ2206" s="49" t="e">
        <v>#N/A</v>
      </c>
      <c r="AR2206" s="49" t="e">
        <v>#N/A</v>
      </c>
      <c r="AS2206" s="49" t="e">
        <v>#N/A</v>
      </c>
      <c r="AT2206" s="49" t="e">
        <v>#N/A</v>
      </c>
    </row>
    <row r="2207" spans="1:46" x14ac:dyDescent="0.25">
      <c r="A2207">
        <v>13</v>
      </c>
      <c r="B2207" t="s">
        <v>300</v>
      </c>
      <c r="C2207" t="s">
        <v>300</v>
      </c>
      <c r="D2207" t="s">
        <v>423</v>
      </c>
      <c r="E2207" t="s">
        <v>632</v>
      </c>
      <c r="F2207" t="s">
        <v>633</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c r="AG2207">
        <v>0</v>
      </c>
      <c r="AH2207">
        <v>0</v>
      </c>
      <c r="AI2207">
        <v>0</v>
      </c>
      <c r="AJ2207">
        <v>0</v>
      </c>
      <c r="AK2207">
        <v>0</v>
      </c>
      <c r="AL2207" t="s">
        <v>531</v>
      </c>
      <c r="AM2207" s="49" t="s">
        <v>423</v>
      </c>
      <c r="AN2207" s="49" t="s">
        <v>14</v>
      </c>
      <c r="AO2207" s="49" t="s">
        <v>485</v>
      </c>
      <c r="AP2207" s="49" t="s">
        <v>505</v>
      </c>
      <c r="AQ2207" s="49" t="s">
        <v>13</v>
      </c>
      <c r="AR2207" s="49" t="s">
        <v>495</v>
      </c>
      <c r="AS2207" s="49" t="s">
        <v>496</v>
      </c>
      <c r="AT2207" s="49" t="s">
        <v>497</v>
      </c>
    </row>
    <row r="2208" spans="1:46" x14ac:dyDescent="0.25">
      <c r="A2208">
        <v>13</v>
      </c>
      <c r="B2208" t="s">
        <v>493</v>
      </c>
      <c r="C2208" t="s">
        <v>594</v>
      </c>
      <c r="D2208" t="s">
        <v>595</v>
      </c>
      <c r="E2208" t="s">
        <v>632</v>
      </c>
      <c r="F2208" t="s">
        <v>633</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c r="AH2208">
        <v>0</v>
      </c>
      <c r="AI2208">
        <v>0</v>
      </c>
      <c r="AJ2208">
        <v>0</v>
      </c>
      <c r="AK2208">
        <v>0</v>
      </c>
      <c r="AL2208" t="s">
        <v>531</v>
      </c>
      <c r="AM2208" s="49" t="e">
        <v>#N/A</v>
      </c>
      <c r="AN2208" s="49" t="e">
        <v>#N/A</v>
      </c>
      <c r="AO2208" s="49" t="e">
        <v>#N/A</v>
      </c>
      <c r="AP2208" s="49" t="e">
        <v>#N/A</v>
      </c>
      <c r="AQ2208" s="49" t="e">
        <v>#N/A</v>
      </c>
      <c r="AR2208" s="49" t="e">
        <v>#N/A</v>
      </c>
      <c r="AS2208" s="49" t="e">
        <v>#N/A</v>
      </c>
      <c r="AT2208" s="49" t="e">
        <v>#N/A</v>
      </c>
    </row>
    <row r="2209" spans="1:46" x14ac:dyDescent="0.25">
      <c r="A2209">
        <v>13</v>
      </c>
      <c r="B2209" t="s">
        <v>493</v>
      </c>
      <c r="C2209" t="s">
        <v>596</v>
      </c>
      <c r="D2209" t="s">
        <v>597</v>
      </c>
      <c r="E2209" t="s">
        <v>632</v>
      </c>
      <c r="F2209" t="s">
        <v>633</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c r="AK2209">
        <v>0</v>
      </c>
      <c r="AL2209" t="s">
        <v>531</v>
      </c>
      <c r="AM2209" s="49" t="e">
        <v>#N/A</v>
      </c>
      <c r="AN2209" s="49" t="e">
        <v>#N/A</v>
      </c>
      <c r="AO2209" s="49" t="e">
        <v>#N/A</v>
      </c>
      <c r="AP2209" s="49" t="e">
        <v>#N/A</v>
      </c>
      <c r="AQ2209" s="49" t="e">
        <v>#N/A</v>
      </c>
      <c r="AR2209" s="49" t="e">
        <v>#N/A</v>
      </c>
      <c r="AS2209" s="49" t="e">
        <v>#N/A</v>
      </c>
      <c r="AT2209" s="49" t="e">
        <v>#N/A</v>
      </c>
    </row>
    <row r="2210" spans="1:46" x14ac:dyDescent="0.25">
      <c r="A2210">
        <v>13</v>
      </c>
      <c r="B2210" t="s">
        <v>493</v>
      </c>
      <c r="C2210" t="s">
        <v>598</v>
      </c>
      <c r="D2210" t="s">
        <v>599</v>
      </c>
      <c r="E2210" t="s">
        <v>632</v>
      </c>
      <c r="F2210" t="s">
        <v>633</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36.802</v>
      </c>
      <c r="AD2210">
        <v>110.40170000000001</v>
      </c>
      <c r="AE2210">
        <v>36.802</v>
      </c>
      <c r="AF2210">
        <v>36.802</v>
      </c>
      <c r="AG2210">
        <v>36.802</v>
      </c>
      <c r="AH2210">
        <v>6.6234999999999999</v>
      </c>
      <c r="AI2210">
        <v>14.720800000000001</v>
      </c>
      <c r="AJ2210">
        <v>18.401</v>
      </c>
      <c r="AK2210">
        <v>13.284700000000001</v>
      </c>
      <c r="AL2210" t="s">
        <v>531</v>
      </c>
      <c r="AM2210" s="49" t="e">
        <v>#N/A</v>
      </c>
      <c r="AN2210" s="49" t="e">
        <v>#N/A</v>
      </c>
      <c r="AO2210" s="49" t="e">
        <v>#N/A</v>
      </c>
      <c r="AP2210" s="49" t="e">
        <v>#N/A</v>
      </c>
      <c r="AQ2210" s="49" t="e">
        <v>#N/A</v>
      </c>
      <c r="AR2210" s="49" t="e">
        <v>#N/A</v>
      </c>
      <c r="AS2210" s="49" t="e">
        <v>#N/A</v>
      </c>
      <c r="AT2210" s="49" t="e">
        <v>#N/A</v>
      </c>
    </row>
    <row r="2211" spans="1:46" x14ac:dyDescent="0.25">
      <c r="A2211">
        <v>13</v>
      </c>
      <c r="B2211" t="s">
        <v>301</v>
      </c>
      <c r="C2211" t="s">
        <v>301</v>
      </c>
      <c r="D2211" t="s">
        <v>302</v>
      </c>
      <c r="E2211" t="s">
        <v>632</v>
      </c>
      <c r="F2211" t="s">
        <v>633</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c r="AG2211">
        <v>0</v>
      </c>
      <c r="AH2211">
        <v>0</v>
      </c>
      <c r="AI2211">
        <v>0</v>
      </c>
      <c r="AJ2211">
        <v>0</v>
      </c>
      <c r="AK2211">
        <v>0</v>
      </c>
      <c r="AL2211" t="s">
        <v>531</v>
      </c>
      <c r="AM2211" s="49" t="s">
        <v>302</v>
      </c>
      <c r="AN2211" s="49" t="s">
        <v>14</v>
      </c>
      <c r="AO2211" s="49" t="s">
        <v>485</v>
      </c>
      <c r="AP2211" s="49" t="s">
        <v>494</v>
      </c>
      <c r="AQ2211" s="49" t="s">
        <v>11</v>
      </c>
      <c r="AR2211" s="49" t="s">
        <v>487</v>
      </c>
      <c r="AS2211" s="49" t="s">
        <v>488</v>
      </c>
      <c r="AT2211" s="49" t="s">
        <v>489</v>
      </c>
    </row>
    <row r="2212" spans="1:46" x14ac:dyDescent="0.25">
      <c r="A2212">
        <v>13</v>
      </c>
      <c r="B2212" t="s">
        <v>303</v>
      </c>
      <c r="C2212" t="s">
        <v>303</v>
      </c>
      <c r="D2212" t="s">
        <v>304</v>
      </c>
      <c r="E2212" t="s">
        <v>632</v>
      </c>
      <c r="F2212" t="s">
        <v>633</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c r="AG2212">
        <v>0</v>
      </c>
      <c r="AH2212">
        <v>0</v>
      </c>
      <c r="AI2212">
        <v>0</v>
      </c>
      <c r="AJ2212">
        <v>0</v>
      </c>
      <c r="AK2212">
        <v>0</v>
      </c>
      <c r="AL2212" t="s">
        <v>531</v>
      </c>
      <c r="AM2212" s="49" t="s">
        <v>304</v>
      </c>
      <c r="AN2212" s="49" t="s">
        <v>14</v>
      </c>
      <c r="AO2212" s="49" t="s">
        <v>507</v>
      </c>
      <c r="AP2212" s="49" t="s">
        <v>501</v>
      </c>
      <c r="AQ2212" s="49" t="s">
        <v>10</v>
      </c>
      <c r="AR2212" s="49" t="s">
        <v>487</v>
      </c>
      <c r="AS2212" s="49" t="s">
        <v>488</v>
      </c>
      <c r="AT2212" s="49" t="s">
        <v>489</v>
      </c>
    </row>
    <row r="2213" spans="1:46" x14ac:dyDescent="0.25">
      <c r="A2213">
        <v>13</v>
      </c>
      <c r="B2213" t="s">
        <v>319</v>
      </c>
      <c r="C2213" t="s">
        <v>319</v>
      </c>
      <c r="D2213" t="s">
        <v>320</v>
      </c>
      <c r="E2213" t="s">
        <v>632</v>
      </c>
      <c r="F2213" t="s">
        <v>633</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c r="AG2213">
        <v>0</v>
      </c>
      <c r="AH2213">
        <v>0</v>
      </c>
      <c r="AI2213">
        <v>0</v>
      </c>
      <c r="AJ2213">
        <v>0</v>
      </c>
      <c r="AK2213">
        <v>0</v>
      </c>
      <c r="AL2213" t="s">
        <v>531</v>
      </c>
      <c r="AM2213" s="49" t="s">
        <v>320</v>
      </c>
      <c r="AN2213" s="49" t="s">
        <v>14</v>
      </c>
      <c r="AO2213" s="49" t="s">
        <v>506</v>
      </c>
      <c r="AP2213" s="49" t="s">
        <v>501</v>
      </c>
      <c r="AQ2213" s="49" t="s">
        <v>10</v>
      </c>
      <c r="AR2213" s="49" t="s">
        <v>487</v>
      </c>
      <c r="AS2213" s="49" t="s">
        <v>488</v>
      </c>
      <c r="AT2213" s="49" t="s">
        <v>489</v>
      </c>
    </row>
    <row r="2214" spans="1:46" x14ac:dyDescent="0.25">
      <c r="A2214">
        <v>13</v>
      </c>
      <c r="B2214" t="s">
        <v>115</v>
      </c>
      <c r="C2214" t="s">
        <v>115</v>
      </c>
      <c r="D2214" t="s">
        <v>600</v>
      </c>
      <c r="E2214" t="s">
        <v>632</v>
      </c>
      <c r="F2214" t="s">
        <v>633</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c r="AG2214">
        <v>0</v>
      </c>
      <c r="AH2214">
        <v>0</v>
      </c>
      <c r="AI2214">
        <v>0</v>
      </c>
      <c r="AJ2214">
        <v>0</v>
      </c>
      <c r="AK2214">
        <v>0</v>
      </c>
      <c r="AL2214" t="s">
        <v>531</v>
      </c>
      <c r="AM2214" s="49" t="s">
        <v>116</v>
      </c>
      <c r="AN2214" s="49" t="s">
        <v>14</v>
      </c>
      <c r="AO2214" s="49" t="s">
        <v>485</v>
      </c>
      <c r="AP2214" s="49" t="s">
        <v>501</v>
      </c>
      <c r="AQ2214" s="49" t="s">
        <v>11</v>
      </c>
      <c r="AR2214" s="49" t="s">
        <v>487</v>
      </c>
      <c r="AS2214" s="49" t="s">
        <v>488</v>
      </c>
      <c r="AT2214" s="49" t="s">
        <v>489</v>
      </c>
    </row>
    <row r="2215" spans="1:46" x14ac:dyDescent="0.25">
      <c r="A2215">
        <v>13</v>
      </c>
      <c r="B2215" t="s">
        <v>305</v>
      </c>
      <c r="C2215" t="s">
        <v>305</v>
      </c>
      <c r="D2215" t="s">
        <v>306</v>
      </c>
      <c r="E2215" t="s">
        <v>632</v>
      </c>
      <c r="F2215" t="s">
        <v>633</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c r="AG2215">
        <v>0</v>
      </c>
      <c r="AH2215">
        <v>0</v>
      </c>
      <c r="AI2215">
        <v>0</v>
      </c>
      <c r="AJ2215">
        <v>0</v>
      </c>
      <c r="AK2215">
        <v>0</v>
      </c>
      <c r="AL2215" t="s">
        <v>531</v>
      </c>
      <c r="AM2215" s="49" t="s">
        <v>306</v>
      </c>
      <c r="AN2215" s="49" t="s">
        <v>14</v>
      </c>
      <c r="AO2215" s="49" t="s">
        <v>506</v>
      </c>
      <c r="AP2215" s="49" t="s">
        <v>501</v>
      </c>
      <c r="AQ2215" s="49" t="s">
        <v>10</v>
      </c>
      <c r="AR2215" s="49" t="s">
        <v>487</v>
      </c>
      <c r="AS2215" s="49" t="s">
        <v>488</v>
      </c>
      <c r="AT2215" s="49" t="s">
        <v>489</v>
      </c>
    </row>
    <row r="2216" spans="1:46" x14ac:dyDescent="0.25">
      <c r="A2216">
        <v>13</v>
      </c>
      <c r="B2216" t="s">
        <v>307</v>
      </c>
      <c r="C2216" t="s">
        <v>307</v>
      </c>
      <c r="D2216" t="s">
        <v>308</v>
      </c>
      <c r="E2216" t="s">
        <v>632</v>
      </c>
      <c r="F2216" t="s">
        <v>633</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c r="AG2216">
        <v>0</v>
      </c>
      <c r="AH2216">
        <v>0</v>
      </c>
      <c r="AI2216">
        <v>0</v>
      </c>
      <c r="AJ2216">
        <v>0</v>
      </c>
      <c r="AK2216">
        <v>0</v>
      </c>
      <c r="AL2216" t="s">
        <v>531</v>
      </c>
      <c r="AM2216" s="49" t="s">
        <v>308</v>
      </c>
      <c r="AN2216" s="49" t="s">
        <v>14</v>
      </c>
      <c r="AO2216" s="49" t="s">
        <v>485</v>
      </c>
      <c r="AP2216" s="49" t="s">
        <v>494</v>
      </c>
      <c r="AQ2216" s="49" t="s">
        <v>11</v>
      </c>
      <c r="AR2216" s="49" t="s">
        <v>487</v>
      </c>
      <c r="AS2216" s="49" t="s">
        <v>488</v>
      </c>
      <c r="AT2216" s="49" t="s">
        <v>489</v>
      </c>
    </row>
    <row r="2217" spans="1:46" x14ac:dyDescent="0.25">
      <c r="A2217">
        <v>13</v>
      </c>
      <c r="B2217" t="s">
        <v>313</v>
      </c>
      <c r="C2217" t="s">
        <v>313</v>
      </c>
      <c r="D2217" t="s">
        <v>314</v>
      </c>
      <c r="E2217" t="s">
        <v>632</v>
      </c>
      <c r="F2217" t="s">
        <v>633</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31.6815</v>
      </c>
      <c r="AA2217">
        <v>9.2150999999999996</v>
      </c>
      <c r="AB2217">
        <v>23.002300000000002</v>
      </c>
      <c r="AC2217">
        <v>2.7256</v>
      </c>
      <c r="AD2217">
        <v>7.2389999999999999</v>
      </c>
      <c r="AE2217">
        <v>3.7387999999999999</v>
      </c>
      <c r="AF2217">
        <v>63.651899999999998</v>
      </c>
      <c r="AG2217">
        <v>75.081900000000005</v>
      </c>
      <c r="AH2217">
        <v>79.038399999999996</v>
      </c>
      <c r="AI2217">
        <v>82.538600000000002</v>
      </c>
      <c r="AJ2217">
        <v>83.547600000000003</v>
      </c>
      <c r="AK2217">
        <v>82.115700000000004</v>
      </c>
      <c r="AL2217">
        <v>89.312799999999996</v>
      </c>
      <c r="AM2217" s="49" t="s">
        <v>314</v>
      </c>
      <c r="AN2217" s="49" t="s">
        <v>14</v>
      </c>
      <c r="AO2217" s="49" t="s">
        <v>500</v>
      </c>
      <c r="AP2217" s="49" t="s">
        <v>505</v>
      </c>
      <c r="AQ2217" s="49" t="s">
        <v>13</v>
      </c>
      <c r="AR2217" s="49" t="s">
        <v>487</v>
      </c>
      <c r="AS2217" s="49" t="s">
        <v>488</v>
      </c>
      <c r="AT2217" s="49" t="s">
        <v>489</v>
      </c>
    </row>
    <row r="2218" spans="1:46" x14ac:dyDescent="0.25">
      <c r="A2218">
        <v>13</v>
      </c>
      <c r="B2218" t="s">
        <v>317</v>
      </c>
      <c r="C2218" t="s">
        <v>317</v>
      </c>
      <c r="D2218" t="s">
        <v>318</v>
      </c>
      <c r="E2218" t="s">
        <v>632</v>
      </c>
      <c r="F2218" t="s">
        <v>633</v>
      </c>
      <c r="G2218">
        <v>0</v>
      </c>
      <c r="H2218">
        <v>0</v>
      </c>
      <c r="I2218">
        <v>0</v>
      </c>
      <c r="J2218">
        <v>0</v>
      </c>
      <c r="K2218">
        <v>0</v>
      </c>
      <c r="L2218">
        <v>0</v>
      </c>
      <c r="M2218">
        <v>0</v>
      </c>
      <c r="N2218">
        <v>0</v>
      </c>
      <c r="O2218">
        <v>0</v>
      </c>
      <c r="P2218">
        <v>0</v>
      </c>
      <c r="Q2218">
        <v>0</v>
      </c>
      <c r="R2218">
        <v>0</v>
      </c>
      <c r="S2218">
        <v>0</v>
      </c>
      <c r="T2218">
        <v>0</v>
      </c>
      <c r="U2218">
        <v>0</v>
      </c>
      <c r="V2218">
        <v>0</v>
      </c>
      <c r="W2218">
        <v>38.924700000000001</v>
      </c>
      <c r="X2218">
        <v>107.7054</v>
      </c>
      <c r="Y2218">
        <v>188.1799</v>
      </c>
      <c r="Z2218">
        <v>165.5377</v>
      </c>
      <c r="AA2218">
        <v>177.67519999999999</v>
      </c>
      <c r="AB2218">
        <v>171.49549999999999</v>
      </c>
      <c r="AC2218">
        <v>174.93709999999999</v>
      </c>
      <c r="AD2218">
        <v>179.63470000000001</v>
      </c>
      <c r="AE2218">
        <v>207.08750000000001</v>
      </c>
      <c r="AF2218">
        <v>131.46129999999999</v>
      </c>
      <c r="AG2218">
        <v>93.24</v>
      </c>
      <c r="AH2218">
        <v>0</v>
      </c>
      <c r="AI2218">
        <v>0</v>
      </c>
      <c r="AJ2218">
        <v>0</v>
      </c>
      <c r="AK2218">
        <v>0</v>
      </c>
      <c r="AL2218">
        <v>0</v>
      </c>
      <c r="AM2218" s="49" t="s">
        <v>318</v>
      </c>
      <c r="AN2218" s="49" t="s">
        <v>14</v>
      </c>
      <c r="AO2218" s="49" t="s">
        <v>500</v>
      </c>
      <c r="AP2218" s="49" t="s">
        <v>505</v>
      </c>
      <c r="AQ2218" s="49" t="s">
        <v>13</v>
      </c>
      <c r="AR2218" s="49" t="s">
        <v>487</v>
      </c>
      <c r="AS2218" s="49" t="s">
        <v>488</v>
      </c>
      <c r="AT2218" s="49" t="s">
        <v>489</v>
      </c>
    </row>
    <row r="2219" spans="1:46" x14ac:dyDescent="0.25">
      <c r="A2219">
        <v>13</v>
      </c>
      <c r="B2219" t="s">
        <v>321</v>
      </c>
      <c r="C2219" t="s">
        <v>321</v>
      </c>
      <c r="D2219" t="s">
        <v>424</v>
      </c>
      <c r="E2219" t="s">
        <v>632</v>
      </c>
      <c r="F2219" t="s">
        <v>633</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c r="AG2219">
        <v>0</v>
      </c>
      <c r="AH2219">
        <v>0</v>
      </c>
      <c r="AI2219">
        <v>0</v>
      </c>
      <c r="AJ2219">
        <v>0</v>
      </c>
      <c r="AK2219">
        <v>0</v>
      </c>
      <c r="AL2219" t="s">
        <v>531</v>
      </c>
      <c r="AM2219" s="49" t="s">
        <v>424</v>
      </c>
      <c r="AN2219" s="49" t="s">
        <v>14</v>
      </c>
      <c r="AO2219" s="49" t="s">
        <v>485</v>
      </c>
      <c r="AP2219" s="49" t="s">
        <v>505</v>
      </c>
      <c r="AQ2219" s="49" t="s">
        <v>13</v>
      </c>
      <c r="AR2219" s="49" t="s">
        <v>495</v>
      </c>
      <c r="AS2219" s="49" t="s">
        <v>496</v>
      </c>
      <c r="AT2219" s="49" t="s">
        <v>497</v>
      </c>
    </row>
    <row r="2220" spans="1:46" x14ac:dyDescent="0.25">
      <c r="A2220">
        <v>13</v>
      </c>
      <c r="B2220" t="s">
        <v>253</v>
      </c>
      <c r="C2220" t="s">
        <v>253</v>
      </c>
      <c r="D2220" t="s">
        <v>601</v>
      </c>
      <c r="E2220" t="s">
        <v>632</v>
      </c>
      <c r="F2220" t="s">
        <v>633</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0</v>
      </c>
      <c r="AH2220">
        <v>0</v>
      </c>
      <c r="AI2220">
        <v>0</v>
      </c>
      <c r="AJ2220">
        <v>0</v>
      </c>
      <c r="AK2220">
        <v>0</v>
      </c>
      <c r="AL2220">
        <v>0</v>
      </c>
      <c r="AM2220" s="49" t="s">
        <v>254</v>
      </c>
      <c r="AN2220" s="49" t="s">
        <v>14</v>
      </c>
      <c r="AO2220" s="49" t="s">
        <v>500</v>
      </c>
      <c r="AP2220" s="49" t="s">
        <v>501</v>
      </c>
      <c r="AQ2220" s="49" t="s">
        <v>502</v>
      </c>
      <c r="AR2220" s="49" t="s">
        <v>487</v>
      </c>
      <c r="AS2220" s="49" t="s">
        <v>488</v>
      </c>
      <c r="AT2220" s="49" t="s">
        <v>489</v>
      </c>
    </row>
    <row r="2221" spans="1:46" x14ac:dyDescent="0.25">
      <c r="A2221">
        <v>13</v>
      </c>
      <c r="B2221" t="s">
        <v>263</v>
      </c>
      <c r="C2221" t="s">
        <v>263</v>
      </c>
      <c r="D2221" t="s">
        <v>602</v>
      </c>
      <c r="E2221" t="s">
        <v>632</v>
      </c>
      <c r="F2221" t="s">
        <v>633</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c r="AG2221">
        <v>0</v>
      </c>
      <c r="AH2221">
        <v>0</v>
      </c>
      <c r="AI2221">
        <v>0</v>
      </c>
      <c r="AJ2221">
        <v>0</v>
      </c>
      <c r="AK2221">
        <v>0</v>
      </c>
      <c r="AL2221">
        <v>0</v>
      </c>
      <c r="AM2221" s="49" t="s">
        <v>264</v>
      </c>
      <c r="AN2221" s="49" t="s">
        <v>14</v>
      </c>
      <c r="AO2221" s="49" t="s">
        <v>500</v>
      </c>
      <c r="AP2221" s="49" t="s">
        <v>501</v>
      </c>
      <c r="AQ2221" s="49" t="s">
        <v>502</v>
      </c>
      <c r="AR2221" s="49" t="s">
        <v>487</v>
      </c>
      <c r="AS2221" s="49" t="s">
        <v>488</v>
      </c>
      <c r="AT2221" s="49" t="s">
        <v>489</v>
      </c>
    </row>
    <row r="2222" spans="1:46" x14ac:dyDescent="0.25">
      <c r="A2222">
        <v>13</v>
      </c>
      <c r="B2222" t="s">
        <v>123</v>
      </c>
      <c r="C2222" t="s">
        <v>123</v>
      </c>
      <c r="D2222" t="s">
        <v>603</v>
      </c>
      <c r="E2222" t="s">
        <v>632</v>
      </c>
      <c r="F2222" t="s">
        <v>633</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c r="AG2222">
        <v>0</v>
      </c>
      <c r="AH2222">
        <v>0</v>
      </c>
      <c r="AI2222">
        <v>0</v>
      </c>
      <c r="AJ2222">
        <v>0</v>
      </c>
      <c r="AK2222">
        <v>0</v>
      </c>
      <c r="AL2222" t="s">
        <v>531</v>
      </c>
      <c r="AM2222" s="49" t="s">
        <v>410</v>
      </c>
      <c r="AN2222" s="49" t="s">
        <v>5</v>
      </c>
      <c r="AO2222" s="49" t="s">
        <v>9</v>
      </c>
      <c r="AP2222" s="49" t="s">
        <v>494</v>
      </c>
      <c r="AQ2222" s="49" t="s">
        <v>9</v>
      </c>
      <c r="AR2222" s="49" t="s">
        <v>495</v>
      </c>
      <c r="AS2222" s="49" t="s">
        <v>496</v>
      </c>
      <c r="AT2222" s="49" t="s">
        <v>497</v>
      </c>
    </row>
    <row r="2223" spans="1:46" x14ac:dyDescent="0.25">
      <c r="A2223">
        <v>13</v>
      </c>
      <c r="B2223" t="s">
        <v>375</v>
      </c>
      <c r="C2223" t="s">
        <v>375</v>
      </c>
      <c r="D2223" t="s">
        <v>604</v>
      </c>
      <c r="E2223" t="s">
        <v>632</v>
      </c>
      <c r="F2223" t="s">
        <v>633</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17.898599999999998</v>
      </c>
      <c r="AF2223">
        <v>10.8606</v>
      </c>
      <c r="AG2223">
        <v>10.3414</v>
      </c>
      <c r="AH2223">
        <v>17.500800000000002</v>
      </c>
      <c r="AI2223">
        <v>39.259599999999999</v>
      </c>
      <c r="AJ2223">
        <v>260.88369999999998</v>
      </c>
      <c r="AK2223">
        <v>412.14859999999999</v>
      </c>
      <c r="AL2223">
        <v>560.39059999999995</v>
      </c>
      <c r="AM2223" s="49" t="s">
        <v>376</v>
      </c>
      <c r="AN2223" s="49" t="s">
        <v>14</v>
      </c>
      <c r="AO2223" s="49" t="s">
        <v>500</v>
      </c>
      <c r="AP2223" s="49" t="s">
        <v>501</v>
      </c>
      <c r="AQ2223" s="49" t="s">
        <v>502</v>
      </c>
      <c r="AR2223" s="49" t="s">
        <v>487</v>
      </c>
      <c r="AS2223" s="49" t="s">
        <v>488</v>
      </c>
      <c r="AT2223" s="49" t="s">
        <v>489</v>
      </c>
    </row>
    <row r="2224" spans="1:46" x14ac:dyDescent="0.25">
      <c r="A2224">
        <v>13</v>
      </c>
      <c r="B2224" t="s">
        <v>322</v>
      </c>
      <c r="C2224" t="s">
        <v>322</v>
      </c>
      <c r="D2224" t="s">
        <v>323</v>
      </c>
      <c r="E2224" t="s">
        <v>632</v>
      </c>
      <c r="F2224" t="s">
        <v>633</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c r="AG2224">
        <v>0</v>
      </c>
      <c r="AH2224">
        <v>0</v>
      </c>
      <c r="AI2224">
        <v>0</v>
      </c>
      <c r="AJ2224">
        <v>0</v>
      </c>
      <c r="AK2224">
        <v>0</v>
      </c>
      <c r="AL2224">
        <v>0</v>
      </c>
      <c r="AM2224" s="49" t="s">
        <v>323</v>
      </c>
      <c r="AN2224" s="49" t="s">
        <v>14</v>
      </c>
      <c r="AO2224" s="49" t="s">
        <v>500</v>
      </c>
      <c r="AP2224" s="49" t="s">
        <v>501</v>
      </c>
      <c r="AQ2224" s="49" t="s">
        <v>502</v>
      </c>
      <c r="AR2224" s="49" t="s">
        <v>487</v>
      </c>
      <c r="AS2224" s="49" t="s">
        <v>488</v>
      </c>
      <c r="AT2224" s="49" t="s">
        <v>489</v>
      </c>
    </row>
    <row r="2225" spans="1:46" x14ac:dyDescent="0.25">
      <c r="A2225">
        <v>13</v>
      </c>
      <c r="B2225" t="s">
        <v>324</v>
      </c>
      <c r="C2225" t="s">
        <v>324</v>
      </c>
      <c r="D2225" t="s">
        <v>425</v>
      </c>
      <c r="E2225" t="s">
        <v>632</v>
      </c>
      <c r="F2225" t="s">
        <v>633</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c r="AG2225">
        <v>0</v>
      </c>
      <c r="AH2225">
        <v>0</v>
      </c>
      <c r="AI2225">
        <v>0</v>
      </c>
      <c r="AJ2225">
        <v>0</v>
      </c>
      <c r="AK2225">
        <v>0</v>
      </c>
      <c r="AL2225">
        <v>0</v>
      </c>
      <c r="AM2225" s="49" t="s">
        <v>425</v>
      </c>
      <c r="AN2225" s="49" t="s">
        <v>14</v>
      </c>
      <c r="AO2225" s="49" t="s">
        <v>500</v>
      </c>
      <c r="AP2225" s="49" t="s">
        <v>501</v>
      </c>
      <c r="AQ2225" s="49" t="s">
        <v>502</v>
      </c>
      <c r="AR2225" s="49" t="s">
        <v>495</v>
      </c>
      <c r="AS2225" s="49" t="s">
        <v>496</v>
      </c>
      <c r="AT2225" s="49" t="s">
        <v>497</v>
      </c>
    </row>
    <row r="2226" spans="1:46" x14ac:dyDescent="0.25">
      <c r="A2226">
        <v>13</v>
      </c>
      <c r="B2226" t="s">
        <v>325</v>
      </c>
      <c r="C2226" t="s">
        <v>325</v>
      </c>
      <c r="D2226" t="s">
        <v>326</v>
      </c>
      <c r="E2226" t="s">
        <v>632</v>
      </c>
      <c r="F2226" t="s">
        <v>633</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c r="AG2226">
        <v>0</v>
      </c>
      <c r="AH2226">
        <v>0</v>
      </c>
      <c r="AI2226">
        <v>0</v>
      </c>
      <c r="AJ2226">
        <v>0</v>
      </c>
      <c r="AK2226">
        <v>0</v>
      </c>
      <c r="AL2226" t="s">
        <v>531</v>
      </c>
      <c r="AM2226" s="49" t="s">
        <v>326</v>
      </c>
      <c r="AN2226" s="49" t="s">
        <v>6</v>
      </c>
      <c r="AO2226" s="49" t="s">
        <v>9</v>
      </c>
      <c r="AP2226" s="49" t="s">
        <v>486</v>
      </c>
      <c r="AQ2226" s="49" t="s">
        <v>9</v>
      </c>
      <c r="AR2226" s="49" t="s">
        <v>487</v>
      </c>
      <c r="AS2226" s="49" t="s">
        <v>488</v>
      </c>
      <c r="AT2226" s="49" t="s">
        <v>489</v>
      </c>
    </row>
    <row r="2227" spans="1:46" x14ac:dyDescent="0.25">
      <c r="A2227">
        <v>13</v>
      </c>
      <c r="B2227" t="s">
        <v>327</v>
      </c>
      <c r="C2227" t="s">
        <v>327</v>
      </c>
      <c r="D2227" t="s">
        <v>426</v>
      </c>
      <c r="E2227" t="s">
        <v>632</v>
      </c>
      <c r="F2227" t="s">
        <v>633</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c r="AG2227">
        <v>0</v>
      </c>
      <c r="AH2227">
        <v>0</v>
      </c>
      <c r="AI2227">
        <v>0</v>
      </c>
      <c r="AJ2227">
        <v>0</v>
      </c>
      <c r="AK2227">
        <v>0</v>
      </c>
      <c r="AL2227" t="s">
        <v>531</v>
      </c>
      <c r="AM2227" s="49" t="s">
        <v>426</v>
      </c>
      <c r="AN2227" s="49" t="s">
        <v>14</v>
      </c>
      <c r="AO2227" s="49" t="s">
        <v>485</v>
      </c>
      <c r="AP2227" s="49" t="s">
        <v>505</v>
      </c>
      <c r="AQ2227" s="49" t="s">
        <v>13</v>
      </c>
      <c r="AR2227" s="49" t="s">
        <v>495</v>
      </c>
      <c r="AS2227" s="49" t="s">
        <v>496</v>
      </c>
      <c r="AT2227" s="49" t="s">
        <v>497</v>
      </c>
    </row>
    <row r="2228" spans="1:46" x14ac:dyDescent="0.25">
      <c r="A2228">
        <v>13</v>
      </c>
      <c r="B2228" t="s">
        <v>330</v>
      </c>
      <c r="C2228" t="s">
        <v>330</v>
      </c>
      <c r="D2228" t="s">
        <v>331</v>
      </c>
      <c r="E2228" t="s">
        <v>632</v>
      </c>
      <c r="F2228" t="s">
        <v>633</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c r="AI2228">
        <v>0</v>
      </c>
      <c r="AJ2228">
        <v>0</v>
      </c>
      <c r="AK2228">
        <v>0</v>
      </c>
      <c r="AL2228" t="s">
        <v>531</v>
      </c>
      <c r="AM2228" s="49" t="s">
        <v>331</v>
      </c>
      <c r="AN2228" s="49" t="s">
        <v>8</v>
      </c>
      <c r="AO2228" s="49" t="s">
        <v>9</v>
      </c>
      <c r="AP2228" s="49" t="s">
        <v>494</v>
      </c>
      <c r="AQ2228" s="49" t="s">
        <v>9</v>
      </c>
      <c r="AR2228" s="49" t="s">
        <v>487</v>
      </c>
      <c r="AS2228" s="49" t="s">
        <v>488</v>
      </c>
      <c r="AT2228" s="49" t="s">
        <v>489</v>
      </c>
    </row>
    <row r="2229" spans="1:46" x14ac:dyDescent="0.25">
      <c r="A2229">
        <v>13</v>
      </c>
      <c r="B2229" t="s">
        <v>342</v>
      </c>
      <c r="C2229" t="s">
        <v>342</v>
      </c>
      <c r="D2229" t="s">
        <v>343</v>
      </c>
      <c r="E2229" t="s">
        <v>632</v>
      </c>
      <c r="F2229" t="s">
        <v>633</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c r="AG2229">
        <v>0</v>
      </c>
      <c r="AH2229">
        <v>0</v>
      </c>
      <c r="AI2229">
        <v>0</v>
      </c>
      <c r="AJ2229">
        <v>0</v>
      </c>
      <c r="AK2229">
        <v>0</v>
      </c>
      <c r="AL2229">
        <v>0</v>
      </c>
      <c r="AM2229" s="49" t="s">
        <v>343</v>
      </c>
      <c r="AN2229" s="49" t="s">
        <v>14</v>
      </c>
      <c r="AO2229" s="49" t="s">
        <v>500</v>
      </c>
      <c r="AP2229" s="49" t="s">
        <v>501</v>
      </c>
      <c r="AQ2229" s="49" t="s">
        <v>502</v>
      </c>
      <c r="AR2229" s="49" t="s">
        <v>487</v>
      </c>
      <c r="AS2229" s="49" t="s">
        <v>488</v>
      </c>
      <c r="AT2229" s="49" t="s">
        <v>489</v>
      </c>
    </row>
    <row r="2230" spans="1:46" x14ac:dyDescent="0.25">
      <c r="A2230">
        <v>13</v>
      </c>
      <c r="B2230" t="s">
        <v>332</v>
      </c>
      <c r="C2230" t="s">
        <v>332</v>
      </c>
      <c r="D2230" t="s">
        <v>333</v>
      </c>
      <c r="E2230" t="s">
        <v>632</v>
      </c>
      <c r="F2230" t="s">
        <v>633</v>
      </c>
      <c r="G2230">
        <v>0</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c r="AG2230">
        <v>0</v>
      </c>
      <c r="AH2230">
        <v>0</v>
      </c>
      <c r="AI2230">
        <v>0</v>
      </c>
      <c r="AJ2230">
        <v>0</v>
      </c>
      <c r="AK2230">
        <v>0</v>
      </c>
      <c r="AL2230" t="s">
        <v>531</v>
      </c>
      <c r="AM2230" s="49" t="s">
        <v>333</v>
      </c>
      <c r="AN2230" s="49" t="s">
        <v>14</v>
      </c>
      <c r="AO2230" s="49" t="s">
        <v>485</v>
      </c>
      <c r="AP2230" s="49" t="s">
        <v>505</v>
      </c>
      <c r="AQ2230" s="49" t="s">
        <v>13</v>
      </c>
      <c r="AR2230" s="49" t="s">
        <v>495</v>
      </c>
      <c r="AS2230" s="49" t="s">
        <v>488</v>
      </c>
      <c r="AT2230" s="49" t="s">
        <v>489</v>
      </c>
    </row>
    <row r="2231" spans="1:46" x14ac:dyDescent="0.25">
      <c r="A2231">
        <v>13</v>
      </c>
      <c r="B2231" t="s">
        <v>349</v>
      </c>
      <c r="C2231" t="s">
        <v>349</v>
      </c>
      <c r="D2231" t="s">
        <v>350</v>
      </c>
      <c r="E2231" t="s">
        <v>632</v>
      </c>
      <c r="F2231" t="s">
        <v>633</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0</v>
      </c>
      <c r="AI2231">
        <v>0</v>
      </c>
      <c r="AJ2231">
        <v>0</v>
      </c>
      <c r="AK2231">
        <v>0</v>
      </c>
      <c r="AL2231">
        <v>0</v>
      </c>
      <c r="AM2231" s="49" t="s">
        <v>350</v>
      </c>
      <c r="AN2231" s="49" t="s">
        <v>14</v>
      </c>
      <c r="AO2231" s="49" t="s">
        <v>500</v>
      </c>
      <c r="AP2231" s="49" t="s">
        <v>505</v>
      </c>
      <c r="AQ2231" s="49" t="s">
        <v>13</v>
      </c>
      <c r="AR2231" s="49" t="s">
        <v>487</v>
      </c>
      <c r="AS2231" s="49" t="s">
        <v>488</v>
      </c>
      <c r="AT2231" s="49" t="s">
        <v>489</v>
      </c>
    </row>
    <row r="2232" spans="1:46" x14ac:dyDescent="0.25">
      <c r="A2232">
        <v>13</v>
      </c>
      <c r="B2232" t="s">
        <v>351</v>
      </c>
      <c r="C2232" t="s">
        <v>351</v>
      </c>
      <c r="D2232" t="s">
        <v>352</v>
      </c>
      <c r="E2232" t="s">
        <v>632</v>
      </c>
      <c r="F2232" t="s">
        <v>633</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0</v>
      </c>
      <c r="AH2232">
        <v>0</v>
      </c>
      <c r="AI2232">
        <v>0</v>
      </c>
      <c r="AJ2232">
        <v>0</v>
      </c>
      <c r="AK2232">
        <v>0</v>
      </c>
      <c r="AL2232">
        <v>0</v>
      </c>
      <c r="AM2232" s="49" t="s">
        <v>352</v>
      </c>
      <c r="AN2232" s="49" t="s">
        <v>14</v>
      </c>
      <c r="AO2232" s="49" t="s">
        <v>500</v>
      </c>
      <c r="AP2232" s="49" t="s">
        <v>505</v>
      </c>
      <c r="AQ2232" s="49" t="s">
        <v>13</v>
      </c>
      <c r="AR2232" s="49" t="s">
        <v>487</v>
      </c>
      <c r="AS2232" s="49" t="s">
        <v>488</v>
      </c>
      <c r="AT2232" s="49" t="s">
        <v>489</v>
      </c>
    </row>
    <row r="2233" spans="1:46" x14ac:dyDescent="0.25">
      <c r="A2233">
        <v>13</v>
      </c>
      <c r="B2233" t="s">
        <v>400</v>
      </c>
      <c r="C2233" t="s">
        <v>400</v>
      </c>
      <c r="D2233" t="s">
        <v>401</v>
      </c>
      <c r="E2233" t="s">
        <v>632</v>
      </c>
      <c r="F2233" t="s">
        <v>633</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c r="AH2233">
        <v>0</v>
      </c>
      <c r="AI2233">
        <v>0</v>
      </c>
      <c r="AJ2233">
        <v>0</v>
      </c>
      <c r="AK2233">
        <v>0</v>
      </c>
      <c r="AL2233" t="s">
        <v>531</v>
      </c>
      <c r="AM2233" s="49" t="s">
        <v>401</v>
      </c>
      <c r="AN2233" s="49" t="s">
        <v>4</v>
      </c>
      <c r="AO2233" s="49" t="s">
        <v>9</v>
      </c>
      <c r="AP2233" s="49" t="s">
        <v>501</v>
      </c>
      <c r="AQ2233" s="49" t="s">
        <v>9</v>
      </c>
      <c r="AR2233" s="49" t="s">
        <v>487</v>
      </c>
      <c r="AS2233" s="49" t="s">
        <v>488</v>
      </c>
      <c r="AT2233" s="49" t="s">
        <v>489</v>
      </c>
    </row>
    <row r="2234" spans="1:46" x14ac:dyDescent="0.25">
      <c r="A2234">
        <v>13</v>
      </c>
      <c r="B2234" t="s">
        <v>344</v>
      </c>
      <c r="C2234" t="s">
        <v>344</v>
      </c>
      <c r="D2234" t="s">
        <v>345</v>
      </c>
      <c r="E2234" t="s">
        <v>632</v>
      </c>
      <c r="F2234" t="s">
        <v>633</v>
      </c>
      <c r="G2234" t="s">
        <v>531</v>
      </c>
      <c r="H2234" t="s">
        <v>531</v>
      </c>
      <c r="I2234" t="s">
        <v>531</v>
      </c>
      <c r="J2234" t="s">
        <v>531</v>
      </c>
      <c r="K2234" t="s">
        <v>531</v>
      </c>
      <c r="L2234" t="s">
        <v>531</v>
      </c>
      <c r="M2234" t="s">
        <v>531</v>
      </c>
      <c r="N2234" t="s">
        <v>531</v>
      </c>
      <c r="O2234" t="s">
        <v>531</v>
      </c>
      <c r="P2234" t="s">
        <v>531</v>
      </c>
      <c r="Q2234" t="s">
        <v>531</v>
      </c>
      <c r="R2234" t="s">
        <v>531</v>
      </c>
      <c r="S2234" t="s">
        <v>531</v>
      </c>
      <c r="T2234" t="s">
        <v>531</v>
      </c>
      <c r="U2234" t="s">
        <v>531</v>
      </c>
      <c r="V2234" t="s">
        <v>531</v>
      </c>
      <c r="W2234" t="s">
        <v>531</v>
      </c>
      <c r="X2234" t="s">
        <v>531</v>
      </c>
      <c r="Y2234" t="s">
        <v>531</v>
      </c>
      <c r="Z2234" t="s">
        <v>531</v>
      </c>
      <c r="AA2234" t="s">
        <v>531</v>
      </c>
      <c r="AB2234" t="s">
        <v>531</v>
      </c>
      <c r="AC2234">
        <v>0</v>
      </c>
      <c r="AD2234">
        <v>0</v>
      </c>
      <c r="AE2234">
        <v>0</v>
      </c>
      <c r="AF2234">
        <v>0</v>
      </c>
      <c r="AG2234">
        <v>0</v>
      </c>
      <c r="AH2234">
        <v>0</v>
      </c>
      <c r="AI2234">
        <v>0</v>
      </c>
      <c r="AJ2234">
        <v>0</v>
      </c>
      <c r="AK2234">
        <v>0</v>
      </c>
      <c r="AL2234" t="s">
        <v>531</v>
      </c>
      <c r="AM2234" s="49" t="s">
        <v>345</v>
      </c>
      <c r="AN2234" s="49" t="s">
        <v>6</v>
      </c>
      <c r="AO2234" s="49" t="s">
        <v>9</v>
      </c>
      <c r="AP2234" s="49" t="s">
        <v>486</v>
      </c>
      <c r="AQ2234" s="49" t="s">
        <v>9</v>
      </c>
      <c r="AR2234" s="49" t="s">
        <v>495</v>
      </c>
      <c r="AS2234" s="49" t="s">
        <v>488</v>
      </c>
      <c r="AT2234" s="49" t="s">
        <v>489</v>
      </c>
    </row>
    <row r="2235" spans="1:46" x14ac:dyDescent="0.25">
      <c r="A2235">
        <v>13</v>
      </c>
      <c r="B2235" t="s">
        <v>154</v>
      </c>
      <c r="C2235" t="s">
        <v>154</v>
      </c>
      <c r="D2235" t="s">
        <v>155</v>
      </c>
      <c r="E2235" t="s">
        <v>632</v>
      </c>
      <c r="F2235" t="s">
        <v>633</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0</v>
      </c>
      <c r="AC2235">
        <v>0</v>
      </c>
      <c r="AD2235">
        <v>0</v>
      </c>
      <c r="AE2235">
        <v>0</v>
      </c>
      <c r="AF2235">
        <v>0</v>
      </c>
      <c r="AG2235">
        <v>0</v>
      </c>
      <c r="AH2235">
        <v>0</v>
      </c>
      <c r="AI2235">
        <v>0</v>
      </c>
      <c r="AJ2235">
        <v>0</v>
      </c>
      <c r="AK2235">
        <v>0</v>
      </c>
      <c r="AL2235">
        <v>0</v>
      </c>
      <c r="AM2235" s="49" t="s">
        <v>155</v>
      </c>
      <c r="AN2235" s="49" t="s">
        <v>14</v>
      </c>
      <c r="AO2235" s="49" t="s">
        <v>500</v>
      </c>
      <c r="AP2235" s="49" t="s">
        <v>505</v>
      </c>
      <c r="AQ2235" s="49" t="s">
        <v>13</v>
      </c>
      <c r="AR2235" s="49" t="s">
        <v>487</v>
      </c>
      <c r="AS2235" s="49" t="s">
        <v>488</v>
      </c>
      <c r="AT2235" s="49" t="s">
        <v>489</v>
      </c>
    </row>
    <row r="2236" spans="1:46" x14ac:dyDescent="0.25">
      <c r="A2236">
        <v>13</v>
      </c>
      <c r="B2236" t="s">
        <v>241</v>
      </c>
      <c r="C2236" t="s">
        <v>241</v>
      </c>
      <c r="D2236" t="s">
        <v>242</v>
      </c>
      <c r="E2236" t="s">
        <v>632</v>
      </c>
      <c r="F2236" t="s">
        <v>633</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c r="AG2236">
        <v>0</v>
      </c>
      <c r="AH2236">
        <v>0</v>
      </c>
      <c r="AI2236">
        <v>0</v>
      </c>
      <c r="AJ2236">
        <v>0</v>
      </c>
      <c r="AK2236">
        <v>0</v>
      </c>
      <c r="AL2236" t="s">
        <v>531</v>
      </c>
      <c r="AM2236" s="49" t="s">
        <v>242</v>
      </c>
      <c r="AN2236" s="49" t="s">
        <v>14</v>
      </c>
      <c r="AO2236" s="49" t="s">
        <v>485</v>
      </c>
      <c r="AP2236" s="49" t="s">
        <v>494</v>
      </c>
      <c r="AQ2236" s="49" t="s">
        <v>11</v>
      </c>
      <c r="AR2236" s="49" t="s">
        <v>487</v>
      </c>
      <c r="AS2236" s="49" t="s">
        <v>488</v>
      </c>
      <c r="AT2236" s="49" t="s">
        <v>489</v>
      </c>
    </row>
    <row r="2237" spans="1:46" x14ac:dyDescent="0.25">
      <c r="A2237">
        <v>13</v>
      </c>
      <c r="B2237" t="s">
        <v>328</v>
      </c>
      <c r="C2237" t="s">
        <v>328</v>
      </c>
      <c r="D2237" t="s">
        <v>329</v>
      </c>
      <c r="E2237" t="s">
        <v>632</v>
      </c>
      <c r="F2237" t="s">
        <v>633</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c r="AG2237">
        <v>0</v>
      </c>
      <c r="AH2237">
        <v>0</v>
      </c>
      <c r="AI2237">
        <v>0</v>
      </c>
      <c r="AJ2237">
        <v>0</v>
      </c>
      <c r="AK2237">
        <v>0</v>
      </c>
      <c r="AL2237" t="s">
        <v>531</v>
      </c>
      <c r="AM2237" s="49" t="s">
        <v>329</v>
      </c>
      <c r="AN2237" s="49" t="s">
        <v>6</v>
      </c>
      <c r="AO2237" s="49" t="s">
        <v>9</v>
      </c>
      <c r="AP2237" s="49" t="s">
        <v>486</v>
      </c>
      <c r="AQ2237" s="49" t="s">
        <v>9</v>
      </c>
      <c r="AR2237" s="49" t="s">
        <v>487</v>
      </c>
      <c r="AS2237" s="49" t="s">
        <v>488</v>
      </c>
      <c r="AT2237" s="49" t="s">
        <v>489</v>
      </c>
    </row>
    <row r="2238" spans="1:46" x14ac:dyDescent="0.25">
      <c r="A2238">
        <v>13</v>
      </c>
      <c r="B2238" t="s">
        <v>348</v>
      </c>
      <c r="C2238" t="s">
        <v>348</v>
      </c>
      <c r="D2238" t="s">
        <v>427</v>
      </c>
      <c r="E2238" t="s">
        <v>632</v>
      </c>
      <c r="F2238" t="s">
        <v>633</v>
      </c>
      <c r="G2238" t="s">
        <v>531</v>
      </c>
      <c r="H2238" t="s">
        <v>531</v>
      </c>
      <c r="I2238" t="s">
        <v>531</v>
      </c>
      <c r="J2238" t="s">
        <v>531</v>
      </c>
      <c r="K2238" t="s">
        <v>531</v>
      </c>
      <c r="L2238" t="s">
        <v>531</v>
      </c>
      <c r="M2238" t="s">
        <v>531</v>
      </c>
      <c r="N2238" t="s">
        <v>531</v>
      </c>
      <c r="O2238" t="s">
        <v>531</v>
      </c>
      <c r="P2238" t="s">
        <v>531</v>
      </c>
      <c r="Q2238">
        <v>0</v>
      </c>
      <c r="R2238">
        <v>0</v>
      </c>
      <c r="S2238">
        <v>0</v>
      </c>
      <c r="T2238">
        <v>0</v>
      </c>
      <c r="U2238">
        <v>0</v>
      </c>
      <c r="V2238">
        <v>0</v>
      </c>
      <c r="W2238">
        <v>0</v>
      </c>
      <c r="X2238">
        <v>0</v>
      </c>
      <c r="Y2238">
        <v>0</v>
      </c>
      <c r="Z2238">
        <v>0</v>
      </c>
      <c r="AA2238">
        <v>0</v>
      </c>
      <c r="AB2238">
        <v>0</v>
      </c>
      <c r="AC2238">
        <v>0</v>
      </c>
      <c r="AD2238">
        <v>0</v>
      </c>
      <c r="AE2238">
        <v>0</v>
      </c>
      <c r="AF2238">
        <v>0</v>
      </c>
      <c r="AG2238">
        <v>0</v>
      </c>
      <c r="AH2238">
        <v>0</v>
      </c>
      <c r="AI2238">
        <v>0</v>
      </c>
      <c r="AJ2238">
        <v>0</v>
      </c>
      <c r="AK2238">
        <v>0</v>
      </c>
      <c r="AL2238" t="s">
        <v>531</v>
      </c>
      <c r="AM2238" s="49" t="s">
        <v>427</v>
      </c>
      <c r="AN2238" s="49" t="s">
        <v>14</v>
      </c>
      <c r="AO2238" s="49" t="s">
        <v>506</v>
      </c>
      <c r="AP2238" s="49" t="s">
        <v>501</v>
      </c>
      <c r="AQ2238" s="49" t="s">
        <v>10</v>
      </c>
      <c r="AR2238" s="49" t="s">
        <v>495</v>
      </c>
      <c r="AS2238" s="49" t="s">
        <v>488</v>
      </c>
      <c r="AT2238" s="49" t="s">
        <v>497</v>
      </c>
    </row>
    <row r="2239" spans="1:46" x14ac:dyDescent="0.25">
      <c r="A2239">
        <v>13</v>
      </c>
      <c r="B2239" t="s">
        <v>353</v>
      </c>
      <c r="C2239" t="s">
        <v>353</v>
      </c>
      <c r="D2239" t="s">
        <v>354</v>
      </c>
      <c r="E2239" t="s">
        <v>632</v>
      </c>
      <c r="F2239" t="s">
        <v>633</v>
      </c>
      <c r="G2239">
        <v>0</v>
      </c>
      <c r="H2239">
        <v>0</v>
      </c>
      <c r="I2239">
        <v>0</v>
      </c>
      <c r="J2239">
        <v>0</v>
      </c>
      <c r="K2239">
        <v>0</v>
      </c>
      <c r="L2239">
        <v>0</v>
      </c>
      <c r="M2239">
        <v>0</v>
      </c>
      <c r="N2239">
        <v>0</v>
      </c>
      <c r="O2239">
        <v>0</v>
      </c>
      <c r="P2239">
        <v>0</v>
      </c>
      <c r="Q2239">
        <v>0</v>
      </c>
      <c r="R2239">
        <v>0</v>
      </c>
      <c r="S2239">
        <v>0</v>
      </c>
      <c r="T2239">
        <v>0</v>
      </c>
      <c r="U2239">
        <v>730.37890000000004</v>
      </c>
      <c r="V2239">
        <v>3490.0327000000002</v>
      </c>
      <c r="W2239">
        <v>5510.9467000000004</v>
      </c>
      <c r="X2239">
        <v>6093.9921000000004</v>
      </c>
      <c r="Y2239">
        <v>4672.5860000000002</v>
      </c>
      <c r="Z2239">
        <v>8230.9179999999997</v>
      </c>
      <c r="AA2239">
        <v>10103.6402</v>
      </c>
      <c r="AB2239">
        <v>3642.0178000000001</v>
      </c>
      <c r="AC2239">
        <v>4506.0015999999996</v>
      </c>
      <c r="AD2239">
        <v>5428.5002000000004</v>
      </c>
      <c r="AE2239">
        <v>2772.0007000000001</v>
      </c>
      <c r="AF2239">
        <v>2098.7465000000002</v>
      </c>
      <c r="AG2239">
        <v>3090.88</v>
      </c>
      <c r="AH2239">
        <v>2175.0635000000002</v>
      </c>
      <c r="AI2239">
        <v>3434.3105999999998</v>
      </c>
      <c r="AJ2239">
        <v>3052.7215000000001</v>
      </c>
      <c r="AK2239">
        <v>4197.4889000000003</v>
      </c>
      <c r="AL2239">
        <v>6639.6661000000004</v>
      </c>
      <c r="AM2239" s="49" t="s">
        <v>354</v>
      </c>
      <c r="AN2239" s="49" t="s">
        <v>14</v>
      </c>
      <c r="AO2239" s="49" t="s">
        <v>500</v>
      </c>
      <c r="AP2239" s="49" t="s">
        <v>505</v>
      </c>
      <c r="AQ2239" s="49" t="s">
        <v>13</v>
      </c>
      <c r="AR2239" s="49" t="s">
        <v>487</v>
      </c>
      <c r="AS2239" s="49" t="s">
        <v>488</v>
      </c>
      <c r="AT2239" s="49" t="s">
        <v>489</v>
      </c>
    </row>
    <row r="2240" spans="1:46" x14ac:dyDescent="0.25">
      <c r="A2240">
        <v>13</v>
      </c>
      <c r="B2240" t="s">
        <v>111</v>
      </c>
      <c r="C2240" t="s">
        <v>111</v>
      </c>
      <c r="D2240" t="s">
        <v>112</v>
      </c>
      <c r="E2240" t="s">
        <v>632</v>
      </c>
      <c r="F2240" t="s">
        <v>633</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c r="AG2240">
        <v>0</v>
      </c>
      <c r="AH2240">
        <v>0</v>
      </c>
      <c r="AI2240">
        <v>0</v>
      </c>
      <c r="AJ2240">
        <v>0</v>
      </c>
      <c r="AK2240">
        <v>0</v>
      </c>
      <c r="AL2240">
        <v>0</v>
      </c>
      <c r="AM2240" s="49" t="s">
        <v>112</v>
      </c>
      <c r="AN2240" s="49" t="s">
        <v>14</v>
      </c>
      <c r="AO2240" s="49" t="s">
        <v>500</v>
      </c>
      <c r="AP2240" s="49" t="s">
        <v>505</v>
      </c>
      <c r="AQ2240" s="49" t="s">
        <v>13</v>
      </c>
      <c r="AR2240" s="49" t="s">
        <v>487</v>
      </c>
      <c r="AS2240" s="49" t="s">
        <v>488</v>
      </c>
      <c r="AT2240" s="49" t="s">
        <v>489</v>
      </c>
    </row>
    <row r="2241" spans="1:46" x14ac:dyDescent="0.25">
      <c r="A2241">
        <v>13</v>
      </c>
      <c r="B2241" t="s">
        <v>359</v>
      </c>
      <c r="C2241" t="s">
        <v>359</v>
      </c>
      <c r="D2241" t="s">
        <v>605</v>
      </c>
      <c r="E2241" t="s">
        <v>632</v>
      </c>
      <c r="F2241" t="s">
        <v>633</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0</v>
      </c>
      <c r="AH2241">
        <v>0</v>
      </c>
      <c r="AI2241">
        <v>0</v>
      </c>
      <c r="AJ2241">
        <v>0</v>
      </c>
      <c r="AK2241">
        <v>0</v>
      </c>
      <c r="AL2241" t="s">
        <v>531</v>
      </c>
      <c r="AM2241" s="49" t="s">
        <v>360</v>
      </c>
      <c r="AN2241" s="49" t="s">
        <v>14</v>
      </c>
      <c r="AO2241" s="49" t="s">
        <v>485</v>
      </c>
      <c r="AP2241" s="49" t="s">
        <v>486</v>
      </c>
      <c r="AQ2241" s="49" t="s">
        <v>11</v>
      </c>
      <c r="AR2241" s="49" t="s">
        <v>487</v>
      </c>
      <c r="AS2241" s="49" t="s">
        <v>488</v>
      </c>
      <c r="AT2241" s="49" t="s">
        <v>489</v>
      </c>
    </row>
    <row r="2242" spans="1:46" x14ac:dyDescent="0.25">
      <c r="A2242">
        <v>13</v>
      </c>
      <c r="B2242" t="s">
        <v>366</v>
      </c>
      <c r="C2242" t="s">
        <v>366</v>
      </c>
      <c r="D2242" t="s">
        <v>367</v>
      </c>
      <c r="E2242" t="s">
        <v>632</v>
      </c>
      <c r="F2242" t="s">
        <v>633</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c r="AG2242">
        <v>0</v>
      </c>
      <c r="AH2242">
        <v>0</v>
      </c>
      <c r="AI2242">
        <v>0</v>
      </c>
      <c r="AJ2242">
        <v>0</v>
      </c>
      <c r="AK2242">
        <v>0</v>
      </c>
      <c r="AL2242" t="s">
        <v>531</v>
      </c>
      <c r="AM2242" s="49" t="s">
        <v>367</v>
      </c>
      <c r="AN2242" s="49" t="s">
        <v>14</v>
      </c>
      <c r="AO2242" s="49" t="s">
        <v>485</v>
      </c>
      <c r="AP2242" s="49" t="s">
        <v>494</v>
      </c>
      <c r="AQ2242" s="49" t="s">
        <v>11</v>
      </c>
      <c r="AR2242" s="49" t="s">
        <v>487</v>
      </c>
      <c r="AS2242" s="49" t="s">
        <v>488</v>
      </c>
      <c r="AT2242" s="49" t="s">
        <v>489</v>
      </c>
    </row>
    <row r="2243" spans="1:46" x14ac:dyDescent="0.25">
      <c r="A2243">
        <v>13</v>
      </c>
      <c r="B2243" t="s">
        <v>364</v>
      </c>
      <c r="C2243" t="s">
        <v>364</v>
      </c>
      <c r="D2243" t="s">
        <v>365</v>
      </c>
      <c r="E2243" t="s">
        <v>632</v>
      </c>
      <c r="F2243" t="s">
        <v>633</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0</v>
      </c>
      <c r="AH2243">
        <v>0</v>
      </c>
      <c r="AI2243">
        <v>0</v>
      </c>
      <c r="AJ2243">
        <v>7626.3567000000003</v>
      </c>
      <c r="AK2243">
        <v>4273.1444000000001</v>
      </c>
      <c r="AL2243" t="s">
        <v>531</v>
      </c>
      <c r="AM2243" s="49" t="s">
        <v>365</v>
      </c>
      <c r="AN2243" s="49" t="s">
        <v>14</v>
      </c>
      <c r="AO2243" s="49" t="s">
        <v>485</v>
      </c>
      <c r="AP2243" s="49" t="s">
        <v>501</v>
      </c>
      <c r="AQ2243" s="49" t="s">
        <v>11</v>
      </c>
      <c r="AR2243" s="49" t="s">
        <v>487</v>
      </c>
      <c r="AS2243" s="49" t="s">
        <v>488</v>
      </c>
      <c r="AT2243" s="49" t="s">
        <v>489</v>
      </c>
    </row>
    <row r="2244" spans="1:46" x14ac:dyDescent="0.25">
      <c r="A2244">
        <v>13</v>
      </c>
      <c r="B2244" t="s">
        <v>493</v>
      </c>
      <c r="C2244" t="s">
        <v>606</v>
      </c>
      <c r="D2244" t="s">
        <v>607</v>
      </c>
      <c r="E2244" t="s">
        <v>632</v>
      </c>
      <c r="F2244" t="s">
        <v>633</v>
      </c>
      <c r="G2244">
        <v>208457.43090000001</v>
      </c>
      <c r="H2244">
        <v>216159.51430000001</v>
      </c>
      <c r="I2244">
        <v>188749.8786</v>
      </c>
      <c r="J2244">
        <v>173008.90479999999</v>
      </c>
      <c r="K2244">
        <v>188218.41880000001</v>
      </c>
      <c r="L2244">
        <v>185391.73850000001</v>
      </c>
      <c r="M2244">
        <v>186443.00630000001</v>
      </c>
      <c r="N2244">
        <v>190989.81659999999</v>
      </c>
      <c r="O2244">
        <v>160350.82260000001</v>
      </c>
      <c r="P2244">
        <v>126239.6651</v>
      </c>
      <c r="Q2244">
        <v>86981.913</v>
      </c>
      <c r="R2244">
        <v>82160.900699999998</v>
      </c>
      <c r="S2244">
        <v>104350.1997</v>
      </c>
      <c r="T2244">
        <v>112613.49</v>
      </c>
      <c r="U2244">
        <v>142411.5569</v>
      </c>
      <c r="V2244">
        <v>184491.55549999999</v>
      </c>
      <c r="W2244">
        <v>246168.0558</v>
      </c>
      <c r="X2244">
        <v>352257.33490000002</v>
      </c>
      <c r="Y2244">
        <v>394850.14539999998</v>
      </c>
      <c r="Z2244">
        <v>432304.06069999997</v>
      </c>
      <c r="AA2244">
        <v>438305.5245</v>
      </c>
      <c r="AB2244">
        <v>301240.20559999999</v>
      </c>
      <c r="AC2244">
        <v>301811.239</v>
      </c>
      <c r="AD2244">
        <v>337240.05790000001</v>
      </c>
      <c r="AE2244">
        <v>356506.90340000001</v>
      </c>
      <c r="AF2244">
        <v>417784.99609999999</v>
      </c>
      <c r="AG2244">
        <v>380232.109</v>
      </c>
      <c r="AH2244">
        <v>364480.35</v>
      </c>
      <c r="AI2244">
        <v>540442.09180000005</v>
      </c>
      <c r="AJ2244">
        <v>569790.06929999997</v>
      </c>
      <c r="AK2244">
        <v>503335.22869999998</v>
      </c>
      <c r="AL2244" t="s">
        <v>531</v>
      </c>
      <c r="AM2244" s="49" t="e">
        <v>#N/A</v>
      </c>
      <c r="AN2244" s="49" t="e">
        <v>#N/A</v>
      </c>
      <c r="AO2244" s="49" t="e">
        <v>#N/A</v>
      </c>
      <c r="AP2244" s="49" t="e">
        <v>#N/A</v>
      </c>
      <c r="AQ2244" s="49" t="e">
        <v>#N/A</v>
      </c>
      <c r="AR2244" s="49" t="e">
        <v>#N/A</v>
      </c>
      <c r="AS2244" s="49" t="e">
        <v>#N/A</v>
      </c>
      <c r="AT2244" s="49" t="e">
        <v>#N/A</v>
      </c>
    </row>
    <row r="2245" spans="1:46" x14ac:dyDescent="0.25">
      <c r="A2245">
        <v>13</v>
      </c>
      <c r="B2245" t="s">
        <v>362</v>
      </c>
      <c r="C2245" t="s">
        <v>362</v>
      </c>
      <c r="D2245" t="s">
        <v>363</v>
      </c>
      <c r="E2245" t="s">
        <v>632</v>
      </c>
      <c r="F2245" t="s">
        <v>633</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c r="AG2245">
        <v>0</v>
      </c>
      <c r="AH2245">
        <v>0</v>
      </c>
      <c r="AI2245">
        <v>0</v>
      </c>
      <c r="AJ2245">
        <v>0</v>
      </c>
      <c r="AK2245">
        <v>0</v>
      </c>
      <c r="AL2245" t="s">
        <v>531</v>
      </c>
      <c r="AM2245" s="49" t="s">
        <v>363</v>
      </c>
      <c r="AN2245" s="49" t="s">
        <v>8</v>
      </c>
      <c r="AO2245" s="49" t="s">
        <v>9</v>
      </c>
      <c r="AP2245" s="49" t="s">
        <v>486</v>
      </c>
      <c r="AQ2245" s="49" t="s">
        <v>9</v>
      </c>
      <c r="AR2245" s="49" t="s">
        <v>495</v>
      </c>
      <c r="AS2245" s="49" t="s">
        <v>488</v>
      </c>
      <c r="AT2245" s="49" t="s">
        <v>489</v>
      </c>
    </row>
    <row r="2246" spans="1:46" x14ac:dyDescent="0.25">
      <c r="A2246">
        <v>13</v>
      </c>
      <c r="B2246" t="s">
        <v>372</v>
      </c>
      <c r="C2246" t="s">
        <v>372</v>
      </c>
      <c r="D2246" t="s">
        <v>431</v>
      </c>
      <c r="E2246" t="s">
        <v>632</v>
      </c>
      <c r="F2246" t="s">
        <v>633</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c r="AH2246">
        <v>0</v>
      </c>
      <c r="AI2246">
        <v>0</v>
      </c>
      <c r="AJ2246">
        <v>0</v>
      </c>
      <c r="AK2246">
        <v>0</v>
      </c>
      <c r="AL2246" t="s">
        <v>531</v>
      </c>
      <c r="AM2246" s="49" t="s">
        <v>431</v>
      </c>
      <c r="AN2246" s="49" t="s">
        <v>14</v>
      </c>
      <c r="AO2246" s="49" t="s">
        <v>507</v>
      </c>
      <c r="AP2246" s="49" t="s">
        <v>505</v>
      </c>
      <c r="AQ2246" s="49" t="s">
        <v>10</v>
      </c>
      <c r="AR2246" s="49" t="s">
        <v>495</v>
      </c>
      <c r="AS2246" s="49" t="s">
        <v>496</v>
      </c>
      <c r="AT2246" s="49" t="s">
        <v>497</v>
      </c>
    </row>
    <row r="2247" spans="1:46" x14ac:dyDescent="0.25">
      <c r="A2247">
        <v>13</v>
      </c>
      <c r="B2247" t="s">
        <v>373</v>
      </c>
      <c r="C2247" t="s">
        <v>373</v>
      </c>
      <c r="D2247" t="s">
        <v>374</v>
      </c>
      <c r="E2247" t="s">
        <v>632</v>
      </c>
      <c r="F2247" t="s">
        <v>633</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c r="AK2247">
        <v>0</v>
      </c>
      <c r="AL2247" t="s">
        <v>531</v>
      </c>
      <c r="AM2247" s="49" t="s">
        <v>374</v>
      </c>
      <c r="AN2247" s="49" t="s">
        <v>7</v>
      </c>
      <c r="AO2247" s="49" t="s">
        <v>9</v>
      </c>
      <c r="AP2247" s="49" t="s">
        <v>494</v>
      </c>
      <c r="AQ2247" s="49" t="s">
        <v>9</v>
      </c>
      <c r="AR2247" s="49" t="s">
        <v>487</v>
      </c>
      <c r="AS2247" s="49" t="s">
        <v>488</v>
      </c>
      <c r="AT2247" s="49" t="s">
        <v>489</v>
      </c>
    </row>
    <row r="2248" spans="1:46" x14ac:dyDescent="0.25">
      <c r="A2248">
        <v>13</v>
      </c>
      <c r="B2248" t="s">
        <v>368</v>
      </c>
      <c r="C2248" t="s">
        <v>368</v>
      </c>
      <c r="D2248" t="s">
        <v>429</v>
      </c>
      <c r="E2248" t="s">
        <v>632</v>
      </c>
      <c r="F2248" t="s">
        <v>633</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c r="AG2248">
        <v>0</v>
      </c>
      <c r="AH2248">
        <v>0</v>
      </c>
      <c r="AI2248">
        <v>0</v>
      </c>
      <c r="AJ2248">
        <v>0</v>
      </c>
      <c r="AK2248">
        <v>0</v>
      </c>
      <c r="AL2248" t="s">
        <v>531</v>
      </c>
      <c r="AM2248" s="49" t="s">
        <v>429</v>
      </c>
      <c r="AN2248" s="49" t="s">
        <v>14</v>
      </c>
      <c r="AO2248" s="49" t="s">
        <v>485</v>
      </c>
      <c r="AP2248" s="49" t="s">
        <v>501</v>
      </c>
      <c r="AQ2248" s="49" t="s">
        <v>11</v>
      </c>
      <c r="AR2248" s="49" t="s">
        <v>495</v>
      </c>
      <c r="AS2248" s="49" t="s">
        <v>496</v>
      </c>
      <c r="AT2248" s="49" t="s">
        <v>497</v>
      </c>
    </row>
    <row r="2249" spans="1:46" x14ac:dyDescent="0.25">
      <c r="A2249">
        <v>13</v>
      </c>
      <c r="B2249" t="s">
        <v>381</v>
      </c>
      <c r="C2249" t="s">
        <v>381</v>
      </c>
      <c r="D2249" t="s">
        <v>382</v>
      </c>
      <c r="E2249" t="s">
        <v>632</v>
      </c>
      <c r="F2249" t="s">
        <v>633</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c r="AG2249">
        <v>0</v>
      </c>
      <c r="AH2249">
        <v>0</v>
      </c>
      <c r="AI2249">
        <v>0</v>
      </c>
      <c r="AJ2249">
        <v>0</v>
      </c>
      <c r="AK2249">
        <v>0</v>
      </c>
      <c r="AL2249" t="s">
        <v>531</v>
      </c>
      <c r="AM2249" s="49" t="s">
        <v>382</v>
      </c>
      <c r="AN2249" s="49" t="s">
        <v>6</v>
      </c>
      <c r="AO2249" s="49" t="s">
        <v>9</v>
      </c>
      <c r="AP2249" s="49" t="s">
        <v>486</v>
      </c>
      <c r="AQ2249" s="49" t="s">
        <v>9</v>
      </c>
      <c r="AR2249" s="49" t="s">
        <v>487</v>
      </c>
      <c r="AS2249" s="49" t="s">
        <v>488</v>
      </c>
      <c r="AT2249" s="49" t="s">
        <v>489</v>
      </c>
    </row>
    <row r="2250" spans="1:46" x14ac:dyDescent="0.25">
      <c r="A2250">
        <v>13</v>
      </c>
      <c r="B2250" t="s">
        <v>383</v>
      </c>
      <c r="C2250" t="s">
        <v>383</v>
      </c>
      <c r="D2250" t="s">
        <v>384</v>
      </c>
      <c r="E2250" t="s">
        <v>632</v>
      </c>
      <c r="F2250" t="s">
        <v>633</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c r="AG2250">
        <v>0</v>
      </c>
      <c r="AH2250">
        <v>0</v>
      </c>
      <c r="AI2250">
        <v>0</v>
      </c>
      <c r="AJ2250">
        <v>0</v>
      </c>
      <c r="AK2250">
        <v>0</v>
      </c>
      <c r="AL2250">
        <v>0</v>
      </c>
      <c r="AM2250" s="49" t="s">
        <v>384</v>
      </c>
      <c r="AN2250" s="49" t="s">
        <v>14</v>
      </c>
      <c r="AO2250" s="49" t="s">
        <v>500</v>
      </c>
      <c r="AP2250" s="49" t="s">
        <v>494</v>
      </c>
      <c r="AQ2250" s="49" t="s">
        <v>502</v>
      </c>
      <c r="AR2250" s="49" t="s">
        <v>487</v>
      </c>
      <c r="AS2250" s="49" t="s">
        <v>488</v>
      </c>
      <c r="AT2250" s="49" t="s">
        <v>489</v>
      </c>
    </row>
    <row r="2251" spans="1:46" x14ac:dyDescent="0.25">
      <c r="A2251">
        <v>13</v>
      </c>
      <c r="B2251" t="s">
        <v>62</v>
      </c>
      <c r="C2251" t="s">
        <v>62</v>
      </c>
      <c r="D2251" t="s">
        <v>407</v>
      </c>
      <c r="E2251" t="s">
        <v>632</v>
      </c>
      <c r="F2251" t="s">
        <v>633</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c r="AG2251">
        <v>0</v>
      </c>
      <c r="AH2251">
        <v>0</v>
      </c>
      <c r="AI2251">
        <v>0</v>
      </c>
      <c r="AJ2251">
        <v>0</v>
      </c>
      <c r="AK2251">
        <v>0</v>
      </c>
      <c r="AL2251" t="s">
        <v>531</v>
      </c>
      <c r="AM2251" s="49" t="s">
        <v>407</v>
      </c>
      <c r="AN2251" s="49" t="s">
        <v>14</v>
      </c>
      <c r="AO2251" s="49" t="s">
        <v>485</v>
      </c>
      <c r="AP2251" s="49" t="s">
        <v>505</v>
      </c>
      <c r="AQ2251" s="49" t="s">
        <v>13</v>
      </c>
      <c r="AR2251" s="49" t="s">
        <v>495</v>
      </c>
      <c r="AS2251" s="49" t="s">
        <v>496</v>
      </c>
      <c r="AT2251" s="49" t="s">
        <v>497</v>
      </c>
    </row>
    <row r="2252" spans="1:46" x14ac:dyDescent="0.25">
      <c r="A2252">
        <v>13</v>
      </c>
      <c r="B2252" t="s">
        <v>169</v>
      </c>
      <c r="C2252" t="s">
        <v>169</v>
      </c>
      <c r="D2252" t="s">
        <v>170</v>
      </c>
      <c r="E2252" t="s">
        <v>632</v>
      </c>
      <c r="F2252" t="s">
        <v>633</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c r="AG2252">
        <v>0</v>
      </c>
      <c r="AH2252">
        <v>0</v>
      </c>
      <c r="AI2252">
        <v>0</v>
      </c>
      <c r="AJ2252">
        <v>0</v>
      </c>
      <c r="AK2252">
        <v>0</v>
      </c>
      <c r="AL2252">
        <v>0</v>
      </c>
      <c r="AM2252" s="49" t="s">
        <v>170</v>
      </c>
      <c r="AN2252" s="49" t="s">
        <v>14</v>
      </c>
      <c r="AO2252" s="49" t="s">
        <v>500</v>
      </c>
      <c r="AP2252" s="49" t="s">
        <v>505</v>
      </c>
      <c r="AQ2252" s="49" t="s">
        <v>13</v>
      </c>
      <c r="AR2252" s="49" t="s">
        <v>487</v>
      </c>
      <c r="AS2252" s="49" t="s">
        <v>488</v>
      </c>
      <c r="AT2252" s="49" t="s">
        <v>489</v>
      </c>
    </row>
    <row r="2253" spans="1:46" x14ac:dyDescent="0.25">
      <c r="A2253">
        <v>13</v>
      </c>
      <c r="B2253" t="s">
        <v>379</v>
      </c>
      <c r="C2253" t="s">
        <v>379</v>
      </c>
      <c r="D2253" t="s">
        <v>608</v>
      </c>
      <c r="E2253" t="s">
        <v>632</v>
      </c>
      <c r="F2253" t="s">
        <v>633</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c r="AG2253">
        <v>0</v>
      </c>
      <c r="AH2253">
        <v>0</v>
      </c>
      <c r="AI2253">
        <v>0</v>
      </c>
      <c r="AJ2253">
        <v>0</v>
      </c>
      <c r="AK2253">
        <v>0</v>
      </c>
      <c r="AL2253" t="s">
        <v>531</v>
      </c>
      <c r="AM2253" s="49" t="s">
        <v>380</v>
      </c>
      <c r="AN2253" s="49" t="s">
        <v>6</v>
      </c>
      <c r="AO2253" s="49" t="s">
        <v>9</v>
      </c>
      <c r="AP2253" s="49" t="s">
        <v>494</v>
      </c>
      <c r="AQ2253" s="49" t="s">
        <v>9</v>
      </c>
      <c r="AR2253" s="49" t="s">
        <v>487</v>
      </c>
      <c r="AS2253" s="49" t="s">
        <v>488</v>
      </c>
      <c r="AT2253" s="49" t="s">
        <v>489</v>
      </c>
    </row>
    <row r="2254" spans="1:46" x14ac:dyDescent="0.25">
      <c r="A2254">
        <v>13</v>
      </c>
      <c r="B2254" t="s">
        <v>387</v>
      </c>
      <c r="C2254" t="s">
        <v>387</v>
      </c>
      <c r="D2254" t="s">
        <v>388</v>
      </c>
      <c r="E2254" t="s">
        <v>632</v>
      </c>
      <c r="F2254" t="s">
        <v>633</v>
      </c>
      <c r="G2254">
        <v>0</v>
      </c>
      <c r="H2254">
        <v>0</v>
      </c>
      <c r="I2254">
        <v>0</v>
      </c>
      <c r="J2254">
        <v>0</v>
      </c>
      <c r="K2254">
        <v>0</v>
      </c>
      <c r="L2254">
        <v>0</v>
      </c>
      <c r="M2254">
        <v>0</v>
      </c>
      <c r="N2254">
        <v>0</v>
      </c>
      <c r="O2254">
        <v>0</v>
      </c>
      <c r="P2254">
        <v>0</v>
      </c>
      <c r="Q2254">
        <v>0</v>
      </c>
      <c r="R2254">
        <v>0</v>
      </c>
      <c r="S2254">
        <v>2568.3757000000001</v>
      </c>
      <c r="T2254">
        <v>6191.0169999999998</v>
      </c>
      <c r="U2254">
        <v>11119.4542</v>
      </c>
      <c r="V2254">
        <v>12203.4586</v>
      </c>
      <c r="W2254">
        <v>9291.8907999999992</v>
      </c>
      <c r="X2254">
        <v>3837.78</v>
      </c>
      <c r="Y2254">
        <v>3570.3020999999999</v>
      </c>
      <c r="Z2254">
        <v>3663.6048999999998</v>
      </c>
      <c r="AA2254">
        <v>4187.9638999999997</v>
      </c>
      <c r="AB2254">
        <v>9352.8004000000001</v>
      </c>
      <c r="AC2254">
        <v>12451.296200000001</v>
      </c>
      <c r="AD2254">
        <v>11578.436299999999</v>
      </c>
      <c r="AE2254">
        <v>11329.8451</v>
      </c>
      <c r="AF2254">
        <v>12147.690399999999</v>
      </c>
      <c r="AG2254">
        <v>12768.6975</v>
      </c>
      <c r="AH2254">
        <v>12273.0432</v>
      </c>
      <c r="AI2254">
        <v>17450.975999999999</v>
      </c>
      <c r="AJ2254">
        <v>17683.879300000001</v>
      </c>
      <c r="AK2254">
        <v>11621.907800000001</v>
      </c>
      <c r="AL2254">
        <v>10910.637500000001</v>
      </c>
      <c r="AM2254" s="49" t="s">
        <v>388</v>
      </c>
      <c r="AN2254" s="49" t="s">
        <v>14</v>
      </c>
      <c r="AO2254" s="49" t="s">
        <v>507</v>
      </c>
      <c r="AP2254" s="49" t="s">
        <v>505</v>
      </c>
      <c r="AQ2254" s="49" t="s">
        <v>13</v>
      </c>
      <c r="AR2254" s="49" t="s">
        <v>487</v>
      </c>
      <c r="AS2254" s="49" t="s">
        <v>488</v>
      </c>
      <c r="AT2254" s="49" t="s">
        <v>489</v>
      </c>
    </row>
    <row r="2255" spans="1:46" x14ac:dyDescent="0.25">
      <c r="A2255">
        <v>13</v>
      </c>
      <c r="B2255" t="s">
        <v>385</v>
      </c>
      <c r="C2255" t="s">
        <v>385</v>
      </c>
      <c r="D2255" t="s">
        <v>386</v>
      </c>
      <c r="E2255" t="s">
        <v>632</v>
      </c>
      <c r="F2255" t="s">
        <v>633</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c r="AG2255">
        <v>0</v>
      </c>
      <c r="AH2255">
        <v>0</v>
      </c>
      <c r="AI2255">
        <v>0</v>
      </c>
      <c r="AJ2255">
        <v>0</v>
      </c>
      <c r="AK2255">
        <v>0</v>
      </c>
      <c r="AL2255" t="s">
        <v>531</v>
      </c>
      <c r="AM2255" s="49" t="s">
        <v>386</v>
      </c>
      <c r="AN2255" s="49" t="s">
        <v>14</v>
      </c>
      <c r="AO2255" s="49" t="s">
        <v>506</v>
      </c>
      <c r="AP2255" s="49" t="s">
        <v>505</v>
      </c>
      <c r="AQ2255" s="49" t="s">
        <v>10</v>
      </c>
      <c r="AR2255" s="49" t="s">
        <v>487</v>
      </c>
      <c r="AS2255" s="49" t="s">
        <v>488</v>
      </c>
      <c r="AT2255" s="49" t="s">
        <v>489</v>
      </c>
    </row>
    <row r="2256" spans="1:46" x14ac:dyDescent="0.25">
      <c r="A2256">
        <v>13</v>
      </c>
      <c r="B2256" t="s">
        <v>389</v>
      </c>
      <c r="C2256" t="s">
        <v>389</v>
      </c>
      <c r="D2256" t="s">
        <v>432</v>
      </c>
      <c r="E2256" t="s">
        <v>632</v>
      </c>
      <c r="F2256" t="s">
        <v>633</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c r="AH2256">
        <v>0</v>
      </c>
      <c r="AI2256">
        <v>0</v>
      </c>
      <c r="AJ2256">
        <v>0</v>
      </c>
      <c r="AK2256">
        <v>0</v>
      </c>
      <c r="AL2256" t="s">
        <v>531</v>
      </c>
      <c r="AM2256" s="49" t="s">
        <v>432</v>
      </c>
      <c r="AN2256" s="49" t="s">
        <v>14</v>
      </c>
      <c r="AO2256" s="49" t="s">
        <v>485</v>
      </c>
      <c r="AP2256" s="49" t="s">
        <v>494</v>
      </c>
      <c r="AQ2256" s="49" t="s">
        <v>11</v>
      </c>
      <c r="AR2256" s="49" t="s">
        <v>487</v>
      </c>
      <c r="AS2256" s="49" t="s">
        <v>496</v>
      </c>
      <c r="AT2256" s="49" t="s">
        <v>497</v>
      </c>
    </row>
    <row r="2257" spans="1:46" x14ac:dyDescent="0.25">
      <c r="A2257">
        <v>13</v>
      </c>
      <c r="B2257" t="s">
        <v>392</v>
      </c>
      <c r="C2257" t="s">
        <v>392</v>
      </c>
      <c r="D2257" t="s">
        <v>433</v>
      </c>
      <c r="E2257" t="s">
        <v>632</v>
      </c>
      <c r="F2257" t="s">
        <v>633</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c r="AI2257">
        <v>0</v>
      </c>
      <c r="AJ2257">
        <v>0</v>
      </c>
      <c r="AK2257">
        <v>0</v>
      </c>
      <c r="AL2257" t="s">
        <v>531</v>
      </c>
      <c r="AM2257" s="49" t="s">
        <v>433</v>
      </c>
      <c r="AN2257" s="49" t="s">
        <v>14</v>
      </c>
      <c r="AO2257" s="49" t="s">
        <v>506</v>
      </c>
      <c r="AP2257" s="49" t="s">
        <v>493</v>
      </c>
      <c r="AQ2257" s="49" t="s">
        <v>10</v>
      </c>
      <c r="AR2257" s="49" t="s">
        <v>495</v>
      </c>
      <c r="AS2257" s="49" t="s">
        <v>496</v>
      </c>
      <c r="AT2257" s="49" t="s">
        <v>497</v>
      </c>
    </row>
    <row r="2258" spans="1:46" x14ac:dyDescent="0.25">
      <c r="A2258">
        <v>13</v>
      </c>
      <c r="B2258" t="s">
        <v>393</v>
      </c>
      <c r="C2258" t="s">
        <v>393</v>
      </c>
      <c r="D2258" t="s">
        <v>394</v>
      </c>
      <c r="E2258" t="s">
        <v>632</v>
      </c>
      <c r="F2258" t="s">
        <v>633</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c r="AK2258">
        <v>0</v>
      </c>
      <c r="AL2258" t="s">
        <v>531</v>
      </c>
      <c r="AM2258" s="49" t="s">
        <v>394</v>
      </c>
      <c r="AN2258" s="49" t="s">
        <v>14</v>
      </c>
      <c r="AO2258" s="49" t="s">
        <v>485</v>
      </c>
      <c r="AP2258" s="49" t="s">
        <v>494</v>
      </c>
      <c r="AQ2258" s="49" t="s">
        <v>11</v>
      </c>
      <c r="AR2258" s="49" t="s">
        <v>487</v>
      </c>
      <c r="AS2258" s="49" t="s">
        <v>488</v>
      </c>
      <c r="AT2258" s="49" t="s">
        <v>489</v>
      </c>
    </row>
    <row r="2259" spans="1:46" x14ac:dyDescent="0.25">
      <c r="A2259">
        <v>13</v>
      </c>
      <c r="B2259" t="s">
        <v>493</v>
      </c>
      <c r="C2259" t="s">
        <v>609</v>
      </c>
      <c r="D2259" t="s">
        <v>56</v>
      </c>
      <c r="E2259" t="s">
        <v>632</v>
      </c>
      <c r="F2259" t="s">
        <v>633</v>
      </c>
      <c r="G2259">
        <v>208457.43090000001</v>
      </c>
      <c r="H2259">
        <v>216159.51430000001</v>
      </c>
      <c r="I2259">
        <v>188749.8786</v>
      </c>
      <c r="J2259">
        <v>173008.90479999999</v>
      </c>
      <c r="K2259">
        <v>188218.41880000001</v>
      </c>
      <c r="L2259">
        <v>185391.73850000001</v>
      </c>
      <c r="M2259">
        <v>186443.00630000001</v>
      </c>
      <c r="N2259">
        <v>190989.81659999999</v>
      </c>
      <c r="O2259">
        <v>160350.82260000001</v>
      </c>
      <c r="P2259">
        <v>126239.6651</v>
      </c>
      <c r="Q2259">
        <v>86981.913</v>
      </c>
      <c r="R2259">
        <v>82160.900699999998</v>
      </c>
      <c r="S2259">
        <v>104350.1997</v>
      </c>
      <c r="T2259">
        <v>112613.49</v>
      </c>
      <c r="U2259">
        <v>142411.5569</v>
      </c>
      <c r="V2259">
        <v>184491.55549999999</v>
      </c>
      <c r="W2259">
        <v>246432.13819999999</v>
      </c>
      <c r="X2259">
        <v>352428.20240000001</v>
      </c>
      <c r="Y2259">
        <v>395871.21380000003</v>
      </c>
      <c r="Z2259">
        <v>433823.8063</v>
      </c>
      <c r="AA2259">
        <v>440439.92580000003</v>
      </c>
      <c r="AB2259">
        <v>304000.20689999999</v>
      </c>
      <c r="AC2259">
        <v>305859.24239999999</v>
      </c>
      <c r="AD2259">
        <v>341987.261</v>
      </c>
      <c r="AE2259">
        <v>358751.70649999997</v>
      </c>
      <c r="AF2259">
        <v>418336.9964</v>
      </c>
      <c r="AG2259">
        <v>380820.91119999997</v>
      </c>
      <c r="AH2259">
        <v>364730.29359999998</v>
      </c>
      <c r="AI2259">
        <v>540459.71829999995</v>
      </c>
      <c r="AJ2259">
        <v>569809.27839999995</v>
      </c>
      <c r="AK2259">
        <v>503349.6899</v>
      </c>
      <c r="AL2259" t="s">
        <v>531</v>
      </c>
      <c r="AM2259" s="49" t="e">
        <v>#N/A</v>
      </c>
      <c r="AN2259" s="49" t="e">
        <v>#N/A</v>
      </c>
      <c r="AO2259" s="49" t="e">
        <v>#N/A</v>
      </c>
      <c r="AP2259" s="49" t="e">
        <v>#N/A</v>
      </c>
      <c r="AQ2259" s="49" t="e">
        <v>#N/A</v>
      </c>
      <c r="AR2259" s="49" t="e">
        <v>#N/A</v>
      </c>
      <c r="AS2259" s="49" t="e">
        <v>#N/A</v>
      </c>
      <c r="AT2259" s="49" t="e">
        <v>#N/A</v>
      </c>
    </row>
    <row r="2260" spans="1:46" x14ac:dyDescent="0.25">
      <c r="A2260">
        <v>13</v>
      </c>
      <c r="B2260" t="s">
        <v>399</v>
      </c>
      <c r="C2260" t="s">
        <v>399</v>
      </c>
      <c r="D2260" t="s">
        <v>434</v>
      </c>
      <c r="E2260" t="s">
        <v>632</v>
      </c>
      <c r="F2260" t="s">
        <v>633</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c r="AI2260">
        <v>0</v>
      </c>
      <c r="AJ2260">
        <v>0</v>
      </c>
      <c r="AK2260">
        <v>0</v>
      </c>
      <c r="AL2260" t="s">
        <v>531</v>
      </c>
      <c r="AM2260" s="49" t="s">
        <v>434</v>
      </c>
      <c r="AN2260" s="49" t="s">
        <v>14</v>
      </c>
      <c r="AO2260" s="49" t="s">
        <v>485</v>
      </c>
      <c r="AP2260" s="49" t="s">
        <v>486</v>
      </c>
      <c r="AQ2260" s="49" t="s">
        <v>11</v>
      </c>
      <c r="AR2260" s="49" t="s">
        <v>487</v>
      </c>
      <c r="AS2260" s="49" t="s">
        <v>496</v>
      </c>
      <c r="AT2260" s="49" t="s">
        <v>497</v>
      </c>
    </row>
    <row r="2261" spans="1:46" x14ac:dyDescent="0.25">
      <c r="A2261">
        <v>13</v>
      </c>
      <c r="B2261" t="s">
        <v>402</v>
      </c>
      <c r="C2261" t="s">
        <v>402</v>
      </c>
      <c r="D2261" t="s">
        <v>403</v>
      </c>
      <c r="E2261" t="s">
        <v>632</v>
      </c>
      <c r="F2261" t="s">
        <v>633</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c r="AH2261">
        <v>0</v>
      </c>
      <c r="AI2261">
        <v>0</v>
      </c>
      <c r="AJ2261">
        <v>0</v>
      </c>
      <c r="AK2261">
        <v>0</v>
      </c>
      <c r="AL2261" t="s">
        <v>531</v>
      </c>
      <c r="AM2261" s="49" t="s">
        <v>403</v>
      </c>
      <c r="AN2261" s="49" t="s">
        <v>4</v>
      </c>
      <c r="AO2261" s="49" t="s">
        <v>9</v>
      </c>
      <c r="AP2261" s="49" t="s">
        <v>494</v>
      </c>
      <c r="AQ2261" s="49" t="s">
        <v>9</v>
      </c>
      <c r="AR2261" s="49" t="s">
        <v>495</v>
      </c>
      <c r="AS2261" s="49" t="s">
        <v>488</v>
      </c>
      <c r="AT2261" s="49" t="s">
        <v>489</v>
      </c>
    </row>
    <row r="2262" spans="1:46" x14ac:dyDescent="0.25">
      <c r="A2262">
        <v>13</v>
      </c>
      <c r="B2262" t="s">
        <v>404</v>
      </c>
      <c r="C2262" t="s">
        <v>404</v>
      </c>
      <c r="D2262" t="s">
        <v>405</v>
      </c>
      <c r="E2262" t="s">
        <v>632</v>
      </c>
      <c r="F2262" t="s">
        <v>633</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c r="AG2262">
        <v>0</v>
      </c>
      <c r="AH2262">
        <v>0</v>
      </c>
      <c r="AI2262">
        <v>0</v>
      </c>
      <c r="AJ2262">
        <v>0</v>
      </c>
      <c r="AK2262">
        <v>0</v>
      </c>
      <c r="AL2262" t="s">
        <v>531</v>
      </c>
      <c r="AM2262" s="49" t="s">
        <v>405</v>
      </c>
      <c r="AN2262" s="49" t="s">
        <v>4</v>
      </c>
      <c r="AO2262" s="49" t="s">
        <v>9</v>
      </c>
      <c r="AP2262" s="49" t="s">
        <v>494</v>
      </c>
      <c r="AQ2262" s="49" t="s">
        <v>9</v>
      </c>
      <c r="AR2262" s="49" t="s">
        <v>487</v>
      </c>
      <c r="AS2262" s="49" t="s">
        <v>488</v>
      </c>
      <c r="AT2262" s="49" t="s">
        <v>489</v>
      </c>
    </row>
    <row r="2263" spans="1:46" x14ac:dyDescent="0.25">
      <c r="A2263">
        <v>14</v>
      </c>
      <c r="B2263" t="s">
        <v>537</v>
      </c>
      <c r="C2263" t="s">
        <v>537</v>
      </c>
      <c r="D2263" t="s">
        <v>538</v>
      </c>
      <c r="E2263" t="s">
        <v>634</v>
      </c>
      <c r="F2263" t="s">
        <v>635</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c r="AG2263">
        <v>0</v>
      </c>
      <c r="AH2263">
        <v>0</v>
      </c>
      <c r="AI2263">
        <v>0</v>
      </c>
      <c r="AJ2263">
        <v>0</v>
      </c>
      <c r="AK2263">
        <v>0</v>
      </c>
      <c r="AL2263" t="s">
        <v>531</v>
      </c>
      <c r="AM2263" s="49" t="e">
        <v>#N/A</v>
      </c>
      <c r="AN2263" s="49" t="e">
        <v>#N/A</v>
      </c>
      <c r="AO2263" s="49" t="e">
        <v>#N/A</v>
      </c>
      <c r="AP2263" s="49" t="e">
        <v>#N/A</v>
      </c>
      <c r="AQ2263" s="49" t="e">
        <v>#N/A</v>
      </c>
      <c r="AR2263" s="49" t="e">
        <v>#N/A</v>
      </c>
      <c r="AS2263" s="49" t="e">
        <v>#N/A</v>
      </c>
      <c r="AT2263" s="49" t="e">
        <v>#N/A</v>
      </c>
    </row>
    <row r="2264" spans="1:46" x14ac:dyDescent="0.25">
      <c r="A2264">
        <v>14</v>
      </c>
      <c r="B2264" t="s">
        <v>493</v>
      </c>
      <c r="C2264" t="s">
        <v>541</v>
      </c>
      <c r="D2264" t="s">
        <v>9</v>
      </c>
      <c r="E2264" t="s">
        <v>634</v>
      </c>
      <c r="F2264" t="s">
        <v>635</v>
      </c>
      <c r="G2264">
        <v>8184911.9939000001</v>
      </c>
      <c r="H2264">
        <v>8382454.0102000004</v>
      </c>
      <c r="I2264">
        <v>8575300.9991999995</v>
      </c>
      <c r="J2264">
        <v>8775326.0222999994</v>
      </c>
      <c r="K2264">
        <v>9079986.0144999996</v>
      </c>
      <c r="L2264">
        <v>9385154.0036999993</v>
      </c>
      <c r="M2264">
        <v>9631319.0031000003</v>
      </c>
      <c r="N2264">
        <v>9890654.9969999995</v>
      </c>
      <c r="O2264">
        <v>10005286.0013</v>
      </c>
      <c r="P2264">
        <v>10298363.0145</v>
      </c>
      <c r="Q2264">
        <v>10345915.005799999</v>
      </c>
      <c r="R2264">
        <v>10602907.999500001</v>
      </c>
      <c r="S2264">
        <v>10881138.0044</v>
      </c>
      <c r="T2264">
        <v>11151563.002</v>
      </c>
      <c r="U2264">
        <v>11563741.014599999</v>
      </c>
      <c r="V2264">
        <v>11837699.9979</v>
      </c>
      <c r="W2264">
        <v>12129337.007300001</v>
      </c>
      <c r="X2264">
        <v>12352697.0011</v>
      </c>
      <c r="Y2264">
        <v>12673669.000600001</v>
      </c>
      <c r="Z2264">
        <v>12992306.993000001</v>
      </c>
      <c r="AA2264">
        <v>13230146.9969</v>
      </c>
      <c r="AB2264">
        <v>13697854.998500001</v>
      </c>
      <c r="AC2264">
        <v>14266765.0067</v>
      </c>
      <c r="AD2264">
        <v>14606848.0064</v>
      </c>
      <c r="AE2264">
        <v>14780778.999500001</v>
      </c>
      <c r="AF2264">
        <v>15037030.0001</v>
      </c>
      <c r="AG2264">
        <v>15167316.0065</v>
      </c>
      <c r="AH2264">
        <v>15415933.3026</v>
      </c>
      <c r="AI2264">
        <v>15693826.4794</v>
      </c>
      <c r="AJ2264">
        <v>16084946.7805</v>
      </c>
      <c r="AK2264">
        <v>16336571.601600001</v>
      </c>
      <c r="AL2264" t="s">
        <v>531</v>
      </c>
      <c r="AM2264" s="49" t="e">
        <v>#N/A</v>
      </c>
      <c r="AN2264" s="49" t="e">
        <v>#N/A</v>
      </c>
      <c r="AO2264" s="49" t="e">
        <v>#N/A</v>
      </c>
      <c r="AP2264" s="49" t="e">
        <v>#N/A</v>
      </c>
      <c r="AQ2264" s="49" t="e">
        <v>#N/A</v>
      </c>
      <c r="AR2264" s="49" t="e">
        <v>#N/A</v>
      </c>
      <c r="AS2264" s="49" t="e">
        <v>#N/A</v>
      </c>
      <c r="AT2264" s="49" t="e">
        <v>#N/A</v>
      </c>
    </row>
    <row r="2265" spans="1:46" x14ac:dyDescent="0.25">
      <c r="A2265">
        <v>14</v>
      </c>
      <c r="B2265" t="s">
        <v>60</v>
      </c>
      <c r="C2265" t="s">
        <v>60</v>
      </c>
      <c r="D2265" t="s">
        <v>61</v>
      </c>
      <c r="E2265" t="s">
        <v>634</v>
      </c>
      <c r="F2265" t="s">
        <v>635</v>
      </c>
      <c r="G2265">
        <v>15199.000899999999</v>
      </c>
      <c r="H2265">
        <v>15199.000899999999</v>
      </c>
      <c r="I2265">
        <v>15199.000899999999</v>
      </c>
      <c r="J2265">
        <v>14506.9982</v>
      </c>
      <c r="K2265">
        <v>13846.9995</v>
      </c>
      <c r="L2265">
        <v>13216.999100000001</v>
      </c>
      <c r="M2265">
        <v>12615.000099999999</v>
      </c>
      <c r="N2265">
        <v>12040.9982</v>
      </c>
      <c r="O2265">
        <v>11493.0005</v>
      </c>
      <c r="P2265">
        <v>10969.0015</v>
      </c>
      <c r="Q2265">
        <v>10885.9982</v>
      </c>
      <c r="R2265">
        <v>10717.9987</v>
      </c>
      <c r="S2265">
        <v>10717.9987</v>
      </c>
      <c r="T2265">
        <v>8289.9979999999996</v>
      </c>
      <c r="U2265">
        <v>9755.0012000000006</v>
      </c>
      <c r="V2265">
        <v>9630.0000999999993</v>
      </c>
      <c r="W2265">
        <v>9630.0000999999993</v>
      </c>
      <c r="X2265">
        <v>9002.0010000000002</v>
      </c>
      <c r="Y2265">
        <v>9002.0010000000002</v>
      </c>
      <c r="Z2265">
        <v>8791.9994999999999</v>
      </c>
      <c r="AA2265">
        <v>8582.9986000000008</v>
      </c>
      <c r="AB2265">
        <v>8709.0004000000008</v>
      </c>
      <c r="AC2265">
        <v>8646.0015999999996</v>
      </c>
      <c r="AD2265">
        <v>8436.0000999999993</v>
      </c>
      <c r="AE2265">
        <v>8457.0010999999995</v>
      </c>
      <c r="AF2265">
        <v>8959.9989999999998</v>
      </c>
      <c r="AG2265">
        <v>7787</v>
      </c>
      <c r="AH2265">
        <v>7033.8239999999996</v>
      </c>
      <c r="AI2265">
        <v>6782.616</v>
      </c>
      <c r="AJ2265">
        <v>6699.0014000000001</v>
      </c>
      <c r="AK2265">
        <v>6490.0005000000001</v>
      </c>
      <c r="AL2265">
        <v>6070.9982</v>
      </c>
      <c r="AM2265" s="49" t="s">
        <v>61</v>
      </c>
      <c r="AN2265" s="49" t="s">
        <v>14</v>
      </c>
      <c r="AO2265" s="49" t="s">
        <v>500</v>
      </c>
      <c r="AP2265" s="49" t="s">
        <v>501</v>
      </c>
      <c r="AQ2265" s="49" t="s">
        <v>502</v>
      </c>
      <c r="AR2265" s="49" t="s">
        <v>487</v>
      </c>
      <c r="AS2265" s="49" t="s">
        <v>488</v>
      </c>
      <c r="AT2265" s="49" t="s">
        <v>489</v>
      </c>
    </row>
    <row r="2266" spans="1:46" x14ac:dyDescent="0.25">
      <c r="A2266">
        <v>14</v>
      </c>
      <c r="B2266" t="s">
        <v>148</v>
      </c>
      <c r="C2266" t="s">
        <v>148</v>
      </c>
      <c r="D2266" t="s">
        <v>411</v>
      </c>
      <c r="E2266" t="s">
        <v>634</v>
      </c>
      <c r="F2266" t="s">
        <v>635</v>
      </c>
      <c r="G2266">
        <v>439.99919999999997</v>
      </c>
      <c r="H2266">
        <v>849.99990000000003</v>
      </c>
      <c r="I2266">
        <v>937.99810000000002</v>
      </c>
      <c r="J2266">
        <v>1582.9998000000001</v>
      </c>
      <c r="K2266">
        <v>1582.9998000000001</v>
      </c>
      <c r="L2266">
        <v>1582.9998000000001</v>
      </c>
      <c r="M2266">
        <v>1582.9998000000001</v>
      </c>
      <c r="N2266">
        <v>2110.0007000000001</v>
      </c>
      <c r="O2266">
        <v>2242.0021000000002</v>
      </c>
      <c r="P2266">
        <v>2242.0021000000002</v>
      </c>
      <c r="Q2266">
        <v>2242.0021000000002</v>
      </c>
      <c r="R2266">
        <v>2242.0021000000002</v>
      </c>
      <c r="S2266">
        <v>3019.0010000000002</v>
      </c>
      <c r="T2266">
        <v>2462.0016999999998</v>
      </c>
      <c r="U2266">
        <v>2462.0016999999998</v>
      </c>
      <c r="V2266">
        <v>2988.9983999999999</v>
      </c>
      <c r="W2266">
        <v>2698.9996999999998</v>
      </c>
      <c r="X2266">
        <v>2988.9983999999999</v>
      </c>
      <c r="Y2266">
        <v>1949.0015000000001</v>
      </c>
      <c r="Z2266">
        <v>2246.0005000000001</v>
      </c>
      <c r="AA2266">
        <v>2169.0010000000002</v>
      </c>
      <c r="AB2266">
        <v>673.99940000000004</v>
      </c>
      <c r="AC2266">
        <v>652.00199999999995</v>
      </c>
      <c r="AD2266">
        <v>918.00199999999995</v>
      </c>
      <c r="AE2266">
        <v>250.99870000000001</v>
      </c>
      <c r="AF2266">
        <v>250.99870000000001</v>
      </c>
      <c r="AG2266">
        <v>250.99870000000001</v>
      </c>
      <c r="AH2266">
        <v>418.68</v>
      </c>
      <c r="AI2266">
        <v>921.096</v>
      </c>
      <c r="AJ2266">
        <v>418.68</v>
      </c>
      <c r="AK2266">
        <v>424.62110000000001</v>
      </c>
      <c r="AL2266" t="s">
        <v>531</v>
      </c>
      <c r="AM2266" s="49" t="s">
        <v>411</v>
      </c>
      <c r="AN2266" s="49" t="s">
        <v>7</v>
      </c>
      <c r="AO2266" s="49" t="s">
        <v>9</v>
      </c>
      <c r="AP2266" s="49" t="s">
        <v>494</v>
      </c>
      <c r="AQ2266" s="49" t="s">
        <v>9</v>
      </c>
      <c r="AR2266" s="49" t="s">
        <v>495</v>
      </c>
      <c r="AS2266" s="49" t="s">
        <v>496</v>
      </c>
      <c r="AT2266" s="49" t="s">
        <v>497</v>
      </c>
    </row>
    <row r="2267" spans="1:46" x14ac:dyDescent="0.25">
      <c r="A2267">
        <v>14</v>
      </c>
      <c r="B2267" t="s">
        <v>59</v>
      </c>
      <c r="C2267" t="s">
        <v>59</v>
      </c>
      <c r="D2267" t="s">
        <v>406</v>
      </c>
      <c r="E2267" t="s">
        <v>634</v>
      </c>
      <c r="F2267" t="s">
        <v>635</v>
      </c>
      <c r="G2267">
        <v>180978.0013</v>
      </c>
      <c r="H2267">
        <v>185198.99909999999</v>
      </c>
      <c r="I2267">
        <v>189514.99960000001</v>
      </c>
      <c r="J2267">
        <v>193925.00210000001</v>
      </c>
      <c r="K2267">
        <v>198000.00200000001</v>
      </c>
      <c r="L2267">
        <v>199932.00080000001</v>
      </c>
      <c r="M2267">
        <v>201386.00109999999</v>
      </c>
      <c r="N2267">
        <v>202499.99969999999</v>
      </c>
      <c r="O2267">
        <v>203463.00140000001</v>
      </c>
      <c r="P2267">
        <v>204556.99969999999</v>
      </c>
      <c r="Q2267">
        <v>205945.9999</v>
      </c>
      <c r="R2267">
        <v>207680.00080000001</v>
      </c>
      <c r="S2267">
        <v>209652.00030000001</v>
      </c>
      <c r="T2267">
        <v>211768.0007</v>
      </c>
      <c r="U2267">
        <v>213877.0007</v>
      </c>
      <c r="V2267">
        <v>215908.0006</v>
      </c>
      <c r="W2267">
        <v>219861.0013</v>
      </c>
      <c r="X2267">
        <v>223833.9982</v>
      </c>
      <c r="Y2267">
        <v>227815.00030000001</v>
      </c>
      <c r="Z2267">
        <v>231830.99969999999</v>
      </c>
      <c r="AA2267">
        <v>235864.0018</v>
      </c>
      <c r="AB2267">
        <v>239909.99969999999</v>
      </c>
      <c r="AC2267">
        <v>243943.0018</v>
      </c>
      <c r="AD2267">
        <v>247922.99900000001</v>
      </c>
      <c r="AE2267">
        <v>251790.9993</v>
      </c>
      <c r="AF2267">
        <v>255572.99859999999</v>
      </c>
      <c r="AG2267">
        <v>259243.00090000001</v>
      </c>
      <c r="AH2267">
        <v>263109.96710000001</v>
      </c>
      <c r="AI2267">
        <v>266648.55410000001</v>
      </c>
      <c r="AJ2267">
        <v>270143.71990000003</v>
      </c>
      <c r="AK2267">
        <v>273634.97100000002</v>
      </c>
      <c r="AL2267" t="s">
        <v>531</v>
      </c>
      <c r="AM2267" s="49" t="s">
        <v>406</v>
      </c>
      <c r="AN2267" s="49" t="s">
        <v>4</v>
      </c>
      <c r="AO2267" s="49" t="s">
        <v>9</v>
      </c>
      <c r="AP2267" s="49" t="s">
        <v>494</v>
      </c>
      <c r="AQ2267" s="49" t="s">
        <v>9</v>
      </c>
      <c r="AR2267" s="49" t="s">
        <v>495</v>
      </c>
      <c r="AS2267" s="49" t="s">
        <v>496</v>
      </c>
      <c r="AT2267" s="49" t="s">
        <v>497</v>
      </c>
    </row>
    <row r="2268" spans="1:46" x14ac:dyDescent="0.25">
      <c r="A2268">
        <v>14</v>
      </c>
      <c r="B2268" t="s">
        <v>63</v>
      </c>
      <c r="C2268" t="s">
        <v>63</v>
      </c>
      <c r="D2268" t="s">
        <v>64</v>
      </c>
      <c r="E2268" t="s">
        <v>634</v>
      </c>
      <c r="F2268" t="s">
        <v>635</v>
      </c>
      <c r="G2268">
        <v>66620.001499999998</v>
      </c>
      <c r="H2268">
        <v>71502.999400000001</v>
      </c>
      <c r="I2268">
        <v>72213.001099999994</v>
      </c>
      <c r="J2268">
        <v>76950.001099999994</v>
      </c>
      <c r="K2268">
        <v>76830.999599999996</v>
      </c>
      <c r="L2268">
        <v>83771.998099999997</v>
      </c>
      <c r="M2268">
        <v>83513.999100000001</v>
      </c>
      <c r="N2268">
        <v>79999.000499999995</v>
      </c>
      <c r="O2268">
        <v>84322.001300000004</v>
      </c>
      <c r="P2268">
        <v>86420.998999999996</v>
      </c>
      <c r="Q2268">
        <v>87909.0003</v>
      </c>
      <c r="R2268">
        <v>82571.998399999997</v>
      </c>
      <c r="S2268">
        <v>77966.999899999995</v>
      </c>
      <c r="T2268">
        <v>87469.001099999994</v>
      </c>
      <c r="U2268">
        <v>85642.999500000005</v>
      </c>
      <c r="V2268">
        <v>90838.001900000003</v>
      </c>
      <c r="W2268">
        <v>77911.001499999998</v>
      </c>
      <c r="X2268">
        <v>77594.002099999998</v>
      </c>
      <c r="Y2268">
        <v>80798.001000000004</v>
      </c>
      <c r="Z2268">
        <v>79701.000799999994</v>
      </c>
      <c r="AA2268">
        <v>78372.001600000003</v>
      </c>
      <c r="AB2268">
        <v>82460.001499999998</v>
      </c>
      <c r="AC2268">
        <v>79464.999299999996</v>
      </c>
      <c r="AD2268">
        <v>80557.000400000004</v>
      </c>
      <c r="AE2268">
        <v>79936.998200000002</v>
      </c>
      <c r="AF2268">
        <v>80767.998399999997</v>
      </c>
      <c r="AG2268">
        <v>83461.999100000001</v>
      </c>
      <c r="AH2268">
        <v>91338.575700000001</v>
      </c>
      <c r="AI2268">
        <v>89948.445000000007</v>
      </c>
      <c r="AJ2268">
        <v>97158.834700000007</v>
      </c>
      <c r="AK2268">
        <v>97317.367899999997</v>
      </c>
      <c r="AL2268">
        <v>102470.65300000001</v>
      </c>
      <c r="AM2268" s="49" t="s">
        <v>64</v>
      </c>
      <c r="AN2268" s="49" t="s">
        <v>14</v>
      </c>
      <c r="AO2268" s="49" t="s">
        <v>506</v>
      </c>
      <c r="AP2268" s="49" t="s">
        <v>501</v>
      </c>
      <c r="AQ2268" s="49" t="s">
        <v>10</v>
      </c>
      <c r="AR2268" s="49" t="s">
        <v>487</v>
      </c>
      <c r="AS2268" s="49" t="s">
        <v>488</v>
      </c>
      <c r="AT2268" s="49" t="s">
        <v>489</v>
      </c>
    </row>
    <row r="2269" spans="1:46" x14ac:dyDescent="0.25">
      <c r="A2269">
        <v>14</v>
      </c>
      <c r="B2269" t="s">
        <v>65</v>
      </c>
      <c r="C2269" t="s">
        <v>65</v>
      </c>
      <c r="D2269" t="s">
        <v>66</v>
      </c>
      <c r="E2269" t="s">
        <v>634</v>
      </c>
      <c r="F2269" t="s">
        <v>635</v>
      </c>
      <c r="G2269">
        <v>627.9991</v>
      </c>
      <c r="H2269">
        <v>623</v>
      </c>
      <c r="I2269">
        <v>612.00130000000001</v>
      </c>
      <c r="J2269">
        <v>597</v>
      </c>
      <c r="K2269">
        <v>582.99929999999995</v>
      </c>
      <c r="L2269">
        <v>571</v>
      </c>
      <c r="M2269">
        <v>561.99839999999995</v>
      </c>
      <c r="N2269">
        <v>555.99869999999999</v>
      </c>
      <c r="O2269">
        <v>550.99959999999999</v>
      </c>
      <c r="P2269">
        <v>548.00189999999998</v>
      </c>
      <c r="Q2269">
        <v>513.00019999999995</v>
      </c>
      <c r="R2269">
        <v>374.9991</v>
      </c>
      <c r="S2269">
        <v>411.00139999999999</v>
      </c>
      <c r="T2269">
        <v>500.00020000000001</v>
      </c>
      <c r="U2269">
        <v>527.0009</v>
      </c>
      <c r="V2269">
        <v>346.00130000000001</v>
      </c>
      <c r="W2269">
        <v>562.99900000000002</v>
      </c>
      <c r="X2269">
        <v>357.00009999999997</v>
      </c>
      <c r="Y2269">
        <v>355.99939999999998</v>
      </c>
      <c r="Z2269">
        <v>354.99880000000002</v>
      </c>
      <c r="AA2269">
        <v>353.99810000000002</v>
      </c>
      <c r="AB2269">
        <v>353.99810000000002</v>
      </c>
      <c r="AC2269">
        <v>354.99880000000002</v>
      </c>
      <c r="AD2269">
        <v>355.99939999999998</v>
      </c>
      <c r="AE2269">
        <v>1418.9985999999999</v>
      </c>
      <c r="AF2269">
        <v>3630.3240000000001</v>
      </c>
      <c r="AG2269">
        <v>5022.8914000000004</v>
      </c>
      <c r="AH2269">
        <v>5204.2844999999998</v>
      </c>
      <c r="AI2269">
        <v>3516.9328999999998</v>
      </c>
      <c r="AJ2269">
        <v>2930.2157000000002</v>
      </c>
      <c r="AK2269">
        <v>2597.0972000000002</v>
      </c>
      <c r="AL2269">
        <v>2597.0972000000002</v>
      </c>
      <c r="AM2269" s="49" t="s">
        <v>66</v>
      </c>
      <c r="AN2269" s="49" t="s">
        <v>14</v>
      </c>
      <c r="AO2269" s="49" t="s">
        <v>500</v>
      </c>
      <c r="AP2269" s="49" t="s">
        <v>501</v>
      </c>
      <c r="AQ2269" s="49" t="s">
        <v>502</v>
      </c>
      <c r="AR2269" s="49" t="s">
        <v>487</v>
      </c>
      <c r="AS2269" s="49" t="s">
        <v>488</v>
      </c>
      <c r="AT2269" s="49" t="s">
        <v>489</v>
      </c>
    </row>
    <row r="2270" spans="1:46" x14ac:dyDescent="0.25">
      <c r="A2270">
        <v>14</v>
      </c>
      <c r="B2270" t="s">
        <v>69</v>
      </c>
      <c r="C2270" t="s">
        <v>69</v>
      </c>
      <c r="D2270" t="s">
        <v>70</v>
      </c>
      <c r="E2270" t="s">
        <v>634</v>
      </c>
      <c r="F2270" t="s">
        <v>635</v>
      </c>
      <c r="G2270">
        <v>158107.9999</v>
      </c>
      <c r="H2270">
        <v>157075.99979999999</v>
      </c>
      <c r="I2270">
        <v>139338.0019</v>
      </c>
      <c r="J2270">
        <v>166618.9981</v>
      </c>
      <c r="K2270">
        <v>163066.0001</v>
      </c>
      <c r="L2270">
        <v>170312.99919999999</v>
      </c>
      <c r="M2270">
        <v>193667.99950000001</v>
      </c>
      <c r="N2270">
        <v>201329.00200000001</v>
      </c>
      <c r="O2270">
        <v>195490.9993</v>
      </c>
      <c r="P2270">
        <v>194762.00200000001</v>
      </c>
      <c r="Q2270">
        <v>197571.99799999999</v>
      </c>
      <c r="R2270">
        <v>197753.9982</v>
      </c>
      <c r="S2270">
        <v>209518.0018</v>
      </c>
      <c r="T2270">
        <v>202900.99890000001</v>
      </c>
      <c r="U2270">
        <v>200191.00049999999</v>
      </c>
      <c r="V2270">
        <v>201083.9988</v>
      </c>
      <c r="W2270">
        <v>201932.00169999999</v>
      </c>
      <c r="X2270">
        <v>207531.00099999999</v>
      </c>
      <c r="Y2270">
        <v>216728.99859999999</v>
      </c>
      <c r="Z2270">
        <v>147495.00200000001</v>
      </c>
      <c r="AA2270">
        <v>180916.99969999999</v>
      </c>
      <c r="AB2270">
        <v>168045.0013</v>
      </c>
      <c r="AC2270">
        <v>167929.9982</v>
      </c>
      <c r="AD2270">
        <v>176995.9987</v>
      </c>
      <c r="AE2270">
        <v>174094.99840000001</v>
      </c>
      <c r="AF2270">
        <v>185815.99950000001</v>
      </c>
      <c r="AG2270">
        <v>187324.00109999999</v>
      </c>
      <c r="AH2270">
        <v>205509.8358</v>
      </c>
      <c r="AI2270">
        <v>194253.00020000001</v>
      </c>
      <c r="AJ2270">
        <v>181568.00099999999</v>
      </c>
      <c r="AK2270">
        <v>172897.62390000001</v>
      </c>
      <c r="AL2270">
        <v>171957.0006</v>
      </c>
      <c r="AM2270" s="49" t="s">
        <v>70</v>
      </c>
      <c r="AN2270" s="49" t="s">
        <v>14</v>
      </c>
      <c r="AO2270" s="49" t="s">
        <v>509</v>
      </c>
      <c r="AP2270" s="49" t="s">
        <v>505</v>
      </c>
      <c r="AQ2270" s="49" t="s">
        <v>13</v>
      </c>
      <c r="AR2270" s="49" t="s">
        <v>487</v>
      </c>
      <c r="AS2270" s="49" t="s">
        <v>488</v>
      </c>
      <c r="AT2270" s="49" t="s">
        <v>489</v>
      </c>
    </row>
    <row r="2271" spans="1:46" x14ac:dyDescent="0.25">
      <c r="A2271">
        <v>14</v>
      </c>
      <c r="B2271" t="s">
        <v>71</v>
      </c>
      <c r="C2271" t="s">
        <v>71</v>
      </c>
      <c r="D2271" t="s">
        <v>72</v>
      </c>
      <c r="E2271" t="s">
        <v>634</v>
      </c>
      <c r="F2271" t="s">
        <v>635</v>
      </c>
      <c r="G2271">
        <v>93544.001900000003</v>
      </c>
      <c r="H2271">
        <v>99892.999400000001</v>
      </c>
      <c r="I2271">
        <v>98033.000899999999</v>
      </c>
      <c r="J2271">
        <v>101798.9982</v>
      </c>
      <c r="K2271">
        <v>99553.001900000003</v>
      </c>
      <c r="L2271">
        <v>106938.99860000001</v>
      </c>
      <c r="M2271">
        <v>113803.0018</v>
      </c>
      <c r="N2271">
        <v>111189.999</v>
      </c>
      <c r="O2271">
        <v>108984.99980000001</v>
      </c>
      <c r="P2271">
        <v>125957.9981</v>
      </c>
      <c r="Q2271">
        <v>118395.0003</v>
      </c>
      <c r="R2271">
        <v>126962.00109999999</v>
      </c>
      <c r="S2271">
        <v>118531.0001</v>
      </c>
      <c r="T2271">
        <v>126392.99830000001</v>
      </c>
      <c r="U2271">
        <v>129770</v>
      </c>
      <c r="V2271">
        <v>144576.77729999999</v>
      </c>
      <c r="W2271">
        <v>150235.56400000001</v>
      </c>
      <c r="X2271">
        <v>163906.8603</v>
      </c>
      <c r="Y2271">
        <v>173604.6488</v>
      </c>
      <c r="Z2271">
        <v>172685.1312</v>
      </c>
      <c r="AA2271">
        <v>192665.9099</v>
      </c>
      <c r="AB2271">
        <v>187745.26430000001</v>
      </c>
      <c r="AC2271">
        <v>200153.68770000001</v>
      </c>
      <c r="AD2271">
        <v>198316.2058</v>
      </c>
      <c r="AE2271">
        <v>182911.94289999999</v>
      </c>
      <c r="AF2271">
        <v>190421.894</v>
      </c>
      <c r="AG2271">
        <v>196330.20559999999</v>
      </c>
      <c r="AH2271">
        <v>202624.96309999999</v>
      </c>
      <c r="AI2271">
        <v>193285.2255</v>
      </c>
      <c r="AJ2271">
        <v>195622.84580000001</v>
      </c>
      <c r="AK2271">
        <v>201131.3222</v>
      </c>
      <c r="AL2271">
        <v>216461.66310000001</v>
      </c>
      <c r="AM2271" s="49" t="s">
        <v>72</v>
      </c>
      <c r="AN2271" s="49" t="s">
        <v>14</v>
      </c>
      <c r="AO2271" s="49" t="s">
        <v>500</v>
      </c>
      <c r="AP2271" s="49" t="s">
        <v>505</v>
      </c>
      <c r="AQ2271" s="49" t="s">
        <v>13</v>
      </c>
      <c r="AR2271" s="49" t="s">
        <v>487</v>
      </c>
      <c r="AS2271" s="49" t="s">
        <v>488</v>
      </c>
      <c r="AT2271" s="49" t="s">
        <v>489</v>
      </c>
    </row>
    <row r="2272" spans="1:46" x14ac:dyDescent="0.25">
      <c r="A2272">
        <v>14</v>
      </c>
      <c r="B2272" t="s">
        <v>73</v>
      </c>
      <c r="C2272" t="s">
        <v>73</v>
      </c>
      <c r="D2272" t="s">
        <v>408</v>
      </c>
      <c r="E2272" t="s">
        <v>634</v>
      </c>
      <c r="F2272" t="s">
        <v>635</v>
      </c>
      <c r="G2272">
        <v>706.99980000000005</v>
      </c>
      <c r="H2272">
        <v>717.99850000000004</v>
      </c>
      <c r="I2272">
        <v>729.00139999999999</v>
      </c>
      <c r="J2272">
        <v>740.00019999999995</v>
      </c>
      <c r="K2272">
        <v>749.9982</v>
      </c>
      <c r="L2272">
        <v>758.99990000000003</v>
      </c>
      <c r="M2272">
        <v>767.00080000000003</v>
      </c>
      <c r="N2272">
        <v>774.00120000000004</v>
      </c>
      <c r="O2272">
        <v>781.00149999999996</v>
      </c>
      <c r="P2272">
        <v>788.0018</v>
      </c>
      <c r="Q2272">
        <v>794.99800000000005</v>
      </c>
      <c r="R2272">
        <v>586.00130000000001</v>
      </c>
      <c r="S2272">
        <v>502.00150000000002</v>
      </c>
      <c r="T2272">
        <v>1004.9995</v>
      </c>
      <c r="U2272">
        <v>502.00150000000002</v>
      </c>
      <c r="V2272">
        <v>1047.0014000000001</v>
      </c>
      <c r="W2272">
        <v>1004.9995</v>
      </c>
      <c r="X2272">
        <v>3682.0016999999998</v>
      </c>
      <c r="Y2272">
        <v>3525.0009</v>
      </c>
      <c r="Z2272">
        <v>3042.9996999999998</v>
      </c>
      <c r="AA2272">
        <v>3767.9985999999999</v>
      </c>
      <c r="AB2272">
        <v>4053.9989</v>
      </c>
      <c r="AC2272">
        <v>4090.0012000000002</v>
      </c>
      <c r="AD2272">
        <v>4264.0003999999999</v>
      </c>
      <c r="AE2272">
        <v>3782.9998999999998</v>
      </c>
      <c r="AF2272">
        <v>3407.0001000000002</v>
      </c>
      <c r="AG2272">
        <v>1399.9989</v>
      </c>
      <c r="AH2272">
        <v>1523.6978999999999</v>
      </c>
      <c r="AI2272">
        <v>1675.0005000000001</v>
      </c>
      <c r="AJ2272">
        <v>1820.002</v>
      </c>
      <c r="AK2272">
        <v>1370.3019999999999</v>
      </c>
      <c r="AL2272">
        <v>1208.4989</v>
      </c>
      <c r="AM2272" s="49" t="s">
        <v>408</v>
      </c>
      <c r="AN2272" s="49" t="s">
        <v>14</v>
      </c>
      <c r="AO2272" s="49" t="s">
        <v>500</v>
      </c>
      <c r="AP2272" s="49" t="s">
        <v>501</v>
      </c>
      <c r="AQ2272" s="49" t="s">
        <v>502</v>
      </c>
      <c r="AR2272" s="49" t="s">
        <v>495</v>
      </c>
      <c r="AS2272" s="49" t="s">
        <v>496</v>
      </c>
      <c r="AT2272" s="49" t="s">
        <v>497</v>
      </c>
    </row>
    <row r="2273" spans="1:46" x14ac:dyDescent="0.25">
      <c r="A2273">
        <v>14</v>
      </c>
      <c r="B2273" t="s">
        <v>86</v>
      </c>
      <c r="C2273" t="s">
        <v>86</v>
      </c>
      <c r="D2273" t="s">
        <v>87</v>
      </c>
      <c r="E2273" t="s">
        <v>634</v>
      </c>
      <c r="F2273" t="s">
        <v>635</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c r="AK2273">
        <v>0</v>
      </c>
      <c r="AL2273" t="s">
        <v>531</v>
      </c>
      <c r="AM2273" s="49" t="s">
        <v>87</v>
      </c>
      <c r="AN2273" s="49" t="s">
        <v>14</v>
      </c>
      <c r="AO2273" s="49" t="s">
        <v>485</v>
      </c>
      <c r="AP2273" s="49" t="s">
        <v>505</v>
      </c>
      <c r="AQ2273" s="49" t="s">
        <v>13</v>
      </c>
      <c r="AR2273" s="49" t="s">
        <v>495</v>
      </c>
      <c r="AS2273" s="49" t="s">
        <v>488</v>
      </c>
      <c r="AT2273" s="49" t="s">
        <v>489</v>
      </c>
    </row>
    <row r="2274" spans="1:46" x14ac:dyDescent="0.25">
      <c r="A2274">
        <v>14</v>
      </c>
      <c r="B2274" t="s">
        <v>82</v>
      </c>
      <c r="C2274" t="s">
        <v>82</v>
      </c>
      <c r="D2274" t="s">
        <v>83</v>
      </c>
      <c r="E2274" t="s">
        <v>634</v>
      </c>
      <c r="F2274" t="s">
        <v>635</v>
      </c>
      <c r="G2274">
        <v>287394.99810000003</v>
      </c>
      <c r="H2274">
        <v>287888.99859999999</v>
      </c>
      <c r="I2274">
        <v>292773.0013</v>
      </c>
      <c r="J2274">
        <v>293965</v>
      </c>
      <c r="K2274">
        <v>301406.99930000002</v>
      </c>
      <c r="L2274">
        <v>302220.00050000002</v>
      </c>
      <c r="M2274">
        <v>291522.99859999999</v>
      </c>
      <c r="N2274">
        <v>301260.00079999998</v>
      </c>
      <c r="O2274">
        <v>305940.99810000003</v>
      </c>
      <c r="P2274">
        <v>312771.00030000001</v>
      </c>
      <c r="Q2274">
        <v>319391.00099999999</v>
      </c>
      <c r="R2274">
        <v>325245.99790000002</v>
      </c>
      <c r="S2274">
        <v>330821.99910000002</v>
      </c>
      <c r="T2274">
        <v>336328.0012</v>
      </c>
      <c r="U2274">
        <v>340922.00099999999</v>
      </c>
      <c r="V2274">
        <v>345408.9987</v>
      </c>
      <c r="W2274">
        <v>348648.9999</v>
      </c>
      <c r="X2274">
        <v>351842.00020000001</v>
      </c>
      <c r="Y2274">
        <v>354277.0012</v>
      </c>
      <c r="Z2274">
        <v>355407.00170000002</v>
      </c>
      <c r="AA2274">
        <v>356686.99859999999</v>
      </c>
      <c r="AB2274">
        <v>356480.99969999999</v>
      </c>
      <c r="AC2274">
        <v>356445.00160000002</v>
      </c>
      <c r="AD2274">
        <v>356003.00109999999</v>
      </c>
      <c r="AE2274">
        <v>354353</v>
      </c>
      <c r="AF2274">
        <v>351837.00109999999</v>
      </c>
      <c r="AG2274">
        <v>347738.99900000001</v>
      </c>
      <c r="AH2274">
        <v>343460.29869999998</v>
      </c>
      <c r="AI2274">
        <v>336126.56170000002</v>
      </c>
      <c r="AJ2274">
        <v>331718.53110000002</v>
      </c>
      <c r="AK2274">
        <v>335061.22619999998</v>
      </c>
      <c r="AL2274" t="s">
        <v>531</v>
      </c>
      <c r="AM2274" s="49" t="s">
        <v>83</v>
      </c>
      <c r="AN2274" s="49" t="s">
        <v>14</v>
      </c>
      <c r="AO2274" s="49" t="s">
        <v>485</v>
      </c>
      <c r="AP2274" s="49" t="s">
        <v>494</v>
      </c>
      <c r="AQ2274" s="49" t="s">
        <v>11</v>
      </c>
      <c r="AR2274" s="49" t="s">
        <v>487</v>
      </c>
      <c r="AS2274" s="49" t="s">
        <v>488</v>
      </c>
      <c r="AT2274" s="49" t="s">
        <v>489</v>
      </c>
    </row>
    <row r="2275" spans="1:46" x14ac:dyDescent="0.25">
      <c r="A2275">
        <v>14</v>
      </c>
      <c r="B2275" t="s">
        <v>92</v>
      </c>
      <c r="C2275" t="s">
        <v>92</v>
      </c>
      <c r="D2275" t="s">
        <v>93</v>
      </c>
      <c r="E2275" t="s">
        <v>634</v>
      </c>
      <c r="F2275" t="s">
        <v>635</v>
      </c>
      <c r="G2275">
        <v>9573.0010000000002</v>
      </c>
      <c r="H2275">
        <v>10353.998299999999</v>
      </c>
      <c r="I2275">
        <v>11134.9998</v>
      </c>
      <c r="J2275">
        <v>11919.999599999999</v>
      </c>
      <c r="K2275">
        <v>16081.000599999999</v>
      </c>
      <c r="L2275">
        <v>18287.000400000001</v>
      </c>
      <c r="M2275">
        <v>26093.000100000001</v>
      </c>
      <c r="N2275">
        <v>28460.9997</v>
      </c>
      <c r="O2275">
        <v>30645.998500000002</v>
      </c>
      <c r="P2275">
        <v>32680.000400000001</v>
      </c>
      <c r="Q2275">
        <v>38609.9997</v>
      </c>
      <c r="R2275">
        <v>43072.998699999996</v>
      </c>
      <c r="S2275">
        <v>45197</v>
      </c>
      <c r="T2275">
        <v>44678.000099999997</v>
      </c>
      <c r="U2275">
        <v>45978.998</v>
      </c>
      <c r="V2275">
        <v>52139.999799999998</v>
      </c>
      <c r="W2275">
        <v>58085.000399999997</v>
      </c>
      <c r="X2275">
        <v>58406.998800000001</v>
      </c>
      <c r="Y2275">
        <v>58419.998800000001</v>
      </c>
      <c r="Z2275">
        <v>58968.000699999997</v>
      </c>
      <c r="AA2275">
        <v>61691.999799999998</v>
      </c>
      <c r="AB2275">
        <v>63831.998899999999</v>
      </c>
      <c r="AC2275">
        <v>64620.000699999997</v>
      </c>
      <c r="AD2275">
        <v>61955.998399999997</v>
      </c>
      <c r="AE2275">
        <v>58379.998099999997</v>
      </c>
      <c r="AF2275">
        <v>58438.998500000002</v>
      </c>
      <c r="AG2275">
        <v>58432.998800000001</v>
      </c>
      <c r="AH2275">
        <v>64279.999000000003</v>
      </c>
      <c r="AI2275">
        <v>67159.001799999998</v>
      </c>
      <c r="AJ2275">
        <v>75584.999599999996</v>
      </c>
      <c r="AK2275">
        <v>80215.001699999993</v>
      </c>
      <c r="AL2275" t="s">
        <v>531</v>
      </c>
      <c r="AM2275" s="49" t="s">
        <v>93</v>
      </c>
      <c r="AN2275" s="49" t="s">
        <v>14</v>
      </c>
      <c r="AO2275" s="49" t="s">
        <v>500</v>
      </c>
      <c r="AP2275" s="49" t="s">
        <v>501</v>
      </c>
      <c r="AQ2275" s="49" t="s">
        <v>502</v>
      </c>
      <c r="AR2275" s="49" t="s">
        <v>495</v>
      </c>
      <c r="AS2275" s="49" t="s">
        <v>488</v>
      </c>
      <c r="AT2275" s="49" t="s">
        <v>489</v>
      </c>
    </row>
    <row r="2276" spans="1:46" x14ac:dyDescent="0.25">
      <c r="A2276">
        <v>14</v>
      </c>
      <c r="B2276" t="s">
        <v>76</v>
      </c>
      <c r="C2276" t="s">
        <v>76</v>
      </c>
      <c r="D2276" t="s">
        <v>77</v>
      </c>
      <c r="E2276" t="s">
        <v>634</v>
      </c>
      <c r="F2276" t="s">
        <v>635</v>
      </c>
      <c r="G2276">
        <v>14064.0013</v>
      </c>
      <c r="H2276">
        <v>14114.000099999999</v>
      </c>
      <c r="I2276">
        <v>13566.998799999999</v>
      </c>
      <c r="J2276">
        <v>7590.9992000000002</v>
      </c>
      <c r="K2276">
        <v>6499.9985999999999</v>
      </c>
      <c r="L2276">
        <v>11248.9979</v>
      </c>
      <c r="M2276">
        <v>10759</v>
      </c>
      <c r="N2276">
        <v>10410.000899999999</v>
      </c>
      <c r="O2276">
        <v>12781.999</v>
      </c>
      <c r="P2276">
        <v>13150.9984</v>
      </c>
      <c r="Q2276">
        <v>13346.9992</v>
      </c>
      <c r="R2276">
        <v>15456.999900000001</v>
      </c>
      <c r="S2276">
        <v>14850.0018</v>
      </c>
      <c r="T2276">
        <v>18431.001199999999</v>
      </c>
      <c r="U2276">
        <v>19716.0013</v>
      </c>
      <c r="V2276">
        <v>22104.0013</v>
      </c>
      <c r="W2276">
        <v>23844.998299999999</v>
      </c>
      <c r="X2276">
        <v>33746.001600000003</v>
      </c>
      <c r="Y2276">
        <v>40091.000699999997</v>
      </c>
      <c r="Z2276">
        <v>42279.001400000001</v>
      </c>
      <c r="AA2276">
        <v>57615.798300000002</v>
      </c>
      <c r="AB2276">
        <v>52771.800499999998</v>
      </c>
      <c r="AC2276">
        <v>55817.601199999997</v>
      </c>
      <c r="AD2276">
        <v>57872.001100000001</v>
      </c>
      <c r="AE2276">
        <v>46008.100400000003</v>
      </c>
      <c r="AF2276">
        <v>50404.6005</v>
      </c>
      <c r="AG2276">
        <v>53374.201399999998</v>
      </c>
      <c r="AH2276">
        <v>50379.500599999999</v>
      </c>
      <c r="AI2276">
        <v>50963.299700000003</v>
      </c>
      <c r="AJ2276">
        <v>49721.101199999997</v>
      </c>
      <c r="AK2276">
        <v>49160.501300000004</v>
      </c>
      <c r="AL2276">
        <v>52940.000999999997</v>
      </c>
      <c r="AM2276" s="49" t="s">
        <v>77</v>
      </c>
      <c r="AN2276" s="49" t="s">
        <v>14</v>
      </c>
      <c r="AO2276" s="49" t="s">
        <v>500</v>
      </c>
      <c r="AP2276" s="49" t="s">
        <v>505</v>
      </c>
      <c r="AQ2276" s="49" t="s">
        <v>13</v>
      </c>
      <c r="AR2276" s="49" t="s">
        <v>487</v>
      </c>
      <c r="AS2276" s="49" t="s">
        <v>488</v>
      </c>
      <c r="AT2276" s="49" t="s">
        <v>489</v>
      </c>
    </row>
    <row r="2277" spans="1:46" x14ac:dyDescent="0.25">
      <c r="A2277">
        <v>14</v>
      </c>
      <c r="B2277" t="s">
        <v>78</v>
      </c>
      <c r="C2277" t="s">
        <v>78</v>
      </c>
      <c r="D2277" t="s">
        <v>79</v>
      </c>
      <c r="E2277" t="s">
        <v>634</v>
      </c>
      <c r="F2277" t="s">
        <v>635</v>
      </c>
      <c r="G2277">
        <v>65497.001300000004</v>
      </c>
      <c r="H2277">
        <v>67133.998200000002</v>
      </c>
      <c r="I2277">
        <v>68757.999299999996</v>
      </c>
      <c r="J2277">
        <v>70395.000400000004</v>
      </c>
      <c r="K2277">
        <v>72000.001900000003</v>
      </c>
      <c r="L2277">
        <v>73499.998300000007</v>
      </c>
      <c r="M2277">
        <v>77107.998300000007</v>
      </c>
      <c r="N2277">
        <v>76229.000599999999</v>
      </c>
      <c r="O2277">
        <v>75277.001799999998</v>
      </c>
      <c r="P2277">
        <v>74771.001900000003</v>
      </c>
      <c r="Q2277">
        <v>60512.000399999997</v>
      </c>
      <c r="R2277">
        <v>62396.998299999999</v>
      </c>
      <c r="S2277">
        <v>64710.000099999997</v>
      </c>
      <c r="T2277">
        <v>65997.001499999998</v>
      </c>
      <c r="U2277">
        <v>67976.001399999994</v>
      </c>
      <c r="V2277">
        <v>70016.999400000001</v>
      </c>
      <c r="W2277">
        <v>76512.999599999996</v>
      </c>
      <c r="X2277">
        <v>78918.998699999996</v>
      </c>
      <c r="Y2277">
        <v>81234.001799999998</v>
      </c>
      <c r="Z2277">
        <v>83568.000499999995</v>
      </c>
      <c r="AA2277">
        <v>82281.9997</v>
      </c>
      <c r="AB2277">
        <v>84687.998800000001</v>
      </c>
      <c r="AC2277">
        <v>87107.001999999993</v>
      </c>
      <c r="AD2277">
        <v>98015.001900000003</v>
      </c>
      <c r="AE2277">
        <v>100742.9993</v>
      </c>
      <c r="AF2277">
        <v>103725.0016</v>
      </c>
      <c r="AG2277">
        <v>106899.9985</v>
      </c>
      <c r="AH2277">
        <v>109605.2868</v>
      </c>
      <c r="AI2277">
        <v>113240.4047</v>
      </c>
      <c r="AJ2277">
        <v>120604.4458</v>
      </c>
      <c r="AK2277">
        <v>124229.13860000001</v>
      </c>
      <c r="AL2277" t="s">
        <v>531</v>
      </c>
      <c r="AM2277" s="49" t="s">
        <v>79</v>
      </c>
      <c r="AN2277" s="49" t="s">
        <v>8</v>
      </c>
      <c r="AO2277" s="49" t="s">
        <v>9</v>
      </c>
      <c r="AP2277" s="49" t="s">
        <v>494</v>
      </c>
      <c r="AQ2277" s="49" t="s">
        <v>9</v>
      </c>
      <c r="AR2277" s="49" t="s">
        <v>487</v>
      </c>
      <c r="AS2277" s="49" t="s">
        <v>488</v>
      </c>
      <c r="AT2277" s="49" t="s">
        <v>489</v>
      </c>
    </row>
    <row r="2278" spans="1:46" x14ac:dyDescent="0.25">
      <c r="A2278">
        <v>14</v>
      </c>
      <c r="B2278" t="s">
        <v>96</v>
      </c>
      <c r="C2278" t="s">
        <v>96</v>
      </c>
      <c r="D2278" t="s">
        <v>97</v>
      </c>
      <c r="E2278" t="s">
        <v>634</v>
      </c>
      <c r="F2278" t="s">
        <v>635</v>
      </c>
      <c r="G2278">
        <v>31572.001499999998</v>
      </c>
      <c r="H2278">
        <v>33007.002099999998</v>
      </c>
      <c r="I2278">
        <v>32156.001499999998</v>
      </c>
      <c r="J2278">
        <v>34641.001199999999</v>
      </c>
      <c r="K2278">
        <v>35244.000899999999</v>
      </c>
      <c r="L2278">
        <v>36050.998200000002</v>
      </c>
      <c r="M2278">
        <v>34670.9997</v>
      </c>
      <c r="N2278">
        <v>34337.001900000003</v>
      </c>
      <c r="O2278">
        <v>33999.998</v>
      </c>
      <c r="P2278">
        <v>33662.998200000002</v>
      </c>
      <c r="Q2278">
        <v>32870.998</v>
      </c>
      <c r="R2278">
        <v>33039.001799999998</v>
      </c>
      <c r="S2278">
        <v>32865.999000000003</v>
      </c>
      <c r="T2278">
        <v>33126.999900000003</v>
      </c>
      <c r="U2278">
        <v>33780.999000000003</v>
      </c>
      <c r="V2278">
        <v>34365.9997</v>
      </c>
      <c r="W2278">
        <v>34683.9997</v>
      </c>
      <c r="X2278">
        <v>35823.001900000003</v>
      </c>
      <c r="Y2278">
        <v>37308.001199999999</v>
      </c>
      <c r="Z2278">
        <v>38743.998200000002</v>
      </c>
      <c r="AA2278">
        <v>40334.999000000003</v>
      </c>
      <c r="AB2278">
        <v>39861.999499999998</v>
      </c>
      <c r="AC2278">
        <v>40120.999100000001</v>
      </c>
      <c r="AD2278">
        <v>40385.001900000003</v>
      </c>
      <c r="AE2278">
        <v>40756.999100000001</v>
      </c>
      <c r="AF2278">
        <v>41136.000800000002</v>
      </c>
      <c r="AG2278">
        <v>41826.998699999996</v>
      </c>
      <c r="AH2278">
        <v>42339.630499999999</v>
      </c>
      <c r="AI2278">
        <v>42963.899100000002</v>
      </c>
      <c r="AJ2278">
        <v>43598.274599999997</v>
      </c>
      <c r="AK2278">
        <v>44267.141100000001</v>
      </c>
      <c r="AL2278" t="s">
        <v>531</v>
      </c>
      <c r="AM2278" s="49" t="s">
        <v>97</v>
      </c>
      <c r="AN2278" s="49" t="s">
        <v>14</v>
      </c>
      <c r="AO2278" s="49" t="s">
        <v>506</v>
      </c>
      <c r="AP2278" s="49" t="s">
        <v>494</v>
      </c>
      <c r="AQ2278" s="49" t="s">
        <v>10</v>
      </c>
      <c r="AR2278" s="49" t="s">
        <v>495</v>
      </c>
      <c r="AS2278" s="49" t="s">
        <v>488</v>
      </c>
      <c r="AT2278" s="49" t="s">
        <v>489</v>
      </c>
    </row>
    <row r="2279" spans="1:46" x14ac:dyDescent="0.25">
      <c r="A2279">
        <v>14</v>
      </c>
      <c r="B2279" t="s">
        <v>90</v>
      </c>
      <c r="C2279" t="s">
        <v>90</v>
      </c>
      <c r="D2279" t="s">
        <v>91</v>
      </c>
      <c r="E2279" t="s">
        <v>634</v>
      </c>
      <c r="F2279" t="s">
        <v>635</v>
      </c>
      <c r="G2279">
        <v>6837.9989999999998</v>
      </c>
      <c r="H2279">
        <v>6837.9989999999998</v>
      </c>
      <c r="I2279">
        <v>6837.9989999999998</v>
      </c>
      <c r="J2279">
        <v>6837.9989999999998</v>
      </c>
      <c r="K2279">
        <v>6837.9989999999998</v>
      </c>
      <c r="L2279">
        <v>6499.9985999999999</v>
      </c>
      <c r="M2279">
        <v>6695.9994999999999</v>
      </c>
      <c r="N2279">
        <v>6898</v>
      </c>
      <c r="O2279">
        <v>7107.0009</v>
      </c>
      <c r="P2279">
        <v>7322.0014000000001</v>
      </c>
      <c r="Q2279">
        <v>7519.9993999999997</v>
      </c>
      <c r="R2279">
        <v>7608.0018</v>
      </c>
      <c r="S2279">
        <v>7645.0005000000001</v>
      </c>
      <c r="T2279">
        <v>7640.9979000000003</v>
      </c>
      <c r="U2279">
        <v>7622.9988999999996</v>
      </c>
      <c r="V2279">
        <v>7608.9982</v>
      </c>
      <c r="W2279">
        <v>7599.0001000000002</v>
      </c>
      <c r="X2279">
        <v>7587.0007999999998</v>
      </c>
      <c r="Y2279">
        <v>7570.9988000000003</v>
      </c>
      <c r="Z2279">
        <v>7555.0011000000004</v>
      </c>
      <c r="AA2279">
        <v>7541.0003999999999</v>
      </c>
      <c r="AB2279">
        <v>7526.9997000000003</v>
      </c>
      <c r="AC2279">
        <v>7517.0016999999998</v>
      </c>
      <c r="AD2279">
        <v>7506.9993999999997</v>
      </c>
      <c r="AE2279">
        <v>30229.0016</v>
      </c>
      <c r="AF2279">
        <v>30353.998599999999</v>
      </c>
      <c r="AG2279">
        <v>30729.001899999999</v>
      </c>
      <c r="AH2279">
        <v>28595.998899999999</v>
      </c>
      <c r="AI2279">
        <v>60650.001499999998</v>
      </c>
      <c r="AJ2279">
        <v>60778.000399999997</v>
      </c>
      <c r="AK2279">
        <v>62208.001900000003</v>
      </c>
      <c r="AL2279">
        <v>62369.001100000001</v>
      </c>
      <c r="AM2279" s="49" t="s">
        <v>91</v>
      </c>
      <c r="AN2279" s="49" t="s">
        <v>14</v>
      </c>
      <c r="AO2279" s="49" t="s">
        <v>500</v>
      </c>
      <c r="AP2279" s="49" t="s">
        <v>501</v>
      </c>
      <c r="AQ2279" s="49" t="s">
        <v>502</v>
      </c>
      <c r="AR2279" s="49" t="s">
        <v>487</v>
      </c>
      <c r="AS2279" s="49" t="s">
        <v>488</v>
      </c>
      <c r="AT2279" s="49" t="s">
        <v>489</v>
      </c>
    </row>
    <row r="2280" spans="1:46" x14ac:dyDescent="0.25">
      <c r="A2280">
        <v>14</v>
      </c>
      <c r="B2280" t="s">
        <v>105</v>
      </c>
      <c r="C2280" t="s">
        <v>105</v>
      </c>
      <c r="D2280" t="s">
        <v>106</v>
      </c>
      <c r="E2280" t="s">
        <v>634</v>
      </c>
      <c r="F2280" t="s">
        <v>635</v>
      </c>
      <c r="G2280">
        <v>17616.999299999999</v>
      </c>
      <c r="H2280">
        <v>18929.000100000001</v>
      </c>
      <c r="I2280">
        <v>20241.000899999999</v>
      </c>
      <c r="J2280">
        <v>21008.998100000001</v>
      </c>
      <c r="K2280">
        <v>21424.998599999999</v>
      </c>
      <c r="L2280">
        <v>21169.000899999999</v>
      </c>
      <c r="M2280">
        <v>21041.002</v>
      </c>
      <c r="N2280">
        <v>21456.998299999999</v>
      </c>
      <c r="O2280">
        <v>22721.0016</v>
      </c>
      <c r="P2280">
        <v>22721.0016</v>
      </c>
      <c r="Q2280">
        <v>22721.0016</v>
      </c>
      <c r="R2280">
        <v>22721.0016</v>
      </c>
      <c r="S2280">
        <v>22256.999500000002</v>
      </c>
      <c r="T2280">
        <v>21808.999299999999</v>
      </c>
      <c r="U2280">
        <v>22655.000899999999</v>
      </c>
      <c r="V2280">
        <v>22754.002</v>
      </c>
      <c r="W2280">
        <v>22998.0003</v>
      </c>
      <c r="X2280">
        <v>22778.000700000001</v>
      </c>
      <c r="Y2280">
        <v>22540.998500000002</v>
      </c>
      <c r="Z2280">
        <v>22267.001799999998</v>
      </c>
      <c r="AA2280">
        <v>21936.998200000002</v>
      </c>
      <c r="AB2280">
        <v>21520.0013</v>
      </c>
      <c r="AC2280">
        <v>21319.001400000001</v>
      </c>
      <c r="AD2280">
        <v>21146.999299999999</v>
      </c>
      <c r="AE2280">
        <v>20995.001700000001</v>
      </c>
      <c r="AF2280">
        <v>20885.998299999999</v>
      </c>
      <c r="AG2280">
        <v>20792.000499999998</v>
      </c>
      <c r="AH2280">
        <v>20733.996599999999</v>
      </c>
      <c r="AI2280">
        <v>20698.216199999999</v>
      </c>
      <c r="AJ2280">
        <v>20751.547600000002</v>
      </c>
      <c r="AK2280">
        <v>20784.225600000002</v>
      </c>
      <c r="AL2280" t="s">
        <v>531</v>
      </c>
      <c r="AM2280" s="49" t="s">
        <v>106</v>
      </c>
      <c r="AN2280" s="49" t="s">
        <v>4</v>
      </c>
      <c r="AO2280" s="49" t="s">
        <v>9</v>
      </c>
      <c r="AP2280" s="49" t="s">
        <v>501</v>
      </c>
      <c r="AQ2280" s="49" t="s">
        <v>9</v>
      </c>
      <c r="AR2280" s="49" t="s">
        <v>495</v>
      </c>
      <c r="AS2280" s="49" t="s">
        <v>488</v>
      </c>
      <c r="AT2280" s="49" t="s">
        <v>489</v>
      </c>
    </row>
    <row r="2281" spans="1:46" x14ac:dyDescent="0.25">
      <c r="A2281">
        <v>14</v>
      </c>
      <c r="B2281" t="s">
        <v>98</v>
      </c>
      <c r="C2281" t="s">
        <v>98</v>
      </c>
      <c r="D2281" t="s">
        <v>99</v>
      </c>
      <c r="E2281" t="s">
        <v>634</v>
      </c>
      <c r="F2281" t="s">
        <v>635</v>
      </c>
      <c r="G2281">
        <v>1754670.9987999999</v>
      </c>
      <c r="H2281">
        <v>1721042.9979999999</v>
      </c>
      <c r="I2281">
        <v>1699955.9998000001</v>
      </c>
      <c r="J2281">
        <v>1684760.0008</v>
      </c>
      <c r="K2281">
        <v>1781139.9987000001</v>
      </c>
      <c r="L2281">
        <v>1705071.0008</v>
      </c>
      <c r="M2281">
        <v>1692072</v>
      </c>
      <c r="N2281">
        <v>1759393.9981</v>
      </c>
      <c r="O2281">
        <v>1749683.0001999999</v>
      </c>
      <c r="P2281">
        <v>1807810.9990000001</v>
      </c>
      <c r="Q2281">
        <v>1708240.9987000001</v>
      </c>
      <c r="R2281">
        <v>1790314.0018</v>
      </c>
      <c r="S2281">
        <v>1938175.0012999999</v>
      </c>
      <c r="T2281">
        <v>2149268.0019</v>
      </c>
      <c r="U2281">
        <v>2289109.9981999998</v>
      </c>
      <c r="V2281">
        <v>2356609.9981</v>
      </c>
      <c r="W2281">
        <v>2505436.0005999999</v>
      </c>
      <c r="X2281">
        <v>2648966.9989</v>
      </c>
      <c r="Y2281">
        <v>2776348.9989</v>
      </c>
      <c r="Z2281">
        <v>2631338.0003</v>
      </c>
      <c r="AA2281">
        <v>2823389.9997</v>
      </c>
      <c r="AB2281">
        <v>2713182.9985000002</v>
      </c>
      <c r="AC2281">
        <v>2758318.0003999998</v>
      </c>
      <c r="AD2281">
        <v>2802153.0010000002</v>
      </c>
      <c r="AE2281">
        <v>2831180.9981</v>
      </c>
      <c r="AF2281">
        <v>2850637.9997</v>
      </c>
      <c r="AG2281">
        <v>2866294.9989</v>
      </c>
      <c r="AH2281">
        <v>2914005.6699000001</v>
      </c>
      <c r="AI2281">
        <v>2917476.3470000001</v>
      </c>
      <c r="AJ2281">
        <v>2941871.8928</v>
      </c>
      <c r="AK2281">
        <v>3140271.0517000002</v>
      </c>
      <c r="AL2281">
        <v>2987054.0506000002</v>
      </c>
      <c r="AM2281" s="49" t="s">
        <v>99</v>
      </c>
      <c r="AN2281" s="49" t="s">
        <v>14</v>
      </c>
      <c r="AO2281" s="49" t="s">
        <v>506</v>
      </c>
      <c r="AP2281" s="49" t="s">
        <v>501</v>
      </c>
      <c r="AQ2281" s="49" t="s">
        <v>10</v>
      </c>
      <c r="AR2281" s="49" t="s">
        <v>487</v>
      </c>
      <c r="AS2281" s="49" t="s">
        <v>488</v>
      </c>
      <c r="AT2281" s="49" t="s">
        <v>489</v>
      </c>
    </row>
    <row r="2282" spans="1:46" x14ac:dyDescent="0.25">
      <c r="A2282">
        <v>14</v>
      </c>
      <c r="B2282" t="s">
        <v>102</v>
      </c>
      <c r="C2282" t="s">
        <v>102</v>
      </c>
      <c r="D2282" t="s">
        <v>409</v>
      </c>
      <c r="E2282" t="s">
        <v>634</v>
      </c>
      <c r="F2282" t="s">
        <v>635</v>
      </c>
      <c r="G2282">
        <v>94.001999999999995</v>
      </c>
      <c r="H2282">
        <v>63.999400000000001</v>
      </c>
      <c r="I2282">
        <v>34.000999999999998</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c r="AI2282">
        <v>0</v>
      </c>
      <c r="AJ2282">
        <v>0</v>
      </c>
      <c r="AK2282">
        <v>0</v>
      </c>
      <c r="AL2282" t="s">
        <v>531</v>
      </c>
      <c r="AM2282" s="49" t="s">
        <v>409</v>
      </c>
      <c r="AN2282" s="49" t="s">
        <v>14</v>
      </c>
      <c r="AO2282" s="49" t="s">
        <v>485</v>
      </c>
      <c r="AP2282" s="49" t="s">
        <v>505</v>
      </c>
      <c r="AQ2282" s="49" t="s">
        <v>13</v>
      </c>
      <c r="AR2282" s="49" t="s">
        <v>495</v>
      </c>
      <c r="AS2282" s="49" t="s">
        <v>496</v>
      </c>
      <c r="AT2282" s="49" t="s">
        <v>497</v>
      </c>
    </row>
    <row r="2283" spans="1:46" x14ac:dyDescent="0.25">
      <c r="A2283">
        <v>14</v>
      </c>
      <c r="B2283" t="s">
        <v>84</v>
      </c>
      <c r="C2283" t="s">
        <v>84</v>
      </c>
      <c r="D2283" t="s">
        <v>85</v>
      </c>
      <c r="E2283" t="s">
        <v>634</v>
      </c>
      <c r="F2283" t="s">
        <v>635</v>
      </c>
      <c r="G2283">
        <v>7298.9992000000002</v>
      </c>
      <c r="H2283">
        <v>5900.0009</v>
      </c>
      <c r="I2283">
        <v>6945.0010000000002</v>
      </c>
      <c r="J2283">
        <v>6639.0003999999999</v>
      </c>
      <c r="K2283">
        <v>7174.9987000000001</v>
      </c>
      <c r="L2283">
        <v>9159.9982999999993</v>
      </c>
      <c r="M2283">
        <v>10470.9984</v>
      </c>
      <c r="N2283">
        <v>10490.9987</v>
      </c>
      <c r="O2283">
        <v>17277.001899999999</v>
      </c>
      <c r="P2283">
        <v>17945.998100000001</v>
      </c>
      <c r="Q2283">
        <v>23037.0003</v>
      </c>
      <c r="R2283">
        <v>22896.997899999998</v>
      </c>
      <c r="S2283">
        <v>26940.9987</v>
      </c>
      <c r="T2283">
        <v>28943.000899999999</v>
      </c>
      <c r="U2283">
        <v>30841.999400000001</v>
      </c>
      <c r="V2283">
        <v>30049.999199999998</v>
      </c>
      <c r="W2283">
        <v>32182.001499999998</v>
      </c>
      <c r="X2283">
        <v>29671.001700000001</v>
      </c>
      <c r="Y2283">
        <v>33132.999600000003</v>
      </c>
      <c r="Z2283">
        <v>32965.000099999997</v>
      </c>
      <c r="AA2283">
        <v>39632.998200000002</v>
      </c>
      <c r="AB2283">
        <v>43309.0003</v>
      </c>
      <c r="AC2283">
        <v>46548.000899999999</v>
      </c>
      <c r="AD2283">
        <v>47068.001400000001</v>
      </c>
      <c r="AE2283">
        <v>45576.001700000001</v>
      </c>
      <c r="AF2283">
        <v>48695.0003</v>
      </c>
      <c r="AG2283">
        <v>47038.999400000001</v>
      </c>
      <c r="AH2283">
        <v>47148.053</v>
      </c>
      <c r="AI2283">
        <v>63822.448799999998</v>
      </c>
      <c r="AJ2283">
        <v>67844.849900000001</v>
      </c>
      <c r="AK2283">
        <v>70334.647700000001</v>
      </c>
      <c r="AL2283">
        <v>74075.1014</v>
      </c>
      <c r="AM2283" s="49" t="s">
        <v>85</v>
      </c>
      <c r="AN2283" s="49" t="s">
        <v>14</v>
      </c>
      <c r="AO2283" s="49" t="s">
        <v>500</v>
      </c>
      <c r="AP2283" s="49" t="s">
        <v>501</v>
      </c>
      <c r="AQ2283" s="49" t="s">
        <v>502</v>
      </c>
      <c r="AR2283" s="49" t="s">
        <v>487</v>
      </c>
      <c r="AS2283" s="49" t="s">
        <v>488</v>
      </c>
      <c r="AT2283" s="49" t="s">
        <v>489</v>
      </c>
    </row>
    <row r="2284" spans="1:46" x14ac:dyDescent="0.25">
      <c r="A2284">
        <v>14</v>
      </c>
      <c r="B2284" t="s">
        <v>223</v>
      </c>
      <c r="C2284" t="s">
        <v>223</v>
      </c>
      <c r="D2284" t="s">
        <v>224</v>
      </c>
      <c r="E2284" t="s">
        <v>634</v>
      </c>
      <c r="F2284" t="s">
        <v>635</v>
      </c>
      <c r="G2284" t="s">
        <v>531</v>
      </c>
      <c r="H2284" t="s">
        <v>531</v>
      </c>
      <c r="I2284" t="s">
        <v>531</v>
      </c>
      <c r="J2284" t="s">
        <v>531</v>
      </c>
      <c r="K2284" t="s">
        <v>531</v>
      </c>
      <c r="L2284">
        <v>97026.000100000005</v>
      </c>
      <c r="M2284">
        <v>99709.998500000002</v>
      </c>
      <c r="N2284">
        <v>102200.99800000001</v>
      </c>
      <c r="O2284">
        <v>109015.99890000001</v>
      </c>
      <c r="P2284">
        <v>111325.9988</v>
      </c>
      <c r="Q2284">
        <v>113445.00109999999</v>
      </c>
      <c r="R2284">
        <v>115278.99950000001</v>
      </c>
      <c r="S2284">
        <v>115172.9981</v>
      </c>
      <c r="T2284">
        <v>116718.9991</v>
      </c>
      <c r="U2284">
        <v>120026.00169999999</v>
      </c>
      <c r="V2284">
        <v>121492.00139999999</v>
      </c>
      <c r="W2284">
        <v>122548.0003</v>
      </c>
      <c r="X2284">
        <v>123740.9996</v>
      </c>
      <c r="Y2284">
        <v>124940.9993</v>
      </c>
      <c r="Z2284">
        <v>123558.9994</v>
      </c>
      <c r="AA2284">
        <v>124303.99860000001</v>
      </c>
      <c r="AB2284">
        <v>125394.9991</v>
      </c>
      <c r="AC2284">
        <v>127747.001</v>
      </c>
      <c r="AD2284">
        <v>130096.001</v>
      </c>
      <c r="AE2284">
        <v>132684.00020000001</v>
      </c>
      <c r="AF2284">
        <v>135582.99919999999</v>
      </c>
      <c r="AG2284">
        <v>138650.0018</v>
      </c>
      <c r="AH2284">
        <v>141081.4566</v>
      </c>
      <c r="AI2284">
        <v>143870.46830000001</v>
      </c>
      <c r="AJ2284">
        <v>147155.10920000001</v>
      </c>
      <c r="AK2284">
        <v>144495.3063</v>
      </c>
      <c r="AL2284" t="s">
        <v>531</v>
      </c>
      <c r="AM2284" s="49" t="s">
        <v>224</v>
      </c>
      <c r="AN2284" s="49" t="s">
        <v>14</v>
      </c>
      <c r="AO2284" s="49" t="s">
        <v>485</v>
      </c>
      <c r="AP2284" s="49" t="s">
        <v>494</v>
      </c>
      <c r="AQ2284" s="49" t="s">
        <v>11</v>
      </c>
      <c r="AR2284" s="49" t="s">
        <v>487</v>
      </c>
      <c r="AS2284" s="49" t="s">
        <v>488</v>
      </c>
      <c r="AT2284" s="49" t="s">
        <v>489</v>
      </c>
    </row>
    <row r="2285" spans="1:46" x14ac:dyDescent="0.25">
      <c r="A2285">
        <v>14</v>
      </c>
      <c r="B2285" t="s">
        <v>119</v>
      </c>
      <c r="C2285" t="s">
        <v>119</v>
      </c>
      <c r="D2285" t="s">
        <v>120</v>
      </c>
      <c r="E2285" t="s">
        <v>634</v>
      </c>
      <c r="F2285" t="s">
        <v>635</v>
      </c>
      <c r="G2285">
        <v>159986.9981</v>
      </c>
      <c r="H2285">
        <v>164361.99890000001</v>
      </c>
      <c r="I2285">
        <v>168863.00150000001</v>
      </c>
      <c r="J2285">
        <v>173490.00169999999</v>
      </c>
      <c r="K2285">
        <v>179700.00159999999</v>
      </c>
      <c r="L2285">
        <v>184699.99960000001</v>
      </c>
      <c r="M2285">
        <v>190006.9988</v>
      </c>
      <c r="N2285">
        <v>195436.00150000001</v>
      </c>
      <c r="O2285">
        <v>200738.9981</v>
      </c>
      <c r="P2285">
        <v>205914.00020000001</v>
      </c>
      <c r="Q2285">
        <v>210407.99830000001</v>
      </c>
      <c r="R2285">
        <v>215001.00159999999</v>
      </c>
      <c r="S2285">
        <v>228279.9988</v>
      </c>
      <c r="T2285">
        <v>234415.0006</v>
      </c>
      <c r="U2285">
        <v>240820.0007</v>
      </c>
      <c r="V2285">
        <v>247384.9994</v>
      </c>
      <c r="W2285">
        <v>220943.00030000001</v>
      </c>
      <c r="X2285">
        <v>176093.9987</v>
      </c>
      <c r="Y2285">
        <v>179773.99909999999</v>
      </c>
      <c r="Z2285">
        <v>187044.00049999999</v>
      </c>
      <c r="AA2285">
        <v>187026.00140000001</v>
      </c>
      <c r="AB2285">
        <v>202289.00169999999</v>
      </c>
      <c r="AC2285">
        <v>217493.9982</v>
      </c>
      <c r="AD2285">
        <v>232801.9982</v>
      </c>
      <c r="AE2285">
        <v>248053.99979999999</v>
      </c>
      <c r="AF2285">
        <v>261507.00049999999</v>
      </c>
      <c r="AG2285">
        <v>268474.99959999998</v>
      </c>
      <c r="AH2285">
        <v>275608.35220000002</v>
      </c>
      <c r="AI2285">
        <v>282873.58480000001</v>
      </c>
      <c r="AJ2285">
        <v>290290.81920000003</v>
      </c>
      <c r="AK2285">
        <v>297774.29300000001</v>
      </c>
      <c r="AL2285" t="s">
        <v>531</v>
      </c>
      <c r="AM2285" s="49" t="s">
        <v>120</v>
      </c>
      <c r="AN2285" s="49" t="s">
        <v>5</v>
      </c>
      <c r="AO2285" s="49" t="s">
        <v>9</v>
      </c>
      <c r="AP2285" s="49" t="s">
        <v>494</v>
      </c>
      <c r="AQ2285" s="49" t="s">
        <v>9</v>
      </c>
      <c r="AR2285" s="49" t="s">
        <v>487</v>
      </c>
      <c r="AS2285" s="49" t="s">
        <v>488</v>
      </c>
      <c r="AT2285" s="49" t="s">
        <v>489</v>
      </c>
    </row>
    <row r="2286" spans="1:46" x14ac:dyDescent="0.25">
      <c r="A2286">
        <v>14</v>
      </c>
      <c r="B2286" t="s">
        <v>109</v>
      </c>
      <c r="C2286" t="s">
        <v>109</v>
      </c>
      <c r="D2286" t="s">
        <v>110</v>
      </c>
      <c r="E2286" t="s">
        <v>634</v>
      </c>
      <c r="F2286" t="s">
        <v>635</v>
      </c>
      <c r="G2286">
        <v>450315.00030000001</v>
      </c>
      <c r="H2286">
        <v>449550.00069999998</v>
      </c>
      <c r="I2286">
        <v>452420.00189999997</v>
      </c>
      <c r="J2286">
        <v>454992.99979999999</v>
      </c>
      <c r="K2286">
        <v>517095.00030000001</v>
      </c>
      <c r="L2286">
        <v>533216.99809999997</v>
      </c>
      <c r="M2286">
        <v>505828.99979999999</v>
      </c>
      <c r="N2286">
        <v>501486.99930000002</v>
      </c>
      <c r="O2286">
        <v>525358.00179999997</v>
      </c>
      <c r="P2286">
        <v>552503.99890000001</v>
      </c>
      <c r="Q2286">
        <v>561334.99840000004</v>
      </c>
      <c r="R2286">
        <v>522680.99959999998</v>
      </c>
      <c r="S2286">
        <v>571990.99890000001</v>
      </c>
      <c r="T2286">
        <v>562372.00179999997</v>
      </c>
      <c r="U2286">
        <v>612178.99939999997</v>
      </c>
      <c r="V2286">
        <v>524536.99970000004</v>
      </c>
      <c r="W2286">
        <v>505227.00079999998</v>
      </c>
      <c r="X2286">
        <v>502082.9987</v>
      </c>
      <c r="Y2286">
        <v>459680.5453</v>
      </c>
      <c r="Z2286">
        <v>443162.63540000003</v>
      </c>
      <c r="AA2286">
        <v>429794.76490000001</v>
      </c>
      <c r="AB2286">
        <v>425347.47899999999</v>
      </c>
      <c r="AC2286">
        <v>421517.29389999999</v>
      </c>
      <c r="AD2286">
        <v>456581.23310000001</v>
      </c>
      <c r="AE2286">
        <v>458163.99839999998</v>
      </c>
      <c r="AF2286">
        <v>436491.99949999998</v>
      </c>
      <c r="AG2286">
        <v>455905.00209999998</v>
      </c>
      <c r="AH2286">
        <v>474094.00199999998</v>
      </c>
      <c r="AI2286">
        <v>497664.99939999997</v>
      </c>
      <c r="AJ2286">
        <v>494964.99910000002</v>
      </c>
      <c r="AK2286">
        <v>467320.99890000001</v>
      </c>
      <c r="AL2286">
        <v>471471.00109999999</v>
      </c>
      <c r="AM2286" s="49" t="s">
        <v>110</v>
      </c>
      <c r="AN2286" s="49" t="s">
        <v>14</v>
      </c>
      <c r="AO2286" s="49" t="s">
        <v>507</v>
      </c>
      <c r="AP2286" s="49" t="s">
        <v>505</v>
      </c>
      <c r="AQ2286" s="49" t="s">
        <v>13</v>
      </c>
      <c r="AR2286" s="49" t="s">
        <v>487</v>
      </c>
      <c r="AS2286" s="49" t="s">
        <v>488</v>
      </c>
      <c r="AT2286" s="49" t="s">
        <v>489</v>
      </c>
    </row>
    <row r="2287" spans="1:46" x14ac:dyDescent="0.25">
      <c r="A2287">
        <v>14</v>
      </c>
      <c r="B2287" t="s">
        <v>113</v>
      </c>
      <c r="C2287" t="s">
        <v>113</v>
      </c>
      <c r="D2287" t="s">
        <v>114</v>
      </c>
      <c r="E2287" t="s">
        <v>634</v>
      </c>
      <c r="F2287" t="s">
        <v>635</v>
      </c>
      <c r="G2287">
        <v>130455.9988</v>
      </c>
      <c r="H2287">
        <v>143645.0007</v>
      </c>
      <c r="I2287">
        <v>157021.0019</v>
      </c>
      <c r="J2287">
        <v>146994.00109999999</v>
      </c>
      <c r="K2287">
        <v>153428.99969999999</v>
      </c>
      <c r="L2287">
        <v>162629.9993</v>
      </c>
      <c r="M2287">
        <v>172934.9994</v>
      </c>
      <c r="N2287">
        <v>172179.99799999999</v>
      </c>
      <c r="O2287">
        <v>183562.99859999999</v>
      </c>
      <c r="P2287">
        <v>189688.9988</v>
      </c>
      <c r="Q2287">
        <v>197448.00169999999</v>
      </c>
      <c r="R2287">
        <v>197366.99969999999</v>
      </c>
      <c r="S2287">
        <v>200193.00169999999</v>
      </c>
      <c r="T2287">
        <v>190069.00109999999</v>
      </c>
      <c r="U2287">
        <v>199870.99909999999</v>
      </c>
      <c r="V2287">
        <v>202209.00039999999</v>
      </c>
      <c r="W2287">
        <v>207435.0018</v>
      </c>
      <c r="X2287">
        <v>217427.00099999999</v>
      </c>
      <c r="Y2287">
        <v>222904.00109999999</v>
      </c>
      <c r="Z2287">
        <v>230517.99830000001</v>
      </c>
      <c r="AA2287">
        <v>204913.99969999999</v>
      </c>
      <c r="AB2287">
        <v>247123.99849999999</v>
      </c>
      <c r="AC2287">
        <v>392646.00030000001</v>
      </c>
      <c r="AD2287">
        <v>428534.9987</v>
      </c>
      <c r="AE2287">
        <v>306707.99890000001</v>
      </c>
      <c r="AF2287">
        <v>302029.99930000002</v>
      </c>
      <c r="AG2287">
        <v>322096.00030000001</v>
      </c>
      <c r="AH2287">
        <v>334682.04029999999</v>
      </c>
      <c r="AI2287">
        <v>341002.8983</v>
      </c>
      <c r="AJ2287">
        <v>336544.5257</v>
      </c>
      <c r="AK2287">
        <v>327144.14649999997</v>
      </c>
      <c r="AL2287">
        <v>243400.6856</v>
      </c>
      <c r="AM2287" s="49" t="s">
        <v>114</v>
      </c>
      <c r="AN2287" s="49" t="s">
        <v>14</v>
      </c>
      <c r="AO2287" s="49" t="s">
        <v>506</v>
      </c>
      <c r="AP2287" s="49" t="s">
        <v>505</v>
      </c>
      <c r="AQ2287" s="49" t="s">
        <v>10</v>
      </c>
      <c r="AR2287" s="49" t="s">
        <v>495</v>
      </c>
      <c r="AS2287" s="49" t="s">
        <v>488</v>
      </c>
      <c r="AT2287" s="49" t="s">
        <v>489</v>
      </c>
    </row>
    <row r="2288" spans="1:46" x14ac:dyDescent="0.25">
      <c r="A2288">
        <v>14</v>
      </c>
      <c r="B2288" t="s">
        <v>493</v>
      </c>
      <c r="C2288" t="s">
        <v>542</v>
      </c>
      <c r="D2288" t="s">
        <v>543</v>
      </c>
      <c r="E2288" t="s">
        <v>634</v>
      </c>
      <c r="F2288" t="s">
        <v>635</v>
      </c>
      <c r="G2288">
        <v>8392234.9988000002</v>
      </c>
      <c r="H2288">
        <v>8473542.9980999995</v>
      </c>
      <c r="I2288">
        <v>8521378.0003999993</v>
      </c>
      <c r="J2288">
        <v>8565496.9999000002</v>
      </c>
      <c r="K2288">
        <v>8555000.0014999993</v>
      </c>
      <c r="L2288">
        <v>8541790.9991999995</v>
      </c>
      <c r="M2288">
        <v>8529810.0020000003</v>
      </c>
      <c r="N2288">
        <v>8544824.0008000005</v>
      </c>
      <c r="O2288">
        <v>8448209.0021000002</v>
      </c>
      <c r="P2288">
        <v>8407354.9989999998</v>
      </c>
      <c r="Q2288">
        <v>8249479.9987000003</v>
      </c>
      <c r="R2288">
        <v>7899451.0001999997</v>
      </c>
      <c r="S2288">
        <v>7782393</v>
      </c>
      <c r="T2288">
        <v>7494238.0015000002</v>
      </c>
      <c r="U2288">
        <v>7144318.9984999998</v>
      </c>
      <c r="V2288">
        <v>6876586.0004000003</v>
      </c>
      <c r="W2288">
        <v>6781392.9979999997</v>
      </c>
      <c r="X2288">
        <v>6235516.0001999997</v>
      </c>
      <c r="Y2288">
        <v>5717926.9993000003</v>
      </c>
      <c r="Z2288">
        <v>5429995.9987000003</v>
      </c>
      <c r="AA2288">
        <v>5057369.9989999998</v>
      </c>
      <c r="AB2288">
        <v>4706278.0012999997</v>
      </c>
      <c r="AC2288">
        <v>4407306.9994999999</v>
      </c>
      <c r="AD2288">
        <v>4131283.9992</v>
      </c>
      <c r="AE2288">
        <v>4152000.0008</v>
      </c>
      <c r="AF2288">
        <v>4154526.0019999999</v>
      </c>
      <c r="AG2288">
        <v>4090781.0005999999</v>
      </c>
      <c r="AH2288">
        <v>4268963.5132999998</v>
      </c>
      <c r="AI2288">
        <v>4395374.1881999997</v>
      </c>
      <c r="AJ2288">
        <v>4690902.6272999998</v>
      </c>
      <c r="AK2288">
        <v>5000322.4626000002</v>
      </c>
      <c r="AL2288" t="s">
        <v>531</v>
      </c>
      <c r="AM2288" s="49" t="e">
        <v>#N/A</v>
      </c>
      <c r="AN2288" s="49" t="e">
        <v>#N/A</v>
      </c>
      <c r="AO2288" s="49" t="e">
        <v>#N/A</v>
      </c>
      <c r="AP2288" s="49" t="e">
        <v>#N/A</v>
      </c>
      <c r="AQ2288" s="49" t="e">
        <v>#N/A</v>
      </c>
      <c r="AR2288" s="49" t="e">
        <v>#N/A</v>
      </c>
      <c r="AS2288" s="49" t="e">
        <v>#N/A</v>
      </c>
      <c r="AT2288" s="49" t="e">
        <v>#N/A</v>
      </c>
    </row>
    <row r="2289" spans="1:46" x14ac:dyDescent="0.25">
      <c r="A2289">
        <v>14</v>
      </c>
      <c r="B2289" t="s">
        <v>544</v>
      </c>
      <c r="C2289" t="s">
        <v>544</v>
      </c>
      <c r="D2289" t="s">
        <v>545</v>
      </c>
      <c r="E2289" t="s">
        <v>634</v>
      </c>
      <c r="F2289" t="s">
        <v>635</v>
      </c>
      <c r="G2289">
        <v>1883.0007000000001</v>
      </c>
      <c r="H2289">
        <v>2203.9985000000001</v>
      </c>
      <c r="I2289">
        <v>2263.9994999999999</v>
      </c>
      <c r="J2289">
        <v>1939.9998000000001</v>
      </c>
      <c r="K2289">
        <v>1807.0019</v>
      </c>
      <c r="L2289">
        <v>2405.9989999999998</v>
      </c>
      <c r="M2289">
        <v>2267.0014999999999</v>
      </c>
      <c r="N2289">
        <v>7298.9992000000002</v>
      </c>
      <c r="O2289">
        <v>7997.0015000000003</v>
      </c>
      <c r="P2289">
        <v>7724.0011999999997</v>
      </c>
      <c r="Q2289">
        <v>7854.0014000000001</v>
      </c>
      <c r="R2289">
        <v>8004.9983000000002</v>
      </c>
      <c r="S2289">
        <v>10411.998</v>
      </c>
      <c r="T2289">
        <v>9429.0002000000004</v>
      </c>
      <c r="U2289">
        <v>9101.0020999999997</v>
      </c>
      <c r="V2289">
        <v>9185.9982999999993</v>
      </c>
      <c r="W2289">
        <v>9082.9987999999994</v>
      </c>
      <c r="X2289">
        <v>8820.0007999999998</v>
      </c>
      <c r="Y2289">
        <v>9172.9982999999993</v>
      </c>
      <c r="Z2289">
        <v>7076.9983000000002</v>
      </c>
      <c r="AA2289">
        <v>8822.9986000000008</v>
      </c>
      <c r="AB2289">
        <v>7856.9991</v>
      </c>
      <c r="AC2289">
        <v>7842.9984999999997</v>
      </c>
      <c r="AD2289">
        <v>7402.9993000000004</v>
      </c>
      <c r="AE2289">
        <v>8233.9994999999999</v>
      </c>
      <c r="AF2289">
        <v>8058.9997000000003</v>
      </c>
      <c r="AG2289">
        <v>6889.9989999999998</v>
      </c>
      <c r="AH2289">
        <v>6281.7030999999997</v>
      </c>
      <c r="AI2289">
        <v>6324.3581999999997</v>
      </c>
      <c r="AJ2289">
        <v>6101.9008999999996</v>
      </c>
      <c r="AK2289">
        <v>5914.7133000000003</v>
      </c>
      <c r="AL2289" t="s">
        <v>531</v>
      </c>
      <c r="AM2289" s="49" t="e">
        <v>#N/A</v>
      </c>
      <c r="AN2289" s="49" t="e">
        <v>#N/A</v>
      </c>
      <c r="AO2289" s="49" t="e">
        <v>#N/A</v>
      </c>
      <c r="AP2289" s="49" t="e">
        <v>#N/A</v>
      </c>
      <c r="AQ2289" s="49" t="e">
        <v>#N/A</v>
      </c>
      <c r="AR2289" s="49" t="e">
        <v>#N/A</v>
      </c>
      <c r="AS2289" s="49" t="e">
        <v>#N/A</v>
      </c>
      <c r="AT2289" s="49" t="e">
        <v>#N/A</v>
      </c>
    </row>
    <row r="2290" spans="1:46" x14ac:dyDescent="0.25">
      <c r="A2290">
        <v>14</v>
      </c>
      <c r="B2290" t="s">
        <v>124</v>
      </c>
      <c r="C2290" t="s">
        <v>124</v>
      </c>
      <c r="D2290" t="s">
        <v>125</v>
      </c>
      <c r="E2290" t="s">
        <v>634</v>
      </c>
      <c r="F2290" t="s">
        <v>635</v>
      </c>
      <c r="G2290">
        <v>231137</v>
      </c>
      <c r="H2290">
        <v>225248.00200000001</v>
      </c>
      <c r="I2290">
        <v>224670.9982</v>
      </c>
      <c r="J2290">
        <v>223761.00140000001</v>
      </c>
      <c r="K2290">
        <v>233600.9988</v>
      </c>
      <c r="L2290">
        <v>235224.9999</v>
      </c>
      <c r="M2290">
        <v>227913.0007</v>
      </c>
      <c r="N2290">
        <v>163341.9981</v>
      </c>
      <c r="O2290">
        <v>162603.9993</v>
      </c>
      <c r="P2290">
        <v>163243.0012</v>
      </c>
      <c r="Q2290">
        <v>143626.00109999999</v>
      </c>
      <c r="R2290">
        <v>137183.99799999999</v>
      </c>
      <c r="S2290">
        <v>144277.99890000001</v>
      </c>
      <c r="T2290">
        <v>154209.00049999999</v>
      </c>
      <c r="U2290">
        <v>134356.9994</v>
      </c>
      <c r="V2290">
        <v>135799.00039999999</v>
      </c>
      <c r="W2290">
        <v>146707.00020000001</v>
      </c>
      <c r="X2290">
        <v>145632.9981</v>
      </c>
      <c r="Y2290">
        <v>147610.00080000001</v>
      </c>
      <c r="Z2290">
        <v>146960.0001</v>
      </c>
      <c r="AA2290">
        <v>157393.99979999999</v>
      </c>
      <c r="AB2290">
        <v>145968.0007</v>
      </c>
      <c r="AC2290">
        <v>152688.99950000001</v>
      </c>
      <c r="AD2290">
        <v>228817.99840000001</v>
      </c>
      <c r="AE2290">
        <v>233350.0001</v>
      </c>
      <c r="AF2290">
        <v>223177.00140000001</v>
      </c>
      <c r="AG2290">
        <v>216656.0018</v>
      </c>
      <c r="AH2290">
        <v>199268.4056</v>
      </c>
      <c r="AI2290">
        <v>175634.53090000001</v>
      </c>
      <c r="AJ2290">
        <v>193966.7403</v>
      </c>
      <c r="AK2290">
        <v>198354.33499999999</v>
      </c>
      <c r="AL2290">
        <v>230091.02849999999</v>
      </c>
      <c r="AM2290" s="49" t="s">
        <v>125</v>
      </c>
      <c r="AN2290" s="49" t="s">
        <v>14</v>
      </c>
      <c r="AO2290" s="49" t="s">
        <v>506</v>
      </c>
      <c r="AP2290" s="49" t="s">
        <v>501</v>
      </c>
      <c r="AQ2290" s="49" t="s">
        <v>10</v>
      </c>
      <c r="AR2290" s="49" t="s">
        <v>487</v>
      </c>
      <c r="AS2290" s="49" t="s">
        <v>488</v>
      </c>
      <c r="AT2290" s="49" t="s">
        <v>489</v>
      </c>
    </row>
    <row r="2291" spans="1:46" x14ac:dyDescent="0.25">
      <c r="A2291">
        <v>14</v>
      </c>
      <c r="B2291" t="s">
        <v>130</v>
      </c>
      <c r="C2291" t="s">
        <v>130</v>
      </c>
      <c r="D2291" t="s">
        <v>131</v>
      </c>
      <c r="E2291" t="s">
        <v>634</v>
      </c>
      <c r="F2291" t="s">
        <v>635</v>
      </c>
      <c r="G2291">
        <v>16356.998600000001</v>
      </c>
      <c r="H2291">
        <v>17012.999</v>
      </c>
      <c r="I2291">
        <v>14688.002</v>
      </c>
      <c r="J2291">
        <v>14786.998900000001</v>
      </c>
      <c r="K2291">
        <v>15040.9995</v>
      </c>
      <c r="L2291">
        <v>15629.002</v>
      </c>
      <c r="M2291">
        <v>15901.998100000001</v>
      </c>
      <c r="N2291">
        <v>10911.9982</v>
      </c>
      <c r="O2291">
        <v>7560.0001000000002</v>
      </c>
      <c r="P2291">
        <v>7582.9982</v>
      </c>
      <c r="Q2291">
        <v>10385.0015</v>
      </c>
      <c r="R2291">
        <v>10139.9984</v>
      </c>
      <c r="S2291">
        <v>11123.000400000001</v>
      </c>
      <c r="T2291">
        <v>12555.9997</v>
      </c>
      <c r="U2291">
        <v>20842.999899999999</v>
      </c>
      <c r="V2291">
        <v>26563.998299999999</v>
      </c>
      <c r="W2291">
        <v>30565.000700000001</v>
      </c>
      <c r="X2291">
        <v>32130.001400000001</v>
      </c>
      <c r="Y2291">
        <v>30523.999400000001</v>
      </c>
      <c r="Z2291">
        <v>29574.001899999999</v>
      </c>
      <c r="AA2291">
        <v>29814.998299999999</v>
      </c>
      <c r="AB2291">
        <v>26546.999899999999</v>
      </c>
      <c r="AC2291">
        <v>26554.0003</v>
      </c>
      <c r="AD2291">
        <v>28016.001499999998</v>
      </c>
      <c r="AE2291">
        <v>27551.999400000001</v>
      </c>
      <c r="AF2291">
        <v>26601.0013</v>
      </c>
      <c r="AG2291">
        <v>20833.495900000002</v>
      </c>
      <c r="AH2291">
        <v>19312.841700000001</v>
      </c>
      <c r="AI2291">
        <v>18547.323</v>
      </c>
      <c r="AJ2291">
        <v>17930.021199999999</v>
      </c>
      <c r="AK2291">
        <v>18678.796900000001</v>
      </c>
      <c r="AL2291">
        <v>18352.0507</v>
      </c>
      <c r="AM2291" s="49" t="s">
        <v>131</v>
      </c>
      <c r="AN2291" s="49" t="s">
        <v>14</v>
      </c>
      <c r="AO2291" s="49" t="s">
        <v>507</v>
      </c>
      <c r="AP2291" s="49" t="s">
        <v>501</v>
      </c>
      <c r="AQ2291" s="49" t="s">
        <v>10</v>
      </c>
      <c r="AR2291" s="49" t="s">
        <v>487</v>
      </c>
      <c r="AS2291" s="49" t="s">
        <v>488</v>
      </c>
      <c r="AT2291" s="49" t="s">
        <v>489</v>
      </c>
    </row>
    <row r="2292" spans="1:46" x14ac:dyDescent="0.25">
      <c r="A2292">
        <v>14</v>
      </c>
      <c r="B2292" t="s">
        <v>117</v>
      </c>
      <c r="C2292" t="s">
        <v>117</v>
      </c>
      <c r="D2292" t="s">
        <v>546</v>
      </c>
      <c r="E2292" t="s">
        <v>634</v>
      </c>
      <c r="F2292" t="s">
        <v>635</v>
      </c>
      <c r="G2292">
        <v>133004.99799999999</v>
      </c>
      <c r="H2292">
        <v>137692.99979999999</v>
      </c>
      <c r="I2292">
        <v>142290.99799999999</v>
      </c>
      <c r="J2292">
        <v>146768.0019</v>
      </c>
      <c r="K2292">
        <v>151100.0001</v>
      </c>
      <c r="L2292">
        <v>155000.0001</v>
      </c>
      <c r="M2292">
        <v>159960.00159999999</v>
      </c>
      <c r="N2292">
        <v>164599.00109999999</v>
      </c>
      <c r="O2292">
        <v>167852.9988</v>
      </c>
      <c r="P2292">
        <v>172217.00090000001</v>
      </c>
      <c r="Q2292">
        <v>176866.99919999999</v>
      </c>
      <c r="R2292">
        <v>177344.0013</v>
      </c>
      <c r="S2292">
        <v>181068.00080000001</v>
      </c>
      <c r="T2292">
        <v>184689.00080000001</v>
      </c>
      <c r="U2292">
        <v>291104.00050000002</v>
      </c>
      <c r="V2292">
        <v>300370.0001</v>
      </c>
      <c r="W2292">
        <v>309527.00060000003</v>
      </c>
      <c r="X2292">
        <v>319229.00109999999</v>
      </c>
      <c r="Y2292">
        <v>318330.99949999998</v>
      </c>
      <c r="Z2292">
        <v>297530.99800000002</v>
      </c>
      <c r="AA2292">
        <v>244539.0012</v>
      </c>
      <c r="AB2292">
        <v>290562.99890000001</v>
      </c>
      <c r="AC2292">
        <v>299592.00060000003</v>
      </c>
      <c r="AD2292">
        <v>293485.0001</v>
      </c>
      <c r="AE2292">
        <v>301177.99810000003</v>
      </c>
      <c r="AF2292">
        <v>261775.9982</v>
      </c>
      <c r="AG2292">
        <v>268122.99859999999</v>
      </c>
      <c r="AH2292">
        <v>264415.49089999998</v>
      </c>
      <c r="AI2292">
        <v>261984.3333</v>
      </c>
      <c r="AJ2292">
        <v>268007.51409999997</v>
      </c>
      <c r="AK2292">
        <v>285806.12</v>
      </c>
      <c r="AL2292" t="s">
        <v>531</v>
      </c>
      <c r="AM2292" s="49" t="s">
        <v>118</v>
      </c>
      <c r="AN2292" s="49" t="s">
        <v>8</v>
      </c>
      <c r="AO2292" s="49" t="s">
        <v>9</v>
      </c>
      <c r="AP2292" s="49" t="s">
        <v>494</v>
      </c>
      <c r="AQ2292" s="49" t="s">
        <v>9</v>
      </c>
      <c r="AR2292" s="49" t="s">
        <v>487</v>
      </c>
      <c r="AS2292" s="49" t="s">
        <v>488</v>
      </c>
      <c r="AT2292" s="49" t="s">
        <v>489</v>
      </c>
    </row>
    <row r="2293" spans="1:46" x14ac:dyDescent="0.25">
      <c r="A2293">
        <v>14</v>
      </c>
      <c r="B2293" t="s">
        <v>192</v>
      </c>
      <c r="C2293" t="s">
        <v>192</v>
      </c>
      <c r="D2293" t="s">
        <v>193</v>
      </c>
      <c r="E2293" t="s">
        <v>634</v>
      </c>
      <c r="F2293" t="s">
        <v>635</v>
      </c>
      <c r="G2293">
        <v>36173.001600000003</v>
      </c>
      <c r="H2293">
        <v>50149.000500000002</v>
      </c>
      <c r="I2293">
        <v>43791.001400000001</v>
      </c>
      <c r="J2293">
        <v>46316.001900000003</v>
      </c>
      <c r="K2293">
        <v>41811.000899999999</v>
      </c>
      <c r="L2293">
        <v>44190.999900000003</v>
      </c>
      <c r="M2293">
        <v>51798.000999999997</v>
      </c>
      <c r="N2293">
        <v>48468.0003</v>
      </c>
      <c r="O2293">
        <v>48595.999199999998</v>
      </c>
      <c r="P2293">
        <v>46976.000699999997</v>
      </c>
      <c r="Q2293">
        <v>41917.998800000001</v>
      </c>
      <c r="R2293">
        <v>45772.999100000001</v>
      </c>
      <c r="S2293">
        <v>43864.998899999999</v>
      </c>
      <c r="T2293">
        <v>50697.998899999999</v>
      </c>
      <c r="U2293">
        <v>49783.999499999998</v>
      </c>
      <c r="V2293">
        <v>52080.999400000001</v>
      </c>
      <c r="W2293">
        <v>50348.999799999998</v>
      </c>
      <c r="X2293">
        <v>48647.999300000003</v>
      </c>
      <c r="Y2293">
        <v>49883.000599999999</v>
      </c>
      <c r="Z2293">
        <v>52428.001400000001</v>
      </c>
      <c r="AA2293">
        <v>56056.001799999998</v>
      </c>
      <c r="AB2293">
        <v>59016.998800000001</v>
      </c>
      <c r="AC2293">
        <v>60259.000500000002</v>
      </c>
      <c r="AD2293">
        <v>61324.000999999997</v>
      </c>
      <c r="AE2293">
        <v>57555.001799999998</v>
      </c>
      <c r="AF2293">
        <v>64148.001799999998</v>
      </c>
      <c r="AG2293">
        <v>64111.999499999998</v>
      </c>
      <c r="AH2293">
        <v>64583.701099999998</v>
      </c>
      <c r="AI2293">
        <v>62653.649100000002</v>
      </c>
      <c r="AJ2293">
        <v>62258.017399999997</v>
      </c>
      <c r="AK2293">
        <v>63262.5982</v>
      </c>
      <c r="AL2293">
        <v>74987.798599999995</v>
      </c>
      <c r="AM2293" s="49" t="s">
        <v>193</v>
      </c>
      <c r="AN2293" s="49" t="s">
        <v>14</v>
      </c>
      <c r="AO2293" s="49" t="s">
        <v>500</v>
      </c>
      <c r="AP2293" s="49" t="s">
        <v>505</v>
      </c>
      <c r="AQ2293" s="49" t="s">
        <v>13</v>
      </c>
      <c r="AR2293" s="49" t="s">
        <v>487</v>
      </c>
      <c r="AS2293" s="49" t="s">
        <v>488</v>
      </c>
      <c r="AT2293" s="49" t="s">
        <v>489</v>
      </c>
    </row>
    <row r="2294" spans="1:46" x14ac:dyDescent="0.25">
      <c r="A2294">
        <v>14</v>
      </c>
      <c r="B2294" t="s">
        <v>132</v>
      </c>
      <c r="C2294" t="s">
        <v>132</v>
      </c>
      <c r="D2294" t="s">
        <v>133</v>
      </c>
      <c r="E2294" t="s">
        <v>634</v>
      </c>
      <c r="F2294" t="s">
        <v>635</v>
      </c>
      <c r="G2294">
        <v>223818.00049999999</v>
      </c>
      <c r="H2294">
        <v>192024.9987</v>
      </c>
      <c r="I2294">
        <v>191076.0019</v>
      </c>
      <c r="J2294">
        <v>134648.9994</v>
      </c>
      <c r="K2294">
        <v>133342.99840000001</v>
      </c>
      <c r="L2294">
        <v>108201.0006</v>
      </c>
      <c r="M2294">
        <v>128938.9997</v>
      </c>
      <c r="N2294">
        <v>122425.0004</v>
      </c>
      <c r="O2294">
        <v>105557.9993</v>
      </c>
      <c r="P2294">
        <v>117580.9984</v>
      </c>
      <c r="Q2294">
        <v>120967.9982</v>
      </c>
      <c r="R2294">
        <v>124284.99890000001</v>
      </c>
      <c r="S2294">
        <v>100052.9979</v>
      </c>
      <c r="T2294">
        <v>86709.000599999999</v>
      </c>
      <c r="U2294">
        <v>82940.001399999994</v>
      </c>
      <c r="V2294">
        <v>60503.999499999998</v>
      </c>
      <c r="W2294">
        <v>53322.000399999997</v>
      </c>
      <c r="X2294">
        <v>51031.000200000002</v>
      </c>
      <c r="Y2294">
        <v>47133.997900000002</v>
      </c>
      <c r="Z2294">
        <v>49475.001100000001</v>
      </c>
      <c r="AA2294">
        <v>40668.0003</v>
      </c>
      <c r="AB2294">
        <v>49119.998099999997</v>
      </c>
      <c r="AC2294">
        <v>51872.999199999998</v>
      </c>
      <c r="AD2294">
        <v>49908</v>
      </c>
      <c r="AE2294">
        <v>59721.000899999999</v>
      </c>
      <c r="AF2294">
        <v>61489.999199999998</v>
      </c>
      <c r="AG2294">
        <v>46197.000500000002</v>
      </c>
      <c r="AH2294">
        <v>60502.433599999997</v>
      </c>
      <c r="AI2294">
        <v>69848.0285</v>
      </c>
      <c r="AJ2294">
        <v>58803.6855</v>
      </c>
      <c r="AK2294">
        <v>61816.799899999998</v>
      </c>
      <c r="AL2294" t="s">
        <v>531</v>
      </c>
      <c r="AM2294" s="49" t="s">
        <v>133</v>
      </c>
      <c r="AN2294" s="49" t="s">
        <v>14</v>
      </c>
      <c r="AO2294" s="49" t="s">
        <v>507</v>
      </c>
      <c r="AP2294" s="49" t="s">
        <v>501</v>
      </c>
      <c r="AQ2294" s="49" t="s">
        <v>10</v>
      </c>
      <c r="AR2294" s="49" t="s">
        <v>487</v>
      </c>
      <c r="AS2294" s="49" t="s">
        <v>488</v>
      </c>
      <c r="AT2294" s="49" t="s">
        <v>489</v>
      </c>
    </row>
    <row r="2295" spans="1:46" x14ac:dyDescent="0.25">
      <c r="A2295">
        <v>14</v>
      </c>
      <c r="B2295" t="s">
        <v>134</v>
      </c>
      <c r="C2295" t="s">
        <v>134</v>
      </c>
      <c r="D2295" t="s">
        <v>135</v>
      </c>
      <c r="E2295" t="s">
        <v>634</v>
      </c>
      <c r="F2295" t="s">
        <v>635</v>
      </c>
      <c r="G2295">
        <v>256.99829999999997</v>
      </c>
      <c r="H2295">
        <v>231.999</v>
      </c>
      <c r="I2295">
        <v>230.00190000000001</v>
      </c>
      <c r="J2295">
        <v>229.00120000000001</v>
      </c>
      <c r="K2295">
        <v>489.99799999999999</v>
      </c>
      <c r="L2295">
        <v>478.99919999999997</v>
      </c>
      <c r="M2295">
        <v>463.99790000000002</v>
      </c>
      <c r="N2295">
        <v>358.00069999999999</v>
      </c>
      <c r="O2295">
        <v>378.00110000000001</v>
      </c>
      <c r="P2295">
        <v>368.99939999999998</v>
      </c>
      <c r="Q2295">
        <v>366.99810000000002</v>
      </c>
      <c r="R2295">
        <v>403.00040000000001</v>
      </c>
      <c r="S2295">
        <v>399.00200000000001</v>
      </c>
      <c r="T2295">
        <v>485.99959999999999</v>
      </c>
      <c r="U2295">
        <v>367.99880000000002</v>
      </c>
      <c r="V2295">
        <v>266</v>
      </c>
      <c r="W2295">
        <v>269.00189999999998</v>
      </c>
      <c r="X2295">
        <v>511.99959999999999</v>
      </c>
      <c r="Y2295">
        <v>451.99860000000001</v>
      </c>
      <c r="Z2295">
        <v>573.00130000000001</v>
      </c>
      <c r="AA2295">
        <v>400.9991</v>
      </c>
      <c r="AB2295">
        <v>426.99919999999997</v>
      </c>
      <c r="AC2295">
        <v>511.99959999999999</v>
      </c>
      <c r="AD2295">
        <v>450.00150000000002</v>
      </c>
      <c r="AE2295">
        <v>481.00049999999999</v>
      </c>
      <c r="AF2295">
        <v>676.00070000000005</v>
      </c>
      <c r="AG2295">
        <v>788.0018</v>
      </c>
      <c r="AH2295">
        <v>955.77110000000005</v>
      </c>
      <c r="AI2295">
        <v>948.79169999999999</v>
      </c>
      <c r="AJ2295">
        <v>1044.6066000000001</v>
      </c>
      <c r="AK2295">
        <v>977.37919999999997</v>
      </c>
      <c r="AL2295">
        <v>1032.5736999999999</v>
      </c>
      <c r="AM2295" s="49" t="s">
        <v>135</v>
      </c>
      <c r="AN2295" s="49" t="s">
        <v>14</v>
      </c>
      <c r="AO2295" s="49" t="s">
        <v>500</v>
      </c>
      <c r="AP2295" s="49" t="s">
        <v>505</v>
      </c>
      <c r="AQ2295" s="49" t="s">
        <v>13</v>
      </c>
      <c r="AR2295" s="49" t="s">
        <v>487</v>
      </c>
      <c r="AS2295" s="49" t="s">
        <v>488</v>
      </c>
      <c r="AT2295" s="49" t="s">
        <v>489</v>
      </c>
    </row>
    <row r="2296" spans="1:46" x14ac:dyDescent="0.25">
      <c r="A2296">
        <v>14</v>
      </c>
      <c r="B2296" t="s">
        <v>136</v>
      </c>
      <c r="C2296" t="s">
        <v>136</v>
      </c>
      <c r="D2296" t="s">
        <v>137</v>
      </c>
      <c r="E2296" t="s">
        <v>634</v>
      </c>
      <c r="F2296" t="s">
        <v>635</v>
      </c>
      <c r="G2296">
        <v>43183.999199999998</v>
      </c>
      <c r="H2296">
        <v>43642.001600000003</v>
      </c>
      <c r="I2296">
        <v>64425.000500000002</v>
      </c>
      <c r="J2296">
        <v>61213.000500000002</v>
      </c>
      <c r="K2296">
        <v>57815.998500000002</v>
      </c>
      <c r="L2296">
        <v>49673.9997</v>
      </c>
      <c r="M2296">
        <v>50172.999300000003</v>
      </c>
      <c r="N2296">
        <v>54674.998299999999</v>
      </c>
      <c r="O2296">
        <v>56804.999300000003</v>
      </c>
      <c r="P2296">
        <v>59043.999499999998</v>
      </c>
      <c r="Q2296">
        <v>55256.000599999999</v>
      </c>
      <c r="R2296">
        <v>59783.999600000003</v>
      </c>
      <c r="S2296">
        <v>66329.998600000006</v>
      </c>
      <c r="T2296">
        <v>68656.000499999995</v>
      </c>
      <c r="U2296">
        <v>74989.000199999995</v>
      </c>
      <c r="V2296">
        <v>77088.998600000006</v>
      </c>
      <c r="W2296">
        <v>83685.000599999999</v>
      </c>
      <c r="X2296">
        <v>89027.998000000007</v>
      </c>
      <c r="Y2296">
        <v>95023.001499999998</v>
      </c>
      <c r="Z2296">
        <v>99808.999599999996</v>
      </c>
      <c r="AA2296">
        <v>102384.99950000001</v>
      </c>
      <c r="AB2296">
        <v>105829.999</v>
      </c>
      <c r="AC2296">
        <v>110242.99920000001</v>
      </c>
      <c r="AD2296">
        <v>115944.99800000001</v>
      </c>
      <c r="AE2296">
        <v>118981.0016</v>
      </c>
      <c r="AF2296">
        <v>123693.99860000001</v>
      </c>
      <c r="AG2296">
        <v>124329.99860000001</v>
      </c>
      <c r="AH2296">
        <v>125483.85980000001</v>
      </c>
      <c r="AI2296">
        <v>128549.47659999999</v>
      </c>
      <c r="AJ2296">
        <v>141092.41759999999</v>
      </c>
      <c r="AK2296">
        <v>147455.4828</v>
      </c>
      <c r="AL2296">
        <v>157500.0012</v>
      </c>
      <c r="AM2296" s="49" t="s">
        <v>137</v>
      </c>
      <c r="AN2296" s="49" t="s">
        <v>14</v>
      </c>
      <c r="AO2296" s="49" t="s">
        <v>500</v>
      </c>
      <c r="AP2296" s="49" t="s">
        <v>505</v>
      </c>
      <c r="AQ2296" s="49" t="s">
        <v>13</v>
      </c>
      <c r="AR2296" s="49" t="s">
        <v>487</v>
      </c>
      <c r="AS2296" s="49" t="s">
        <v>488</v>
      </c>
      <c r="AT2296" s="49" t="s">
        <v>489</v>
      </c>
    </row>
    <row r="2297" spans="1:46" x14ac:dyDescent="0.25">
      <c r="A2297">
        <v>14</v>
      </c>
      <c r="B2297" t="s">
        <v>315</v>
      </c>
      <c r="C2297" t="s">
        <v>315</v>
      </c>
      <c r="D2297" t="s">
        <v>547</v>
      </c>
      <c r="E2297" t="s">
        <v>634</v>
      </c>
      <c r="F2297" t="s">
        <v>635</v>
      </c>
      <c r="G2297">
        <v>39970.998599999999</v>
      </c>
      <c r="H2297">
        <v>40410.001300000004</v>
      </c>
      <c r="I2297">
        <v>40859.998599999999</v>
      </c>
      <c r="J2297">
        <v>41273.001300000004</v>
      </c>
      <c r="K2297">
        <v>41730.999499999998</v>
      </c>
      <c r="L2297">
        <v>42189.998399999997</v>
      </c>
      <c r="M2297">
        <v>42638.999199999998</v>
      </c>
      <c r="N2297">
        <v>41058.000699999997</v>
      </c>
      <c r="O2297">
        <v>41435.001100000001</v>
      </c>
      <c r="P2297">
        <v>41799.001499999998</v>
      </c>
      <c r="Q2297">
        <v>42077.000899999999</v>
      </c>
      <c r="R2297">
        <v>42286.998200000002</v>
      </c>
      <c r="S2297">
        <v>42662.998</v>
      </c>
      <c r="T2297">
        <v>43032.001600000003</v>
      </c>
      <c r="U2297">
        <v>43381.000699999997</v>
      </c>
      <c r="V2297">
        <v>43700.001300000004</v>
      </c>
      <c r="W2297">
        <v>43987.998699999996</v>
      </c>
      <c r="X2297">
        <v>44248.9997</v>
      </c>
      <c r="Y2297">
        <v>44472.001199999999</v>
      </c>
      <c r="Z2297">
        <v>44687.998200000002</v>
      </c>
      <c r="AA2297">
        <v>44908.998399999997</v>
      </c>
      <c r="AB2297">
        <v>45135.998399999997</v>
      </c>
      <c r="AC2297">
        <v>45369.998599999999</v>
      </c>
      <c r="AD2297">
        <v>45606.000200000002</v>
      </c>
      <c r="AE2297">
        <v>45840.000399999997</v>
      </c>
      <c r="AF2297">
        <v>46069.998099999997</v>
      </c>
      <c r="AG2297">
        <v>46296.998</v>
      </c>
      <c r="AH2297">
        <v>46520.179600000003</v>
      </c>
      <c r="AI2297">
        <v>46739.7019</v>
      </c>
      <c r="AJ2297">
        <v>46951.905599999998</v>
      </c>
      <c r="AK2297">
        <v>47158.620499999997</v>
      </c>
      <c r="AL2297" t="s">
        <v>531</v>
      </c>
      <c r="AM2297" s="49" t="s">
        <v>316</v>
      </c>
      <c r="AN2297" s="49" t="s">
        <v>14</v>
      </c>
      <c r="AO2297" s="49" t="s">
        <v>485</v>
      </c>
      <c r="AP2297" s="49" t="s">
        <v>486</v>
      </c>
      <c r="AQ2297" s="49" t="s">
        <v>11</v>
      </c>
      <c r="AR2297" s="49" t="s">
        <v>487</v>
      </c>
      <c r="AS2297" s="49" t="s">
        <v>488</v>
      </c>
      <c r="AT2297" s="49" t="s">
        <v>489</v>
      </c>
    </row>
    <row r="2298" spans="1:46" x14ac:dyDescent="0.25">
      <c r="A2298">
        <v>14</v>
      </c>
      <c r="B2298" t="s">
        <v>121</v>
      </c>
      <c r="C2298" t="s">
        <v>121</v>
      </c>
      <c r="D2298" t="s">
        <v>548</v>
      </c>
      <c r="E2298" t="s">
        <v>634</v>
      </c>
      <c r="F2298" t="s">
        <v>635</v>
      </c>
      <c r="G2298">
        <v>418675.00099999999</v>
      </c>
      <c r="H2298">
        <v>432476</v>
      </c>
      <c r="I2298">
        <v>446590.0001</v>
      </c>
      <c r="J2298">
        <v>461018.00180000003</v>
      </c>
      <c r="K2298">
        <v>476000.00089999998</v>
      </c>
      <c r="L2298">
        <v>490999.99900000001</v>
      </c>
      <c r="M2298">
        <v>506712.0001</v>
      </c>
      <c r="N2298">
        <v>522926.99920000002</v>
      </c>
      <c r="O2298">
        <v>539785.99930000002</v>
      </c>
      <c r="P2298">
        <v>546660.00060000003</v>
      </c>
      <c r="Q2298">
        <v>553553.00159999996</v>
      </c>
      <c r="R2298">
        <v>574877.99849999999</v>
      </c>
      <c r="S2298">
        <v>594993.00179999997</v>
      </c>
      <c r="T2298">
        <v>615795.00040000002</v>
      </c>
      <c r="U2298">
        <v>637347.0013</v>
      </c>
      <c r="V2298">
        <v>659650.00120000006</v>
      </c>
      <c r="W2298">
        <v>682739.00159999996</v>
      </c>
      <c r="X2298">
        <v>705936.00049999997</v>
      </c>
      <c r="Y2298">
        <v>729954.00159999996</v>
      </c>
      <c r="Z2298">
        <v>754771.99959999998</v>
      </c>
      <c r="AA2298">
        <v>780752.99860000005</v>
      </c>
      <c r="AB2298">
        <v>822003.99829999998</v>
      </c>
      <c r="AC2298">
        <v>1029307.9993</v>
      </c>
      <c r="AD2298">
        <v>1065950.9985</v>
      </c>
      <c r="AE2298">
        <v>1102612.0009999999</v>
      </c>
      <c r="AF2298">
        <v>1141204.0016000001</v>
      </c>
      <c r="AG2298">
        <v>1181048.0020000001</v>
      </c>
      <c r="AH2298">
        <v>1179530.3707000001</v>
      </c>
      <c r="AI2298">
        <v>1195353.23</v>
      </c>
      <c r="AJ2298">
        <v>1210331.5948999999</v>
      </c>
      <c r="AK2298">
        <v>1225627.2438999999</v>
      </c>
      <c r="AL2298" t="s">
        <v>531</v>
      </c>
      <c r="AM2298" s="49" t="s">
        <v>122</v>
      </c>
      <c r="AN2298" s="49" t="s">
        <v>5</v>
      </c>
      <c r="AO2298" s="49" t="s">
        <v>9</v>
      </c>
      <c r="AP2298" s="49" t="s">
        <v>486</v>
      </c>
      <c r="AQ2298" s="49" t="s">
        <v>9</v>
      </c>
      <c r="AR2298" s="49" t="s">
        <v>495</v>
      </c>
      <c r="AS2298" s="49" t="s">
        <v>488</v>
      </c>
      <c r="AT2298" s="49" t="s">
        <v>489</v>
      </c>
    </row>
    <row r="2299" spans="1:46" x14ac:dyDescent="0.25">
      <c r="A2299">
        <v>14</v>
      </c>
      <c r="B2299" t="s">
        <v>144</v>
      </c>
      <c r="C2299" t="s">
        <v>144</v>
      </c>
      <c r="D2299" t="s">
        <v>145</v>
      </c>
      <c r="E2299" t="s">
        <v>634</v>
      </c>
      <c r="F2299" t="s">
        <v>635</v>
      </c>
      <c r="G2299">
        <v>31471.999800000001</v>
      </c>
      <c r="H2299">
        <v>34092.999400000001</v>
      </c>
      <c r="I2299">
        <v>35654.998099999997</v>
      </c>
      <c r="J2299">
        <v>36386.000899999999</v>
      </c>
      <c r="K2299">
        <v>34731.000699999997</v>
      </c>
      <c r="L2299">
        <v>34913.000899999999</v>
      </c>
      <c r="M2299">
        <v>36509.000699999997</v>
      </c>
      <c r="N2299">
        <v>36778.999000000003</v>
      </c>
      <c r="O2299">
        <v>36046.999900000003</v>
      </c>
      <c r="P2299">
        <v>36557.998800000001</v>
      </c>
      <c r="Q2299">
        <v>37323.999000000003</v>
      </c>
      <c r="R2299">
        <v>40080.001900000003</v>
      </c>
      <c r="S2299">
        <v>41507.998</v>
      </c>
      <c r="T2299">
        <v>47914.999400000001</v>
      </c>
      <c r="U2299">
        <v>50867.9997</v>
      </c>
      <c r="V2299">
        <v>52755.999499999998</v>
      </c>
      <c r="W2299">
        <v>54756.000399999997</v>
      </c>
      <c r="X2299">
        <v>62312.002</v>
      </c>
      <c r="Y2299">
        <v>59620.999199999998</v>
      </c>
      <c r="Z2299">
        <v>61202.001799999998</v>
      </c>
      <c r="AA2299">
        <v>69360.643100000001</v>
      </c>
      <c r="AB2299">
        <v>62324.181499999999</v>
      </c>
      <c r="AC2299">
        <v>59131.043100000003</v>
      </c>
      <c r="AD2299">
        <v>59723.245000000003</v>
      </c>
      <c r="AE2299">
        <v>56738.211499999998</v>
      </c>
      <c r="AF2299">
        <v>67273.715899999996</v>
      </c>
      <c r="AG2299">
        <v>68415.029200000004</v>
      </c>
      <c r="AH2299">
        <v>67353.926600000006</v>
      </c>
      <c r="AI2299">
        <v>66471.382700000002</v>
      </c>
      <c r="AJ2299">
        <v>62505.905299999999</v>
      </c>
      <c r="AK2299">
        <v>60270.049400000004</v>
      </c>
      <c r="AL2299">
        <v>67211.001799999998</v>
      </c>
      <c r="AM2299" s="49" t="s">
        <v>145</v>
      </c>
      <c r="AN2299" s="49" t="s">
        <v>14</v>
      </c>
      <c r="AO2299" s="49" t="s">
        <v>500</v>
      </c>
      <c r="AP2299" s="49" t="s">
        <v>505</v>
      </c>
      <c r="AQ2299" s="49" t="s">
        <v>13</v>
      </c>
      <c r="AR2299" s="49" t="s">
        <v>487</v>
      </c>
      <c r="AS2299" s="49" t="s">
        <v>488</v>
      </c>
      <c r="AT2299" s="49" t="s">
        <v>489</v>
      </c>
    </row>
    <row r="2300" spans="1:46" x14ac:dyDescent="0.25">
      <c r="A2300">
        <v>14</v>
      </c>
      <c r="B2300" t="s">
        <v>146</v>
      </c>
      <c r="C2300" t="s">
        <v>146</v>
      </c>
      <c r="D2300" t="s">
        <v>147</v>
      </c>
      <c r="E2300" t="s">
        <v>634</v>
      </c>
      <c r="F2300" t="s">
        <v>635</v>
      </c>
      <c r="G2300">
        <v>38237.998299999999</v>
      </c>
      <c r="H2300">
        <v>38452.998899999999</v>
      </c>
      <c r="I2300">
        <v>37863.999900000003</v>
      </c>
      <c r="J2300">
        <v>30325.000800000002</v>
      </c>
      <c r="K2300">
        <v>32313.9987</v>
      </c>
      <c r="L2300">
        <v>30811.0003</v>
      </c>
      <c r="M2300">
        <v>29834.998599999999</v>
      </c>
      <c r="N2300">
        <v>30261.0013</v>
      </c>
      <c r="O2300">
        <v>33234.002</v>
      </c>
      <c r="P2300">
        <v>33137.998699999996</v>
      </c>
      <c r="Q2300">
        <v>35292.999000000003</v>
      </c>
      <c r="R2300">
        <v>34745.001300000004</v>
      </c>
      <c r="S2300">
        <v>35708.999499999998</v>
      </c>
      <c r="T2300">
        <v>34737.000399999997</v>
      </c>
      <c r="U2300">
        <v>35769.000500000002</v>
      </c>
      <c r="V2300">
        <v>34856.998200000002</v>
      </c>
      <c r="W2300">
        <v>34787.999799999998</v>
      </c>
      <c r="X2300">
        <v>35362.998099999997</v>
      </c>
      <c r="Y2300">
        <v>34830.001799999998</v>
      </c>
      <c r="Z2300">
        <v>34131.999400000001</v>
      </c>
      <c r="AA2300">
        <v>34544.997900000002</v>
      </c>
      <c r="AB2300">
        <v>33778.001300000004</v>
      </c>
      <c r="AC2300">
        <v>34695.999000000003</v>
      </c>
      <c r="AD2300">
        <v>34018.001199999999</v>
      </c>
      <c r="AE2300">
        <v>35013.999100000001</v>
      </c>
      <c r="AF2300">
        <v>33597.001700000001</v>
      </c>
      <c r="AG2300">
        <v>35379.000099999997</v>
      </c>
      <c r="AH2300">
        <v>38303.375200000002</v>
      </c>
      <c r="AI2300">
        <v>38944.558499999999</v>
      </c>
      <c r="AJ2300">
        <v>38696.674800000001</v>
      </c>
      <c r="AK2300">
        <v>37958.219599999997</v>
      </c>
      <c r="AL2300" t="s">
        <v>531</v>
      </c>
      <c r="AM2300" s="49" t="s">
        <v>147</v>
      </c>
      <c r="AN2300" s="49" t="s">
        <v>14</v>
      </c>
      <c r="AO2300" s="49" t="s">
        <v>507</v>
      </c>
      <c r="AP2300" s="49" t="s">
        <v>501</v>
      </c>
      <c r="AQ2300" s="49" t="s">
        <v>10</v>
      </c>
      <c r="AR2300" s="49" t="s">
        <v>487</v>
      </c>
      <c r="AS2300" s="49" t="s">
        <v>488</v>
      </c>
      <c r="AT2300" s="49" t="s">
        <v>489</v>
      </c>
    </row>
    <row r="2301" spans="1:46" x14ac:dyDescent="0.25">
      <c r="A2301">
        <v>14</v>
      </c>
      <c r="B2301" t="s">
        <v>149</v>
      </c>
      <c r="C2301" t="s">
        <v>149</v>
      </c>
      <c r="D2301" t="s">
        <v>412</v>
      </c>
      <c r="E2301" t="s">
        <v>634</v>
      </c>
      <c r="F2301" t="s">
        <v>635</v>
      </c>
      <c r="G2301">
        <v>39801.002</v>
      </c>
      <c r="H2301">
        <v>41210.999000000003</v>
      </c>
      <c r="I2301">
        <v>33394.000500000002</v>
      </c>
      <c r="J2301">
        <v>32507.998299999999</v>
      </c>
      <c r="K2301">
        <v>31554.998899999999</v>
      </c>
      <c r="L2301">
        <v>33705.000200000002</v>
      </c>
      <c r="M2301">
        <v>34674.001600000003</v>
      </c>
      <c r="N2301">
        <v>27749.000899999999</v>
      </c>
      <c r="O2301">
        <v>32168.000800000002</v>
      </c>
      <c r="P2301">
        <v>30107.998899999999</v>
      </c>
      <c r="Q2301">
        <v>28977.9984</v>
      </c>
      <c r="R2301">
        <v>27788.000899999999</v>
      </c>
      <c r="S2301">
        <v>26731.001400000001</v>
      </c>
      <c r="T2301">
        <v>26004.0013</v>
      </c>
      <c r="U2301">
        <v>27566.000100000001</v>
      </c>
      <c r="V2301">
        <v>31116.0003</v>
      </c>
      <c r="W2301">
        <v>25069.000899999999</v>
      </c>
      <c r="X2301">
        <v>29490.998599999999</v>
      </c>
      <c r="Y2301">
        <v>24181.998</v>
      </c>
      <c r="Z2301">
        <v>20086.0013</v>
      </c>
      <c r="AA2301">
        <v>19931.001799999998</v>
      </c>
      <c r="AB2301">
        <v>20873.999</v>
      </c>
      <c r="AC2301">
        <v>20723.002</v>
      </c>
      <c r="AD2301">
        <v>20033.000599999999</v>
      </c>
      <c r="AE2301">
        <v>22756.9997</v>
      </c>
      <c r="AF2301">
        <v>22299.001499999998</v>
      </c>
      <c r="AG2301">
        <v>22351.998</v>
      </c>
      <c r="AH2301">
        <v>23092.655500000001</v>
      </c>
      <c r="AI2301">
        <v>21078.159899999999</v>
      </c>
      <c r="AJ2301">
        <v>21732.029200000001</v>
      </c>
      <c r="AK2301">
        <v>21610.0049</v>
      </c>
      <c r="AL2301" t="s">
        <v>531</v>
      </c>
      <c r="AM2301" s="49" t="s">
        <v>412</v>
      </c>
      <c r="AN2301" s="49" t="s">
        <v>14</v>
      </c>
      <c r="AO2301" s="49" t="s">
        <v>506</v>
      </c>
      <c r="AP2301" s="49" t="s">
        <v>501</v>
      </c>
      <c r="AQ2301" s="49" t="s">
        <v>10</v>
      </c>
      <c r="AR2301" s="49" t="s">
        <v>487</v>
      </c>
      <c r="AS2301" s="49" t="s">
        <v>496</v>
      </c>
      <c r="AT2301" s="49" t="s">
        <v>497</v>
      </c>
    </row>
    <row r="2302" spans="1:46" x14ac:dyDescent="0.25">
      <c r="A2302">
        <v>14</v>
      </c>
      <c r="B2302" t="s">
        <v>150</v>
      </c>
      <c r="C2302" t="s">
        <v>150</v>
      </c>
      <c r="D2302" t="s">
        <v>151</v>
      </c>
      <c r="E2302" t="s">
        <v>634</v>
      </c>
      <c r="F2302" t="s">
        <v>635</v>
      </c>
      <c r="G2302">
        <v>100923.99890000001</v>
      </c>
      <c r="H2302">
        <v>103273.99950000001</v>
      </c>
      <c r="I2302">
        <v>101050.0006</v>
      </c>
      <c r="J2302">
        <v>104997.9981</v>
      </c>
      <c r="K2302">
        <v>109358.0018</v>
      </c>
      <c r="L2302">
        <v>111553.9994</v>
      </c>
      <c r="M2302">
        <v>114684.00079999999</v>
      </c>
      <c r="N2302">
        <v>115851.0001</v>
      </c>
      <c r="O2302">
        <v>116523.99890000001</v>
      </c>
      <c r="P2302">
        <v>118404.9984</v>
      </c>
      <c r="Q2302">
        <v>118682.0012</v>
      </c>
      <c r="R2302">
        <v>120100.9999</v>
      </c>
      <c r="S2302">
        <v>121603.0018</v>
      </c>
      <c r="T2302">
        <v>123190</v>
      </c>
      <c r="U2302">
        <v>124696.0003</v>
      </c>
      <c r="V2302">
        <v>126286.0004</v>
      </c>
      <c r="W2302">
        <v>127655.0003</v>
      </c>
      <c r="X2302">
        <v>129025.00079999999</v>
      </c>
      <c r="Y2302">
        <v>130479.00109999999</v>
      </c>
      <c r="Z2302">
        <v>131934.00200000001</v>
      </c>
      <c r="AA2302">
        <v>133387.00159999999</v>
      </c>
      <c r="AB2302">
        <v>134440.99919999999</v>
      </c>
      <c r="AC2302">
        <v>135574.00169999999</v>
      </c>
      <c r="AD2302">
        <v>136606.0019</v>
      </c>
      <c r="AE2302">
        <v>137736.99890000001</v>
      </c>
      <c r="AF2302">
        <v>138872.99919999999</v>
      </c>
      <c r="AG2302">
        <v>139811.99789999999</v>
      </c>
      <c r="AH2302">
        <v>140736.1586</v>
      </c>
      <c r="AI2302">
        <v>141671.60279999999</v>
      </c>
      <c r="AJ2302">
        <v>142632.32689999999</v>
      </c>
      <c r="AK2302">
        <v>143591.84510000001</v>
      </c>
      <c r="AL2302" t="s">
        <v>531</v>
      </c>
      <c r="AM2302" s="49" t="s">
        <v>151</v>
      </c>
      <c r="AN2302" s="49" t="s">
        <v>7</v>
      </c>
      <c r="AO2302" s="49" t="s">
        <v>9</v>
      </c>
      <c r="AP2302" s="49" t="s">
        <v>494</v>
      </c>
      <c r="AQ2302" s="49" t="s">
        <v>9</v>
      </c>
      <c r="AR2302" s="49" t="s">
        <v>487</v>
      </c>
      <c r="AS2302" s="49" t="s">
        <v>488</v>
      </c>
      <c r="AT2302" s="49" t="s">
        <v>489</v>
      </c>
    </row>
    <row r="2303" spans="1:46" x14ac:dyDescent="0.25">
      <c r="A2303">
        <v>14</v>
      </c>
      <c r="B2303" t="s">
        <v>338</v>
      </c>
      <c r="C2303" t="s">
        <v>338</v>
      </c>
      <c r="D2303" t="s">
        <v>339</v>
      </c>
      <c r="E2303" t="s">
        <v>634</v>
      </c>
      <c r="F2303" t="s">
        <v>635</v>
      </c>
      <c r="G2303">
        <v>49854.999300000003</v>
      </c>
      <c r="H2303">
        <v>52057.000699999997</v>
      </c>
      <c r="I2303">
        <v>54031.998</v>
      </c>
      <c r="J2303">
        <v>53462.999300000003</v>
      </c>
      <c r="K2303">
        <v>53540.999400000001</v>
      </c>
      <c r="L2303">
        <v>53759.998299999999</v>
      </c>
      <c r="M2303">
        <v>54018.001499999998</v>
      </c>
      <c r="N2303">
        <v>54853.000099999997</v>
      </c>
      <c r="O2303">
        <v>55569.998</v>
      </c>
      <c r="P2303">
        <v>55963.000399999997</v>
      </c>
      <c r="Q2303">
        <v>23701.998200000002</v>
      </c>
      <c r="R2303">
        <v>24771.001199999999</v>
      </c>
      <c r="S2303">
        <v>26028</v>
      </c>
      <c r="T2303">
        <v>27491.001899999999</v>
      </c>
      <c r="U2303">
        <v>29075.998800000001</v>
      </c>
      <c r="V2303">
        <v>30773.000899999999</v>
      </c>
      <c r="W2303">
        <v>33070.000800000002</v>
      </c>
      <c r="X2303">
        <v>25758.001700000001</v>
      </c>
      <c r="Y2303">
        <v>27082.998200000002</v>
      </c>
      <c r="Z2303">
        <v>29516.998599999999</v>
      </c>
      <c r="AA2303">
        <v>29612.0013</v>
      </c>
      <c r="AB2303">
        <v>26019.999</v>
      </c>
      <c r="AC2303">
        <v>28964.998299999999</v>
      </c>
      <c r="AD2303">
        <v>23207.001199999999</v>
      </c>
      <c r="AE2303">
        <v>17255.000199999999</v>
      </c>
      <c r="AF2303">
        <v>18100.001100000001</v>
      </c>
      <c r="AG2303">
        <v>19453.9997</v>
      </c>
      <c r="AH2303">
        <v>22739.000700000001</v>
      </c>
      <c r="AI2303">
        <v>21703.998599999999</v>
      </c>
      <c r="AJ2303">
        <v>21250.999400000001</v>
      </c>
      <c r="AK2303">
        <v>20827.998599999999</v>
      </c>
      <c r="AL2303" t="s">
        <v>531</v>
      </c>
      <c r="AM2303" s="49" t="s">
        <v>339</v>
      </c>
      <c r="AN2303" s="49" t="s">
        <v>14</v>
      </c>
      <c r="AO2303" s="49" t="s">
        <v>507</v>
      </c>
      <c r="AP2303" s="49" t="s">
        <v>494</v>
      </c>
      <c r="AQ2303" s="49" t="s">
        <v>10</v>
      </c>
      <c r="AR2303" s="49" t="s">
        <v>487</v>
      </c>
      <c r="AS2303" s="49" t="s">
        <v>488</v>
      </c>
      <c r="AT2303" s="49" t="s">
        <v>489</v>
      </c>
    </row>
    <row r="2304" spans="1:46" x14ac:dyDescent="0.25">
      <c r="A2304">
        <v>14</v>
      </c>
      <c r="B2304" t="s">
        <v>181</v>
      </c>
      <c r="C2304" t="s">
        <v>181</v>
      </c>
      <c r="D2304" t="s">
        <v>414</v>
      </c>
      <c r="E2304" t="s">
        <v>634</v>
      </c>
      <c r="F2304" t="s">
        <v>635</v>
      </c>
      <c r="G2304">
        <v>937.99810000000002</v>
      </c>
      <c r="H2304">
        <v>937.00170000000003</v>
      </c>
      <c r="I2304">
        <v>936.00099999999998</v>
      </c>
      <c r="J2304">
        <v>1022.9985</v>
      </c>
      <c r="K2304">
        <v>1022.0021</v>
      </c>
      <c r="L2304">
        <v>1021.0014</v>
      </c>
      <c r="M2304">
        <v>1022.9985</v>
      </c>
      <c r="N2304">
        <v>939.99940000000004</v>
      </c>
      <c r="O2304">
        <v>937.99810000000002</v>
      </c>
      <c r="P2304">
        <v>937.00170000000003</v>
      </c>
      <c r="Q2304">
        <v>1022.9985</v>
      </c>
      <c r="R2304">
        <v>1022.0021</v>
      </c>
      <c r="S2304">
        <v>1020.0008</v>
      </c>
      <c r="T2304">
        <v>1019.0001</v>
      </c>
      <c r="U2304">
        <v>1105.0011999999999</v>
      </c>
      <c r="V2304">
        <v>1104.0005000000001</v>
      </c>
      <c r="W2304">
        <v>1102.9999</v>
      </c>
      <c r="X2304">
        <v>1100.9985999999999</v>
      </c>
      <c r="Y2304">
        <v>1188.0002999999999</v>
      </c>
      <c r="Z2304">
        <v>1185.999</v>
      </c>
      <c r="AA2304">
        <v>1184.9983999999999</v>
      </c>
      <c r="AB2304">
        <v>1184.9983999999999</v>
      </c>
      <c r="AC2304">
        <v>1269.9988000000001</v>
      </c>
      <c r="AD2304">
        <v>1268.0017</v>
      </c>
      <c r="AE2304">
        <v>1267.001</v>
      </c>
      <c r="AF2304">
        <v>1264.9998000000001</v>
      </c>
      <c r="AG2304">
        <v>1352.0015000000001</v>
      </c>
      <c r="AH2304">
        <v>1352.0015000000001</v>
      </c>
      <c r="AI2304">
        <v>1348.9994999999999</v>
      </c>
      <c r="AJ2304">
        <v>1348.9994999999999</v>
      </c>
      <c r="AK2304">
        <v>1395.7326</v>
      </c>
      <c r="AL2304" t="s">
        <v>531</v>
      </c>
      <c r="AM2304" s="49" t="s">
        <v>414</v>
      </c>
      <c r="AN2304" s="49" t="s">
        <v>5</v>
      </c>
      <c r="AO2304" s="49" t="s">
        <v>9</v>
      </c>
      <c r="AP2304" s="49" t="s">
        <v>501</v>
      </c>
      <c r="AQ2304" s="49" t="s">
        <v>9</v>
      </c>
      <c r="AR2304" s="49" t="s">
        <v>495</v>
      </c>
      <c r="AS2304" s="49" t="s">
        <v>496</v>
      </c>
      <c r="AT2304" s="49" t="s">
        <v>497</v>
      </c>
    </row>
    <row r="2305" spans="1:46" x14ac:dyDescent="0.25">
      <c r="A2305">
        <v>14</v>
      </c>
      <c r="B2305" t="s">
        <v>152</v>
      </c>
      <c r="C2305" t="s">
        <v>152</v>
      </c>
      <c r="D2305" t="s">
        <v>153</v>
      </c>
      <c r="E2305" t="s">
        <v>634</v>
      </c>
      <c r="F2305" t="s">
        <v>635</v>
      </c>
      <c r="G2305" t="s">
        <v>531</v>
      </c>
      <c r="H2305" t="s">
        <v>531</v>
      </c>
      <c r="I2305">
        <v>29627.999100000001</v>
      </c>
      <c r="J2305">
        <v>29627.999100000001</v>
      </c>
      <c r="K2305">
        <v>29627.999100000001</v>
      </c>
      <c r="L2305">
        <v>30586.001700000001</v>
      </c>
      <c r="M2305">
        <v>31635.0003</v>
      </c>
      <c r="N2305">
        <v>32628.000400000001</v>
      </c>
      <c r="O2305">
        <v>20166.999199999998</v>
      </c>
      <c r="P2305">
        <v>20770.999500000002</v>
      </c>
      <c r="Q2305">
        <v>21261.0016</v>
      </c>
      <c r="R2305">
        <v>22243.999500000002</v>
      </c>
      <c r="S2305">
        <v>22922.001499999998</v>
      </c>
      <c r="T2305">
        <v>23601</v>
      </c>
      <c r="U2305">
        <v>20167.999800000001</v>
      </c>
      <c r="V2305">
        <v>20924.9984</v>
      </c>
      <c r="W2305">
        <v>21544</v>
      </c>
      <c r="X2305">
        <v>22183.002</v>
      </c>
      <c r="Y2305">
        <v>22839.998800000001</v>
      </c>
      <c r="Z2305">
        <v>23506.997899999998</v>
      </c>
      <c r="AA2305">
        <v>24320.999800000001</v>
      </c>
      <c r="AB2305">
        <v>25128.0013</v>
      </c>
      <c r="AC2305">
        <v>25939.001199999999</v>
      </c>
      <c r="AD2305">
        <v>26779.999500000002</v>
      </c>
      <c r="AE2305">
        <v>27622.999199999998</v>
      </c>
      <c r="AF2305">
        <v>28479.999400000001</v>
      </c>
      <c r="AG2305">
        <v>29357.000100000001</v>
      </c>
      <c r="AH2305">
        <v>29675.012599999998</v>
      </c>
      <c r="AI2305">
        <v>30018.920600000001</v>
      </c>
      <c r="AJ2305">
        <v>30411.026999999998</v>
      </c>
      <c r="AK2305">
        <v>30836.870599999998</v>
      </c>
      <c r="AL2305" t="s">
        <v>531</v>
      </c>
      <c r="AM2305" s="49" t="s">
        <v>153</v>
      </c>
      <c r="AN2305" s="49" t="s">
        <v>6</v>
      </c>
      <c r="AO2305" s="49" t="s">
        <v>9</v>
      </c>
      <c r="AP2305" s="49" t="s">
        <v>486</v>
      </c>
      <c r="AQ2305" s="49" t="s">
        <v>9</v>
      </c>
      <c r="AR2305" s="49" t="s">
        <v>487</v>
      </c>
      <c r="AS2305" s="49" t="s">
        <v>488</v>
      </c>
      <c r="AT2305" s="49" t="s">
        <v>489</v>
      </c>
    </row>
    <row r="2306" spans="1:46" x14ac:dyDescent="0.25">
      <c r="A2306">
        <v>14</v>
      </c>
      <c r="B2306" t="s">
        <v>156</v>
      </c>
      <c r="C2306" t="s">
        <v>156</v>
      </c>
      <c r="D2306" t="s">
        <v>157</v>
      </c>
      <c r="E2306" t="s">
        <v>634</v>
      </c>
      <c r="F2306" t="s">
        <v>635</v>
      </c>
      <c r="G2306">
        <v>7865.0001000000002</v>
      </c>
      <c r="H2306">
        <v>7830.9991</v>
      </c>
      <c r="I2306">
        <v>9057.9994000000006</v>
      </c>
      <c r="J2306">
        <v>8599.0005999999994</v>
      </c>
      <c r="K2306">
        <v>15505.0016</v>
      </c>
      <c r="L2306">
        <v>21252</v>
      </c>
      <c r="M2306">
        <v>25691.0003</v>
      </c>
      <c r="N2306">
        <v>26564.999</v>
      </c>
      <c r="O2306">
        <v>21340.998800000001</v>
      </c>
      <c r="P2306">
        <v>21880.9997</v>
      </c>
      <c r="Q2306">
        <v>21343.000100000001</v>
      </c>
      <c r="R2306">
        <v>23004</v>
      </c>
      <c r="S2306">
        <v>23663.998800000001</v>
      </c>
      <c r="T2306">
        <v>27744.001899999999</v>
      </c>
      <c r="U2306">
        <v>28289.998299999999</v>
      </c>
      <c r="V2306">
        <v>28559.000199999999</v>
      </c>
      <c r="W2306">
        <v>26511.001799999998</v>
      </c>
      <c r="X2306">
        <v>30599.998200000002</v>
      </c>
      <c r="Y2306">
        <v>30926.999800000001</v>
      </c>
      <c r="Z2306">
        <v>35277.001300000004</v>
      </c>
      <c r="AA2306">
        <v>40095.9997</v>
      </c>
      <c r="AB2306">
        <v>39313.001100000001</v>
      </c>
      <c r="AC2306">
        <v>42390.998299999999</v>
      </c>
      <c r="AD2306">
        <v>44686.001100000001</v>
      </c>
      <c r="AE2306">
        <v>46979.999100000001</v>
      </c>
      <c r="AF2306">
        <v>50631.998200000002</v>
      </c>
      <c r="AG2306">
        <v>58440.999799999998</v>
      </c>
      <c r="AH2306">
        <v>62271.000699999997</v>
      </c>
      <c r="AI2306">
        <v>68998.999899999995</v>
      </c>
      <c r="AJ2306">
        <v>73818.027600000001</v>
      </c>
      <c r="AK2306">
        <v>71447.000899999999</v>
      </c>
      <c r="AL2306">
        <v>73999.998500000002</v>
      </c>
      <c r="AM2306" s="49" t="s">
        <v>157</v>
      </c>
      <c r="AN2306" s="49" t="s">
        <v>14</v>
      </c>
      <c r="AO2306" s="49" t="s">
        <v>500</v>
      </c>
      <c r="AP2306" s="49" t="s">
        <v>505</v>
      </c>
      <c r="AQ2306" s="49" t="s">
        <v>13</v>
      </c>
      <c r="AR2306" s="49" t="s">
        <v>487</v>
      </c>
      <c r="AS2306" s="49" t="s">
        <v>488</v>
      </c>
      <c r="AT2306" s="49" t="s">
        <v>489</v>
      </c>
    </row>
    <row r="2307" spans="1:46" x14ac:dyDescent="0.25">
      <c r="A2307">
        <v>14</v>
      </c>
      <c r="B2307" t="s">
        <v>158</v>
      </c>
      <c r="C2307" t="s">
        <v>158</v>
      </c>
      <c r="D2307" t="s">
        <v>159</v>
      </c>
      <c r="E2307" t="s">
        <v>634</v>
      </c>
      <c r="F2307" t="s">
        <v>635</v>
      </c>
      <c r="G2307">
        <v>707679.99950000003</v>
      </c>
      <c r="H2307">
        <v>733128.00210000004</v>
      </c>
      <c r="I2307">
        <v>759934.00159999996</v>
      </c>
      <c r="J2307">
        <v>787597.99789999996</v>
      </c>
      <c r="K2307">
        <v>815454.00089999998</v>
      </c>
      <c r="L2307">
        <v>843043.99970000004</v>
      </c>
      <c r="M2307">
        <v>870177.00089999998</v>
      </c>
      <c r="N2307">
        <v>896968.99979999999</v>
      </c>
      <c r="O2307">
        <v>923732.00089999998</v>
      </c>
      <c r="P2307">
        <v>950849.00020000001</v>
      </c>
      <c r="Q2307">
        <v>978660.99979999999</v>
      </c>
      <c r="R2307">
        <v>1007241.001</v>
      </c>
      <c r="S2307">
        <v>1036546.001</v>
      </c>
      <c r="T2307">
        <v>1066529.9994999999</v>
      </c>
      <c r="U2307">
        <v>1097104.9982</v>
      </c>
      <c r="V2307">
        <v>1128226.9983000001</v>
      </c>
      <c r="W2307">
        <v>1159895.9994999999</v>
      </c>
      <c r="X2307">
        <v>1192185.9994999999</v>
      </c>
      <c r="Y2307">
        <v>1226368.0019</v>
      </c>
      <c r="Z2307">
        <v>1261570.0008</v>
      </c>
      <c r="AA2307">
        <v>1297813.0015</v>
      </c>
      <c r="AB2307">
        <v>1335125.0011</v>
      </c>
      <c r="AC2307">
        <v>1371724.0012000001</v>
      </c>
      <c r="AD2307">
        <v>1408500.9990000001</v>
      </c>
      <c r="AE2307">
        <v>1448487.9994999999</v>
      </c>
      <c r="AF2307">
        <v>1482321.9992</v>
      </c>
      <c r="AG2307">
        <v>1519189.0005999999</v>
      </c>
      <c r="AH2307">
        <v>1555376.1410000001</v>
      </c>
      <c r="AI2307">
        <v>1591437.4849</v>
      </c>
      <c r="AJ2307">
        <v>1628134.5774999999</v>
      </c>
      <c r="AK2307">
        <v>1661443.9376999999</v>
      </c>
      <c r="AL2307" t="s">
        <v>531</v>
      </c>
      <c r="AM2307" s="49" t="s">
        <v>159</v>
      </c>
      <c r="AN2307" s="49" t="s">
        <v>6</v>
      </c>
      <c r="AO2307" s="49" t="s">
        <v>9</v>
      </c>
      <c r="AP2307" s="49" t="s">
        <v>486</v>
      </c>
      <c r="AQ2307" s="49" t="s">
        <v>9</v>
      </c>
      <c r="AR2307" s="49" t="s">
        <v>487</v>
      </c>
      <c r="AS2307" s="49" t="s">
        <v>488</v>
      </c>
      <c r="AT2307" s="49" t="s">
        <v>489</v>
      </c>
    </row>
    <row r="2308" spans="1:46" x14ac:dyDescent="0.25">
      <c r="A2308">
        <v>14</v>
      </c>
      <c r="B2308" t="s">
        <v>160</v>
      </c>
      <c r="C2308" t="s">
        <v>160</v>
      </c>
      <c r="D2308" t="s">
        <v>161</v>
      </c>
      <c r="E2308" t="s">
        <v>634</v>
      </c>
      <c r="F2308" t="s">
        <v>635</v>
      </c>
      <c r="G2308">
        <v>180436.99979999999</v>
      </c>
      <c r="H2308">
        <v>164685.99859999999</v>
      </c>
      <c r="I2308">
        <v>167745.00030000001</v>
      </c>
      <c r="J2308">
        <v>186363.0007</v>
      </c>
      <c r="K2308">
        <v>200009.00030000001</v>
      </c>
      <c r="L2308">
        <v>209170.99979999999</v>
      </c>
      <c r="M2308">
        <v>214162.00039999999</v>
      </c>
      <c r="N2308">
        <v>237257.00039999999</v>
      </c>
      <c r="O2308">
        <v>248244.00099999999</v>
      </c>
      <c r="P2308">
        <v>256442.99890000001</v>
      </c>
      <c r="Q2308">
        <v>268294</v>
      </c>
      <c r="R2308">
        <v>262789.99930000002</v>
      </c>
      <c r="S2308">
        <v>284856.00109999999</v>
      </c>
      <c r="T2308">
        <v>290819.00079999998</v>
      </c>
      <c r="U2308">
        <v>305504.00079999998</v>
      </c>
      <c r="V2308">
        <v>285059.9988</v>
      </c>
      <c r="W2308">
        <v>319407.99939999997</v>
      </c>
      <c r="X2308">
        <v>306324.9988</v>
      </c>
      <c r="Y2308">
        <v>309225.99900000001</v>
      </c>
      <c r="Z2308">
        <v>267479.99819999997</v>
      </c>
      <c r="AA2308">
        <v>323747.99859999999</v>
      </c>
      <c r="AB2308">
        <v>318554.00099999999</v>
      </c>
      <c r="AC2308">
        <v>331272.00060000003</v>
      </c>
      <c r="AD2308">
        <v>338359.00109999999</v>
      </c>
      <c r="AE2308">
        <v>339838.00079999998</v>
      </c>
      <c r="AF2308">
        <v>330799.00099999999</v>
      </c>
      <c r="AG2308">
        <v>348918.00180000003</v>
      </c>
      <c r="AH2308">
        <v>359107.99900000001</v>
      </c>
      <c r="AI2308">
        <v>370611.00170000002</v>
      </c>
      <c r="AJ2308">
        <v>374682.99959999998</v>
      </c>
      <c r="AK2308">
        <v>348647.99930000002</v>
      </c>
      <c r="AL2308">
        <v>379205.99969999999</v>
      </c>
      <c r="AM2308" s="49" t="s">
        <v>161</v>
      </c>
      <c r="AN2308" s="49" t="s">
        <v>14</v>
      </c>
      <c r="AO2308" s="49" t="s">
        <v>500</v>
      </c>
      <c r="AP2308" s="49" t="s">
        <v>505</v>
      </c>
      <c r="AQ2308" s="49" t="s">
        <v>13</v>
      </c>
      <c r="AR2308" s="49" t="s">
        <v>487</v>
      </c>
      <c r="AS2308" s="49" t="s">
        <v>488</v>
      </c>
      <c r="AT2308" s="49" t="s">
        <v>489</v>
      </c>
    </row>
    <row r="2309" spans="1:46" x14ac:dyDescent="0.25">
      <c r="A2309">
        <v>14</v>
      </c>
      <c r="B2309" t="s">
        <v>164</v>
      </c>
      <c r="C2309" t="s">
        <v>164</v>
      </c>
      <c r="D2309" t="s">
        <v>165</v>
      </c>
      <c r="E2309" t="s">
        <v>634</v>
      </c>
      <c r="F2309" t="s">
        <v>635</v>
      </c>
      <c r="G2309">
        <v>409015.99890000001</v>
      </c>
      <c r="H2309">
        <v>473677.00089999998</v>
      </c>
      <c r="I2309">
        <v>459876.00189999997</v>
      </c>
      <c r="J2309">
        <v>441512.99849999999</v>
      </c>
      <c r="K2309">
        <v>396033.0001</v>
      </c>
      <c r="L2309">
        <v>401480.00180000003</v>
      </c>
      <c r="M2309">
        <v>431043.00079999998</v>
      </c>
      <c r="N2309">
        <v>391301.99979999999</v>
      </c>
      <c r="O2309">
        <v>391656.99859999999</v>
      </c>
      <c r="P2309">
        <v>370325.00140000001</v>
      </c>
      <c r="Q2309">
        <v>353090.99800000002</v>
      </c>
      <c r="R2309">
        <v>357607.00189999997</v>
      </c>
      <c r="S2309">
        <v>336769.00099999999</v>
      </c>
      <c r="T2309">
        <v>358845.00089999998</v>
      </c>
      <c r="U2309">
        <v>361524.00030000001</v>
      </c>
      <c r="V2309">
        <v>380115</v>
      </c>
      <c r="W2309">
        <v>339522.00199999998</v>
      </c>
      <c r="X2309">
        <v>348360.99829999998</v>
      </c>
      <c r="Y2309">
        <v>367289.00199999998</v>
      </c>
      <c r="Z2309">
        <v>376441.9999</v>
      </c>
      <c r="AA2309">
        <v>432833.0001</v>
      </c>
      <c r="AB2309">
        <v>358987.1679</v>
      </c>
      <c r="AC2309">
        <v>404644.17589999997</v>
      </c>
      <c r="AD2309">
        <v>446785.26409999997</v>
      </c>
      <c r="AE2309">
        <v>383594.67460000003</v>
      </c>
      <c r="AF2309">
        <v>415768.0722</v>
      </c>
      <c r="AG2309">
        <v>448663.84360000002</v>
      </c>
      <c r="AH2309">
        <v>435045.01630000002</v>
      </c>
      <c r="AI2309">
        <v>433019.63089999999</v>
      </c>
      <c r="AJ2309">
        <v>434422.56060000003</v>
      </c>
      <c r="AK2309">
        <v>412784.00589999999</v>
      </c>
      <c r="AL2309">
        <v>469347.58600000001</v>
      </c>
      <c r="AM2309" s="49" t="s">
        <v>165</v>
      </c>
      <c r="AN2309" s="49" t="s">
        <v>14</v>
      </c>
      <c r="AO2309" s="49" t="s">
        <v>500</v>
      </c>
      <c r="AP2309" s="49" t="s">
        <v>505</v>
      </c>
      <c r="AQ2309" s="49" t="s">
        <v>13</v>
      </c>
      <c r="AR2309" s="49" t="s">
        <v>487</v>
      </c>
      <c r="AS2309" s="49" t="s">
        <v>488</v>
      </c>
      <c r="AT2309" s="49" t="s">
        <v>489</v>
      </c>
    </row>
    <row r="2310" spans="1:46" x14ac:dyDescent="0.25">
      <c r="A2310">
        <v>14</v>
      </c>
      <c r="B2310" t="s">
        <v>168</v>
      </c>
      <c r="C2310" t="s">
        <v>168</v>
      </c>
      <c r="D2310" t="s">
        <v>413</v>
      </c>
      <c r="E2310" t="s">
        <v>634</v>
      </c>
      <c r="F2310" t="s">
        <v>635</v>
      </c>
      <c r="G2310">
        <v>31097.000599999999</v>
      </c>
      <c r="H2310">
        <v>32243.999599999999</v>
      </c>
      <c r="I2310">
        <v>33215.998699999996</v>
      </c>
      <c r="J2310">
        <v>33984.000200000002</v>
      </c>
      <c r="K2310">
        <v>33999.998</v>
      </c>
      <c r="L2310">
        <v>34999.998399999997</v>
      </c>
      <c r="M2310">
        <v>35524.998</v>
      </c>
      <c r="N2310">
        <v>36022.000500000002</v>
      </c>
      <c r="O2310">
        <v>36891.000099999997</v>
      </c>
      <c r="P2310">
        <v>37738.998800000001</v>
      </c>
      <c r="Q2310">
        <v>38719.999499999998</v>
      </c>
      <c r="R2310">
        <v>39688.000200000002</v>
      </c>
      <c r="S2310">
        <v>54070.998</v>
      </c>
      <c r="T2310">
        <v>68457.998399999997</v>
      </c>
      <c r="U2310">
        <v>82848.000700000004</v>
      </c>
      <c r="V2310">
        <v>97243.998399999997</v>
      </c>
      <c r="W2310">
        <v>111642.9982</v>
      </c>
      <c r="X2310">
        <v>126048.9982</v>
      </c>
      <c r="Y2310">
        <v>140460.99799999999</v>
      </c>
      <c r="Z2310">
        <v>154879.99799999999</v>
      </c>
      <c r="AA2310">
        <v>169309.00039999999</v>
      </c>
      <c r="AB2310">
        <v>123147.99800000001</v>
      </c>
      <c r="AC2310">
        <v>101241.99890000001</v>
      </c>
      <c r="AD2310">
        <v>167681.00090000001</v>
      </c>
      <c r="AE2310">
        <v>156640.99960000001</v>
      </c>
      <c r="AF2310">
        <v>159339.9993</v>
      </c>
      <c r="AG2310">
        <v>158650.99859999999</v>
      </c>
      <c r="AH2310">
        <v>157013.4448</v>
      </c>
      <c r="AI2310">
        <v>155394.51809999999</v>
      </c>
      <c r="AJ2310">
        <v>153743.16459999999</v>
      </c>
      <c r="AK2310">
        <v>152115.26980000001</v>
      </c>
      <c r="AL2310" t="s">
        <v>531</v>
      </c>
      <c r="AM2310" s="49" t="s">
        <v>413</v>
      </c>
      <c r="AN2310" s="49" t="s">
        <v>5</v>
      </c>
      <c r="AO2310" s="49" t="s">
        <v>9</v>
      </c>
      <c r="AP2310" s="49" t="s">
        <v>501</v>
      </c>
      <c r="AQ2310" s="49" t="s">
        <v>9</v>
      </c>
      <c r="AR2310" s="49" t="s">
        <v>495</v>
      </c>
      <c r="AS2310" s="49" t="s">
        <v>496</v>
      </c>
      <c r="AT2310" s="49" t="s">
        <v>497</v>
      </c>
    </row>
    <row r="2311" spans="1:46" x14ac:dyDescent="0.25">
      <c r="A2311">
        <v>14</v>
      </c>
      <c r="B2311" t="s">
        <v>171</v>
      </c>
      <c r="C2311" t="s">
        <v>171</v>
      </c>
      <c r="D2311" t="s">
        <v>172</v>
      </c>
      <c r="E2311" t="s">
        <v>634</v>
      </c>
      <c r="F2311" t="s">
        <v>635</v>
      </c>
      <c r="G2311">
        <v>19560.001100000001</v>
      </c>
      <c r="H2311">
        <v>18054.000800000002</v>
      </c>
      <c r="I2311">
        <v>28210.001100000001</v>
      </c>
      <c r="J2311">
        <v>43254.998899999999</v>
      </c>
      <c r="K2311">
        <v>12149.0008</v>
      </c>
      <c r="L2311">
        <v>28210.001100000001</v>
      </c>
      <c r="M2311">
        <v>40020.000899999999</v>
      </c>
      <c r="N2311">
        <v>32810.000599999999</v>
      </c>
      <c r="O2311">
        <v>29414.999800000001</v>
      </c>
      <c r="P2311">
        <v>28215.000100000001</v>
      </c>
      <c r="Q2311">
        <v>27013.999800000001</v>
      </c>
      <c r="R2311">
        <v>27013.999800000001</v>
      </c>
      <c r="S2311">
        <v>27013.999800000001</v>
      </c>
      <c r="T2311">
        <v>27013.999800000001</v>
      </c>
      <c r="U2311">
        <v>27013.999800000001</v>
      </c>
      <c r="V2311">
        <v>14611.999</v>
      </c>
      <c r="W2311">
        <v>15616.9985</v>
      </c>
      <c r="X2311">
        <v>16496.000400000001</v>
      </c>
      <c r="Y2311">
        <v>15824.9987</v>
      </c>
      <c r="Z2311">
        <v>15993.998900000001</v>
      </c>
      <c r="AA2311">
        <v>15031.001399999999</v>
      </c>
      <c r="AB2311">
        <v>13188.0013</v>
      </c>
      <c r="AC2311">
        <v>12839.9987</v>
      </c>
      <c r="AD2311">
        <v>20144.001100000001</v>
      </c>
      <c r="AE2311">
        <v>19470.0016</v>
      </c>
      <c r="AF2311">
        <v>16698.000899999999</v>
      </c>
      <c r="AG2311">
        <v>16232.001700000001</v>
      </c>
      <c r="AH2311">
        <v>15277.201999999999</v>
      </c>
      <c r="AI2311">
        <v>11399.341700000001</v>
      </c>
      <c r="AJ2311">
        <v>10269.4877</v>
      </c>
      <c r="AK2311">
        <v>9528.1435999999994</v>
      </c>
      <c r="AL2311">
        <v>9528.1435999999994</v>
      </c>
      <c r="AM2311" s="49" t="s">
        <v>172</v>
      </c>
      <c r="AN2311" s="49" t="s">
        <v>14</v>
      </c>
      <c r="AO2311" s="49" t="s">
        <v>500</v>
      </c>
      <c r="AP2311" s="49" t="s">
        <v>501</v>
      </c>
      <c r="AQ2311" s="49" t="s">
        <v>502</v>
      </c>
      <c r="AR2311" s="49" t="s">
        <v>487</v>
      </c>
      <c r="AS2311" s="49" t="s">
        <v>488</v>
      </c>
      <c r="AT2311" s="49" t="s">
        <v>489</v>
      </c>
    </row>
    <row r="2312" spans="1:46" x14ac:dyDescent="0.25">
      <c r="A2312">
        <v>14</v>
      </c>
      <c r="B2312" t="s">
        <v>138</v>
      </c>
      <c r="C2312" t="s">
        <v>138</v>
      </c>
      <c r="D2312" t="s">
        <v>139</v>
      </c>
      <c r="E2312" t="s">
        <v>634</v>
      </c>
      <c r="F2312" t="s">
        <v>635</v>
      </c>
      <c r="G2312">
        <v>123258.9984</v>
      </c>
      <c r="H2312">
        <v>122129.9985</v>
      </c>
      <c r="I2312">
        <v>122701.9991</v>
      </c>
      <c r="J2312">
        <v>123713.99890000001</v>
      </c>
      <c r="K2312">
        <v>124605.00019999999</v>
      </c>
      <c r="L2312">
        <v>123999.99920000001</v>
      </c>
      <c r="M2312">
        <v>125342.9991</v>
      </c>
      <c r="N2312">
        <v>175411.9982</v>
      </c>
      <c r="O2312">
        <v>190102.00150000001</v>
      </c>
      <c r="P2312">
        <v>186577.0006</v>
      </c>
      <c r="Q2312">
        <v>196434.0006</v>
      </c>
      <c r="R2312">
        <v>197202.00210000001</v>
      </c>
      <c r="S2312">
        <v>196873.99979999999</v>
      </c>
      <c r="T2312">
        <v>298538.99939999997</v>
      </c>
      <c r="U2312">
        <v>344298.00199999998</v>
      </c>
      <c r="V2312">
        <v>366056.00189999997</v>
      </c>
      <c r="W2312">
        <v>422230.00030000001</v>
      </c>
      <c r="X2312">
        <v>439065.99810000003</v>
      </c>
      <c r="Y2312">
        <v>496079.99829999998</v>
      </c>
      <c r="Z2312">
        <v>484144.00089999998</v>
      </c>
      <c r="AA2312">
        <v>564058.00100000005</v>
      </c>
      <c r="AB2312">
        <v>525420</v>
      </c>
      <c r="AC2312">
        <v>588303.99849999999</v>
      </c>
      <c r="AD2312">
        <v>576025.99809999997</v>
      </c>
      <c r="AE2312">
        <v>508816.00109999999</v>
      </c>
      <c r="AF2312">
        <v>517227.00180000003</v>
      </c>
      <c r="AG2312">
        <v>494073.0013</v>
      </c>
      <c r="AH2312">
        <v>498919.00040000002</v>
      </c>
      <c r="AI2312">
        <v>518879</v>
      </c>
      <c r="AJ2312">
        <v>534399.99930000002</v>
      </c>
      <c r="AK2312">
        <v>534507.00139999995</v>
      </c>
      <c r="AL2312">
        <v>589828.99849999999</v>
      </c>
      <c r="AM2312" s="49" t="s">
        <v>139</v>
      </c>
      <c r="AN2312" s="49" t="s">
        <v>14</v>
      </c>
      <c r="AO2312" s="49" t="s">
        <v>500</v>
      </c>
      <c r="AP2312" s="49" t="s">
        <v>505</v>
      </c>
      <c r="AQ2312" s="49" t="s">
        <v>13</v>
      </c>
      <c r="AR2312" s="49" t="s">
        <v>487</v>
      </c>
      <c r="AS2312" s="49" t="s">
        <v>488</v>
      </c>
      <c r="AT2312" s="49" t="s">
        <v>489</v>
      </c>
    </row>
    <row r="2313" spans="1:46" x14ac:dyDescent="0.25">
      <c r="A2313">
        <v>14</v>
      </c>
      <c r="B2313" t="s">
        <v>173</v>
      </c>
      <c r="C2313" t="s">
        <v>173</v>
      </c>
      <c r="D2313" t="s">
        <v>174</v>
      </c>
      <c r="E2313" t="s">
        <v>634</v>
      </c>
      <c r="F2313" t="s">
        <v>635</v>
      </c>
      <c r="G2313">
        <v>163300.00030000001</v>
      </c>
      <c r="H2313">
        <v>172199.99830000001</v>
      </c>
      <c r="I2313">
        <v>178700.00109999999</v>
      </c>
      <c r="J2313">
        <v>185599.99830000001</v>
      </c>
      <c r="K2313">
        <v>192800.00049999999</v>
      </c>
      <c r="L2313">
        <v>198000.00200000001</v>
      </c>
      <c r="M2313">
        <v>202751.99900000001</v>
      </c>
      <c r="N2313">
        <v>207415.00150000001</v>
      </c>
      <c r="O2313">
        <v>212892.99799999999</v>
      </c>
      <c r="P2313">
        <v>217577.00150000001</v>
      </c>
      <c r="Q2313">
        <v>162908.9993</v>
      </c>
      <c r="R2313">
        <v>155120.99859999999</v>
      </c>
      <c r="S2313">
        <v>148254.99830000001</v>
      </c>
      <c r="T2313">
        <v>142266.9993</v>
      </c>
      <c r="U2313">
        <v>137202.0012</v>
      </c>
      <c r="V2313">
        <v>133056.00159999999</v>
      </c>
      <c r="W2313">
        <v>129874.0001</v>
      </c>
      <c r="X2313">
        <v>128450.99890000001</v>
      </c>
      <c r="Y2313">
        <v>128539.0012</v>
      </c>
      <c r="Z2313">
        <v>130908.99800000001</v>
      </c>
      <c r="AA2313">
        <v>134283.0019</v>
      </c>
      <c r="AB2313">
        <v>141141.0013</v>
      </c>
      <c r="AC2313">
        <v>142719.99849999999</v>
      </c>
      <c r="AD2313">
        <v>148806.99859999999</v>
      </c>
      <c r="AE2313">
        <v>151939.0013</v>
      </c>
      <c r="AF2313">
        <v>151478.00109999999</v>
      </c>
      <c r="AG2313">
        <v>150824.99849999999</v>
      </c>
      <c r="AH2313">
        <v>163423.36439999999</v>
      </c>
      <c r="AI2313">
        <v>175519.02960000001</v>
      </c>
      <c r="AJ2313">
        <v>176620.158</v>
      </c>
      <c r="AK2313">
        <v>178943.83199999999</v>
      </c>
      <c r="AL2313" t="s">
        <v>531</v>
      </c>
      <c r="AM2313" s="49" t="s">
        <v>174</v>
      </c>
      <c r="AN2313" s="49" t="s">
        <v>8</v>
      </c>
      <c r="AO2313" s="49" t="s">
        <v>9</v>
      </c>
      <c r="AP2313" s="49" t="s">
        <v>494</v>
      </c>
      <c r="AQ2313" s="49" t="s">
        <v>9</v>
      </c>
      <c r="AR2313" s="49" t="s">
        <v>495</v>
      </c>
      <c r="AS2313" s="49" t="s">
        <v>488</v>
      </c>
      <c r="AT2313" s="49" t="s">
        <v>489</v>
      </c>
    </row>
    <row r="2314" spans="1:46" x14ac:dyDescent="0.25">
      <c r="A2314">
        <v>14</v>
      </c>
      <c r="B2314" t="s">
        <v>549</v>
      </c>
      <c r="C2314" t="s">
        <v>549</v>
      </c>
      <c r="D2314" t="s">
        <v>550</v>
      </c>
      <c r="E2314" t="s">
        <v>634</v>
      </c>
      <c r="F2314" t="s">
        <v>635</v>
      </c>
      <c r="G2314">
        <v>0</v>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0</v>
      </c>
      <c r="AH2314">
        <v>0</v>
      </c>
      <c r="AI2314">
        <v>0</v>
      </c>
      <c r="AJ2314">
        <v>0</v>
      </c>
      <c r="AK2314">
        <v>0</v>
      </c>
      <c r="AL2314" t="s">
        <v>531</v>
      </c>
      <c r="AM2314" s="49" t="e">
        <v>#N/A</v>
      </c>
      <c r="AN2314" s="49" t="e">
        <v>#N/A</v>
      </c>
      <c r="AO2314" s="49" t="e">
        <v>#N/A</v>
      </c>
      <c r="AP2314" s="49" t="e">
        <v>#N/A</v>
      </c>
      <c r="AQ2314" s="49" t="e">
        <v>#N/A</v>
      </c>
      <c r="AR2314" s="49" t="e">
        <v>#N/A</v>
      </c>
      <c r="AS2314" s="49" t="e">
        <v>#N/A</v>
      </c>
      <c r="AT2314" s="49" t="e">
        <v>#N/A</v>
      </c>
    </row>
    <row r="2315" spans="1:46" x14ac:dyDescent="0.25">
      <c r="A2315">
        <v>14</v>
      </c>
      <c r="B2315" t="s">
        <v>182</v>
      </c>
      <c r="C2315" t="s">
        <v>182</v>
      </c>
      <c r="D2315" t="s">
        <v>183</v>
      </c>
      <c r="E2315" t="s">
        <v>634</v>
      </c>
      <c r="F2315" t="s">
        <v>635</v>
      </c>
      <c r="G2315">
        <v>37384</v>
      </c>
      <c r="H2315">
        <v>37538.999499999998</v>
      </c>
      <c r="I2315">
        <v>37609.999300000003</v>
      </c>
      <c r="J2315">
        <v>37644.0003</v>
      </c>
      <c r="K2315">
        <v>37400.998399999997</v>
      </c>
      <c r="L2315">
        <v>37555.997900000002</v>
      </c>
      <c r="M2315">
        <v>38008.000699999997</v>
      </c>
      <c r="N2315">
        <v>38125.000800000002</v>
      </c>
      <c r="O2315">
        <v>37959.999000000003</v>
      </c>
      <c r="P2315">
        <v>38127.002099999998</v>
      </c>
      <c r="Q2315">
        <v>39547.001400000001</v>
      </c>
      <c r="R2315">
        <v>39256.998500000002</v>
      </c>
      <c r="S2315">
        <v>39670.001199999999</v>
      </c>
      <c r="T2315">
        <v>38075.002</v>
      </c>
      <c r="U2315">
        <v>38380.998500000002</v>
      </c>
      <c r="V2315">
        <v>40064</v>
      </c>
      <c r="W2315">
        <v>38990.002099999998</v>
      </c>
      <c r="X2315">
        <v>42229.999100000001</v>
      </c>
      <c r="Y2315">
        <v>37402.9997</v>
      </c>
      <c r="Z2315">
        <v>33444.999900000003</v>
      </c>
      <c r="AA2315">
        <v>30351.000800000002</v>
      </c>
      <c r="AB2315">
        <v>39344.000200000002</v>
      </c>
      <c r="AC2315">
        <v>41878.998699999996</v>
      </c>
      <c r="AD2315">
        <v>35446.001499999998</v>
      </c>
      <c r="AE2315">
        <v>36390.999900000003</v>
      </c>
      <c r="AF2315">
        <v>39895.301299999999</v>
      </c>
      <c r="AG2315">
        <v>33387.000200000002</v>
      </c>
      <c r="AH2315">
        <v>33854.000099999997</v>
      </c>
      <c r="AI2315">
        <v>32746.3989</v>
      </c>
      <c r="AJ2315">
        <v>32277.1005</v>
      </c>
      <c r="AK2315">
        <v>31027.6463</v>
      </c>
      <c r="AL2315">
        <v>31032.000599999999</v>
      </c>
      <c r="AM2315" s="49" t="s">
        <v>183</v>
      </c>
      <c r="AN2315" s="49" t="s">
        <v>14</v>
      </c>
      <c r="AO2315" s="49" t="s">
        <v>500</v>
      </c>
      <c r="AP2315" s="49" t="s">
        <v>505</v>
      </c>
      <c r="AQ2315" s="49" t="s">
        <v>13</v>
      </c>
      <c r="AR2315" s="49" t="s">
        <v>487</v>
      </c>
      <c r="AS2315" s="49" t="s">
        <v>488</v>
      </c>
      <c r="AT2315" s="49" t="s">
        <v>489</v>
      </c>
    </row>
    <row r="2316" spans="1:46" x14ac:dyDescent="0.25">
      <c r="A2316">
        <v>14</v>
      </c>
      <c r="B2316" t="s">
        <v>186</v>
      </c>
      <c r="C2316" t="s">
        <v>186</v>
      </c>
      <c r="D2316" t="s">
        <v>187</v>
      </c>
      <c r="E2316" t="s">
        <v>634</v>
      </c>
      <c r="F2316" t="s">
        <v>635</v>
      </c>
      <c r="G2316">
        <v>127064</v>
      </c>
      <c r="H2316">
        <v>129460.0009</v>
      </c>
      <c r="I2316">
        <v>133320.00030000001</v>
      </c>
      <c r="J2316">
        <v>131140.00049999999</v>
      </c>
      <c r="K2316">
        <v>129663.99860000001</v>
      </c>
      <c r="L2316">
        <v>134248.00030000001</v>
      </c>
      <c r="M2316">
        <v>135996.0019</v>
      </c>
      <c r="N2316">
        <v>141635.99830000001</v>
      </c>
      <c r="O2316">
        <v>142861.99799999999</v>
      </c>
      <c r="P2316">
        <v>162979.99900000001</v>
      </c>
      <c r="Q2316">
        <v>162911.0006</v>
      </c>
      <c r="R2316">
        <v>166260.00090000001</v>
      </c>
      <c r="S2316">
        <v>207910.99909999999</v>
      </c>
      <c r="T2316">
        <v>213439.9993</v>
      </c>
      <c r="U2316">
        <v>222122.99960000001</v>
      </c>
      <c r="V2316">
        <v>223145.9981</v>
      </c>
      <c r="W2316">
        <v>223729.9981</v>
      </c>
      <c r="X2316">
        <v>236843.0013</v>
      </c>
      <c r="Y2316">
        <v>238139.0001</v>
      </c>
      <c r="Z2316">
        <v>250400.99849999999</v>
      </c>
      <c r="AA2316">
        <v>268687.99890000001</v>
      </c>
      <c r="AB2316">
        <v>273332.00160000002</v>
      </c>
      <c r="AC2316">
        <v>289139.0012</v>
      </c>
      <c r="AD2316">
        <v>293408.00069999998</v>
      </c>
      <c r="AE2316">
        <v>302384.00170000002</v>
      </c>
      <c r="AF2316">
        <v>306758.00189999997</v>
      </c>
      <c r="AG2316">
        <v>330919.99949999998</v>
      </c>
      <c r="AH2316">
        <v>337226.66850000003</v>
      </c>
      <c r="AI2316">
        <v>340436.60430000001</v>
      </c>
      <c r="AJ2316">
        <v>348413.50919999997</v>
      </c>
      <c r="AK2316">
        <v>357588.83529999998</v>
      </c>
      <c r="AL2316" t="s">
        <v>531</v>
      </c>
      <c r="AM2316" s="49" t="s">
        <v>187</v>
      </c>
      <c r="AN2316" s="49" t="s">
        <v>14</v>
      </c>
      <c r="AO2316" s="49" t="s">
        <v>507</v>
      </c>
      <c r="AP2316" s="49" t="s">
        <v>501</v>
      </c>
      <c r="AQ2316" s="49" t="s">
        <v>10</v>
      </c>
      <c r="AR2316" s="49" t="s">
        <v>487</v>
      </c>
      <c r="AS2316" s="49" t="s">
        <v>488</v>
      </c>
      <c r="AT2316" s="49" t="s">
        <v>489</v>
      </c>
    </row>
    <row r="2317" spans="1:46" x14ac:dyDescent="0.25">
      <c r="A2317">
        <v>14</v>
      </c>
      <c r="B2317" t="s">
        <v>188</v>
      </c>
      <c r="C2317" t="s">
        <v>188</v>
      </c>
      <c r="D2317" t="s">
        <v>189</v>
      </c>
      <c r="E2317" t="s">
        <v>634</v>
      </c>
      <c r="F2317" t="s">
        <v>635</v>
      </c>
      <c r="G2317">
        <v>16257.001099999999</v>
      </c>
      <c r="H2317">
        <v>9780.0005000000001</v>
      </c>
      <c r="I2317">
        <v>9795.9982999999993</v>
      </c>
      <c r="J2317">
        <v>9808.0018999999993</v>
      </c>
      <c r="K2317">
        <v>9821.9982999999993</v>
      </c>
      <c r="L2317">
        <v>9817.9999000000007</v>
      </c>
      <c r="M2317">
        <v>9894.9994000000006</v>
      </c>
      <c r="N2317">
        <v>10030.9992</v>
      </c>
      <c r="O2317">
        <v>10108.999299999999</v>
      </c>
      <c r="P2317">
        <v>10188</v>
      </c>
      <c r="Q2317">
        <v>9528.0012000000006</v>
      </c>
      <c r="R2317">
        <v>9835.9989999999998</v>
      </c>
      <c r="S2317">
        <v>11150.001099999999</v>
      </c>
      <c r="T2317">
        <v>10436.000899999999</v>
      </c>
      <c r="U2317">
        <v>11294.998299999999</v>
      </c>
      <c r="V2317">
        <v>9575.9987000000001</v>
      </c>
      <c r="W2317">
        <v>9602.9994000000006</v>
      </c>
      <c r="X2317">
        <v>9591</v>
      </c>
      <c r="Y2317">
        <v>9043.9987999999994</v>
      </c>
      <c r="Z2317">
        <v>8767.0000999999993</v>
      </c>
      <c r="AA2317">
        <v>8469.0004000000008</v>
      </c>
      <c r="AB2317">
        <v>9900.9991000000009</v>
      </c>
      <c r="AC2317">
        <v>8405.0010000000002</v>
      </c>
      <c r="AD2317">
        <v>7317.9988999999996</v>
      </c>
      <c r="AE2317">
        <v>6816.9979999999996</v>
      </c>
      <c r="AF2317">
        <v>7225.9980999999998</v>
      </c>
      <c r="AG2317">
        <v>6660.0014000000001</v>
      </c>
      <c r="AH2317">
        <v>6609.1442999999999</v>
      </c>
      <c r="AI2317">
        <v>5042.7912999999999</v>
      </c>
      <c r="AJ2317">
        <v>3561.0911000000001</v>
      </c>
      <c r="AK2317">
        <v>3747.8559</v>
      </c>
      <c r="AL2317" t="s">
        <v>531</v>
      </c>
      <c r="AM2317" s="49" t="s">
        <v>189</v>
      </c>
      <c r="AN2317" s="49" t="s">
        <v>14</v>
      </c>
      <c r="AO2317" s="49" t="s">
        <v>506</v>
      </c>
      <c r="AP2317" s="49" t="s">
        <v>501</v>
      </c>
      <c r="AQ2317" s="49" t="s">
        <v>10</v>
      </c>
      <c r="AR2317" s="49" t="s">
        <v>495</v>
      </c>
      <c r="AS2317" s="49" t="s">
        <v>488</v>
      </c>
      <c r="AT2317" s="49" t="s">
        <v>489</v>
      </c>
    </row>
    <row r="2318" spans="1:46" x14ac:dyDescent="0.25">
      <c r="A2318">
        <v>14</v>
      </c>
      <c r="B2318" t="s">
        <v>194</v>
      </c>
      <c r="C2318" t="s">
        <v>194</v>
      </c>
      <c r="D2318" t="s">
        <v>195</v>
      </c>
      <c r="E2318" t="s">
        <v>634</v>
      </c>
      <c r="F2318" t="s">
        <v>635</v>
      </c>
      <c r="G2318">
        <v>86155.9997</v>
      </c>
      <c r="H2318">
        <v>87498.999500000005</v>
      </c>
      <c r="I2318">
        <v>88298.000100000005</v>
      </c>
      <c r="J2318">
        <v>90007.998099999997</v>
      </c>
      <c r="K2318">
        <v>91562.000100000005</v>
      </c>
      <c r="L2318">
        <v>93507.999599999996</v>
      </c>
      <c r="M2318">
        <v>95367.001600000003</v>
      </c>
      <c r="N2318">
        <v>97821.998699999996</v>
      </c>
      <c r="O2318">
        <v>99534.998699999996</v>
      </c>
      <c r="P2318">
        <v>101104.00199999999</v>
      </c>
      <c r="Q2318">
        <v>102761.9999</v>
      </c>
      <c r="R2318">
        <v>104413.00169999999</v>
      </c>
      <c r="S2318">
        <v>105408.99950000001</v>
      </c>
      <c r="T2318">
        <v>107139.9985</v>
      </c>
      <c r="U2318">
        <v>110506.0015</v>
      </c>
      <c r="V2318">
        <v>113873.0009</v>
      </c>
      <c r="W2318">
        <v>117426.9996</v>
      </c>
      <c r="X2318">
        <v>121021.9996</v>
      </c>
      <c r="Y2318">
        <v>122905.0003</v>
      </c>
      <c r="Z2318">
        <v>126870.0004</v>
      </c>
      <c r="AA2318">
        <v>130089.0006</v>
      </c>
      <c r="AB2318">
        <v>134575.99840000001</v>
      </c>
      <c r="AC2318">
        <v>138954.0012</v>
      </c>
      <c r="AD2318">
        <v>139017</v>
      </c>
      <c r="AE2318">
        <v>135295.00169999999</v>
      </c>
      <c r="AF2318">
        <v>138393.9999</v>
      </c>
      <c r="AG2318">
        <v>140387.00049999999</v>
      </c>
      <c r="AH2318">
        <v>142033.57260000001</v>
      </c>
      <c r="AI2318">
        <v>144141.1868</v>
      </c>
      <c r="AJ2318">
        <v>146280.0722</v>
      </c>
      <c r="AK2318">
        <v>141452.82999999999</v>
      </c>
      <c r="AL2318" t="s">
        <v>531</v>
      </c>
      <c r="AM2318" s="49" t="s">
        <v>195</v>
      </c>
      <c r="AN2318" s="49" t="s">
        <v>14</v>
      </c>
      <c r="AO2318" s="49" t="s">
        <v>507</v>
      </c>
      <c r="AP2318" s="49" t="s">
        <v>494</v>
      </c>
      <c r="AQ2318" s="49" t="s">
        <v>10</v>
      </c>
      <c r="AR2318" s="49" t="s">
        <v>487</v>
      </c>
      <c r="AS2318" s="49" t="s">
        <v>488</v>
      </c>
      <c r="AT2318" s="49" t="s">
        <v>489</v>
      </c>
    </row>
    <row r="2319" spans="1:46" x14ac:dyDescent="0.25">
      <c r="A2319">
        <v>14</v>
      </c>
      <c r="B2319" t="s">
        <v>190</v>
      </c>
      <c r="C2319" t="s">
        <v>190</v>
      </c>
      <c r="D2319" t="s">
        <v>191</v>
      </c>
      <c r="E2319" t="s">
        <v>634</v>
      </c>
      <c r="F2319" t="s">
        <v>635</v>
      </c>
      <c r="G2319">
        <v>62732.000899999999</v>
      </c>
      <c r="H2319">
        <v>62939.000500000002</v>
      </c>
      <c r="I2319">
        <v>63083.001300000004</v>
      </c>
      <c r="J2319">
        <v>63233.001799999998</v>
      </c>
      <c r="K2319">
        <v>63382.998</v>
      </c>
      <c r="L2319">
        <v>63532.002099999998</v>
      </c>
      <c r="M2319">
        <v>63744.000699999997</v>
      </c>
      <c r="N2319">
        <v>72203.999500000005</v>
      </c>
      <c r="O2319">
        <v>72473.001399999994</v>
      </c>
      <c r="P2319">
        <v>57764.999100000001</v>
      </c>
      <c r="Q2319">
        <v>56070.998899999999</v>
      </c>
      <c r="R2319">
        <v>56229.0003</v>
      </c>
      <c r="S2319">
        <v>59433.999900000003</v>
      </c>
      <c r="T2319">
        <v>63144.999400000001</v>
      </c>
      <c r="U2319">
        <v>66855.998900000006</v>
      </c>
      <c r="V2319">
        <v>72915.998300000007</v>
      </c>
      <c r="W2319">
        <v>77083.999599999996</v>
      </c>
      <c r="X2319">
        <v>82558.001999999993</v>
      </c>
      <c r="Y2319">
        <v>80544.000400000004</v>
      </c>
      <c r="Z2319">
        <v>84705.001399999994</v>
      </c>
      <c r="AA2319">
        <v>88059.000799999994</v>
      </c>
      <c r="AB2319">
        <v>90944.1875</v>
      </c>
      <c r="AC2319">
        <v>92442.701799999995</v>
      </c>
      <c r="AD2319">
        <v>94433.701100000006</v>
      </c>
      <c r="AE2319">
        <v>94993.580900000001</v>
      </c>
      <c r="AF2319">
        <v>104633.2357</v>
      </c>
      <c r="AG2319">
        <v>108994.5834</v>
      </c>
      <c r="AH2319">
        <v>80533.462299999999</v>
      </c>
      <c r="AI2319">
        <v>84495.112899999993</v>
      </c>
      <c r="AJ2319">
        <v>87824.9712</v>
      </c>
      <c r="AK2319">
        <v>84226.353799999997</v>
      </c>
      <c r="AL2319" t="s">
        <v>531</v>
      </c>
      <c r="AM2319" s="49" t="s">
        <v>191</v>
      </c>
      <c r="AN2319" s="49" t="s">
        <v>14</v>
      </c>
      <c r="AO2319" s="49" t="s">
        <v>507</v>
      </c>
      <c r="AP2319" s="49" t="s">
        <v>494</v>
      </c>
      <c r="AQ2319" s="49" t="s">
        <v>10</v>
      </c>
      <c r="AR2319" s="49" t="s">
        <v>487</v>
      </c>
      <c r="AS2319" s="49" t="s">
        <v>488</v>
      </c>
      <c r="AT2319" s="49" t="s">
        <v>489</v>
      </c>
    </row>
    <row r="2320" spans="1:46" x14ac:dyDescent="0.25">
      <c r="A2320">
        <v>14</v>
      </c>
      <c r="B2320" t="s">
        <v>196</v>
      </c>
      <c r="C2320" t="s">
        <v>196</v>
      </c>
      <c r="D2320" t="s">
        <v>197</v>
      </c>
      <c r="E2320" t="s">
        <v>634</v>
      </c>
      <c r="F2320" t="s">
        <v>635</v>
      </c>
      <c r="G2320">
        <v>28330.999599999999</v>
      </c>
      <c r="H2320">
        <v>28242.000800000002</v>
      </c>
      <c r="I2320">
        <v>28051.999599999999</v>
      </c>
      <c r="J2320">
        <v>28830.999800000001</v>
      </c>
      <c r="K2320">
        <v>28919.998599999999</v>
      </c>
      <c r="L2320">
        <v>31094.999299999999</v>
      </c>
      <c r="M2320">
        <v>30394.999899999999</v>
      </c>
      <c r="N2320">
        <v>29359.0013</v>
      </c>
      <c r="O2320">
        <v>29431.998200000002</v>
      </c>
      <c r="P2320">
        <v>29827.998299999999</v>
      </c>
      <c r="Q2320">
        <v>29295.001899999999</v>
      </c>
      <c r="R2320">
        <v>30634.999800000001</v>
      </c>
      <c r="S2320">
        <v>31222.001700000001</v>
      </c>
      <c r="T2320">
        <v>32670.998800000001</v>
      </c>
      <c r="U2320">
        <v>34356.001600000003</v>
      </c>
      <c r="V2320">
        <v>64485.997900000002</v>
      </c>
      <c r="W2320">
        <v>64364.999400000001</v>
      </c>
      <c r="X2320">
        <v>69625.001900000003</v>
      </c>
      <c r="Y2320">
        <v>68868.999800000005</v>
      </c>
      <c r="Z2320">
        <v>91160.0003</v>
      </c>
      <c r="AA2320">
        <v>98248.001499999998</v>
      </c>
      <c r="AB2320">
        <v>101664.9997</v>
      </c>
      <c r="AC2320">
        <v>106880.9988</v>
      </c>
      <c r="AD2320">
        <v>112319.99950000001</v>
      </c>
      <c r="AE2320">
        <v>98928.000599999999</v>
      </c>
      <c r="AF2320">
        <v>105220.9996</v>
      </c>
      <c r="AG2320">
        <v>100570.0007</v>
      </c>
      <c r="AH2320">
        <v>98951.999299999996</v>
      </c>
      <c r="AI2320">
        <v>89319.998000000007</v>
      </c>
      <c r="AJ2320">
        <v>85939.998500000002</v>
      </c>
      <c r="AK2320">
        <v>85257.998099999997</v>
      </c>
      <c r="AL2320">
        <v>86564.999800000005</v>
      </c>
      <c r="AM2320" s="49" t="s">
        <v>197</v>
      </c>
      <c r="AN2320" s="49" t="s">
        <v>14</v>
      </c>
      <c r="AO2320" s="49" t="s">
        <v>500</v>
      </c>
      <c r="AP2320" s="49" t="s">
        <v>505</v>
      </c>
      <c r="AQ2320" s="49" t="s">
        <v>13</v>
      </c>
      <c r="AR2320" s="49" t="s">
        <v>487</v>
      </c>
      <c r="AS2320" s="49" t="s">
        <v>488</v>
      </c>
      <c r="AT2320" s="49" t="s">
        <v>489</v>
      </c>
    </row>
    <row r="2321" spans="1:46" x14ac:dyDescent="0.25">
      <c r="A2321">
        <v>14</v>
      </c>
      <c r="B2321" t="s">
        <v>206</v>
      </c>
      <c r="C2321" t="s">
        <v>206</v>
      </c>
      <c r="D2321" t="s">
        <v>207</v>
      </c>
      <c r="E2321" t="s">
        <v>634</v>
      </c>
      <c r="F2321" t="s">
        <v>635</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440.89929999999998</v>
      </c>
      <c r="AE2321">
        <v>429.39819999999997</v>
      </c>
      <c r="AF2321">
        <v>454.79950000000002</v>
      </c>
      <c r="AG2321">
        <v>0</v>
      </c>
      <c r="AH2321">
        <v>0</v>
      </c>
      <c r="AI2321">
        <v>0</v>
      </c>
      <c r="AJ2321">
        <v>0</v>
      </c>
      <c r="AK2321">
        <v>0</v>
      </c>
      <c r="AL2321">
        <v>0</v>
      </c>
      <c r="AM2321" s="49" t="s">
        <v>207</v>
      </c>
      <c r="AN2321" s="49" t="s">
        <v>14</v>
      </c>
      <c r="AO2321" s="49" t="s">
        <v>500</v>
      </c>
      <c r="AP2321" s="49" t="s">
        <v>505</v>
      </c>
      <c r="AQ2321" s="49" t="s">
        <v>13</v>
      </c>
      <c r="AR2321" s="49" t="s">
        <v>487</v>
      </c>
      <c r="AS2321" s="49" t="s">
        <v>488</v>
      </c>
      <c r="AT2321" s="49" t="s">
        <v>489</v>
      </c>
    </row>
    <row r="2322" spans="1:46" x14ac:dyDescent="0.25">
      <c r="A2322">
        <v>14</v>
      </c>
      <c r="B2322" t="s">
        <v>493</v>
      </c>
      <c r="C2322" t="s">
        <v>551</v>
      </c>
      <c r="D2322" t="s">
        <v>552</v>
      </c>
      <c r="E2322" t="s">
        <v>634</v>
      </c>
      <c r="F2322" t="s">
        <v>635</v>
      </c>
      <c r="G2322">
        <v>5457599.2445999999</v>
      </c>
      <c r="H2322">
        <v>5557823.3904999997</v>
      </c>
      <c r="I2322">
        <v>5839261.2253</v>
      </c>
      <c r="J2322">
        <v>5621485.9621000001</v>
      </c>
      <c r="K2322">
        <v>5688620.1529000001</v>
      </c>
      <c r="L2322">
        <v>5864725.8075999999</v>
      </c>
      <c r="M2322">
        <v>6009523.4720999999</v>
      </c>
      <c r="N2322">
        <v>5979987.2392999995</v>
      </c>
      <c r="O2322">
        <v>6073862.773</v>
      </c>
      <c r="P2322">
        <v>5922422.9303000001</v>
      </c>
      <c r="Q2322">
        <v>5986341.0641999999</v>
      </c>
      <c r="R2322">
        <v>5640058.2593999999</v>
      </c>
      <c r="S2322">
        <v>5694703.3305000002</v>
      </c>
      <c r="T2322">
        <v>6058935.7884</v>
      </c>
      <c r="U2322">
        <v>6266263.3904999997</v>
      </c>
      <c r="V2322">
        <v>6502989.6763000004</v>
      </c>
      <c r="W2322">
        <v>6517981.0747999996</v>
      </c>
      <c r="X2322">
        <v>6656424.4704999998</v>
      </c>
      <c r="Y2322">
        <v>6717349.5909000002</v>
      </c>
      <c r="Z2322">
        <v>6451668.1372999996</v>
      </c>
      <c r="AA2322">
        <v>7060163.6025999999</v>
      </c>
      <c r="AB2322">
        <v>6773496.4084999999</v>
      </c>
      <c r="AC2322">
        <v>7043087.5922999997</v>
      </c>
      <c r="AD2322">
        <v>7342013.3640999999</v>
      </c>
      <c r="AE2322">
        <v>7209633.7903000005</v>
      </c>
      <c r="AF2322">
        <v>7172987.6719000004</v>
      </c>
      <c r="AG2322">
        <v>7067823.6714000003</v>
      </c>
      <c r="AH2322">
        <v>7217369.8494999995</v>
      </c>
      <c r="AI2322">
        <v>7576382.8290999997</v>
      </c>
      <c r="AJ2322">
        <v>7709604.2719999999</v>
      </c>
      <c r="AK2322">
        <v>7460417.7260999996</v>
      </c>
      <c r="AL2322">
        <v>7204357.4885999998</v>
      </c>
      <c r="AM2322" s="49" t="e">
        <v>#N/A</v>
      </c>
      <c r="AN2322" s="49" t="e">
        <v>#N/A</v>
      </c>
      <c r="AO2322" s="49" t="e">
        <v>#N/A</v>
      </c>
      <c r="AP2322" s="49" t="e">
        <v>#N/A</v>
      </c>
      <c r="AQ2322" s="49" t="e">
        <v>#N/A</v>
      </c>
      <c r="AR2322" s="49" t="e">
        <v>#N/A</v>
      </c>
      <c r="AS2322" s="49" t="e">
        <v>#N/A</v>
      </c>
      <c r="AT2322" s="49" t="e">
        <v>#N/A</v>
      </c>
    </row>
    <row r="2323" spans="1:46" x14ac:dyDescent="0.25">
      <c r="A2323">
        <v>14</v>
      </c>
      <c r="B2323" t="s">
        <v>200</v>
      </c>
      <c r="C2323" t="s">
        <v>200</v>
      </c>
      <c r="D2323" t="s">
        <v>201</v>
      </c>
      <c r="E2323" t="s">
        <v>634</v>
      </c>
      <c r="F2323" t="s">
        <v>635</v>
      </c>
      <c r="G2323">
        <v>4520320.6847999999</v>
      </c>
      <c r="H2323">
        <v>4599261.7101999996</v>
      </c>
      <c r="I2323">
        <v>4641187.1404999997</v>
      </c>
      <c r="J2323">
        <v>4719599.1344999997</v>
      </c>
      <c r="K2323">
        <v>4822278.6711999997</v>
      </c>
      <c r="L2323">
        <v>4869030.3431000002</v>
      </c>
      <c r="M2323">
        <v>4990468.0248999996</v>
      </c>
      <c r="N2323">
        <v>5068955.0713999998</v>
      </c>
      <c r="O2323">
        <v>5126552.7116</v>
      </c>
      <c r="P2323">
        <v>5194094.6338999998</v>
      </c>
      <c r="Q2323">
        <v>5263953.3053000001</v>
      </c>
      <c r="R2323">
        <v>5342929.4203000003</v>
      </c>
      <c r="S2323">
        <v>5371401.9504000004</v>
      </c>
      <c r="T2323">
        <v>5437612.148</v>
      </c>
      <c r="U2323">
        <v>5555604.4912</v>
      </c>
      <c r="V2323">
        <v>5643159.6733999997</v>
      </c>
      <c r="W2323">
        <v>5780275.2423</v>
      </c>
      <c r="X2323">
        <v>5914775.0450999998</v>
      </c>
      <c r="Y2323">
        <v>5996373.6293000001</v>
      </c>
      <c r="Z2323">
        <v>6086695.4950000001</v>
      </c>
      <c r="AA2323">
        <v>6273365.4299999997</v>
      </c>
      <c r="AB2323">
        <v>6358864.0769999996</v>
      </c>
      <c r="AC2323">
        <v>6475384.2742999997</v>
      </c>
      <c r="AD2323">
        <v>6669592.2956999997</v>
      </c>
      <c r="AE2323">
        <v>6823100.3128000004</v>
      </c>
      <c r="AF2323">
        <v>6963984.1441000002</v>
      </c>
      <c r="AG2323">
        <v>7250190.9451000001</v>
      </c>
      <c r="AH2323">
        <v>7598013.1232000003</v>
      </c>
      <c r="AI2323">
        <v>7782738.2435999997</v>
      </c>
      <c r="AJ2323">
        <v>7845315.8728999998</v>
      </c>
      <c r="AK2323">
        <v>8044598.7145999996</v>
      </c>
      <c r="AL2323" t="s">
        <v>531</v>
      </c>
      <c r="AM2323" s="49" t="s">
        <v>201</v>
      </c>
      <c r="AN2323" s="49" t="s">
        <v>14</v>
      </c>
      <c r="AO2323" s="49" t="s">
        <v>485</v>
      </c>
      <c r="AP2323" s="49" t="s">
        <v>494</v>
      </c>
      <c r="AQ2323" s="49" t="s">
        <v>11</v>
      </c>
      <c r="AR2323" s="49" t="s">
        <v>487</v>
      </c>
      <c r="AS2323" s="49" t="s">
        <v>488</v>
      </c>
      <c r="AT2323" s="49" t="s">
        <v>489</v>
      </c>
    </row>
    <row r="2324" spans="1:46" x14ac:dyDescent="0.25">
      <c r="A2324">
        <v>14</v>
      </c>
      <c r="B2324" t="s">
        <v>198</v>
      </c>
      <c r="C2324" t="s">
        <v>198</v>
      </c>
      <c r="D2324" t="s">
        <v>199</v>
      </c>
      <c r="E2324" t="s">
        <v>634</v>
      </c>
      <c r="F2324" t="s">
        <v>635</v>
      </c>
      <c r="G2324">
        <v>1824316.0009999999</v>
      </c>
      <c r="H2324">
        <v>1862434.0015</v>
      </c>
      <c r="I2324">
        <v>1895179.0020000001</v>
      </c>
      <c r="J2324">
        <v>1928081.9997</v>
      </c>
      <c r="K2324">
        <v>1956398.9987000001</v>
      </c>
      <c r="L2324">
        <v>1977513.9982</v>
      </c>
      <c r="M2324">
        <v>1991285.9994999999</v>
      </c>
      <c r="N2324">
        <v>2025996.9998999999</v>
      </c>
      <c r="O2324">
        <v>2039217.0009000001</v>
      </c>
      <c r="P2324">
        <v>2044129.0007</v>
      </c>
      <c r="Q2324">
        <v>2095810.9981</v>
      </c>
      <c r="R2324">
        <v>2091513.0009000001</v>
      </c>
      <c r="S2324">
        <v>2097107.0011</v>
      </c>
      <c r="T2324">
        <v>2104902.9985000002</v>
      </c>
      <c r="U2324">
        <v>2106491.0014999998</v>
      </c>
      <c r="V2324">
        <v>2097858</v>
      </c>
      <c r="W2324">
        <v>2139374.9996000002</v>
      </c>
      <c r="X2324">
        <v>2146813.0005000001</v>
      </c>
      <c r="Y2324">
        <v>2149104.0007000002</v>
      </c>
      <c r="Z2324">
        <v>2037740.9990000001</v>
      </c>
      <c r="AA2324">
        <v>2028676.9998999999</v>
      </c>
      <c r="AB2324">
        <v>1970687.9986</v>
      </c>
      <c r="AC2324">
        <v>1860410.0019</v>
      </c>
      <c r="AD2324">
        <v>1752144.0012999999</v>
      </c>
      <c r="AE2324">
        <v>1692501.0005000001</v>
      </c>
      <c r="AF2324">
        <v>1537460.9997</v>
      </c>
      <c r="AG2324">
        <v>1438519.9990999999</v>
      </c>
      <c r="AH2324">
        <v>1341130.8651999999</v>
      </c>
      <c r="AI2324">
        <v>1358528.1621999999</v>
      </c>
      <c r="AJ2324">
        <v>1182577.7708000001</v>
      </c>
      <c r="AK2324">
        <v>1126874.8041999999</v>
      </c>
      <c r="AL2324" t="s">
        <v>531</v>
      </c>
      <c r="AM2324" s="49" t="s">
        <v>199</v>
      </c>
      <c r="AN2324" s="49" t="s">
        <v>14</v>
      </c>
      <c r="AO2324" s="49" t="s">
        <v>485</v>
      </c>
      <c r="AP2324" s="49" t="s">
        <v>494</v>
      </c>
      <c r="AQ2324" s="49" t="s">
        <v>11</v>
      </c>
      <c r="AR2324" s="49" t="s">
        <v>487</v>
      </c>
      <c r="AS2324" s="49" t="s">
        <v>488</v>
      </c>
      <c r="AT2324" s="49" t="s">
        <v>489</v>
      </c>
    </row>
    <row r="2325" spans="1:46" x14ac:dyDescent="0.25">
      <c r="A2325">
        <v>14</v>
      </c>
      <c r="B2325" t="s">
        <v>205</v>
      </c>
      <c r="C2325" t="s">
        <v>205</v>
      </c>
      <c r="D2325" t="s">
        <v>416</v>
      </c>
      <c r="E2325" t="s">
        <v>634</v>
      </c>
      <c r="F2325" t="s">
        <v>635</v>
      </c>
      <c r="G2325">
        <v>967.00009999999997</v>
      </c>
      <c r="H2325">
        <v>967.00009999999997</v>
      </c>
      <c r="I2325">
        <v>1026.0005000000001</v>
      </c>
      <c r="J2325">
        <v>1026.0005000000001</v>
      </c>
      <c r="K2325">
        <v>1049.9992</v>
      </c>
      <c r="L2325">
        <v>1099.998</v>
      </c>
      <c r="M2325">
        <v>1140.9992999999999</v>
      </c>
      <c r="N2325">
        <v>1184.0019</v>
      </c>
      <c r="O2325">
        <v>1222.0012999999999</v>
      </c>
      <c r="P2325">
        <v>1257.9993999999999</v>
      </c>
      <c r="Q2325">
        <v>1294.0017</v>
      </c>
      <c r="R2325">
        <v>1328.9992</v>
      </c>
      <c r="S2325">
        <v>1364.0008</v>
      </c>
      <c r="T2325">
        <v>1398.9983</v>
      </c>
      <c r="U2325">
        <v>1433.9999</v>
      </c>
      <c r="V2325">
        <v>1469.0016000000001</v>
      </c>
      <c r="W2325">
        <v>1503.999</v>
      </c>
      <c r="X2325">
        <v>1539.0007000000001</v>
      </c>
      <c r="Y2325">
        <v>1574.9988000000001</v>
      </c>
      <c r="Z2325">
        <v>1614.9994999999999</v>
      </c>
      <c r="AA2325">
        <v>1655.0001999999999</v>
      </c>
      <c r="AB2325">
        <v>1697.9985999999999</v>
      </c>
      <c r="AC2325">
        <v>1744.9996000000001</v>
      </c>
      <c r="AD2325">
        <v>1794.0019</v>
      </c>
      <c r="AE2325">
        <v>1844.0007000000001</v>
      </c>
      <c r="AF2325">
        <v>1891.9982</v>
      </c>
      <c r="AG2325">
        <v>1937.9984999999999</v>
      </c>
      <c r="AH2325">
        <v>1981.5789</v>
      </c>
      <c r="AI2325">
        <v>1976.7766999999999</v>
      </c>
      <c r="AJ2325">
        <v>2007.7841000000001</v>
      </c>
      <c r="AK2325">
        <v>2039.3359</v>
      </c>
      <c r="AL2325" t="s">
        <v>531</v>
      </c>
      <c r="AM2325" s="49" t="s">
        <v>416</v>
      </c>
      <c r="AN2325" s="49" t="s">
        <v>14</v>
      </c>
      <c r="AO2325" s="49" t="s">
        <v>485</v>
      </c>
      <c r="AP2325" s="49" t="s">
        <v>501</v>
      </c>
      <c r="AQ2325" s="49" t="s">
        <v>11</v>
      </c>
      <c r="AR2325" s="49" t="s">
        <v>495</v>
      </c>
      <c r="AS2325" s="49" t="s">
        <v>496</v>
      </c>
      <c r="AT2325" s="49" t="s">
        <v>497</v>
      </c>
    </row>
    <row r="2326" spans="1:46" x14ac:dyDescent="0.25">
      <c r="A2326">
        <v>14</v>
      </c>
      <c r="B2326" t="s">
        <v>202</v>
      </c>
      <c r="C2326" t="s">
        <v>202</v>
      </c>
      <c r="D2326" t="s">
        <v>203</v>
      </c>
      <c r="E2326" t="s">
        <v>634</v>
      </c>
      <c r="F2326" t="s">
        <v>635</v>
      </c>
      <c r="G2326">
        <v>4415.9979999999996</v>
      </c>
      <c r="H2326">
        <v>4214.3114999999998</v>
      </c>
      <c r="I2326">
        <v>3721.0018</v>
      </c>
      <c r="J2326">
        <v>3758.0005000000001</v>
      </c>
      <c r="K2326">
        <v>3801.6478999999999</v>
      </c>
      <c r="L2326">
        <v>3725.4816000000001</v>
      </c>
      <c r="M2326">
        <v>3958.3346999999999</v>
      </c>
      <c r="N2326">
        <v>3850.0221999999999</v>
      </c>
      <c r="O2326">
        <v>4708.2533999999996</v>
      </c>
      <c r="P2326">
        <v>4406.8874999999998</v>
      </c>
      <c r="Q2326">
        <v>4739.7088000000003</v>
      </c>
      <c r="R2326">
        <v>5251.7586000000001</v>
      </c>
      <c r="S2326">
        <v>5245.7213000000002</v>
      </c>
      <c r="T2326">
        <v>4982.2165999999997</v>
      </c>
      <c r="U2326">
        <v>5912.9674000000005</v>
      </c>
      <c r="V2326">
        <v>7551.6349</v>
      </c>
      <c r="W2326">
        <v>7589.1151</v>
      </c>
      <c r="X2326">
        <v>7115.6549999999997</v>
      </c>
      <c r="Y2326">
        <v>6835.1770999999999</v>
      </c>
      <c r="Z2326">
        <v>7397.3806000000004</v>
      </c>
      <c r="AA2326">
        <v>7968.1628000000001</v>
      </c>
      <c r="AB2326">
        <v>7628.8226999999997</v>
      </c>
      <c r="AC2326">
        <v>7461.7610000000004</v>
      </c>
      <c r="AD2326">
        <v>7679.1019999999999</v>
      </c>
      <c r="AE2326">
        <v>8839.0717000000004</v>
      </c>
      <c r="AF2326">
        <v>8482.2850999999991</v>
      </c>
      <c r="AG2326">
        <v>9592.8255000000008</v>
      </c>
      <c r="AH2326">
        <v>10357.356100000001</v>
      </c>
      <c r="AI2326">
        <v>10421.665300000001</v>
      </c>
      <c r="AJ2326">
        <v>9933.5766000000003</v>
      </c>
      <c r="AK2326">
        <v>9353.3489000000009</v>
      </c>
      <c r="AL2326">
        <v>11107.4046</v>
      </c>
      <c r="AM2326" s="49" t="s">
        <v>203</v>
      </c>
      <c r="AN2326" s="49" t="s">
        <v>14</v>
      </c>
      <c r="AO2326" s="49" t="s">
        <v>500</v>
      </c>
      <c r="AP2326" s="49" t="s">
        <v>505</v>
      </c>
      <c r="AQ2326" s="49" t="s">
        <v>13</v>
      </c>
      <c r="AR2326" s="49" t="s">
        <v>487</v>
      </c>
      <c r="AS2326" s="49" t="s">
        <v>488</v>
      </c>
      <c r="AT2326" s="49" t="s">
        <v>489</v>
      </c>
    </row>
    <row r="2327" spans="1:46" x14ac:dyDescent="0.25">
      <c r="A2327">
        <v>14</v>
      </c>
      <c r="B2327" t="s">
        <v>204</v>
      </c>
      <c r="C2327" t="s">
        <v>204</v>
      </c>
      <c r="D2327" t="s">
        <v>553</v>
      </c>
      <c r="E2327" t="s">
        <v>634</v>
      </c>
      <c r="F2327" t="s">
        <v>635</v>
      </c>
      <c r="G2327">
        <v>9118.0005000000001</v>
      </c>
      <c r="H2327">
        <v>9403.0000999999993</v>
      </c>
      <c r="I2327">
        <v>10437.0016</v>
      </c>
      <c r="J2327">
        <v>11283.999599999999</v>
      </c>
      <c r="K2327">
        <v>12014.998100000001</v>
      </c>
      <c r="L2327">
        <v>11164.9982</v>
      </c>
      <c r="M2327">
        <v>11385.9984</v>
      </c>
      <c r="N2327">
        <v>10270.999100000001</v>
      </c>
      <c r="O2327">
        <v>8261.0002000000004</v>
      </c>
      <c r="P2327">
        <v>7271.9984999999997</v>
      </c>
      <c r="Q2327">
        <v>6408.0020999999997</v>
      </c>
      <c r="R2327">
        <v>5953.9979999999996</v>
      </c>
      <c r="S2327">
        <v>4526.0020000000004</v>
      </c>
      <c r="T2327">
        <v>4110.0015000000003</v>
      </c>
      <c r="U2327">
        <v>3992.0007999999998</v>
      </c>
      <c r="V2327">
        <v>24461.998599999999</v>
      </c>
      <c r="W2327">
        <v>24290.000700000001</v>
      </c>
      <c r="X2327">
        <v>25600.000199999999</v>
      </c>
      <c r="Y2327">
        <v>25957.0003</v>
      </c>
      <c r="Z2327">
        <v>25957.0003</v>
      </c>
      <c r="AA2327">
        <v>25901.998299999999</v>
      </c>
      <c r="AB2327">
        <v>20993.000400000001</v>
      </c>
      <c r="AC2327">
        <v>21020.001100000001</v>
      </c>
      <c r="AD2327">
        <v>21028.998500000002</v>
      </c>
      <c r="AE2327">
        <v>20994.001</v>
      </c>
      <c r="AF2327">
        <v>21015.002</v>
      </c>
      <c r="AG2327">
        <v>21016.999100000001</v>
      </c>
      <c r="AH2327">
        <v>20961.9804</v>
      </c>
      <c r="AI2327">
        <v>20964.1198</v>
      </c>
      <c r="AJ2327">
        <v>21135.787</v>
      </c>
      <c r="AK2327">
        <v>21429.6041</v>
      </c>
      <c r="AL2327" t="s">
        <v>531</v>
      </c>
      <c r="AM2327" s="49" t="s">
        <v>415</v>
      </c>
      <c r="AN2327" s="49" t="s">
        <v>14</v>
      </c>
      <c r="AO2327" s="49" t="s">
        <v>485</v>
      </c>
      <c r="AP2327" s="49" t="s">
        <v>494</v>
      </c>
      <c r="AQ2327" s="49" t="s">
        <v>11</v>
      </c>
      <c r="AR2327" s="49" t="s">
        <v>487</v>
      </c>
      <c r="AS2327" s="49" t="s">
        <v>496</v>
      </c>
      <c r="AT2327" s="49" t="s">
        <v>497</v>
      </c>
    </row>
    <row r="2328" spans="1:46" x14ac:dyDescent="0.25">
      <c r="A2328">
        <v>14</v>
      </c>
      <c r="B2328" t="s">
        <v>208</v>
      </c>
      <c r="C2328" t="s">
        <v>208</v>
      </c>
      <c r="D2328" t="s">
        <v>209</v>
      </c>
      <c r="E2328" t="s">
        <v>634</v>
      </c>
      <c r="F2328" t="s">
        <v>635</v>
      </c>
      <c r="G2328">
        <v>126.9982</v>
      </c>
      <c r="H2328">
        <v>126.9982</v>
      </c>
      <c r="I2328">
        <v>126.9982</v>
      </c>
      <c r="J2328">
        <v>126.9982</v>
      </c>
      <c r="K2328">
        <v>126.9982</v>
      </c>
      <c r="L2328">
        <v>126.9982</v>
      </c>
      <c r="M2328">
        <v>126.9982</v>
      </c>
      <c r="N2328">
        <v>152.0018</v>
      </c>
      <c r="O2328">
        <v>183.0008</v>
      </c>
      <c r="P2328">
        <v>183.0008</v>
      </c>
      <c r="Q2328">
        <v>183.0008</v>
      </c>
      <c r="R2328">
        <v>183.0008</v>
      </c>
      <c r="S2328">
        <v>183.0008</v>
      </c>
      <c r="T2328">
        <v>183.0008</v>
      </c>
      <c r="U2328">
        <v>183.0008</v>
      </c>
      <c r="V2328">
        <v>183.0008</v>
      </c>
      <c r="W2328">
        <v>183.0008</v>
      </c>
      <c r="X2328">
        <v>183.0008</v>
      </c>
      <c r="Y2328">
        <v>183.0008</v>
      </c>
      <c r="Z2328">
        <v>631.00099999999998</v>
      </c>
      <c r="AA2328">
        <v>549.99900000000002</v>
      </c>
      <c r="AB2328">
        <v>593.99810000000002</v>
      </c>
      <c r="AC2328">
        <v>183.0008</v>
      </c>
      <c r="AD2328">
        <v>183.0008</v>
      </c>
      <c r="AE2328">
        <v>183.0008</v>
      </c>
      <c r="AF2328">
        <v>183.0008</v>
      </c>
      <c r="AG2328">
        <v>183.0008</v>
      </c>
      <c r="AH2328">
        <v>183.0008</v>
      </c>
      <c r="AI2328">
        <v>183.0008</v>
      </c>
      <c r="AJ2328">
        <v>183.0008</v>
      </c>
      <c r="AK2328">
        <v>183.0008</v>
      </c>
      <c r="AL2328">
        <v>183.0008</v>
      </c>
      <c r="AM2328" s="49" t="s">
        <v>209</v>
      </c>
      <c r="AN2328" s="49" t="s">
        <v>14</v>
      </c>
      <c r="AO2328" s="49" t="s">
        <v>485</v>
      </c>
      <c r="AP2328" s="49" t="s">
        <v>505</v>
      </c>
      <c r="AQ2328" s="49" t="s">
        <v>13</v>
      </c>
      <c r="AR2328" s="49" t="s">
        <v>487</v>
      </c>
      <c r="AS2328" s="49" t="s">
        <v>488</v>
      </c>
      <c r="AT2328" s="49" t="s">
        <v>489</v>
      </c>
    </row>
    <row r="2329" spans="1:46" x14ac:dyDescent="0.25">
      <c r="A2329">
        <v>14</v>
      </c>
      <c r="B2329" t="s">
        <v>210</v>
      </c>
      <c r="C2329" t="s">
        <v>210</v>
      </c>
      <c r="D2329" t="s">
        <v>211</v>
      </c>
      <c r="E2329" t="s">
        <v>634</v>
      </c>
      <c r="F2329" t="s">
        <v>635</v>
      </c>
      <c r="G2329">
        <v>28163.000100000001</v>
      </c>
      <c r="H2329">
        <v>32357.001400000001</v>
      </c>
      <c r="I2329">
        <v>38880.998699999996</v>
      </c>
      <c r="J2329">
        <v>36508</v>
      </c>
      <c r="K2329">
        <v>42727.001600000003</v>
      </c>
      <c r="L2329">
        <v>40949.998</v>
      </c>
      <c r="M2329">
        <v>39074.998299999999</v>
      </c>
      <c r="N2329">
        <v>41221.001199999999</v>
      </c>
      <c r="O2329">
        <v>41486.000599999999</v>
      </c>
      <c r="P2329">
        <v>46866.000899999999</v>
      </c>
      <c r="Q2329">
        <v>49380.999100000001</v>
      </c>
      <c r="R2329">
        <v>49664.001600000003</v>
      </c>
      <c r="S2329">
        <v>83291.998200000002</v>
      </c>
      <c r="T2329">
        <v>143307.00039999999</v>
      </c>
      <c r="U2329">
        <v>101317.0012</v>
      </c>
      <c r="V2329">
        <v>173686.99900000001</v>
      </c>
      <c r="W2329">
        <v>191102.0019</v>
      </c>
      <c r="X2329">
        <v>270508.00079999998</v>
      </c>
      <c r="Y2329">
        <v>337702.0001</v>
      </c>
      <c r="Z2329">
        <v>319647.99930000002</v>
      </c>
      <c r="AA2329">
        <v>293573.99890000001</v>
      </c>
      <c r="AB2329">
        <v>199999.99859999999</v>
      </c>
      <c r="AC2329">
        <v>303969.99920000002</v>
      </c>
      <c r="AD2329">
        <v>311831.00089999998</v>
      </c>
      <c r="AE2329">
        <v>273792.00109999999</v>
      </c>
      <c r="AF2329">
        <v>307322.99800000002</v>
      </c>
      <c r="AG2329">
        <v>302789.99979999999</v>
      </c>
      <c r="AH2329">
        <v>327658.3567</v>
      </c>
      <c r="AI2329">
        <v>295831.61780000001</v>
      </c>
      <c r="AJ2329">
        <v>304029.44339999999</v>
      </c>
      <c r="AK2329">
        <v>298256.30670000002</v>
      </c>
      <c r="AL2329">
        <v>315313.3173</v>
      </c>
      <c r="AM2329" s="49" t="s">
        <v>211</v>
      </c>
      <c r="AN2329" s="49" t="s">
        <v>14</v>
      </c>
      <c r="AO2329" s="49" t="s">
        <v>500</v>
      </c>
      <c r="AP2329" s="49" t="s">
        <v>505</v>
      </c>
      <c r="AQ2329" s="49" t="s">
        <v>13</v>
      </c>
      <c r="AR2329" s="49" t="s">
        <v>487</v>
      </c>
      <c r="AS2329" s="49" t="s">
        <v>488</v>
      </c>
      <c r="AT2329" s="49" t="s">
        <v>489</v>
      </c>
    </row>
    <row r="2330" spans="1:46" x14ac:dyDescent="0.25">
      <c r="A2330">
        <v>14</v>
      </c>
      <c r="B2330" t="s">
        <v>212</v>
      </c>
      <c r="C2330" t="s">
        <v>212</v>
      </c>
      <c r="D2330" t="s">
        <v>213</v>
      </c>
      <c r="E2330" t="s">
        <v>634</v>
      </c>
      <c r="F2330" t="s">
        <v>635</v>
      </c>
      <c r="G2330">
        <v>12754.0018</v>
      </c>
      <c r="H2330">
        <v>12520.0016</v>
      </c>
      <c r="I2330">
        <v>12291.000400000001</v>
      </c>
      <c r="J2330">
        <v>11651.001899999999</v>
      </c>
      <c r="K2330">
        <v>11940</v>
      </c>
      <c r="L2330">
        <v>11517.9998</v>
      </c>
      <c r="M2330">
        <v>11778.000099999999</v>
      </c>
      <c r="N2330">
        <v>12044.000099999999</v>
      </c>
      <c r="O2330">
        <v>10403.000599999999</v>
      </c>
      <c r="P2330">
        <v>10405.001899999999</v>
      </c>
      <c r="Q2330">
        <v>10488.001</v>
      </c>
      <c r="R2330">
        <v>9470.0015000000003</v>
      </c>
      <c r="S2330">
        <v>9452.9989000000005</v>
      </c>
      <c r="T2330">
        <v>9496.0015000000003</v>
      </c>
      <c r="U2330">
        <v>9009.0012999999999</v>
      </c>
      <c r="V2330">
        <v>7607.0011000000004</v>
      </c>
      <c r="W2330">
        <v>8491.0020999999997</v>
      </c>
      <c r="X2330">
        <v>9023.0020000000004</v>
      </c>
      <c r="Y2330">
        <v>8323.9989999999998</v>
      </c>
      <c r="Z2330">
        <v>7621.0018</v>
      </c>
      <c r="AA2330">
        <v>7770.9980999999998</v>
      </c>
      <c r="AB2330">
        <v>9172.0018</v>
      </c>
      <c r="AC2330">
        <v>9120.0018</v>
      </c>
      <c r="AD2330">
        <v>9439.9989000000005</v>
      </c>
      <c r="AE2330">
        <v>9737.9986000000008</v>
      </c>
      <c r="AF2330">
        <v>9412.9982</v>
      </c>
      <c r="AG2330">
        <v>8633.9979999999996</v>
      </c>
      <c r="AH2330">
        <v>7772.9575000000004</v>
      </c>
      <c r="AI2330">
        <v>7372.0672000000004</v>
      </c>
      <c r="AJ2330">
        <v>6989.9881999999998</v>
      </c>
      <c r="AK2330">
        <v>6071.9611000000004</v>
      </c>
      <c r="AL2330" t="s">
        <v>531</v>
      </c>
      <c r="AM2330" s="49" t="s">
        <v>213</v>
      </c>
      <c r="AN2330" s="49" t="s">
        <v>14</v>
      </c>
      <c r="AO2330" s="49" t="s">
        <v>507</v>
      </c>
      <c r="AP2330" s="49" t="s">
        <v>501</v>
      </c>
      <c r="AQ2330" s="49" t="s">
        <v>10</v>
      </c>
      <c r="AR2330" s="49" t="s">
        <v>487</v>
      </c>
      <c r="AS2330" s="49" t="s">
        <v>488</v>
      </c>
      <c r="AT2330" s="49" t="s">
        <v>489</v>
      </c>
    </row>
    <row r="2331" spans="1:46" x14ac:dyDescent="0.25">
      <c r="A2331">
        <v>14</v>
      </c>
      <c r="B2331" t="s">
        <v>216</v>
      </c>
      <c r="C2331" t="s">
        <v>216</v>
      </c>
      <c r="D2331" t="s">
        <v>217</v>
      </c>
      <c r="E2331" t="s">
        <v>634</v>
      </c>
      <c r="F2331" t="s">
        <v>635</v>
      </c>
      <c r="G2331">
        <v>174058.80360000001</v>
      </c>
      <c r="H2331">
        <v>174781.66709999999</v>
      </c>
      <c r="I2331">
        <v>171082.0557</v>
      </c>
      <c r="J2331">
        <v>163104.9541</v>
      </c>
      <c r="K2331">
        <v>165299.60759999999</v>
      </c>
      <c r="L2331">
        <v>171802.58309999999</v>
      </c>
      <c r="M2331">
        <v>172214.72750000001</v>
      </c>
      <c r="N2331">
        <v>177800.03169999999</v>
      </c>
      <c r="O2331">
        <v>164563.23329999999</v>
      </c>
      <c r="P2331">
        <v>171328.943</v>
      </c>
      <c r="Q2331">
        <v>176409.68340000001</v>
      </c>
      <c r="R2331">
        <v>161019.19080000001</v>
      </c>
      <c r="S2331">
        <v>196903.21109999999</v>
      </c>
      <c r="T2331">
        <v>205129.52780000001</v>
      </c>
      <c r="U2331">
        <v>222777.6979</v>
      </c>
      <c r="V2331">
        <v>264521.48810000002</v>
      </c>
      <c r="W2331">
        <v>272891.6507</v>
      </c>
      <c r="X2331">
        <v>299581.58799999999</v>
      </c>
      <c r="Y2331">
        <v>277044.73859999998</v>
      </c>
      <c r="Z2331">
        <v>257701.43369999999</v>
      </c>
      <c r="AA2331">
        <v>284355.48590000003</v>
      </c>
      <c r="AB2331">
        <v>277255.70309999998</v>
      </c>
      <c r="AC2331">
        <v>273901.2389</v>
      </c>
      <c r="AD2331">
        <v>293873.00760000001</v>
      </c>
      <c r="AE2331">
        <v>286199.73369999998</v>
      </c>
      <c r="AF2331">
        <v>291810.52299999999</v>
      </c>
      <c r="AG2331">
        <v>263277.06229999999</v>
      </c>
      <c r="AH2331">
        <v>294130.10230000003</v>
      </c>
      <c r="AI2331">
        <v>304115.08439999999</v>
      </c>
      <c r="AJ2331">
        <v>326935.54759999999</v>
      </c>
      <c r="AK2331">
        <v>300402.1924</v>
      </c>
      <c r="AL2331">
        <v>328206.78149999998</v>
      </c>
      <c r="AM2331" s="49" t="s">
        <v>217</v>
      </c>
      <c r="AN2331" s="49" t="s">
        <v>14</v>
      </c>
      <c r="AO2331" s="49" t="s">
        <v>485</v>
      </c>
      <c r="AP2331" s="49" t="s">
        <v>505</v>
      </c>
      <c r="AQ2331" s="49" t="s">
        <v>13</v>
      </c>
      <c r="AR2331" s="49" t="s">
        <v>487</v>
      </c>
      <c r="AS2331" s="49" t="s">
        <v>488</v>
      </c>
      <c r="AT2331" s="49" t="s">
        <v>489</v>
      </c>
    </row>
    <row r="2332" spans="1:46" x14ac:dyDescent="0.25">
      <c r="A2332">
        <v>14</v>
      </c>
      <c r="B2332" t="s">
        <v>214</v>
      </c>
      <c r="C2332" t="s">
        <v>214</v>
      </c>
      <c r="D2332" t="s">
        <v>215</v>
      </c>
      <c r="E2332" t="s">
        <v>634</v>
      </c>
      <c r="F2332" t="s">
        <v>635</v>
      </c>
      <c r="G2332">
        <v>59.000399999999999</v>
      </c>
      <c r="H2332">
        <v>68.001999999999995</v>
      </c>
      <c r="I2332">
        <v>68.001999999999995</v>
      </c>
      <c r="J2332">
        <v>68.001999999999995</v>
      </c>
      <c r="K2332">
        <v>78.000100000000003</v>
      </c>
      <c r="L2332">
        <v>78.000100000000003</v>
      </c>
      <c r="M2332">
        <v>78.000100000000003</v>
      </c>
      <c r="N2332">
        <v>91.000100000000003</v>
      </c>
      <c r="O2332">
        <v>93.001400000000004</v>
      </c>
      <c r="P2332">
        <v>94.998500000000007</v>
      </c>
      <c r="Q2332">
        <v>96.999799999999993</v>
      </c>
      <c r="R2332">
        <v>99.001099999999994</v>
      </c>
      <c r="S2332">
        <v>100.9982</v>
      </c>
      <c r="T2332">
        <v>102.9995</v>
      </c>
      <c r="U2332">
        <v>106.0014</v>
      </c>
      <c r="V2332">
        <v>104.0001</v>
      </c>
      <c r="W2332">
        <v>100.0017</v>
      </c>
      <c r="X2332">
        <v>96.999799999999993</v>
      </c>
      <c r="Y2332">
        <v>94.001999999999995</v>
      </c>
      <c r="Z2332">
        <v>91.000100000000003</v>
      </c>
      <c r="AA2332">
        <v>87.998199999999997</v>
      </c>
      <c r="AB2332">
        <v>86.001099999999994</v>
      </c>
      <c r="AC2332">
        <v>83.999799999999993</v>
      </c>
      <c r="AD2332">
        <v>81.001999999999995</v>
      </c>
      <c r="AE2332">
        <v>78.000100000000003</v>
      </c>
      <c r="AF2332">
        <v>79.000699999999995</v>
      </c>
      <c r="AG2332">
        <v>3298.0010000000002</v>
      </c>
      <c r="AH2332">
        <v>2729.0693000000001</v>
      </c>
      <c r="AI2332">
        <v>3375.4944999999998</v>
      </c>
      <c r="AJ2332">
        <v>3320.8651</v>
      </c>
      <c r="AK2332">
        <v>3245.9967000000001</v>
      </c>
      <c r="AL2332" t="s">
        <v>531</v>
      </c>
      <c r="AM2332" s="49" t="s">
        <v>215</v>
      </c>
      <c r="AN2332" s="49" t="s">
        <v>14</v>
      </c>
      <c r="AO2332" s="49" t="s">
        <v>485</v>
      </c>
      <c r="AP2332" s="49" t="s">
        <v>501</v>
      </c>
      <c r="AQ2332" s="49" t="s">
        <v>11</v>
      </c>
      <c r="AR2332" s="49" t="s">
        <v>487</v>
      </c>
      <c r="AS2332" s="49" t="s">
        <v>488</v>
      </c>
      <c r="AT2332" s="49" t="s">
        <v>489</v>
      </c>
    </row>
    <row r="2333" spans="1:46" x14ac:dyDescent="0.25">
      <c r="A2333">
        <v>14</v>
      </c>
      <c r="B2333" t="s">
        <v>218</v>
      </c>
      <c r="C2333" t="s">
        <v>218</v>
      </c>
      <c r="D2333" t="s">
        <v>417</v>
      </c>
      <c r="E2333" t="s">
        <v>634</v>
      </c>
      <c r="F2333" t="s">
        <v>635</v>
      </c>
      <c r="G2333">
        <v>4799.9987000000001</v>
      </c>
      <c r="H2333">
        <v>4799.9987000000001</v>
      </c>
      <c r="I2333">
        <v>4799.9987000000001</v>
      </c>
      <c r="J2333">
        <v>3299.9980999999998</v>
      </c>
      <c r="K2333">
        <v>3200.0005000000001</v>
      </c>
      <c r="L2333">
        <v>3299.9980999999998</v>
      </c>
      <c r="M2333">
        <v>3099.9987999999998</v>
      </c>
      <c r="N2333">
        <v>3099.9987999999998</v>
      </c>
      <c r="O2333">
        <v>3068.9998000000001</v>
      </c>
      <c r="P2333">
        <v>3068.9998000000001</v>
      </c>
      <c r="Q2333">
        <v>3068.9998000000001</v>
      </c>
      <c r="R2333">
        <v>803.99959999999999</v>
      </c>
      <c r="S2333">
        <v>950.99810000000002</v>
      </c>
      <c r="T2333">
        <v>1106.0018</v>
      </c>
      <c r="U2333">
        <v>879.99839999999995</v>
      </c>
      <c r="V2333">
        <v>479.99990000000003</v>
      </c>
      <c r="W2333">
        <v>855.99959999999999</v>
      </c>
      <c r="X2333">
        <v>1074.9985999999999</v>
      </c>
      <c r="Y2333">
        <v>2924.9989999999998</v>
      </c>
      <c r="Z2333">
        <v>2786.0014000000001</v>
      </c>
      <c r="AA2333">
        <v>2110.0007000000001</v>
      </c>
      <c r="AB2333">
        <v>3290</v>
      </c>
      <c r="AC2333">
        <v>2489.9987999999998</v>
      </c>
      <c r="AD2333">
        <v>2761.9985000000001</v>
      </c>
      <c r="AE2333">
        <v>1218.5011999999999</v>
      </c>
      <c r="AF2333">
        <v>1157.4492</v>
      </c>
      <c r="AG2333">
        <v>1233.3224</v>
      </c>
      <c r="AH2333">
        <v>1750.9657999999999</v>
      </c>
      <c r="AI2333">
        <v>2170.6255000000001</v>
      </c>
      <c r="AJ2333">
        <v>2435.5536999999999</v>
      </c>
      <c r="AK2333">
        <v>1873.1994</v>
      </c>
      <c r="AL2333" t="s">
        <v>531</v>
      </c>
      <c r="AM2333" s="49" t="s">
        <v>417</v>
      </c>
      <c r="AN2333" s="49" t="s">
        <v>14</v>
      </c>
      <c r="AO2333" s="49" t="s">
        <v>500</v>
      </c>
      <c r="AP2333" s="49" t="s">
        <v>501</v>
      </c>
      <c r="AQ2333" s="49" t="s">
        <v>502</v>
      </c>
      <c r="AR2333" s="49" t="s">
        <v>495</v>
      </c>
      <c r="AS2333" s="49" t="s">
        <v>496</v>
      </c>
      <c r="AT2333" s="49" t="s">
        <v>497</v>
      </c>
    </row>
    <row r="2334" spans="1:46" x14ac:dyDescent="0.25">
      <c r="A2334">
        <v>14</v>
      </c>
      <c r="B2334" t="s">
        <v>219</v>
      </c>
      <c r="C2334" t="s">
        <v>219</v>
      </c>
      <c r="D2334" t="s">
        <v>220</v>
      </c>
      <c r="E2334" t="s">
        <v>634</v>
      </c>
      <c r="F2334" t="s">
        <v>635</v>
      </c>
      <c r="G2334">
        <v>341521.9987</v>
      </c>
      <c r="H2334">
        <v>352986.00140000001</v>
      </c>
      <c r="I2334">
        <v>364562.00099999999</v>
      </c>
      <c r="J2334">
        <v>376211.00160000002</v>
      </c>
      <c r="K2334">
        <v>386684.0013</v>
      </c>
      <c r="L2334">
        <v>398650.0013</v>
      </c>
      <c r="M2334">
        <v>410421.00109999999</v>
      </c>
      <c r="N2334">
        <v>422168.99859999999</v>
      </c>
      <c r="O2334">
        <v>434173.9987</v>
      </c>
      <c r="P2334">
        <v>446212.99969999999</v>
      </c>
      <c r="Q2334">
        <v>458482.99910000002</v>
      </c>
      <c r="R2334">
        <v>470902.99890000001</v>
      </c>
      <c r="S2334">
        <v>484170.00099999999</v>
      </c>
      <c r="T2334">
        <v>497299.99839999998</v>
      </c>
      <c r="U2334">
        <v>511145.00069999998</v>
      </c>
      <c r="V2334">
        <v>525451.99970000004</v>
      </c>
      <c r="W2334">
        <v>540075.99800000002</v>
      </c>
      <c r="X2334">
        <v>555351.99840000004</v>
      </c>
      <c r="Y2334">
        <v>570778.99990000005</v>
      </c>
      <c r="Z2334">
        <v>587976.00040000002</v>
      </c>
      <c r="AA2334">
        <v>604005.00089999998</v>
      </c>
      <c r="AB2334">
        <v>620399.99890000001</v>
      </c>
      <c r="AC2334">
        <v>636906.99800000002</v>
      </c>
      <c r="AD2334">
        <v>653887.00080000004</v>
      </c>
      <c r="AE2334">
        <v>670141</v>
      </c>
      <c r="AF2334">
        <v>687099.00109999999</v>
      </c>
      <c r="AG2334">
        <v>703855.00179999997</v>
      </c>
      <c r="AH2334">
        <v>719706.58669999999</v>
      </c>
      <c r="AI2334">
        <v>736607.12399999995</v>
      </c>
      <c r="AJ2334">
        <v>753234.85369999998</v>
      </c>
      <c r="AK2334">
        <v>770338.41740000003</v>
      </c>
      <c r="AL2334" t="s">
        <v>531</v>
      </c>
      <c r="AM2334" s="49" t="s">
        <v>220</v>
      </c>
      <c r="AN2334" s="49" t="s">
        <v>6</v>
      </c>
      <c r="AO2334" s="49" t="s">
        <v>9</v>
      </c>
      <c r="AP2334" s="49" t="s">
        <v>494</v>
      </c>
      <c r="AQ2334" s="49" t="s">
        <v>9</v>
      </c>
      <c r="AR2334" s="49" t="s">
        <v>487</v>
      </c>
      <c r="AS2334" s="49" t="s">
        <v>488</v>
      </c>
      <c r="AT2334" s="49" t="s">
        <v>489</v>
      </c>
    </row>
    <row r="2335" spans="1:46" x14ac:dyDescent="0.25">
      <c r="A2335">
        <v>14</v>
      </c>
      <c r="B2335" t="s">
        <v>355</v>
      </c>
      <c r="C2335" t="s">
        <v>355</v>
      </c>
      <c r="D2335" t="s">
        <v>554</v>
      </c>
      <c r="E2335" t="s">
        <v>634</v>
      </c>
      <c r="F2335" t="s">
        <v>635</v>
      </c>
      <c r="G2335">
        <v>26662.999400000001</v>
      </c>
      <c r="H2335">
        <v>26207.998899999999</v>
      </c>
      <c r="I2335">
        <v>25602.001499999998</v>
      </c>
      <c r="J2335">
        <v>25141.0013</v>
      </c>
      <c r="K2335">
        <v>24923.999500000002</v>
      </c>
      <c r="L2335">
        <v>24473.0016</v>
      </c>
      <c r="M2335">
        <v>24383.998599999999</v>
      </c>
      <c r="N2335">
        <v>24106.999899999999</v>
      </c>
      <c r="O2335">
        <v>24039.998500000002</v>
      </c>
      <c r="P2335">
        <v>23972.000700000001</v>
      </c>
      <c r="Q2335">
        <v>23584.0016</v>
      </c>
      <c r="R2335">
        <v>23339.999</v>
      </c>
      <c r="S2335">
        <v>23254.998599999999</v>
      </c>
      <c r="T2335">
        <v>23132.999500000002</v>
      </c>
      <c r="U2335">
        <v>22814.999400000001</v>
      </c>
      <c r="V2335">
        <v>22824.001100000001</v>
      </c>
      <c r="W2335">
        <v>24006.001700000001</v>
      </c>
      <c r="X2335">
        <v>23898.9997</v>
      </c>
      <c r="Y2335">
        <v>23812.998599999999</v>
      </c>
      <c r="Z2335">
        <v>28407.999</v>
      </c>
      <c r="AA2335">
        <v>24207.0016</v>
      </c>
      <c r="AB2335">
        <v>31702.0016</v>
      </c>
      <c r="AC2335">
        <v>30040.001100000001</v>
      </c>
      <c r="AD2335">
        <v>31833.998899999999</v>
      </c>
      <c r="AE2335">
        <v>30620.999199999998</v>
      </c>
      <c r="AF2335">
        <v>32853.999600000003</v>
      </c>
      <c r="AG2335">
        <v>31876.000800000002</v>
      </c>
      <c r="AH2335">
        <v>29818.268199999999</v>
      </c>
      <c r="AI2335">
        <v>30027.771499999999</v>
      </c>
      <c r="AJ2335">
        <v>30792.314600000002</v>
      </c>
      <c r="AK2335">
        <v>30057.506099999999</v>
      </c>
      <c r="AL2335" t="s">
        <v>531</v>
      </c>
      <c r="AM2335" s="49" t="s">
        <v>356</v>
      </c>
      <c r="AN2335" s="49" t="s">
        <v>4</v>
      </c>
      <c r="AO2335" s="49" t="s">
        <v>9</v>
      </c>
      <c r="AP2335" s="49" t="s">
        <v>494</v>
      </c>
      <c r="AQ2335" s="49" t="s">
        <v>9</v>
      </c>
      <c r="AR2335" s="49" t="s">
        <v>487</v>
      </c>
      <c r="AS2335" s="49" t="s">
        <v>488</v>
      </c>
      <c r="AT2335" s="49" t="s">
        <v>489</v>
      </c>
    </row>
    <row r="2336" spans="1:46" x14ac:dyDescent="0.25">
      <c r="A2336">
        <v>14</v>
      </c>
      <c r="B2336" t="s">
        <v>229</v>
      </c>
      <c r="C2336" t="s">
        <v>229</v>
      </c>
      <c r="D2336" t="s">
        <v>230</v>
      </c>
      <c r="E2336" t="s">
        <v>634</v>
      </c>
      <c r="F2336" t="s">
        <v>635</v>
      </c>
      <c r="G2336">
        <v>16950.000199999999</v>
      </c>
      <c r="H2336">
        <v>10984.999299999999</v>
      </c>
      <c r="I2336">
        <v>8328.0015999999996</v>
      </c>
      <c r="J2336">
        <v>6051.9984999999997</v>
      </c>
      <c r="K2336">
        <v>4067.9996000000001</v>
      </c>
      <c r="L2336">
        <v>4463.9997000000003</v>
      </c>
      <c r="M2336">
        <v>12028.998799999999</v>
      </c>
      <c r="N2336">
        <v>11356</v>
      </c>
      <c r="O2336">
        <v>11623.000599999999</v>
      </c>
      <c r="P2336">
        <v>8828.9982</v>
      </c>
      <c r="Q2336">
        <v>8252.9992000000002</v>
      </c>
      <c r="R2336">
        <v>5962.9997000000003</v>
      </c>
      <c r="S2336">
        <v>6698.0007999999998</v>
      </c>
      <c r="T2336">
        <v>7466.9987000000001</v>
      </c>
      <c r="U2336">
        <v>5895.0018</v>
      </c>
      <c r="V2336">
        <v>12220.000599999999</v>
      </c>
      <c r="W2336">
        <v>12021.002</v>
      </c>
      <c r="X2336">
        <v>11747.001099999999</v>
      </c>
      <c r="Y2336">
        <v>11151.001700000001</v>
      </c>
      <c r="Z2336">
        <v>12499.000599999999</v>
      </c>
      <c r="AA2336">
        <v>13792.0016</v>
      </c>
      <c r="AB2336">
        <v>17245.998599999999</v>
      </c>
      <c r="AC2336">
        <v>31456.002</v>
      </c>
      <c r="AD2336">
        <v>39880.999100000001</v>
      </c>
      <c r="AE2336">
        <v>87846.998000000007</v>
      </c>
      <c r="AF2336">
        <v>78694</v>
      </c>
      <c r="AG2336">
        <v>77468.0003</v>
      </c>
      <c r="AH2336">
        <v>85110.756699999998</v>
      </c>
      <c r="AI2336">
        <v>96638.180999999997</v>
      </c>
      <c r="AJ2336">
        <v>83960.843699999998</v>
      </c>
      <c r="AK2336">
        <v>79130.306500000006</v>
      </c>
      <c r="AL2336">
        <v>70399.199800000002</v>
      </c>
      <c r="AM2336" s="49" t="s">
        <v>230</v>
      </c>
      <c r="AN2336" s="49" t="s">
        <v>14</v>
      </c>
      <c r="AO2336" s="49" t="s">
        <v>485</v>
      </c>
      <c r="AP2336" s="49" t="s">
        <v>505</v>
      </c>
      <c r="AQ2336" s="49" t="s">
        <v>13</v>
      </c>
      <c r="AR2336" s="49" t="s">
        <v>487</v>
      </c>
      <c r="AS2336" s="49" t="s">
        <v>488</v>
      </c>
      <c r="AT2336" s="49" t="s">
        <v>489</v>
      </c>
    </row>
    <row r="2337" spans="1:46" x14ac:dyDescent="0.25">
      <c r="A2337">
        <v>14</v>
      </c>
      <c r="B2337" t="s">
        <v>555</v>
      </c>
      <c r="C2337" t="s">
        <v>556</v>
      </c>
      <c r="D2337" t="s">
        <v>557</v>
      </c>
      <c r="E2337" t="s">
        <v>634</v>
      </c>
      <c r="F2337" t="s">
        <v>635</v>
      </c>
      <c r="G2337" t="s">
        <v>531</v>
      </c>
      <c r="H2337" t="s">
        <v>531</v>
      </c>
      <c r="I2337" t="s">
        <v>531</v>
      </c>
      <c r="J2337" t="s">
        <v>531</v>
      </c>
      <c r="K2337" t="s">
        <v>531</v>
      </c>
      <c r="L2337" t="s">
        <v>531</v>
      </c>
      <c r="M2337" t="s">
        <v>531</v>
      </c>
      <c r="N2337" t="s">
        <v>531</v>
      </c>
      <c r="O2337" t="s">
        <v>531</v>
      </c>
      <c r="P2337" t="s">
        <v>531</v>
      </c>
      <c r="Q2337">
        <v>6823.9983000000002</v>
      </c>
      <c r="R2337">
        <v>6887.0012999999999</v>
      </c>
      <c r="S2337">
        <v>6931.0003999999999</v>
      </c>
      <c r="T2337">
        <v>6966.9984999999997</v>
      </c>
      <c r="U2337">
        <v>6966.9984999999997</v>
      </c>
      <c r="V2337">
        <v>6966.9984999999997</v>
      </c>
      <c r="W2337">
        <v>6966.9984999999997</v>
      </c>
      <c r="X2337">
        <v>6966.9984999999997</v>
      </c>
      <c r="Y2337">
        <v>9677.0010999999995</v>
      </c>
      <c r="Z2337">
        <v>9784.9995999999992</v>
      </c>
      <c r="AA2337">
        <v>9844</v>
      </c>
      <c r="AB2337">
        <v>10068.998600000001</v>
      </c>
      <c r="AC2337">
        <v>10235.001</v>
      </c>
      <c r="AD2337">
        <v>10393.999</v>
      </c>
      <c r="AE2337">
        <v>10437.998</v>
      </c>
      <c r="AF2337">
        <v>10721.000599999999</v>
      </c>
      <c r="AG2337">
        <v>14823.001099999999</v>
      </c>
      <c r="AH2337">
        <v>15305.0358</v>
      </c>
      <c r="AI2337">
        <v>15414.600200000001</v>
      </c>
      <c r="AJ2337">
        <v>13364.458199999999</v>
      </c>
      <c r="AK2337">
        <v>12874.146199999999</v>
      </c>
      <c r="AL2337">
        <v>14303.1764</v>
      </c>
      <c r="AM2337" s="49" t="e">
        <v>#N/A</v>
      </c>
      <c r="AN2337" s="49" t="e">
        <v>#N/A</v>
      </c>
      <c r="AO2337" s="49" t="e">
        <v>#N/A</v>
      </c>
      <c r="AP2337" s="49" t="e">
        <v>#N/A</v>
      </c>
      <c r="AQ2337" s="49" t="e">
        <v>#N/A</v>
      </c>
      <c r="AR2337" s="49" t="e">
        <v>#N/A</v>
      </c>
      <c r="AS2337" s="49" t="e">
        <v>#N/A</v>
      </c>
      <c r="AT2337" s="49" t="e">
        <v>#N/A</v>
      </c>
    </row>
    <row r="2338" spans="1:46" x14ac:dyDescent="0.25">
      <c r="A2338">
        <v>14</v>
      </c>
      <c r="B2338" t="s">
        <v>231</v>
      </c>
      <c r="C2338" t="s">
        <v>231</v>
      </c>
      <c r="D2338" t="s">
        <v>418</v>
      </c>
      <c r="E2338" t="s">
        <v>634</v>
      </c>
      <c r="F2338" t="s">
        <v>635</v>
      </c>
      <c r="G2338">
        <v>21.001000000000001</v>
      </c>
      <c r="H2338">
        <v>21.001000000000001</v>
      </c>
      <c r="I2338">
        <v>0</v>
      </c>
      <c r="J2338">
        <v>0</v>
      </c>
      <c r="K2338">
        <v>0</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0</v>
      </c>
      <c r="AE2338">
        <v>0</v>
      </c>
      <c r="AF2338">
        <v>0</v>
      </c>
      <c r="AG2338">
        <v>0</v>
      </c>
      <c r="AH2338">
        <v>0</v>
      </c>
      <c r="AI2338">
        <v>0</v>
      </c>
      <c r="AJ2338">
        <v>0</v>
      </c>
      <c r="AK2338">
        <v>0</v>
      </c>
      <c r="AL2338" t="s">
        <v>531</v>
      </c>
      <c r="AM2338" s="49" t="s">
        <v>418</v>
      </c>
      <c r="AN2338" s="49" t="s">
        <v>14</v>
      </c>
      <c r="AO2338" s="49" t="s">
        <v>485</v>
      </c>
      <c r="AP2338" s="49" t="s">
        <v>505</v>
      </c>
      <c r="AQ2338" s="49" t="s">
        <v>13</v>
      </c>
      <c r="AR2338" s="49" t="s">
        <v>495</v>
      </c>
      <c r="AS2338" s="49" t="s">
        <v>496</v>
      </c>
      <c r="AT2338" s="49" t="s">
        <v>497</v>
      </c>
    </row>
    <row r="2339" spans="1:46" x14ac:dyDescent="0.25">
      <c r="A2339">
        <v>14</v>
      </c>
      <c r="B2339" t="s">
        <v>221</v>
      </c>
      <c r="C2339" t="s">
        <v>221</v>
      </c>
      <c r="D2339" t="s">
        <v>222</v>
      </c>
      <c r="E2339" t="s">
        <v>634</v>
      </c>
      <c r="F2339" t="s">
        <v>635</v>
      </c>
      <c r="G2339">
        <v>210.00149999999999</v>
      </c>
      <c r="H2339">
        <v>195.00020000000001</v>
      </c>
      <c r="I2339">
        <v>185.99860000000001</v>
      </c>
      <c r="J2339">
        <v>137.00049999999999</v>
      </c>
      <c r="K2339">
        <v>165.9982</v>
      </c>
      <c r="L2339">
        <v>156.00020000000001</v>
      </c>
      <c r="M2339">
        <v>150.00049999999999</v>
      </c>
      <c r="N2339">
        <v>150.00049999999999</v>
      </c>
      <c r="O2339">
        <v>150.00049999999999</v>
      </c>
      <c r="P2339">
        <v>150.00049999999999</v>
      </c>
      <c r="Q2339">
        <v>150.00049999999999</v>
      </c>
      <c r="R2339">
        <v>150.00049999999999</v>
      </c>
      <c r="S2339">
        <v>150.00049999999999</v>
      </c>
      <c r="T2339">
        <v>150.00049999999999</v>
      </c>
      <c r="U2339">
        <v>150.00049999999999</v>
      </c>
      <c r="V2339">
        <v>150.00049999999999</v>
      </c>
      <c r="W2339">
        <v>150.00049999999999</v>
      </c>
      <c r="X2339">
        <v>151.00110000000001</v>
      </c>
      <c r="Y2339">
        <v>152.0018</v>
      </c>
      <c r="Z2339">
        <v>153.99889999999999</v>
      </c>
      <c r="AA2339">
        <v>156.00020000000001</v>
      </c>
      <c r="AB2339">
        <v>158.00149999999999</v>
      </c>
      <c r="AC2339">
        <v>159.99860000000001</v>
      </c>
      <c r="AD2339">
        <v>139.9982</v>
      </c>
      <c r="AE2339">
        <v>130.0001</v>
      </c>
      <c r="AF2339">
        <v>130.0001</v>
      </c>
      <c r="AG2339">
        <v>42.998399999999997</v>
      </c>
      <c r="AH2339">
        <v>60.063800000000001</v>
      </c>
      <c r="AI2339">
        <v>81.847800000000007</v>
      </c>
      <c r="AJ2339">
        <v>72.201400000000007</v>
      </c>
      <c r="AK2339">
        <v>60.021999999999998</v>
      </c>
      <c r="AL2339" t="s">
        <v>531</v>
      </c>
      <c r="AM2339" s="49" t="s">
        <v>222</v>
      </c>
      <c r="AN2339" s="49" t="s">
        <v>14</v>
      </c>
      <c r="AO2339" s="49" t="s">
        <v>485</v>
      </c>
      <c r="AP2339" s="49" t="s">
        <v>494</v>
      </c>
      <c r="AQ2339" s="49" t="s">
        <v>11</v>
      </c>
      <c r="AR2339" s="49" t="s">
        <v>495</v>
      </c>
      <c r="AS2339" s="49" t="s">
        <v>488</v>
      </c>
      <c r="AT2339" s="49" t="s">
        <v>489</v>
      </c>
    </row>
    <row r="2340" spans="1:46" x14ac:dyDescent="0.25">
      <c r="A2340">
        <v>14</v>
      </c>
      <c r="B2340" t="s">
        <v>232</v>
      </c>
      <c r="C2340" t="s">
        <v>232</v>
      </c>
      <c r="D2340" t="s">
        <v>558</v>
      </c>
      <c r="E2340" t="s">
        <v>634</v>
      </c>
      <c r="F2340" t="s">
        <v>635</v>
      </c>
      <c r="G2340" t="s">
        <v>531</v>
      </c>
      <c r="H2340" t="s">
        <v>531</v>
      </c>
      <c r="I2340" t="s">
        <v>531</v>
      </c>
      <c r="J2340" t="s">
        <v>531</v>
      </c>
      <c r="K2340" t="s">
        <v>531</v>
      </c>
      <c r="L2340" t="s">
        <v>531</v>
      </c>
      <c r="M2340" t="s">
        <v>531</v>
      </c>
      <c r="N2340" t="s">
        <v>531</v>
      </c>
      <c r="O2340" t="s">
        <v>531</v>
      </c>
      <c r="P2340" t="s">
        <v>531</v>
      </c>
      <c r="Q2340">
        <v>52747.002099999998</v>
      </c>
      <c r="R2340">
        <v>54010.000500000002</v>
      </c>
      <c r="S2340">
        <v>55305.999300000003</v>
      </c>
      <c r="T2340">
        <v>56616.999499999998</v>
      </c>
      <c r="U2340">
        <v>57977.001900000003</v>
      </c>
      <c r="V2340">
        <v>59367.999199999998</v>
      </c>
      <c r="W2340">
        <v>60775.999100000001</v>
      </c>
      <c r="X2340">
        <v>65894.001999999993</v>
      </c>
      <c r="Y2340">
        <v>71586.999200000006</v>
      </c>
      <c r="Z2340">
        <v>71363.001199999999</v>
      </c>
      <c r="AA2340">
        <v>69908.000199999995</v>
      </c>
      <c r="AB2340">
        <v>68468.000599999999</v>
      </c>
      <c r="AC2340">
        <v>66356.999299999996</v>
      </c>
      <c r="AD2340">
        <v>66132.000700000004</v>
      </c>
      <c r="AE2340">
        <v>66932.001900000003</v>
      </c>
      <c r="AF2340">
        <v>67767.000499999995</v>
      </c>
      <c r="AG2340">
        <v>67250.998399999997</v>
      </c>
      <c r="AH2340">
        <v>67765.895199999999</v>
      </c>
      <c r="AI2340">
        <v>67617.1005</v>
      </c>
      <c r="AJ2340">
        <v>67209.088499999998</v>
      </c>
      <c r="AK2340">
        <v>66936.665999999997</v>
      </c>
      <c r="AL2340" t="s">
        <v>531</v>
      </c>
      <c r="AM2340" s="49" t="s">
        <v>233</v>
      </c>
      <c r="AN2340" s="49" t="s">
        <v>14</v>
      </c>
      <c r="AO2340" s="49" t="s">
        <v>485</v>
      </c>
      <c r="AP2340" s="49" t="s">
        <v>494</v>
      </c>
      <c r="AQ2340" s="49" t="s">
        <v>11</v>
      </c>
      <c r="AR2340" s="49" t="s">
        <v>487</v>
      </c>
      <c r="AS2340" s="49" t="s">
        <v>488</v>
      </c>
      <c r="AT2340" s="49" t="s">
        <v>489</v>
      </c>
    </row>
    <row r="2341" spans="1:46" x14ac:dyDescent="0.25">
      <c r="A2341">
        <v>14</v>
      </c>
      <c r="B2341" t="s">
        <v>249</v>
      </c>
      <c r="C2341" t="s">
        <v>249</v>
      </c>
      <c r="D2341" t="s">
        <v>250</v>
      </c>
      <c r="E2341" t="s">
        <v>634</v>
      </c>
      <c r="F2341" t="s">
        <v>635</v>
      </c>
      <c r="G2341">
        <v>28270.998599999999</v>
      </c>
      <c r="H2341">
        <v>32253.001199999999</v>
      </c>
      <c r="I2341">
        <v>32064.000700000001</v>
      </c>
      <c r="J2341">
        <v>35711.000800000002</v>
      </c>
      <c r="K2341">
        <v>39106.001499999998</v>
      </c>
      <c r="L2341">
        <v>46115.002</v>
      </c>
      <c r="M2341">
        <v>49508.997900000002</v>
      </c>
      <c r="N2341">
        <v>53420.000800000002</v>
      </c>
      <c r="O2341">
        <v>57975.000599999999</v>
      </c>
      <c r="P2341">
        <v>55834.000899999999</v>
      </c>
      <c r="Q2341">
        <v>48151.000999999997</v>
      </c>
      <c r="R2341">
        <v>52861.000200000002</v>
      </c>
      <c r="S2341">
        <v>56988.000200000002</v>
      </c>
      <c r="T2341">
        <v>63870.998899999999</v>
      </c>
      <c r="U2341">
        <v>65239.998800000001</v>
      </c>
      <c r="V2341">
        <v>65050.998200000002</v>
      </c>
      <c r="W2341">
        <v>66452.001999999993</v>
      </c>
      <c r="X2341">
        <v>64122.001700000001</v>
      </c>
      <c r="Y2341">
        <v>61462.998599999999</v>
      </c>
      <c r="Z2341">
        <v>72403.998699999996</v>
      </c>
      <c r="AA2341">
        <v>66822.998500000002</v>
      </c>
      <c r="AB2341">
        <v>72872.999899999995</v>
      </c>
      <c r="AC2341">
        <v>78270.999299999996</v>
      </c>
      <c r="AD2341">
        <v>73335.000700000004</v>
      </c>
      <c r="AE2341">
        <v>85666.001799999998</v>
      </c>
      <c r="AF2341">
        <v>84121.001399999994</v>
      </c>
      <c r="AG2341">
        <v>86912.001799999998</v>
      </c>
      <c r="AH2341">
        <v>85391.640799999994</v>
      </c>
      <c r="AI2341">
        <v>102449.539</v>
      </c>
      <c r="AJ2341">
        <v>102785.3287</v>
      </c>
      <c r="AK2341">
        <v>95649.886899999998</v>
      </c>
      <c r="AL2341">
        <v>96878.570399999997</v>
      </c>
      <c r="AM2341" s="49" t="s">
        <v>250</v>
      </c>
      <c r="AN2341" s="49" t="s">
        <v>14</v>
      </c>
      <c r="AO2341" s="49" t="s">
        <v>500</v>
      </c>
      <c r="AP2341" s="49" t="s">
        <v>505</v>
      </c>
      <c r="AQ2341" s="49" t="s">
        <v>13</v>
      </c>
      <c r="AR2341" s="49" t="s">
        <v>487</v>
      </c>
      <c r="AS2341" s="49" t="s">
        <v>488</v>
      </c>
      <c r="AT2341" s="49" t="s">
        <v>489</v>
      </c>
    </row>
    <row r="2342" spans="1:46" x14ac:dyDescent="0.25">
      <c r="A2342">
        <v>14</v>
      </c>
      <c r="B2342" t="s">
        <v>234</v>
      </c>
      <c r="C2342" t="s">
        <v>234</v>
      </c>
      <c r="D2342" t="s">
        <v>235</v>
      </c>
      <c r="E2342" t="s">
        <v>634</v>
      </c>
      <c r="F2342" t="s">
        <v>635</v>
      </c>
      <c r="G2342">
        <v>4181.0012999999999</v>
      </c>
      <c r="H2342">
        <v>4307.9994999999999</v>
      </c>
      <c r="I2342">
        <v>4404.9993000000004</v>
      </c>
      <c r="J2342">
        <v>4601.0001000000002</v>
      </c>
      <c r="K2342">
        <v>4799.9987000000001</v>
      </c>
      <c r="L2342">
        <v>4960.0015000000003</v>
      </c>
      <c r="M2342">
        <v>5059.9989999999998</v>
      </c>
      <c r="N2342">
        <v>5151.9997999999996</v>
      </c>
      <c r="O2342">
        <v>5245.0011000000004</v>
      </c>
      <c r="P2342">
        <v>5322.0006000000003</v>
      </c>
      <c r="Q2342">
        <v>5456.9997999999996</v>
      </c>
      <c r="R2342">
        <v>5667.0012999999999</v>
      </c>
      <c r="S2342">
        <v>5938.0002999999997</v>
      </c>
      <c r="T2342">
        <v>6230.0002999999997</v>
      </c>
      <c r="U2342">
        <v>6486.9985999999999</v>
      </c>
      <c r="V2342">
        <v>6672.0006999999996</v>
      </c>
      <c r="W2342">
        <v>6758.9983000000002</v>
      </c>
      <c r="X2342">
        <v>6769.0005000000001</v>
      </c>
      <c r="Y2342">
        <v>5891.9998999999998</v>
      </c>
      <c r="Z2342">
        <v>5024.0009</v>
      </c>
      <c r="AA2342">
        <v>5014.9993000000004</v>
      </c>
      <c r="AB2342">
        <v>5006.0018</v>
      </c>
      <c r="AC2342">
        <v>4997.0002000000004</v>
      </c>
      <c r="AD2342">
        <v>4987.9985999999999</v>
      </c>
      <c r="AE2342">
        <v>4979.0011999999997</v>
      </c>
      <c r="AF2342">
        <v>4971.0002000000004</v>
      </c>
      <c r="AG2342">
        <v>4961.9985999999999</v>
      </c>
      <c r="AH2342">
        <v>4953.4952000000003</v>
      </c>
      <c r="AI2342">
        <v>4944.9960000000001</v>
      </c>
      <c r="AJ2342">
        <v>4936.4925999999996</v>
      </c>
      <c r="AK2342">
        <v>4928.2529999999997</v>
      </c>
      <c r="AL2342" t="s">
        <v>531</v>
      </c>
      <c r="AM2342" s="49" t="s">
        <v>235</v>
      </c>
      <c r="AN2342" s="49" t="s">
        <v>14</v>
      </c>
      <c r="AO2342" s="49" t="s">
        <v>485</v>
      </c>
      <c r="AP2342" s="49" t="s">
        <v>501</v>
      </c>
      <c r="AQ2342" s="49" t="s">
        <v>11</v>
      </c>
      <c r="AR2342" s="49" t="s">
        <v>487</v>
      </c>
      <c r="AS2342" s="49" t="s">
        <v>488</v>
      </c>
      <c r="AT2342" s="49" t="s">
        <v>489</v>
      </c>
    </row>
    <row r="2343" spans="1:46" x14ac:dyDescent="0.25">
      <c r="A2343">
        <v>14</v>
      </c>
      <c r="B2343" t="s">
        <v>238</v>
      </c>
      <c r="C2343" t="s">
        <v>238</v>
      </c>
      <c r="D2343" t="s">
        <v>419</v>
      </c>
      <c r="E2343" t="s">
        <v>634</v>
      </c>
      <c r="F2343" t="s">
        <v>635</v>
      </c>
      <c r="G2343">
        <v>5235.9994999999999</v>
      </c>
      <c r="H2343">
        <v>5235.9994999999999</v>
      </c>
      <c r="I2343">
        <v>5235.9994999999999</v>
      </c>
      <c r="J2343">
        <v>5235.9994999999999</v>
      </c>
      <c r="K2343">
        <v>5235.9994999999999</v>
      </c>
      <c r="L2343">
        <v>5235.9994999999999</v>
      </c>
      <c r="M2343">
        <v>5350.9984000000004</v>
      </c>
      <c r="N2343">
        <v>5468.9991</v>
      </c>
      <c r="O2343">
        <v>5590.0018</v>
      </c>
      <c r="P2343">
        <v>5713.0015999999996</v>
      </c>
      <c r="Q2343">
        <v>5843.9982</v>
      </c>
      <c r="R2343">
        <v>19796.999100000001</v>
      </c>
      <c r="S2343">
        <v>20201.000199999999</v>
      </c>
      <c r="T2343">
        <v>20606.9984</v>
      </c>
      <c r="U2343">
        <v>20858.001199999999</v>
      </c>
      <c r="V2343">
        <v>21262.9987</v>
      </c>
      <c r="W2343">
        <v>21513.000899999999</v>
      </c>
      <c r="X2343">
        <v>21917.002</v>
      </c>
      <c r="Y2343">
        <v>22163.0016</v>
      </c>
      <c r="Z2343">
        <v>22553.002100000002</v>
      </c>
      <c r="AA2343">
        <v>22777.000100000001</v>
      </c>
      <c r="AB2343">
        <v>22983.999599999999</v>
      </c>
      <c r="AC2343">
        <v>23335</v>
      </c>
      <c r="AD2343">
        <v>23526.001799999998</v>
      </c>
      <c r="AE2343">
        <v>23726.001100000001</v>
      </c>
      <c r="AF2343">
        <v>24095.000499999998</v>
      </c>
      <c r="AG2343">
        <v>24330.001400000001</v>
      </c>
      <c r="AH2343">
        <v>24602.0304</v>
      </c>
      <c r="AI2343">
        <v>24884.342100000002</v>
      </c>
      <c r="AJ2343">
        <v>25168.504400000002</v>
      </c>
      <c r="AK2343">
        <v>25450.150399999999</v>
      </c>
      <c r="AL2343" t="s">
        <v>531</v>
      </c>
      <c r="AM2343" s="49" t="s">
        <v>419</v>
      </c>
      <c r="AN2343" s="49" t="s">
        <v>7</v>
      </c>
      <c r="AO2343" s="49" t="s">
        <v>9</v>
      </c>
      <c r="AP2343" s="49" t="s">
        <v>501</v>
      </c>
      <c r="AQ2343" s="49" t="s">
        <v>9</v>
      </c>
      <c r="AR2343" s="49" t="s">
        <v>495</v>
      </c>
      <c r="AS2343" s="49" t="s">
        <v>496</v>
      </c>
      <c r="AT2343" s="49" t="s">
        <v>497</v>
      </c>
    </row>
    <row r="2344" spans="1:46" x14ac:dyDescent="0.25">
      <c r="A2344">
        <v>14</v>
      </c>
      <c r="B2344" t="s">
        <v>245</v>
      </c>
      <c r="C2344" t="s">
        <v>245</v>
      </c>
      <c r="D2344" t="s">
        <v>246</v>
      </c>
      <c r="E2344" t="s">
        <v>634</v>
      </c>
      <c r="F2344" t="s">
        <v>635</v>
      </c>
      <c r="G2344">
        <v>11930.001899999999</v>
      </c>
      <c r="H2344">
        <v>11930.001899999999</v>
      </c>
      <c r="I2344">
        <v>11930.001899999999</v>
      </c>
      <c r="J2344">
        <v>17958.0016</v>
      </c>
      <c r="K2344">
        <v>18335.002</v>
      </c>
      <c r="L2344">
        <v>19632.001499999998</v>
      </c>
      <c r="M2344">
        <v>21222.998100000001</v>
      </c>
      <c r="N2344">
        <v>21613.999100000001</v>
      </c>
      <c r="O2344">
        <v>24103.997899999998</v>
      </c>
      <c r="P2344">
        <v>25980.999</v>
      </c>
      <c r="Q2344">
        <v>27323.998800000001</v>
      </c>
      <c r="R2344">
        <v>28387.9987</v>
      </c>
      <c r="S2344">
        <v>30629.000100000001</v>
      </c>
      <c r="T2344">
        <v>31851.997899999998</v>
      </c>
      <c r="U2344">
        <v>33708.998599999999</v>
      </c>
      <c r="V2344">
        <v>35388.998200000002</v>
      </c>
      <c r="W2344">
        <v>37754.000099999997</v>
      </c>
      <c r="X2344">
        <v>36989.000500000002</v>
      </c>
      <c r="Y2344">
        <v>39196.000999999997</v>
      </c>
      <c r="Z2344">
        <v>41970.999499999998</v>
      </c>
      <c r="AA2344">
        <v>41962.002</v>
      </c>
      <c r="AB2344">
        <v>41166.999900000003</v>
      </c>
      <c r="AC2344">
        <v>41533.001600000003</v>
      </c>
      <c r="AD2344">
        <v>43592.999300000003</v>
      </c>
      <c r="AE2344">
        <v>46749.000699999997</v>
      </c>
      <c r="AF2344">
        <v>50436.998</v>
      </c>
      <c r="AG2344">
        <v>50378.001799999998</v>
      </c>
      <c r="AH2344">
        <v>54680.998</v>
      </c>
      <c r="AI2344">
        <v>53831.998699999996</v>
      </c>
      <c r="AJ2344">
        <v>52234.001799999998</v>
      </c>
      <c r="AK2344">
        <v>53283.000399999997</v>
      </c>
      <c r="AL2344">
        <v>58433.999499999998</v>
      </c>
      <c r="AM2344" s="49" t="s">
        <v>246</v>
      </c>
      <c r="AN2344" s="49" t="s">
        <v>14</v>
      </c>
      <c r="AO2344" s="49" t="s">
        <v>500</v>
      </c>
      <c r="AP2344" s="49" t="s">
        <v>505</v>
      </c>
      <c r="AQ2344" s="49" t="s">
        <v>13</v>
      </c>
      <c r="AR2344" s="49" t="s">
        <v>487</v>
      </c>
      <c r="AS2344" s="49" t="s">
        <v>488</v>
      </c>
      <c r="AT2344" s="49" t="s">
        <v>489</v>
      </c>
    </row>
    <row r="2345" spans="1:46" x14ac:dyDescent="0.25">
      <c r="A2345">
        <v>14</v>
      </c>
      <c r="B2345" t="s">
        <v>247</v>
      </c>
      <c r="C2345" t="s">
        <v>247</v>
      </c>
      <c r="D2345" t="s">
        <v>248</v>
      </c>
      <c r="E2345" t="s">
        <v>634</v>
      </c>
      <c r="F2345" t="s">
        <v>635</v>
      </c>
      <c r="G2345">
        <v>0</v>
      </c>
      <c r="H2345">
        <v>0</v>
      </c>
      <c r="I2345">
        <v>645.00170000000003</v>
      </c>
      <c r="J2345">
        <v>645.00170000000003</v>
      </c>
      <c r="K2345">
        <v>645.00170000000003</v>
      </c>
      <c r="L2345">
        <v>645.00170000000003</v>
      </c>
      <c r="M2345">
        <v>645.00170000000003</v>
      </c>
      <c r="N2345">
        <v>645.00170000000003</v>
      </c>
      <c r="O2345">
        <v>645.00170000000003</v>
      </c>
      <c r="P2345">
        <v>647.99940000000004</v>
      </c>
      <c r="Q2345">
        <v>637.00070000000005</v>
      </c>
      <c r="R2345">
        <v>688.00009999999997</v>
      </c>
      <c r="S2345">
        <v>652.99839999999995</v>
      </c>
      <c r="T2345">
        <v>717.00210000000004</v>
      </c>
      <c r="U2345">
        <v>862.08309999999994</v>
      </c>
      <c r="V2345">
        <v>1671.2574999999999</v>
      </c>
      <c r="W2345">
        <v>1744.7861</v>
      </c>
      <c r="X2345">
        <v>1959.2507000000001</v>
      </c>
      <c r="Y2345">
        <v>2002.0315000000001</v>
      </c>
      <c r="Z2345">
        <v>1830.9546</v>
      </c>
      <c r="AA2345">
        <v>2052.9346</v>
      </c>
      <c r="AB2345">
        <v>1818.7669000000001</v>
      </c>
      <c r="AC2345">
        <v>1852.5208</v>
      </c>
      <c r="AD2345">
        <v>1928.9257</v>
      </c>
      <c r="AE2345">
        <v>2764.7827000000002</v>
      </c>
      <c r="AF2345">
        <v>2391.2782999999999</v>
      </c>
      <c r="AG2345">
        <v>2646.7819</v>
      </c>
      <c r="AH2345">
        <v>2928.7712999999999</v>
      </c>
      <c r="AI2345">
        <v>3811.1477</v>
      </c>
      <c r="AJ2345">
        <v>4771.4405999999999</v>
      </c>
      <c r="AK2345">
        <v>7214.2457999999997</v>
      </c>
      <c r="AL2345">
        <v>7748</v>
      </c>
      <c r="AM2345" s="49" t="s">
        <v>248</v>
      </c>
      <c r="AN2345" s="49" t="s">
        <v>14</v>
      </c>
      <c r="AO2345" s="49" t="s">
        <v>500</v>
      </c>
      <c r="AP2345" s="49" t="s">
        <v>505</v>
      </c>
      <c r="AQ2345" s="49" t="s">
        <v>13</v>
      </c>
      <c r="AR2345" s="49" t="s">
        <v>487</v>
      </c>
      <c r="AS2345" s="49" t="s">
        <v>488</v>
      </c>
      <c r="AT2345" s="49" t="s">
        <v>489</v>
      </c>
    </row>
    <row r="2346" spans="1:46" x14ac:dyDescent="0.25">
      <c r="A2346">
        <v>14</v>
      </c>
      <c r="B2346" t="s">
        <v>255</v>
      </c>
      <c r="C2346" t="s">
        <v>255</v>
      </c>
      <c r="D2346" t="s">
        <v>256</v>
      </c>
      <c r="E2346" t="s">
        <v>634</v>
      </c>
      <c r="F2346" t="s">
        <v>635</v>
      </c>
      <c r="G2346">
        <v>99481.998000000007</v>
      </c>
      <c r="H2346">
        <v>102965.00109999999</v>
      </c>
      <c r="I2346">
        <v>107146.9988</v>
      </c>
      <c r="J2346">
        <v>111547.9997</v>
      </c>
      <c r="K2346">
        <v>100826.9991</v>
      </c>
      <c r="L2346">
        <v>122721.99950000001</v>
      </c>
      <c r="M2346">
        <v>127428.0004</v>
      </c>
      <c r="N2346">
        <v>132467.99900000001</v>
      </c>
      <c r="O2346">
        <v>137696.0018</v>
      </c>
      <c r="P2346">
        <v>143049.00140000001</v>
      </c>
      <c r="Q2346">
        <v>148570.0006</v>
      </c>
      <c r="R2346">
        <v>155050.99950000001</v>
      </c>
      <c r="S2346">
        <v>153866.00109999999</v>
      </c>
      <c r="T2346">
        <v>162106.00030000001</v>
      </c>
      <c r="U2346">
        <v>168693.0007</v>
      </c>
      <c r="V2346">
        <v>175699.99979999999</v>
      </c>
      <c r="W2346">
        <v>182977.99799999999</v>
      </c>
      <c r="X2346">
        <v>190862.00200000001</v>
      </c>
      <c r="Y2346">
        <v>199960.99859999999</v>
      </c>
      <c r="Z2346">
        <v>202748.0006</v>
      </c>
      <c r="AA2346">
        <v>209237.00049999999</v>
      </c>
      <c r="AB2346">
        <v>215846.99900000001</v>
      </c>
      <c r="AC2346">
        <v>223171.9981</v>
      </c>
      <c r="AD2346">
        <v>230660.99849999999</v>
      </c>
      <c r="AE2346">
        <v>239134.99789999999</v>
      </c>
      <c r="AF2346">
        <v>246877.99890000001</v>
      </c>
      <c r="AG2346">
        <v>277252.00199999998</v>
      </c>
      <c r="AH2346">
        <v>287898.39799999999</v>
      </c>
      <c r="AI2346">
        <v>291174.27169999998</v>
      </c>
      <c r="AJ2346">
        <v>315095.94290000002</v>
      </c>
      <c r="AK2346">
        <v>321830.1176</v>
      </c>
      <c r="AL2346" t="s">
        <v>531</v>
      </c>
      <c r="AM2346" s="49" t="s">
        <v>256</v>
      </c>
      <c r="AN2346" s="49" t="s">
        <v>6</v>
      </c>
      <c r="AO2346" s="49" t="s">
        <v>9</v>
      </c>
      <c r="AP2346" s="49" t="s">
        <v>486</v>
      </c>
      <c r="AQ2346" s="49" t="s">
        <v>9</v>
      </c>
      <c r="AR2346" s="49" t="s">
        <v>487</v>
      </c>
      <c r="AS2346" s="49" t="s">
        <v>488</v>
      </c>
      <c r="AT2346" s="49" t="s">
        <v>489</v>
      </c>
    </row>
    <row r="2347" spans="1:46" x14ac:dyDescent="0.25">
      <c r="A2347">
        <v>14</v>
      </c>
      <c r="B2347" t="s">
        <v>281</v>
      </c>
      <c r="C2347" t="s">
        <v>281</v>
      </c>
      <c r="D2347" t="s">
        <v>282</v>
      </c>
      <c r="E2347" t="s">
        <v>634</v>
      </c>
      <c r="F2347" t="s">
        <v>635</v>
      </c>
      <c r="G2347">
        <v>51061.999300000003</v>
      </c>
      <c r="H2347">
        <v>51456.998699999996</v>
      </c>
      <c r="I2347">
        <v>51846.999199999998</v>
      </c>
      <c r="J2347">
        <v>52154.000399999997</v>
      </c>
      <c r="K2347">
        <v>52550.000599999999</v>
      </c>
      <c r="L2347">
        <v>52874.0003</v>
      </c>
      <c r="M2347">
        <v>53209.999300000003</v>
      </c>
      <c r="N2347">
        <v>52811.001499999998</v>
      </c>
      <c r="O2347">
        <v>52500.998200000002</v>
      </c>
      <c r="P2347">
        <v>52928.998099999997</v>
      </c>
      <c r="Q2347">
        <v>53432.000200000002</v>
      </c>
      <c r="R2347">
        <v>52325.998399999997</v>
      </c>
      <c r="S2347">
        <v>50880.9997</v>
      </c>
      <c r="T2347">
        <v>48029.001799999998</v>
      </c>
      <c r="U2347">
        <v>48807.001400000001</v>
      </c>
      <c r="V2347">
        <v>46454.999499999998</v>
      </c>
      <c r="W2347">
        <v>44522</v>
      </c>
      <c r="X2347">
        <v>41106.998899999999</v>
      </c>
      <c r="Y2347">
        <v>41157.998299999999</v>
      </c>
      <c r="Z2347">
        <v>38722.000800000002</v>
      </c>
      <c r="AA2347">
        <v>34531.001400000001</v>
      </c>
      <c r="AB2347">
        <v>32389.001100000001</v>
      </c>
      <c r="AC2347">
        <v>24067.999800000001</v>
      </c>
      <c r="AD2347">
        <v>25369.001899999999</v>
      </c>
      <c r="AE2347">
        <v>14593.999900000001</v>
      </c>
      <c r="AF2347">
        <v>11449.001399999999</v>
      </c>
      <c r="AG2347">
        <v>12687.0005</v>
      </c>
      <c r="AH2347">
        <v>13559.8478</v>
      </c>
      <c r="AI2347">
        <v>12191.254000000001</v>
      </c>
      <c r="AJ2347">
        <v>11825.5831</v>
      </c>
      <c r="AK2347">
        <v>11389.661899999999</v>
      </c>
      <c r="AL2347" t="s">
        <v>531</v>
      </c>
      <c r="AM2347" s="49" t="s">
        <v>282</v>
      </c>
      <c r="AN2347" s="49" t="s">
        <v>14</v>
      </c>
      <c r="AO2347" s="49" t="s">
        <v>485</v>
      </c>
      <c r="AP2347" s="49" t="s">
        <v>501</v>
      </c>
      <c r="AQ2347" s="49" t="s">
        <v>11</v>
      </c>
      <c r="AR2347" s="49" t="s">
        <v>487</v>
      </c>
      <c r="AS2347" s="49" t="s">
        <v>488</v>
      </c>
      <c r="AT2347" s="49" t="s">
        <v>489</v>
      </c>
    </row>
    <row r="2348" spans="1:46" x14ac:dyDescent="0.25">
      <c r="A2348">
        <v>14</v>
      </c>
      <c r="B2348" t="s">
        <v>267</v>
      </c>
      <c r="C2348" t="s">
        <v>267</v>
      </c>
      <c r="D2348" t="s">
        <v>268</v>
      </c>
      <c r="E2348" t="s">
        <v>634</v>
      </c>
      <c r="F2348" t="s">
        <v>635</v>
      </c>
      <c r="G2348">
        <v>0</v>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0</v>
      </c>
      <c r="AB2348">
        <v>0</v>
      </c>
      <c r="AC2348">
        <v>0</v>
      </c>
      <c r="AD2348">
        <v>0</v>
      </c>
      <c r="AE2348">
        <v>0</v>
      </c>
      <c r="AF2348">
        <v>0</v>
      </c>
      <c r="AG2348">
        <v>0</v>
      </c>
      <c r="AH2348">
        <v>0</v>
      </c>
      <c r="AI2348">
        <v>0</v>
      </c>
      <c r="AJ2348">
        <v>0</v>
      </c>
      <c r="AK2348">
        <v>0</v>
      </c>
      <c r="AL2348">
        <v>0</v>
      </c>
      <c r="AM2348" s="49" t="s">
        <v>268</v>
      </c>
      <c r="AN2348" s="49" t="s">
        <v>14</v>
      </c>
      <c r="AO2348" s="49" t="s">
        <v>500</v>
      </c>
      <c r="AP2348" s="49" t="s">
        <v>505</v>
      </c>
      <c r="AQ2348" s="49" t="s">
        <v>13</v>
      </c>
      <c r="AR2348" s="49" t="s">
        <v>487</v>
      </c>
      <c r="AS2348" s="49" t="s">
        <v>488</v>
      </c>
      <c r="AT2348" s="49" t="s">
        <v>489</v>
      </c>
    </row>
    <row r="2349" spans="1:46" x14ac:dyDescent="0.25">
      <c r="A2349">
        <v>14</v>
      </c>
      <c r="B2349" t="s">
        <v>277</v>
      </c>
      <c r="C2349" t="s">
        <v>559</v>
      </c>
      <c r="D2349" t="s">
        <v>278</v>
      </c>
      <c r="E2349" t="s">
        <v>634</v>
      </c>
      <c r="F2349" t="s">
        <v>635</v>
      </c>
      <c r="G2349">
        <v>12123.0008</v>
      </c>
      <c r="H2349">
        <v>11539.0008</v>
      </c>
      <c r="I2349">
        <v>11826.0018</v>
      </c>
      <c r="J2349">
        <v>11268.0018</v>
      </c>
      <c r="K2349">
        <v>10184.998100000001</v>
      </c>
      <c r="L2349">
        <v>11539.0008</v>
      </c>
      <c r="M2349">
        <v>11162.000400000001</v>
      </c>
      <c r="N2349">
        <v>12073.0021</v>
      </c>
      <c r="O2349">
        <v>12205.999900000001</v>
      </c>
      <c r="P2349">
        <v>9126.0015000000003</v>
      </c>
      <c r="Q2349">
        <v>10711.999</v>
      </c>
      <c r="R2349">
        <v>11503.9992</v>
      </c>
      <c r="S2349">
        <v>10516.998799999999</v>
      </c>
      <c r="T2349">
        <v>10734.000599999999</v>
      </c>
      <c r="U2349">
        <v>11099.998100000001</v>
      </c>
      <c r="V2349">
        <v>10580.001700000001</v>
      </c>
      <c r="W2349">
        <v>10383.0002</v>
      </c>
      <c r="X2349">
        <v>9988.0007999999998</v>
      </c>
      <c r="Y2349">
        <v>10640.9992</v>
      </c>
      <c r="Z2349">
        <v>9449.0005000000001</v>
      </c>
      <c r="AA2349">
        <v>9743.9982999999993</v>
      </c>
      <c r="AB2349">
        <v>9452.9989000000005</v>
      </c>
      <c r="AC2349">
        <v>8962.0002999999997</v>
      </c>
      <c r="AD2349">
        <v>8750.9982</v>
      </c>
      <c r="AE2349">
        <v>8387.0018999999993</v>
      </c>
      <c r="AF2349">
        <v>9905.0015999999996</v>
      </c>
      <c r="AG2349">
        <v>8897.0002000000004</v>
      </c>
      <c r="AH2349">
        <v>8402.0786000000007</v>
      </c>
      <c r="AI2349">
        <v>7796.2569999999996</v>
      </c>
      <c r="AJ2349">
        <v>7614.4494000000004</v>
      </c>
      <c r="AK2349">
        <v>6330.5839999999998</v>
      </c>
      <c r="AL2349" t="s">
        <v>531</v>
      </c>
      <c r="AM2349" s="49" t="s">
        <v>278</v>
      </c>
      <c r="AN2349" s="49" t="s">
        <v>6</v>
      </c>
      <c r="AO2349" s="49" t="s">
        <v>9</v>
      </c>
      <c r="AP2349" s="49" t="s">
        <v>501</v>
      </c>
      <c r="AQ2349" s="49" t="s">
        <v>9</v>
      </c>
      <c r="AR2349" s="49" t="s">
        <v>487</v>
      </c>
      <c r="AS2349" s="49" t="s">
        <v>488</v>
      </c>
      <c r="AT2349" s="49" t="s">
        <v>489</v>
      </c>
    </row>
    <row r="2350" spans="1:46" x14ac:dyDescent="0.25">
      <c r="A2350">
        <v>14</v>
      </c>
      <c r="B2350" t="s">
        <v>493</v>
      </c>
      <c r="C2350" t="s">
        <v>560</v>
      </c>
      <c r="D2350" t="s">
        <v>561</v>
      </c>
      <c r="E2350" t="s">
        <v>634</v>
      </c>
      <c r="F2350" t="s">
        <v>635</v>
      </c>
      <c r="G2350">
        <v>8184911.9939000001</v>
      </c>
      <c r="H2350">
        <v>8382454.0102000004</v>
      </c>
      <c r="I2350">
        <v>8575300.9991999995</v>
      </c>
      <c r="J2350">
        <v>8775326.0222999994</v>
      </c>
      <c r="K2350">
        <v>9079986.0144999996</v>
      </c>
      <c r="L2350">
        <v>9385154.0036999993</v>
      </c>
      <c r="M2350">
        <v>9631319.0031000003</v>
      </c>
      <c r="N2350">
        <v>9890654.9969999995</v>
      </c>
      <c r="O2350">
        <v>10005286.0013</v>
      </c>
      <c r="P2350">
        <v>10298363.0145</v>
      </c>
      <c r="Q2350">
        <v>10345915.005799999</v>
      </c>
      <c r="R2350">
        <v>10602907.999500001</v>
      </c>
      <c r="S2350">
        <v>10881138.0044</v>
      </c>
      <c r="T2350">
        <v>11151563.002</v>
      </c>
      <c r="U2350">
        <v>11563741.014599999</v>
      </c>
      <c r="V2350">
        <v>11837699.9979</v>
      </c>
      <c r="W2350">
        <v>12129337.007300001</v>
      </c>
      <c r="X2350">
        <v>12352697.0011</v>
      </c>
      <c r="Y2350">
        <v>12673669.000600001</v>
      </c>
      <c r="Z2350">
        <v>12992306.993000001</v>
      </c>
      <c r="AA2350">
        <v>13230146.9969</v>
      </c>
      <c r="AB2350">
        <v>13697854.998500001</v>
      </c>
      <c r="AC2350">
        <v>14266765.0067</v>
      </c>
      <c r="AD2350">
        <v>14606848.0064</v>
      </c>
      <c r="AE2350">
        <v>14780778.999500001</v>
      </c>
      <c r="AF2350">
        <v>15037030.0001</v>
      </c>
      <c r="AG2350">
        <v>15167316.0065</v>
      </c>
      <c r="AH2350">
        <v>15415933.3026</v>
      </c>
      <c r="AI2350">
        <v>15693826.4794</v>
      </c>
      <c r="AJ2350">
        <v>16084946.7805</v>
      </c>
      <c r="AK2350">
        <v>16336571.601600001</v>
      </c>
      <c r="AL2350" t="s">
        <v>531</v>
      </c>
      <c r="AM2350" s="49" t="e">
        <v>#N/A</v>
      </c>
      <c r="AN2350" s="49" t="e">
        <v>#N/A</v>
      </c>
      <c r="AO2350" s="49" t="e">
        <v>#N/A</v>
      </c>
      <c r="AP2350" s="49" t="e">
        <v>#N/A</v>
      </c>
      <c r="AQ2350" s="49" t="e">
        <v>#N/A</v>
      </c>
      <c r="AR2350" s="49" t="e">
        <v>#N/A</v>
      </c>
      <c r="AS2350" s="49" t="e">
        <v>#N/A</v>
      </c>
      <c r="AT2350" s="49" t="e">
        <v>#N/A</v>
      </c>
    </row>
    <row r="2351" spans="1:46" x14ac:dyDescent="0.25">
      <c r="A2351">
        <v>14</v>
      </c>
      <c r="B2351" t="s">
        <v>493</v>
      </c>
      <c r="C2351" t="s">
        <v>562</v>
      </c>
      <c r="D2351" t="s">
        <v>563</v>
      </c>
      <c r="E2351" t="s">
        <v>634</v>
      </c>
      <c r="F2351" t="s">
        <v>635</v>
      </c>
      <c r="G2351">
        <v>6344788.0050999997</v>
      </c>
      <c r="H2351">
        <v>6353059.0033999998</v>
      </c>
      <c r="I2351">
        <v>6612753.0105999997</v>
      </c>
      <c r="J2351">
        <v>6165918.0073999995</v>
      </c>
      <c r="K2351">
        <v>6359268.9907999998</v>
      </c>
      <c r="L2351">
        <v>6401644.9919999996</v>
      </c>
      <c r="M2351">
        <v>6474949.9984999998</v>
      </c>
      <c r="N2351">
        <v>6392765.9992000004</v>
      </c>
      <c r="O2351">
        <v>6513583.9927000003</v>
      </c>
      <c r="P2351">
        <v>6433396.9923999999</v>
      </c>
      <c r="Q2351">
        <v>6330574.9913999997</v>
      </c>
      <c r="R2351">
        <v>6073781.0048000002</v>
      </c>
      <c r="S2351">
        <v>6204464.9956999999</v>
      </c>
      <c r="T2351">
        <v>6555479.0060000001</v>
      </c>
      <c r="U2351">
        <v>6862705.9922000002</v>
      </c>
      <c r="V2351">
        <v>6947603.9967</v>
      </c>
      <c r="W2351">
        <v>7022653.0062999995</v>
      </c>
      <c r="X2351">
        <v>7167586.0006999997</v>
      </c>
      <c r="Y2351">
        <v>7229642.5325999996</v>
      </c>
      <c r="Z2351">
        <v>6897516.6342000002</v>
      </c>
      <c r="AA2351">
        <v>7349883.7652000003</v>
      </c>
      <c r="AB2351">
        <v>7252230.6535999998</v>
      </c>
      <c r="AC2351">
        <v>7421155.0000999998</v>
      </c>
      <c r="AD2351">
        <v>7799761.9314999999</v>
      </c>
      <c r="AE2351">
        <v>7813432.5745000001</v>
      </c>
      <c r="AF2351">
        <v>7642284.2375999996</v>
      </c>
      <c r="AG2351">
        <v>7628767.0826000003</v>
      </c>
      <c r="AH2351">
        <v>7717376.3711999999</v>
      </c>
      <c r="AI2351">
        <v>7972045.9170000004</v>
      </c>
      <c r="AJ2351">
        <v>8055514.4013999999</v>
      </c>
      <c r="AK2351">
        <v>8050514.5834999997</v>
      </c>
      <c r="AL2351" t="s">
        <v>531</v>
      </c>
      <c r="AM2351" s="49" t="e">
        <v>#N/A</v>
      </c>
      <c r="AN2351" s="49" t="e">
        <v>#N/A</v>
      </c>
      <c r="AO2351" s="49" t="e">
        <v>#N/A</v>
      </c>
      <c r="AP2351" s="49" t="e">
        <v>#N/A</v>
      </c>
      <c r="AQ2351" s="49" t="e">
        <v>#N/A</v>
      </c>
      <c r="AR2351" s="49" t="e">
        <v>#N/A</v>
      </c>
      <c r="AS2351" s="49" t="e">
        <v>#N/A</v>
      </c>
      <c r="AT2351" s="49" t="e">
        <v>#N/A</v>
      </c>
    </row>
    <row r="2352" spans="1:46" x14ac:dyDescent="0.25">
      <c r="A2352">
        <v>14</v>
      </c>
      <c r="B2352" t="s">
        <v>493</v>
      </c>
      <c r="C2352" t="s">
        <v>564</v>
      </c>
      <c r="D2352" t="s">
        <v>565</v>
      </c>
      <c r="E2352" t="s">
        <v>634</v>
      </c>
      <c r="F2352" t="s">
        <v>635</v>
      </c>
      <c r="G2352">
        <v>18866304.4943</v>
      </c>
      <c r="H2352">
        <v>19101917.3761</v>
      </c>
      <c r="I2352">
        <v>19287056.206700001</v>
      </c>
      <c r="J2352">
        <v>19394399.089200001</v>
      </c>
      <c r="K2352">
        <v>19456477.266800001</v>
      </c>
      <c r="L2352">
        <v>19668854.924199998</v>
      </c>
      <c r="M2352">
        <v>19869647.7478</v>
      </c>
      <c r="N2352">
        <v>20039272.1021</v>
      </c>
      <c r="O2352">
        <v>20020326.9452</v>
      </c>
      <c r="P2352">
        <v>20129669.577300001</v>
      </c>
      <c r="Q2352">
        <v>20155810.989300001</v>
      </c>
      <c r="R2352">
        <v>19839478.604899999</v>
      </c>
      <c r="S2352">
        <v>19864775.162500001</v>
      </c>
      <c r="T2352">
        <v>19762349.672499999</v>
      </c>
      <c r="U2352">
        <v>19638735.2106</v>
      </c>
      <c r="V2352">
        <v>19583120.162599999</v>
      </c>
      <c r="W2352">
        <v>19735652.881499998</v>
      </c>
      <c r="X2352">
        <v>19461596.630399998</v>
      </c>
      <c r="Y2352">
        <v>19094634.374699999</v>
      </c>
      <c r="Z2352">
        <v>18812960.927700002</v>
      </c>
      <c r="AA2352">
        <v>18770381.904399998</v>
      </c>
      <c r="AB2352">
        <v>18361439.769000001</v>
      </c>
      <c r="AC2352">
        <v>18133094.510499999</v>
      </c>
      <c r="AD2352">
        <v>18088059.3094</v>
      </c>
      <c r="AE2352">
        <v>18300060.548300002</v>
      </c>
      <c r="AF2352">
        <v>18039571.451000001</v>
      </c>
      <c r="AG2352">
        <v>18316426.217799999</v>
      </c>
      <c r="AH2352">
        <v>18732227.3992</v>
      </c>
      <c r="AI2352">
        <v>19052296.841800001</v>
      </c>
      <c r="AJ2352">
        <v>19322595.180300001</v>
      </c>
      <c r="AK2352">
        <v>19543738.724100001</v>
      </c>
      <c r="AL2352" t="s">
        <v>531</v>
      </c>
      <c r="AM2352" s="49" t="e">
        <v>#N/A</v>
      </c>
      <c r="AN2352" s="49" t="e">
        <v>#N/A</v>
      </c>
      <c r="AO2352" s="49" t="e">
        <v>#N/A</v>
      </c>
      <c r="AP2352" s="49" t="e">
        <v>#N/A</v>
      </c>
      <c r="AQ2352" s="49" t="e">
        <v>#N/A</v>
      </c>
      <c r="AR2352" s="49" t="e">
        <v>#N/A</v>
      </c>
      <c r="AS2352" s="49" t="e">
        <v>#N/A</v>
      </c>
      <c r="AT2352" s="49" t="e">
        <v>#N/A</v>
      </c>
    </row>
    <row r="2353" spans="1:46" x14ac:dyDescent="0.25">
      <c r="A2353">
        <v>14</v>
      </c>
      <c r="B2353" t="s">
        <v>493</v>
      </c>
      <c r="C2353" t="s">
        <v>566</v>
      </c>
      <c r="D2353" t="s">
        <v>567</v>
      </c>
      <c r="E2353" t="s">
        <v>634</v>
      </c>
      <c r="F2353" t="s">
        <v>635</v>
      </c>
      <c r="G2353">
        <v>2375627.0046999999</v>
      </c>
      <c r="H2353">
        <v>2413815.3141000001</v>
      </c>
      <c r="I2353">
        <v>2399430.0093999999</v>
      </c>
      <c r="J2353">
        <v>2524416.0126</v>
      </c>
      <c r="K2353">
        <v>2369671.6460000002</v>
      </c>
      <c r="L2353">
        <v>2421101.4808</v>
      </c>
      <c r="M2353">
        <v>2512848.3322000001</v>
      </c>
      <c r="N2353">
        <v>2582330.0282999999</v>
      </c>
      <c r="O2353">
        <v>2552807.2519</v>
      </c>
      <c r="P2353">
        <v>2608341.8840000001</v>
      </c>
      <c r="Q2353">
        <v>2625831.7135000001</v>
      </c>
      <c r="R2353">
        <v>2617490.7579999999</v>
      </c>
      <c r="S2353">
        <v>2682490.7149</v>
      </c>
      <c r="T2353">
        <v>2958619.2141999998</v>
      </c>
      <c r="U2353">
        <v>3028658.0520000001</v>
      </c>
      <c r="V2353">
        <v>3239749.6584000001</v>
      </c>
      <c r="W2353">
        <v>3373299.4763000002</v>
      </c>
      <c r="X2353">
        <v>3563574.7651999998</v>
      </c>
      <c r="Y2353">
        <v>3753914.8616999998</v>
      </c>
      <c r="Z2353">
        <v>3807543.4739999999</v>
      </c>
      <c r="AA2353">
        <v>4140834.9482</v>
      </c>
      <c r="AB2353">
        <v>3946946.5011</v>
      </c>
      <c r="AC2353">
        <v>4302819.2927000001</v>
      </c>
      <c r="AD2353">
        <v>4340558.6474000001</v>
      </c>
      <c r="AE2353">
        <v>4128172.1894</v>
      </c>
      <c r="AF2353">
        <v>4323274.9382999996</v>
      </c>
      <c r="AG2353">
        <v>4373042.9735000003</v>
      </c>
      <c r="AH2353">
        <v>4436010.2768000001</v>
      </c>
      <c r="AI2353">
        <v>4632830.9367000004</v>
      </c>
      <c r="AJ2353">
        <v>4730418.8472999996</v>
      </c>
      <c r="AK2353">
        <v>4719890.4519999996</v>
      </c>
      <c r="AL2353" t="s">
        <v>531</v>
      </c>
      <c r="AM2353" s="49" t="e">
        <v>#N/A</v>
      </c>
      <c r="AN2353" s="49" t="e">
        <v>#N/A</v>
      </c>
      <c r="AO2353" s="49" t="e">
        <v>#N/A</v>
      </c>
      <c r="AP2353" s="49" t="e">
        <v>#N/A</v>
      </c>
      <c r="AQ2353" s="49" t="e">
        <v>#N/A</v>
      </c>
      <c r="AR2353" s="49" t="e">
        <v>#N/A</v>
      </c>
      <c r="AS2353" s="49" t="e">
        <v>#N/A</v>
      </c>
      <c r="AT2353" s="49" t="e">
        <v>#N/A</v>
      </c>
    </row>
    <row r="2354" spans="1:46" x14ac:dyDescent="0.25">
      <c r="A2354">
        <v>14</v>
      </c>
      <c r="B2354" t="s">
        <v>493</v>
      </c>
      <c r="C2354" t="s">
        <v>568</v>
      </c>
      <c r="D2354" t="s">
        <v>569</v>
      </c>
      <c r="E2354" t="s">
        <v>634</v>
      </c>
      <c r="F2354" t="s">
        <v>635</v>
      </c>
      <c r="G2354">
        <v>1687902.0016000001</v>
      </c>
      <c r="H2354">
        <v>1761418.3159</v>
      </c>
      <c r="I2354">
        <v>1773824.0094999999</v>
      </c>
      <c r="J2354">
        <v>1915024.0111</v>
      </c>
      <c r="K2354">
        <v>1895696.6454</v>
      </c>
      <c r="L2354">
        <v>1963830.4808</v>
      </c>
      <c r="M2354">
        <v>2085259.3326000001</v>
      </c>
      <c r="N2354">
        <v>2172811.023</v>
      </c>
      <c r="O2354">
        <v>2202217.2472999999</v>
      </c>
      <c r="P2354">
        <v>2187978.8824999998</v>
      </c>
      <c r="Q2354">
        <v>2230447.7135000001</v>
      </c>
      <c r="R2354">
        <v>2239030.7623000001</v>
      </c>
      <c r="S2354">
        <v>2302084.7196999998</v>
      </c>
      <c r="T2354">
        <v>2580672.2187999999</v>
      </c>
      <c r="U2354">
        <v>2654281.0529999998</v>
      </c>
      <c r="V2354">
        <v>2830572.6644000001</v>
      </c>
      <c r="W2354">
        <v>2940070.4802000001</v>
      </c>
      <c r="X2354">
        <v>3095349.7692</v>
      </c>
      <c r="Y2354">
        <v>3290178.8605</v>
      </c>
      <c r="Z2354">
        <v>3339515.4711000002</v>
      </c>
      <c r="AA2354">
        <v>3638121.4468</v>
      </c>
      <c r="AB2354">
        <v>3425522.0063</v>
      </c>
      <c r="AC2354">
        <v>3753182.7829</v>
      </c>
      <c r="AD2354">
        <v>3786986.7466000002</v>
      </c>
      <c r="AE2354">
        <v>3556109.7971000001</v>
      </c>
      <c r="AF2354">
        <v>3707418.1491</v>
      </c>
      <c r="AG2354">
        <v>3729583.8931</v>
      </c>
      <c r="AH2354">
        <v>3768301.7532000002</v>
      </c>
      <c r="AI2354">
        <v>3897305.7237</v>
      </c>
      <c r="AJ2354">
        <v>3978199.3428000002</v>
      </c>
      <c r="AK2354">
        <v>3947007.5529999998</v>
      </c>
      <c r="AL2354">
        <v>4169592.3859999999</v>
      </c>
      <c r="AM2354" s="49" t="e">
        <v>#N/A</v>
      </c>
      <c r="AN2354" s="49" t="e">
        <v>#N/A</v>
      </c>
      <c r="AO2354" s="49" t="e">
        <v>#N/A</v>
      </c>
      <c r="AP2354" s="49" t="e">
        <v>#N/A</v>
      </c>
      <c r="AQ2354" s="49" t="e">
        <v>#N/A</v>
      </c>
      <c r="AR2354" s="49" t="e">
        <v>#N/A</v>
      </c>
      <c r="AS2354" s="49" t="e">
        <v>#N/A</v>
      </c>
      <c r="AT2354" s="49" t="e">
        <v>#N/A</v>
      </c>
    </row>
    <row r="2355" spans="1:46" x14ac:dyDescent="0.25">
      <c r="A2355">
        <v>14</v>
      </c>
      <c r="B2355" t="s">
        <v>493</v>
      </c>
      <c r="C2355" t="s">
        <v>570</v>
      </c>
      <c r="D2355" t="s">
        <v>571</v>
      </c>
      <c r="E2355" t="s">
        <v>634</v>
      </c>
      <c r="F2355" t="s">
        <v>635</v>
      </c>
      <c r="G2355">
        <v>1700587.0008</v>
      </c>
      <c r="H2355">
        <v>1774124.3160999999</v>
      </c>
      <c r="I2355">
        <v>1795749.0083000001</v>
      </c>
      <c r="J2355">
        <v>1938573.0109999999</v>
      </c>
      <c r="K2355">
        <v>1930328.645</v>
      </c>
      <c r="L2355">
        <v>2000920.4794999999</v>
      </c>
      <c r="M2355">
        <v>2122575.3306</v>
      </c>
      <c r="N2355">
        <v>2210411.0241999999</v>
      </c>
      <c r="O2355">
        <v>2235378.2481999998</v>
      </c>
      <c r="P2355">
        <v>2215608.8820000002</v>
      </c>
      <c r="Q2355">
        <v>2258035.7151000001</v>
      </c>
      <c r="R2355">
        <v>2265532.7625000002</v>
      </c>
      <c r="S2355">
        <v>2331588.7182999998</v>
      </c>
      <c r="T2355">
        <v>2610807.2184000001</v>
      </c>
      <c r="U2355">
        <v>2679046.0545000001</v>
      </c>
      <c r="V2355">
        <v>2871695.6652000002</v>
      </c>
      <c r="W2355">
        <v>2979739.4808</v>
      </c>
      <c r="X2355">
        <v>3135821.7686999999</v>
      </c>
      <c r="Y2355">
        <v>3335282.8591999998</v>
      </c>
      <c r="Z2355">
        <v>3388449.4706999999</v>
      </c>
      <c r="AA2355">
        <v>3690374.4482999998</v>
      </c>
      <c r="AB2355">
        <v>3488913.0052999998</v>
      </c>
      <c r="AC2355">
        <v>3822281.7845999999</v>
      </c>
      <c r="AD2355">
        <v>3862516.7483999999</v>
      </c>
      <c r="AE2355">
        <v>3645146.7966999998</v>
      </c>
      <c r="AF2355">
        <v>3820516.1482000002</v>
      </c>
      <c r="AG2355">
        <v>3834613.8950999998</v>
      </c>
      <c r="AH2355">
        <v>3894221.7519</v>
      </c>
      <c r="AI2355">
        <v>4040389.7225000001</v>
      </c>
      <c r="AJ2355">
        <v>4122055.3415000001</v>
      </c>
      <c r="AK2355">
        <v>4098375.5543999998</v>
      </c>
      <c r="AL2355">
        <v>4348223.3844999997</v>
      </c>
      <c r="AM2355" s="49" t="e">
        <v>#N/A</v>
      </c>
      <c r="AN2355" s="49" t="e">
        <v>#N/A</v>
      </c>
      <c r="AO2355" s="49" t="e">
        <v>#N/A</v>
      </c>
      <c r="AP2355" s="49" t="e">
        <v>#N/A</v>
      </c>
      <c r="AQ2355" s="49" t="e">
        <v>#N/A</v>
      </c>
      <c r="AR2355" s="49" t="e">
        <v>#N/A</v>
      </c>
      <c r="AS2355" s="49" t="e">
        <v>#N/A</v>
      </c>
      <c r="AT2355" s="49" t="e">
        <v>#N/A</v>
      </c>
    </row>
    <row r="2356" spans="1:46" x14ac:dyDescent="0.25">
      <c r="A2356">
        <v>14</v>
      </c>
      <c r="B2356" t="s">
        <v>493</v>
      </c>
      <c r="C2356" t="s">
        <v>572</v>
      </c>
      <c r="D2356" t="s">
        <v>573</v>
      </c>
      <c r="E2356" t="s">
        <v>634</v>
      </c>
      <c r="F2356" t="s">
        <v>635</v>
      </c>
      <c r="G2356">
        <v>254130.44080000001</v>
      </c>
      <c r="H2356">
        <v>256463.4137</v>
      </c>
      <c r="I2356">
        <v>238286.1661</v>
      </c>
      <c r="J2356">
        <v>267913.99770000001</v>
      </c>
      <c r="K2356">
        <v>268103.89840000001</v>
      </c>
      <c r="L2356">
        <v>274441.7464</v>
      </c>
      <c r="M2356">
        <v>297434.41690000001</v>
      </c>
      <c r="N2356">
        <v>303652.17920000001</v>
      </c>
      <c r="O2356">
        <v>294218.28879999998</v>
      </c>
      <c r="P2356">
        <v>301363.10489999998</v>
      </c>
      <c r="Q2356">
        <v>307134.66729999997</v>
      </c>
      <c r="R2356">
        <v>305143.30800000002</v>
      </c>
      <c r="S2356">
        <v>320322.40909999999</v>
      </c>
      <c r="T2356">
        <v>311477.0404</v>
      </c>
      <c r="U2356">
        <v>312906.63170000003</v>
      </c>
      <c r="V2356">
        <v>313063.51939999999</v>
      </c>
      <c r="W2356">
        <v>314179.94640000002</v>
      </c>
      <c r="X2356">
        <v>317726.12410000002</v>
      </c>
      <c r="Y2356">
        <v>323095.43969999999</v>
      </c>
      <c r="Z2356">
        <v>250397.59880000001</v>
      </c>
      <c r="AA2356">
        <v>286571.40010000003</v>
      </c>
      <c r="AB2356">
        <v>274554.723</v>
      </c>
      <c r="AC2356">
        <v>274350.77559999999</v>
      </c>
      <c r="AD2356">
        <v>294463.3799</v>
      </c>
      <c r="AE2356">
        <v>292434.27659999998</v>
      </c>
      <c r="AF2356">
        <v>305141.00530000002</v>
      </c>
      <c r="AG2356">
        <v>304989.71110000001</v>
      </c>
      <c r="AH2356">
        <v>323371.91930000001</v>
      </c>
      <c r="AI2356">
        <v>311026.25189999997</v>
      </c>
      <c r="AJ2356">
        <v>300860.84379999997</v>
      </c>
      <c r="AK2356">
        <v>288539.57290000003</v>
      </c>
      <c r="AL2356" t="s">
        <v>531</v>
      </c>
      <c r="AM2356" s="49" t="e">
        <v>#N/A</v>
      </c>
      <c r="AN2356" s="49" t="e">
        <v>#N/A</v>
      </c>
      <c r="AO2356" s="49" t="e">
        <v>#N/A</v>
      </c>
      <c r="AP2356" s="49" t="e">
        <v>#N/A</v>
      </c>
      <c r="AQ2356" s="49" t="e">
        <v>#N/A</v>
      </c>
      <c r="AR2356" s="49" t="e">
        <v>#N/A</v>
      </c>
      <c r="AS2356" s="49" t="e">
        <v>#N/A</v>
      </c>
      <c r="AT2356" s="49" t="e">
        <v>#N/A</v>
      </c>
    </row>
    <row r="2357" spans="1:46" x14ac:dyDescent="0.25">
      <c r="A2357">
        <v>14</v>
      </c>
      <c r="B2357" t="s">
        <v>259</v>
      </c>
      <c r="C2357" t="s">
        <v>259</v>
      </c>
      <c r="D2357" t="s">
        <v>260</v>
      </c>
      <c r="E2357" t="s">
        <v>634</v>
      </c>
      <c r="F2357" t="s">
        <v>635</v>
      </c>
      <c r="G2357">
        <v>358132.00150000001</v>
      </c>
      <c r="H2357">
        <v>368450.00160000002</v>
      </c>
      <c r="I2357">
        <v>372486.00150000001</v>
      </c>
      <c r="J2357">
        <v>369487.00079999998</v>
      </c>
      <c r="K2357">
        <v>354674.00189999997</v>
      </c>
      <c r="L2357">
        <v>368639.99859999999</v>
      </c>
      <c r="M2357">
        <v>368840.99849999999</v>
      </c>
      <c r="N2357">
        <v>378716.00170000002</v>
      </c>
      <c r="O2357">
        <v>382702.99930000002</v>
      </c>
      <c r="P2357">
        <v>376587.00140000001</v>
      </c>
      <c r="Q2357">
        <v>373985.99790000002</v>
      </c>
      <c r="R2357">
        <v>361117.99790000002</v>
      </c>
      <c r="S2357">
        <v>355865</v>
      </c>
      <c r="T2357">
        <v>357432.99849999999</v>
      </c>
      <c r="U2357">
        <v>359733.00030000001</v>
      </c>
      <c r="V2357">
        <v>371360.9999</v>
      </c>
      <c r="W2357">
        <v>362628.00079999998</v>
      </c>
      <c r="X2357">
        <v>362798.99810000003</v>
      </c>
      <c r="Y2357">
        <v>356631.00020000001</v>
      </c>
      <c r="Z2357">
        <v>332816.00030000001</v>
      </c>
      <c r="AA2357">
        <v>338040.00040000002</v>
      </c>
      <c r="AB2357">
        <v>331628</v>
      </c>
      <c r="AC2357">
        <v>339420.99969999999</v>
      </c>
      <c r="AD2357">
        <v>371269.99979999999</v>
      </c>
      <c r="AE2357">
        <v>363107.0001</v>
      </c>
      <c r="AF2357">
        <v>358730.99859999999</v>
      </c>
      <c r="AG2357">
        <v>360430.00199999998</v>
      </c>
      <c r="AH2357">
        <v>402072.99920000002</v>
      </c>
      <c r="AI2357">
        <v>356230.00099999999</v>
      </c>
      <c r="AJ2357">
        <v>361168.00089999998</v>
      </c>
      <c r="AK2357">
        <v>362928.99829999998</v>
      </c>
      <c r="AL2357">
        <v>362928.99829999998</v>
      </c>
      <c r="AM2357" s="49" t="s">
        <v>260</v>
      </c>
      <c r="AN2357" s="49" t="s">
        <v>14</v>
      </c>
      <c r="AO2357" s="49" t="s">
        <v>507</v>
      </c>
      <c r="AP2357" s="49" t="s">
        <v>501</v>
      </c>
      <c r="AQ2357" s="49" t="s">
        <v>10</v>
      </c>
      <c r="AR2357" s="49" t="s">
        <v>487</v>
      </c>
      <c r="AS2357" s="49" t="s">
        <v>488</v>
      </c>
      <c r="AT2357" s="49" t="s">
        <v>489</v>
      </c>
    </row>
    <row r="2358" spans="1:46" x14ac:dyDescent="0.25">
      <c r="A2358">
        <v>14</v>
      </c>
      <c r="B2358" t="s">
        <v>493</v>
      </c>
      <c r="C2358" t="s">
        <v>574</v>
      </c>
      <c r="D2358" t="s">
        <v>575</v>
      </c>
      <c r="E2358" t="s">
        <v>634</v>
      </c>
      <c r="F2358" t="s">
        <v>635</v>
      </c>
      <c r="G2358">
        <v>17761.004300000001</v>
      </c>
      <c r="H2358">
        <v>18186.006399999998</v>
      </c>
      <c r="I2358">
        <v>19370.008300000001</v>
      </c>
      <c r="J2358">
        <v>20416.000700000001</v>
      </c>
      <c r="K2358">
        <v>21361.995599999998</v>
      </c>
      <c r="L2358">
        <v>20725.999800000001</v>
      </c>
      <c r="M2358">
        <v>21090.000199999999</v>
      </c>
      <c r="N2358">
        <v>20125.001400000001</v>
      </c>
      <c r="O2358">
        <v>18536.001899999999</v>
      </c>
      <c r="P2358">
        <v>17664.996800000001</v>
      </c>
      <c r="Q2358">
        <v>16978.005700000002</v>
      </c>
      <c r="R2358">
        <v>16867.001100000001</v>
      </c>
      <c r="S2358">
        <v>15759.002200000001</v>
      </c>
      <c r="T2358">
        <v>15774.999900000001</v>
      </c>
      <c r="U2358">
        <v>16058.0067</v>
      </c>
      <c r="V2358">
        <v>36854.997799999997</v>
      </c>
      <c r="W2358">
        <v>36912.001100000001</v>
      </c>
      <c r="X2358">
        <v>38378.997199999998</v>
      </c>
      <c r="Y2358">
        <v>38008.000699999997</v>
      </c>
      <c r="Z2358">
        <v>37296.001799999998</v>
      </c>
      <c r="AA2358">
        <v>37389.995499999997</v>
      </c>
      <c r="AB2358">
        <v>32634.004199999999</v>
      </c>
      <c r="AC2358">
        <v>32818.001499999998</v>
      </c>
      <c r="AD2358">
        <v>32987.001700000001</v>
      </c>
      <c r="AE2358">
        <v>33113.003499999999</v>
      </c>
      <c r="AF2358">
        <v>33299.002</v>
      </c>
      <c r="AG2358">
        <v>36680.002099999998</v>
      </c>
      <c r="AH2358">
        <v>36187.140399999997</v>
      </c>
      <c r="AI2358">
        <v>36945.394999999997</v>
      </c>
      <c r="AJ2358">
        <v>37208.836900000002</v>
      </c>
      <c r="AK2358">
        <v>37576.4211</v>
      </c>
      <c r="AL2358" t="s">
        <v>531</v>
      </c>
      <c r="AM2358" s="49" t="e">
        <v>#N/A</v>
      </c>
      <c r="AN2358" s="49" t="e">
        <v>#N/A</v>
      </c>
      <c r="AO2358" s="49" t="e">
        <v>#N/A</v>
      </c>
      <c r="AP2358" s="49" t="e">
        <v>#N/A</v>
      </c>
      <c r="AQ2358" s="49" t="e">
        <v>#N/A</v>
      </c>
      <c r="AR2358" s="49" t="e">
        <v>#N/A</v>
      </c>
      <c r="AS2358" s="49" t="e">
        <v>#N/A</v>
      </c>
      <c r="AT2358" s="49" t="e">
        <v>#N/A</v>
      </c>
    </row>
    <row r="2359" spans="1:46" x14ac:dyDescent="0.25">
      <c r="A2359">
        <v>14</v>
      </c>
      <c r="B2359" t="s">
        <v>273</v>
      </c>
      <c r="C2359" t="s">
        <v>273</v>
      </c>
      <c r="D2359" t="s">
        <v>420</v>
      </c>
      <c r="E2359" t="s">
        <v>634</v>
      </c>
      <c r="F2359" t="s">
        <v>635</v>
      </c>
      <c r="G2359">
        <v>3215.9983000000002</v>
      </c>
      <c r="H2359">
        <v>3215.9983000000002</v>
      </c>
      <c r="I2359">
        <v>3338.9980999999998</v>
      </c>
      <c r="J2359">
        <v>3462.9985999999999</v>
      </c>
      <c r="K2359">
        <v>3462.9985999999999</v>
      </c>
      <c r="L2359">
        <v>3462.9985999999999</v>
      </c>
      <c r="M2359">
        <v>3462.9985999999999</v>
      </c>
      <c r="N2359">
        <v>3585.9983999999999</v>
      </c>
      <c r="O2359">
        <v>3585.9983999999999</v>
      </c>
      <c r="P2359">
        <v>3585.9983999999999</v>
      </c>
      <c r="Q2359">
        <v>5532.9985999999999</v>
      </c>
      <c r="R2359">
        <v>6323.0016999999998</v>
      </c>
      <c r="S2359">
        <v>7043.9979000000003</v>
      </c>
      <c r="T2359">
        <v>7043.9979000000003</v>
      </c>
      <c r="U2359">
        <v>7043.9979000000003</v>
      </c>
      <c r="V2359">
        <v>7043.9979000000003</v>
      </c>
      <c r="W2359">
        <v>7043.9979000000003</v>
      </c>
      <c r="X2359">
        <v>7513.9997000000003</v>
      </c>
      <c r="Y2359">
        <v>7555.0011000000004</v>
      </c>
      <c r="Z2359">
        <v>7595.9982</v>
      </c>
      <c r="AA2359">
        <v>7636.9994999999999</v>
      </c>
      <c r="AB2359">
        <v>7666.9979999999996</v>
      </c>
      <c r="AC2359">
        <v>6003.0002999999997</v>
      </c>
      <c r="AD2359">
        <v>6003.0002999999997</v>
      </c>
      <c r="AE2359">
        <v>6003.0002999999997</v>
      </c>
      <c r="AF2359">
        <v>6003.0002999999997</v>
      </c>
      <c r="AG2359">
        <v>6003.0002999999997</v>
      </c>
      <c r="AH2359">
        <v>6003.0002999999997</v>
      </c>
      <c r="AI2359">
        <v>6003.0002999999997</v>
      </c>
      <c r="AJ2359">
        <v>6003.0002999999997</v>
      </c>
      <c r="AK2359">
        <v>7322.3280000000004</v>
      </c>
      <c r="AL2359" t="s">
        <v>531</v>
      </c>
      <c r="AM2359" s="49" t="s">
        <v>420</v>
      </c>
      <c r="AN2359" s="49" t="s">
        <v>14</v>
      </c>
      <c r="AO2359" s="49" t="s">
        <v>485</v>
      </c>
      <c r="AP2359" s="49" t="s">
        <v>494</v>
      </c>
      <c r="AQ2359" s="49" t="s">
        <v>11</v>
      </c>
      <c r="AR2359" s="49" t="s">
        <v>495</v>
      </c>
      <c r="AS2359" s="49" t="s">
        <v>488</v>
      </c>
      <c r="AT2359" s="49" t="s">
        <v>497</v>
      </c>
    </row>
    <row r="2360" spans="1:46" x14ac:dyDescent="0.25">
      <c r="A2360">
        <v>14</v>
      </c>
      <c r="B2360" t="s">
        <v>271</v>
      </c>
      <c r="C2360" t="s">
        <v>271</v>
      </c>
      <c r="D2360" t="s">
        <v>272</v>
      </c>
      <c r="E2360" t="s">
        <v>634</v>
      </c>
      <c r="F2360" t="s">
        <v>635</v>
      </c>
      <c r="G2360" t="s">
        <v>531</v>
      </c>
      <c r="H2360" t="s">
        <v>531</v>
      </c>
      <c r="I2360" t="s">
        <v>531</v>
      </c>
      <c r="J2360" t="s">
        <v>531</v>
      </c>
      <c r="K2360" t="s">
        <v>531</v>
      </c>
      <c r="L2360" t="s">
        <v>531</v>
      </c>
      <c r="M2360" t="s">
        <v>531</v>
      </c>
      <c r="N2360" t="s">
        <v>531</v>
      </c>
      <c r="O2360" t="s">
        <v>531</v>
      </c>
      <c r="P2360" t="s">
        <v>531</v>
      </c>
      <c r="Q2360" t="s">
        <v>531</v>
      </c>
      <c r="R2360" t="s">
        <v>531</v>
      </c>
      <c r="S2360" t="s">
        <v>531</v>
      </c>
      <c r="T2360" t="s">
        <v>531</v>
      </c>
      <c r="U2360" t="s">
        <v>531</v>
      </c>
      <c r="V2360">
        <v>6096.0016999999998</v>
      </c>
      <c r="W2360">
        <v>6211.0006000000003</v>
      </c>
      <c r="X2360">
        <v>6448.9992000000002</v>
      </c>
      <c r="Y2360">
        <v>6448.9992000000002</v>
      </c>
      <c r="Z2360">
        <v>6731.0011000000004</v>
      </c>
      <c r="AA2360">
        <v>6821.0006000000003</v>
      </c>
      <c r="AB2360">
        <v>7686.9983000000002</v>
      </c>
      <c r="AC2360">
        <v>7675.9996000000001</v>
      </c>
      <c r="AD2360">
        <v>7277.0016999999998</v>
      </c>
      <c r="AE2360">
        <v>7368.9983000000002</v>
      </c>
      <c r="AF2360">
        <v>7830.9991</v>
      </c>
      <c r="AG2360">
        <v>7823.9988000000003</v>
      </c>
      <c r="AH2360">
        <v>8057.9989999999998</v>
      </c>
      <c r="AI2360">
        <v>7225.0016999999998</v>
      </c>
      <c r="AJ2360">
        <v>7270.0014000000001</v>
      </c>
      <c r="AK2360">
        <v>7265.9988000000003</v>
      </c>
      <c r="AL2360" t="s">
        <v>531</v>
      </c>
      <c r="AM2360" s="49" t="s">
        <v>272</v>
      </c>
      <c r="AN2360" s="49" t="s">
        <v>14</v>
      </c>
      <c r="AO2360" s="49" t="s">
        <v>500</v>
      </c>
      <c r="AP2360" s="49" t="s">
        <v>501</v>
      </c>
      <c r="AQ2360" s="49" t="s">
        <v>502</v>
      </c>
      <c r="AR2360" s="49" t="s">
        <v>487</v>
      </c>
      <c r="AS2360" s="49" t="s">
        <v>488</v>
      </c>
      <c r="AT2360" s="49" t="s">
        <v>489</v>
      </c>
    </row>
    <row r="2361" spans="1:46" x14ac:dyDescent="0.25">
      <c r="A2361">
        <v>14</v>
      </c>
      <c r="B2361" t="s">
        <v>251</v>
      </c>
      <c r="C2361" t="s">
        <v>251</v>
      </c>
      <c r="D2361" t="s">
        <v>252</v>
      </c>
      <c r="E2361" t="s">
        <v>634</v>
      </c>
      <c r="F2361" t="s">
        <v>635</v>
      </c>
      <c r="G2361">
        <v>41540.001900000003</v>
      </c>
      <c r="H2361">
        <v>44921.002</v>
      </c>
      <c r="I2361">
        <v>45486.998699999996</v>
      </c>
      <c r="J2361">
        <v>46179.001400000001</v>
      </c>
      <c r="K2361">
        <v>46802.001400000001</v>
      </c>
      <c r="L2361">
        <v>47732.999199999998</v>
      </c>
      <c r="M2361">
        <v>48520.000399999997</v>
      </c>
      <c r="N2361">
        <v>49179.999199999998</v>
      </c>
      <c r="O2361">
        <v>49801.998599999999</v>
      </c>
      <c r="P2361">
        <v>50391.998200000002</v>
      </c>
      <c r="Q2361">
        <v>50954.000800000002</v>
      </c>
      <c r="R2361">
        <v>51482.998800000001</v>
      </c>
      <c r="S2361">
        <v>51970.999600000003</v>
      </c>
      <c r="T2361">
        <v>52545.001499999998</v>
      </c>
      <c r="U2361">
        <v>93771.001799999998</v>
      </c>
      <c r="V2361">
        <v>87926.999400000001</v>
      </c>
      <c r="W2361">
        <v>81435.001699999993</v>
      </c>
      <c r="X2361">
        <v>75674.998999999996</v>
      </c>
      <c r="Y2361">
        <v>69469.001699999993</v>
      </c>
      <c r="Z2361">
        <v>62578.002</v>
      </c>
      <c r="AA2361">
        <v>60157.998099999997</v>
      </c>
      <c r="AB2361">
        <v>58024.999400000001</v>
      </c>
      <c r="AC2361">
        <v>56080.000500000002</v>
      </c>
      <c r="AD2361">
        <v>54780.9997</v>
      </c>
      <c r="AE2361">
        <v>54215.999400000001</v>
      </c>
      <c r="AF2361">
        <v>54257.000800000002</v>
      </c>
      <c r="AG2361">
        <v>53551.998099999997</v>
      </c>
      <c r="AH2361">
        <v>52938.615100000003</v>
      </c>
      <c r="AI2361">
        <v>51515.5553</v>
      </c>
      <c r="AJ2361">
        <v>50876.850599999998</v>
      </c>
      <c r="AK2361">
        <v>49632.784899999999</v>
      </c>
      <c r="AL2361">
        <v>50329.405599999998</v>
      </c>
      <c r="AM2361" s="49" t="s">
        <v>252</v>
      </c>
      <c r="AN2361" s="49" t="s">
        <v>7</v>
      </c>
      <c r="AO2361" s="49" t="s">
        <v>9</v>
      </c>
      <c r="AP2361" s="49" t="s">
        <v>494</v>
      </c>
      <c r="AQ2361" s="49" t="s">
        <v>9</v>
      </c>
      <c r="AR2361" s="49" t="s">
        <v>487</v>
      </c>
      <c r="AS2361" s="49" t="s">
        <v>488</v>
      </c>
      <c r="AT2361" s="49" t="s">
        <v>489</v>
      </c>
    </row>
    <row r="2362" spans="1:46" x14ac:dyDescent="0.25">
      <c r="A2362">
        <v>14</v>
      </c>
      <c r="B2362" t="s">
        <v>274</v>
      </c>
      <c r="C2362" t="s">
        <v>274</v>
      </c>
      <c r="D2362" t="s">
        <v>275</v>
      </c>
      <c r="E2362" t="s">
        <v>634</v>
      </c>
      <c r="F2362" t="s">
        <v>635</v>
      </c>
      <c r="G2362">
        <v>228154.0013</v>
      </c>
      <c r="H2362">
        <v>227570.0013</v>
      </c>
      <c r="I2362">
        <v>228516.00039999999</v>
      </c>
      <c r="J2362">
        <v>231328.0018</v>
      </c>
      <c r="K2362">
        <v>236390.99849999999</v>
      </c>
      <c r="L2362">
        <v>241730.9982</v>
      </c>
      <c r="M2362">
        <v>246854.0001</v>
      </c>
      <c r="N2362">
        <v>252145.9981</v>
      </c>
      <c r="O2362">
        <v>257933.00140000001</v>
      </c>
      <c r="P2362">
        <v>264026.0012</v>
      </c>
      <c r="Q2362">
        <v>269728</v>
      </c>
      <c r="R2362">
        <v>274410.99859999999</v>
      </c>
      <c r="S2362">
        <v>282237.99930000002</v>
      </c>
      <c r="T2362">
        <v>288445.99790000002</v>
      </c>
      <c r="U2362">
        <v>293940.00060000003</v>
      </c>
      <c r="V2362">
        <v>300669.00040000002</v>
      </c>
      <c r="W2362">
        <v>306102.99790000002</v>
      </c>
      <c r="X2362">
        <v>227732.00109999999</v>
      </c>
      <c r="Y2362">
        <v>236033.00200000001</v>
      </c>
      <c r="Z2362">
        <v>258548.00049999999</v>
      </c>
      <c r="AA2362">
        <v>222678.99830000001</v>
      </c>
      <c r="AB2362">
        <v>281984.99930000002</v>
      </c>
      <c r="AC2362">
        <v>286464.00030000001</v>
      </c>
      <c r="AD2362">
        <v>290248.00079999998</v>
      </c>
      <c r="AE2362">
        <v>294887.00030000001</v>
      </c>
      <c r="AF2362">
        <v>300755.00150000001</v>
      </c>
      <c r="AG2362">
        <v>304757.00030000001</v>
      </c>
      <c r="AH2362">
        <v>309301.67129999999</v>
      </c>
      <c r="AI2362">
        <v>313732.01319999999</v>
      </c>
      <c r="AJ2362">
        <v>318052.73639999999</v>
      </c>
      <c r="AK2362">
        <v>322085.71340000001</v>
      </c>
      <c r="AL2362" t="s">
        <v>531</v>
      </c>
      <c r="AM2362" s="49" t="s">
        <v>275</v>
      </c>
      <c r="AN2362" s="49" t="s">
        <v>4</v>
      </c>
      <c r="AO2362" s="49" t="s">
        <v>9</v>
      </c>
      <c r="AP2362" s="49" t="s">
        <v>486</v>
      </c>
      <c r="AQ2362" s="49" t="s">
        <v>9</v>
      </c>
      <c r="AR2362" s="49" t="s">
        <v>495</v>
      </c>
      <c r="AS2362" s="49" t="s">
        <v>488</v>
      </c>
      <c r="AT2362" s="49" t="s">
        <v>489</v>
      </c>
    </row>
    <row r="2363" spans="1:46" x14ac:dyDescent="0.25">
      <c r="A2363">
        <v>14</v>
      </c>
      <c r="B2363" t="s">
        <v>269</v>
      </c>
      <c r="C2363" t="s">
        <v>269</v>
      </c>
      <c r="D2363" t="s">
        <v>270</v>
      </c>
      <c r="E2363" t="s">
        <v>634</v>
      </c>
      <c r="F2363" t="s">
        <v>635</v>
      </c>
      <c r="G2363">
        <v>377775.00170000002</v>
      </c>
      <c r="H2363">
        <v>370364.00140000001</v>
      </c>
      <c r="I2363">
        <v>385310.9988</v>
      </c>
      <c r="J2363">
        <v>363330.99800000002</v>
      </c>
      <c r="K2363">
        <v>376830.99969999999</v>
      </c>
      <c r="L2363">
        <v>382609.00140000001</v>
      </c>
      <c r="M2363">
        <v>377805.0001</v>
      </c>
      <c r="N2363">
        <v>384512.99900000001</v>
      </c>
      <c r="O2363">
        <v>391331.00180000003</v>
      </c>
      <c r="P2363">
        <v>381849.00089999998</v>
      </c>
      <c r="Q2363">
        <v>384658.00040000002</v>
      </c>
      <c r="R2363">
        <v>394608.00180000003</v>
      </c>
      <c r="S2363">
        <v>404627.00160000002</v>
      </c>
      <c r="T2363">
        <v>421662.9987</v>
      </c>
      <c r="U2363">
        <v>424216.00050000002</v>
      </c>
      <c r="V2363">
        <v>426482.0013</v>
      </c>
      <c r="W2363">
        <v>428431.99920000002</v>
      </c>
      <c r="X2363">
        <v>430095.00040000002</v>
      </c>
      <c r="Y2363">
        <v>431630.99910000002</v>
      </c>
      <c r="Z2363">
        <v>433260.9999</v>
      </c>
      <c r="AA2363">
        <v>435120.00189999997</v>
      </c>
      <c r="AB2363">
        <v>437300.99819999997</v>
      </c>
      <c r="AC2363">
        <v>439741.9988</v>
      </c>
      <c r="AD2363">
        <v>442297.00189999997</v>
      </c>
      <c r="AE2363">
        <v>444730.99810000003</v>
      </c>
      <c r="AF2363">
        <v>446807.99839999998</v>
      </c>
      <c r="AG2363">
        <v>448462.99859999999</v>
      </c>
      <c r="AH2363">
        <v>449765.93910000002</v>
      </c>
      <c r="AI2363">
        <v>450841.98859999998</v>
      </c>
      <c r="AJ2363">
        <v>451886.98869999999</v>
      </c>
      <c r="AK2363">
        <v>453031.7562</v>
      </c>
      <c r="AL2363" t="s">
        <v>531</v>
      </c>
      <c r="AM2363" s="49" t="s">
        <v>270</v>
      </c>
      <c r="AN2363" s="49" t="s">
        <v>14</v>
      </c>
      <c r="AO2363" s="49" t="s">
        <v>485</v>
      </c>
      <c r="AP2363" s="49" t="s">
        <v>494</v>
      </c>
      <c r="AQ2363" s="49" t="s">
        <v>11</v>
      </c>
      <c r="AR2363" s="49" t="s">
        <v>487</v>
      </c>
      <c r="AS2363" s="49" t="s">
        <v>488</v>
      </c>
      <c r="AT2363" s="49" t="s">
        <v>489</v>
      </c>
    </row>
    <row r="2364" spans="1:46" x14ac:dyDescent="0.25">
      <c r="A2364">
        <v>14</v>
      </c>
      <c r="B2364" t="s">
        <v>283</v>
      </c>
      <c r="C2364" t="s">
        <v>283</v>
      </c>
      <c r="D2364" t="s">
        <v>284</v>
      </c>
      <c r="E2364" t="s">
        <v>634</v>
      </c>
      <c r="F2364" t="s">
        <v>635</v>
      </c>
      <c r="G2364" t="s">
        <v>531</v>
      </c>
      <c r="H2364">
        <v>7816.0020000000004</v>
      </c>
      <c r="I2364">
        <v>7907.9984999999997</v>
      </c>
      <c r="J2364">
        <v>8128.9988000000003</v>
      </c>
      <c r="K2364">
        <v>8239.9992000000002</v>
      </c>
      <c r="L2364">
        <v>8367.0015999999996</v>
      </c>
      <c r="M2364">
        <v>8550.9989000000005</v>
      </c>
      <c r="N2364">
        <v>8731.0020000000004</v>
      </c>
      <c r="O2364">
        <v>8741.0000999999993</v>
      </c>
      <c r="P2364">
        <v>8824.9997999999996</v>
      </c>
      <c r="Q2364">
        <v>10378.001200000001</v>
      </c>
      <c r="R2364">
        <v>10437.998</v>
      </c>
      <c r="S2364">
        <v>10283.9992</v>
      </c>
      <c r="T2364">
        <v>10438.9987</v>
      </c>
      <c r="U2364">
        <v>12214.000899999999</v>
      </c>
      <c r="V2364">
        <v>12197.999</v>
      </c>
      <c r="W2364">
        <v>12319.998100000001</v>
      </c>
      <c r="X2364">
        <v>12969.998799999999</v>
      </c>
      <c r="Y2364">
        <v>14841.0002</v>
      </c>
      <c r="Z2364">
        <v>14917.999599999999</v>
      </c>
      <c r="AA2364">
        <v>14656.9987</v>
      </c>
      <c r="AB2364">
        <v>14151.9995</v>
      </c>
      <c r="AC2364">
        <v>14512.9979</v>
      </c>
      <c r="AD2364">
        <v>14318.9984</v>
      </c>
      <c r="AE2364">
        <v>14960.0016</v>
      </c>
      <c r="AF2364">
        <v>15962.9998</v>
      </c>
      <c r="AG2364">
        <v>16016.0005</v>
      </c>
      <c r="AH2364">
        <v>16445.984899999999</v>
      </c>
      <c r="AI2364">
        <v>17318.300500000001</v>
      </c>
      <c r="AJ2364">
        <v>20020.8547</v>
      </c>
      <c r="AK2364">
        <v>21651.814299999998</v>
      </c>
      <c r="AL2364" t="s">
        <v>531</v>
      </c>
      <c r="AM2364" s="49" t="s">
        <v>284</v>
      </c>
      <c r="AN2364" s="49" t="s">
        <v>4</v>
      </c>
      <c r="AO2364" s="49" t="s">
        <v>9</v>
      </c>
      <c r="AP2364" s="49" t="s">
        <v>501</v>
      </c>
      <c r="AQ2364" s="49" t="s">
        <v>9</v>
      </c>
      <c r="AR2364" s="49" t="s">
        <v>495</v>
      </c>
      <c r="AS2364" s="49" t="s">
        <v>488</v>
      </c>
      <c r="AT2364" s="49" t="s">
        <v>489</v>
      </c>
    </row>
    <row r="2365" spans="1:46" x14ac:dyDescent="0.25">
      <c r="A2365">
        <v>14</v>
      </c>
      <c r="B2365" t="s">
        <v>294</v>
      </c>
      <c r="C2365" t="s">
        <v>294</v>
      </c>
      <c r="D2365" t="s">
        <v>295</v>
      </c>
      <c r="E2365" t="s">
        <v>634</v>
      </c>
      <c r="F2365" t="s">
        <v>635</v>
      </c>
      <c r="G2365">
        <v>227049.0001</v>
      </c>
      <c r="H2365">
        <v>231919.99859999999</v>
      </c>
      <c r="I2365">
        <v>236895.0013</v>
      </c>
      <c r="J2365">
        <v>241975.0007</v>
      </c>
      <c r="K2365">
        <v>247167.00109999999</v>
      </c>
      <c r="L2365">
        <v>252469.00140000001</v>
      </c>
      <c r="M2365">
        <v>257883.99909999999</v>
      </c>
      <c r="N2365">
        <v>263416.0012</v>
      </c>
      <c r="O2365">
        <v>269065.9999</v>
      </c>
      <c r="P2365">
        <v>274838.00189999997</v>
      </c>
      <c r="Q2365">
        <v>291445.99920000002</v>
      </c>
      <c r="R2365">
        <v>299047.00060000003</v>
      </c>
      <c r="S2365">
        <v>309444.00150000001</v>
      </c>
      <c r="T2365">
        <v>316107.00060000003</v>
      </c>
      <c r="U2365">
        <v>322942.99829999998</v>
      </c>
      <c r="V2365">
        <v>329931.99849999999</v>
      </c>
      <c r="W2365">
        <v>335623.99910000002</v>
      </c>
      <c r="X2365">
        <v>342482.99910000002</v>
      </c>
      <c r="Y2365">
        <v>349736.00209999998</v>
      </c>
      <c r="Z2365">
        <v>353681.00180000003</v>
      </c>
      <c r="AA2365">
        <v>356802.00160000002</v>
      </c>
      <c r="AB2365">
        <v>365582.99819999997</v>
      </c>
      <c r="AC2365">
        <v>336551.99920000002</v>
      </c>
      <c r="AD2365">
        <v>376976.00109999999</v>
      </c>
      <c r="AE2365">
        <v>382052.99859999999</v>
      </c>
      <c r="AF2365">
        <v>387236.00160000002</v>
      </c>
      <c r="AG2365">
        <v>391073.99930000002</v>
      </c>
      <c r="AH2365">
        <v>397500.78330000001</v>
      </c>
      <c r="AI2365">
        <v>402869.92729999998</v>
      </c>
      <c r="AJ2365">
        <v>410225.8627</v>
      </c>
      <c r="AK2365">
        <v>417796.88250000001</v>
      </c>
      <c r="AL2365" t="s">
        <v>531</v>
      </c>
      <c r="AM2365" s="49" t="s">
        <v>295</v>
      </c>
      <c r="AN2365" s="49" t="s">
        <v>14</v>
      </c>
      <c r="AO2365" s="49" t="s">
        <v>485</v>
      </c>
      <c r="AP2365" s="49" t="s">
        <v>494</v>
      </c>
      <c r="AQ2365" s="49" t="s">
        <v>11</v>
      </c>
      <c r="AR2365" s="49" t="s">
        <v>487</v>
      </c>
      <c r="AS2365" s="49" t="s">
        <v>488</v>
      </c>
      <c r="AT2365" s="49" t="s">
        <v>489</v>
      </c>
    </row>
    <row r="2366" spans="1:46" x14ac:dyDescent="0.25">
      <c r="A2366">
        <v>14</v>
      </c>
      <c r="B2366" t="s">
        <v>290</v>
      </c>
      <c r="C2366" t="s">
        <v>290</v>
      </c>
      <c r="D2366" t="s">
        <v>291</v>
      </c>
      <c r="E2366" t="s">
        <v>634</v>
      </c>
      <c r="F2366" t="s">
        <v>635</v>
      </c>
      <c r="G2366">
        <v>15046.999100000001</v>
      </c>
      <c r="H2366">
        <v>14971.0003</v>
      </c>
      <c r="I2366">
        <v>15001.999400000001</v>
      </c>
      <c r="J2366">
        <v>15090.0018</v>
      </c>
      <c r="K2366">
        <v>15382.9982</v>
      </c>
      <c r="L2366">
        <v>15834.0003</v>
      </c>
      <c r="M2366">
        <v>16538.998800000001</v>
      </c>
      <c r="N2366">
        <v>16710.0003</v>
      </c>
      <c r="O2366">
        <v>19212.999100000001</v>
      </c>
      <c r="P2366">
        <v>21149.000599999999</v>
      </c>
      <c r="Q2366">
        <v>25648.001899999999</v>
      </c>
      <c r="R2366">
        <v>30909.000800000002</v>
      </c>
      <c r="S2366">
        <v>35785.998899999999</v>
      </c>
      <c r="T2366">
        <v>35613.0003</v>
      </c>
      <c r="U2366">
        <v>38348.998800000001</v>
      </c>
      <c r="V2366">
        <v>38831</v>
      </c>
      <c r="W2366">
        <v>40807.002099999998</v>
      </c>
      <c r="X2366">
        <v>40666.9997</v>
      </c>
      <c r="Y2366">
        <v>44921.002</v>
      </c>
      <c r="Z2366">
        <v>47418.001100000001</v>
      </c>
      <c r="AA2366">
        <v>50574.999100000001</v>
      </c>
      <c r="AB2366">
        <v>47175.999900000003</v>
      </c>
      <c r="AC2366">
        <v>51263.999799999998</v>
      </c>
      <c r="AD2366">
        <v>49411.998099999997</v>
      </c>
      <c r="AE2366">
        <v>52461.998200000002</v>
      </c>
      <c r="AF2366">
        <v>54042.000200000002</v>
      </c>
      <c r="AG2366">
        <v>54243.000099999997</v>
      </c>
      <c r="AH2366">
        <v>57090.999600000003</v>
      </c>
      <c r="AI2366">
        <v>56180.902399999999</v>
      </c>
      <c r="AJ2366">
        <v>60305.821499999998</v>
      </c>
      <c r="AK2366">
        <v>64105.195899999999</v>
      </c>
      <c r="AL2366">
        <v>67349.756599999993</v>
      </c>
      <c r="AM2366" s="49" t="s">
        <v>291</v>
      </c>
      <c r="AN2366" s="49" t="s">
        <v>14</v>
      </c>
      <c r="AO2366" s="49" t="s">
        <v>500</v>
      </c>
      <c r="AP2366" s="49" t="s">
        <v>505</v>
      </c>
      <c r="AQ2366" s="49" t="s">
        <v>13</v>
      </c>
      <c r="AR2366" s="49" t="s">
        <v>487</v>
      </c>
      <c r="AS2366" s="49" t="s">
        <v>488</v>
      </c>
      <c r="AT2366" s="49" t="s">
        <v>489</v>
      </c>
    </row>
    <row r="2367" spans="1:46" x14ac:dyDescent="0.25">
      <c r="A2367">
        <v>14</v>
      </c>
      <c r="B2367" t="s">
        <v>576</v>
      </c>
      <c r="C2367" t="s">
        <v>576</v>
      </c>
      <c r="D2367" t="s">
        <v>577</v>
      </c>
      <c r="E2367" t="s">
        <v>634</v>
      </c>
      <c r="F2367" t="s">
        <v>635</v>
      </c>
      <c r="G2367">
        <v>0</v>
      </c>
      <c r="H2367">
        <v>0</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0</v>
      </c>
      <c r="AC2367">
        <v>0</v>
      </c>
      <c r="AD2367">
        <v>0</v>
      </c>
      <c r="AE2367">
        <v>0</v>
      </c>
      <c r="AF2367">
        <v>0</v>
      </c>
      <c r="AG2367">
        <v>0</v>
      </c>
      <c r="AH2367">
        <v>0</v>
      </c>
      <c r="AI2367">
        <v>0</v>
      </c>
      <c r="AJ2367">
        <v>0</v>
      </c>
      <c r="AK2367">
        <v>0</v>
      </c>
      <c r="AL2367" t="s">
        <v>531</v>
      </c>
      <c r="AM2367" s="49" t="e">
        <v>#N/A</v>
      </c>
      <c r="AN2367" s="49" t="e">
        <v>#N/A</v>
      </c>
      <c r="AO2367" s="49" t="e">
        <v>#N/A</v>
      </c>
      <c r="AP2367" s="49" t="e">
        <v>#N/A</v>
      </c>
      <c r="AQ2367" s="49" t="e">
        <v>#N/A</v>
      </c>
      <c r="AR2367" s="49" t="e">
        <v>#N/A</v>
      </c>
      <c r="AS2367" s="49" t="e">
        <v>#N/A</v>
      </c>
      <c r="AT2367" s="49" t="e">
        <v>#N/A</v>
      </c>
    </row>
    <row r="2368" spans="1:46" x14ac:dyDescent="0.25">
      <c r="A2368">
        <v>14</v>
      </c>
      <c r="B2368" t="s">
        <v>298</v>
      </c>
      <c r="C2368" t="s">
        <v>298</v>
      </c>
      <c r="D2368" t="s">
        <v>299</v>
      </c>
      <c r="E2368" t="s">
        <v>634</v>
      </c>
      <c r="F2368" t="s">
        <v>635</v>
      </c>
      <c r="G2368">
        <v>27974.4391</v>
      </c>
      <c r="H2368">
        <v>27810.412899999999</v>
      </c>
      <c r="I2368">
        <v>27594.164700000001</v>
      </c>
      <c r="J2368">
        <v>29941</v>
      </c>
      <c r="K2368">
        <v>31251.899700000002</v>
      </c>
      <c r="L2368">
        <v>32285.746200000001</v>
      </c>
      <c r="M2368">
        <v>31527.4162</v>
      </c>
      <c r="N2368">
        <v>32626.179100000001</v>
      </c>
      <c r="O2368">
        <v>31278.289100000002</v>
      </c>
      <c r="P2368">
        <v>35065.1031</v>
      </c>
      <c r="Q2368">
        <v>36943.670100000003</v>
      </c>
      <c r="R2368">
        <v>36189.309200000003</v>
      </c>
      <c r="S2368">
        <v>38596.405200000001</v>
      </c>
      <c r="T2368">
        <v>37154.04</v>
      </c>
      <c r="U2368">
        <v>41065.633300000001</v>
      </c>
      <c r="V2368">
        <v>40982.521099999998</v>
      </c>
      <c r="W2368">
        <v>41169.943200000002</v>
      </c>
      <c r="X2368">
        <v>41128.121299999999</v>
      </c>
      <c r="Y2368">
        <v>38134.442000000003</v>
      </c>
      <c r="Z2368">
        <v>35655.596899999997</v>
      </c>
      <c r="AA2368">
        <v>39153.400300000001</v>
      </c>
      <c r="AB2368">
        <v>39128.723299999998</v>
      </c>
      <c r="AC2368">
        <v>39323.777900000001</v>
      </c>
      <c r="AD2368">
        <v>38274.381600000001</v>
      </c>
      <c r="AE2368">
        <v>37806.2765</v>
      </c>
      <c r="AF2368">
        <v>38823.007299999997</v>
      </c>
      <c r="AG2368">
        <v>39127.710099999997</v>
      </c>
      <c r="AH2368">
        <v>38069.2284</v>
      </c>
      <c r="AI2368">
        <v>37401.366800000003</v>
      </c>
      <c r="AJ2368">
        <v>36247.669000000002</v>
      </c>
      <c r="AK2368">
        <v>32976.995300000002</v>
      </c>
      <c r="AL2368">
        <v>34808.657500000001</v>
      </c>
      <c r="AM2368" s="49" t="s">
        <v>299</v>
      </c>
      <c r="AN2368" s="49" t="s">
        <v>14</v>
      </c>
      <c r="AO2368" s="49" t="s">
        <v>509</v>
      </c>
      <c r="AP2368" s="49" t="s">
        <v>505</v>
      </c>
      <c r="AQ2368" s="49" t="s">
        <v>13</v>
      </c>
      <c r="AR2368" s="49" t="s">
        <v>487</v>
      </c>
      <c r="AS2368" s="49" t="s">
        <v>488</v>
      </c>
      <c r="AT2368" s="49" t="s">
        <v>489</v>
      </c>
    </row>
    <row r="2369" spans="1:46" x14ac:dyDescent="0.25">
      <c r="A2369">
        <v>14</v>
      </c>
      <c r="B2369" t="s">
        <v>288</v>
      </c>
      <c r="C2369" t="s">
        <v>288</v>
      </c>
      <c r="D2369" t="s">
        <v>289</v>
      </c>
      <c r="E2369" t="s">
        <v>634</v>
      </c>
      <c r="F2369" t="s">
        <v>635</v>
      </c>
      <c r="G2369">
        <v>44094.000099999997</v>
      </c>
      <c r="H2369">
        <v>46007.999900000003</v>
      </c>
      <c r="I2369">
        <v>44583.001600000003</v>
      </c>
      <c r="J2369">
        <v>44830.001900000003</v>
      </c>
      <c r="K2369">
        <v>45221.999400000001</v>
      </c>
      <c r="L2369">
        <v>46588.998</v>
      </c>
      <c r="M2369">
        <v>48342.999199999998</v>
      </c>
      <c r="N2369">
        <v>51955.998299999999</v>
      </c>
      <c r="O2369">
        <v>51404.998699999996</v>
      </c>
      <c r="P2369">
        <v>49313.001300000004</v>
      </c>
      <c r="Q2369">
        <v>50826.998399999997</v>
      </c>
      <c r="R2369">
        <v>46694.999400000001</v>
      </c>
      <c r="S2369">
        <v>46148.998800000001</v>
      </c>
      <c r="T2369">
        <v>45882.998800000001</v>
      </c>
      <c r="U2369">
        <v>49676.000999999997</v>
      </c>
      <c r="V2369">
        <v>49669.000699999997</v>
      </c>
      <c r="W2369">
        <v>52079.998800000001</v>
      </c>
      <c r="X2369">
        <v>54901.001799999998</v>
      </c>
      <c r="Y2369">
        <v>54305.998899999999</v>
      </c>
      <c r="Z2369">
        <v>53657.999499999998</v>
      </c>
      <c r="AA2369">
        <v>55907.001900000003</v>
      </c>
      <c r="AB2369">
        <v>55102.998200000002</v>
      </c>
      <c r="AC2369">
        <v>58042.002</v>
      </c>
      <c r="AD2369">
        <v>59255.998099999997</v>
      </c>
      <c r="AE2369">
        <v>60922.001199999999</v>
      </c>
      <c r="AF2369">
        <v>59770.999600000003</v>
      </c>
      <c r="AG2369">
        <v>60972</v>
      </c>
      <c r="AH2369">
        <v>63233.240400000002</v>
      </c>
      <c r="AI2369">
        <v>63576.557999999997</v>
      </c>
      <c r="AJ2369">
        <v>64300.874400000001</v>
      </c>
      <c r="AK2369">
        <v>62529.858</v>
      </c>
      <c r="AL2369" t="s">
        <v>531</v>
      </c>
      <c r="AM2369" s="49" t="s">
        <v>289</v>
      </c>
      <c r="AN2369" s="49" t="s">
        <v>14</v>
      </c>
      <c r="AO2369" s="49" t="s">
        <v>507</v>
      </c>
      <c r="AP2369" s="49" t="s">
        <v>494</v>
      </c>
      <c r="AQ2369" s="49" t="s">
        <v>10</v>
      </c>
      <c r="AR2369" s="49" t="s">
        <v>487</v>
      </c>
      <c r="AS2369" s="49" t="s">
        <v>488</v>
      </c>
      <c r="AT2369" s="49" t="s">
        <v>489</v>
      </c>
    </row>
    <row r="2370" spans="1:46" x14ac:dyDescent="0.25">
      <c r="A2370">
        <v>14</v>
      </c>
      <c r="B2370" t="s">
        <v>285</v>
      </c>
      <c r="C2370" t="s">
        <v>285</v>
      </c>
      <c r="D2370" t="s">
        <v>286</v>
      </c>
      <c r="E2370" t="s">
        <v>634</v>
      </c>
      <c r="F2370" t="s">
        <v>635</v>
      </c>
      <c r="G2370">
        <v>53000.998500000002</v>
      </c>
      <c r="H2370">
        <v>54711.000599999999</v>
      </c>
      <c r="I2370">
        <v>56596.999100000001</v>
      </c>
      <c r="J2370">
        <v>58483.001799999998</v>
      </c>
      <c r="K2370">
        <v>60554.998899999999</v>
      </c>
      <c r="L2370">
        <v>62527.999100000001</v>
      </c>
      <c r="M2370">
        <v>64622.002</v>
      </c>
      <c r="N2370">
        <v>81866.999899999995</v>
      </c>
      <c r="O2370">
        <v>83741.9997</v>
      </c>
      <c r="P2370">
        <v>85814.000899999999</v>
      </c>
      <c r="Q2370">
        <v>51947.000899999999</v>
      </c>
      <c r="R2370">
        <v>53805.998699999996</v>
      </c>
      <c r="S2370">
        <v>55609.998699999996</v>
      </c>
      <c r="T2370">
        <v>57473.9997</v>
      </c>
      <c r="U2370">
        <v>59184.998399999997</v>
      </c>
      <c r="V2370">
        <v>61183.998599999999</v>
      </c>
      <c r="W2370">
        <v>62945.000200000002</v>
      </c>
      <c r="X2370">
        <v>65153.001199999999</v>
      </c>
      <c r="Y2370">
        <v>67403.000100000005</v>
      </c>
      <c r="Z2370">
        <v>69547.998200000002</v>
      </c>
      <c r="AA2370">
        <v>71636.997900000002</v>
      </c>
      <c r="AB2370">
        <v>59256.998800000001</v>
      </c>
      <c r="AC2370">
        <v>64725.001400000001</v>
      </c>
      <c r="AD2370">
        <v>85815.001600000003</v>
      </c>
      <c r="AE2370">
        <v>89152.999100000001</v>
      </c>
      <c r="AF2370">
        <v>92679.000599999999</v>
      </c>
      <c r="AG2370">
        <v>95783.001999999993</v>
      </c>
      <c r="AH2370">
        <v>99574.425799999997</v>
      </c>
      <c r="AI2370">
        <v>103869.79790000001</v>
      </c>
      <c r="AJ2370">
        <v>107959.439</v>
      </c>
      <c r="AK2370">
        <v>112442.50109999999</v>
      </c>
      <c r="AL2370" t="s">
        <v>531</v>
      </c>
      <c r="AM2370" s="49" t="s">
        <v>286</v>
      </c>
      <c r="AN2370" s="49" t="s">
        <v>8</v>
      </c>
      <c r="AO2370" s="49" t="s">
        <v>9</v>
      </c>
      <c r="AP2370" s="49" t="s">
        <v>486</v>
      </c>
      <c r="AQ2370" s="49" t="s">
        <v>9</v>
      </c>
      <c r="AR2370" s="49" t="s">
        <v>487</v>
      </c>
      <c r="AS2370" s="49" t="s">
        <v>488</v>
      </c>
      <c r="AT2370" s="49" t="s">
        <v>489</v>
      </c>
    </row>
    <row r="2371" spans="1:46" x14ac:dyDescent="0.25">
      <c r="A2371">
        <v>14</v>
      </c>
      <c r="B2371" t="s">
        <v>287</v>
      </c>
      <c r="C2371" t="s">
        <v>287</v>
      </c>
      <c r="D2371" t="s">
        <v>422</v>
      </c>
      <c r="E2371" t="s">
        <v>634</v>
      </c>
      <c r="F2371" t="s">
        <v>635</v>
      </c>
      <c r="G2371">
        <v>2194940.9992</v>
      </c>
      <c r="H2371">
        <v>2254628.9997</v>
      </c>
      <c r="I2371">
        <v>2316245.0007000002</v>
      </c>
      <c r="J2371">
        <v>2380092.0008999999</v>
      </c>
      <c r="K2371">
        <v>2447834.0019999999</v>
      </c>
      <c r="L2371">
        <v>2518064.0005999999</v>
      </c>
      <c r="M2371">
        <v>2591121.0019999999</v>
      </c>
      <c r="N2371">
        <v>2666968.9997</v>
      </c>
      <c r="O2371">
        <v>2745995.0003999998</v>
      </c>
      <c r="P2371">
        <v>2829225.0005000001</v>
      </c>
      <c r="Q2371">
        <v>2917192.0005000001</v>
      </c>
      <c r="R2371">
        <v>3008193.9992999998</v>
      </c>
      <c r="S2371">
        <v>3101730.0002000001</v>
      </c>
      <c r="T2371">
        <v>3205565.0016000001</v>
      </c>
      <c r="U2371">
        <v>3307595.9986999999</v>
      </c>
      <c r="V2371">
        <v>3422764.0019999999</v>
      </c>
      <c r="W2371">
        <v>3545255.9996000002</v>
      </c>
      <c r="X2371">
        <v>3768286.9989</v>
      </c>
      <c r="Y2371">
        <v>3842548.9989999998</v>
      </c>
      <c r="Z2371">
        <v>3904483</v>
      </c>
      <c r="AA2371">
        <v>4089018.0019</v>
      </c>
      <c r="AB2371">
        <v>4275988.0006999997</v>
      </c>
      <c r="AC2371">
        <v>4517055.0016999999</v>
      </c>
      <c r="AD2371">
        <v>4542864.9992000004</v>
      </c>
      <c r="AE2371">
        <v>4540929.9983999999</v>
      </c>
      <c r="AF2371">
        <v>4623938.0017999997</v>
      </c>
      <c r="AG2371">
        <v>4702125.0012999997</v>
      </c>
      <c r="AH2371">
        <v>4781989.2161999997</v>
      </c>
      <c r="AI2371">
        <v>4863458.0640000002</v>
      </c>
      <c r="AJ2371">
        <v>4946509.9241000004</v>
      </c>
      <c r="AK2371">
        <v>5031147.9116000002</v>
      </c>
      <c r="AL2371" t="s">
        <v>531</v>
      </c>
      <c r="AM2371" s="49" t="s">
        <v>422</v>
      </c>
      <c r="AN2371" s="49" t="s">
        <v>8</v>
      </c>
      <c r="AO2371" s="49" t="s">
        <v>9</v>
      </c>
      <c r="AP2371" s="49" t="s">
        <v>494</v>
      </c>
      <c r="AQ2371" s="49" t="s">
        <v>9</v>
      </c>
      <c r="AR2371" s="49" t="s">
        <v>495</v>
      </c>
      <c r="AS2371" s="49" t="s">
        <v>496</v>
      </c>
      <c r="AT2371" s="49" t="s">
        <v>497</v>
      </c>
    </row>
    <row r="2372" spans="1:46" x14ac:dyDescent="0.25">
      <c r="A2372">
        <v>14</v>
      </c>
      <c r="B2372" t="s">
        <v>493</v>
      </c>
      <c r="C2372" t="s">
        <v>578</v>
      </c>
      <c r="D2372" t="s">
        <v>579</v>
      </c>
      <c r="E2372" t="s">
        <v>634</v>
      </c>
      <c r="F2372" t="s">
        <v>635</v>
      </c>
      <c r="G2372">
        <v>30139967.6932</v>
      </c>
      <c r="H2372">
        <v>30509732.718400002</v>
      </c>
      <c r="I2372">
        <v>30823152.161899999</v>
      </c>
      <c r="J2372">
        <v>31057357.165199999</v>
      </c>
      <c r="K2372">
        <v>31375456.668099999</v>
      </c>
      <c r="L2372">
        <v>31797321.336599998</v>
      </c>
      <c r="M2372">
        <v>32279275.0341</v>
      </c>
      <c r="N2372">
        <v>32797276.070500001</v>
      </c>
      <c r="O2372">
        <v>32866578.7097</v>
      </c>
      <c r="P2372">
        <v>33396608.644400001</v>
      </c>
      <c r="Q2372">
        <v>33328264.296799999</v>
      </c>
      <c r="R2372">
        <v>33345553.419399999</v>
      </c>
      <c r="S2372">
        <v>33792458.953500003</v>
      </c>
      <c r="T2372">
        <v>34202629.148500003</v>
      </c>
      <c r="U2372">
        <v>34661373.512800001</v>
      </c>
      <c r="V2372">
        <v>34923621.660599999</v>
      </c>
      <c r="W2372">
        <v>35542167.237800002</v>
      </c>
      <c r="X2372">
        <v>35681959.046999998</v>
      </c>
      <c r="Y2372">
        <v>35826367.615400001</v>
      </c>
      <c r="Z2372">
        <v>35760010.490400001</v>
      </c>
      <c r="AA2372">
        <v>36188513.414099999</v>
      </c>
      <c r="AB2372">
        <v>36197637.238399997</v>
      </c>
      <c r="AC2372">
        <v>36636686.991700001</v>
      </c>
      <c r="AD2372">
        <v>36957011.012699999</v>
      </c>
      <c r="AE2372">
        <v>37380037.396799996</v>
      </c>
      <c r="AF2372">
        <v>37460113.158</v>
      </c>
      <c r="AG2372">
        <v>37998435.816399999</v>
      </c>
      <c r="AH2372">
        <v>38687710.588600002</v>
      </c>
      <c r="AI2372">
        <v>39370462.024999999</v>
      </c>
      <c r="AJ2372">
        <v>40058156.125299998</v>
      </c>
      <c r="AK2372">
        <v>40763395.814900003</v>
      </c>
      <c r="AL2372" t="s">
        <v>531</v>
      </c>
      <c r="AM2372" s="49" t="e">
        <v>#N/A</v>
      </c>
      <c r="AN2372" s="49" t="e">
        <v>#N/A</v>
      </c>
      <c r="AO2372" s="49" t="e">
        <v>#N/A</v>
      </c>
      <c r="AP2372" s="49" t="e">
        <v>#N/A</v>
      </c>
      <c r="AQ2372" s="49" t="e">
        <v>#N/A</v>
      </c>
      <c r="AR2372" s="49" t="e">
        <v>#N/A</v>
      </c>
      <c r="AS2372" s="49" t="e">
        <v>#N/A</v>
      </c>
      <c r="AT2372" s="49" t="e">
        <v>#N/A</v>
      </c>
    </row>
    <row r="2373" spans="1:46" x14ac:dyDescent="0.25">
      <c r="A2373">
        <v>14</v>
      </c>
      <c r="B2373" t="s">
        <v>493</v>
      </c>
      <c r="C2373" t="s">
        <v>580</v>
      </c>
      <c r="D2373" t="s">
        <v>581</v>
      </c>
      <c r="E2373" t="s">
        <v>634</v>
      </c>
      <c r="F2373" t="s">
        <v>635</v>
      </c>
      <c r="G2373">
        <v>2836619.0065000001</v>
      </c>
      <c r="H2373">
        <v>2783115.9981999998</v>
      </c>
      <c r="I2373">
        <v>2748594.0066999998</v>
      </c>
      <c r="J2373">
        <v>2666365.0035000001</v>
      </c>
      <c r="K2373">
        <v>2767024.9911000002</v>
      </c>
      <c r="L2373">
        <v>2685061.9920999999</v>
      </c>
      <c r="M2373">
        <v>2702289.0035999999</v>
      </c>
      <c r="N2373">
        <v>2781334.0040000002</v>
      </c>
      <c r="O2373">
        <v>2809210.9953000001</v>
      </c>
      <c r="P2373">
        <v>2871278.9948999998</v>
      </c>
      <c r="Q2373">
        <v>2739985.9920000001</v>
      </c>
      <c r="R2373">
        <v>2823557.0110999998</v>
      </c>
      <c r="S2373">
        <v>2982483.9951999998</v>
      </c>
      <c r="T2373">
        <v>3199631.0038999999</v>
      </c>
      <c r="U2373">
        <v>3359999.9929999998</v>
      </c>
      <c r="V2373">
        <v>3424894.9994999999</v>
      </c>
      <c r="W2373">
        <v>3572096.0002000001</v>
      </c>
      <c r="X2373">
        <v>3749527.0032000002</v>
      </c>
      <c r="Y2373">
        <v>3900046.9849</v>
      </c>
      <c r="Z2373">
        <v>3766180.0002000001</v>
      </c>
      <c r="AA2373">
        <v>3987441.0003999998</v>
      </c>
      <c r="AB2373">
        <v>3892532.1771</v>
      </c>
      <c r="AC2373">
        <v>3961192.7078</v>
      </c>
      <c r="AD2373">
        <v>4000072.7015999998</v>
      </c>
      <c r="AE2373">
        <v>4054894.5770999999</v>
      </c>
      <c r="AF2373">
        <v>4102543.2374</v>
      </c>
      <c r="AG2373">
        <v>4162586.58</v>
      </c>
      <c r="AH2373">
        <v>4217301.3487999998</v>
      </c>
      <c r="AI2373">
        <v>4230078.2608000003</v>
      </c>
      <c r="AJ2373">
        <v>4250526.7511</v>
      </c>
      <c r="AK2373">
        <v>4452398.6553999996</v>
      </c>
      <c r="AL2373" t="s">
        <v>531</v>
      </c>
      <c r="AM2373" s="49" t="e">
        <v>#N/A</v>
      </c>
      <c r="AN2373" s="49" t="e">
        <v>#N/A</v>
      </c>
      <c r="AO2373" s="49" t="e">
        <v>#N/A</v>
      </c>
      <c r="AP2373" s="49" t="e">
        <v>#N/A</v>
      </c>
      <c r="AQ2373" s="49" t="e">
        <v>#N/A</v>
      </c>
      <c r="AR2373" s="49" t="e">
        <v>#N/A</v>
      </c>
      <c r="AS2373" s="49" t="e">
        <v>#N/A</v>
      </c>
      <c r="AT2373" s="49" t="e">
        <v>#N/A</v>
      </c>
    </row>
    <row r="2374" spans="1:46" x14ac:dyDescent="0.25">
      <c r="A2374">
        <v>14</v>
      </c>
      <c r="B2374" t="s">
        <v>493</v>
      </c>
      <c r="C2374" t="s">
        <v>582</v>
      </c>
      <c r="D2374" t="s">
        <v>583</v>
      </c>
      <c r="E2374" t="s">
        <v>634</v>
      </c>
      <c r="F2374" t="s">
        <v>635</v>
      </c>
      <c r="G2374">
        <v>10005187.686899999</v>
      </c>
      <c r="H2374">
        <v>10169197.705700001</v>
      </c>
      <c r="I2374">
        <v>10301451.139599999</v>
      </c>
      <c r="J2374">
        <v>10362922.1391</v>
      </c>
      <c r="K2374">
        <v>10468017.672900001</v>
      </c>
      <c r="L2374">
        <v>10672283.3467</v>
      </c>
      <c r="M2374">
        <v>10866464.0241</v>
      </c>
      <c r="N2374">
        <v>11022749.066099999</v>
      </c>
      <c r="O2374">
        <v>11117797.703400001</v>
      </c>
      <c r="P2374">
        <v>11278104.6358</v>
      </c>
      <c r="Q2374">
        <v>11473145.3071</v>
      </c>
      <c r="R2374">
        <v>11535954.416200001</v>
      </c>
      <c r="S2374">
        <v>11654282.946900001</v>
      </c>
      <c r="T2374">
        <v>11839367.143999999</v>
      </c>
      <c r="U2374">
        <v>12059504.499199999</v>
      </c>
      <c r="V2374">
        <v>12223718.670600001</v>
      </c>
      <c r="W2374">
        <v>12469686.233100001</v>
      </c>
      <c r="X2374">
        <v>12713616.046499999</v>
      </c>
      <c r="Y2374">
        <v>12895539.6324</v>
      </c>
      <c r="Z2374">
        <v>12926800.491800001</v>
      </c>
      <c r="AA2374">
        <v>13235056.426100001</v>
      </c>
      <c r="AB2374">
        <v>13224964.065099999</v>
      </c>
      <c r="AC2374">
        <v>13288726.27</v>
      </c>
      <c r="AD2374">
        <v>13502691.3024</v>
      </c>
      <c r="AE2374">
        <v>13663480.3113</v>
      </c>
      <c r="AF2374">
        <v>13417661.1457</v>
      </c>
      <c r="AG2374">
        <v>13792226.935900001</v>
      </c>
      <c r="AH2374">
        <v>14000231.752800001</v>
      </c>
      <c r="AI2374">
        <v>14206984.2644</v>
      </c>
      <c r="AJ2374">
        <v>14173005.6149</v>
      </c>
      <c r="AK2374">
        <v>14105480.431399999</v>
      </c>
      <c r="AL2374" t="s">
        <v>531</v>
      </c>
      <c r="AM2374" s="49" t="e">
        <v>#N/A</v>
      </c>
      <c r="AN2374" s="49" t="e">
        <v>#N/A</v>
      </c>
      <c r="AO2374" s="49" t="e">
        <v>#N/A</v>
      </c>
      <c r="AP2374" s="49" t="e">
        <v>#N/A</v>
      </c>
      <c r="AQ2374" s="49" t="e">
        <v>#N/A</v>
      </c>
      <c r="AR2374" s="49" t="e">
        <v>#N/A</v>
      </c>
      <c r="AS2374" s="49" t="e">
        <v>#N/A</v>
      </c>
      <c r="AT2374" s="49" t="e">
        <v>#N/A</v>
      </c>
    </row>
    <row r="2375" spans="1:46" x14ac:dyDescent="0.25">
      <c r="A2375">
        <v>14</v>
      </c>
      <c r="B2375" t="s">
        <v>493</v>
      </c>
      <c r="C2375" t="s">
        <v>584</v>
      </c>
      <c r="D2375" t="s">
        <v>585</v>
      </c>
      <c r="E2375" t="s">
        <v>634</v>
      </c>
      <c r="F2375" t="s">
        <v>635</v>
      </c>
      <c r="G2375">
        <v>703253.00280000002</v>
      </c>
      <c r="H2375">
        <v>683235.99990000005</v>
      </c>
      <c r="I2375">
        <v>657058.00780000002</v>
      </c>
      <c r="J2375">
        <v>666830.99959999998</v>
      </c>
      <c r="K2375">
        <v>484065.99249999999</v>
      </c>
      <c r="L2375">
        <v>492304.9952</v>
      </c>
      <c r="M2375">
        <v>528303.00109999999</v>
      </c>
      <c r="N2375">
        <v>537589.00120000006</v>
      </c>
      <c r="O2375">
        <v>467539.00559999997</v>
      </c>
      <c r="P2375">
        <v>523842.00339999999</v>
      </c>
      <c r="Q2375">
        <v>502759.98749999999</v>
      </c>
      <c r="R2375">
        <v>466815.99129999999</v>
      </c>
      <c r="S2375">
        <v>476402.0048</v>
      </c>
      <c r="T2375">
        <v>502054.99739999999</v>
      </c>
      <c r="U2375">
        <v>517751.00069999998</v>
      </c>
      <c r="V2375">
        <v>523866.99440000003</v>
      </c>
      <c r="W2375">
        <v>552742.99820000003</v>
      </c>
      <c r="X2375">
        <v>592223.99879999994</v>
      </c>
      <c r="Y2375">
        <v>601176.99750000006</v>
      </c>
      <c r="Z2375">
        <v>607431.00490000006</v>
      </c>
      <c r="AA2375">
        <v>641108.99609999999</v>
      </c>
      <c r="AB2375">
        <v>643373.99210000003</v>
      </c>
      <c r="AC2375">
        <v>679878.00619999995</v>
      </c>
      <c r="AD2375">
        <v>683128.00139999995</v>
      </c>
      <c r="AE2375">
        <v>695770.50450000004</v>
      </c>
      <c r="AF2375">
        <v>715053.77069999999</v>
      </c>
      <c r="AG2375">
        <v>748845.29119999998</v>
      </c>
      <c r="AH2375">
        <v>749093.5307</v>
      </c>
      <c r="AI2375">
        <v>807253.43709999998</v>
      </c>
      <c r="AJ2375">
        <v>821565.51470000006</v>
      </c>
      <c r="AK2375">
        <v>831046.24280000001</v>
      </c>
      <c r="AL2375" t="s">
        <v>531</v>
      </c>
      <c r="AM2375" s="49" t="e">
        <v>#N/A</v>
      </c>
      <c r="AN2375" s="49" t="e">
        <v>#N/A</v>
      </c>
      <c r="AO2375" s="49" t="e">
        <v>#N/A</v>
      </c>
      <c r="AP2375" s="49" t="e">
        <v>#N/A</v>
      </c>
      <c r="AQ2375" s="49" t="e">
        <v>#N/A</v>
      </c>
      <c r="AR2375" s="49" t="e">
        <v>#N/A</v>
      </c>
      <c r="AS2375" s="49" t="e">
        <v>#N/A</v>
      </c>
      <c r="AT2375" s="49" t="e">
        <v>#N/A</v>
      </c>
    </row>
    <row r="2376" spans="1:46" x14ac:dyDescent="0.25">
      <c r="A2376">
        <v>14</v>
      </c>
      <c r="B2376" t="s">
        <v>292</v>
      </c>
      <c r="C2376" t="s">
        <v>292</v>
      </c>
      <c r="D2376" t="s">
        <v>293</v>
      </c>
      <c r="E2376" t="s">
        <v>634</v>
      </c>
      <c r="F2376" t="s">
        <v>635</v>
      </c>
      <c r="G2376">
        <v>38669.000099999997</v>
      </c>
      <c r="H2376">
        <v>35948.999400000001</v>
      </c>
      <c r="I2376">
        <v>35546.999600000003</v>
      </c>
      <c r="J2376">
        <v>38684.001400000001</v>
      </c>
      <c r="K2376">
        <v>42034.998899999999</v>
      </c>
      <c r="L2376">
        <v>42042.999900000003</v>
      </c>
      <c r="M2376">
        <v>40891.998299999999</v>
      </c>
      <c r="N2376">
        <v>42909.001799999998</v>
      </c>
      <c r="O2376">
        <v>47197.000899999999</v>
      </c>
      <c r="P2376">
        <v>55804.998899999999</v>
      </c>
      <c r="Q2376">
        <v>50008.001700000001</v>
      </c>
      <c r="R2376">
        <v>43130.998500000002</v>
      </c>
      <c r="S2376">
        <v>45104.999300000003</v>
      </c>
      <c r="T2376">
        <v>44587</v>
      </c>
      <c r="U2376">
        <v>43987.998699999996</v>
      </c>
      <c r="V2376">
        <v>46855.998599999999</v>
      </c>
      <c r="W2376">
        <v>45123.999000000003</v>
      </c>
      <c r="X2376">
        <v>43688.998399999997</v>
      </c>
      <c r="Y2376">
        <v>45251.001400000001</v>
      </c>
      <c r="Z2376">
        <v>43849.001199999999</v>
      </c>
      <c r="AA2376">
        <v>50128.502</v>
      </c>
      <c r="AB2376">
        <v>48788.499900000003</v>
      </c>
      <c r="AC2376">
        <v>47021.498599999999</v>
      </c>
      <c r="AD2376">
        <v>41088.999799999998</v>
      </c>
      <c r="AE2376">
        <v>32119.999199999998</v>
      </c>
      <c r="AF2376">
        <v>35410.999799999998</v>
      </c>
      <c r="AG2376">
        <v>34002.999900000003</v>
      </c>
      <c r="AH2376">
        <v>36894.002099999998</v>
      </c>
      <c r="AI2376">
        <v>36841.374000000003</v>
      </c>
      <c r="AJ2376">
        <v>39066.729399999997</v>
      </c>
      <c r="AK2376">
        <v>41150.051700000004</v>
      </c>
      <c r="AL2376">
        <v>47056.311900000001</v>
      </c>
      <c r="AM2376" s="49" t="s">
        <v>293</v>
      </c>
      <c r="AN2376" s="49" t="s">
        <v>14</v>
      </c>
      <c r="AO2376" s="49" t="s">
        <v>500</v>
      </c>
      <c r="AP2376" s="49" t="s">
        <v>505</v>
      </c>
      <c r="AQ2376" s="49" t="s">
        <v>13</v>
      </c>
      <c r="AR2376" s="49" t="s">
        <v>495</v>
      </c>
      <c r="AS2376" s="49" t="s">
        <v>488</v>
      </c>
      <c r="AT2376" s="49" t="s">
        <v>489</v>
      </c>
    </row>
    <row r="2377" spans="1:46" x14ac:dyDescent="0.25">
      <c r="A2377">
        <v>14</v>
      </c>
      <c r="B2377" t="s">
        <v>493</v>
      </c>
      <c r="C2377" t="s">
        <v>586</v>
      </c>
      <c r="D2377" t="s">
        <v>587</v>
      </c>
      <c r="E2377" t="s">
        <v>634</v>
      </c>
      <c r="F2377" t="s">
        <v>635</v>
      </c>
      <c r="G2377">
        <v>3508168.9986</v>
      </c>
      <c r="H2377">
        <v>3569943.0052999998</v>
      </c>
      <c r="I2377">
        <v>3864159.0038999999</v>
      </c>
      <c r="J2377">
        <v>3499553.0038999999</v>
      </c>
      <c r="K2377">
        <v>3592243.9996000002</v>
      </c>
      <c r="L2377">
        <v>3716582.9999000002</v>
      </c>
      <c r="M2377">
        <v>3772660.9948999998</v>
      </c>
      <c r="N2377">
        <v>3611431.9951999998</v>
      </c>
      <c r="O2377">
        <v>3704372.9974000002</v>
      </c>
      <c r="P2377">
        <v>3562117.9975000001</v>
      </c>
      <c r="Q2377">
        <v>3590588.9994999999</v>
      </c>
      <c r="R2377">
        <v>3250223.9936000002</v>
      </c>
      <c r="S2377">
        <v>3221981.0005999999</v>
      </c>
      <c r="T2377">
        <v>3355848.0021000002</v>
      </c>
      <c r="U2377">
        <v>3502705.9992</v>
      </c>
      <c r="V2377">
        <v>3522708.9972000001</v>
      </c>
      <c r="W2377">
        <v>3450557.0062000002</v>
      </c>
      <c r="X2377">
        <v>3418058.9975999999</v>
      </c>
      <c r="Y2377">
        <v>3329595.5477</v>
      </c>
      <c r="Z2377">
        <v>3131336.6340000001</v>
      </c>
      <c r="AA2377">
        <v>3362442.7647000002</v>
      </c>
      <c r="AB2377">
        <v>3359698.4764</v>
      </c>
      <c r="AC2377">
        <v>3459962.2922999999</v>
      </c>
      <c r="AD2377">
        <v>3799689.2297999999</v>
      </c>
      <c r="AE2377">
        <v>3758537.9974000002</v>
      </c>
      <c r="AF2377">
        <v>3539741.0000999998</v>
      </c>
      <c r="AG2377">
        <v>3466180.5024999999</v>
      </c>
      <c r="AH2377">
        <v>3500075.0224000001</v>
      </c>
      <c r="AI2377">
        <v>3741967.6562000001</v>
      </c>
      <c r="AJ2377">
        <v>3804987.6502999999</v>
      </c>
      <c r="AK2377">
        <v>3598115.9279999998</v>
      </c>
      <c r="AL2377">
        <v>3011107.9116000002</v>
      </c>
      <c r="AM2377" s="49" t="e">
        <v>#N/A</v>
      </c>
      <c r="AN2377" s="49" t="e">
        <v>#N/A</v>
      </c>
      <c r="AO2377" s="49" t="e">
        <v>#N/A</v>
      </c>
      <c r="AP2377" s="49" t="e">
        <v>#N/A</v>
      </c>
      <c r="AQ2377" s="49" t="e">
        <v>#N/A</v>
      </c>
      <c r="AR2377" s="49" t="e">
        <v>#N/A</v>
      </c>
      <c r="AS2377" s="49" t="e">
        <v>#N/A</v>
      </c>
      <c r="AT2377" s="49" t="e">
        <v>#N/A</v>
      </c>
    </row>
    <row r="2378" spans="1:46" x14ac:dyDescent="0.25">
      <c r="A2378">
        <v>14</v>
      </c>
      <c r="B2378" t="s">
        <v>493</v>
      </c>
      <c r="C2378" t="s">
        <v>588</v>
      </c>
      <c r="D2378" t="s">
        <v>589</v>
      </c>
      <c r="E2378" t="s">
        <v>634</v>
      </c>
      <c r="F2378" t="s">
        <v>635</v>
      </c>
      <c r="G2378">
        <v>377218.24099999998</v>
      </c>
      <c r="H2378">
        <v>370780.0772</v>
      </c>
      <c r="I2378">
        <v>346469.22210000001</v>
      </c>
      <c r="J2378">
        <v>365843.94890000002</v>
      </c>
      <c r="K2378">
        <v>363812.50520000001</v>
      </c>
      <c r="L2378">
        <v>378992.32630000002</v>
      </c>
      <c r="M2378">
        <v>409566.14030000003</v>
      </c>
      <c r="N2378">
        <v>423263.21460000001</v>
      </c>
      <c r="O2378">
        <v>403138.52299999999</v>
      </c>
      <c r="P2378">
        <v>410168.04719999997</v>
      </c>
      <c r="Q2378">
        <v>419361.35149999999</v>
      </c>
      <c r="R2378">
        <v>401108.49859999999</v>
      </c>
      <c r="S2378">
        <v>451898.61969999998</v>
      </c>
      <c r="T2378">
        <v>452834.56630000001</v>
      </c>
      <c r="U2378">
        <v>470112.33429999999</v>
      </c>
      <c r="V2378">
        <v>518991.00949999999</v>
      </c>
      <c r="W2378">
        <v>528197.59849999996</v>
      </c>
      <c r="X2378">
        <v>560170.7121</v>
      </c>
      <c r="Y2378">
        <v>543242.18180000002</v>
      </c>
      <c r="Z2378">
        <v>453982.03419999999</v>
      </c>
      <c r="AA2378">
        <v>518767.88650000002</v>
      </c>
      <c r="AB2378">
        <v>502269.42430000001</v>
      </c>
      <c r="AC2378">
        <v>512794.01789999998</v>
      </c>
      <c r="AD2378">
        <v>549207.38789999997</v>
      </c>
      <c r="AE2378">
        <v>586131.0074</v>
      </c>
      <c r="AF2378">
        <v>595326.5307</v>
      </c>
      <c r="AG2378">
        <v>567379.7746</v>
      </c>
      <c r="AH2378">
        <v>623002.92409999995</v>
      </c>
      <c r="AI2378">
        <v>632590.63329999999</v>
      </c>
      <c r="AJ2378">
        <v>628895.06209999998</v>
      </c>
      <c r="AK2378">
        <v>585590.1189</v>
      </c>
      <c r="AL2378">
        <v>605554.64020000002</v>
      </c>
      <c r="AM2378" s="49" t="e">
        <v>#N/A</v>
      </c>
      <c r="AN2378" s="49" t="e">
        <v>#N/A</v>
      </c>
      <c r="AO2378" s="49" t="e">
        <v>#N/A</v>
      </c>
      <c r="AP2378" s="49" t="e">
        <v>#N/A</v>
      </c>
      <c r="AQ2378" s="49" t="e">
        <v>#N/A</v>
      </c>
      <c r="AR2378" s="49" t="e">
        <v>#N/A</v>
      </c>
      <c r="AS2378" s="49" t="e">
        <v>#N/A</v>
      </c>
      <c r="AT2378" s="49" t="e">
        <v>#N/A</v>
      </c>
    </row>
    <row r="2379" spans="1:46" x14ac:dyDescent="0.25">
      <c r="A2379">
        <v>14</v>
      </c>
      <c r="B2379" t="s">
        <v>493</v>
      </c>
      <c r="C2379" t="s">
        <v>590</v>
      </c>
      <c r="D2379" t="s">
        <v>591</v>
      </c>
      <c r="E2379" t="s">
        <v>634</v>
      </c>
      <c r="F2379" t="s">
        <v>635</v>
      </c>
      <c r="G2379">
        <v>2000407.0019</v>
      </c>
      <c r="H2379">
        <v>2057253.3123999999</v>
      </c>
      <c r="I2379">
        <v>2079046.0042000001</v>
      </c>
      <c r="J2379">
        <v>2205219.0112000001</v>
      </c>
      <c r="K2379">
        <v>2201994.6477000001</v>
      </c>
      <c r="L2379">
        <v>2258300.4841999998</v>
      </c>
      <c r="M2379">
        <v>2324697.3292999999</v>
      </c>
      <c r="N2379">
        <v>2376704.0255</v>
      </c>
      <c r="O2379">
        <v>2412132.2499000002</v>
      </c>
      <c r="P2379">
        <v>2402239.8840000001</v>
      </c>
      <c r="Q2379">
        <v>2427052.7196999998</v>
      </c>
      <c r="R2379">
        <v>2441915.7634000001</v>
      </c>
      <c r="S2379">
        <v>2486852.7129000002</v>
      </c>
      <c r="T2379">
        <v>2728176.2182</v>
      </c>
      <c r="U2379">
        <v>2772555.0547000002</v>
      </c>
      <c r="V2379">
        <v>2955915.6677000001</v>
      </c>
      <c r="W2379">
        <v>3054200.4753</v>
      </c>
      <c r="X2379">
        <v>3202991.7650000001</v>
      </c>
      <c r="Y2379">
        <v>3375750.8643999998</v>
      </c>
      <c r="Z2379">
        <v>3415396.4690999999</v>
      </c>
      <c r="AA2379">
        <v>3708094.9495000001</v>
      </c>
      <c r="AB2379">
        <v>3473421.5060999999</v>
      </c>
      <c r="AC2379">
        <v>3788741.2837</v>
      </c>
      <c r="AD2379">
        <v>3823783.6442</v>
      </c>
      <c r="AE2379">
        <v>3590172.1867999998</v>
      </c>
      <c r="AF2379">
        <v>3752120.9435000001</v>
      </c>
      <c r="AG2379">
        <v>3758545.8979000002</v>
      </c>
      <c r="AH2379">
        <v>3814130.7338999999</v>
      </c>
      <c r="AI2379">
        <v>3917006.1082000001</v>
      </c>
      <c r="AJ2379">
        <v>4002297.2154999999</v>
      </c>
      <c r="AK2379">
        <v>3992153.0721999998</v>
      </c>
      <c r="AL2379">
        <v>4257549.7144999998</v>
      </c>
      <c r="AM2379" s="49" t="e">
        <v>#N/A</v>
      </c>
      <c r="AN2379" s="49" t="e">
        <v>#N/A</v>
      </c>
      <c r="AO2379" s="49" t="e">
        <v>#N/A</v>
      </c>
      <c r="AP2379" s="49" t="e">
        <v>#N/A</v>
      </c>
      <c r="AQ2379" s="49" t="e">
        <v>#N/A</v>
      </c>
      <c r="AR2379" s="49" t="e">
        <v>#N/A</v>
      </c>
      <c r="AS2379" s="49" t="e">
        <v>#N/A</v>
      </c>
      <c r="AT2379" s="49" t="e">
        <v>#N/A</v>
      </c>
    </row>
    <row r="2380" spans="1:46" x14ac:dyDescent="0.25">
      <c r="A2380">
        <v>14</v>
      </c>
      <c r="B2380" t="s">
        <v>493</v>
      </c>
      <c r="C2380" t="s">
        <v>592</v>
      </c>
      <c r="D2380" t="s">
        <v>593</v>
      </c>
      <c r="E2380" t="s">
        <v>634</v>
      </c>
      <c r="F2380" t="s">
        <v>635</v>
      </c>
      <c r="G2380">
        <v>5885794.2416000003</v>
      </c>
      <c r="H2380">
        <v>5997976.3948999997</v>
      </c>
      <c r="I2380">
        <v>6289674.2302000001</v>
      </c>
      <c r="J2380">
        <v>6070615.9639999997</v>
      </c>
      <c r="K2380">
        <v>6158051.1524999999</v>
      </c>
      <c r="L2380">
        <v>6353875.8103999998</v>
      </c>
      <c r="M2380">
        <v>6506924.4644999998</v>
      </c>
      <c r="N2380">
        <v>6411399.2352999998</v>
      </c>
      <c r="O2380">
        <v>6519643.7703</v>
      </c>
      <c r="P2380">
        <v>6374525.9286000002</v>
      </c>
      <c r="Q2380">
        <v>6437003.0706000002</v>
      </c>
      <c r="R2380">
        <v>6093248.2556999996</v>
      </c>
      <c r="S2380">
        <v>6160732.3332000002</v>
      </c>
      <c r="T2380">
        <v>6536858.7865000004</v>
      </c>
      <c r="U2380">
        <v>6745373.3881999999</v>
      </c>
      <c r="V2380">
        <v>6997615.6743999999</v>
      </c>
      <c r="W2380">
        <v>7032955.0799000002</v>
      </c>
      <c r="X2380">
        <v>7181221.4747000001</v>
      </c>
      <c r="Y2380">
        <v>7248588.5938999997</v>
      </c>
      <c r="Z2380">
        <v>7000715.1372999996</v>
      </c>
      <c r="AA2380">
        <v>7589305.6008000001</v>
      </c>
      <c r="AB2380">
        <v>7335389.4068999998</v>
      </c>
      <c r="AC2380">
        <v>7761497.5939999996</v>
      </c>
      <c r="AD2380">
        <v>8172680.2619000003</v>
      </c>
      <c r="AE2380">
        <v>7934841.1915999996</v>
      </c>
      <c r="AF2380">
        <v>7887188.4742000001</v>
      </c>
      <c r="AG2380">
        <v>7792106.1750999996</v>
      </c>
      <c r="AH2380">
        <v>7937208.6804</v>
      </c>
      <c r="AI2380">
        <v>8291564.3975999998</v>
      </c>
      <c r="AJ2380">
        <v>8436179.9278999995</v>
      </c>
      <c r="AK2380">
        <v>8175859.1190999998</v>
      </c>
      <c r="AL2380">
        <v>7874212.2664000001</v>
      </c>
      <c r="AM2380" s="49" t="e">
        <v>#N/A</v>
      </c>
      <c r="AN2380" s="49" t="e">
        <v>#N/A</v>
      </c>
      <c r="AO2380" s="49" t="e">
        <v>#N/A</v>
      </c>
      <c r="AP2380" s="49" t="e">
        <v>#N/A</v>
      </c>
      <c r="AQ2380" s="49" t="e">
        <v>#N/A</v>
      </c>
      <c r="AR2380" s="49" t="e">
        <v>#N/A</v>
      </c>
      <c r="AS2380" s="49" t="e">
        <v>#N/A</v>
      </c>
      <c r="AT2380" s="49" t="e">
        <v>#N/A</v>
      </c>
    </row>
    <row r="2381" spans="1:46" x14ac:dyDescent="0.25">
      <c r="A2381">
        <v>14</v>
      </c>
      <c r="B2381" t="s">
        <v>300</v>
      </c>
      <c r="C2381" t="s">
        <v>300</v>
      </c>
      <c r="D2381" t="s">
        <v>423</v>
      </c>
      <c r="E2381" t="s">
        <v>634</v>
      </c>
      <c r="F2381" t="s">
        <v>635</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c r="AG2381">
        <v>0</v>
      </c>
      <c r="AH2381">
        <v>0</v>
      </c>
      <c r="AI2381">
        <v>0</v>
      </c>
      <c r="AJ2381">
        <v>0</v>
      </c>
      <c r="AK2381">
        <v>0</v>
      </c>
      <c r="AL2381" t="s">
        <v>531</v>
      </c>
      <c r="AM2381" s="49" t="s">
        <v>423</v>
      </c>
      <c r="AN2381" s="49" t="s">
        <v>14</v>
      </c>
      <c r="AO2381" s="49" t="s">
        <v>485</v>
      </c>
      <c r="AP2381" s="49" t="s">
        <v>505</v>
      </c>
      <c r="AQ2381" s="49" t="s">
        <v>13</v>
      </c>
      <c r="AR2381" s="49" t="s">
        <v>495</v>
      </c>
      <c r="AS2381" s="49" t="s">
        <v>496</v>
      </c>
      <c r="AT2381" s="49" t="s">
        <v>497</v>
      </c>
    </row>
    <row r="2382" spans="1:46" x14ac:dyDescent="0.25">
      <c r="A2382">
        <v>14</v>
      </c>
      <c r="B2382" t="s">
        <v>493</v>
      </c>
      <c r="C2382" t="s">
        <v>594</v>
      </c>
      <c r="D2382" t="s">
        <v>595</v>
      </c>
      <c r="E2382" t="s">
        <v>634</v>
      </c>
      <c r="F2382" t="s">
        <v>635</v>
      </c>
      <c r="G2382">
        <v>1039714.9983</v>
      </c>
      <c r="H2382">
        <v>1047112.0021</v>
      </c>
      <c r="I2382">
        <v>1034464.0016</v>
      </c>
      <c r="J2382">
        <v>1038513.0015</v>
      </c>
      <c r="K2382">
        <v>1037124.0013</v>
      </c>
      <c r="L2382">
        <v>1086624.9982</v>
      </c>
      <c r="M2382">
        <v>1102522.0015</v>
      </c>
      <c r="N2382">
        <v>1099196.9998999999</v>
      </c>
      <c r="O2382">
        <v>1128137.9994999999</v>
      </c>
      <c r="P2382">
        <v>1197087.0005999999</v>
      </c>
      <c r="Q2382">
        <v>1230683.9981</v>
      </c>
      <c r="R2382">
        <v>1260487.0012000001</v>
      </c>
      <c r="S2382">
        <v>1283159.0005000001</v>
      </c>
      <c r="T2382">
        <v>1318039.0011</v>
      </c>
      <c r="U2382">
        <v>1366064.0003</v>
      </c>
      <c r="V2382">
        <v>1417904.9998000001</v>
      </c>
      <c r="W2382">
        <v>1453824.0008</v>
      </c>
      <c r="X2382">
        <v>1489524.9993</v>
      </c>
      <c r="Y2382">
        <v>1532915.0016000001</v>
      </c>
      <c r="Z2382">
        <v>1574146.0009000001</v>
      </c>
      <c r="AA2382">
        <v>1613395.9990000001</v>
      </c>
      <c r="AB2382">
        <v>1649245.0009000001</v>
      </c>
      <c r="AC2382">
        <v>1685065.0008</v>
      </c>
      <c r="AD2382">
        <v>1717635.0014</v>
      </c>
      <c r="AE2382">
        <v>1750615.9993</v>
      </c>
      <c r="AF2382">
        <v>1782223.9989</v>
      </c>
      <c r="AG2382">
        <v>1820548.9989</v>
      </c>
      <c r="AH2382">
        <v>1856454.0495</v>
      </c>
      <c r="AI2382">
        <v>1892740.1073</v>
      </c>
      <c r="AJ2382">
        <v>1929895.9391999999</v>
      </c>
      <c r="AK2382">
        <v>1982665.4035</v>
      </c>
      <c r="AL2382" t="s">
        <v>531</v>
      </c>
      <c r="AM2382" s="49" t="e">
        <v>#N/A</v>
      </c>
      <c r="AN2382" s="49" t="e">
        <v>#N/A</v>
      </c>
      <c r="AO2382" s="49" t="e">
        <v>#N/A</v>
      </c>
      <c r="AP2382" s="49" t="e">
        <v>#N/A</v>
      </c>
      <c r="AQ2382" s="49" t="e">
        <v>#N/A</v>
      </c>
      <c r="AR2382" s="49" t="e">
        <v>#N/A</v>
      </c>
      <c r="AS2382" s="49" t="e">
        <v>#N/A</v>
      </c>
      <c r="AT2382" s="49" t="e">
        <v>#N/A</v>
      </c>
    </row>
    <row r="2383" spans="1:46" x14ac:dyDescent="0.25">
      <c r="A2383">
        <v>14</v>
      </c>
      <c r="B2383" t="s">
        <v>493</v>
      </c>
      <c r="C2383" t="s">
        <v>596</v>
      </c>
      <c r="D2383" t="s">
        <v>597</v>
      </c>
      <c r="E2383" t="s">
        <v>634</v>
      </c>
      <c r="F2383" t="s">
        <v>635</v>
      </c>
      <c r="G2383">
        <v>9855.9992999999995</v>
      </c>
      <c r="H2383">
        <v>10316.9995</v>
      </c>
      <c r="I2383">
        <v>9511.9992999999995</v>
      </c>
      <c r="J2383">
        <v>9793.0005999999994</v>
      </c>
      <c r="K2383">
        <v>10016.0021</v>
      </c>
      <c r="L2383">
        <v>10288.9982</v>
      </c>
      <c r="M2383">
        <v>10193.9997</v>
      </c>
      <c r="N2383">
        <v>11163.001099999999</v>
      </c>
      <c r="O2383">
        <v>10394.999599999999</v>
      </c>
      <c r="P2383">
        <v>10634.9995</v>
      </c>
      <c r="Q2383">
        <v>9198.9982999999993</v>
      </c>
      <c r="R2383">
        <v>8712.9987999999994</v>
      </c>
      <c r="S2383">
        <v>8798.9997999999996</v>
      </c>
      <c r="T2383">
        <v>8822.9986000000008</v>
      </c>
      <c r="U2383">
        <v>9172.9982999999993</v>
      </c>
      <c r="V2383">
        <v>8685.0015999999996</v>
      </c>
      <c r="W2383">
        <v>8724.9981000000007</v>
      </c>
      <c r="X2383">
        <v>8237.9979000000003</v>
      </c>
      <c r="Y2383">
        <v>7627.9979000000003</v>
      </c>
      <c r="Z2383">
        <v>7813</v>
      </c>
      <c r="AA2383">
        <v>8164.0003999999999</v>
      </c>
      <c r="AB2383">
        <v>7648.9988999999996</v>
      </c>
      <c r="AC2383">
        <v>7583.9988000000003</v>
      </c>
      <c r="AD2383">
        <v>6448.9992000000002</v>
      </c>
      <c r="AE2383">
        <v>6154.9979000000003</v>
      </c>
      <c r="AF2383">
        <v>6368.0014000000001</v>
      </c>
      <c r="AG2383">
        <v>6397.9997999999996</v>
      </c>
      <c r="AH2383">
        <v>7258.4416000000001</v>
      </c>
      <c r="AI2383">
        <v>7318.1118999999999</v>
      </c>
      <c r="AJ2383">
        <v>7347.5158000000001</v>
      </c>
      <c r="AK2383">
        <v>7011.634</v>
      </c>
      <c r="AL2383" t="s">
        <v>531</v>
      </c>
      <c r="AM2383" s="49" t="e">
        <v>#N/A</v>
      </c>
      <c r="AN2383" s="49" t="e">
        <v>#N/A</v>
      </c>
      <c r="AO2383" s="49" t="e">
        <v>#N/A</v>
      </c>
      <c r="AP2383" s="49" t="e">
        <v>#N/A</v>
      </c>
      <c r="AQ2383" s="49" t="e">
        <v>#N/A</v>
      </c>
      <c r="AR2383" s="49" t="e">
        <v>#N/A</v>
      </c>
      <c r="AS2383" s="49" t="e">
        <v>#N/A</v>
      </c>
      <c r="AT2383" s="49" t="e">
        <v>#N/A</v>
      </c>
    </row>
    <row r="2384" spans="1:46" x14ac:dyDescent="0.25">
      <c r="A2384">
        <v>14</v>
      </c>
      <c r="B2384" t="s">
        <v>493</v>
      </c>
      <c r="C2384" t="s">
        <v>598</v>
      </c>
      <c r="D2384" t="s">
        <v>599</v>
      </c>
      <c r="E2384" t="s">
        <v>634</v>
      </c>
      <c r="F2384" t="s">
        <v>635</v>
      </c>
      <c r="G2384">
        <v>137528.9987</v>
      </c>
      <c r="H2384">
        <v>141889.99890000001</v>
      </c>
      <c r="I2384">
        <v>142334.0006</v>
      </c>
      <c r="J2384">
        <v>144060.0006</v>
      </c>
      <c r="K2384">
        <v>147799.00140000001</v>
      </c>
      <c r="L2384">
        <v>146897.00140000001</v>
      </c>
      <c r="M2384">
        <v>170120.00030000001</v>
      </c>
      <c r="N2384">
        <v>169039.99849999999</v>
      </c>
      <c r="O2384">
        <v>168280.99859999999</v>
      </c>
      <c r="P2384">
        <v>173920.99919999999</v>
      </c>
      <c r="Q2384">
        <v>122977.0007</v>
      </c>
      <c r="R2384">
        <v>122459.00139999999</v>
      </c>
      <c r="S2384">
        <v>125904.001</v>
      </c>
      <c r="T2384">
        <v>126001.0007</v>
      </c>
      <c r="U2384">
        <v>127134.9997</v>
      </c>
      <c r="V2384">
        <v>127043.9996</v>
      </c>
      <c r="W2384">
        <v>128254.0016</v>
      </c>
      <c r="X2384">
        <v>127024.9999</v>
      </c>
      <c r="Y2384">
        <v>126993.00019999999</v>
      </c>
      <c r="Z2384">
        <v>126816.9997</v>
      </c>
      <c r="AA2384">
        <v>126991.9996</v>
      </c>
      <c r="AB2384">
        <v>128430.9985</v>
      </c>
      <c r="AC2384">
        <v>128943.9988</v>
      </c>
      <c r="AD2384">
        <v>141786.9994</v>
      </c>
      <c r="AE2384">
        <v>143884</v>
      </c>
      <c r="AF2384">
        <v>144626.99789999999</v>
      </c>
      <c r="AG2384">
        <v>143285.9994</v>
      </c>
      <c r="AH2384">
        <v>145171.86809999999</v>
      </c>
      <c r="AI2384">
        <v>145394.63930000001</v>
      </c>
      <c r="AJ2384">
        <v>149724.89170000001</v>
      </c>
      <c r="AK2384">
        <v>151027.6354</v>
      </c>
      <c r="AL2384" t="s">
        <v>531</v>
      </c>
      <c r="AM2384" s="49" t="e">
        <v>#N/A</v>
      </c>
      <c r="AN2384" s="49" t="e">
        <v>#N/A</v>
      </c>
      <c r="AO2384" s="49" t="e">
        <v>#N/A</v>
      </c>
      <c r="AP2384" s="49" t="e">
        <v>#N/A</v>
      </c>
      <c r="AQ2384" s="49" t="e">
        <v>#N/A</v>
      </c>
      <c r="AR2384" s="49" t="e">
        <v>#N/A</v>
      </c>
      <c r="AS2384" s="49" t="e">
        <v>#N/A</v>
      </c>
      <c r="AT2384" s="49" t="e">
        <v>#N/A</v>
      </c>
    </row>
    <row r="2385" spans="1:46" x14ac:dyDescent="0.25">
      <c r="A2385">
        <v>14</v>
      </c>
      <c r="B2385" t="s">
        <v>301</v>
      </c>
      <c r="C2385" t="s">
        <v>301</v>
      </c>
      <c r="D2385" t="s">
        <v>302</v>
      </c>
      <c r="E2385" t="s">
        <v>634</v>
      </c>
      <c r="F2385" t="s">
        <v>635</v>
      </c>
      <c r="G2385">
        <v>785890.0013</v>
      </c>
      <c r="H2385">
        <v>808477.00009999995</v>
      </c>
      <c r="I2385">
        <v>829039.99939999997</v>
      </c>
      <c r="J2385">
        <v>854286.00150000001</v>
      </c>
      <c r="K2385">
        <v>877999.99899999995</v>
      </c>
      <c r="L2385">
        <v>901000.00060000003</v>
      </c>
      <c r="M2385">
        <v>919378.00100000005</v>
      </c>
      <c r="N2385">
        <v>937950.00109999999</v>
      </c>
      <c r="O2385">
        <v>958524.99970000004</v>
      </c>
      <c r="P2385">
        <v>982487.99879999994</v>
      </c>
      <c r="Q2385">
        <v>1008845.9982</v>
      </c>
      <c r="R2385">
        <v>1034601.9986</v>
      </c>
      <c r="S2385">
        <v>1059917.9997</v>
      </c>
      <c r="T2385">
        <v>1085028.9983999999</v>
      </c>
      <c r="U2385">
        <v>1110344.9996</v>
      </c>
      <c r="V2385">
        <v>1136136.0016000001</v>
      </c>
      <c r="W2385">
        <v>1162494.0009999999</v>
      </c>
      <c r="X2385">
        <v>1189319.0003</v>
      </c>
      <c r="Y2385">
        <v>1216542.0009000001</v>
      </c>
      <c r="Z2385">
        <v>1244018.9979999999</v>
      </c>
      <c r="AA2385">
        <v>1271653.0001000001</v>
      </c>
      <c r="AB2385">
        <v>1299399.9997</v>
      </c>
      <c r="AC2385">
        <v>1327324.0004</v>
      </c>
      <c r="AD2385">
        <v>1355539.0005999999</v>
      </c>
      <c r="AE2385">
        <v>1384199.9994999999</v>
      </c>
      <c r="AF2385">
        <v>1423422.0005000001</v>
      </c>
      <c r="AG2385">
        <v>1456025.0015</v>
      </c>
      <c r="AH2385">
        <v>1491291.5231999999</v>
      </c>
      <c r="AI2385">
        <v>1520177.1524</v>
      </c>
      <c r="AJ2385">
        <v>1545047.0919000001</v>
      </c>
      <c r="AK2385">
        <v>1575666.6884999999</v>
      </c>
      <c r="AL2385" t="s">
        <v>531</v>
      </c>
      <c r="AM2385" s="49" t="s">
        <v>302</v>
      </c>
      <c r="AN2385" s="49" t="s">
        <v>14</v>
      </c>
      <c r="AO2385" s="49" t="s">
        <v>485</v>
      </c>
      <c r="AP2385" s="49" t="s">
        <v>494</v>
      </c>
      <c r="AQ2385" s="49" t="s">
        <v>11</v>
      </c>
      <c r="AR2385" s="49" t="s">
        <v>487</v>
      </c>
      <c r="AS2385" s="49" t="s">
        <v>488</v>
      </c>
      <c r="AT2385" s="49" t="s">
        <v>489</v>
      </c>
    </row>
    <row r="2386" spans="1:46" x14ac:dyDescent="0.25">
      <c r="A2386">
        <v>14</v>
      </c>
      <c r="B2386" t="s">
        <v>303</v>
      </c>
      <c r="C2386" t="s">
        <v>303</v>
      </c>
      <c r="D2386" t="s">
        <v>304</v>
      </c>
      <c r="E2386" t="s">
        <v>634</v>
      </c>
      <c r="F2386" t="s">
        <v>635</v>
      </c>
      <c r="G2386">
        <v>17147.001700000001</v>
      </c>
      <c r="H2386">
        <v>17379.000700000001</v>
      </c>
      <c r="I2386">
        <v>18755.000899999999</v>
      </c>
      <c r="J2386">
        <v>18920.999100000001</v>
      </c>
      <c r="K2386">
        <v>18077.999500000002</v>
      </c>
      <c r="L2386">
        <v>16052.999299999999</v>
      </c>
      <c r="M2386">
        <v>17958.0016</v>
      </c>
      <c r="N2386">
        <v>18425.001499999998</v>
      </c>
      <c r="O2386">
        <v>18616.999800000001</v>
      </c>
      <c r="P2386">
        <v>18715.000199999999</v>
      </c>
      <c r="Q2386">
        <v>11533.001099999999</v>
      </c>
      <c r="R2386">
        <v>13293.0021</v>
      </c>
      <c r="S2386">
        <v>13278.0008</v>
      </c>
      <c r="T2386">
        <v>13266.001399999999</v>
      </c>
      <c r="U2386">
        <v>13332.998600000001</v>
      </c>
      <c r="V2386">
        <v>13178.9997</v>
      </c>
      <c r="W2386">
        <v>13559.002</v>
      </c>
      <c r="X2386">
        <v>13509.9997</v>
      </c>
      <c r="Y2386">
        <v>12878.9987</v>
      </c>
      <c r="Z2386">
        <v>12449.998299999999</v>
      </c>
      <c r="AA2386">
        <v>12976.9992</v>
      </c>
      <c r="AB2386">
        <v>13499.001</v>
      </c>
      <c r="AC2386">
        <v>13676.998600000001</v>
      </c>
      <c r="AD2386">
        <v>14349.001</v>
      </c>
      <c r="AE2386">
        <v>13731</v>
      </c>
      <c r="AF2386">
        <v>13541.999400000001</v>
      </c>
      <c r="AG2386">
        <v>13541.999400000001</v>
      </c>
      <c r="AH2386">
        <v>13245.837799999999</v>
      </c>
      <c r="AI2386">
        <v>13083.369000000001</v>
      </c>
      <c r="AJ2386">
        <v>13224.928900000001</v>
      </c>
      <c r="AK2386">
        <v>13111.910400000001</v>
      </c>
      <c r="AL2386" t="s">
        <v>531</v>
      </c>
      <c r="AM2386" s="49" t="s">
        <v>304</v>
      </c>
      <c r="AN2386" s="49" t="s">
        <v>14</v>
      </c>
      <c r="AO2386" s="49" t="s">
        <v>507</v>
      </c>
      <c r="AP2386" s="49" t="s">
        <v>501</v>
      </c>
      <c r="AQ2386" s="49" t="s">
        <v>10</v>
      </c>
      <c r="AR2386" s="49" t="s">
        <v>487</v>
      </c>
      <c r="AS2386" s="49" t="s">
        <v>488</v>
      </c>
      <c r="AT2386" s="49" t="s">
        <v>489</v>
      </c>
    </row>
    <row r="2387" spans="1:46" x14ac:dyDescent="0.25">
      <c r="A2387">
        <v>14</v>
      </c>
      <c r="B2387" t="s">
        <v>319</v>
      </c>
      <c r="C2387" t="s">
        <v>319</v>
      </c>
      <c r="D2387" t="s">
        <v>320</v>
      </c>
      <c r="E2387" t="s">
        <v>634</v>
      </c>
      <c r="F2387" t="s">
        <v>635</v>
      </c>
      <c r="G2387">
        <v>93252.998300000007</v>
      </c>
      <c r="H2387">
        <v>97885.998200000002</v>
      </c>
      <c r="I2387">
        <v>90857.998000000007</v>
      </c>
      <c r="J2387">
        <v>88112.998000000007</v>
      </c>
      <c r="K2387">
        <v>93769.000499999995</v>
      </c>
      <c r="L2387">
        <v>100346.99920000001</v>
      </c>
      <c r="M2387">
        <v>105953.99950000001</v>
      </c>
      <c r="N2387">
        <v>110455.00199999999</v>
      </c>
      <c r="O2387">
        <v>104298.9993</v>
      </c>
      <c r="P2387">
        <v>95029.001199999999</v>
      </c>
      <c r="Q2387">
        <v>93648.998399999997</v>
      </c>
      <c r="R2387">
        <v>94603.999100000001</v>
      </c>
      <c r="S2387">
        <v>89872.998900000006</v>
      </c>
      <c r="T2387">
        <v>90866.999599999996</v>
      </c>
      <c r="U2387">
        <v>90541.999299999996</v>
      </c>
      <c r="V2387">
        <v>90658.999400000001</v>
      </c>
      <c r="W2387">
        <v>97424.998000000007</v>
      </c>
      <c r="X2387">
        <v>104830.99920000001</v>
      </c>
      <c r="Y2387">
        <v>107912.999</v>
      </c>
      <c r="Z2387">
        <v>99171.998900000006</v>
      </c>
      <c r="AA2387">
        <v>100454.0013</v>
      </c>
      <c r="AB2387">
        <v>97308.998500000002</v>
      </c>
      <c r="AC2387">
        <v>95096.998999999996</v>
      </c>
      <c r="AD2387">
        <v>90608</v>
      </c>
      <c r="AE2387">
        <v>92891.999899999995</v>
      </c>
      <c r="AF2387">
        <v>98813.001699999993</v>
      </c>
      <c r="AG2387">
        <v>125388.9994</v>
      </c>
      <c r="AH2387">
        <v>127007.46980000001</v>
      </c>
      <c r="AI2387">
        <v>125434.041</v>
      </c>
      <c r="AJ2387">
        <v>122307.73239999999</v>
      </c>
      <c r="AK2387">
        <v>119172.6565</v>
      </c>
      <c r="AL2387" t="s">
        <v>531</v>
      </c>
      <c r="AM2387" s="49" t="s">
        <v>320</v>
      </c>
      <c r="AN2387" s="49" t="s">
        <v>14</v>
      </c>
      <c r="AO2387" s="49" t="s">
        <v>506</v>
      </c>
      <c r="AP2387" s="49" t="s">
        <v>501</v>
      </c>
      <c r="AQ2387" s="49" t="s">
        <v>10</v>
      </c>
      <c r="AR2387" s="49" t="s">
        <v>487</v>
      </c>
      <c r="AS2387" s="49" t="s">
        <v>488</v>
      </c>
      <c r="AT2387" s="49" t="s">
        <v>489</v>
      </c>
    </row>
    <row r="2388" spans="1:46" x14ac:dyDescent="0.25">
      <c r="A2388">
        <v>14</v>
      </c>
      <c r="B2388" t="s">
        <v>115</v>
      </c>
      <c r="C2388" t="s">
        <v>115</v>
      </c>
      <c r="D2388" t="s">
        <v>600</v>
      </c>
      <c r="E2388" t="s">
        <v>634</v>
      </c>
      <c r="F2388" t="s">
        <v>635</v>
      </c>
      <c r="G2388">
        <v>8392234.9988000002</v>
      </c>
      <c r="H2388">
        <v>8473542.9980999995</v>
      </c>
      <c r="I2388">
        <v>8521378.0003999993</v>
      </c>
      <c r="J2388">
        <v>8565496.9999000002</v>
      </c>
      <c r="K2388">
        <v>8555000.0014999993</v>
      </c>
      <c r="L2388">
        <v>8541790.9991999995</v>
      </c>
      <c r="M2388">
        <v>8529810.0020000003</v>
      </c>
      <c r="N2388">
        <v>8544824.0008000005</v>
      </c>
      <c r="O2388">
        <v>8448209.0021000002</v>
      </c>
      <c r="P2388">
        <v>8407354.9989999998</v>
      </c>
      <c r="Q2388">
        <v>8249479.9987000003</v>
      </c>
      <c r="R2388">
        <v>7899451.0001999997</v>
      </c>
      <c r="S2388">
        <v>7782393</v>
      </c>
      <c r="T2388">
        <v>7494238.0015000002</v>
      </c>
      <c r="U2388">
        <v>7144318.9984999998</v>
      </c>
      <c r="V2388">
        <v>6876586.0004000003</v>
      </c>
      <c r="W2388">
        <v>6781392.9979999997</v>
      </c>
      <c r="X2388">
        <v>6235516.0001999997</v>
      </c>
      <c r="Y2388">
        <v>5717926.9993000003</v>
      </c>
      <c r="Z2388">
        <v>5429995.9987000003</v>
      </c>
      <c r="AA2388">
        <v>5057369.9989999998</v>
      </c>
      <c r="AB2388">
        <v>4706278.0012999997</v>
      </c>
      <c r="AC2388">
        <v>4407306.9994999999</v>
      </c>
      <c r="AD2388">
        <v>4131283.9992</v>
      </c>
      <c r="AE2388">
        <v>4152000.0008</v>
      </c>
      <c r="AF2388">
        <v>4154526.0019999999</v>
      </c>
      <c r="AG2388">
        <v>4090781.0005999999</v>
      </c>
      <c r="AH2388">
        <v>4268963.5132999998</v>
      </c>
      <c r="AI2388">
        <v>4395374.1881999997</v>
      </c>
      <c r="AJ2388">
        <v>4690902.6272999998</v>
      </c>
      <c r="AK2388">
        <v>5000322.4626000002</v>
      </c>
      <c r="AL2388" t="s">
        <v>531</v>
      </c>
      <c r="AM2388" s="49" t="s">
        <v>116</v>
      </c>
      <c r="AN2388" s="49" t="s">
        <v>14</v>
      </c>
      <c r="AO2388" s="49" t="s">
        <v>485</v>
      </c>
      <c r="AP2388" s="49" t="s">
        <v>501</v>
      </c>
      <c r="AQ2388" s="49" t="s">
        <v>11</v>
      </c>
      <c r="AR2388" s="49" t="s">
        <v>487</v>
      </c>
      <c r="AS2388" s="49" t="s">
        <v>488</v>
      </c>
      <c r="AT2388" s="49" t="s">
        <v>489</v>
      </c>
    </row>
    <row r="2389" spans="1:46" x14ac:dyDescent="0.25">
      <c r="A2389">
        <v>14</v>
      </c>
      <c r="B2389" t="s">
        <v>305</v>
      </c>
      <c r="C2389" t="s">
        <v>305</v>
      </c>
      <c r="D2389" t="s">
        <v>306</v>
      </c>
      <c r="E2389" t="s">
        <v>634</v>
      </c>
      <c r="F2389" t="s">
        <v>635</v>
      </c>
      <c r="G2389">
        <v>111980.0021</v>
      </c>
      <c r="H2389">
        <v>107955.001</v>
      </c>
      <c r="I2389">
        <v>104308.0009</v>
      </c>
      <c r="J2389">
        <v>100424.9993</v>
      </c>
      <c r="K2389">
        <v>98762.998800000001</v>
      </c>
      <c r="L2389">
        <v>97984.999200000006</v>
      </c>
      <c r="M2389">
        <v>96321.001600000003</v>
      </c>
      <c r="N2389">
        <v>96196.000499999995</v>
      </c>
      <c r="O2389">
        <v>145641.99969999999</v>
      </c>
      <c r="P2389">
        <v>142018.99840000001</v>
      </c>
      <c r="Q2389">
        <v>145346.0013</v>
      </c>
      <c r="R2389">
        <v>146176.00090000001</v>
      </c>
      <c r="S2389">
        <v>143900.00200000001</v>
      </c>
      <c r="T2389">
        <v>143166.00150000001</v>
      </c>
      <c r="U2389">
        <v>141471.0007</v>
      </c>
      <c r="V2389">
        <v>141607.00049999999</v>
      </c>
      <c r="W2389">
        <v>141042.00020000001</v>
      </c>
      <c r="X2389">
        <v>142114.00099999999</v>
      </c>
      <c r="Y2389">
        <v>148430.9988</v>
      </c>
      <c r="Z2389">
        <v>150250.0001</v>
      </c>
      <c r="AA2389">
        <v>149244</v>
      </c>
      <c r="AB2389">
        <v>144640.99859999999</v>
      </c>
      <c r="AC2389">
        <v>140668.00169999999</v>
      </c>
      <c r="AD2389">
        <v>139605.99900000001</v>
      </c>
      <c r="AE2389">
        <v>140675.99849999999</v>
      </c>
      <c r="AF2389">
        <v>133727.99969999999</v>
      </c>
      <c r="AG2389">
        <v>131338.99909999999</v>
      </c>
      <c r="AH2389">
        <v>125991.6139</v>
      </c>
      <c r="AI2389">
        <v>126607.9779</v>
      </c>
      <c r="AJ2389">
        <v>124819.10060000001</v>
      </c>
      <c r="AK2389">
        <v>132325.12030000001</v>
      </c>
      <c r="AL2389" t="s">
        <v>531</v>
      </c>
      <c r="AM2389" s="49" t="s">
        <v>306</v>
      </c>
      <c r="AN2389" s="49" t="s">
        <v>14</v>
      </c>
      <c r="AO2389" s="49" t="s">
        <v>506</v>
      </c>
      <c r="AP2389" s="49" t="s">
        <v>501</v>
      </c>
      <c r="AQ2389" s="49" t="s">
        <v>10</v>
      </c>
      <c r="AR2389" s="49" t="s">
        <v>487</v>
      </c>
      <c r="AS2389" s="49" t="s">
        <v>488</v>
      </c>
      <c r="AT2389" s="49" t="s">
        <v>489</v>
      </c>
    </row>
    <row r="2390" spans="1:46" x14ac:dyDescent="0.25">
      <c r="A2390">
        <v>14</v>
      </c>
      <c r="B2390" t="s">
        <v>307</v>
      </c>
      <c r="C2390" t="s">
        <v>307</v>
      </c>
      <c r="D2390" t="s">
        <v>308</v>
      </c>
      <c r="E2390" t="s">
        <v>634</v>
      </c>
      <c r="F2390" t="s">
        <v>635</v>
      </c>
      <c r="G2390">
        <v>437648.0001</v>
      </c>
      <c r="H2390">
        <v>415390</v>
      </c>
      <c r="I2390">
        <v>400316.00020000001</v>
      </c>
      <c r="J2390">
        <v>385225.00199999998</v>
      </c>
      <c r="K2390">
        <v>370261.99839999998</v>
      </c>
      <c r="L2390">
        <v>355277.00160000002</v>
      </c>
      <c r="M2390">
        <v>347848.9988</v>
      </c>
      <c r="N2390">
        <v>340399.99910000002</v>
      </c>
      <c r="O2390">
        <v>333073.99930000002</v>
      </c>
      <c r="P2390">
        <v>325725.0013</v>
      </c>
      <c r="Q2390">
        <v>318501.00030000001</v>
      </c>
      <c r="R2390">
        <v>311251.9999</v>
      </c>
      <c r="S2390">
        <v>304130.00189999997</v>
      </c>
      <c r="T2390">
        <v>297057.99849999999</v>
      </c>
      <c r="U2390">
        <v>289964.00180000003</v>
      </c>
      <c r="V2390">
        <v>300483.99829999998</v>
      </c>
      <c r="W2390">
        <v>310982.99800000002</v>
      </c>
      <c r="X2390">
        <v>321612.00209999998</v>
      </c>
      <c r="Y2390">
        <v>332223.99930000002</v>
      </c>
      <c r="Z2390">
        <v>342967.99800000002</v>
      </c>
      <c r="AA2390">
        <v>353935.99890000001</v>
      </c>
      <c r="AB2390">
        <v>365093.00030000001</v>
      </c>
      <c r="AC2390">
        <v>375725.99849999999</v>
      </c>
      <c r="AD2390">
        <v>388246.0001</v>
      </c>
      <c r="AE2390">
        <v>397178.99839999998</v>
      </c>
      <c r="AF2390">
        <v>403050.00150000001</v>
      </c>
      <c r="AG2390">
        <v>410494.99859999999</v>
      </c>
      <c r="AH2390">
        <v>420473.36550000001</v>
      </c>
      <c r="AI2390">
        <v>427260.50750000001</v>
      </c>
      <c r="AJ2390">
        <v>431531.47470000002</v>
      </c>
      <c r="AK2390">
        <v>427235.13959999999</v>
      </c>
      <c r="AL2390" t="s">
        <v>531</v>
      </c>
      <c r="AM2390" s="49" t="s">
        <v>308</v>
      </c>
      <c r="AN2390" s="49" t="s">
        <v>14</v>
      </c>
      <c r="AO2390" s="49" t="s">
        <v>485</v>
      </c>
      <c r="AP2390" s="49" t="s">
        <v>494</v>
      </c>
      <c r="AQ2390" s="49" t="s">
        <v>11</v>
      </c>
      <c r="AR2390" s="49" t="s">
        <v>487</v>
      </c>
      <c r="AS2390" s="49" t="s">
        <v>488</v>
      </c>
      <c r="AT2390" s="49" t="s">
        <v>489</v>
      </c>
    </row>
    <row r="2391" spans="1:46" x14ac:dyDescent="0.25">
      <c r="A2391">
        <v>14</v>
      </c>
      <c r="B2391" t="s">
        <v>313</v>
      </c>
      <c r="C2391" t="s">
        <v>313</v>
      </c>
      <c r="D2391" t="s">
        <v>314</v>
      </c>
      <c r="E2391" t="s">
        <v>634</v>
      </c>
      <c r="F2391" t="s">
        <v>635</v>
      </c>
      <c r="G2391">
        <v>60643.001199999999</v>
      </c>
      <c r="H2391">
        <v>51434.000599999999</v>
      </c>
      <c r="I2391">
        <v>56983.001100000001</v>
      </c>
      <c r="J2391">
        <v>158943.99919999999</v>
      </c>
      <c r="K2391">
        <v>154589.9993</v>
      </c>
      <c r="L2391">
        <v>156943.0019</v>
      </c>
      <c r="M2391">
        <v>154873.99830000001</v>
      </c>
      <c r="N2391">
        <v>154398.00109999999</v>
      </c>
      <c r="O2391">
        <v>153350.99960000001</v>
      </c>
      <c r="P2391">
        <v>148469.99890000001</v>
      </c>
      <c r="Q2391">
        <v>150485.00099999999</v>
      </c>
      <c r="R2391">
        <v>160406.00039999999</v>
      </c>
      <c r="S2391">
        <v>163308.0013</v>
      </c>
      <c r="T2391">
        <v>164163.00030000001</v>
      </c>
      <c r="U2391">
        <v>170056.00090000001</v>
      </c>
      <c r="V2391">
        <v>174431.00169999999</v>
      </c>
      <c r="W2391">
        <v>181107.00080000001</v>
      </c>
      <c r="X2391">
        <v>184917.00140000001</v>
      </c>
      <c r="Y2391">
        <v>198401.00109999999</v>
      </c>
      <c r="Z2391">
        <v>217301.9999</v>
      </c>
      <c r="AA2391">
        <v>245605.9988</v>
      </c>
      <c r="AB2391">
        <v>265888.00099999999</v>
      </c>
      <c r="AC2391">
        <v>292561.99910000002</v>
      </c>
      <c r="AD2391">
        <v>286243</v>
      </c>
      <c r="AE2391">
        <v>258723.00039999999</v>
      </c>
      <c r="AF2391">
        <v>276199.00079999998</v>
      </c>
      <c r="AG2391">
        <v>268576.99839999998</v>
      </c>
      <c r="AH2391">
        <v>257952.00109999999</v>
      </c>
      <c r="AI2391">
        <v>384913.70919999998</v>
      </c>
      <c r="AJ2391">
        <v>377056.96130000002</v>
      </c>
      <c r="AK2391">
        <v>375316.43320000003</v>
      </c>
      <c r="AL2391">
        <v>374289.46139999997</v>
      </c>
      <c r="AM2391" s="49" t="s">
        <v>314</v>
      </c>
      <c r="AN2391" s="49" t="s">
        <v>14</v>
      </c>
      <c r="AO2391" s="49" t="s">
        <v>500</v>
      </c>
      <c r="AP2391" s="49" t="s">
        <v>505</v>
      </c>
      <c r="AQ2391" s="49" t="s">
        <v>13</v>
      </c>
      <c r="AR2391" s="49" t="s">
        <v>487</v>
      </c>
      <c r="AS2391" s="49" t="s">
        <v>488</v>
      </c>
      <c r="AT2391" s="49" t="s">
        <v>489</v>
      </c>
    </row>
    <row r="2392" spans="1:46" x14ac:dyDescent="0.25">
      <c r="A2392">
        <v>14</v>
      </c>
      <c r="B2392" t="s">
        <v>317</v>
      </c>
      <c r="C2392" t="s">
        <v>317</v>
      </c>
      <c r="D2392" t="s">
        <v>318</v>
      </c>
      <c r="E2392" t="s">
        <v>634</v>
      </c>
      <c r="F2392" t="s">
        <v>635</v>
      </c>
      <c r="G2392">
        <v>103699.0015</v>
      </c>
      <c r="H2392">
        <v>104227.99950000001</v>
      </c>
      <c r="I2392">
        <v>101934.99800000001</v>
      </c>
      <c r="J2392">
        <v>102322.0007</v>
      </c>
      <c r="K2392">
        <v>103135.0019</v>
      </c>
      <c r="L2392">
        <v>106632.0015</v>
      </c>
      <c r="M2392">
        <v>103122.0019</v>
      </c>
      <c r="N2392">
        <v>107022.0019</v>
      </c>
      <c r="O2392">
        <v>106362.9996</v>
      </c>
      <c r="P2392">
        <v>108330.0001</v>
      </c>
      <c r="Q2392">
        <v>108637.00139999999</v>
      </c>
      <c r="R2392">
        <v>108116.00019999999</v>
      </c>
      <c r="S2392">
        <v>111144.99920000001</v>
      </c>
      <c r="T2392">
        <v>111043.0004</v>
      </c>
      <c r="U2392">
        <v>112330.99830000001</v>
      </c>
      <c r="V2392">
        <v>113601.0012</v>
      </c>
      <c r="W2392">
        <v>114353.00079999999</v>
      </c>
      <c r="X2392">
        <v>117559.001</v>
      </c>
      <c r="Y2392">
        <v>116736.9982</v>
      </c>
      <c r="Z2392">
        <v>119589.0003</v>
      </c>
      <c r="AA2392">
        <v>117488.0012</v>
      </c>
      <c r="AB2392">
        <v>119449.9985</v>
      </c>
      <c r="AC2392">
        <v>106561.9982</v>
      </c>
      <c r="AD2392">
        <v>111456.9996</v>
      </c>
      <c r="AE2392">
        <v>111813.9996</v>
      </c>
      <c r="AF2392">
        <v>108983.99920000001</v>
      </c>
      <c r="AG2392">
        <v>109052.0012</v>
      </c>
      <c r="AH2392">
        <v>109669.663</v>
      </c>
      <c r="AI2392">
        <v>110846.6186</v>
      </c>
      <c r="AJ2392">
        <v>118467.524</v>
      </c>
      <c r="AK2392">
        <v>121594.511</v>
      </c>
      <c r="AL2392">
        <v>120112.1326</v>
      </c>
      <c r="AM2392" s="49" t="s">
        <v>318</v>
      </c>
      <c r="AN2392" s="49" t="s">
        <v>14</v>
      </c>
      <c r="AO2392" s="49" t="s">
        <v>500</v>
      </c>
      <c r="AP2392" s="49" t="s">
        <v>505</v>
      </c>
      <c r="AQ2392" s="49" t="s">
        <v>13</v>
      </c>
      <c r="AR2392" s="49" t="s">
        <v>487</v>
      </c>
      <c r="AS2392" s="49" t="s">
        <v>488</v>
      </c>
      <c r="AT2392" s="49" t="s">
        <v>489</v>
      </c>
    </row>
    <row r="2393" spans="1:46" x14ac:dyDescent="0.25">
      <c r="A2393">
        <v>14</v>
      </c>
      <c r="B2393" t="s">
        <v>321</v>
      </c>
      <c r="C2393" t="s">
        <v>321</v>
      </c>
      <c r="D2393" t="s">
        <v>424</v>
      </c>
      <c r="E2393" t="s">
        <v>634</v>
      </c>
      <c r="F2393" t="s">
        <v>635</v>
      </c>
      <c r="G2393">
        <v>37.999400000000001</v>
      </c>
      <c r="H2393">
        <v>41.001300000000001</v>
      </c>
      <c r="I2393">
        <v>55.002000000000002</v>
      </c>
      <c r="J2393">
        <v>56.999099999999999</v>
      </c>
      <c r="K2393">
        <v>37.999400000000001</v>
      </c>
      <c r="L2393">
        <v>40.000700000000002</v>
      </c>
      <c r="M2393">
        <v>40.000700000000002</v>
      </c>
      <c r="N2393">
        <v>40.000700000000002</v>
      </c>
      <c r="O2393">
        <v>61.998100000000001</v>
      </c>
      <c r="P2393">
        <v>62.998800000000003</v>
      </c>
      <c r="Q2393">
        <v>65.000100000000003</v>
      </c>
      <c r="R2393">
        <v>65.000100000000003</v>
      </c>
      <c r="S2393">
        <v>66.000699999999995</v>
      </c>
      <c r="T2393">
        <v>67.001400000000004</v>
      </c>
      <c r="U2393">
        <v>68.001999999999995</v>
      </c>
      <c r="V2393">
        <v>68.998500000000007</v>
      </c>
      <c r="W2393">
        <v>68.998500000000007</v>
      </c>
      <c r="X2393">
        <v>69.999099999999999</v>
      </c>
      <c r="Y2393">
        <v>69.999099999999999</v>
      </c>
      <c r="Z2393">
        <v>70.999799999999993</v>
      </c>
      <c r="AA2393">
        <v>72.000399999999999</v>
      </c>
      <c r="AB2393">
        <v>72.000399999999999</v>
      </c>
      <c r="AC2393">
        <v>72.000399999999999</v>
      </c>
      <c r="AD2393">
        <v>73.001000000000005</v>
      </c>
      <c r="AE2393">
        <v>73.001000000000005</v>
      </c>
      <c r="AF2393">
        <v>74.0017</v>
      </c>
      <c r="AG2393">
        <v>74.0017</v>
      </c>
      <c r="AH2393">
        <v>73.700199999999995</v>
      </c>
      <c r="AI2393">
        <v>73.670900000000003</v>
      </c>
      <c r="AJ2393">
        <v>73.641599999999997</v>
      </c>
      <c r="AK2393">
        <v>73.641599999999997</v>
      </c>
      <c r="AL2393" t="s">
        <v>531</v>
      </c>
      <c r="AM2393" s="49" t="s">
        <v>424</v>
      </c>
      <c r="AN2393" s="49" t="s">
        <v>14</v>
      </c>
      <c r="AO2393" s="49" t="s">
        <v>485</v>
      </c>
      <c r="AP2393" s="49" t="s">
        <v>505</v>
      </c>
      <c r="AQ2393" s="49" t="s">
        <v>13</v>
      </c>
      <c r="AR2393" s="49" t="s">
        <v>495</v>
      </c>
      <c r="AS2393" s="49" t="s">
        <v>496</v>
      </c>
      <c r="AT2393" s="49" t="s">
        <v>497</v>
      </c>
    </row>
    <row r="2394" spans="1:46" x14ac:dyDescent="0.25">
      <c r="A2394">
        <v>14</v>
      </c>
      <c r="B2394" t="s">
        <v>253</v>
      </c>
      <c r="C2394" t="s">
        <v>253</v>
      </c>
      <c r="D2394" t="s">
        <v>601</v>
      </c>
      <c r="E2394" t="s">
        <v>634</v>
      </c>
      <c r="F2394" t="s">
        <v>635</v>
      </c>
      <c r="G2394">
        <v>2601.9998999999998</v>
      </c>
      <c r="H2394">
        <v>2609.0001999999999</v>
      </c>
      <c r="I2394">
        <v>2611.0014999999999</v>
      </c>
      <c r="J2394">
        <v>2607.9996000000001</v>
      </c>
      <c r="K2394">
        <v>2599.9985999999999</v>
      </c>
      <c r="L2394">
        <v>2586.9985999999999</v>
      </c>
      <c r="M2394">
        <v>2494.0014000000001</v>
      </c>
      <c r="N2394">
        <v>2817.0005000000001</v>
      </c>
      <c r="O2394">
        <v>2318.0009</v>
      </c>
      <c r="P2394">
        <v>2346.9987000000001</v>
      </c>
      <c r="Q2394">
        <v>2463.9987999999998</v>
      </c>
      <c r="R2394">
        <v>2845.9982</v>
      </c>
      <c r="S2394">
        <v>2728.0016000000001</v>
      </c>
      <c r="T2394">
        <v>3311.0010000000002</v>
      </c>
      <c r="U2394">
        <v>3310.0003000000002</v>
      </c>
      <c r="V2394">
        <v>2950.9989999999998</v>
      </c>
      <c r="W2394">
        <v>3275.9992999999999</v>
      </c>
      <c r="X2394">
        <v>2912.9996000000001</v>
      </c>
      <c r="Y2394">
        <v>3233.0009</v>
      </c>
      <c r="Z2394">
        <v>3395.0007999999998</v>
      </c>
      <c r="AA2394">
        <v>21157.998</v>
      </c>
      <c r="AB2394">
        <v>22470.999400000001</v>
      </c>
      <c r="AC2394">
        <v>24285.001700000001</v>
      </c>
      <c r="AD2394">
        <v>24473.0016</v>
      </c>
      <c r="AE2394">
        <v>26700.998800000001</v>
      </c>
      <c r="AF2394">
        <v>26600.000599999999</v>
      </c>
      <c r="AG2394">
        <v>28788.001400000001</v>
      </c>
      <c r="AH2394">
        <v>31509.999199999998</v>
      </c>
      <c r="AI2394">
        <v>32621</v>
      </c>
      <c r="AJ2394">
        <v>27054.000499999998</v>
      </c>
      <c r="AK2394">
        <v>27619.000800000002</v>
      </c>
      <c r="AL2394">
        <v>27619.000800000002</v>
      </c>
      <c r="AM2394" s="49" t="s">
        <v>254</v>
      </c>
      <c r="AN2394" s="49" t="s">
        <v>14</v>
      </c>
      <c r="AO2394" s="49" t="s">
        <v>500</v>
      </c>
      <c r="AP2394" s="49" t="s">
        <v>501</v>
      </c>
      <c r="AQ2394" s="49" t="s">
        <v>502</v>
      </c>
      <c r="AR2394" s="49" t="s">
        <v>487</v>
      </c>
      <c r="AS2394" s="49" t="s">
        <v>488</v>
      </c>
      <c r="AT2394" s="49" t="s">
        <v>489</v>
      </c>
    </row>
    <row r="2395" spans="1:46" x14ac:dyDescent="0.25">
      <c r="A2395">
        <v>14</v>
      </c>
      <c r="B2395" t="s">
        <v>263</v>
      </c>
      <c r="C2395" t="s">
        <v>263</v>
      </c>
      <c r="D2395" t="s">
        <v>602</v>
      </c>
      <c r="E2395" t="s">
        <v>634</v>
      </c>
      <c r="F2395" t="s">
        <v>635</v>
      </c>
      <c r="G2395" t="s">
        <v>531</v>
      </c>
      <c r="H2395" t="s">
        <v>531</v>
      </c>
      <c r="I2395">
        <v>7843.9991</v>
      </c>
      <c r="J2395">
        <v>8088.0015999999996</v>
      </c>
      <c r="K2395">
        <v>7814.0006999999996</v>
      </c>
      <c r="L2395">
        <v>7814.0006999999996</v>
      </c>
      <c r="M2395">
        <v>7814.0006999999996</v>
      </c>
      <c r="N2395">
        <v>7814.0006999999996</v>
      </c>
      <c r="O2395">
        <v>6388.0016999999998</v>
      </c>
      <c r="P2395">
        <v>7325.9997999999996</v>
      </c>
      <c r="Q2395">
        <v>8634.9987000000001</v>
      </c>
      <c r="R2395">
        <v>6113.0001000000002</v>
      </c>
      <c r="S2395">
        <v>5998.0012999999999</v>
      </c>
      <c r="T2395">
        <v>7609.9988999999996</v>
      </c>
      <c r="U2395">
        <v>6914.0020000000004</v>
      </c>
      <c r="V2395">
        <v>8575.9982999999993</v>
      </c>
      <c r="W2395">
        <v>8764.9987999999994</v>
      </c>
      <c r="X2395">
        <v>8287.0002000000004</v>
      </c>
      <c r="Y2395">
        <v>7816.9984000000004</v>
      </c>
      <c r="Z2395">
        <v>8157.0001000000002</v>
      </c>
      <c r="AA2395">
        <v>7992.9988999999996</v>
      </c>
      <c r="AB2395">
        <v>8633.9979999999996</v>
      </c>
      <c r="AC2395">
        <v>8964.9981000000007</v>
      </c>
      <c r="AD2395">
        <v>9503.9982999999993</v>
      </c>
      <c r="AE2395">
        <v>9359.0010999999995</v>
      </c>
      <c r="AF2395">
        <v>8663</v>
      </c>
      <c r="AG2395">
        <v>7643.0788000000002</v>
      </c>
      <c r="AH2395">
        <v>7827.9552999999996</v>
      </c>
      <c r="AI2395">
        <v>6690.5565999999999</v>
      </c>
      <c r="AJ2395">
        <v>6894.3198000000002</v>
      </c>
      <c r="AK2395">
        <v>6890.8698999999997</v>
      </c>
      <c r="AL2395">
        <v>6890.8698999999997</v>
      </c>
      <c r="AM2395" s="49" t="s">
        <v>264</v>
      </c>
      <c r="AN2395" s="49" t="s">
        <v>14</v>
      </c>
      <c r="AO2395" s="49" t="s">
        <v>500</v>
      </c>
      <c r="AP2395" s="49" t="s">
        <v>501</v>
      </c>
      <c r="AQ2395" s="49" t="s">
        <v>502</v>
      </c>
      <c r="AR2395" s="49" t="s">
        <v>487</v>
      </c>
      <c r="AS2395" s="49" t="s">
        <v>488</v>
      </c>
      <c r="AT2395" s="49" t="s">
        <v>489</v>
      </c>
    </row>
    <row r="2396" spans="1:46" x14ac:dyDescent="0.25">
      <c r="A2396">
        <v>14</v>
      </c>
      <c r="B2396" t="s">
        <v>123</v>
      </c>
      <c r="C2396" t="s">
        <v>123</v>
      </c>
      <c r="D2396" t="s">
        <v>603</v>
      </c>
      <c r="E2396" t="s">
        <v>634</v>
      </c>
      <c r="F2396" t="s">
        <v>635</v>
      </c>
      <c r="G2396">
        <v>19860.002100000002</v>
      </c>
      <c r="H2396">
        <v>20366.9984</v>
      </c>
      <c r="I2396">
        <v>20868.999899999999</v>
      </c>
      <c r="J2396">
        <v>21359.002100000002</v>
      </c>
      <c r="K2396">
        <v>21839.001899999999</v>
      </c>
      <c r="L2396">
        <v>21839.001899999999</v>
      </c>
      <c r="M2396">
        <v>22767.002</v>
      </c>
      <c r="N2396">
        <v>22981.998299999999</v>
      </c>
      <c r="O2396">
        <v>23911.9997</v>
      </c>
      <c r="P2396">
        <v>23911.9997</v>
      </c>
      <c r="Q2396">
        <v>19924.997899999998</v>
      </c>
      <c r="R2396">
        <v>21261.0016</v>
      </c>
      <c r="S2396">
        <v>22687.000599999999</v>
      </c>
      <c r="T2396">
        <v>24209.999299999999</v>
      </c>
      <c r="U2396">
        <v>25834.000400000001</v>
      </c>
      <c r="V2396">
        <v>27567.000700000001</v>
      </c>
      <c r="W2396">
        <v>39372.001499999998</v>
      </c>
      <c r="X2396">
        <v>31390.0013</v>
      </c>
      <c r="Y2396">
        <v>33495.999400000001</v>
      </c>
      <c r="Z2396">
        <v>35743.000500000002</v>
      </c>
      <c r="AA2396">
        <v>38140.998599999999</v>
      </c>
      <c r="AB2396">
        <v>56341.001400000001</v>
      </c>
      <c r="AC2396">
        <v>59072.000800000002</v>
      </c>
      <c r="AD2396">
        <v>60552.001100000001</v>
      </c>
      <c r="AE2396">
        <v>62045.001400000001</v>
      </c>
      <c r="AF2396">
        <v>62781.9997</v>
      </c>
      <c r="AG2396">
        <v>64745.998200000002</v>
      </c>
      <c r="AH2396">
        <v>66826.955100000006</v>
      </c>
      <c r="AI2396">
        <v>67773.314199999993</v>
      </c>
      <c r="AJ2396">
        <v>68734.193199999994</v>
      </c>
      <c r="AK2396">
        <v>69709.813899999994</v>
      </c>
      <c r="AL2396" t="s">
        <v>531</v>
      </c>
      <c r="AM2396" s="49" t="s">
        <v>410</v>
      </c>
      <c r="AN2396" s="49" t="s">
        <v>5</v>
      </c>
      <c r="AO2396" s="49" t="s">
        <v>9</v>
      </c>
      <c r="AP2396" s="49" t="s">
        <v>494</v>
      </c>
      <c r="AQ2396" s="49" t="s">
        <v>9</v>
      </c>
      <c r="AR2396" s="49" t="s">
        <v>495</v>
      </c>
      <c r="AS2396" s="49" t="s">
        <v>496</v>
      </c>
      <c r="AT2396" s="49" t="s">
        <v>497</v>
      </c>
    </row>
    <row r="2397" spans="1:46" x14ac:dyDescent="0.25">
      <c r="A2397">
        <v>14</v>
      </c>
      <c r="B2397" t="s">
        <v>375</v>
      </c>
      <c r="C2397" t="s">
        <v>375</v>
      </c>
      <c r="D2397" t="s">
        <v>604</v>
      </c>
      <c r="E2397" t="s">
        <v>634</v>
      </c>
      <c r="F2397" t="s">
        <v>635</v>
      </c>
      <c r="G2397">
        <v>301722.00160000002</v>
      </c>
      <c r="H2397">
        <v>301899.99920000002</v>
      </c>
      <c r="I2397">
        <v>301750.99939999997</v>
      </c>
      <c r="J2397">
        <v>299216.00079999998</v>
      </c>
      <c r="K2397">
        <v>298887.99849999999</v>
      </c>
      <c r="L2397">
        <v>295863.00199999998</v>
      </c>
      <c r="M2397">
        <v>294920.00069999998</v>
      </c>
      <c r="N2397">
        <v>294043.0001</v>
      </c>
      <c r="O2397">
        <v>292320.00209999998</v>
      </c>
      <c r="P2397">
        <v>284439</v>
      </c>
      <c r="Q2397">
        <v>271874.99939999997</v>
      </c>
      <c r="R2397">
        <v>261710.9981</v>
      </c>
      <c r="S2397">
        <v>251139.99799999999</v>
      </c>
      <c r="T2397">
        <v>241172.9982</v>
      </c>
      <c r="U2397">
        <v>232041.0013</v>
      </c>
      <c r="V2397">
        <v>222946.99950000001</v>
      </c>
      <c r="W2397">
        <v>214923.99799999999</v>
      </c>
      <c r="X2397">
        <v>209100.0001</v>
      </c>
      <c r="Y2397">
        <v>199518.00169999999</v>
      </c>
      <c r="Z2397">
        <v>192119.00080000001</v>
      </c>
      <c r="AA2397">
        <v>186288.99900000001</v>
      </c>
      <c r="AB2397">
        <v>148110.00099999999</v>
      </c>
      <c r="AC2397">
        <v>145092.0007</v>
      </c>
      <c r="AD2397">
        <v>137975.9982</v>
      </c>
      <c r="AE2397">
        <v>131007.9991</v>
      </c>
      <c r="AF2397">
        <v>117954.00049999999</v>
      </c>
      <c r="AG2397">
        <v>109382.0006</v>
      </c>
      <c r="AH2397">
        <v>102179.77929999999</v>
      </c>
      <c r="AI2397">
        <v>71373.845000000001</v>
      </c>
      <c r="AJ2397">
        <v>74692.394799999995</v>
      </c>
      <c r="AK2397">
        <v>86685.856</v>
      </c>
      <c r="AL2397">
        <v>99665.492800000007</v>
      </c>
      <c r="AM2397" s="49" t="s">
        <v>376</v>
      </c>
      <c r="AN2397" s="49" t="s">
        <v>14</v>
      </c>
      <c r="AO2397" s="49" t="s">
        <v>500</v>
      </c>
      <c r="AP2397" s="49" t="s">
        <v>501</v>
      </c>
      <c r="AQ2397" s="49" t="s">
        <v>502</v>
      </c>
      <c r="AR2397" s="49" t="s">
        <v>487</v>
      </c>
      <c r="AS2397" s="49" t="s">
        <v>488</v>
      </c>
      <c r="AT2397" s="49" t="s">
        <v>489</v>
      </c>
    </row>
    <row r="2398" spans="1:46" x14ac:dyDescent="0.25">
      <c r="A2398">
        <v>14</v>
      </c>
      <c r="B2398" t="s">
        <v>322</v>
      </c>
      <c r="C2398" t="s">
        <v>322</v>
      </c>
      <c r="D2398" t="s">
        <v>323</v>
      </c>
      <c r="E2398" t="s">
        <v>634</v>
      </c>
      <c r="F2398" t="s">
        <v>635</v>
      </c>
      <c r="G2398">
        <v>25212.001100000001</v>
      </c>
      <c r="H2398">
        <v>29949.001</v>
      </c>
      <c r="I2398">
        <v>33514.999100000001</v>
      </c>
      <c r="J2398">
        <v>48520.000399999997</v>
      </c>
      <c r="K2398">
        <v>48270.998800000001</v>
      </c>
      <c r="L2398">
        <v>57005.999199999998</v>
      </c>
      <c r="M2398">
        <v>104367.0013</v>
      </c>
      <c r="N2398">
        <v>140672.0001</v>
      </c>
      <c r="O2398">
        <v>126312.0004</v>
      </c>
      <c r="P2398">
        <v>118052.0009</v>
      </c>
      <c r="Q2398">
        <v>115664.0009</v>
      </c>
      <c r="R2398">
        <v>89185.999400000001</v>
      </c>
      <c r="S2398">
        <v>98416.001000000004</v>
      </c>
      <c r="T2398">
        <v>119084.001</v>
      </c>
      <c r="U2398">
        <v>132316.00140000001</v>
      </c>
      <c r="V2398">
        <v>135185.99840000001</v>
      </c>
      <c r="W2398">
        <v>135437.0012</v>
      </c>
      <c r="X2398">
        <v>138338.00150000001</v>
      </c>
      <c r="Y2398">
        <v>156993.0006</v>
      </c>
      <c r="Z2398">
        <v>160705.00080000001</v>
      </c>
      <c r="AA2398">
        <v>163287.00030000001</v>
      </c>
      <c r="AB2398">
        <v>145527.00080000001</v>
      </c>
      <c r="AC2398">
        <v>158895.00109999999</v>
      </c>
      <c r="AD2398">
        <v>153096.99900000001</v>
      </c>
      <c r="AE2398">
        <v>152640.00140000001</v>
      </c>
      <c r="AF2398">
        <v>147416.0013</v>
      </c>
      <c r="AG2398">
        <v>149863.9981</v>
      </c>
      <c r="AH2398">
        <v>149227.27369999999</v>
      </c>
      <c r="AI2398">
        <v>144163.94200000001</v>
      </c>
      <c r="AJ2398">
        <v>144699.77710000001</v>
      </c>
      <c r="AK2398">
        <v>142413.7634</v>
      </c>
      <c r="AL2398">
        <v>138282.99950000001</v>
      </c>
      <c r="AM2398" s="49" t="s">
        <v>323</v>
      </c>
      <c r="AN2398" s="49" t="s">
        <v>14</v>
      </c>
      <c r="AO2398" s="49" t="s">
        <v>500</v>
      </c>
      <c r="AP2398" s="49" t="s">
        <v>501</v>
      </c>
      <c r="AQ2398" s="49" t="s">
        <v>502</v>
      </c>
      <c r="AR2398" s="49" t="s">
        <v>487</v>
      </c>
      <c r="AS2398" s="49" t="s">
        <v>488</v>
      </c>
      <c r="AT2398" s="49" t="s">
        <v>489</v>
      </c>
    </row>
    <row r="2399" spans="1:46" x14ac:dyDescent="0.25">
      <c r="A2399">
        <v>14</v>
      </c>
      <c r="B2399" t="s">
        <v>324</v>
      </c>
      <c r="C2399" t="s">
        <v>324</v>
      </c>
      <c r="D2399" t="s">
        <v>425</v>
      </c>
      <c r="E2399" t="s">
        <v>634</v>
      </c>
      <c r="F2399" t="s">
        <v>635</v>
      </c>
      <c r="G2399">
        <v>510043.00150000001</v>
      </c>
      <c r="H2399">
        <v>481253.99939999997</v>
      </c>
      <c r="I2399">
        <v>450285.00180000003</v>
      </c>
      <c r="J2399">
        <v>430060.99939999997</v>
      </c>
      <c r="K2399">
        <v>280208</v>
      </c>
      <c r="L2399">
        <v>258024.00150000001</v>
      </c>
      <c r="M2399">
        <v>218887.00090000001</v>
      </c>
      <c r="N2399">
        <v>200213.00210000001</v>
      </c>
      <c r="O2399">
        <v>141105.99960000001</v>
      </c>
      <c r="P2399">
        <v>205170.9981</v>
      </c>
      <c r="Q2399">
        <v>167743.99960000001</v>
      </c>
      <c r="R2399">
        <v>153432.9981</v>
      </c>
      <c r="S2399">
        <v>149586.9994</v>
      </c>
      <c r="T2399">
        <v>145641.99969999999</v>
      </c>
      <c r="U2399">
        <v>145902</v>
      </c>
      <c r="V2399">
        <v>146742.99830000001</v>
      </c>
      <c r="W2399">
        <v>143344.99979999999</v>
      </c>
      <c r="X2399">
        <v>153276.99789999999</v>
      </c>
      <c r="Y2399">
        <v>130080.9997</v>
      </c>
      <c r="Z2399">
        <v>122953.00199999999</v>
      </c>
      <c r="AA2399">
        <v>123275.0004</v>
      </c>
      <c r="AB2399">
        <v>126651.00139999999</v>
      </c>
      <c r="AC2399">
        <v>144541.00109999999</v>
      </c>
      <c r="AD2399">
        <v>126851.0007</v>
      </c>
      <c r="AE2399">
        <v>115920.99920000001</v>
      </c>
      <c r="AF2399">
        <v>122959.9981</v>
      </c>
      <c r="AG2399">
        <v>121910.9996</v>
      </c>
      <c r="AH2399">
        <v>107613.29949999999</v>
      </c>
      <c r="AI2399">
        <v>119088.5018</v>
      </c>
      <c r="AJ2399">
        <v>126553.31080000001</v>
      </c>
      <c r="AK2399">
        <v>119561.31299999999</v>
      </c>
      <c r="AL2399">
        <v>125898.0641</v>
      </c>
      <c r="AM2399" s="49" t="s">
        <v>425</v>
      </c>
      <c r="AN2399" s="49" t="s">
        <v>14</v>
      </c>
      <c r="AO2399" s="49" t="s">
        <v>500</v>
      </c>
      <c r="AP2399" s="49" t="s">
        <v>501</v>
      </c>
      <c r="AQ2399" s="49" t="s">
        <v>502</v>
      </c>
      <c r="AR2399" s="49" t="s">
        <v>495</v>
      </c>
      <c r="AS2399" s="49" t="s">
        <v>496</v>
      </c>
      <c r="AT2399" s="49" t="s">
        <v>497</v>
      </c>
    </row>
    <row r="2400" spans="1:46" x14ac:dyDescent="0.25">
      <c r="A2400">
        <v>14</v>
      </c>
      <c r="B2400" t="s">
        <v>325</v>
      </c>
      <c r="C2400" t="s">
        <v>325</v>
      </c>
      <c r="D2400" t="s">
        <v>326</v>
      </c>
      <c r="E2400" t="s">
        <v>634</v>
      </c>
      <c r="F2400" t="s">
        <v>635</v>
      </c>
      <c r="G2400">
        <v>244047.99840000001</v>
      </c>
      <c r="H2400">
        <v>230435.9999</v>
      </c>
      <c r="I2400">
        <v>212449.00039999999</v>
      </c>
      <c r="J2400">
        <v>199996.00020000001</v>
      </c>
      <c r="K2400">
        <v>211178.00099999999</v>
      </c>
      <c r="L2400">
        <v>241988.0007</v>
      </c>
      <c r="M2400">
        <v>251555.99840000001</v>
      </c>
      <c r="N2400">
        <v>291884.0013</v>
      </c>
      <c r="O2400">
        <v>160844.99900000001</v>
      </c>
      <c r="P2400">
        <v>168442.99849999999</v>
      </c>
      <c r="Q2400">
        <v>130363.0016</v>
      </c>
      <c r="R2400">
        <v>131631.99969999999</v>
      </c>
      <c r="S2400">
        <v>132290.00140000001</v>
      </c>
      <c r="T2400">
        <v>132919.00109999999</v>
      </c>
      <c r="U2400">
        <v>133698.0013</v>
      </c>
      <c r="V2400">
        <v>123617.99980000001</v>
      </c>
      <c r="W2400">
        <v>126735.0012</v>
      </c>
      <c r="X2400">
        <v>129844.9981</v>
      </c>
      <c r="Y2400">
        <v>133148.9988</v>
      </c>
      <c r="Z2400">
        <v>137964.99950000001</v>
      </c>
      <c r="AA2400">
        <v>141323.99789999999</v>
      </c>
      <c r="AB2400">
        <v>144711.0019</v>
      </c>
      <c r="AC2400">
        <v>148833.9993</v>
      </c>
      <c r="AD2400">
        <v>151928.99900000001</v>
      </c>
      <c r="AE2400">
        <v>153977.99799999999</v>
      </c>
      <c r="AF2400">
        <v>155703.00150000001</v>
      </c>
      <c r="AG2400">
        <v>157512.00049999999</v>
      </c>
      <c r="AH2400">
        <v>161799.76939999999</v>
      </c>
      <c r="AI2400">
        <v>166168.54870000001</v>
      </c>
      <c r="AJ2400">
        <v>170586.13769999999</v>
      </c>
      <c r="AK2400">
        <v>176118.2193</v>
      </c>
      <c r="AL2400" t="s">
        <v>531</v>
      </c>
      <c r="AM2400" s="49" t="s">
        <v>326</v>
      </c>
      <c r="AN2400" s="49" t="s">
        <v>6</v>
      </c>
      <c r="AO2400" s="49" t="s">
        <v>9</v>
      </c>
      <c r="AP2400" s="49" t="s">
        <v>486</v>
      </c>
      <c r="AQ2400" s="49" t="s">
        <v>9</v>
      </c>
      <c r="AR2400" s="49" t="s">
        <v>487</v>
      </c>
      <c r="AS2400" s="49" t="s">
        <v>488</v>
      </c>
      <c r="AT2400" s="49" t="s">
        <v>489</v>
      </c>
    </row>
    <row r="2401" spans="1:46" x14ac:dyDescent="0.25">
      <c r="A2401">
        <v>14</v>
      </c>
      <c r="B2401" t="s">
        <v>327</v>
      </c>
      <c r="C2401" t="s">
        <v>327</v>
      </c>
      <c r="D2401" t="s">
        <v>426</v>
      </c>
      <c r="E2401" t="s">
        <v>634</v>
      </c>
      <c r="F2401" t="s">
        <v>635</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c r="AG2401">
        <v>0</v>
      </c>
      <c r="AH2401">
        <v>0</v>
      </c>
      <c r="AI2401">
        <v>0</v>
      </c>
      <c r="AJ2401">
        <v>0</v>
      </c>
      <c r="AK2401">
        <v>0</v>
      </c>
      <c r="AL2401" t="s">
        <v>531</v>
      </c>
      <c r="AM2401" s="49" t="s">
        <v>426</v>
      </c>
      <c r="AN2401" s="49" t="s">
        <v>14</v>
      </c>
      <c r="AO2401" s="49" t="s">
        <v>485</v>
      </c>
      <c r="AP2401" s="49" t="s">
        <v>505</v>
      </c>
      <c r="AQ2401" s="49" t="s">
        <v>13</v>
      </c>
      <c r="AR2401" s="49" t="s">
        <v>495</v>
      </c>
      <c r="AS2401" s="49" t="s">
        <v>496</v>
      </c>
      <c r="AT2401" s="49" t="s">
        <v>497</v>
      </c>
    </row>
    <row r="2402" spans="1:46" x14ac:dyDescent="0.25">
      <c r="A2402">
        <v>14</v>
      </c>
      <c r="B2402" t="s">
        <v>330</v>
      </c>
      <c r="C2402" t="s">
        <v>330</v>
      </c>
      <c r="D2402" t="s">
        <v>331</v>
      </c>
      <c r="E2402" t="s">
        <v>634</v>
      </c>
      <c r="F2402" t="s">
        <v>635</v>
      </c>
      <c r="G2402">
        <v>40072.000999999997</v>
      </c>
      <c r="H2402">
        <v>40378.001600000003</v>
      </c>
      <c r="I2402">
        <v>40671.998699999996</v>
      </c>
      <c r="J2402">
        <v>40954.000599999999</v>
      </c>
      <c r="K2402">
        <v>41273.001300000004</v>
      </c>
      <c r="L2402">
        <v>42443.999000000003</v>
      </c>
      <c r="M2402">
        <v>43649.001900000003</v>
      </c>
      <c r="N2402">
        <v>44888.001600000003</v>
      </c>
      <c r="O2402">
        <v>46161.998800000001</v>
      </c>
      <c r="P2402">
        <v>47471.998299999999</v>
      </c>
      <c r="Q2402">
        <v>48729.001300000004</v>
      </c>
      <c r="R2402">
        <v>49644.001300000004</v>
      </c>
      <c r="S2402">
        <v>50256.999100000001</v>
      </c>
      <c r="T2402">
        <v>49475.001100000001</v>
      </c>
      <c r="U2402">
        <v>49241.000899999999</v>
      </c>
      <c r="V2402">
        <v>49899.999000000003</v>
      </c>
      <c r="W2402">
        <v>51832.002</v>
      </c>
      <c r="X2402">
        <v>57159.998099999997</v>
      </c>
      <c r="Y2402">
        <v>59683.001499999998</v>
      </c>
      <c r="Z2402">
        <v>85947.999500000005</v>
      </c>
      <c r="AA2402">
        <v>84614.001300000004</v>
      </c>
      <c r="AB2402">
        <v>87135.999800000005</v>
      </c>
      <c r="AC2402">
        <v>89040.998000000007</v>
      </c>
      <c r="AD2402">
        <v>72518.001099999994</v>
      </c>
      <c r="AE2402">
        <v>74127.000899999999</v>
      </c>
      <c r="AF2402">
        <v>68198.998699999996</v>
      </c>
      <c r="AG2402">
        <v>64634.001300000004</v>
      </c>
      <c r="AH2402">
        <v>67492.471999999994</v>
      </c>
      <c r="AI2402">
        <v>67626.868300000002</v>
      </c>
      <c r="AJ2402">
        <v>72994.287299999996</v>
      </c>
      <c r="AK2402">
        <v>82732.558000000005</v>
      </c>
      <c r="AL2402" t="s">
        <v>531</v>
      </c>
      <c r="AM2402" s="49" t="s">
        <v>331</v>
      </c>
      <c r="AN2402" s="49" t="s">
        <v>8</v>
      </c>
      <c r="AO2402" s="49" t="s">
        <v>9</v>
      </c>
      <c r="AP2402" s="49" t="s">
        <v>494</v>
      </c>
      <c r="AQ2402" s="49" t="s">
        <v>9</v>
      </c>
      <c r="AR2402" s="49" t="s">
        <v>487</v>
      </c>
      <c r="AS2402" s="49" t="s">
        <v>488</v>
      </c>
      <c r="AT2402" s="49" t="s">
        <v>489</v>
      </c>
    </row>
    <row r="2403" spans="1:46" x14ac:dyDescent="0.25">
      <c r="A2403">
        <v>14</v>
      </c>
      <c r="B2403" t="s">
        <v>342</v>
      </c>
      <c r="C2403" t="s">
        <v>342</v>
      </c>
      <c r="D2403" t="s">
        <v>343</v>
      </c>
      <c r="E2403" t="s">
        <v>634</v>
      </c>
      <c r="F2403" t="s">
        <v>635</v>
      </c>
      <c r="G2403">
        <v>48944.001799999998</v>
      </c>
      <c r="H2403">
        <v>42417.999000000003</v>
      </c>
      <c r="I2403">
        <v>31518.000100000001</v>
      </c>
      <c r="J2403">
        <v>31518.000100000001</v>
      </c>
      <c r="K2403">
        <v>30800.0016</v>
      </c>
      <c r="L2403">
        <v>30800.0016</v>
      </c>
      <c r="M2403">
        <v>30800.0016</v>
      </c>
      <c r="N2403">
        <v>30800.0016</v>
      </c>
      <c r="O2403">
        <v>30800.0016</v>
      </c>
      <c r="P2403">
        <v>30800.0016</v>
      </c>
      <c r="Q2403">
        <v>36400.001499999998</v>
      </c>
      <c r="R2403">
        <v>37800.000500000002</v>
      </c>
      <c r="S2403">
        <v>37800.000500000002</v>
      </c>
      <c r="T2403">
        <v>37800.000500000002</v>
      </c>
      <c r="U2403">
        <v>37800.000500000002</v>
      </c>
      <c r="V2403">
        <v>37800.000500000002</v>
      </c>
      <c r="W2403">
        <v>37800.000500000002</v>
      </c>
      <c r="X2403">
        <v>37800.000500000002</v>
      </c>
      <c r="Y2403">
        <v>33764.000599999999</v>
      </c>
      <c r="Z2403">
        <v>43815.000200000002</v>
      </c>
      <c r="AA2403">
        <v>43393</v>
      </c>
      <c r="AB2403">
        <v>44354.000399999997</v>
      </c>
      <c r="AC2403">
        <v>44187.001499999998</v>
      </c>
      <c r="AD2403">
        <v>46622.999000000003</v>
      </c>
      <c r="AE2403">
        <v>46609.999000000003</v>
      </c>
      <c r="AF2403">
        <v>46239.998899999999</v>
      </c>
      <c r="AG2403">
        <v>46258.998599999999</v>
      </c>
      <c r="AH2403">
        <v>45476.661500000002</v>
      </c>
      <c r="AI2403">
        <v>47041.352400000003</v>
      </c>
      <c r="AJ2403">
        <v>49249.8894</v>
      </c>
      <c r="AK2403">
        <v>67427.894799999995</v>
      </c>
      <c r="AL2403">
        <v>67457.001499999998</v>
      </c>
      <c r="AM2403" s="49" t="s">
        <v>343</v>
      </c>
      <c r="AN2403" s="49" t="s">
        <v>14</v>
      </c>
      <c r="AO2403" s="49" t="s">
        <v>500</v>
      </c>
      <c r="AP2403" s="49" t="s">
        <v>501</v>
      </c>
      <c r="AQ2403" s="49" t="s">
        <v>502</v>
      </c>
      <c r="AR2403" s="49" t="s">
        <v>487</v>
      </c>
      <c r="AS2403" s="49" t="s">
        <v>488</v>
      </c>
      <c r="AT2403" s="49" t="s">
        <v>489</v>
      </c>
    </row>
    <row r="2404" spans="1:46" x14ac:dyDescent="0.25">
      <c r="A2404">
        <v>14</v>
      </c>
      <c r="B2404" t="s">
        <v>332</v>
      </c>
      <c r="C2404" t="s">
        <v>332</v>
      </c>
      <c r="D2404" t="s">
        <v>333</v>
      </c>
      <c r="E2404" t="s">
        <v>634</v>
      </c>
      <c r="F2404" t="s">
        <v>635</v>
      </c>
      <c r="G2404">
        <v>0</v>
      </c>
      <c r="H2404">
        <v>0</v>
      </c>
      <c r="I2404">
        <v>0</v>
      </c>
      <c r="J2404">
        <v>0</v>
      </c>
      <c r="K2404">
        <v>0</v>
      </c>
      <c r="L2404">
        <v>0</v>
      </c>
      <c r="M2404">
        <v>0</v>
      </c>
      <c r="N2404">
        <v>0</v>
      </c>
      <c r="O2404">
        <v>0</v>
      </c>
      <c r="P2404">
        <v>0</v>
      </c>
      <c r="Q2404">
        <v>0</v>
      </c>
      <c r="R2404">
        <v>0</v>
      </c>
      <c r="S2404">
        <v>0</v>
      </c>
      <c r="T2404">
        <v>0</v>
      </c>
      <c r="U2404">
        <v>0</v>
      </c>
      <c r="V2404">
        <v>0</v>
      </c>
      <c r="W2404">
        <v>0</v>
      </c>
      <c r="X2404">
        <v>0</v>
      </c>
      <c r="Y2404">
        <v>0</v>
      </c>
      <c r="Z2404">
        <v>0</v>
      </c>
      <c r="AA2404">
        <v>0</v>
      </c>
      <c r="AB2404">
        <v>0</v>
      </c>
      <c r="AC2404">
        <v>0</v>
      </c>
      <c r="AD2404">
        <v>0</v>
      </c>
      <c r="AE2404">
        <v>0</v>
      </c>
      <c r="AF2404">
        <v>0</v>
      </c>
      <c r="AG2404">
        <v>0</v>
      </c>
      <c r="AH2404">
        <v>0</v>
      </c>
      <c r="AI2404">
        <v>0</v>
      </c>
      <c r="AJ2404">
        <v>0</v>
      </c>
      <c r="AK2404">
        <v>0</v>
      </c>
      <c r="AL2404" t="s">
        <v>531</v>
      </c>
      <c r="AM2404" s="49" t="s">
        <v>333</v>
      </c>
      <c r="AN2404" s="49" t="s">
        <v>14</v>
      </c>
      <c r="AO2404" s="49" t="s">
        <v>485</v>
      </c>
      <c r="AP2404" s="49" t="s">
        <v>505</v>
      </c>
      <c r="AQ2404" s="49" t="s">
        <v>13</v>
      </c>
      <c r="AR2404" s="49" t="s">
        <v>495</v>
      </c>
      <c r="AS2404" s="49" t="s">
        <v>488</v>
      </c>
      <c r="AT2404" s="49" t="s">
        <v>489</v>
      </c>
    </row>
    <row r="2405" spans="1:46" x14ac:dyDescent="0.25">
      <c r="A2405">
        <v>14</v>
      </c>
      <c r="B2405" t="s">
        <v>349</v>
      </c>
      <c r="C2405" t="s">
        <v>349</v>
      </c>
      <c r="D2405" t="s">
        <v>350</v>
      </c>
      <c r="E2405" t="s">
        <v>634</v>
      </c>
      <c r="F2405" t="s">
        <v>635</v>
      </c>
      <c r="G2405">
        <v>6965.0014000000001</v>
      </c>
      <c r="H2405">
        <v>5939.0009</v>
      </c>
      <c r="I2405">
        <v>4933.0007999999998</v>
      </c>
      <c r="J2405">
        <v>7185.0010000000002</v>
      </c>
      <c r="K2405">
        <v>7154.9984000000004</v>
      </c>
      <c r="L2405">
        <v>3195.998</v>
      </c>
      <c r="M2405">
        <v>3183.9985999999999</v>
      </c>
      <c r="N2405">
        <v>3454.0011</v>
      </c>
      <c r="O2405">
        <v>3085.9982</v>
      </c>
      <c r="P2405">
        <v>3050.0001000000002</v>
      </c>
      <c r="Q2405">
        <v>4169.0019000000002</v>
      </c>
      <c r="R2405">
        <v>12001.998100000001</v>
      </c>
      <c r="S2405">
        <v>11458.9995</v>
      </c>
      <c r="T2405">
        <v>13623.9979</v>
      </c>
      <c r="U2405">
        <v>14753.002</v>
      </c>
      <c r="V2405">
        <v>16655.998899999999</v>
      </c>
      <c r="W2405">
        <v>16924.000199999999</v>
      </c>
      <c r="X2405">
        <v>20266.000199999999</v>
      </c>
      <c r="Y2405">
        <v>21036.999500000002</v>
      </c>
      <c r="Z2405">
        <v>27094.001199999999</v>
      </c>
      <c r="AA2405">
        <v>30999.000199999999</v>
      </c>
      <c r="AB2405">
        <v>32811.001199999999</v>
      </c>
      <c r="AC2405">
        <v>33527.999100000001</v>
      </c>
      <c r="AD2405">
        <v>32180.000199999999</v>
      </c>
      <c r="AE2405">
        <v>31798.000700000001</v>
      </c>
      <c r="AF2405">
        <v>37253.999900000003</v>
      </c>
      <c r="AG2405">
        <v>34942.999300000003</v>
      </c>
      <c r="AH2405">
        <v>35219.001499999998</v>
      </c>
      <c r="AI2405">
        <v>37998.999100000001</v>
      </c>
      <c r="AJ2405">
        <v>58561.998299999999</v>
      </c>
      <c r="AK2405">
        <v>55311.999000000003</v>
      </c>
      <c r="AL2405">
        <v>57049.998299999999</v>
      </c>
      <c r="AM2405" s="49" t="s">
        <v>350</v>
      </c>
      <c r="AN2405" s="49" t="s">
        <v>14</v>
      </c>
      <c r="AO2405" s="49" t="s">
        <v>500</v>
      </c>
      <c r="AP2405" s="49" t="s">
        <v>505</v>
      </c>
      <c r="AQ2405" s="49" t="s">
        <v>13</v>
      </c>
      <c r="AR2405" s="49" t="s">
        <v>487</v>
      </c>
      <c r="AS2405" s="49" t="s">
        <v>488</v>
      </c>
      <c r="AT2405" s="49" t="s">
        <v>489</v>
      </c>
    </row>
    <row r="2406" spans="1:46" x14ac:dyDescent="0.25">
      <c r="A2406">
        <v>14</v>
      </c>
      <c r="B2406" t="s">
        <v>351</v>
      </c>
      <c r="C2406" t="s">
        <v>351</v>
      </c>
      <c r="D2406" t="s">
        <v>352</v>
      </c>
      <c r="E2406" t="s">
        <v>634</v>
      </c>
      <c r="F2406" t="s">
        <v>635</v>
      </c>
      <c r="G2406">
        <v>9917.0010000000002</v>
      </c>
      <c r="H2406">
        <v>9937.0013999999992</v>
      </c>
      <c r="I2406">
        <v>9912.0020000000004</v>
      </c>
      <c r="J2406">
        <v>9791.9999000000007</v>
      </c>
      <c r="K2406">
        <v>9791.9999000000007</v>
      </c>
      <c r="L2406">
        <v>9791.9999000000007</v>
      </c>
      <c r="M2406">
        <v>9791.9999000000007</v>
      </c>
      <c r="N2406">
        <v>9791.9999000000007</v>
      </c>
      <c r="O2406">
        <v>9791.9999000000007</v>
      </c>
      <c r="P2406">
        <v>9589.9994000000006</v>
      </c>
      <c r="Q2406">
        <v>23545.001499999998</v>
      </c>
      <c r="R2406">
        <v>27067.000499999998</v>
      </c>
      <c r="S2406">
        <v>22635.000499999998</v>
      </c>
      <c r="T2406">
        <v>25182.999100000001</v>
      </c>
      <c r="U2406">
        <v>24907.001100000001</v>
      </c>
      <c r="V2406">
        <v>29431.001700000001</v>
      </c>
      <c r="W2406">
        <v>25877.999500000002</v>
      </c>
      <c r="X2406">
        <v>28313.000499999998</v>
      </c>
      <c r="Y2406">
        <v>29359.0013</v>
      </c>
      <c r="Z2406">
        <v>26989.000400000001</v>
      </c>
      <c r="AA2406">
        <v>27684.000800000002</v>
      </c>
      <c r="AB2406">
        <v>27620.001400000001</v>
      </c>
      <c r="AC2406">
        <v>26533.999899999999</v>
      </c>
      <c r="AD2406">
        <v>27745.999</v>
      </c>
      <c r="AE2406">
        <v>24570.0013</v>
      </c>
      <c r="AF2406">
        <v>27197.000599999999</v>
      </c>
      <c r="AG2406">
        <v>27224.0013</v>
      </c>
      <c r="AH2406">
        <v>26319.903699999999</v>
      </c>
      <c r="AI2406">
        <v>23532.2778</v>
      </c>
      <c r="AJ2406">
        <v>22932.0373</v>
      </c>
      <c r="AK2406">
        <v>22148.2264</v>
      </c>
      <c r="AL2406">
        <v>22515.442299999999</v>
      </c>
      <c r="AM2406" s="49" t="s">
        <v>352</v>
      </c>
      <c r="AN2406" s="49" t="s">
        <v>14</v>
      </c>
      <c r="AO2406" s="49" t="s">
        <v>500</v>
      </c>
      <c r="AP2406" s="49" t="s">
        <v>505</v>
      </c>
      <c r="AQ2406" s="49" t="s">
        <v>13</v>
      </c>
      <c r="AR2406" s="49" t="s">
        <v>487</v>
      </c>
      <c r="AS2406" s="49" t="s">
        <v>488</v>
      </c>
      <c r="AT2406" s="49" t="s">
        <v>489</v>
      </c>
    </row>
    <row r="2407" spans="1:46" x14ac:dyDescent="0.25">
      <c r="A2407">
        <v>14</v>
      </c>
      <c r="B2407" t="s">
        <v>400</v>
      </c>
      <c r="C2407" t="s">
        <v>400</v>
      </c>
      <c r="D2407" t="s">
        <v>401</v>
      </c>
      <c r="E2407" t="s">
        <v>634</v>
      </c>
      <c r="F2407" t="s">
        <v>635</v>
      </c>
      <c r="G2407">
        <v>442999.99910000002</v>
      </c>
      <c r="H2407">
        <v>451999.9988</v>
      </c>
      <c r="I2407">
        <v>459999.99810000003</v>
      </c>
      <c r="J2407">
        <v>469000.00199999998</v>
      </c>
      <c r="K2407">
        <v>478000.00170000002</v>
      </c>
      <c r="L2407">
        <v>488000.00189999997</v>
      </c>
      <c r="M2407">
        <v>496295.99949999998</v>
      </c>
      <c r="N2407">
        <v>504236.00199999998</v>
      </c>
      <c r="O2407">
        <v>513312.00050000002</v>
      </c>
      <c r="P2407">
        <v>508923.99959999998</v>
      </c>
      <c r="Q2407">
        <v>454276.00189999997</v>
      </c>
      <c r="R2407">
        <v>425304.99969999999</v>
      </c>
      <c r="S2407">
        <v>410097.00140000001</v>
      </c>
      <c r="T2407">
        <v>397085.00060000003</v>
      </c>
      <c r="U2407">
        <v>387909.00040000002</v>
      </c>
      <c r="V2407">
        <v>354088.00060000003</v>
      </c>
      <c r="W2407">
        <v>331072.0013</v>
      </c>
      <c r="X2407">
        <v>326939.00170000002</v>
      </c>
      <c r="Y2407">
        <v>371610.99790000002</v>
      </c>
      <c r="Z2407">
        <v>367864.00030000001</v>
      </c>
      <c r="AA2407">
        <v>325451.00040000002</v>
      </c>
      <c r="AB2407">
        <v>309770.99900000001</v>
      </c>
      <c r="AC2407">
        <v>296441.9988</v>
      </c>
      <c r="AD2407">
        <v>283525.00069999998</v>
      </c>
      <c r="AE2407">
        <v>262528.00189999997</v>
      </c>
      <c r="AF2407">
        <v>250328.00159999999</v>
      </c>
      <c r="AG2407">
        <v>245518.0006</v>
      </c>
      <c r="AH2407">
        <v>259885.46539999999</v>
      </c>
      <c r="AI2407">
        <v>240192.2403</v>
      </c>
      <c r="AJ2407">
        <v>246266.5209</v>
      </c>
      <c r="AK2407">
        <v>259802.3407</v>
      </c>
      <c r="AL2407" t="s">
        <v>531</v>
      </c>
      <c r="AM2407" s="49" t="s">
        <v>401</v>
      </c>
      <c r="AN2407" s="49" t="s">
        <v>4</v>
      </c>
      <c r="AO2407" s="49" t="s">
        <v>9</v>
      </c>
      <c r="AP2407" s="49" t="s">
        <v>501</v>
      </c>
      <c r="AQ2407" s="49" t="s">
        <v>9</v>
      </c>
      <c r="AR2407" s="49" t="s">
        <v>487</v>
      </c>
      <c r="AS2407" s="49" t="s">
        <v>488</v>
      </c>
      <c r="AT2407" s="49" t="s">
        <v>489</v>
      </c>
    </row>
    <row r="2408" spans="1:46" x14ac:dyDescent="0.25">
      <c r="A2408">
        <v>14</v>
      </c>
      <c r="B2408" t="s">
        <v>344</v>
      </c>
      <c r="C2408" t="s">
        <v>344</v>
      </c>
      <c r="D2408" t="s">
        <v>345</v>
      </c>
      <c r="E2408" t="s">
        <v>634</v>
      </c>
      <c r="F2408" t="s">
        <v>635</v>
      </c>
      <c r="G2408" t="s">
        <v>531</v>
      </c>
      <c r="H2408" t="s">
        <v>531</v>
      </c>
      <c r="I2408" t="s">
        <v>531</v>
      </c>
      <c r="J2408" t="s">
        <v>531</v>
      </c>
      <c r="K2408" t="s">
        <v>531</v>
      </c>
      <c r="L2408" t="s">
        <v>531</v>
      </c>
      <c r="M2408" t="s">
        <v>531</v>
      </c>
      <c r="N2408" t="s">
        <v>531</v>
      </c>
      <c r="O2408" t="s">
        <v>531</v>
      </c>
      <c r="P2408" t="s">
        <v>531</v>
      </c>
      <c r="Q2408" t="s">
        <v>531</v>
      </c>
      <c r="R2408" t="s">
        <v>531</v>
      </c>
      <c r="S2408" t="s">
        <v>531</v>
      </c>
      <c r="T2408" t="s">
        <v>531</v>
      </c>
      <c r="U2408" t="s">
        <v>531</v>
      </c>
      <c r="V2408" t="s">
        <v>531</v>
      </c>
      <c r="W2408" t="s">
        <v>531</v>
      </c>
      <c r="X2408" t="s">
        <v>531</v>
      </c>
      <c r="Y2408" t="s">
        <v>531</v>
      </c>
      <c r="Z2408" t="s">
        <v>531</v>
      </c>
      <c r="AA2408" t="s">
        <v>531</v>
      </c>
      <c r="AB2408" t="s">
        <v>531</v>
      </c>
      <c r="AC2408">
        <v>8063.9987000000001</v>
      </c>
      <c r="AD2408">
        <v>7826.0001000000002</v>
      </c>
      <c r="AE2408">
        <v>8022.0009</v>
      </c>
      <c r="AF2408">
        <v>8470.0010999999995</v>
      </c>
      <c r="AG2408">
        <v>8022.0009</v>
      </c>
      <c r="AH2408">
        <v>9477.9982999999993</v>
      </c>
      <c r="AI2408">
        <v>7952.0018</v>
      </c>
      <c r="AJ2408">
        <v>8014.3055999999997</v>
      </c>
      <c r="AK2408">
        <v>8109.9404999999997</v>
      </c>
      <c r="AL2408" t="s">
        <v>531</v>
      </c>
      <c r="AM2408" s="49" t="s">
        <v>345</v>
      </c>
      <c r="AN2408" s="49" t="s">
        <v>6</v>
      </c>
      <c r="AO2408" s="49" t="s">
        <v>9</v>
      </c>
      <c r="AP2408" s="49" t="s">
        <v>486</v>
      </c>
      <c r="AQ2408" s="49" t="s">
        <v>9</v>
      </c>
      <c r="AR2408" s="49" t="s">
        <v>495</v>
      </c>
      <c r="AS2408" s="49" t="s">
        <v>488</v>
      </c>
      <c r="AT2408" s="49" t="s">
        <v>489</v>
      </c>
    </row>
    <row r="2409" spans="1:46" x14ac:dyDescent="0.25">
      <c r="A2409">
        <v>14</v>
      </c>
      <c r="B2409" t="s">
        <v>154</v>
      </c>
      <c r="C2409" t="s">
        <v>154</v>
      </c>
      <c r="D2409" t="s">
        <v>155</v>
      </c>
      <c r="E2409" t="s">
        <v>634</v>
      </c>
      <c r="F2409" t="s">
        <v>635</v>
      </c>
      <c r="G2409">
        <v>165624.00090000001</v>
      </c>
      <c r="H2409">
        <v>155502.9981</v>
      </c>
      <c r="I2409">
        <v>141817.00200000001</v>
      </c>
      <c r="J2409">
        <v>142140.00109999999</v>
      </c>
      <c r="K2409">
        <v>142621.99799999999</v>
      </c>
      <c r="L2409">
        <v>138183.00200000001</v>
      </c>
      <c r="M2409">
        <v>138994.0019</v>
      </c>
      <c r="N2409">
        <v>141862.9982</v>
      </c>
      <c r="O2409">
        <v>148115.0001</v>
      </c>
      <c r="P2409">
        <v>150956.9999</v>
      </c>
      <c r="Q2409">
        <v>151701.99909999999</v>
      </c>
      <c r="R2409">
        <v>153703.0006</v>
      </c>
      <c r="S2409">
        <v>159588.00020000001</v>
      </c>
      <c r="T2409">
        <v>170053.99960000001</v>
      </c>
      <c r="U2409">
        <v>173220.99979999999</v>
      </c>
      <c r="V2409">
        <v>174840.0018</v>
      </c>
      <c r="W2409">
        <v>176109</v>
      </c>
      <c r="X2409">
        <v>177174.00049999999</v>
      </c>
      <c r="Y2409">
        <v>176143.00099999999</v>
      </c>
      <c r="Z2409">
        <v>197255.99919999999</v>
      </c>
      <c r="AA2409">
        <v>195339.9981</v>
      </c>
      <c r="AB2409">
        <v>207226.00090000001</v>
      </c>
      <c r="AC2409">
        <v>213321.00200000001</v>
      </c>
      <c r="AD2409">
        <v>217914.0012</v>
      </c>
      <c r="AE2409">
        <v>216066.00210000001</v>
      </c>
      <c r="AF2409">
        <v>220233.99919999999</v>
      </c>
      <c r="AG2409">
        <v>202528.00099999999</v>
      </c>
      <c r="AH2409">
        <v>208486.9981</v>
      </c>
      <c r="AI2409">
        <v>206908.00090000001</v>
      </c>
      <c r="AJ2409">
        <v>210821.00099999999</v>
      </c>
      <c r="AK2409">
        <v>211587.00109999999</v>
      </c>
      <c r="AL2409">
        <v>210175.58059999999</v>
      </c>
      <c r="AM2409" s="49" t="s">
        <v>155</v>
      </c>
      <c r="AN2409" s="49" t="s">
        <v>14</v>
      </c>
      <c r="AO2409" s="49" t="s">
        <v>500</v>
      </c>
      <c r="AP2409" s="49" t="s">
        <v>505</v>
      </c>
      <c r="AQ2409" s="49" t="s">
        <v>13</v>
      </c>
      <c r="AR2409" s="49" t="s">
        <v>487</v>
      </c>
      <c r="AS2409" s="49" t="s">
        <v>488</v>
      </c>
      <c r="AT2409" s="49" t="s">
        <v>489</v>
      </c>
    </row>
    <row r="2410" spans="1:46" x14ac:dyDescent="0.25">
      <c r="A2410">
        <v>14</v>
      </c>
      <c r="B2410" t="s">
        <v>241</v>
      </c>
      <c r="C2410" t="s">
        <v>241</v>
      </c>
      <c r="D2410" t="s">
        <v>242</v>
      </c>
      <c r="E2410" t="s">
        <v>634</v>
      </c>
      <c r="F2410" t="s">
        <v>635</v>
      </c>
      <c r="G2410">
        <v>164184.0013</v>
      </c>
      <c r="H2410">
        <v>164639.0018</v>
      </c>
      <c r="I2410">
        <v>170779.99909999999</v>
      </c>
      <c r="J2410">
        <v>164699.9993</v>
      </c>
      <c r="K2410">
        <v>152654.00210000001</v>
      </c>
      <c r="L2410">
        <v>152385.00020000001</v>
      </c>
      <c r="M2410">
        <v>164334.0018</v>
      </c>
      <c r="N2410">
        <v>169590.9981</v>
      </c>
      <c r="O2410">
        <v>166748.99830000001</v>
      </c>
      <c r="P2410">
        <v>175410.00109999999</v>
      </c>
      <c r="Q2410">
        <v>187262.9994</v>
      </c>
      <c r="R2410">
        <v>179851.99919999999</v>
      </c>
      <c r="S2410">
        <v>180539.9993</v>
      </c>
      <c r="T2410">
        <v>183022.0013</v>
      </c>
      <c r="U2410">
        <v>188826.99950000001</v>
      </c>
      <c r="V2410">
        <v>193554.00140000001</v>
      </c>
      <c r="W2410">
        <v>199110.99859999999</v>
      </c>
      <c r="X2410">
        <v>198300.9994</v>
      </c>
      <c r="Y2410">
        <v>197452.0001</v>
      </c>
      <c r="Z2410">
        <v>199758.00159999999</v>
      </c>
      <c r="AA2410">
        <v>211618.00020000001</v>
      </c>
      <c r="AB2410">
        <v>182946.99900000001</v>
      </c>
      <c r="AC2410">
        <v>178815</v>
      </c>
      <c r="AD2410">
        <v>175677.9982</v>
      </c>
      <c r="AE2410">
        <v>178175.99799999999</v>
      </c>
      <c r="AF2410">
        <v>174508.00109999999</v>
      </c>
      <c r="AG2410">
        <v>168657.99900000001</v>
      </c>
      <c r="AH2410">
        <v>165266.5864</v>
      </c>
      <c r="AI2410">
        <v>165510.45910000001</v>
      </c>
      <c r="AJ2410">
        <v>169011.1514</v>
      </c>
      <c r="AK2410">
        <v>171979.55489999999</v>
      </c>
      <c r="AL2410" t="s">
        <v>531</v>
      </c>
      <c r="AM2410" s="49" t="s">
        <v>242</v>
      </c>
      <c r="AN2410" s="49" t="s">
        <v>14</v>
      </c>
      <c r="AO2410" s="49" t="s">
        <v>485</v>
      </c>
      <c r="AP2410" s="49" t="s">
        <v>494</v>
      </c>
      <c r="AQ2410" s="49" t="s">
        <v>11</v>
      </c>
      <c r="AR2410" s="49" t="s">
        <v>487</v>
      </c>
      <c r="AS2410" s="49" t="s">
        <v>488</v>
      </c>
      <c r="AT2410" s="49" t="s">
        <v>489</v>
      </c>
    </row>
    <row r="2411" spans="1:46" x14ac:dyDescent="0.25">
      <c r="A2411">
        <v>14</v>
      </c>
      <c r="B2411" t="s">
        <v>328</v>
      </c>
      <c r="C2411" t="s">
        <v>328</v>
      </c>
      <c r="D2411" t="s">
        <v>329</v>
      </c>
      <c r="E2411" t="s">
        <v>634</v>
      </c>
      <c r="F2411" t="s">
        <v>635</v>
      </c>
      <c r="G2411">
        <v>363999.99839999998</v>
      </c>
      <c r="H2411">
        <v>369067.00199999998</v>
      </c>
      <c r="I2411">
        <v>374163.99969999999</v>
      </c>
      <c r="J2411">
        <v>379305.00079999998</v>
      </c>
      <c r="K2411">
        <v>427000.00060000003</v>
      </c>
      <c r="L2411">
        <v>431999.99859999999</v>
      </c>
      <c r="M2411">
        <v>443333.00050000002</v>
      </c>
      <c r="N2411">
        <v>446582.99979999999</v>
      </c>
      <c r="O2411">
        <v>449915.00180000003</v>
      </c>
      <c r="P2411">
        <v>452881.00199999998</v>
      </c>
      <c r="Q2411">
        <v>454907.99939999997</v>
      </c>
      <c r="R2411">
        <v>484664.00150000001</v>
      </c>
      <c r="S2411">
        <v>507978.00050000002</v>
      </c>
      <c r="T2411">
        <v>497561.9999</v>
      </c>
      <c r="U2411">
        <v>487016.99979999999</v>
      </c>
      <c r="V2411">
        <v>476600.99930000002</v>
      </c>
      <c r="W2411">
        <v>482142.99939999997</v>
      </c>
      <c r="X2411">
        <v>444756.00170000002</v>
      </c>
      <c r="Y2411">
        <v>439958</v>
      </c>
      <c r="Z2411">
        <v>452606.00050000002</v>
      </c>
      <c r="AA2411">
        <v>462356.99900000001</v>
      </c>
      <c r="AB2411">
        <v>465696.00140000001</v>
      </c>
      <c r="AC2411">
        <v>464581.00209999998</v>
      </c>
      <c r="AD2411">
        <v>468162.00140000001</v>
      </c>
      <c r="AE2411">
        <v>471878</v>
      </c>
      <c r="AF2411">
        <v>475606.99849999999</v>
      </c>
      <c r="AG2411">
        <v>479347</v>
      </c>
      <c r="AH2411">
        <v>483301.96429999999</v>
      </c>
      <c r="AI2411">
        <v>493395.58130000002</v>
      </c>
      <c r="AJ2411">
        <v>503910.06800000003</v>
      </c>
      <c r="AK2411">
        <v>514277.69839999999</v>
      </c>
      <c r="AL2411" t="s">
        <v>531</v>
      </c>
      <c r="AM2411" s="49" t="s">
        <v>329</v>
      </c>
      <c r="AN2411" s="49" t="s">
        <v>6</v>
      </c>
      <c r="AO2411" s="49" t="s">
        <v>9</v>
      </c>
      <c r="AP2411" s="49" t="s">
        <v>486</v>
      </c>
      <c r="AQ2411" s="49" t="s">
        <v>9</v>
      </c>
      <c r="AR2411" s="49" t="s">
        <v>487</v>
      </c>
      <c r="AS2411" s="49" t="s">
        <v>488</v>
      </c>
      <c r="AT2411" s="49" t="s">
        <v>489</v>
      </c>
    </row>
    <row r="2412" spans="1:46" x14ac:dyDescent="0.25">
      <c r="A2412">
        <v>14</v>
      </c>
      <c r="B2412" t="s">
        <v>348</v>
      </c>
      <c r="C2412" t="s">
        <v>348</v>
      </c>
      <c r="D2412" t="s">
        <v>427</v>
      </c>
      <c r="E2412" t="s">
        <v>634</v>
      </c>
      <c r="F2412" t="s">
        <v>635</v>
      </c>
      <c r="G2412" t="s">
        <v>531</v>
      </c>
      <c r="H2412" t="s">
        <v>531</v>
      </c>
      <c r="I2412" t="s">
        <v>531</v>
      </c>
      <c r="J2412" t="s">
        <v>531</v>
      </c>
      <c r="K2412" t="s">
        <v>531</v>
      </c>
      <c r="L2412" t="s">
        <v>531</v>
      </c>
      <c r="M2412" t="s">
        <v>531</v>
      </c>
      <c r="N2412" t="s">
        <v>531</v>
      </c>
      <c r="O2412" t="s">
        <v>531</v>
      </c>
      <c r="P2412" t="s">
        <v>531</v>
      </c>
      <c r="Q2412">
        <v>1793.0012999999999</v>
      </c>
      <c r="R2412">
        <v>1824.0003999999999</v>
      </c>
      <c r="S2412">
        <v>1093.9983</v>
      </c>
      <c r="T2412">
        <v>1048.9985999999999</v>
      </c>
      <c r="U2412">
        <v>1060.9979000000001</v>
      </c>
      <c r="V2412">
        <v>1026.0005000000001</v>
      </c>
      <c r="W2412">
        <v>1048.9985999999999</v>
      </c>
      <c r="X2412">
        <v>1074.9985999999999</v>
      </c>
      <c r="Y2412">
        <v>1099.998</v>
      </c>
      <c r="Z2412">
        <v>1121.9996000000001</v>
      </c>
      <c r="AA2412">
        <v>1151.998</v>
      </c>
      <c r="AB2412">
        <v>1151.998</v>
      </c>
      <c r="AC2412">
        <v>1229.0016000000001</v>
      </c>
      <c r="AD2412">
        <v>1275.002</v>
      </c>
      <c r="AE2412">
        <v>1229.0016000000001</v>
      </c>
      <c r="AF2412">
        <v>1220</v>
      </c>
      <c r="AG2412">
        <v>1093.0018</v>
      </c>
      <c r="AH2412">
        <v>1094.0485000000001</v>
      </c>
      <c r="AI2412">
        <v>1095.0952</v>
      </c>
      <c r="AJ2412">
        <v>1096.1419000000001</v>
      </c>
      <c r="AK2412">
        <v>937.19839999999999</v>
      </c>
      <c r="AL2412" t="s">
        <v>531</v>
      </c>
      <c r="AM2412" s="49" t="s">
        <v>427</v>
      </c>
      <c r="AN2412" s="49" t="s">
        <v>14</v>
      </c>
      <c r="AO2412" s="49" t="s">
        <v>506</v>
      </c>
      <c r="AP2412" s="49" t="s">
        <v>501</v>
      </c>
      <c r="AQ2412" s="49" t="s">
        <v>10</v>
      </c>
      <c r="AR2412" s="49" t="s">
        <v>495</v>
      </c>
      <c r="AS2412" s="49" t="s">
        <v>488</v>
      </c>
      <c r="AT2412" s="49" t="s">
        <v>497</v>
      </c>
    </row>
    <row r="2413" spans="1:46" x14ac:dyDescent="0.25">
      <c r="A2413">
        <v>14</v>
      </c>
      <c r="B2413" t="s">
        <v>353</v>
      </c>
      <c r="C2413" t="s">
        <v>353</v>
      </c>
      <c r="D2413" t="s">
        <v>354</v>
      </c>
      <c r="E2413" t="s">
        <v>634</v>
      </c>
      <c r="F2413" t="s">
        <v>635</v>
      </c>
      <c r="G2413">
        <v>215729.9988</v>
      </c>
      <c r="H2413">
        <v>226574.9999</v>
      </c>
      <c r="I2413">
        <v>234797</v>
      </c>
      <c r="J2413">
        <v>249614.00150000001</v>
      </c>
      <c r="K2413">
        <v>259584.99969999999</v>
      </c>
      <c r="L2413">
        <v>284018.00060000003</v>
      </c>
      <c r="M2413">
        <v>301358.0012</v>
      </c>
      <c r="N2413">
        <v>307758.9987</v>
      </c>
      <c r="O2413">
        <v>307460.99910000002</v>
      </c>
      <c r="P2413">
        <v>291462.0012</v>
      </c>
      <c r="Q2413">
        <v>322716.99910000002</v>
      </c>
      <c r="R2413">
        <v>298938.00150000001</v>
      </c>
      <c r="S2413">
        <v>297460.99890000001</v>
      </c>
      <c r="T2413">
        <v>308964.00170000002</v>
      </c>
      <c r="U2413">
        <v>312617.00140000001</v>
      </c>
      <c r="V2413">
        <v>320983.9988</v>
      </c>
      <c r="W2413">
        <v>338465.99900000001</v>
      </c>
      <c r="X2413">
        <v>343390.9988</v>
      </c>
      <c r="Y2413">
        <v>337788.00109999999</v>
      </c>
      <c r="Z2413">
        <v>350021.99819999997</v>
      </c>
      <c r="AA2413">
        <v>387310.99969999999</v>
      </c>
      <c r="AB2413">
        <v>361629.00099999999</v>
      </c>
      <c r="AC2413">
        <v>389392.99910000002</v>
      </c>
      <c r="AD2413">
        <v>376250.00160000002</v>
      </c>
      <c r="AE2413">
        <v>367426.99890000001</v>
      </c>
      <c r="AF2413">
        <v>378482.00150000001</v>
      </c>
      <c r="AG2413">
        <v>392391.99969999999</v>
      </c>
      <c r="AH2413">
        <v>396639.99819999997</v>
      </c>
      <c r="AI2413">
        <v>386146.00170000002</v>
      </c>
      <c r="AJ2413">
        <v>395970.0013</v>
      </c>
      <c r="AK2413">
        <v>414510.00160000002</v>
      </c>
      <c r="AL2413">
        <v>416147.99920000002</v>
      </c>
      <c r="AM2413" s="49" t="s">
        <v>354</v>
      </c>
      <c r="AN2413" s="49" t="s">
        <v>14</v>
      </c>
      <c r="AO2413" s="49" t="s">
        <v>500</v>
      </c>
      <c r="AP2413" s="49" t="s">
        <v>505</v>
      </c>
      <c r="AQ2413" s="49" t="s">
        <v>13</v>
      </c>
      <c r="AR2413" s="49" t="s">
        <v>487</v>
      </c>
      <c r="AS2413" s="49" t="s">
        <v>488</v>
      </c>
      <c r="AT2413" s="49" t="s">
        <v>489</v>
      </c>
    </row>
    <row r="2414" spans="1:46" x14ac:dyDescent="0.25">
      <c r="A2414">
        <v>14</v>
      </c>
      <c r="B2414" t="s">
        <v>111</v>
      </c>
      <c r="C2414" t="s">
        <v>111</v>
      </c>
      <c r="D2414" t="s">
        <v>112</v>
      </c>
      <c r="E2414" t="s">
        <v>634</v>
      </c>
      <c r="F2414" t="s">
        <v>635</v>
      </c>
      <c r="G2414">
        <v>28369.999599999999</v>
      </c>
      <c r="H2414">
        <v>31509.999199999998</v>
      </c>
      <c r="I2414">
        <v>30480.0003</v>
      </c>
      <c r="J2414">
        <v>30450.001899999999</v>
      </c>
      <c r="K2414">
        <v>28490.001700000001</v>
      </c>
      <c r="L2414">
        <v>30309.999500000002</v>
      </c>
      <c r="M2414">
        <v>33409.998299999999</v>
      </c>
      <c r="N2414">
        <v>29329.999400000001</v>
      </c>
      <c r="O2414">
        <v>29800.001199999999</v>
      </c>
      <c r="P2414">
        <v>29730.002100000002</v>
      </c>
      <c r="Q2414">
        <v>28120.0016</v>
      </c>
      <c r="R2414">
        <v>29800.001199999999</v>
      </c>
      <c r="S2414">
        <v>28639.998</v>
      </c>
      <c r="T2414">
        <v>30820.002</v>
      </c>
      <c r="U2414">
        <v>30789.999299999999</v>
      </c>
      <c r="V2414">
        <v>32000.0013</v>
      </c>
      <c r="W2414">
        <v>32650.002</v>
      </c>
      <c r="X2414">
        <v>31549.999800000001</v>
      </c>
      <c r="Y2414">
        <v>36160.001600000003</v>
      </c>
      <c r="Z2414">
        <v>37650</v>
      </c>
      <c r="AA2414">
        <v>40679.9997</v>
      </c>
      <c r="AB2414">
        <v>35889.999000000003</v>
      </c>
      <c r="AC2414">
        <v>40560.001799999998</v>
      </c>
      <c r="AD2414">
        <v>43700.001300000004</v>
      </c>
      <c r="AE2414">
        <v>37719.999100000001</v>
      </c>
      <c r="AF2414">
        <v>38719.999499999998</v>
      </c>
      <c r="AG2414">
        <v>42350.001199999999</v>
      </c>
      <c r="AH2414">
        <v>42749.9997</v>
      </c>
      <c r="AI2414">
        <v>39989.998299999999</v>
      </c>
      <c r="AJ2414">
        <v>42330.000800000002</v>
      </c>
      <c r="AK2414">
        <v>42929.998599999999</v>
      </c>
      <c r="AL2414">
        <v>50982.998500000002</v>
      </c>
      <c r="AM2414" s="49" t="s">
        <v>112</v>
      </c>
      <c r="AN2414" s="49" t="s">
        <v>14</v>
      </c>
      <c r="AO2414" s="49" t="s">
        <v>500</v>
      </c>
      <c r="AP2414" s="49" t="s">
        <v>505</v>
      </c>
      <c r="AQ2414" s="49" t="s">
        <v>13</v>
      </c>
      <c r="AR2414" s="49" t="s">
        <v>487</v>
      </c>
      <c r="AS2414" s="49" t="s">
        <v>488</v>
      </c>
      <c r="AT2414" s="49" t="s">
        <v>489</v>
      </c>
    </row>
    <row r="2415" spans="1:46" x14ac:dyDescent="0.25">
      <c r="A2415">
        <v>14</v>
      </c>
      <c r="B2415" t="s">
        <v>359</v>
      </c>
      <c r="C2415" t="s">
        <v>359</v>
      </c>
      <c r="D2415" t="s">
        <v>605</v>
      </c>
      <c r="E2415" t="s">
        <v>634</v>
      </c>
      <c r="F2415" t="s">
        <v>635</v>
      </c>
      <c r="G2415">
        <v>137.00049999999999</v>
      </c>
      <c r="H2415">
        <v>138.00110000000001</v>
      </c>
      <c r="I2415">
        <v>139.0018</v>
      </c>
      <c r="J2415">
        <v>139.9982</v>
      </c>
      <c r="K2415">
        <v>140.99889999999999</v>
      </c>
      <c r="L2415">
        <v>143.00020000000001</v>
      </c>
      <c r="M2415">
        <v>145.00139999999999</v>
      </c>
      <c r="N2415">
        <v>146.99850000000001</v>
      </c>
      <c r="O2415">
        <v>412.99849999999998</v>
      </c>
      <c r="P2415">
        <v>414.99979999999999</v>
      </c>
      <c r="Q2415">
        <v>417.00110000000001</v>
      </c>
      <c r="R2415">
        <v>418.00170000000003</v>
      </c>
      <c r="S2415">
        <v>331</v>
      </c>
      <c r="T2415">
        <v>332.00069999999999</v>
      </c>
      <c r="U2415">
        <v>334.00200000000001</v>
      </c>
      <c r="V2415">
        <v>335.9991</v>
      </c>
      <c r="W2415">
        <v>339.00099999999998</v>
      </c>
      <c r="X2415">
        <v>341.99880000000002</v>
      </c>
      <c r="Y2415">
        <v>345.00069999999999</v>
      </c>
      <c r="Z2415">
        <v>347.00200000000001</v>
      </c>
      <c r="AA2415">
        <v>347.9984</v>
      </c>
      <c r="AB2415">
        <v>347.00200000000001</v>
      </c>
      <c r="AC2415">
        <v>344</v>
      </c>
      <c r="AD2415">
        <v>340.99810000000002</v>
      </c>
      <c r="AE2415">
        <v>338.00040000000001</v>
      </c>
      <c r="AF2415">
        <v>334.9984</v>
      </c>
      <c r="AG2415">
        <v>333.00130000000001</v>
      </c>
      <c r="AH2415">
        <v>305.13819999999998</v>
      </c>
      <c r="AI2415">
        <v>304.53949999999998</v>
      </c>
      <c r="AJ2415">
        <v>305.0335</v>
      </c>
      <c r="AK2415">
        <v>306.73750000000001</v>
      </c>
      <c r="AL2415" t="s">
        <v>531</v>
      </c>
      <c r="AM2415" s="49" t="s">
        <v>360</v>
      </c>
      <c r="AN2415" s="49" t="s">
        <v>14</v>
      </c>
      <c r="AO2415" s="49" t="s">
        <v>485</v>
      </c>
      <c r="AP2415" s="49" t="s">
        <v>486</v>
      </c>
      <c r="AQ2415" s="49" t="s">
        <v>11</v>
      </c>
      <c r="AR2415" s="49" t="s">
        <v>487</v>
      </c>
      <c r="AS2415" s="49" t="s">
        <v>488</v>
      </c>
      <c r="AT2415" s="49" t="s">
        <v>489</v>
      </c>
    </row>
    <row r="2416" spans="1:46" x14ac:dyDescent="0.25">
      <c r="A2416">
        <v>14</v>
      </c>
      <c r="B2416" t="s">
        <v>366</v>
      </c>
      <c r="C2416" t="s">
        <v>366</v>
      </c>
      <c r="D2416" t="s">
        <v>367</v>
      </c>
      <c r="E2416" t="s">
        <v>634</v>
      </c>
      <c r="F2416" t="s">
        <v>635</v>
      </c>
      <c r="G2416">
        <v>0</v>
      </c>
      <c r="H2416">
        <v>0</v>
      </c>
      <c r="I2416">
        <v>0</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0</v>
      </c>
      <c r="AF2416">
        <v>0</v>
      </c>
      <c r="AG2416">
        <v>0</v>
      </c>
      <c r="AH2416">
        <v>0</v>
      </c>
      <c r="AI2416">
        <v>0</v>
      </c>
      <c r="AJ2416">
        <v>0</v>
      </c>
      <c r="AK2416">
        <v>0</v>
      </c>
      <c r="AL2416" t="s">
        <v>531</v>
      </c>
      <c r="AM2416" s="49" t="s">
        <v>367</v>
      </c>
      <c r="AN2416" s="49" t="s">
        <v>14</v>
      </c>
      <c r="AO2416" s="49" t="s">
        <v>485</v>
      </c>
      <c r="AP2416" s="49" t="s">
        <v>494</v>
      </c>
      <c r="AQ2416" s="49" t="s">
        <v>11</v>
      </c>
      <c r="AR2416" s="49" t="s">
        <v>487</v>
      </c>
      <c r="AS2416" s="49" t="s">
        <v>488</v>
      </c>
      <c r="AT2416" s="49" t="s">
        <v>489</v>
      </c>
    </row>
    <row r="2417" spans="1:46" x14ac:dyDescent="0.25">
      <c r="A2417">
        <v>14</v>
      </c>
      <c r="B2417" t="s">
        <v>364</v>
      </c>
      <c r="C2417" t="s">
        <v>364</v>
      </c>
      <c r="D2417" t="s">
        <v>365</v>
      </c>
      <c r="E2417" t="s">
        <v>634</v>
      </c>
      <c r="F2417" t="s">
        <v>635</v>
      </c>
      <c r="G2417">
        <v>624732.0013</v>
      </c>
      <c r="H2417">
        <v>657439.99879999994</v>
      </c>
      <c r="I2417">
        <v>666271.99899999995</v>
      </c>
      <c r="J2417">
        <v>599548.00150000001</v>
      </c>
      <c r="K2417">
        <v>578419.0013</v>
      </c>
      <c r="L2417">
        <v>595998.0013</v>
      </c>
      <c r="M2417">
        <v>613091.00159999996</v>
      </c>
      <c r="N2417">
        <v>596446.00139999995</v>
      </c>
      <c r="O2417">
        <v>569510.99820000003</v>
      </c>
      <c r="P2417">
        <v>609990.99860000005</v>
      </c>
      <c r="Q2417">
        <v>611094.99919999996</v>
      </c>
      <c r="R2417">
        <v>553366.99879999994</v>
      </c>
      <c r="S2417">
        <v>586060.99990000005</v>
      </c>
      <c r="T2417">
        <v>635681.99890000001</v>
      </c>
      <c r="U2417">
        <v>689824.00089999998</v>
      </c>
      <c r="V2417">
        <v>717040.00120000006</v>
      </c>
      <c r="W2417">
        <v>730281.99970000004</v>
      </c>
      <c r="X2417">
        <v>782560.00060000003</v>
      </c>
      <c r="Y2417">
        <v>825797.00040000002</v>
      </c>
      <c r="Z2417">
        <v>837075.00029999996</v>
      </c>
      <c r="AA2417">
        <v>914208.9987</v>
      </c>
      <c r="AB2417">
        <v>856599.99979999999</v>
      </c>
      <c r="AC2417">
        <v>914413.00049999997</v>
      </c>
      <c r="AD2417">
        <v>945292.99930000002</v>
      </c>
      <c r="AE2417">
        <v>969761.00179999997</v>
      </c>
      <c r="AF2417">
        <v>952286.00199999998</v>
      </c>
      <c r="AG2417">
        <v>1075064</v>
      </c>
      <c r="AH2417">
        <v>982387.73750000005</v>
      </c>
      <c r="AI2417">
        <v>931936.84360000002</v>
      </c>
      <c r="AJ2417">
        <v>979169.85510000004</v>
      </c>
      <c r="AK2417">
        <v>803934.03319999995</v>
      </c>
      <c r="AL2417" t="s">
        <v>531</v>
      </c>
      <c r="AM2417" s="49" t="s">
        <v>365</v>
      </c>
      <c r="AN2417" s="49" t="s">
        <v>14</v>
      </c>
      <c r="AO2417" s="49" t="s">
        <v>485</v>
      </c>
      <c r="AP2417" s="49" t="s">
        <v>501</v>
      </c>
      <c r="AQ2417" s="49" t="s">
        <v>11</v>
      </c>
      <c r="AR2417" s="49" t="s">
        <v>487</v>
      </c>
      <c r="AS2417" s="49" t="s">
        <v>488</v>
      </c>
      <c r="AT2417" s="49" t="s">
        <v>489</v>
      </c>
    </row>
    <row r="2418" spans="1:46" x14ac:dyDescent="0.25">
      <c r="A2418">
        <v>14</v>
      </c>
      <c r="B2418" t="s">
        <v>493</v>
      </c>
      <c r="C2418" t="s">
        <v>606</v>
      </c>
      <c r="D2418" t="s">
        <v>607</v>
      </c>
      <c r="E2418" t="s">
        <v>634</v>
      </c>
      <c r="F2418" t="s">
        <v>635</v>
      </c>
      <c r="G2418">
        <v>23614666.928100001</v>
      </c>
      <c r="H2418">
        <v>23937985.101399999</v>
      </c>
      <c r="I2418">
        <v>24348186.366700001</v>
      </c>
      <c r="J2418">
        <v>24216337.105500001</v>
      </c>
      <c r="K2418">
        <v>24509459.826000001</v>
      </c>
      <c r="L2418">
        <v>24713881.1483</v>
      </c>
      <c r="M2418">
        <v>25002498.495099999</v>
      </c>
      <c r="N2418">
        <v>25093151.310600001</v>
      </c>
      <c r="O2418">
        <v>25152401.480700001</v>
      </c>
      <c r="P2418">
        <v>25139993.555599999</v>
      </c>
      <c r="Q2418">
        <v>25006275.3697</v>
      </c>
      <c r="R2418">
        <v>24371167.674199998</v>
      </c>
      <c r="S2418">
        <v>24517714.286400001</v>
      </c>
      <c r="T2418">
        <v>24928192.939800002</v>
      </c>
      <c r="U2418">
        <v>25122702.879700001</v>
      </c>
      <c r="V2418">
        <v>25237914.350299999</v>
      </c>
      <c r="W2418">
        <v>25499271.320900001</v>
      </c>
      <c r="X2418">
        <v>25456857.521299999</v>
      </c>
      <c r="Y2418">
        <v>25316809.224599998</v>
      </c>
      <c r="Z2418">
        <v>24604687.633200001</v>
      </c>
      <c r="AA2418">
        <v>25229116.032900002</v>
      </c>
      <c r="AB2418">
        <v>24472507.480900001</v>
      </c>
      <c r="AC2418">
        <v>24686327.8719</v>
      </c>
      <c r="AD2418">
        <v>24989318.662300002</v>
      </c>
      <c r="AE2418">
        <v>24899358.104800001</v>
      </c>
      <c r="AF2418">
        <v>24840016.817400001</v>
      </c>
      <c r="AG2418">
        <v>25038998.615600001</v>
      </c>
      <c r="AH2418">
        <v>25602983.540199999</v>
      </c>
      <c r="AI2418">
        <v>26210302.8873</v>
      </c>
      <c r="AJ2418">
        <v>26623868.4934</v>
      </c>
      <c r="AK2418">
        <v>26853587.612599999</v>
      </c>
      <c r="AL2418" t="s">
        <v>531</v>
      </c>
      <c r="AM2418" s="49" t="e">
        <v>#N/A</v>
      </c>
      <c r="AN2418" s="49" t="e">
        <v>#N/A</v>
      </c>
      <c r="AO2418" s="49" t="e">
        <v>#N/A</v>
      </c>
      <c r="AP2418" s="49" t="e">
        <v>#N/A</v>
      </c>
      <c r="AQ2418" s="49" t="e">
        <v>#N/A</v>
      </c>
      <c r="AR2418" s="49" t="e">
        <v>#N/A</v>
      </c>
      <c r="AS2418" s="49" t="e">
        <v>#N/A</v>
      </c>
      <c r="AT2418" s="49" t="e">
        <v>#N/A</v>
      </c>
    </row>
    <row r="2419" spans="1:46" x14ac:dyDescent="0.25">
      <c r="A2419">
        <v>14</v>
      </c>
      <c r="B2419" t="s">
        <v>362</v>
      </c>
      <c r="C2419" t="s">
        <v>362</v>
      </c>
      <c r="D2419" t="s">
        <v>363</v>
      </c>
      <c r="E2419" t="s">
        <v>634</v>
      </c>
      <c r="F2419" t="s">
        <v>635</v>
      </c>
      <c r="G2419">
        <v>43805.002099999998</v>
      </c>
      <c r="H2419">
        <v>45954.999199999998</v>
      </c>
      <c r="I2419">
        <v>48309.998899999999</v>
      </c>
      <c r="J2419">
        <v>50676.001400000001</v>
      </c>
      <c r="K2419">
        <v>53123.001799999998</v>
      </c>
      <c r="L2419">
        <v>55908.999000000003</v>
      </c>
      <c r="M2419">
        <v>58879.001900000003</v>
      </c>
      <c r="N2419">
        <v>61682.998200000002</v>
      </c>
      <c r="O2419">
        <v>64432.000800000002</v>
      </c>
      <c r="P2419">
        <v>71717.999899999995</v>
      </c>
      <c r="Q2419">
        <v>73538.001900000003</v>
      </c>
      <c r="R2419">
        <v>75369.998999999996</v>
      </c>
      <c r="S2419">
        <v>77217.001699999993</v>
      </c>
      <c r="T2419">
        <v>79068.999200000006</v>
      </c>
      <c r="U2419">
        <v>81032.001300000004</v>
      </c>
      <c r="V2419">
        <v>83509.000100000005</v>
      </c>
      <c r="W2419">
        <v>85052.999800000005</v>
      </c>
      <c r="X2419">
        <v>87548.001900000003</v>
      </c>
      <c r="Y2419">
        <v>89210.998800000001</v>
      </c>
      <c r="Z2419">
        <v>96017.998699999996</v>
      </c>
      <c r="AA2419">
        <v>98830.000199999995</v>
      </c>
      <c r="AB2419">
        <v>101629.99800000001</v>
      </c>
      <c r="AC2419">
        <v>104486.99920000001</v>
      </c>
      <c r="AD2419">
        <v>106963.0015</v>
      </c>
      <c r="AE2419">
        <v>109600.99950000001</v>
      </c>
      <c r="AF2419">
        <v>111974.9988</v>
      </c>
      <c r="AG2419">
        <v>114891.0004</v>
      </c>
      <c r="AH2419">
        <v>106948.95480000001</v>
      </c>
      <c r="AI2419">
        <v>113530.9938</v>
      </c>
      <c r="AJ2419">
        <v>117946.0958</v>
      </c>
      <c r="AK2419">
        <v>125583.5517</v>
      </c>
      <c r="AL2419" t="s">
        <v>531</v>
      </c>
      <c r="AM2419" s="49" t="s">
        <v>363</v>
      </c>
      <c r="AN2419" s="49" t="s">
        <v>8</v>
      </c>
      <c r="AO2419" s="49" t="s">
        <v>9</v>
      </c>
      <c r="AP2419" s="49" t="s">
        <v>486</v>
      </c>
      <c r="AQ2419" s="49" t="s">
        <v>9</v>
      </c>
      <c r="AR2419" s="49" t="s">
        <v>495</v>
      </c>
      <c r="AS2419" s="49" t="s">
        <v>488</v>
      </c>
      <c r="AT2419" s="49" t="s">
        <v>489</v>
      </c>
    </row>
    <row r="2420" spans="1:46" x14ac:dyDescent="0.25">
      <c r="A2420">
        <v>14</v>
      </c>
      <c r="B2420" t="s">
        <v>372</v>
      </c>
      <c r="C2420" t="s">
        <v>372</v>
      </c>
      <c r="D2420" t="s">
        <v>431</v>
      </c>
      <c r="E2420" t="s">
        <v>634</v>
      </c>
      <c r="F2420" t="s">
        <v>635</v>
      </c>
      <c r="G2420">
        <v>2748.9985000000001</v>
      </c>
      <c r="H2420">
        <v>2448.0010000000002</v>
      </c>
      <c r="I2420">
        <v>2453.0001000000002</v>
      </c>
      <c r="J2420">
        <v>2328.9996000000001</v>
      </c>
      <c r="K2420">
        <v>2566.9983000000002</v>
      </c>
      <c r="L2420">
        <v>1769.999</v>
      </c>
      <c r="M2420">
        <v>1815.9993999999999</v>
      </c>
      <c r="N2420">
        <v>1921.0001</v>
      </c>
      <c r="O2420">
        <v>1908.0001</v>
      </c>
      <c r="P2420">
        <v>1987.0009</v>
      </c>
      <c r="Q2420">
        <v>899.99869999999999</v>
      </c>
      <c r="R2420">
        <v>831.00030000000004</v>
      </c>
      <c r="S2420">
        <v>1834.9991</v>
      </c>
      <c r="T2420">
        <v>1610.0003999999999</v>
      </c>
      <c r="U2420">
        <v>1633.9992</v>
      </c>
      <c r="V2420">
        <v>1658.9985999999999</v>
      </c>
      <c r="W2420">
        <v>1298.0001</v>
      </c>
      <c r="X2420">
        <v>1089.9999</v>
      </c>
      <c r="Y2420">
        <v>1082.9996000000001</v>
      </c>
      <c r="Z2420">
        <v>1082.9996000000001</v>
      </c>
      <c r="AA2420">
        <v>591.00030000000004</v>
      </c>
      <c r="AB2420">
        <v>585.00059999999996</v>
      </c>
      <c r="AC2420">
        <v>580.00160000000005</v>
      </c>
      <c r="AD2420">
        <v>574.99839999999995</v>
      </c>
      <c r="AE2420">
        <v>569.99929999999995</v>
      </c>
      <c r="AF2420">
        <v>563.99959999999999</v>
      </c>
      <c r="AG2420">
        <v>559.00059999999996</v>
      </c>
      <c r="AH2420">
        <v>553.55359999999996</v>
      </c>
      <c r="AI2420">
        <v>548.26149999999996</v>
      </c>
      <c r="AJ2420">
        <v>543.06150000000002</v>
      </c>
      <c r="AK2420">
        <v>537.96609999999998</v>
      </c>
      <c r="AL2420" t="s">
        <v>531</v>
      </c>
      <c r="AM2420" s="49" t="s">
        <v>431</v>
      </c>
      <c r="AN2420" s="49" t="s">
        <v>14</v>
      </c>
      <c r="AO2420" s="49" t="s">
        <v>507</v>
      </c>
      <c r="AP2420" s="49" t="s">
        <v>505</v>
      </c>
      <c r="AQ2420" s="49" t="s">
        <v>10</v>
      </c>
      <c r="AR2420" s="49" t="s">
        <v>495</v>
      </c>
      <c r="AS2420" s="49" t="s">
        <v>496</v>
      </c>
      <c r="AT2420" s="49" t="s">
        <v>497</v>
      </c>
    </row>
    <row r="2421" spans="1:46" x14ac:dyDescent="0.25">
      <c r="A2421">
        <v>14</v>
      </c>
      <c r="B2421" t="s">
        <v>373</v>
      </c>
      <c r="C2421" t="s">
        <v>373</v>
      </c>
      <c r="D2421" t="s">
        <v>374</v>
      </c>
      <c r="E2421" t="s">
        <v>634</v>
      </c>
      <c r="F2421" t="s">
        <v>635</v>
      </c>
      <c r="G2421">
        <v>26731.001400000001</v>
      </c>
      <c r="H2421">
        <v>27333.000499999998</v>
      </c>
      <c r="I2421">
        <v>27887.002</v>
      </c>
      <c r="J2421">
        <v>28406.001899999999</v>
      </c>
      <c r="K2421">
        <v>29868.999599999999</v>
      </c>
      <c r="L2421">
        <v>31406.9997</v>
      </c>
      <c r="M2421">
        <v>32943.999100000001</v>
      </c>
      <c r="N2421">
        <v>34482.999799999998</v>
      </c>
      <c r="O2421">
        <v>36020.999799999998</v>
      </c>
      <c r="P2421">
        <v>37557.999199999998</v>
      </c>
      <c r="Q2421">
        <v>39095.999300000003</v>
      </c>
      <c r="R2421">
        <v>40632.998699999996</v>
      </c>
      <c r="S2421">
        <v>42170.998699999996</v>
      </c>
      <c r="T2421">
        <v>43708.998800000001</v>
      </c>
      <c r="U2421">
        <v>45302.000800000002</v>
      </c>
      <c r="V2421">
        <v>46954.9997</v>
      </c>
      <c r="W2421">
        <v>48667.999600000003</v>
      </c>
      <c r="X2421">
        <v>50442.001199999999</v>
      </c>
      <c r="Y2421">
        <v>52280.998699999996</v>
      </c>
      <c r="Z2421">
        <v>53052.998500000002</v>
      </c>
      <c r="AA2421">
        <v>44285.998399999997</v>
      </c>
      <c r="AB2421">
        <v>44490.000200000002</v>
      </c>
      <c r="AC2421">
        <v>44828.000599999999</v>
      </c>
      <c r="AD2421">
        <v>45018.001799999998</v>
      </c>
      <c r="AE2421">
        <v>45142.998699999996</v>
      </c>
      <c r="AF2421">
        <v>45068.000500000002</v>
      </c>
      <c r="AG2421">
        <v>45247.999499999998</v>
      </c>
      <c r="AH2421">
        <v>45301.000200000002</v>
      </c>
      <c r="AI2421">
        <v>45635.893900000003</v>
      </c>
      <c r="AJ2421">
        <v>45864.241999999998</v>
      </c>
      <c r="AK2421">
        <v>46062.997799999997</v>
      </c>
      <c r="AL2421" t="s">
        <v>531</v>
      </c>
      <c r="AM2421" s="49" t="s">
        <v>374</v>
      </c>
      <c r="AN2421" s="49" t="s">
        <v>7</v>
      </c>
      <c r="AO2421" s="49" t="s">
        <v>9</v>
      </c>
      <c r="AP2421" s="49" t="s">
        <v>494</v>
      </c>
      <c r="AQ2421" s="49" t="s">
        <v>9</v>
      </c>
      <c r="AR2421" s="49" t="s">
        <v>487</v>
      </c>
      <c r="AS2421" s="49" t="s">
        <v>488</v>
      </c>
      <c r="AT2421" s="49" t="s">
        <v>489</v>
      </c>
    </row>
    <row r="2422" spans="1:46" x14ac:dyDescent="0.25">
      <c r="A2422">
        <v>14</v>
      </c>
      <c r="B2422" t="s">
        <v>368</v>
      </c>
      <c r="C2422" t="s">
        <v>368</v>
      </c>
      <c r="D2422" t="s">
        <v>429</v>
      </c>
      <c r="E2422" t="s">
        <v>634</v>
      </c>
      <c r="F2422" t="s">
        <v>635</v>
      </c>
      <c r="G2422">
        <v>0</v>
      </c>
      <c r="H2422">
        <v>0</v>
      </c>
      <c r="I2422">
        <v>0</v>
      </c>
      <c r="J2422">
        <v>0</v>
      </c>
      <c r="K2422">
        <v>0</v>
      </c>
      <c r="L2422">
        <v>0</v>
      </c>
      <c r="M2422">
        <v>0</v>
      </c>
      <c r="N2422">
        <v>0</v>
      </c>
      <c r="O2422">
        <v>24.999400000000001</v>
      </c>
      <c r="P2422">
        <v>24.999400000000001</v>
      </c>
      <c r="Q2422">
        <v>24.999400000000001</v>
      </c>
      <c r="R2422">
        <v>24.999400000000001</v>
      </c>
      <c r="S2422">
        <v>34.000999999999998</v>
      </c>
      <c r="T2422">
        <v>34.000999999999998</v>
      </c>
      <c r="U2422">
        <v>34.000999999999998</v>
      </c>
      <c r="V2422">
        <v>34.000999999999998</v>
      </c>
      <c r="W2422">
        <v>101.9988</v>
      </c>
      <c r="X2422">
        <v>101.9988</v>
      </c>
      <c r="Y2422">
        <v>101.9988</v>
      </c>
      <c r="Z2422">
        <v>101.9988</v>
      </c>
      <c r="AA2422">
        <v>101.9988</v>
      </c>
      <c r="AB2422">
        <v>101.9988</v>
      </c>
      <c r="AC2422">
        <v>74.0017</v>
      </c>
      <c r="AD2422">
        <v>74.0017</v>
      </c>
      <c r="AE2422">
        <v>74.0017</v>
      </c>
      <c r="AF2422">
        <v>74.0017</v>
      </c>
      <c r="AG2422">
        <v>74.0017</v>
      </c>
      <c r="AH2422">
        <v>89.421700000000001</v>
      </c>
      <c r="AI2422">
        <v>89.421700000000001</v>
      </c>
      <c r="AJ2422">
        <v>89.421700000000001</v>
      </c>
      <c r="AK2422">
        <v>89.421700000000001</v>
      </c>
      <c r="AL2422" t="s">
        <v>531</v>
      </c>
      <c r="AM2422" s="49" t="s">
        <v>429</v>
      </c>
      <c r="AN2422" s="49" t="s">
        <v>14</v>
      </c>
      <c r="AO2422" s="49" t="s">
        <v>485</v>
      </c>
      <c r="AP2422" s="49" t="s">
        <v>501</v>
      </c>
      <c r="AQ2422" s="49" t="s">
        <v>11</v>
      </c>
      <c r="AR2422" s="49" t="s">
        <v>495</v>
      </c>
      <c r="AS2422" s="49" t="s">
        <v>496</v>
      </c>
      <c r="AT2422" s="49" t="s">
        <v>497</v>
      </c>
    </row>
    <row r="2423" spans="1:46" x14ac:dyDescent="0.25">
      <c r="A2423">
        <v>14</v>
      </c>
      <c r="B2423" t="s">
        <v>381</v>
      </c>
      <c r="C2423" t="s">
        <v>381</v>
      </c>
      <c r="D2423" t="s">
        <v>382</v>
      </c>
      <c r="E2423" t="s">
        <v>634</v>
      </c>
      <c r="F2423" t="s">
        <v>635</v>
      </c>
      <c r="G2423">
        <v>328393.00199999998</v>
      </c>
      <c r="H2423">
        <v>341928.00109999999</v>
      </c>
      <c r="I2423">
        <v>355664.0001</v>
      </c>
      <c r="J2423">
        <v>362500.00199999998</v>
      </c>
      <c r="K2423">
        <v>372180.00079999998</v>
      </c>
      <c r="L2423">
        <v>379923.00170000002</v>
      </c>
      <c r="M2423">
        <v>393278.99839999998</v>
      </c>
      <c r="N2423">
        <v>403329.99800000002</v>
      </c>
      <c r="O2423">
        <v>407834.99890000001</v>
      </c>
      <c r="P2423">
        <v>410976.99979999999</v>
      </c>
      <c r="Q2423">
        <v>418409.00099999999</v>
      </c>
      <c r="R2423">
        <v>428301.99910000002</v>
      </c>
      <c r="S2423">
        <v>443730.0012</v>
      </c>
      <c r="T2423">
        <v>459167.00079999998</v>
      </c>
      <c r="U2423">
        <v>472675.9999</v>
      </c>
      <c r="V2423">
        <v>481907.00209999998</v>
      </c>
      <c r="W2423">
        <v>493657.00089999998</v>
      </c>
      <c r="X2423">
        <v>501251.00199999998</v>
      </c>
      <c r="Y2423">
        <v>520149.99949999998</v>
      </c>
      <c r="Z2423">
        <v>542686.99959999998</v>
      </c>
      <c r="AA2423">
        <v>553728.99789999996</v>
      </c>
      <c r="AB2423">
        <v>570509.00150000001</v>
      </c>
      <c r="AC2423">
        <v>572735.00170000002</v>
      </c>
      <c r="AD2423">
        <v>612968.00179999997</v>
      </c>
      <c r="AE2423">
        <v>626894.99849999999</v>
      </c>
      <c r="AF2423">
        <v>651233.00080000004</v>
      </c>
      <c r="AG2423">
        <v>488703.99969999999</v>
      </c>
      <c r="AH2423">
        <v>490774.85800000001</v>
      </c>
      <c r="AI2423">
        <v>522607.6385</v>
      </c>
      <c r="AJ2423">
        <v>582736.7058</v>
      </c>
      <c r="AK2423">
        <v>514482.86839999998</v>
      </c>
      <c r="AL2423" t="s">
        <v>531</v>
      </c>
      <c r="AM2423" s="49" t="s">
        <v>382</v>
      </c>
      <c r="AN2423" s="49" t="s">
        <v>6</v>
      </c>
      <c r="AO2423" s="49" t="s">
        <v>9</v>
      </c>
      <c r="AP2423" s="49" t="s">
        <v>486</v>
      </c>
      <c r="AQ2423" s="49" t="s">
        <v>9</v>
      </c>
      <c r="AR2423" s="49" t="s">
        <v>487</v>
      </c>
      <c r="AS2423" s="49" t="s">
        <v>488</v>
      </c>
      <c r="AT2423" s="49" t="s">
        <v>489</v>
      </c>
    </row>
    <row r="2424" spans="1:46" x14ac:dyDescent="0.25">
      <c r="A2424">
        <v>14</v>
      </c>
      <c r="B2424" t="s">
        <v>383</v>
      </c>
      <c r="C2424" t="s">
        <v>383</v>
      </c>
      <c r="D2424" t="s">
        <v>384</v>
      </c>
      <c r="E2424" t="s">
        <v>634</v>
      </c>
      <c r="F2424" t="s">
        <v>635</v>
      </c>
      <c r="G2424">
        <v>15058.9985</v>
      </c>
      <c r="H2424">
        <v>13792.0016</v>
      </c>
      <c r="I2424">
        <v>12454.000899999999</v>
      </c>
      <c r="J2424">
        <v>11398.002</v>
      </c>
      <c r="K2424">
        <v>11119.9984</v>
      </c>
      <c r="L2424">
        <v>11078.000700000001</v>
      </c>
      <c r="M2424">
        <v>11035.9987</v>
      </c>
      <c r="N2424">
        <v>10994.000899999999</v>
      </c>
      <c r="O2424">
        <v>10951.998900000001</v>
      </c>
      <c r="P2424">
        <v>10951.998900000001</v>
      </c>
      <c r="Q2424">
        <v>10951.998900000001</v>
      </c>
      <c r="R2424">
        <v>10951.998900000001</v>
      </c>
      <c r="S2424">
        <v>10951.998900000001</v>
      </c>
      <c r="T2424">
        <v>10951.998900000001</v>
      </c>
      <c r="U2424">
        <v>10951.998900000001</v>
      </c>
      <c r="V2424">
        <v>10951.998900000001</v>
      </c>
      <c r="W2424">
        <v>34376.998399999997</v>
      </c>
      <c r="X2424">
        <v>62337.001400000001</v>
      </c>
      <c r="Y2424">
        <v>71658.999599999996</v>
      </c>
      <c r="Z2424">
        <v>68016.998500000002</v>
      </c>
      <c r="AA2424">
        <v>69753.000700000004</v>
      </c>
      <c r="AB2424">
        <v>73848.000899999999</v>
      </c>
      <c r="AC2424">
        <v>72796.000499999995</v>
      </c>
      <c r="AD2424">
        <v>90241.001900000003</v>
      </c>
      <c r="AE2424">
        <v>99773.001499999998</v>
      </c>
      <c r="AF2424">
        <v>108080.9985</v>
      </c>
      <c r="AG2424">
        <v>138667.00020000001</v>
      </c>
      <c r="AH2424">
        <v>147399.522</v>
      </c>
      <c r="AI2424">
        <v>153886.00150000001</v>
      </c>
      <c r="AJ2424">
        <v>154563.40059999999</v>
      </c>
      <c r="AK2424">
        <v>147859.9988</v>
      </c>
      <c r="AL2424">
        <v>147859.9988</v>
      </c>
      <c r="AM2424" s="49" t="s">
        <v>384</v>
      </c>
      <c r="AN2424" s="49" t="s">
        <v>14</v>
      </c>
      <c r="AO2424" s="49" t="s">
        <v>500</v>
      </c>
      <c r="AP2424" s="49" t="s">
        <v>494</v>
      </c>
      <c r="AQ2424" s="49" t="s">
        <v>502</v>
      </c>
      <c r="AR2424" s="49" t="s">
        <v>487</v>
      </c>
      <c r="AS2424" s="49" t="s">
        <v>488</v>
      </c>
      <c r="AT2424" s="49" t="s">
        <v>489</v>
      </c>
    </row>
    <row r="2425" spans="1:46" x14ac:dyDescent="0.25">
      <c r="A2425">
        <v>14</v>
      </c>
      <c r="B2425" t="s">
        <v>62</v>
      </c>
      <c r="C2425" t="s">
        <v>62</v>
      </c>
      <c r="D2425" t="s">
        <v>407</v>
      </c>
      <c r="E2425" t="s">
        <v>634</v>
      </c>
      <c r="F2425" t="s">
        <v>635</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0</v>
      </c>
      <c r="AI2425">
        <v>0</v>
      </c>
      <c r="AJ2425">
        <v>0</v>
      </c>
      <c r="AK2425">
        <v>0</v>
      </c>
      <c r="AL2425" t="s">
        <v>531</v>
      </c>
      <c r="AM2425" s="49" t="s">
        <v>407</v>
      </c>
      <c r="AN2425" s="49" t="s">
        <v>14</v>
      </c>
      <c r="AO2425" s="49" t="s">
        <v>485</v>
      </c>
      <c r="AP2425" s="49" t="s">
        <v>505</v>
      </c>
      <c r="AQ2425" s="49" t="s">
        <v>13</v>
      </c>
      <c r="AR2425" s="49" t="s">
        <v>495</v>
      </c>
      <c r="AS2425" s="49" t="s">
        <v>496</v>
      </c>
      <c r="AT2425" s="49" t="s">
        <v>497</v>
      </c>
    </row>
    <row r="2426" spans="1:46" x14ac:dyDescent="0.25">
      <c r="A2426">
        <v>14</v>
      </c>
      <c r="B2426" t="s">
        <v>169</v>
      </c>
      <c r="C2426" t="s">
        <v>169</v>
      </c>
      <c r="D2426" t="s">
        <v>170</v>
      </c>
      <c r="E2426" t="s">
        <v>634</v>
      </c>
      <c r="F2426" t="s">
        <v>635</v>
      </c>
      <c r="G2426">
        <v>12684.9992</v>
      </c>
      <c r="H2426">
        <v>12706.0002</v>
      </c>
      <c r="I2426">
        <v>21924.998800000001</v>
      </c>
      <c r="J2426">
        <v>23548.999899999999</v>
      </c>
      <c r="K2426">
        <v>34631.999600000003</v>
      </c>
      <c r="L2426">
        <v>37089.998699999996</v>
      </c>
      <c r="M2426">
        <v>37315.998</v>
      </c>
      <c r="N2426">
        <v>37600.001199999999</v>
      </c>
      <c r="O2426">
        <v>33161.000899999999</v>
      </c>
      <c r="P2426">
        <v>27629.999500000002</v>
      </c>
      <c r="Q2426">
        <v>27588.001700000001</v>
      </c>
      <c r="R2426">
        <v>26502.000199999999</v>
      </c>
      <c r="S2426">
        <v>29503.998599999999</v>
      </c>
      <c r="T2426">
        <v>30134.999599999999</v>
      </c>
      <c r="U2426">
        <v>24765.001499999998</v>
      </c>
      <c r="V2426">
        <v>41123.000800000002</v>
      </c>
      <c r="W2426">
        <v>39669.000500000002</v>
      </c>
      <c r="X2426">
        <v>40471.999499999998</v>
      </c>
      <c r="Y2426">
        <v>45103.998699999996</v>
      </c>
      <c r="Z2426">
        <v>48933.999600000003</v>
      </c>
      <c r="AA2426">
        <v>52253.001499999998</v>
      </c>
      <c r="AB2426">
        <v>63390.999000000003</v>
      </c>
      <c r="AC2426">
        <v>69099.001600000003</v>
      </c>
      <c r="AD2426">
        <v>75530.001799999998</v>
      </c>
      <c r="AE2426">
        <v>89036.999599999996</v>
      </c>
      <c r="AF2426">
        <v>113097.9991</v>
      </c>
      <c r="AG2426">
        <v>105030.00199999999</v>
      </c>
      <c r="AH2426">
        <v>125919.9987</v>
      </c>
      <c r="AI2426">
        <v>143083.99890000001</v>
      </c>
      <c r="AJ2426">
        <v>143855.9987</v>
      </c>
      <c r="AK2426">
        <v>151368.0013</v>
      </c>
      <c r="AL2426">
        <v>178630.99849999999</v>
      </c>
      <c r="AM2426" s="49" t="s">
        <v>170</v>
      </c>
      <c r="AN2426" s="49" t="s">
        <v>14</v>
      </c>
      <c r="AO2426" s="49" t="s">
        <v>500</v>
      </c>
      <c r="AP2426" s="49" t="s">
        <v>505</v>
      </c>
      <c r="AQ2426" s="49" t="s">
        <v>13</v>
      </c>
      <c r="AR2426" s="49" t="s">
        <v>487</v>
      </c>
      <c r="AS2426" s="49" t="s">
        <v>488</v>
      </c>
      <c r="AT2426" s="49" t="s">
        <v>489</v>
      </c>
    </row>
    <row r="2427" spans="1:46" x14ac:dyDescent="0.25">
      <c r="A2427">
        <v>14</v>
      </c>
      <c r="B2427" t="s">
        <v>379</v>
      </c>
      <c r="C2427" t="s">
        <v>379</v>
      </c>
      <c r="D2427" t="s">
        <v>608</v>
      </c>
      <c r="E2427" t="s">
        <v>634</v>
      </c>
      <c r="F2427" t="s">
        <v>635</v>
      </c>
      <c r="G2427">
        <v>285079.99910000002</v>
      </c>
      <c r="H2427">
        <v>295054.9999</v>
      </c>
      <c r="I2427">
        <v>307148.9987</v>
      </c>
      <c r="J2427">
        <v>328230.00150000001</v>
      </c>
      <c r="K2427">
        <v>398651.99839999998</v>
      </c>
      <c r="L2427">
        <v>409886.9999</v>
      </c>
      <c r="M2427">
        <v>420231.0001</v>
      </c>
      <c r="N2427">
        <v>430132.99979999999</v>
      </c>
      <c r="O2427">
        <v>461606.00020000001</v>
      </c>
      <c r="P2427">
        <v>496481.00170000002</v>
      </c>
      <c r="Q2427">
        <v>522258.99949999998</v>
      </c>
      <c r="R2427">
        <v>537549.00049999997</v>
      </c>
      <c r="S2427">
        <v>560115.99899999995</v>
      </c>
      <c r="T2427">
        <v>582964.99950000003</v>
      </c>
      <c r="U2427">
        <v>589319.00020000001</v>
      </c>
      <c r="V2427">
        <v>616058.99899999995</v>
      </c>
      <c r="W2427">
        <v>634674.00170000002</v>
      </c>
      <c r="X2427">
        <v>638814.99809999997</v>
      </c>
      <c r="Y2427">
        <v>650019.00049999997</v>
      </c>
      <c r="Z2427">
        <v>670904.99879999994</v>
      </c>
      <c r="AA2427">
        <v>685504.00199999998</v>
      </c>
      <c r="AB2427">
        <v>707638.00170000002</v>
      </c>
      <c r="AC2427">
        <v>695003.0013</v>
      </c>
      <c r="AD2427">
        <v>721544.99800000002</v>
      </c>
      <c r="AE2427">
        <v>717014.00120000006</v>
      </c>
      <c r="AF2427">
        <v>735344</v>
      </c>
      <c r="AG2427">
        <v>749135.00100000005</v>
      </c>
      <c r="AH2427">
        <v>758521.35019999999</v>
      </c>
      <c r="AI2427">
        <v>770288.41020000004</v>
      </c>
      <c r="AJ2427">
        <v>810257.02229999995</v>
      </c>
      <c r="AK2427">
        <v>820973.31700000004</v>
      </c>
      <c r="AL2427" t="s">
        <v>531</v>
      </c>
      <c r="AM2427" s="49" t="s">
        <v>380</v>
      </c>
      <c r="AN2427" s="49" t="s">
        <v>6</v>
      </c>
      <c r="AO2427" s="49" t="s">
        <v>9</v>
      </c>
      <c r="AP2427" s="49" t="s">
        <v>494</v>
      </c>
      <c r="AQ2427" s="49" t="s">
        <v>9</v>
      </c>
      <c r="AR2427" s="49" t="s">
        <v>487</v>
      </c>
      <c r="AS2427" s="49" t="s">
        <v>488</v>
      </c>
      <c r="AT2427" s="49" t="s">
        <v>489</v>
      </c>
    </row>
    <row r="2428" spans="1:46" x14ac:dyDescent="0.25">
      <c r="A2428">
        <v>14</v>
      </c>
      <c r="B2428" t="s">
        <v>387</v>
      </c>
      <c r="C2428" t="s">
        <v>387</v>
      </c>
      <c r="D2428" t="s">
        <v>388</v>
      </c>
      <c r="E2428" t="s">
        <v>634</v>
      </c>
      <c r="F2428" t="s">
        <v>635</v>
      </c>
      <c r="G2428">
        <v>2321771.9996000002</v>
      </c>
      <c r="H2428">
        <v>2366037.0011999998</v>
      </c>
      <c r="I2428">
        <v>2642872.9985000002</v>
      </c>
      <c r="J2428">
        <v>2289531.0019</v>
      </c>
      <c r="K2428">
        <v>2318403.9994999999</v>
      </c>
      <c r="L2428">
        <v>2401242.0021000002</v>
      </c>
      <c r="M2428">
        <v>2481240.9983999999</v>
      </c>
      <c r="N2428">
        <v>2384794.9997999999</v>
      </c>
      <c r="O2428">
        <v>2442584.9983000001</v>
      </c>
      <c r="P2428">
        <v>2272511.9989999998</v>
      </c>
      <c r="Q2428">
        <v>2303808.9989</v>
      </c>
      <c r="R2428">
        <v>2021734.0001000001</v>
      </c>
      <c r="S2428">
        <v>1938531.0007</v>
      </c>
      <c r="T2428">
        <v>2079209.0005000001</v>
      </c>
      <c r="U2428">
        <v>2175723.0011</v>
      </c>
      <c r="V2428">
        <v>2262238.9986</v>
      </c>
      <c r="W2428">
        <v>2197995.0019</v>
      </c>
      <c r="X2428">
        <v>2157987.0003</v>
      </c>
      <c r="Y2428">
        <v>2112246.0010000002</v>
      </c>
      <c r="Z2428">
        <v>1948305.9979999999</v>
      </c>
      <c r="AA2428">
        <v>2202485.0014999998</v>
      </c>
      <c r="AB2428">
        <v>2183083.9983999999</v>
      </c>
      <c r="AC2428">
        <v>2127134.9986</v>
      </c>
      <c r="AD2428">
        <v>2286468.9983000001</v>
      </c>
      <c r="AE2428">
        <v>2369657.0005999999</v>
      </c>
      <c r="AF2428">
        <v>2192710</v>
      </c>
      <c r="AG2428">
        <v>2090260.0005000001</v>
      </c>
      <c r="AH2428">
        <v>2070644.7335999999</v>
      </c>
      <c r="AI2428">
        <v>2352887.9035999998</v>
      </c>
      <c r="AJ2428">
        <v>2400413.3632</v>
      </c>
      <c r="AK2428">
        <v>2223688.6524</v>
      </c>
      <c r="AL2428">
        <v>1684864.1475</v>
      </c>
      <c r="AM2428" s="49" t="s">
        <v>388</v>
      </c>
      <c r="AN2428" s="49" t="s">
        <v>14</v>
      </c>
      <c r="AO2428" s="49" t="s">
        <v>507</v>
      </c>
      <c r="AP2428" s="49" t="s">
        <v>505</v>
      </c>
      <c r="AQ2428" s="49" t="s">
        <v>13</v>
      </c>
      <c r="AR2428" s="49" t="s">
        <v>487</v>
      </c>
      <c r="AS2428" s="49" t="s">
        <v>488</v>
      </c>
      <c r="AT2428" s="49" t="s">
        <v>489</v>
      </c>
    </row>
    <row r="2429" spans="1:46" x14ac:dyDescent="0.25">
      <c r="A2429">
        <v>14</v>
      </c>
      <c r="B2429" t="s">
        <v>385</v>
      </c>
      <c r="C2429" t="s">
        <v>385</v>
      </c>
      <c r="D2429" t="s">
        <v>386</v>
      </c>
      <c r="E2429" t="s">
        <v>634</v>
      </c>
      <c r="F2429" t="s">
        <v>635</v>
      </c>
      <c r="G2429">
        <v>22859.999199999998</v>
      </c>
      <c r="H2429">
        <v>23579.999</v>
      </c>
      <c r="I2429">
        <v>24259.0016</v>
      </c>
      <c r="J2429">
        <v>23668.0013</v>
      </c>
      <c r="K2429">
        <v>22475.002</v>
      </c>
      <c r="L2429">
        <v>21345.001400000001</v>
      </c>
      <c r="M2429">
        <v>20271.999899999999</v>
      </c>
      <c r="N2429">
        <v>20390.000700000001</v>
      </c>
      <c r="O2429">
        <v>18647.998800000001</v>
      </c>
      <c r="P2429">
        <v>18690.000800000002</v>
      </c>
      <c r="Q2429">
        <v>18477.001499999998</v>
      </c>
      <c r="R2429">
        <v>18405.001100000001</v>
      </c>
      <c r="S2429">
        <v>18425.997899999998</v>
      </c>
      <c r="T2429">
        <v>19046.000199999999</v>
      </c>
      <c r="U2429">
        <v>19431.0016</v>
      </c>
      <c r="V2429">
        <v>20444.002</v>
      </c>
      <c r="W2429">
        <v>22663.001899999999</v>
      </c>
      <c r="X2429">
        <v>25263.000499999998</v>
      </c>
      <c r="Y2429">
        <v>43370.998399999997</v>
      </c>
      <c r="Z2429">
        <v>43986.001600000003</v>
      </c>
      <c r="AA2429">
        <v>54745.998099999997</v>
      </c>
      <c r="AB2429">
        <v>54959.998</v>
      </c>
      <c r="AC2429">
        <v>57186.998800000001</v>
      </c>
      <c r="AD2429">
        <v>59489.998399999997</v>
      </c>
      <c r="AE2429">
        <v>69735.001699999993</v>
      </c>
      <c r="AF2429">
        <v>82216.9997</v>
      </c>
      <c r="AG2429">
        <v>85399.001099999994</v>
      </c>
      <c r="AH2429">
        <v>88071.071299999996</v>
      </c>
      <c r="AI2429">
        <v>87725.593299999993</v>
      </c>
      <c r="AJ2429">
        <v>86658.9516</v>
      </c>
      <c r="AK2429">
        <v>89275.035900000003</v>
      </c>
      <c r="AL2429" t="s">
        <v>531</v>
      </c>
      <c r="AM2429" s="49" t="s">
        <v>386</v>
      </c>
      <c r="AN2429" s="49" t="s">
        <v>14</v>
      </c>
      <c r="AO2429" s="49" t="s">
        <v>506</v>
      </c>
      <c r="AP2429" s="49" t="s">
        <v>505</v>
      </c>
      <c r="AQ2429" s="49" t="s">
        <v>10</v>
      </c>
      <c r="AR2429" s="49" t="s">
        <v>487</v>
      </c>
      <c r="AS2429" s="49" t="s">
        <v>488</v>
      </c>
      <c r="AT2429" s="49" t="s">
        <v>489</v>
      </c>
    </row>
    <row r="2430" spans="1:46" x14ac:dyDescent="0.25">
      <c r="A2430">
        <v>14</v>
      </c>
      <c r="B2430" t="s">
        <v>389</v>
      </c>
      <c r="C2430" t="s">
        <v>389</v>
      </c>
      <c r="D2430" t="s">
        <v>432</v>
      </c>
      <c r="E2430" t="s">
        <v>634</v>
      </c>
      <c r="F2430" t="s">
        <v>635</v>
      </c>
      <c r="G2430">
        <v>148.99979999999999</v>
      </c>
      <c r="H2430">
        <v>152.0018</v>
      </c>
      <c r="I2430">
        <v>156.00020000000001</v>
      </c>
      <c r="J2430">
        <v>159.99860000000001</v>
      </c>
      <c r="K2430">
        <v>163.00049999999999</v>
      </c>
      <c r="L2430">
        <v>165.9982</v>
      </c>
      <c r="M2430">
        <v>169.00020000000001</v>
      </c>
      <c r="N2430">
        <v>171.99789999999999</v>
      </c>
      <c r="O2430">
        <v>174.9999</v>
      </c>
      <c r="P2430">
        <v>137.00049999999999</v>
      </c>
      <c r="Q2430">
        <v>172.99860000000001</v>
      </c>
      <c r="R2430">
        <v>172.99860000000001</v>
      </c>
      <c r="S2430">
        <v>163.00049999999999</v>
      </c>
      <c r="T2430">
        <v>144.0008</v>
      </c>
      <c r="U2430">
        <v>132.00139999999999</v>
      </c>
      <c r="V2430">
        <v>151.00110000000001</v>
      </c>
      <c r="W2430">
        <v>158.00149999999999</v>
      </c>
      <c r="X2430">
        <v>165.9982</v>
      </c>
      <c r="Y2430">
        <v>158.00149999999999</v>
      </c>
      <c r="Z2430">
        <v>158.00149999999999</v>
      </c>
      <c r="AA2430">
        <v>158.00149999999999</v>
      </c>
      <c r="AB2430">
        <v>165.9982</v>
      </c>
      <c r="AC2430">
        <v>186.9992</v>
      </c>
      <c r="AD2430">
        <v>186.9992</v>
      </c>
      <c r="AE2430">
        <v>186.9992</v>
      </c>
      <c r="AF2430">
        <v>172.99860000000001</v>
      </c>
      <c r="AG2430">
        <v>172.99860000000001</v>
      </c>
      <c r="AH2430">
        <v>172.80179999999999</v>
      </c>
      <c r="AI2430">
        <v>172.80179999999999</v>
      </c>
      <c r="AJ2430">
        <v>89.999499999999998</v>
      </c>
      <c r="AK2430">
        <v>127.44199999999999</v>
      </c>
      <c r="AL2430" t="s">
        <v>531</v>
      </c>
      <c r="AM2430" s="49" t="s">
        <v>432</v>
      </c>
      <c r="AN2430" s="49" t="s">
        <v>14</v>
      </c>
      <c r="AO2430" s="49" t="s">
        <v>485</v>
      </c>
      <c r="AP2430" s="49" t="s">
        <v>494</v>
      </c>
      <c r="AQ2430" s="49" t="s">
        <v>11</v>
      </c>
      <c r="AR2430" s="49" t="s">
        <v>487</v>
      </c>
      <c r="AS2430" s="49" t="s">
        <v>496</v>
      </c>
      <c r="AT2430" s="49" t="s">
        <v>497</v>
      </c>
    </row>
    <row r="2431" spans="1:46" x14ac:dyDescent="0.25">
      <c r="A2431">
        <v>14</v>
      </c>
      <c r="B2431" t="s">
        <v>392</v>
      </c>
      <c r="C2431" t="s">
        <v>392</v>
      </c>
      <c r="D2431" t="s">
        <v>433</v>
      </c>
      <c r="E2431" t="s">
        <v>634</v>
      </c>
      <c r="F2431" t="s">
        <v>635</v>
      </c>
      <c r="G2431">
        <v>25142.002</v>
      </c>
      <c r="H2431">
        <v>26045.999100000001</v>
      </c>
      <c r="I2431">
        <v>26387.001400000001</v>
      </c>
      <c r="J2431">
        <v>25149.9987</v>
      </c>
      <c r="K2431">
        <v>25796.001</v>
      </c>
      <c r="L2431">
        <v>26688.999400000001</v>
      </c>
      <c r="M2431">
        <v>26927.9987</v>
      </c>
      <c r="N2431">
        <v>28073.000599999999</v>
      </c>
      <c r="O2431">
        <v>28380.001899999999</v>
      </c>
      <c r="P2431">
        <v>27763.998</v>
      </c>
      <c r="Q2431">
        <v>28540.000499999998</v>
      </c>
      <c r="R2431">
        <v>29294.0013</v>
      </c>
      <c r="S2431">
        <v>28244.002100000002</v>
      </c>
      <c r="T2431">
        <v>27458.998</v>
      </c>
      <c r="U2431">
        <v>30004.999500000002</v>
      </c>
      <c r="V2431">
        <v>31785.000700000001</v>
      </c>
      <c r="W2431">
        <v>33640.000200000002</v>
      </c>
      <c r="X2431">
        <v>35440.998200000002</v>
      </c>
      <c r="Y2431">
        <v>36695.999900000003</v>
      </c>
      <c r="Z2431">
        <v>35289.000599999999</v>
      </c>
      <c r="AA2431">
        <v>34277.000800000002</v>
      </c>
      <c r="AB2431">
        <v>34412</v>
      </c>
      <c r="AC2431">
        <v>34907.001199999999</v>
      </c>
      <c r="AD2431">
        <v>34586.999900000003</v>
      </c>
      <c r="AE2431">
        <v>33135.000899999999</v>
      </c>
      <c r="AF2431">
        <v>31867.999899999999</v>
      </c>
      <c r="AG2431">
        <v>27334.001100000001</v>
      </c>
      <c r="AH2431">
        <v>24348.9257</v>
      </c>
      <c r="AI2431">
        <v>21238.053800000002</v>
      </c>
      <c r="AJ2431">
        <v>14046.420899999999</v>
      </c>
      <c r="AK2431">
        <v>10340.8559</v>
      </c>
      <c r="AL2431" t="s">
        <v>531</v>
      </c>
      <c r="AM2431" s="49" t="s">
        <v>433</v>
      </c>
      <c r="AN2431" s="49" t="s">
        <v>14</v>
      </c>
      <c r="AO2431" s="49" t="s">
        <v>506</v>
      </c>
      <c r="AP2431" s="49" t="s">
        <v>493</v>
      </c>
      <c r="AQ2431" s="49" t="s">
        <v>10</v>
      </c>
      <c r="AR2431" s="49" t="s">
        <v>495</v>
      </c>
      <c r="AS2431" s="49" t="s">
        <v>496</v>
      </c>
      <c r="AT2431" s="49" t="s">
        <v>497</v>
      </c>
    </row>
    <row r="2432" spans="1:46" x14ac:dyDescent="0.25">
      <c r="A2432">
        <v>14</v>
      </c>
      <c r="B2432" t="s">
        <v>393</v>
      </c>
      <c r="C2432" t="s">
        <v>393</v>
      </c>
      <c r="D2432" t="s">
        <v>394</v>
      </c>
      <c r="E2432" t="s">
        <v>634</v>
      </c>
      <c r="F2432" t="s">
        <v>635</v>
      </c>
      <c r="G2432">
        <v>522122.99959999998</v>
      </c>
      <c r="H2432">
        <v>532141.99950000003</v>
      </c>
      <c r="I2432">
        <v>543020.00089999998</v>
      </c>
      <c r="J2432">
        <v>569321.00120000006</v>
      </c>
      <c r="K2432">
        <v>537250.00020000001</v>
      </c>
      <c r="L2432">
        <v>538925.00069999998</v>
      </c>
      <c r="M2432">
        <v>541437.00109999999</v>
      </c>
      <c r="N2432">
        <v>558225.99789999996</v>
      </c>
      <c r="O2432">
        <v>575014.99899999995</v>
      </c>
      <c r="P2432">
        <v>585524.00089999998</v>
      </c>
      <c r="Q2432">
        <v>594116.00120000006</v>
      </c>
      <c r="R2432">
        <v>602849.00029999996</v>
      </c>
      <c r="S2432">
        <v>602849.00029999996</v>
      </c>
      <c r="T2432">
        <v>615091.99899999995</v>
      </c>
      <c r="U2432">
        <v>616896.99959999998</v>
      </c>
      <c r="V2432">
        <v>619374.99910000002</v>
      </c>
      <c r="W2432">
        <v>618245.99910000002</v>
      </c>
      <c r="X2432">
        <v>617465.99829999998</v>
      </c>
      <c r="Y2432">
        <v>616524.00179999997</v>
      </c>
      <c r="Z2432">
        <v>616373.00069999998</v>
      </c>
      <c r="AA2432">
        <v>615884.99979999999</v>
      </c>
      <c r="AB2432">
        <v>616664</v>
      </c>
      <c r="AC2432">
        <v>617582.99840000004</v>
      </c>
      <c r="AD2432">
        <v>618527.00040000002</v>
      </c>
      <c r="AE2432">
        <v>619255.00120000006</v>
      </c>
      <c r="AF2432">
        <v>357510.99849999999</v>
      </c>
      <c r="AG2432">
        <v>384933.99839999998</v>
      </c>
      <c r="AH2432">
        <v>384557.58</v>
      </c>
      <c r="AI2432">
        <v>402853.89600000001</v>
      </c>
      <c r="AJ2432">
        <v>391549.53600000002</v>
      </c>
      <c r="AK2432">
        <v>315056.7</v>
      </c>
      <c r="AL2432" t="s">
        <v>531</v>
      </c>
      <c r="AM2432" s="49" t="s">
        <v>394</v>
      </c>
      <c r="AN2432" s="49" t="s">
        <v>14</v>
      </c>
      <c r="AO2432" s="49" t="s">
        <v>485</v>
      </c>
      <c r="AP2432" s="49" t="s">
        <v>494</v>
      </c>
      <c r="AQ2432" s="49" t="s">
        <v>11</v>
      </c>
      <c r="AR2432" s="49" t="s">
        <v>487</v>
      </c>
      <c r="AS2432" s="49" t="s">
        <v>488</v>
      </c>
      <c r="AT2432" s="49" t="s">
        <v>489</v>
      </c>
    </row>
    <row r="2433" spans="1:46" x14ac:dyDescent="0.25">
      <c r="A2433">
        <v>14</v>
      </c>
      <c r="B2433" t="s">
        <v>493</v>
      </c>
      <c r="C2433" t="s">
        <v>609</v>
      </c>
      <c r="D2433" t="s">
        <v>56</v>
      </c>
      <c r="E2433" t="s">
        <v>634</v>
      </c>
      <c r="F2433" t="s">
        <v>635</v>
      </c>
      <c r="G2433">
        <v>36025761.934799999</v>
      </c>
      <c r="H2433">
        <v>36507709.113399997</v>
      </c>
      <c r="I2433">
        <v>37112826.392099999</v>
      </c>
      <c r="J2433">
        <v>37127973.129199997</v>
      </c>
      <c r="K2433">
        <v>37533507.820699997</v>
      </c>
      <c r="L2433">
        <v>38151197.147100002</v>
      </c>
      <c r="M2433">
        <v>38786199.498499997</v>
      </c>
      <c r="N2433">
        <v>39208675.305799998</v>
      </c>
      <c r="O2433">
        <v>39386222.479999997</v>
      </c>
      <c r="P2433">
        <v>39771134.573100001</v>
      </c>
      <c r="Q2433">
        <v>39765267.367399998</v>
      </c>
      <c r="R2433">
        <v>39438801.675099999</v>
      </c>
      <c r="S2433">
        <v>39953191.286700003</v>
      </c>
      <c r="T2433">
        <v>40739487.935099997</v>
      </c>
      <c r="U2433">
        <v>41406746.901000001</v>
      </c>
      <c r="V2433">
        <v>41921237.334899999</v>
      </c>
      <c r="W2433">
        <v>42575122.317699999</v>
      </c>
      <c r="X2433">
        <v>42863180.521700002</v>
      </c>
      <c r="Y2433">
        <v>43074956.209299996</v>
      </c>
      <c r="Z2433">
        <v>42760725.627700001</v>
      </c>
      <c r="AA2433">
        <v>43777819.014899999</v>
      </c>
      <c r="AB2433">
        <v>43533026.645300001</v>
      </c>
      <c r="AC2433">
        <v>44398184.585699998</v>
      </c>
      <c r="AD2433">
        <v>45129691.274599999</v>
      </c>
      <c r="AE2433">
        <v>45314878.588299997</v>
      </c>
      <c r="AF2433">
        <v>45347301.632299997</v>
      </c>
      <c r="AG2433">
        <v>45790541.991400003</v>
      </c>
      <c r="AH2433">
        <v>46624919.269000001</v>
      </c>
      <c r="AI2433">
        <v>47662026.422600001</v>
      </c>
      <c r="AJ2433">
        <v>48494336.053300001</v>
      </c>
      <c r="AK2433">
        <v>48939254.934</v>
      </c>
      <c r="AL2433" t="s">
        <v>531</v>
      </c>
      <c r="AM2433" s="49" t="e">
        <v>#N/A</v>
      </c>
      <c r="AN2433" s="49" t="e">
        <v>#N/A</v>
      </c>
      <c r="AO2433" s="49" t="e">
        <v>#N/A</v>
      </c>
      <c r="AP2433" s="49" t="e">
        <v>#N/A</v>
      </c>
      <c r="AQ2433" s="49" t="e">
        <v>#N/A</v>
      </c>
      <c r="AR2433" s="49" t="e">
        <v>#N/A</v>
      </c>
      <c r="AS2433" s="49" t="e">
        <v>#N/A</v>
      </c>
      <c r="AT2433" s="49" t="e">
        <v>#N/A</v>
      </c>
    </row>
    <row r="2434" spans="1:46" x14ac:dyDescent="0.25">
      <c r="A2434">
        <v>14</v>
      </c>
      <c r="B2434" t="s">
        <v>399</v>
      </c>
      <c r="C2434" t="s">
        <v>399</v>
      </c>
      <c r="D2434" t="s">
        <v>434</v>
      </c>
      <c r="E2434" t="s">
        <v>634</v>
      </c>
      <c r="F2434" t="s">
        <v>635</v>
      </c>
      <c r="G2434">
        <v>3240.0012000000002</v>
      </c>
      <c r="H2434">
        <v>3240.0012000000002</v>
      </c>
      <c r="I2434">
        <v>3240.0012000000002</v>
      </c>
      <c r="J2434">
        <v>3240.0012000000002</v>
      </c>
      <c r="K2434">
        <v>3240.0012000000002</v>
      </c>
      <c r="L2434">
        <v>3240.0012000000002</v>
      </c>
      <c r="M2434">
        <v>3240.0012000000002</v>
      </c>
      <c r="N2434">
        <v>3240.0012000000002</v>
      </c>
      <c r="O2434">
        <v>3240.0012000000002</v>
      </c>
      <c r="P2434">
        <v>3240.0012000000002</v>
      </c>
      <c r="Q2434">
        <v>3240.0012000000002</v>
      </c>
      <c r="R2434">
        <v>3334.9996999999998</v>
      </c>
      <c r="S2434">
        <v>3433.0001999999999</v>
      </c>
      <c r="T2434">
        <v>3533.9983000000002</v>
      </c>
      <c r="U2434">
        <v>3637.002</v>
      </c>
      <c r="V2434">
        <v>3742.9992000000002</v>
      </c>
      <c r="W2434">
        <v>3851.0019000000002</v>
      </c>
      <c r="X2434">
        <v>3961.9980999999998</v>
      </c>
      <c r="Y2434">
        <v>4074.9998999999998</v>
      </c>
      <c r="Z2434">
        <v>4190.9993999999997</v>
      </c>
      <c r="AA2434">
        <v>4310.0007999999998</v>
      </c>
      <c r="AB2434">
        <v>4431.9998999999998</v>
      </c>
      <c r="AC2434">
        <v>4556.0003999999999</v>
      </c>
      <c r="AD2434">
        <v>4681.0015000000003</v>
      </c>
      <c r="AE2434">
        <v>4806.9991</v>
      </c>
      <c r="AF2434">
        <v>4933.0007999999998</v>
      </c>
      <c r="AG2434">
        <v>5058.0019000000002</v>
      </c>
      <c r="AH2434">
        <v>5182.1782000000003</v>
      </c>
      <c r="AI2434">
        <v>5305.7977000000001</v>
      </c>
      <c r="AJ2434">
        <v>5429.2329</v>
      </c>
      <c r="AK2434">
        <v>5552.8523999999998</v>
      </c>
      <c r="AL2434" t="s">
        <v>531</v>
      </c>
      <c r="AM2434" s="49" t="s">
        <v>434</v>
      </c>
      <c r="AN2434" s="49" t="s">
        <v>14</v>
      </c>
      <c r="AO2434" s="49" t="s">
        <v>485</v>
      </c>
      <c r="AP2434" s="49" t="s">
        <v>486</v>
      </c>
      <c r="AQ2434" s="49" t="s">
        <v>11</v>
      </c>
      <c r="AR2434" s="49" t="s">
        <v>487</v>
      </c>
      <c r="AS2434" s="49" t="s">
        <v>496</v>
      </c>
      <c r="AT2434" s="49" t="s">
        <v>497</v>
      </c>
    </row>
    <row r="2435" spans="1:46" x14ac:dyDescent="0.25">
      <c r="A2435">
        <v>14</v>
      </c>
      <c r="B2435" t="s">
        <v>402</v>
      </c>
      <c r="C2435" t="s">
        <v>402</v>
      </c>
      <c r="D2435" t="s">
        <v>403</v>
      </c>
      <c r="E2435" t="s">
        <v>634</v>
      </c>
      <c r="F2435" t="s">
        <v>635</v>
      </c>
      <c r="G2435">
        <v>169437.9999</v>
      </c>
      <c r="H2435">
        <v>173866.00140000001</v>
      </c>
      <c r="I2435">
        <v>178167.0006</v>
      </c>
      <c r="J2435">
        <v>182489.0007</v>
      </c>
      <c r="K2435">
        <v>187000.00140000001</v>
      </c>
      <c r="L2435">
        <v>191999.9994</v>
      </c>
      <c r="M2435">
        <v>195263.9993</v>
      </c>
      <c r="N2435">
        <v>199559.99950000001</v>
      </c>
      <c r="O2435">
        <v>204262.0019</v>
      </c>
      <c r="P2435">
        <v>211432.00159999999</v>
      </c>
      <c r="Q2435">
        <v>218702.99950000001</v>
      </c>
      <c r="R2435">
        <v>223814.00210000001</v>
      </c>
      <c r="S2435">
        <v>227993.00210000001</v>
      </c>
      <c r="T2435">
        <v>232191.00169999999</v>
      </c>
      <c r="U2435">
        <v>236470.9999</v>
      </c>
      <c r="V2435">
        <v>240891.00049999999</v>
      </c>
      <c r="W2435">
        <v>245438.9999</v>
      </c>
      <c r="X2435">
        <v>250123.99979999999</v>
      </c>
      <c r="Y2435">
        <v>255008.99890000001</v>
      </c>
      <c r="Z2435">
        <v>260199.9987</v>
      </c>
      <c r="AA2435">
        <v>265732.00079999998</v>
      </c>
      <c r="AB2435">
        <v>271639.99849999999</v>
      </c>
      <c r="AC2435">
        <v>277856.9987</v>
      </c>
      <c r="AD2435">
        <v>284262.99949999998</v>
      </c>
      <c r="AE2435">
        <v>290710.00160000002</v>
      </c>
      <c r="AF2435">
        <v>297080.0001</v>
      </c>
      <c r="AG2435">
        <v>303340.99949999998</v>
      </c>
      <c r="AH2435">
        <v>309507.7121</v>
      </c>
      <c r="AI2435">
        <v>315610.14049999998</v>
      </c>
      <c r="AJ2435">
        <v>321702.65470000001</v>
      </c>
      <c r="AK2435">
        <v>327823.57199999999</v>
      </c>
      <c r="AL2435" t="s">
        <v>531</v>
      </c>
      <c r="AM2435" s="49" t="s">
        <v>403</v>
      </c>
      <c r="AN2435" s="49" t="s">
        <v>4</v>
      </c>
      <c r="AO2435" s="49" t="s">
        <v>9</v>
      </c>
      <c r="AP2435" s="49" t="s">
        <v>494</v>
      </c>
      <c r="AQ2435" s="49" t="s">
        <v>9</v>
      </c>
      <c r="AR2435" s="49" t="s">
        <v>495</v>
      </c>
      <c r="AS2435" s="49" t="s">
        <v>488</v>
      </c>
      <c r="AT2435" s="49" t="s">
        <v>489</v>
      </c>
    </row>
    <row r="2436" spans="1:46" x14ac:dyDescent="0.25">
      <c r="A2436">
        <v>14</v>
      </c>
      <c r="B2436" t="s">
        <v>404</v>
      </c>
      <c r="C2436" t="s">
        <v>404</v>
      </c>
      <c r="D2436" t="s">
        <v>405</v>
      </c>
      <c r="E2436" t="s">
        <v>634</v>
      </c>
      <c r="F2436" t="s">
        <v>635</v>
      </c>
      <c r="G2436">
        <v>197969.9993</v>
      </c>
      <c r="H2436">
        <v>201950.0007</v>
      </c>
      <c r="I2436">
        <v>205720.0006</v>
      </c>
      <c r="J2436">
        <v>209264.0012</v>
      </c>
      <c r="K2436">
        <v>213000.0001</v>
      </c>
      <c r="L2436">
        <v>216000.00140000001</v>
      </c>
      <c r="M2436">
        <v>218591.99900000001</v>
      </c>
      <c r="N2436">
        <v>221433.99890000001</v>
      </c>
      <c r="O2436">
        <v>225701.0012</v>
      </c>
      <c r="P2436">
        <v>229763.00109999999</v>
      </c>
      <c r="Q2436">
        <v>234127.99960000001</v>
      </c>
      <c r="R2436">
        <v>237640.00049999999</v>
      </c>
      <c r="S2436">
        <v>241204.99789999999</v>
      </c>
      <c r="T2436">
        <v>244823.00020000001</v>
      </c>
      <c r="U2436">
        <v>248496.00030000001</v>
      </c>
      <c r="V2436">
        <v>252223.9982</v>
      </c>
      <c r="W2436">
        <v>262858.0013</v>
      </c>
      <c r="X2436">
        <v>264293.00189999997</v>
      </c>
      <c r="Y2436">
        <v>267062.00060000003</v>
      </c>
      <c r="Z2436">
        <v>270717.99810000003</v>
      </c>
      <c r="AA2436">
        <v>273795.99949999998</v>
      </c>
      <c r="AB2436">
        <v>277439.0012</v>
      </c>
      <c r="AC2436">
        <v>281619.00180000003</v>
      </c>
      <c r="AD2436">
        <v>287373.00060000003</v>
      </c>
      <c r="AE2436">
        <v>292747.0013</v>
      </c>
      <c r="AF2436">
        <v>297913.99810000003</v>
      </c>
      <c r="AG2436">
        <v>303208.00160000002</v>
      </c>
      <c r="AH2436">
        <v>307965.21120000002</v>
      </c>
      <c r="AI2436">
        <v>312811.26890000002</v>
      </c>
      <c r="AJ2436">
        <v>317274.16330000001</v>
      </c>
      <c r="AK2436">
        <v>320653.71889999998</v>
      </c>
      <c r="AL2436" t="s">
        <v>531</v>
      </c>
      <c r="AM2436" s="49" t="s">
        <v>405</v>
      </c>
      <c r="AN2436" s="49" t="s">
        <v>4</v>
      </c>
      <c r="AO2436" s="49" t="s">
        <v>9</v>
      </c>
      <c r="AP2436" s="49" t="s">
        <v>494</v>
      </c>
      <c r="AQ2436" s="49" t="s">
        <v>9</v>
      </c>
      <c r="AR2436" s="49" t="s">
        <v>487</v>
      </c>
      <c r="AS2436" s="49" t="s">
        <v>488</v>
      </c>
      <c r="AT2436" s="49" t="s">
        <v>489</v>
      </c>
    </row>
    <row r="2437" spans="1:46" x14ac:dyDescent="0.25">
      <c r="A2437">
        <v>15</v>
      </c>
      <c r="B2437" t="s">
        <v>537</v>
      </c>
      <c r="C2437" t="s">
        <v>537</v>
      </c>
      <c r="D2437" t="s">
        <v>538</v>
      </c>
      <c r="E2437" t="s">
        <v>636</v>
      </c>
      <c r="F2437" t="s">
        <v>637</v>
      </c>
      <c r="G2437">
        <v>0</v>
      </c>
      <c r="H2437">
        <v>0</v>
      </c>
      <c r="I2437">
        <v>0</v>
      </c>
      <c r="J2437">
        <v>0</v>
      </c>
      <c r="K2437">
        <v>0</v>
      </c>
      <c r="L2437">
        <v>0</v>
      </c>
      <c r="M2437">
        <v>0</v>
      </c>
      <c r="N2437">
        <v>0</v>
      </c>
      <c r="O2437">
        <v>0</v>
      </c>
      <c r="P2437">
        <v>0</v>
      </c>
      <c r="Q2437">
        <v>0</v>
      </c>
      <c r="R2437">
        <v>0</v>
      </c>
      <c r="S2437">
        <v>0</v>
      </c>
      <c r="T2437">
        <v>0</v>
      </c>
      <c r="U2437">
        <v>0</v>
      </c>
      <c r="V2437">
        <v>0</v>
      </c>
      <c r="W2437">
        <v>541.00149999999996</v>
      </c>
      <c r="X2437">
        <v>2380.9996999999998</v>
      </c>
      <c r="Y2437">
        <v>2596.0001999999999</v>
      </c>
      <c r="Z2437">
        <v>2678.9992999999999</v>
      </c>
      <c r="AA2437">
        <v>2592.9983000000002</v>
      </c>
      <c r="AB2437">
        <v>2461.0010000000002</v>
      </c>
      <c r="AC2437">
        <v>2555.9994999999999</v>
      </c>
      <c r="AD2437">
        <v>2417.9983999999999</v>
      </c>
      <c r="AE2437">
        <v>2492.0001000000002</v>
      </c>
      <c r="AF2437">
        <v>2534.9985000000001</v>
      </c>
      <c r="AG2437">
        <v>2531.0001000000002</v>
      </c>
      <c r="AH2437">
        <v>2650.8933999999999</v>
      </c>
      <c r="AI2437">
        <v>2622.2766000000001</v>
      </c>
      <c r="AJ2437">
        <v>2488.0016999999998</v>
      </c>
      <c r="AK2437">
        <v>2772.0007000000001</v>
      </c>
      <c r="AL2437" t="s">
        <v>531</v>
      </c>
      <c r="AM2437" s="49" t="e">
        <v>#N/A</v>
      </c>
      <c r="AN2437" s="49" t="e">
        <v>#N/A</v>
      </c>
      <c r="AO2437" s="49" t="e">
        <v>#N/A</v>
      </c>
      <c r="AP2437" s="49" t="e">
        <v>#N/A</v>
      </c>
      <c r="AQ2437" s="49" t="e">
        <v>#N/A</v>
      </c>
      <c r="AR2437" s="49" t="e">
        <v>#N/A</v>
      </c>
      <c r="AS2437" s="49" t="e">
        <v>#N/A</v>
      </c>
      <c r="AT2437" s="49" t="e">
        <v>#N/A</v>
      </c>
    </row>
    <row r="2438" spans="1:46" x14ac:dyDescent="0.25">
      <c r="A2438">
        <v>15</v>
      </c>
      <c r="B2438" t="s">
        <v>493</v>
      </c>
      <c r="C2438" t="s">
        <v>541</v>
      </c>
      <c r="D2438" t="s">
        <v>9</v>
      </c>
      <c r="E2438" t="s">
        <v>636</v>
      </c>
      <c r="F2438" t="s">
        <v>637</v>
      </c>
      <c r="G2438">
        <v>0</v>
      </c>
      <c r="H2438">
        <v>0</v>
      </c>
      <c r="I2438">
        <v>0</v>
      </c>
      <c r="J2438">
        <v>0</v>
      </c>
      <c r="K2438">
        <v>0</v>
      </c>
      <c r="L2438">
        <v>0</v>
      </c>
      <c r="M2438">
        <v>0</v>
      </c>
      <c r="N2438">
        <v>0</v>
      </c>
      <c r="O2438">
        <v>0</v>
      </c>
      <c r="P2438">
        <v>0</v>
      </c>
      <c r="Q2438">
        <v>0</v>
      </c>
      <c r="R2438">
        <v>0</v>
      </c>
      <c r="S2438">
        <v>0</v>
      </c>
      <c r="T2438">
        <v>0</v>
      </c>
      <c r="U2438">
        <v>0</v>
      </c>
      <c r="V2438">
        <v>0</v>
      </c>
      <c r="W2438">
        <v>0</v>
      </c>
      <c r="X2438">
        <v>0</v>
      </c>
      <c r="Y2438">
        <v>49.998800000000003</v>
      </c>
      <c r="Z2438">
        <v>75.998800000000003</v>
      </c>
      <c r="AA2438">
        <v>89.003</v>
      </c>
      <c r="AB2438">
        <v>53.000700000000002</v>
      </c>
      <c r="AC2438">
        <v>236.00149999999999</v>
      </c>
      <c r="AD2438">
        <v>262.0016</v>
      </c>
      <c r="AE2438">
        <v>278.00349999999997</v>
      </c>
      <c r="AF2438">
        <v>276.99869999999999</v>
      </c>
      <c r="AG2438">
        <v>296.99900000000002</v>
      </c>
      <c r="AH2438">
        <v>273.71210000000002</v>
      </c>
      <c r="AI2438">
        <v>343.79489999999998</v>
      </c>
      <c r="AJ2438">
        <v>309.9572</v>
      </c>
      <c r="AK2438">
        <v>368.75659999999999</v>
      </c>
      <c r="AL2438" t="s">
        <v>531</v>
      </c>
      <c r="AM2438" s="49" t="e">
        <v>#N/A</v>
      </c>
      <c r="AN2438" s="49" t="e">
        <v>#N/A</v>
      </c>
      <c r="AO2438" s="49" t="e">
        <v>#N/A</v>
      </c>
      <c r="AP2438" s="49" t="e">
        <v>#N/A</v>
      </c>
      <c r="AQ2438" s="49" t="e">
        <v>#N/A</v>
      </c>
      <c r="AR2438" s="49" t="e">
        <v>#N/A</v>
      </c>
      <c r="AS2438" s="49" t="e">
        <v>#N/A</v>
      </c>
      <c r="AT2438" s="49" t="e">
        <v>#N/A</v>
      </c>
    </row>
    <row r="2439" spans="1:46" x14ac:dyDescent="0.25">
      <c r="A2439">
        <v>15</v>
      </c>
      <c r="B2439" t="s">
        <v>60</v>
      </c>
      <c r="C2439" t="s">
        <v>60</v>
      </c>
      <c r="D2439" t="s">
        <v>61</v>
      </c>
      <c r="E2439" t="s">
        <v>636</v>
      </c>
      <c r="F2439" t="s">
        <v>637</v>
      </c>
      <c r="G2439">
        <v>0</v>
      </c>
      <c r="H2439">
        <v>0</v>
      </c>
      <c r="I2439">
        <v>0</v>
      </c>
      <c r="J2439">
        <v>0</v>
      </c>
      <c r="K2439">
        <v>0</v>
      </c>
      <c r="L2439">
        <v>0</v>
      </c>
      <c r="M2439">
        <v>0</v>
      </c>
      <c r="N2439">
        <v>0</v>
      </c>
      <c r="O2439">
        <v>0</v>
      </c>
      <c r="P2439">
        <v>0</v>
      </c>
      <c r="Q2439">
        <v>0</v>
      </c>
      <c r="R2439">
        <v>0</v>
      </c>
      <c r="S2439">
        <v>0</v>
      </c>
      <c r="T2439">
        <v>0</v>
      </c>
      <c r="U2439">
        <v>0</v>
      </c>
      <c r="V2439">
        <v>0</v>
      </c>
      <c r="W2439">
        <v>0</v>
      </c>
      <c r="X2439">
        <v>0</v>
      </c>
      <c r="Y2439">
        <v>0</v>
      </c>
      <c r="Z2439">
        <v>0</v>
      </c>
      <c r="AA2439">
        <v>0</v>
      </c>
      <c r="AB2439">
        <v>0</v>
      </c>
      <c r="AC2439">
        <v>0</v>
      </c>
      <c r="AD2439">
        <v>0</v>
      </c>
      <c r="AE2439">
        <v>0</v>
      </c>
      <c r="AF2439">
        <v>0</v>
      </c>
      <c r="AG2439">
        <v>0</v>
      </c>
      <c r="AH2439">
        <v>0</v>
      </c>
      <c r="AI2439">
        <v>0</v>
      </c>
      <c r="AJ2439">
        <v>0</v>
      </c>
      <c r="AK2439">
        <v>0</v>
      </c>
      <c r="AL2439">
        <v>0</v>
      </c>
      <c r="AM2439" s="49" t="s">
        <v>61</v>
      </c>
      <c r="AN2439" s="49" t="s">
        <v>14</v>
      </c>
      <c r="AO2439" s="49" t="s">
        <v>500</v>
      </c>
      <c r="AP2439" s="49" t="s">
        <v>501</v>
      </c>
      <c r="AQ2439" s="49" t="s">
        <v>502</v>
      </c>
      <c r="AR2439" s="49" t="s">
        <v>487</v>
      </c>
      <c r="AS2439" s="49" t="s">
        <v>488</v>
      </c>
      <c r="AT2439" s="49" t="s">
        <v>489</v>
      </c>
    </row>
    <row r="2440" spans="1:46" x14ac:dyDescent="0.25">
      <c r="A2440">
        <v>15</v>
      </c>
      <c r="B2440" t="s">
        <v>148</v>
      </c>
      <c r="C2440" t="s">
        <v>148</v>
      </c>
      <c r="D2440" t="s">
        <v>411</v>
      </c>
      <c r="E2440" t="s">
        <v>636</v>
      </c>
      <c r="F2440" t="s">
        <v>637</v>
      </c>
      <c r="G2440">
        <v>0</v>
      </c>
      <c r="H2440">
        <v>0</v>
      </c>
      <c r="I2440">
        <v>0</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c r="AF2440">
        <v>0</v>
      </c>
      <c r="AG2440">
        <v>0</v>
      </c>
      <c r="AH2440">
        <v>0</v>
      </c>
      <c r="AI2440">
        <v>0</v>
      </c>
      <c r="AJ2440">
        <v>0</v>
      </c>
      <c r="AK2440">
        <v>0</v>
      </c>
      <c r="AL2440" t="s">
        <v>531</v>
      </c>
      <c r="AM2440" s="49" t="s">
        <v>411</v>
      </c>
      <c r="AN2440" s="49" t="s">
        <v>7</v>
      </c>
      <c r="AO2440" s="49" t="s">
        <v>9</v>
      </c>
      <c r="AP2440" s="49" t="s">
        <v>494</v>
      </c>
      <c r="AQ2440" s="49" t="s">
        <v>9</v>
      </c>
      <c r="AR2440" s="49" t="s">
        <v>495</v>
      </c>
      <c r="AS2440" s="49" t="s">
        <v>496</v>
      </c>
      <c r="AT2440" s="49" t="s">
        <v>497</v>
      </c>
    </row>
    <row r="2441" spans="1:46" x14ac:dyDescent="0.25">
      <c r="A2441">
        <v>15</v>
      </c>
      <c r="B2441" t="s">
        <v>59</v>
      </c>
      <c r="C2441" t="s">
        <v>59</v>
      </c>
      <c r="D2441" t="s">
        <v>406</v>
      </c>
      <c r="E2441" t="s">
        <v>636</v>
      </c>
      <c r="F2441" t="s">
        <v>637</v>
      </c>
      <c r="G2441">
        <v>0</v>
      </c>
      <c r="H2441">
        <v>0</v>
      </c>
      <c r="I2441">
        <v>0</v>
      </c>
      <c r="J2441">
        <v>0</v>
      </c>
      <c r="K2441">
        <v>0</v>
      </c>
      <c r="L2441">
        <v>0</v>
      </c>
      <c r="M2441">
        <v>0</v>
      </c>
      <c r="N2441">
        <v>0</v>
      </c>
      <c r="O2441">
        <v>0</v>
      </c>
      <c r="P2441">
        <v>0</v>
      </c>
      <c r="Q2441">
        <v>0</v>
      </c>
      <c r="R2441">
        <v>0</v>
      </c>
      <c r="S2441">
        <v>0</v>
      </c>
      <c r="T2441">
        <v>0</v>
      </c>
      <c r="U2441">
        <v>0</v>
      </c>
      <c r="V2441">
        <v>0</v>
      </c>
      <c r="W2441">
        <v>0</v>
      </c>
      <c r="X2441">
        <v>0</v>
      </c>
      <c r="Y2441">
        <v>0</v>
      </c>
      <c r="Z2441">
        <v>0</v>
      </c>
      <c r="AA2441">
        <v>0</v>
      </c>
      <c r="AB2441">
        <v>0</v>
      </c>
      <c r="AC2441">
        <v>0</v>
      </c>
      <c r="AD2441">
        <v>0</v>
      </c>
      <c r="AE2441">
        <v>0</v>
      </c>
      <c r="AF2441">
        <v>0</v>
      </c>
      <c r="AG2441">
        <v>0</v>
      </c>
      <c r="AH2441">
        <v>0</v>
      </c>
      <c r="AI2441">
        <v>0</v>
      </c>
      <c r="AJ2441">
        <v>0</v>
      </c>
      <c r="AK2441">
        <v>0</v>
      </c>
      <c r="AL2441" t="s">
        <v>531</v>
      </c>
      <c r="AM2441" s="49" t="s">
        <v>406</v>
      </c>
      <c r="AN2441" s="49" t="s">
        <v>4</v>
      </c>
      <c r="AO2441" s="49" t="s">
        <v>9</v>
      </c>
      <c r="AP2441" s="49" t="s">
        <v>494</v>
      </c>
      <c r="AQ2441" s="49" t="s">
        <v>9</v>
      </c>
      <c r="AR2441" s="49" t="s">
        <v>495</v>
      </c>
      <c r="AS2441" s="49" t="s">
        <v>496</v>
      </c>
      <c r="AT2441" s="49" t="s">
        <v>497</v>
      </c>
    </row>
    <row r="2442" spans="1:46" x14ac:dyDescent="0.25">
      <c r="A2442">
        <v>15</v>
      </c>
      <c r="B2442" t="s">
        <v>63</v>
      </c>
      <c r="C2442" t="s">
        <v>63</v>
      </c>
      <c r="D2442" t="s">
        <v>64</v>
      </c>
      <c r="E2442" t="s">
        <v>636</v>
      </c>
      <c r="F2442" t="s">
        <v>637</v>
      </c>
      <c r="G2442">
        <v>0</v>
      </c>
      <c r="H2442">
        <v>0</v>
      </c>
      <c r="I2442">
        <v>0</v>
      </c>
      <c r="J2442">
        <v>0</v>
      </c>
      <c r="K2442">
        <v>0</v>
      </c>
      <c r="L2442">
        <v>0</v>
      </c>
      <c r="M2442">
        <v>0</v>
      </c>
      <c r="N2442">
        <v>0</v>
      </c>
      <c r="O2442">
        <v>0</v>
      </c>
      <c r="P2442">
        <v>0</v>
      </c>
      <c r="Q2442">
        <v>0</v>
      </c>
      <c r="R2442">
        <v>0</v>
      </c>
      <c r="S2442">
        <v>0</v>
      </c>
      <c r="T2442">
        <v>2846.9989</v>
      </c>
      <c r="U2442">
        <v>1067.9983</v>
      </c>
      <c r="V2442">
        <v>1032.0001</v>
      </c>
      <c r="W2442">
        <v>978.99940000000004</v>
      </c>
      <c r="X2442">
        <v>943.00130000000001</v>
      </c>
      <c r="Y2442">
        <v>1458.9992999999999</v>
      </c>
      <c r="Z2442">
        <v>1281.0017</v>
      </c>
      <c r="AA2442">
        <v>2313.0018</v>
      </c>
      <c r="AB2442">
        <v>2170.9982</v>
      </c>
      <c r="AC2442">
        <v>2495.9985000000001</v>
      </c>
      <c r="AD2442">
        <v>3371.9985000000001</v>
      </c>
      <c r="AE2442">
        <v>1236.002</v>
      </c>
      <c r="AF2442">
        <v>1008.0014</v>
      </c>
      <c r="AG2442">
        <v>696.00109999999995</v>
      </c>
      <c r="AH2442">
        <v>768.64620000000002</v>
      </c>
      <c r="AI2442">
        <v>1743.6975</v>
      </c>
      <c r="AJ2442">
        <v>3066.337</v>
      </c>
      <c r="AK2442">
        <v>3649.7298999999998</v>
      </c>
      <c r="AL2442">
        <v>3649.7298999999998</v>
      </c>
      <c r="AM2442" s="49" t="s">
        <v>64</v>
      </c>
      <c r="AN2442" s="49" t="s">
        <v>14</v>
      </c>
      <c r="AO2442" s="49" t="s">
        <v>506</v>
      </c>
      <c r="AP2442" s="49" t="s">
        <v>501</v>
      </c>
      <c r="AQ2442" s="49" t="s">
        <v>10</v>
      </c>
      <c r="AR2442" s="49" t="s">
        <v>487</v>
      </c>
      <c r="AS2442" s="49" t="s">
        <v>488</v>
      </c>
      <c r="AT2442" s="49" t="s">
        <v>489</v>
      </c>
    </row>
    <row r="2443" spans="1:46" x14ac:dyDescent="0.25">
      <c r="A2443">
        <v>15</v>
      </c>
      <c r="B2443" t="s">
        <v>65</v>
      </c>
      <c r="C2443" t="s">
        <v>65</v>
      </c>
      <c r="D2443" t="s">
        <v>66</v>
      </c>
      <c r="E2443" t="s">
        <v>636</v>
      </c>
      <c r="F2443" t="s">
        <v>637</v>
      </c>
      <c r="G2443">
        <v>0</v>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c r="AG2443">
        <v>0</v>
      </c>
      <c r="AH2443">
        <v>0</v>
      </c>
      <c r="AI2443">
        <v>0</v>
      </c>
      <c r="AJ2443">
        <v>0</v>
      </c>
      <c r="AK2443">
        <v>0</v>
      </c>
      <c r="AL2443">
        <v>0</v>
      </c>
      <c r="AM2443" s="49" t="s">
        <v>66</v>
      </c>
      <c r="AN2443" s="49" t="s">
        <v>14</v>
      </c>
      <c r="AO2443" s="49" t="s">
        <v>500</v>
      </c>
      <c r="AP2443" s="49" t="s">
        <v>501</v>
      </c>
      <c r="AQ2443" s="49" t="s">
        <v>502</v>
      </c>
      <c r="AR2443" s="49" t="s">
        <v>487</v>
      </c>
      <c r="AS2443" s="49" t="s">
        <v>488</v>
      </c>
      <c r="AT2443" s="49" t="s">
        <v>489</v>
      </c>
    </row>
    <row r="2444" spans="1:46" x14ac:dyDescent="0.25">
      <c r="A2444">
        <v>15</v>
      </c>
      <c r="B2444" t="s">
        <v>69</v>
      </c>
      <c r="C2444" t="s">
        <v>69</v>
      </c>
      <c r="D2444" t="s">
        <v>70</v>
      </c>
      <c r="E2444" t="s">
        <v>636</v>
      </c>
      <c r="F2444" t="s">
        <v>637</v>
      </c>
      <c r="G2444">
        <v>0</v>
      </c>
      <c r="H2444">
        <v>0</v>
      </c>
      <c r="I2444">
        <v>0</v>
      </c>
      <c r="J2444">
        <v>0</v>
      </c>
      <c r="K2444">
        <v>0</v>
      </c>
      <c r="L2444">
        <v>676.00070000000005</v>
      </c>
      <c r="M2444">
        <v>3221.998</v>
      </c>
      <c r="N2444">
        <v>3694.0011</v>
      </c>
      <c r="O2444">
        <v>4578.0020000000004</v>
      </c>
      <c r="P2444">
        <v>5779.9988000000003</v>
      </c>
      <c r="Q2444">
        <v>5779.9988000000003</v>
      </c>
      <c r="R2444">
        <v>9330.9997000000003</v>
      </c>
      <c r="S2444">
        <v>11015.998299999999</v>
      </c>
      <c r="T2444">
        <v>8499.9994999999999</v>
      </c>
      <c r="U2444">
        <v>8841.0018</v>
      </c>
      <c r="V2444">
        <v>7499.9991</v>
      </c>
      <c r="W2444">
        <v>8252.9992000000002</v>
      </c>
      <c r="X2444">
        <v>8199.0020999999997</v>
      </c>
      <c r="Y2444">
        <v>10808.998799999999</v>
      </c>
      <c r="Z2444">
        <v>12870.0013</v>
      </c>
      <c r="AA2444">
        <v>12915.001</v>
      </c>
      <c r="AB2444">
        <v>13437.999299999999</v>
      </c>
      <c r="AC2444">
        <v>14802.0002</v>
      </c>
      <c r="AD2444">
        <v>13928.0015</v>
      </c>
      <c r="AE2444">
        <v>16316.0015</v>
      </c>
      <c r="AF2444">
        <v>16693.001899999999</v>
      </c>
      <c r="AG2444">
        <v>17471.001400000001</v>
      </c>
      <c r="AH2444">
        <v>14970.1379</v>
      </c>
      <c r="AI2444">
        <v>16102.998</v>
      </c>
      <c r="AJ2444">
        <v>16324.998900000001</v>
      </c>
      <c r="AK2444">
        <v>16661.713899999999</v>
      </c>
      <c r="AL2444">
        <v>17593.000599999999</v>
      </c>
      <c r="AM2444" s="49" t="s">
        <v>70</v>
      </c>
      <c r="AN2444" s="49" t="s">
        <v>14</v>
      </c>
      <c r="AO2444" s="49" t="s">
        <v>509</v>
      </c>
      <c r="AP2444" s="49" t="s">
        <v>505</v>
      </c>
      <c r="AQ2444" s="49" t="s">
        <v>13</v>
      </c>
      <c r="AR2444" s="49" t="s">
        <v>487</v>
      </c>
      <c r="AS2444" s="49" t="s">
        <v>488</v>
      </c>
      <c r="AT2444" s="49" t="s">
        <v>489</v>
      </c>
    </row>
    <row r="2445" spans="1:46" x14ac:dyDescent="0.25">
      <c r="A2445">
        <v>15</v>
      </c>
      <c r="B2445" t="s">
        <v>71</v>
      </c>
      <c r="C2445" t="s">
        <v>71</v>
      </c>
      <c r="D2445" t="s">
        <v>72</v>
      </c>
      <c r="E2445" t="s">
        <v>636</v>
      </c>
      <c r="F2445" t="s">
        <v>637</v>
      </c>
      <c r="G2445">
        <v>0</v>
      </c>
      <c r="H2445">
        <v>0</v>
      </c>
      <c r="I2445">
        <v>0</v>
      </c>
      <c r="J2445">
        <v>708.00040000000001</v>
      </c>
      <c r="K2445">
        <v>725.99950000000001</v>
      </c>
      <c r="L2445">
        <v>848.99929999999995</v>
      </c>
      <c r="M2445">
        <v>1014.0011</v>
      </c>
      <c r="N2445">
        <v>1262.9984999999999</v>
      </c>
      <c r="O2445">
        <v>1268.9981</v>
      </c>
      <c r="P2445">
        <v>1091.0005000000001</v>
      </c>
      <c r="Q2445">
        <v>1275.002</v>
      </c>
      <c r="R2445">
        <v>1132.9983</v>
      </c>
      <c r="S2445">
        <v>918.99839999999995</v>
      </c>
      <c r="T2445">
        <v>1099.998</v>
      </c>
      <c r="U2445">
        <v>1197.9983999999999</v>
      </c>
      <c r="V2445">
        <v>4961.2240000000002</v>
      </c>
      <c r="W2445">
        <v>6799.6729999999998</v>
      </c>
      <c r="X2445">
        <v>7032.2749000000003</v>
      </c>
      <c r="Y2445">
        <v>7288.4735000000001</v>
      </c>
      <c r="Z2445">
        <v>6744.2439999999997</v>
      </c>
      <c r="AA2445">
        <v>6662.9070000000002</v>
      </c>
      <c r="AB2445">
        <v>7042.8089</v>
      </c>
      <c r="AC2445">
        <v>8434.5514000000003</v>
      </c>
      <c r="AD2445">
        <v>8006.1580999999996</v>
      </c>
      <c r="AE2445">
        <v>11899.0321</v>
      </c>
      <c r="AF2445">
        <v>12340.9028</v>
      </c>
      <c r="AG2445">
        <v>12515.1826</v>
      </c>
      <c r="AH2445">
        <v>13021.333199999999</v>
      </c>
      <c r="AI2445">
        <v>9504.8775000000005</v>
      </c>
      <c r="AJ2445">
        <v>8983.3948999999993</v>
      </c>
      <c r="AK2445">
        <v>8818.7363999999998</v>
      </c>
      <c r="AL2445">
        <v>6342.6084000000001</v>
      </c>
      <c r="AM2445" s="49" t="s">
        <v>72</v>
      </c>
      <c r="AN2445" s="49" t="s">
        <v>14</v>
      </c>
      <c r="AO2445" s="49" t="s">
        <v>500</v>
      </c>
      <c r="AP2445" s="49" t="s">
        <v>505</v>
      </c>
      <c r="AQ2445" s="49" t="s">
        <v>13</v>
      </c>
      <c r="AR2445" s="49" t="s">
        <v>487</v>
      </c>
      <c r="AS2445" s="49" t="s">
        <v>488</v>
      </c>
      <c r="AT2445" s="49" t="s">
        <v>489</v>
      </c>
    </row>
    <row r="2446" spans="1:46" x14ac:dyDescent="0.25">
      <c r="A2446">
        <v>15</v>
      </c>
      <c r="B2446" t="s">
        <v>73</v>
      </c>
      <c r="C2446" t="s">
        <v>73</v>
      </c>
      <c r="D2446" t="s">
        <v>408</v>
      </c>
      <c r="E2446" t="s">
        <v>636</v>
      </c>
      <c r="F2446" t="s">
        <v>637</v>
      </c>
      <c r="G2446">
        <v>0</v>
      </c>
      <c r="H2446">
        <v>0</v>
      </c>
      <c r="I2446">
        <v>0</v>
      </c>
      <c r="J2446">
        <v>0</v>
      </c>
      <c r="K2446">
        <v>0</v>
      </c>
      <c r="L2446">
        <v>0</v>
      </c>
      <c r="M2446">
        <v>0</v>
      </c>
      <c r="N2446">
        <v>0</v>
      </c>
      <c r="O2446">
        <v>0</v>
      </c>
      <c r="P2446">
        <v>0</v>
      </c>
      <c r="Q2446">
        <v>0</v>
      </c>
      <c r="R2446">
        <v>0</v>
      </c>
      <c r="S2446">
        <v>0</v>
      </c>
      <c r="T2446">
        <v>0</v>
      </c>
      <c r="U2446">
        <v>0</v>
      </c>
      <c r="V2446">
        <v>0</v>
      </c>
      <c r="W2446">
        <v>0</v>
      </c>
      <c r="X2446">
        <v>0</v>
      </c>
      <c r="Y2446">
        <v>0</v>
      </c>
      <c r="Z2446">
        <v>0</v>
      </c>
      <c r="AA2446">
        <v>0</v>
      </c>
      <c r="AB2446">
        <v>0</v>
      </c>
      <c r="AC2446">
        <v>0</v>
      </c>
      <c r="AD2446">
        <v>0</v>
      </c>
      <c r="AE2446">
        <v>0</v>
      </c>
      <c r="AF2446">
        <v>0</v>
      </c>
      <c r="AG2446">
        <v>0</v>
      </c>
      <c r="AH2446">
        <v>0</v>
      </c>
      <c r="AI2446">
        <v>0</v>
      </c>
      <c r="AJ2446">
        <v>0</v>
      </c>
      <c r="AK2446">
        <v>0</v>
      </c>
      <c r="AL2446">
        <v>0</v>
      </c>
      <c r="AM2446" s="49" t="s">
        <v>408</v>
      </c>
      <c r="AN2446" s="49" t="s">
        <v>14</v>
      </c>
      <c r="AO2446" s="49" t="s">
        <v>500</v>
      </c>
      <c r="AP2446" s="49" t="s">
        <v>501</v>
      </c>
      <c r="AQ2446" s="49" t="s">
        <v>502</v>
      </c>
      <c r="AR2446" s="49" t="s">
        <v>495</v>
      </c>
      <c r="AS2446" s="49" t="s">
        <v>496</v>
      </c>
      <c r="AT2446" s="49" t="s">
        <v>497</v>
      </c>
    </row>
    <row r="2447" spans="1:46" x14ac:dyDescent="0.25">
      <c r="A2447">
        <v>15</v>
      </c>
      <c r="B2447" t="s">
        <v>86</v>
      </c>
      <c r="C2447" t="s">
        <v>86</v>
      </c>
      <c r="D2447" t="s">
        <v>87</v>
      </c>
      <c r="E2447" t="s">
        <v>636</v>
      </c>
      <c r="F2447" t="s">
        <v>637</v>
      </c>
      <c r="G2447">
        <v>0</v>
      </c>
      <c r="H2447">
        <v>0</v>
      </c>
      <c r="I2447">
        <v>0</v>
      </c>
      <c r="J2447">
        <v>0</v>
      </c>
      <c r="K2447">
        <v>0</v>
      </c>
      <c r="L2447">
        <v>0</v>
      </c>
      <c r="M2447">
        <v>0</v>
      </c>
      <c r="N2447">
        <v>0</v>
      </c>
      <c r="O2447">
        <v>0</v>
      </c>
      <c r="P2447">
        <v>0</v>
      </c>
      <c r="Q2447">
        <v>0</v>
      </c>
      <c r="R2447">
        <v>0</v>
      </c>
      <c r="S2447">
        <v>0</v>
      </c>
      <c r="T2447">
        <v>0</v>
      </c>
      <c r="U2447">
        <v>0</v>
      </c>
      <c r="V2447">
        <v>0</v>
      </c>
      <c r="W2447">
        <v>0</v>
      </c>
      <c r="X2447">
        <v>0</v>
      </c>
      <c r="Y2447">
        <v>0</v>
      </c>
      <c r="Z2447">
        <v>0</v>
      </c>
      <c r="AA2447">
        <v>0</v>
      </c>
      <c r="AB2447">
        <v>0</v>
      </c>
      <c r="AC2447">
        <v>0</v>
      </c>
      <c r="AD2447">
        <v>0</v>
      </c>
      <c r="AE2447">
        <v>0</v>
      </c>
      <c r="AF2447">
        <v>0</v>
      </c>
      <c r="AG2447">
        <v>0</v>
      </c>
      <c r="AH2447">
        <v>0</v>
      </c>
      <c r="AI2447">
        <v>0</v>
      </c>
      <c r="AJ2447">
        <v>0</v>
      </c>
      <c r="AK2447">
        <v>0</v>
      </c>
      <c r="AL2447" t="s">
        <v>531</v>
      </c>
      <c r="AM2447" s="49" t="s">
        <v>87</v>
      </c>
      <c r="AN2447" s="49" t="s">
        <v>14</v>
      </c>
      <c r="AO2447" s="49" t="s">
        <v>485</v>
      </c>
      <c r="AP2447" s="49" t="s">
        <v>505</v>
      </c>
      <c r="AQ2447" s="49" t="s">
        <v>13</v>
      </c>
      <c r="AR2447" s="49" t="s">
        <v>495</v>
      </c>
      <c r="AS2447" s="49" t="s">
        <v>488</v>
      </c>
      <c r="AT2447" s="49" t="s">
        <v>489</v>
      </c>
    </row>
    <row r="2448" spans="1:46" x14ac:dyDescent="0.25">
      <c r="A2448">
        <v>15</v>
      </c>
      <c r="B2448" t="s">
        <v>82</v>
      </c>
      <c r="C2448" t="s">
        <v>82</v>
      </c>
      <c r="D2448" t="s">
        <v>83</v>
      </c>
      <c r="E2448" t="s">
        <v>636</v>
      </c>
      <c r="F2448" t="s">
        <v>637</v>
      </c>
      <c r="G2448">
        <v>0</v>
      </c>
      <c r="H2448">
        <v>0</v>
      </c>
      <c r="I2448">
        <v>0</v>
      </c>
      <c r="J2448">
        <v>0</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c r="AG2448">
        <v>0</v>
      </c>
      <c r="AH2448">
        <v>0</v>
      </c>
      <c r="AI2448">
        <v>0</v>
      </c>
      <c r="AJ2448">
        <v>0</v>
      </c>
      <c r="AK2448">
        <v>0</v>
      </c>
      <c r="AL2448" t="s">
        <v>531</v>
      </c>
      <c r="AM2448" s="49" t="s">
        <v>83</v>
      </c>
      <c r="AN2448" s="49" t="s">
        <v>14</v>
      </c>
      <c r="AO2448" s="49" t="s">
        <v>485</v>
      </c>
      <c r="AP2448" s="49" t="s">
        <v>494</v>
      </c>
      <c r="AQ2448" s="49" t="s">
        <v>11</v>
      </c>
      <c r="AR2448" s="49" t="s">
        <v>487</v>
      </c>
      <c r="AS2448" s="49" t="s">
        <v>488</v>
      </c>
      <c r="AT2448" s="49" t="s">
        <v>489</v>
      </c>
    </row>
    <row r="2449" spans="1:46" x14ac:dyDescent="0.25">
      <c r="A2449">
        <v>15</v>
      </c>
      <c r="B2449" t="s">
        <v>92</v>
      </c>
      <c r="C2449" t="s">
        <v>92</v>
      </c>
      <c r="D2449" t="s">
        <v>93</v>
      </c>
      <c r="E2449" t="s">
        <v>636</v>
      </c>
      <c r="F2449" t="s">
        <v>637</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15.001300000000001</v>
      </c>
      <c r="Z2449">
        <v>61.998100000000001</v>
      </c>
      <c r="AA2449">
        <v>89.999499999999998</v>
      </c>
      <c r="AB2449">
        <v>127.9988</v>
      </c>
      <c r="AC2449">
        <v>182.00020000000001</v>
      </c>
      <c r="AD2449">
        <v>380.99880000000002</v>
      </c>
      <c r="AE2449">
        <v>373.00200000000001</v>
      </c>
      <c r="AF2449">
        <v>398.00139999999999</v>
      </c>
      <c r="AG2449">
        <v>390.00040000000001</v>
      </c>
      <c r="AH2449">
        <v>468.00049999999999</v>
      </c>
      <c r="AI2449">
        <v>507.00049999999999</v>
      </c>
      <c r="AJ2449">
        <v>464.99860000000001</v>
      </c>
      <c r="AK2449">
        <v>2170.0016999999998</v>
      </c>
      <c r="AL2449" t="s">
        <v>531</v>
      </c>
      <c r="AM2449" s="49" t="s">
        <v>93</v>
      </c>
      <c r="AN2449" s="49" t="s">
        <v>14</v>
      </c>
      <c r="AO2449" s="49" t="s">
        <v>500</v>
      </c>
      <c r="AP2449" s="49" t="s">
        <v>501</v>
      </c>
      <c r="AQ2449" s="49" t="s">
        <v>502</v>
      </c>
      <c r="AR2449" s="49" t="s">
        <v>495</v>
      </c>
      <c r="AS2449" s="49" t="s">
        <v>488</v>
      </c>
      <c r="AT2449" s="49" t="s">
        <v>489</v>
      </c>
    </row>
    <row r="2450" spans="1:46" x14ac:dyDescent="0.25">
      <c r="A2450">
        <v>15</v>
      </c>
      <c r="B2450" t="s">
        <v>76</v>
      </c>
      <c r="C2450" t="s">
        <v>76</v>
      </c>
      <c r="D2450" t="s">
        <v>77</v>
      </c>
      <c r="E2450" t="s">
        <v>636</v>
      </c>
      <c r="F2450" t="s">
        <v>637</v>
      </c>
      <c r="G2450">
        <v>269.00189999999998</v>
      </c>
      <c r="H2450">
        <v>426.99919999999997</v>
      </c>
      <c r="I2450">
        <v>276.99869999999999</v>
      </c>
      <c r="J2450">
        <v>299.00029999999998</v>
      </c>
      <c r="K2450">
        <v>427.99979999999999</v>
      </c>
      <c r="L2450">
        <v>461.00020000000001</v>
      </c>
      <c r="M2450">
        <v>431.9982</v>
      </c>
      <c r="N2450">
        <v>548.00189999999998</v>
      </c>
      <c r="O2450">
        <v>946.99969999999996</v>
      </c>
      <c r="P2450">
        <v>1138.998</v>
      </c>
      <c r="Q2450">
        <v>1207</v>
      </c>
      <c r="R2450">
        <v>1861.9998000000001</v>
      </c>
      <c r="S2450">
        <v>1909.0008</v>
      </c>
      <c r="T2450">
        <v>2157.0016999999998</v>
      </c>
      <c r="U2450">
        <v>3025.0007000000001</v>
      </c>
      <c r="V2450">
        <v>3887</v>
      </c>
      <c r="W2450">
        <v>3340.9994000000002</v>
      </c>
      <c r="X2450">
        <v>3403.9982</v>
      </c>
      <c r="Y2450">
        <v>3590.0010000000002</v>
      </c>
      <c r="Z2450">
        <v>5247.9988999999996</v>
      </c>
      <c r="AA2450">
        <v>5969.2003000000004</v>
      </c>
      <c r="AB2450">
        <v>5798.9984999999997</v>
      </c>
      <c r="AC2450">
        <v>6730.0005000000001</v>
      </c>
      <c r="AD2450">
        <v>8358.5987000000005</v>
      </c>
      <c r="AE2450">
        <v>9129.8994000000002</v>
      </c>
      <c r="AF2450">
        <v>9860.3996999999999</v>
      </c>
      <c r="AG2450">
        <v>9814.3992999999991</v>
      </c>
      <c r="AH2450">
        <v>9423.1010000000006</v>
      </c>
      <c r="AI2450">
        <v>9546.5990000000002</v>
      </c>
      <c r="AJ2450">
        <v>9698.0020999999997</v>
      </c>
      <c r="AK2450">
        <v>10209.700199999999</v>
      </c>
      <c r="AL2450">
        <v>10159.9987</v>
      </c>
      <c r="AM2450" s="49" t="s">
        <v>77</v>
      </c>
      <c r="AN2450" s="49" t="s">
        <v>14</v>
      </c>
      <c r="AO2450" s="49" t="s">
        <v>500</v>
      </c>
      <c r="AP2450" s="49" t="s">
        <v>505</v>
      </c>
      <c r="AQ2450" s="49" t="s">
        <v>13</v>
      </c>
      <c r="AR2450" s="49" t="s">
        <v>487</v>
      </c>
      <c r="AS2450" s="49" t="s">
        <v>488</v>
      </c>
      <c r="AT2450" s="49" t="s">
        <v>489</v>
      </c>
    </row>
    <row r="2451" spans="1:46" x14ac:dyDescent="0.25">
      <c r="A2451">
        <v>15</v>
      </c>
      <c r="B2451" t="s">
        <v>78</v>
      </c>
      <c r="C2451" t="s">
        <v>78</v>
      </c>
      <c r="D2451" t="s">
        <v>79</v>
      </c>
      <c r="E2451" t="s">
        <v>636</v>
      </c>
      <c r="F2451" t="s">
        <v>637</v>
      </c>
      <c r="G2451">
        <v>0</v>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c r="AG2451">
        <v>0</v>
      </c>
      <c r="AH2451">
        <v>0</v>
      </c>
      <c r="AI2451">
        <v>0</v>
      </c>
      <c r="AJ2451">
        <v>0</v>
      </c>
      <c r="AK2451">
        <v>0</v>
      </c>
      <c r="AL2451" t="s">
        <v>531</v>
      </c>
      <c r="AM2451" s="49" t="s">
        <v>79</v>
      </c>
      <c r="AN2451" s="49" t="s">
        <v>8</v>
      </c>
      <c r="AO2451" s="49" t="s">
        <v>9</v>
      </c>
      <c r="AP2451" s="49" t="s">
        <v>494</v>
      </c>
      <c r="AQ2451" s="49" t="s">
        <v>9</v>
      </c>
      <c r="AR2451" s="49" t="s">
        <v>487</v>
      </c>
      <c r="AS2451" s="49" t="s">
        <v>488</v>
      </c>
      <c r="AT2451" s="49" t="s">
        <v>489</v>
      </c>
    </row>
    <row r="2452" spans="1:46" x14ac:dyDescent="0.25">
      <c r="A2452">
        <v>15</v>
      </c>
      <c r="B2452" t="s">
        <v>96</v>
      </c>
      <c r="C2452" t="s">
        <v>96</v>
      </c>
      <c r="D2452" t="s">
        <v>97</v>
      </c>
      <c r="E2452" t="s">
        <v>636</v>
      </c>
      <c r="F2452" t="s">
        <v>637</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c r="AG2452">
        <v>0</v>
      </c>
      <c r="AH2452">
        <v>0</v>
      </c>
      <c r="AI2452">
        <v>0</v>
      </c>
      <c r="AJ2452">
        <v>0</v>
      </c>
      <c r="AK2452">
        <v>0</v>
      </c>
      <c r="AL2452" t="s">
        <v>531</v>
      </c>
      <c r="AM2452" s="49" t="s">
        <v>97</v>
      </c>
      <c r="AN2452" s="49" t="s">
        <v>14</v>
      </c>
      <c r="AO2452" s="49" t="s">
        <v>506</v>
      </c>
      <c r="AP2452" s="49" t="s">
        <v>494</v>
      </c>
      <c r="AQ2452" s="49" t="s">
        <v>10</v>
      </c>
      <c r="AR2452" s="49" t="s">
        <v>495</v>
      </c>
      <c r="AS2452" s="49" t="s">
        <v>488</v>
      </c>
      <c r="AT2452" s="49" t="s">
        <v>489</v>
      </c>
    </row>
    <row r="2453" spans="1:46" x14ac:dyDescent="0.25">
      <c r="A2453">
        <v>15</v>
      </c>
      <c r="B2453" t="s">
        <v>90</v>
      </c>
      <c r="C2453" t="s">
        <v>90</v>
      </c>
      <c r="D2453" t="s">
        <v>91</v>
      </c>
      <c r="E2453" t="s">
        <v>636</v>
      </c>
      <c r="F2453" t="s">
        <v>637</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c r="AG2453">
        <v>0</v>
      </c>
      <c r="AH2453">
        <v>62.998800000000003</v>
      </c>
      <c r="AI2453">
        <v>96.999799999999993</v>
      </c>
      <c r="AJ2453">
        <v>67.001400000000004</v>
      </c>
      <c r="AK2453">
        <v>104.0001</v>
      </c>
      <c r="AL2453">
        <v>92.000699999999995</v>
      </c>
      <c r="AM2453" s="49" t="s">
        <v>91</v>
      </c>
      <c r="AN2453" s="49" t="s">
        <v>14</v>
      </c>
      <c r="AO2453" s="49" t="s">
        <v>500</v>
      </c>
      <c r="AP2453" s="49" t="s">
        <v>501</v>
      </c>
      <c r="AQ2453" s="49" t="s">
        <v>502</v>
      </c>
      <c r="AR2453" s="49" t="s">
        <v>487</v>
      </c>
      <c r="AS2453" s="49" t="s">
        <v>488</v>
      </c>
      <c r="AT2453" s="49" t="s">
        <v>489</v>
      </c>
    </row>
    <row r="2454" spans="1:46" x14ac:dyDescent="0.25">
      <c r="A2454">
        <v>15</v>
      </c>
      <c r="B2454" t="s">
        <v>105</v>
      </c>
      <c r="C2454" t="s">
        <v>105</v>
      </c>
      <c r="D2454" t="s">
        <v>106</v>
      </c>
      <c r="E2454" t="s">
        <v>636</v>
      </c>
      <c r="F2454" t="s">
        <v>637</v>
      </c>
      <c r="G2454">
        <v>0</v>
      </c>
      <c r="H2454">
        <v>0</v>
      </c>
      <c r="I2454">
        <v>0</v>
      </c>
      <c r="J2454">
        <v>0</v>
      </c>
      <c r="K2454">
        <v>0</v>
      </c>
      <c r="L2454">
        <v>0</v>
      </c>
      <c r="M2454">
        <v>0</v>
      </c>
      <c r="N2454">
        <v>0</v>
      </c>
      <c r="O2454">
        <v>0</v>
      </c>
      <c r="P2454">
        <v>0</v>
      </c>
      <c r="Q2454">
        <v>0</v>
      </c>
      <c r="R2454">
        <v>0</v>
      </c>
      <c r="S2454">
        <v>0</v>
      </c>
      <c r="T2454">
        <v>0</v>
      </c>
      <c r="U2454">
        <v>0</v>
      </c>
      <c r="V2454">
        <v>0</v>
      </c>
      <c r="W2454">
        <v>0</v>
      </c>
      <c r="X2454">
        <v>0</v>
      </c>
      <c r="Y2454">
        <v>0</v>
      </c>
      <c r="Z2454">
        <v>0</v>
      </c>
      <c r="AA2454">
        <v>0</v>
      </c>
      <c r="AB2454">
        <v>0</v>
      </c>
      <c r="AC2454">
        <v>0</v>
      </c>
      <c r="AD2454">
        <v>0</v>
      </c>
      <c r="AE2454">
        <v>0</v>
      </c>
      <c r="AF2454">
        <v>0</v>
      </c>
      <c r="AG2454">
        <v>0</v>
      </c>
      <c r="AH2454">
        <v>0</v>
      </c>
      <c r="AI2454">
        <v>0</v>
      </c>
      <c r="AJ2454">
        <v>0</v>
      </c>
      <c r="AK2454">
        <v>0</v>
      </c>
      <c r="AL2454" t="s">
        <v>531</v>
      </c>
      <c r="AM2454" s="49" t="s">
        <v>106</v>
      </c>
      <c r="AN2454" s="49" t="s">
        <v>4</v>
      </c>
      <c r="AO2454" s="49" t="s">
        <v>9</v>
      </c>
      <c r="AP2454" s="49" t="s">
        <v>501</v>
      </c>
      <c r="AQ2454" s="49" t="s">
        <v>9</v>
      </c>
      <c r="AR2454" s="49" t="s">
        <v>495</v>
      </c>
      <c r="AS2454" s="49" t="s">
        <v>488</v>
      </c>
      <c r="AT2454" s="49" t="s">
        <v>489</v>
      </c>
    </row>
    <row r="2455" spans="1:46" x14ac:dyDescent="0.25">
      <c r="A2455">
        <v>15</v>
      </c>
      <c r="B2455" t="s">
        <v>98</v>
      </c>
      <c r="C2455" t="s">
        <v>98</v>
      </c>
      <c r="D2455" t="s">
        <v>99</v>
      </c>
      <c r="E2455" t="s">
        <v>636</v>
      </c>
      <c r="F2455" t="s">
        <v>637</v>
      </c>
      <c r="G2455">
        <v>0</v>
      </c>
      <c r="H2455">
        <v>0</v>
      </c>
      <c r="I2455">
        <v>0</v>
      </c>
      <c r="J2455">
        <v>0</v>
      </c>
      <c r="K2455">
        <v>0</v>
      </c>
      <c r="L2455">
        <v>0</v>
      </c>
      <c r="M2455">
        <v>0</v>
      </c>
      <c r="N2455">
        <v>0</v>
      </c>
      <c r="O2455">
        <v>0</v>
      </c>
      <c r="P2455">
        <v>0</v>
      </c>
      <c r="Q2455">
        <v>0</v>
      </c>
      <c r="R2455">
        <v>0</v>
      </c>
      <c r="S2455">
        <v>0</v>
      </c>
      <c r="T2455">
        <v>0</v>
      </c>
      <c r="U2455">
        <v>0</v>
      </c>
      <c r="V2455">
        <v>0</v>
      </c>
      <c r="W2455">
        <v>0</v>
      </c>
      <c r="X2455">
        <v>0</v>
      </c>
      <c r="Y2455">
        <v>3018.0003999999999</v>
      </c>
      <c r="Z2455">
        <v>1587.9988000000001</v>
      </c>
      <c r="AA2455">
        <v>1285.0001</v>
      </c>
      <c r="AB2455">
        <v>3954.0014000000001</v>
      </c>
      <c r="AC2455">
        <v>4403.5423000000001</v>
      </c>
      <c r="AD2455">
        <v>5984.39</v>
      </c>
      <c r="AE2455">
        <v>9262.018</v>
      </c>
      <c r="AF2455">
        <v>10643.490400000001</v>
      </c>
      <c r="AG2455">
        <v>12330.720499999999</v>
      </c>
      <c r="AH2455">
        <v>15029.845799999999</v>
      </c>
      <c r="AI2455">
        <v>16548.080000000002</v>
      </c>
      <c r="AJ2455">
        <v>18632.1309</v>
      </c>
      <c r="AK2455">
        <v>20323.824100000002</v>
      </c>
      <c r="AL2455">
        <v>26530.847300000001</v>
      </c>
      <c r="AM2455" s="49" t="s">
        <v>99</v>
      </c>
      <c r="AN2455" s="49" t="s">
        <v>14</v>
      </c>
      <c r="AO2455" s="49" t="s">
        <v>506</v>
      </c>
      <c r="AP2455" s="49" t="s">
        <v>501</v>
      </c>
      <c r="AQ2455" s="49" t="s">
        <v>10</v>
      </c>
      <c r="AR2455" s="49" t="s">
        <v>487</v>
      </c>
      <c r="AS2455" s="49" t="s">
        <v>488</v>
      </c>
      <c r="AT2455" s="49" t="s">
        <v>489</v>
      </c>
    </row>
    <row r="2456" spans="1:46" x14ac:dyDescent="0.25">
      <c r="A2456">
        <v>15</v>
      </c>
      <c r="B2456" t="s">
        <v>102</v>
      </c>
      <c r="C2456" t="s">
        <v>102</v>
      </c>
      <c r="D2456" t="s">
        <v>409</v>
      </c>
      <c r="E2456" t="s">
        <v>636</v>
      </c>
      <c r="F2456" t="s">
        <v>637</v>
      </c>
      <c r="G2456">
        <v>0</v>
      </c>
      <c r="H2456">
        <v>0</v>
      </c>
      <c r="I2456">
        <v>0</v>
      </c>
      <c r="J2456">
        <v>0</v>
      </c>
      <c r="K2456">
        <v>0</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c r="AG2456">
        <v>0</v>
      </c>
      <c r="AH2456">
        <v>0</v>
      </c>
      <c r="AI2456">
        <v>0</v>
      </c>
      <c r="AJ2456">
        <v>0</v>
      </c>
      <c r="AK2456">
        <v>0</v>
      </c>
      <c r="AL2456" t="s">
        <v>531</v>
      </c>
      <c r="AM2456" s="49" t="s">
        <v>409</v>
      </c>
      <c r="AN2456" s="49" t="s">
        <v>14</v>
      </c>
      <c r="AO2456" s="49" t="s">
        <v>485</v>
      </c>
      <c r="AP2456" s="49" t="s">
        <v>505</v>
      </c>
      <c r="AQ2456" s="49" t="s">
        <v>13</v>
      </c>
      <c r="AR2456" s="49" t="s">
        <v>495</v>
      </c>
      <c r="AS2456" s="49" t="s">
        <v>496</v>
      </c>
      <c r="AT2456" s="49" t="s">
        <v>497</v>
      </c>
    </row>
    <row r="2457" spans="1:46" x14ac:dyDescent="0.25">
      <c r="A2457">
        <v>15</v>
      </c>
      <c r="B2457" t="s">
        <v>84</v>
      </c>
      <c r="C2457" t="s">
        <v>84</v>
      </c>
      <c r="D2457" t="s">
        <v>85</v>
      </c>
      <c r="E2457" t="s">
        <v>636</v>
      </c>
      <c r="F2457" t="s">
        <v>637</v>
      </c>
      <c r="G2457">
        <v>0</v>
      </c>
      <c r="H2457">
        <v>0</v>
      </c>
      <c r="I2457">
        <v>0</v>
      </c>
      <c r="J2457">
        <v>0</v>
      </c>
      <c r="K2457">
        <v>0</v>
      </c>
      <c r="L2457">
        <v>0</v>
      </c>
      <c r="M2457">
        <v>0</v>
      </c>
      <c r="N2457">
        <v>0</v>
      </c>
      <c r="O2457">
        <v>0</v>
      </c>
      <c r="P2457">
        <v>0</v>
      </c>
      <c r="Q2457">
        <v>0</v>
      </c>
      <c r="R2457">
        <v>0</v>
      </c>
      <c r="S2457">
        <v>0</v>
      </c>
      <c r="T2457">
        <v>0</v>
      </c>
      <c r="U2457">
        <v>0</v>
      </c>
      <c r="V2457">
        <v>0</v>
      </c>
      <c r="W2457">
        <v>0</v>
      </c>
      <c r="X2457">
        <v>0</v>
      </c>
      <c r="Y2457">
        <v>0</v>
      </c>
      <c r="Z2457">
        <v>14.0007</v>
      </c>
      <c r="AA2457">
        <v>112.00109999999999</v>
      </c>
      <c r="AB2457">
        <v>139.0018</v>
      </c>
      <c r="AC2457">
        <v>4.9989999999999997</v>
      </c>
      <c r="AD2457">
        <v>93.001400000000004</v>
      </c>
      <c r="AE2457">
        <v>435.00009999999997</v>
      </c>
      <c r="AF2457">
        <v>820.00149999999996</v>
      </c>
      <c r="AG2457">
        <v>2510.9998000000001</v>
      </c>
      <c r="AH2457">
        <v>1958.3883000000001</v>
      </c>
      <c r="AI2457">
        <v>2244.6732999999999</v>
      </c>
      <c r="AJ2457">
        <v>2133.3128000000002</v>
      </c>
      <c r="AK2457">
        <v>2231.6732999999999</v>
      </c>
      <c r="AL2457">
        <v>2475.6255000000001</v>
      </c>
      <c r="AM2457" s="49" t="s">
        <v>85</v>
      </c>
      <c r="AN2457" s="49" t="s">
        <v>14</v>
      </c>
      <c r="AO2457" s="49" t="s">
        <v>500</v>
      </c>
      <c r="AP2457" s="49" t="s">
        <v>501</v>
      </c>
      <c r="AQ2457" s="49" t="s">
        <v>502</v>
      </c>
      <c r="AR2457" s="49" t="s">
        <v>487</v>
      </c>
      <c r="AS2457" s="49" t="s">
        <v>488</v>
      </c>
      <c r="AT2457" s="49" t="s">
        <v>489</v>
      </c>
    </row>
    <row r="2458" spans="1:46" x14ac:dyDescent="0.25">
      <c r="A2458">
        <v>15</v>
      </c>
      <c r="B2458" t="s">
        <v>223</v>
      </c>
      <c r="C2458" t="s">
        <v>223</v>
      </c>
      <c r="D2458" t="s">
        <v>224</v>
      </c>
      <c r="E2458" t="s">
        <v>636</v>
      </c>
      <c r="F2458" t="s">
        <v>637</v>
      </c>
      <c r="G2458" t="s">
        <v>531</v>
      </c>
      <c r="H2458" t="s">
        <v>531</v>
      </c>
      <c r="I2458" t="s">
        <v>531</v>
      </c>
      <c r="J2458" t="s">
        <v>531</v>
      </c>
      <c r="K2458" t="s">
        <v>531</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c r="AG2458">
        <v>0</v>
      </c>
      <c r="AH2458">
        <v>0</v>
      </c>
      <c r="AI2458">
        <v>0</v>
      </c>
      <c r="AJ2458">
        <v>0</v>
      </c>
      <c r="AK2458">
        <v>0</v>
      </c>
      <c r="AL2458" t="s">
        <v>531</v>
      </c>
      <c r="AM2458" s="49" t="s">
        <v>224</v>
      </c>
      <c r="AN2458" s="49" t="s">
        <v>14</v>
      </c>
      <c r="AO2458" s="49" t="s">
        <v>485</v>
      </c>
      <c r="AP2458" s="49" t="s">
        <v>494</v>
      </c>
      <c r="AQ2458" s="49" t="s">
        <v>11</v>
      </c>
      <c r="AR2458" s="49" t="s">
        <v>487</v>
      </c>
      <c r="AS2458" s="49" t="s">
        <v>488</v>
      </c>
      <c r="AT2458" s="49" t="s">
        <v>489</v>
      </c>
    </row>
    <row r="2459" spans="1:46" x14ac:dyDescent="0.25">
      <c r="A2459">
        <v>15</v>
      </c>
      <c r="B2459" t="s">
        <v>119</v>
      </c>
      <c r="C2459" t="s">
        <v>119</v>
      </c>
      <c r="D2459" t="s">
        <v>120</v>
      </c>
      <c r="E2459" t="s">
        <v>636</v>
      </c>
      <c r="F2459" t="s">
        <v>637</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7.0003000000000002</v>
      </c>
      <c r="AG2459">
        <v>7.0003000000000002</v>
      </c>
      <c r="AH2459">
        <v>7.0003000000000002</v>
      </c>
      <c r="AI2459">
        <v>7.0003000000000002</v>
      </c>
      <c r="AJ2459">
        <v>7.0003000000000002</v>
      </c>
      <c r="AK2459">
        <v>7.0003000000000002</v>
      </c>
      <c r="AL2459" t="s">
        <v>531</v>
      </c>
      <c r="AM2459" s="49" t="s">
        <v>120</v>
      </c>
      <c r="AN2459" s="49" t="s">
        <v>5</v>
      </c>
      <c r="AO2459" s="49" t="s">
        <v>9</v>
      </c>
      <c r="AP2459" s="49" t="s">
        <v>494</v>
      </c>
      <c r="AQ2459" s="49" t="s">
        <v>9</v>
      </c>
      <c r="AR2459" s="49" t="s">
        <v>487</v>
      </c>
      <c r="AS2459" s="49" t="s">
        <v>488</v>
      </c>
      <c r="AT2459" s="49" t="s">
        <v>489</v>
      </c>
    </row>
    <row r="2460" spans="1:46" x14ac:dyDescent="0.25">
      <c r="A2460">
        <v>15</v>
      </c>
      <c r="B2460" t="s">
        <v>109</v>
      </c>
      <c r="C2460" t="s">
        <v>109</v>
      </c>
      <c r="D2460" t="s">
        <v>110</v>
      </c>
      <c r="E2460" t="s">
        <v>636</v>
      </c>
      <c r="F2460" t="s">
        <v>637</v>
      </c>
      <c r="G2460">
        <v>275.99799999999999</v>
      </c>
      <c r="H2460">
        <v>323.99970000000002</v>
      </c>
      <c r="I2460">
        <v>372.00139999999999</v>
      </c>
      <c r="J2460">
        <v>419.99880000000002</v>
      </c>
      <c r="K2460">
        <v>468.00049999999999</v>
      </c>
      <c r="L2460">
        <v>515.99800000000005</v>
      </c>
      <c r="M2460">
        <v>563.99959999999999</v>
      </c>
      <c r="N2460">
        <v>7288.0003999999999</v>
      </c>
      <c r="O2460">
        <v>7401.9985999999999</v>
      </c>
      <c r="P2460">
        <v>7634.0018</v>
      </c>
      <c r="Q2460">
        <v>7787</v>
      </c>
      <c r="R2460">
        <v>7787</v>
      </c>
      <c r="S2460">
        <v>8004.9983000000002</v>
      </c>
      <c r="T2460">
        <v>8004.9983000000002</v>
      </c>
      <c r="U2460">
        <v>8037.9987000000001</v>
      </c>
      <c r="V2460">
        <v>6676.9997999999996</v>
      </c>
      <c r="W2460">
        <v>6676.9997999999996</v>
      </c>
      <c r="X2460">
        <v>12781.999</v>
      </c>
      <c r="Y2460">
        <v>13420.0003</v>
      </c>
      <c r="Z2460">
        <v>13420.0003</v>
      </c>
      <c r="AA2460">
        <v>14709.999400000001</v>
      </c>
      <c r="AB2460">
        <v>15922.999100000001</v>
      </c>
      <c r="AC2460">
        <v>14968.999100000001</v>
      </c>
      <c r="AD2460">
        <v>16663.999899999999</v>
      </c>
      <c r="AE2460">
        <v>16977.000899999999</v>
      </c>
      <c r="AF2460">
        <v>16977.000899999999</v>
      </c>
      <c r="AG2460">
        <v>16977.000899999999</v>
      </c>
      <c r="AH2460">
        <v>16977.000899999999</v>
      </c>
      <c r="AI2460">
        <v>16977.000899999999</v>
      </c>
      <c r="AJ2460">
        <v>16977.000899999999</v>
      </c>
      <c r="AK2460">
        <v>16977.000899999999</v>
      </c>
      <c r="AL2460">
        <v>16977.000899999999</v>
      </c>
      <c r="AM2460" s="49" t="s">
        <v>110</v>
      </c>
      <c r="AN2460" s="49" t="s">
        <v>14</v>
      </c>
      <c r="AO2460" s="49" t="s">
        <v>507</v>
      </c>
      <c r="AP2460" s="49" t="s">
        <v>505</v>
      </c>
      <c r="AQ2460" s="49" t="s">
        <v>13</v>
      </c>
      <c r="AR2460" s="49" t="s">
        <v>487</v>
      </c>
      <c r="AS2460" s="49" t="s">
        <v>488</v>
      </c>
      <c r="AT2460" s="49" t="s">
        <v>489</v>
      </c>
    </row>
    <row r="2461" spans="1:46" x14ac:dyDescent="0.25">
      <c r="A2461">
        <v>15</v>
      </c>
      <c r="B2461" t="s">
        <v>113</v>
      </c>
      <c r="C2461" t="s">
        <v>113</v>
      </c>
      <c r="D2461" t="s">
        <v>114</v>
      </c>
      <c r="E2461" t="s">
        <v>636</v>
      </c>
      <c r="F2461" t="s">
        <v>637</v>
      </c>
      <c r="G2461">
        <v>736.9982</v>
      </c>
      <c r="H2461">
        <v>794.99800000000005</v>
      </c>
      <c r="I2461">
        <v>904.00130000000001</v>
      </c>
      <c r="J2461">
        <v>967.00009999999997</v>
      </c>
      <c r="K2461">
        <v>1097.0001999999999</v>
      </c>
      <c r="L2461">
        <v>1418.9985999999999</v>
      </c>
      <c r="M2461">
        <v>1294.0017</v>
      </c>
      <c r="N2461">
        <v>1029.9989</v>
      </c>
      <c r="O2461">
        <v>423.00080000000003</v>
      </c>
      <c r="P2461">
        <v>293.00060000000002</v>
      </c>
      <c r="Q2461">
        <v>213.9999</v>
      </c>
      <c r="R2461">
        <v>113.0017</v>
      </c>
      <c r="S2461">
        <v>0</v>
      </c>
      <c r="T2461">
        <v>0</v>
      </c>
      <c r="U2461">
        <v>0</v>
      </c>
      <c r="V2461">
        <v>0</v>
      </c>
      <c r="W2461">
        <v>0</v>
      </c>
      <c r="X2461">
        <v>0</v>
      </c>
      <c r="Y2461">
        <v>48.998100000000001</v>
      </c>
      <c r="Z2461">
        <v>288.0016</v>
      </c>
      <c r="AA2461">
        <v>361.9991</v>
      </c>
      <c r="AB2461">
        <v>418.00170000000003</v>
      </c>
      <c r="AC2461">
        <v>302.99869999999999</v>
      </c>
      <c r="AD2461">
        <v>559.00059999999996</v>
      </c>
      <c r="AE2461">
        <v>2325.0012000000002</v>
      </c>
      <c r="AF2461">
        <v>3670.9987999999998</v>
      </c>
      <c r="AG2461">
        <v>3747.0018</v>
      </c>
      <c r="AH2461">
        <v>3849.4652999999998</v>
      </c>
      <c r="AI2461">
        <v>4484.0293000000001</v>
      </c>
      <c r="AJ2461">
        <v>4234.6886000000004</v>
      </c>
      <c r="AK2461">
        <v>3521.8649999999998</v>
      </c>
      <c r="AL2461">
        <v>4565.1904000000004</v>
      </c>
      <c r="AM2461" s="49" t="s">
        <v>114</v>
      </c>
      <c r="AN2461" s="49" t="s">
        <v>14</v>
      </c>
      <c r="AO2461" s="49" t="s">
        <v>506</v>
      </c>
      <c r="AP2461" s="49" t="s">
        <v>505</v>
      </c>
      <c r="AQ2461" s="49" t="s">
        <v>10</v>
      </c>
      <c r="AR2461" s="49" t="s">
        <v>495</v>
      </c>
      <c r="AS2461" s="49" t="s">
        <v>488</v>
      </c>
      <c r="AT2461" s="49" t="s">
        <v>489</v>
      </c>
    </row>
    <row r="2462" spans="1:46" x14ac:dyDescent="0.25">
      <c r="A2462">
        <v>15</v>
      </c>
      <c r="B2462" t="s">
        <v>493</v>
      </c>
      <c r="C2462" t="s">
        <v>542</v>
      </c>
      <c r="D2462" t="s">
        <v>543</v>
      </c>
      <c r="E2462" t="s">
        <v>636</v>
      </c>
      <c r="F2462" t="s">
        <v>637</v>
      </c>
      <c r="G2462">
        <v>0</v>
      </c>
      <c r="H2462">
        <v>0</v>
      </c>
      <c r="I2462">
        <v>0</v>
      </c>
      <c r="J2462">
        <v>0</v>
      </c>
      <c r="K2462">
        <v>29801.001799999998</v>
      </c>
      <c r="L2462">
        <v>31722.9984</v>
      </c>
      <c r="M2462">
        <v>33206.000699999997</v>
      </c>
      <c r="N2462">
        <v>34025.998</v>
      </c>
      <c r="O2462">
        <v>34847.000200000002</v>
      </c>
      <c r="P2462">
        <v>41938.999799999998</v>
      </c>
      <c r="Q2462">
        <v>47562.998399999997</v>
      </c>
      <c r="R2462">
        <v>64477.000500000002</v>
      </c>
      <c r="S2462">
        <v>78454.000100000005</v>
      </c>
      <c r="T2462">
        <v>96776.998600000006</v>
      </c>
      <c r="U2462">
        <v>116892.99830000001</v>
      </c>
      <c r="V2462">
        <v>144386.99799999999</v>
      </c>
      <c r="W2462">
        <v>149582.00039999999</v>
      </c>
      <c r="X2462">
        <v>216651.99919999999</v>
      </c>
      <c r="Y2462">
        <v>268094.00079999998</v>
      </c>
      <c r="Z2462">
        <v>325063.0013</v>
      </c>
      <c r="AA2462">
        <v>295304.99790000002</v>
      </c>
      <c r="AB2462">
        <v>327775.00099999999</v>
      </c>
      <c r="AC2462">
        <v>331973.00069999998</v>
      </c>
      <c r="AD2462">
        <v>332421.99729999999</v>
      </c>
      <c r="AE2462">
        <v>326926.99810000003</v>
      </c>
      <c r="AF2462">
        <v>314367.99650000001</v>
      </c>
      <c r="AG2462">
        <v>305655.00199999998</v>
      </c>
      <c r="AH2462">
        <v>305774.43040000001</v>
      </c>
      <c r="AI2462">
        <v>305745.81359999999</v>
      </c>
      <c r="AJ2462">
        <v>305611.53879999998</v>
      </c>
      <c r="AK2462">
        <v>305895.53779999999</v>
      </c>
      <c r="AL2462" t="s">
        <v>531</v>
      </c>
      <c r="AM2462" s="49" t="e">
        <v>#N/A</v>
      </c>
      <c r="AN2462" s="49" t="e">
        <v>#N/A</v>
      </c>
      <c r="AO2462" s="49" t="e">
        <v>#N/A</v>
      </c>
      <c r="AP2462" s="49" t="e">
        <v>#N/A</v>
      </c>
      <c r="AQ2462" s="49" t="e">
        <v>#N/A</v>
      </c>
      <c r="AR2462" s="49" t="e">
        <v>#N/A</v>
      </c>
      <c r="AS2462" s="49" t="e">
        <v>#N/A</v>
      </c>
      <c r="AT2462" s="49" t="e">
        <v>#N/A</v>
      </c>
    </row>
    <row r="2463" spans="1:46" x14ac:dyDescent="0.25">
      <c r="A2463">
        <v>15</v>
      </c>
      <c r="B2463" t="s">
        <v>544</v>
      </c>
      <c r="C2463" t="s">
        <v>544</v>
      </c>
      <c r="D2463" t="s">
        <v>545</v>
      </c>
      <c r="E2463" t="s">
        <v>636</v>
      </c>
      <c r="F2463" t="s">
        <v>637</v>
      </c>
      <c r="G2463">
        <v>0</v>
      </c>
      <c r="H2463">
        <v>0</v>
      </c>
      <c r="I2463">
        <v>0</v>
      </c>
      <c r="J2463">
        <v>0</v>
      </c>
      <c r="K2463">
        <v>0</v>
      </c>
      <c r="L2463">
        <v>0</v>
      </c>
      <c r="M2463">
        <v>0</v>
      </c>
      <c r="N2463">
        <v>0</v>
      </c>
      <c r="O2463">
        <v>0</v>
      </c>
      <c r="P2463">
        <v>182.00020000000001</v>
      </c>
      <c r="Q2463">
        <v>605.00099999999998</v>
      </c>
      <c r="R2463">
        <v>988.00109999999995</v>
      </c>
      <c r="S2463">
        <v>1410.0011999999999</v>
      </c>
      <c r="T2463">
        <v>1254.001</v>
      </c>
      <c r="U2463">
        <v>879.00189999999998</v>
      </c>
      <c r="V2463">
        <v>775.0018</v>
      </c>
      <c r="W2463">
        <v>662.00009999999997</v>
      </c>
      <c r="X2463">
        <v>624.00070000000005</v>
      </c>
      <c r="Y2463">
        <v>514.0009</v>
      </c>
      <c r="Z2463">
        <v>475.00080000000003</v>
      </c>
      <c r="AA2463">
        <v>403.00040000000001</v>
      </c>
      <c r="AB2463">
        <v>334.00200000000001</v>
      </c>
      <c r="AC2463">
        <v>289.99869999999999</v>
      </c>
      <c r="AD2463">
        <v>258.99959999999999</v>
      </c>
      <c r="AE2463">
        <v>230.00190000000001</v>
      </c>
      <c r="AF2463">
        <v>258.99959999999999</v>
      </c>
      <c r="AG2463">
        <v>295.00189999999998</v>
      </c>
      <c r="AH2463">
        <v>271.61450000000002</v>
      </c>
      <c r="AI2463">
        <v>267.8338</v>
      </c>
      <c r="AJ2463">
        <v>218.9529</v>
      </c>
      <c r="AK2463">
        <v>710.77210000000002</v>
      </c>
      <c r="AL2463" t="s">
        <v>531</v>
      </c>
      <c r="AM2463" s="49" t="e">
        <v>#N/A</v>
      </c>
      <c r="AN2463" s="49" t="e">
        <v>#N/A</v>
      </c>
      <c r="AO2463" s="49" t="e">
        <v>#N/A</v>
      </c>
      <c r="AP2463" s="49" t="e">
        <v>#N/A</v>
      </c>
      <c r="AQ2463" s="49" t="e">
        <v>#N/A</v>
      </c>
      <c r="AR2463" s="49" t="e">
        <v>#N/A</v>
      </c>
      <c r="AS2463" s="49" t="e">
        <v>#N/A</v>
      </c>
      <c r="AT2463" s="49" t="e">
        <v>#N/A</v>
      </c>
    </row>
    <row r="2464" spans="1:46" x14ac:dyDescent="0.25">
      <c r="A2464">
        <v>15</v>
      </c>
      <c r="B2464" t="s">
        <v>124</v>
      </c>
      <c r="C2464" t="s">
        <v>124</v>
      </c>
      <c r="D2464" t="s">
        <v>125</v>
      </c>
      <c r="E2464" t="s">
        <v>636</v>
      </c>
      <c r="F2464" t="s">
        <v>637</v>
      </c>
      <c r="G2464">
        <v>0</v>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G2464">
        <v>35.998100000000001</v>
      </c>
      <c r="AH2464">
        <v>98.837800000000001</v>
      </c>
      <c r="AI2464">
        <v>68.851900000000001</v>
      </c>
      <c r="AJ2464">
        <v>4.6807999999999996</v>
      </c>
      <c r="AK2464">
        <v>0.95040000000000002</v>
      </c>
      <c r="AL2464">
        <v>1.1011</v>
      </c>
      <c r="AM2464" s="49" t="s">
        <v>125</v>
      </c>
      <c r="AN2464" s="49" t="s">
        <v>14</v>
      </c>
      <c r="AO2464" s="49" t="s">
        <v>506</v>
      </c>
      <c r="AP2464" s="49" t="s">
        <v>501</v>
      </c>
      <c r="AQ2464" s="49" t="s">
        <v>10</v>
      </c>
      <c r="AR2464" s="49" t="s">
        <v>487</v>
      </c>
      <c r="AS2464" s="49" t="s">
        <v>488</v>
      </c>
      <c r="AT2464" s="49" t="s">
        <v>489</v>
      </c>
    </row>
    <row r="2465" spans="1:46" x14ac:dyDescent="0.25">
      <c r="A2465">
        <v>15</v>
      </c>
      <c r="B2465" t="s">
        <v>130</v>
      </c>
      <c r="C2465" t="s">
        <v>130</v>
      </c>
      <c r="D2465" t="s">
        <v>131</v>
      </c>
      <c r="E2465" t="s">
        <v>636</v>
      </c>
      <c r="F2465" t="s">
        <v>637</v>
      </c>
      <c r="G2465">
        <v>0</v>
      </c>
      <c r="H2465">
        <v>0</v>
      </c>
      <c r="I2465">
        <v>0</v>
      </c>
      <c r="J2465">
        <v>0</v>
      </c>
      <c r="K2465">
        <v>0</v>
      </c>
      <c r="L2465">
        <v>0</v>
      </c>
      <c r="M2465">
        <v>0</v>
      </c>
      <c r="N2465">
        <v>0</v>
      </c>
      <c r="O2465">
        <v>0</v>
      </c>
      <c r="P2465">
        <v>0</v>
      </c>
      <c r="Q2465">
        <v>0</v>
      </c>
      <c r="R2465">
        <v>0</v>
      </c>
      <c r="S2465">
        <v>0</v>
      </c>
      <c r="T2465">
        <v>0</v>
      </c>
      <c r="U2465">
        <v>69.999099999999999</v>
      </c>
      <c r="V2465">
        <v>195.00020000000001</v>
      </c>
      <c r="W2465">
        <v>109.99979999999999</v>
      </c>
      <c r="X2465">
        <v>67.001400000000004</v>
      </c>
      <c r="Y2465">
        <v>18.999700000000001</v>
      </c>
      <c r="Z2465">
        <v>9.9981000000000009</v>
      </c>
      <c r="AA2465">
        <v>1.0005999999999999</v>
      </c>
      <c r="AB2465">
        <v>3.9984000000000002</v>
      </c>
      <c r="AC2465">
        <v>3.9984000000000002</v>
      </c>
      <c r="AD2465">
        <v>3.9984000000000002</v>
      </c>
      <c r="AE2465">
        <v>3.9984000000000002</v>
      </c>
      <c r="AF2465">
        <v>3.9984000000000002</v>
      </c>
      <c r="AG2465">
        <v>17.618099999999998</v>
      </c>
      <c r="AH2465">
        <v>23.119499999999999</v>
      </c>
      <c r="AI2465">
        <v>33.310200000000002</v>
      </c>
      <c r="AJ2465">
        <v>18.317299999999999</v>
      </c>
      <c r="AK2465">
        <v>17.400300000000001</v>
      </c>
      <c r="AL2465">
        <v>17.400300000000001</v>
      </c>
      <c r="AM2465" s="49" t="s">
        <v>131</v>
      </c>
      <c r="AN2465" s="49" t="s">
        <v>14</v>
      </c>
      <c r="AO2465" s="49" t="s">
        <v>507</v>
      </c>
      <c r="AP2465" s="49" t="s">
        <v>501</v>
      </c>
      <c r="AQ2465" s="49" t="s">
        <v>10</v>
      </c>
      <c r="AR2465" s="49" t="s">
        <v>487</v>
      </c>
      <c r="AS2465" s="49" t="s">
        <v>488</v>
      </c>
      <c r="AT2465" s="49" t="s">
        <v>489</v>
      </c>
    </row>
    <row r="2466" spans="1:46" x14ac:dyDescent="0.25">
      <c r="A2466">
        <v>15</v>
      </c>
      <c r="B2466" t="s">
        <v>117</v>
      </c>
      <c r="C2466" t="s">
        <v>117</v>
      </c>
      <c r="D2466" t="s">
        <v>546</v>
      </c>
      <c r="E2466" t="s">
        <v>636</v>
      </c>
      <c r="F2466" t="s">
        <v>637</v>
      </c>
      <c r="G2466">
        <v>0</v>
      </c>
      <c r="H2466">
        <v>0</v>
      </c>
      <c r="I2466">
        <v>0</v>
      </c>
      <c r="J2466">
        <v>0</v>
      </c>
      <c r="K2466">
        <v>0</v>
      </c>
      <c r="L2466">
        <v>0</v>
      </c>
      <c r="M2466">
        <v>0</v>
      </c>
      <c r="N2466">
        <v>0</v>
      </c>
      <c r="O2466">
        <v>0</v>
      </c>
      <c r="P2466">
        <v>0</v>
      </c>
      <c r="Q2466">
        <v>0</v>
      </c>
      <c r="R2466">
        <v>0</v>
      </c>
      <c r="S2466">
        <v>0</v>
      </c>
      <c r="T2466">
        <v>0</v>
      </c>
      <c r="U2466">
        <v>0</v>
      </c>
      <c r="V2466">
        <v>0</v>
      </c>
      <c r="W2466">
        <v>0</v>
      </c>
      <c r="X2466">
        <v>0</v>
      </c>
      <c r="Y2466">
        <v>0</v>
      </c>
      <c r="Z2466">
        <v>0</v>
      </c>
      <c r="AA2466">
        <v>0</v>
      </c>
      <c r="AB2466">
        <v>0</v>
      </c>
      <c r="AC2466">
        <v>0</v>
      </c>
      <c r="AD2466">
        <v>0</v>
      </c>
      <c r="AE2466">
        <v>0</v>
      </c>
      <c r="AF2466">
        <v>0</v>
      </c>
      <c r="AG2466">
        <v>0</v>
      </c>
      <c r="AH2466">
        <v>0</v>
      </c>
      <c r="AI2466">
        <v>0</v>
      </c>
      <c r="AJ2466">
        <v>0</v>
      </c>
      <c r="AK2466">
        <v>0</v>
      </c>
      <c r="AL2466" t="s">
        <v>531</v>
      </c>
      <c r="AM2466" s="49" t="s">
        <v>118</v>
      </c>
      <c r="AN2466" s="49" t="s">
        <v>8</v>
      </c>
      <c r="AO2466" s="49" t="s">
        <v>9</v>
      </c>
      <c r="AP2466" s="49" t="s">
        <v>494</v>
      </c>
      <c r="AQ2466" s="49" t="s">
        <v>9</v>
      </c>
      <c r="AR2466" s="49" t="s">
        <v>487</v>
      </c>
      <c r="AS2466" s="49" t="s">
        <v>488</v>
      </c>
      <c r="AT2466" s="49" t="s">
        <v>489</v>
      </c>
    </row>
    <row r="2467" spans="1:46" x14ac:dyDescent="0.25">
      <c r="A2467">
        <v>15</v>
      </c>
      <c r="B2467" t="s">
        <v>192</v>
      </c>
      <c r="C2467" t="s">
        <v>192</v>
      </c>
      <c r="D2467" t="s">
        <v>193</v>
      </c>
      <c r="E2467" t="s">
        <v>636</v>
      </c>
      <c r="F2467" t="s">
        <v>637</v>
      </c>
      <c r="G2467">
        <v>0</v>
      </c>
      <c r="H2467">
        <v>0</v>
      </c>
      <c r="I2467">
        <v>0</v>
      </c>
      <c r="J2467">
        <v>0</v>
      </c>
      <c r="K2467">
        <v>0</v>
      </c>
      <c r="L2467">
        <v>0</v>
      </c>
      <c r="M2467">
        <v>0</v>
      </c>
      <c r="N2467">
        <v>0</v>
      </c>
      <c r="O2467">
        <v>0</v>
      </c>
      <c r="P2467">
        <v>0</v>
      </c>
      <c r="Q2467">
        <v>0</v>
      </c>
      <c r="R2467">
        <v>0</v>
      </c>
      <c r="S2467">
        <v>0</v>
      </c>
      <c r="T2467">
        <v>0</v>
      </c>
      <c r="U2467">
        <v>0</v>
      </c>
      <c r="V2467">
        <v>140.99889999999999</v>
      </c>
      <c r="W2467">
        <v>76.999399999999994</v>
      </c>
      <c r="X2467">
        <v>66.000699999999995</v>
      </c>
      <c r="Y2467">
        <v>222.0009</v>
      </c>
      <c r="Z2467">
        <v>195.00020000000001</v>
      </c>
      <c r="AA2467">
        <v>297.99970000000002</v>
      </c>
      <c r="AB2467">
        <v>289.99869999999999</v>
      </c>
      <c r="AC2467">
        <v>478.99919999999997</v>
      </c>
      <c r="AD2467">
        <v>692.9991</v>
      </c>
      <c r="AE2467">
        <v>1095.9996000000001</v>
      </c>
      <c r="AF2467">
        <v>1507.001</v>
      </c>
      <c r="AG2467">
        <v>1951.9992</v>
      </c>
      <c r="AH2467">
        <v>2671.6012999999998</v>
      </c>
      <c r="AI2467">
        <v>3081.2001</v>
      </c>
      <c r="AJ2467">
        <v>3441.7631000000001</v>
      </c>
      <c r="AK2467">
        <v>3480.5160999999998</v>
      </c>
      <c r="AL2467">
        <v>3844.4034999999999</v>
      </c>
      <c r="AM2467" s="49" t="s">
        <v>193</v>
      </c>
      <c r="AN2467" s="49" t="s">
        <v>14</v>
      </c>
      <c r="AO2467" s="49" t="s">
        <v>500</v>
      </c>
      <c r="AP2467" s="49" t="s">
        <v>505</v>
      </c>
      <c r="AQ2467" s="49" t="s">
        <v>13</v>
      </c>
      <c r="AR2467" s="49" t="s">
        <v>487</v>
      </c>
      <c r="AS2467" s="49" t="s">
        <v>488</v>
      </c>
      <c r="AT2467" s="49" t="s">
        <v>489</v>
      </c>
    </row>
    <row r="2468" spans="1:46" x14ac:dyDescent="0.25">
      <c r="A2468">
        <v>15</v>
      </c>
      <c r="B2468" t="s">
        <v>132</v>
      </c>
      <c r="C2468" t="s">
        <v>132</v>
      </c>
      <c r="D2468" t="s">
        <v>133</v>
      </c>
      <c r="E2468" t="s">
        <v>636</v>
      </c>
      <c r="F2468" t="s">
        <v>637</v>
      </c>
      <c r="G2468">
        <v>0</v>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c r="AH2468">
        <v>0</v>
      </c>
      <c r="AI2468">
        <v>0</v>
      </c>
      <c r="AJ2468">
        <v>0</v>
      </c>
      <c r="AK2468">
        <v>0</v>
      </c>
      <c r="AL2468" t="s">
        <v>531</v>
      </c>
      <c r="AM2468" s="49" t="s">
        <v>133</v>
      </c>
      <c r="AN2468" s="49" t="s">
        <v>14</v>
      </c>
      <c r="AO2468" s="49" t="s">
        <v>507</v>
      </c>
      <c r="AP2468" s="49" t="s">
        <v>501</v>
      </c>
      <c r="AQ2468" s="49" t="s">
        <v>10</v>
      </c>
      <c r="AR2468" s="49" t="s">
        <v>487</v>
      </c>
      <c r="AS2468" s="49" t="s">
        <v>488</v>
      </c>
      <c r="AT2468" s="49" t="s">
        <v>489</v>
      </c>
    </row>
    <row r="2469" spans="1:46" x14ac:dyDescent="0.25">
      <c r="A2469">
        <v>15</v>
      </c>
      <c r="B2469" t="s">
        <v>134</v>
      </c>
      <c r="C2469" t="s">
        <v>134</v>
      </c>
      <c r="D2469" t="s">
        <v>135</v>
      </c>
      <c r="E2469" t="s">
        <v>636</v>
      </c>
      <c r="F2469" t="s">
        <v>637</v>
      </c>
      <c r="G2469">
        <v>0</v>
      </c>
      <c r="H2469">
        <v>0</v>
      </c>
      <c r="I2469">
        <v>0</v>
      </c>
      <c r="J2469">
        <v>0</v>
      </c>
      <c r="K2469">
        <v>0</v>
      </c>
      <c r="L2469">
        <v>0</v>
      </c>
      <c r="M2469">
        <v>0</v>
      </c>
      <c r="N2469">
        <v>0</v>
      </c>
      <c r="O2469">
        <v>0</v>
      </c>
      <c r="P2469">
        <v>0</v>
      </c>
      <c r="Q2469">
        <v>0</v>
      </c>
      <c r="R2469">
        <v>0</v>
      </c>
      <c r="S2469">
        <v>0</v>
      </c>
      <c r="T2469">
        <v>0</v>
      </c>
      <c r="U2469">
        <v>0</v>
      </c>
      <c r="V2469">
        <v>0</v>
      </c>
      <c r="W2469">
        <v>0</v>
      </c>
      <c r="X2469">
        <v>15.001300000000001</v>
      </c>
      <c r="Y2469">
        <v>78.000100000000003</v>
      </c>
      <c r="Z2469">
        <v>209.0009</v>
      </c>
      <c r="AA2469">
        <v>274.0009</v>
      </c>
      <c r="AB2469">
        <v>448.00020000000001</v>
      </c>
      <c r="AC2469">
        <v>476.00150000000002</v>
      </c>
      <c r="AD2469">
        <v>465.99919999999997</v>
      </c>
      <c r="AE2469">
        <v>475.00080000000003</v>
      </c>
      <c r="AF2469">
        <v>470.99829999999997</v>
      </c>
      <c r="AG2469">
        <v>491.99919999999997</v>
      </c>
      <c r="AH2469">
        <v>504.34609999999998</v>
      </c>
      <c r="AI2469">
        <v>553.54939999999999</v>
      </c>
      <c r="AJ2469">
        <v>578.76649999999995</v>
      </c>
      <c r="AK2469">
        <v>556.27499999999998</v>
      </c>
      <c r="AL2469">
        <v>562.60130000000004</v>
      </c>
      <c r="AM2469" s="49" t="s">
        <v>135</v>
      </c>
      <c r="AN2469" s="49" t="s">
        <v>14</v>
      </c>
      <c r="AO2469" s="49" t="s">
        <v>500</v>
      </c>
      <c r="AP2469" s="49" t="s">
        <v>505</v>
      </c>
      <c r="AQ2469" s="49" t="s">
        <v>13</v>
      </c>
      <c r="AR2469" s="49" t="s">
        <v>487</v>
      </c>
      <c r="AS2469" s="49" t="s">
        <v>488</v>
      </c>
      <c r="AT2469" s="49" t="s">
        <v>489</v>
      </c>
    </row>
    <row r="2470" spans="1:46" x14ac:dyDescent="0.25">
      <c r="A2470">
        <v>15</v>
      </c>
      <c r="B2470" t="s">
        <v>136</v>
      </c>
      <c r="C2470" t="s">
        <v>136</v>
      </c>
      <c r="D2470" t="s">
        <v>137</v>
      </c>
      <c r="E2470" t="s">
        <v>636</v>
      </c>
      <c r="F2470" t="s">
        <v>637</v>
      </c>
      <c r="G2470">
        <v>0</v>
      </c>
      <c r="H2470">
        <v>0</v>
      </c>
      <c r="I2470">
        <v>0</v>
      </c>
      <c r="J2470">
        <v>1869.0001</v>
      </c>
      <c r="K2470">
        <v>1974.0008</v>
      </c>
      <c r="L2470">
        <v>1417.0015000000001</v>
      </c>
      <c r="M2470">
        <v>608.99940000000004</v>
      </c>
      <c r="N2470">
        <v>2175.0007000000001</v>
      </c>
      <c r="O2470">
        <v>1879.9988000000001</v>
      </c>
      <c r="P2470">
        <v>1733.0002999999999</v>
      </c>
      <c r="Q2470">
        <v>1508.9981</v>
      </c>
      <c r="R2470">
        <v>1556.9997000000001</v>
      </c>
      <c r="S2470">
        <v>1504.9997000000001</v>
      </c>
      <c r="T2470">
        <v>1729.0019</v>
      </c>
      <c r="U2470">
        <v>2103.0003000000002</v>
      </c>
      <c r="V2470">
        <v>2334.9992999999999</v>
      </c>
      <c r="W2470">
        <v>2657.0019000000002</v>
      </c>
      <c r="X2470">
        <v>3189.0018</v>
      </c>
      <c r="Y2470">
        <v>3769.9998999999998</v>
      </c>
      <c r="Z2470">
        <v>5440.0012999999999</v>
      </c>
      <c r="AA2470">
        <v>7398.0002000000004</v>
      </c>
      <c r="AB2470">
        <v>10459.9997</v>
      </c>
      <c r="AC2470">
        <v>15698.0005</v>
      </c>
      <c r="AD2470">
        <v>23909.9984</v>
      </c>
      <c r="AE2470">
        <v>25457</v>
      </c>
      <c r="AF2470">
        <v>25680.998</v>
      </c>
      <c r="AG2470">
        <v>25161.001700000001</v>
      </c>
      <c r="AH2470">
        <v>25443.790700000001</v>
      </c>
      <c r="AI2470">
        <v>25279.128000000001</v>
      </c>
      <c r="AJ2470">
        <v>24331.893800000002</v>
      </c>
      <c r="AK2470">
        <v>24888.8387</v>
      </c>
      <c r="AL2470">
        <v>24499.998</v>
      </c>
      <c r="AM2470" s="49" t="s">
        <v>137</v>
      </c>
      <c r="AN2470" s="49" t="s">
        <v>14</v>
      </c>
      <c r="AO2470" s="49" t="s">
        <v>500</v>
      </c>
      <c r="AP2470" s="49" t="s">
        <v>505</v>
      </c>
      <c r="AQ2470" s="49" t="s">
        <v>13</v>
      </c>
      <c r="AR2470" s="49" t="s">
        <v>487</v>
      </c>
      <c r="AS2470" s="49" t="s">
        <v>488</v>
      </c>
      <c r="AT2470" s="49" t="s">
        <v>489</v>
      </c>
    </row>
    <row r="2471" spans="1:46" x14ac:dyDescent="0.25">
      <c r="A2471">
        <v>15</v>
      </c>
      <c r="B2471" t="s">
        <v>315</v>
      </c>
      <c r="C2471" t="s">
        <v>315</v>
      </c>
      <c r="D2471" t="s">
        <v>547</v>
      </c>
      <c r="E2471" t="s">
        <v>636</v>
      </c>
      <c r="F2471" t="s">
        <v>637</v>
      </c>
      <c r="G2471">
        <v>0</v>
      </c>
      <c r="H2471">
        <v>0</v>
      </c>
      <c r="I2471">
        <v>0</v>
      </c>
      <c r="J2471">
        <v>0</v>
      </c>
      <c r="K2471">
        <v>0</v>
      </c>
      <c r="L2471">
        <v>0</v>
      </c>
      <c r="M2471">
        <v>0</v>
      </c>
      <c r="N2471">
        <v>0</v>
      </c>
      <c r="O2471">
        <v>0</v>
      </c>
      <c r="P2471">
        <v>0</v>
      </c>
      <c r="Q2471">
        <v>0</v>
      </c>
      <c r="R2471">
        <v>0</v>
      </c>
      <c r="S2471">
        <v>0</v>
      </c>
      <c r="T2471">
        <v>0</v>
      </c>
      <c r="U2471">
        <v>0</v>
      </c>
      <c r="V2471">
        <v>0</v>
      </c>
      <c r="W2471">
        <v>0</v>
      </c>
      <c r="X2471">
        <v>0</v>
      </c>
      <c r="Y2471">
        <v>0</v>
      </c>
      <c r="Z2471">
        <v>0</v>
      </c>
      <c r="AA2471">
        <v>0</v>
      </c>
      <c r="AB2471">
        <v>0</v>
      </c>
      <c r="AC2471">
        <v>0</v>
      </c>
      <c r="AD2471">
        <v>0</v>
      </c>
      <c r="AE2471">
        <v>0</v>
      </c>
      <c r="AF2471">
        <v>0</v>
      </c>
      <c r="AG2471">
        <v>0</v>
      </c>
      <c r="AH2471">
        <v>0</v>
      </c>
      <c r="AI2471">
        <v>0</v>
      </c>
      <c r="AJ2471">
        <v>0</v>
      </c>
      <c r="AK2471">
        <v>0</v>
      </c>
      <c r="AL2471" t="s">
        <v>531</v>
      </c>
      <c r="AM2471" s="49" t="s">
        <v>316</v>
      </c>
      <c r="AN2471" s="49" t="s">
        <v>14</v>
      </c>
      <c r="AO2471" s="49" t="s">
        <v>485</v>
      </c>
      <c r="AP2471" s="49" t="s">
        <v>486</v>
      </c>
      <c r="AQ2471" s="49" t="s">
        <v>11</v>
      </c>
      <c r="AR2471" s="49" t="s">
        <v>487</v>
      </c>
      <c r="AS2471" s="49" t="s">
        <v>488</v>
      </c>
      <c r="AT2471" s="49" t="s">
        <v>489</v>
      </c>
    </row>
    <row r="2472" spans="1:46" x14ac:dyDescent="0.25">
      <c r="A2472">
        <v>15</v>
      </c>
      <c r="B2472" t="s">
        <v>121</v>
      </c>
      <c r="C2472" t="s">
        <v>121</v>
      </c>
      <c r="D2472" t="s">
        <v>548</v>
      </c>
      <c r="E2472" t="s">
        <v>636</v>
      </c>
      <c r="F2472" t="s">
        <v>637</v>
      </c>
      <c r="G2472">
        <v>0</v>
      </c>
      <c r="H2472">
        <v>0</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c r="AG2472">
        <v>0</v>
      </c>
      <c r="AH2472">
        <v>0</v>
      </c>
      <c r="AI2472">
        <v>0</v>
      </c>
      <c r="AJ2472">
        <v>0</v>
      </c>
      <c r="AK2472">
        <v>0</v>
      </c>
      <c r="AL2472" t="s">
        <v>531</v>
      </c>
      <c r="AM2472" s="49" t="s">
        <v>122</v>
      </c>
      <c r="AN2472" s="49" t="s">
        <v>5</v>
      </c>
      <c r="AO2472" s="49" t="s">
        <v>9</v>
      </c>
      <c r="AP2472" s="49" t="s">
        <v>486</v>
      </c>
      <c r="AQ2472" s="49" t="s">
        <v>9</v>
      </c>
      <c r="AR2472" s="49" t="s">
        <v>495</v>
      </c>
      <c r="AS2472" s="49" t="s">
        <v>488</v>
      </c>
      <c r="AT2472" s="49" t="s">
        <v>489</v>
      </c>
    </row>
    <row r="2473" spans="1:46" x14ac:dyDescent="0.25">
      <c r="A2473">
        <v>15</v>
      </c>
      <c r="B2473" t="s">
        <v>144</v>
      </c>
      <c r="C2473" t="s">
        <v>144</v>
      </c>
      <c r="D2473" t="s">
        <v>145</v>
      </c>
      <c r="E2473" t="s">
        <v>636</v>
      </c>
      <c r="F2473" t="s">
        <v>637</v>
      </c>
      <c r="G2473">
        <v>751.99950000000001</v>
      </c>
      <c r="H2473">
        <v>910.00099999999998</v>
      </c>
      <c r="I2473">
        <v>898.99810000000002</v>
      </c>
      <c r="J2473">
        <v>1076.9999</v>
      </c>
      <c r="K2473">
        <v>1280.0011</v>
      </c>
      <c r="L2473">
        <v>1757.9996000000001</v>
      </c>
      <c r="M2473">
        <v>1989.9985999999999</v>
      </c>
      <c r="N2473">
        <v>2393.9996999999998</v>
      </c>
      <c r="O2473">
        <v>2670.0019000000002</v>
      </c>
      <c r="P2473">
        <v>2656.0012999999999</v>
      </c>
      <c r="Q2473">
        <v>2911.9989</v>
      </c>
      <c r="R2473">
        <v>3046.9980999999998</v>
      </c>
      <c r="S2473">
        <v>3362.0003999999999</v>
      </c>
      <c r="T2473">
        <v>3578.0016000000001</v>
      </c>
      <c r="U2473">
        <v>3738.0001999999999</v>
      </c>
      <c r="V2473">
        <v>3830.0009</v>
      </c>
      <c r="W2473">
        <v>3918.9996999999998</v>
      </c>
      <c r="X2473">
        <v>3914.0007000000001</v>
      </c>
      <c r="Y2473">
        <v>3928.0012999999999</v>
      </c>
      <c r="Z2473">
        <v>4170.9989999999998</v>
      </c>
      <c r="AA2473">
        <v>4336.5535</v>
      </c>
      <c r="AB2473">
        <v>4107.2088999999996</v>
      </c>
      <c r="AC2473">
        <v>4399.1460999999999</v>
      </c>
      <c r="AD2473">
        <v>4587.8325999999997</v>
      </c>
      <c r="AE2473">
        <v>5561.2300999999998</v>
      </c>
      <c r="AF2473">
        <v>6285.2493000000004</v>
      </c>
      <c r="AG2473">
        <v>9047.9845999999998</v>
      </c>
      <c r="AH2473">
        <v>10906.2791</v>
      </c>
      <c r="AI2473">
        <v>13333.4089</v>
      </c>
      <c r="AJ2473">
        <v>16543.5164</v>
      </c>
      <c r="AK2473">
        <v>21224.475999999999</v>
      </c>
      <c r="AL2473">
        <v>26862.5255</v>
      </c>
      <c r="AM2473" s="49" t="s">
        <v>145</v>
      </c>
      <c r="AN2473" s="49" t="s">
        <v>14</v>
      </c>
      <c r="AO2473" s="49" t="s">
        <v>500</v>
      </c>
      <c r="AP2473" s="49" t="s">
        <v>505</v>
      </c>
      <c r="AQ2473" s="49" t="s">
        <v>13</v>
      </c>
      <c r="AR2473" s="49" t="s">
        <v>487</v>
      </c>
      <c r="AS2473" s="49" t="s">
        <v>488</v>
      </c>
      <c r="AT2473" s="49" t="s">
        <v>489</v>
      </c>
    </row>
    <row r="2474" spans="1:46" x14ac:dyDescent="0.25">
      <c r="A2474">
        <v>15</v>
      </c>
      <c r="B2474" t="s">
        <v>146</v>
      </c>
      <c r="C2474" t="s">
        <v>146</v>
      </c>
      <c r="D2474" t="s">
        <v>147</v>
      </c>
      <c r="E2474" t="s">
        <v>636</v>
      </c>
      <c r="F2474" t="s">
        <v>637</v>
      </c>
      <c r="G2474">
        <v>0</v>
      </c>
      <c r="H2474">
        <v>0</v>
      </c>
      <c r="I2474">
        <v>0</v>
      </c>
      <c r="J2474">
        <v>0</v>
      </c>
      <c r="K2474">
        <v>0</v>
      </c>
      <c r="L2474">
        <v>0</v>
      </c>
      <c r="M2474">
        <v>0</v>
      </c>
      <c r="N2474">
        <v>0</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c r="AG2474">
        <v>0</v>
      </c>
      <c r="AH2474">
        <v>0</v>
      </c>
      <c r="AI2474">
        <v>0</v>
      </c>
      <c r="AJ2474">
        <v>0</v>
      </c>
      <c r="AK2474">
        <v>0</v>
      </c>
      <c r="AL2474" t="s">
        <v>531</v>
      </c>
      <c r="AM2474" s="49" t="s">
        <v>147</v>
      </c>
      <c r="AN2474" s="49" t="s">
        <v>14</v>
      </c>
      <c r="AO2474" s="49" t="s">
        <v>507</v>
      </c>
      <c r="AP2474" s="49" t="s">
        <v>501</v>
      </c>
      <c r="AQ2474" s="49" t="s">
        <v>10</v>
      </c>
      <c r="AR2474" s="49" t="s">
        <v>487</v>
      </c>
      <c r="AS2474" s="49" t="s">
        <v>488</v>
      </c>
      <c r="AT2474" s="49" t="s">
        <v>489</v>
      </c>
    </row>
    <row r="2475" spans="1:46" x14ac:dyDescent="0.25">
      <c r="A2475">
        <v>15</v>
      </c>
      <c r="B2475" t="s">
        <v>149</v>
      </c>
      <c r="C2475" t="s">
        <v>149</v>
      </c>
      <c r="D2475" t="s">
        <v>412</v>
      </c>
      <c r="E2475" t="s">
        <v>636</v>
      </c>
      <c r="F2475" t="s">
        <v>637</v>
      </c>
      <c r="G2475">
        <v>0</v>
      </c>
      <c r="H2475">
        <v>0</v>
      </c>
      <c r="I2475">
        <v>0</v>
      </c>
      <c r="J2475">
        <v>0</v>
      </c>
      <c r="K2475">
        <v>0</v>
      </c>
      <c r="L2475">
        <v>0</v>
      </c>
      <c r="M2475">
        <v>0</v>
      </c>
      <c r="N2475">
        <v>0</v>
      </c>
      <c r="O2475">
        <v>0</v>
      </c>
      <c r="P2475">
        <v>0</v>
      </c>
      <c r="Q2475">
        <v>0</v>
      </c>
      <c r="R2475">
        <v>0</v>
      </c>
      <c r="S2475">
        <v>0</v>
      </c>
      <c r="T2475">
        <v>0</v>
      </c>
      <c r="U2475">
        <v>0</v>
      </c>
      <c r="V2475">
        <v>0</v>
      </c>
      <c r="W2475">
        <v>0</v>
      </c>
      <c r="X2475">
        <v>0</v>
      </c>
      <c r="Y2475">
        <v>0</v>
      </c>
      <c r="Z2475">
        <v>0</v>
      </c>
      <c r="AA2475">
        <v>0</v>
      </c>
      <c r="AB2475">
        <v>0</v>
      </c>
      <c r="AC2475">
        <v>0</v>
      </c>
      <c r="AD2475">
        <v>0</v>
      </c>
      <c r="AE2475">
        <v>0</v>
      </c>
      <c r="AF2475">
        <v>0</v>
      </c>
      <c r="AG2475">
        <v>282.00189999999998</v>
      </c>
      <c r="AH2475">
        <v>567.37419999999997</v>
      </c>
      <c r="AI2475">
        <v>925.13630000000001</v>
      </c>
      <c r="AJ2475">
        <v>866.62149999999997</v>
      </c>
      <c r="AK2475">
        <v>928.69090000000006</v>
      </c>
      <c r="AL2475" t="s">
        <v>531</v>
      </c>
      <c r="AM2475" s="49" t="s">
        <v>412</v>
      </c>
      <c r="AN2475" s="49" t="s">
        <v>14</v>
      </c>
      <c r="AO2475" s="49" t="s">
        <v>506</v>
      </c>
      <c r="AP2475" s="49" t="s">
        <v>501</v>
      </c>
      <c r="AQ2475" s="49" t="s">
        <v>10</v>
      </c>
      <c r="AR2475" s="49" t="s">
        <v>487</v>
      </c>
      <c r="AS2475" s="49" t="s">
        <v>496</v>
      </c>
      <c r="AT2475" s="49" t="s">
        <v>497</v>
      </c>
    </row>
    <row r="2476" spans="1:46" x14ac:dyDescent="0.25">
      <c r="A2476">
        <v>15</v>
      </c>
      <c r="B2476" t="s">
        <v>150</v>
      </c>
      <c r="C2476" t="s">
        <v>150</v>
      </c>
      <c r="D2476" t="s">
        <v>151</v>
      </c>
      <c r="E2476" t="s">
        <v>636</v>
      </c>
      <c r="F2476" t="s">
        <v>637</v>
      </c>
      <c r="G2476">
        <v>0</v>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G2476">
        <v>0</v>
      </c>
      <c r="AH2476">
        <v>0</v>
      </c>
      <c r="AI2476">
        <v>0</v>
      </c>
      <c r="AJ2476">
        <v>0</v>
      </c>
      <c r="AK2476">
        <v>0</v>
      </c>
      <c r="AL2476" t="s">
        <v>531</v>
      </c>
      <c r="AM2476" s="49" t="s">
        <v>151</v>
      </c>
      <c r="AN2476" s="49" t="s">
        <v>7</v>
      </c>
      <c r="AO2476" s="49" t="s">
        <v>9</v>
      </c>
      <c r="AP2476" s="49" t="s">
        <v>494</v>
      </c>
      <c r="AQ2476" s="49" t="s">
        <v>9</v>
      </c>
      <c r="AR2476" s="49" t="s">
        <v>487</v>
      </c>
      <c r="AS2476" s="49" t="s">
        <v>488</v>
      </c>
      <c r="AT2476" s="49" t="s">
        <v>489</v>
      </c>
    </row>
    <row r="2477" spans="1:46" x14ac:dyDescent="0.25">
      <c r="A2477">
        <v>15</v>
      </c>
      <c r="B2477" t="s">
        <v>338</v>
      </c>
      <c r="C2477" t="s">
        <v>338</v>
      </c>
      <c r="D2477" t="s">
        <v>339</v>
      </c>
      <c r="E2477" t="s">
        <v>636</v>
      </c>
      <c r="F2477" t="s">
        <v>637</v>
      </c>
      <c r="G2477">
        <v>0</v>
      </c>
      <c r="H2477">
        <v>0</v>
      </c>
      <c r="I2477">
        <v>0</v>
      </c>
      <c r="J2477">
        <v>0</v>
      </c>
      <c r="K2477">
        <v>0</v>
      </c>
      <c r="L2477">
        <v>0</v>
      </c>
      <c r="M2477">
        <v>0</v>
      </c>
      <c r="N2477">
        <v>0</v>
      </c>
      <c r="O2477">
        <v>0</v>
      </c>
      <c r="P2477">
        <v>0</v>
      </c>
      <c r="Q2477">
        <v>0</v>
      </c>
      <c r="R2477">
        <v>0</v>
      </c>
      <c r="S2477">
        <v>0</v>
      </c>
      <c r="T2477">
        <v>0</v>
      </c>
      <c r="U2477">
        <v>0</v>
      </c>
      <c r="V2477">
        <v>0</v>
      </c>
      <c r="W2477">
        <v>0</v>
      </c>
      <c r="X2477">
        <v>0</v>
      </c>
      <c r="Y2477">
        <v>0</v>
      </c>
      <c r="Z2477">
        <v>0</v>
      </c>
      <c r="AA2477">
        <v>0</v>
      </c>
      <c r="AB2477">
        <v>0</v>
      </c>
      <c r="AC2477">
        <v>0</v>
      </c>
      <c r="AD2477">
        <v>526.00019999999995</v>
      </c>
      <c r="AE2477">
        <v>412.00209999999998</v>
      </c>
      <c r="AF2477">
        <v>588.99900000000002</v>
      </c>
      <c r="AG2477">
        <v>530.99929999999995</v>
      </c>
      <c r="AH2477">
        <v>509.90199999999999</v>
      </c>
      <c r="AI2477">
        <v>495.00119999999998</v>
      </c>
      <c r="AJ2477">
        <v>569.99929999999995</v>
      </c>
      <c r="AK2477">
        <v>422.97149999999999</v>
      </c>
      <c r="AL2477" t="s">
        <v>531</v>
      </c>
      <c r="AM2477" s="49" t="s">
        <v>339</v>
      </c>
      <c r="AN2477" s="49" t="s">
        <v>14</v>
      </c>
      <c r="AO2477" s="49" t="s">
        <v>507</v>
      </c>
      <c r="AP2477" s="49" t="s">
        <v>494</v>
      </c>
      <c r="AQ2477" s="49" t="s">
        <v>10</v>
      </c>
      <c r="AR2477" s="49" t="s">
        <v>487</v>
      </c>
      <c r="AS2477" s="49" t="s">
        <v>488</v>
      </c>
      <c r="AT2477" s="49" t="s">
        <v>489</v>
      </c>
    </row>
    <row r="2478" spans="1:46" x14ac:dyDescent="0.25">
      <c r="A2478">
        <v>15</v>
      </c>
      <c r="B2478" t="s">
        <v>181</v>
      </c>
      <c r="C2478" t="s">
        <v>181</v>
      </c>
      <c r="D2478" t="s">
        <v>414</v>
      </c>
      <c r="E2478" t="s">
        <v>636</v>
      </c>
      <c r="F2478" t="s">
        <v>637</v>
      </c>
      <c r="G2478">
        <v>0</v>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c r="AG2478">
        <v>0</v>
      </c>
      <c r="AH2478">
        <v>0</v>
      </c>
      <c r="AI2478">
        <v>0</v>
      </c>
      <c r="AJ2478">
        <v>0</v>
      </c>
      <c r="AK2478">
        <v>0</v>
      </c>
      <c r="AL2478" t="s">
        <v>531</v>
      </c>
      <c r="AM2478" s="49" t="s">
        <v>414</v>
      </c>
      <c r="AN2478" s="49" t="s">
        <v>5</v>
      </c>
      <c r="AO2478" s="49" t="s">
        <v>9</v>
      </c>
      <c r="AP2478" s="49" t="s">
        <v>501</v>
      </c>
      <c r="AQ2478" s="49" t="s">
        <v>9</v>
      </c>
      <c r="AR2478" s="49" t="s">
        <v>495</v>
      </c>
      <c r="AS2478" s="49" t="s">
        <v>496</v>
      </c>
      <c r="AT2478" s="49" t="s">
        <v>497</v>
      </c>
    </row>
    <row r="2479" spans="1:46" x14ac:dyDescent="0.25">
      <c r="A2479">
        <v>15</v>
      </c>
      <c r="B2479" t="s">
        <v>152</v>
      </c>
      <c r="C2479" t="s">
        <v>152</v>
      </c>
      <c r="D2479" t="s">
        <v>153</v>
      </c>
      <c r="E2479" t="s">
        <v>636</v>
      </c>
      <c r="F2479" t="s">
        <v>637</v>
      </c>
      <c r="G2479" t="s">
        <v>531</v>
      </c>
      <c r="H2479" t="s">
        <v>531</v>
      </c>
      <c r="I2479">
        <v>0</v>
      </c>
      <c r="J2479">
        <v>0</v>
      </c>
      <c r="K2479">
        <v>0</v>
      </c>
      <c r="L2479">
        <v>0</v>
      </c>
      <c r="M2479">
        <v>0</v>
      </c>
      <c r="N2479">
        <v>0</v>
      </c>
      <c r="O2479">
        <v>0</v>
      </c>
      <c r="P2479">
        <v>0</v>
      </c>
      <c r="Q2479">
        <v>0</v>
      </c>
      <c r="R2479">
        <v>0</v>
      </c>
      <c r="S2479">
        <v>0</v>
      </c>
      <c r="T2479">
        <v>0</v>
      </c>
      <c r="U2479">
        <v>0</v>
      </c>
      <c r="V2479">
        <v>0</v>
      </c>
      <c r="W2479">
        <v>0</v>
      </c>
      <c r="X2479">
        <v>0</v>
      </c>
      <c r="Y2479">
        <v>0</v>
      </c>
      <c r="Z2479">
        <v>0</v>
      </c>
      <c r="AA2479">
        <v>0</v>
      </c>
      <c r="AB2479">
        <v>0</v>
      </c>
      <c r="AC2479">
        <v>0</v>
      </c>
      <c r="AD2479">
        <v>0</v>
      </c>
      <c r="AE2479">
        <v>0</v>
      </c>
      <c r="AF2479">
        <v>0</v>
      </c>
      <c r="AG2479">
        <v>0</v>
      </c>
      <c r="AH2479">
        <v>0</v>
      </c>
      <c r="AI2479">
        <v>0</v>
      </c>
      <c r="AJ2479">
        <v>0</v>
      </c>
      <c r="AK2479">
        <v>0</v>
      </c>
      <c r="AL2479" t="s">
        <v>531</v>
      </c>
      <c r="AM2479" s="49" t="s">
        <v>153</v>
      </c>
      <c r="AN2479" s="49" t="s">
        <v>6</v>
      </c>
      <c r="AO2479" s="49" t="s">
        <v>9</v>
      </c>
      <c r="AP2479" s="49" t="s">
        <v>486</v>
      </c>
      <c r="AQ2479" s="49" t="s">
        <v>9</v>
      </c>
      <c r="AR2479" s="49" t="s">
        <v>487</v>
      </c>
      <c r="AS2479" s="49" t="s">
        <v>488</v>
      </c>
      <c r="AT2479" s="49" t="s">
        <v>489</v>
      </c>
    </row>
    <row r="2480" spans="1:46" x14ac:dyDescent="0.25">
      <c r="A2480">
        <v>15</v>
      </c>
      <c r="B2480" t="s">
        <v>156</v>
      </c>
      <c r="C2480" t="s">
        <v>156</v>
      </c>
      <c r="D2480" t="s">
        <v>157</v>
      </c>
      <c r="E2480" t="s">
        <v>636</v>
      </c>
      <c r="F2480" t="s">
        <v>637</v>
      </c>
      <c r="G2480">
        <v>0</v>
      </c>
      <c r="H2480">
        <v>0</v>
      </c>
      <c r="I2480">
        <v>0</v>
      </c>
      <c r="J2480">
        <v>0</v>
      </c>
      <c r="K2480">
        <v>20.000299999999999</v>
      </c>
      <c r="L2480">
        <v>85.000399999999999</v>
      </c>
      <c r="M2480">
        <v>55.9985</v>
      </c>
      <c r="N2480">
        <v>57.999699999999997</v>
      </c>
      <c r="O2480">
        <v>69.999099999999999</v>
      </c>
      <c r="P2480">
        <v>107.99850000000001</v>
      </c>
      <c r="Q2480">
        <v>75.998800000000003</v>
      </c>
      <c r="R2480">
        <v>81.998500000000007</v>
      </c>
      <c r="S2480">
        <v>87.0017</v>
      </c>
      <c r="T2480">
        <v>113.0017</v>
      </c>
      <c r="U2480">
        <v>94.001999999999995</v>
      </c>
      <c r="V2480">
        <v>148.99979999999999</v>
      </c>
      <c r="W2480">
        <v>173.9992</v>
      </c>
      <c r="X2480">
        <v>176.00049999999999</v>
      </c>
      <c r="Y2480">
        <v>119.0014</v>
      </c>
      <c r="Z2480">
        <v>105.0008</v>
      </c>
      <c r="AA2480">
        <v>154.99950000000001</v>
      </c>
      <c r="AB2480">
        <v>137.00049999999999</v>
      </c>
      <c r="AC2480">
        <v>121.9992</v>
      </c>
      <c r="AD2480">
        <v>301.99810000000002</v>
      </c>
      <c r="AE2480">
        <v>403.00040000000001</v>
      </c>
      <c r="AF2480">
        <v>549.99900000000002</v>
      </c>
      <c r="AG2480">
        <v>722.00109999999995</v>
      </c>
      <c r="AH2480">
        <v>540.0009</v>
      </c>
      <c r="AI2480">
        <v>571</v>
      </c>
      <c r="AJ2480">
        <v>592.00099999999998</v>
      </c>
      <c r="AK2480">
        <v>832.0009</v>
      </c>
      <c r="AL2480">
        <v>780.00080000000003</v>
      </c>
      <c r="AM2480" s="49" t="s">
        <v>157</v>
      </c>
      <c r="AN2480" s="49" t="s">
        <v>14</v>
      </c>
      <c r="AO2480" s="49" t="s">
        <v>500</v>
      </c>
      <c r="AP2480" s="49" t="s">
        <v>505</v>
      </c>
      <c r="AQ2480" s="49" t="s">
        <v>13</v>
      </c>
      <c r="AR2480" s="49" t="s">
        <v>487</v>
      </c>
      <c r="AS2480" s="49" t="s">
        <v>488</v>
      </c>
      <c r="AT2480" s="49" t="s">
        <v>489</v>
      </c>
    </row>
    <row r="2481" spans="1:46" x14ac:dyDescent="0.25">
      <c r="A2481">
        <v>15</v>
      </c>
      <c r="B2481" t="s">
        <v>158</v>
      </c>
      <c r="C2481" t="s">
        <v>158</v>
      </c>
      <c r="D2481" t="s">
        <v>159</v>
      </c>
      <c r="E2481" t="s">
        <v>636</v>
      </c>
      <c r="F2481" t="s">
        <v>637</v>
      </c>
      <c r="G2481">
        <v>0</v>
      </c>
      <c r="H2481">
        <v>0</v>
      </c>
      <c r="I2481">
        <v>0</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c r="AG2481">
        <v>0</v>
      </c>
      <c r="AH2481">
        <v>0</v>
      </c>
      <c r="AI2481">
        <v>0</v>
      </c>
      <c r="AJ2481">
        <v>0</v>
      </c>
      <c r="AK2481">
        <v>0</v>
      </c>
      <c r="AL2481" t="s">
        <v>531</v>
      </c>
      <c r="AM2481" s="49" t="s">
        <v>159</v>
      </c>
      <c r="AN2481" s="49" t="s">
        <v>6</v>
      </c>
      <c r="AO2481" s="49" t="s">
        <v>9</v>
      </c>
      <c r="AP2481" s="49" t="s">
        <v>486</v>
      </c>
      <c r="AQ2481" s="49" t="s">
        <v>9</v>
      </c>
      <c r="AR2481" s="49" t="s">
        <v>487</v>
      </c>
      <c r="AS2481" s="49" t="s">
        <v>488</v>
      </c>
      <c r="AT2481" s="49" t="s">
        <v>489</v>
      </c>
    </row>
    <row r="2482" spans="1:46" x14ac:dyDescent="0.25">
      <c r="A2482">
        <v>15</v>
      </c>
      <c r="B2482" t="s">
        <v>160</v>
      </c>
      <c r="C2482" t="s">
        <v>160</v>
      </c>
      <c r="D2482" t="s">
        <v>161</v>
      </c>
      <c r="E2482" t="s">
        <v>636</v>
      </c>
      <c r="F2482" t="s">
        <v>637</v>
      </c>
      <c r="G2482">
        <v>0</v>
      </c>
      <c r="H2482">
        <v>0</v>
      </c>
      <c r="I2482">
        <v>0</v>
      </c>
      <c r="J2482">
        <v>0</v>
      </c>
      <c r="K2482">
        <v>0</v>
      </c>
      <c r="L2482">
        <v>0</v>
      </c>
      <c r="M2482">
        <v>650.00070000000005</v>
      </c>
      <c r="N2482">
        <v>494.00049999999999</v>
      </c>
      <c r="O2482">
        <v>515.00149999999996</v>
      </c>
      <c r="P2482">
        <v>763.99890000000005</v>
      </c>
      <c r="Q2482">
        <v>857.00030000000004</v>
      </c>
      <c r="R2482">
        <v>751.99950000000001</v>
      </c>
      <c r="S2482">
        <v>879.00189999999998</v>
      </c>
      <c r="T2482">
        <v>967.00009999999997</v>
      </c>
      <c r="U2482">
        <v>1107.9989</v>
      </c>
      <c r="V2482">
        <v>1747.0009</v>
      </c>
      <c r="W2482">
        <v>1526.0007000000001</v>
      </c>
      <c r="X2482">
        <v>1747.0009</v>
      </c>
      <c r="Y2482">
        <v>1884.0014000000001</v>
      </c>
      <c r="Z2482">
        <v>1733.0002999999999</v>
      </c>
      <c r="AA2482">
        <v>1691.9989</v>
      </c>
      <c r="AB2482">
        <v>2221.0011</v>
      </c>
      <c r="AC2482">
        <v>2424.9987000000001</v>
      </c>
      <c r="AD2482">
        <v>3725.0001000000002</v>
      </c>
      <c r="AE2482">
        <v>4173.0002999999997</v>
      </c>
      <c r="AF2482">
        <v>4320.9994999999999</v>
      </c>
      <c r="AG2482">
        <v>4694.0015000000003</v>
      </c>
      <c r="AH2482">
        <v>7147.0015999999996</v>
      </c>
      <c r="AI2482">
        <v>7803.9984000000004</v>
      </c>
      <c r="AJ2482">
        <v>7850.9993999999997</v>
      </c>
      <c r="AK2482">
        <v>7076.0018</v>
      </c>
      <c r="AL2482">
        <v>8016.0011999999997</v>
      </c>
      <c r="AM2482" s="49" t="s">
        <v>161</v>
      </c>
      <c r="AN2482" s="49" t="s">
        <v>14</v>
      </c>
      <c r="AO2482" s="49" t="s">
        <v>500</v>
      </c>
      <c r="AP2482" s="49" t="s">
        <v>505</v>
      </c>
      <c r="AQ2482" s="49" t="s">
        <v>13</v>
      </c>
      <c r="AR2482" s="49" t="s">
        <v>487</v>
      </c>
      <c r="AS2482" s="49" t="s">
        <v>488</v>
      </c>
      <c r="AT2482" s="49" t="s">
        <v>489</v>
      </c>
    </row>
    <row r="2483" spans="1:46" x14ac:dyDescent="0.25">
      <c r="A2483">
        <v>15</v>
      </c>
      <c r="B2483" t="s">
        <v>164</v>
      </c>
      <c r="C2483" t="s">
        <v>164</v>
      </c>
      <c r="D2483" t="s">
        <v>165</v>
      </c>
      <c r="E2483" t="s">
        <v>636</v>
      </c>
      <c r="F2483" t="s">
        <v>637</v>
      </c>
      <c r="G2483">
        <v>3034.9987999999998</v>
      </c>
      <c r="H2483">
        <v>3024</v>
      </c>
      <c r="I2483">
        <v>3086.9987999999998</v>
      </c>
      <c r="J2483">
        <v>3295.9996999999998</v>
      </c>
      <c r="K2483">
        <v>3416.0016999999998</v>
      </c>
      <c r="L2483">
        <v>3430.9989</v>
      </c>
      <c r="M2483">
        <v>3482.9989</v>
      </c>
      <c r="N2483">
        <v>3623.0012999999999</v>
      </c>
      <c r="O2483">
        <v>3580.9992999999999</v>
      </c>
      <c r="P2483">
        <v>4492.0010000000002</v>
      </c>
      <c r="Q2483">
        <v>6247.9993000000004</v>
      </c>
      <c r="R2483">
        <v>6883.9993999999997</v>
      </c>
      <c r="S2483">
        <v>8379.0010000000002</v>
      </c>
      <c r="T2483">
        <v>8602.9989999999998</v>
      </c>
      <c r="U2483">
        <v>9191.0015000000003</v>
      </c>
      <c r="V2483">
        <v>10163.000599999999</v>
      </c>
      <c r="W2483">
        <v>11288.998600000001</v>
      </c>
      <c r="X2483">
        <v>11794.9985</v>
      </c>
      <c r="Y2483">
        <v>12944.999400000001</v>
      </c>
      <c r="Z2483">
        <v>16232.001700000001</v>
      </c>
      <c r="AA2483">
        <v>18388.999199999998</v>
      </c>
      <c r="AB2483">
        <v>18683.662</v>
      </c>
      <c r="AC2483">
        <v>21024.116699999999</v>
      </c>
      <c r="AD2483">
        <v>24013.604899999998</v>
      </c>
      <c r="AE2483">
        <v>25430.614799999999</v>
      </c>
      <c r="AF2483">
        <v>28809.9025</v>
      </c>
      <c r="AG2483">
        <v>31477.827799999999</v>
      </c>
      <c r="AH2483">
        <v>33880.389499999997</v>
      </c>
      <c r="AI2483">
        <v>36644.8246</v>
      </c>
      <c r="AJ2483">
        <v>40750.392399999997</v>
      </c>
      <c r="AK2483">
        <v>47469.440199999997</v>
      </c>
      <c r="AL2483">
        <v>56943.394</v>
      </c>
      <c r="AM2483" s="49" t="s">
        <v>165</v>
      </c>
      <c r="AN2483" s="49" t="s">
        <v>14</v>
      </c>
      <c r="AO2483" s="49" t="s">
        <v>500</v>
      </c>
      <c r="AP2483" s="49" t="s">
        <v>505</v>
      </c>
      <c r="AQ2483" s="49" t="s">
        <v>13</v>
      </c>
      <c r="AR2483" s="49" t="s">
        <v>487</v>
      </c>
      <c r="AS2483" s="49" t="s">
        <v>488</v>
      </c>
      <c r="AT2483" s="49" t="s">
        <v>489</v>
      </c>
    </row>
    <row r="2484" spans="1:46" x14ac:dyDescent="0.25">
      <c r="A2484">
        <v>15</v>
      </c>
      <c r="B2484" t="s">
        <v>168</v>
      </c>
      <c r="C2484" t="s">
        <v>168</v>
      </c>
      <c r="D2484" t="s">
        <v>413</v>
      </c>
      <c r="E2484" t="s">
        <v>636</v>
      </c>
      <c r="F2484" t="s">
        <v>637</v>
      </c>
      <c r="G2484">
        <v>0</v>
      </c>
      <c r="H2484">
        <v>0</v>
      </c>
      <c r="I2484">
        <v>0</v>
      </c>
      <c r="J2484">
        <v>0</v>
      </c>
      <c r="K2484">
        <v>0</v>
      </c>
      <c r="L2484">
        <v>0</v>
      </c>
      <c r="M2484">
        <v>0</v>
      </c>
      <c r="N2484">
        <v>0</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c r="AG2484">
        <v>0</v>
      </c>
      <c r="AH2484">
        <v>0</v>
      </c>
      <c r="AI2484">
        <v>0</v>
      </c>
      <c r="AJ2484">
        <v>0</v>
      </c>
      <c r="AK2484">
        <v>0</v>
      </c>
      <c r="AL2484" t="s">
        <v>531</v>
      </c>
      <c r="AM2484" s="49" t="s">
        <v>413</v>
      </c>
      <c r="AN2484" s="49" t="s">
        <v>5</v>
      </c>
      <c r="AO2484" s="49" t="s">
        <v>9</v>
      </c>
      <c r="AP2484" s="49" t="s">
        <v>501</v>
      </c>
      <c r="AQ2484" s="49" t="s">
        <v>9</v>
      </c>
      <c r="AR2484" s="49" t="s">
        <v>495</v>
      </c>
      <c r="AS2484" s="49" t="s">
        <v>496</v>
      </c>
      <c r="AT2484" s="49" t="s">
        <v>497</v>
      </c>
    </row>
    <row r="2485" spans="1:46" x14ac:dyDescent="0.25">
      <c r="A2485">
        <v>15</v>
      </c>
      <c r="B2485" t="s">
        <v>171</v>
      </c>
      <c r="C2485" t="s">
        <v>171</v>
      </c>
      <c r="D2485" t="s">
        <v>172</v>
      </c>
      <c r="E2485" t="s">
        <v>636</v>
      </c>
      <c r="F2485" t="s">
        <v>637</v>
      </c>
      <c r="G2485">
        <v>0</v>
      </c>
      <c r="H2485">
        <v>0</v>
      </c>
      <c r="I2485">
        <v>0</v>
      </c>
      <c r="J2485">
        <v>0</v>
      </c>
      <c r="K2485">
        <v>0</v>
      </c>
      <c r="L2485">
        <v>0</v>
      </c>
      <c r="M2485">
        <v>0</v>
      </c>
      <c r="N2485">
        <v>0</v>
      </c>
      <c r="O2485">
        <v>0</v>
      </c>
      <c r="P2485">
        <v>0</v>
      </c>
      <c r="Q2485">
        <v>0</v>
      </c>
      <c r="R2485">
        <v>3.0019</v>
      </c>
      <c r="S2485">
        <v>3.0019</v>
      </c>
      <c r="T2485">
        <v>3.0019</v>
      </c>
      <c r="U2485">
        <v>3.0019</v>
      </c>
      <c r="V2485">
        <v>3.0019</v>
      </c>
      <c r="W2485">
        <v>3.0019</v>
      </c>
      <c r="X2485">
        <v>3.0019</v>
      </c>
      <c r="Y2485">
        <v>3.0019</v>
      </c>
      <c r="Z2485">
        <v>3.0019</v>
      </c>
      <c r="AA2485">
        <v>3.0019</v>
      </c>
      <c r="AB2485">
        <v>3.0019</v>
      </c>
      <c r="AC2485">
        <v>3.0019</v>
      </c>
      <c r="AD2485">
        <v>0</v>
      </c>
      <c r="AE2485">
        <v>0</v>
      </c>
      <c r="AF2485">
        <v>0</v>
      </c>
      <c r="AG2485">
        <v>0</v>
      </c>
      <c r="AH2485">
        <v>0</v>
      </c>
      <c r="AI2485">
        <v>0</v>
      </c>
      <c r="AJ2485">
        <v>0</v>
      </c>
      <c r="AK2485">
        <v>0</v>
      </c>
      <c r="AL2485">
        <v>0</v>
      </c>
      <c r="AM2485" s="49" t="s">
        <v>172</v>
      </c>
      <c r="AN2485" s="49" t="s">
        <v>14</v>
      </c>
      <c r="AO2485" s="49" t="s">
        <v>500</v>
      </c>
      <c r="AP2485" s="49" t="s">
        <v>501</v>
      </c>
      <c r="AQ2485" s="49" t="s">
        <v>502</v>
      </c>
      <c r="AR2485" s="49" t="s">
        <v>487</v>
      </c>
      <c r="AS2485" s="49" t="s">
        <v>488</v>
      </c>
      <c r="AT2485" s="49" t="s">
        <v>489</v>
      </c>
    </row>
    <row r="2486" spans="1:46" x14ac:dyDescent="0.25">
      <c r="A2486">
        <v>15</v>
      </c>
      <c r="B2486" t="s">
        <v>138</v>
      </c>
      <c r="C2486" t="s">
        <v>138</v>
      </c>
      <c r="D2486" t="s">
        <v>139</v>
      </c>
      <c r="E2486" t="s">
        <v>636</v>
      </c>
      <c r="F2486" t="s">
        <v>637</v>
      </c>
      <c r="G2486">
        <v>12230.999299999999</v>
      </c>
      <c r="H2486">
        <v>12230.999299999999</v>
      </c>
      <c r="I2486">
        <v>14051.0013</v>
      </c>
      <c r="J2486">
        <v>13993.0015</v>
      </c>
      <c r="K2486">
        <v>13936.998900000001</v>
      </c>
      <c r="L2486">
        <v>13946.0005</v>
      </c>
      <c r="M2486">
        <v>15449.999599999999</v>
      </c>
      <c r="N2486">
        <v>16381.998</v>
      </c>
      <c r="O2486">
        <v>16529.000700000001</v>
      </c>
      <c r="P2486">
        <v>15186.000899999999</v>
      </c>
      <c r="Q2486">
        <v>23340.9997</v>
      </c>
      <c r="R2486">
        <v>35278.001900000003</v>
      </c>
      <c r="S2486">
        <v>53180.000899999999</v>
      </c>
      <c r="T2486">
        <v>42630.998200000002</v>
      </c>
      <c r="U2486">
        <v>38992.999799999998</v>
      </c>
      <c r="V2486">
        <v>45621.001499999998</v>
      </c>
      <c r="W2486">
        <v>58658.001700000001</v>
      </c>
      <c r="X2486">
        <v>106462.0006</v>
      </c>
      <c r="Y2486">
        <v>131169.99890000001</v>
      </c>
      <c r="Z2486">
        <v>153088.00159999999</v>
      </c>
      <c r="AA2486">
        <v>182536.9982</v>
      </c>
      <c r="AB2486">
        <v>217383.99840000001</v>
      </c>
      <c r="AC2486">
        <v>266005.00109999999</v>
      </c>
      <c r="AD2486">
        <v>280646.00209999998</v>
      </c>
      <c r="AE2486">
        <v>298275.00079999998</v>
      </c>
      <c r="AF2486">
        <v>314417.99949999998</v>
      </c>
      <c r="AG2486">
        <v>320997.99949999998</v>
      </c>
      <c r="AH2486">
        <v>323249.99959999998</v>
      </c>
      <c r="AI2486">
        <v>318527.00040000002</v>
      </c>
      <c r="AJ2486">
        <v>317934.99939999997</v>
      </c>
      <c r="AK2486">
        <v>324259.00170000002</v>
      </c>
      <c r="AL2486">
        <v>317262.00060000003</v>
      </c>
      <c r="AM2486" s="49" t="s">
        <v>139</v>
      </c>
      <c r="AN2486" s="49" t="s">
        <v>14</v>
      </c>
      <c r="AO2486" s="49" t="s">
        <v>500</v>
      </c>
      <c r="AP2486" s="49" t="s">
        <v>505</v>
      </c>
      <c r="AQ2486" s="49" t="s">
        <v>13</v>
      </c>
      <c r="AR2486" s="49" t="s">
        <v>487</v>
      </c>
      <c r="AS2486" s="49" t="s">
        <v>488</v>
      </c>
      <c r="AT2486" s="49" t="s">
        <v>489</v>
      </c>
    </row>
    <row r="2487" spans="1:46" x14ac:dyDescent="0.25">
      <c r="A2487">
        <v>15</v>
      </c>
      <c r="B2487" t="s">
        <v>173</v>
      </c>
      <c r="C2487" t="s">
        <v>173</v>
      </c>
      <c r="D2487" t="s">
        <v>174</v>
      </c>
      <c r="E2487" t="s">
        <v>636</v>
      </c>
      <c r="F2487" t="s">
        <v>637</v>
      </c>
      <c r="G2487">
        <v>0</v>
      </c>
      <c r="H2487">
        <v>0</v>
      </c>
      <c r="I2487">
        <v>0</v>
      </c>
      <c r="J2487">
        <v>0</v>
      </c>
      <c r="K2487">
        <v>0</v>
      </c>
      <c r="L2487">
        <v>0</v>
      </c>
      <c r="M2487">
        <v>0</v>
      </c>
      <c r="N2487">
        <v>0</v>
      </c>
      <c r="O2487">
        <v>0</v>
      </c>
      <c r="P2487">
        <v>0</v>
      </c>
      <c r="Q2487">
        <v>0</v>
      </c>
      <c r="R2487">
        <v>0</v>
      </c>
      <c r="S2487">
        <v>0</v>
      </c>
      <c r="T2487">
        <v>0</v>
      </c>
      <c r="U2487">
        <v>0</v>
      </c>
      <c r="V2487">
        <v>0</v>
      </c>
      <c r="W2487">
        <v>0</v>
      </c>
      <c r="X2487">
        <v>0</v>
      </c>
      <c r="Y2487">
        <v>0</v>
      </c>
      <c r="Z2487">
        <v>0</v>
      </c>
      <c r="AA2487">
        <v>0</v>
      </c>
      <c r="AB2487">
        <v>0</v>
      </c>
      <c r="AC2487">
        <v>0</v>
      </c>
      <c r="AD2487">
        <v>0</v>
      </c>
      <c r="AE2487">
        <v>0</v>
      </c>
      <c r="AF2487">
        <v>0</v>
      </c>
      <c r="AG2487">
        <v>0</v>
      </c>
      <c r="AH2487">
        <v>0.95879999999999999</v>
      </c>
      <c r="AI2487">
        <v>3.8393000000000002</v>
      </c>
      <c r="AJ2487">
        <v>3.6006</v>
      </c>
      <c r="AK2487">
        <v>3.6006</v>
      </c>
      <c r="AL2487" t="s">
        <v>531</v>
      </c>
      <c r="AM2487" s="49" t="s">
        <v>174</v>
      </c>
      <c r="AN2487" s="49" t="s">
        <v>8</v>
      </c>
      <c r="AO2487" s="49" t="s">
        <v>9</v>
      </c>
      <c r="AP2487" s="49" t="s">
        <v>494</v>
      </c>
      <c r="AQ2487" s="49" t="s">
        <v>9</v>
      </c>
      <c r="AR2487" s="49" t="s">
        <v>495</v>
      </c>
      <c r="AS2487" s="49" t="s">
        <v>488</v>
      </c>
      <c r="AT2487" s="49" t="s">
        <v>489</v>
      </c>
    </row>
    <row r="2488" spans="1:46" x14ac:dyDescent="0.25">
      <c r="A2488">
        <v>15</v>
      </c>
      <c r="B2488" t="s">
        <v>549</v>
      </c>
      <c r="C2488" t="s">
        <v>549</v>
      </c>
      <c r="D2488" t="s">
        <v>550</v>
      </c>
      <c r="E2488" t="s">
        <v>636</v>
      </c>
      <c r="F2488" t="s">
        <v>637</v>
      </c>
      <c r="G2488">
        <v>0</v>
      </c>
      <c r="H2488">
        <v>0</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0</v>
      </c>
      <c r="AG2488">
        <v>0</v>
      </c>
      <c r="AH2488">
        <v>0</v>
      </c>
      <c r="AI2488">
        <v>0</v>
      </c>
      <c r="AJ2488">
        <v>0</v>
      </c>
      <c r="AK2488">
        <v>0</v>
      </c>
      <c r="AL2488" t="s">
        <v>531</v>
      </c>
      <c r="AM2488" s="49" t="e">
        <v>#N/A</v>
      </c>
      <c r="AN2488" s="49" t="e">
        <v>#N/A</v>
      </c>
      <c r="AO2488" s="49" t="e">
        <v>#N/A</v>
      </c>
      <c r="AP2488" s="49" t="e">
        <v>#N/A</v>
      </c>
      <c r="AQ2488" s="49" t="e">
        <v>#N/A</v>
      </c>
      <c r="AR2488" s="49" t="e">
        <v>#N/A</v>
      </c>
      <c r="AS2488" s="49" t="e">
        <v>#N/A</v>
      </c>
      <c r="AT2488" s="49" t="e">
        <v>#N/A</v>
      </c>
    </row>
    <row r="2489" spans="1:46" x14ac:dyDescent="0.25">
      <c r="A2489">
        <v>15</v>
      </c>
      <c r="B2489" t="s">
        <v>182</v>
      </c>
      <c r="C2489" t="s">
        <v>182</v>
      </c>
      <c r="D2489" t="s">
        <v>183</v>
      </c>
      <c r="E2489" t="s">
        <v>636</v>
      </c>
      <c r="F2489" t="s">
        <v>637</v>
      </c>
      <c r="G2489">
        <v>18.999700000000001</v>
      </c>
      <c r="H2489">
        <v>18.999700000000001</v>
      </c>
      <c r="I2489">
        <v>28.001300000000001</v>
      </c>
      <c r="J2489">
        <v>29.9984</v>
      </c>
      <c r="K2489">
        <v>31.999700000000001</v>
      </c>
      <c r="L2489">
        <v>29.9984</v>
      </c>
      <c r="M2489">
        <v>27.000699999999998</v>
      </c>
      <c r="N2489">
        <v>28.001300000000001</v>
      </c>
      <c r="O2489">
        <v>36.998800000000003</v>
      </c>
      <c r="P2489">
        <v>53.000700000000002</v>
      </c>
      <c r="Q2489">
        <v>52.000100000000003</v>
      </c>
      <c r="R2489">
        <v>1371.0011999999999</v>
      </c>
      <c r="S2489">
        <v>2028.9985999999999</v>
      </c>
      <c r="T2489">
        <v>1314.9984999999999</v>
      </c>
      <c r="U2489">
        <v>1501.0012999999999</v>
      </c>
      <c r="V2489">
        <v>1380.9992</v>
      </c>
      <c r="W2489">
        <v>1380.9992</v>
      </c>
      <c r="X2489">
        <v>1476.0019</v>
      </c>
      <c r="Y2489">
        <v>1411.0018</v>
      </c>
      <c r="Z2489">
        <v>2343.0003000000002</v>
      </c>
      <c r="AA2489">
        <v>2065.0009</v>
      </c>
      <c r="AB2489">
        <v>3047.9987999999998</v>
      </c>
      <c r="AC2489">
        <v>3709.9987999999998</v>
      </c>
      <c r="AD2489">
        <v>3703.9992000000002</v>
      </c>
      <c r="AE2489">
        <v>3639.9996999999998</v>
      </c>
      <c r="AF2489">
        <v>3825.9983000000002</v>
      </c>
      <c r="AG2489">
        <v>4258.0006999999996</v>
      </c>
      <c r="AH2489">
        <v>4484</v>
      </c>
      <c r="AI2489">
        <v>4723.8995000000004</v>
      </c>
      <c r="AJ2489">
        <v>5232.8301000000001</v>
      </c>
      <c r="AK2489">
        <v>5665</v>
      </c>
      <c r="AL2489">
        <v>6231.0009</v>
      </c>
      <c r="AM2489" s="49" t="s">
        <v>183</v>
      </c>
      <c r="AN2489" s="49" t="s">
        <v>14</v>
      </c>
      <c r="AO2489" s="49" t="s">
        <v>500</v>
      </c>
      <c r="AP2489" s="49" t="s">
        <v>505</v>
      </c>
      <c r="AQ2489" s="49" t="s">
        <v>13</v>
      </c>
      <c r="AR2489" s="49" t="s">
        <v>487</v>
      </c>
      <c r="AS2489" s="49" t="s">
        <v>488</v>
      </c>
      <c r="AT2489" s="49" t="s">
        <v>489</v>
      </c>
    </row>
    <row r="2490" spans="1:46" x14ac:dyDescent="0.25">
      <c r="A2490">
        <v>15</v>
      </c>
      <c r="B2490" t="s">
        <v>186</v>
      </c>
      <c r="C2490" t="s">
        <v>186</v>
      </c>
      <c r="D2490" t="s">
        <v>187</v>
      </c>
      <c r="E2490" t="s">
        <v>636</v>
      </c>
      <c r="F2490" t="s">
        <v>637</v>
      </c>
      <c r="G2490">
        <v>0</v>
      </c>
      <c r="H2490">
        <v>0</v>
      </c>
      <c r="I2490">
        <v>0</v>
      </c>
      <c r="J2490">
        <v>0</v>
      </c>
      <c r="K2490">
        <v>0</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67.001400000000004</v>
      </c>
      <c r="AE2490">
        <v>126.0017</v>
      </c>
      <c r="AF2490">
        <v>200.9999</v>
      </c>
      <c r="AG2490">
        <v>189.00049999999999</v>
      </c>
      <c r="AH2490">
        <v>312.75400000000002</v>
      </c>
      <c r="AI2490">
        <v>436.18920000000003</v>
      </c>
      <c r="AJ2490">
        <v>312.75400000000002</v>
      </c>
      <c r="AK2490">
        <v>285.3304</v>
      </c>
      <c r="AL2490" t="s">
        <v>531</v>
      </c>
      <c r="AM2490" s="49" t="s">
        <v>187</v>
      </c>
      <c r="AN2490" s="49" t="s">
        <v>14</v>
      </c>
      <c r="AO2490" s="49" t="s">
        <v>507</v>
      </c>
      <c r="AP2490" s="49" t="s">
        <v>501</v>
      </c>
      <c r="AQ2490" s="49" t="s">
        <v>10</v>
      </c>
      <c r="AR2490" s="49" t="s">
        <v>487</v>
      </c>
      <c r="AS2490" s="49" t="s">
        <v>488</v>
      </c>
      <c r="AT2490" s="49" t="s">
        <v>489</v>
      </c>
    </row>
    <row r="2491" spans="1:46" x14ac:dyDescent="0.25">
      <c r="A2491">
        <v>15</v>
      </c>
      <c r="B2491" t="s">
        <v>188</v>
      </c>
      <c r="C2491" t="s">
        <v>188</v>
      </c>
      <c r="D2491" t="s">
        <v>189</v>
      </c>
      <c r="E2491" t="s">
        <v>636</v>
      </c>
      <c r="F2491" t="s">
        <v>637</v>
      </c>
      <c r="G2491">
        <v>0</v>
      </c>
      <c r="H2491">
        <v>0</v>
      </c>
      <c r="I2491">
        <v>0</v>
      </c>
      <c r="J2491">
        <v>0</v>
      </c>
      <c r="K2491">
        <v>0</v>
      </c>
      <c r="L2491">
        <v>0</v>
      </c>
      <c r="M2491">
        <v>0</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G2491">
        <v>0</v>
      </c>
      <c r="AH2491">
        <v>0</v>
      </c>
      <c r="AI2491">
        <v>0</v>
      </c>
      <c r="AJ2491">
        <v>0</v>
      </c>
      <c r="AK2491">
        <v>0</v>
      </c>
      <c r="AL2491" t="s">
        <v>531</v>
      </c>
      <c r="AM2491" s="49" t="s">
        <v>189</v>
      </c>
      <c r="AN2491" s="49" t="s">
        <v>14</v>
      </c>
      <c r="AO2491" s="49" t="s">
        <v>506</v>
      </c>
      <c r="AP2491" s="49" t="s">
        <v>501</v>
      </c>
      <c r="AQ2491" s="49" t="s">
        <v>10</v>
      </c>
      <c r="AR2491" s="49" t="s">
        <v>495</v>
      </c>
      <c r="AS2491" s="49" t="s">
        <v>488</v>
      </c>
      <c r="AT2491" s="49" t="s">
        <v>489</v>
      </c>
    </row>
    <row r="2492" spans="1:46" x14ac:dyDescent="0.25">
      <c r="A2492">
        <v>15</v>
      </c>
      <c r="B2492" t="s">
        <v>194</v>
      </c>
      <c r="C2492" t="s">
        <v>194</v>
      </c>
      <c r="D2492" t="s">
        <v>195</v>
      </c>
      <c r="E2492" t="s">
        <v>636</v>
      </c>
      <c r="F2492" t="s">
        <v>637</v>
      </c>
      <c r="G2492">
        <v>0</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c r="AH2492">
        <v>0</v>
      </c>
      <c r="AI2492">
        <v>0</v>
      </c>
      <c r="AJ2492">
        <v>0</v>
      </c>
      <c r="AK2492">
        <v>0</v>
      </c>
      <c r="AL2492" t="s">
        <v>531</v>
      </c>
      <c r="AM2492" s="49" t="s">
        <v>195</v>
      </c>
      <c r="AN2492" s="49" t="s">
        <v>14</v>
      </c>
      <c r="AO2492" s="49" t="s">
        <v>507</v>
      </c>
      <c r="AP2492" s="49" t="s">
        <v>494</v>
      </c>
      <c r="AQ2492" s="49" t="s">
        <v>10</v>
      </c>
      <c r="AR2492" s="49" t="s">
        <v>487</v>
      </c>
      <c r="AS2492" s="49" t="s">
        <v>488</v>
      </c>
      <c r="AT2492" s="49" t="s">
        <v>489</v>
      </c>
    </row>
    <row r="2493" spans="1:46" x14ac:dyDescent="0.25">
      <c r="A2493">
        <v>15</v>
      </c>
      <c r="B2493" t="s">
        <v>190</v>
      </c>
      <c r="C2493" t="s">
        <v>190</v>
      </c>
      <c r="D2493" t="s">
        <v>191</v>
      </c>
      <c r="E2493" t="s">
        <v>636</v>
      </c>
      <c r="F2493" t="s">
        <v>637</v>
      </c>
      <c r="G2493">
        <v>0</v>
      </c>
      <c r="H2493">
        <v>0</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G2493">
        <v>0</v>
      </c>
      <c r="AH2493">
        <v>0</v>
      </c>
      <c r="AI2493">
        <v>0</v>
      </c>
      <c r="AJ2493">
        <v>0</v>
      </c>
      <c r="AK2493">
        <v>0</v>
      </c>
      <c r="AL2493" t="s">
        <v>531</v>
      </c>
      <c r="AM2493" s="49" t="s">
        <v>191</v>
      </c>
      <c r="AN2493" s="49" t="s">
        <v>14</v>
      </c>
      <c r="AO2493" s="49" t="s">
        <v>507</v>
      </c>
      <c r="AP2493" s="49" t="s">
        <v>494</v>
      </c>
      <c r="AQ2493" s="49" t="s">
        <v>10</v>
      </c>
      <c r="AR2493" s="49" t="s">
        <v>487</v>
      </c>
      <c r="AS2493" s="49" t="s">
        <v>488</v>
      </c>
      <c r="AT2493" s="49" t="s">
        <v>489</v>
      </c>
    </row>
    <row r="2494" spans="1:46" x14ac:dyDescent="0.25">
      <c r="A2494">
        <v>15</v>
      </c>
      <c r="B2494" t="s">
        <v>196</v>
      </c>
      <c r="C2494" t="s">
        <v>196</v>
      </c>
      <c r="D2494" t="s">
        <v>197</v>
      </c>
      <c r="E2494" t="s">
        <v>636</v>
      </c>
      <c r="F2494" t="s">
        <v>637</v>
      </c>
      <c r="G2494">
        <v>0</v>
      </c>
      <c r="H2494">
        <v>0</v>
      </c>
      <c r="I2494">
        <v>0</v>
      </c>
      <c r="J2494">
        <v>0</v>
      </c>
      <c r="K2494">
        <v>0</v>
      </c>
      <c r="L2494">
        <v>0</v>
      </c>
      <c r="M2494">
        <v>0</v>
      </c>
      <c r="N2494">
        <v>0</v>
      </c>
      <c r="O2494">
        <v>0</v>
      </c>
      <c r="P2494">
        <v>0</v>
      </c>
      <c r="Q2494">
        <v>5.9996999999999998</v>
      </c>
      <c r="R2494">
        <v>89.999499999999998</v>
      </c>
      <c r="S2494">
        <v>135.99979999999999</v>
      </c>
      <c r="T2494">
        <v>197.00149999999999</v>
      </c>
      <c r="U2494">
        <v>280.00060000000002</v>
      </c>
      <c r="V2494">
        <v>296.99900000000002</v>
      </c>
      <c r="W2494">
        <v>511.99959999999999</v>
      </c>
      <c r="X2494">
        <v>699.99950000000001</v>
      </c>
      <c r="Y2494">
        <v>912.99869999999999</v>
      </c>
      <c r="Z2494">
        <v>1294.0017</v>
      </c>
      <c r="AA2494">
        <v>1515.9983999999999</v>
      </c>
      <c r="AB2494">
        <v>2540.0018</v>
      </c>
      <c r="AC2494">
        <v>2217.9992000000002</v>
      </c>
      <c r="AD2494">
        <v>3336.0003999999999</v>
      </c>
      <c r="AE2494">
        <v>3323.0003999999999</v>
      </c>
      <c r="AF2494">
        <v>3334.9996999999998</v>
      </c>
      <c r="AG2494">
        <v>3708.0016999999998</v>
      </c>
      <c r="AH2494">
        <v>4141.0006000000003</v>
      </c>
      <c r="AI2494">
        <v>3916.002</v>
      </c>
      <c r="AJ2494">
        <v>3785.0012000000002</v>
      </c>
      <c r="AK2494">
        <v>3745.0005000000001</v>
      </c>
      <c r="AL2494">
        <v>3603.0010000000002</v>
      </c>
      <c r="AM2494" s="49" t="s">
        <v>197</v>
      </c>
      <c r="AN2494" s="49" t="s">
        <v>14</v>
      </c>
      <c r="AO2494" s="49" t="s">
        <v>500</v>
      </c>
      <c r="AP2494" s="49" t="s">
        <v>505</v>
      </c>
      <c r="AQ2494" s="49" t="s">
        <v>13</v>
      </c>
      <c r="AR2494" s="49" t="s">
        <v>487</v>
      </c>
      <c r="AS2494" s="49" t="s">
        <v>488</v>
      </c>
      <c r="AT2494" s="49" t="s">
        <v>489</v>
      </c>
    </row>
    <row r="2495" spans="1:46" x14ac:dyDescent="0.25">
      <c r="A2495">
        <v>15</v>
      </c>
      <c r="B2495" t="s">
        <v>206</v>
      </c>
      <c r="C2495" t="s">
        <v>206</v>
      </c>
      <c r="D2495" t="s">
        <v>207</v>
      </c>
      <c r="E2495" t="s">
        <v>636</v>
      </c>
      <c r="F2495" t="s">
        <v>637</v>
      </c>
      <c r="G2495">
        <v>0</v>
      </c>
      <c r="H2495">
        <v>0</v>
      </c>
      <c r="I2495">
        <v>0</v>
      </c>
      <c r="J2495">
        <v>0</v>
      </c>
      <c r="K2495">
        <v>0</v>
      </c>
      <c r="L2495">
        <v>0</v>
      </c>
      <c r="M2495">
        <v>0</v>
      </c>
      <c r="N2495">
        <v>0</v>
      </c>
      <c r="O2495">
        <v>0</v>
      </c>
      <c r="P2495">
        <v>0</v>
      </c>
      <c r="Q2495">
        <v>0</v>
      </c>
      <c r="R2495">
        <v>0</v>
      </c>
      <c r="S2495">
        <v>0</v>
      </c>
      <c r="T2495">
        <v>0</v>
      </c>
      <c r="U2495">
        <v>28.001300000000001</v>
      </c>
      <c r="V2495">
        <v>42.002000000000002</v>
      </c>
      <c r="W2495">
        <v>11.9994</v>
      </c>
      <c r="X2495">
        <v>10.998699999999999</v>
      </c>
      <c r="Y2495">
        <v>15.001300000000001</v>
      </c>
      <c r="Z2495">
        <v>17.999099999999999</v>
      </c>
      <c r="AA2495">
        <v>22.0016</v>
      </c>
      <c r="AB2495">
        <v>48.0017</v>
      </c>
      <c r="AC2495">
        <v>73.001000000000005</v>
      </c>
      <c r="AD2495">
        <v>70.999799999999993</v>
      </c>
      <c r="AE2495">
        <v>70.999799999999993</v>
      </c>
      <c r="AF2495">
        <v>68.998500000000007</v>
      </c>
      <c r="AG2495">
        <v>78.339200000000005</v>
      </c>
      <c r="AH2495">
        <v>69.618099999999998</v>
      </c>
      <c r="AI2495">
        <v>74.248699999999999</v>
      </c>
      <c r="AJ2495">
        <v>71.117000000000004</v>
      </c>
      <c r="AK2495">
        <v>77.501900000000006</v>
      </c>
      <c r="AL2495">
        <v>77.501900000000006</v>
      </c>
      <c r="AM2495" s="49" t="s">
        <v>207</v>
      </c>
      <c r="AN2495" s="49" t="s">
        <v>14</v>
      </c>
      <c r="AO2495" s="49" t="s">
        <v>500</v>
      </c>
      <c r="AP2495" s="49" t="s">
        <v>505</v>
      </c>
      <c r="AQ2495" s="49" t="s">
        <v>13</v>
      </c>
      <c r="AR2495" s="49" t="s">
        <v>487</v>
      </c>
      <c r="AS2495" s="49" t="s">
        <v>488</v>
      </c>
      <c r="AT2495" s="49" t="s">
        <v>489</v>
      </c>
    </row>
    <row r="2496" spans="1:46" x14ac:dyDescent="0.25">
      <c r="A2496">
        <v>15</v>
      </c>
      <c r="B2496" t="s">
        <v>493</v>
      </c>
      <c r="C2496" t="s">
        <v>551</v>
      </c>
      <c r="D2496" t="s">
        <v>552</v>
      </c>
      <c r="E2496" t="s">
        <v>636</v>
      </c>
      <c r="F2496" t="s">
        <v>637</v>
      </c>
      <c r="G2496">
        <v>63255.015899999999</v>
      </c>
      <c r="H2496">
        <v>66733.752699999997</v>
      </c>
      <c r="I2496">
        <v>69097.259900000005</v>
      </c>
      <c r="J2496">
        <v>78932.421600000001</v>
      </c>
      <c r="K2496">
        <v>85454.9954</v>
      </c>
      <c r="L2496">
        <v>97867.831600000005</v>
      </c>
      <c r="M2496">
        <v>110261.4881</v>
      </c>
      <c r="N2496">
        <v>126762.4917</v>
      </c>
      <c r="O2496">
        <v>135041.2942</v>
      </c>
      <c r="P2496">
        <v>213275.55850000001</v>
      </c>
      <c r="Q2496">
        <v>235918.19579999999</v>
      </c>
      <c r="R2496">
        <v>273460.44429999997</v>
      </c>
      <c r="S2496">
        <v>318346.29810000001</v>
      </c>
      <c r="T2496">
        <v>319656.43150000001</v>
      </c>
      <c r="U2496">
        <v>338139.83889999997</v>
      </c>
      <c r="V2496">
        <v>357076.78129999997</v>
      </c>
      <c r="W2496">
        <v>386166.02710000001</v>
      </c>
      <c r="X2496">
        <v>467492.25160000002</v>
      </c>
      <c r="Y2496">
        <v>517308.8872</v>
      </c>
      <c r="Z2496">
        <v>574051.52419999999</v>
      </c>
      <c r="AA2496">
        <v>530813.42740000004</v>
      </c>
      <c r="AB2496">
        <v>614522.12520000001</v>
      </c>
      <c r="AC2496">
        <v>699285.39850000001</v>
      </c>
      <c r="AD2496">
        <v>795264.60649999999</v>
      </c>
      <c r="AE2496">
        <v>858825.35519999999</v>
      </c>
      <c r="AF2496">
        <v>884519.83050000004</v>
      </c>
      <c r="AG2496">
        <v>898117.29669999995</v>
      </c>
      <c r="AH2496">
        <v>912952.01249999995</v>
      </c>
      <c r="AI2496">
        <v>918169.87479999999</v>
      </c>
      <c r="AJ2496">
        <v>921965.22149999999</v>
      </c>
      <c r="AK2496">
        <v>945691.68319999997</v>
      </c>
      <c r="AL2496">
        <v>956906.47080000001</v>
      </c>
      <c r="AM2496" s="49" t="e">
        <v>#N/A</v>
      </c>
      <c r="AN2496" s="49" t="e">
        <v>#N/A</v>
      </c>
      <c r="AO2496" s="49" t="e">
        <v>#N/A</v>
      </c>
      <c r="AP2496" s="49" t="e">
        <v>#N/A</v>
      </c>
      <c r="AQ2496" s="49" t="e">
        <v>#N/A</v>
      </c>
      <c r="AR2496" s="49" t="e">
        <v>#N/A</v>
      </c>
      <c r="AS2496" s="49" t="e">
        <v>#N/A</v>
      </c>
      <c r="AT2496" s="49" t="e">
        <v>#N/A</v>
      </c>
    </row>
    <row r="2497" spans="1:46" x14ac:dyDescent="0.25">
      <c r="A2497">
        <v>15</v>
      </c>
      <c r="B2497" t="s">
        <v>200</v>
      </c>
      <c r="C2497" t="s">
        <v>200</v>
      </c>
      <c r="D2497" t="s">
        <v>201</v>
      </c>
      <c r="E2497" t="s">
        <v>636</v>
      </c>
      <c r="F2497" t="s">
        <v>637</v>
      </c>
      <c r="G2497">
        <v>0</v>
      </c>
      <c r="H2497">
        <v>0</v>
      </c>
      <c r="I2497">
        <v>0</v>
      </c>
      <c r="J2497">
        <v>0</v>
      </c>
      <c r="K2497">
        <v>0</v>
      </c>
      <c r="L2497">
        <v>0</v>
      </c>
      <c r="M2497">
        <v>0</v>
      </c>
      <c r="N2497">
        <v>0</v>
      </c>
      <c r="O2497">
        <v>0</v>
      </c>
      <c r="P2497">
        <v>0</v>
      </c>
      <c r="Q2497">
        <v>0</v>
      </c>
      <c r="R2497">
        <v>0</v>
      </c>
      <c r="S2497">
        <v>0</v>
      </c>
      <c r="T2497">
        <v>0</v>
      </c>
      <c r="U2497">
        <v>0</v>
      </c>
      <c r="V2497">
        <v>32055.9997</v>
      </c>
      <c r="W2497">
        <v>33098.998599999999</v>
      </c>
      <c r="X2497">
        <v>43745.859299999996</v>
      </c>
      <c r="Y2497">
        <v>47015.172400000003</v>
      </c>
      <c r="Z2497">
        <v>49240.737099999998</v>
      </c>
      <c r="AA2497">
        <v>51744.292800000003</v>
      </c>
      <c r="AB2497">
        <v>54691.4692</v>
      </c>
      <c r="AC2497">
        <v>58129.384700000002</v>
      </c>
      <c r="AD2497">
        <v>60341.3004</v>
      </c>
      <c r="AE2497">
        <v>62515.643799999998</v>
      </c>
      <c r="AF2497">
        <v>64185.272700000001</v>
      </c>
      <c r="AG2497">
        <v>66195.660999999993</v>
      </c>
      <c r="AH2497">
        <v>66909.7448</v>
      </c>
      <c r="AI2497">
        <v>68264.723100000003</v>
      </c>
      <c r="AJ2497">
        <v>69344.632800000007</v>
      </c>
      <c r="AK2497">
        <v>69879.710000000006</v>
      </c>
      <c r="AL2497" t="s">
        <v>531</v>
      </c>
      <c r="AM2497" s="49" t="s">
        <v>201</v>
      </c>
      <c r="AN2497" s="49" t="s">
        <v>14</v>
      </c>
      <c r="AO2497" s="49" t="s">
        <v>485</v>
      </c>
      <c r="AP2497" s="49" t="s">
        <v>494</v>
      </c>
      <c r="AQ2497" s="49" t="s">
        <v>11</v>
      </c>
      <c r="AR2497" s="49" t="s">
        <v>487</v>
      </c>
      <c r="AS2497" s="49" t="s">
        <v>488</v>
      </c>
      <c r="AT2497" s="49" t="s">
        <v>489</v>
      </c>
    </row>
    <row r="2498" spans="1:46" x14ac:dyDescent="0.25">
      <c r="A2498">
        <v>15</v>
      </c>
      <c r="B2498" t="s">
        <v>198</v>
      </c>
      <c r="C2498" t="s">
        <v>198</v>
      </c>
      <c r="D2498" t="s">
        <v>199</v>
      </c>
      <c r="E2498" t="s">
        <v>636</v>
      </c>
      <c r="F2498" t="s">
        <v>637</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440.12060000000002</v>
      </c>
      <c r="AG2498">
        <v>529.4502</v>
      </c>
      <c r="AH2498">
        <v>1511.5730000000001</v>
      </c>
      <c r="AI2498">
        <v>10916.758599999999</v>
      </c>
      <c r="AJ2498">
        <v>11734.193600000001</v>
      </c>
      <c r="AK2498">
        <v>15028.8619</v>
      </c>
      <c r="AL2498" t="s">
        <v>531</v>
      </c>
      <c r="AM2498" s="49" t="s">
        <v>199</v>
      </c>
      <c r="AN2498" s="49" t="s">
        <v>14</v>
      </c>
      <c r="AO2498" s="49" t="s">
        <v>485</v>
      </c>
      <c r="AP2498" s="49" t="s">
        <v>494</v>
      </c>
      <c r="AQ2498" s="49" t="s">
        <v>11</v>
      </c>
      <c r="AR2498" s="49" t="s">
        <v>487</v>
      </c>
      <c r="AS2498" s="49" t="s">
        <v>488</v>
      </c>
      <c r="AT2498" s="49" t="s">
        <v>489</v>
      </c>
    </row>
    <row r="2499" spans="1:46" x14ac:dyDescent="0.25">
      <c r="A2499">
        <v>15</v>
      </c>
      <c r="B2499" t="s">
        <v>205</v>
      </c>
      <c r="C2499" t="s">
        <v>205</v>
      </c>
      <c r="D2499" t="s">
        <v>416</v>
      </c>
      <c r="E2499" t="s">
        <v>636</v>
      </c>
      <c r="F2499" t="s">
        <v>637</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c r="AG2499">
        <v>0</v>
      </c>
      <c r="AH2499">
        <v>0</v>
      </c>
      <c r="AI2499">
        <v>0</v>
      </c>
      <c r="AJ2499">
        <v>0</v>
      </c>
      <c r="AK2499">
        <v>0</v>
      </c>
      <c r="AL2499" t="s">
        <v>531</v>
      </c>
      <c r="AM2499" s="49" t="s">
        <v>416</v>
      </c>
      <c r="AN2499" s="49" t="s">
        <v>14</v>
      </c>
      <c r="AO2499" s="49" t="s">
        <v>485</v>
      </c>
      <c r="AP2499" s="49" t="s">
        <v>501</v>
      </c>
      <c r="AQ2499" s="49" t="s">
        <v>11</v>
      </c>
      <c r="AR2499" s="49" t="s">
        <v>495</v>
      </c>
      <c r="AS2499" s="49" t="s">
        <v>496</v>
      </c>
      <c r="AT2499" s="49" t="s">
        <v>497</v>
      </c>
    </row>
    <row r="2500" spans="1:46" x14ac:dyDescent="0.25">
      <c r="A2500">
        <v>15</v>
      </c>
      <c r="B2500" t="s">
        <v>202</v>
      </c>
      <c r="C2500" t="s">
        <v>202</v>
      </c>
      <c r="D2500" t="s">
        <v>203</v>
      </c>
      <c r="E2500" t="s">
        <v>636</v>
      </c>
      <c r="F2500" t="s">
        <v>637</v>
      </c>
      <c r="G2500">
        <v>94.998500000000007</v>
      </c>
      <c r="H2500">
        <v>119.0014</v>
      </c>
      <c r="I2500">
        <v>117.0001</v>
      </c>
      <c r="J2500">
        <v>152.0018</v>
      </c>
      <c r="K2500">
        <v>104.0001</v>
      </c>
      <c r="L2500">
        <v>119.0014</v>
      </c>
      <c r="M2500">
        <v>444.0018</v>
      </c>
      <c r="N2500">
        <v>1091.0005000000001</v>
      </c>
      <c r="O2500">
        <v>1067.0018</v>
      </c>
      <c r="P2500">
        <v>1149.0002999999999</v>
      </c>
      <c r="Q2500">
        <v>1168</v>
      </c>
      <c r="R2500">
        <v>1184.9983999999999</v>
      </c>
      <c r="S2500">
        <v>990.99879999999996</v>
      </c>
      <c r="T2500">
        <v>1061.9985999999999</v>
      </c>
      <c r="U2500">
        <v>1249.9983999999999</v>
      </c>
      <c r="V2500">
        <v>1435.0550000000001</v>
      </c>
      <c r="W2500">
        <v>1467.5153</v>
      </c>
      <c r="X2500">
        <v>1961.3902</v>
      </c>
      <c r="Y2500">
        <v>2074.0151000000001</v>
      </c>
      <c r="Z2500">
        <v>2323.7075</v>
      </c>
      <c r="AA2500">
        <v>2445.4679999999998</v>
      </c>
      <c r="AB2500">
        <v>2409.9681</v>
      </c>
      <c r="AC2500">
        <v>2340.9947999999999</v>
      </c>
      <c r="AD2500">
        <v>2061.6599000000001</v>
      </c>
      <c r="AE2500">
        <v>2186.8409999999999</v>
      </c>
      <c r="AF2500">
        <v>2317.4985000000001</v>
      </c>
      <c r="AG2500">
        <v>2327.7226000000001</v>
      </c>
      <c r="AH2500">
        <v>2321.7815999999998</v>
      </c>
      <c r="AI2500">
        <v>2108.2464</v>
      </c>
      <c r="AJ2500">
        <v>2092.0518999999999</v>
      </c>
      <c r="AK2500">
        <v>2190.3620999999998</v>
      </c>
      <c r="AL2500">
        <v>2156.7337000000002</v>
      </c>
      <c r="AM2500" s="49" t="s">
        <v>203</v>
      </c>
      <c r="AN2500" s="49" t="s">
        <v>14</v>
      </c>
      <c r="AO2500" s="49" t="s">
        <v>500</v>
      </c>
      <c r="AP2500" s="49" t="s">
        <v>505</v>
      </c>
      <c r="AQ2500" s="49" t="s">
        <v>13</v>
      </c>
      <c r="AR2500" s="49" t="s">
        <v>487</v>
      </c>
      <c r="AS2500" s="49" t="s">
        <v>488</v>
      </c>
      <c r="AT2500" s="49" t="s">
        <v>489</v>
      </c>
    </row>
    <row r="2501" spans="1:46" x14ac:dyDescent="0.25">
      <c r="A2501">
        <v>15</v>
      </c>
      <c r="B2501" t="s">
        <v>204</v>
      </c>
      <c r="C2501" t="s">
        <v>204</v>
      </c>
      <c r="D2501" t="s">
        <v>553</v>
      </c>
      <c r="E2501" t="s">
        <v>636</v>
      </c>
      <c r="F2501" t="s">
        <v>637</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23.998699999999999</v>
      </c>
      <c r="AA2501">
        <v>118.0008</v>
      </c>
      <c r="AB2501">
        <v>258.99959999999999</v>
      </c>
      <c r="AC2501">
        <v>270.99900000000002</v>
      </c>
      <c r="AD2501">
        <v>247.00030000000001</v>
      </c>
      <c r="AE2501">
        <v>553.0009</v>
      </c>
      <c r="AF2501">
        <v>165.0018</v>
      </c>
      <c r="AG2501">
        <v>282.00189999999998</v>
      </c>
      <c r="AH2501">
        <v>448.2346</v>
      </c>
      <c r="AI2501">
        <v>254.2225</v>
      </c>
      <c r="AJ2501">
        <v>254.2225</v>
      </c>
      <c r="AK2501">
        <v>254.2225</v>
      </c>
      <c r="AL2501" t="s">
        <v>531</v>
      </c>
      <c r="AM2501" s="49" t="s">
        <v>415</v>
      </c>
      <c r="AN2501" s="49" t="s">
        <v>14</v>
      </c>
      <c r="AO2501" s="49" t="s">
        <v>485</v>
      </c>
      <c r="AP2501" s="49" t="s">
        <v>494</v>
      </c>
      <c r="AQ2501" s="49" t="s">
        <v>11</v>
      </c>
      <c r="AR2501" s="49" t="s">
        <v>487</v>
      </c>
      <c r="AS2501" s="49" t="s">
        <v>496</v>
      </c>
      <c r="AT2501" s="49" t="s">
        <v>497</v>
      </c>
    </row>
    <row r="2502" spans="1:46" x14ac:dyDescent="0.25">
      <c r="A2502">
        <v>15</v>
      </c>
      <c r="B2502" t="s">
        <v>208</v>
      </c>
      <c r="C2502" t="s">
        <v>208</v>
      </c>
      <c r="D2502" t="s">
        <v>209</v>
      </c>
      <c r="E2502" t="s">
        <v>636</v>
      </c>
      <c r="F2502" t="s">
        <v>637</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147.9992</v>
      </c>
      <c r="Z2502">
        <v>245.99959999999999</v>
      </c>
      <c r="AA2502">
        <v>347.00200000000001</v>
      </c>
      <c r="AB2502">
        <v>391.00110000000001</v>
      </c>
      <c r="AC2502">
        <v>776.99890000000005</v>
      </c>
      <c r="AD2502">
        <v>353.00170000000003</v>
      </c>
      <c r="AE2502">
        <v>593.00160000000005</v>
      </c>
      <c r="AF2502">
        <v>559.00059999999996</v>
      </c>
      <c r="AG2502">
        <v>794.99800000000005</v>
      </c>
      <c r="AH2502">
        <v>959.99969999999996</v>
      </c>
      <c r="AI2502">
        <v>878.23149999999998</v>
      </c>
      <c r="AJ2502">
        <v>878.19799999999998</v>
      </c>
      <c r="AK2502">
        <v>963.03099999999995</v>
      </c>
      <c r="AL2502">
        <v>914.87860000000001</v>
      </c>
      <c r="AM2502" s="49" t="s">
        <v>209</v>
      </c>
      <c r="AN2502" s="49" t="s">
        <v>14</v>
      </c>
      <c r="AO2502" s="49" t="s">
        <v>485</v>
      </c>
      <c r="AP2502" s="49" t="s">
        <v>505</v>
      </c>
      <c r="AQ2502" s="49" t="s">
        <v>13</v>
      </c>
      <c r="AR2502" s="49" t="s">
        <v>487</v>
      </c>
      <c r="AS2502" s="49" t="s">
        <v>488</v>
      </c>
      <c r="AT2502" s="49" t="s">
        <v>489</v>
      </c>
    </row>
    <row r="2503" spans="1:46" x14ac:dyDescent="0.25">
      <c r="A2503">
        <v>15</v>
      </c>
      <c r="B2503" t="s">
        <v>210</v>
      </c>
      <c r="C2503" t="s">
        <v>210</v>
      </c>
      <c r="D2503" t="s">
        <v>211</v>
      </c>
      <c r="E2503" t="s">
        <v>636</v>
      </c>
      <c r="F2503" t="s">
        <v>637</v>
      </c>
      <c r="G2503">
        <v>42.002000000000002</v>
      </c>
      <c r="H2503">
        <v>121.9992</v>
      </c>
      <c r="I2503">
        <v>170.0008</v>
      </c>
      <c r="J2503">
        <v>151.00110000000001</v>
      </c>
      <c r="K2503">
        <v>419.99880000000002</v>
      </c>
      <c r="L2503">
        <v>946.99969999999996</v>
      </c>
      <c r="M2503">
        <v>1967.0005000000001</v>
      </c>
      <c r="N2503">
        <v>4093.9996000000001</v>
      </c>
      <c r="O2503">
        <v>5962.9997000000003</v>
      </c>
      <c r="P2503">
        <v>6218.0009</v>
      </c>
      <c r="Q2503">
        <v>5480.0020000000004</v>
      </c>
      <c r="R2503">
        <v>6581.0006000000003</v>
      </c>
      <c r="S2503">
        <v>9044.9994000000006</v>
      </c>
      <c r="T2503">
        <v>10690.998</v>
      </c>
      <c r="U2503">
        <v>13352.998900000001</v>
      </c>
      <c r="V2503">
        <v>13559.002</v>
      </c>
      <c r="W2503">
        <v>15025.001700000001</v>
      </c>
      <c r="X2503">
        <v>16239.9985</v>
      </c>
      <c r="Y2503">
        <v>17165.000800000002</v>
      </c>
      <c r="Z2503">
        <v>17862.998899999999</v>
      </c>
      <c r="AA2503">
        <v>21249.9987</v>
      </c>
      <c r="AB2503">
        <v>46218.001499999998</v>
      </c>
      <c r="AC2503">
        <v>49352.001300000004</v>
      </c>
      <c r="AD2503">
        <v>76012.999400000001</v>
      </c>
      <c r="AE2503">
        <v>82104.998600000006</v>
      </c>
      <c r="AF2503">
        <v>78354.998999999996</v>
      </c>
      <c r="AG2503">
        <v>78504.999500000005</v>
      </c>
      <c r="AH2503">
        <v>79452.907800000001</v>
      </c>
      <c r="AI2503">
        <v>79220.552899999995</v>
      </c>
      <c r="AJ2503">
        <v>84288.213799999998</v>
      </c>
      <c r="AK2503">
        <v>84484.093200000003</v>
      </c>
      <c r="AL2503">
        <v>81136.386599999998</v>
      </c>
      <c r="AM2503" s="49" t="s">
        <v>211</v>
      </c>
      <c r="AN2503" s="49" t="s">
        <v>14</v>
      </c>
      <c r="AO2503" s="49" t="s">
        <v>500</v>
      </c>
      <c r="AP2503" s="49" t="s">
        <v>505</v>
      </c>
      <c r="AQ2503" s="49" t="s">
        <v>13</v>
      </c>
      <c r="AR2503" s="49" t="s">
        <v>487</v>
      </c>
      <c r="AS2503" s="49" t="s">
        <v>488</v>
      </c>
      <c r="AT2503" s="49" t="s">
        <v>489</v>
      </c>
    </row>
    <row r="2504" spans="1:46" x14ac:dyDescent="0.25">
      <c r="A2504">
        <v>15</v>
      </c>
      <c r="B2504" t="s">
        <v>212</v>
      </c>
      <c r="C2504" t="s">
        <v>212</v>
      </c>
      <c r="D2504" t="s">
        <v>213</v>
      </c>
      <c r="E2504" t="s">
        <v>636</v>
      </c>
      <c r="F2504" t="s">
        <v>637</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c r="AG2504">
        <v>0</v>
      </c>
      <c r="AH2504">
        <v>0</v>
      </c>
      <c r="AI2504">
        <v>0</v>
      </c>
      <c r="AJ2504">
        <v>0</v>
      </c>
      <c r="AK2504">
        <v>0</v>
      </c>
      <c r="AL2504" t="s">
        <v>531</v>
      </c>
      <c r="AM2504" s="49" t="s">
        <v>213</v>
      </c>
      <c r="AN2504" s="49" t="s">
        <v>14</v>
      </c>
      <c r="AO2504" s="49" t="s">
        <v>507</v>
      </c>
      <c r="AP2504" s="49" t="s">
        <v>501</v>
      </c>
      <c r="AQ2504" s="49" t="s">
        <v>10</v>
      </c>
      <c r="AR2504" s="49" t="s">
        <v>487</v>
      </c>
      <c r="AS2504" s="49" t="s">
        <v>488</v>
      </c>
      <c r="AT2504" s="49" t="s">
        <v>489</v>
      </c>
    </row>
    <row r="2505" spans="1:46" x14ac:dyDescent="0.25">
      <c r="A2505">
        <v>15</v>
      </c>
      <c r="B2505" t="s">
        <v>216</v>
      </c>
      <c r="C2505" t="s">
        <v>216</v>
      </c>
      <c r="D2505" t="s">
        <v>217</v>
      </c>
      <c r="E2505" t="s">
        <v>636</v>
      </c>
      <c r="F2505" t="s">
        <v>637</v>
      </c>
      <c r="G2505">
        <v>499.00790000000001</v>
      </c>
      <c r="H2505">
        <v>415.25099999999998</v>
      </c>
      <c r="I2505">
        <v>382.33019999999999</v>
      </c>
      <c r="J2505">
        <v>39.854100000000003</v>
      </c>
      <c r="K2505">
        <v>36.081800000000001</v>
      </c>
      <c r="L2505">
        <v>34.6248</v>
      </c>
      <c r="M2505">
        <v>30.877700000000001</v>
      </c>
      <c r="N2505">
        <v>31.924399999999999</v>
      </c>
      <c r="O2505">
        <v>31.849</v>
      </c>
      <c r="P2505">
        <v>34.633200000000002</v>
      </c>
      <c r="Q2505">
        <v>28.591699999999999</v>
      </c>
      <c r="R2505">
        <v>30.919499999999999</v>
      </c>
      <c r="S2505">
        <v>31.296299999999999</v>
      </c>
      <c r="T2505">
        <v>32.857999999999997</v>
      </c>
      <c r="U2505">
        <v>30.852499999999999</v>
      </c>
      <c r="V2505">
        <v>42.182000000000002</v>
      </c>
      <c r="W2505">
        <v>0</v>
      </c>
      <c r="X2505">
        <v>0.2177</v>
      </c>
      <c r="Y2505">
        <v>1.6662999999999999</v>
      </c>
      <c r="Z2505">
        <v>15.3111</v>
      </c>
      <c r="AA2505">
        <v>347.19459999999998</v>
      </c>
      <c r="AB2505">
        <v>582.05309999999997</v>
      </c>
      <c r="AC2505">
        <v>820.52070000000003</v>
      </c>
      <c r="AD2505">
        <v>1216.5374999999999</v>
      </c>
      <c r="AE2505">
        <v>1498.9539</v>
      </c>
      <c r="AF2505">
        <v>1721.8801000000001</v>
      </c>
      <c r="AG2505">
        <v>6000.2496000000001</v>
      </c>
      <c r="AH2505">
        <v>4615.7753000000002</v>
      </c>
      <c r="AI2505">
        <v>9057.5933000000005</v>
      </c>
      <c r="AJ2505">
        <v>89.610100000000003</v>
      </c>
      <c r="AK2505">
        <v>70.7988</v>
      </c>
      <c r="AL2505">
        <v>132.3741</v>
      </c>
      <c r="AM2505" s="49" t="s">
        <v>217</v>
      </c>
      <c r="AN2505" s="49" t="s">
        <v>14</v>
      </c>
      <c r="AO2505" s="49" t="s">
        <v>485</v>
      </c>
      <c r="AP2505" s="49" t="s">
        <v>505</v>
      </c>
      <c r="AQ2505" s="49" t="s">
        <v>13</v>
      </c>
      <c r="AR2505" s="49" t="s">
        <v>487</v>
      </c>
      <c r="AS2505" s="49" t="s">
        <v>488</v>
      </c>
      <c r="AT2505" s="49" t="s">
        <v>489</v>
      </c>
    </row>
    <row r="2506" spans="1:46" x14ac:dyDescent="0.25">
      <c r="A2506">
        <v>15</v>
      </c>
      <c r="B2506" t="s">
        <v>214</v>
      </c>
      <c r="C2506" t="s">
        <v>214</v>
      </c>
      <c r="D2506" t="s">
        <v>215</v>
      </c>
      <c r="E2506" t="s">
        <v>636</v>
      </c>
      <c r="F2506" t="s">
        <v>637</v>
      </c>
      <c r="G2506">
        <v>0</v>
      </c>
      <c r="H2506">
        <v>0</v>
      </c>
      <c r="I2506">
        <v>0</v>
      </c>
      <c r="J2506">
        <v>0</v>
      </c>
      <c r="K2506">
        <v>0</v>
      </c>
      <c r="L2506">
        <v>0</v>
      </c>
      <c r="M2506">
        <v>0</v>
      </c>
      <c r="N2506">
        <v>0</v>
      </c>
      <c r="O2506">
        <v>0</v>
      </c>
      <c r="P2506">
        <v>0</v>
      </c>
      <c r="Q2506">
        <v>0</v>
      </c>
      <c r="R2506">
        <v>60.000999999999998</v>
      </c>
      <c r="S2506">
        <v>60.000999999999998</v>
      </c>
      <c r="T2506">
        <v>72.000399999999999</v>
      </c>
      <c r="U2506">
        <v>72.000399999999999</v>
      </c>
      <c r="V2506">
        <v>60.000999999999998</v>
      </c>
      <c r="W2506">
        <v>72.000399999999999</v>
      </c>
      <c r="X2506">
        <v>120.0021</v>
      </c>
      <c r="Y2506">
        <v>107.99850000000001</v>
      </c>
      <c r="Z2506">
        <v>83.999799999999993</v>
      </c>
      <c r="AA2506">
        <v>107.99850000000001</v>
      </c>
      <c r="AB2506">
        <v>95.999099999999999</v>
      </c>
      <c r="AC2506">
        <v>72.000399999999999</v>
      </c>
      <c r="AD2506">
        <v>48.0017</v>
      </c>
      <c r="AE2506">
        <v>48.0017</v>
      </c>
      <c r="AF2506">
        <v>48.0017</v>
      </c>
      <c r="AG2506">
        <v>48.0017</v>
      </c>
      <c r="AH2506">
        <v>49.199100000000001</v>
      </c>
      <c r="AI2506">
        <v>40.800400000000003</v>
      </c>
      <c r="AJ2506">
        <v>42.002000000000002</v>
      </c>
      <c r="AK2506">
        <v>42.002000000000002</v>
      </c>
      <c r="AL2506" t="s">
        <v>531</v>
      </c>
      <c r="AM2506" s="49" t="s">
        <v>215</v>
      </c>
      <c r="AN2506" s="49" t="s">
        <v>14</v>
      </c>
      <c r="AO2506" s="49" t="s">
        <v>485</v>
      </c>
      <c r="AP2506" s="49" t="s">
        <v>501</v>
      </c>
      <c r="AQ2506" s="49" t="s">
        <v>11</v>
      </c>
      <c r="AR2506" s="49" t="s">
        <v>487</v>
      </c>
      <c r="AS2506" s="49" t="s">
        <v>488</v>
      </c>
      <c r="AT2506" s="49" t="s">
        <v>489</v>
      </c>
    </row>
    <row r="2507" spans="1:46" x14ac:dyDescent="0.25">
      <c r="A2507">
        <v>15</v>
      </c>
      <c r="B2507" t="s">
        <v>218</v>
      </c>
      <c r="C2507" t="s">
        <v>218</v>
      </c>
      <c r="D2507" t="s">
        <v>417</v>
      </c>
      <c r="E2507" t="s">
        <v>636</v>
      </c>
      <c r="F2507" t="s">
        <v>637</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18.028400000000001</v>
      </c>
      <c r="AF2507">
        <v>42.265700000000002</v>
      </c>
      <c r="AG2507">
        <v>57.614600000000003</v>
      </c>
      <c r="AH2507">
        <v>31.823899999999998</v>
      </c>
      <c r="AI2507">
        <v>18.719200000000001</v>
      </c>
      <c r="AJ2507">
        <v>43.199399999999997</v>
      </c>
      <c r="AK2507">
        <v>70.070300000000003</v>
      </c>
      <c r="AL2507" t="s">
        <v>531</v>
      </c>
      <c r="AM2507" s="49" t="s">
        <v>417</v>
      </c>
      <c r="AN2507" s="49" t="s">
        <v>14</v>
      </c>
      <c r="AO2507" s="49" t="s">
        <v>500</v>
      </c>
      <c r="AP2507" s="49" t="s">
        <v>501</v>
      </c>
      <c r="AQ2507" s="49" t="s">
        <v>502</v>
      </c>
      <c r="AR2507" s="49" t="s">
        <v>495</v>
      </c>
      <c r="AS2507" s="49" t="s">
        <v>496</v>
      </c>
      <c r="AT2507" s="49" t="s">
        <v>497</v>
      </c>
    </row>
    <row r="2508" spans="1:46" x14ac:dyDescent="0.25">
      <c r="A2508">
        <v>15</v>
      </c>
      <c r="B2508" t="s">
        <v>219</v>
      </c>
      <c r="C2508" t="s">
        <v>219</v>
      </c>
      <c r="D2508" t="s">
        <v>220</v>
      </c>
      <c r="E2508" t="s">
        <v>636</v>
      </c>
      <c r="F2508" t="s">
        <v>637</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3.9984000000000002</v>
      </c>
      <c r="AG2508">
        <v>8.0009999999999994</v>
      </c>
      <c r="AH2508">
        <v>4.7980999999999998</v>
      </c>
      <c r="AI2508">
        <v>3.6006</v>
      </c>
      <c r="AJ2508">
        <v>3.6006</v>
      </c>
      <c r="AK2508">
        <v>2.399</v>
      </c>
      <c r="AL2508" t="s">
        <v>531</v>
      </c>
      <c r="AM2508" s="49" t="s">
        <v>220</v>
      </c>
      <c r="AN2508" s="49" t="s">
        <v>6</v>
      </c>
      <c r="AO2508" s="49" t="s">
        <v>9</v>
      </c>
      <c r="AP2508" s="49" t="s">
        <v>494</v>
      </c>
      <c r="AQ2508" s="49" t="s">
        <v>9</v>
      </c>
      <c r="AR2508" s="49" t="s">
        <v>487</v>
      </c>
      <c r="AS2508" s="49" t="s">
        <v>488</v>
      </c>
      <c r="AT2508" s="49" t="s">
        <v>489</v>
      </c>
    </row>
    <row r="2509" spans="1:46" x14ac:dyDescent="0.25">
      <c r="A2509">
        <v>15</v>
      </c>
      <c r="B2509" t="s">
        <v>355</v>
      </c>
      <c r="C2509" t="s">
        <v>355</v>
      </c>
      <c r="D2509" t="s">
        <v>554</v>
      </c>
      <c r="E2509" t="s">
        <v>636</v>
      </c>
      <c r="F2509" t="s">
        <v>637</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G2509">
        <v>0</v>
      </c>
      <c r="AH2509">
        <v>0</v>
      </c>
      <c r="AI2509">
        <v>0</v>
      </c>
      <c r="AJ2509">
        <v>0</v>
      </c>
      <c r="AK2509">
        <v>0</v>
      </c>
      <c r="AL2509" t="s">
        <v>531</v>
      </c>
      <c r="AM2509" s="49" t="s">
        <v>356</v>
      </c>
      <c r="AN2509" s="49" t="s">
        <v>4</v>
      </c>
      <c r="AO2509" s="49" t="s">
        <v>9</v>
      </c>
      <c r="AP2509" s="49" t="s">
        <v>494</v>
      </c>
      <c r="AQ2509" s="49" t="s">
        <v>9</v>
      </c>
      <c r="AR2509" s="49" t="s">
        <v>487</v>
      </c>
      <c r="AS2509" s="49" t="s">
        <v>488</v>
      </c>
      <c r="AT2509" s="49" t="s">
        <v>489</v>
      </c>
    </row>
    <row r="2510" spans="1:46" x14ac:dyDescent="0.25">
      <c r="A2510">
        <v>15</v>
      </c>
      <c r="B2510" t="s">
        <v>229</v>
      </c>
      <c r="C2510" t="s">
        <v>229</v>
      </c>
      <c r="D2510" t="s">
        <v>230</v>
      </c>
      <c r="E2510" t="s">
        <v>636</v>
      </c>
      <c r="F2510" t="s">
        <v>637</v>
      </c>
      <c r="G2510">
        <v>738.99950000000001</v>
      </c>
      <c r="H2510">
        <v>774.00120000000004</v>
      </c>
      <c r="I2510">
        <v>1004.9995</v>
      </c>
      <c r="J2510">
        <v>1250.9991</v>
      </c>
      <c r="K2510">
        <v>1294.9982</v>
      </c>
      <c r="L2510">
        <v>1363.0001999999999</v>
      </c>
      <c r="M2510">
        <v>1632.9984999999999</v>
      </c>
      <c r="N2510">
        <v>1379.9985999999999</v>
      </c>
      <c r="O2510">
        <v>1379.9985999999999</v>
      </c>
      <c r="P2510">
        <v>1507.001</v>
      </c>
      <c r="Q2510">
        <v>1491.9997000000001</v>
      </c>
      <c r="R2510">
        <v>1613.9988000000001</v>
      </c>
      <c r="S2510">
        <v>2735.002</v>
      </c>
      <c r="T2510">
        <v>3468.9983000000002</v>
      </c>
      <c r="U2510">
        <v>3859.9992999999999</v>
      </c>
      <c r="V2510">
        <v>3405.9994999999999</v>
      </c>
      <c r="W2510">
        <v>5856.0018</v>
      </c>
      <c r="X2510">
        <v>7912.0011000000004</v>
      </c>
      <c r="Y2510">
        <v>6867.0010000000002</v>
      </c>
      <c r="Z2510">
        <v>7510.0012999999999</v>
      </c>
      <c r="AA2510">
        <v>8315.9979999999996</v>
      </c>
      <c r="AB2510">
        <v>9018.9994000000006</v>
      </c>
      <c r="AC2510">
        <v>9358.0004000000008</v>
      </c>
      <c r="AD2510">
        <v>9917.0010000000002</v>
      </c>
      <c r="AE2510">
        <v>9329.9991000000009</v>
      </c>
      <c r="AF2510">
        <v>7725.9983000000002</v>
      </c>
      <c r="AG2510">
        <v>6954.9991</v>
      </c>
      <c r="AH2510">
        <v>7332.8453</v>
      </c>
      <c r="AI2510">
        <v>7405.9216999999999</v>
      </c>
      <c r="AJ2510">
        <v>8108.1611000000003</v>
      </c>
      <c r="AK2510">
        <v>8384.4061000000002</v>
      </c>
      <c r="AL2510">
        <v>8826.3647000000001</v>
      </c>
      <c r="AM2510" s="49" t="s">
        <v>230</v>
      </c>
      <c r="AN2510" s="49" t="s">
        <v>14</v>
      </c>
      <c r="AO2510" s="49" t="s">
        <v>485</v>
      </c>
      <c r="AP2510" s="49" t="s">
        <v>505</v>
      </c>
      <c r="AQ2510" s="49" t="s">
        <v>13</v>
      </c>
      <c r="AR2510" s="49" t="s">
        <v>487</v>
      </c>
      <c r="AS2510" s="49" t="s">
        <v>488</v>
      </c>
      <c r="AT2510" s="49" t="s">
        <v>489</v>
      </c>
    </row>
    <row r="2511" spans="1:46" x14ac:dyDescent="0.25">
      <c r="A2511">
        <v>15</v>
      </c>
      <c r="B2511" t="s">
        <v>555</v>
      </c>
      <c r="C2511" t="s">
        <v>556</v>
      </c>
      <c r="D2511" t="s">
        <v>557</v>
      </c>
      <c r="E2511" t="s">
        <v>636</v>
      </c>
      <c r="F2511" t="s">
        <v>637</v>
      </c>
      <c r="G2511" t="s">
        <v>531</v>
      </c>
      <c r="H2511" t="s">
        <v>531</v>
      </c>
      <c r="I2511" t="s">
        <v>531</v>
      </c>
      <c r="J2511" t="s">
        <v>531</v>
      </c>
      <c r="K2511" t="s">
        <v>531</v>
      </c>
      <c r="L2511" t="s">
        <v>531</v>
      </c>
      <c r="M2511" t="s">
        <v>531</v>
      </c>
      <c r="N2511" t="s">
        <v>531</v>
      </c>
      <c r="O2511" t="s">
        <v>531</v>
      </c>
      <c r="P2511" t="s">
        <v>531</v>
      </c>
      <c r="Q2511">
        <v>0</v>
      </c>
      <c r="R2511">
        <v>0</v>
      </c>
      <c r="S2511">
        <v>0</v>
      </c>
      <c r="T2511">
        <v>0</v>
      </c>
      <c r="U2511">
        <v>0</v>
      </c>
      <c r="V2511">
        <v>0</v>
      </c>
      <c r="W2511">
        <v>0</v>
      </c>
      <c r="X2511">
        <v>0</v>
      </c>
      <c r="Y2511">
        <v>0</v>
      </c>
      <c r="Z2511">
        <v>0</v>
      </c>
      <c r="AA2511">
        <v>0</v>
      </c>
      <c r="AB2511">
        <v>0</v>
      </c>
      <c r="AC2511">
        <v>0</v>
      </c>
      <c r="AD2511">
        <v>0</v>
      </c>
      <c r="AE2511">
        <v>0</v>
      </c>
      <c r="AF2511">
        <v>0</v>
      </c>
      <c r="AG2511">
        <v>0</v>
      </c>
      <c r="AH2511">
        <v>0</v>
      </c>
      <c r="AI2511">
        <v>0</v>
      </c>
      <c r="AJ2511">
        <v>0</v>
      </c>
      <c r="AK2511">
        <v>0</v>
      </c>
      <c r="AL2511">
        <v>0</v>
      </c>
      <c r="AM2511" s="49" t="e">
        <v>#N/A</v>
      </c>
      <c r="AN2511" s="49" t="e">
        <v>#N/A</v>
      </c>
      <c r="AO2511" s="49" t="e">
        <v>#N/A</v>
      </c>
      <c r="AP2511" s="49" t="e">
        <v>#N/A</v>
      </c>
      <c r="AQ2511" s="49" t="e">
        <v>#N/A</v>
      </c>
      <c r="AR2511" s="49" t="e">
        <v>#N/A</v>
      </c>
      <c r="AS2511" s="49" t="e">
        <v>#N/A</v>
      </c>
      <c r="AT2511" s="49" t="e">
        <v>#N/A</v>
      </c>
    </row>
    <row r="2512" spans="1:46" x14ac:dyDescent="0.25">
      <c r="A2512">
        <v>15</v>
      </c>
      <c r="B2512" t="s">
        <v>231</v>
      </c>
      <c r="C2512" t="s">
        <v>231</v>
      </c>
      <c r="D2512" t="s">
        <v>418</v>
      </c>
      <c r="E2512" t="s">
        <v>636</v>
      </c>
      <c r="F2512" t="s">
        <v>637</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G2512">
        <v>0</v>
      </c>
      <c r="AH2512">
        <v>0</v>
      </c>
      <c r="AI2512">
        <v>0</v>
      </c>
      <c r="AJ2512">
        <v>0</v>
      </c>
      <c r="AK2512">
        <v>0</v>
      </c>
      <c r="AL2512" t="s">
        <v>531</v>
      </c>
      <c r="AM2512" s="49" t="s">
        <v>418</v>
      </c>
      <c r="AN2512" s="49" t="s">
        <v>14</v>
      </c>
      <c r="AO2512" s="49" t="s">
        <v>485</v>
      </c>
      <c r="AP2512" s="49" t="s">
        <v>505</v>
      </c>
      <c r="AQ2512" s="49" t="s">
        <v>13</v>
      </c>
      <c r="AR2512" s="49" t="s">
        <v>495</v>
      </c>
      <c r="AS2512" s="49" t="s">
        <v>496</v>
      </c>
      <c r="AT2512" s="49" t="s">
        <v>497</v>
      </c>
    </row>
    <row r="2513" spans="1:46" x14ac:dyDescent="0.25">
      <c r="A2513">
        <v>15</v>
      </c>
      <c r="B2513" t="s">
        <v>221</v>
      </c>
      <c r="C2513" t="s">
        <v>221</v>
      </c>
      <c r="D2513" t="s">
        <v>222</v>
      </c>
      <c r="E2513" t="s">
        <v>636</v>
      </c>
      <c r="F2513" t="s">
        <v>637</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c r="AI2513">
        <v>0</v>
      </c>
      <c r="AJ2513">
        <v>0</v>
      </c>
      <c r="AK2513">
        <v>0</v>
      </c>
      <c r="AL2513" t="s">
        <v>531</v>
      </c>
      <c r="AM2513" s="49" t="s">
        <v>222</v>
      </c>
      <c r="AN2513" s="49" t="s">
        <v>14</v>
      </c>
      <c r="AO2513" s="49" t="s">
        <v>485</v>
      </c>
      <c r="AP2513" s="49" t="s">
        <v>494</v>
      </c>
      <c r="AQ2513" s="49" t="s">
        <v>11</v>
      </c>
      <c r="AR2513" s="49" t="s">
        <v>495</v>
      </c>
      <c r="AS2513" s="49" t="s">
        <v>488</v>
      </c>
      <c r="AT2513" s="49" t="s">
        <v>489</v>
      </c>
    </row>
    <row r="2514" spans="1:46" x14ac:dyDescent="0.25">
      <c r="A2514">
        <v>15</v>
      </c>
      <c r="B2514" t="s">
        <v>232</v>
      </c>
      <c r="C2514" t="s">
        <v>232</v>
      </c>
      <c r="D2514" t="s">
        <v>558</v>
      </c>
      <c r="E2514" t="s">
        <v>636</v>
      </c>
      <c r="F2514" t="s">
        <v>637</v>
      </c>
      <c r="G2514" t="s">
        <v>531</v>
      </c>
      <c r="H2514" t="s">
        <v>531</v>
      </c>
      <c r="I2514" t="s">
        <v>531</v>
      </c>
      <c r="J2514" t="s">
        <v>531</v>
      </c>
      <c r="K2514" t="s">
        <v>531</v>
      </c>
      <c r="L2514" t="s">
        <v>531</v>
      </c>
      <c r="M2514" t="s">
        <v>531</v>
      </c>
      <c r="N2514" t="s">
        <v>531</v>
      </c>
      <c r="O2514" t="s">
        <v>531</v>
      </c>
      <c r="P2514" t="s">
        <v>531</v>
      </c>
      <c r="Q2514">
        <v>0</v>
      </c>
      <c r="R2514">
        <v>0</v>
      </c>
      <c r="S2514">
        <v>0</v>
      </c>
      <c r="T2514">
        <v>0</v>
      </c>
      <c r="U2514">
        <v>0</v>
      </c>
      <c r="V2514">
        <v>0</v>
      </c>
      <c r="W2514">
        <v>0</v>
      </c>
      <c r="X2514">
        <v>0</v>
      </c>
      <c r="Y2514">
        <v>0</v>
      </c>
      <c r="Z2514">
        <v>0</v>
      </c>
      <c r="AA2514">
        <v>0</v>
      </c>
      <c r="AB2514">
        <v>0</v>
      </c>
      <c r="AC2514">
        <v>0</v>
      </c>
      <c r="AD2514">
        <v>0</v>
      </c>
      <c r="AE2514">
        <v>0</v>
      </c>
      <c r="AF2514">
        <v>0</v>
      </c>
      <c r="AG2514">
        <v>0</v>
      </c>
      <c r="AH2514">
        <v>0</v>
      </c>
      <c r="AI2514">
        <v>0</v>
      </c>
      <c r="AJ2514">
        <v>0</v>
      </c>
      <c r="AK2514">
        <v>0</v>
      </c>
      <c r="AL2514" t="s">
        <v>531</v>
      </c>
      <c r="AM2514" s="49" t="s">
        <v>233</v>
      </c>
      <c r="AN2514" s="49" t="s">
        <v>14</v>
      </c>
      <c r="AO2514" s="49" t="s">
        <v>485</v>
      </c>
      <c r="AP2514" s="49" t="s">
        <v>494</v>
      </c>
      <c r="AQ2514" s="49" t="s">
        <v>11</v>
      </c>
      <c r="AR2514" s="49" t="s">
        <v>487</v>
      </c>
      <c r="AS2514" s="49" t="s">
        <v>488</v>
      </c>
      <c r="AT2514" s="49" t="s">
        <v>489</v>
      </c>
    </row>
    <row r="2515" spans="1:46" x14ac:dyDescent="0.25">
      <c r="A2515">
        <v>15</v>
      </c>
      <c r="B2515" t="s">
        <v>249</v>
      </c>
      <c r="C2515" t="s">
        <v>249</v>
      </c>
      <c r="D2515" t="s">
        <v>250</v>
      </c>
      <c r="E2515" t="s">
        <v>636</v>
      </c>
      <c r="F2515" t="s">
        <v>637</v>
      </c>
      <c r="G2515">
        <v>0</v>
      </c>
      <c r="H2515">
        <v>0</v>
      </c>
      <c r="I2515">
        <v>0</v>
      </c>
      <c r="J2515">
        <v>0</v>
      </c>
      <c r="K2515">
        <v>0</v>
      </c>
      <c r="L2515">
        <v>0</v>
      </c>
      <c r="M2515">
        <v>0</v>
      </c>
      <c r="N2515">
        <v>0</v>
      </c>
      <c r="O2515">
        <v>0</v>
      </c>
      <c r="P2515">
        <v>0</v>
      </c>
      <c r="Q2515">
        <v>0</v>
      </c>
      <c r="R2515">
        <v>0</v>
      </c>
      <c r="S2515">
        <v>55.002000000000002</v>
      </c>
      <c r="T2515">
        <v>158.99789999999999</v>
      </c>
      <c r="U2515">
        <v>295.00189999999998</v>
      </c>
      <c r="V2515">
        <v>340.99810000000002</v>
      </c>
      <c r="W2515">
        <v>316.99939999999998</v>
      </c>
      <c r="X2515">
        <v>315.99869999999999</v>
      </c>
      <c r="Y2515">
        <v>368.99939999999998</v>
      </c>
      <c r="Z2515">
        <v>407.99950000000001</v>
      </c>
      <c r="AA2515">
        <v>558</v>
      </c>
      <c r="AB2515">
        <v>919.9991</v>
      </c>
      <c r="AC2515">
        <v>2175.0007000000001</v>
      </c>
      <c r="AD2515">
        <v>2695.0012999999999</v>
      </c>
      <c r="AE2515">
        <v>3136.0011</v>
      </c>
      <c r="AF2515">
        <v>3674.0007000000001</v>
      </c>
      <c r="AG2515">
        <v>3761.9989</v>
      </c>
      <c r="AH2515">
        <v>3902.0097000000001</v>
      </c>
      <c r="AI2515">
        <v>3643.2529</v>
      </c>
      <c r="AJ2515">
        <v>3376.0387000000001</v>
      </c>
      <c r="AK2515">
        <v>3358.877</v>
      </c>
      <c r="AL2515">
        <v>2763.422</v>
      </c>
      <c r="AM2515" s="49" t="s">
        <v>250</v>
      </c>
      <c r="AN2515" s="49" t="s">
        <v>14</v>
      </c>
      <c r="AO2515" s="49" t="s">
        <v>500</v>
      </c>
      <c r="AP2515" s="49" t="s">
        <v>505</v>
      </c>
      <c r="AQ2515" s="49" t="s">
        <v>13</v>
      </c>
      <c r="AR2515" s="49" t="s">
        <v>487</v>
      </c>
      <c r="AS2515" s="49" t="s">
        <v>488</v>
      </c>
      <c r="AT2515" s="49" t="s">
        <v>489</v>
      </c>
    </row>
    <row r="2516" spans="1:46" x14ac:dyDescent="0.25">
      <c r="A2516">
        <v>15</v>
      </c>
      <c r="B2516" t="s">
        <v>234</v>
      </c>
      <c r="C2516" t="s">
        <v>234</v>
      </c>
      <c r="D2516" t="s">
        <v>235</v>
      </c>
      <c r="E2516" t="s">
        <v>636</v>
      </c>
      <c r="F2516" t="s">
        <v>637</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c r="AG2516">
        <v>0</v>
      </c>
      <c r="AH2516">
        <v>0</v>
      </c>
      <c r="AI2516">
        <v>82.848399999999998</v>
      </c>
      <c r="AJ2516">
        <v>415.34309999999999</v>
      </c>
      <c r="AK2516">
        <v>256.70530000000002</v>
      </c>
      <c r="AL2516" t="s">
        <v>531</v>
      </c>
      <c r="AM2516" s="49" t="s">
        <v>235</v>
      </c>
      <c r="AN2516" s="49" t="s">
        <v>14</v>
      </c>
      <c r="AO2516" s="49" t="s">
        <v>485</v>
      </c>
      <c r="AP2516" s="49" t="s">
        <v>501</v>
      </c>
      <c r="AQ2516" s="49" t="s">
        <v>11</v>
      </c>
      <c r="AR2516" s="49" t="s">
        <v>487</v>
      </c>
      <c r="AS2516" s="49" t="s">
        <v>488</v>
      </c>
      <c r="AT2516" s="49" t="s">
        <v>489</v>
      </c>
    </row>
    <row r="2517" spans="1:46" x14ac:dyDescent="0.25">
      <c r="A2517">
        <v>15</v>
      </c>
      <c r="B2517" t="s">
        <v>238</v>
      </c>
      <c r="C2517" t="s">
        <v>238</v>
      </c>
      <c r="D2517" t="s">
        <v>419</v>
      </c>
      <c r="E2517" t="s">
        <v>636</v>
      </c>
      <c r="F2517" t="s">
        <v>637</v>
      </c>
      <c r="G2517">
        <v>0</v>
      </c>
      <c r="H2517">
        <v>0</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c r="AG2517">
        <v>0</v>
      </c>
      <c r="AH2517">
        <v>0</v>
      </c>
      <c r="AI2517">
        <v>0</v>
      </c>
      <c r="AJ2517">
        <v>0</v>
      </c>
      <c r="AK2517">
        <v>0</v>
      </c>
      <c r="AL2517" t="s">
        <v>531</v>
      </c>
      <c r="AM2517" s="49" t="s">
        <v>419</v>
      </c>
      <c r="AN2517" s="49" t="s">
        <v>7</v>
      </c>
      <c r="AO2517" s="49" t="s">
        <v>9</v>
      </c>
      <c r="AP2517" s="49" t="s">
        <v>501</v>
      </c>
      <c r="AQ2517" s="49" t="s">
        <v>9</v>
      </c>
      <c r="AR2517" s="49" t="s">
        <v>495</v>
      </c>
      <c r="AS2517" s="49" t="s">
        <v>496</v>
      </c>
      <c r="AT2517" s="49" t="s">
        <v>497</v>
      </c>
    </row>
    <row r="2518" spans="1:46" x14ac:dyDescent="0.25">
      <c r="A2518">
        <v>15</v>
      </c>
      <c r="B2518" t="s">
        <v>245</v>
      </c>
      <c r="C2518" t="s">
        <v>245</v>
      </c>
      <c r="D2518" t="s">
        <v>246</v>
      </c>
      <c r="E2518" t="s">
        <v>636</v>
      </c>
      <c r="F2518" t="s">
        <v>637</v>
      </c>
      <c r="G2518">
        <v>0</v>
      </c>
      <c r="H2518">
        <v>0</v>
      </c>
      <c r="I2518">
        <v>0</v>
      </c>
      <c r="J2518">
        <v>0</v>
      </c>
      <c r="K2518">
        <v>0</v>
      </c>
      <c r="L2518">
        <v>0</v>
      </c>
      <c r="M2518">
        <v>0</v>
      </c>
      <c r="N2518">
        <v>0</v>
      </c>
      <c r="O2518">
        <v>0</v>
      </c>
      <c r="P2518">
        <v>0</v>
      </c>
      <c r="Q2518">
        <v>0</v>
      </c>
      <c r="R2518">
        <v>0</v>
      </c>
      <c r="S2518">
        <v>61.998100000000001</v>
      </c>
      <c r="T2518">
        <v>78.000100000000003</v>
      </c>
      <c r="U2518">
        <v>68.001999999999995</v>
      </c>
      <c r="V2518">
        <v>76.999399999999994</v>
      </c>
      <c r="W2518">
        <v>82.999099999999999</v>
      </c>
      <c r="X2518">
        <v>102.9995</v>
      </c>
      <c r="Y2518">
        <v>125.00109999999999</v>
      </c>
      <c r="Z2518">
        <v>195.00020000000001</v>
      </c>
      <c r="AA2518">
        <v>418.00170000000003</v>
      </c>
      <c r="AB2518">
        <v>463.00150000000002</v>
      </c>
      <c r="AC2518">
        <v>483.99829999999997</v>
      </c>
      <c r="AD2518">
        <v>649.00009999999997</v>
      </c>
      <c r="AE2518">
        <v>876</v>
      </c>
      <c r="AF2518">
        <v>981.00070000000005</v>
      </c>
      <c r="AG2518">
        <v>1340.9984999999999</v>
      </c>
      <c r="AH2518">
        <v>1350.0001999999999</v>
      </c>
      <c r="AI2518">
        <v>1554.002</v>
      </c>
      <c r="AJ2518">
        <v>1632.0020999999999</v>
      </c>
      <c r="AK2518">
        <v>1617.0008</v>
      </c>
      <c r="AL2518">
        <v>1682.0008</v>
      </c>
      <c r="AM2518" s="49" t="s">
        <v>246</v>
      </c>
      <c r="AN2518" s="49" t="s">
        <v>14</v>
      </c>
      <c r="AO2518" s="49" t="s">
        <v>500</v>
      </c>
      <c r="AP2518" s="49" t="s">
        <v>505</v>
      </c>
      <c r="AQ2518" s="49" t="s">
        <v>13</v>
      </c>
      <c r="AR2518" s="49" t="s">
        <v>487</v>
      </c>
      <c r="AS2518" s="49" t="s">
        <v>488</v>
      </c>
      <c r="AT2518" s="49" t="s">
        <v>489</v>
      </c>
    </row>
    <row r="2519" spans="1:46" x14ac:dyDescent="0.25">
      <c r="A2519">
        <v>15</v>
      </c>
      <c r="B2519" t="s">
        <v>247</v>
      </c>
      <c r="C2519" t="s">
        <v>247</v>
      </c>
      <c r="D2519" t="s">
        <v>248</v>
      </c>
      <c r="E2519" t="s">
        <v>636</v>
      </c>
      <c r="F2519" t="s">
        <v>637</v>
      </c>
      <c r="G2519">
        <v>0</v>
      </c>
      <c r="H2519">
        <v>0</v>
      </c>
      <c r="I2519">
        <v>16.9984</v>
      </c>
      <c r="J2519">
        <v>16.9984</v>
      </c>
      <c r="K2519">
        <v>16.9984</v>
      </c>
      <c r="L2519">
        <v>18.999700000000001</v>
      </c>
      <c r="M2519">
        <v>18.999700000000001</v>
      </c>
      <c r="N2519">
        <v>15.001300000000001</v>
      </c>
      <c r="O2519">
        <v>68.001999999999995</v>
      </c>
      <c r="P2519">
        <v>9.9981000000000009</v>
      </c>
      <c r="Q2519">
        <v>39.741100000000003</v>
      </c>
      <c r="R2519">
        <v>71.661299999999997</v>
      </c>
      <c r="S2519">
        <v>79.503100000000003</v>
      </c>
      <c r="T2519">
        <v>132.46199999999999</v>
      </c>
      <c r="U2519">
        <v>178.14830000000001</v>
      </c>
      <c r="V2519">
        <v>238.3587</v>
      </c>
      <c r="W2519">
        <v>285.42669999999998</v>
      </c>
      <c r="X2519">
        <v>320.41579999999999</v>
      </c>
      <c r="Y2519">
        <v>383.77879999999999</v>
      </c>
      <c r="Z2519">
        <v>466.98309999999998</v>
      </c>
      <c r="AA2519">
        <v>489.99799999999999</v>
      </c>
      <c r="AB2519">
        <v>510.89850000000001</v>
      </c>
      <c r="AC2519">
        <v>657.79229999999995</v>
      </c>
      <c r="AD2519">
        <v>653.08640000000003</v>
      </c>
      <c r="AE2519">
        <v>701.2011</v>
      </c>
      <c r="AF2519">
        <v>739.38049999999998</v>
      </c>
      <c r="AG2519">
        <v>832.90940000000001</v>
      </c>
      <c r="AH2519">
        <v>866.98159999999996</v>
      </c>
      <c r="AI2519">
        <v>915.43129999999996</v>
      </c>
      <c r="AJ2519">
        <v>753.19280000000003</v>
      </c>
      <c r="AK2519">
        <v>752.12929999999994</v>
      </c>
      <c r="AL2519">
        <v>722.20209999999997</v>
      </c>
      <c r="AM2519" s="49" t="s">
        <v>248</v>
      </c>
      <c r="AN2519" s="49" t="s">
        <v>14</v>
      </c>
      <c r="AO2519" s="49" t="s">
        <v>500</v>
      </c>
      <c r="AP2519" s="49" t="s">
        <v>505</v>
      </c>
      <c r="AQ2519" s="49" t="s">
        <v>13</v>
      </c>
      <c r="AR2519" s="49" t="s">
        <v>487</v>
      </c>
      <c r="AS2519" s="49" t="s">
        <v>488</v>
      </c>
      <c r="AT2519" s="49" t="s">
        <v>489</v>
      </c>
    </row>
    <row r="2520" spans="1:46" x14ac:dyDescent="0.25">
      <c r="A2520">
        <v>15</v>
      </c>
      <c r="B2520" t="s">
        <v>255</v>
      </c>
      <c r="C2520" t="s">
        <v>255</v>
      </c>
      <c r="D2520" t="s">
        <v>256</v>
      </c>
      <c r="E2520" t="s">
        <v>636</v>
      </c>
      <c r="F2520" t="s">
        <v>637</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c r="AG2520">
        <v>0</v>
      </c>
      <c r="AH2520">
        <v>0</v>
      </c>
      <c r="AI2520">
        <v>0</v>
      </c>
      <c r="AJ2520">
        <v>0</v>
      </c>
      <c r="AK2520">
        <v>0</v>
      </c>
      <c r="AL2520" t="s">
        <v>531</v>
      </c>
      <c r="AM2520" s="49" t="s">
        <v>256</v>
      </c>
      <c r="AN2520" s="49" t="s">
        <v>6</v>
      </c>
      <c r="AO2520" s="49" t="s">
        <v>9</v>
      </c>
      <c r="AP2520" s="49" t="s">
        <v>486</v>
      </c>
      <c r="AQ2520" s="49" t="s">
        <v>9</v>
      </c>
      <c r="AR2520" s="49" t="s">
        <v>487</v>
      </c>
      <c r="AS2520" s="49" t="s">
        <v>488</v>
      </c>
      <c r="AT2520" s="49" t="s">
        <v>489</v>
      </c>
    </row>
    <row r="2521" spans="1:46" x14ac:dyDescent="0.25">
      <c r="A2521">
        <v>15</v>
      </c>
      <c r="B2521" t="s">
        <v>281</v>
      </c>
      <c r="C2521" t="s">
        <v>281</v>
      </c>
      <c r="D2521" t="s">
        <v>282</v>
      </c>
      <c r="E2521" t="s">
        <v>636</v>
      </c>
      <c r="F2521" t="s">
        <v>637</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28.001300000000001</v>
      </c>
      <c r="AB2521">
        <v>114.9988</v>
      </c>
      <c r="AC2521">
        <v>274.0009</v>
      </c>
      <c r="AD2521">
        <v>331</v>
      </c>
      <c r="AE2521">
        <v>749.0018</v>
      </c>
      <c r="AF2521">
        <v>751.99950000000001</v>
      </c>
      <c r="AG2521">
        <v>884.00099999999998</v>
      </c>
      <c r="AH2521">
        <v>1715.0724</v>
      </c>
      <c r="AI2521">
        <v>6145.5441000000001</v>
      </c>
      <c r="AJ2521">
        <v>4425.2424000000001</v>
      </c>
      <c r="AK2521">
        <v>4175.3406999999997</v>
      </c>
      <c r="AL2521" t="s">
        <v>531</v>
      </c>
      <c r="AM2521" s="49" t="s">
        <v>282</v>
      </c>
      <c r="AN2521" s="49" t="s">
        <v>14</v>
      </c>
      <c r="AO2521" s="49" t="s">
        <v>485</v>
      </c>
      <c r="AP2521" s="49" t="s">
        <v>501</v>
      </c>
      <c r="AQ2521" s="49" t="s">
        <v>11</v>
      </c>
      <c r="AR2521" s="49" t="s">
        <v>487</v>
      </c>
      <c r="AS2521" s="49" t="s">
        <v>488</v>
      </c>
      <c r="AT2521" s="49" t="s">
        <v>489</v>
      </c>
    </row>
    <row r="2522" spans="1:46" x14ac:dyDescent="0.25">
      <c r="A2522">
        <v>15</v>
      </c>
      <c r="B2522" t="s">
        <v>267</v>
      </c>
      <c r="C2522" t="s">
        <v>267</v>
      </c>
      <c r="D2522" t="s">
        <v>268</v>
      </c>
      <c r="E2522" t="s">
        <v>636</v>
      </c>
      <c r="F2522" t="s">
        <v>637</v>
      </c>
      <c r="G2522">
        <v>0</v>
      </c>
      <c r="H2522">
        <v>0</v>
      </c>
      <c r="I2522">
        <v>0</v>
      </c>
      <c r="J2522">
        <v>0</v>
      </c>
      <c r="K2522">
        <v>0</v>
      </c>
      <c r="L2522">
        <v>0</v>
      </c>
      <c r="M2522">
        <v>0</v>
      </c>
      <c r="N2522">
        <v>0</v>
      </c>
      <c r="O2522">
        <v>0</v>
      </c>
      <c r="P2522">
        <v>0</v>
      </c>
      <c r="Q2522">
        <v>0</v>
      </c>
      <c r="R2522">
        <v>0</v>
      </c>
      <c r="S2522">
        <v>0</v>
      </c>
      <c r="T2522">
        <v>0</v>
      </c>
      <c r="U2522">
        <v>0</v>
      </c>
      <c r="V2522">
        <v>0</v>
      </c>
      <c r="W2522">
        <v>0</v>
      </c>
      <c r="X2522">
        <v>0</v>
      </c>
      <c r="Y2522">
        <v>0</v>
      </c>
      <c r="Z2522">
        <v>0</v>
      </c>
      <c r="AA2522">
        <v>5.9996999999999998</v>
      </c>
      <c r="AB2522">
        <v>59.000399999999999</v>
      </c>
      <c r="AC2522">
        <v>93.001400000000004</v>
      </c>
      <c r="AD2522">
        <v>59.000399999999999</v>
      </c>
      <c r="AE2522">
        <v>73.001000000000005</v>
      </c>
      <c r="AF2522">
        <v>76.999399999999994</v>
      </c>
      <c r="AG2522">
        <v>80.001400000000004</v>
      </c>
      <c r="AH2522">
        <v>76.999399999999994</v>
      </c>
      <c r="AI2522">
        <v>69.835800000000006</v>
      </c>
      <c r="AJ2522">
        <v>67.855500000000006</v>
      </c>
      <c r="AK2522">
        <v>56.212000000000003</v>
      </c>
      <c r="AL2522">
        <v>54.5456</v>
      </c>
      <c r="AM2522" s="49" t="s">
        <v>268</v>
      </c>
      <c r="AN2522" s="49" t="s">
        <v>14</v>
      </c>
      <c r="AO2522" s="49" t="s">
        <v>500</v>
      </c>
      <c r="AP2522" s="49" t="s">
        <v>505</v>
      </c>
      <c r="AQ2522" s="49" t="s">
        <v>13</v>
      </c>
      <c r="AR2522" s="49" t="s">
        <v>487</v>
      </c>
      <c r="AS2522" s="49" t="s">
        <v>488</v>
      </c>
      <c r="AT2522" s="49" t="s">
        <v>489</v>
      </c>
    </row>
    <row r="2523" spans="1:46" x14ac:dyDescent="0.25">
      <c r="A2523">
        <v>15</v>
      </c>
      <c r="B2523" t="s">
        <v>277</v>
      </c>
      <c r="C2523" t="s">
        <v>559</v>
      </c>
      <c r="D2523" t="s">
        <v>278</v>
      </c>
      <c r="E2523" t="s">
        <v>636</v>
      </c>
      <c r="F2523" t="s">
        <v>637</v>
      </c>
      <c r="G2523">
        <v>0</v>
      </c>
      <c r="H2523">
        <v>0</v>
      </c>
      <c r="I2523">
        <v>0</v>
      </c>
      <c r="J2523">
        <v>0</v>
      </c>
      <c r="K2523">
        <v>0</v>
      </c>
      <c r="L2523">
        <v>0</v>
      </c>
      <c r="M2523">
        <v>0</v>
      </c>
      <c r="N2523">
        <v>0</v>
      </c>
      <c r="O2523">
        <v>0</v>
      </c>
      <c r="P2523">
        <v>0</v>
      </c>
      <c r="Q2523">
        <v>0</v>
      </c>
      <c r="R2523">
        <v>0</v>
      </c>
      <c r="S2523">
        <v>0</v>
      </c>
      <c r="T2523">
        <v>0</v>
      </c>
      <c r="U2523">
        <v>0</v>
      </c>
      <c r="V2523">
        <v>0</v>
      </c>
      <c r="W2523">
        <v>0</v>
      </c>
      <c r="X2523">
        <v>0</v>
      </c>
      <c r="Y2523">
        <v>0</v>
      </c>
      <c r="Z2523">
        <v>0</v>
      </c>
      <c r="AA2523">
        <v>0</v>
      </c>
      <c r="AB2523">
        <v>36.998800000000003</v>
      </c>
      <c r="AC2523">
        <v>213.9999</v>
      </c>
      <c r="AD2523">
        <v>239.9999</v>
      </c>
      <c r="AE2523">
        <v>256.00189999999998</v>
      </c>
      <c r="AF2523">
        <v>243.9983</v>
      </c>
      <c r="AG2523">
        <v>223.99799999999999</v>
      </c>
      <c r="AH2523">
        <v>202.80019999999999</v>
      </c>
      <c r="AI2523">
        <v>271.2</v>
      </c>
      <c r="AJ2523">
        <v>237.6009</v>
      </c>
      <c r="AK2523">
        <v>297.6019</v>
      </c>
      <c r="AL2523" t="s">
        <v>531</v>
      </c>
      <c r="AM2523" s="49" t="s">
        <v>278</v>
      </c>
      <c r="AN2523" s="49" t="s">
        <v>6</v>
      </c>
      <c r="AO2523" s="49" t="s">
        <v>9</v>
      </c>
      <c r="AP2523" s="49" t="s">
        <v>501</v>
      </c>
      <c r="AQ2523" s="49" t="s">
        <v>9</v>
      </c>
      <c r="AR2523" s="49" t="s">
        <v>487</v>
      </c>
      <c r="AS2523" s="49" t="s">
        <v>488</v>
      </c>
      <c r="AT2523" s="49" t="s">
        <v>489</v>
      </c>
    </row>
    <row r="2524" spans="1:46" x14ac:dyDescent="0.25">
      <c r="A2524">
        <v>15</v>
      </c>
      <c r="B2524" t="s">
        <v>493</v>
      </c>
      <c r="C2524" t="s">
        <v>560</v>
      </c>
      <c r="D2524" t="s">
        <v>561</v>
      </c>
      <c r="E2524" t="s">
        <v>636</v>
      </c>
      <c r="F2524" t="s">
        <v>637</v>
      </c>
      <c r="G2524">
        <v>0</v>
      </c>
      <c r="H2524">
        <v>0</v>
      </c>
      <c r="I2524">
        <v>0</v>
      </c>
      <c r="J2524">
        <v>0</v>
      </c>
      <c r="K2524">
        <v>0</v>
      </c>
      <c r="L2524">
        <v>0</v>
      </c>
      <c r="M2524">
        <v>0</v>
      </c>
      <c r="N2524">
        <v>0</v>
      </c>
      <c r="O2524">
        <v>0</v>
      </c>
      <c r="P2524">
        <v>0</v>
      </c>
      <c r="Q2524">
        <v>0</v>
      </c>
      <c r="R2524">
        <v>0</v>
      </c>
      <c r="S2524">
        <v>0</v>
      </c>
      <c r="T2524">
        <v>0</v>
      </c>
      <c r="U2524">
        <v>0</v>
      </c>
      <c r="V2524">
        <v>0</v>
      </c>
      <c r="W2524">
        <v>0</v>
      </c>
      <c r="X2524">
        <v>0</v>
      </c>
      <c r="Y2524">
        <v>49.998800000000003</v>
      </c>
      <c r="Z2524">
        <v>75.998800000000003</v>
      </c>
      <c r="AA2524">
        <v>89.003</v>
      </c>
      <c r="AB2524">
        <v>53.000700000000002</v>
      </c>
      <c r="AC2524">
        <v>236.00149999999999</v>
      </c>
      <c r="AD2524">
        <v>262.0016</v>
      </c>
      <c r="AE2524">
        <v>278.00349999999997</v>
      </c>
      <c r="AF2524">
        <v>276.99869999999999</v>
      </c>
      <c r="AG2524">
        <v>296.99900000000002</v>
      </c>
      <c r="AH2524">
        <v>273.71210000000002</v>
      </c>
      <c r="AI2524">
        <v>343.79489999999998</v>
      </c>
      <c r="AJ2524">
        <v>309.9572</v>
      </c>
      <c r="AK2524">
        <v>368.75659999999999</v>
      </c>
      <c r="AL2524" t="s">
        <v>531</v>
      </c>
      <c r="AM2524" s="49" t="e">
        <v>#N/A</v>
      </c>
      <c r="AN2524" s="49" t="e">
        <v>#N/A</v>
      </c>
      <c r="AO2524" s="49" t="e">
        <v>#N/A</v>
      </c>
      <c r="AP2524" s="49" t="e">
        <v>#N/A</v>
      </c>
      <c r="AQ2524" s="49" t="e">
        <v>#N/A</v>
      </c>
      <c r="AR2524" s="49" t="e">
        <v>#N/A</v>
      </c>
      <c r="AS2524" s="49" t="e">
        <v>#N/A</v>
      </c>
      <c r="AT2524" s="49" t="e">
        <v>#N/A</v>
      </c>
    </row>
    <row r="2525" spans="1:46" x14ac:dyDescent="0.25">
      <c r="A2525">
        <v>15</v>
      </c>
      <c r="B2525" t="s">
        <v>493</v>
      </c>
      <c r="C2525" t="s">
        <v>562</v>
      </c>
      <c r="D2525" t="s">
        <v>563</v>
      </c>
      <c r="E2525" t="s">
        <v>636</v>
      </c>
      <c r="F2525" t="s">
        <v>637</v>
      </c>
      <c r="G2525">
        <v>31686.9961</v>
      </c>
      <c r="H2525">
        <v>32580.999299999999</v>
      </c>
      <c r="I2525">
        <v>29412.002</v>
      </c>
      <c r="J2525">
        <v>34763.000399999997</v>
      </c>
      <c r="K2525">
        <v>37931.001199999999</v>
      </c>
      <c r="L2525">
        <v>44722.995699999999</v>
      </c>
      <c r="M2525">
        <v>48416.0003</v>
      </c>
      <c r="N2525">
        <v>55532.999300000003</v>
      </c>
      <c r="O2525">
        <v>57601.998599999999</v>
      </c>
      <c r="P2525">
        <v>126763.999</v>
      </c>
      <c r="Q2525">
        <v>132323.9982</v>
      </c>
      <c r="R2525">
        <v>145601.0025</v>
      </c>
      <c r="S2525">
        <v>160825.9993</v>
      </c>
      <c r="T2525">
        <v>163457.9976</v>
      </c>
      <c r="U2525">
        <v>166206.99609999999</v>
      </c>
      <c r="V2525">
        <v>168379.99969999999</v>
      </c>
      <c r="W2525">
        <v>177604.00159999999</v>
      </c>
      <c r="X2525">
        <v>198513.99859999999</v>
      </c>
      <c r="Y2525">
        <v>214811.9969</v>
      </c>
      <c r="Z2525">
        <v>230499.9993</v>
      </c>
      <c r="AA2525">
        <v>136177.00140000001</v>
      </c>
      <c r="AB2525">
        <v>148049.9958</v>
      </c>
      <c r="AC2525">
        <v>162320.5362</v>
      </c>
      <c r="AD2525">
        <v>189392.38500000001</v>
      </c>
      <c r="AE2525">
        <v>216226.02160000001</v>
      </c>
      <c r="AF2525">
        <v>213880.4883</v>
      </c>
      <c r="AG2525">
        <v>192971.34109999999</v>
      </c>
      <c r="AH2525">
        <v>196502.7353</v>
      </c>
      <c r="AI2525">
        <v>198120.8958</v>
      </c>
      <c r="AJ2525">
        <v>194104.51949999999</v>
      </c>
      <c r="AK2525">
        <v>192243.31940000001</v>
      </c>
      <c r="AL2525" t="s">
        <v>531</v>
      </c>
      <c r="AM2525" s="49" t="e">
        <v>#N/A</v>
      </c>
      <c r="AN2525" s="49" t="e">
        <v>#N/A</v>
      </c>
      <c r="AO2525" s="49" t="e">
        <v>#N/A</v>
      </c>
      <c r="AP2525" s="49" t="e">
        <v>#N/A</v>
      </c>
      <c r="AQ2525" s="49" t="e">
        <v>#N/A</v>
      </c>
      <c r="AR2525" s="49" t="e">
        <v>#N/A</v>
      </c>
      <c r="AS2525" s="49" t="e">
        <v>#N/A</v>
      </c>
      <c r="AT2525" s="49" t="e">
        <v>#N/A</v>
      </c>
    </row>
    <row r="2526" spans="1:46" x14ac:dyDescent="0.25">
      <c r="A2526">
        <v>15</v>
      </c>
      <c r="B2526" t="s">
        <v>493</v>
      </c>
      <c r="C2526" t="s">
        <v>564</v>
      </c>
      <c r="D2526" t="s">
        <v>565</v>
      </c>
      <c r="E2526" t="s">
        <v>636</v>
      </c>
      <c r="F2526" t="s">
        <v>637</v>
      </c>
      <c r="G2526">
        <v>1382.0083</v>
      </c>
      <c r="H2526">
        <v>1374.2501</v>
      </c>
      <c r="I2526">
        <v>1599.3282999999999</v>
      </c>
      <c r="J2526">
        <v>1502.8518999999999</v>
      </c>
      <c r="K2526">
        <v>31430.0815</v>
      </c>
      <c r="L2526">
        <v>33532.625500000002</v>
      </c>
      <c r="M2526">
        <v>35405.875200000002</v>
      </c>
      <c r="N2526">
        <v>36115.923000000003</v>
      </c>
      <c r="O2526">
        <v>37084.849000000002</v>
      </c>
      <c r="P2526">
        <v>44643.634899999997</v>
      </c>
      <c r="Q2526">
        <v>51076.590300000003</v>
      </c>
      <c r="R2526">
        <v>68726.924899999998</v>
      </c>
      <c r="S2526">
        <v>84569.303</v>
      </c>
      <c r="T2526">
        <v>103792.857</v>
      </c>
      <c r="U2526">
        <v>123951.85520000001</v>
      </c>
      <c r="V2526">
        <v>183144.18890000001</v>
      </c>
      <c r="W2526">
        <v>191996.00520000001</v>
      </c>
      <c r="X2526">
        <v>272339.08519999997</v>
      </c>
      <c r="Y2526">
        <v>327188.8406</v>
      </c>
      <c r="Z2526">
        <v>388981.05560000002</v>
      </c>
      <c r="AA2526">
        <v>365440.48790000001</v>
      </c>
      <c r="AB2526">
        <v>425511.52620000002</v>
      </c>
      <c r="AC2526">
        <v>437502.90659999999</v>
      </c>
      <c r="AD2526">
        <v>454073.83809999999</v>
      </c>
      <c r="AE2526">
        <v>462529.62920000002</v>
      </c>
      <c r="AF2526">
        <v>443293.53989999997</v>
      </c>
      <c r="AG2526">
        <v>447980.98070000001</v>
      </c>
      <c r="AH2526">
        <v>457293.4706</v>
      </c>
      <c r="AI2526">
        <v>493764.02799999999</v>
      </c>
      <c r="AJ2526">
        <v>493083.16639999999</v>
      </c>
      <c r="AK2526">
        <v>497759.90159999998</v>
      </c>
      <c r="AL2526" t="s">
        <v>531</v>
      </c>
      <c r="AM2526" s="49" t="e">
        <v>#N/A</v>
      </c>
      <c r="AN2526" s="49" t="e">
        <v>#N/A</v>
      </c>
      <c r="AO2526" s="49" t="e">
        <v>#N/A</v>
      </c>
      <c r="AP2526" s="49" t="e">
        <v>#N/A</v>
      </c>
      <c r="AQ2526" s="49" t="e">
        <v>#N/A</v>
      </c>
      <c r="AR2526" s="49" t="e">
        <v>#N/A</v>
      </c>
      <c r="AS2526" s="49" t="e">
        <v>#N/A</v>
      </c>
      <c r="AT2526" s="49" t="e">
        <v>#N/A</v>
      </c>
    </row>
    <row r="2527" spans="1:46" x14ac:dyDescent="0.25">
      <c r="A2527">
        <v>15</v>
      </c>
      <c r="B2527" t="s">
        <v>493</v>
      </c>
      <c r="C2527" t="s">
        <v>566</v>
      </c>
      <c r="D2527" t="s">
        <v>567</v>
      </c>
      <c r="E2527" t="s">
        <v>636</v>
      </c>
      <c r="F2527" t="s">
        <v>637</v>
      </c>
      <c r="G2527">
        <v>29462.000800000002</v>
      </c>
      <c r="H2527">
        <v>31901.000199999999</v>
      </c>
      <c r="I2527">
        <v>37295.001199999999</v>
      </c>
      <c r="J2527">
        <v>41939.996200000001</v>
      </c>
      <c r="K2527">
        <v>45306.003400000001</v>
      </c>
      <c r="L2527">
        <v>50390.001100000001</v>
      </c>
      <c r="M2527">
        <v>56458.998</v>
      </c>
      <c r="N2527">
        <v>65430.004099999998</v>
      </c>
      <c r="O2527">
        <v>70179.999899999995</v>
      </c>
      <c r="P2527">
        <v>77987.0003</v>
      </c>
      <c r="Q2527">
        <v>95076.743300000002</v>
      </c>
      <c r="R2527">
        <v>115572.65330000001</v>
      </c>
      <c r="S2527">
        <v>142102.50409999999</v>
      </c>
      <c r="T2527">
        <v>145058.4644</v>
      </c>
      <c r="U2527">
        <v>158395.15160000001</v>
      </c>
      <c r="V2527">
        <v>177114.64420000001</v>
      </c>
      <c r="W2527">
        <v>193241.6158</v>
      </c>
      <c r="X2527">
        <v>251555.0815</v>
      </c>
      <c r="Y2527">
        <v>286991.27750000003</v>
      </c>
      <c r="Z2527">
        <v>323445.93770000001</v>
      </c>
      <c r="AA2527">
        <v>374270.12670000002</v>
      </c>
      <c r="AB2527">
        <v>448226.55739999999</v>
      </c>
      <c r="AC2527">
        <v>518216.598</v>
      </c>
      <c r="AD2527">
        <v>588138.93799999997</v>
      </c>
      <c r="AE2527">
        <v>625630.52209999994</v>
      </c>
      <c r="AF2527">
        <v>658421.89139999996</v>
      </c>
      <c r="AG2527">
        <v>690585.83519999997</v>
      </c>
      <c r="AH2527">
        <v>706019.5858</v>
      </c>
      <c r="AI2527">
        <v>706227.07940000005</v>
      </c>
      <c r="AJ2527">
        <v>720879.84939999995</v>
      </c>
      <c r="AK2527">
        <v>748319.50020000001</v>
      </c>
      <c r="AL2527" t="s">
        <v>531</v>
      </c>
      <c r="AM2527" s="49" t="e">
        <v>#N/A</v>
      </c>
      <c r="AN2527" s="49" t="e">
        <v>#N/A</v>
      </c>
      <c r="AO2527" s="49" t="e">
        <v>#N/A</v>
      </c>
      <c r="AP2527" s="49" t="e">
        <v>#N/A</v>
      </c>
      <c r="AQ2527" s="49" t="e">
        <v>#N/A</v>
      </c>
      <c r="AR2527" s="49" t="e">
        <v>#N/A</v>
      </c>
      <c r="AS2527" s="49" t="e">
        <v>#N/A</v>
      </c>
      <c r="AT2527" s="49" t="e">
        <v>#N/A</v>
      </c>
    </row>
    <row r="2528" spans="1:46" x14ac:dyDescent="0.25">
      <c r="A2528">
        <v>15</v>
      </c>
      <c r="B2528" t="s">
        <v>493</v>
      </c>
      <c r="C2528" t="s">
        <v>568</v>
      </c>
      <c r="D2528" t="s">
        <v>569</v>
      </c>
      <c r="E2528" t="s">
        <v>636</v>
      </c>
      <c r="F2528" t="s">
        <v>637</v>
      </c>
      <c r="G2528">
        <v>19637.000499999998</v>
      </c>
      <c r="H2528">
        <v>20411.001700000001</v>
      </c>
      <c r="I2528">
        <v>23667.000700000001</v>
      </c>
      <c r="J2528">
        <v>27454.999599999999</v>
      </c>
      <c r="K2528">
        <v>29063.003000000001</v>
      </c>
      <c r="L2528">
        <v>32752.000800000002</v>
      </c>
      <c r="M2528">
        <v>36882.999100000001</v>
      </c>
      <c r="N2528">
        <v>42991.004399999998</v>
      </c>
      <c r="O2528">
        <v>44805.999000000003</v>
      </c>
      <c r="P2528">
        <v>45818.999400000001</v>
      </c>
      <c r="Q2528">
        <v>57626.742599999998</v>
      </c>
      <c r="R2528">
        <v>74215.652199999997</v>
      </c>
      <c r="S2528">
        <v>98368.501699999993</v>
      </c>
      <c r="T2528">
        <v>94192.461800000005</v>
      </c>
      <c r="U2528">
        <v>98145.152700000006</v>
      </c>
      <c r="V2528">
        <v>112199.63740000001</v>
      </c>
      <c r="W2528">
        <v>127120.61810000001</v>
      </c>
      <c r="X2528">
        <v>181405.08420000001</v>
      </c>
      <c r="Y2528">
        <v>215667.27220000001</v>
      </c>
      <c r="Z2528">
        <v>248451.94260000001</v>
      </c>
      <c r="AA2528">
        <v>292896.12670000002</v>
      </c>
      <c r="AB2528">
        <v>362947.55420000001</v>
      </c>
      <c r="AC2528">
        <v>431225.59970000002</v>
      </c>
      <c r="AD2528">
        <v>497822.94219999999</v>
      </c>
      <c r="AE2528">
        <v>530924.82140000002</v>
      </c>
      <c r="AF2528">
        <v>551335.39179999998</v>
      </c>
      <c r="AG2528">
        <v>569047.43570000003</v>
      </c>
      <c r="AH2528">
        <v>582048.42940000002</v>
      </c>
      <c r="AI2528">
        <v>580303.14930000005</v>
      </c>
      <c r="AJ2528">
        <v>592324.71230000001</v>
      </c>
      <c r="AK2528">
        <v>615980.9068</v>
      </c>
      <c r="AL2528">
        <v>618533.13829999999</v>
      </c>
      <c r="AM2528" s="49" t="e">
        <v>#N/A</v>
      </c>
      <c r="AN2528" s="49" t="e">
        <v>#N/A</v>
      </c>
      <c r="AO2528" s="49" t="e">
        <v>#N/A</v>
      </c>
      <c r="AP2528" s="49" t="e">
        <v>#N/A</v>
      </c>
      <c r="AQ2528" s="49" t="e">
        <v>#N/A</v>
      </c>
      <c r="AR2528" s="49" t="e">
        <v>#N/A</v>
      </c>
      <c r="AS2528" s="49" t="e">
        <v>#N/A</v>
      </c>
      <c r="AT2528" s="49" t="e">
        <v>#N/A</v>
      </c>
    </row>
    <row r="2529" spans="1:46" x14ac:dyDescent="0.25">
      <c r="A2529">
        <v>15</v>
      </c>
      <c r="B2529" t="s">
        <v>493</v>
      </c>
      <c r="C2529" t="s">
        <v>570</v>
      </c>
      <c r="D2529" t="s">
        <v>571</v>
      </c>
      <c r="E2529" t="s">
        <v>636</v>
      </c>
      <c r="F2529" t="s">
        <v>637</v>
      </c>
      <c r="G2529">
        <v>27859.000700000001</v>
      </c>
      <c r="H2529">
        <v>30011.999800000001</v>
      </c>
      <c r="I2529">
        <v>35166.000800000002</v>
      </c>
      <c r="J2529">
        <v>39489.998099999997</v>
      </c>
      <c r="K2529">
        <v>42583.004999999997</v>
      </c>
      <c r="L2529">
        <v>47556.998699999996</v>
      </c>
      <c r="M2529">
        <v>53564.998099999997</v>
      </c>
      <c r="N2529">
        <v>62126.003499999999</v>
      </c>
      <c r="O2529">
        <v>66785.999800000005</v>
      </c>
      <c r="P2529">
        <v>74494.9997</v>
      </c>
      <c r="Q2529">
        <v>91538.742400000003</v>
      </c>
      <c r="R2529">
        <v>112081.6534</v>
      </c>
      <c r="S2529">
        <v>138565.50380000001</v>
      </c>
      <c r="T2529">
        <v>141545.46290000001</v>
      </c>
      <c r="U2529">
        <v>154982.15179999999</v>
      </c>
      <c r="V2529">
        <v>173666.63860000001</v>
      </c>
      <c r="W2529">
        <v>189692.61619999999</v>
      </c>
      <c r="X2529">
        <v>247938.08410000001</v>
      </c>
      <c r="Y2529">
        <v>283182.27340000001</v>
      </c>
      <c r="Z2529">
        <v>319696.94300000003</v>
      </c>
      <c r="AA2529">
        <v>370536.125</v>
      </c>
      <c r="AB2529">
        <v>444277.5551</v>
      </c>
      <c r="AC2529">
        <v>513868.59779999999</v>
      </c>
      <c r="AD2529">
        <v>583218.94140000001</v>
      </c>
      <c r="AE2529">
        <v>620337.402</v>
      </c>
      <c r="AF2529">
        <v>651232.39379999996</v>
      </c>
      <c r="AG2529">
        <v>681980.43720000004</v>
      </c>
      <c r="AH2529">
        <v>695980.43070000003</v>
      </c>
      <c r="AI2529">
        <v>694593.15119999996</v>
      </c>
      <c r="AJ2529">
        <v>707356.71149999998</v>
      </c>
      <c r="AK2529">
        <v>731446.90560000006</v>
      </c>
      <c r="AL2529">
        <v>740330.13959999999</v>
      </c>
      <c r="AM2529" s="49" t="e">
        <v>#N/A</v>
      </c>
      <c r="AN2529" s="49" t="e">
        <v>#N/A</v>
      </c>
      <c r="AO2529" s="49" t="e">
        <v>#N/A</v>
      </c>
      <c r="AP2529" s="49" t="e">
        <v>#N/A</v>
      </c>
      <c r="AQ2529" s="49" t="e">
        <v>#N/A</v>
      </c>
      <c r="AR2529" s="49" t="e">
        <v>#N/A</v>
      </c>
      <c r="AS2529" s="49" t="e">
        <v>#N/A</v>
      </c>
      <c r="AT2529" s="49" t="e">
        <v>#N/A</v>
      </c>
    </row>
    <row r="2530" spans="1:46" x14ac:dyDescent="0.25">
      <c r="A2530">
        <v>15</v>
      </c>
      <c r="B2530" t="s">
        <v>493</v>
      </c>
      <c r="C2530" t="s">
        <v>572</v>
      </c>
      <c r="D2530" t="s">
        <v>573</v>
      </c>
      <c r="E2530" t="s">
        <v>636</v>
      </c>
      <c r="F2530" t="s">
        <v>637</v>
      </c>
      <c r="G2530">
        <v>1605.0098</v>
      </c>
      <c r="H2530">
        <v>1857.4989</v>
      </c>
      <c r="I2530">
        <v>1906.9283</v>
      </c>
      <c r="J2530">
        <v>1905.5717999999999</v>
      </c>
      <c r="K2530">
        <v>1983.9110000000001</v>
      </c>
      <c r="L2530">
        <v>2776.2085000000002</v>
      </c>
      <c r="M2530">
        <v>5016.6153999999997</v>
      </c>
      <c r="N2530">
        <v>5417.5643</v>
      </c>
      <c r="O2530">
        <v>6270.4489000000003</v>
      </c>
      <c r="P2530">
        <v>7298.9237999999996</v>
      </c>
      <c r="Q2530">
        <v>7153.8636999999999</v>
      </c>
      <c r="R2530">
        <v>10709.872100000001</v>
      </c>
      <c r="S2530">
        <v>12752.4946</v>
      </c>
      <c r="T2530">
        <v>10650.109700000001</v>
      </c>
      <c r="U2530">
        <v>11142.8416</v>
      </c>
      <c r="V2530">
        <v>9950.9518000000007</v>
      </c>
      <c r="W2530">
        <v>11064.4061</v>
      </c>
      <c r="X2530">
        <v>10939.9535</v>
      </c>
      <c r="Y2530">
        <v>13449.944299999999</v>
      </c>
      <c r="Z2530">
        <v>15653.2729</v>
      </c>
      <c r="AA2530">
        <v>15724.113600000001</v>
      </c>
      <c r="AB2530">
        <v>16254.522499999999</v>
      </c>
      <c r="AC2530">
        <v>17536.281999999999</v>
      </c>
      <c r="AD2530">
        <v>16573.1338</v>
      </c>
      <c r="AE2530">
        <v>19239.886699999999</v>
      </c>
      <c r="AF2530">
        <v>19818.0671</v>
      </c>
      <c r="AG2530">
        <v>20773.423699999999</v>
      </c>
      <c r="AH2530">
        <v>18264.0609</v>
      </c>
      <c r="AI2530">
        <v>19347.1567</v>
      </c>
      <c r="AJ2530">
        <v>19680.920099999999</v>
      </c>
      <c r="AK2530">
        <v>20093.152399999999</v>
      </c>
      <c r="AL2530" t="s">
        <v>531</v>
      </c>
      <c r="AM2530" s="49" t="e">
        <v>#N/A</v>
      </c>
      <c r="AN2530" s="49" t="e">
        <v>#N/A</v>
      </c>
      <c r="AO2530" s="49" t="e">
        <v>#N/A</v>
      </c>
      <c r="AP2530" s="49" t="e">
        <v>#N/A</v>
      </c>
      <c r="AQ2530" s="49" t="e">
        <v>#N/A</v>
      </c>
      <c r="AR2530" s="49" t="e">
        <v>#N/A</v>
      </c>
      <c r="AS2530" s="49" t="e">
        <v>#N/A</v>
      </c>
      <c r="AT2530" s="49" t="e">
        <v>#N/A</v>
      </c>
    </row>
    <row r="2531" spans="1:46" x14ac:dyDescent="0.25">
      <c r="A2531">
        <v>15</v>
      </c>
      <c r="B2531" t="s">
        <v>259</v>
      </c>
      <c r="C2531" t="s">
        <v>259</v>
      </c>
      <c r="D2531" t="s">
        <v>260</v>
      </c>
      <c r="E2531" t="s">
        <v>636</v>
      </c>
      <c r="F2531" t="s">
        <v>637</v>
      </c>
      <c r="G2531">
        <v>0</v>
      </c>
      <c r="H2531">
        <v>0</v>
      </c>
      <c r="I2531">
        <v>0</v>
      </c>
      <c r="J2531">
        <v>0</v>
      </c>
      <c r="K2531">
        <v>0</v>
      </c>
      <c r="L2531">
        <v>0</v>
      </c>
      <c r="M2531">
        <v>0</v>
      </c>
      <c r="N2531">
        <v>406.99880000000002</v>
      </c>
      <c r="O2531">
        <v>386.99849999999998</v>
      </c>
      <c r="P2531">
        <v>223.99799999999999</v>
      </c>
      <c r="Q2531">
        <v>357.00009999999997</v>
      </c>
      <c r="R2531">
        <v>351.00040000000001</v>
      </c>
      <c r="S2531">
        <v>391.00110000000001</v>
      </c>
      <c r="T2531">
        <v>419.99880000000002</v>
      </c>
      <c r="U2531">
        <v>440.99979999999999</v>
      </c>
      <c r="V2531">
        <v>626.99839999999995</v>
      </c>
      <c r="W2531">
        <v>639.00199999999995</v>
      </c>
      <c r="X2531">
        <v>1047.9979000000001</v>
      </c>
      <c r="Y2531">
        <v>808.99860000000001</v>
      </c>
      <c r="Z2531">
        <v>821.99860000000001</v>
      </c>
      <c r="AA2531">
        <v>1298.0001</v>
      </c>
      <c r="AB2531">
        <v>1470.9987000000001</v>
      </c>
      <c r="AC2531">
        <v>1821.9991</v>
      </c>
      <c r="AD2531">
        <v>1969.9983</v>
      </c>
      <c r="AE2531">
        <v>1938.9992</v>
      </c>
      <c r="AF2531">
        <v>1961.0008</v>
      </c>
      <c r="AG2531">
        <v>1911.9984999999999</v>
      </c>
      <c r="AH2531">
        <v>2008.0018</v>
      </c>
      <c r="AI2531">
        <v>2844.0011</v>
      </c>
      <c r="AJ2531">
        <v>2799.0014000000001</v>
      </c>
      <c r="AK2531">
        <v>3000.0012999999999</v>
      </c>
      <c r="AL2531">
        <v>3000.0012999999999</v>
      </c>
      <c r="AM2531" s="49" t="s">
        <v>260</v>
      </c>
      <c r="AN2531" s="49" t="s">
        <v>14</v>
      </c>
      <c r="AO2531" s="49" t="s">
        <v>507</v>
      </c>
      <c r="AP2531" s="49" t="s">
        <v>501</v>
      </c>
      <c r="AQ2531" s="49" t="s">
        <v>10</v>
      </c>
      <c r="AR2531" s="49" t="s">
        <v>487</v>
      </c>
      <c r="AS2531" s="49" t="s">
        <v>488</v>
      </c>
      <c r="AT2531" s="49" t="s">
        <v>489</v>
      </c>
    </row>
    <row r="2532" spans="1:46" x14ac:dyDescent="0.25">
      <c r="A2532">
        <v>15</v>
      </c>
      <c r="B2532" t="s">
        <v>493</v>
      </c>
      <c r="C2532" t="s">
        <v>574</v>
      </c>
      <c r="D2532" t="s">
        <v>575</v>
      </c>
      <c r="E2532" t="s">
        <v>636</v>
      </c>
      <c r="F2532" t="s">
        <v>637</v>
      </c>
      <c r="G2532">
        <v>0</v>
      </c>
      <c r="H2532">
        <v>0</v>
      </c>
      <c r="I2532">
        <v>0</v>
      </c>
      <c r="J2532">
        <v>0</v>
      </c>
      <c r="K2532">
        <v>0</v>
      </c>
      <c r="L2532">
        <v>0</v>
      </c>
      <c r="M2532">
        <v>0</v>
      </c>
      <c r="N2532">
        <v>0</v>
      </c>
      <c r="O2532">
        <v>0</v>
      </c>
      <c r="P2532">
        <v>0</v>
      </c>
      <c r="Q2532">
        <v>0</v>
      </c>
      <c r="R2532">
        <v>60.000999999999998</v>
      </c>
      <c r="S2532">
        <v>60.000999999999998</v>
      </c>
      <c r="T2532">
        <v>72.000399999999999</v>
      </c>
      <c r="U2532">
        <v>72.000399999999999</v>
      </c>
      <c r="V2532">
        <v>60.000999999999998</v>
      </c>
      <c r="W2532">
        <v>72.000399999999999</v>
      </c>
      <c r="X2532">
        <v>120.0021</v>
      </c>
      <c r="Y2532">
        <v>107.99850000000001</v>
      </c>
      <c r="Z2532">
        <v>107.99850000000001</v>
      </c>
      <c r="AA2532">
        <v>225.99930000000001</v>
      </c>
      <c r="AB2532">
        <v>354.99880000000002</v>
      </c>
      <c r="AC2532">
        <v>342.99939999999998</v>
      </c>
      <c r="AD2532">
        <v>295.00189999999998</v>
      </c>
      <c r="AE2532">
        <v>601.00260000000003</v>
      </c>
      <c r="AF2532">
        <v>213.0035</v>
      </c>
      <c r="AG2532">
        <v>330.00360000000001</v>
      </c>
      <c r="AH2532">
        <v>497.43369999999999</v>
      </c>
      <c r="AI2532">
        <v>377.87130000000002</v>
      </c>
      <c r="AJ2532">
        <v>711.56759999999997</v>
      </c>
      <c r="AK2532">
        <v>552.92970000000003</v>
      </c>
      <c r="AL2532" t="s">
        <v>531</v>
      </c>
      <c r="AM2532" s="49" t="e">
        <v>#N/A</v>
      </c>
      <c r="AN2532" s="49" t="e">
        <v>#N/A</v>
      </c>
      <c r="AO2532" s="49" t="e">
        <v>#N/A</v>
      </c>
      <c r="AP2532" s="49" t="e">
        <v>#N/A</v>
      </c>
      <c r="AQ2532" s="49" t="e">
        <v>#N/A</v>
      </c>
      <c r="AR2532" s="49" t="e">
        <v>#N/A</v>
      </c>
      <c r="AS2532" s="49" t="e">
        <v>#N/A</v>
      </c>
      <c r="AT2532" s="49" t="e">
        <v>#N/A</v>
      </c>
    </row>
    <row r="2533" spans="1:46" x14ac:dyDescent="0.25">
      <c r="A2533">
        <v>15</v>
      </c>
      <c r="B2533" t="s">
        <v>273</v>
      </c>
      <c r="C2533" t="s">
        <v>273</v>
      </c>
      <c r="D2533" t="s">
        <v>420</v>
      </c>
      <c r="E2533" t="s">
        <v>636</v>
      </c>
      <c r="F2533" t="s">
        <v>637</v>
      </c>
      <c r="G2533">
        <v>0</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c r="AG2533">
        <v>0</v>
      </c>
      <c r="AH2533">
        <v>0</v>
      </c>
      <c r="AI2533">
        <v>0</v>
      </c>
      <c r="AJ2533">
        <v>0</v>
      </c>
      <c r="AK2533">
        <v>0</v>
      </c>
      <c r="AL2533" t="s">
        <v>531</v>
      </c>
      <c r="AM2533" s="49" t="s">
        <v>420</v>
      </c>
      <c r="AN2533" s="49" t="s">
        <v>14</v>
      </c>
      <c r="AO2533" s="49" t="s">
        <v>485</v>
      </c>
      <c r="AP2533" s="49" t="s">
        <v>494</v>
      </c>
      <c r="AQ2533" s="49" t="s">
        <v>11</v>
      </c>
      <c r="AR2533" s="49" t="s">
        <v>495</v>
      </c>
      <c r="AS2533" s="49" t="s">
        <v>488</v>
      </c>
      <c r="AT2533" s="49" t="s">
        <v>497</v>
      </c>
    </row>
    <row r="2534" spans="1:46" x14ac:dyDescent="0.25">
      <c r="A2534">
        <v>15</v>
      </c>
      <c r="B2534" t="s">
        <v>271</v>
      </c>
      <c r="C2534" t="s">
        <v>271</v>
      </c>
      <c r="D2534" t="s">
        <v>272</v>
      </c>
      <c r="E2534" t="s">
        <v>636</v>
      </c>
      <c r="F2534" t="s">
        <v>637</v>
      </c>
      <c r="G2534" t="s">
        <v>531</v>
      </c>
      <c r="H2534" t="s">
        <v>531</v>
      </c>
      <c r="I2534" t="s">
        <v>531</v>
      </c>
      <c r="J2534" t="s">
        <v>531</v>
      </c>
      <c r="K2534" t="s">
        <v>531</v>
      </c>
      <c r="L2534" t="s">
        <v>531</v>
      </c>
      <c r="M2534" t="s">
        <v>531</v>
      </c>
      <c r="N2534" t="s">
        <v>531</v>
      </c>
      <c r="O2534" t="s">
        <v>531</v>
      </c>
      <c r="P2534" t="s">
        <v>531</v>
      </c>
      <c r="Q2534" t="s">
        <v>531</v>
      </c>
      <c r="R2534" t="s">
        <v>531</v>
      </c>
      <c r="S2534" t="s">
        <v>531</v>
      </c>
      <c r="T2534" t="s">
        <v>531</v>
      </c>
      <c r="U2534" t="s">
        <v>531</v>
      </c>
      <c r="V2534">
        <v>0</v>
      </c>
      <c r="W2534">
        <v>0</v>
      </c>
      <c r="X2534">
        <v>0</v>
      </c>
      <c r="Y2534">
        <v>0</v>
      </c>
      <c r="Z2534">
        <v>0</v>
      </c>
      <c r="AA2534">
        <v>0</v>
      </c>
      <c r="AB2534">
        <v>0</v>
      </c>
      <c r="AC2534">
        <v>0</v>
      </c>
      <c r="AD2534">
        <v>0</v>
      </c>
      <c r="AE2534">
        <v>0</v>
      </c>
      <c r="AF2534">
        <v>0</v>
      </c>
      <c r="AG2534">
        <v>0</v>
      </c>
      <c r="AH2534">
        <v>0</v>
      </c>
      <c r="AI2534">
        <v>0</v>
      </c>
      <c r="AJ2534">
        <v>0</v>
      </c>
      <c r="AK2534">
        <v>0</v>
      </c>
      <c r="AL2534" t="s">
        <v>531</v>
      </c>
      <c r="AM2534" s="49" t="s">
        <v>272</v>
      </c>
      <c r="AN2534" s="49" t="s">
        <v>14</v>
      </c>
      <c r="AO2534" s="49" t="s">
        <v>500</v>
      </c>
      <c r="AP2534" s="49" t="s">
        <v>501</v>
      </c>
      <c r="AQ2534" s="49" t="s">
        <v>502</v>
      </c>
      <c r="AR2534" s="49" t="s">
        <v>487</v>
      </c>
      <c r="AS2534" s="49" t="s">
        <v>488</v>
      </c>
      <c r="AT2534" s="49" t="s">
        <v>489</v>
      </c>
    </row>
    <row r="2535" spans="1:46" x14ac:dyDescent="0.25">
      <c r="A2535">
        <v>15</v>
      </c>
      <c r="B2535" t="s">
        <v>251</v>
      </c>
      <c r="C2535" t="s">
        <v>251</v>
      </c>
      <c r="D2535" t="s">
        <v>252</v>
      </c>
      <c r="E2535" t="s">
        <v>636</v>
      </c>
      <c r="F2535" t="s">
        <v>637</v>
      </c>
      <c r="G2535">
        <v>0</v>
      </c>
      <c r="H2535">
        <v>0</v>
      </c>
      <c r="I2535">
        <v>0</v>
      </c>
      <c r="J2535">
        <v>0</v>
      </c>
      <c r="K2535">
        <v>0</v>
      </c>
      <c r="L2535">
        <v>0</v>
      </c>
      <c r="M2535">
        <v>0</v>
      </c>
      <c r="N2535">
        <v>0</v>
      </c>
      <c r="O2535">
        <v>0</v>
      </c>
      <c r="P2535">
        <v>0</v>
      </c>
      <c r="Q2535">
        <v>0</v>
      </c>
      <c r="R2535">
        <v>0</v>
      </c>
      <c r="S2535">
        <v>0</v>
      </c>
      <c r="T2535">
        <v>0</v>
      </c>
      <c r="U2535">
        <v>0</v>
      </c>
      <c r="V2535">
        <v>0</v>
      </c>
      <c r="W2535">
        <v>0</v>
      </c>
      <c r="X2535">
        <v>0</v>
      </c>
      <c r="Y2535">
        <v>0</v>
      </c>
      <c r="Z2535">
        <v>0</v>
      </c>
      <c r="AA2535">
        <v>0</v>
      </c>
      <c r="AB2535">
        <v>0</v>
      </c>
      <c r="AC2535">
        <v>0</v>
      </c>
      <c r="AD2535">
        <v>0</v>
      </c>
      <c r="AE2535">
        <v>0</v>
      </c>
      <c r="AF2535">
        <v>0</v>
      </c>
      <c r="AG2535">
        <v>0</v>
      </c>
      <c r="AH2535">
        <v>0</v>
      </c>
      <c r="AI2535">
        <v>0</v>
      </c>
      <c r="AJ2535">
        <v>0</v>
      </c>
      <c r="AK2535">
        <v>0</v>
      </c>
      <c r="AL2535">
        <v>0</v>
      </c>
      <c r="AM2535" s="49" t="s">
        <v>252</v>
      </c>
      <c r="AN2535" s="49" t="s">
        <v>7</v>
      </c>
      <c r="AO2535" s="49" t="s">
        <v>9</v>
      </c>
      <c r="AP2535" s="49" t="s">
        <v>494</v>
      </c>
      <c r="AQ2535" s="49" t="s">
        <v>9</v>
      </c>
      <c r="AR2535" s="49" t="s">
        <v>487</v>
      </c>
      <c r="AS2535" s="49" t="s">
        <v>488</v>
      </c>
      <c r="AT2535" s="49" t="s">
        <v>489</v>
      </c>
    </row>
    <row r="2536" spans="1:46" x14ac:dyDescent="0.25">
      <c r="A2536">
        <v>15</v>
      </c>
      <c r="B2536" t="s">
        <v>274</v>
      </c>
      <c r="C2536" t="s">
        <v>274</v>
      </c>
      <c r="D2536" t="s">
        <v>275</v>
      </c>
      <c r="E2536" t="s">
        <v>636</v>
      </c>
      <c r="F2536" t="s">
        <v>637</v>
      </c>
      <c r="G2536">
        <v>0</v>
      </c>
      <c r="H2536">
        <v>0</v>
      </c>
      <c r="I2536">
        <v>0</v>
      </c>
      <c r="J2536">
        <v>0</v>
      </c>
      <c r="K2536">
        <v>0</v>
      </c>
      <c r="L2536">
        <v>0</v>
      </c>
      <c r="M2536">
        <v>0</v>
      </c>
      <c r="N2536">
        <v>0</v>
      </c>
      <c r="O2536">
        <v>0</v>
      </c>
      <c r="P2536">
        <v>0</v>
      </c>
      <c r="Q2536">
        <v>0</v>
      </c>
      <c r="R2536">
        <v>0</v>
      </c>
      <c r="S2536">
        <v>0</v>
      </c>
      <c r="T2536">
        <v>0</v>
      </c>
      <c r="U2536">
        <v>0</v>
      </c>
      <c r="V2536">
        <v>0</v>
      </c>
      <c r="W2536">
        <v>0</v>
      </c>
      <c r="X2536">
        <v>0</v>
      </c>
      <c r="Y2536">
        <v>0</v>
      </c>
      <c r="Z2536">
        <v>0</v>
      </c>
      <c r="AA2536">
        <v>0</v>
      </c>
      <c r="AB2536">
        <v>0</v>
      </c>
      <c r="AC2536">
        <v>0</v>
      </c>
      <c r="AD2536">
        <v>0</v>
      </c>
      <c r="AE2536">
        <v>0</v>
      </c>
      <c r="AF2536">
        <v>0</v>
      </c>
      <c r="AG2536">
        <v>0</v>
      </c>
      <c r="AH2536">
        <v>0</v>
      </c>
      <c r="AI2536">
        <v>0</v>
      </c>
      <c r="AJ2536">
        <v>0</v>
      </c>
      <c r="AK2536">
        <v>0</v>
      </c>
      <c r="AL2536" t="s">
        <v>531</v>
      </c>
      <c r="AM2536" s="49" t="s">
        <v>275</v>
      </c>
      <c r="AN2536" s="49" t="s">
        <v>4</v>
      </c>
      <c r="AO2536" s="49" t="s">
        <v>9</v>
      </c>
      <c r="AP2536" s="49" t="s">
        <v>486</v>
      </c>
      <c r="AQ2536" s="49" t="s">
        <v>9</v>
      </c>
      <c r="AR2536" s="49" t="s">
        <v>495</v>
      </c>
      <c r="AS2536" s="49" t="s">
        <v>488</v>
      </c>
      <c r="AT2536" s="49" t="s">
        <v>489</v>
      </c>
    </row>
    <row r="2537" spans="1:46" x14ac:dyDescent="0.25">
      <c r="A2537">
        <v>15</v>
      </c>
      <c r="B2537" t="s">
        <v>269</v>
      </c>
      <c r="C2537" t="s">
        <v>269</v>
      </c>
      <c r="D2537" t="s">
        <v>270</v>
      </c>
      <c r="E2537" t="s">
        <v>636</v>
      </c>
      <c r="F2537" t="s">
        <v>637</v>
      </c>
      <c r="G2537">
        <v>0</v>
      </c>
      <c r="H2537">
        <v>0</v>
      </c>
      <c r="I2537">
        <v>0</v>
      </c>
      <c r="J2537">
        <v>0</v>
      </c>
      <c r="K2537">
        <v>0</v>
      </c>
      <c r="L2537">
        <v>0</v>
      </c>
      <c r="M2537">
        <v>0</v>
      </c>
      <c r="N2537">
        <v>0</v>
      </c>
      <c r="O2537">
        <v>0</v>
      </c>
      <c r="P2537">
        <v>0</v>
      </c>
      <c r="Q2537">
        <v>0</v>
      </c>
      <c r="R2537">
        <v>0</v>
      </c>
      <c r="S2537">
        <v>0</v>
      </c>
      <c r="T2537">
        <v>0</v>
      </c>
      <c r="U2537">
        <v>0</v>
      </c>
      <c r="V2537">
        <v>0</v>
      </c>
      <c r="W2537">
        <v>0</v>
      </c>
      <c r="X2537">
        <v>0</v>
      </c>
      <c r="Y2537">
        <v>0</v>
      </c>
      <c r="Z2537">
        <v>0</v>
      </c>
      <c r="AA2537">
        <v>0</v>
      </c>
      <c r="AB2537">
        <v>0</v>
      </c>
      <c r="AC2537">
        <v>0</v>
      </c>
      <c r="AD2537">
        <v>0</v>
      </c>
      <c r="AE2537">
        <v>0</v>
      </c>
      <c r="AF2537">
        <v>0</v>
      </c>
      <c r="AG2537">
        <v>1.0005999999999999</v>
      </c>
      <c r="AH2537">
        <v>0.51919999999999999</v>
      </c>
      <c r="AI2537">
        <v>0.52339999999999998</v>
      </c>
      <c r="AJ2537">
        <v>0.52749999999999997</v>
      </c>
      <c r="AK2537">
        <v>0.53169999999999995</v>
      </c>
      <c r="AL2537" t="s">
        <v>531</v>
      </c>
      <c r="AM2537" s="49" t="s">
        <v>270</v>
      </c>
      <c r="AN2537" s="49" t="s">
        <v>14</v>
      </c>
      <c r="AO2537" s="49" t="s">
        <v>485</v>
      </c>
      <c r="AP2537" s="49" t="s">
        <v>494</v>
      </c>
      <c r="AQ2537" s="49" t="s">
        <v>11</v>
      </c>
      <c r="AR2537" s="49" t="s">
        <v>487</v>
      </c>
      <c r="AS2537" s="49" t="s">
        <v>488</v>
      </c>
      <c r="AT2537" s="49" t="s">
        <v>489</v>
      </c>
    </row>
    <row r="2538" spans="1:46" x14ac:dyDescent="0.25">
      <c r="A2538">
        <v>15</v>
      </c>
      <c r="B2538" t="s">
        <v>283</v>
      </c>
      <c r="C2538" t="s">
        <v>283</v>
      </c>
      <c r="D2538" t="s">
        <v>284</v>
      </c>
      <c r="E2538" t="s">
        <v>636</v>
      </c>
      <c r="F2538" t="s">
        <v>637</v>
      </c>
      <c r="G2538" t="s">
        <v>531</v>
      </c>
      <c r="H2538">
        <v>0</v>
      </c>
      <c r="I2538">
        <v>0</v>
      </c>
      <c r="J2538">
        <v>0</v>
      </c>
      <c r="K2538">
        <v>0</v>
      </c>
      <c r="L2538">
        <v>0</v>
      </c>
      <c r="M2538">
        <v>0</v>
      </c>
      <c r="N2538">
        <v>0</v>
      </c>
      <c r="O2538">
        <v>0</v>
      </c>
      <c r="P2538">
        <v>0</v>
      </c>
      <c r="Q2538">
        <v>0</v>
      </c>
      <c r="R2538">
        <v>0</v>
      </c>
      <c r="S2538">
        <v>0</v>
      </c>
      <c r="T2538">
        <v>0</v>
      </c>
      <c r="U2538">
        <v>0</v>
      </c>
      <c r="V2538">
        <v>0</v>
      </c>
      <c r="W2538">
        <v>0</v>
      </c>
      <c r="X2538">
        <v>0</v>
      </c>
      <c r="Y2538">
        <v>0</v>
      </c>
      <c r="Z2538">
        <v>0</v>
      </c>
      <c r="AA2538">
        <v>0</v>
      </c>
      <c r="AB2538">
        <v>0</v>
      </c>
      <c r="AC2538">
        <v>0</v>
      </c>
      <c r="AD2538">
        <v>0</v>
      </c>
      <c r="AE2538">
        <v>0</v>
      </c>
      <c r="AF2538">
        <v>0</v>
      </c>
      <c r="AG2538">
        <v>0</v>
      </c>
      <c r="AH2538">
        <v>0</v>
      </c>
      <c r="AI2538">
        <v>0</v>
      </c>
      <c r="AJ2538">
        <v>0</v>
      </c>
      <c r="AK2538">
        <v>0</v>
      </c>
      <c r="AL2538" t="s">
        <v>531</v>
      </c>
      <c r="AM2538" s="49" t="s">
        <v>284</v>
      </c>
      <c r="AN2538" s="49" t="s">
        <v>4</v>
      </c>
      <c r="AO2538" s="49" t="s">
        <v>9</v>
      </c>
      <c r="AP2538" s="49" t="s">
        <v>501</v>
      </c>
      <c r="AQ2538" s="49" t="s">
        <v>9</v>
      </c>
      <c r="AR2538" s="49" t="s">
        <v>495</v>
      </c>
      <c r="AS2538" s="49" t="s">
        <v>488</v>
      </c>
      <c r="AT2538" s="49" t="s">
        <v>489</v>
      </c>
    </row>
    <row r="2539" spans="1:46" x14ac:dyDescent="0.25">
      <c r="A2539">
        <v>15</v>
      </c>
      <c r="B2539" t="s">
        <v>294</v>
      </c>
      <c r="C2539" t="s">
        <v>294</v>
      </c>
      <c r="D2539" t="s">
        <v>295</v>
      </c>
      <c r="E2539" t="s">
        <v>636</v>
      </c>
      <c r="F2539" t="s">
        <v>637</v>
      </c>
      <c r="G2539">
        <v>144.0008</v>
      </c>
      <c r="H2539">
        <v>184.99789999999999</v>
      </c>
      <c r="I2539">
        <v>211.99860000000001</v>
      </c>
      <c r="J2539">
        <v>211.99860000000001</v>
      </c>
      <c r="K2539">
        <v>297.99970000000002</v>
      </c>
      <c r="L2539">
        <v>412.00209999999998</v>
      </c>
      <c r="M2539">
        <v>535.99829999999997</v>
      </c>
      <c r="N2539">
        <v>678.00199999999995</v>
      </c>
      <c r="O2539">
        <v>826.00120000000004</v>
      </c>
      <c r="P2539">
        <v>981.00070000000005</v>
      </c>
      <c r="Q2539">
        <v>1178.9987000000001</v>
      </c>
      <c r="R2539">
        <v>1327.0020999999999</v>
      </c>
      <c r="S2539">
        <v>1619.9984999999999</v>
      </c>
      <c r="T2539">
        <v>1872.9984999999999</v>
      </c>
      <c r="U2539">
        <v>1903.0011</v>
      </c>
      <c r="V2539">
        <v>2078.0009</v>
      </c>
      <c r="W2539">
        <v>2222.0016999999998</v>
      </c>
      <c r="X2539">
        <v>2384.0016000000001</v>
      </c>
      <c r="Y2539">
        <v>2592.9983000000002</v>
      </c>
      <c r="Z2539">
        <v>2622.0001999999999</v>
      </c>
      <c r="AA2539">
        <v>2981.0016000000001</v>
      </c>
      <c r="AB2539">
        <v>4252.0010000000002</v>
      </c>
      <c r="AC2539">
        <v>6641.9980999999998</v>
      </c>
      <c r="AD2539">
        <v>11650.0013</v>
      </c>
      <c r="AE2539">
        <v>11653.9997</v>
      </c>
      <c r="AF2539">
        <v>11688.000700000001</v>
      </c>
      <c r="AG2539">
        <v>11729.002</v>
      </c>
      <c r="AH2539">
        <v>11821.4424</v>
      </c>
      <c r="AI2539">
        <v>11912.007</v>
      </c>
      <c r="AJ2539">
        <v>12129.507100000001</v>
      </c>
      <c r="AK2539">
        <v>12353.366900000001</v>
      </c>
      <c r="AL2539" t="s">
        <v>531</v>
      </c>
      <c r="AM2539" s="49" t="s">
        <v>295</v>
      </c>
      <c r="AN2539" s="49" t="s">
        <v>14</v>
      </c>
      <c r="AO2539" s="49" t="s">
        <v>485</v>
      </c>
      <c r="AP2539" s="49" t="s">
        <v>494</v>
      </c>
      <c r="AQ2539" s="49" t="s">
        <v>11</v>
      </c>
      <c r="AR2539" s="49" t="s">
        <v>487</v>
      </c>
      <c r="AS2539" s="49" t="s">
        <v>488</v>
      </c>
      <c r="AT2539" s="49" t="s">
        <v>489</v>
      </c>
    </row>
    <row r="2540" spans="1:46" x14ac:dyDescent="0.25">
      <c r="A2540">
        <v>15</v>
      </c>
      <c r="B2540" t="s">
        <v>290</v>
      </c>
      <c r="C2540" t="s">
        <v>290</v>
      </c>
      <c r="D2540" t="s">
        <v>291</v>
      </c>
      <c r="E2540" t="s">
        <v>636</v>
      </c>
      <c r="F2540" t="s">
        <v>637</v>
      </c>
      <c r="G2540">
        <v>2376.0005999999998</v>
      </c>
      <c r="H2540">
        <v>2943.9987000000001</v>
      </c>
      <c r="I2540">
        <v>3558.0012999999999</v>
      </c>
      <c r="J2540">
        <v>4143.0019000000002</v>
      </c>
      <c r="K2540">
        <v>4609.0011000000004</v>
      </c>
      <c r="L2540">
        <v>4896.9984999999997</v>
      </c>
      <c r="M2540">
        <v>5164.9997999999996</v>
      </c>
      <c r="N2540">
        <v>4997.0002000000004</v>
      </c>
      <c r="O2540">
        <v>4916.9988999999996</v>
      </c>
      <c r="P2540">
        <v>5131.9993999999997</v>
      </c>
      <c r="Q2540">
        <v>5211.0001000000002</v>
      </c>
      <c r="R2540">
        <v>5360</v>
      </c>
      <c r="S2540">
        <v>5562.0005000000001</v>
      </c>
      <c r="T2540">
        <v>5391.9997000000003</v>
      </c>
      <c r="U2540">
        <v>5285.0018</v>
      </c>
      <c r="V2540">
        <v>5095.0006999999996</v>
      </c>
      <c r="W2540">
        <v>5878.9998999999998</v>
      </c>
      <c r="X2540">
        <v>7153.0012999999999</v>
      </c>
      <c r="Y2540">
        <v>9257.9987000000001</v>
      </c>
      <c r="Z2540">
        <v>10938.998900000001</v>
      </c>
      <c r="AA2540">
        <v>11983.999100000001</v>
      </c>
      <c r="AB2540">
        <v>11968.0013</v>
      </c>
      <c r="AC2540">
        <v>12164.998600000001</v>
      </c>
      <c r="AD2540">
        <v>12776.999900000001</v>
      </c>
      <c r="AE2540">
        <v>13093.999299999999</v>
      </c>
      <c r="AF2540">
        <v>13733.0599</v>
      </c>
      <c r="AG2540">
        <v>13377.407999999999</v>
      </c>
      <c r="AH2540">
        <v>13508.672500000001</v>
      </c>
      <c r="AI2540">
        <v>13696.224399999999</v>
      </c>
      <c r="AJ2540">
        <v>14913.2979</v>
      </c>
      <c r="AK2540">
        <v>17404.280599999998</v>
      </c>
      <c r="AL2540">
        <v>17808.047200000001</v>
      </c>
      <c r="AM2540" s="49" t="s">
        <v>291</v>
      </c>
      <c r="AN2540" s="49" t="s">
        <v>14</v>
      </c>
      <c r="AO2540" s="49" t="s">
        <v>500</v>
      </c>
      <c r="AP2540" s="49" t="s">
        <v>505</v>
      </c>
      <c r="AQ2540" s="49" t="s">
        <v>13</v>
      </c>
      <c r="AR2540" s="49" t="s">
        <v>487</v>
      </c>
      <c r="AS2540" s="49" t="s">
        <v>488</v>
      </c>
      <c r="AT2540" s="49" t="s">
        <v>489</v>
      </c>
    </row>
    <row r="2541" spans="1:46" x14ac:dyDescent="0.25">
      <c r="A2541">
        <v>15</v>
      </c>
      <c r="B2541" t="s">
        <v>576</v>
      </c>
      <c r="C2541" t="s">
        <v>576</v>
      </c>
      <c r="D2541" t="s">
        <v>577</v>
      </c>
      <c r="E2541" t="s">
        <v>636</v>
      </c>
      <c r="F2541" t="s">
        <v>637</v>
      </c>
      <c r="G2541">
        <v>0</v>
      </c>
      <c r="H2541">
        <v>0</v>
      </c>
      <c r="I2541">
        <v>0</v>
      </c>
      <c r="J2541">
        <v>0</v>
      </c>
      <c r="K2541">
        <v>0</v>
      </c>
      <c r="L2541">
        <v>0</v>
      </c>
      <c r="M2541">
        <v>0</v>
      </c>
      <c r="N2541">
        <v>0</v>
      </c>
      <c r="O2541">
        <v>0</v>
      </c>
      <c r="P2541">
        <v>0</v>
      </c>
      <c r="Q2541">
        <v>0</v>
      </c>
      <c r="R2541">
        <v>0</v>
      </c>
      <c r="S2541">
        <v>0</v>
      </c>
      <c r="T2541">
        <v>0</v>
      </c>
      <c r="U2541">
        <v>0</v>
      </c>
      <c r="V2541">
        <v>0</v>
      </c>
      <c r="W2541">
        <v>0</v>
      </c>
      <c r="X2541">
        <v>0</v>
      </c>
      <c r="Y2541">
        <v>0</v>
      </c>
      <c r="Z2541">
        <v>0</v>
      </c>
      <c r="AA2541">
        <v>0</v>
      </c>
      <c r="AB2541">
        <v>0</v>
      </c>
      <c r="AC2541">
        <v>0</v>
      </c>
      <c r="AD2541">
        <v>0</v>
      </c>
      <c r="AE2541">
        <v>0</v>
      </c>
      <c r="AF2541">
        <v>0</v>
      </c>
      <c r="AG2541">
        <v>0</v>
      </c>
      <c r="AH2541">
        <v>0</v>
      </c>
      <c r="AI2541">
        <v>0</v>
      </c>
      <c r="AJ2541">
        <v>0</v>
      </c>
      <c r="AK2541">
        <v>0</v>
      </c>
      <c r="AL2541" t="s">
        <v>531</v>
      </c>
      <c r="AM2541" s="49" t="e">
        <v>#N/A</v>
      </c>
      <c r="AN2541" s="49" t="e">
        <v>#N/A</v>
      </c>
      <c r="AO2541" s="49" t="e">
        <v>#N/A</v>
      </c>
      <c r="AP2541" s="49" t="e">
        <v>#N/A</v>
      </c>
      <c r="AQ2541" s="49" t="e">
        <v>#N/A</v>
      </c>
      <c r="AR2541" s="49" t="e">
        <v>#N/A</v>
      </c>
      <c r="AS2541" s="49" t="e">
        <v>#N/A</v>
      </c>
      <c r="AT2541" s="49" t="e">
        <v>#N/A</v>
      </c>
    </row>
    <row r="2542" spans="1:46" x14ac:dyDescent="0.25">
      <c r="A2542">
        <v>15</v>
      </c>
      <c r="B2542" t="s">
        <v>298</v>
      </c>
      <c r="C2542" t="s">
        <v>298</v>
      </c>
      <c r="D2542" t="s">
        <v>299</v>
      </c>
      <c r="E2542" t="s">
        <v>636</v>
      </c>
      <c r="F2542" t="s">
        <v>637</v>
      </c>
      <c r="G2542">
        <v>1605.0098</v>
      </c>
      <c r="H2542">
        <v>1857.4989</v>
      </c>
      <c r="I2542">
        <v>1906.9283</v>
      </c>
      <c r="J2542">
        <v>1905.5717999999999</v>
      </c>
      <c r="K2542">
        <v>1983.9110000000001</v>
      </c>
      <c r="L2542">
        <v>2100.2076999999999</v>
      </c>
      <c r="M2542">
        <v>1794.6174000000001</v>
      </c>
      <c r="N2542">
        <v>1723.5632000000001</v>
      </c>
      <c r="O2542">
        <v>1692.4468999999999</v>
      </c>
      <c r="P2542">
        <v>1518.925</v>
      </c>
      <c r="Q2542">
        <v>1373.8649</v>
      </c>
      <c r="R2542">
        <v>1378.8723</v>
      </c>
      <c r="S2542">
        <v>1736.4962</v>
      </c>
      <c r="T2542">
        <v>2150.1102000000001</v>
      </c>
      <c r="U2542">
        <v>2301.8398000000002</v>
      </c>
      <c r="V2542">
        <v>2450.9526999999998</v>
      </c>
      <c r="W2542">
        <v>2811.4069</v>
      </c>
      <c r="X2542">
        <v>2740.9513999999999</v>
      </c>
      <c r="Y2542">
        <v>2640.9454999999998</v>
      </c>
      <c r="Z2542">
        <v>2783.2716</v>
      </c>
      <c r="AA2542">
        <v>2809.1125000000002</v>
      </c>
      <c r="AB2542">
        <v>2816.5232000000001</v>
      </c>
      <c r="AC2542">
        <v>2734.2818000000002</v>
      </c>
      <c r="AD2542">
        <v>2645.1323000000002</v>
      </c>
      <c r="AE2542">
        <v>2923.8852999999999</v>
      </c>
      <c r="AF2542">
        <v>3125.0652</v>
      </c>
      <c r="AG2542">
        <v>3302.4222</v>
      </c>
      <c r="AH2542">
        <v>3293.9229999999998</v>
      </c>
      <c r="AI2542">
        <v>3244.1587</v>
      </c>
      <c r="AJ2542">
        <v>3355.9212000000002</v>
      </c>
      <c r="AK2542">
        <v>3431.4385000000002</v>
      </c>
      <c r="AL2542">
        <v>3455.701</v>
      </c>
      <c r="AM2542" s="49" t="s">
        <v>299</v>
      </c>
      <c r="AN2542" s="49" t="s">
        <v>14</v>
      </c>
      <c r="AO2542" s="49" t="s">
        <v>509</v>
      </c>
      <c r="AP2542" s="49" t="s">
        <v>505</v>
      </c>
      <c r="AQ2542" s="49" t="s">
        <v>13</v>
      </c>
      <c r="AR2542" s="49" t="s">
        <v>487</v>
      </c>
      <c r="AS2542" s="49" t="s">
        <v>488</v>
      </c>
      <c r="AT2542" s="49" t="s">
        <v>489</v>
      </c>
    </row>
    <row r="2543" spans="1:46" x14ac:dyDescent="0.25">
      <c r="A2543">
        <v>15</v>
      </c>
      <c r="B2543" t="s">
        <v>288</v>
      </c>
      <c r="C2543" t="s">
        <v>288</v>
      </c>
      <c r="D2543" t="s">
        <v>289</v>
      </c>
      <c r="E2543" t="s">
        <v>636</v>
      </c>
      <c r="F2543" t="s">
        <v>637</v>
      </c>
      <c r="G2543">
        <v>0</v>
      </c>
      <c r="H2543">
        <v>0</v>
      </c>
      <c r="I2543">
        <v>0</v>
      </c>
      <c r="J2543">
        <v>0</v>
      </c>
      <c r="K2543">
        <v>0</v>
      </c>
      <c r="L2543">
        <v>0</v>
      </c>
      <c r="M2543">
        <v>0</v>
      </c>
      <c r="N2543">
        <v>0</v>
      </c>
      <c r="O2543">
        <v>0</v>
      </c>
      <c r="P2543">
        <v>0</v>
      </c>
      <c r="Q2543">
        <v>0</v>
      </c>
      <c r="R2543">
        <v>0</v>
      </c>
      <c r="S2543">
        <v>0</v>
      </c>
      <c r="T2543">
        <v>0</v>
      </c>
      <c r="U2543">
        <v>0</v>
      </c>
      <c r="V2543">
        <v>0</v>
      </c>
      <c r="W2543">
        <v>0</v>
      </c>
      <c r="X2543">
        <v>0</v>
      </c>
      <c r="Y2543">
        <v>0</v>
      </c>
      <c r="Z2543">
        <v>0</v>
      </c>
      <c r="AA2543">
        <v>0</v>
      </c>
      <c r="AB2543">
        <v>0</v>
      </c>
      <c r="AC2543">
        <v>0</v>
      </c>
      <c r="AD2543">
        <v>0</v>
      </c>
      <c r="AE2543">
        <v>0</v>
      </c>
      <c r="AF2543">
        <v>0</v>
      </c>
      <c r="AG2543">
        <v>0</v>
      </c>
      <c r="AH2543">
        <v>0</v>
      </c>
      <c r="AI2543">
        <v>0</v>
      </c>
      <c r="AJ2543">
        <v>75.362399999999994</v>
      </c>
      <c r="AK2543">
        <v>71.175600000000003</v>
      </c>
      <c r="AL2543" t="s">
        <v>531</v>
      </c>
      <c r="AM2543" s="49" t="s">
        <v>289</v>
      </c>
      <c r="AN2543" s="49" t="s">
        <v>14</v>
      </c>
      <c r="AO2543" s="49" t="s">
        <v>507</v>
      </c>
      <c r="AP2543" s="49" t="s">
        <v>494</v>
      </c>
      <c r="AQ2543" s="49" t="s">
        <v>10</v>
      </c>
      <c r="AR2543" s="49" t="s">
        <v>487</v>
      </c>
      <c r="AS2543" s="49" t="s">
        <v>488</v>
      </c>
      <c r="AT2543" s="49" t="s">
        <v>489</v>
      </c>
    </row>
    <row r="2544" spans="1:46" x14ac:dyDescent="0.25">
      <c r="A2544">
        <v>15</v>
      </c>
      <c r="B2544" t="s">
        <v>285</v>
      </c>
      <c r="C2544" t="s">
        <v>285</v>
      </c>
      <c r="D2544" t="s">
        <v>286</v>
      </c>
      <c r="E2544" t="s">
        <v>636</v>
      </c>
      <c r="F2544" t="s">
        <v>637</v>
      </c>
      <c r="G2544">
        <v>0</v>
      </c>
      <c r="H2544">
        <v>0</v>
      </c>
      <c r="I2544">
        <v>0</v>
      </c>
      <c r="J2544">
        <v>0</v>
      </c>
      <c r="K2544">
        <v>0</v>
      </c>
      <c r="L2544">
        <v>0</v>
      </c>
      <c r="M2544">
        <v>0</v>
      </c>
      <c r="N2544">
        <v>0</v>
      </c>
      <c r="O2544">
        <v>0</v>
      </c>
      <c r="P2544">
        <v>0</v>
      </c>
      <c r="Q2544">
        <v>0</v>
      </c>
      <c r="R2544">
        <v>0</v>
      </c>
      <c r="S2544">
        <v>0</v>
      </c>
      <c r="T2544">
        <v>0</v>
      </c>
      <c r="U2544">
        <v>0</v>
      </c>
      <c r="V2544">
        <v>0</v>
      </c>
      <c r="W2544">
        <v>0</v>
      </c>
      <c r="X2544">
        <v>0</v>
      </c>
      <c r="Y2544">
        <v>0</v>
      </c>
      <c r="Z2544">
        <v>0</v>
      </c>
      <c r="AA2544">
        <v>0</v>
      </c>
      <c r="AB2544">
        <v>0</v>
      </c>
      <c r="AC2544">
        <v>0</v>
      </c>
      <c r="AD2544">
        <v>0</v>
      </c>
      <c r="AE2544">
        <v>0</v>
      </c>
      <c r="AF2544">
        <v>0</v>
      </c>
      <c r="AG2544">
        <v>0</v>
      </c>
      <c r="AH2544">
        <v>0</v>
      </c>
      <c r="AI2544">
        <v>0</v>
      </c>
      <c r="AJ2544">
        <v>0</v>
      </c>
      <c r="AK2544">
        <v>0</v>
      </c>
      <c r="AL2544" t="s">
        <v>531</v>
      </c>
      <c r="AM2544" s="49" t="s">
        <v>286</v>
      </c>
      <c r="AN2544" s="49" t="s">
        <v>8</v>
      </c>
      <c r="AO2544" s="49" t="s">
        <v>9</v>
      </c>
      <c r="AP2544" s="49" t="s">
        <v>486</v>
      </c>
      <c r="AQ2544" s="49" t="s">
        <v>9</v>
      </c>
      <c r="AR2544" s="49" t="s">
        <v>487</v>
      </c>
      <c r="AS2544" s="49" t="s">
        <v>488</v>
      </c>
      <c r="AT2544" s="49" t="s">
        <v>489</v>
      </c>
    </row>
    <row r="2545" spans="1:46" x14ac:dyDescent="0.25">
      <c r="A2545">
        <v>15</v>
      </c>
      <c r="B2545" t="s">
        <v>287</v>
      </c>
      <c r="C2545" t="s">
        <v>287</v>
      </c>
      <c r="D2545" t="s">
        <v>422</v>
      </c>
      <c r="E2545" t="s">
        <v>636</v>
      </c>
      <c r="F2545" t="s">
        <v>637</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c r="AH2545">
        <v>0</v>
      </c>
      <c r="AI2545">
        <v>0</v>
      </c>
      <c r="AJ2545">
        <v>0</v>
      </c>
      <c r="AK2545">
        <v>0</v>
      </c>
      <c r="AL2545" t="s">
        <v>531</v>
      </c>
      <c r="AM2545" s="49" t="s">
        <v>422</v>
      </c>
      <c r="AN2545" s="49" t="s">
        <v>8</v>
      </c>
      <c r="AO2545" s="49" t="s">
        <v>9</v>
      </c>
      <c r="AP2545" s="49" t="s">
        <v>494</v>
      </c>
      <c r="AQ2545" s="49" t="s">
        <v>9</v>
      </c>
      <c r="AR2545" s="49" t="s">
        <v>495</v>
      </c>
      <c r="AS2545" s="49" t="s">
        <v>496</v>
      </c>
      <c r="AT2545" s="49" t="s">
        <v>497</v>
      </c>
    </row>
    <row r="2546" spans="1:46" x14ac:dyDescent="0.25">
      <c r="A2546">
        <v>15</v>
      </c>
      <c r="B2546" t="s">
        <v>493</v>
      </c>
      <c r="C2546" t="s">
        <v>578</v>
      </c>
      <c r="D2546" t="s">
        <v>579</v>
      </c>
      <c r="E2546" t="s">
        <v>636</v>
      </c>
      <c r="F2546" t="s">
        <v>637</v>
      </c>
      <c r="G2546">
        <v>144.0008</v>
      </c>
      <c r="H2546">
        <v>184.99789999999999</v>
      </c>
      <c r="I2546">
        <v>211.99860000000001</v>
      </c>
      <c r="J2546">
        <v>211.99860000000001</v>
      </c>
      <c r="K2546">
        <v>30099.001499999998</v>
      </c>
      <c r="L2546">
        <v>32135.000499999998</v>
      </c>
      <c r="M2546">
        <v>33741.999000000003</v>
      </c>
      <c r="N2546">
        <v>34704</v>
      </c>
      <c r="O2546">
        <v>35673.001400000001</v>
      </c>
      <c r="P2546">
        <v>43102.000699999997</v>
      </c>
      <c r="Q2546">
        <v>49346.998099999997</v>
      </c>
      <c r="R2546">
        <v>66855.006599999993</v>
      </c>
      <c r="S2546">
        <v>81577.001199999999</v>
      </c>
      <c r="T2546">
        <v>102825.9993</v>
      </c>
      <c r="U2546">
        <v>120818.0019</v>
      </c>
      <c r="V2546">
        <v>180574.00440000001</v>
      </c>
      <c r="W2546">
        <v>186865.00219999999</v>
      </c>
      <c r="X2546">
        <v>264859.86949999997</v>
      </c>
      <c r="Y2546">
        <v>323870.17359999998</v>
      </c>
      <c r="Z2546">
        <v>382502.74040000001</v>
      </c>
      <c r="AA2546">
        <v>357906.29940000002</v>
      </c>
      <c r="AB2546">
        <v>419823.47369999997</v>
      </c>
      <c r="AC2546">
        <v>431113.92930000002</v>
      </c>
      <c r="AD2546">
        <v>447390.68790000002</v>
      </c>
      <c r="AE2546">
        <v>456783.70669999998</v>
      </c>
      <c r="AF2546">
        <v>440971.15539999999</v>
      </c>
      <c r="AG2546">
        <v>443450.33130000002</v>
      </c>
      <c r="AH2546">
        <v>454072.0294</v>
      </c>
      <c r="AI2546">
        <v>487878.98239999998</v>
      </c>
      <c r="AJ2546">
        <v>494948.46960000001</v>
      </c>
      <c r="AK2546">
        <v>502407.5845</v>
      </c>
      <c r="AL2546" t="s">
        <v>531</v>
      </c>
      <c r="AM2546" s="49" t="e">
        <v>#N/A</v>
      </c>
      <c r="AN2546" s="49" t="e">
        <v>#N/A</v>
      </c>
      <c r="AO2546" s="49" t="e">
        <v>#N/A</v>
      </c>
      <c r="AP2546" s="49" t="e">
        <v>#N/A</v>
      </c>
      <c r="AQ2546" s="49" t="e">
        <v>#N/A</v>
      </c>
      <c r="AR2546" s="49" t="e">
        <v>#N/A</v>
      </c>
      <c r="AS2546" s="49" t="e">
        <v>#N/A</v>
      </c>
      <c r="AT2546" s="49" t="e">
        <v>#N/A</v>
      </c>
    </row>
    <row r="2547" spans="1:46" x14ac:dyDescent="0.25">
      <c r="A2547">
        <v>15</v>
      </c>
      <c r="B2547" t="s">
        <v>493</v>
      </c>
      <c r="C2547" t="s">
        <v>580</v>
      </c>
      <c r="D2547" t="s">
        <v>581</v>
      </c>
      <c r="E2547" t="s">
        <v>636</v>
      </c>
      <c r="F2547" t="s">
        <v>637</v>
      </c>
      <c r="G2547">
        <v>0</v>
      </c>
      <c r="H2547">
        <v>0</v>
      </c>
      <c r="I2547">
        <v>0</v>
      </c>
      <c r="J2547">
        <v>0</v>
      </c>
      <c r="K2547">
        <v>0</v>
      </c>
      <c r="L2547">
        <v>0</v>
      </c>
      <c r="M2547">
        <v>0</v>
      </c>
      <c r="N2547">
        <v>0</v>
      </c>
      <c r="O2547">
        <v>0</v>
      </c>
      <c r="P2547">
        <v>0</v>
      </c>
      <c r="Q2547">
        <v>0</v>
      </c>
      <c r="R2547">
        <v>0</v>
      </c>
      <c r="S2547">
        <v>0</v>
      </c>
      <c r="T2547">
        <v>2846.9989</v>
      </c>
      <c r="U2547">
        <v>1067.9983</v>
      </c>
      <c r="V2547">
        <v>1032.0001</v>
      </c>
      <c r="W2547">
        <v>978.99940000000004</v>
      </c>
      <c r="X2547">
        <v>943.00130000000001</v>
      </c>
      <c r="Y2547">
        <v>4476.9997000000003</v>
      </c>
      <c r="Z2547">
        <v>2869.0005000000001</v>
      </c>
      <c r="AA2547">
        <v>3598.0019000000002</v>
      </c>
      <c r="AB2547">
        <v>6124.9994999999999</v>
      </c>
      <c r="AC2547">
        <v>7776.5414000000001</v>
      </c>
      <c r="AD2547">
        <v>10784.3887</v>
      </c>
      <c r="AE2547">
        <v>11871.0224</v>
      </c>
      <c r="AF2547">
        <v>13426.489799999999</v>
      </c>
      <c r="AG2547">
        <v>15417.7235</v>
      </c>
      <c r="AH2547">
        <v>17640.177500000002</v>
      </c>
      <c r="AI2547">
        <v>20699.4094</v>
      </c>
      <c r="AJ2547">
        <v>24182.475299999998</v>
      </c>
      <c r="AK2547">
        <v>26273.250199999999</v>
      </c>
      <c r="AL2547" t="s">
        <v>531</v>
      </c>
      <c r="AM2547" s="49" t="e">
        <v>#N/A</v>
      </c>
      <c r="AN2547" s="49" t="e">
        <v>#N/A</v>
      </c>
      <c r="AO2547" s="49" t="e">
        <v>#N/A</v>
      </c>
      <c r="AP2547" s="49" t="e">
        <v>#N/A</v>
      </c>
      <c r="AQ2547" s="49" t="e">
        <v>#N/A</v>
      </c>
      <c r="AR2547" s="49" t="e">
        <v>#N/A</v>
      </c>
      <c r="AS2547" s="49" t="e">
        <v>#N/A</v>
      </c>
      <c r="AT2547" s="49" t="e">
        <v>#N/A</v>
      </c>
    </row>
    <row r="2548" spans="1:46" x14ac:dyDescent="0.25">
      <c r="A2548">
        <v>15</v>
      </c>
      <c r="B2548" t="s">
        <v>493</v>
      </c>
      <c r="C2548" t="s">
        <v>582</v>
      </c>
      <c r="D2548" t="s">
        <v>583</v>
      </c>
      <c r="E2548" t="s">
        <v>636</v>
      </c>
      <c r="F2548" t="s">
        <v>637</v>
      </c>
      <c r="G2548">
        <v>144.0008</v>
      </c>
      <c r="H2548">
        <v>184.99789999999999</v>
      </c>
      <c r="I2548">
        <v>211.99860000000001</v>
      </c>
      <c r="J2548">
        <v>211.99860000000001</v>
      </c>
      <c r="K2548">
        <v>297.99970000000002</v>
      </c>
      <c r="L2548">
        <v>412.00209999999998</v>
      </c>
      <c r="M2548">
        <v>535.99829999999997</v>
      </c>
      <c r="N2548">
        <v>678.00199999999995</v>
      </c>
      <c r="O2548">
        <v>826.00120000000004</v>
      </c>
      <c r="P2548">
        <v>1163.0009</v>
      </c>
      <c r="Q2548">
        <v>1783.9997000000001</v>
      </c>
      <c r="R2548">
        <v>2315.0030999999999</v>
      </c>
      <c r="S2548">
        <v>3029.9996999999998</v>
      </c>
      <c r="T2548">
        <v>3126.9994999999999</v>
      </c>
      <c r="U2548">
        <v>2782.0030000000002</v>
      </c>
      <c r="V2548">
        <v>34951.004500000003</v>
      </c>
      <c r="W2548">
        <v>36152.000599999999</v>
      </c>
      <c r="X2548">
        <v>47007.862200000003</v>
      </c>
      <c r="Y2548">
        <v>50798.172299999998</v>
      </c>
      <c r="Z2548">
        <v>53858.739800000003</v>
      </c>
      <c r="AA2548">
        <v>57776.295100000003</v>
      </c>
      <c r="AB2548">
        <v>83901.470700000005</v>
      </c>
      <c r="AC2548">
        <v>88365.382400000002</v>
      </c>
      <c r="AD2548">
        <v>100893.3012</v>
      </c>
      <c r="AE2548">
        <v>113433.6465</v>
      </c>
      <c r="AF2548">
        <v>107073.3949</v>
      </c>
      <c r="AG2548">
        <v>112975.1165</v>
      </c>
      <c r="AH2548">
        <v>120008.05710000001</v>
      </c>
      <c r="AI2548">
        <v>149230.41380000001</v>
      </c>
      <c r="AJ2548">
        <v>152238.2947</v>
      </c>
      <c r="AK2548">
        <v>153237.74669999999</v>
      </c>
      <c r="AL2548" t="s">
        <v>531</v>
      </c>
      <c r="AM2548" s="49" t="e">
        <v>#N/A</v>
      </c>
      <c r="AN2548" s="49" t="e">
        <v>#N/A</v>
      </c>
      <c r="AO2548" s="49" t="e">
        <v>#N/A</v>
      </c>
      <c r="AP2548" s="49" t="e">
        <v>#N/A</v>
      </c>
      <c r="AQ2548" s="49" t="e">
        <v>#N/A</v>
      </c>
      <c r="AR2548" s="49" t="e">
        <v>#N/A</v>
      </c>
      <c r="AS2548" s="49" t="e">
        <v>#N/A</v>
      </c>
      <c r="AT2548" s="49" t="e">
        <v>#N/A</v>
      </c>
    </row>
    <row r="2549" spans="1:46" x14ac:dyDescent="0.25">
      <c r="A2549">
        <v>15</v>
      </c>
      <c r="B2549" t="s">
        <v>493</v>
      </c>
      <c r="C2549" t="s">
        <v>584</v>
      </c>
      <c r="D2549" t="s">
        <v>585</v>
      </c>
      <c r="E2549" t="s">
        <v>636</v>
      </c>
      <c r="F2549" t="s">
        <v>637</v>
      </c>
      <c r="G2549">
        <v>0</v>
      </c>
      <c r="H2549">
        <v>0</v>
      </c>
      <c r="I2549">
        <v>0</v>
      </c>
      <c r="J2549">
        <v>0</v>
      </c>
      <c r="K2549">
        <v>0</v>
      </c>
      <c r="L2549">
        <v>0</v>
      </c>
      <c r="M2549">
        <v>0</v>
      </c>
      <c r="N2549">
        <v>0</v>
      </c>
      <c r="O2549">
        <v>0</v>
      </c>
      <c r="P2549">
        <v>0</v>
      </c>
      <c r="Q2549">
        <v>0</v>
      </c>
      <c r="R2549">
        <v>3.0019</v>
      </c>
      <c r="S2549">
        <v>33.000399999999999</v>
      </c>
      <c r="T2549">
        <v>3.0019</v>
      </c>
      <c r="U2549">
        <v>3.0019</v>
      </c>
      <c r="V2549">
        <v>144.0008</v>
      </c>
      <c r="W2549">
        <v>80.001400000000004</v>
      </c>
      <c r="X2549">
        <v>137.00470000000001</v>
      </c>
      <c r="Y2549">
        <v>343.00360000000001</v>
      </c>
      <c r="Z2549">
        <v>528.00149999999996</v>
      </c>
      <c r="AA2549">
        <v>912.00229999999999</v>
      </c>
      <c r="AB2549">
        <v>1614.0029999999999</v>
      </c>
      <c r="AC2549">
        <v>2420.0039000000002</v>
      </c>
      <c r="AD2549">
        <v>2733.9971</v>
      </c>
      <c r="AE2549">
        <v>3673.0336000000002</v>
      </c>
      <c r="AF2549">
        <v>5613.2721000000001</v>
      </c>
      <c r="AG2549">
        <v>8775.4866999999995</v>
      </c>
      <c r="AH2549">
        <v>9878.2186999999994</v>
      </c>
      <c r="AI2549">
        <v>11481.679400000001</v>
      </c>
      <c r="AJ2549">
        <v>11894.636</v>
      </c>
      <c r="AK2549">
        <v>16079.363499999999</v>
      </c>
      <c r="AL2549" t="s">
        <v>531</v>
      </c>
      <c r="AM2549" s="49" t="e">
        <v>#N/A</v>
      </c>
      <c r="AN2549" s="49" t="e">
        <v>#N/A</v>
      </c>
      <c r="AO2549" s="49" t="e">
        <v>#N/A</v>
      </c>
      <c r="AP2549" s="49" t="e">
        <v>#N/A</v>
      </c>
      <c r="AQ2549" s="49" t="e">
        <v>#N/A</v>
      </c>
      <c r="AR2549" s="49" t="e">
        <v>#N/A</v>
      </c>
      <c r="AS2549" s="49" t="e">
        <v>#N/A</v>
      </c>
      <c r="AT2549" s="49" t="e">
        <v>#N/A</v>
      </c>
    </row>
    <row r="2550" spans="1:46" x14ac:dyDescent="0.25">
      <c r="A2550">
        <v>15</v>
      </c>
      <c r="B2550" t="s">
        <v>292</v>
      </c>
      <c r="C2550" t="s">
        <v>292</v>
      </c>
      <c r="D2550" t="s">
        <v>293</v>
      </c>
      <c r="E2550" t="s">
        <v>636</v>
      </c>
      <c r="F2550" t="s">
        <v>637</v>
      </c>
      <c r="G2550">
        <v>0</v>
      </c>
      <c r="H2550">
        <v>221.00020000000001</v>
      </c>
      <c r="I2550">
        <v>310.99970000000002</v>
      </c>
      <c r="J2550">
        <v>440.99979999999999</v>
      </c>
      <c r="K2550">
        <v>556.99929999999995</v>
      </c>
      <c r="L2550">
        <v>663.00070000000005</v>
      </c>
      <c r="M2550">
        <v>671.99810000000002</v>
      </c>
      <c r="N2550">
        <v>1054.0018</v>
      </c>
      <c r="O2550">
        <v>1048.9985999999999</v>
      </c>
      <c r="P2550">
        <v>1078.0005000000001</v>
      </c>
      <c r="Q2550">
        <v>1078.0005000000001</v>
      </c>
      <c r="R2550">
        <v>961.00040000000001</v>
      </c>
      <c r="S2550">
        <v>1093.9983</v>
      </c>
      <c r="T2550">
        <v>1079.0011999999999</v>
      </c>
      <c r="U2550">
        <v>1024.9998000000001</v>
      </c>
      <c r="V2550">
        <v>1054.0018</v>
      </c>
      <c r="W2550">
        <v>1104.0005000000001</v>
      </c>
      <c r="X2550">
        <v>1041.0018</v>
      </c>
      <c r="Y2550">
        <v>1137.0009</v>
      </c>
      <c r="Z2550">
        <v>1036.9992</v>
      </c>
      <c r="AA2550">
        <v>753.00019999999995</v>
      </c>
      <c r="AB2550">
        <v>800.00120000000004</v>
      </c>
      <c r="AC2550">
        <v>800.00120000000004</v>
      </c>
      <c r="AD2550">
        <v>699.99950000000001</v>
      </c>
      <c r="AE2550">
        <v>600.00189999999998</v>
      </c>
      <c r="AF2550">
        <v>1099.998</v>
      </c>
      <c r="AG2550">
        <v>1199.9997000000001</v>
      </c>
      <c r="AH2550">
        <v>1534.9981</v>
      </c>
      <c r="AI2550">
        <v>2226.2011000000002</v>
      </c>
      <c r="AJ2550">
        <v>3630.9688000000001</v>
      </c>
      <c r="AK2550">
        <v>2697.2579999999998</v>
      </c>
      <c r="AL2550">
        <v>2710.9991</v>
      </c>
      <c r="AM2550" s="49" t="s">
        <v>293</v>
      </c>
      <c r="AN2550" s="49" t="s">
        <v>14</v>
      </c>
      <c r="AO2550" s="49" t="s">
        <v>500</v>
      </c>
      <c r="AP2550" s="49" t="s">
        <v>505</v>
      </c>
      <c r="AQ2550" s="49" t="s">
        <v>13</v>
      </c>
      <c r="AR2550" s="49" t="s">
        <v>495</v>
      </c>
      <c r="AS2550" s="49" t="s">
        <v>488</v>
      </c>
      <c r="AT2550" s="49" t="s">
        <v>489</v>
      </c>
    </row>
    <row r="2551" spans="1:46" x14ac:dyDescent="0.25">
      <c r="A2551">
        <v>15</v>
      </c>
      <c r="B2551" t="s">
        <v>493</v>
      </c>
      <c r="C2551" t="s">
        <v>586</v>
      </c>
      <c r="D2551" t="s">
        <v>587</v>
      </c>
      <c r="E2551" t="s">
        <v>636</v>
      </c>
      <c r="F2551" t="s">
        <v>637</v>
      </c>
      <c r="G2551">
        <v>31686.9961</v>
      </c>
      <c r="H2551">
        <v>32580.999299999999</v>
      </c>
      <c r="I2551">
        <v>29412.002</v>
      </c>
      <c r="J2551">
        <v>34763.000399999997</v>
      </c>
      <c r="K2551">
        <v>37931.001199999999</v>
      </c>
      <c r="L2551">
        <v>44722.995699999999</v>
      </c>
      <c r="M2551">
        <v>48416.0003</v>
      </c>
      <c r="N2551">
        <v>55532.999300000003</v>
      </c>
      <c r="O2551">
        <v>57601.998599999999</v>
      </c>
      <c r="P2551">
        <v>126763.999</v>
      </c>
      <c r="Q2551">
        <v>132323.9982</v>
      </c>
      <c r="R2551">
        <v>145601.0025</v>
      </c>
      <c r="S2551">
        <v>160825.9993</v>
      </c>
      <c r="T2551">
        <v>160610.9987</v>
      </c>
      <c r="U2551">
        <v>165138.99780000001</v>
      </c>
      <c r="V2551">
        <v>167347.99950000001</v>
      </c>
      <c r="W2551">
        <v>176625.00210000001</v>
      </c>
      <c r="X2551">
        <v>197570.99729999999</v>
      </c>
      <c r="Y2551">
        <v>210334.99720000001</v>
      </c>
      <c r="Z2551">
        <v>227630.9988</v>
      </c>
      <c r="AA2551">
        <v>132578.99950000001</v>
      </c>
      <c r="AB2551">
        <v>141924.9963</v>
      </c>
      <c r="AC2551">
        <v>154543.99479999999</v>
      </c>
      <c r="AD2551">
        <v>178607.99619999999</v>
      </c>
      <c r="AE2551">
        <v>204354.99909999999</v>
      </c>
      <c r="AF2551">
        <v>200453.99849999999</v>
      </c>
      <c r="AG2551">
        <v>177553.6176</v>
      </c>
      <c r="AH2551">
        <v>178862.55780000001</v>
      </c>
      <c r="AI2551">
        <v>177421.48639999999</v>
      </c>
      <c r="AJ2551">
        <v>169922.0442</v>
      </c>
      <c r="AK2551">
        <v>165970.0692</v>
      </c>
      <c r="AL2551">
        <v>157991.02910000001</v>
      </c>
      <c r="AM2551" s="49" t="e">
        <v>#N/A</v>
      </c>
      <c r="AN2551" s="49" t="e">
        <v>#N/A</v>
      </c>
      <c r="AO2551" s="49" t="e">
        <v>#N/A</v>
      </c>
      <c r="AP2551" s="49" t="e">
        <v>#N/A</v>
      </c>
      <c r="AQ2551" s="49" t="e">
        <v>#N/A</v>
      </c>
      <c r="AR2551" s="49" t="e">
        <v>#N/A</v>
      </c>
      <c r="AS2551" s="49" t="e">
        <v>#N/A</v>
      </c>
      <c r="AT2551" s="49" t="e">
        <v>#N/A</v>
      </c>
    </row>
    <row r="2552" spans="1:46" x14ac:dyDescent="0.25">
      <c r="A2552">
        <v>15</v>
      </c>
      <c r="B2552" t="s">
        <v>493</v>
      </c>
      <c r="C2552" t="s">
        <v>588</v>
      </c>
      <c r="D2552" t="s">
        <v>589</v>
      </c>
      <c r="E2552" t="s">
        <v>636</v>
      </c>
      <c r="F2552" t="s">
        <v>637</v>
      </c>
      <c r="G2552">
        <v>2843.0171999999998</v>
      </c>
      <c r="H2552">
        <v>3046.7511</v>
      </c>
      <c r="I2552">
        <v>3294.2579999999998</v>
      </c>
      <c r="J2552">
        <v>3196.4250000000002</v>
      </c>
      <c r="K2552">
        <v>3314.991</v>
      </c>
      <c r="L2552">
        <v>4173.8334999999997</v>
      </c>
      <c r="M2552">
        <v>6680.4916000000003</v>
      </c>
      <c r="N2552">
        <v>6829.4871999999996</v>
      </c>
      <c r="O2552">
        <v>7682.2965000000004</v>
      </c>
      <c r="P2552">
        <v>8840.5580000000009</v>
      </c>
      <c r="Q2552">
        <v>8674.4550999999992</v>
      </c>
      <c r="R2552">
        <v>12354.7904</v>
      </c>
      <c r="S2552">
        <v>15518.7929</v>
      </c>
      <c r="T2552">
        <v>14151.966</v>
      </c>
      <c r="U2552">
        <v>15033.693499999999</v>
      </c>
      <c r="V2552">
        <v>13399.1333</v>
      </c>
      <c r="W2552">
        <v>16920.407899999998</v>
      </c>
      <c r="X2552">
        <v>18852.172299999998</v>
      </c>
      <c r="Y2552">
        <v>20466.610799999999</v>
      </c>
      <c r="Z2552">
        <v>23424.584999999999</v>
      </c>
      <c r="AA2552">
        <v>24734.308099999998</v>
      </c>
      <c r="AB2552">
        <v>26246.576099999998</v>
      </c>
      <c r="AC2552">
        <v>28491.802</v>
      </c>
      <c r="AD2552">
        <v>28059.673999999999</v>
      </c>
      <c r="AE2552">
        <v>30661.841400000001</v>
      </c>
      <c r="AF2552">
        <v>29824.946100000001</v>
      </c>
      <c r="AG2552">
        <v>34523.670400000003</v>
      </c>
      <c r="AH2552">
        <v>31172.681199999999</v>
      </c>
      <c r="AI2552">
        <v>36688.903299999998</v>
      </c>
      <c r="AJ2552">
        <v>28756.889299999999</v>
      </c>
      <c r="AK2552">
        <v>29511.388299999999</v>
      </c>
      <c r="AL2552">
        <v>30922.319</v>
      </c>
      <c r="AM2552" s="49" t="e">
        <v>#N/A</v>
      </c>
      <c r="AN2552" s="49" t="e">
        <v>#N/A</v>
      </c>
      <c r="AO2552" s="49" t="e">
        <v>#N/A</v>
      </c>
      <c r="AP2552" s="49" t="e">
        <v>#N/A</v>
      </c>
      <c r="AQ2552" s="49" t="e">
        <v>#N/A</v>
      </c>
      <c r="AR2552" s="49" t="e">
        <v>#N/A</v>
      </c>
      <c r="AS2552" s="49" t="e">
        <v>#N/A</v>
      </c>
      <c r="AT2552" s="49" t="e">
        <v>#N/A</v>
      </c>
    </row>
    <row r="2553" spans="1:46" x14ac:dyDescent="0.25">
      <c r="A2553">
        <v>15</v>
      </c>
      <c r="B2553" t="s">
        <v>493</v>
      </c>
      <c r="C2553" t="s">
        <v>590</v>
      </c>
      <c r="D2553" t="s">
        <v>591</v>
      </c>
      <c r="E2553" t="s">
        <v>636</v>
      </c>
      <c r="F2553" t="s">
        <v>637</v>
      </c>
      <c r="G2553">
        <v>29462.000800000002</v>
      </c>
      <c r="H2553">
        <v>31901.000199999999</v>
      </c>
      <c r="I2553">
        <v>37295.001199999999</v>
      </c>
      <c r="J2553">
        <v>41939.996200000001</v>
      </c>
      <c r="K2553">
        <v>45306.003400000001</v>
      </c>
      <c r="L2553">
        <v>50390.001100000001</v>
      </c>
      <c r="M2553">
        <v>56458.998</v>
      </c>
      <c r="N2553">
        <v>65430.004099999998</v>
      </c>
      <c r="O2553">
        <v>70179.999899999995</v>
      </c>
      <c r="P2553">
        <v>77987.0003</v>
      </c>
      <c r="Q2553">
        <v>95285.744200000001</v>
      </c>
      <c r="R2553">
        <v>115799.6532</v>
      </c>
      <c r="S2553">
        <v>142328.50750000001</v>
      </c>
      <c r="T2553">
        <v>145370.46479999999</v>
      </c>
      <c r="U2553">
        <v>158706.1513</v>
      </c>
      <c r="V2553">
        <v>177268.64730000001</v>
      </c>
      <c r="W2553">
        <v>193495.6164</v>
      </c>
      <c r="X2553">
        <v>252065.07980000001</v>
      </c>
      <c r="Y2553">
        <v>287820.27649999998</v>
      </c>
      <c r="Z2553">
        <v>325097.94010000001</v>
      </c>
      <c r="AA2553">
        <v>376481.12560000003</v>
      </c>
      <c r="AB2553">
        <v>450100.55650000001</v>
      </c>
      <c r="AC2553">
        <v>521662.59820000001</v>
      </c>
      <c r="AD2553">
        <v>594381.93830000004</v>
      </c>
      <c r="AE2553">
        <v>632103.51580000005</v>
      </c>
      <c r="AF2553">
        <v>664440.88529999997</v>
      </c>
      <c r="AG2553">
        <v>697080.96039999998</v>
      </c>
      <c r="AH2553">
        <v>714246.29610000004</v>
      </c>
      <c r="AI2553">
        <v>715813.58279999997</v>
      </c>
      <c r="AJ2553">
        <v>734431.00959999999</v>
      </c>
      <c r="AK2553">
        <v>760895.5882</v>
      </c>
      <c r="AL2553">
        <v>779130.24100000004</v>
      </c>
      <c r="AM2553" s="49" t="e">
        <v>#N/A</v>
      </c>
      <c r="AN2553" s="49" t="e">
        <v>#N/A</v>
      </c>
      <c r="AO2553" s="49" t="e">
        <v>#N/A</v>
      </c>
      <c r="AP2553" s="49" t="e">
        <v>#N/A</v>
      </c>
      <c r="AQ2553" s="49" t="e">
        <v>#N/A</v>
      </c>
      <c r="AR2553" s="49" t="e">
        <v>#N/A</v>
      </c>
      <c r="AS2553" s="49" t="e">
        <v>#N/A</v>
      </c>
      <c r="AT2553" s="49" t="e">
        <v>#N/A</v>
      </c>
    </row>
    <row r="2554" spans="1:46" x14ac:dyDescent="0.25">
      <c r="A2554">
        <v>15</v>
      </c>
      <c r="B2554" t="s">
        <v>493</v>
      </c>
      <c r="C2554" t="s">
        <v>592</v>
      </c>
      <c r="D2554" t="s">
        <v>593</v>
      </c>
      <c r="E2554" t="s">
        <v>636</v>
      </c>
      <c r="F2554" t="s">
        <v>637</v>
      </c>
      <c r="G2554">
        <v>63992.014199999998</v>
      </c>
      <c r="H2554">
        <v>67528.750700000004</v>
      </c>
      <c r="I2554">
        <v>70001.261199999994</v>
      </c>
      <c r="J2554">
        <v>79899.421600000001</v>
      </c>
      <c r="K2554">
        <v>86551.995599999995</v>
      </c>
      <c r="L2554">
        <v>99286.830300000001</v>
      </c>
      <c r="M2554">
        <v>111555.4899</v>
      </c>
      <c r="N2554">
        <v>127792.4906</v>
      </c>
      <c r="O2554">
        <v>135464.29500000001</v>
      </c>
      <c r="P2554">
        <v>213591.55720000001</v>
      </c>
      <c r="Q2554">
        <v>236284.19750000001</v>
      </c>
      <c r="R2554">
        <v>273755.44620000001</v>
      </c>
      <c r="S2554">
        <v>318673.29969999997</v>
      </c>
      <c r="T2554">
        <v>320133.42950000003</v>
      </c>
      <c r="U2554">
        <v>338878.84259999997</v>
      </c>
      <c r="V2554">
        <v>358015.78009999997</v>
      </c>
      <c r="W2554">
        <v>387041.02649999998</v>
      </c>
      <c r="X2554">
        <v>468488.24949999998</v>
      </c>
      <c r="Y2554">
        <v>518621.88439999998</v>
      </c>
      <c r="Z2554">
        <v>576153.52390000003</v>
      </c>
      <c r="AA2554">
        <v>533794.43310000002</v>
      </c>
      <c r="AB2554">
        <v>618272.12899999996</v>
      </c>
      <c r="AC2554">
        <v>704698.39500000002</v>
      </c>
      <c r="AD2554">
        <v>801049.60860000004</v>
      </c>
      <c r="AE2554">
        <v>867120.35640000005</v>
      </c>
      <c r="AF2554">
        <v>894719.82990000001</v>
      </c>
      <c r="AG2554">
        <v>909158.24829999998</v>
      </c>
      <c r="AH2554">
        <v>924281.53520000004</v>
      </c>
      <c r="AI2554">
        <v>929923.97250000003</v>
      </c>
      <c r="AJ2554">
        <v>933109.94310000003</v>
      </c>
      <c r="AK2554">
        <v>956377.04570000002</v>
      </c>
      <c r="AL2554">
        <v>968043.58900000004</v>
      </c>
      <c r="AM2554" s="49" t="e">
        <v>#N/A</v>
      </c>
      <c r="AN2554" s="49" t="e">
        <v>#N/A</v>
      </c>
      <c r="AO2554" s="49" t="e">
        <v>#N/A</v>
      </c>
      <c r="AP2554" s="49" t="e">
        <v>#N/A</v>
      </c>
      <c r="AQ2554" s="49" t="e">
        <v>#N/A</v>
      </c>
      <c r="AR2554" s="49" t="e">
        <v>#N/A</v>
      </c>
      <c r="AS2554" s="49" t="e">
        <v>#N/A</v>
      </c>
      <c r="AT2554" s="49" t="e">
        <v>#N/A</v>
      </c>
    </row>
    <row r="2555" spans="1:46" x14ac:dyDescent="0.25">
      <c r="A2555">
        <v>15</v>
      </c>
      <c r="B2555" t="s">
        <v>300</v>
      </c>
      <c r="C2555" t="s">
        <v>300</v>
      </c>
      <c r="D2555" t="s">
        <v>423</v>
      </c>
      <c r="E2555" t="s">
        <v>636</v>
      </c>
      <c r="F2555" t="s">
        <v>637</v>
      </c>
      <c r="G2555">
        <v>0</v>
      </c>
      <c r="H2555">
        <v>0</v>
      </c>
      <c r="I2555">
        <v>0</v>
      </c>
      <c r="J2555">
        <v>0</v>
      </c>
      <c r="K2555">
        <v>0</v>
      </c>
      <c r="L2555">
        <v>0</v>
      </c>
      <c r="M2555">
        <v>0</v>
      </c>
      <c r="N2555">
        <v>0</v>
      </c>
      <c r="O2555">
        <v>0</v>
      </c>
      <c r="P2555">
        <v>0</v>
      </c>
      <c r="Q2555">
        <v>0</v>
      </c>
      <c r="R2555">
        <v>0</v>
      </c>
      <c r="S2555">
        <v>0</v>
      </c>
      <c r="T2555">
        <v>0</v>
      </c>
      <c r="U2555">
        <v>0</v>
      </c>
      <c r="V2555">
        <v>0</v>
      </c>
      <c r="W2555">
        <v>0</v>
      </c>
      <c r="X2555">
        <v>0</v>
      </c>
      <c r="Y2555">
        <v>0</v>
      </c>
      <c r="Z2555">
        <v>0</v>
      </c>
      <c r="AA2555">
        <v>0</v>
      </c>
      <c r="AB2555">
        <v>0</v>
      </c>
      <c r="AC2555">
        <v>0</v>
      </c>
      <c r="AD2555">
        <v>0</v>
      </c>
      <c r="AE2555">
        <v>0</v>
      </c>
      <c r="AF2555">
        <v>0</v>
      </c>
      <c r="AG2555">
        <v>0</v>
      </c>
      <c r="AH2555">
        <v>0</v>
      </c>
      <c r="AI2555">
        <v>0</v>
      </c>
      <c r="AJ2555">
        <v>0</v>
      </c>
      <c r="AK2555">
        <v>0</v>
      </c>
      <c r="AL2555" t="s">
        <v>531</v>
      </c>
      <c r="AM2555" s="49" t="s">
        <v>423</v>
      </c>
      <c r="AN2555" s="49" t="s">
        <v>14</v>
      </c>
      <c r="AO2555" s="49" t="s">
        <v>485</v>
      </c>
      <c r="AP2555" s="49" t="s">
        <v>505</v>
      </c>
      <c r="AQ2555" s="49" t="s">
        <v>13</v>
      </c>
      <c r="AR2555" s="49" t="s">
        <v>495</v>
      </c>
      <c r="AS2555" s="49" t="s">
        <v>496</v>
      </c>
      <c r="AT2555" s="49" t="s">
        <v>497</v>
      </c>
    </row>
    <row r="2556" spans="1:46" x14ac:dyDescent="0.25">
      <c r="A2556">
        <v>15</v>
      </c>
      <c r="B2556" t="s">
        <v>493</v>
      </c>
      <c r="C2556" t="s">
        <v>594</v>
      </c>
      <c r="D2556" t="s">
        <v>595</v>
      </c>
      <c r="E2556" t="s">
        <v>636</v>
      </c>
      <c r="F2556" t="s">
        <v>637</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v>49.998800000000003</v>
      </c>
      <c r="Z2556">
        <v>72.000399999999999</v>
      </c>
      <c r="AA2556">
        <v>80.001400000000004</v>
      </c>
      <c r="AB2556">
        <v>0</v>
      </c>
      <c r="AC2556">
        <v>0</v>
      </c>
      <c r="AD2556">
        <v>0</v>
      </c>
      <c r="AE2556">
        <v>0</v>
      </c>
      <c r="AF2556">
        <v>0</v>
      </c>
      <c r="AG2556">
        <v>35.998100000000001</v>
      </c>
      <c r="AH2556">
        <v>35.998100000000001</v>
      </c>
      <c r="AI2556">
        <v>35.998100000000001</v>
      </c>
      <c r="AJ2556">
        <v>35.998100000000001</v>
      </c>
      <c r="AK2556">
        <v>35.998100000000001</v>
      </c>
      <c r="AL2556" t="s">
        <v>531</v>
      </c>
      <c r="AM2556" s="49" t="e">
        <v>#N/A</v>
      </c>
      <c r="AN2556" s="49" t="e">
        <v>#N/A</v>
      </c>
      <c r="AO2556" s="49" t="e">
        <v>#N/A</v>
      </c>
      <c r="AP2556" s="49" t="e">
        <v>#N/A</v>
      </c>
      <c r="AQ2556" s="49" t="e">
        <v>#N/A</v>
      </c>
      <c r="AR2556" s="49" t="e">
        <v>#N/A</v>
      </c>
      <c r="AS2556" s="49" t="e">
        <v>#N/A</v>
      </c>
      <c r="AT2556" s="49" t="e">
        <v>#N/A</v>
      </c>
    </row>
    <row r="2557" spans="1:46" x14ac:dyDescent="0.25">
      <c r="A2557">
        <v>15</v>
      </c>
      <c r="B2557" t="s">
        <v>493</v>
      </c>
      <c r="C2557" t="s">
        <v>596</v>
      </c>
      <c r="D2557" t="s">
        <v>597</v>
      </c>
      <c r="E2557" t="s">
        <v>636</v>
      </c>
      <c r="F2557" t="s">
        <v>637</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G2557">
        <v>0</v>
      </c>
      <c r="AH2557">
        <v>0</v>
      </c>
      <c r="AI2557">
        <v>0</v>
      </c>
      <c r="AJ2557">
        <v>0</v>
      </c>
      <c r="AK2557">
        <v>0</v>
      </c>
      <c r="AL2557" t="s">
        <v>531</v>
      </c>
      <c r="AM2557" s="49" t="e">
        <v>#N/A</v>
      </c>
      <c r="AN2557" s="49" t="e">
        <v>#N/A</v>
      </c>
      <c r="AO2557" s="49" t="e">
        <v>#N/A</v>
      </c>
      <c r="AP2557" s="49" t="e">
        <v>#N/A</v>
      </c>
      <c r="AQ2557" s="49" t="e">
        <v>#N/A</v>
      </c>
      <c r="AR2557" s="49" t="e">
        <v>#N/A</v>
      </c>
      <c r="AS2557" s="49" t="e">
        <v>#N/A</v>
      </c>
      <c r="AT2557" s="49" t="e">
        <v>#N/A</v>
      </c>
    </row>
    <row r="2558" spans="1:46" x14ac:dyDescent="0.25">
      <c r="A2558">
        <v>15</v>
      </c>
      <c r="B2558" t="s">
        <v>493</v>
      </c>
      <c r="C2558" t="s">
        <v>598</v>
      </c>
      <c r="D2558" t="s">
        <v>599</v>
      </c>
      <c r="E2558" t="s">
        <v>636</v>
      </c>
      <c r="F2558" t="s">
        <v>637</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c r="AG2558">
        <v>0</v>
      </c>
      <c r="AH2558">
        <v>0</v>
      </c>
      <c r="AI2558">
        <v>0</v>
      </c>
      <c r="AJ2558">
        <v>0</v>
      </c>
      <c r="AK2558">
        <v>0</v>
      </c>
      <c r="AL2558" t="s">
        <v>531</v>
      </c>
      <c r="AM2558" s="49" t="e">
        <v>#N/A</v>
      </c>
      <c r="AN2558" s="49" t="e">
        <v>#N/A</v>
      </c>
      <c r="AO2558" s="49" t="e">
        <v>#N/A</v>
      </c>
      <c r="AP2558" s="49" t="e">
        <v>#N/A</v>
      </c>
      <c r="AQ2558" s="49" t="e">
        <v>#N/A</v>
      </c>
      <c r="AR2558" s="49" t="e">
        <v>#N/A</v>
      </c>
      <c r="AS2558" s="49" t="e">
        <v>#N/A</v>
      </c>
      <c r="AT2558" s="49" t="e">
        <v>#N/A</v>
      </c>
    </row>
    <row r="2559" spans="1:46" x14ac:dyDescent="0.25">
      <c r="A2559">
        <v>15</v>
      </c>
      <c r="B2559" t="s">
        <v>301</v>
      </c>
      <c r="C2559" t="s">
        <v>301</v>
      </c>
      <c r="D2559" t="s">
        <v>302</v>
      </c>
      <c r="E2559" t="s">
        <v>636</v>
      </c>
      <c r="F2559" t="s">
        <v>637</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c r="AG2559">
        <v>0</v>
      </c>
      <c r="AH2559">
        <v>0</v>
      </c>
      <c r="AI2559">
        <v>0</v>
      </c>
      <c r="AJ2559">
        <v>0</v>
      </c>
      <c r="AK2559">
        <v>0</v>
      </c>
      <c r="AL2559" t="s">
        <v>531</v>
      </c>
      <c r="AM2559" s="49" t="s">
        <v>302</v>
      </c>
      <c r="AN2559" s="49" t="s">
        <v>14</v>
      </c>
      <c r="AO2559" s="49" t="s">
        <v>485</v>
      </c>
      <c r="AP2559" s="49" t="s">
        <v>494</v>
      </c>
      <c r="AQ2559" s="49" t="s">
        <v>11</v>
      </c>
      <c r="AR2559" s="49" t="s">
        <v>487</v>
      </c>
      <c r="AS2559" s="49" t="s">
        <v>488</v>
      </c>
      <c r="AT2559" s="49" t="s">
        <v>489</v>
      </c>
    </row>
    <row r="2560" spans="1:46" x14ac:dyDescent="0.25">
      <c r="A2560">
        <v>15</v>
      </c>
      <c r="B2560" t="s">
        <v>303</v>
      </c>
      <c r="C2560" t="s">
        <v>303</v>
      </c>
      <c r="D2560" t="s">
        <v>304</v>
      </c>
      <c r="E2560" t="s">
        <v>636</v>
      </c>
      <c r="F2560" t="s">
        <v>637</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c r="AG2560">
        <v>0</v>
      </c>
      <c r="AH2560">
        <v>0</v>
      </c>
      <c r="AI2560">
        <v>0</v>
      </c>
      <c r="AJ2560">
        <v>0</v>
      </c>
      <c r="AK2560">
        <v>0</v>
      </c>
      <c r="AL2560" t="s">
        <v>531</v>
      </c>
      <c r="AM2560" s="49" t="s">
        <v>304</v>
      </c>
      <c r="AN2560" s="49" t="s">
        <v>14</v>
      </c>
      <c r="AO2560" s="49" t="s">
        <v>507</v>
      </c>
      <c r="AP2560" s="49" t="s">
        <v>501</v>
      </c>
      <c r="AQ2560" s="49" t="s">
        <v>10</v>
      </c>
      <c r="AR2560" s="49" t="s">
        <v>487</v>
      </c>
      <c r="AS2560" s="49" t="s">
        <v>488</v>
      </c>
      <c r="AT2560" s="49" t="s">
        <v>489</v>
      </c>
    </row>
    <row r="2561" spans="1:46" x14ac:dyDescent="0.25">
      <c r="A2561">
        <v>15</v>
      </c>
      <c r="B2561" t="s">
        <v>319</v>
      </c>
      <c r="C2561" t="s">
        <v>319</v>
      </c>
      <c r="D2561" t="s">
        <v>320</v>
      </c>
      <c r="E2561" t="s">
        <v>636</v>
      </c>
      <c r="F2561" t="s">
        <v>637</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c r="AG2561">
        <v>0</v>
      </c>
      <c r="AH2561">
        <v>0</v>
      </c>
      <c r="AI2561">
        <v>0</v>
      </c>
      <c r="AJ2561">
        <v>0</v>
      </c>
      <c r="AK2561">
        <v>0</v>
      </c>
      <c r="AL2561" t="s">
        <v>531</v>
      </c>
      <c r="AM2561" s="49" t="s">
        <v>320</v>
      </c>
      <c r="AN2561" s="49" t="s">
        <v>14</v>
      </c>
      <c r="AO2561" s="49" t="s">
        <v>506</v>
      </c>
      <c r="AP2561" s="49" t="s">
        <v>501</v>
      </c>
      <c r="AQ2561" s="49" t="s">
        <v>10</v>
      </c>
      <c r="AR2561" s="49" t="s">
        <v>487</v>
      </c>
      <c r="AS2561" s="49" t="s">
        <v>488</v>
      </c>
      <c r="AT2561" s="49" t="s">
        <v>489</v>
      </c>
    </row>
    <row r="2562" spans="1:46" x14ac:dyDescent="0.25">
      <c r="A2562">
        <v>15</v>
      </c>
      <c r="B2562" t="s">
        <v>115</v>
      </c>
      <c r="C2562" t="s">
        <v>115</v>
      </c>
      <c r="D2562" t="s">
        <v>600</v>
      </c>
      <c r="E2562" t="s">
        <v>636</v>
      </c>
      <c r="F2562" t="s">
        <v>637</v>
      </c>
      <c r="G2562">
        <v>0</v>
      </c>
      <c r="H2562">
        <v>0</v>
      </c>
      <c r="I2562">
        <v>0</v>
      </c>
      <c r="J2562">
        <v>0</v>
      </c>
      <c r="K2562">
        <v>29801.001799999998</v>
      </c>
      <c r="L2562">
        <v>31722.9984</v>
      </c>
      <c r="M2562">
        <v>33206.000699999997</v>
      </c>
      <c r="N2562">
        <v>34025.998</v>
      </c>
      <c r="O2562">
        <v>34847.000200000002</v>
      </c>
      <c r="P2562">
        <v>41938.999799999998</v>
      </c>
      <c r="Q2562">
        <v>47562.998399999997</v>
      </c>
      <c r="R2562">
        <v>64477.000500000002</v>
      </c>
      <c r="S2562">
        <v>78454.000100000005</v>
      </c>
      <c r="T2562">
        <v>96776.998600000006</v>
      </c>
      <c r="U2562">
        <v>116892.99830000001</v>
      </c>
      <c r="V2562">
        <v>144386.99799999999</v>
      </c>
      <c r="W2562">
        <v>149040.9988</v>
      </c>
      <c r="X2562">
        <v>214270.99950000001</v>
      </c>
      <c r="Y2562">
        <v>265498.00060000003</v>
      </c>
      <c r="Z2562">
        <v>322384.00189999997</v>
      </c>
      <c r="AA2562">
        <v>292711.99959999998</v>
      </c>
      <c r="AB2562">
        <v>325313.9999</v>
      </c>
      <c r="AC2562">
        <v>329417.00109999999</v>
      </c>
      <c r="AD2562">
        <v>330003.99890000001</v>
      </c>
      <c r="AE2562">
        <v>324434.99800000002</v>
      </c>
      <c r="AF2562">
        <v>311832.99800000002</v>
      </c>
      <c r="AG2562">
        <v>303124.00180000003</v>
      </c>
      <c r="AH2562">
        <v>303123.53710000002</v>
      </c>
      <c r="AI2562">
        <v>303123.53710000002</v>
      </c>
      <c r="AJ2562">
        <v>303123.53710000002</v>
      </c>
      <c r="AK2562">
        <v>303123.53710000002</v>
      </c>
      <c r="AL2562" t="s">
        <v>531</v>
      </c>
      <c r="AM2562" s="49" t="s">
        <v>116</v>
      </c>
      <c r="AN2562" s="49" t="s">
        <v>14</v>
      </c>
      <c r="AO2562" s="49" t="s">
        <v>485</v>
      </c>
      <c r="AP2562" s="49" t="s">
        <v>501</v>
      </c>
      <c r="AQ2562" s="49" t="s">
        <v>11</v>
      </c>
      <c r="AR2562" s="49" t="s">
        <v>487</v>
      </c>
      <c r="AS2562" s="49" t="s">
        <v>488</v>
      </c>
      <c r="AT2562" s="49" t="s">
        <v>489</v>
      </c>
    </row>
    <row r="2563" spans="1:46" x14ac:dyDescent="0.25">
      <c r="A2563">
        <v>15</v>
      </c>
      <c r="B2563" t="s">
        <v>305</v>
      </c>
      <c r="C2563" t="s">
        <v>305</v>
      </c>
      <c r="D2563" t="s">
        <v>306</v>
      </c>
      <c r="E2563" t="s">
        <v>636</v>
      </c>
      <c r="F2563" t="s">
        <v>637</v>
      </c>
      <c r="G2563">
        <v>0</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877.00059999999996</v>
      </c>
      <c r="AD2563">
        <v>834.99860000000001</v>
      </c>
      <c r="AE2563">
        <v>834.99860000000001</v>
      </c>
      <c r="AF2563">
        <v>984.9991</v>
      </c>
      <c r="AG2563">
        <v>1334.9989</v>
      </c>
      <c r="AH2563">
        <v>390.58659999999998</v>
      </c>
      <c r="AI2563">
        <v>483.88940000000002</v>
      </c>
      <c r="AJ2563">
        <v>576.09950000000003</v>
      </c>
      <c r="AK2563">
        <v>503.50459999999998</v>
      </c>
      <c r="AL2563" t="s">
        <v>531</v>
      </c>
      <c r="AM2563" s="49" t="s">
        <v>306</v>
      </c>
      <c r="AN2563" s="49" t="s">
        <v>14</v>
      </c>
      <c r="AO2563" s="49" t="s">
        <v>506</v>
      </c>
      <c r="AP2563" s="49" t="s">
        <v>501</v>
      </c>
      <c r="AQ2563" s="49" t="s">
        <v>10</v>
      </c>
      <c r="AR2563" s="49" t="s">
        <v>487</v>
      </c>
      <c r="AS2563" s="49" t="s">
        <v>488</v>
      </c>
      <c r="AT2563" s="49" t="s">
        <v>489</v>
      </c>
    </row>
    <row r="2564" spans="1:46" x14ac:dyDescent="0.25">
      <c r="A2564">
        <v>15</v>
      </c>
      <c r="B2564" t="s">
        <v>307</v>
      </c>
      <c r="C2564" t="s">
        <v>307</v>
      </c>
      <c r="D2564" t="s">
        <v>308</v>
      </c>
      <c r="E2564" t="s">
        <v>636</v>
      </c>
      <c r="F2564" t="s">
        <v>637</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c r="AG2564">
        <v>0</v>
      </c>
      <c r="AH2564">
        <v>0</v>
      </c>
      <c r="AI2564">
        <v>0</v>
      </c>
      <c r="AJ2564">
        <v>0</v>
      </c>
      <c r="AK2564">
        <v>0</v>
      </c>
      <c r="AL2564" t="s">
        <v>531</v>
      </c>
      <c r="AM2564" s="49" t="s">
        <v>308</v>
      </c>
      <c r="AN2564" s="49" t="s">
        <v>14</v>
      </c>
      <c r="AO2564" s="49" t="s">
        <v>485</v>
      </c>
      <c r="AP2564" s="49" t="s">
        <v>494</v>
      </c>
      <c r="AQ2564" s="49" t="s">
        <v>11</v>
      </c>
      <c r="AR2564" s="49" t="s">
        <v>487</v>
      </c>
      <c r="AS2564" s="49" t="s">
        <v>488</v>
      </c>
      <c r="AT2564" s="49" t="s">
        <v>489</v>
      </c>
    </row>
    <row r="2565" spans="1:46" x14ac:dyDescent="0.25">
      <c r="A2565">
        <v>15</v>
      </c>
      <c r="B2565" t="s">
        <v>313</v>
      </c>
      <c r="C2565" t="s">
        <v>313</v>
      </c>
      <c r="D2565" t="s">
        <v>314</v>
      </c>
      <c r="E2565" t="s">
        <v>636</v>
      </c>
      <c r="F2565" t="s">
        <v>637</v>
      </c>
      <c r="G2565">
        <v>392.9982</v>
      </c>
      <c r="H2565">
        <v>190.00120000000001</v>
      </c>
      <c r="I2565">
        <v>230.00190000000001</v>
      </c>
      <c r="J2565">
        <v>61.998100000000001</v>
      </c>
      <c r="K2565">
        <v>255.00120000000001</v>
      </c>
      <c r="L2565">
        <v>550.99959999999999</v>
      </c>
      <c r="M2565">
        <v>728.00080000000003</v>
      </c>
      <c r="N2565">
        <v>689.00070000000005</v>
      </c>
      <c r="O2565">
        <v>880.99900000000002</v>
      </c>
      <c r="P2565">
        <v>1054.0018</v>
      </c>
      <c r="Q2565">
        <v>1210.9983999999999</v>
      </c>
      <c r="R2565">
        <v>1476.9983999999999</v>
      </c>
      <c r="S2565">
        <v>1352.9979000000001</v>
      </c>
      <c r="T2565">
        <v>1624.0011</v>
      </c>
      <c r="U2565">
        <v>1941.0005000000001</v>
      </c>
      <c r="V2565">
        <v>2242.9985999999999</v>
      </c>
      <c r="W2565">
        <v>2612.9985999999999</v>
      </c>
      <c r="X2565">
        <v>2708.0012999999999</v>
      </c>
      <c r="Y2565">
        <v>4026.0018</v>
      </c>
      <c r="Z2565">
        <v>4104.0018</v>
      </c>
      <c r="AA2565">
        <v>4797.0010000000002</v>
      </c>
      <c r="AB2565">
        <v>5732.0012999999999</v>
      </c>
      <c r="AC2565">
        <v>7032.9992000000002</v>
      </c>
      <c r="AD2565">
        <v>7593.0003999999999</v>
      </c>
      <c r="AE2565">
        <v>8685.0015999999996</v>
      </c>
      <c r="AF2565">
        <v>9581.0018999999993</v>
      </c>
      <c r="AG2565">
        <v>10924.0018</v>
      </c>
      <c r="AH2565">
        <v>11738.6191</v>
      </c>
      <c r="AI2565">
        <v>12068.300300000001</v>
      </c>
      <c r="AJ2565">
        <v>12498.054400000001</v>
      </c>
      <c r="AK2565">
        <v>13498.1469</v>
      </c>
      <c r="AL2565">
        <v>13051.093000000001</v>
      </c>
      <c r="AM2565" s="49" t="s">
        <v>314</v>
      </c>
      <c r="AN2565" s="49" t="s">
        <v>14</v>
      </c>
      <c r="AO2565" s="49" t="s">
        <v>500</v>
      </c>
      <c r="AP2565" s="49" t="s">
        <v>505</v>
      </c>
      <c r="AQ2565" s="49" t="s">
        <v>13</v>
      </c>
      <c r="AR2565" s="49" t="s">
        <v>487</v>
      </c>
      <c r="AS2565" s="49" t="s">
        <v>488</v>
      </c>
      <c r="AT2565" s="49" t="s">
        <v>489</v>
      </c>
    </row>
    <row r="2566" spans="1:46" x14ac:dyDescent="0.25">
      <c r="A2566">
        <v>15</v>
      </c>
      <c r="B2566" t="s">
        <v>317</v>
      </c>
      <c r="C2566" t="s">
        <v>317</v>
      </c>
      <c r="D2566" t="s">
        <v>318</v>
      </c>
      <c r="E2566" t="s">
        <v>636</v>
      </c>
      <c r="F2566" t="s">
        <v>637</v>
      </c>
      <c r="G2566">
        <v>0</v>
      </c>
      <c r="H2566">
        <v>0</v>
      </c>
      <c r="I2566">
        <v>0</v>
      </c>
      <c r="J2566">
        <v>0</v>
      </c>
      <c r="K2566">
        <v>21.001000000000001</v>
      </c>
      <c r="L2566">
        <v>21.001000000000001</v>
      </c>
      <c r="M2566">
        <v>21.001000000000001</v>
      </c>
      <c r="N2566">
        <v>21.001000000000001</v>
      </c>
      <c r="O2566">
        <v>11.9994</v>
      </c>
      <c r="P2566">
        <v>37.999400000000001</v>
      </c>
      <c r="Q2566">
        <v>48.0017</v>
      </c>
      <c r="R2566">
        <v>36.998800000000003</v>
      </c>
      <c r="S2566">
        <v>39</v>
      </c>
      <c r="T2566">
        <v>35.001600000000003</v>
      </c>
      <c r="U2566">
        <v>186.9992</v>
      </c>
      <c r="V2566">
        <v>424.00139999999999</v>
      </c>
      <c r="W2566">
        <v>385.00139999999999</v>
      </c>
      <c r="X2566">
        <v>659.99879999999996</v>
      </c>
      <c r="Y2566">
        <v>962.00099999999998</v>
      </c>
      <c r="Z2566">
        <v>996.00199999999995</v>
      </c>
      <c r="AA2566">
        <v>1287.0014000000001</v>
      </c>
      <c r="AB2566">
        <v>1883.0007000000001</v>
      </c>
      <c r="AC2566">
        <v>2383.0010000000002</v>
      </c>
      <c r="AD2566">
        <v>2762.9991</v>
      </c>
      <c r="AE2566">
        <v>3431.9994999999999</v>
      </c>
      <c r="AF2566">
        <v>3456.9989</v>
      </c>
      <c r="AG2566">
        <v>3364.0016999999998</v>
      </c>
      <c r="AH2566">
        <v>3561.2837</v>
      </c>
      <c r="AI2566">
        <v>3453.0382</v>
      </c>
      <c r="AJ2566">
        <v>3355.1592000000001</v>
      </c>
      <c r="AK2566">
        <v>3464.3216000000002</v>
      </c>
      <c r="AL2566">
        <v>3626.9955</v>
      </c>
      <c r="AM2566" s="49" t="s">
        <v>318</v>
      </c>
      <c r="AN2566" s="49" t="s">
        <v>14</v>
      </c>
      <c r="AO2566" s="49" t="s">
        <v>500</v>
      </c>
      <c r="AP2566" s="49" t="s">
        <v>505</v>
      </c>
      <c r="AQ2566" s="49" t="s">
        <v>13</v>
      </c>
      <c r="AR2566" s="49" t="s">
        <v>487</v>
      </c>
      <c r="AS2566" s="49" t="s">
        <v>488</v>
      </c>
      <c r="AT2566" s="49" t="s">
        <v>489</v>
      </c>
    </row>
    <row r="2567" spans="1:46" x14ac:dyDescent="0.25">
      <c r="A2567">
        <v>15</v>
      </c>
      <c r="B2567" t="s">
        <v>321</v>
      </c>
      <c r="C2567" t="s">
        <v>321</v>
      </c>
      <c r="D2567" t="s">
        <v>424</v>
      </c>
      <c r="E2567" t="s">
        <v>636</v>
      </c>
      <c r="F2567" t="s">
        <v>637</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c r="AG2567">
        <v>0</v>
      </c>
      <c r="AH2567">
        <v>0</v>
      </c>
      <c r="AI2567">
        <v>0</v>
      </c>
      <c r="AJ2567">
        <v>0</v>
      </c>
      <c r="AK2567">
        <v>0</v>
      </c>
      <c r="AL2567" t="s">
        <v>531</v>
      </c>
      <c r="AM2567" s="49" t="s">
        <v>424</v>
      </c>
      <c r="AN2567" s="49" t="s">
        <v>14</v>
      </c>
      <c r="AO2567" s="49" t="s">
        <v>485</v>
      </c>
      <c r="AP2567" s="49" t="s">
        <v>505</v>
      </c>
      <c r="AQ2567" s="49" t="s">
        <v>13</v>
      </c>
      <c r="AR2567" s="49" t="s">
        <v>495</v>
      </c>
      <c r="AS2567" s="49" t="s">
        <v>496</v>
      </c>
      <c r="AT2567" s="49" t="s">
        <v>497</v>
      </c>
    </row>
    <row r="2568" spans="1:46" x14ac:dyDescent="0.25">
      <c r="A2568">
        <v>15</v>
      </c>
      <c r="B2568" t="s">
        <v>253</v>
      </c>
      <c r="C2568" t="s">
        <v>253</v>
      </c>
      <c r="D2568" t="s">
        <v>601</v>
      </c>
      <c r="E2568" t="s">
        <v>636</v>
      </c>
      <c r="F2568" t="s">
        <v>637</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35.998100000000001</v>
      </c>
      <c r="AE2568">
        <v>178.0018</v>
      </c>
      <c r="AF2568">
        <v>400.9991</v>
      </c>
      <c r="AG2568">
        <v>360.99849999999998</v>
      </c>
      <c r="AH2568">
        <v>282.00189999999998</v>
      </c>
      <c r="AI2568">
        <v>313.00099999999998</v>
      </c>
      <c r="AJ2568">
        <v>292</v>
      </c>
      <c r="AK2568">
        <v>327.0016</v>
      </c>
      <c r="AL2568">
        <v>380.99880000000002</v>
      </c>
      <c r="AM2568" s="49" t="s">
        <v>254</v>
      </c>
      <c r="AN2568" s="49" t="s">
        <v>14</v>
      </c>
      <c r="AO2568" s="49" t="s">
        <v>500</v>
      </c>
      <c r="AP2568" s="49" t="s">
        <v>501</v>
      </c>
      <c r="AQ2568" s="49" t="s">
        <v>502</v>
      </c>
      <c r="AR2568" s="49" t="s">
        <v>487</v>
      </c>
      <c r="AS2568" s="49" t="s">
        <v>488</v>
      </c>
      <c r="AT2568" s="49" t="s">
        <v>489</v>
      </c>
    </row>
    <row r="2569" spans="1:46" x14ac:dyDescent="0.25">
      <c r="A2569">
        <v>15</v>
      </c>
      <c r="B2569" t="s">
        <v>263</v>
      </c>
      <c r="C2569" t="s">
        <v>263</v>
      </c>
      <c r="D2569" t="s">
        <v>602</v>
      </c>
      <c r="E2569" t="s">
        <v>636</v>
      </c>
      <c r="F2569" t="s">
        <v>637</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288.0016</v>
      </c>
      <c r="AG2569">
        <v>518.87429999999995</v>
      </c>
      <c r="AH2569">
        <v>742.34059999999999</v>
      </c>
      <c r="AI2569">
        <v>778.32190000000003</v>
      </c>
      <c r="AJ2569">
        <v>793.47810000000004</v>
      </c>
      <c r="AK2569">
        <v>825.08429999999998</v>
      </c>
      <c r="AL2569">
        <v>825.08429999999998</v>
      </c>
      <c r="AM2569" s="49" t="s">
        <v>264</v>
      </c>
      <c r="AN2569" s="49" t="s">
        <v>14</v>
      </c>
      <c r="AO2569" s="49" t="s">
        <v>500</v>
      </c>
      <c r="AP2569" s="49" t="s">
        <v>501</v>
      </c>
      <c r="AQ2569" s="49" t="s">
        <v>502</v>
      </c>
      <c r="AR2569" s="49" t="s">
        <v>487</v>
      </c>
      <c r="AS2569" s="49" t="s">
        <v>488</v>
      </c>
      <c r="AT2569" s="49" t="s">
        <v>489</v>
      </c>
    </row>
    <row r="2570" spans="1:46" x14ac:dyDescent="0.25">
      <c r="A2570">
        <v>15</v>
      </c>
      <c r="B2570" t="s">
        <v>123</v>
      </c>
      <c r="C2570" t="s">
        <v>123</v>
      </c>
      <c r="D2570" t="s">
        <v>603</v>
      </c>
      <c r="E2570" t="s">
        <v>636</v>
      </c>
      <c r="F2570" t="s">
        <v>637</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0</v>
      </c>
      <c r="AH2570">
        <v>0</v>
      </c>
      <c r="AI2570">
        <v>0</v>
      </c>
      <c r="AJ2570">
        <v>0</v>
      </c>
      <c r="AK2570">
        <v>0</v>
      </c>
      <c r="AL2570" t="s">
        <v>531</v>
      </c>
      <c r="AM2570" s="49" t="s">
        <v>410</v>
      </c>
      <c r="AN2570" s="49" t="s">
        <v>5</v>
      </c>
      <c r="AO2570" s="49" t="s">
        <v>9</v>
      </c>
      <c r="AP2570" s="49" t="s">
        <v>494</v>
      </c>
      <c r="AQ2570" s="49" t="s">
        <v>9</v>
      </c>
      <c r="AR2570" s="49" t="s">
        <v>495</v>
      </c>
      <c r="AS2570" s="49" t="s">
        <v>496</v>
      </c>
      <c r="AT2570" s="49" t="s">
        <v>497</v>
      </c>
    </row>
    <row r="2571" spans="1:46" x14ac:dyDescent="0.25">
      <c r="A2571">
        <v>15</v>
      </c>
      <c r="B2571" t="s">
        <v>375</v>
      </c>
      <c r="C2571" t="s">
        <v>375</v>
      </c>
      <c r="D2571" t="s">
        <v>604</v>
      </c>
      <c r="E2571" t="s">
        <v>636</v>
      </c>
      <c r="F2571" t="s">
        <v>637</v>
      </c>
      <c r="G2571">
        <v>0</v>
      </c>
      <c r="H2571">
        <v>0</v>
      </c>
      <c r="I2571">
        <v>0</v>
      </c>
      <c r="J2571">
        <v>0</v>
      </c>
      <c r="K2571">
        <v>0</v>
      </c>
      <c r="L2571">
        <v>0</v>
      </c>
      <c r="M2571">
        <v>0</v>
      </c>
      <c r="N2571">
        <v>0</v>
      </c>
      <c r="O2571">
        <v>0</v>
      </c>
      <c r="P2571">
        <v>0</v>
      </c>
      <c r="Q2571">
        <v>209.0009</v>
      </c>
      <c r="R2571">
        <v>226.9999</v>
      </c>
      <c r="S2571">
        <v>256.00189999999998</v>
      </c>
      <c r="T2571">
        <v>312.00029999999998</v>
      </c>
      <c r="U2571">
        <v>310.99970000000002</v>
      </c>
      <c r="V2571">
        <v>295.00189999999998</v>
      </c>
      <c r="W2571">
        <v>331</v>
      </c>
      <c r="X2571">
        <v>628.99969999999996</v>
      </c>
      <c r="Y2571">
        <v>1091.0005000000001</v>
      </c>
      <c r="Z2571">
        <v>1968.0011999999999</v>
      </c>
      <c r="AA2571">
        <v>2845.9982</v>
      </c>
      <c r="AB2571">
        <v>3037.0001000000002</v>
      </c>
      <c r="AC2571">
        <v>5387.0006000000003</v>
      </c>
      <c r="AD2571">
        <v>8510.9982</v>
      </c>
      <c r="AE2571">
        <v>9652.9982</v>
      </c>
      <c r="AF2571">
        <v>11119.002</v>
      </c>
      <c r="AG2571">
        <v>14720.998100000001</v>
      </c>
      <c r="AH2571">
        <v>17568.758999999998</v>
      </c>
      <c r="AI2571">
        <v>20495.914199999999</v>
      </c>
      <c r="AJ2571">
        <v>24823.830300000001</v>
      </c>
      <c r="AK2571">
        <v>28029.106199999998</v>
      </c>
      <c r="AL2571">
        <v>37775.377899999999</v>
      </c>
      <c r="AM2571" s="49" t="s">
        <v>376</v>
      </c>
      <c r="AN2571" s="49" t="s">
        <v>14</v>
      </c>
      <c r="AO2571" s="49" t="s">
        <v>500</v>
      </c>
      <c r="AP2571" s="49" t="s">
        <v>501</v>
      </c>
      <c r="AQ2571" s="49" t="s">
        <v>502</v>
      </c>
      <c r="AR2571" s="49" t="s">
        <v>487</v>
      </c>
      <c r="AS2571" s="49" t="s">
        <v>488</v>
      </c>
      <c r="AT2571" s="49" t="s">
        <v>489</v>
      </c>
    </row>
    <row r="2572" spans="1:46" x14ac:dyDescent="0.25">
      <c r="A2572">
        <v>15</v>
      </c>
      <c r="B2572" t="s">
        <v>322</v>
      </c>
      <c r="C2572" t="s">
        <v>322</v>
      </c>
      <c r="D2572" t="s">
        <v>323</v>
      </c>
      <c r="E2572" t="s">
        <v>636</v>
      </c>
      <c r="F2572" t="s">
        <v>637</v>
      </c>
      <c r="G2572">
        <v>0</v>
      </c>
      <c r="H2572">
        <v>0</v>
      </c>
      <c r="I2572">
        <v>0</v>
      </c>
      <c r="J2572">
        <v>0</v>
      </c>
      <c r="K2572">
        <v>0</v>
      </c>
      <c r="L2572">
        <v>0</v>
      </c>
      <c r="M2572">
        <v>0</v>
      </c>
      <c r="N2572">
        <v>0</v>
      </c>
      <c r="O2572">
        <v>0</v>
      </c>
      <c r="P2572">
        <v>0</v>
      </c>
      <c r="Q2572">
        <v>0</v>
      </c>
      <c r="R2572">
        <v>0</v>
      </c>
      <c r="S2572">
        <v>29.9984</v>
      </c>
      <c r="T2572">
        <v>0</v>
      </c>
      <c r="U2572">
        <v>0</v>
      </c>
      <c r="V2572">
        <v>0</v>
      </c>
      <c r="W2572">
        <v>0</v>
      </c>
      <c r="X2572">
        <v>53.000700000000002</v>
      </c>
      <c r="Y2572">
        <v>24.999400000000001</v>
      </c>
      <c r="Z2572">
        <v>44.999699999999997</v>
      </c>
      <c r="AA2572">
        <v>128.99950000000001</v>
      </c>
      <c r="AB2572">
        <v>547.00120000000004</v>
      </c>
      <c r="AC2572">
        <v>1143.0006000000001</v>
      </c>
      <c r="AD2572">
        <v>821.99860000000001</v>
      </c>
      <c r="AE2572">
        <v>809.99929999999995</v>
      </c>
      <c r="AF2572">
        <v>767.00080000000003</v>
      </c>
      <c r="AG2572">
        <v>738.99950000000001</v>
      </c>
      <c r="AH2572">
        <v>755.47040000000004</v>
      </c>
      <c r="AI2572">
        <v>864.93430000000001</v>
      </c>
      <c r="AJ2572">
        <v>794.29459999999995</v>
      </c>
      <c r="AK2572">
        <v>772.08360000000005</v>
      </c>
      <c r="AL2572">
        <v>772.10029999999995</v>
      </c>
      <c r="AM2572" s="49" t="s">
        <v>323</v>
      </c>
      <c r="AN2572" s="49" t="s">
        <v>14</v>
      </c>
      <c r="AO2572" s="49" t="s">
        <v>500</v>
      </c>
      <c r="AP2572" s="49" t="s">
        <v>501</v>
      </c>
      <c r="AQ2572" s="49" t="s">
        <v>502</v>
      </c>
      <c r="AR2572" s="49" t="s">
        <v>487</v>
      </c>
      <c r="AS2572" s="49" t="s">
        <v>488</v>
      </c>
      <c r="AT2572" s="49" t="s">
        <v>489</v>
      </c>
    </row>
    <row r="2573" spans="1:46" x14ac:dyDescent="0.25">
      <c r="A2573">
        <v>15</v>
      </c>
      <c r="B2573" t="s">
        <v>324</v>
      </c>
      <c r="C2573" t="s">
        <v>324</v>
      </c>
      <c r="D2573" t="s">
        <v>425</v>
      </c>
      <c r="E2573" t="s">
        <v>636</v>
      </c>
      <c r="F2573" t="s">
        <v>637</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c r="AG2573">
        <v>0</v>
      </c>
      <c r="AH2573">
        <v>0</v>
      </c>
      <c r="AI2573">
        <v>0</v>
      </c>
      <c r="AJ2573">
        <v>0</v>
      </c>
      <c r="AK2573">
        <v>0</v>
      </c>
      <c r="AL2573">
        <v>0</v>
      </c>
      <c r="AM2573" s="49" t="s">
        <v>425</v>
      </c>
      <c r="AN2573" s="49" t="s">
        <v>14</v>
      </c>
      <c r="AO2573" s="49" t="s">
        <v>500</v>
      </c>
      <c r="AP2573" s="49" t="s">
        <v>501</v>
      </c>
      <c r="AQ2573" s="49" t="s">
        <v>502</v>
      </c>
      <c r="AR2573" s="49" t="s">
        <v>495</v>
      </c>
      <c r="AS2573" s="49" t="s">
        <v>496</v>
      </c>
      <c r="AT2573" s="49" t="s">
        <v>497</v>
      </c>
    </row>
    <row r="2574" spans="1:46" x14ac:dyDescent="0.25">
      <c r="A2574">
        <v>15</v>
      </c>
      <c r="B2574" t="s">
        <v>325</v>
      </c>
      <c r="C2574" t="s">
        <v>325</v>
      </c>
      <c r="D2574" t="s">
        <v>326</v>
      </c>
      <c r="E2574" t="s">
        <v>636</v>
      </c>
      <c r="F2574" t="s">
        <v>637</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3.9984000000000002</v>
      </c>
      <c r="AA2574">
        <v>9.0015999999999998</v>
      </c>
      <c r="AB2574">
        <v>16.001899999999999</v>
      </c>
      <c r="AC2574">
        <v>22.0016</v>
      </c>
      <c r="AD2574">
        <v>22.0016</v>
      </c>
      <c r="AE2574">
        <v>22.0016</v>
      </c>
      <c r="AF2574">
        <v>22.0016</v>
      </c>
      <c r="AG2574">
        <v>22.0016</v>
      </c>
      <c r="AH2574">
        <v>22.156500000000001</v>
      </c>
      <c r="AI2574">
        <v>22.156500000000001</v>
      </c>
      <c r="AJ2574">
        <v>22.156500000000001</v>
      </c>
      <c r="AK2574">
        <v>22.156500000000001</v>
      </c>
      <c r="AL2574" t="s">
        <v>531</v>
      </c>
      <c r="AM2574" s="49" t="s">
        <v>326</v>
      </c>
      <c r="AN2574" s="49" t="s">
        <v>6</v>
      </c>
      <c r="AO2574" s="49" t="s">
        <v>9</v>
      </c>
      <c r="AP2574" s="49" t="s">
        <v>486</v>
      </c>
      <c r="AQ2574" s="49" t="s">
        <v>9</v>
      </c>
      <c r="AR2574" s="49" t="s">
        <v>487</v>
      </c>
      <c r="AS2574" s="49" t="s">
        <v>488</v>
      </c>
      <c r="AT2574" s="49" t="s">
        <v>489</v>
      </c>
    </row>
    <row r="2575" spans="1:46" x14ac:dyDescent="0.25">
      <c r="A2575">
        <v>15</v>
      </c>
      <c r="B2575" t="s">
        <v>327</v>
      </c>
      <c r="C2575" t="s">
        <v>327</v>
      </c>
      <c r="D2575" t="s">
        <v>426</v>
      </c>
      <c r="E2575" t="s">
        <v>636</v>
      </c>
      <c r="F2575" t="s">
        <v>637</v>
      </c>
      <c r="G2575">
        <v>0</v>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c r="AG2575">
        <v>0</v>
      </c>
      <c r="AH2575">
        <v>0</v>
      </c>
      <c r="AI2575">
        <v>0</v>
      </c>
      <c r="AJ2575">
        <v>0</v>
      </c>
      <c r="AK2575">
        <v>0</v>
      </c>
      <c r="AL2575" t="s">
        <v>531</v>
      </c>
      <c r="AM2575" s="49" t="s">
        <v>426</v>
      </c>
      <c r="AN2575" s="49" t="s">
        <v>14</v>
      </c>
      <c r="AO2575" s="49" t="s">
        <v>485</v>
      </c>
      <c r="AP2575" s="49" t="s">
        <v>505</v>
      </c>
      <c r="AQ2575" s="49" t="s">
        <v>13</v>
      </c>
      <c r="AR2575" s="49" t="s">
        <v>495</v>
      </c>
      <c r="AS2575" s="49" t="s">
        <v>496</v>
      </c>
      <c r="AT2575" s="49" t="s">
        <v>497</v>
      </c>
    </row>
    <row r="2576" spans="1:46" x14ac:dyDescent="0.25">
      <c r="A2576">
        <v>15</v>
      </c>
      <c r="B2576" t="s">
        <v>330</v>
      </c>
      <c r="C2576" t="s">
        <v>330</v>
      </c>
      <c r="D2576" t="s">
        <v>331</v>
      </c>
      <c r="E2576" t="s">
        <v>636</v>
      </c>
      <c r="F2576" t="s">
        <v>637</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c r="AG2576">
        <v>0</v>
      </c>
      <c r="AH2576">
        <v>0</v>
      </c>
      <c r="AI2576">
        <v>0</v>
      </c>
      <c r="AJ2576">
        <v>0</v>
      </c>
      <c r="AK2576">
        <v>0</v>
      </c>
      <c r="AL2576" t="s">
        <v>531</v>
      </c>
      <c r="AM2576" s="49" t="s">
        <v>331</v>
      </c>
      <c r="AN2576" s="49" t="s">
        <v>8</v>
      </c>
      <c r="AO2576" s="49" t="s">
        <v>9</v>
      </c>
      <c r="AP2576" s="49" t="s">
        <v>494</v>
      </c>
      <c r="AQ2576" s="49" t="s">
        <v>9</v>
      </c>
      <c r="AR2576" s="49" t="s">
        <v>487</v>
      </c>
      <c r="AS2576" s="49" t="s">
        <v>488</v>
      </c>
      <c r="AT2576" s="49" t="s">
        <v>489</v>
      </c>
    </row>
    <row r="2577" spans="1:46" x14ac:dyDescent="0.25">
      <c r="A2577">
        <v>15</v>
      </c>
      <c r="B2577" t="s">
        <v>342</v>
      </c>
      <c r="C2577" t="s">
        <v>342</v>
      </c>
      <c r="D2577" t="s">
        <v>343</v>
      </c>
      <c r="E2577" t="s">
        <v>636</v>
      </c>
      <c r="F2577" t="s">
        <v>637</v>
      </c>
      <c r="G2577">
        <v>0</v>
      </c>
      <c r="H2577">
        <v>0</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39</v>
      </c>
      <c r="AD2577">
        <v>184.00149999999999</v>
      </c>
      <c r="AE2577">
        <v>215.00059999999999</v>
      </c>
      <c r="AF2577">
        <v>242.00120000000001</v>
      </c>
      <c r="AG2577">
        <v>307.00130000000001</v>
      </c>
      <c r="AH2577">
        <v>723.24879999999996</v>
      </c>
      <c r="AI2577">
        <v>958.44230000000005</v>
      </c>
      <c r="AJ2577">
        <v>1189.9681</v>
      </c>
      <c r="AK2577">
        <v>1624.4449</v>
      </c>
      <c r="AL2577">
        <v>1851.001</v>
      </c>
      <c r="AM2577" s="49" t="s">
        <v>343</v>
      </c>
      <c r="AN2577" s="49" t="s">
        <v>14</v>
      </c>
      <c r="AO2577" s="49" t="s">
        <v>500</v>
      </c>
      <c r="AP2577" s="49" t="s">
        <v>501</v>
      </c>
      <c r="AQ2577" s="49" t="s">
        <v>502</v>
      </c>
      <c r="AR2577" s="49" t="s">
        <v>487</v>
      </c>
      <c r="AS2577" s="49" t="s">
        <v>488</v>
      </c>
      <c r="AT2577" s="49" t="s">
        <v>489</v>
      </c>
    </row>
    <row r="2578" spans="1:46" x14ac:dyDescent="0.25">
      <c r="A2578">
        <v>15</v>
      </c>
      <c r="B2578" t="s">
        <v>332</v>
      </c>
      <c r="C2578" t="s">
        <v>332</v>
      </c>
      <c r="D2578" t="s">
        <v>333</v>
      </c>
      <c r="E2578" t="s">
        <v>636</v>
      </c>
      <c r="F2578" t="s">
        <v>637</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G2578">
        <v>0</v>
      </c>
      <c r="AH2578">
        <v>0</v>
      </c>
      <c r="AI2578">
        <v>0</v>
      </c>
      <c r="AJ2578">
        <v>0</v>
      </c>
      <c r="AK2578">
        <v>0</v>
      </c>
      <c r="AL2578" t="s">
        <v>531</v>
      </c>
      <c r="AM2578" s="49" t="s">
        <v>333</v>
      </c>
      <c r="AN2578" s="49" t="s">
        <v>14</v>
      </c>
      <c r="AO2578" s="49" t="s">
        <v>485</v>
      </c>
      <c r="AP2578" s="49" t="s">
        <v>505</v>
      </c>
      <c r="AQ2578" s="49" t="s">
        <v>13</v>
      </c>
      <c r="AR2578" s="49" t="s">
        <v>495</v>
      </c>
      <c r="AS2578" s="49" t="s">
        <v>488</v>
      </c>
      <c r="AT2578" s="49" t="s">
        <v>489</v>
      </c>
    </row>
    <row r="2579" spans="1:46" x14ac:dyDescent="0.25">
      <c r="A2579">
        <v>15</v>
      </c>
      <c r="B2579" t="s">
        <v>349</v>
      </c>
      <c r="C2579" t="s">
        <v>349</v>
      </c>
      <c r="D2579" t="s">
        <v>350</v>
      </c>
      <c r="E2579" t="s">
        <v>636</v>
      </c>
      <c r="F2579" t="s">
        <v>637</v>
      </c>
      <c r="G2579">
        <v>0</v>
      </c>
      <c r="H2579">
        <v>0</v>
      </c>
      <c r="I2579">
        <v>0</v>
      </c>
      <c r="J2579">
        <v>0</v>
      </c>
      <c r="K2579">
        <v>0</v>
      </c>
      <c r="L2579">
        <v>0</v>
      </c>
      <c r="M2579">
        <v>0</v>
      </c>
      <c r="N2579">
        <v>0</v>
      </c>
      <c r="O2579">
        <v>0</v>
      </c>
      <c r="P2579">
        <v>0</v>
      </c>
      <c r="Q2579">
        <v>0</v>
      </c>
      <c r="R2579">
        <v>221.00020000000001</v>
      </c>
      <c r="S2579">
        <v>135.99979999999999</v>
      </c>
      <c r="T2579">
        <v>157.0008</v>
      </c>
      <c r="U2579">
        <v>247.00030000000001</v>
      </c>
      <c r="V2579">
        <v>204.9983</v>
      </c>
      <c r="W2579">
        <v>318</v>
      </c>
      <c r="X2579">
        <v>314.0016</v>
      </c>
      <c r="Y2579">
        <v>425.00209999999998</v>
      </c>
      <c r="Z2579">
        <v>678.99850000000004</v>
      </c>
      <c r="AA2579">
        <v>600.00189999999998</v>
      </c>
      <c r="AB2579">
        <v>1917.9982</v>
      </c>
      <c r="AC2579">
        <v>2593.9989</v>
      </c>
      <c r="AD2579">
        <v>2300.0018</v>
      </c>
      <c r="AE2579">
        <v>4025.0011</v>
      </c>
      <c r="AF2579">
        <v>6222.9998999999998</v>
      </c>
      <c r="AG2579">
        <v>6356.9984999999997</v>
      </c>
      <c r="AH2579">
        <v>6383.9991</v>
      </c>
      <c r="AI2579">
        <v>6227.9989999999998</v>
      </c>
      <c r="AJ2579">
        <v>5984.0006000000003</v>
      </c>
      <c r="AK2579">
        <v>5479.0014000000001</v>
      </c>
      <c r="AL2579">
        <v>5205.0005000000001</v>
      </c>
      <c r="AM2579" s="49" t="s">
        <v>350</v>
      </c>
      <c r="AN2579" s="49" t="s">
        <v>14</v>
      </c>
      <c r="AO2579" s="49" t="s">
        <v>500</v>
      </c>
      <c r="AP2579" s="49" t="s">
        <v>505</v>
      </c>
      <c r="AQ2579" s="49" t="s">
        <v>13</v>
      </c>
      <c r="AR2579" s="49" t="s">
        <v>487</v>
      </c>
      <c r="AS2579" s="49" t="s">
        <v>488</v>
      </c>
      <c r="AT2579" s="49" t="s">
        <v>489</v>
      </c>
    </row>
    <row r="2580" spans="1:46" x14ac:dyDescent="0.25">
      <c r="A2580">
        <v>15</v>
      </c>
      <c r="B2580" t="s">
        <v>351</v>
      </c>
      <c r="C2580" t="s">
        <v>351</v>
      </c>
      <c r="D2580" t="s">
        <v>352</v>
      </c>
      <c r="E2580" t="s">
        <v>636</v>
      </c>
      <c r="F2580" t="s">
        <v>637</v>
      </c>
      <c r="G2580">
        <v>0</v>
      </c>
      <c r="H2580">
        <v>0</v>
      </c>
      <c r="I2580">
        <v>0</v>
      </c>
      <c r="J2580">
        <v>0</v>
      </c>
      <c r="K2580">
        <v>0</v>
      </c>
      <c r="L2580">
        <v>0</v>
      </c>
      <c r="M2580">
        <v>0</v>
      </c>
      <c r="N2580">
        <v>0</v>
      </c>
      <c r="O2580">
        <v>0</v>
      </c>
      <c r="P2580">
        <v>22.998100000000001</v>
      </c>
      <c r="Q2580">
        <v>152.0018</v>
      </c>
      <c r="R2580">
        <v>182.00020000000001</v>
      </c>
      <c r="S2580">
        <v>210.00149999999999</v>
      </c>
      <c r="T2580">
        <v>239.9999</v>
      </c>
      <c r="U2580">
        <v>277.99930000000001</v>
      </c>
      <c r="V2580">
        <v>283.99900000000002</v>
      </c>
      <c r="W2580">
        <v>353.00170000000003</v>
      </c>
      <c r="X2580">
        <v>498.99959999999999</v>
      </c>
      <c r="Y2580">
        <v>587.99839999999995</v>
      </c>
      <c r="Z2580">
        <v>937.00170000000003</v>
      </c>
      <c r="AA2580">
        <v>1273.0007000000001</v>
      </c>
      <c r="AB2580">
        <v>1506.0002999999999</v>
      </c>
      <c r="AC2580">
        <v>1597.0003999999999</v>
      </c>
      <c r="AD2580">
        <v>1454.0002999999999</v>
      </c>
      <c r="AE2580">
        <v>1289.9991</v>
      </c>
      <c r="AF2580">
        <v>1242.0017</v>
      </c>
      <c r="AG2580">
        <v>1263.9991</v>
      </c>
      <c r="AH2580">
        <v>1076.4722999999999</v>
      </c>
      <c r="AI2580">
        <v>1018.1711</v>
      </c>
      <c r="AJ2580">
        <v>929.6789</v>
      </c>
      <c r="AK2580">
        <v>1128.7362000000001</v>
      </c>
      <c r="AL2580">
        <v>1115.6231</v>
      </c>
      <c r="AM2580" s="49" t="s">
        <v>352</v>
      </c>
      <c r="AN2580" s="49" t="s">
        <v>14</v>
      </c>
      <c r="AO2580" s="49" t="s">
        <v>500</v>
      </c>
      <c r="AP2580" s="49" t="s">
        <v>505</v>
      </c>
      <c r="AQ2580" s="49" t="s">
        <v>13</v>
      </c>
      <c r="AR2580" s="49" t="s">
        <v>487</v>
      </c>
      <c r="AS2580" s="49" t="s">
        <v>488</v>
      </c>
      <c r="AT2580" s="49" t="s">
        <v>489</v>
      </c>
    </row>
    <row r="2581" spans="1:46" x14ac:dyDescent="0.25">
      <c r="A2581">
        <v>15</v>
      </c>
      <c r="B2581" t="s">
        <v>400</v>
      </c>
      <c r="C2581" t="s">
        <v>400</v>
      </c>
      <c r="D2581" t="s">
        <v>401</v>
      </c>
      <c r="E2581" t="s">
        <v>636</v>
      </c>
      <c r="F2581" t="s">
        <v>637</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c r="AH2581">
        <v>0</v>
      </c>
      <c r="AI2581">
        <v>0</v>
      </c>
      <c r="AJ2581">
        <v>0</v>
      </c>
      <c r="AK2581">
        <v>0</v>
      </c>
      <c r="AL2581" t="s">
        <v>531</v>
      </c>
      <c r="AM2581" s="49" t="s">
        <v>401</v>
      </c>
      <c r="AN2581" s="49" t="s">
        <v>4</v>
      </c>
      <c r="AO2581" s="49" t="s">
        <v>9</v>
      </c>
      <c r="AP2581" s="49" t="s">
        <v>501</v>
      </c>
      <c r="AQ2581" s="49" t="s">
        <v>9</v>
      </c>
      <c r="AR2581" s="49" t="s">
        <v>487</v>
      </c>
      <c r="AS2581" s="49" t="s">
        <v>488</v>
      </c>
      <c r="AT2581" s="49" t="s">
        <v>489</v>
      </c>
    </row>
    <row r="2582" spans="1:46" x14ac:dyDescent="0.25">
      <c r="A2582">
        <v>15</v>
      </c>
      <c r="B2582" t="s">
        <v>344</v>
      </c>
      <c r="C2582" t="s">
        <v>344</v>
      </c>
      <c r="D2582" t="s">
        <v>345</v>
      </c>
      <c r="E2582" t="s">
        <v>636</v>
      </c>
      <c r="F2582" t="s">
        <v>637</v>
      </c>
      <c r="G2582" t="s">
        <v>531</v>
      </c>
      <c r="H2582" t="s">
        <v>531</v>
      </c>
      <c r="I2582" t="s">
        <v>531</v>
      </c>
      <c r="J2582" t="s">
        <v>531</v>
      </c>
      <c r="K2582" t="s">
        <v>531</v>
      </c>
      <c r="L2582" t="s">
        <v>531</v>
      </c>
      <c r="M2582" t="s">
        <v>531</v>
      </c>
      <c r="N2582" t="s">
        <v>531</v>
      </c>
      <c r="O2582" t="s">
        <v>531</v>
      </c>
      <c r="P2582" t="s">
        <v>531</v>
      </c>
      <c r="Q2582" t="s">
        <v>531</v>
      </c>
      <c r="R2582" t="s">
        <v>531</v>
      </c>
      <c r="S2582" t="s">
        <v>531</v>
      </c>
      <c r="T2582" t="s">
        <v>531</v>
      </c>
      <c r="U2582" t="s">
        <v>531</v>
      </c>
      <c r="V2582" t="s">
        <v>531</v>
      </c>
      <c r="W2582" t="s">
        <v>531</v>
      </c>
      <c r="X2582" t="s">
        <v>531</v>
      </c>
      <c r="Y2582" t="s">
        <v>531</v>
      </c>
      <c r="Z2582" t="s">
        <v>531</v>
      </c>
      <c r="AA2582" t="s">
        <v>531</v>
      </c>
      <c r="AB2582" t="s">
        <v>531</v>
      </c>
      <c r="AC2582">
        <v>0</v>
      </c>
      <c r="AD2582">
        <v>0</v>
      </c>
      <c r="AE2582">
        <v>0</v>
      </c>
      <c r="AF2582">
        <v>0</v>
      </c>
      <c r="AG2582">
        <v>0</v>
      </c>
      <c r="AH2582">
        <v>0</v>
      </c>
      <c r="AI2582">
        <v>0</v>
      </c>
      <c r="AJ2582">
        <v>0</v>
      </c>
      <c r="AK2582">
        <v>0</v>
      </c>
      <c r="AL2582" t="s">
        <v>531</v>
      </c>
      <c r="AM2582" s="49" t="s">
        <v>345</v>
      </c>
      <c r="AN2582" s="49" t="s">
        <v>6</v>
      </c>
      <c r="AO2582" s="49" t="s">
        <v>9</v>
      </c>
      <c r="AP2582" s="49" t="s">
        <v>486</v>
      </c>
      <c r="AQ2582" s="49" t="s">
        <v>9</v>
      </c>
      <c r="AR2582" s="49" t="s">
        <v>495</v>
      </c>
      <c r="AS2582" s="49" t="s">
        <v>488</v>
      </c>
      <c r="AT2582" s="49" t="s">
        <v>489</v>
      </c>
    </row>
    <row r="2583" spans="1:46" x14ac:dyDescent="0.25">
      <c r="A2583">
        <v>15</v>
      </c>
      <c r="B2583" t="s">
        <v>154</v>
      </c>
      <c r="C2583" t="s">
        <v>154</v>
      </c>
      <c r="D2583" t="s">
        <v>155</v>
      </c>
      <c r="E2583" t="s">
        <v>636</v>
      </c>
      <c r="F2583" t="s">
        <v>637</v>
      </c>
      <c r="G2583">
        <v>425.00209999999998</v>
      </c>
      <c r="H2583">
        <v>425.00209999999998</v>
      </c>
      <c r="I2583">
        <v>716.00139999999999</v>
      </c>
      <c r="J2583">
        <v>795.99860000000001</v>
      </c>
      <c r="K2583">
        <v>942.00070000000005</v>
      </c>
      <c r="L2583">
        <v>3155.0007999999998</v>
      </c>
      <c r="M2583">
        <v>3210.9992999999999</v>
      </c>
      <c r="N2583">
        <v>3286.9980999999998</v>
      </c>
      <c r="O2583">
        <v>3414.0005000000001</v>
      </c>
      <c r="P2583">
        <v>3765.0007999999998</v>
      </c>
      <c r="Q2583">
        <v>5492.0014000000001</v>
      </c>
      <c r="R2583">
        <v>5623.9985999999999</v>
      </c>
      <c r="S2583">
        <v>7115.9983000000002</v>
      </c>
      <c r="T2583">
        <v>10742.998</v>
      </c>
      <c r="U2583">
        <v>12353.999100000001</v>
      </c>
      <c r="V2583">
        <v>12539.0013</v>
      </c>
      <c r="W2583">
        <v>8703.0007000000005</v>
      </c>
      <c r="X2583">
        <v>9076.9991000000009</v>
      </c>
      <c r="Y2583">
        <v>8659.9981000000007</v>
      </c>
      <c r="Z2583">
        <v>8107.0012999999999</v>
      </c>
      <c r="AA2583">
        <v>11599.998299999999</v>
      </c>
      <c r="AB2583">
        <v>11520.001099999999</v>
      </c>
      <c r="AC2583">
        <v>12178.999299999999</v>
      </c>
      <c r="AD2583">
        <v>20072.000700000001</v>
      </c>
      <c r="AE2583">
        <v>14791.001399999999</v>
      </c>
      <c r="AF2583">
        <v>10954.0002</v>
      </c>
      <c r="AG2583">
        <v>11556.999900000001</v>
      </c>
      <c r="AH2583">
        <v>12236.999</v>
      </c>
      <c r="AI2583">
        <v>12373.9995</v>
      </c>
      <c r="AJ2583">
        <v>12183.998299999999</v>
      </c>
      <c r="AK2583">
        <v>13539.001700000001</v>
      </c>
      <c r="AL2583">
        <v>13075.828600000001</v>
      </c>
      <c r="AM2583" s="49" t="s">
        <v>155</v>
      </c>
      <c r="AN2583" s="49" t="s">
        <v>14</v>
      </c>
      <c r="AO2583" s="49" t="s">
        <v>500</v>
      </c>
      <c r="AP2583" s="49" t="s">
        <v>505</v>
      </c>
      <c r="AQ2583" s="49" t="s">
        <v>13</v>
      </c>
      <c r="AR2583" s="49" t="s">
        <v>487</v>
      </c>
      <c r="AS2583" s="49" t="s">
        <v>488</v>
      </c>
      <c r="AT2583" s="49" t="s">
        <v>489</v>
      </c>
    </row>
    <row r="2584" spans="1:46" x14ac:dyDescent="0.25">
      <c r="A2584">
        <v>15</v>
      </c>
      <c r="B2584" t="s">
        <v>241</v>
      </c>
      <c r="C2584" t="s">
        <v>241</v>
      </c>
      <c r="D2584" t="s">
        <v>242</v>
      </c>
      <c r="E2584" t="s">
        <v>636</v>
      </c>
      <c r="F2584" t="s">
        <v>637</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c r="AG2584">
        <v>0</v>
      </c>
      <c r="AH2584">
        <v>0</v>
      </c>
      <c r="AI2584">
        <v>0</v>
      </c>
      <c r="AJ2584">
        <v>0</v>
      </c>
      <c r="AK2584">
        <v>0</v>
      </c>
      <c r="AL2584" t="s">
        <v>531</v>
      </c>
      <c r="AM2584" s="49" t="s">
        <v>242</v>
      </c>
      <c r="AN2584" s="49" t="s">
        <v>14</v>
      </c>
      <c r="AO2584" s="49" t="s">
        <v>485</v>
      </c>
      <c r="AP2584" s="49" t="s">
        <v>494</v>
      </c>
      <c r="AQ2584" s="49" t="s">
        <v>11</v>
      </c>
      <c r="AR2584" s="49" t="s">
        <v>487</v>
      </c>
      <c r="AS2584" s="49" t="s">
        <v>488</v>
      </c>
      <c r="AT2584" s="49" t="s">
        <v>489</v>
      </c>
    </row>
    <row r="2585" spans="1:46" x14ac:dyDescent="0.25">
      <c r="A2585">
        <v>15</v>
      </c>
      <c r="B2585" t="s">
        <v>328</v>
      </c>
      <c r="C2585" t="s">
        <v>328</v>
      </c>
      <c r="D2585" t="s">
        <v>329</v>
      </c>
      <c r="E2585" t="s">
        <v>636</v>
      </c>
      <c r="F2585" t="s">
        <v>637</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c r="AG2585">
        <v>0</v>
      </c>
      <c r="AH2585">
        <v>0</v>
      </c>
      <c r="AI2585">
        <v>0</v>
      </c>
      <c r="AJ2585">
        <v>0</v>
      </c>
      <c r="AK2585">
        <v>0</v>
      </c>
      <c r="AL2585" t="s">
        <v>531</v>
      </c>
      <c r="AM2585" s="49" t="s">
        <v>329</v>
      </c>
      <c r="AN2585" s="49" t="s">
        <v>6</v>
      </c>
      <c r="AO2585" s="49" t="s">
        <v>9</v>
      </c>
      <c r="AP2585" s="49" t="s">
        <v>486</v>
      </c>
      <c r="AQ2585" s="49" t="s">
        <v>9</v>
      </c>
      <c r="AR2585" s="49" t="s">
        <v>487</v>
      </c>
      <c r="AS2585" s="49" t="s">
        <v>488</v>
      </c>
      <c r="AT2585" s="49" t="s">
        <v>489</v>
      </c>
    </row>
    <row r="2586" spans="1:46" x14ac:dyDescent="0.25">
      <c r="A2586">
        <v>15</v>
      </c>
      <c r="B2586" t="s">
        <v>348</v>
      </c>
      <c r="C2586" t="s">
        <v>348</v>
      </c>
      <c r="D2586" t="s">
        <v>427</v>
      </c>
      <c r="E2586" t="s">
        <v>636</v>
      </c>
      <c r="F2586" t="s">
        <v>637</v>
      </c>
      <c r="G2586" t="s">
        <v>531</v>
      </c>
      <c r="H2586" t="s">
        <v>531</v>
      </c>
      <c r="I2586" t="s">
        <v>531</v>
      </c>
      <c r="J2586" t="s">
        <v>531</v>
      </c>
      <c r="K2586" t="s">
        <v>531</v>
      </c>
      <c r="L2586" t="s">
        <v>531</v>
      </c>
      <c r="M2586" t="s">
        <v>531</v>
      </c>
      <c r="N2586" t="s">
        <v>531</v>
      </c>
      <c r="O2586" t="s">
        <v>531</v>
      </c>
      <c r="P2586" t="s">
        <v>531</v>
      </c>
      <c r="Q2586">
        <v>0</v>
      </c>
      <c r="R2586">
        <v>0</v>
      </c>
      <c r="S2586">
        <v>0</v>
      </c>
      <c r="T2586">
        <v>0</v>
      </c>
      <c r="U2586">
        <v>0</v>
      </c>
      <c r="V2586">
        <v>0</v>
      </c>
      <c r="W2586">
        <v>0</v>
      </c>
      <c r="X2586">
        <v>0</v>
      </c>
      <c r="Y2586">
        <v>0</v>
      </c>
      <c r="Z2586">
        <v>0</v>
      </c>
      <c r="AA2586">
        <v>0</v>
      </c>
      <c r="AB2586">
        <v>0</v>
      </c>
      <c r="AC2586">
        <v>0</v>
      </c>
      <c r="AD2586">
        <v>0</v>
      </c>
      <c r="AE2586">
        <v>0</v>
      </c>
      <c r="AF2586">
        <v>0</v>
      </c>
      <c r="AG2586">
        <v>0</v>
      </c>
      <c r="AH2586">
        <v>0</v>
      </c>
      <c r="AI2586">
        <v>0</v>
      </c>
      <c r="AJ2586">
        <v>0</v>
      </c>
      <c r="AK2586">
        <v>0</v>
      </c>
      <c r="AL2586" t="s">
        <v>531</v>
      </c>
      <c r="AM2586" s="49" t="s">
        <v>427</v>
      </c>
      <c r="AN2586" s="49" t="s">
        <v>14</v>
      </c>
      <c r="AO2586" s="49" t="s">
        <v>506</v>
      </c>
      <c r="AP2586" s="49" t="s">
        <v>501</v>
      </c>
      <c r="AQ2586" s="49" t="s">
        <v>10</v>
      </c>
      <c r="AR2586" s="49" t="s">
        <v>495</v>
      </c>
      <c r="AS2586" s="49" t="s">
        <v>488</v>
      </c>
      <c r="AT2586" s="49" t="s">
        <v>497</v>
      </c>
    </row>
    <row r="2587" spans="1:46" x14ac:dyDescent="0.25">
      <c r="A2587">
        <v>15</v>
      </c>
      <c r="B2587" t="s">
        <v>353</v>
      </c>
      <c r="C2587" t="s">
        <v>353</v>
      </c>
      <c r="D2587" t="s">
        <v>354</v>
      </c>
      <c r="E2587" t="s">
        <v>636</v>
      </c>
      <c r="F2587" t="s">
        <v>637</v>
      </c>
      <c r="G2587">
        <v>0</v>
      </c>
      <c r="H2587">
        <v>0</v>
      </c>
      <c r="I2587">
        <v>516.99860000000001</v>
      </c>
      <c r="J2587">
        <v>861.99929999999995</v>
      </c>
      <c r="K2587">
        <v>881.99969999999996</v>
      </c>
      <c r="L2587">
        <v>1066.0011</v>
      </c>
      <c r="M2587">
        <v>1617.0008</v>
      </c>
      <c r="N2587">
        <v>1832.0012999999999</v>
      </c>
      <c r="O2587">
        <v>985.99980000000005</v>
      </c>
      <c r="P2587">
        <v>1208.0007000000001</v>
      </c>
      <c r="Q2587">
        <v>1341.9992</v>
      </c>
      <c r="R2587">
        <v>1420.9999</v>
      </c>
      <c r="S2587">
        <v>1305.0003999999999</v>
      </c>
      <c r="T2587">
        <v>1489.0019</v>
      </c>
      <c r="U2587">
        <v>1477.999</v>
      </c>
      <c r="V2587">
        <v>1247.0007000000001</v>
      </c>
      <c r="W2587">
        <v>1358.0011</v>
      </c>
      <c r="X2587">
        <v>2023.9996000000001</v>
      </c>
      <c r="Y2587">
        <v>4287.9991</v>
      </c>
      <c r="Z2587">
        <v>4571.9982</v>
      </c>
      <c r="AA2587">
        <v>4654.0007999999998</v>
      </c>
      <c r="AB2587">
        <v>4993.0018</v>
      </c>
      <c r="AC2587">
        <v>5303.0009</v>
      </c>
      <c r="AD2587">
        <v>6070.0016999999998</v>
      </c>
      <c r="AE2587">
        <v>6421.9984999999997</v>
      </c>
      <c r="AF2587">
        <v>7009.0005000000001</v>
      </c>
      <c r="AG2587">
        <v>7264.9982</v>
      </c>
      <c r="AH2587">
        <v>7445.0012999999999</v>
      </c>
      <c r="AI2587">
        <v>7359.0002000000004</v>
      </c>
      <c r="AJ2587">
        <v>7600.0007999999998</v>
      </c>
      <c r="AK2587">
        <v>7779.9997000000003</v>
      </c>
      <c r="AL2587">
        <v>7779.9997000000003</v>
      </c>
      <c r="AM2587" s="49" t="s">
        <v>354</v>
      </c>
      <c r="AN2587" s="49" t="s">
        <v>14</v>
      </c>
      <c r="AO2587" s="49" t="s">
        <v>500</v>
      </c>
      <c r="AP2587" s="49" t="s">
        <v>505</v>
      </c>
      <c r="AQ2587" s="49" t="s">
        <v>13</v>
      </c>
      <c r="AR2587" s="49" t="s">
        <v>487</v>
      </c>
      <c r="AS2587" s="49" t="s">
        <v>488</v>
      </c>
      <c r="AT2587" s="49" t="s">
        <v>489</v>
      </c>
    </row>
    <row r="2588" spans="1:46" x14ac:dyDescent="0.25">
      <c r="A2588">
        <v>15</v>
      </c>
      <c r="B2588" t="s">
        <v>111</v>
      </c>
      <c r="C2588" t="s">
        <v>111</v>
      </c>
      <c r="D2588" t="s">
        <v>112</v>
      </c>
      <c r="E2588" t="s">
        <v>636</v>
      </c>
      <c r="F2588" t="s">
        <v>637</v>
      </c>
      <c r="G2588">
        <v>1603.0001</v>
      </c>
      <c r="H2588">
        <v>1668.0001999999999</v>
      </c>
      <c r="I2588">
        <v>1818.0007000000001</v>
      </c>
      <c r="J2588">
        <v>2008.9983</v>
      </c>
      <c r="K2588">
        <v>2165.9991</v>
      </c>
      <c r="L2588">
        <v>2170.0016999999998</v>
      </c>
      <c r="M2588">
        <v>2222.0016999999998</v>
      </c>
      <c r="N2588">
        <v>2249.9989</v>
      </c>
      <c r="O2588">
        <v>2345.0016000000001</v>
      </c>
      <c r="P2588">
        <v>2414</v>
      </c>
      <c r="Q2588">
        <v>2460.0003999999999</v>
      </c>
      <c r="R2588">
        <v>2529.9994999999999</v>
      </c>
      <c r="S2588">
        <v>2443.002</v>
      </c>
      <c r="T2588">
        <v>2434.0003999999999</v>
      </c>
      <c r="U2588">
        <v>2359.9987000000001</v>
      </c>
      <c r="V2588">
        <v>2352.0019000000002</v>
      </c>
      <c r="W2588">
        <v>2432.9996999999998</v>
      </c>
      <c r="X2588">
        <v>2579.9983000000002</v>
      </c>
      <c r="Y2588">
        <v>2720.0007000000001</v>
      </c>
      <c r="Z2588">
        <v>2840.9992000000002</v>
      </c>
      <c r="AA2588">
        <v>3143.0014999999999</v>
      </c>
      <c r="AB2588">
        <v>3421.0007999999998</v>
      </c>
      <c r="AC2588">
        <v>3729.9992000000002</v>
      </c>
      <c r="AD2588">
        <v>4013.9982</v>
      </c>
      <c r="AE2588">
        <v>4331.1148000000003</v>
      </c>
      <c r="AF2588">
        <v>4562.4940999999999</v>
      </c>
      <c r="AG2588">
        <v>4875.1853000000001</v>
      </c>
      <c r="AH2588">
        <v>5059.2956000000004</v>
      </c>
      <c r="AI2588">
        <v>5238.2604000000001</v>
      </c>
      <c r="AJ2588">
        <v>5564.3743999999997</v>
      </c>
      <c r="AK2588">
        <v>5741.5766000000003</v>
      </c>
      <c r="AL2588">
        <v>5945.4988000000003</v>
      </c>
      <c r="AM2588" s="49" t="s">
        <v>112</v>
      </c>
      <c r="AN2588" s="49" t="s">
        <v>14</v>
      </c>
      <c r="AO2588" s="49" t="s">
        <v>500</v>
      </c>
      <c r="AP2588" s="49" t="s">
        <v>505</v>
      </c>
      <c r="AQ2588" s="49" t="s">
        <v>13</v>
      </c>
      <c r="AR2588" s="49" t="s">
        <v>487</v>
      </c>
      <c r="AS2588" s="49" t="s">
        <v>488</v>
      </c>
      <c r="AT2588" s="49" t="s">
        <v>489</v>
      </c>
    </row>
    <row r="2589" spans="1:46" x14ac:dyDescent="0.25">
      <c r="A2589">
        <v>15</v>
      </c>
      <c r="B2589" t="s">
        <v>359</v>
      </c>
      <c r="C2589" t="s">
        <v>359</v>
      </c>
      <c r="D2589" t="s">
        <v>605</v>
      </c>
      <c r="E2589" t="s">
        <v>636</v>
      </c>
      <c r="F2589" t="s">
        <v>637</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0</v>
      </c>
      <c r="AI2589">
        <v>0</v>
      </c>
      <c r="AJ2589">
        <v>0</v>
      </c>
      <c r="AK2589">
        <v>0</v>
      </c>
      <c r="AL2589" t="s">
        <v>531</v>
      </c>
      <c r="AM2589" s="49" t="s">
        <v>360</v>
      </c>
      <c r="AN2589" s="49" t="s">
        <v>14</v>
      </c>
      <c r="AO2589" s="49" t="s">
        <v>485</v>
      </c>
      <c r="AP2589" s="49" t="s">
        <v>486</v>
      </c>
      <c r="AQ2589" s="49" t="s">
        <v>11</v>
      </c>
      <c r="AR2589" s="49" t="s">
        <v>487</v>
      </c>
      <c r="AS2589" s="49" t="s">
        <v>488</v>
      </c>
      <c r="AT2589" s="49" t="s">
        <v>489</v>
      </c>
    </row>
    <row r="2590" spans="1:46" x14ac:dyDescent="0.25">
      <c r="A2590">
        <v>15</v>
      </c>
      <c r="B2590" t="s">
        <v>366</v>
      </c>
      <c r="C2590" t="s">
        <v>366</v>
      </c>
      <c r="D2590" t="s">
        <v>367</v>
      </c>
      <c r="E2590" t="s">
        <v>636</v>
      </c>
      <c r="F2590" t="s">
        <v>637</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G2590">
        <v>0</v>
      </c>
      <c r="AH2590">
        <v>0</v>
      </c>
      <c r="AI2590">
        <v>0</v>
      </c>
      <c r="AJ2590">
        <v>0</v>
      </c>
      <c r="AK2590">
        <v>0</v>
      </c>
      <c r="AL2590" t="s">
        <v>531</v>
      </c>
      <c r="AM2590" s="49" t="s">
        <v>367</v>
      </c>
      <c r="AN2590" s="49" t="s">
        <v>14</v>
      </c>
      <c r="AO2590" s="49" t="s">
        <v>485</v>
      </c>
      <c r="AP2590" s="49" t="s">
        <v>494</v>
      </c>
      <c r="AQ2590" s="49" t="s">
        <v>11</v>
      </c>
      <c r="AR2590" s="49" t="s">
        <v>487</v>
      </c>
      <c r="AS2590" s="49" t="s">
        <v>488</v>
      </c>
      <c r="AT2590" s="49" t="s">
        <v>489</v>
      </c>
    </row>
    <row r="2591" spans="1:46" x14ac:dyDescent="0.25">
      <c r="A2591">
        <v>15</v>
      </c>
      <c r="B2591" t="s">
        <v>364</v>
      </c>
      <c r="C2591" t="s">
        <v>364</v>
      </c>
      <c r="D2591" t="s">
        <v>365</v>
      </c>
      <c r="E2591" t="s">
        <v>636</v>
      </c>
      <c r="F2591" t="s">
        <v>637</v>
      </c>
      <c r="G2591">
        <v>0</v>
      </c>
      <c r="H2591">
        <v>0</v>
      </c>
      <c r="I2591">
        <v>0</v>
      </c>
      <c r="J2591">
        <v>0</v>
      </c>
      <c r="K2591">
        <v>0</v>
      </c>
      <c r="L2591">
        <v>0</v>
      </c>
      <c r="M2591">
        <v>0</v>
      </c>
      <c r="N2591">
        <v>0</v>
      </c>
      <c r="O2591">
        <v>0</v>
      </c>
      <c r="P2591">
        <v>0</v>
      </c>
      <c r="Q2591">
        <v>0</v>
      </c>
      <c r="R2591">
        <v>0</v>
      </c>
      <c r="S2591">
        <v>0</v>
      </c>
      <c r="T2591">
        <v>0</v>
      </c>
      <c r="U2591">
        <v>0</v>
      </c>
      <c r="V2591">
        <v>42.002000000000002</v>
      </c>
      <c r="W2591">
        <v>169.00020000000001</v>
      </c>
      <c r="X2591">
        <v>254.00059999999999</v>
      </c>
      <c r="Y2591">
        <v>676.00070000000005</v>
      </c>
      <c r="Z2591">
        <v>1521.0016000000001</v>
      </c>
      <c r="AA2591">
        <v>2619.9989999999998</v>
      </c>
      <c r="AB2591">
        <v>24508.9997</v>
      </c>
      <c r="AC2591">
        <v>23030</v>
      </c>
      <c r="AD2591">
        <v>28311.999899999999</v>
      </c>
      <c r="AE2591">
        <v>38284.999400000001</v>
      </c>
      <c r="AF2591">
        <v>29749.001799999998</v>
      </c>
      <c r="AG2591">
        <v>33340.999799999998</v>
      </c>
      <c r="AH2591">
        <v>37778.090900000003</v>
      </c>
      <c r="AI2591">
        <v>51723.023800000003</v>
      </c>
      <c r="AJ2591">
        <v>54385.238299999997</v>
      </c>
      <c r="AK2591">
        <v>51089.163200000003</v>
      </c>
      <c r="AL2591" t="s">
        <v>531</v>
      </c>
      <c r="AM2591" s="49" t="s">
        <v>365</v>
      </c>
      <c r="AN2591" s="49" t="s">
        <v>14</v>
      </c>
      <c r="AO2591" s="49" t="s">
        <v>485</v>
      </c>
      <c r="AP2591" s="49" t="s">
        <v>501</v>
      </c>
      <c r="AQ2591" s="49" t="s">
        <v>11</v>
      </c>
      <c r="AR2591" s="49" t="s">
        <v>487</v>
      </c>
      <c r="AS2591" s="49" t="s">
        <v>488</v>
      </c>
      <c r="AT2591" s="49" t="s">
        <v>489</v>
      </c>
    </row>
    <row r="2592" spans="1:46" x14ac:dyDescent="0.25">
      <c r="A2592">
        <v>15</v>
      </c>
      <c r="B2592" t="s">
        <v>493</v>
      </c>
      <c r="C2592" t="s">
        <v>606</v>
      </c>
      <c r="D2592" t="s">
        <v>607</v>
      </c>
      <c r="E2592" t="s">
        <v>636</v>
      </c>
      <c r="F2592" t="s">
        <v>637</v>
      </c>
      <c r="G2592">
        <v>63992.014199999998</v>
      </c>
      <c r="H2592">
        <v>67528.750700000004</v>
      </c>
      <c r="I2592">
        <v>70001.261199999994</v>
      </c>
      <c r="J2592">
        <v>79899.421600000001</v>
      </c>
      <c r="K2592">
        <v>116352.99739999999</v>
      </c>
      <c r="L2592">
        <v>131009.8287</v>
      </c>
      <c r="M2592">
        <v>144761.49050000001</v>
      </c>
      <c r="N2592">
        <v>161818.48860000001</v>
      </c>
      <c r="O2592">
        <v>170311.29519999999</v>
      </c>
      <c r="P2592">
        <v>255507.5589</v>
      </c>
      <c r="Q2592">
        <v>283695.19410000002</v>
      </c>
      <c r="R2592">
        <v>338050.44650000002</v>
      </c>
      <c r="S2592">
        <v>396862.29629999999</v>
      </c>
      <c r="T2592">
        <v>419358.42910000001</v>
      </c>
      <c r="U2592">
        <v>456168.83750000002</v>
      </c>
      <c r="V2592">
        <v>534670.78060000006</v>
      </c>
      <c r="W2592">
        <v>569537.0233</v>
      </c>
      <c r="X2592">
        <v>726809.11190000002</v>
      </c>
      <c r="Y2592">
        <v>835297.05900000001</v>
      </c>
      <c r="Z2592">
        <v>950795.26679999998</v>
      </c>
      <c r="AA2592">
        <v>882614.72349999996</v>
      </c>
      <c r="AB2592">
        <v>1026433.5978</v>
      </c>
      <c r="AC2592">
        <v>1118325.3208999999</v>
      </c>
      <c r="AD2592">
        <v>1224839.2964999999</v>
      </c>
      <c r="AE2592">
        <v>1298353.0192</v>
      </c>
      <c r="AF2592">
        <v>1308189.7174</v>
      </c>
      <c r="AG2592">
        <v>1321620.1259999999</v>
      </c>
      <c r="AH2592">
        <v>1345932.7522</v>
      </c>
      <c r="AI2592">
        <v>1379469.8115000001</v>
      </c>
      <c r="AJ2592">
        <v>1391028.8587</v>
      </c>
      <c r="AK2592">
        <v>1418751.3572</v>
      </c>
      <c r="AL2592" t="s">
        <v>531</v>
      </c>
      <c r="AM2592" s="49" t="e">
        <v>#N/A</v>
      </c>
      <c r="AN2592" s="49" t="e">
        <v>#N/A</v>
      </c>
      <c r="AO2592" s="49" t="e">
        <v>#N/A</v>
      </c>
      <c r="AP2592" s="49" t="e">
        <v>#N/A</v>
      </c>
      <c r="AQ2592" s="49" t="e">
        <v>#N/A</v>
      </c>
      <c r="AR2592" s="49" t="e">
        <v>#N/A</v>
      </c>
      <c r="AS2592" s="49" t="e">
        <v>#N/A</v>
      </c>
      <c r="AT2592" s="49" t="e">
        <v>#N/A</v>
      </c>
    </row>
    <row r="2593" spans="1:46" x14ac:dyDescent="0.25">
      <c r="A2593">
        <v>15</v>
      </c>
      <c r="B2593" t="s">
        <v>362</v>
      </c>
      <c r="C2593" t="s">
        <v>362</v>
      </c>
      <c r="D2593" t="s">
        <v>363</v>
      </c>
      <c r="E2593" t="s">
        <v>636</v>
      </c>
      <c r="F2593" t="s">
        <v>637</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0</v>
      </c>
      <c r="AI2593">
        <v>0</v>
      </c>
      <c r="AJ2593">
        <v>0</v>
      </c>
      <c r="AK2593">
        <v>0</v>
      </c>
      <c r="AL2593" t="s">
        <v>531</v>
      </c>
      <c r="AM2593" s="49" t="s">
        <v>363</v>
      </c>
      <c r="AN2593" s="49" t="s">
        <v>8</v>
      </c>
      <c r="AO2593" s="49" t="s">
        <v>9</v>
      </c>
      <c r="AP2593" s="49" t="s">
        <v>486</v>
      </c>
      <c r="AQ2593" s="49" t="s">
        <v>9</v>
      </c>
      <c r="AR2593" s="49" t="s">
        <v>495</v>
      </c>
      <c r="AS2593" s="49" t="s">
        <v>488</v>
      </c>
      <c r="AT2593" s="49" t="s">
        <v>489</v>
      </c>
    </row>
    <row r="2594" spans="1:46" x14ac:dyDescent="0.25">
      <c r="A2594">
        <v>15</v>
      </c>
      <c r="B2594" t="s">
        <v>372</v>
      </c>
      <c r="C2594" t="s">
        <v>372</v>
      </c>
      <c r="D2594" t="s">
        <v>431</v>
      </c>
      <c r="E2594" t="s">
        <v>636</v>
      </c>
      <c r="F2594" t="s">
        <v>637</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G2594">
        <v>0</v>
      </c>
      <c r="AH2594">
        <v>0</v>
      </c>
      <c r="AI2594">
        <v>0</v>
      </c>
      <c r="AJ2594">
        <v>0</v>
      </c>
      <c r="AK2594">
        <v>0</v>
      </c>
      <c r="AL2594" t="s">
        <v>531</v>
      </c>
      <c r="AM2594" s="49" t="s">
        <v>431</v>
      </c>
      <c r="AN2594" s="49" t="s">
        <v>14</v>
      </c>
      <c r="AO2594" s="49" t="s">
        <v>507</v>
      </c>
      <c r="AP2594" s="49" t="s">
        <v>505</v>
      </c>
      <c r="AQ2594" s="49" t="s">
        <v>10</v>
      </c>
      <c r="AR2594" s="49" t="s">
        <v>495</v>
      </c>
      <c r="AS2594" s="49" t="s">
        <v>496</v>
      </c>
      <c r="AT2594" s="49" t="s">
        <v>497</v>
      </c>
    </row>
    <row r="2595" spans="1:46" x14ac:dyDescent="0.25">
      <c r="A2595">
        <v>15</v>
      </c>
      <c r="B2595" t="s">
        <v>373</v>
      </c>
      <c r="C2595" t="s">
        <v>373</v>
      </c>
      <c r="D2595" t="s">
        <v>374</v>
      </c>
      <c r="E2595" t="s">
        <v>636</v>
      </c>
      <c r="F2595" t="s">
        <v>637</v>
      </c>
      <c r="G2595">
        <v>0</v>
      </c>
      <c r="H2595">
        <v>0</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c r="AG2595">
        <v>0</v>
      </c>
      <c r="AH2595">
        <v>0</v>
      </c>
      <c r="AI2595">
        <v>0</v>
      </c>
      <c r="AJ2595">
        <v>0</v>
      </c>
      <c r="AK2595">
        <v>0</v>
      </c>
      <c r="AL2595" t="s">
        <v>531</v>
      </c>
      <c r="AM2595" s="49" t="s">
        <v>374</v>
      </c>
      <c r="AN2595" s="49" t="s">
        <v>7</v>
      </c>
      <c r="AO2595" s="49" t="s">
        <v>9</v>
      </c>
      <c r="AP2595" s="49" t="s">
        <v>494</v>
      </c>
      <c r="AQ2595" s="49" t="s">
        <v>9</v>
      </c>
      <c r="AR2595" s="49" t="s">
        <v>487</v>
      </c>
      <c r="AS2595" s="49" t="s">
        <v>488</v>
      </c>
      <c r="AT2595" s="49" t="s">
        <v>489</v>
      </c>
    </row>
    <row r="2596" spans="1:46" x14ac:dyDescent="0.25">
      <c r="A2596">
        <v>15</v>
      </c>
      <c r="B2596" t="s">
        <v>368</v>
      </c>
      <c r="C2596" t="s">
        <v>368</v>
      </c>
      <c r="D2596" t="s">
        <v>429</v>
      </c>
      <c r="E2596" t="s">
        <v>636</v>
      </c>
      <c r="F2596" t="s">
        <v>637</v>
      </c>
      <c r="G2596">
        <v>0</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c r="AG2596">
        <v>0</v>
      </c>
      <c r="AH2596">
        <v>0</v>
      </c>
      <c r="AI2596">
        <v>0</v>
      </c>
      <c r="AJ2596">
        <v>0</v>
      </c>
      <c r="AK2596">
        <v>0</v>
      </c>
      <c r="AL2596" t="s">
        <v>531</v>
      </c>
      <c r="AM2596" s="49" t="s">
        <v>429</v>
      </c>
      <c r="AN2596" s="49" t="s">
        <v>14</v>
      </c>
      <c r="AO2596" s="49" t="s">
        <v>485</v>
      </c>
      <c r="AP2596" s="49" t="s">
        <v>501</v>
      </c>
      <c r="AQ2596" s="49" t="s">
        <v>11</v>
      </c>
      <c r="AR2596" s="49" t="s">
        <v>495</v>
      </c>
      <c r="AS2596" s="49" t="s">
        <v>496</v>
      </c>
      <c r="AT2596" s="49" t="s">
        <v>497</v>
      </c>
    </row>
    <row r="2597" spans="1:46" x14ac:dyDescent="0.25">
      <c r="A2597">
        <v>15</v>
      </c>
      <c r="B2597" t="s">
        <v>381</v>
      </c>
      <c r="C2597" t="s">
        <v>381</v>
      </c>
      <c r="D2597" t="s">
        <v>382</v>
      </c>
      <c r="E2597" t="s">
        <v>636</v>
      </c>
      <c r="F2597" t="s">
        <v>637</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c r="AG2597">
        <v>0</v>
      </c>
      <c r="AH2597">
        <v>0</v>
      </c>
      <c r="AI2597">
        <v>0</v>
      </c>
      <c r="AJ2597">
        <v>0</v>
      </c>
      <c r="AK2597">
        <v>0</v>
      </c>
      <c r="AL2597" t="s">
        <v>531</v>
      </c>
      <c r="AM2597" s="49" t="s">
        <v>382</v>
      </c>
      <c r="AN2597" s="49" t="s">
        <v>6</v>
      </c>
      <c r="AO2597" s="49" t="s">
        <v>9</v>
      </c>
      <c r="AP2597" s="49" t="s">
        <v>486</v>
      </c>
      <c r="AQ2597" s="49" t="s">
        <v>9</v>
      </c>
      <c r="AR2597" s="49" t="s">
        <v>487</v>
      </c>
      <c r="AS2597" s="49" t="s">
        <v>488</v>
      </c>
      <c r="AT2597" s="49" t="s">
        <v>489</v>
      </c>
    </row>
    <row r="2598" spans="1:46" x14ac:dyDescent="0.25">
      <c r="A2598">
        <v>15</v>
      </c>
      <c r="B2598" t="s">
        <v>383</v>
      </c>
      <c r="C2598" t="s">
        <v>383</v>
      </c>
      <c r="D2598" t="s">
        <v>384</v>
      </c>
      <c r="E2598" t="s">
        <v>636</v>
      </c>
      <c r="F2598" t="s">
        <v>637</v>
      </c>
      <c r="G2598">
        <v>0</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600.00189999999998</v>
      </c>
      <c r="AG2598">
        <v>1366.9985999999999</v>
      </c>
      <c r="AH2598">
        <v>1600.9988000000001</v>
      </c>
      <c r="AI2598">
        <v>1995.0018</v>
      </c>
      <c r="AJ2598">
        <v>2027.998</v>
      </c>
      <c r="AK2598">
        <v>3862.0005999999998</v>
      </c>
      <c r="AL2598">
        <v>3862.0005999999998</v>
      </c>
      <c r="AM2598" s="49" t="s">
        <v>384</v>
      </c>
      <c r="AN2598" s="49" t="s">
        <v>14</v>
      </c>
      <c r="AO2598" s="49" t="s">
        <v>500</v>
      </c>
      <c r="AP2598" s="49" t="s">
        <v>494</v>
      </c>
      <c r="AQ2598" s="49" t="s">
        <v>502</v>
      </c>
      <c r="AR2598" s="49" t="s">
        <v>487</v>
      </c>
      <c r="AS2598" s="49" t="s">
        <v>488</v>
      </c>
      <c r="AT2598" s="49" t="s">
        <v>489</v>
      </c>
    </row>
    <row r="2599" spans="1:46" x14ac:dyDescent="0.25">
      <c r="A2599">
        <v>15</v>
      </c>
      <c r="B2599" t="s">
        <v>62</v>
      </c>
      <c r="C2599" t="s">
        <v>62</v>
      </c>
      <c r="D2599" t="s">
        <v>407</v>
      </c>
      <c r="E2599" t="s">
        <v>636</v>
      </c>
      <c r="F2599" t="s">
        <v>637</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c r="AG2599">
        <v>0</v>
      </c>
      <c r="AH2599">
        <v>0</v>
      </c>
      <c r="AI2599">
        <v>0</v>
      </c>
      <c r="AJ2599">
        <v>0</v>
      </c>
      <c r="AK2599">
        <v>0</v>
      </c>
      <c r="AL2599" t="s">
        <v>531</v>
      </c>
      <c r="AM2599" s="49" t="s">
        <v>407</v>
      </c>
      <c r="AN2599" s="49" t="s">
        <v>14</v>
      </c>
      <c r="AO2599" s="49" t="s">
        <v>485</v>
      </c>
      <c r="AP2599" s="49" t="s">
        <v>505</v>
      </c>
      <c r="AQ2599" s="49" t="s">
        <v>13</v>
      </c>
      <c r="AR2599" s="49" t="s">
        <v>495</v>
      </c>
      <c r="AS2599" s="49" t="s">
        <v>496</v>
      </c>
      <c r="AT2599" s="49" t="s">
        <v>497</v>
      </c>
    </row>
    <row r="2600" spans="1:46" x14ac:dyDescent="0.25">
      <c r="A2600">
        <v>15</v>
      </c>
      <c r="B2600" t="s">
        <v>169</v>
      </c>
      <c r="C2600" t="s">
        <v>169</v>
      </c>
      <c r="D2600" t="s">
        <v>170</v>
      </c>
      <c r="E2600" t="s">
        <v>636</v>
      </c>
      <c r="F2600" t="s">
        <v>637</v>
      </c>
      <c r="G2600">
        <v>8222.0002000000004</v>
      </c>
      <c r="H2600">
        <v>9600.9981000000007</v>
      </c>
      <c r="I2600">
        <v>11499.000099999999</v>
      </c>
      <c r="J2600">
        <v>12034.9985</v>
      </c>
      <c r="K2600">
        <v>13520.002</v>
      </c>
      <c r="L2600">
        <v>14804.9979</v>
      </c>
      <c r="M2600">
        <v>16681.999</v>
      </c>
      <c r="N2600">
        <v>19134.999</v>
      </c>
      <c r="O2600">
        <v>21980.000800000002</v>
      </c>
      <c r="P2600">
        <v>28676.0003</v>
      </c>
      <c r="Q2600">
        <v>33911.999799999998</v>
      </c>
      <c r="R2600">
        <v>37866.001199999999</v>
      </c>
      <c r="S2600">
        <v>40197.002099999998</v>
      </c>
      <c r="T2600">
        <v>47353.001100000001</v>
      </c>
      <c r="U2600">
        <v>56836.999100000001</v>
      </c>
      <c r="V2600">
        <v>61467.001100000001</v>
      </c>
      <c r="W2600">
        <v>62571.998099999997</v>
      </c>
      <c r="X2600">
        <v>66532.999800000005</v>
      </c>
      <c r="Y2600">
        <v>67515.001199999999</v>
      </c>
      <c r="Z2600">
        <v>71245.000400000004</v>
      </c>
      <c r="AA2600">
        <v>77639.998300000007</v>
      </c>
      <c r="AB2600">
        <v>81330.001000000004</v>
      </c>
      <c r="AC2600">
        <v>82642.998200000002</v>
      </c>
      <c r="AD2600">
        <v>85395.999200000006</v>
      </c>
      <c r="AE2600">
        <v>89412.580700000006</v>
      </c>
      <c r="AF2600">
        <v>99897.001900000003</v>
      </c>
      <c r="AG2600">
        <v>112933.0015</v>
      </c>
      <c r="AH2600">
        <v>113932.0013</v>
      </c>
      <c r="AI2600">
        <v>114290.00199999999</v>
      </c>
      <c r="AJ2600">
        <v>115031.99920000001</v>
      </c>
      <c r="AK2600">
        <v>115465.9987</v>
      </c>
      <c r="AL2600">
        <v>121797.00139999999</v>
      </c>
      <c r="AM2600" s="49" t="s">
        <v>170</v>
      </c>
      <c r="AN2600" s="49" t="s">
        <v>14</v>
      </c>
      <c r="AO2600" s="49" t="s">
        <v>500</v>
      </c>
      <c r="AP2600" s="49" t="s">
        <v>505</v>
      </c>
      <c r="AQ2600" s="49" t="s">
        <v>13</v>
      </c>
      <c r="AR2600" s="49" t="s">
        <v>487</v>
      </c>
      <c r="AS2600" s="49" t="s">
        <v>488</v>
      </c>
      <c r="AT2600" s="49" t="s">
        <v>489</v>
      </c>
    </row>
    <row r="2601" spans="1:46" x14ac:dyDescent="0.25">
      <c r="A2601">
        <v>15</v>
      </c>
      <c r="B2601" t="s">
        <v>379</v>
      </c>
      <c r="C2601" t="s">
        <v>379</v>
      </c>
      <c r="D2601" t="s">
        <v>608</v>
      </c>
      <c r="E2601" t="s">
        <v>636</v>
      </c>
      <c r="F2601" t="s">
        <v>637</v>
      </c>
      <c r="G2601">
        <v>0</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c r="AG2601">
        <v>0</v>
      </c>
      <c r="AH2601">
        <v>0</v>
      </c>
      <c r="AI2601">
        <v>0</v>
      </c>
      <c r="AJ2601">
        <v>0</v>
      </c>
      <c r="AK2601">
        <v>0</v>
      </c>
      <c r="AL2601" t="s">
        <v>531</v>
      </c>
      <c r="AM2601" s="49" t="s">
        <v>380</v>
      </c>
      <c r="AN2601" s="49" t="s">
        <v>6</v>
      </c>
      <c r="AO2601" s="49" t="s">
        <v>9</v>
      </c>
      <c r="AP2601" s="49" t="s">
        <v>494</v>
      </c>
      <c r="AQ2601" s="49" t="s">
        <v>9</v>
      </c>
      <c r="AR2601" s="49" t="s">
        <v>487</v>
      </c>
      <c r="AS2601" s="49" t="s">
        <v>488</v>
      </c>
      <c r="AT2601" s="49" t="s">
        <v>489</v>
      </c>
    </row>
    <row r="2602" spans="1:46" x14ac:dyDescent="0.25">
      <c r="A2602">
        <v>15</v>
      </c>
      <c r="B2602" t="s">
        <v>387</v>
      </c>
      <c r="C2602" t="s">
        <v>387</v>
      </c>
      <c r="D2602" t="s">
        <v>388</v>
      </c>
      <c r="E2602" t="s">
        <v>636</v>
      </c>
      <c r="F2602" t="s">
        <v>637</v>
      </c>
      <c r="G2602">
        <v>30673.999899999999</v>
      </c>
      <c r="H2602">
        <v>31462.001700000001</v>
      </c>
      <c r="I2602">
        <v>28135.999400000001</v>
      </c>
      <c r="J2602">
        <v>33376.001499999998</v>
      </c>
      <c r="K2602">
        <v>36366.000500000002</v>
      </c>
      <c r="L2602">
        <v>42787.999100000001</v>
      </c>
      <c r="M2602">
        <v>46557.998899999999</v>
      </c>
      <c r="N2602">
        <v>46808.001100000001</v>
      </c>
      <c r="O2602">
        <v>49390.000699999997</v>
      </c>
      <c r="P2602">
        <v>118612.99860000001</v>
      </c>
      <c r="Q2602">
        <v>123965.9982</v>
      </c>
      <c r="R2602">
        <v>137350.00039999999</v>
      </c>
      <c r="S2602">
        <v>152429.9999</v>
      </c>
      <c r="T2602">
        <v>152186.00159999999</v>
      </c>
      <c r="U2602">
        <v>156590.00020000001</v>
      </c>
      <c r="V2602">
        <v>159849.00109999999</v>
      </c>
      <c r="W2602">
        <v>169199.0006</v>
      </c>
      <c r="X2602">
        <v>183673.99909999999</v>
      </c>
      <c r="Y2602">
        <v>196038.00049999999</v>
      </c>
      <c r="Z2602">
        <v>213091.00020000001</v>
      </c>
      <c r="AA2602">
        <v>116208.00019999999</v>
      </c>
      <c r="AB2602">
        <v>124108.9984</v>
      </c>
      <c r="AC2602">
        <v>137445.99950000001</v>
      </c>
      <c r="AD2602">
        <v>159410.99900000001</v>
      </c>
      <c r="AE2602">
        <v>183109.9994</v>
      </c>
      <c r="AF2602">
        <v>177840.99960000001</v>
      </c>
      <c r="AG2602">
        <v>154864.00030000001</v>
      </c>
      <c r="AH2602">
        <v>155906.13250000001</v>
      </c>
      <c r="AI2602">
        <v>153014.29300000001</v>
      </c>
      <c r="AJ2602">
        <v>145888.35519999999</v>
      </c>
      <c r="AK2602">
        <v>142452.85130000001</v>
      </c>
      <c r="AL2602">
        <v>133430.33499999999</v>
      </c>
      <c r="AM2602" s="49" t="s">
        <v>388</v>
      </c>
      <c r="AN2602" s="49" t="s">
        <v>14</v>
      </c>
      <c r="AO2602" s="49" t="s">
        <v>507</v>
      </c>
      <c r="AP2602" s="49" t="s">
        <v>505</v>
      </c>
      <c r="AQ2602" s="49" t="s">
        <v>13</v>
      </c>
      <c r="AR2602" s="49" t="s">
        <v>487</v>
      </c>
      <c r="AS2602" s="49" t="s">
        <v>488</v>
      </c>
      <c r="AT2602" s="49" t="s">
        <v>489</v>
      </c>
    </row>
    <row r="2603" spans="1:46" x14ac:dyDescent="0.25">
      <c r="A2603">
        <v>15</v>
      </c>
      <c r="B2603" t="s">
        <v>385</v>
      </c>
      <c r="C2603" t="s">
        <v>385</v>
      </c>
      <c r="D2603" t="s">
        <v>386</v>
      </c>
      <c r="E2603" t="s">
        <v>636</v>
      </c>
      <c r="F2603" t="s">
        <v>637</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c r="AG2603">
        <v>54.001300000000001</v>
      </c>
      <c r="AH2603">
        <v>61.0687</v>
      </c>
      <c r="AI2603">
        <v>67.415899999999993</v>
      </c>
      <c r="AJ2603">
        <v>83.1708</v>
      </c>
      <c r="AK2603">
        <v>88.023300000000006</v>
      </c>
      <c r="AL2603" t="s">
        <v>531</v>
      </c>
      <c r="AM2603" s="49" t="s">
        <v>386</v>
      </c>
      <c r="AN2603" s="49" t="s">
        <v>14</v>
      </c>
      <c r="AO2603" s="49" t="s">
        <v>506</v>
      </c>
      <c r="AP2603" s="49" t="s">
        <v>505</v>
      </c>
      <c r="AQ2603" s="49" t="s">
        <v>10</v>
      </c>
      <c r="AR2603" s="49" t="s">
        <v>487</v>
      </c>
      <c r="AS2603" s="49" t="s">
        <v>488</v>
      </c>
      <c r="AT2603" s="49" t="s">
        <v>489</v>
      </c>
    </row>
    <row r="2604" spans="1:46" x14ac:dyDescent="0.25">
      <c r="A2604">
        <v>15</v>
      </c>
      <c r="B2604" t="s">
        <v>389</v>
      </c>
      <c r="C2604" t="s">
        <v>389</v>
      </c>
      <c r="D2604" t="s">
        <v>432</v>
      </c>
      <c r="E2604" t="s">
        <v>636</v>
      </c>
      <c r="F2604" t="s">
        <v>637</v>
      </c>
      <c r="G2604">
        <v>0</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c r="AG2604">
        <v>0</v>
      </c>
      <c r="AH2604">
        <v>0</v>
      </c>
      <c r="AI2604">
        <v>0</v>
      </c>
      <c r="AJ2604">
        <v>0</v>
      </c>
      <c r="AK2604">
        <v>0</v>
      </c>
      <c r="AL2604" t="s">
        <v>531</v>
      </c>
      <c r="AM2604" s="49" t="s">
        <v>432</v>
      </c>
      <c r="AN2604" s="49" t="s">
        <v>14</v>
      </c>
      <c r="AO2604" s="49" t="s">
        <v>485</v>
      </c>
      <c r="AP2604" s="49" t="s">
        <v>494</v>
      </c>
      <c r="AQ2604" s="49" t="s">
        <v>11</v>
      </c>
      <c r="AR2604" s="49" t="s">
        <v>487</v>
      </c>
      <c r="AS2604" s="49" t="s">
        <v>496</v>
      </c>
      <c r="AT2604" s="49" t="s">
        <v>497</v>
      </c>
    </row>
    <row r="2605" spans="1:46" x14ac:dyDescent="0.25">
      <c r="A2605">
        <v>15</v>
      </c>
      <c r="B2605" t="s">
        <v>392</v>
      </c>
      <c r="C2605" t="s">
        <v>392</v>
      </c>
      <c r="D2605" t="s">
        <v>433</v>
      </c>
      <c r="E2605" t="s">
        <v>636</v>
      </c>
      <c r="F2605" t="s">
        <v>637</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c r="AG2605">
        <v>0</v>
      </c>
      <c r="AH2605">
        <v>0</v>
      </c>
      <c r="AI2605">
        <v>0</v>
      </c>
      <c r="AJ2605">
        <v>0</v>
      </c>
      <c r="AK2605">
        <v>0</v>
      </c>
      <c r="AL2605" t="s">
        <v>531</v>
      </c>
      <c r="AM2605" s="49" t="s">
        <v>433</v>
      </c>
      <c r="AN2605" s="49" t="s">
        <v>14</v>
      </c>
      <c r="AO2605" s="49" t="s">
        <v>506</v>
      </c>
      <c r="AP2605" s="49" t="s">
        <v>493</v>
      </c>
      <c r="AQ2605" s="49" t="s">
        <v>10</v>
      </c>
      <c r="AR2605" s="49" t="s">
        <v>495</v>
      </c>
      <c r="AS2605" s="49" t="s">
        <v>496</v>
      </c>
      <c r="AT2605" s="49" t="s">
        <v>497</v>
      </c>
    </row>
    <row r="2606" spans="1:46" x14ac:dyDescent="0.25">
      <c r="A2606">
        <v>15</v>
      </c>
      <c r="B2606" t="s">
        <v>393</v>
      </c>
      <c r="C2606" t="s">
        <v>393</v>
      </c>
      <c r="D2606" t="s">
        <v>394</v>
      </c>
      <c r="E2606" t="s">
        <v>636</v>
      </c>
      <c r="F2606" t="s">
        <v>637</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c r="AK2606">
        <v>0</v>
      </c>
      <c r="AL2606" t="s">
        <v>531</v>
      </c>
      <c r="AM2606" s="49" t="s">
        <v>394</v>
      </c>
      <c r="AN2606" s="49" t="s">
        <v>14</v>
      </c>
      <c r="AO2606" s="49" t="s">
        <v>485</v>
      </c>
      <c r="AP2606" s="49" t="s">
        <v>494</v>
      </c>
      <c r="AQ2606" s="49" t="s">
        <v>11</v>
      </c>
      <c r="AR2606" s="49" t="s">
        <v>487</v>
      </c>
      <c r="AS2606" s="49" t="s">
        <v>488</v>
      </c>
      <c r="AT2606" s="49" t="s">
        <v>489</v>
      </c>
    </row>
    <row r="2607" spans="1:46" x14ac:dyDescent="0.25">
      <c r="A2607">
        <v>15</v>
      </c>
      <c r="B2607" t="s">
        <v>493</v>
      </c>
      <c r="C2607" t="s">
        <v>609</v>
      </c>
      <c r="D2607" t="s">
        <v>56</v>
      </c>
      <c r="E2607" t="s">
        <v>636</v>
      </c>
      <c r="F2607" t="s">
        <v>637</v>
      </c>
      <c r="G2607">
        <v>64136.014999999999</v>
      </c>
      <c r="H2607">
        <v>67713.748600000006</v>
      </c>
      <c r="I2607">
        <v>70213.2598</v>
      </c>
      <c r="J2607">
        <v>80111.420299999998</v>
      </c>
      <c r="K2607">
        <v>116650.99709999999</v>
      </c>
      <c r="L2607">
        <v>131421.83069999999</v>
      </c>
      <c r="M2607">
        <v>145297.48879999999</v>
      </c>
      <c r="N2607">
        <v>162496.49059999999</v>
      </c>
      <c r="O2607">
        <v>171137.29639999999</v>
      </c>
      <c r="P2607">
        <v>256693.55790000001</v>
      </c>
      <c r="Q2607">
        <v>285631.19549999997</v>
      </c>
      <c r="R2607">
        <v>340610.45280000003</v>
      </c>
      <c r="S2607">
        <v>400250.30089999997</v>
      </c>
      <c r="T2607">
        <v>422959.42879999999</v>
      </c>
      <c r="U2607">
        <v>459696.84450000001</v>
      </c>
      <c r="V2607">
        <v>538589.78449999995</v>
      </c>
      <c r="W2607">
        <v>573906.02870000002</v>
      </c>
      <c r="X2607">
        <v>733348.1189</v>
      </c>
      <c r="Y2607">
        <v>842492.05799999996</v>
      </c>
      <c r="Z2607">
        <v>958656.26430000004</v>
      </c>
      <c r="AA2607">
        <v>891700.73259999999</v>
      </c>
      <c r="AB2607">
        <v>1038095.6027</v>
      </c>
      <c r="AC2607">
        <v>1135812.3243</v>
      </c>
      <c r="AD2607">
        <v>1248440.2964999999</v>
      </c>
      <c r="AE2607">
        <v>1323904.0630999999</v>
      </c>
      <c r="AF2607">
        <v>1335690.9853000001</v>
      </c>
      <c r="AG2607">
        <v>1352608.5796999999</v>
      </c>
      <c r="AH2607">
        <v>1378353.5645999999</v>
      </c>
      <c r="AI2607">
        <v>1417802.9549</v>
      </c>
      <c r="AJ2607">
        <v>1428058.4125999999</v>
      </c>
      <c r="AK2607">
        <v>1458784.6303000001</v>
      </c>
      <c r="AL2607" t="s">
        <v>531</v>
      </c>
      <c r="AM2607" s="49" t="e">
        <v>#N/A</v>
      </c>
      <c r="AN2607" s="49" t="e">
        <v>#N/A</v>
      </c>
      <c r="AO2607" s="49" t="e">
        <v>#N/A</v>
      </c>
      <c r="AP2607" s="49" t="e">
        <v>#N/A</v>
      </c>
      <c r="AQ2607" s="49" t="e">
        <v>#N/A</v>
      </c>
      <c r="AR2607" s="49" t="e">
        <v>#N/A</v>
      </c>
      <c r="AS2607" s="49" t="e">
        <v>#N/A</v>
      </c>
      <c r="AT2607" s="49" t="e">
        <v>#N/A</v>
      </c>
    </row>
    <row r="2608" spans="1:46" x14ac:dyDescent="0.25">
      <c r="A2608">
        <v>15</v>
      </c>
      <c r="B2608" t="s">
        <v>399</v>
      </c>
      <c r="C2608" t="s">
        <v>399</v>
      </c>
      <c r="D2608" t="s">
        <v>434</v>
      </c>
      <c r="E2608" t="s">
        <v>636</v>
      </c>
      <c r="F2608" t="s">
        <v>637</v>
      </c>
      <c r="G2608">
        <v>0</v>
      </c>
      <c r="H2608">
        <v>0</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c r="AG2608">
        <v>0</v>
      </c>
      <c r="AH2608">
        <v>0</v>
      </c>
      <c r="AI2608">
        <v>0</v>
      </c>
      <c r="AJ2608">
        <v>0</v>
      </c>
      <c r="AK2608">
        <v>0</v>
      </c>
      <c r="AL2608" t="s">
        <v>531</v>
      </c>
      <c r="AM2608" s="49" t="s">
        <v>434</v>
      </c>
      <c r="AN2608" s="49" t="s">
        <v>14</v>
      </c>
      <c r="AO2608" s="49" t="s">
        <v>485</v>
      </c>
      <c r="AP2608" s="49" t="s">
        <v>486</v>
      </c>
      <c r="AQ2608" s="49" t="s">
        <v>11</v>
      </c>
      <c r="AR2608" s="49" t="s">
        <v>487</v>
      </c>
      <c r="AS2608" s="49" t="s">
        <v>496</v>
      </c>
      <c r="AT2608" s="49" t="s">
        <v>497</v>
      </c>
    </row>
    <row r="2609" spans="1:46" x14ac:dyDescent="0.25">
      <c r="A2609">
        <v>15</v>
      </c>
      <c r="B2609" t="s">
        <v>402</v>
      </c>
      <c r="C2609" t="s">
        <v>402</v>
      </c>
      <c r="D2609" t="s">
        <v>403</v>
      </c>
      <c r="E2609" t="s">
        <v>636</v>
      </c>
      <c r="F2609" t="s">
        <v>637</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c r="AG2609">
        <v>0</v>
      </c>
      <c r="AH2609">
        <v>0</v>
      </c>
      <c r="AI2609">
        <v>0</v>
      </c>
      <c r="AJ2609">
        <v>0</v>
      </c>
      <c r="AK2609">
        <v>0</v>
      </c>
      <c r="AL2609" t="s">
        <v>531</v>
      </c>
      <c r="AM2609" s="49" t="s">
        <v>403</v>
      </c>
      <c r="AN2609" s="49" t="s">
        <v>4</v>
      </c>
      <c r="AO2609" s="49" t="s">
        <v>9</v>
      </c>
      <c r="AP2609" s="49" t="s">
        <v>494</v>
      </c>
      <c r="AQ2609" s="49" t="s">
        <v>9</v>
      </c>
      <c r="AR2609" s="49" t="s">
        <v>495</v>
      </c>
      <c r="AS2609" s="49" t="s">
        <v>488</v>
      </c>
      <c r="AT2609" s="49" t="s">
        <v>489</v>
      </c>
    </row>
    <row r="2610" spans="1:46" x14ac:dyDescent="0.25">
      <c r="A2610">
        <v>15</v>
      </c>
      <c r="B2610" t="s">
        <v>404</v>
      </c>
      <c r="C2610" t="s">
        <v>404</v>
      </c>
      <c r="D2610" t="s">
        <v>405</v>
      </c>
      <c r="E2610" t="s">
        <v>636</v>
      </c>
      <c r="F2610" t="s">
        <v>637</v>
      </c>
      <c r="G2610">
        <v>0</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c r="AG2610">
        <v>0</v>
      </c>
      <c r="AH2610">
        <v>0</v>
      </c>
      <c r="AI2610">
        <v>0</v>
      </c>
      <c r="AJ2610">
        <v>0</v>
      </c>
      <c r="AK2610">
        <v>0</v>
      </c>
      <c r="AL2610" t="s">
        <v>531</v>
      </c>
      <c r="AM2610" s="49" t="s">
        <v>405</v>
      </c>
      <c r="AN2610" s="49" t="s">
        <v>4</v>
      </c>
      <c r="AO2610" s="49" t="s">
        <v>9</v>
      </c>
      <c r="AP2610" s="49" t="s">
        <v>494</v>
      </c>
      <c r="AQ2610" s="49" t="s">
        <v>9</v>
      </c>
      <c r="AR2610" s="49" t="s">
        <v>487</v>
      </c>
      <c r="AS2610" s="49" t="s">
        <v>488</v>
      </c>
      <c r="AT2610" s="49" t="s">
        <v>489</v>
      </c>
    </row>
    <row r="2611" spans="1:46" x14ac:dyDescent="0.25">
      <c r="A2611">
        <v>16</v>
      </c>
      <c r="B2611" t="s">
        <v>537</v>
      </c>
      <c r="C2611" t="s">
        <v>537</v>
      </c>
      <c r="D2611" t="s">
        <v>538</v>
      </c>
      <c r="E2611" t="s">
        <v>638</v>
      </c>
      <c r="F2611" t="s">
        <v>639</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c r="AG2611">
        <v>0</v>
      </c>
      <c r="AH2611">
        <v>0</v>
      </c>
      <c r="AI2611">
        <v>0</v>
      </c>
      <c r="AJ2611">
        <v>0</v>
      </c>
      <c r="AK2611">
        <v>0</v>
      </c>
      <c r="AL2611" t="s">
        <v>531</v>
      </c>
      <c r="AM2611" s="49" t="e">
        <v>#N/A</v>
      </c>
      <c r="AN2611" s="49" t="e">
        <v>#N/A</v>
      </c>
      <c r="AO2611" s="49" t="e">
        <v>#N/A</v>
      </c>
      <c r="AP2611" s="49" t="e">
        <v>#N/A</v>
      </c>
      <c r="AQ2611" s="49" t="e">
        <v>#N/A</v>
      </c>
      <c r="AR2611" s="49" t="e">
        <v>#N/A</v>
      </c>
      <c r="AS2611" s="49" t="e">
        <v>#N/A</v>
      </c>
      <c r="AT2611" s="49" t="e">
        <v>#N/A</v>
      </c>
    </row>
    <row r="2612" spans="1:46" x14ac:dyDescent="0.25">
      <c r="A2612">
        <v>16</v>
      </c>
      <c r="B2612" t="s">
        <v>493</v>
      </c>
      <c r="C2612" t="s">
        <v>541</v>
      </c>
      <c r="D2612" t="s">
        <v>9</v>
      </c>
      <c r="E2612" t="s">
        <v>638</v>
      </c>
      <c r="F2612" t="s">
        <v>639</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c r="AG2612">
        <v>0</v>
      </c>
      <c r="AH2612">
        <v>0</v>
      </c>
      <c r="AI2612">
        <v>0</v>
      </c>
      <c r="AJ2612">
        <v>0</v>
      </c>
      <c r="AK2612">
        <v>0</v>
      </c>
      <c r="AL2612" t="s">
        <v>531</v>
      </c>
      <c r="AM2612" s="49" t="e">
        <v>#N/A</v>
      </c>
      <c r="AN2612" s="49" t="e">
        <v>#N/A</v>
      </c>
      <c r="AO2612" s="49" t="e">
        <v>#N/A</v>
      </c>
      <c r="AP2612" s="49" t="e">
        <v>#N/A</v>
      </c>
      <c r="AQ2612" s="49" t="e">
        <v>#N/A</v>
      </c>
      <c r="AR2612" s="49" t="e">
        <v>#N/A</v>
      </c>
      <c r="AS2612" s="49" t="e">
        <v>#N/A</v>
      </c>
      <c r="AT2612" s="49" t="e">
        <v>#N/A</v>
      </c>
    </row>
    <row r="2613" spans="1:46" x14ac:dyDescent="0.25">
      <c r="A2613">
        <v>16</v>
      </c>
      <c r="B2613" t="s">
        <v>60</v>
      </c>
      <c r="C2613" t="s">
        <v>60</v>
      </c>
      <c r="D2613" t="s">
        <v>61</v>
      </c>
      <c r="E2613" t="s">
        <v>638</v>
      </c>
      <c r="F2613" t="s">
        <v>639</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c r="AH2613">
        <v>0</v>
      </c>
      <c r="AI2613">
        <v>0</v>
      </c>
      <c r="AJ2613">
        <v>0</v>
      </c>
      <c r="AK2613">
        <v>0</v>
      </c>
      <c r="AL2613">
        <v>0</v>
      </c>
      <c r="AM2613" s="49" t="s">
        <v>61</v>
      </c>
      <c r="AN2613" s="49" t="s">
        <v>14</v>
      </c>
      <c r="AO2613" s="49" t="s">
        <v>500</v>
      </c>
      <c r="AP2613" s="49" t="s">
        <v>501</v>
      </c>
      <c r="AQ2613" s="49" t="s">
        <v>502</v>
      </c>
      <c r="AR2613" s="49" t="s">
        <v>487</v>
      </c>
      <c r="AS2613" s="49" t="s">
        <v>488</v>
      </c>
      <c r="AT2613" s="49" t="s">
        <v>489</v>
      </c>
    </row>
    <row r="2614" spans="1:46" x14ac:dyDescent="0.25">
      <c r="A2614">
        <v>16</v>
      </c>
      <c r="B2614" t="s">
        <v>148</v>
      </c>
      <c r="C2614" t="s">
        <v>148</v>
      </c>
      <c r="D2614" t="s">
        <v>411</v>
      </c>
      <c r="E2614" t="s">
        <v>638</v>
      </c>
      <c r="F2614" t="s">
        <v>639</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c r="AG2614">
        <v>0</v>
      </c>
      <c r="AH2614">
        <v>0</v>
      </c>
      <c r="AI2614">
        <v>0</v>
      </c>
      <c r="AJ2614">
        <v>0</v>
      </c>
      <c r="AK2614">
        <v>0</v>
      </c>
      <c r="AL2614" t="s">
        <v>531</v>
      </c>
      <c r="AM2614" s="49" t="s">
        <v>411</v>
      </c>
      <c r="AN2614" s="49" t="s">
        <v>7</v>
      </c>
      <c r="AO2614" s="49" t="s">
        <v>9</v>
      </c>
      <c r="AP2614" s="49" t="s">
        <v>494</v>
      </c>
      <c r="AQ2614" s="49" t="s">
        <v>9</v>
      </c>
      <c r="AR2614" s="49" t="s">
        <v>495</v>
      </c>
      <c r="AS2614" s="49" t="s">
        <v>496</v>
      </c>
      <c r="AT2614" s="49" t="s">
        <v>497</v>
      </c>
    </row>
    <row r="2615" spans="1:46" x14ac:dyDescent="0.25">
      <c r="A2615">
        <v>16</v>
      </c>
      <c r="B2615" t="s">
        <v>59</v>
      </c>
      <c r="C2615" t="s">
        <v>59</v>
      </c>
      <c r="D2615" t="s">
        <v>406</v>
      </c>
      <c r="E2615" t="s">
        <v>638</v>
      </c>
      <c r="F2615" t="s">
        <v>639</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c r="AG2615">
        <v>0</v>
      </c>
      <c r="AH2615">
        <v>0</v>
      </c>
      <c r="AI2615">
        <v>0</v>
      </c>
      <c r="AJ2615">
        <v>0</v>
      </c>
      <c r="AK2615">
        <v>0</v>
      </c>
      <c r="AL2615" t="s">
        <v>531</v>
      </c>
      <c r="AM2615" s="49" t="s">
        <v>406</v>
      </c>
      <c r="AN2615" s="49" t="s">
        <v>4</v>
      </c>
      <c r="AO2615" s="49" t="s">
        <v>9</v>
      </c>
      <c r="AP2615" s="49" t="s">
        <v>494</v>
      </c>
      <c r="AQ2615" s="49" t="s">
        <v>9</v>
      </c>
      <c r="AR2615" s="49" t="s">
        <v>495</v>
      </c>
      <c r="AS2615" s="49" t="s">
        <v>496</v>
      </c>
      <c r="AT2615" s="49" t="s">
        <v>497</v>
      </c>
    </row>
    <row r="2616" spans="1:46" x14ac:dyDescent="0.25">
      <c r="A2616">
        <v>16</v>
      </c>
      <c r="B2616" t="s">
        <v>63</v>
      </c>
      <c r="C2616" t="s">
        <v>63</v>
      </c>
      <c r="D2616" t="s">
        <v>64</v>
      </c>
      <c r="E2616" t="s">
        <v>638</v>
      </c>
      <c r="F2616" t="s">
        <v>639</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c r="AG2616">
        <v>0</v>
      </c>
      <c r="AH2616">
        <v>0</v>
      </c>
      <c r="AI2616">
        <v>0</v>
      </c>
      <c r="AJ2616">
        <v>0</v>
      </c>
      <c r="AK2616">
        <v>0</v>
      </c>
      <c r="AL2616">
        <v>0</v>
      </c>
      <c r="AM2616" s="49" t="s">
        <v>64</v>
      </c>
      <c r="AN2616" s="49" t="s">
        <v>14</v>
      </c>
      <c r="AO2616" s="49" t="s">
        <v>506</v>
      </c>
      <c r="AP2616" s="49" t="s">
        <v>501</v>
      </c>
      <c r="AQ2616" s="49" t="s">
        <v>10</v>
      </c>
      <c r="AR2616" s="49" t="s">
        <v>487</v>
      </c>
      <c r="AS2616" s="49" t="s">
        <v>488</v>
      </c>
      <c r="AT2616" s="49" t="s">
        <v>489</v>
      </c>
    </row>
    <row r="2617" spans="1:46" x14ac:dyDescent="0.25">
      <c r="A2617">
        <v>16</v>
      </c>
      <c r="B2617" t="s">
        <v>65</v>
      </c>
      <c r="C2617" t="s">
        <v>65</v>
      </c>
      <c r="D2617" t="s">
        <v>66</v>
      </c>
      <c r="E2617" t="s">
        <v>638</v>
      </c>
      <c r="F2617" t="s">
        <v>639</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c r="AG2617">
        <v>0</v>
      </c>
      <c r="AH2617">
        <v>0</v>
      </c>
      <c r="AI2617">
        <v>0</v>
      </c>
      <c r="AJ2617">
        <v>0</v>
      </c>
      <c r="AK2617">
        <v>0</v>
      </c>
      <c r="AL2617">
        <v>0</v>
      </c>
      <c r="AM2617" s="49" t="s">
        <v>66</v>
      </c>
      <c r="AN2617" s="49" t="s">
        <v>14</v>
      </c>
      <c r="AO2617" s="49" t="s">
        <v>500</v>
      </c>
      <c r="AP2617" s="49" t="s">
        <v>501</v>
      </c>
      <c r="AQ2617" s="49" t="s">
        <v>502</v>
      </c>
      <c r="AR2617" s="49" t="s">
        <v>487</v>
      </c>
      <c r="AS2617" s="49" t="s">
        <v>488</v>
      </c>
      <c r="AT2617" s="49" t="s">
        <v>489</v>
      </c>
    </row>
    <row r="2618" spans="1:46" x14ac:dyDescent="0.25">
      <c r="A2618">
        <v>16</v>
      </c>
      <c r="B2618" t="s">
        <v>69</v>
      </c>
      <c r="C2618" t="s">
        <v>69</v>
      </c>
      <c r="D2618" t="s">
        <v>70</v>
      </c>
      <c r="E2618" t="s">
        <v>638</v>
      </c>
      <c r="F2618" t="s">
        <v>639</v>
      </c>
      <c r="G2618">
        <v>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c r="AG2618">
        <v>0</v>
      </c>
      <c r="AH2618">
        <v>0</v>
      </c>
      <c r="AI2618">
        <v>0</v>
      </c>
      <c r="AJ2618">
        <v>0</v>
      </c>
      <c r="AK2618">
        <v>0</v>
      </c>
      <c r="AL2618">
        <v>0</v>
      </c>
      <c r="AM2618" s="49" t="s">
        <v>70</v>
      </c>
      <c r="AN2618" s="49" t="s">
        <v>14</v>
      </c>
      <c r="AO2618" s="49" t="s">
        <v>509</v>
      </c>
      <c r="AP2618" s="49" t="s">
        <v>505</v>
      </c>
      <c r="AQ2618" s="49" t="s">
        <v>13</v>
      </c>
      <c r="AR2618" s="49" t="s">
        <v>487</v>
      </c>
      <c r="AS2618" s="49" t="s">
        <v>488</v>
      </c>
      <c r="AT2618" s="49" t="s">
        <v>489</v>
      </c>
    </row>
    <row r="2619" spans="1:46" x14ac:dyDescent="0.25">
      <c r="A2619">
        <v>16</v>
      </c>
      <c r="B2619" t="s">
        <v>71</v>
      </c>
      <c r="C2619" t="s">
        <v>71</v>
      </c>
      <c r="D2619" t="s">
        <v>72</v>
      </c>
      <c r="E2619" t="s">
        <v>638</v>
      </c>
      <c r="F2619" t="s">
        <v>639</v>
      </c>
      <c r="G2619">
        <v>0</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c r="AG2619">
        <v>0</v>
      </c>
      <c r="AH2619">
        <v>0</v>
      </c>
      <c r="AI2619">
        <v>0</v>
      </c>
      <c r="AJ2619">
        <v>0</v>
      </c>
      <c r="AK2619">
        <v>0</v>
      </c>
      <c r="AL2619">
        <v>0</v>
      </c>
      <c r="AM2619" s="49" t="s">
        <v>72</v>
      </c>
      <c r="AN2619" s="49" t="s">
        <v>14</v>
      </c>
      <c r="AO2619" s="49" t="s">
        <v>500</v>
      </c>
      <c r="AP2619" s="49" t="s">
        <v>505</v>
      </c>
      <c r="AQ2619" s="49" t="s">
        <v>13</v>
      </c>
      <c r="AR2619" s="49" t="s">
        <v>487</v>
      </c>
      <c r="AS2619" s="49" t="s">
        <v>488</v>
      </c>
      <c r="AT2619" s="49" t="s">
        <v>489</v>
      </c>
    </row>
    <row r="2620" spans="1:46" x14ac:dyDescent="0.25">
      <c r="A2620">
        <v>16</v>
      </c>
      <c r="B2620" t="s">
        <v>73</v>
      </c>
      <c r="C2620" t="s">
        <v>73</v>
      </c>
      <c r="D2620" t="s">
        <v>408</v>
      </c>
      <c r="E2620" t="s">
        <v>638</v>
      </c>
      <c r="F2620" t="s">
        <v>639</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c r="AG2620">
        <v>0</v>
      </c>
      <c r="AH2620">
        <v>0</v>
      </c>
      <c r="AI2620">
        <v>0</v>
      </c>
      <c r="AJ2620">
        <v>0</v>
      </c>
      <c r="AK2620">
        <v>0</v>
      </c>
      <c r="AL2620">
        <v>0</v>
      </c>
      <c r="AM2620" s="49" t="s">
        <v>408</v>
      </c>
      <c r="AN2620" s="49" t="s">
        <v>14</v>
      </c>
      <c r="AO2620" s="49" t="s">
        <v>500</v>
      </c>
      <c r="AP2620" s="49" t="s">
        <v>501</v>
      </c>
      <c r="AQ2620" s="49" t="s">
        <v>502</v>
      </c>
      <c r="AR2620" s="49" t="s">
        <v>495</v>
      </c>
      <c r="AS2620" s="49" t="s">
        <v>496</v>
      </c>
      <c r="AT2620" s="49" t="s">
        <v>497</v>
      </c>
    </row>
    <row r="2621" spans="1:46" x14ac:dyDescent="0.25">
      <c r="A2621">
        <v>16</v>
      </c>
      <c r="B2621" t="s">
        <v>86</v>
      </c>
      <c r="C2621" t="s">
        <v>86</v>
      </c>
      <c r="D2621" t="s">
        <v>87</v>
      </c>
      <c r="E2621" t="s">
        <v>638</v>
      </c>
      <c r="F2621" t="s">
        <v>639</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c r="AG2621">
        <v>0</v>
      </c>
      <c r="AH2621">
        <v>0</v>
      </c>
      <c r="AI2621">
        <v>0</v>
      </c>
      <c r="AJ2621">
        <v>0</v>
      </c>
      <c r="AK2621">
        <v>0</v>
      </c>
      <c r="AL2621" t="s">
        <v>531</v>
      </c>
      <c r="AM2621" s="49" t="s">
        <v>87</v>
      </c>
      <c r="AN2621" s="49" t="s">
        <v>14</v>
      </c>
      <c r="AO2621" s="49" t="s">
        <v>485</v>
      </c>
      <c r="AP2621" s="49" t="s">
        <v>505</v>
      </c>
      <c r="AQ2621" s="49" t="s">
        <v>13</v>
      </c>
      <c r="AR2621" s="49" t="s">
        <v>495</v>
      </c>
      <c r="AS2621" s="49" t="s">
        <v>488</v>
      </c>
      <c r="AT2621" s="49" t="s">
        <v>489</v>
      </c>
    </row>
    <row r="2622" spans="1:46" x14ac:dyDescent="0.25">
      <c r="A2622">
        <v>16</v>
      </c>
      <c r="B2622" t="s">
        <v>82</v>
      </c>
      <c r="C2622" t="s">
        <v>82</v>
      </c>
      <c r="D2622" t="s">
        <v>83</v>
      </c>
      <c r="E2622" t="s">
        <v>638</v>
      </c>
      <c r="F2622" t="s">
        <v>639</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c r="AG2622">
        <v>0</v>
      </c>
      <c r="AH2622">
        <v>0</v>
      </c>
      <c r="AI2622">
        <v>0</v>
      </c>
      <c r="AJ2622">
        <v>0</v>
      </c>
      <c r="AK2622">
        <v>0</v>
      </c>
      <c r="AL2622" t="s">
        <v>531</v>
      </c>
      <c r="AM2622" s="49" t="s">
        <v>83</v>
      </c>
      <c r="AN2622" s="49" t="s">
        <v>14</v>
      </c>
      <c r="AO2622" s="49" t="s">
        <v>485</v>
      </c>
      <c r="AP2622" s="49" t="s">
        <v>494</v>
      </c>
      <c r="AQ2622" s="49" t="s">
        <v>11</v>
      </c>
      <c r="AR2622" s="49" t="s">
        <v>487</v>
      </c>
      <c r="AS2622" s="49" t="s">
        <v>488</v>
      </c>
      <c r="AT2622" s="49" t="s">
        <v>489</v>
      </c>
    </row>
    <row r="2623" spans="1:46" x14ac:dyDescent="0.25">
      <c r="A2623">
        <v>16</v>
      </c>
      <c r="B2623" t="s">
        <v>92</v>
      </c>
      <c r="C2623" t="s">
        <v>92</v>
      </c>
      <c r="D2623" t="s">
        <v>93</v>
      </c>
      <c r="E2623" t="s">
        <v>638</v>
      </c>
      <c r="F2623" t="s">
        <v>639</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c r="AG2623">
        <v>0</v>
      </c>
      <c r="AH2623">
        <v>0</v>
      </c>
      <c r="AI2623">
        <v>0</v>
      </c>
      <c r="AJ2623">
        <v>0</v>
      </c>
      <c r="AK2623">
        <v>0</v>
      </c>
      <c r="AL2623" t="s">
        <v>531</v>
      </c>
      <c r="AM2623" s="49" t="s">
        <v>93</v>
      </c>
      <c r="AN2623" s="49" t="s">
        <v>14</v>
      </c>
      <c r="AO2623" s="49" t="s">
        <v>500</v>
      </c>
      <c r="AP2623" s="49" t="s">
        <v>501</v>
      </c>
      <c r="AQ2623" s="49" t="s">
        <v>502</v>
      </c>
      <c r="AR2623" s="49" t="s">
        <v>495</v>
      </c>
      <c r="AS2623" s="49" t="s">
        <v>488</v>
      </c>
      <c r="AT2623" s="49" t="s">
        <v>489</v>
      </c>
    </row>
    <row r="2624" spans="1:46" x14ac:dyDescent="0.25">
      <c r="A2624">
        <v>16</v>
      </c>
      <c r="B2624" t="s">
        <v>76</v>
      </c>
      <c r="C2624" t="s">
        <v>76</v>
      </c>
      <c r="D2624" t="s">
        <v>77</v>
      </c>
      <c r="E2624" t="s">
        <v>638</v>
      </c>
      <c r="F2624" t="s">
        <v>639</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G2624">
        <v>0</v>
      </c>
      <c r="AH2624">
        <v>0</v>
      </c>
      <c r="AI2624">
        <v>0</v>
      </c>
      <c r="AJ2624">
        <v>0</v>
      </c>
      <c r="AK2624">
        <v>0</v>
      </c>
      <c r="AL2624">
        <v>0</v>
      </c>
      <c r="AM2624" s="49" t="s">
        <v>77</v>
      </c>
      <c r="AN2624" s="49" t="s">
        <v>14</v>
      </c>
      <c r="AO2624" s="49" t="s">
        <v>500</v>
      </c>
      <c r="AP2624" s="49" t="s">
        <v>505</v>
      </c>
      <c r="AQ2624" s="49" t="s">
        <v>13</v>
      </c>
      <c r="AR2624" s="49" t="s">
        <v>487</v>
      </c>
      <c r="AS2624" s="49" t="s">
        <v>488</v>
      </c>
      <c r="AT2624" s="49" t="s">
        <v>489</v>
      </c>
    </row>
    <row r="2625" spans="1:46" x14ac:dyDescent="0.25">
      <c r="A2625">
        <v>16</v>
      </c>
      <c r="B2625" t="s">
        <v>78</v>
      </c>
      <c r="C2625" t="s">
        <v>78</v>
      </c>
      <c r="D2625" t="s">
        <v>79</v>
      </c>
      <c r="E2625" t="s">
        <v>638</v>
      </c>
      <c r="F2625" t="s">
        <v>639</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c r="AG2625">
        <v>0</v>
      </c>
      <c r="AH2625">
        <v>0</v>
      </c>
      <c r="AI2625">
        <v>0</v>
      </c>
      <c r="AJ2625">
        <v>0</v>
      </c>
      <c r="AK2625">
        <v>0</v>
      </c>
      <c r="AL2625" t="s">
        <v>531</v>
      </c>
      <c r="AM2625" s="49" t="s">
        <v>79</v>
      </c>
      <c r="AN2625" s="49" t="s">
        <v>8</v>
      </c>
      <c r="AO2625" s="49" t="s">
        <v>9</v>
      </c>
      <c r="AP2625" s="49" t="s">
        <v>494</v>
      </c>
      <c r="AQ2625" s="49" t="s">
        <v>9</v>
      </c>
      <c r="AR2625" s="49" t="s">
        <v>487</v>
      </c>
      <c r="AS2625" s="49" t="s">
        <v>488</v>
      </c>
      <c r="AT2625" s="49" t="s">
        <v>489</v>
      </c>
    </row>
    <row r="2626" spans="1:46" x14ac:dyDescent="0.25">
      <c r="A2626">
        <v>16</v>
      </c>
      <c r="B2626" t="s">
        <v>96</v>
      </c>
      <c r="C2626" t="s">
        <v>96</v>
      </c>
      <c r="D2626" t="s">
        <v>97</v>
      </c>
      <c r="E2626" t="s">
        <v>638</v>
      </c>
      <c r="F2626" t="s">
        <v>639</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0</v>
      </c>
      <c r="AI2626">
        <v>0</v>
      </c>
      <c r="AJ2626">
        <v>0</v>
      </c>
      <c r="AK2626">
        <v>0</v>
      </c>
      <c r="AL2626" t="s">
        <v>531</v>
      </c>
      <c r="AM2626" s="49" t="s">
        <v>97</v>
      </c>
      <c r="AN2626" s="49" t="s">
        <v>14</v>
      </c>
      <c r="AO2626" s="49" t="s">
        <v>506</v>
      </c>
      <c r="AP2626" s="49" t="s">
        <v>494</v>
      </c>
      <c r="AQ2626" s="49" t="s">
        <v>10</v>
      </c>
      <c r="AR2626" s="49" t="s">
        <v>495</v>
      </c>
      <c r="AS2626" s="49" t="s">
        <v>488</v>
      </c>
      <c r="AT2626" s="49" t="s">
        <v>489</v>
      </c>
    </row>
    <row r="2627" spans="1:46" x14ac:dyDescent="0.25">
      <c r="A2627">
        <v>16</v>
      </c>
      <c r="B2627" t="s">
        <v>90</v>
      </c>
      <c r="C2627" t="s">
        <v>90</v>
      </c>
      <c r="D2627" t="s">
        <v>91</v>
      </c>
      <c r="E2627" t="s">
        <v>638</v>
      </c>
      <c r="F2627" t="s">
        <v>639</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G2627">
        <v>0</v>
      </c>
      <c r="AH2627">
        <v>0</v>
      </c>
      <c r="AI2627">
        <v>0</v>
      </c>
      <c r="AJ2627">
        <v>0</v>
      </c>
      <c r="AK2627">
        <v>0</v>
      </c>
      <c r="AL2627">
        <v>0</v>
      </c>
      <c r="AM2627" s="49" t="s">
        <v>91</v>
      </c>
      <c r="AN2627" s="49" t="s">
        <v>14</v>
      </c>
      <c r="AO2627" s="49" t="s">
        <v>500</v>
      </c>
      <c r="AP2627" s="49" t="s">
        <v>501</v>
      </c>
      <c r="AQ2627" s="49" t="s">
        <v>502</v>
      </c>
      <c r="AR2627" s="49" t="s">
        <v>487</v>
      </c>
      <c r="AS2627" s="49" t="s">
        <v>488</v>
      </c>
      <c r="AT2627" s="49" t="s">
        <v>489</v>
      </c>
    </row>
    <row r="2628" spans="1:46" x14ac:dyDescent="0.25">
      <c r="A2628">
        <v>16</v>
      </c>
      <c r="B2628" t="s">
        <v>105</v>
      </c>
      <c r="C2628" t="s">
        <v>105</v>
      </c>
      <c r="D2628" t="s">
        <v>106</v>
      </c>
      <c r="E2628" t="s">
        <v>638</v>
      </c>
      <c r="F2628" t="s">
        <v>639</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c r="AG2628">
        <v>0</v>
      </c>
      <c r="AH2628">
        <v>0</v>
      </c>
      <c r="AI2628">
        <v>0</v>
      </c>
      <c r="AJ2628">
        <v>0</v>
      </c>
      <c r="AK2628">
        <v>0</v>
      </c>
      <c r="AL2628" t="s">
        <v>531</v>
      </c>
      <c r="AM2628" s="49" t="s">
        <v>106</v>
      </c>
      <c r="AN2628" s="49" t="s">
        <v>4</v>
      </c>
      <c r="AO2628" s="49" t="s">
        <v>9</v>
      </c>
      <c r="AP2628" s="49" t="s">
        <v>501</v>
      </c>
      <c r="AQ2628" s="49" t="s">
        <v>9</v>
      </c>
      <c r="AR2628" s="49" t="s">
        <v>495</v>
      </c>
      <c r="AS2628" s="49" t="s">
        <v>488</v>
      </c>
      <c r="AT2628" s="49" t="s">
        <v>489</v>
      </c>
    </row>
    <row r="2629" spans="1:46" x14ac:dyDescent="0.25">
      <c r="A2629">
        <v>16</v>
      </c>
      <c r="B2629" t="s">
        <v>98</v>
      </c>
      <c r="C2629" t="s">
        <v>98</v>
      </c>
      <c r="D2629" t="s">
        <v>99</v>
      </c>
      <c r="E2629" t="s">
        <v>638</v>
      </c>
      <c r="F2629" t="s">
        <v>639</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c r="AG2629">
        <v>0</v>
      </c>
      <c r="AH2629">
        <v>0</v>
      </c>
      <c r="AI2629">
        <v>0</v>
      </c>
      <c r="AJ2629">
        <v>0</v>
      </c>
      <c r="AK2629">
        <v>0</v>
      </c>
      <c r="AL2629">
        <v>0</v>
      </c>
      <c r="AM2629" s="49" t="s">
        <v>99</v>
      </c>
      <c r="AN2629" s="49" t="s">
        <v>14</v>
      </c>
      <c r="AO2629" s="49" t="s">
        <v>506</v>
      </c>
      <c r="AP2629" s="49" t="s">
        <v>501</v>
      </c>
      <c r="AQ2629" s="49" t="s">
        <v>10</v>
      </c>
      <c r="AR2629" s="49" t="s">
        <v>487</v>
      </c>
      <c r="AS2629" s="49" t="s">
        <v>488</v>
      </c>
      <c r="AT2629" s="49" t="s">
        <v>489</v>
      </c>
    </row>
    <row r="2630" spans="1:46" x14ac:dyDescent="0.25">
      <c r="A2630">
        <v>16</v>
      </c>
      <c r="B2630" t="s">
        <v>102</v>
      </c>
      <c r="C2630" t="s">
        <v>102</v>
      </c>
      <c r="D2630" t="s">
        <v>409</v>
      </c>
      <c r="E2630" t="s">
        <v>638</v>
      </c>
      <c r="F2630" t="s">
        <v>639</v>
      </c>
      <c r="G2630">
        <v>0</v>
      </c>
      <c r="H2630">
        <v>0</v>
      </c>
      <c r="I2630">
        <v>0</v>
      </c>
      <c r="J2630">
        <v>0</v>
      </c>
      <c r="K2630">
        <v>0</v>
      </c>
      <c r="L2630">
        <v>0</v>
      </c>
      <c r="M2630">
        <v>0</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c r="AG2630">
        <v>0</v>
      </c>
      <c r="AH2630">
        <v>0</v>
      </c>
      <c r="AI2630">
        <v>0</v>
      </c>
      <c r="AJ2630">
        <v>0</v>
      </c>
      <c r="AK2630">
        <v>0</v>
      </c>
      <c r="AL2630" t="s">
        <v>531</v>
      </c>
      <c r="AM2630" s="49" t="s">
        <v>409</v>
      </c>
      <c r="AN2630" s="49" t="s">
        <v>14</v>
      </c>
      <c r="AO2630" s="49" t="s">
        <v>485</v>
      </c>
      <c r="AP2630" s="49" t="s">
        <v>505</v>
      </c>
      <c r="AQ2630" s="49" t="s">
        <v>13</v>
      </c>
      <c r="AR2630" s="49" t="s">
        <v>495</v>
      </c>
      <c r="AS2630" s="49" t="s">
        <v>496</v>
      </c>
      <c r="AT2630" s="49" t="s">
        <v>497</v>
      </c>
    </row>
    <row r="2631" spans="1:46" x14ac:dyDescent="0.25">
      <c r="A2631">
        <v>16</v>
      </c>
      <c r="B2631" t="s">
        <v>84</v>
      </c>
      <c r="C2631" t="s">
        <v>84</v>
      </c>
      <c r="D2631" t="s">
        <v>85</v>
      </c>
      <c r="E2631" t="s">
        <v>638</v>
      </c>
      <c r="F2631" t="s">
        <v>639</v>
      </c>
      <c r="G2631">
        <v>0</v>
      </c>
      <c r="H2631">
        <v>0</v>
      </c>
      <c r="I2631">
        <v>0</v>
      </c>
      <c r="J2631">
        <v>0</v>
      </c>
      <c r="K2631">
        <v>0</v>
      </c>
      <c r="L2631">
        <v>0</v>
      </c>
      <c r="M2631">
        <v>0</v>
      </c>
      <c r="N2631">
        <v>0</v>
      </c>
      <c r="O2631">
        <v>0</v>
      </c>
      <c r="P2631">
        <v>0</v>
      </c>
      <c r="Q2631">
        <v>0</v>
      </c>
      <c r="R2631">
        <v>0</v>
      </c>
      <c r="S2631">
        <v>0</v>
      </c>
      <c r="T2631">
        <v>0</v>
      </c>
      <c r="U2631">
        <v>0</v>
      </c>
      <c r="V2631">
        <v>0</v>
      </c>
      <c r="W2631">
        <v>0</v>
      </c>
      <c r="X2631">
        <v>0</v>
      </c>
      <c r="Y2631">
        <v>0</v>
      </c>
      <c r="Z2631">
        <v>0</v>
      </c>
      <c r="AA2631">
        <v>0</v>
      </c>
      <c r="AB2631">
        <v>0</v>
      </c>
      <c r="AC2631">
        <v>0</v>
      </c>
      <c r="AD2631">
        <v>0</v>
      </c>
      <c r="AE2631">
        <v>0</v>
      </c>
      <c r="AF2631">
        <v>0</v>
      </c>
      <c r="AG2631">
        <v>0</v>
      </c>
      <c r="AH2631">
        <v>0</v>
      </c>
      <c r="AI2631">
        <v>0</v>
      </c>
      <c r="AJ2631">
        <v>0</v>
      </c>
      <c r="AK2631">
        <v>0</v>
      </c>
      <c r="AL2631">
        <v>0</v>
      </c>
      <c r="AM2631" s="49" t="s">
        <v>85</v>
      </c>
      <c r="AN2631" s="49" t="s">
        <v>14</v>
      </c>
      <c r="AO2631" s="49" t="s">
        <v>500</v>
      </c>
      <c r="AP2631" s="49" t="s">
        <v>501</v>
      </c>
      <c r="AQ2631" s="49" t="s">
        <v>502</v>
      </c>
      <c r="AR2631" s="49" t="s">
        <v>487</v>
      </c>
      <c r="AS2631" s="49" t="s">
        <v>488</v>
      </c>
      <c r="AT2631" s="49" t="s">
        <v>489</v>
      </c>
    </row>
    <row r="2632" spans="1:46" x14ac:dyDescent="0.25">
      <c r="A2632">
        <v>16</v>
      </c>
      <c r="B2632" t="s">
        <v>223</v>
      </c>
      <c r="C2632" t="s">
        <v>223</v>
      </c>
      <c r="D2632" t="s">
        <v>224</v>
      </c>
      <c r="E2632" t="s">
        <v>638</v>
      </c>
      <c r="F2632" t="s">
        <v>639</v>
      </c>
      <c r="G2632" t="s">
        <v>531</v>
      </c>
      <c r="H2632" t="s">
        <v>531</v>
      </c>
      <c r="I2632" t="s">
        <v>531</v>
      </c>
      <c r="J2632" t="s">
        <v>531</v>
      </c>
      <c r="K2632" t="s">
        <v>531</v>
      </c>
      <c r="L2632">
        <v>0</v>
      </c>
      <c r="M2632">
        <v>0</v>
      </c>
      <c r="N2632">
        <v>0</v>
      </c>
      <c r="O2632">
        <v>0</v>
      </c>
      <c r="P2632">
        <v>0</v>
      </c>
      <c r="Q2632">
        <v>0</v>
      </c>
      <c r="R2632">
        <v>0</v>
      </c>
      <c r="S2632">
        <v>0</v>
      </c>
      <c r="T2632">
        <v>0</v>
      </c>
      <c r="U2632">
        <v>0</v>
      </c>
      <c r="V2632">
        <v>0</v>
      </c>
      <c r="W2632">
        <v>0</v>
      </c>
      <c r="X2632">
        <v>0</v>
      </c>
      <c r="Y2632">
        <v>0</v>
      </c>
      <c r="Z2632">
        <v>0</v>
      </c>
      <c r="AA2632">
        <v>0</v>
      </c>
      <c r="AB2632">
        <v>0</v>
      </c>
      <c r="AC2632">
        <v>0</v>
      </c>
      <c r="AD2632">
        <v>0</v>
      </c>
      <c r="AE2632">
        <v>0</v>
      </c>
      <c r="AF2632">
        <v>0</v>
      </c>
      <c r="AG2632">
        <v>0</v>
      </c>
      <c r="AH2632">
        <v>0</v>
      </c>
      <c r="AI2632">
        <v>0</v>
      </c>
      <c r="AJ2632">
        <v>0</v>
      </c>
      <c r="AK2632">
        <v>0</v>
      </c>
      <c r="AL2632" t="s">
        <v>531</v>
      </c>
      <c r="AM2632" s="49" t="s">
        <v>224</v>
      </c>
      <c r="AN2632" s="49" t="s">
        <v>14</v>
      </c>
      <c r="AO2632" s="49" t="s">
        <v>485</v>
      </c>
      <c r="AP2632" s="49" t="s">
        <v>494</v>
      </c>
      <c r="AQ2632" s="49" t="s">
        <v>11</v>
      </c>
      <c r="AR2632" s="49" t="s">
        <v>487</v>
      </c>
      <c r="AS2632" s="49" t="s">
        <v>488</v>
      </c>
      <c r="AT2632" s="49" t="s">
        <v>489</v>
      </c>
    </row>
    <row r="2633" spans="1:46" x14ac:dyDescent="0.25">
      <c r="A2633">
        <v>16</v>
      </c>
      <c r="B2633" t="s">
        <v>119</v>
      </c>
      <c r="C2633" t="s">
        <v>119</v>
      </c>
      <c r="D2633" t="s">
        <v>120</v>
      </c>
      <c r="E2633" t="s">
        <v>638</v>
      </c>
      <c r="F2633" t="s">
        <v>639</v>
      </c>
      <c r="G2633">
        <v>0</v>
      </c>
      <c r="H2633">
        <v>0</v>
      </c>
      <c r="I2633">
        <v>0</v>
      </c>
      <c r="J2633">
        <v>0</v>
      </c>
      <c r="K2633">
        <v>0</v>
      </c>
      <c r="L2633">
        <v>0</v>
      </c>
      <c r="M2633">
        <v>0</v>
      </c>
      <c r="N2633">
        <v>0</v>
      </c>
      <c r="O2633">
        <v>0</v>
      </c>
      <c r="P2633">
        <v>0</v>
      </c>
      <c r="Q2633">
        <v>0</v>
      </c>
      <c r="R2633">
        <v>0</v>
      </c>
      <c r="S2633">
        <v>0</v>
      </c>
      <c r="T2633">
        <v>0</v>
      </c>
      <c r="U2633">
        <v>0</v>
      </c>
      <c r="V2633">
        <v>0</v>
      </c>
      <c r="W2633">
        <v>0</v>
      </c>
      <c r="X2633">
        <v>0</v>
      </c>
      <c r="Y2633">
        <v>0</v>
      </c>
      <c r="Z2633">
        <v>0</v>
      </c>
      <c r="AA2633">
        <v>0</v>
      </c>
      <c r="AB2633">
        <v>0</v>
      </c>
      <c r="AC2633">
        <v>0</v>
      </c>
      <c r="AD2633">
        <v>0</v>
      </c>
      <c r="AE2633">
        <v>0</v>
      </c>
      <c r="AF2633">
        <v>0</v>
      </c>
      <c r="AG2633">
        <v>0</v>
      </c>
      <c r="AH2633">
        <v>0</v>
      </c>
      <c r="AI2633">
        <v>0</v>
      </c>
      <c r="AJ2633">
        <v>0</v>
      </c>
      <c r="AK2633">
        <v>0</v>
      </c>
      <c r="AL2633" t="s">
        <v>531</v>
      </c>
      <c r="AM2633" s="49" t="s">
        <v>120</v>
      </c>
      <c r="AN2633" s="49" t="s">
        <v>5</v>
      </c>
      <c r="AO2633" s="49" t="s">
        <v>9</v>
      </c>
      <c r="AP2633" s="49" t="s">
        <v>494</v>
      </c>
      <c r="AQ2633" s="49" t="s">
        <v>9</v>
      </c>
      <c r="AR2633" s="49" t="s">
        <v>487</v>
      </c>
      <c r="AS2633" s="49" t="s">
        <v>488</v>
      </c>
      <c r="AT2633" s="49" t="s">
        <v>489</v>
      </c>
    </row>
    <row r="2634" spans="1:46" x14ac:dyDescent="0.25">
      <c r="A2634">
        <v>16</v>
      </c>
      <c r="B2634" t="s">
        <v>109</v>
      </c>
      <c r="C2634" t="s">
        <v>109</v>
      </c>
      <c r="D2634" t="s">
        <v>110</v>
      </c>
      <c r="E2634" t="s">
        <v>638</v>
      </c>
      <c r="F2634" t="s">
        <v>639</v>
      </c>
      <c r="G2634">
        <v>0</v>
      </c>
      <c r="H2634">
        <v>0</v>
      </c>
      <c r="I2634">
        <v>0</v>
      </c>
      <c r="J2634">
        <v>0</v>
      </c>
      <c r="K2634">
        <v>0</v>
      </c>
      <c r="L2634">
        <v>0</v>
      </c>
      <c r="M2634">
        <v>0</v>
      </c>
      <c r="N2634">
        <v>0</v>
      </c>
      <c r="O2634">
        <v>0</v>
      </c>
      <c r="P2634">
        <v>0</v>
      </c>
      <c r="Q2634">
        <v>0</v>
      </c>
      <c r="R2634">
        <v>0</v>
      </c>
      <c r="S2634">
        <v>0</v>
      </c>
      <c r="T2634">
        <v>0</v>
      </c>
      <c r="U2634">
        <v>0</v>
      </c>
      <c r="V2634">
        <v>0</v>
      </c>
      <c r="W2634">
        <v>0</v>
      </c>
      <c r="X2634">
        <v>0</v>
      </c>
      <c r="Y2634">
        <v>0</v>
      </c>
      <c r="Z2634">
        <v>0</v>
      </c>
      <c r="AA2634">
        <v>0</v>
      </c>
      <c r="AB2634">
        <v>0</v>
      </c>
      <c r="AC2634">
        <v>0</v>
      </c>
      <c r="AD2634">
        <v>0</v>
      </c>
      <c r="AE2634">
        <v>0</v>
      </c>
      <c r="AF2634">
        <v>0</v>
      </c>
      <c r="AG2634">
        <v>0</v>
      </c>
      <c r="AH2634">
        <v>0</v>
      </c>
      <c r="AI2634">
        <v>0</v>
      </c>
      <c r="AJ2634">
        <v>0</v>
      </c>
      <c r="AK2634">
        <v>0</v>
      </c>
      <c r="AL2634">
        <v>0</v>
      </c>
      <c r="AM2634" s="49" t="s">
        <v>110</v>
      </c>
      <c r="AN2634" s="49" t="s">
        <v>14</v>
      </c>
      <c r="AO2634" s="49" t="s">
        <v>507</v>
      </c>
      <c r="AP2634" s="49" t="s">
        <v>505</v>
      </c>
      <c r="AQ2634" s="49" t="s">
        <v>13</v>
      </c>
      <c r="AR2634" s="49" t="s">
        <v>487</v>
      </c>
      <c r="AS2634" s="49" t="s">
        <v>488</v>
      </c>
      <c r="AT2634" s="49" t="s">
        <v>489</v>
      </c>
    </row>
    <row r="2635" spans="1:46" x14ac:dyDescent="0.25">
      <c r="A2635">
        <v>16</v>
      </c>
      <c r="B2635" t="s">
        <v>113</v>
      </c>
      <c r="C2635" t="s">
        <v>113</v>
      </c>
      <c r="D2635" t="s">
        <v>114</v>
      </c>
      <c r="E2635" t="s">
        <v>638</v>
      </c>
      <c r="F2635" t="s">
        <v>639</v>
      </c>
      <c r="G2635">
        <v>0</v>
      </c>
      <c r="H2635">
        <v>0</v>
      </c>
      <c r="I2635">
        <v>0</v>
      </c>
      <c r="J2635">
        <v>0</v>
      </c>
      <c r="K2635">
        <v>0</v>
      </c>
      <c r="L2635">
        <v>0</v>
      </c>
      <c r="M2635">
        <v>0</v>
      </c>
      <c r="N2635">
        <v>0</v>
      </c>
      <c r="O2635">
        <v>0</v>
      </c>
      <c r="P2635">
        <v>0</v>
      </c>
      <c r="Q2635">
        <v>0</v>
      </c>
      <c r="R2635">
        <v>0</v>
      </c>
      <c r="S2635">
        <v>0</v>
      </c>
      <c r="T2635">
        <v>0</v>
      </c>
      <c r="U2635">
        <v>0</v>
      </c>
      <c r="V2635">
        <v>0</v>
      </c>
      <c r="W2635">
        <v>0</v>
      </c>
      <c r="X2635">
        <v>0</v>
      </c>
      <c r="Y2635">
        <v>0</v>
      </c>
      <c r="Z2635">
        <v>0</v>
      </c>
      <c r="AA2635">
        <v>0</v>
      </c>
      <c r="AB2635">
        <v>0</v>
      </c>
      <c r="AC2635">
        <v>0</v>
      </c>
      <c r="AD2635">
        <v>0</v>
      </c>
      <c r="AE2635">
        <v>0</v>
      </c>
      <c r="AF2635">
        <v>0</v>
      </c>
      <c r="AG2635">
        <v>0</v>
      </c>
      <c r="AH2635">
        <v>0</v>
      </c>
      <c r="AI2635">
        <v>0</v>
      </c>
      <c r="AJ2635">
        <v>0</v>
      </c>
      <c r="AK2635">
        <v>0</v>
      </c>
      <c r="AL2635">
        <v>0</v>
      </c>
      <c r="AM2635" s="49" t="s">
        <v>114</v>
      </c>
      <c r="AN2635" s="49" t="s">
        <v>14</v>
      </c>
      <c r="AO2635" s="49" t="s">
        <v>506</v>
      </c>
      <c r="AP2635" s="49" t="s">
        <v>505</v>
      </c>
      <c r="AQ2635" s="49" t="s">
        <v>10</v>
      </c>
      <c r="AR2635" s="49" t="s">
        <v>495</v>
      </c>
      <c r="AS2635" s="49" t="s">
        <v>488</v>
      </c>
      <c r="AT2635" s="49" t="s">
        <v>489</v>
      </c>
    </row>
    <row r="2636" spans="1:46" x14ac:dyDescent="0.25">
      <c r="A2636">
        <v>16</v>
      </c>
      <c r="B2636" t="s">
        <v>493</v>
      </c>
      <c r="C2636" t="s">
        <v>542</v>
      </c>
      <c r="D2636" t="s">
        <v>543</v>
      </c>
      <c r="E2636" t="s">
        <v>638</v>
      </c>
      <c r="F2636" t="s">
        <v>639</v>
      </c>
      <c r="G2636">
        <v>0</v>
      </c>
      <c r="H2636">
        <v>0</v>
      </c>
      <c r="I2636">
        <v>0</v>
      </c>
      <c r="J2636">
        <v>0</v>
      </c>
      <c r="K2636">
        <v>0</v>
      </c>
      <c r="L2636">
        <v>0</v>
      </c>
      <c r="M2636">
        <v>0</v>
      </c>
      <c r="N2636">
        <v>0</v>
      </c>
      <c r="O2636">
        <v>0</v>
      </c>
      <c r="P2636">
        <v>0</v>
      </c>
      <c r="Q2636">
        <v>0</v>
      </c>
      <c r="R2636">
        <v>0</v>
      </c>
      <c r="S2636">
        <v>0</v>
      </c>
      <c r="T2636">
        <v>0</v>
      </c>
      <c r="U2636">
        <v>0</v>
      </c>
      <c r="V2636">
        <v>0</v>
      </c>
      <c r="W2636">
        <v>0</v>
      </c>
      <c r="X2636">
        <v>0</v>
      </c>
      <c r="Y2636">
        <v>0</v>
      </c>
      <c r="Z2636">
        <v>0</v>
      </c>
      <c r="AA2636">
        <v>0</v>
      </c>
      <c r="AB2636">
        <v>0</v>
      </c>
      <c r="AC2636">
        <v>0</v>
      </c>
      <c r="AD2636">
        <v>0</v>
      </c>
      <c r="AE2636">
        <v>0</v>
      </c>
      <c r="AF2636">
        <v>0</v>
      </c>
      <c r="AG2636">
        <v>0</v>
      </c>
      <c r="AH2636">
        <v>0</v>
      </c>
      <c r="AI2636">
        <v>0</v>
      </c>
      <c r="AJ2636">
        <v>0</v>
      </c>
      <c r="AK2636">
        <v>0</v>
      </c>
      <c r="AL2636" t="s">
        <v>531</v>
      </c>
      <c r="AM2636" s="49" t="e">
        <v>#N/A</v>
      </c>
      <c r="AN2636" s="49" t="e">
        <v>#N/A</v>
      </c>
      <c r="AO2636" s="49" t="e">
        <v>#N/A</v>
      </c>
      <c r="AP2636" s="49" t="e">
        <v>#N/A</v>
      </c>
      <c r="AQ2636" s="49" t="e">
        <v>#N/A</v>
      </c>
      <c r="AR2636" s="49" t="e">
        <v>#N/A</v>
      </c>
      <c r="AS2636" s="49" t="e">
        <v>#N/A</v>
      </c>
      <c r="AT2636" s="49" t="e">
        <v>#N/A</v>
      </c>
    </row>
    <row r="2637" spans="1:46" x14ac:dyDescent="0.25">
      <c r="A2637">
        <v>16</v>
      </c>
      <c r="B2637" t="s">
        <v>544</v>
      </c>
      <c r="C2637" t="s">
        <v>544</v>
      </c>
      <c r="D2637" t="s">
        <v>545</v>
      </c>
      <c r="E2637" t="s">
        <v>638</v>
      </c>
      <c r="F2637" t="s">
        <v>639</v>
      </c>
      <c r="G2637">
        <v>0</v>
      </c>
      <c r="H2637">
        <v>0</v>
      </c>
      <c r="I2637">
        <v>0</v>
      </c>
      <c r="J2637">
        <v>0</v>
      </c>
      <c r="K2637">
        <v>0</v>
      </c>
      <c r="L2637">
        <v>0</v>
      </c>
      <c r="M2637">
        <v>0</v>
      </c>
      <c r="N2637">
        <v>0</v>
      </c>
      <c r="O2637">
        <v>0</v>
      </c>
      <c r="P2637">
        <v>0</v>
      </c>
      <c r="Q2637">
        <v>0</v>
      </c>
      <c r="R2637">
        <v>0</v>
      </c>
      <c r="S2637">
        <v>0</v>
      </c>
      <c r="T2637">
        <v>0</v>
      </c>
      <c r="U2637">
        <v>0</v>
      </c>
      <c r="V2637">
        <v>0</v>
      </c>
      <c r="W2637">
        <v>0</v>
      </c>
      <c r="X2637">
        <v>0</v>
      </c>
      <c r="Y2637">
        <v>0</v>
      </c>
      <c r="Z2637">
        <v>0</v>
      </c>
      <c r="AA2637">
        <v>0</v>
      </c>
      <c r="AB2637">
        <v>0</v>
      </c>
      <c r="AC2637">
        <v>0</v>
      </c>
      <c r="AD2637">
        <v>0</v>
      </c>
      <c r="AE2637">
        <v>0</v>
      </c>
      <c r="AF2637">
        <v>0</v>
      </c>
      <c r="AG2637">
        <v>0</v>
      </c>
      <c r="AH2637">
        <v>0</v>
      </c>
      <c r="AI2637">
        <v>0</v>
      </c>
      <c r="AJ2637">
        <v>0</v>
      </c>
      <c r="AK2637">
        <v>0</v>
      </c>
      <c r="AL2637" t="s">
        <v>531</v>
      </c>
      <c r="AM2637" s="49" t="e">
        <v>#N/A</v>
      </c>
      <c r="AN2637" s="49" t="e">
        <v>#N/A</v>
      </c>
      <c r="AO2637" s="49" t="e">
        <v>#N/A</v>
      </c>
      <c r="AP2637" s="49" t="e">
        <v>#N/A</v>
      </c>
      <c r="AQ2637" s="49" t="e">
        <v>#N/A</v>
      </c>
      <c r="AR2637" s="49" t="e">
        <v>#N/A</v>
      </c>
      <c r="AS2637" s="49" t="e">
        <v>#N/A</v>
      </c>
      <c r="AT2637" s="49" t="e">
        <v>#N/A</v>
      </c>
    </row>
    <row r="2638" spans="1:46" x14ac:dyDescent="0.25">
      <c r="A2638">
        <v>16</v>
      </c>
      <c r="B2638" t="s">
        <v>124</v>
      </c>
      <c r="C2638" t="s">
        <v>124</v>
      </c>
      <c r="D2638" t="s">
        <v>125</v>
      </c>
      <c r="E2638" t="s">
        <v>638</v>
      </c>
      <c r="F2638" t="s">
        <v>639</v>
      </c>
      <c r="G2638">
        <v>0</v>
      </c>
      <c r="H2638">
        <v>0</v>
      </c>
      <c r="I2638">
        <v>0</v>
      </c>
      <c r="J2638">
        <v>0</v>
      </c>
      <c r="K2638">
        <v>0</v>
      </c>
      <c r="L2638">
        <v>0</v>
      </c>
      <c r="M2638">
        <v>0</v>
      </c>
      <c r="N2638">
        <v>0</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c r="AG2638">
        <v>0</v>
      </c>
      <c r="AH2638">
        <v>0</v>
      </c>
      <c r="AI2638">
        <v>0</v>
      </c>
      <c r="AJ2638">
        <v>0</v>
      </c>
      <c r="AK2638">
        <v>0</v>
      </c>
      <c r="AL2638">
        <v>0</v>
      </c>
      <c r="AM2638" s="49" t="s">
        <v>125</v>
      </c>
      <c r="AN2638" s="49" t="s">
        <v>14</v>
      </c>
      <c r="AO2638" s="49" t="s">
        <v>506</v>
      </c>
      <c r="AP2638" s="49" t="s">
        <v>501</v>
      </c>
      <c r="AQ2638" s="49" t="s">
        <v>10</v>
      </c>
      <c r="AR2638" s="49" t="s">
        <v>487</v>
      </c>
      <c r="AS2638" s="49" t="s">
        <v>488</v>
      </c>
      <c r="AT2638" s="49" t="s">
        <v>489</v>
      </c>
    </row>
    <row r="2639" spans="1:46" x14ac:dyDescent="0.25">
      <c r="A2639">
        <v>16</v>
      </c>
      <c r="B2639" t="s">
        <v>130</v>
      </c>
      <c r="C2639" t="s">
        <v>130</v>
      </c>
      <c r="D2639" t="s">
        <v>131</v>
      </c>
      <c r="E2639" t="s">
        <v>638</v>
      </c>
      <c r="F2639" t="s">
        <v>639</v>
      </c>
      <c r="G2639">
        <v>0</v>
      </c>
      <c r="H2639">
        <v>0</v>
      </c>
      <c r="I2639">
        <v>0</v>
      </c>
      <c r="J2639">
        <v>0</v>
      </c>
      <c r="K2639">
        <v>0</v>
      </c>
      <c r="L2639">
        <v>0</v>
      </c>
      <c r="M2639">
        <v>0</v>
      </c>
      <c r="N2639">
        <v>0</v>
      </c>
      <c r="O2639">
        <v>0</v>
      </c>
      <c r="P2639">
        <v>0</v>
      </c>
      <c r="Q2639">
        <v>0</v>
      </c>
      <c r="R2639">
        <v>0</v>
      </c>
      <c r="S2639">
        <v>0</v>
      </c>
      <c r="T2639">
        <v>0</v>
      </c>
      <c r="U2639">
        <v>0</v>
      </c>
      <c r="V2639">
        <v>0</v>
      </c>
      <c r="W2639">
        <v>0</v>
      </c>
      <c r="X2639">
        <v>0</v>
      </c>
      <c r="Y2639">
        <v>0</v>
      </c>
      <c r="Z2639">
        <v>0</v>
      </c>
      <c r="AA2639">
        <v>0</v>
      </c>
      <c r="AB2639">
        <v>0</v>
      </c>
      <c r="AC2639">
        <v>0</v>
      </c>
      <c r="AD2639">
        <v>0</v>
      </c>
      <c r="AE2639">
        <v>0</v>
      </c>
      <c r="AF2639">
        <v>0</v>
      </c>
      <c r="AG2639">
        <v>0</v>
      </c>
      <c r="AH2639">
        <v>0</v>
      </c>
      <c r="AI2639">
        <v>0</v>
      </c>
      <c r="AJ2639">
        <v>0</v>
      </c>
      <c r="AK2639">
        <v>0</v>
      </c>
      <c r="AL2639">
        <v>0</v>
      </c>
      <c r="AM2639" s="49" t="s">
        <v>131</v>
      </c>
      <c r="AN2639" s="49" t="s">
        <v>14</v>
      </c>
      <c r="AO2639" s="49" t="s">
        <v>507</v>
      </c>
      <c r="AP2639" s="49" t="s">
        <v>501</v>
      </c>
      <c r="AQ2639" s="49" t="s">
        <v>10</v>
      </c>
      <c r="AR2639" s="49" t="s">
        <v>487</v>
      </c>
      <c r="AS2639" s="49" t="s">
        <v>488</v>
      </c>
      <c r="AT2639" s="49" t="s">
        <v>489</v>
      </c>
    </row>
    <row r="2640" spans="1:46" x14ac:dyDescent="0.25">
      <c r="A2640">
        <v>16</v>
      </c>
      <c r="B2640" t="s">
        <v>117</v>
      </c>
      <c r="C2640" t="s">
        <v>117</v>
      </c>
      <c r="D2640" t="s">
        <v>546</v>
      </c>
      <c r="E2640" t="s">
        <v>638</v>
      </c>
      <c r="F2640" t="s">
        <v>639</v>
      </c>
      <c r="G2640">
        <v>0</v>
      </c>
      <c r="H2640">
        <v>0</v>
      </c>
      <c r="I2640">
        <v>0</v>
      </c>
      <c r="J2640">
        <v>0</v>
      </c>
      <c r="K2640">
        <v>0</v>
      </c>
      <c r="L2640">
        <v>0</v>
      </c>
      <c r="M2640">
        <v>0</v>
      </c>
      <c r="N2640">
        <v>0</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c r="AG2640">
        <v>0</v>
      </c>
      <c r="AH2640">
        <v>0</v>
      </c>
      <c r="AI2640">
        <v>0</v>
      </c>
      <c r="AJ2640">
        <v>0</v>
      </c>
      <c r="AK2640">
        <v>0</v>
      </c>
      <c r="AL2640" t="s">
        <v>531</v>
      </c>
      <c r="AM2640" s="49" t="s">
        <v>118</v>
      </c>
      <c r="AN2640" s="49" t="s">
        <v>8</v>
      </c>
      <c r="AO2640" s="49" t="s">
        <v>9</v>
      </c>
      <c r="AP2640" s="49" t="s">
        <v>494</v>
      </c>
      <c r="AQ2640" s="49" t="s">
        <v>9</v>
      </c>
      <c r="AR2640" s="49" t="s">
        <v>487</v>
      </c>
      <c r="AS2640" s="49" t="s">
        <v>488</v>
      </c>
      <c r="AT2640" s="49" t="s">
        <v>489</v>
      </c>
    </row>
    <row r="2641" spans="1:46" x14ac:dyDescent="0.25">
      <c r="A2641">
        <v>16</v>
      </c>
      <c r="B2641" t="s">
        <v>192</v>
      </c>
      <c r="C2641" t="s">
        <v>192</v>
      </c>
      <c r="D2641" t="s">
        <v>193</v>
      </c>
      <c r="E2641" t="s">
        <v>638</v>
      </c>
      <c r="F2641" t="s">
        <v>639</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G2641">
        <v>0</v>
      </c>
      <c r="AH2641">
        <v>0</v>
      </c>
      <c r="AI2641">
        <v>0</v>
      </c>
      <c r="AJ2641">
        <v>0</v>
      </c>
      <c r="AK2641">
        <v>0</v>
      </c>
      <c r="AL2641">
        <v>0</v>
      </c>
      <c r="AM2641" s="49" t="s">
        <v>193</v>
      </c>
      <c r="AN2641" s="49" t="s">
        <v>14</v>
      </c>
      <c r="AO2641" s="49" t="s">
        <v>500</v>
      </c>
      <c r="AP2641" s="49" t="s">
        <v>505</v>
      </c>
      <c r="AQ2641" s="49" t="s">
        <v>13</v>
      </c>
      <c r="AR2641" s="49" t="s">
        <v>487</v>
      </c>
      <c r="AS2641" s="49" t="s">
        <v>488</v>
      </c>
      <c r="AT2641" s="49" t="s">
        <v>489</v>
      </c>
    </row>
    <row r="2642" spans="1:46" x14ac:dyDescent="0.25">
      <c r="A2642">
        <v>16</v>
      </c>
      <c r="B2642" t="s">
        <v>132</v>
      </c>
      <c r="C2642" t="s">
        <v>132</v>
      </c>
      <c r="D2642" t="s">
        <v>133</v>
      </c>
      <c r="E2642" t="s">
        <v>638</v>
      </c>
      <c r="F2642" t="s">
        <v>639</v>
      </c>
      <c r="G2642">
        <v>0</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c r="AG2642">
        <v>0</v>
      </c>
      <c r="AH2642">
        <v>0</v>
      </c>
      <c r="AI2642">
        <v>0</v>
      </c>
      <c r="AJ2642">
        <v>0</v>
      </c>
      <c r="AK2642">
        <v>0</v>
      </c>
      <c r="AL2642" t="s">
        <v>531</v>
      </c>
      <c r="AM2642" s="49" t="s">
        <v>133</v>
      </c>
      <c r="AN2642" s="49" t="s">
        <v>14</v>
      </c>
      <c r="AO2642" s="49" t="s">
        <v>507</v>
      </c>
      <c r="AP2642" s="49" t="s">
        <v>501</v>
      </c>
      <c r="AQ2642" s="49" t="s">
        <v>10</v>
      </c>
      <c r="AR2642" s="49" t="s">
        <v>487</v>
      </c>
      <c r="AS2642" s="49" t="s">
        <v>488</v>
      </c>
      <c r="AT2642" s="49" t="s">
        <v>489</v>
      </c>
    </row>
    <row r="2643" spans="1:46" x14ac:dyDescent="0.25">
      <c r="A2643">
        <v>16</v>
      </c>
      <c r="B2643" t="s">
        <v>134</v>
      </c>
      <c r="C2643" t="s">
        <v>134</v>
      </c>
      <c r="D2643" t="s">
        <v>135</v>
      </c>
      <c r="E2643" t="s">
        <v>638</v>
      </c>
      <c r="F2643" t="s">
        <v>639</v>
      </c>
      <c r="G2643">
        <v>0</v>
      </c>
      <c r="H2643">
        <v>0</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c r="AG2643">
        <v>0</v>
      </c>
      <c r="AH2643">
        <v>0</v>
      </c>
      <c r="AI2643">
        <v>0</v>
      </c>
      <c r="AJ2643">
        <v>0</v>
      </c>
      <c r="AK2643">
        <v>0</v>
      </c>
      <c r="AL2643">
        <v>0</v>
      </c>
      <c r="AM2643" s="49" t="s">
        <v>135</v>
      </c>
      <c r="AN2643" s="49" t="s">
        <v>14</v>
      </c>
      <c r="AO2643" s="49" t="s">
        <v>500</v>
      </c>
      <c r="AP2643" s="49" t="s">
        <v>505</v>
      </c>
      <c r="AQ2643" s="49" t="s">
        <v>13</v>
      </c>
      <c r="AR2643" s="49" t="s">
        <v>487</v>
      </c>
      <c r="AS2643" s="49" t="s">
        <v>488</v>
      </c>
      <c r="AT2643" s="49" t="s">
        <v>489</v>
      </c>
    </row>
    <row r="2644" spans="1:46" x14ac:dyDescent="0.25">
      <c r="A2644">
        <v>16</v>
      </c>
      <c r="B2644" t="s">
        <v>136</v>
      </c>
      <c r="C2644" t="s">
        <v>136</v>
      </c>
      <c r="D2644" t="s">
        <v>137</v>
      </c>
      <c r="E2644" t="s">
        <v>638</v>
      </c>
      <c r="F2644" t="s">
        <v>639</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c r="AG2644">
        <v>0</v>
      </c>
      <c r="AH2644">
        <v>0</v>
      </c>
      <c r="AI2644">
        <v>0</v>
      </c>
      <c r="AJ2644">
        <v>0</v>
      </c>
      <c r="AK2644">
        <v>0</v>
      </c>
      <c r="AL2644">
        <v>0</v>
      </c>
      <c r="AM2644" s="49" t="s">
        <v>137</v>
      </c>
      <c r="AN2644" s="49" t="s">
        <v>14</v>
      </c>
      <c r="AO2644" s="49" t="s">
        <v>500</v>
      </c>
      <c r="AP2644" s="49" t="s">
        <v>505</v>
      </c>
      <c r="AQ2644" s="49" t="s">
        <v>13</v>
      </c>
      <c r="AR2644" s="49" t="s">
        <v>487</v>
      </c>
      <c r="AS2644" s="49" t="s">
        <v>488</v>
      </c>
      <c r="AT2644" s="49" t="s">
        <v>489</v>
      </c>
    </row>
    <row r="2645" spans="1:46" x14ac:dyDescent="0.25">
      <c r="A2645">
        <v>16</v>
      </c>
      <c r="B2645" t="s">
        <v>315</v>
      </c>
      <c r="C2645" t="s">
        <v>315</v>
      </c>
      <c r="D2645" t="s">
        <v>547</v>
      </c>
      <c r="E2645" t="s">
        <v>638</v>
      </c>
      <c r="F2645" t="s">
        <v>639</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c r="AG2645">
        <v>0</v>
      </c>
      <c r="AH2645">
        <v>0</v>
      </c>
      <c r="AI2645">
        <v>0</v>
      </c>
      <c r="AJ2645">
        <v>0</v>
      </c>
      <c r="AK2645">
        <v>0</v>
      </c>
      <c r="AL2645" t="s">
        <v>531</v>
      </c>
      <c r="AM2645" s="49" t="s">
        <v>316</v>
      </c>
      <c r="AN2645" s="49" t="s">
        <v>14</v>
      </c>
      <c r="AO2645" s="49" t="s">
        <v>485</v>
      </c>
      <c r="AP2645" s="49" t="s">
        <v>486</v>
      </c>
      <c r="AQ2645" s="49" t="s">
        <v>11</v>
      </c>
      <c r="AR2645" s="49" t="s">
        <v>487</v>
      </c>
      <c r="AS2645" s="49" t="s">
        <v>488</v>
      </c>
      <c r="AT2645" s="49" t="s">
        <v>489</v>
      </c>
    </row>
    <row r="2646" spans="1:46" x14ac:dyDescent="0.25">
      <c r="A2646">
        <v>16</v>
      </c>
      <c r="B2646" t="s">
        <v>121</v>
      </c>
      <c r="C2646" t="s">
        <v>121</v>
      </c>
      <c r="D2646" t="s">
        <v>548</v>
      </c>
      <c r="E2646" t="s">
        <v>638</v>
      </c>
      <c r="F2646" t="s">
        <v>639</v>
      </c>
      <c r="G2646">
        <v>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c r="AG2646">
        <v>0</v>
      </c>
      <c r="AH2646">
        <v>0</v>
      </c>
      <c r="AI2646">
        <v>0</v>
      </c>
      <c r="AJ2646">
        <v>0</v>
      </c>
      <c r="AK2646">
        <v>0</v>
      </c>
      <c r="AL2646" t="s">
        <v>531</v>
      </c>
      <c r="AM2646" s="49" t="s">
        <v>122</v>
      </c>
      <c r="AN2646" s="49" t="s">
        <v>5</v>
      </c>
      <c r="AO2646" s="49" t="s">
        <v>9</v>
      </c>
      <c r="AP2646" s="49" t="s">
        <v>486</v>
      </c>
      <c r="AQ2646" s="49" t="s">
        <v>9</v>
      </c>
      <c r="AR2646" s="49" t="s">
        <v>495</v>
      </c>
      <c r="AS2646" s="49" t="s">
        <v>488</v>
      </c>
      <c r="AT2646" s="49" t="s">
        <v>489</v>
      </c>
    </row>
    <row r="2647" spans="1:46" x14ac:dyDescent="0.25">
      <c r="A2647">
        <v>16</v>
      </c>
      <c r="B2647" t="s">
        <v>144</v>
      </c>
      <c r="C2647" t="s">
        <v>144</v>
      </c>
      <c r="D2647" t="s">
        <v>145</v>
      </c>
      <c r="E2647" t="s">
        <v>638</v>
      </c>
      <c r="F2647" t="s">
        <v>639</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c r="AG2647">
        <v>0</v>
      </c>
      <c r="AH2647">
        <v>0</v>
      </c>
      <c r="AI2647">
        <v>0</v>
      </c>
      <c r="AJ2647">
        <v>0</v>
      </c>
      <c r="AK2647">
        <v>0</v>
      </c>
      <c r="AL2647">
        <v>0</v>
      </c>
      <c r="AM2647" s="49" t="s">
        <v>145</v>
      </c>
      <c r="AN2647" s="49" t="s">
        <v>14</v>
      </c>
      <c r="AO2647" s="49" t="s">
        <v>500</v>
      </c>
      <c r="AP2647" s="49" t="s">
        <v>505</v>
      </c>
      <c r="AQ2647" s="49" t="s">
        <v>13</v>
      </c>
      <c r="AR2647" s="49" t="s">
        <v>487</v>
      </c>
      <c r="AS2647" s="49" t="s">
        <v>488</v>
      </c>
      <c r="AT2647" s="49" t="s">
        <v>489</v>
      </c>
    </row>
    <row r="2648" spans="1:46" x14ac:dyDescent="0.25">
      <c r="A2648">
        <v>16</v>
      </c>
      <c r="B2648" t="s">
        <v>146</v>
      </c>
      <c r="C2648" t="s">
        <v>146</v>
      </c>
      <c r="D2648" t="s">
        <v>147</v>
      </c>
      <c r="E2648" t="s">
        <v>638</v>
      </c>
      <c r="F2648" t="s">
        <v>639</v>
      </c>
      <c r="G2648">
        <v>0</v>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c r="AG2648">
        <v>0</v>
      </c>
      <c r="AH2648">
        <v>0</v>
      </c>
      <c r="AI2648">
        <v>0</v>
      </c>
      <c r="AJ2648">
        <v>0</v>
      </c>
      <c r="AK2648">
        <v>0</v>
      </c>
      <c r="AL2648" t="s">
        <v>531</v>
      </c>
      <c r="AM2648" s="49" t="s">
        <v>147</v>
      </c>
      <c r="AN2648" s="49" t="s">
        <v>14</v>
      </c>
      <c r="AO2648" s="49" t="s">
        <v>507</v>
      </c>
      <c r="AP2648" s="49" t="s">
        <v>501</v>
      </c>
      <c r="AQ2648" s="49" t="s">
        <v>10</v>
      </c>
      <c r="AR2648" s="49" t="s">
        <v>487</v>
      </c>
      <c r="AS2648" s="49" t="s">
        <v>488</v>
      </c>
      <c r="AT2648" s="49" t="s">
        <v>489</v>
      </c>
    </row>
    <row r="2649" spans="1:46" x14ac:dyDescent="0.25">
      <c r="A2649">
        <v>16</v>
      </c>
      <c r="B2649" t="s">
        <v>149</v>
      </c>
      <c r="C2649" t="s">
        <v>149</v>
      </c>
      <c r="D2649" t="s">
        <v>412</v>
      </c>
      <c r="E2649" t="s">
        <v>638</v>
      </c>
      <c r="F2649" t="s">
        <v>639</v>
      </c>
      <c r="G2649">
        <v>0</v>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c r="AG2649">
        <v>0</v>
      </c>
      <c r="AH2649">
        <v>0</v>
      </c>
      <c r="AI2649">
        <v>0</v>
      </c>
      <c r="AJ2649">
        <v>0</v>
      </c>
      <c r="AK2649">
        <v>0</v>
      </c>
      <c r="AL2649" t="s">
        <v>531</v>
      </c>
      <c r="AM2649" s="49" t="s">
        <v>412</v>
      </c>
      <c r="AN2649" s="49" t="s">
        <v>14</v>
      </c>
      <c r="AO2649" s="49" t="s">
        <v>506</v>
      </c>
      <c r="AP2649" s="49" t="s">
        <v>501</v>
      </c>
      <c r="AQ2649" s="49" t="s">
        <v>10</v>
      </c>
      <c r="AR2649" s="49" t="s">
        <v>487</v>
      </c>
      <c r="AS2649" s="49" t="s">
        <v>496</v>
      </c>
      <c r="AT2649" s="49" t="s">
        <v>497</v>
      </c>
    </row>
    <row r="2650" spans="1:46" x14ac:dyDescent="0.25">
      <c r="A2650">
        <v>16</v>
      </c>
      <c r="B2650" t="s">
        <v>150</v>
      </c>
      <c r="C2650" t="s">
        <v>150</v>
      </c>
      <c r="D2650" t="s">
        <v>151</v>
      </c>
      <c r="E2650" t="s">
        <v>638</v>
      </c>
      <c r="F2650" t="s">
        <v>639</v>
      </c>
      <c r="G2650">
        <v>0</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c r="AG2650">
        <v>0</v>
      </c>
      <c r="AH2650">
        <v>0</v>
      </c>
      <c r="AI2650">
        <v>0</v>
      </c>
      <c r="AJ2650">
        <v>0</v>
      </c>
      <c r="AK2650">
        <v>0</v>
      </c>
      <c r="AL2650" t="s">
        <v>531</v>
      </c>
      <c r="AM2650" s="49" t="s">
        <v>151</v>
      </c>
      <c r="AN2650" s="49" t="s">
        <v>7</v>
      </c>
      <c r="AO2650" s="49" t="s">
        <v>9</v>
      </c>
      <c r="AP2650" s="49" t="s">
        <v>494</v>
      </c>
      <c r="AQ2650" s="49" t="s">
        <v>9</v>
      </c>
      <c r="AR2650" s="49" t="s">
        <v>487</v>
      </c>
      <c r="AS2650" s="49" t="s">
        <v>488</v>
      </c>
      <c r="AT2650" s="49" t="s">
        <v>489</v>
      </c>
    </row>
    <row r="2651" spans="1:46" x14ac:dyDescent="0.25">
      <c r="A2651">
        <v>16</v>
      </c>
      <c r="B2651" t="s">
        <v>338</v>
      </c>
      <c r="C2651" t="s">
        <v>338</v>
      </c>
      <c r="D2651" t="s">
        <v>339</v>
      </c>
      <c r="E2651" t="s">
        <v>638</v>
      </c>
      <c r="F2651" t="s">
        <v>639</v>
      </c>
      <c r="G2651">
        <v>0</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G2651">
        <v>0</v>
      </c>
      <c r="AH2651">
        <v>0</v>
      </c>
      <c r="AI2651">
        <v>0</v>
      </c>
      <c r="AJ2651">
        <v>0</v>
      </c>
      <c r="AK2651">
        <v>0</v>
      </c>
      <c r="AL2651" t="s">
        <v>531</v>
      </c>
      <c r="AM2651" s="49" t="s">
        <v>339</v>
      </c>
      <c r="AN2651" s="49" t="s">
        <v>14</v>
      </c>
      <c r="AO2651" s="49" t="s">
        <v>507</v>
      </c>
      <c r="AP2651" s="49" t="s">
        <v>494</v>
      </c>
      <c r="AQ2651" s="49" t="s">
        <v>10</v>
      </c>
      <c r="AR2651" s="49" t="s">
        <v>487</v>
      </c>
      <c r="AS2651" s="49" t="s">
        <v>488</v>
      </c>
      <c r="AT2651" s="49" t="s">
        <v>489</v>
      </c>
    </row>
    <row r="2652" spans="1:46" x14ac:dyDescent="0.25">
      <c r="A2652">
        <v>16</v>
      </c>
      <c r="B2652" t="s">
        <v>181</v>
      </c>
      <c r="C2652" t="s">
        <v>181</v>
      </c>
      <c r="D2652" t="s">
        <v>414</v>
      </c>
      <c r="E2652" t="s">
        <v>638</v>
      </c>
      <c r="F2652" t="s">
        <v>639</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c r="AG2652">
        <v>0</v>
      </c>
      <c r="AH2652">
        <v>0</v>
      </c>
      <c r="AI2652">
        <v>0</v>
      </c>
      <c r="AJ2652">
        <v>0</v>
      </c>
      <c r="AK2652">
        <v>0</v>
      </c>
      <c r="AL2652" t="s">
        <v>531</v>
      </c>
      <c r="AM2652" s="49" t="s">
        <v>414</v>
      </c>
      <c r="AN2652" s="49" t="s">
        <v>5</v>
      </c>
      <c r="AO2652" s="49" t="s">
        <v>9</v>
      </c>
      <c r="AP2652" s="49" t="s">
        <v>501</v>
      </c>
      <c r="AQ2652" s="49" t="s">
        <v>9</v>
      </c>
      <c r="AR2652" s="49" t="s">
        <v>495</v>
      </c>
      <c r="AS2652" s="49" t="s">
        <v>496</v>
      </c>
      <c r="AT2652" s="49" t="s">
        <v>497</v>
      </c>
    </row>
    <row r="2653" spans="1:46" x14ac:dyDescent="0.25">
      <c r="A2653">
        <v>16</v>
      </c>
      <c r="B2653" t="s">
        <v>152</v>
      </c>
      <c r="C2653" t="s">
        <v>152</v>
      </c>
      <c r="D2653" t="s">
        <v>153</v>
      </c>
      <c r="E2653" t="s">
        <v>638</v>
      </c>
      <c r="F2653" t="s">
        <v>639</v>
      </c>
      <c r="G2653" t="s">
        <v>531</v>
      </c>
      <c r="H2653" t="s">
        <v>531</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G2653">
        <v>0</v>
      </c>
      <c r="AH2653">
        <v>0</v>
      </c>
      <c r="AI2653">
        <v>0</v>
      </c>
      <c r="AJ2653">
        <v>0</v>
      </c>
      <c r="AK2653">
        <v>0</v>
      </c>
      <c r="AL2653" t="s">
        <v>531</v>
      </c>
      <c r="AM2653" s="49" t="s">
        <v>153</v>
      </c>
      <c r="AN2653" s="49" t="s">
        <v>6</v>
      </c>
      <c r="AO2653" s="49" t="s">
        <v>9</v>
      </c>
      <c r="AP2653" s="49" t="s">
        <v>486</v>
      </c>
      <c r="AQ2653" s="49" t="s">
        <v>9</v>
      </c>
      <c r="AR2653" s="49" t="s">
        <v>487</v>
      </c>
      <c r="AS2653" s="49" t="s">
        <v>488</v>
      </c>
      <c r="AT2653" s="49" t="s">
        <v>489</v>
      </c>
    </row>
    <row r="2654" spans="1:46" x14ac:dyDescent="0.25">
      <c r="A2654">
        <v>16</v>
      </c>
      <c r="B2654" t="s">
        <v>156</v>
      </c>
      <c r="C2654" t="s">
        <v>156</v>
      </c>
      <c r="D2654" t="s">
        <v>157</v>
      </c>
      <c r="E2654" t="s">
        <v>638</v>
      </c>
      <c r="F2654" t="s">
        <v>639</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c r="AG2654">
        <v>0</v>
      </c>
      <c r="AH2654">
        <v>0</v>
      </c>
      <c r="AI2654">
        <v>0</v>
      </c>
      <c r="AJ2654">
        <v>0</v>
      </c>
      <c r="AK2654">
        <v>0</v>
      </c>
      <c r="AL2654">
        <v>0</v>
      </c>
      <c r="AM2654" s="49" t="s">
        <v>157</v>
      </c>
      <c r="AN2654" s="49" t="s">
        <v>14</v>
      </c>
      <c r="AO2654" s="49" t="s">
        <v>500</v>
      </c>
      <c r="AP2654" s="49" t="s">
        <v>505</v>
      </c>
      <c r="AQ2654" s="49" t="s">
        <v>13</v>
      </c>
      <c r="AR2654" s="49" t="s">
        <v>487</v>
      </c>
      <c r="AS2654" s="49" t="s">
        <v>488</v>
      </c>
      <c r="AT2654" s="49" t="s">
        <v>489</v>
      </c>
    </row>
    <row r="2655" spans="1:46" x14ac:dyDescent="0.25">
      <c r="A2655">
        <v>16</v>
      </c>
      <c r="B2655" t="s">
        <v>158</v>
      </c>
      <c r="C2655" t="s">
        <v>158</v>
      </c>
      <c r="D2655" t="s">
        <v>159</v>
      </c>
      <c r="E2655" t="s">
        <v>638</v>
      </c>
      <c r="F2655" t="s">
        <v>639</v>
      </c>
      <c r="G2655">
        <v>0</v>
      </c>
      <c r="H2655">
        <v>0</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c r="AG2655">
        <v>0</v>
      </c>
      <c r="AH2655">
        <v>0</v>
      </c>
      <c r="AI2655">
        <v>0</v>
      </c>
      <c r="AJ2655">
        <v>0</v>
      </c>
      <c r="AK2655">
        <v>0</v>
      </c>
      <c r="AL2655" t="s">
        <v>531</v>
      </c>
      <c r="AM2655" s="49" t="s">
        <v>159</v>
      </c>
      <c r="AN2655" s="49" t="s">
        <v>6</v>
      </c>
      <c r="AO2655" s="49" t="s">
        <v>9</v>
      </c>
      <c r="AP2655" s="49" t="s">
        <v>486</v>
      </c>
      <c r="AQ2655" s="49" t="s">
        <v>9</v>
      </c>
      <c r="AR2655" s="49" t="s">
        <v>487</v>
      </c>
      <c r="AS2655" s="49" t="s">
        <v>488</v>
      </c>
      <c r="AT2655" s="49" t="s">
        <v>489</v>
      </c>
    </row>
    <row r="2656" spans="1:46" x14ac:dyDescent="0.25">
      <c r="A2656">
        <v>16</v>
      </c>
      <c r="B2656" t="s">
        <v>160</v>
      </c>
      <c r="C2656" t="s">
        <v>160</v>
      </c>
      <c r="D2656" t="s">
        <v>161</v>
      </c>
      <c r="E2656" t="s">
        <v>638</v>
      </c>
      <c r="F2656" t="s">
        <v>639</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42.998399999999997</v>
      </c>
      <c r="AC2656">
        <v>0</v>
      </c>
      <c r="AD2656">
        <v>0</v>
      </c>
      <c r="AE2656">
        <v>0</v>
      </c>
      <c r="AF2656">
        <v>43.0989</v>
      </c>
      <c r="AG2656">
        <v>0</v>
      </c>
      <c r="AH2656">
        <v>0</v>
      </c>
      <c r="AI2656">
        <v>301.70080000000002</v>
      </c>
      <c r="AJ2656">
        <v>1034.3992000000001</v>
      </c>
      <c r="AK2656">
        <v>1896.3985</v>
      </c>
      <c r="AL2656">
        <v>3835.9000999999998</v>
      </c>
      <c r="AM2656" s="49" t="s">
        <v>161</v>
      </c>
      <c r="AN2656" s="49" t="s">
        <v>14</v>
      </c>
      <c r="AO2656" s="49" t="s">
        <v>500</v>
      </c>
      <c r="AP2656" s="49" t="s">
        <v>505</v>
      </c>
      <c r="AQ2656" s="49" t="s">
        <v>13</v>
      </c>
      <c r="AR2656" s="49" t="s">
        <v>487</v>
      </c>
      <c r="AS2656" s="49" t="s">
        <v>488</v>
      </c>
      <c r="AT2656" s="49" t="s">
        <v>489</v>
      </c>
    </row>
    <row r="2657" spans="1:46" x14ac:dyDescent="0.25">
      <c r="A2657">
        <v>16</v>
      </c>
      <c r="B2657" t="s">
        <v>164</v>
      </c>
      <c r="C2657" t="s">
        <v>164</v>
      </c>
      <c r="D2657" t="s">
        <v>165</v>
      </c>
      <c r="E2657" t="s">
        <v>638</v>
      </c>
      <c r="F2657" t="s">
        <v>639</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c r="AH2657">
        <v>0</v>
      </c>
      <c r="AI2657">
        <v>0</v>
      </c>
      <c r="AJ2657">
        <v>0</v>
      </c>
      <c r="AK2657">
        <v>0</v>
      </c>
      <c r="AL2657">
        <v>0</v>
      </c>
      <c r="AM2657" s="49" t="s">
        <v>165</v>
      </c>
      <c r="AN2657" s="49" t="s">
        <v>14</v>
      </c>
      <c r="AO2657" s="49" t="s">
        <v>500</v>
      </c>
      <c r="AP2657" s="49" t="s">
        <v>505</v>
      </c>
      <c r="AQ2657" s="49" t="s">
        <v>13</v>
      </c>
      <c r="AR2657" s="49" t="s">
        <v>487</v>
      </c>
      <c r="AS2657" s="49" t="s">
        <v>488</v>
      </c>
      <c r="AT2657" s="49" t="s">
        <v>489</v>
      </c>
    </row>
    <row r="2658" spans="1:46" x14ac:dyDescent="0.25">
      <c r="A2658">
        <v>16</v>
      </c>
      <c r="B2658" t="s">
        <v>168</v>
      </c>
      <c r="C2658" t="s">
        <v>168</v>
      </c>
      <c r="D2658" t="s">
        <v>413</v>
      </c>
      <c r="E2658" t="s">
        <v>638</v>
      </c>
      <c r="F2658" t="s">
        <v>639</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G2658">
        <v>0</v>
      </c>
      <c r="AH2658">
        <v>0</v>
      </c>
      <c r="AI2658">
        <v>0</v>
      </c>
      <c r="AJ2658">
        <v>0</v>
      </c>
      <c r="AK2658">
        <v>0</v>
      </c>
      <c r="AL2658" t="s">
        <v>531</v>
      </c>
      <c r="AM2658" s="49" t="s">
        <v>413</v>
      </c>
      <c r="AN2658" s="49" t="s">
        <v>5</v>
      </c>
      <c r="AO2658" s="49" t="s">
        <v>9</v>
      </c>
      <c r="AP2658" s="49" t="s">
        <v>501</v>
      </c>
      <c r="AQ2658" s="49" t="s">
        <v>9</v>
      </c>
      <c r="AR2658" s="49" t="s">
        <v>495</v>
      </c>
      <c r="AS2658" s="49" t="s">
        <v>496</v>
      </c>
      <c r="AT2658" s="49" t="s">
        <v>497</v>
      </c>
    </row>
    <row r="2659" spans="1:46" x14ac:dyDescent="0.25">
      <c r="A2659">
        <v>16</v>
      </c>
      <c r="B2659" t="s">
        <v>171</v>
      </c>
      <c r="C2659" t="s">
        <v>171</v>
      </c>
      <c r="D2659" t="s">
        <v>172</v>
      </c>
      <c r="E2659" t="s">
        <v>638</v>
      </c>
      <c r="F2659" t="s">
        <v>639</v>
      </c>
      <c r="G2659">
        <v>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c r="AG2659">
        <v>0</v>
      </c>
      <c r="AH2659">
        <v>0</v>
      </c>
      <c r="AI2659">
        <v>0</v>
      </c>
      <c r="AJ2659">
        <v>0</v>
      </c>
      <c r="AK2659">
        <v>0</v>
      </c>
      <c r="AL2659">
        <v>0</v>
      </c>
      <c r="AM2659" s="49" t="s">
        <v>172</v>
      </c>
      <c r="AN2659" s="49" t="s">
        <v>14</v>
      </c>
      <c r="AO2659" s="49" t="s">
        <v>500</v>
      </c>
      <c r="AP2659" s="49" t="s">
        <v>501</v>
      </c>
      <c r="AQ2659" s="49" t="s">
        <v>502</v>
      </c>
      <c r="AR2659" s="49" t="s">
        <v>487</v>
      </c>
      <c r="AS2659" s="49" t="s">
        <v>488</v>
      </c>
      <c r="AT2659" s="49" t="s">
        <v>489</v>
      </c>
    </row>
    <row r="2660" spans="1:46" x14ac:dyDescent="0.25">
      <c r="A2660">
        <v>16</v>
      </c>
      <c r="B2660" t="s">
        <v>138</v>
      </c>
      <c r="C2660" t="s">
        <v>138</v>
      </c>
      <c r="D2660" t="s">
        <v>139</v>
      </c>
      <c r="E2660" t="s">
        <v>638</v>
      </c>
      <c r="F2660" t="s">
        <v>639</v>
      </c>
      <c r="G2660">
        <v>0</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c r="AG2660">
        <v>0</v>
      </c>
      <c r="AH2660">
        <v>0</v>
      </c>
      <c r="AI2660">
        <v>0</v>
      </c>
      <c r="AJ2660">
        <v>0</v>
      </c>
      <c r="AK2660">
        <v>0</v>
      </c>
      <c r="AL2660">
        <v>0</v>
      </c>
      <c r="AM2660" s="49" t="s">
        <v>139</v>
      </c>
      <c r="AN2660" s="49" t="s">
        <v>14</v>
      </c>
      <c r="AO2660" s="49" t="s">
        <v>500</v>
      </c>
      <c r="AP2660" s="49" t="s">
        <v>505</v>
      </c>
      <c r="AQ2660" s="49" t="s">
        <v>13</v>
      </c>
      <c r="AR2660" s="49" t="s">
        <v>487</v>
      </c>
      <c r="AS2660" s="49" t="s">
        <v>488</v>
      </c>
      <c r="AT2660" s="49" t="s">
        <v>489</v>
      </c>
    </row>
    <row r="2661" spans="1:46" x14ac:dyDescent="0.25">
      <c r="A2661">
        <v>16</v>
      </c>
      <c r="B2661" t="s">
        <v>173</v>
      </c>
      <c r="C2661" t="s">
        <v>173</v>
      </c>
      <c r="D2661" t="s">
        <v>174</v>
      </c>
      <c r="E2661" t="s">
        <v>638</v>
      </c>
      <c r="F2661" t="s">
        <v>639</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c r="AG2661">
        <v>0</v>
      </c>
      <c r="AH2661">
        <v>0</v>
      </c>
      <c r="AI2661">
        <v>0</v>
      </c>
      <c r="AJ2661">
        <v>0</v>
      </c>
      <c r="AK2661">
        <v>0</v>
      </c>
      <c r="AL2661" t="s">
        <v>531</v>
      </c>
      <c r="AM2661" s="49" t="s">
        <v>174</v>
      </c>
      <c r="AN2661" s="49" t="s">
        <v>8</v>
      </c>
      <c r="AO2661" s="49" t="s">
        <v>9</v>
      </c>
      <c r="AP2661" s="49" t="s">
        <v>494</v>
      </c>
      <c r="AQ2661" s="49" t="s">
        <v>9</v>
      </c>
      <c r="AR2661" s="49" t="s">
        <v>495</v>
      </c>
      <c r="AS2661" s="49" t="s">
        <v>488</v>
      </c>
      <c r="AT2661" s="49" t="s">
        <v>489</v>
      </c>
    </row>
    <row r="2662" spans="1:46" x14ac:dyDescent="0.25">
      <c r="A2662">
        <v>16</v>
      </c>
      <c r="B2662" t="s">
        <v>549</v>
      </c>
      <c r="C2662" t="s">
        <v>549</v>
      </c>
      <c r="D2662" t="s">
        <v>550</v>
      </c>
      <c r="E2662" t="s">
        <v>638</v>
      </c>
      <c r="F2662" t="s">
        <v>639</v>
      </c>
      <c r="G2662">
        <v>0</v>
      </c>
      <c r="H2662">
        <v>0</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c r="AG2662">
        <v>0</v>
      </c>
      <c r="AH2662">
        <v>0</v>
      </c>
      <c r="AI2662">
        <v>0</v>
      </c>
      <c r="AJ2662">
        <v>0</v>
      </c>
      <c r="AK2662">
        <v>0</v>
      </c>
      <c r="AL2662" t="s">
        <v>531</v>
      </c>
      <c r="AM2662" s="49" t="e">
        <v>#N/A</v>
      </c>
      <c r="AN2662" s="49" t="e">
        <v>#N/A</v>
      </c>
      <c r="AO2662" s="49" t="e">
        <v>#N/A</v>
      </c>
      <c r="AP2662" s="49" t="e">
        <v>#N/A</v>
      </c>
      <c r="AQ2662" s="49" t="e">
        <v>#N/A</v>
      </c>
      <c r="AR2662" s="49" t="e">
        <v>#N/A</v>
      </c>
      <c r="AS2662" s="49" t="e">
        <v>#N/A</v>
      </c>
      <c r="AT2662" s="49" t="e">
        <v>#N/A</v>
      </c>
    </row>
    <row r="2663" spans="1:46" x14ac:dyDescent="0.25">
      <c r="A2663">
        <v>16</v>
      </c>
      <c r="B2663" t="s">
        <v>182</v>
      </c>
      <c r="C2663" t="s">
        <v>182</v>
      </c>
      <c r="D2663" t="s">
        <v>183</v>
      </c>
      <c r="E2663" t="s">
        <v>638</v>
      </c>
      <c r="F2663" t="s">
        <v>639</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c r="AG2663">
        <v>0</v>
      </c>
      <c r="AH2663">
        <v>0</v>
      </c>
      <c r="AI2663">
        <v>0</v>
      </c>
      <c r="AJ2663">
        <v>0</v>
      </c>
      <c r="AK2663">
        <v>0</v>
      </c>
      <c r="AL2663">
        <v>0</v>
      </c>
      <c r="AM2663" s="49" t="s">
        <v>183</v>
      </c>
      <c r="AN2663" s="49" t="s">
        <v>14</v>
      </c>
      <c r="AO2663" s="49" t="s">
        <v>500</v>
      </c>
      <c r="AP2663" s="49" t="s">
        <v>505</v>
      </c>
      <c r="AQ2663" s="49" t="s">
        <v>13</v>
      </c>
      <c r="AR2663" s="49" t="s">
        <v>487</v>
      </c>
      <c r="AS2663" s="49" t="s">
        <v>488</v>
      </c>
      <c r="AT2663" s="49" t="s">
        <v>489</v>
      </c>
    </row>
    <row r="2664" spans="1:46" x14ac:dyDescent="0.25">
      <c r="A2664">
        <v>16</v>
      </c>
      <c r="B2664" t="s">
        <v>186</v>
      </c>
      <c r="C2664" t="s">
        <v>186</v>
      </c>
      <c r="D2664" t="s">
        <v>187</v>
      </c>
      <c r="E2664" t="s">
        <v>638</v>
      </c>
      <c r="F2664" t="s">
        <v>639</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c r="AG2664">
        <v>0</v>
      </c>
      <c r="AH2664">
        <v>0</v>
      </c>
      <c r="AI2664">
        <v>0</v>
      </c>
      <c r="AJ2664">
        <v>0</v>
      </c>
      <c r="AK2664">
        <v>0</v>
      </c>
      <c r="AL2664" t="s">
        <v>531</v>
      </c>
      <c r="AM2664" s="49" t="s">
        <v>187</v>
      </c>
      <c r="AN2664" s="49" t="s">
        <v>14</v>
      </c>
      <c r="AO2664" s="49" t="s">
        <v>507</v>
      </c>
      <c r="AP2664" s="49" t="s">
        <v>501</v>
      </c>
      <c r="AQ2664" s="49" t="s">
        <v>10</v>
      </c>
      <c r="AR2664" s="49" t="s">
        <v>487</v>
      </c>
      <c r="AS2664" s="49" t="s">
        <v>488</v>
      </c>
      <c r="AT2664" s="49" t="s">
        <v>489</v>
      </c>
    </row>
    <row r="2665" spans="1:46" x14ac:dyDescent="0.25">
      <c r="A2665">
        <v>16</v>
      </c>
      <c r="B2665" t="s">
        <v>188</v>
      </c>
      <c r="C2665" t="s">
        <v>188</v>
      </c>
      <c r="D2665" t="s">
        <v>189</v>
      </c>
      <c r="E2665" t="s">
        <v>638</v>
      </c>
      <c r="F2665" t="s">
        <v>639</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c r="AG2665">
        <v>0</v>
      </c>
      <c r="AH2665">
        <v>0</v>
      </c>
      <c r="AI2665">
        <v>0</v>
      </c>
      <c r="AJ2665">
        <v>0</v>
      </c>
      <c r="AK2665">
        <v>0</v>
      </c>
      <c r="AL2665" t="s">
        <v>531</v>
      </c>
      <c r="AM2665" s="49" t="s">
        <v>189</v>
      </c>
      <c r="AN2665" s="49" t="s">
        <v>14</v>
      </c>
      <c r="AO2665" s="49" t="s">
        <v>506</v>
      </c>
      <c r="AP2665" s="49" t="s">
        <v>501</v>
      </c>
      <c r="AQ2665" s="49" t="s">
        <v>10</v>
      </c>
      <c r="AR2665" s="49" t="s">
        <v>495</v>
      </c>
      <c r="AS2665" s="49" t="s">
        <v>488</v>
      </c>
      <c r="AT2665" s="49" t="s">
        <v>489</v>
      </c>
    </row>
    <row r="2666" spans="1:46" x14ac:dyDescent="0.25">
      <c r="A2666">
        <v>16</v>
      </c>
      <c r="B2666" t="s">
        <v>194</v>
      </c>
      <c r="C2666" t="s">
        <v>194</v>
      </c>
      <c r="D2666" t="s">
        <v>195</v>
      </c>
      <c r="E2666" t="s">
        <v>638</v>
      </c>
      <c r="F2666" t="s">
        <v>639</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c r="AG2666">
        <v>0</v>
      </c>
      <c r="AH2666">
        <v>0</v>
      </c>
      <c r="AI2666">
        <v>0</v>
      </c>
      <c r="AJ2666">
        <v>0</v>
      </c>
      <c r="AK2666">
        <v>0</v>
      </c>
      <c r="AL2666" t="s">
        <v>531</v>
      </c>
      <c r="AM2666" s="49" t="s">
        <v>195</v>
      </c>
      <c r="AN2666" s="49" t="s">
        <v>14</v>
      </c>
      <c r="AO2666" s="49" t="s">
        <v>507</v>
      </c>
      <c r="AP2666" s="49" t="s">
        <v>494</v>
      </c>
      <c r="AQ2666" s="49" t="s">
        <v>10</v>
      </c>
      <c r="AR2666" s="49" t="s">
        <v>487</v>
      </c>
      <c r="AS2666" s="49" t="s">
        <v>488</v>
      </c>
      <c r="AT2666" s="49" t="s">
        <v>489</v>
      </c>
    </row>
    <row r="2667" spans="1:46" x14ac:dyDescent="0.25">
      <c r="A2667">
        <v>16</v>
      </c>
      <c r="B2667" t="s">
        <v>190</v>
      </c>
      <c r="C2667" t="s">
        <v>190</v>
      </c>
      <c r="D2667" t="s">
        <v>191</v>
      </c>
      <c r="E2667" t="s">
        <v>638</v>
      </c>
      <c r="F2667" t="s">
        <v>639</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c r="AG2667">
        <v>0</v>
      </c>
      <c r="AH2667">
        <v>0</v>
      </c>
      <c r="AI2667">
        <v>0</v>
      </c>
      <c r="AJ2667">
        <v>0</v>
      </c>
      <c r="AK2667">
        <v>0</v>
      </c>
      <c r="AL2667" t="s">
        <v>531</v>
      </c>
      <c r="AM2667" s="49" t="s">
        <v>191</v>
      </c>
      <c r="AN2667" s="49" t="s">
        <v>14</v>
      </c>
      <c r="AO2667" s="49" t="s">
        <v>507</v>
      </c>
      <c r="AP2667" s="49" t="s">
        <v>494</v>
      </c>
      <c r="AQ2667" s="49" t="s">
        <v>10</v>
      </c>
      <c r="AR2667" s="49" t="s">
        <v>487</v>
      </c>
      <c r="AS2667" s="49" t="s">
        <v>488</v>
      </c>
      <c r="AT2667" s="49" t="s">
        <v>489</v>
      </c>
    </row>
    <row r="2668" spans="1:46" x14ac:dyDescent="0.25">
      <c r="A2668">
        <v>16</v>
      </c>
      <c r="B2668" t="s">
        <v>196</v>
      </c>
      <c r="C2668" t="s">
        <v>196</v>
      </c>
      <c r="D2668" t="s">
        <v>197</v>
      </c>
      <c r="E2668" t="s">
        <v>638</v>
      </c>
      <c r="F2668" t="s">
        <v>639</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c r="AG2668">
        <v>0</v>
      </c>
      <c r="AH2668">
        <v>0</v>
      </c>
      <c r="AI2668">
        <v>0</v>
      </c>
      <c r="AJ2668">
        <v>0</v>
      </c>
      <c r="AK2668">
        <v>0</v>
      </c>
      <c r="AL2668">
        <v>0</v>
      </c>
      <c r="AM2668" s="49" t="s">
        <v>197</v>
      </c>
      <c r="AN2668" s="49" t="s">
        <v>14</v>
      </c>
      <c r="AO2668" s="49" t="s">
        <v>500</v>
      </c>
      <c r="AP2668" s="49" t="s">
        <v>505</v>
      </c>
      <c r="AQ2668" s="49" t="s">
        <v>13</v>
      </c>
      <c r="AR2668" s="49" t="s">
        <v>487</v>
      </c>
      <c r="AS2668" s="49" t="s">
        <v>488</v>
      </c>
      <c r="AT2668" s="49" t="s">
        <v>489</v>
      </c>
    </row>
    <row r="2669" spans="1:46" x14ac:dyDescent="0.25">
      <c r="A2669">
        <v>16</v>
      </c>
      <c r="B2669" t="s">
        <v>206</v>
      </c>
      <c r="C2669" t="s">
        <v>206</v>
      </c>
      <c r="D2669" t="s">
        <v>207</v>
      </c>
      <c r="E2669" t="s">
        <v>638</v>
      </c>
      <c r="F2669" t="s">
        <v>639</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c r="AK2669">
        <v>0</v>
      </c>
      <c r="AL2669">
        <v>0</v>
      </c>
      <c r="AM2669" s="49" t="s">
        <v>207</v>
      </c>
      <c r="AN2669" s="49" t="s">
        <v>14</v>
      </c>
      <c r="AO2669" s="49" t="s">
        <v>500</v>
      </c>
      <c r="AP2669" s="49" t="s">
        <v>505</v>
      </c>
      <c r="AQ2669" s="49" t="s">
        <v>13</v>
      </c>
      <c r="AR2669" s="49" t="s">
        <v>487</v>
      </c>
      <c r="AS2669" s="49" t="s">
        <v>488</v>
      </c>
      <c r="AT2669" s="49" t="s">
        <v>489</v>
      </c>
    </row>
    <row r="2670" spans="1:46" x14ac:dyDescent="0.25">
      <c r="A2670">
        <v>16</v>
      </c>
      <c r="B2670" t="s">
        <v>493</v>
      </c>
      <c r="C2670" t="s">
        <v>551</v>
      </c>
      <c r="D2670" t="s">
        <v>552</v>
      </c>
      <c r="E2670" t="s">
        <v>638</v>
      </c>
      <c r="F2670" t="s">
        <v>639</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42.998399999999997</v>
      </c>
      <c r="AC2670">
        <v>0</v>
      </c>
      <c r="AD2670">
        <v>0</v>
      </c>
      <c r="AE2670">
        <v>0</v>
      </c>
      <c r="AF2670">
        <v>43.0989</v>
      </c>
      <c r="AG2670">
        <v>0</v>
      </c>
      <c r="AH2670">
        <v>0</v>
      </c>
      <c r="AI2670">
        <v>301.70080000000002</v>
      </c>
      <c r="AJ2670">
        <v>1034.3992000000001</v>
      </c>
      <c r="AK2670">
        <v>1896.3985</v>
      </c>
      <c r="AL2670">
        <v>3839.5133000000001</v>
      </c>
      <c r="AM2670" s="49" t="e">
        <v>#N/A</v>
      </c>
      <c r="AN2670" s="49" t="e">
        <v>#N/A</v>
      </c>
      <c r="AO2670" s="49" t="e">
        <v>#N/A</v>
      </c>
      <c r="AP2670" s="49" t="e">
        <v>#N/A</v>
      </c>
      <c r="AQ2670" s="49" t="e">
        <v>#N/A</v>
      </c>
      <c r="AR2670" s="49" t="e">
        <v>#N/A</v>
      </c>
      <c r="AS2670" s="49" t="e">
        <v>#N/A</v>
      </c>
      <c r="AT2670" s="49" t="e">
        <v>#N/A</v>
      </c>
    </row>
    <row r="2671" spans="1:46" x14ac:dyDescent="0.25">
      <c r="A2671">
        <v>16</v>
      </c>
      <c r="B2671" t="s">
        <v>200</v>
      </c>
      <c r="C2671" t="s">
        <v>200</v>
      </c>
      <c r="D2671" t="s">
        <v>201</v>
      </c>
      <c r="E2671" t="s">
        <v>638</v>
      </c>
      <c r="F2671" t="s">
        <v>639</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c r="AK2671">
        <v>0</v>
      </c>
      <c r="AL2671" t="s">
        <v>531</v>
      </c>
      <c r="AM2671" s="49" t="s">
        <v>201</v>
      </c>
      <c r="AN2671" s="49" t="s">
        <v>14</v>
      </c>
      <c r="AO2671" s="49" t="s">
        <v>485</v>
      </c>
      <c r="AP2671" s="49" t="s">
        <v>494</v>
      </c>
      <c r="AQ2671" s="49" t="s">
        <v>11</v>
      </c>
      <c r="AR2671" s="49" t="s">
        <v>487</v>
      </c>
      <c r="AS2671" s="49" t="s">
        <v>488</v>
      </c>
      <c r="AT2671" s="49" t="s">
        <v>489</v>
      </c>
    </row>
    <row r="2672" spans="1:46" x14ac:dyDescent="0.25">
      <c r="A2672">
        <v>16</v>
      </c>
      <c r="B2672" t="s">
        <v>198</v>
      </c>
      <c r="C2672" t="s">
        <v>198</v>
      </c>
      <c r="D2672" t="s">
        <v>199</v>
      </c>
      <c r="E2672" t="s">
        <v>638</v>
      </c>
      <c r="F2672" t="s">
        <v>639</v>
      </c>
      <c r="G2672">
        <v>0</v>
      </c>
      <c r="H2672">
        <v>0</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c r="AG2672">
        <v>0</v>
      </c>
      <c r="AH2672">
        <v>0</v>
      </c>
      <c r="AI2672">
        <v>0</v>
      </c>
      <c r="AJ2672">
        <v>0</v>
      </c>
      <c r="AK2672">
        <v>0</v>
      </c>
      <c r="AL2672" t="s">
        <v>531</v>
      </c>
      <c r="AM2672" s="49" t="s">
        <v>199</v>
      </c>
      <c r="AN2672" s="49" t="s">
        <v>14</v>
      </c>
      <c r="AO2672" s="49" t="s">
        <v>485</v>
      </c>
      <c r="AP2672" s="49" t="s">
        <v>494</v>
      </c>
      <c r="AQ2672" s="49" t="s">
        <v>11</v>
      </c>
      <c r="AR2672" s="49" t="s">
        <v>487</v>
      </c>
      <c r="AS2672" s="49" t="s">
        <v>488</v>
      </c>
      <c r="AT2672" s="49" t="s">
        <v>489</v>
      </c>
    </row>
    <row r="2673" spans="1:46" x14ac:dyDescent="0.25">
      <c r="A2673">
        <v>16</v>
      </c>
      <c r="B2673" t="s">
        <v>205</v>
      </c>
      <c r="C2673" t="s">
        <v>205</v>
      </c>
      <c r="D2673" t="s">
        <v>416</v>
      </c>
      <c r="E2673" t="s">
        <v>638</v>
      </c>
      <c r="F2673" t="s">
        <v>639</v>
      </c>
      <c r="G2673">
        <v>0</v>
      </c>
      <c r="H2673">
        <v>0</v>
      </c>
      <c r="I2673">
        <v>0</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c r="AG2673">
        <v>0</v>
      </c>
      <c r="AH2673">
        <v>0</v>
      </c>
      <c r="AI2673">
        <v>0</v>
      </c>
      <c r="AJ2673">
        <v>0</v>
      </c>
      <c r="AK2673">
        <v>0</v>
      </c>
      <c r="AL2673" t="s">
        <v>531</v>
      </c>
      <c r="AM2673" s="49" t="s">
        <v>416</v>
      </c>
      <c r="AN2673" s="49" t="s">
        <v>14</v>
      </c>
      <c r="AO2673" s="49" t="s">
        <v>485</v>
      </c>
      <c r="AP2673" s="49" t="s">
        <v>501</v>
      </c>
      <c r="AQ2673" s="49" t="s">
        <v>11</v>
      </c>
      <c r="AR2673" s="49" t="s">
        <v>495</v>
      </c>
      <c r="AS2673" s="49" t="s">
        <v>496</v>
      </c>
      <c r="AT2673" s="49" t="s">
        <v>497</v>
      </c>
    </row>
    <row r="2674" spans="1:46" x14ac:dyDescent="0.25">
      <c r="A2674">
        <v>16</v>
      </c>
      <c r="B2674" t="s">
        <v>202</v>
      </c>
      <c r="C2674" t="s">
        <v>202</v>
      </c>
      <c r="D2674" t="s">
        <v>203</v>
      </c>
      <c r="E2674" t="s">
        <v>638</v>
      </c>
      <c r="F2674" t="s">
        <v>639</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c r="AG2674">
        <v>0</v>
      </c>
      <c r="AH2674">
        <v>0</v>
      </c>
      <c r="AI2674">
        <v>0</v>
      </c>
      <c r="AJ2674">
        <v>0</v>
      </c>
      <c r="AK2674">
        <v>0</v>
      </c>
      <c r="AL2674">
        <v>0</v>
      </c>
      <c r="AM2674" s="49" t="s">
        <v>203</v>
      </c>
      <c r="AN2674" s="49" t="s">
        <v>14</v>
      </c>
      <c r="AO2674" s="49" t="s">
        <v>500</v>
      </c>
      <c r="AP2674" s="49" t="s">
        <v>505</v>
      </c>
      <c r="AQ2674" s="49" t="s">
        <v>13</v>
      </c>
      <c r="AR2674" s="49" t="s">
        <v>487</v>
      </c>
      <c r="AS2674" s="49" t="s">
        <v>488</v>
      </c>
      <c r="AT2674" s="49" t="s">
        <v>489</v>
      </c>
    </row>
    <row r="2675" spans="1:46" x14ac:dyDescent="0.25">
      <c r="A2675">
        <v>16</v>
      </c>
      <c r="B2675" t="s">
        <v>204</v>
      </c>
      <c r="C2675" t="s">
        <v>204</v>
      </c>
      <c r="D2675" t="s">
        <v>553</v>
      </c>
      <c r="E2675" t="s">
        <v>638</v>
      </c>
      <c r="F2675" t="s">
        <v>639</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c r="AG2675">
        <v>0</v>
      </c>
      <c r="AH2675">
        <v>0</v>
      </c>
      <c r="AI2675">
        <v>0</v>
      </c>
      <c r="AJ2675">
        <v>0</v>
      </c>
      <c r="AK2675">
        <v>0</v>
      </c>
      <c r="AL2675" t="s">
        <v>531</v>
      </c>
      <c r="AM2675" s="49" t="s">
        <v>415</v>
      </c>
      <c r="AN2675" s="49" t="s">
        <v>14</v>
      </c>
      <c r="AO2675" s="49" t="s">
        <v>485</v>
      </c>
      <c r="AP2675" s="49" t="s">
        <v>494</v>
      </c>
      <c r="AQ2675" s="49" t="s">
        <v>11</v>
      </c>
      <c r="AR2675" s="49" t="s">
        <v>487</v>
      </c>
      <c r="AS2675" s="49" t="s">
        <v>496</v>
      </c>
      <c r="AT2675" s="49" t="s">
        <v>497</v>
      </c>
    </row>
    <row r="2676" spans="1:46" x14ac:dyDescent="0.25">
      <c r="A2676">
        <v>16</v>
      </c>
      <c r="B2676" t="s">
        <v>208</v>
      </c>
      <c r="C2676" t="s">
        <v>208</v>
      </c>
      <c r="D2676" t="s">
        <v>209</v>
      </c>
      <c r="E2676" t="s">
        <v>638</v>
      </c>
      <c r="F2676" t="s">
        <v>639</v>
      </c>
      <c r="G2676">
        <v>0</v>
      </c>
      <c r="H2676">
        <v>0</v>
      </c>
      <c r="I2676">
        <v>0</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c r="AG2676">
        <v>0</v>
      </c>
      <c r="AH2676">
        <v>0</v>
      </c>
      <c r="AI2676">
        <v>0</v>
      </c>
      <c r="AJ2676">
        <v>0</v>
      </c>
      <c r="AK2676">
        <v>0</v>
      </c>
      <c r="AL2676">
        <v>0</v>
      </c>
      <c r="AM2676" s="49" t="s">
        <v>209</v>
      </c>
      <c r="AN2676" s="49" t="s">
        <v>14</v>
      </c>
      <c r="AO2676" s="49" t="s">
        <v>485</v>
      </c>
      <c r="AP2676" s="49" t="s">
        <v>505</v>
      </c>
      <c r="AQ2676" s="49" t="s">
        <v>13</v>
      </c>
      <c r="AR2676" s="49" t="s">
        <v>487</v>
      </c>
      <c r="AS2676" s="49" t="s">
        <v>488</v>
      </c>
      <c r="AT2676" s="49" t="s">
        <v>489</v>
      </c>
    </row>
    <row r="2677" spans="1:46" x14ac:dyDescent="0.25">
      <c r="A2677">
        <v>16</v>
      </c>
      <c r="B2677" t="s">
        <v>210</v>
      </c>
      <c r="C2677" t="s">
        <v>210</v>
      </c>
      <c r="D2677" t="s">
        <v>211</v>
      </c>
      <c r="E2677" t="s">
        <v>638</v>
      </c>
      <c r="F2677" t="s">
        <v>639</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c r="AG2677">
        <v>0</v>
      </c>
      <c r="AH2677">
        <v>0</v>
      </c>
      <c r="AI2677">
        <v>0</v>
      </c>
      <c r="AJ2677">
        <v>0</v>
      </c>
      <c r="AK2677">
        <v>0</v>
      </c>
      <c r="AL2677">
        <v>0</v>
      </c>
      <c r="AM2677" s="49" t="s">
        <v>211</v>
      </c>
      <c r="AN2677" s="49" t="s">
        <v>14</v>
      </c>
      <c r="AO2677" s="49" t="s">
        <v>500</v>
      </c>
      <c r="AP2677" s="49" t="s">
        <v>505</v>
      </c>
      <c r="AQ2677" s="49" t="s">
        <v>13</v>
      </c>
      <c r="AR2677" s="49" t="s">
        <v>487</v>
      </c>
      <c r="AS2677" s="49" t="s">
        <v>488</v>
      </c>
      <c r="AT2677" s="49" t="s">
        <v>489</v>
      </c>
    </row>
    <row r="2678" spans="1:46" x14ac:dyDescent="0.25">
      <c r="A2678">
        <v>16</v>
      </c>
      <c r="B2678" t="s">
        <v>212</v>
      </c>
      <c r="C2678" t="s">
        <v>212</v>
      </c>
      <c r="D2678" t="s">
        <v>213</v>
      </c>
      <c r="E2678" t="s">
        <v>638</v>
      </c>
      <c r="F2678" t="s">
        <v>639</v>
      </c>
      <c r="G2678">
        <v>0</v>
      </c>
      <c r="H2678">
        <v>0</v>
      </c>
      <c r="I2678">
        <v>0</v>
      </c>
      <c r="J2678">
        <v>0</v>
      </c>
      <c r="K2678">
        <v>0</v>
      </c>
      <c r="L2678">
        <v>0</v>
      </c>
      <c r="M2678">
        <v>0</v>
      </c>
      <c r="N2678">
        <v>0</v>
      </c>
      <c r="O2678">
        <v>0</v>
      </c>
      <c r="P2678">
        <v>0</v>
      </c>
      <c r="Q2678">
        <v>0</v>
      </c>
      <c r="R2678">
        <v>0</v>
      </c>
      <c r="S2678">
        <v>0</v>
      </c>
      <c r="T2678">
        <v>0</v>
      </c>
      <c r="U2678">
        <v>0</v>
      </c>
      <c r="V2678">
        <v>0</v>
      </c>
      <c r="W2678">
        <v>0</v>
      </c>
      <c r="X2678">
        <v>0</v>
      </c>
      <c r="Y2678">
        <v>0</v>
      </c>
      <c r="Z2678">
        <v>0</v>
      </c>
      <c r="AA2678">
        <v>0</v>
      </c>
      <c r="AB2678">
        <v>0</v>
      </c>
      <c r="AC2678">
        <v>0</v>
      </c>
      <c r="AD2678">
        <v>0</v>
      </c>
      <c r="AE2678">
        <v>0</v>
      </c>
      <c r="AF2678">
        <v>0</v>
      </c>
      <c r="AG2678">
        <v>0</v>
      </c>
      <c r="AH2678">
        <v>0</v>
      </c>
      <c r="AI2678">
        <v>0</v>
      </c>
      <c r="AJ2678">
        <v>0</v>
      </c>
      <c r="AK2678">
        <v>0</v>
      </c>
      <c r="AL2678" t="s">
        <v>531</v>
      </c>
      <c r="AM2678" s="49" t="s">
        <v>213</v>
      </c>
      <c r="AN2678" s="49" t="s">
        <v>14</v>
      </c>
      <c r="AO2678" s="49" t="s">
        <v>507</v>
      </c>
      <c r="AP2678" s="49" t="s">
        <v>501</v>
      </c>
      <c r="AQ2678" s="49" t="s">
        <v>10</v>
      </c>
      <c r="AR2678" s="49" t="s">
        <v>487</v>
      </c>
      <c r="AS2678" s="49" t="s">
        <v>488</v>
      </c>
      <c r="AT2678" s="49" t="s">
        <v>489</v>
      </c>
    </row>
    <row r="2679" spans="1:46" x14ac:dyDescent="0.25">
      <c r="A2679">
        <v>16</v>
      </c>
      <c r="B2679" t="s">
        <v>216</v>
      </c>
      <c r="C2679" t="s">
        <v>216</v>
      </c>
      <c r="D2679" t="s">
        <v>217</v>
      </c>
      <c r="E2679" t="s">
        <v>638</v>
      </c>
      <c r="F2679" t="s">
        <v>639</v>
      </c>
      <c r="G2679">
        <v>0</v>
      </c>
      <c r="H2679">
        <v>0</v>
      </c>
      <c r="I2679">
        <v>0</v>
      </c>
      <c r="J2679">
        <v>0</v>
      </c>
      <c r="K2679">
        <v>0</v>
      </c>
      <c r="L2679">
        <v>0</v>
      </c>
      <c r="M2679">
        <v>0</v>
      </c>
      <c r="N2679">
        <v>0</v>
      </c>
      <c r="O2679">
        <v>0</v>
      </c>
      <c r="P2679">
        <v>0</v>
      </c>
      <c r="Q2679">
        <v>0</v>
      </c>
      <c r="R2679">
        <v>0</v>
      </c>
      <c r="S2679">
        <v>0</v>
      </c>
      <c r="T2679">
        <v>0</v>
      </c>
      <c r="U2679">
        <v>0</v>
      </c>
      <c r="V2679">
        <v>0</v>
      </c>
      <c r="W2679">
        <v>0</v>
      </c>
      <c r="X2679">
        <v>0</v>
      </c>
      <c r="Y2679">
        <v>0</v>
      </c>
      <c r="Z2679">
        <v>0</v>
      </c>
      <c r="AA2679">
        <v>0</v>
      </c>
      <c r="AB2679">
        <v>0</v>
      </c>
      <c r="AC2679">
        <v>0</v>
      </c>
      <c r="AD2679">
        <v>0</v>
      </c>
      <c r="AE2679">
        <v>0</v>
      </c>
      <c r="AF2679">
        <v>0</v>
      </c>
      <c r="AG2679">
        <v>0</v>
      </c>
      <c r="AH2679">
        <v>0</v>
      </c>
      <c r="AI2679">
        <v>0</v>
      </c>
      <c r="AJ2679">
        <v>0</v>
      </c>
      <c r="AK2679">
        <v>0</v>
      </c>
      <c r="AL2679">
        <v>0</v>
      </c>
      <c r="AM2679" s="49" t="s">
        <v>217</v>
      </c>
      <c r="AN2679" s="49" t="s">
        <v>14</v>
      </c>
      <c r="AO2679" s="49" t="s">
        <v>485</v>
      </c>
      <c r="AP2679" s="49" t="s">
        <v>505</v>
      </c>
      <c r="AQ2679" s="49" t="s">
        <v>13</v>
      </c>
      <c r="AR2679" s="49" t="s">
        <v>487</v>
      </c>
      <c r="AS2679" s="49" t="s">
        <v>488</v>
      </c>
      <c r="AT2679" s="49" t="s">
        <v>489</v>
      </c>
    </row>
    <row r="2680" spans="1:46" x14ac:dyDescent="0.25">
      <c r="A2680">
        <v>16</v>
      </c>
      <c r="B2680" t="s">
        <v>214</v>
      </c>
      <c r="C2680" t="s">
        <v>214</v>
      </c>
      <c r="D2680" t="s">
        <v>215</v>
      </c>
      <c r="E2680" t="s">
        <v>638</v>
      </c>
      <c r="F2680" t="s">
        <v>639</v>
      </c>
      <c r="G2680">
        <v>0</v>
      </c>
      <c r="H2680">
        <v>0</v>
      </c>
      <c r="I2680">
        <v>0</v>
      </c>
      <c r="J2680">
        <v>0</v>
      </c>
      <c r="K2680">
        <v>0</v>
      </c>
      <c r="L2680">
        <v>0</v>
      </c>
      <c r="M2680">
        <v>0</v>
      </c>
      <c r="N2680">
        <v>0</v>
      </c>
      <c r="O2680">
        <v>0</v>
      </c>
      <c r="P2680">
        <v>0</v>
      </c>
      <c r="Q2680">
        <v>0</v>
      </c>
      <c r="R2680">
        <v>0</v>
      </c>
      <c r="S2680">
        <v>0</v>
      </c>
      <c r="T2680">
        <v>0</v>
      </c>
      <c r="U2680">
        <v>0</v>
      </c>
      <c r="V2680">
        <v>0</v>
      </c>
      <c r="W2680">
        <v>0</v>
      </c>
      <c r="X2680">
        <v>0</v>
      </c>
      <c r="Y2680">
        <v>0</v>
      </c>
      <c r="Z2680">
        <v>0</v>
      </c>
      <c r="AA2680">
        <v>0</v>
      </c>
      <c r="AB2680">
        <v>0</v>
      </c>
      <c r="AC2680">
        <v>0</v>
      </c>
      <c r="AD2680">
        <v>0</v>
      </c>
      <c r="AE2680">
        <v>0</v>
      </c>
      <c r="AF2680">
        <v>0</v>
      </c>
      <c r="AG2680">
        <v>0</v>
      </c>
      <c r="AH2680">
        <v>0</v>
      </c>
      <c r="AI2680">
        <v>0</v>
      </c>
      <c r="AJ2680">
        <v>0</v>
      </c>
      <c r="AK2680">
        <v>0</v>
      </c>
      <c r="AL2680" t="s">
        <v>531</v>
      </c>
      <c r="AM2680" s="49" t="s">
        <v>215</v>
      </c>
      <c r="AN2680" s="49" t="s">
        <v>14</v>
      </c>
      <c r="AO2680" s="49" t="s">
        <v>485</v>
      </c>
      <c r="AP2680" s="49" t="s">
        <v>501</v>
      </c>
      <c r="AQ2680" s="49" t="s">
        <v>11</v>
      </c>
      <c r="AR2680" s="49" t="s">
        <v>487</v>
      </c>
      <c r="AS2680" s="49" t="s">
        <v>488</v>
      </c>
      <c r="AT2680" s="49" t="s">
        <v>489</v>
      </c>
    </row>
    <row r="2681" spans="1:46" x14ac:dyDescent="0.25">
      <c r="A2681">
        <v>16</v>
      </c>
      <c r="B2681" t="s">
        <v>218</v>
      </c>
      <c r="C2681" t="s">
        <v>218</v>
      </c>
      <c r="D2681" t="s">
        <v>417</v>
      </c>
      <c r="E2681" t="s">
        <v>638</v>
      </c>
      <c r="F2681" t="s">
        <v>639</v>
      </c>
      <c r="G2681">
        <v>0</v>
      </c>
      <c r="H2681">
        <v>0</v>
      </c>
      <c r="I2681">
        <v>0</v>
      </c>
      <c r="J2681">
        <v>0</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c r="AG2681">
        <v>0</v>
      </c>
      <c r="AH2681">
        <v>0</v>
      </c>
      <c r="AI2681">
        <v>0</v>
      </c>
      <c r="AJ2681">
        <v>0</v>
      </c>
      <c r="AK2681">
        <v>0</v>
      </c>
      <c r="AL2681" t="s">
        <v>531</v>
      </c>
      <c r="AM2681" s="49" t="s">
        <v>417</v>
      </c>
      <c r="AN2681" s="49" t="s">
        <v>14</v>
      </c>
      <c r="AO2681" s="49" t="s">
        <v>500</v>
      </c>
      <c r="AP2681" s="49" t="s">
        <v>501</v>
      </c>
      <c r="AQ2681" s="49" t="s">
        <v>502</v>
      </c>
      <c r="AR2681" s="49" t="s">
        <v>495</v>
      </c>
      <c r="AS2681" s="49" t="s">
        <v>496</v>
      </c>
      <c r="AT2681" s="49" t="s">
        <v>497</v>
      </c>
    </row>
    <row r="2682" spans="1:46" x14ac:dyDescent="0.25">
      <c r="A2682">
        <v>16</v>
      </c>
      <c r="B2682" t="s">
        <v>219</v>
      </c>
      <c r="C2682" t="s">
        <v>219</v>
      </c>
      <c r="D2682" t="s">
        <v>220</v>
      </c>
      <c r="E2682" t="s">
        <v>638</v>
      </c>
      <c r="F2682" t="s">
        <v>639</v>
      </c>
      <c r="G2682">
        <v>0</v>
      </c>
      <c r="H2682">
        <v>0</v>
      </c>
      <c r="I2682">
        <v>0</v>
      </c>
      <c r="J2682">
        <v>0</v>
      </c>
      <c r="K2682">
        <v>0</v>
      </c>
      <c r="L2682">
        <v>0</v>
      </c>
      <c r="M2682">
        <v>0</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c r="AG2682">
        <v>0</v>
      </c>
      <c r="AH2682">
        <v>0</v>
      </c>
      <c r="AI2682">
        <v>0</v>
      </c>
      <c r="AJ2682">
        <v>0</v>
      </c>
      <c r="AK2682">
        <v>0</v>
      </c>
      <c r="AL2682" t="s">
        <v>531</v>
      </c>
      <c r="AM2682" s="49" t="s">
        <v>220</v>
      </c>
      <c r="AN2682" s="49" t="s">
        <v>6</v>
      </c>
      <c r="AO2682" s="49" t="s">
        <v>9</v>
      </c>
      <c r="AP2682" s="49" t="s">
        <v>494</v>
      </c>
      <c r="AQ2682" s="49" t="s">
        <v>9</v>
      </c>
      <c r="AR2682" s="49" t="s">
        <v>487</v>
      </c>
      <c r="AS2682" s="49" t="s">
        <v>488</v>
      </c>
      <c r="AT2682" s="49" t="s">
        <v>489</v>
      </c>
    </row>
    <row r="2683" spans="1:46" x14ac:dyDescent="0.25">
      <c r="A2683">
        <v>16</v>
      </c>
      <c r="B2683" t="s">
        <v>355</v>
      </c>
      <c r="C2683" t="s">
        <v>355</v>
      </c>
      <c r="D2683" t="s">
        <v>554</v>
      </c>
      <c r="E2683" t="s">
        <v>638</v>
      </c>
      <c r="F2683" t="s">
        <v>639</v>
      </c>
      <c r="G2683">
        <v>0</v>
      </c>
      <c r="H2683">
        <v>0</v>
      </c>
      <c r="I2683">
        <v>0</v>
      </c>
      <c r="J2683">
        <v>0</v>
      </c>
      <c r="K2683">
        <v>0</v>
      </c>
      <c r="L2683">
        <v>0</v>
      </c>
      <c r="M2683">
        <v>0</v>
      </c>
      <c r="N2683">
        <v>0</v>
      </c>
      <c r="O2683">
        <v>0</v>
      </c>
      <c r="P2683">
        <v>0</v>
      </c>
      <c r="Q2683">
        <v>0</v>
      </c>
      <c r="R2683">
        <v>0</v>
      </c>
      <c r="S2683">
        <v>0</v>
      </c>
      <c r="T2683">
        <v>0</v>
      </c>
      <c r="U2683">
        <v>0</v>
      </c>
      <c r="V2683">
        <v>0</v>
      </c>
      <c r="W2683">
        <v>0</v>
      </c>
      <c r="X2683">
        <v>0</v>
      </c>
      <c r="Y2683">
        <v>0</v>
      </c>
      <c r="Z2683">
        <v>0</v>
      </c>
      <c r="AA2683">
        <v>0</v>
      </c>
      <c r="AB2683">
        <v>0</v>
      </c>
      <c r="AC2683">
        <v>0</v>
      </c>
      <c r="AD2683">
        <v>0</v>
      </c>
      <c r="AE2683">
        <v>0</v>
      </c>
      <c r="AF2683">
        <v>0</v>
      </c>
      <c r="AG2683">
        <v>0</v>
      </c>
      <c r="AH2683">
        <v>0</v>
      </c>
      <c r="AI2683">
        <v>0</v>
      </c>
      <c r="AJ2683">
        <v>0</v>
      </c>
      <c r="AK2683">
        <v>0</v>
      </c>
      <c r="AL2683" t="s">
        <v>531</v>
      </c>
      <c r="AM2683" s="49" t="s">
        <v>356</v>
      </c>
      <c r="AN2683" s="49" t="s">
        <v>4</v>
      </c>
      <c r="AO2683" s="49" t="s">
        <v>9</v>
      </c>
      <c r="AP2683" s="49" t="s">
        <v>494</v>
      </c>
      <c r="AQ2683" s="49" t="s">
        <v>9</v>
      </c>
      <c r="AR2683" s="49" t="s">
        <v>487</v>
      </c>
      <c r="AS2683" s="49" t="s">
        <v>488</v>
      </c>
      <c r="AT2683" s="49" t="s">
        <v>489</v>
      </c>
    </row>
    <row r="2684" spans="1:46" x14ac:dyDescent="0.25">
      <c r="A2684">
        <v>16</v>
      </c>
      <c r="B2684" t="s">
        <v>229</v>
      </c>
      <c r="C2684" t="s">
        <v>229</v>
      </c>
      <c r="D2684" t="s">
        <v>230</v>
      </c>
      <c r="E2684" t="s">
        <v>638</v>
      </c>
      <c r="F2684" t="s">
        <v>639</v>
      </c>
      <c r="G2684">
        <v>0</v>
      </c>
      <c r="H2684">
        <v>0</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0</v>
      </c>
      <c r="AD2684">
        <v>0</v>
      </c>
      <c r="AE2684">
        <v>0</v>
      </c>
      <c r="AF2684">
        <v>0</v>
      </c>
      <c r="AG2684">
        <v>0</v>
      </c>
      <c r="AH2684">
        <v>0</v>
      </c>
      <c r="AI2684">
        <v>0</v>
      </c>
      <c r="AJ2684">
        <v>0</v>
      </c>
      <c r="AK2684">
        <v>0</v>
      </c>
      <c r="AL2684">
        <v>0</v>
      </c>
      <c r="AM2684" s="49" t="s">
        <v>230</v>
      </c>
      <c r="AN2684" s="49" t="s">
        <v>14</v>
      </c>
      <c r="AO2684" s="49" t="s">
        <v>485</v>
      </c>
      <c r="AP2684" s="49" t="s">
        <v>505</v>
      </c>
      <c r="AQ2684" s="49" t="s">
        <v>13</v>
      </c>
      <c r="AR2684" s="49" t="s">
        <v>487</v>
      </c>
      <c r="AS2684" s="49" t="s">
        <v>488</v>
      </c>
      <c r="AT2684" s="49" t="s">
        <v>489</v>
      </c>
    </row>
    <row r="2685" spans="1:46" x14ac:dyDescent="0.25">
      <c r="A2685">
        <v>16</v>
      </c>
      <c r="B2685" t="s">
        <v>555</v>
      </c>
      <c r="C2685" t="s">
        <v>556</v>
      </c>
      <c r="D2685" t="s">
        <v>557</v>
      </c>
      <c r="E2685" t="s">
        <v>638</v>
      </c>
      <c r="F2685" t="s">
        <v>639</v>
      </c>
      <c r="G2685" t="s">
        <v>531</v>
      </c>
      <c r="H2685" t="s">
        <v>531</v>
      </c>
      <c r="I2685" t="s">
        <v>531</v>
      </c>
      <c r="J2685" t="s">
        <v>531</v>
      </c>
      <c r="K2685" t="s">
        <v>531</v>
      </c>
      <c r="L2685" t="s">
        <v>531</v>
      </c>
      <c r="M2685" t="s">
        <v>531</v>
      </c>
      <c r="N2685" t="s">
        <v>531</v>
      </c>
      <c r="O2685" t="s">
        <v>531</v>
      </c>
      <c r="P2685" t="s">
        <v>531</v>
      </c>
      <c r="Q2685">
        <v>0</v>
      </c>
      <c r="R2685">
        <v>0</v>
      </c>
      <c r="S2685">
        <v>0</v>
      </c>
      <c r="T2685">
        <v>0</v>
      </c>
      <c r="U2685">
        <v>0</v>
      </c>
      <c r="V2685">
        <v>0</v>
      </c>
      <c r="W2685">
        <v>0</v>
      </c>
      <c r="X2685">
        <v>0</v>
      </c>
      <c r="Y2685">
        <v>0</v>
      </c>
      <c r="Z2685">
        <v>0</v>
      </c>
      <c r="AA2685">
        <v>0</v>
      </c>
      <c r="AB2685">
        <v>0</v>
      </c>
      <c r="AC2685">
        <v>0</v>
      </c>
      <c r="AD2685">
        <v>0</v>
      </c>
      <c r="AE2685">
        <v>0</v>
      </c>
      <c r="AF2685">
        <v>0</v>
      </c>
      <c r="AG2685">
        <v>0</v>
      </c>
      <c r="AH2685">
        <v>0</v>
      </c>
      <c r="AI2685">
        <v>0</v>
      </c>
      <c r="AJ2685">
        <v>0</v>
      </c>
      <c r="AK2685">
        <v>0</v>
      </c>
      <c r="AL2685">
        <v>0</v>
      </c>
      <c r="AM2685" s="49" t="e">
        <v>#N/A</v>
      </c>
      <c r="AN2685" s="49" t="e">
        <v>#N/A</v>
      </c>
      <c r="AO2685" s="49" t="e">
        <v>#N/A</v>
      </c>
      <c r="AP2685" s="49" t="e">
        <v>#N/A</v>
      </c>
      <c r="AQ2685" s="49" t="e">
        <v>#N/A</v>
      </c>
      <c r="AR2685" s="49" t="e">
        <v>#N/A</v>
      </c>
      <c r="AS2685" s="49" t="e">
        <v>#N/A</v>
      </c>
      <c r="AT2685" s="49" t="e">
        <v>#N/A</v>
      </c>
    </row>
    <row r="2686" spans="1:46" x14ac:dyDescent="0.25">
      <c r="A2686">
        <v>16</v>
      </c>
      <c r="B2686" t="s">
        <v>231</v>
      </c>
      <c r="C2686" t="s">
        <v>231</v>
      </c>
      <c r="D2686" t="s">
        <v>418</v>
      </c>
      <c r="E2686" t="s">
        <v>638</v>
      </c>
      <c r="F2686" t="s">
        <v>639</v>
      </c>
      <c r="G2686">
        <v>0</v>
      </c>
      <c r="H2686">
        <v>0</v>
      </c>
      <c r="I2686">
        <v>0</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0</v>
      </c>
      <c r="AE2686">
        <v>0</v>
      </c>
      <c r="AF2686">
        <v>0</v>
      </c>
      <c r="AG2686">
        <v>0</v>
      </c>
      <c r="AH2686">
        <v>0</v>
      </c>
      <c r="AI2686">
        <v>0</v>
      </c>
      <c r="AJ2686">
        <v>0</v>
      </c>
      <c r="AK2686">
        <v>0</v>
      </c>
      <c r="AL2686" t="s">
        <v>531</v>
      </c>
      <c r="AM2686" s="49" t="s">
        <v>418</v>
      </c>
      <c r="AN2686" s="49" t="s">
        <v>14</v>
      </c>
      <c r="AO2686" s="49" t="s">
        <v>485</v>
      </c>
      <c r="AP2686" s="49" t="s">
        <v>505</v>
      </c>
      <c r="AQ2686" s="49" t="s">
        <v>13</v>
      </c>
      <c r="AR2686" s="49" t="s">
        <v>495</v>
      </c>
      <c r="AS2686" s="49" t="s">
        <v>496</v>
      </c>
      <c r="AT2686" s="49" t="s">
        <v>497</v>
      </c>
    </row>
    <row r="2687" spans="1:46" x14ac:dyDescent="0.25">
      <c r="A2687">
        <v>16</v>
      </c>
      <c r="B2687" t="s">
        <v>221</v>
      </c>
      <c r="C2687" t="s">
        <v>221</v>
      </c>
      <c r="D2687" t="s">
        <v>222</v>
      </c>
      <c r="E2687" t="s">
        <v>638</v>
      </c>
      <c r="F2687" t="s">
        <v>639</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c r="AH2687">
        <v>0</v>
      </c>
      <c r="AI2687">
        <v>0</v>
      </c>
      <c r="AJ2687">
        <v>0</v>
      </c>
      <c r="AK2687">
        <v>0</v>
      </c>
      <c r="AL2687" t="s">
        <v>531</v>
      </c>
      <c r="AM2687" s="49" t="s">
        <v>222</v>
      </c>
      <c r="AN2687" s="49" t="s">
        <v>14</v>
      </c>
      <c r="AO2687" s="49" t="s">
        <v>485</v>
      </c>
      <c r="AP2687" s="49" t="s">
        <v>494</v>
      </c>
      <c r="AQ2687" s="49" t="s">
        <v>11</v>
      </c>
      <c r="AR2687" s="49" t="s">
        <v>495</v>
      </c>
      <c r="AS2687" s="49" t="s">
        <v>488</v>
      </c>
      <c r="AT2687" s="49" t="s">
        <v>489</v>
      </c>
    </row>
    <row r="2688" spans="1:46" x14ac:dyDescent="0.25">
      <c r="A2688">
        <v>16</v>
      </c>
      <c r="B2688" t="s">
        <v>232</v>
      </c>
      <c r="C2688" t="s">
        <v>232</v>
      </c>
      <c r="D2688" t="s">
        <v>558</v>
      </c>
      <c r="E2688" t="s">
        <v>638</v>
      </c>
      <c r="F2688" t="s">
        <v>639</v>
      </c>
      <c r="G2688" t="s">
        <v>531</v>
      </c>
      <c r="H2688" t="s">
        <v>531</v>
      </c>
      <c r="I2688" t="s">
        <v>531</v>
      </c>
      <c r="J2688" t="s">
        <v>531</v>
      </c>
      <c r="K2688" t="s">
        <v>531</v>
      </c>
      <c r="L2688" t="s">
        <v>531</v>
      </c>
      <c r="M2688" t="s">
        <v>531</v>
      </c>
      <c r="N2688" t="s">
        <v>531</v>
      </c>
      <c r="O2688" t="s">
        <v>531</v>
      </c>
      <c r="P2688" t="s">
        <v>531</v>
      </c>
      <c r="Q2688">
        <v>0</v>
      </c>
      <c r="R2688">
        <v>0</v>
      </c>
      <c r="S2688">
        <v>0</v>
      </c>
      <c r="T2688">
        <v>0</v>
      </c>
      <c r="U2688">
        <v>0</v>
      </c>
      <c r="V2688">
        <v>0</v>
      </c>
      <c r="W2688">
        <v>0</v>
      </c>
      <c r="X2688">
        <v>0</v>
      </c>
      <c r="Y2688">
        <v>0</v>
      </c>
      <c r="Z2688">
        <v>0</v>
      </c>
      <c r="AA2688">
        <v>0</v>
      </c>
      <c r="AB2688">
        <v>0</v>
      </c>
      <c r="AC2688">
        <v>0</v>
      </c>
      <c r="AD2688">
        <v>0</v>
      </c>
      <c r="AE2688">
        <v>0</v>
      </c>
      <c r="AF2688">
        <v>0</v>
      </c>
      <c r="AG2688">
        <v>0</v>
      </c>
      <c r="AH2688">
        <v>0</v>
      </c>
      <c r="AI2688">
        <v>0</v>
      </c>
      <c r="AJ2688">
        <v>0</v>
      </c>
      <c r="AK2688">
        <v>0</v>
      </c>
      <c r="AL2688" t="s">
        <v>531</v>
      </c>
      <c r="AM2688" s="49" t="s">
        <v>233</v>
      </c>
      <c r="AN2688" s="49" t="s">
        <v>14</v>
      </c>
      <c r="AO2688" s="49" t="s">
        <v>485</v>
      </c>
      <c r="AP2688" s="49" t="s">
        <v>494</v>
      </c>
      <c r="AQ2688" s="49" t="s">
        <v>11</v>
      </c>
      <c r="AR2688" s="49" t="s">
        <v>487</v>
      </c>
      <c r="AS2688" s="49" t="s">
        <v>488</v>
      </c>
      <c r="AT2688" s="49" t="s">
        <v>489</v>
      </c>
    </row>
    <row r="2689" spans="1:46" x14ac:dyDescent="0.25">
      <c r="A2689">
        <v>16</v>
      </c>
      <c r="B2689" t="s">
        <v>249</v>
      </c>
      <c r="C2689" t="s">
        <v>249</v>
      </c>
      <c r="D2689" t="s">
        <v>250</v>
      </c>
      <c r="E2689" t="s">
        <v>638</v>
      </c>
      <c r="F2689" t="s">
        <v>639</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c r="AG2689">
        <v>0</v>
      </c>
      <c r="AH2689">
        <v>0</v>
      </c>
      <c r="AI2689">
        <v>0</v>
      </c>
      <c r="AJ2689">
        <v>0</v>
      </c>
      <c r="AK2689">
        <v>0</v>
      </c>
      <c r="AL2689">
        <v>0</v>
      </c>
      <c r="AM2689" s="49" t="s">
        <v>250</v>
      </c>
      <c r="AN2689" s="49" t="s">
        <v>14</v>
      </c>
      <c r="AO2689" s="49" t="s">
        <v>500</v>
      </c>
      <c r="AP2689" s="49" t="s">
        <v>505</v>
      </c>
      <c r="AQ2689" s="49" t="s">
        <v>13</v>
      </c>
      <c r="AR2689" s="49" t="s">
        <v>487</v>
      </c>
      <c r="AS2689" s="49" t="s">
        <v>488</v>
      </c>
      <c r="AT2689" s="49" t="s">
        <v>489</v>
      </c>
    </row>
    <row r="2690" spans="1:46" x14ac:dyDescent="0.25">
      <c r="A2690">
        <v>16</v>
      </c>
      <c r="B2690" t="s">
        <v>234</v>
      </c>
      <c r="C2690" t="s">
        <v>234</v>
      </c>
      <c r="D2690" t="s">
        <v>235</v>
      </c>
      <c r="E2690" t="s">
        <v>638</v>
      </c>
      <c r="F2690" t="s">
        <v>639</v>
      </c>
      <c r="G2690">
        <v>0</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G2690">
        <v>0</v>
      </c>
      <c r="AH2690">
        <v>0</v>
      </c>
      <c r="AI2690">
        <v>0</v>
      </c>
      <c r="AJ2690">
        <v>0</v>
      </c>
      <c r="AK2690">
        <v>0</v>
      </c>
      <c r="AL2690" t="s">
        <v>531</v>
      </c>
      <c r="AM2690" s="49" t="s">
        <v>235</v>
      </c>
      <c r="AN2690" s="49" t="s">
        <v>14</v>
      </c>
      <c r="AO2690" s="49" t="s">
        <v>485</v>
      </c>
      <c r="AP2690" s="49" t="s">
        <v>501</v>
      </c>
      <c r="AQ2690" s="49" t="s">
        <v>11</v>
      </c>
      <c r="AR2690" s="49" t="s">
        <v>487</v>
      </c>
      <c r="AS2690" s="49" t="s">
        <v>488</v>
      </c>
      <c r="AT2690" s="49" t="s">
        <v>489</v>
      </c>
    </row>
    <row r="2691" spans="1:46" x14ac:dyDescent="0.25">
      <c r="A2691">
        <v>16</v>
      </c>
      <c r="B2691" t="s">
        <v>238</v>
      </c>
      <c r="C2691" t="s">
        <v>238</v>
      </c>
      <c r="D2691" t="s">
        <v>419</v>
      </c>
      <c r="E2691" t="s">
        <v>638</v>
      </c>
      <c r="F2691" t="s">
        <v>639</v>
      </c>
      <c r="G2691">
        <v>0</v>
      </c>
      <c r="H2691">
        <v>0</v>
      </c>
      <c r="I2691">
        <v>0</v>
      </c>
      <c r="J2691">
        <v>0</v>
      </c>
      <c r="K2691">
        <v>0</v>
      </c>
      <c r="L2691">
        <v>0</v>
      </c>
      <c r="M2691">
        <v>0</v>
      </c>
      <c r="N2691">
        <v>0</v>
      </c>
      <c r="O2691">
        <v>0</v>
      </c>
      <c r="P2691">
        <v>0</v>
      </c>
      <c r="Q2691">
        <v>0</v>
      </c>
      <c r="R2691">
        <v>0</v>
      </c>
      <c r="S2691">
        <v>0</v>
      </c>
      <c r="T2691">
        <v>0</v>
      </c>
      <c r="U2691">
        <v>0</v>
      </c>
      <c r="V2691">
        <v>0</v>
      </c>
      <c r="W2691">
        <v>0</v>
      </c>
      <c r="X2691">
        <v>0</v>
      </c>
      <c r="Y2691">
        <v>0</v>
      </c>
      <c r="Z2691">
        <v>0</v>
      </c>
      <c r="AA2691">
        <v>0</v>
      </c>
      <c r="AB2691">
        <v>0</v>
      </c>
      <c r="AC2691">
        <v>0</v>
      </c>
      <c r="AD2691">
        <v>0</v>
      </c>
      <c r="AE2691">
        <v>0</v>
      </c>
      <c r="AF2691">
        <v>0</v>
      </c>
      <c r="AG2691">
        <v>0</v>
      </c>
      <c r="AH2691">
        <v>0</v>
      </c>
      <c r="AI2691">
        <v>0</v>
      </c>
      <c r="AJ2691">
        <v>0</v>
      </c>
      <c r="AK2691">
        <v>0</v>
      </c>
      <c r="AL2691" t="s">
        <v>531</v>
      </c>
      <c r="AM2691" s="49" t="s">
        <v>419</v>
      </c>
      <c r="AN2691" s="49" t="s">
        <v>7</v>
      </c>
      <c r="AO2691" s="49" t="s">
        <v>9</v>
      </c>
      <c r="AP2691" s="49" t="s">
        <v>501</v>
      </c>
      <c r="AQ2691" s="49" t="s">
        <v>9</v>
      </c>
      <c r="AR2691" s="49" t="s">
        <v>495</v>
      </c>
      <c r="AS2691" s="49" t="s">
        <v>496</v>
      </c>
      <c r="AT2691" s="49" t="s">
        <v>497</v>
      </c>
    </row>
    <row r="2692" spans="1:46" x14ac:dyDescent="0.25">
      <c r="A2692">
        <v>16</v>
      </c>
      <c r="B2692" t="s">
        <v>245</v>
      </c>
      <c r="C2692" t="s">
        <v>245</v>
      </c>
      <c r="D2692" t="s">
        <v>246</v>
      </c>
      <c r="E2692" t="s">
        <v>638</v>
      </c>
      <c r="F2692" t="s">
        <v>639</v>
      </c>
      <c r="G2692">
        <v>0</v>
      </c>
      <c r="H2692">
        <v>0</v>
      </c>
      <c r="I2692">
        <v>0</v>
      </c>
      <c r="J2692">
        <v>0</v>
      </c>
      <c r="K2692">
        <v>0</v>
      </c>
      <c r="L2692">
        <v>0</v>
      </c>
      <c r="M2692">
        <v>0</v>
      </c>
      <c r="N2692">
        <v>0</v>
      </c>
      <c r="O2692">
        <v>0</v>
      </c>
      <c r="P2692">
        <v>0</v>
      </c>
      <c r="Q2692">
        <v>0</v>
      </c>
      <c r="R2692">
        <v>0</v>
      </c>
      <c r="S2692">
        <v>0</v>
      </c>
      <c r="T2692">
        <v>0</v>
      </c>
      <c r="U2692">
        <v>0</v>
      </c>
      <c r="V2692">
        <v>0</v>
      </c>
      <c r="W2692">
        <v>0</v>
      </c>
      <c r="X2692">
        <v>0</v>
      </c>
      <c r="Y2692">
        <v>0</v>
      </c>
      <c r="Z2692">
        <v>0</v>
      </c>
      <c r="AA2692">
        <v>0</v>
      </c>
      <c r="AB2692">
        <v>0</v>
      </c>
      <c r="AC2692">
        <v>0</v>
      </c>
      <c r="AD2692">
        <v>0</v>
      </c>
      <c r="AE2692">
        <v>0</v>
      </c>
      <c r="AF2692">
        <v>0</v>
      </c>
      <c r="AG2692">
        <v>0</v>
      </c>
      <c r="AH2692">
        <v>0</v>
      </c>
      <c r="AI2692">
        <v>0</v>
      </c>
      <c r="AJ2692">
        <v>0</v>
      </c>
      <c r="AK2692">
        <v>0</v>
      </c>
      <c r="AL2692">
        <v>0</v>
      </c>
      <c r="AM2692" s="49" t="s">
        <v>246</v>
      </c>
      <c r="AN2692" s="49" t="s">
        <v>14</v>
      </c>
      <c r="AO2692" s="49" t="s">
        <v>500</v>
      </c>
      <c r="AP2692" s="49" t="s">
        <v>505</v>
      </c>
      <c r="AQ2692" s="49" t="s">
        <v>13</v>
      </c>
      <c r="AR2692" s="49" t="s">
        <v>487</v>
      </c>
      <c r="AS2692" s="49" t="s">
        <v>488</v>
      </c>
      <c r="AT2692" s="49" t="s">
        <v>489</v>
      </c>
    </row>
    <row r="2693" spans="1:46" x14ac:dyDescent="0.25">
      <c r="A2693">
        <v>16</v>
      </c>
      <c r="B2693" t="s">
        <v>247</v>
      </c>
      <c r="C2693" t="s">
        <v>247</v>
      </c>
      <c r="D2693" t="s">
        <v>248</v>
      </c>
      <c r="E2693" t="s">
        <v>638</v>
      </c>
      <c r="F2693" t="s">
        <v>639</v>
      </c>
      <c r="G2693">
        <v>0</v>
      </c>
      <c r="H2693">
        <v>0</v>
      </c>
      <c r="I2693">
        <v>0</v>
      </c>
      <c r="J2693">
        <v>0</v>
      </c>
      <c r="K2693">
        <v>0</v>
      </c>
      <c r="L2693">
        <v>0</v>
      </c>
      <c r="M2693">
        <v>0</v>
      </c>
      <c r="N2693">
        <v>0</v>
      </c>
      <c r="O2693">
        <v>0</v>
      </c>
      <c r="P2693">
        <v>0</v>
      </c>
      <c r="Q2693">
        <v>0</v>
      </c>
      <c r="R2693">
        <v>0</v>
      </c>
      <c r="S2693">
        <v>0</v>
      </c>
      <c r="T2693">
        <v>0</v>
      </c>
      <c r="U2693">
        <v>0</v>
      </c>
      <c r="V2693">
        <v>0</v>
      </c>
      <c r="W2693">
        <v>0</v>
      </c>
      <c r="X2693">
        <v>0</v>
      </c>
      <c r="Y2693">
        <v>0</v>
      </c>
      <c r="Z2693">
        <v>0</v>
      </c>
      <c r="AA2693">
        <v>0</v>
      </c>
      <c r="AB2693">
        <v>0</v>
      </c>
      <c r="AC2693">
        <v>0</v>
      </c>
      <c r="AD2693">
        <v>0</v>
      </c>
      <c r="AE2693">
        <v>0</v>
      </c>
      <c r="AF2693">
        <v>0</v>
      </c>
      <c r="AG2693">
        <v>0</v>
      </c>
      <c r="AH2693">
        <v>0</v>
      </c>
      <c r="AI2693">
        <v>0</v>
      </c>
      <c r="AJ2693">
        <v>0</v>
      </c>
      <c r="AK2693">
        <v>0</v>
      </c>
      <c r="AL2693">
        <v>0</v>
      </c>
      <c r="AM2693" s="49" t="s">
        <v>248</v>
      </c>
      <c r="AN2693" s="49" t="s">
        <v>14</v>
      </c>
      <c r="AO2693" s="49" t="s">
        <v>500</v>
      </c>
      <c r="AP2693" s="49" t="s">
        <v>505</v>
      </c>
      <c r="AQ2693" s="49" t="s">
        <v>13</v>
      </c>
      <c r="AR2693" s="49" t="s">
        <v>487</v>
      </c>
      <c r="AS2693" s="49" t="s">
        <v>488</v>
      </c>
      <c r="AT2693" s="49" t="s">
        <v>489</v>
      </c>
    </row>
    <row r="2694" spans="1:46" x14ac:dyDescent="0.25">
      <c r="A2694">
        <v>16</v>
      </c>
      <c r="B2694" t="s">
        <v>255</v>
      </c>
      <c r="C2694" t="s">
        <v>255</v>
      </c>
      <c r="D2694" t="s">
        <v>256</v>
      </c>
      <c r="E2694" t="s">
        <v>638</v>
      </c>
      <c r="F2694" t="s">
        <v>639</v>
      </c>
      <c r="G2694">
        <v>0</v>
      </c>
      <c r="H2694">
        <v>0</v>
      </c>
      <c r="I2694">
        <v>0</v>
      </c>
      <c r="J2694">
        <v>0</v>
      </c>
      <c r="K2694">
        <v>0</v>
      </c>
      <c r="L2694">
        <v>0</v>
      </c>
      <c r="M2694">
        <v>0</v>
      </c>
      <c r="N2694">
        <v>0</v>
      </c>
      <c r="O2694">
        <v>0</v>
      </c>
      <c r="P2694">
        <v>0</v>
      </c>
      <c r="Q2694">
        <v>0</v>
      </c>
      <c r="R2694">
        <v>0</v>
      </c>
      <c r="S2694">
        <v>0</v>
      </c>
      <c r="T2694">
        <v>0</v>
      </c>
      <c r="U2694">
        <v>0</v>
      </c>
      <c r="V2694">
        <v>0</v>
      </c>
      <c r="W2694">
        <v>0</v>
      </c>
      <c r="X2694">
        <v>0</v>
      </c>
      <c r="Y2694">
        <v>0</v>
      </c>
      <c r="Z2694">
        <v>0</v>
      </c>
      <c r="AA2694">
        <v>0</v>
      </c>
      <c r="AB2694">
        <v>0</v>
      </c>
      <c r="AC2694">
        <v>0</v>
      </c>
      <c r="AD2694">
        <v>0</v>
      </c>
      <c r="AE2694">
        <v>0</v>
      </c>
      <c r="AF2694">
        <v>0</v>
      </c>
      <c r="AG2694">
        <v>0</v>
      </c>
      <c r="AH2694">
        <v>0</v>
      </c>
      <c r="AI2694">
        <v>0</v>
      </c>
      <c r="AJ2694">
        <v>0</v>
      </c>
      <c r="AK2694">
        <v>0</v>
      </c>
      <c r="AL2694" t="s">
        <v>531</v>
      </c>
      <c r="AM2694" s="49" t="s">
        <v>256</v>
      </c>
      <c r="AN2694" s="49" t="s">
        <v>6</v>
      </c>
      <c r="AO2694" s="49" t="s">
        <v>9</v>
      </c>
      <c r="AP2694" s="49" t="s">
        <v>486</v>
      </c>
      <c r="AQ2694" s="49" t="s">
        <v>9</v>
      </c>
      <c r="AR2694" s="49" t="s">
        <v>487</v>
      </c>
      <c r="AS2694" s="49" t="s">
        <v>488</v>
      </c>
      <c r="AT2694" s="49" t="s">
        <v>489</v>
      </c>
    </row>
    <row r="2695" spans="1:46" x14ac:dyDescent="0.25">
      <c r="A2695">
        <v>16</v>
      </c>
      <c r="B2695" t="s">
        <v>281</v>
      </c>
      <c r="C2695" t="s">
        <v>281</v>
      </c>
      <c r="D2695" t="s">
        <v>282</v>
      </c>
      <c r="E2695" t="s">
        <v>638</v>
      </c>
      <c r="F2695" t="s">
        <v>639</v>
      </c>
      <c r="G2695">
        <v>0</v>
      </c>
      <c r="H2695">
        <v>0</v>
      </c>
      <c r="I2695">
        <v>0</v>
      </c>
      <c r="J2695">
        <v>0</v>
      </c>
      <c r="K2695">
        <v>0</v>
      </c>
      <c r="L2695">
        <v>0</v>
      </c>
      <c r="M2695">
        <v>0</v>
      </c>
      <c r="N2695">
        <v>0</v>
      </c>
      <c r="O2695">
        <v>0</v>
      </c>
      <c r="P2695">
        <v>0</v>
      </c>
      <c r="Q2695">
        <v>0</v>
      </c>
      <c r="R2695">
        <v>0</v>
      </c>
      <c r="S2695">
        <v>0</v>
      </c>
      <c r="T2695">
        <v>0</v>
      </c>
      <c r="U2695">
        <v>0</v>
      </c>
      <c r="V2695">
        <v>0</v>
      </c>
      <c r="W2695">
        <v>0</v>
      </c>
      <c r="X2695">
        <v>0</v>
      </c>
      <c r="Y2695">
        <v>0</v>
      </c>
      <c r="Z2695">
        <v>0</v>
      </c>
      <c r="AA2695">
        <v>0</v>
      </c>
      <c r="AB2695">
        <v>0</v>
      </c>
      <c r="AC2695">
        <v>0</v>
      </c>
      <c r="AD2695">
        <v>0</v>
      </c>
      <c r="AE2695">
        <v>0</v>
      </c>
      <c r="AF2695">
        <v>0</v>
      </c>
      <c r="AG2695">
        <v>0</v>
      </c>
      <c r="AH2695">
        <v>0</v>
      </c>
      <c r="AI2695">
        <v>0</v>
      </c>
      <c r="AJ2695">
        <v>0</v>
      </c>
      <c r="AK2695">
        <v>0</v>
      </c>
      <c r="AL2695" t="s">
        <v>531</v>
      </c>
      <c r="AM2695" s="49" t="s">
        <v>282</v>
      </c>
      <c r="AN2695" s="49" t="s">
        <v>14</v>
      </c>
      <c r="AO2695" s="49" t="s">
        <v>485</v>
      </c>
      <c r="AP2695" s="49" t="s">
        <v>501</v>
      </c>
      <c r="AQ2695" s="49" t="s">
        <v>11</v>
      </c>
      <c r="AR2695" s="49" t="s">
        <v>487</v>
      </c>
      <c r="AS2695" s="49" t="s">
        <v>488</v>
      </c>
      <c r="AT2695" s="49" t="s">
        <v>489</v>
      </c>
    </row>
    <row r="2696" spans="1:46" x14ac:dyDescent="0.25">
      <c r="A2696">
        <v>16</v>
      </c>
      <c r="B2696" t="s">
        <v>267</v>
      </c>
      <c r="C2696" t="s">
        <v>267</v>
      </c>
      <c r="D2696" t="s">
        <v>268</v>
      </c>
      <c r="E2696" t="s">
        <v>638</v>
      </c>
      <c r="F2696" t="s">
        <v>639</v>
      </c>
      <c r="G2696">
        <v>0</v>
      </c>
      <c r="H2696">
        <v>0</v>
      </c>
      <c r="I2696">
        <v>0</v>
      </c>
      <c r="J2696">
        <v>0</v>
      </c>
      <c r="K2696">
        <v>0</v>
      </c>
      <c r="L2696">
        <v>0</v>
      </c>
      <c r="M2696">
        <v>0</v>
      </c>
      <c r="N2696">
        <v>0</v>
      </c>
      <c r="O2696">
        <v>0</v>
      </c>
      <c r="P2696">
        <v>0</v>
      </c>
      <c r="Q2696">
        <v>0</v>
      </c>
      <c r="R2696">
        <v>0</v>
      </c>
      <c r="S2696">
        <v>0</v>
      </c>
      <c r="T2696">
        <v>0</v>
      </c>
      <c r="U2696">
        <v>0</v>
      </c>
      <c r="V2696">
        <v>0</v>
      </c>
      <c r="W2696">
        <v>0</v>
      </c>
      <c r="X2696">
        <v>0</v>
      </c>
      <c r="Y2696">
        <v>0</v>
      </c>
      <c r="Z2696">
        <v>0</v>
      </c>
      <c r="AA2696">
        <v>0</v>
      </c>
      <c r="AB2696">
        <v>0</v>
      </c>
      <c r="AC2696">
        <v>0</v>
      </c>
      <c r="AD2696">
        <v>0</v>
      </c>
      <c r="AE2696">
        <v>0</v>
      </c>
      <c r="AF2696">
        <v>0</v>
      </c>
      <c r="AG2696">
        <v>0</v>
      </c>
      <c r="AH2696">
        <v>0</v>
      </c>
      <c r="AI2696">
        <v>0</v>
      </c>
      <c r="AJ2696">
        <v>0</v>
      </c>
      <c r="AK2696">
        <v>0</v>
      </c>
      <c r="AL2696">
        <v>0</v>
      </c>
      <c r="AM2696" s="49" t="s">
        <v>268</v>
      </c>
      <c r="AN2696" s="49" t="s">
        <v>14</v>
      </c>
      <c r="AO2696" s="49" t="s">
        <v>500</v>
      </c>
      <c r="AP2696" s="49" t="s">
        <v>505</v>
      </c>
      <c r="AQ2696" s="49" t="s">
        <v>13</v>
      </c>
      <c r="AR2696" s="49" t="s">
        <v>487</v>
      </c>
      <c r="AS2696" s="49" t="s">
        <v>488</v>
      </c>
      <c r="AT2696" s="49" t="s">
        <v>489</v>
      </c>
    </row>
    <row r="2697" spans="1:46" x14ac:dyDescent="0.25">
      <c r="A2697">
        <v>16</v>
      </c>
      <c r="B2697" t="s">
        <v>277</v>
      </c>
      <c r="C2697" t="s">
        <v>559</v>
      </c>
      <c r="D2697" t="s">
        <v>278</v>
      </c>
      <c r="E2697" t="s">
        <v>638</v>
      </c>
      <c r="F2697" t="s">
        <v>639</v>
      </c>
      <c r="G2697">
        <v>0</v>
      </c>
      <c r="H2697">
        <v>0</v>
      </c>
      <c r="I2697">
        <v>0</v>
      </c>
      <c r="J2697">
        <v>0</v>
      </c>
      <c r="K2697">
        <v>0</v>
      </c>
      <c r="L2697">
        <v>0</v>
      </c>
      <c r="M2697">
        <v>0</v>
      </c>
      <c r="N2697">
        <v>0</v>
      </c>
      <c r="O2697">
        <v>0</v>
      </c>
      <c r="P2697">
        <v>0</v>
      </c>
      <c r="Q2697">
        <v>0</v>
      </c>
      <c r="R2697">
        <v>0</v>
      </c>
      <c r="S2697">
        <v>0</v>
      </c>
      <c r="T2697">
        <v>0</v>
      </c>
      <c r="U2697">
        <v>0</v>
      </c>
      <c r="V2697">
        <v>0</v>
      </c>
      <c r="W2697">
        <v>0</v>
      </c>
      <c r="X2697">
        <v>0</v>
      </c>
      <c r="Y2697">
        <v>0</v>
      </c>
      <c r="Z2697">
        <v>0</v>
      </c>
      <c r="AA2697">
        <v>0</v>
      </c>
      <c r="AB2697">
        <v>0</v>
      </c>
      <c r="AC2697">
        <v>0</v>
      </c>
      <c r="AD2697">
        <v>0</v>
      </c>
      <c r="AE2697">
        <v>0</v>
      </c>
      <c r="AF2697">
        <v>0</v>
      </c>
      <c r="AG2697">
        <v>0</v>
      </c>
      <c r="AH2697">
        <v>0</v>
      </c>
      <c r="AI2697">
        <v>0</v>
      </c>
      <c r="AJ2697">
        <v>0</v>
      </c>
      <c r="AK2697">
        <v>0</v>
      </c>
      <c r="AL2697" t="s">
        <v>531</v>
      </c>
      <c r="AM2697" s="49" t="s">
        <v>278</v>
      </c>
      <c r="AN2697" s="49" t="s">
        <v>6</v>
      </c>
      <c r="AO2697" s="49" t="s">
        <v>9</v>
      </c>
      <c r="AP2697" s="49" t="s">
        <v>501</v>
      </c>
      <c r="AQ2697" s="49" t="s">
        <v>9</v>
      </c>
      <c r="AR2697" s="49" t="s">
        <v>487</v>
      </c>
      <c r="AS2697" s="49" t="s">
        <v>488</v>
      </c>
      <c r="AT2697" s="49" t="s">
        <v>489</v>
      </c>
    </row>
    <row r="2698" spans="1:46" x14ac:dyDescent="0.25">
      <c r="A2698">
        <v>16</v>
      </c>
      <c r="B2698" t="s">
        <v>493</v>
      </c>
      <c r="C2698" t="s">
        <v>560</v>
      </c>
      <c r="D2698" t="s">
        <v>561</v>
      </c>
      <c r="E2698" t="s">
        <v>638</v>
      </c>
      <c r="F2698" t="s">
        <v>639</v>
      </c>
      <c r="G2698">
        <v>0</v>
      </c>
      <c r="H2698">
        <v>0</v>
      </c>
      <c r="I2698">
        <v>0</v>
      </c>
      <c r="J2698">
        <v>0</v>
      </c>
      <c r="K2698">
        <v>0</v>
      </c>
      <c r="L2698">
        <v>0</v>
      </c>
      <c r="M2698">
        <v>0</v>
      </c>
      <c r="N2698">
        <v>0</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c r="AG2698">
        <v>0</v>
      </c>
      <c r="AH2698">
        <v>0</v>
      </c>
      <c r="AI2698">
        <v>0</v>
      </c>
      <c r="AJ2698">
        <v>0</v>
      </c>
      <c r="AK2698">
        <v>0</v>
      </c>
      <c r="AL2698" t="s">
        <v>531</v>
      </c>
      <c r="AM2698" s="49" t="e">
        <v>#N/A</v>
      </c>
      <c r="AN2698" s="49" t="e">
        <v>#N/A</v>
      </c>
      <c r="AO2698" s="49" t="e">
        <v>#N/A</v>
      </c>
      <c r="AP2698" s="49" t="e">
        <v>#N/A</v>
      </c>
      <c r="AQ2698" s="49" t="e">
        <v>#N/A</v>
      </c>
      <c r="AR2698" s="49" t="e">
        <v>#N/A</v>
      </c>
      <c r="AS2698" s="49" t="e">
        <v>#N/A</v>
      </c>
      <c r="AT2698" s="49" t="e">
        <v>#N/A</v>
      </c>
    </row>
    <row r="2699" spans="1:46" x14ac:dyDescent="0.25">
      <c r="A2699">
        <v>16</v>
      </c>
      <c r="B2699" t="s">
        <v>493</v>
      </c>
      <c r="C2699" t="s">
        <v>562</v>
      </c>
      <c r="D2699" t="s">
        <v>563</v>
      </c>
      <c r="E2699" t="s">
        <v>638</v>
      </c>
      <c r="F2699" t="s">
        <v>639</v>
      </c>
      <c r="G2699">
        <v>0</v>
      </c>
      <c r="H2699">
        <v>0</v>
      </c>
      <c r="I2699">
        <v>0</v>
      </c>
      <c r="J2699">
        <v>0</v>
      </c>
      <c r="K2699">
        <v>0</v>
      </c>
      <c r="L2699">
        <v>0</v>
      </c>
      <c r="M2699">
        <v>0</v>
      </c>
      <c r="N2699">
        <v>0</v>
      </c>
      <c r="O2699">
        <v>0</v>
      </c>
      <c r="P2699">
        <v>0</v>
      </c>
      <c r="Q2699">
        <v>0</v>
      </c>
      <c r="R2699">
        <v>0</v>
      </c>
      <c r="S2699">
        <v>0</v>
      </c>
      <c r="T2699">
        <v>0</v>
      </c>
      <c r="U2699">
        <v>0</v>
      </c>
      <c r="V2699">
        <v>0</v>
      </c>
      <c r="W2699">
        <v>0</v>
      </c>
      <c r="X2699">
        <v>0</v>
      </c>
      <c r="Y2699">
        <v>0</v>
      </c>
      <c r="Z2699">
        <v>0</v>
      </c>
      <c r="AA2699">
        <v>0</v>
      </c>
      <c r="AB2699">
        <v>0</v>
      </c>
      <c r="AC2699">
        <v>0</v>
      </c>
      <c r="AD2699">
        <v>0</v>
      </c>
      <c r="AE2699">
        <v>0</v>
      </c>
      <c r="AF2699">
        <v>0</v>
      </c>
      <c r="AG2699">
        <v>0</v>
      </c>
      <c r="AH2699">
        <v>0</v>
      </c>
      <c r="AI2699">
        <v>0</v>
      </c>
      <c r="AJ2699">
        <v>0</v>
      </c>
      <c r="AK2699">
        <v>0</v>
      </c>
      <c r="AL2699" t="s">
        <v>531</v>
      </c>
      <c r="AM2699" s="49" t="e">
        <v>#N/A</v>
      </c>
      <c r="AN2699" s="49" t="e">
        <v>#N/A</v>
      </c>
      <c r="AO2699" s="49" t="e">
        <v>#N/A</v>
      </c>
      <c r="AP2699" s="49" t="e">
        <v>#N/A</v>
      </c>
      <c r="AQ2699" s="49" t="e">
        <v>#N/A</v>
      </c>
      <c r="AR2699" s="49" t="e">
        <v>#N/A</v>
      </c>
      <c r="AS2699" s="49" t="e">
        <v>#N/A</v>
      </c>
      <c r="AT2699" s="49" t="e">
        <v>#N/A</v>
      </c>
    </row>
    <row r="2700" spans="1:46" x14ac:dyDescent="0.25">
      <c r="A2700">
        <v>16</v>
      </c>
      <c r="B2700" t="s">
        <v>493</v>
      </c>
      <c r="C2700" t="s">
        <v>564</v>
      </c>
      <c r="D2700" t="s">
        <v>565</v>
      </c>
      <c r="E2700" t="s">
        <v>638</v>
      </c>
      <c r="F2700" t="s">
        <v>639</v>
      </c>
      <c r="G2700">
        <v>0</v>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G2700">
        <v>0</v>
      </c>
      <c r="AH2700">
        <v>0</v>
      </c>
      <c r="AI2700">
        <v>0</v>
      </c>
      <c r="AJ2700">
        <v>0</v>
      </c>
      <c r="AK2700">
        <v>0</v>
      </c>
      <c r="AL2700" t="s">
        <v>531</v>
      </c>
      <c r="AM2700" s="49" t="e">
        <v>#N/A</v>
      </c>
      <c r="AN2700" s="49" t="e">
        <v>#N/A</v>
      </c>
      <c r="AO2700" s="49" t="e">
        <v>#N/A</v>
      </c>
      <c r="AP2700" s="49" t="e">
        <v>#N/A</v>
      </c>
      <c r="AQ2700" s="49" t="e">
        <v>#N/A</v>
      </c>
      <c r="AR2700" s="49" t="e">
        <v>#N/A</v>
      </c>
      <c r="AS2700" s="49" t="e">
        <v>#N/A</v>
      </c>
      <c r="AT2700" s="49" t="e">
        <v>#N/A</v>
      </c>
    </row>
    <row r="2701" spans="1:46" x14ac:dyDescent="0.25">
      <c r="A2701">
        <v>16</v>
      </c>
      <c r="B2701" t="s">
        <v>493</v>
      </c>
      <c r="C2701" t="s">
        <v>566</v>
      </c>
      <c r="D2701" t="s">
        <v>567</v>
      </c>
      <c r="E2701" t="s">
        <v>638</v>
      </c>
      <c r="F2701" t="s">
        <v>639</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42.998399999999997</v>
      </c>
      <c r="AC2701">
        <v>0</v>
      </c>
      <c r="AD2701">
        <v>0</v>
      </c>
      <c r="AE2701">
        <v>0</v>
      </c>
      <c r="AF2701">
        <v>43.0989</v>
      </c>
      <c r="AG2701">
        <v>0</v>
      </c>
      <c r="AH2701">
        <v>0</v>
      </c>
      <c r="AI2701">
        <v>301.70080000000002</v>
      </c>
      <c r="AJ2701">
        <v>1034.3992000000001</v>
      </c>
      <c r="AK2701">
        <v>1896.3985</v>
      </c>
      <c r="AL2701" t="s">
        <v>531</v>
      </c>
      <c r="AM2701" s="49" t="e">
        <v>#N/A</v>
      </c>
      <c r="AN2701" s="49" t="e">
        <v>#N/A</v>
      </c>
      <c r="AO2701" s="49" t="e">
        <v>#N/A</v>
      </c>
      <c r="AP2701" s="49" t="e">
        <v>#N/A</v>
      </c>
      <c r="AQ2701" s="49" t="e">
        <v>#N/A</v>
      </c>
      <c r="AR2701" s="49" t="e">
        <v>#N/A</v>
      </c>
      <c r="AS2701" s="49" t="e">
        <v>#N/A</v>
      </c>
      <c r="AT2701" s="49" t="e">
        <v>#N/A</v>
      </c>
    </row>
    <row r="2702" spans="1:46" x14ac:dyDescent="0.25">
      <c r="A2702">
        <v>16</v>
      </c>
      <c r="B2702" t="s">
        <v>493</v>
      </c>
      <c r="C2702" t="s">
        <v>568</v>
      </c>
      <c r="D2702" t="s">
        <v>569</v>
      </c>
      <c r="E2702" t="s">
        <v>638</v>
      </c>
      <c r="F2702" t="s">
        <v>639</v>
      </c>
      <c r="G2702">
        <v>0</v>
      </c>
      <c r="H2702">
        <v>0</v>
      </c>
      <c r="I2702">
        <v>0</v>
      </c>
      <c r="J2702">
        <v>0</v>
      </c>
      <c r="K2702">
        <v>0</v>
      </c>
      <c r="L2702">
        <v>0</v>
      </c>
      <c r="M2702">
        <v>0</v>
      </c>
      <c r="N2702">
        <v>0</v>
      </c>
      <c r="O2702">
        <v>0</v>
      </c>
      <c r="P2702">
        <v>0</v>
      </c>
      <c r="Q2702">
        <v>0</v>
      </c>
      <c r="R2702">
        <v>0</v>
      </c>
      <c r="S2702">
        <v>0</v>
      </c>
      <c r="T2702">
        <v>0</v>
      </c>
      <c r="U2702">
        <v>0</v>
      </c>
      <c r="V2702">
        <v>0</v>
      </c>
      <c r="W2702">
        <v>0</v>
      </c>
      <c r="X2702">
        <v>0</v>
      </c>
      <c r="Y2702">
        <v>0</v>
      </c>
      <c r="Z2702">
        <v>0</v>
      </c>
      <c r="AA2702">
        <v>0</v>
      </c>
      <c r="AB2702">
        <v>42.998399999999997</v>
      </c>
      <c r="AC2702">
        <v>0</v>
      </c>
      <c r="AD2702">
        <v>0</v>
      </c>
      <c r="AE2702">
        <v>0</v>
      </c>
      <c r="AF2702">
        <v>43.0989</v>
      </c>
      <c r="AG2702">
        <v>0</v>
      </c>
      <c r="AH2702">
        <v>0</v>
      </c>
      <c r="AI2702">
        <v>301.70080000000002</v>
      </c>
      <c r="AJ2702">
        <v>1034.3992000000001</v>
      </c>
      <c r="AK2702">
        <v>1896.3985</v>
      </c>
      <c r="AL2702">
        <v>3835.9000999999998</v>
      </c>
      <c r="AM2702" s="49" t="e">
        <v>#N/A</v>
      </c>
      <c r="AN2702" s="49" t="e">
        <v>#N/A</v>
      </c>
      <c r="AO2702" s="49" t="e">
        <v>#N/A</v>
      </c>
      <c r="AP2702" s="49" t="e">
        <v>#N/A</v>
      </c>
      <c r="AQ2702" s="49" t="e">
        <v>#N/A</v>
      </c>
      <c r="AR2702" s="49" t="e">
        <v>#N/A</v>
      </c>
      <c r="AS2702" s="49" t="e">
        <v>#N/A</v>
      </c>
      <c r="AT2702" s="49" t="e">
        <v>#N/A</v>
      </c>
    </row>
    <row r="2703" spans="1:46" x14ac:dyDescent="0.25">
      <c r="A2703">
        <v>16</v>
      </c>
      <c r="B2703" t="s">
        <v>493</v>
      </c>
      <c r="C2703" t="s">
        <v>570</v>
      </c>
      <c r="D2703" t="s">
        <v>571</v>
      </c>
      <c r="E2703" t="s">
        <v>638</v>
      </c>
      <c r="F2703" t="s">
        <v>639</v>
      </c>
      <c r="G2703">
        <v>0</v>
      </c>
      <c r="H2703">
        <v>0</v>
      </c>
      <c r="I2703">
        <v>0</v>
      </c>
      <c r="J2703">
        <v>0</v>
      </c>
      <c r="K2703">
        <v>0</v>
      </c>
      <c r="L2703">
        <v>0</v>
      </c>
      <c r="M2703">
        <v>0</v>
      </c>
      <c r="N2703">
        <v>0</v>
      </c>
      <c r="O2703">
        <v>0</v>
      </c>
      <c r="P2703">
        <v>0</v>
      </c>
      <c r="Q2703">
        <v>0</v>
      </c>
      <c r="R2703">
        <v>0</v>
      </c>
      <c r="S2703">
        <v>0</v>
      </c>
      <c r="T2703">
        <v>0</v>
      </c>
      <c r="U2703">
        <v>0</v>
      </c>
      <c r="V2703">
        <v>0</v>
      </c>
      <c r="W2703">
        <v>0</v>
      </c>
      <c r="X2703">
        <v>0</v>
      </c>
      <c r="Y2703">
        <v>0</v>
      </c>
      <c r="Z2703">
        <v>0</v>
      </c>
      <c r="AA2703">
        <v>0</v>
      </c>
      <c r="AB2703">
        <v>42.998399999999997</v>
      </c>
      <c r="AC2703">
        <v>0</v>
      </c>
      <c r="AD2703">
        <v>0</v>
      </c>
      <c r="AE2703">
        <v>0</v>
      </c>
      <c r="AF2703">
        <v>43.0989</v>
      </c>
      <c r="AG2703">
        <v>0</v>
      </c>
      <c r="AH2703">
        <v>0</v>
      </c>
      <c r="AI2703">
        <v>301.70080000000002</v>
      </c>
      <c r="AJ2703">
        <v>1034.3992000000001</v>
      </c>
      <c r="AK2703">
        <v>1896.3985</v>
      </c>
      <c r="AL2703">
        <v>3835.9000999999998</v>
      </c>
      <c r="AM2703" s="49" t="e">
        <v>#N/A</v>
      </c>
      <c r="AN2703" s="49" t="e">
        <v>#N/A</v>
      </c>
      <c r="AO2703" s="49" t="e">
        <v>#N/A</v>
      </c>
      <c r="AP2703" s="49" t="e">
        <v>#N/A</v>
      </c>
      <c r="AQ2703" s="49" t="e">
        <v>#N/A</v>
      </c>
      <c r="AR2703" s="49" t="e">
        <v>#N/A</v>
      </c>
      <c r="AS2703" s="49" t="e">
        <v>#N/A</v>
      </c>
      <c r="AT2703" s="49" t="e">
        <v>#N/A</v>
      </c>
    </row>
    <row r="2704" spans="1:46" x14ac:dyDescent="0.25">
      <c r="A2704">
        <v>16</v>
      </c>
      <c r="B2704" t="s">
        <v>493</v>
      </c>
      <c r="C2704" t="s">
        <v>572</v>
      </c>
      <c r="D2704" t="s">
        <v>573</v>
      </c>
      <c r="E2704" t="s">
        <v>638</v>
      </c>
      <c r="F2704" t="s">
        <v>639</v>
      </c>
      <c r="G2704">
        <v>0</v>
      </c>
      <c r="H2704">
        <v>0</v>
      </c>
      <c r="I2704">
        <v>0</v>
      </c>
      <c r="J2704">
        <v>0</v>
      </c>
      <c r="K2704">
        <v>0</v>
      </c>
      <c r="L2704">
        <v>0</v>
      </c>
      <c r="M2704">
        <v>0</v>
      </c>
      <c r="N2704">
        <v>0</v>
      </c>
      <c r="O2704">
        <v>0</v>
      </c>
      <c r="P2704">
        <v>0</v>
      </c>
      <c r="Q2704">
        <v>0</v>
      </c>
      <c r="R2704">
        <v>0</v>
      </c>
      <c r="S2704">
        <v>0</v>
      </c>
      <c r="T2704">
        <v>0</v>
      </c>
      <c r="U2704">
        <v>0</v>
      </c>
      <c r="V2704">
        <v>0</v>
      </c>
      <c r="W2704">
        <v>0</v>
      </c>
      <c r="X2704">
        <v>0</v>
      </c>
      <c r="Y2704">
        <v>0</v>
      </c>
      <c r="Z2704">
        <v>0</v>
      </c>
      <c r="AA2704">
        <v>0</v>
      </c>
      <c r="AB2704">
        <v>0</v>
      </c>
      <c r="AC2704">
        <v>0</v>
      </c>
      <c r="AD2704">
        <v>0</v>
      </c>
      <c r="AE2704">
        <v>0</v>
      </c>
      <c r="AF2704">
        <v>0</v>
      </c>
      <c r="AG2704">
        <v>0</v>
      </c>
      <c r="AH2704">
        <v>0</v>
      </c>
      <c r="AI2704">
        <v>0</v>
      </c>
      <c r="AJ2704">
        <v>0</v>
      </c>
      <c r="AK2704">
        <v>0</v>
      </c>
      <c r="AL2704" t="s">
        <v>531</v>
      </c>
      <c r="AM2704" s="49" t="e">
        <v>#N/A</v>
      </c>
      <c r="AN2704" s="49" t="e">
        <v>#N/A</v>
      </c>
      <c r="AO2704" s="49" t="e">
        <v>#N/A</v>
      </c>
      <c r="AP2704" s="49" t="e">
        <v>#N/A</v>
      </c>
      <c r="AQ2704" s="49" t="e">
        <v>#N/A</v>
      </c>
      <c r="AR2704" s="49" t="e">
        <v>#N/A</v>
      </c>
      <c r="AS2704" s="49" t="e">
        <v>#N/A</v>
      </c>
      <c r="AT2704" s="49" t="e">
        <v>#N/A</v>
      </c>
    </row>
    <row r="2705" spans="1:46" x14ac:dyDescent="0.25">
      <c r="A2705">
        <v>16</v>
      </c>
      <c r="B2705" t="s">
        <v>259</v>
      </c>
      <c r="C2705" t="s">
        <v>259</v>
      </c>
      <c r="D2705" t="s">
        <v>260</v>
      </c>
      <c r="E2705" t="s">
        <v>638</v>
      </c>
      <c r="F2705" t="s">
        <v>639</v>
      </c>
      <c r="G2705">
        <v>0</v>
      </c>
      <c r="H2705">
        <v>0</v>
      </c>
      <c r="I2705">
        <v>0</v>
      </c>
      <c r="J2705">
        <v>0</v>
      </c>
      <c r="K2705">
        <v>0</v>
      </c>
      <c r="L2705">
        <v>0</v>
      </c>
      <c r="M2705">
        <v>0</v>
      </c>
      <c r="N2705">
        <v>0</v>
      </c>
      <c r="O2705">
        <v>0</v>
      </c>
      <c r="P2705">
        <v>0</v>
      </c>
      <c r="Q2705">
        <v>0</v>
      </c>
      <c r="R2705">
        <v>0</v>
      </c>
      <c r="S2705">
        <v>0</v>
      </c>
      <c r="T2705">
        <v>0</v>
      </c>
      <c r="U2705">
        <v>0</v>
      </c>
      <c r="V2705">
        <v>0</v>
      </c>
      <c r="W2705">
        <v>0</v>
      </c>
      <c r="X2705">
        <v>0</v>
      </c>
      <c r="Y2705">
        <v>0</v>
      </c>
      <c r="Z2705">
        <v>0</v>
      </c>
      <c r="AA2705">
        <v>0</v>
      </c>
      <c r="AB2705">
        <v>0</v>
      </c>
      <c r="AC2705">
        <v>0</v>
      </c>
      <c r="AD2705">
        <v>0</v>
      </c>
      <c r="AE2705">
        <v>0</v>
      </c>
      <c r="AF2705">
        <v>0</v>
      </c>
      <c r="AG2705">
        <v>0</v>
      </c>
      <c r="AH2705">
        <v>0</v>
      </c>
      <c r="AI2705">
        <v>0</v>
      </c>
      <c r="AJ2705">
        <v>0</v>
      </c>
      <c r="AK2705">
        <v>0</v>
      </c>
      <c r="AL2705">
        <v>0</v>
      </c>
      <c r="AM2705" s="49" t="s">
        <v>260</v>
      </c>
      <c r="AN2705" s="49" t="s">
        <v>14</v>
      </c>
      <c r="AO2705" s="49" t="s">
        <v>507</v>
      </c>
      <c r="AP2705" s="49" t="s">
        <v>501</v>
      </c>
      <c r="AQ2705" s="49" t="s">
        <v>10</v>
      </c>
      <c r="AR2705" s="49" t="s">
        <v>487</v>
      </c>
      <c r="AS2705" s="49" t="s">
        <v>488</v>
      </c>
      <c r="AT2705" s="49" t="s">
        <v>489</v>
      </c>
    </row>
    <row r="2706" spans="1:46" x14ac:dyDescent="0.25">
      <c r="A2706">
        <v>16</v>
      </c>
      <c r="B2706" t="s">
        <v>493</v>
      </c>
      <c r="C2706" t="s">
        <v>574</v>
      </c>
      <c r="D2706" t="s">
        <v>575</v>
      </c>
      <c r="E2706" t="s">
        <v>638</v>
      </c>
      <c r="F2706" t="s">
        <v>639</v>
      </c>
      <c r="G2706">
        <v>0</v>
      </c>
      <c r="H2706">
        <v>0</v>
      </c>
      <c r="I2706">
        <v>0</v>
      </c>
      <c r="J2706">
        <v>0</v>
      </c>
      <c r="K2706">
        <v>0</v>
      </c>
      <c r="L2706">
        <v>0</v>
      </c>
      <c r="M2706">
        <v>0</v>
      </c>
      <c r="N2706">
        <v>0</v>
      </c>
      <c r="O2706">
        <v>0</v>
      </c>
      <c r="P2706">
        <v>0</v>
      </c>
      <c r="Q2706">
        <v>0</v>
      </c>
      <c r="R2706">
        <v>0</v>
      </c>
      <c r="S2706">
        <v>0</v>
      </c>
      <c r="T2706">
        <v>0</v>
      </c>
      <c r="U2706">
        <v>0</v>
      </c>
      <c r="V2706">
        <v>0</v>
      </c>
      <c r="W2706">
        <v>0</v>
      </c>
      <c r="X2706">
        <v>0</v>
      </c>
      <c r="Y2706">
        <v>0</v>
      </c>
      <c r="Z2706">
        <v>0</v>
      </c>
      <c r="AA2706">
        <v>0</v>
      </c>
      <c r="AB2706">
        <v>0</v>
      </c>
      <c r="AC2706">
        <v>0</v>
      </c>
      <c r="AD2706">
        <v>0</v>
      </c>
      <c r="AE2706">
        <v>0</v>
      </c>
      <c r="AF2706">
        <v>0</v>
      </c>
      <c r="AG2706">
        <v>0</v>
      </c>
      <c r="AH2706">
        <v>0</v>
      </c>
      <c r="AI2706">
        <v>0</v>
      </c>
      <c r="AJ2706">
        <v>0</v>
      </c>
      <c r="AK2706">
        <v>0</v>
      </c>
      <c r="AL2706" t="s">
        <v>531</v>
      </c>
      <c r="AM2706" s="49" t="e">
        <v>#N/A</v>
      </c>
      <c r="AN2706" s="49" t="e">
        <v>#N/A</v>
      </c>
      <c r="AO2706" s="49" t="e">
        <v>#N/A</v>
      </c>
      <c r="AP2706" s="49" t="e">
        <v>#N/A</v>
      </c>
      <c r="AQ2706" s="49" t="e">
        <v>#N/A</v>
      </c>
      <c r="AR2706" s="49" t="e">
        <v>#N/A</v>
      </c>
      <c r="AS2706" s="49" t="e">
        <v>#N/A</v>
      </c>
      <c r="AT2706" s="49" t="e">
        <v>#N/A</v>
      </c>
    </row>
    <row r="2707" spans="1:46" x14ac:dyDescent="0.25">
      <c r="A2707">
        <v>16</v>
      </c>
      <c r="B2707" t="s">
        <v>273</v>
      </c>
      <c r="C2707" t="s">
        <v>273</v>
      </c>
      <c r="D2707" t="s">
        <v>420</v>
      </c>
      <c r="E2707" t="s">
        <v>638</v>
      </c>
      <c r="F2707" t="s">
        <v>639</v>
      </c>
      <c r="G2707">
        <v>0</v>
      </c>
      <c r="H2707">
        <v>0</v>
      </c>
      <c r="I2707">
        <v>0</v>
      </c>
      <c r="J2707">
        <v>0</v>
      </c>
      <c r="K2707">
        <v>0</v>
      </c>
      <c r="L2707">
        <v>0</v>
      </c>
      <c r="M2707">
        <v>0</v>
      </c>
      <c r="N2707">
        <v>0</v>
      </c>
      <c r="O2707">
        <v>0</v>
      </c>
      <c r="P2707">
        <v>0</v>
      </c>
      <c r="Q2707">
        <v>0</v>
      </c>
      <c r="R2707">
        <v>0</v>
      </c>
      <c r="S2707">
        <v>0</v>
      </c>
      <c r="T2707">
        <v>0</v>
      </c>
      <c r="U2707">
        <v>0</v>
      </c>
      <c r="V2707">
        <v>0</v>
      </c>
      <c r="W2707">
        <v>0</v>
      </c>
      <c r="X2707">
        <v>0</v>
      </c>
      <c r="Y2707">
        <v>0</v>
      </c>
      <c r="Z2707">
        <v>0</v>
      </c>
      <c r="AA2707">
        <v>0</v>
      </c>
      <c r="AB2707">
        <v>0</v>
      </c>
      <c r="AC2707">
        <v>0</v>
      </c>
      <c r="AD2707">
        <v>0</v>
      </c>
      <c r="AE2707">
        <v>0</v>
      </c>
      <c r="AF2707">
        <v>0</v>
      </c>
      <c r="AG2707">
        <v>0</v>
      </c>
      <c r="AH2707">
        <v>0</v>
      </c>
      <c r="AI2707">
        <v>0</v>
      </c>
      <c r="AJ2707">
        <v>0</v>
      </c>
      <c r="AK2707">
        <v>0</v>
      </c>
      <c r="AL2707" t="s">
        <v>531</v>
      </c>
      <c r="AM2707" s="49" t="s">
        <v>420</v>
      </c>
      <c r="AN2707" s="49" t="s">
        <v>14</v>
      </c>
      <c r="AO2707" s="49" t="s">
        <v>485</v>
      </c>
      <c r="AP2707" s="49" t="s">
        <v>494</v>
      </c>
      <c r="AQ2707" s="49" t="s">
        <v>11</v>
      </c>
      <c r="AR2707" s="49" t="s">
        <v>495</v>
      </c>
      <c r="AS2707" s="49" t="s">
        <v>488</v>
      </c>
      <c r="AT2707" s="49" t="s">
        <v>497</v>
      </c>
    </row>
    <row r="2708" spans="1:46" x14ac:dyDescent="0.25">
      <c r="A2708">
        <v>16</v>
      </c>
      <c r="B2708" t="s">
        <v>271</v>
      </c>
      <c r="C2708" t="s">
        <v>271</v>
      </c>
      <c r="D2708" t="s">
        <v>272</v>
      </c>
      <c r="E2708" t="s">
        <v>638</v>
      </c>
      <c r="F2708" t="s">
        <v>639</v>
      </c>
      <c r="G2708" t="s">
        <v>531</v>
      </c>
      <c r="H2708" t="s">
        <v>531</v>
      </c>
      <c r="I2708" t="s">
        <v>531</v>
      </c>
      <c r="J2708" t="s">
        <v>531</v>
      </c>
      <c r="K2708" t="s">
        <v>531</v>
      </c>
      <c r="L2708" t="s">
        <v>531</v>
      </c>
      <c r="M2708" t="s">
        <v>531</v>
      </c>
      <c r="N2708" t="s">
        <v>531</v>
      </c>
      <c r="O2708" t="s">
        <v>531</v>
      </c>
      <c r="P2708" t="s">
        <v>531</v>
      </c>
      <c r="Q2708" t="s">
        <v>531</v>
      </c>
      <c r="R2708" t="s">
        <v>531</v>
      </c>
      <c r="S2708" t="s">
        <v>531</v>
      </c>
      <c r="T2708" t="s">
        <v>531</v>
      </c>
      <c r="U2708" t="s">
        <v>531</v>
      </c>
      <c r="V2708">
        <v>0</v>
      </c>
      <c r="W2708">
        <v>0</v>
      </c>
      <c r="X2708">
        <v>0</v>
      </c>
      <c r="Y2708">
        <v>0</v>
      </c>
      <c r="Z2708">
        <v>0</v>
      </c>
      <c r="AA2708">
        <v>0</v>
      </c>
      <c r="AB2708">
        <v>0</v>
      </c>
      <c r="AC2708">
        <v>0</v>
      </c>
      <c r="AD2708">
        <v>0</v>
      </c>
      <c r="AE2708">
        <v>0</v>
      </c>
      <c r="AF2708">
        <v>0</v>
      </c>
      <c r="AG2708">
        <v>0</v>
      </c>
      <c r="AH2708">
        <v>0</v>
      </c>
      <c r="AI2708">
        <v>0</v>
      </c>
      <c r="AJ2708">
        <v>0</v>
      </c>
      <c r="AK2708">
        <v>0</v>
      </c>
      <c r="AL2708" t="s">
        <v>531</v>
      </c>
      <c r="AM2708" s="49" t="s">
        <v>272</v>
      </c>
      <c r="AN2708" s="49" t="s">
        <v>14</v>
      </c>
      <c r="AO2708" s="49" t="s">
        <v>500</v>
      </c>
      <c r="AP2708" s="49" t="s">
        <v>501</v>
      </c>
      <c r="AQ2708" s="49" t="s">
        <v>502</v>
      </c>
      <c r="AR2708" s="49" t="s">
        <v>487</v>
      </c>
      <c r="AS2708" s="49" t="s">
        <v>488</v>
      </c>
      <c r="AT2708" s="49" t="s">
        <v>489</v>
      </c>
    </row>
    <row r="2709" spans="1:46" x14ac:dyDescent="0.25">
      <c r="A2709">
        <v>16</v>
      </c>
      <c r="B2709" t="s">
        <v>251</v>
      </c>
      <c r="C2709" t="s">
        <v>251</v>
      </c>
      <c r="D2709" t="s">
        <v>252</v>
      </c>
      <c r="E2709" t="s">
        <v>638</v>
      </c>
      <c r="F2709" t="s">
        <v>639</v>
      </c>
      <c r="G2709">
        <v>0</v>
      </c>
      <c r="H2709">
        <v>0</v>
      </c>
      <c r="I2709">
        <v>0</v>
      </c>
      <c r="J2709">
        <v>0</v>
      </c>
      <c r="K2709">
        <v>0</v>
      </c>
      <c r="L2709">
        <v>0</v>
      </c>
      <c r="M2709">
        <v>0</v>
      </c>
      <c r="N2709">
        <v>0</v>
      </c>
      <c r="O2709">
        <v>0</v>
      </c>
      <c r="P2709">
        <v>0</v>
      </c>
      <c r="Q2709">
        <v>0</v>
      </c>
      <c r="R2709">
        <v>0</v>
      </c>
      <c r="S2709">
        <v>0</v>
      </c>
      <c r="T2709">
        <v>0</v>
      </c>
      <c r="U2709">
        <v>0</v>
      </c>
      <c r="V2709">
        <v>0</v>
      </c>
      <c r="W2709">
        <v>0</v>
      </c>
      <c r="X2709">
        <v>0</v>
      </c>
      <c r="Y2709">
        <v>0</v>
      </c>
      <c r="Z2709">
        <v>0</v>
      </c>
      <c r="AA2709">
        <v>0</v>
      </c>
      <c r="AB2709">
        <v>0</v>
      </c>
      <c r="AC2709">
        <v>0</v>
      </c>
      <c r="AD2709">
        <v>0</v>
      </c>
      <c r="AE2709">
        <v>0</v>
      </c>
      <c r="AF2709">
        <v>0</v>
      </c>
      <c r="AG2709">
        <v>0</v>
      </c>
      <c r="AH2709">
        <v>0</v>
      </c>
      <c r="AI2709">
        <v>0</v>
      </c>
      <c r="AJ2709">
        <v>0</v>
      </c>
      <c r="AK2709">
        <v>0</v>
      </c>
      <c r="AL2709">
        <v>0</v>
      </c>
      <c r="AM2709" s="49" t="s">
        <v>252</v>
      </c>
      <c r="AN2709" s="49" t="s">
        <v>7</v>
      </c>
      <c r="AO2709" s="49" t="s">
        <v>9</v>
      </c>
      <c r="AP2709" s="49" t="s">
        <v>494</v>
      </c>
      <c r="AQ2709" s="49" t="s">
        <v>9</v>
      </c>
      <c r="AR2709" s="49" t="s">
        <v>487</v>
      </c>
      <c r="AS2709" s="49" t="s">
        <v>488</v>
      </c>
      <c r="AT2709" s="49" t="s">
        <v>489</v>
      </c>
    </row>
    <row r="2710" spans="1:46" x14ac:dyDescent="0.25">
      <c r="A2710">
        <v>16</v>
      </c>
      <c r="B2710" t="s">
        <v>274</v>
      </c>
      <c r="C2710" t="s">
        <v>274</v>
      </c>
      <c r="D2710" t="s">
        <v>275</v>
      </c>
      <c r="E2710" t="s">
        <v>638</v>
      </c>
      <c r="F2710" t="s">
        <v>639</v>
      </c>
      <c r="G2710">
        <v>0</v>
      </c>
      <c r="H2710">
        <v>0</v>
      </c>
      <c r="I2710">
        <v>0</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c r="AG2710">
        <v>0</v>
      </c>
      <c r="AH2710">
        <v>0</v>
      </c>
      <c r="AI2710">
        <v>0</v>
      </c>
      <c r="AJ2710">
        <v>0</v>
      </c>
      <c r="AK2710">
        <v>0</v>
      </c>
      <c r="AL2710" t="s">
        <v>531</v>
      </c>
      <c r="AM2710" s="49" t="s">
        <v>275</v>
      </c>
      <c r="AN2710" s="49" t="s">
        <v>4</v>
      </c>
      <c r="AO2710" s="49" t="s">
        <v>9</v>
      </c>
      <c r="AP2710" s="49" t="s">
        <v>486</v>
      </c>
      <c r="AQ2710" s="49" t="s">
        <v>9</v>
      </c>
      <c r="AR2710" s="49" t="s">
        <v>495</v>
      </c>
      <c r="AS2710" s="49" t="s">
        <v>488</v>
      </c>
      <c r="AT2710" s="49" t="s">
        <v>489</v>
      </c>
    </row>
    <row r="2711" spans="1:46" x14ac:dyDescent="0.25">
      <c r="A2711">
        <v>16</v>
      </c>
      <c r="B2711" t="s">
        <v>269</v>
      </c>
      <c r="C2711" t="s">
        <v>269</v>
      </c>
      <c r="D2711" t="s">
        <v>270</v>
      </c>
      <c r="E2711" t="s">
        <v>638</v>
      </c>
      <c r="F2711" t="s">
        <v>639</v>
      </c>
      <c r="G2711">
        <v>0</v>
      </c>
      <c r="H2711">
        <v>0</v>
      </c>
      <c r="I2711">
        <v>0</v>
      </c>
      <c r="J2711">
        <v>0</v>
      </c>
      <c r="K2711">
        <v>0</v>
      </c>
      <c r="L2711">
        <v>0</v>
      </c>
      <c r="M2711">
        <v>0</v>
      </c>
      <c r="N2711">
        <v>0</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c r="AG2711">
        <v>0</v>
      </c>
      <c r="AH2711">
        <v>0</v>
      </c>
      <c r="AI2711">
        <v>0</v>
      </c>
      <c r="AJ2711">
        <v>0</v>
      </c>
      <c r="AK2711">
        <v>0</v>
      </c>
      <c r="AL2711" t="s">
        <v>531</v>
      </c>
      <c r="AM2711" s="49" t="s">
        <v>270</v>
      </c>
      <c r="AN2711" s="49" t="s">
        <v>14</v>
      </c>
      <c r="AO2711" s="49" t="s">
        <v>485</v>
      </c>
      <c r="AP2711" s="49" t="s">
        <v>494</v>
      </c>
      <c r="AQ2711" s="49" t="s">
        <v>11</v>
      </c>
      <c r="AR2711" s="49" t="s">
        <v>487</v>
      </c>
      <c r="AS2711" s="49" t="s">
        <v>488</v>
      </c>
      <c r="AT2711" s="49" t="s">
        <v>489</v>
      </c>
    </row>
    <row r="2712" spans="1:46" x14ac:dyDescent="0.25">
      <c r="A2712">
        <v>16</v>
      </c>
      <c r="B2712" t="s">
        <v>283</v>
      </c>
      <c r="C2712" t="s">
        <v>283</v>
      </c>
      <c r="D2712" t="s">
        <v>284</v>
      </c>
      <c r="E2712" t="s">
        <v>638</v>
      </c>
      <c r="F2712" t="s">
        <v>639</v>
      </c>
      <c r="G2712" t="s">
        <v>531</v>
      </c>
      <c r="H2712">
        <v>0</v>
      </c>
      <c r="I2712">
        <v>0</v>
      </c>
      <c r="J2712">
        <v>0</v>
      </c>
      <c r="K2712">
        <v>0</v>
      </c>
      <c r="L2712">
        <v>0</v>
      </c>
      <c r="M2712">
        <v>0</v>
      </c>
      <c r="N2712">
        <v>0</v>
      </c>
      <c r="O2712">
        <v>0</v>
      </c>
      <c r="P2712">
        <v>0</v>
      </c>
      <c r="Q2712">
        <v>0</v>
      </c>
      <c r="R2712">
        <v>0</v>
      </c>
      <c r="S2712">
        <v>0</v>
      </c>
      <c r="T2712">
        <v>0</v>
      </c>
      <c r="U2712">
        <v>0</v>
      </c>
      <c r="V2712">
        <v>0</v>
      </c>
      <c r="W2712">
        <v>0</v>
      </c>
      <c r="X2712">
        <v>0</v>
      </c>
      <c r="Y2712">
        <v>0</v>
      </c>
      <c r="Z2712">
        <v>0</v>
      </c>
      <c r="AA2712">
        <v>0</v>
      </c>
      <c r="AB2712">
        <v>0</v>
      </c>
      <c r="AC2712">
        <v>0</v>
      </c>
      <c r="AD2712">
        <v>0</v>
      </c>
      <c r="AE2712">
        <v>0</v>
      </c>
      <c r="AF2712">
        <v>0</v>
      </c>
      <c r="AG2712">
        <v>0</v>
      </c>
      <c r="AH2712">
        <v>0</v>
      </c>
      <c r="AI2712">
        <v>0</v>
      </c>
      <c r="AJ2712">
        <v>0</v>
      </c>
      <c r="AK2712">
        <v>0</v>
      </c>
      <c r="AL2712" t="s">
        <v>531</v>
      </c>
      <c r="AM2712" s="49" t="s">
        <v>284</v>
      </c>
      <c r="AN2712" s="49" t="s">
        <v>4</v>
      </c>
      <c r="AO2712" s="49" t="s">
        <v>9</v>
      </c>
      <c r="AP2712" s="49" t="s">
        <v>501</v>
      </c>
      <c r="AQ2712" s="49" t="s">
        <v>9</v>
      </c>
      <c r="AR2712" s="49" t="s">
        <v>495</v>
      </c>
      <c r="AS2712" s="49" t="s">
        <v>488</v>
      </c>
      <c r="AT2712" s="49" t="s">
        <v>489</v>
      </c>
    </row>
    <row r="2713" spans="1:46" x14ac:dyDescent="0.25">
      <c r="A2713">
        <v>16</v>
      </c>
      <c r="B2713" t="s">
        <v>294</v>
      </c>
      <c r="C2713" t="s">
        <v>294</v>
      </c>
      <c r="D2713" t="s">
        <v>295</v>
      </c>
      <c r="E2713" t="s">
        <v>638</v>
      </c>
      <c r="F2713" t="s">
        <v>639</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c r="AG2713">
        <v>0</v>
      </c>
      <c r="AH2713">
        <v>0</v>
      </c>
      <c r="AI2713">
        <v>0</v>
      </c>
      <c r="AJ2713">
        <v>0</v>
      </c>
      <c r="AK2713">
        <v>0</v>
      </c>
      <c r="AL2713" t="s">
        <v>531</v>
      </c>
      <c r="AM2713" s="49" t="s">
        <v>295</v>
      </c>
      <c r="AN2713" s="49" t="s">
        <v>14</v>
      </c>
      <c r="AO2713" s="49" t="s">
        <v>485</v>
      </c>
      <c r="AP2713" s="49" t="s">
        <v>494</v>
      </c>
      <c r="AQ2713" s="49" t="s">
        <v>11</v>
      </c>
      <c r="AR2713" s="49" t="s">
        <v>487</v>
      </c>
      <c r="AS2713" s="49" t="s">
        <v>488</v>
      </c>
      <c r="AT2713" s="49" t="s">
        <v>489</v>
      </c>
    </row>
    <row r="2714" spans="1:46" x14ac:dyDescent="0.25">
      <c r="A2714">
        <v>16</v>
      </c>
      <c r="B2714" t="s">
        <v>290</v>
      </c>
      <c r="C2714" t="s">
        <v>290</v>
      </c>
      <c r="D2714" t="s">
        <v>291</v>
      </c>
      <c r="E2714" t="s">
        <v>638</v>
      </c>
      <c r="F2714" t="s">
        <v>639</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c r="AC2714">
        <v>0</v>
      </c>
      <c r="AD2714">
        <v>0</v>
      </c>
      <c r="AE2714">
        <v>0</v>
      </c>
      <c r="AF2714">
        <v>0</v>
      </c>
      <c r="AG2714">
        <v>0</v>
      </c>
      <c r="AH2714">
        <v>0</v>
      </c>
      <c r="AI2714">
        <v>0</v>
      </c>
      <c r="AJ2714">
        <v>0</v>
      </c>
      <c r="AK2714">
        <v>0</v>
      </c>
      <c r="AL2714">
        <v>0</v>
      </c>
      <c r="AM2714" s="49" t="s">
        <v>291</v>
      </c>
      <c r="AN2714" s="49" t="s">
        <v>14</v>
      </c>
      <c r="AO2714" s="49" t="s">
        <v>500</v>
      </c>
      <c r="AP2714" s="49" t="s">
        <v>505</v>
      </c>
      <c r="AQ2714" s="49" t="s">
        <v>13</v>
      </c>
      <c r="AR2714" s="49" t="s">
        <v>487</v>
      </c>
      <c r="AS2714" s="49" t="s">
        <v>488</v>
      </c>
      <c r="AT2714" s="49" t="s">
        <v>489</v>
      </c>
    </row>
    <row r="2715" spans="1:46" x14ac:dyDescent="0.25">
      <c r="A2715">
        <v>16</v>
      </c>
      <c r="B2715" t="s">
        <v>576</v>
      </c>
      <c r="C2715" t="s">
        <v>576</v>
      </c>
      <c r="D2715" t="s">
        <v>577</v>
      </c>
      <c r="E2715" t="s">
        <v>638</v>
      </c>
      <c r="F2715" t="s">
        <v>639</v>
      </c>
      <c r="G2715">
        <v>0</v>
      </c>
      <c r="H2715">
        <v>0</v>
      </c>
      <c r="I2715">
        <v>0</v>
      </c>
      <c r="J2715">
        <v>0</v>
      </c>
      <c r="K2715">
        <v>0</v>
      </c>
      <c r="L2715">
        <v>0</v>
      </c>
      <c r="M2715">
        <v>0</v>
      </c>
      <c r="N2715">
        <v>0</v>
      </c>
      <c r="O2715">
        <v>0</v>
      </c>
      <c r="P2715">
        <v>0</v>
      </c>
      <c r="Q2715">
        <v>0</v>
      </c>
      <c r="R2715">
        <v>0</v>
      </c>
      <c r="S2715">
        <v>0</v>
      </c>
      <c r="T2715">
        <v>0</v>
      </c>
      <c r="U2715">
        <v>0</v>
      </c>
      <c r="V2715">
        <v>0</v>
      </c>
      <c r="W2715">
        <v>0</v>
      </c>
      <c r="X2715">
        <v>0</v>
      </c>
      <c r="Y2715">
        <v>0</v>
      </c>
      <c r="Z2715">
        <v>0</v>
      </c>
      <c r="AA2715">
        <v>0</v>
      </c>
      <c r="AB2715">
        <v>0</v>
      </c>
      <c r="AC2715">
        <v>0</v>
      </c>
      <c r="AD2715">
        <v>0</v>
      </c>
      <c r="AE2715">
        <v>0</v>
      </c>
      <c r="AF2715">
        <v>0</v>
      </c>
      <c r="AG2715">
        <v>0</v>
      </c>
      <c r="AH2715">
        <v>0</v>
      </c>
      <c r="AI2715">
        <v>0</v>
      </c>
      <c r="AJ2715">
        <v>0</v>
      </c>
      <c r="AK2715">
        <v>0</v>
      </c>
      <c r="AL2715" t="s">
        <v>531</v>
      </c>
      <c r="AM2715" s="49" t="e">
        <v>#N/A</v>
      </c>
      <c r="AN2715" s="49" t="e">
        <v>#N/A</v>
      </c>
      <c r="AO2715" s="49" t="e">
        <v>#N/A</v>
      </c>
      <c r="AP2715" s="49" t="e">
        <v>#N/A</v>
      </c>
      <c r="AQ2715" s="49" t="e">
        <v>#N/A</v>
      </c>
      <c r="AR2715" s="49" t="e">
        <v>#N/A</v>
      </c>
      <c r="AS2715" s="49" t="e">
        <v>#N/A</v>
      </c>
      <c r="AT2715" s="49" t="e">
        <v>#N/A</v>
      </c>
    </row>
    <row r="2716" spans="1:46" x14ac:dyDescent="0.25">
      <c r="A2716">
        <v>16</v>
      </c>
      <c r="B2716" t="s">
        <v>298</v>
      </c>
      <c r="C2716" t="s">
        <v>298</v>
      </c>
      <c r="D2716" t="s">
        <v>299</v>
      </c>
      <c r="E2716" t="s">
        <v>638</v>
      </c>
      <c r="F2716" t="s">
        <v>639</v>
      </c>
      <c r="G2716">
        <v>0</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c r="AG2716">
        <v>0</v>
      </c>
      <c r="AH2716">
        <v>0</v>
      </c>
      <c r="AI2716">
        <v>0</v>
      </c>
      <c r="AJ2716">
        <v>0</v>
      </c>
      <c r="AK2716">
        <v>0</v>
      </c>
      <c r="AL2716">
        <v>0</v>
      </c>
      <c r="AM2716" s="49" t="s">
        <v>299</v>
      </c>
      <c r="AN2716" s="49" t="s">
        <v>14</v>
      </c>
      <c r="AO2716" s="49" t="s">
        <v>509</v>
      </c>
      <c r="AP2716" s="49" t="s">
        <v>505</v>
      </c>
      <c r="AQ2716" s="49" t="s">
        <v>13</v>
      </c>
      <c r="AR2716" s="49" t="s">
        <v>487</v>
      </c>
      <c r="AS2716" s="49" t="s">
        <v>488</v>
      </c>
      <c r="AT2716" s="49" t="s">
        <v>489</v>
      </c>
    </row>
    <row r="2717" spans="1:46" x14ac:dyDescent="0.25">
      <c r="A2717">
        <v>16</v>
      </c>
      <c r="B2717" t="s">
        <v>288</v>
      </c>
      <c r="C2717" t="s">
        <v>288</v>
      </c>
      <c r="D2717" t="s">
        <v>289</v>
      </c>
      <c r="E2717" t="s">
        <v>638</v>
      </c>
      <c r="F2717" t="s">
        <v>639</v>
      </c>
      <c r="G2717">
        <v>0</v>
      </c>
      <c r="H2717">
        <v>0</v>
      </c>
      <c r="I2717">
        <v>0</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0</v>
      </c>
      <c r="AE2717">
        <v>0</v>
      </c>
      <c r="AF2717">
        <v>0</v>
      </c>
      <c r="AG2717">
        <v>0</v>
      </c>
      <c r="AH2717">
        <v>0</v>
      </c>
      <c r="AI2717">
        <v>0</v>
      </c>
      <c r="AJ2717">
        <v>0</v>
      </c>
      <c r="AK2717">
        <v>0</v>
      </c>
      <c r="AL2717" t="s">
        <v>531</v>
      </c>
      <c r="AM2717" s="49" t="s">
        <v>289</v>
      </c>
      <c r="AN2717" s="49" t="s">
        <v>14</v>
      </c>
      <c r="AO2717" s="49" t="s">
        <v>507</v>
      </c>
      <c r="AP2717" s="49" t="s">
        <v>494</v>
      </c>
      <c r="AQ2717" s="49" t="s">
        <v>10</v>
      </c>
      <c r="AR2717" s="49" t="s">
        <v>487</v>
      </c>
      <c r="AS2717" s="49" t="s">
        <v>488</v>
      </c>
      <c r="AT2717" s="49" t="s">
        <v>489</v>
      </c>
    </row>
    <row r="2718" spans="1:46" x14ac:dyDescent="0.25">
      <c r="A2718">
        <v>16</v>
      </c>
      <c r="B2718" t="s">
        <v>285</v>
      </c>
      <c r="C2718" t="s">
        <v>285</v>
      </c>
      <c r="D2718" t="s">
        <v>286</v>
      </c>
      <c r="E2718" t="s">
        <v>638</v>
      </c>
      <c r="F2718" t="s">
        <v>639</v>
      </c>
      <c r="G2718">
        <v>0</v>
      </c>
      <c r="H2718">
        <v>0</v>
      </c>
      <c r="I2718">
        <v>0</v>
      </c>
      <c r="J2718">
        <v>0</v>
      </c>
      <c r="K2718">
        <v>0</v>
      </c>
      <c r="L2718">
        <v>0</v>
      </c>
      <c r="M2718">
        <v>0</v>
      </c>
      <c r="N2718">
        <v>0</v>
      </c>
      <c r="O2718">
        <v>0</v>
      </c>
      <c r="P2718">
        <v>0</v>
      </c>
      <c r="Q2718">
        <v>0</v>
      </c>
      <c r="R2718">
        <v>0</v>
      </c>
      <c r="S2718">
        <v>0</v>
      </c>
      <c r="T2718">
        <v>0</v>
      </c>
      <c r="U2718">
        <v>0</v>
      </c>
      <c r="V2718">
        <v>0</v>
      </c>
      <c r="W2718">
        <v>0</v>
      </c>
      <c r="X2718">
        <v>0</v>
      </c>
      <c r="Y2718">
        <v>0</v>
      </c>
      <c r="Z2718">
        <v>0</v>
      </c>
      <c r="AA2718">
        <v>0</v>
      </c>
      <c r="AB2718">
        <v>0</v>
      </c>
      <c r="AC2718">
        <v>0</v>
      </c>
      <c r="AD2718">
        <v>0</v>
      </c>
      <c r="AE2718">
        <v>0</v>
      </c>
      <c r="AF2718">
        <v>0</v>
      </c>
      <c r="AG2718">
        <v>0</v>
      </c>
      <c r="AH2718">
        <v>0</v>
      </c>
      <c r="AI2718">
        <v>0</v>
      </c>
      <c r="AJ2718">
        <v>0</v>
      </c>
      <c r="AK2718">
        <v>0</v>
      </c>
      <c r="AL2718" t="s">
        <v>531</v>
      </c>
      <c r="AM2718" s="49" t="s">
        <v>286</v>
      </c>
      <c r="AN2718" s="49" t="s">
        <v>8</v>
      </c>
      <c r="AO2718" s="49" t="s">
        <v>9</v>
      </c>
      <c r="AP2718" s="49" t="s">
        <v>486</v>
      </c>
      <c r="AQ2718" s="49" t="s">
        <v>9</v>
      </c>
      <c r="AR2718" s="49" t="s">
        <v>487</v>
      </c>
      <c r="AS2718" s="49" t="s">
        <v>488</v>
      </c>
      <c r="AT2718" s="49" t="s">
        <v>489</v>
      </c>
    </row>
    <row r="2719" spans="1:46" x14ac:dyDescent="0.25">
      <c r="A2719">
        <v>16</v>
      </c>
      <c r="B2719" t="s">
        <v>287</v>
      </c>
      <c r="C2719" t="s">
        <v>287</v>
      </c>
      <c r="D2719" t="s">
        <v>422</v>
      </c>
      <c r="E2719" t="s">
        <v>638</v>
      </c>
      <c r="F2719" t="s">
        <v>639</v>
      </c>
      <c r="G2719">
        <v>0</v>
      </c>
      <c r="H2719">
        <v>0</v>
      </c>
      <c r="I2719">
        <v>0</v>
      </c>
      <c r="J2719">
        <v>0</v>
      </c>
      <c r="K2719">
        <v>0</v>
      </c>
      <c r="L2719">
        <v>0</v>
      </c>
      <c r="M2719">
        <v>0</v>
      </c>
      <c r="N2719">
        <v>0</v>
      </c>
      <c r="O2719">
        <v>0</v>
      </c>
      <c r="P2719">
        <v>0</v>
      </c>
      <c r="Q2719">
        <v>0</v>
      </c>
      <c r="R2719">
        <v>0</v>
      </c>
      <c r="S2719">
        <v>0</v>
      </c>
      <c r="T2719">
        <v>0</v>
      </c>
      <c r="U2719">
        <v>0</v>
      </c>
      <c r="V2719">
        <v>0</v>
      </c>
      <c r="W2719">
        <v>0</v>
      </c>
      <c r="X2719">
        <v>0</v>
      </c>
      <c r="Y2719">
        <v>0</v>
      </c>
      <c r="Z2719">
        <v>0</v>
      </c>
      <c r="AA2719">
        <v>0</v>
      </c>
      <c r="AB2719">
        <v>0</v>
      </c>
      <c r="AC2719">
        <v>0</v>
      </c>
      <c r="AD2719">
        <v>0</v>
      </c>
      <c r="AE2719">
        <v>0</v>
      </c>
      <c r="AF2719">
        <v>0</v>
      </c>
      <c r="AG2719">
        <v>0</v>
      </c>
      <c r="AH2719">
        <v>0</v>
      </c>
      <c r="AI2719">
        <v>0</v>
      </c>
      <c r="AJ2719">
        <v>0</v>
      </c>
      <c r="AK2719">
        <v>0</v>
      </c>
      <c r="AL2719" t="s">
        <v>531</v>
      </c>
      <c r="AM2719" s="49" t="s">
        <v>422</v>
      </c>
      <c r="AN2719" s="49" t="s">
        <v>8</v>
      </c>
      <c r="AO2719" s="49" t="s">
        <v>9</v>
      </c>
      <c r="AP2719" s="49" t="s">
        <v>494</v>
      </c>
      <c r="AQ2719" s="49" t="s">
        <v>9</v>
      </c>
      <c r="AR2719" s="49" t="s">
        <v>495</v>
      </c>
      <c r="AS2719" s="49" t="s">
        <v>496</v>
      </c>
      <c r="AT2719" s="49" t="s">
        <v>497</v>
      </c>
    </row>
    <row r="2720" spans="1:46" x14ac:dyDescent="0.25">
      <c r="A2720">
        <v>16</v>
      </c>
      <c r="B2720" t="s">
        <v>493</v>
      </c>
      <c r="C2720" t="s">
        <v>578</v>
      </c>
      <c r="D2720" t="s">
        <v>579</v>
      </c>
      <c r="E2720" t="s">
        <v>638</v>
      </c>
      <c r="F2720" t="s">
        <v>639</v>
      </c>
      <c r="G2720">
        <v>0</v>
      </c>
      <c r="H2720">
        <v>0</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c r="AG2720">
        <v>0</v>
      </c>
      <c r="AH2720">
        <v>0</v>
      </c>
      <c r="AI2720">
        <v>0</v>
      </c>
      <c r="AJ2720">
        <v>0</v>
      </c>
      <c r="AK2720">
        <v>0</v>
      </c>
      <c r="AL2720" t="s">
        <v>531</v>
      </c>
      <c r="AM2720" s="49" t="e">
        <v>#N/A</v>
      </c>
      <c r="AN2720" s="49" t="e">
        <v>#N/A</v>
      </c>
      <c r="AO2720" s="49" t="e">
        <v>#N/A</v>
      </c>
      <c r="AP2720" s="49" t="e">
        <v>#N/A</v>
      </c>
      <c r="AQ2720" s="49" t="e">
        <v>#N/A</v>
      </c>
      <c r="AR2720" s="49" t="e">
        <v>#N/A</v>
      </c>
      <c r="AS2720" s="49" t="e">
        <v>#N/A</v>
      </c>
      <c r="AT2720" s="49" t="e">
        <v>#N/A</v>
      </c>
    </row>
    <row r="2721" spans="1:46" x14ac:dyDescent="0.25">
      <c r="A2721">
        <v>16</v>
      </c>
      <c r="B2721" t="s">
        <v>493</v>
      </c>
      <c r="C2721" t="s">
        <v>580</v>
      </c>
      <c r="D2721" t="s">
        <v>581</v>
      </c>
      <c r="E2721" t="s">
        <v>638</v>
      </c>
      <c r="F2721" t="s">
        <v>639</v>
      </c>
      <c r="G2721">
        <v>0</v>
      </c>
      <c r="H2721">
        <v>0</v>
      </c>
      <c r="I2721">
        <v>0</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0</v>
      </c>
      <c r="AG2721">
        <v>0</v>
      </c>
      <c r="AH2721">
        <v>0</v>
      </c>
      <c r="AI2721">
        <v>0</v>
      </c>
      <c r="AJ2721">
        <v>0</v>
      </c>
      <c r="AK2721">
        <v>0</v>
      </c>
      <c r="AL2721" t="s">
        <v>531</v>
      </c>
      <c r="AM2721" s="49" t="e">
        <v>#N/A</v>
      </c>
      <c r="AN2721" s="49" t="e">
        <v>#N/A</v>
      </c>
      <c r="AO2721" s="49" t="e">
        <v>#N/A</v>
      </c>
      <c r="AP2721" s="49" t="e">
        <v>#N/A</v>
      </c>
      <c r="AQ2721" s="49" t="e">
        <v>#N/A</v>
      </c>
      <c r="AR2721" s="49" t="e">
        <v>#N/A</v>
      </c>
      <c r="AS2721" s="49" t="e">
        <v>#N/A</v>
      </c>
      <c r="AT2721" s="49" t="e">
        <v>#N/A</v>
      </c>
    </row>
    <row r="2722" spans="1:46" x14ac:dyDescent="0.25">
      <c r="A2722">
        <v>16</v>
      </c>
      <c r="B2722" t="s">
        <v>493</v>
      </c>
      <c r="C2722" t="s">
        <v>582</v>
      </c>
      <c r="D2722" t="s">
        <v>583</v>
      </c>
      <c r="E2722" t="s">
        <v>638</v>
      </c>
      <c r="F2722" t="s">
        <v>639</v>
      </c>
      <c r="G2722">
        <v>0</v>
      </c>
      <c r="H2722">
        <v>0</v>
      </c>
      <c r="I2722">
        <v>0</v>
      </c>
      <c r="J2722">
        <v>0</v>
      </c>
      <c r="K2722">
        <v>0</v>
      </c>
      <c r="L2722">
        <v>0</v>
      </c>
      <c r="M2722">
        <v>0</v>
      </c>
      <c r="N2722">
        <v>0</v>
      </c>
      <c r="O2722">
        <v>0</v>
      </c>
      <c r="P2722">
        <v>0</v>
      </c>
      <c r="Q2722">
        <v>0</v>
      </c>
      <c r="R2722">
        <v>0</v>
      </c>
      <c r="S2722">
        <v>0</v>
      </c>
      <c r="T2722">
        <v>0</v>
      </c>
      <c r="U2722">
        <v>0</v>
      </c>
      <c r="V2722">
        <v>0</v>
      </c>
      <c r="W2722">
        <v>0</v>
      </c>
      <c r="X2722">
        <v>0</v>
      </c>
      <c r="Y2722">
        <v>0</v>
      </c>
      <c r="Z2722">
        <v>0</v>
      </c>
      <c r="AA2722">
        <v>0</v>
      </c>
      <c r="AB2722">
        <v>0</v>
      </c>
      <c r="AC2722">
        <v>0</v>
      </c>
      <c r="AD2722">
        <v>0</v>
      </c>
      <c r="AE2722">
        <v>0</v>
      </c>
      <c r="AF2722">
        <v>0</v>
      </c>
      <c r="AG2722">
        <v>0</v>
      </c>
      <c r="AH2722">
        <v>0</v>
      </c>
      <c r="AI2722">
        <v>0</v>
      </c>
      <c r="AJ2722">
        <v>0</v>
      </c>
      <c r="AK2722">
        <v>0</v>
      </c>
      <c r="AL2722" t="s">
        <v>531</v>
      </c>
      <c r="AM2722" s="49" t="e">
        <v>#N/A</v>
      </c>
      <c r="AN2722" s="49" t="e">
        <v>#N/A</v>
      </c>
      <c r="AO2722" s="49" t="e">
        <v>#N/A</v>
      </c>
      <c r="AP2722" s="49" t="e">
        <v>#N/A</v>
      </c>
      <c r="AQ2722" s="49" t="e">
        <v>#N/A</v>
      </c>
      <c r="AR2722" s="49" t="e">
        <v>#N/A</v>
      </c>
      <c r="AS2722" s="49" t="e">
        <v>#N/A</v>
      </c>
      <c r="AT2722" s="49" t="e">
        <v>#N/A</v>
      </c>
    </row>
    <row r="2723" spans="1:46" x14ac:dyDescent="0.25">
      <c r="A2723">
        <v>16</v>
      </c>
      <c r="B2723" t="s">
        <v>493</v>
      </c>
      <c r="C2723" t="s">
        <v>584</v>
      </c>
      <c r="D2723" t="s">
        <v>585</v>
      </c>
      <c r="E2723" t="s">
        <v>638</v>
      </c>
      <c r="F2723" t="s">
        <v>639</v>
      </c>
      <c r="G2723">
        <v>0</v>
      </c>
      <c r="H2723">
        <v>0</v>
      </c>
      <c r="I2723">
        <v>0</v>
      </c>
      <c r="J2723">
        <v>0</v>
      </c>
      <c r="K2723">
        <v>0</v>
      </c>
      <c r="L2723">
        <v>0</v>
      </c>
      <c r="M2723">
        <v>0</v>
      </c>
      <c r="N2723">
        <v>0</v>
      </c>
      <c r="O2723">
        <v>0</v>
      </c>
      <c r="P2723">
        <v>0</v>
      </c>
      <c r="Q2723">
        <v>0</v>
      </c>
      <c r="R2723">
        <v>0</v>
      </c>
      <c r="S2723">
        <v>0</v>
      </c>
      <c r="T2723">
        <v>0</v>
      </c>
      <c r="U2723">
        <v>0</v>
      </c>
      <c r="V2723">
        <v>0</v>
      </c>
      <c r="W2723">
        <v>0</v>
      </c>
      <c r="X2723">
        <v>0</v>
      </c>
      <c r="Y2723">
        <v>0</v>
      </c>
      <c r="Z2723">
        <v>0</v>
      </c>
      <c r="AA2723">
        <v>0</v>
      </c>
      <c r="AB2723">
        <v>0</v>
      </c>
      <c r="AC2723">
        <v>0</v>
      </c>
      <c r="AD2723">
        <v>0</v>
      </c>
      <c r="AE2723">
        <v>0</v>
      </c>
      <c r="AF2723">
        <v>0</v>
      </c>
      <c r="AG2723">
        <v>0</v>
      </c>
      <c r="AH2723">
        <v>0</v>
      </c>
      <c r="AI2723">
        <v>0</v>
      </c>
      <c r="AJ2723">
        <v>0</v>
      </c>
      <c r="AK2723">
        <v>0</v>
      </c>
      <c r="AL2723" t="s">
        <v>531</v>
      </c>
      <c r="AM2723" s="49" t="e">
        <v>#N/A</v>
      </c>
      <c r="AN2723" s="49" t="e">
        <v>#N/A</v>
      </c>
      <c r="AO2723" s="49" t="e">
        <v>#N/A</v>
      </c>
      <c r="AP2723" s="49" t="e">
        <v>#N/A</v>
      </c>
      <c r="AQ2723" s="49" t="e">
        <v>#N/A</v>
      </c>
      <c r="AR2723" s="49" t="e">
        <v>#N/A</v>
      </c>
      <c r="AS2723" s="49" t="e">
        <v>#N/A</v>
      </c>
      <c r="AT2723" s="49" t="e">
        <v>#N/A</v>
      </c>
    </row>
    <row r="2724" spans="1:46" x14ac:dyDescent="0.25">
      <c r="A2724">
        <v>16</v>
      </c>
      <c r="B2724" t="s">
        <v>292</v>
      </c>
      <c r="C2724" t="s">
        <v>292</v>
      </c>
      <c r="D2724" t="s">
        <v>293</v>
      </c>
      <c r="E2724" t="s">
        <v>638</v>
      </c>
      <c r="F2724" t="s">
        <v>639</v>
      </c>
      <c r="G2724">
        <v>0</v>
      </c>
      <c r="H2724">
        <v>0</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G2724">
        <v>0</v>
      </c>
      <c r="AH2724">
        <v>0</v>
      </c>
      <c r="AI2724">
        <v>0</v>
      </c>
      <c r="AJ2724">
        <v>0</v>
      </c>
      <c r="AK2724">
        <v>0</v>
      </c>
      <c r="AL2724">
        <v>0</v>
      </c>
      <c r="AM2724" s="49" t="s">
        <v>293</v>
      </c>
      <c r="AN2724" s="49" t="s">
        <v>14</v>
      </c>
      <c r="AO2724" s="49" t="s">
        <v>500</v>
      </c>
      <c r="AP2724" s="49" t="s">
        <v>505</v>
      </c>
      <c r="AQ2724" s="49" t="s">
        <v>13</v>
      </c>
      <c r="AR2724" s="49" t="s">
        <v>495</v>
      </c>
      <c r="AS2724" s="49" t="s">
        <v>488</v>
      </c>
      <c r="AT2724" s="49" t="s">
        <v>489</v>
      </c>
    </row>
    <row r="2725" spans="1:46" x14ac:dyDescent="0.25">
      <c r="A2725">
        <v>16</v>
      </c>
      <c r="B2725" t="s">
        <v>493</v>
      </c>
      <c r="C2725" t="s">
        <v>586</v>
      </c>
      <c r="D2725" t="s">
        <v>587</v>
      </c>
      <c r="E2725" t="s">
        <v>638</v>
      </c>
      <c r="F2725" t="s">
        <v>639</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0</v>
      </c>
      <c r="AI2725">
        <v>0</v>
      </c>
      <c r="AJ2725">
        <v>0</v>
      </c>
      <c r="AK2725">
        <v>0</v>
      </c>
      <c r="AL2725">
        <v>3.6132</v>
      </c>
      <c r="AM2725" s="49" t="e">
        <v>#N/A</v>
      </c>
      <c r="AN2725" s="49" t="e">
        <v>#N/A</v>
      </c>
      <c r="AO2725" s="49" t="e">
        <v>#N/A</v>
      </c>
      <c r="AP2725" s="49" t="e">
        <v>#N/A</v>
      </c>
      <c r="AQ2725" s="49" t="e">
        <v>#N/A</v>
      </c>
      <c r="AR2725" s="49" t="e">
        <v>#N/A</v>
      </c>
      <c r="AS2725" s="49" t="e">
        <v>#N/A</v>
      </c>
      <c r="AT2725" s="49" t="e">
        <v>#N/A</v>
      </c>
    </row>
    <row r="2726" spans="1:46" x14ac:dyDescent="0.25">
      <c r="A2726">
        <v>16</v>
      </c>
      <c r="B2726" t="s">
        <v>493</v>
      </c>
      <c r="C2726" t="s">
        <v>588</v>
      </c>
      <c r="D2726" t="s">
        <v>589</v>
      </c>
      <c r="E2726" t="s">
        <v>638</v>
      </c>
      <c r="F2726" t="s">
        <v>639</v>
      </c>
      <c r="G2726">
        <v>0</v>
      </c>
      <c r="H2726">
        <v>0</v>
      </c>
      <c r="I2726">
        <v>0</v>
      </c>
      <c r="J2726">
        <v>0</v>
      </c>
      <c r="K2726">
        <v>0</v>
      </c>
      <c r="L2726">
        <v>0</v>
      </c>
      <c r="M2726">
        <v>0</v>
      </c>
      <c r="N2726">
        <v>0</v>
      </c>
      <c r="O2726">
        <v>0</v>
      </c>
      <c r="P2726">
        <v>0</v>
      </c>
      <c r="Q2726">
        <v>0</v>
      </c>
      <c r="R2726">
        <v>0</v>
      </c>
      <c r="S2726">
        <v>0</v>
      </c>
      <c r="T2726">
        <v>0</v>
      </c>
      <c r="U2726">
        <v>0</v>
      </c>
      <c r="V2726">
        <v>0</v>
      </c>
      <c r="W2726">
        <v>0</v>
      </c>
      <c r="X2726">
        <v>0</v>
      </c>
      <c r="Y2726">
        <v>0</v>
      </c>
      <c r="Z2726">
        <v>0</v>
      </c>
      <c r="AA2726">
        <v>0</v>
      </c>
      <c r="AB2726">
        <v>0</v>
      </c>
      <c r="AC2726">
        <v>0</v>
      </c>
      <c r="AD2726">
        <v>0</v>
      </c>
      <c r="AE2726">
        <v>0</v>
      </c>
      <c r="AF2726">
        <v>0</v>
      </c>
      <c r="AG2726">
        <v>0</v>
      </c>
      <c r="AH2726">
        <v>0</v>
      </c>
      <c r="AI2726">
        <v>0</v>
      </c>
      <c r="AJ2726">
        <v>0</v>
      </c>
      <c r="AK2726">
        <v>0</v>
      </c>
      <c r="AL2726">
        <v>0</v>
      </c>
      <c r="AM2726" s="49" t="e">
        <v>#N/A</v>
      </c>
      <c r="AN2726" s="49" t="e">
        <v>#N/A</v>
      </c>
      <c r="AO2726" s="49" t="e">
        <v>#N/A</v>
      </c>
      <c r="AP2726" s="49" t="e">
        <v>#N/A</v>
      </c>
      <c r="AQ2726" s="49" t="e">
        <v>#N/A</v>
      </c>
      <c r="AR2726" s="49" t="e">
        <v>#N/A</v>
      </c>
      <c r="AS2726" s="49" t="e">
        <v>#N/A</v>
      </c>
      <c r="AT2726" s="49" t="e">
        <v>#N/A</v>
      </c>
    </row>
    <row r="2727" spans="1:46" x14ac:dyDescent="0.25">
      <c r="A2727">
        <v>16</v>
      </c>
      <c r="B2727" t="s">
        <v>493</v>
      </c>
      <c r="C2727" t="s">
        <v>590</v>
      </c>
      <c r="D2727" t="s">
        <v>591</v>
      </c>
      <c r="E2727" t="s">
        <v>638</v>
      </c>
      <c r="F2727" t="s">
        <v>639</v>
      </c>
      <c r="G2727">
        <v>0</v>
      </c>
      <c r="H2727">
        <v>0</v>
      </c>
      <c r="I2727">
        <v>0</v>
      </c>
      <c r="J2727">
        <v>0</v>
      </c>
      <c r="K2727">
        <v>0</v>
      </c>
      <c r="L2727">
        <v>0</v>
      </c>
      <c r="M2727">
        <v>0</v>
      </c>
      <c r="N2727">
        <v>0</v>
      </c>
      <c r="O2727">
        <v>0</v>
      </c>
      <c r="P2727">
        <v>0</v>
      </c>
      <c r="Q2727">
        <v>0</v>
      </c>
      <c r="R2727">
        <v>0</v>
      </c>
      <c r="S2727">
        <v>0</v>
      </c>
      <c r="T2727">
        <v>0</v>
      </c>
      <c r="U2727">
        <v>0</v>
      </c>
      <c r="V2727">
        <v>0</v>
      </c>
      <c r="W2727">
        <v>0</v>
      </c>
      <c r="X2727">
        <v>0</v>
      </c>
      <c r="Y2727">
        <v>0</v>
      </c>
      <c r="Z2727">
        <v>0</v>
      </c>
      <c r="AA2727">
        <v>0</v>
      </c>
      <c r="AB2727">
        <v>42.998399999999997</v>
      </c>
      <c r="AC2727">
        <v>0</v>
      </c>
      <c r="AD2727">
        <v>0</v>
      </c>
      <c r="AE2727">
        <v>0</v>
      </c>
      <c r="AF2727">
        <v>43.0989</v>
      </c>
      <c r="AG2727">
        <v>0</v>
      </c>
      <c r="AH2727">
        <v>0</v>
      </c>
      <c r="AI2727">
        <v>301.70080000000002</v>
      </c>
      <c r="AJ2727">
        <v>1034.3992000000001</v>
      </c>
      <c r="AK2727">
        <v>1896.3985</v>
      </c>
      <c r="AL2727">
        <v>3835.9000999999998</v>
      </c>
      <c r="AM2727" s="49" t="e">
        <v>#N/A</v>
      </c>
      <c r="AN2727" s="49" t="e">
        <v>#N/A</v>
      </c>
      <c r="AO2727" s="49" t="e">
        <v>#N/A</v>
      </c>
      <c r="AP2727" s="49" t="e">
        <v>#N/A</v>
      </c>
      <c r="AQ2727" s="49" t="e">
        <v>#N/A</v>
      </c>
      <c r="AR2727" s="49" t="e">
        <v>#N/A</v>
      </c>
      <c r="AS2727" s="49" t="e">
        <v>#N/A</v>
      </c>
      <c r="AT2727" s="49" t="e">
        <v>#N/A</v>
      </c>
    </row>
    <row r="2728" spans="1:46" x14ac:dyDescent="0.25">
      <c r="A2728">
        <v>16</v>
      </c>
      <c r="B2728" t="s">
        <v>493</v>
      </c>
      <c r="C2728" t="s">
        <v>592</v>
      </c>
      <c r="D2728" t="s">
        <v>593</v>
      </c>
      <c r="E2728" t="s">
        <v>638</v>
      </c>
      <c r="F2728" t="s">
        <v>639</v>
      </c>
      <c r="G2728">
        <v>0</v>
      </c>
      <c r="H2728">
        <v>0</v>
      </c>
      <c r="I2728">
        <v>0</v>
      </c>
      <c r="J2728">
        <v>0</v>
      </c>
      <c r="K2728">
        <v>0</v>
      </c>
      <c r="L2728">
        <v>0</v>
      </c>
      <c r="M2728">
        <v>0</v>
      </c>
      <c r="N2728">
        <v>0</v>
      </c>
      <c r="O2728">
        <v>0</v>
      </c>
      <c r="P2728">
        <v>0</v>
      </c>
      <c r="Q2728">
        <v>0</v>
      </c>
      <c r="R2728">
        <v>0</v>
      </c>
      <c r="S2728">
        <v>0</v>
      </c>
      <c r="T2728">
        <v>0</v>
      </c>
      <c r="U2728">
        <v>0</v>
      </c>
      <c r="V2728">
        <v>0</v>
      </c>
      <c r="W2728">
        <v>0</v>
      </c>
      <c r="X2728">
        <v>0</v>
      </c>
      <c r="Y2728">
        <v>0</v>
      </c>
      <c r="Z2728">
        <v>0</v>
      </c>
      <c r="AA2728">
        <v>0</v>
      </c>
      <c r="AB2728">
        <v>42.998399999999997</v>
      </c>
      <c r="AC2728">
        <v>0</v>
      </c>
      <c r="AD2728">
        <v>0</v>
      </c>
      <c r="AE2728">
        <v>0</v>
      </c>
      <c r="AF2728">
        <v>43.0989</v>
      </c>
      <c r="AG2728">
        <v>0</v>
      </c>
      <c r="AH2728">
        <v>0</v>
      </c>
      <c r="AI2728">
        <v>301.70080000000002</v>
      </c>
      <c r="AJ2728">
        <v>1034.3992000000001</v>
      </c>
      <c r="AK2728">
        <v>1896.3985</v>
      </c>
      <c r="AL2728">
        <v>3839.5133000000001</v>
      </c>
      <c r="AM2728" s="49" t="e">
        <v>#N/A</v>
      </c>
      <c r="AN2728" s="49" t="e">
        <v>#N/A</v>
      </c>
      <c r="AO2728" s="49" t="e">
        <v>#N/A</v>
      </c>
      <c r="AP2728" s="49" t="e">
        <v>#N/A</v>
      </c>
      <c r="AQ2728" s="49" t="e">
        <v>#N/A</v>
      </c>
      <c r="AR2728" s="49" t="e">
        <v>#N/A</v>
      </c>
      <c r="AS2728" s="49" t="e">
        <v>#N/A</v>
      </c>
      <c r="AT2728" s="49" t="e">
        <v>#N/A</v>
      </c>
    </row>
    <row r="2729" spans="1:46" x14ac:dyDescent="0.25">
      <c r="A2729">
        <v>16</v>
      </c>
      <c r="B2729" t="s">
        <v>300</v>
      </c>
      <c r="C2729" t="s">
        <v>300</v>
      </c>
      <c r="D2729" t="s">
        <v>423</v>
      </c>
      <c r="E2729" t="s">
        <v>638</v>
      </c>
      <c r="F2729" t="s">
        <v>639</v>
      </c>
      <c r="G2729">
        <v>0</v>
      </c>
      <c r="H2729">
        <v>0</v>
      </c>
      <c r="I2729">
        <v>0</v>
      </c>
      <c r="J2729">
        <v>0</v>
      </c>
      <c r="K2729">
        <v>0</v>
      </c>
      <c r="L2729">
        <v>0</v>
      </c>
      <c r="M2729">
        <v>0</v>
      </c>
      <c r="N2729">
        <v>0</v>
      </c>
      <c r="O2729">
        <v>0</v>
      </c>
      <c r="P2729">
        <v>0</v>
      </c>
      <c r="Q2729">
        <v>0</v>
      </c>
      <c r="R2729">
        <v>0</v>
      </c>
      <c r="S2729">
        <v>0</v>
      </c>
      <c r="T2729">
        <v>0</v>
      </c>
      <c r="U2729">
        <v>0</v>
      </c>
      <c r="V2729">
        <v>0</v>
      </c>
      <c r="W2729">
        <v>0</v>
      </c>
      <c r="X2729">
        <v>0</v>
      </c>
      <c r="Y2729">
        <v>0</v>
      </c>
      <c r="Z2729">
        <v>0</v>
      </c>
      <c r="AA2729">
        <v>0</v>
      </c>
      <c r="AB2729">
        <v>0</v>
      </c>
      <c r="AC2729">
        <v>0</v>
      </c>
      <c r="AD2729">
        <v>0</v>
      </c>
      <c r="AE2729">
        <v>0</v>
      </c>
      <c r="AF2729">
        <v>0</v>
      </c>
      <c r="AG2729">
        <v>0</v>
      </c>
      <c r="AH2729">
        <v>0</v>
      </c>
      <c r="AI2729">
        <v>0</v>
      </c>
      <c r="AJ2729">
        <v>0</v>
      </c>
      <c r="AK2729">
        <v>0</v>
      </c>
      <c r="AL2729" t="s">
        <v>531</v>
      </c>
      <c r="AM2729" s="49" t="s">
        <v>423</v>
      </c>
      <c r="AN2729" s="49" t="s">
        <v>14</v>
      </c>
      <c r="AO2729" s="49" t="s">
        <v>485</v>
      </c>
      <c r="AP2729" s="49" t="s">
        <v>505</v>
      </c>
      <c r="AQ2729" s="49" t="s">
        <v>13</v>
      </c>
      <c r="AR2729" s="49" t="s">
        <v>495</v>
      </c>
      <c r="AS2729" s="49" t="s">
        <v>496</v>
      </c>
      <c r="AT2729" s="49" t="s">
        <v>497</v>
      </c>
    </row>
    <row r="2730" spans="1:46" x14ac:dyDescent="0.25">
      <c r="A2730">
        <v>16</v>
      </c>
      <c r="B2730" t="s">
        <v>493</v>
      </c>
      <c r="C2730" t="s">
        <v>594</v>
      </c>
      <c r="D2730" t="s">
        <v>595</v>
      </c>
      <c r="E2730" t="s">
        <v>638</v>
      </c>
      <c r="F2730" t="s">
        <v>639</v>
      </c>
      <c r="G2730">
        <v>0</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c r="AG2730">
        <v>0</v>
      </c>
      <c r="AH2730">
        <v>0</v>
      </c>
      <c r="AI2730">
        <v>0</v>
      </c>
      <c r="AJ2730">
        <v>0</v>
      </c>
      <c r="AK2730">
        <v>0</v>
      </c>
      <c r="AL2730" t="s">
        <v>531</v>
      </c>
      <c r="AM2730" s="49" t="e">
        <v>#N/A</v>
      </c>
      <c r="AN2730" s="49" t="e">
        <v>#N/A</v>
      </c>
      <c r="AO2730" s="49" t="e">
        <v>#N/A</v>
      </c>
      <c r="AP2730" s="49" t="e">
        <v>#N/A</v>
      </c>
      <c r="AQ2730" s="49" t="e">
        <v>#N/A</v>
      </c>
      <c r="AR2730" s="49" t="e">
        <v>#N/A</v>
      </c>
      <c r="AS2730" s="49" t="e">
        <v>#N/A</v>
      </c>
      <c r="AT2730" s="49" t="e">
        <v>#N/A</v>
      </c>
    </row>
    <row r="2731" spans="1:46" x14ac:dyDescent="0.25">
      <c r="A2731">
        <v>16</v>
      </c>
      <c r="B2731" t="s">
        <v>493</v>
      </c>
      <c r="C2731" t="s">
        <v>596</v>
      </c>
      <c r="D2731" t="s">
        <v>597</v>
      </c>
      <c r="E2731" t="s">
        <v>638</v>
      </c>
      <c r="F2731" t="s">
        <v>639</v>
      </c>
      <c r="G2731">
        <v>0</v>
      </c>
      <c r="H2731">
        <v>0</v>
      </c>
      <c r="I2731">
        <v>0</v>
      </c>
      <c r="J2731">
        <v>0</v>
      </c>
      <c r="K2731">
        <v>0</v>
      </c>
      <c r="L2731">
        <v>0</v>
      </c>
      <c r="M2731">
        <v>0</v>
      </c>
      <c r="N2731">
        <v>0</v>
      </c>
      <c r="O2731">
        <v>0</v>
      </c>
      <c r="P2731">
        <v>0</v>
      </c>
      <c r="Q2731">
        <v>0</v>
      </c>
      <c r="R2731">
        <v>0</v>
      </c>
      <c r="S2731">
        <v>0</v>
      </c>
      <c r="T2731">
        <v>0</v>
      </c>
      <c r="U2731">
        <v>0</v>
      </c>
      <c r="V2731">
        <v>0</v>
      </c>
      <c r="W2731">
        <v>0</v>
      </c>
      <c r="X2731">
        <v>0</v>
      </c>
      <c r="Y2731">
        <v>0</v>
      </c>
      <c r="Z2731">
        <v>0</v>
      </c>
      <c r="AA2731">
        <v>0</v>
      </c>
      <c r="AB2731">
        <v>0</v>
      </c>
      <c r="AC2731">
        <v>0</v>
      </c>
      <c r="AD2731">
        <v>0</v>
      </c>
      <c r="AE2731">
        <v>0</v>
      </c>
      <c r="AF2731">
        <v>0</v>
      </c>
      <c r="AG2731">
        <v>0</v>
      </c>
      <c r="AH2731">
        <v>0</v>
      </c>
      <c r="AI2731">
        <v>0</v>
      </c>
      <c r="AJ2731">
        <v>0</v>
      </c>
      <c r="AK2731">
        <v>0</v>
      </c>
      <c r="AL2731" t="s">
        <v>531</v>
      </c>
      <c r="AM2731" s="49" t="e">
        <v>#N/A</v>
      </c>
      <c r="AN2731" s="49" t="e">
        <v>#N/A</v>
      </c>
      <c r="AO2731" s="49" t="e">
        <v>#N/A</v>
      </c>
      <c r="AP2731" s="49" t="e">
        <v>#N/A</v>
      </c>
      <c r="AQ2731" s="49" t="e">
        <v>#N/A</v>
      </c>
      <c r="AR2731" s="49" t="e">
        <v>#N/A</v>
      </c>
      <c r="AS2731" s="49" t="e">
        <v>#N/A</v>
      </c>
      <c r="AT2731" s="49" t="e">
        <v>#N/A</v>
      </c>
    </row>
    <row r="2732" spans="1:46" x14ac:dyDescent="0.25">
      <c r="A2732">
        <v>16</v>
      </c>
      <c r="B2732" t="s">
        <v>493</v>
      </c>
      <c r="C2732" t="s">
        <v>598</v>
      </c>
      <c r="D2732" t="s">
        <v>599</v>
      </c>
      <c r="E2732" t="s">
        <v>638</v>
      </c>
      <c r="F2732" t="s">
        <v>639</v>
      </c>
      <c r="G2732">
        <v>0</v>
      </c>
      <c r="H2732">
        <v>0</v>
      </c>
      <c r="I2732">
        <v>0</v>
      </c>
      <c r="J2732">
        <v>0</v>
      </c>
      <c r="K2732">
        <v>0</v>
      </c>
      <c r="L2732">
        <v>0</v>
      </c>
      <c r="M2732">
        <v>0</v>
      </c>
      <c r="N2732">
        <v>0</v>
      </c>
      <c r="O2732">
        <v>0</v>
      </c>
      <c r="P2732">
        <v>0</v>
      </c>
      <c r="Q2732">
        <v>0</v>
      </c>
      <c r="R2732">
        <v>0</v>
      </c>
      <c r="S2732">
        <v>0</v>
      </c>
      <c r="T2732">
        <v>0</v>
      </c>
      <c r="U2732">
        <v>0</v>
      </c>
      <c r="V2732">
        <v>0</v>
      </c>
      <c r="W2732">
        <v>0</v>
      </c>
      <c r="X2732">
        <v>0</v>
      </c>
      <c r="Y2732">
        <v>0</v>
      </c>
      <c r="Z2732">
        <v>0</v>
      </c>
      <c r="AA2732">
        <v>0</v>
      </c>
      <c r="AB2732">
        <v>0</v>
      </c>
      <c r="AC2732">
        <v>0</v>
      </c>
      <c r="AD2732">
        <v>0</v>
      </c>
      <c r="AE2732">
        <v>0</v>
      </c>
      <c r="AF2732">
        <v>0</v>
      </c>
      <c r="AG2732">
        <v>0</v>
      </c>
      <c r="AH2732">
        <v>0</v>
      </c>
      <c r="AI2732">
        <v>0</v>
      </c>
      <c r="AJ2732">
        <v>0</v>
      </c>
      <c r="AK2732">
        <v>0</v>
      </c>
      <c r="AL2732" t="s">
        <v>531</v>
      </c>
      <c r="AM2732" s="49" t="e">
        <v>#N/A</v>
      </c>
      <c r="AN2732" s="49" t="e">
        <v>#N/A</v>
      </c>
      <c r="AO2732" s="49" t="e">
        <v>#N/A</v>
      </c>
      <c r="AP2732" s="49" t="e">
        <v>#N/A</v>
      </c>
      <c r="AQ2732" s="49" t="e">
        <v>#N/A</v>
      </c>
      <c r="AR2732" s="49" t="e">
        <v>#N/A</v>
      </c>
      <c r="AS2732" s="49" t="e">
        <v>#N/A</v>
      </c>
      <c r="AT2732" s="49" t="e">
        <v>#N/A</v>
      </c>
    </row>
    <row r="2733" spans="1:46" x14ac:dyDescent="0.25">
      <c r="A2733">
        <v>16</v>
      </c>
      <c r="B2733" t="s">
        <v>301</v>
      </c>
      <c r="C2733" t="s">
        <v>301</v>
      </c>
      <c r="D2733" t="s">
        <v>302</v>
      </c>
      <c r="E2733" t="s">
        <v>638</v>
      </c>
      <c r="F2733" t="s">
        <v>639</v>
      </c>
      <c r="G2733">
        <v>0</v>
      </c>
      <c r="H2733">
        <v>0</v>
      </c>
      <c r="I2733">
        <v>0</v>
      </c>
      <c r="J2733">
        <v>0</v>
      </c>
      <c r="K2733">
        <v>0</v>
      </c>
      <c r="L2733">
        <v>0</v>
      </c>
      <c r="M2733">
        <v>0</v>
      </c>
      <c r="N2733">
        <v>0</v>
      </c>
      <c r="O2733">
        <v>0</v>
      </c>
      <c r="P2733">
        <v>0</v>
      </c>
      <c r="Q2733">
        <v>0</v>
      </c>
      <c r="R2733">
        <v>0</v>
      </c>
      <c r="S2733">
        <v>0</v>
      </c>
      <c r="T2733">
        <v>0</v>
      </c>
      <c r="U2733">
        <v>0</v>
      </c>
      <c r="V2733">
        <v>0</v>
      </c>
      <c r="W2733">
        <v>0</v>
      </c>
      <c r="X2733">
        <v>0</v>
      </c>
      <c r="Y2733">
        <v>0</v>
      </c>
      <c r="Z2733">
        <v>0</v>
      </c>
      <c r="AA2733">
        <v>0</v>
      </c>
      <c r="AB2733">
        <v>0</v>
      </c>
      <c r="AC2733">
        <v>0</v>
      </c>
      <c r="AD2733">
        <v>0</v>
      </c>
      <c r="AE2733">
        <v>0</v>
      </c>
      <c r="AF2733">
        <v>0</v>
      </c>
      <c r="AG2733">
        <v>0</v>
      </c>
      <c r="AH2733">
        <v>0</v>
      </c>
      <c r="AI2733">
        <v>0</v>
      </c>
      <c r="AJ2733">
        <v>0</v>
      </c>
      <c r="AK2733">
        <v>0</v>
      </c>
      <c r="AL2733" t="s">
        <v>531</v>
      </c>
      <c r="AM2733" s="49" t="s">
        <v>302</v>
      </c>
      <c r="AN2733" s="49" t="s">
        <v>14</v>
      </c>
      <c r="AO2733" s="49" t="s">
        <v>485</v>
      </c>
      <c r="AP2733" s="49" t="s">
        <v>494</v>
      </c>
      <c r="AQ2733" s="49" t="s">
        <v>11</v>
      </c>
      <c r="AR2733" s="49" t="s">
        <v>487</v>
      </c>
      <c r="AS2733" s="49" t="s">
        <v>488</v>
      </c>
      <c r="AT2733" s="49" t="s">
        <v>489</v>
      </c>
    </row>
    <row r="2734" spans="1:46" x14ac:dyDescent="0.25">
      <c r="A2734">
        <v>16</v>
      </c>
      <c r="B2734" t="s">
        <v>303</v>
      </c>
      <c r="C2734" t="s">
        <v>303</v>
      </c>
      <c r="D2734" t="s">
        <v>304</v>
      </c>
      <c r="E2734" t="s">
        <v>638</v>
      </c>
      <c r="F2734" t="s">
        <v>639</v>
      </c>
      <c r="G2734">
        <v>0</v>
      </c>
      <c r="H2734">
        <v>0</v>
      </c>
      <c r="I2734">
        <v>0</v>
      </c>
      <c r="J2734">
        <v>0</v>
      </c>
      <c r="K2734">
        <v>0</v>
      </c>
      <c r="L2734">
        <v>0</v>
      </c>
      <c r="M2734">
        <v>0</v>
      </c>
      <c r="N2734">
        <v>0</v>
      </c>
      <c r="O2734">
        <v>0</v>
      </c>
      <c r="P2734">
        <v>0</v>
      </c>
      <c r="Q2734">
        <v>0</v>
      </c>
      <c r="R2734">
        <v>0</v>
      </c>
      <c r="S2734">
        <v>0</v>
      </c>
      <c r="T2734">
        <v>0</v>
      </c>
      <c r="U2734">
        <v>0</v>
      </c>
      <c r="V2734">
        <v>0</v>
      </c>
      <c r="W2734">
        <v>0</v>
      </c>
      <c r="X2734">
        <v>0</v>
      </c>
      <c r="Y2734">
        <v>0</v>
      </c>
      <c r="Z2734">
        <v>0</v>
      </c>
      <c r="AA2734">
        <v>0</v>
      </c>
      <c r="AB2734">
        <v>0</v>
      </c>
      <c r="AC2734">
        <v>0</v>
      </c>
      <c r="AD2734">
        <v>0</v>
      </c>
      <c r="AE2734">
        <v>0</v>
      </c>
      <c r="AF2734">
        <v>0</v>
      </c>
      <c r="AG2734">
        <v>0</v>
      </c>
      <c r="AH2734">
        <v>0</v>
      </c>
      <c r="AI2734">
        <v>0</v>
      </c>
      <c r="AJ2734">
        <v>0</v>
      </c>
      <c r="AK2734">
        <v>0</v>
      </c>
      <c r="AL2734" t="s">
        <v>531</v>
      </c>
      <c r="AM2734" s="49" t="s">
        <v>304</v>
      </c>
      <c r="AN2734" s="49" t="s">
        <v>14</v>
      </c>
      <c r="AO2734" s="49" t="s">
        <v>507</v>
      </c>
      <c r="AP2734" s="49" t="s">
        <v>501</v>
      </c>
      <c r="AQ2734" s="49" t="s">
        <v>10</v>
      </c>
      <c r="AR2734" s="49" t="s">
        <v>487</v>
      </c>
      <c r="AS2734" s="49" t="s">
        <v>488</v>
      </c>
      <c r="AT2734" s="49" t="s">
        <v>489</v>
      </c>
    </row>
    <row r="2735" spans="1:46" x14ac:dyDescent="0.25">
      <c r="A2735">
        <v>16</v>
      </c>
      <c r="B2735" t="s">
        <v>319</v>
      </c>
      <c r="C2735" t="s">
        <v>319</v>
      </c>
      <c r="D2735" t="s">
        <v>320</v>
      </c>
      <c r="E2735" t="s">
        <v>638</v>
      </c>
      <c r="F2735" t="s">
        <v>639</v>
      </c>
      <c r="G2735">
        <v>0</v>
      </c>
      <c r="H2735">
        <v>0</v>
      </c>
      <c r="I2735">
        <v>0</v>
      </c>
      <c r="J2735">
        <v>0</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c r="AG2735">
        <v>0</v>
      </c>
      <c r="AH2735">
        <v>0</v>
      </c>
      <c r="AI2735">
        <v>0</v>
      </c>
      <c r="AJ2735">
        <v>0</v>
      </c>
      <c r="AK2735">
        <v>0</v>
      </c>
      <c r="AL2735" t="s">
        <v>531</v>
      </c>
      <c r="AM2735" s="49" t="s">
        <v>320</v>
      </c>
      <c r="AN2735" s="49" t="s">
        <v>14</v>
      </c>
      <c r="AO2735" s="49" t="s">
        <v>506</v>
      </c>
      <c r="AP2735" s="49" t="s">
        <v>501</v>
      </c>
      <c r="AQ2735" s="49" t="s">
        <v>10</v>
      </c>
      <c r="AR2735" s="49" t="s">
        <v>487</v>
      </c>
      <c r="AS2735" s="49" t="s">
        <v>488</v>
      </c>
      <c r="AT2735" s="49" t="s">
        <v>489</v>
      </c>
    </row>
    <row r="2736" spans="1:46" x14ac:dyDescent="0.25">
      <c r="A2736">
        <v>16</v>
      </c>
      <c r="B2736" t="s">
        <v>115</v>
      </c>
      <c r="C2736" t="s">
        <v>115</v>
      </c>
      <c r="D2736" t="s">
        <v>600</v>
      </c>
      <c r="E2736" t="s">
        <v>638</v>
      </c>
      <c r="F2736" t="s">
        <v>639</v>
      </c>
      <c r="G2736">
        <v>0</v>
      </c>
      <c r="H2736">
        <v>0</v>
      </c>
      <c r="I2736">
        <v>0</v>
      </c>
      <c r="J2736">
        <v>0</v>
      </c>
      <c r="K2736">
        <v>0</v>
      </c>
      <c r="L2736">
        <v>0</v>
      </c>
      <c r="M2736">
        <v>0</v>
      </c>
      <c r="N2736">
        <v>0</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c r="AG2736">
        <v>0</v>
      </c>
      <c r="AH2736">
        <v>0</v>
      </c>
      <c r="AI2736">
        <v>0</v>
      </c>
      <c r="AJ2736">
        <v>0</v>
      </c>
      <c r="AK2736">
        <v>0</v>
      </c>
      <c r="AL2736" t="s">
        <v>531</v>
      </c>
      <c r="AM2736" s="49" t="s">
        <v>116</v>
      </c>
      <c r="AN2736" s="49" t="s">
        <v>14</v>
      </c>
      <c r="AO2736" s="49" t="s">
        <v>485</v>
      </c>
      <c r="AP2736" s="49" t="s">
        <v>501</v>
      </c>
      <c r="AQ2736" s="49" t="s">
        <v>11</v>
      </c>
      <c r="AR2736" s="49" t="s">
        <v>487</v>
      </c>
      <c r="AS2736" s="49" t="s">
        <v>488</v>
      </c>
      <c r="AT2736" s="49" t="s">
        <v>489</v>
      </c>
    </row>
    <row r="2737" spans="1:46" x14ac:dyDescent="0.25">
      <c r="A2737">
        <v>16</v>
      </c>
      <c r="B2737" t="s">
        <v>305</v>
      </c>
      <c r="C2737" t="s">
        <v>305</v>
      </c>
      <c r="D2737" t="s">
        <v>306</v>
      </c>
      <c r="E2737" t="s">
        <v>638</v>
      </c>
      <c r="F2737" t="s">
        <v>639</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c r="AG2737">
        <v>0</v>
      </c>
      <c r="AH2737">
        <v>0</v>
      </c>
      <c r="AI2737">
        <v>0</v>
      </c>
      <c r="AJ2737">
        <v>0</v>
      </c>
      <c r="AK2737">
        <v>0</v>
      </c>
      <c r="AL2737" t="s">
        <v>531</v>
      </c>
      <c r="AM2737" s="49" t="s">
        <v>306</v>
      </c>
      <c r="AN2737" s="49" t="s">
        <v>14</v>
      </c>
      <c r="AO2737" s="49" t="s">
        <v>506</v>
      </c>
      <c r="AP2737" s="49" t="s">
        <v>501</v>
      </c>
      <c r="AQ2737" s="49" t="s">
        <v>10</v>
      </c>
      <c r="AR2737" s="49" t="s">
        <v>487</v>
      </c>
      <c r="AS2737" s="49" t="s">
        <v>488</v>
      </c>
      <c r="AT2737" s="49" t="s">
        <v>489</v>
      </c>
    </row>
    <row r="2738" spans="1:46" x14ac:dyDescent="0.25">
      <c r="A2738">
        <v>16</v>
      </c>
      <c r="B2738" t="s">
        <v>307</v>
      </c>
      <c r="C2738" t="s">
        <v>307</v>
      </c>
      <c r="D2738" t="s">
        <v>308</v>
      </c>
      <c r="E2738" t="s">
        <v>638</v>
      </c>
      <c r="F2738" t="s">
        <v>639</v>
      </c>
      <c r="G2738">
        <v>0</v>
      </c>
      <c r="H2738">
        <v>0</v>
      </c>
      <c r="I2738">
        <v>0</v>
      </c>
      <c r="J2738">
        <v>0</v>
      </c>
      <c r="K2738">
        <v>0</v>
      </c>
      <c r="L2738">
        <v>0</v>
      </c>
      <c r="M2738">
        <v>0</v>
      </c>
      <c r="N2738">
        <v>0</v>
      </c>
      <c r="O2738">
        <v>0</v>
      </c>
      <c r="P2738">
        <v>0</v>
      </c>
      <c r="Q2738">
        <v>0</v>
      </c>
      <c r="R2738">
        <v>0</v>
      </c>
      <c r="S2738">
        <v>0</v>
      </c>
      <c r="T2738">
        <v>0</v>
      </c>
      <c r="U2738">
        <v>0</v>
      </c>
      <c r="V2738">
        <v>0</v>
      </c>
      <c r="W2738">
        <v>0</v>
      </c>
      <c r="X2738">
        <v>0</v>
      </c>
      <c r="Y2738">
        <v>0</v>
      </c>
      <c r="Z2738">
        <v>0</v>
      </c>
      <c r="AA2738">
        <v>0</v>
      </c>
      <c r="AB2738">
        <v>0</v>
      </c>
      <c r="AC2738">
        <v>0</v>
      </c>
      <c r="AD2738">
        <v>0</v>
      </c>
      <c r="AE2738">
        <v>0</v>
      </c>
      <c r="AF2738">
        <v>0</v>
      </c>
      <c r="AG2738">
        <v>0</v>
      </c>
      <c r="AH2738">
        <v>0</v>
      </c>
      <c r="AI2738">
        <v>0</v>
      </c>
      <c r="AJ2738">
        <v>0</v>
      </c>
      <c r="AK2738">
        <v>0</v>
      </c>
      <c r="AL2738" t="s">
        <v>531</v>
      </c>
      <c r="AM2738" s="49" t="s">
        <v>308</v>
      </c>
      <c r="AN2738" s="49" t="s">
        <v>14</v>
      </c>
      <c r="AO2738" s="49" t="s">
        <v>485</v>
      </c>
      <c r="AP2738" s="49" t="s">
        <v>494</v>
      </c>
      <c r="AQ2738" s="49" t="s">
        <v>11</v>
      </c>
      <c r="AR2738" s="49" t="s">
        <v>487</v>
      </c>
      <c r="AS2738" s="49" t="s">
        <v>488</v>
      </c>
      <c r="AT2738" s="49" t="s">
        <v>489</v>
      </c>
    </row>
    <row r="2739" spans="1:46" x14ac:dyDescent="0.25">
      <c r="A2739">
        <v>16</v>
      </c>
      <c r="B2739" t="s">
        <v>313</v>
      </c>
      <c r="C2739" t="s">
        <v>313</v>
      </c>
      <c r="D2739" t="s">
        <v>314</v>
      </c>
      <c r="E2739" t="s">
        <v>638</v>
      </c>
      <c r="F2739" t="s">
        <v>639</v>
      </c>
      <c r="G2739">
        <v>0</v>
      </c>
      <c r="H2739">
        <v>0</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c r="AG2739">
        <v>0</v>
      </c>
      <c r="AH2739">
        <v>0</v>
      </c>
      <c r="AI2739">
        <v>0</v>
      </c>
      <c r="AJ2739">
        <v>0</v>
      </c>
      <c r="AK2739">
        <v>0</v>
      </c>
      <c r="AL2739">
        <v>0</v>
      </c>
      <c r="AM2739" s="49" t="s">
        <v>314</v>
      </c>
      <c r="AN2739" s="49" t="s">
        <v>14</v>
      </c>
      <c r="AO2739" s="49" t="s">
        <v>500</v>
      </c>
      <c r="AP2739" s="49" t="s">
        <v>505</v>
      </c>
      <c r="AQ2739" s="49" t="s">
        <v>13</v>
      </c>
      <c r="AR2739" s="49" t="s">
        <v>487</v>
      </c>
      <c r="AS2739" s="49" t="s">
        <v>488</v>
      </c>
      <c r="AT2739" s="49" t="s">
        <v>489</v>
      </c>
    </row>
    <row r="2740" spans="1:46" x14ac:dyDescent="0.25">
      <c r="A2740">
        <v>16</v>
      </c>
      <c r="B2740" t="s">
        <v>317</v>
      </c>
      <c r="C2740" t="s">
        <v>317</v>
      </c>
      <c r="D2740" t="s">
        <v>318</v>
      </c>
      <c r="E2740" t="s">
        <v>638</v>
      </c>
      <c r="F2740" t="s">
        <v>639</v>
      </c>
      <c r="G2740">
        <v>0</v>
      </c>
      <c r="H2740">
        <v>0</v>
      </c>
      <c r="I2740">
        <v>0</v>
      </c>
      <c r="J2740">
        <v>0</v>
      </c>
      <c r="K2740">
        <v>0</v>
      </c>
      <c r="L2740">
        <v>0</v>
      </c>
      <c r="M2740">
        <v>0</v>
      </c>
      <c r="N2740">
        <v>0</v>
      </c>
      <c r="O2740">
        <v>0</v>
      </c>
      <c r="P2740">
        <v>0</v>
      </c>
      <c r="Q2740">
        <v>0</v>
      </c>
      <c r="R2740">
        <v>0</v>
      </c>
      <c r="S2740">
        <v>0</v>
      </c>
      <c r="T2740">
        <v>0</v>
      </c>
      <c r="U2740">
        <v>0</v>
      </c>
      <c r="V2740">
        <v>0</v>
      </c>
      <c r="W2740">
        <v>0</v>
      </c>
      <c r="X2740">
        <v>0</v>
      </c>
      <c r="Y2740">
        <v>0</v>
      </c>
      <c r="Z2740">
        <v>0</v>
      </c>
      <c r="AA2740">
        <v>0</v>
      </c>
      <c r="AB2740">
        <v>0</v>
      </c>
      <c r="AC2740">
        <v>0</v>
      </c>
      <c r="AD2740">
        <v>0</v>
      </c>
      <c r="AE2740">
        <v>0</v>
      </c>
      <c r="AF2740">
        <v>0</v>
      </c>
      <c r="AG2740">
        <v>0</v>
      </c>
      <c r="AH2740">
        <v>0</v>
      </c>
      <c r="AI2740">
        <v>0</v>
      </c>
      <c r="AJ2740">
        <v>0</v>
      </c>
      <c r="AK2740">
        <v>0</v>
      </c>
      <c r="AL2740">
        <v>0</v>
      </c>
      <c r="AM2740" s="49" t="s">
        <v>318</v>
      </c>
      <c r="AN2740" s="49" t="s">
        <v>14</v>
      </c>
      <c r="AO2740" s="49" t="s">
        <v>500</v>
      </c>
      <c r="AP2740" s="49" t="s">
        <v>505</v>
      </c>
      <c r="AQ2740" s="49" t="s">
        <v>13</v>
      </c>
      <c r="AR2740" s="49" t="s">
        <v>487</v>
      </c>
      <c r="AS2740" s="49" t="s">
        <v>488</v>
      </c>
      <c r="AT2740" s="49" t="s">
        <v>489</v>
      </c>
    </row>
    <row r="2741" spans="1:46" x14ac:dyDescent="0.25">
      <c r="A2741">
        <v>16</v>
      </c>
      <c r="B2741" t="s">
        <v>321</v>
      </c>
      <c r="C2741" t="s">
        <v>321</v>
      </c>
      <c r="D2741" t="s">
        <v>424</v>
      </c>
      <c r="E2741" t="s">
        <v>638</v>
      </c>
      <c r="F2741" t="s">
        <v>639</v>
      </c>
      <c r="G2741">
        <v>0</v>
      </c>
      <c r="H2741">
        <v>0</v>
      </c>
      <c r="I2741">
        <v>0</v>
      </c>
      <c r="J2741">
        <v>0</v>
      </c>
      <c r="K2741">
        <v>0</v>
      </c>
      <c r="L2741">
        <v>0</v>
      </c>
      <c r="M2741">
        <v>0</v>
      </c>
      <c r="N2741">
        <v>0</v>
      </c>
      <c r="O2741">
        <v>0</v>
      </c>
      <c r="P2741">
        <v>0</v>
      </c>
      <c r="Q2741">
        <v>0</v>
      </c>
      <c r="R2741">
        <v>0</v>
      </c>
      <c r="S2741">
        <v>0</v>
      </c>
      <c r="T2741">
        <v>0</v>
      </c>
      <c r="U2741">
        <v>0</v>
      </c>
      <c r="V2741">
        <v>0</v>
      </c>
      <c r="W2741">
        <v>0</v>
      </c>
      <c r="X2741">
        <v>0</v>
      </c>
      <c r="Y2741">
        <v>0</v>
      </c>
      <c r="Z2741">
        <v>0</v>
      </c>
      <c r="AA2741">
        <v>0</v>
      </c>
      <c r="AB2741">
        <v>0</v>
      </c>
      <c r="AC2741">
        <v>0</v>
      </c>
      <c r="AD2741">
        <v>0</v>
      </c>
      <c r="AE2741">
        <v>0</v>
      </c>
      <c r="AF2741">
        <v>0</v>
      </c>
      <c r="AG2741">
        <v>0</v>
      </c>
      <c r="AH2741">
        <v>0</v>
      </c>
      <c r="AI2741">
        <v>0</v>
      </c>
      <c r="AJ2741">
        <v>0</v>
      </c>
      <c r="AK2741">
        <v>0</v>
      </c>
      <c r="AL2741" t="s">
        <v>531</v>
      </c>
      <c r="AM2741" s="49" t="s">
        <v>424</v>
      </c>
      <c r="AN2741" s="49" t="s">
        <v>14</v>
      </c>
      <c r="AO2741" s="49" t="s">
        <v>485</v>
      </c>
      <c r="AP2741" s="49" t="s">
        <v>505</v>
      </c>
      <c r="AQ2741" s="49" t="s">
        <v>13</v>
      </c>
      <c r="AR2741" s="49" t="s">
        <v>495</v>
      </c>
      <c r="AS2741" s="49" t="s">
        <v>496</v>
      </c>
      <c r="AT2741" s="49" t="s">
        <v>497</v>
      </c>
    </row>
    <row r="2742" spans="1:46" x14ac:dyDescent="0.25">
      <c r="A2742">
        <v>16</v>
      </c>
      <c r="B2742" t="s">
        <v>253</v>
      </c>
      <c r="C2742" t="s">
        <v>253</v>
      </c>
      <c r="D2742" t="s">
        <v>601</v>
      </c>
      <c r="E2742" t="s">
        <v>638</v>
      </c>
      <c r="F2742" t="s">
        <v>639</v>
      </c>
      <c r="G2742">
        <v>0</v>
      </c>
      <c r="H2742">
        <v>0</v>
      </c>
      <c r="I2742">
        <v>0</v>
      </c>
      <c r="J2742">
        <v>0</v>
      </c>
      <c r="K2742">
        <v>0</v>
      </c>
      <c r="L2742">
        <v>0</v>
      </c>
      <c r="M2742">
        <v>0</v>
      </c>
      <c r="N2742">
        <v>0</v>
      </c>
      <c r="O2742">
        <v>0</v>
      </c>
      <c r="P2742">
        <v>0</v>
      </c>
      <c r="Q2742">
        <v>0</v>
      </c>
      <c r="R2742">
        <v>0</v>
      </c>
      <c r="S2742">
        <v>0</v>
      </c>
      <c r="T2742">
        <v>0</v>
      </c>
      <c r="U2742">
        <v>0</v>
      </c>
      <c r="V2742">
        <v>0</v>
      </c>
      <c r="W2742">
        <v>0</v>
      </c>
      <c r="X2742">
        <v>0</v>
      </c>
      <c r="Y2742">
        <v>0</v>
      </c>
      <c r="Z2742">
        <v>0</v>
      </c>
      <c r="AA2742">
        <v>0</v>
      </c>
      <c r="AB2742">
        <v>0</v>
      </c>
      <c r="AC2742">
        <v>0</v>
      </c>
      <c r="AD2742">
        <v>0</v>
      </c>
      <c r="AE2742">
        <v>0</v>
      </c>
      <c r="AF2742">
        <v>0</v>
      </c>
      <c r="AG2742">
        <v>0</v>
      </c>
      <c r="AH2742">
        <v>0</v>
      </c>
      <c r="AI2742">
        <v>0</v>
      </c>
      <c r="AJ2742">
        <v>0</v>
      </c>
      <c r="AK2742">
        <v>0</v>
      </c>
      <c r="AL2742">
        <v>0</v>
      </c>
      <c r="AM2742" s="49" t="s">
        <v>254</v>
      </c>
      <c r="AN2742" s="49" t="s">
        <v>14</v>
      </c>
      <c r="AO2742" s="49" t="s">
        <v>500</v>
      </c>
      <c r="AP2742" s="49" t="s">
        <v>501</v>
      </c>
      <c r="AQ2742" s="49" t="s">
        <v>502</v>
      </c>
      <c r="AR2742" s="49" t="s">
        <v>487</v>
      </c>
      <c r="AS2742" s="49" t="s">
        <v>488</v>
      </c>
      <c r="AT2742" s="49" t="s">
        <v>489</v>
      </c>
    </row>
    <row r="2743" spans="1:46" x14ac:dyDescent="0.25">
      <c r="A2743">
        <v>16</v>
      </c>
      <c r="B2743" t="s">
        <v>263</v>
      </c>
      <c r="C2743" t="s">
        <v>263</v>
      </c>
      <c r="D2743" t="s">
        <v>602</v>
      </c>
      <c r="E2743" t="s">
        <v>638</v>
      </c>
      <c r="F2743" t="s">
        <v>639</v>
      </c>
      <c r="G2743">
        <v>0</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c r="AG2743">
        <v>0</v>
      </c>
      <c r="AH2743">
        <v>0</v>
      </c>
      <c r="AI2743">
        <v>0</v>
      </c>
      <c r="AJ2743">
        <v>0</v>
      </c>
      <c r="AK2743">
        <v>0</v>
      </c>
      <c r="AL2743">
        <v>0</v>
      </c>
      <c r="AM2743" s="49" t="s">
        <v>264</v>
      </c>
      <c r="AN2743" s="49" t="s">
        <v>14</v>
      </c>
      <c r="AO2743" s="49" t="s">
        <v>500</v>
      </c>
      <c r="AP2743" s="49" t="s">
        <v>501</v>
      </c>
      <c r="AQ2743" s="49" t="s">
        <v>502</v>
      </c>
      <c r="AR2743" s="49" t="s">
        <v>487</v>
      </c>
      <c r="AS2743" s="49" t="s">
        <v>488</v>
      </c>
      <c r="AT2743" s="49" t="s">
        <v>489</v>
      </c>
    </row>
    <row r="2744" spans="1:46" x14ac:dyDescent="0.25">
      <c r="A2744">
        <v>16</v>
      </c>
      <c r="B2744" t="s">
        <v>123</v>
      </c>
      <c r="C2744" t="s">
        <v>123</v>
      </c>
      <c r="D2744" t="s">
        <v>603</v>
      </c>
      <c r="E2744" t="s">
        <v>638</v>
      </c>
      <c r="F2744" t="s">
        <v>639</v>
      </c>
      <c r="G2744">
        <v>0</v>
      </c>
      <c r="H2744">
        <v>0</v>
      </c>
      <c r="I2744">
        <v>0</v>
      </c>
      <c r="J2744">
        <v>0</v>
      </c>
      <c r="K2744">
        <v>0</v>
      </c>
      <c r="L2744">
        <v>0</v>
      </c>
      <c r="M2744">
        <v>0</v>
      </c>
      <c r="N2744">
        <v>0</v>
      </c>
      <c r="O2744">
        <v>0</v>
      </c>
      <c r="P2744">
        <v>0</v>
      </c>
      <c r="Q2744">
        <v>0</v>
      </c>
      <c r="R2744">
        <v>0</v>
      </c>
      <c r="S2744">
        <v>0</v>
      </c>
      <c r="T2744">
        <v>0</v>
      </c>
      <c r="U2744">
        <v>0</v>
      </c>
      <c r="V2744">
        <v>0</v>
      </c>
      <c r="W2744">
        <v>0</v>
      </c>
      <c r="X2744">
        <v>0</v>
      </c>
      <c r="Y2744">
        <v>0</v>
      </c>
      <c r="Z2744">
        <v>0</v>
      </c>
      <c r="AA2744">
        <v>0</v>
      </c>
      <c r="AB2744">
        <v>0</v>
      </c>
      <c r="AC2744">
        <v>0</v>
      </c>
      <c r="AD2744">
        <v>0</v>
      </c>
      <c r="AE2744">
        <v>0</v>
      </c>
      <c r="AF2744">
        <v>0</v>
      </c>
      <c r="AG2744">
        <v>0</v>
      </c>
      <c r="AH2744">
        <v>0</v>
      </c>
      <c r="AI2744">
        <v>0</v>
      </c>
      <c r="AJ2744">
        <v>0</v>
      </c>
      <c r="AK2744">
        <v>0</v>
      </c>
      <c r="AL2744" t="s">
        <v>531</v>
      </c>
      <c r="AM2744" s="49" t="s">
        <v>410</v>
      </c>
      <c r="AN2744" s="49" t="s">
        <v>5</v>
      </c>
      <c r="AO2744" s="49" t="s">
        <v>9</v>
      </c>
      <c r="AP2744" s="49" t="s">
        <v>494</v>
      </c>
      <c r="AQ2744" s="49" t="s">
        <v>9</v>
      </c>
      <c r="AR2744" s="49" t="s">
        <v>495</v>
      </c>
      <c r="AS2744" s="49" t="s">
        <v>496</v>
      </c>
      <c r="AT2744" s="49" t="s">
        <v>497</v>
      </c>
    </row>
    <row r="2745" spans="1:46" x14ac:dyDescent="0.25">
      <c r="A2745">
        <v>16</v>
      </c>
      <c r="B2745" t="s">
        <v>375</v>
      </c>
      <c r="C2745" t="s">
        <v>375</v>
      </c>
      <c r="D2745" t="s">
        <v>604</v>
      </c>
      <c r="E2745" t="s">
        <v>638</v>
      </c>
      <c r="F2745" t="s">
        <v>639</v>
      </c>
      <c r="G2745">
        <v>0</v>
      </c>
      <c r="H2745">
        <v>0</v>
      </c>
      <c r="I2745">
        <v>0</v>
      </c>
      <c r="J2745">
        <v>0</v>
      </c>
      <c r="K2745">
        <v>0</v>
      </c>
      <c r="L2745">
        <v>0</v>
      </c>
      <c r="M2745">
        <v>0</v>
      </c>
      <c r="N2745">
        <v>0</v>
      </c>
      <c r="O2745">
        <v>0</v>
      </c>
      <c r="P2745">
        <v>0</v>
      </c>
      <c r="Q2745">
        <v>0</v>
      </c>
      <c r="R2745">
        <v>0</v>
      </c>
      <c r="S2745">
        <v>0</v>
      </c>
      <c r="T2745">
        <v>0</v>
      </c>
      <c r="U2745">
        <v>0</v>
      </c>
      <c r="V2745">
        <v>0</v>
      </c>
      <c r="W2745">
        <v>0</v>
      </c>
      <c r="X2745">
        <v>0</v>
      </c>
      <c r="Y2745">
        <v>0</v>
      </c>
      <c r="Z2745">
        <v>0</v>
      </c>
      <c r="AA2745">
        <v>0</v>
      </c>
      <c r="AB2745">
        <v>0</v>
      </c>
      <c r="AC2745">
        <v>0</v>
      </c>
      <c r="AD2745">
        <v>0</v>
      </c>
      <c r="AE2745">
        <v>0</v>
      </c>
      <c r="AF2745">
        <v>0</v>
      </c>
      <c r="AG2745">
        <v>0</v>
      </c>
      <c r="AH2745">
        <v>0</v>
      </c>
      <c r="AI2745">
        <v>0</v>
      </c>
      <c r="AJ2745">
        <v>0</v>
      </c>
      <c r="AK2745">
        <v>0</v>
      </c>
      <c r="AL2745">
        <v>0</v>
      </c>
      <c r="AM2745" s="49" t="s">
        <v>376</v>
      </c>
      <c r="AN2745" s="49" t="s">
        <v>14</v>
      </c>
      <c r="AO2745" s="49" t="s">
        <v>500</v>
      </c>
      <c r="AP2745" s="49" t="s">
        <v>501</v>
      </c>
      <c r="AQ2745" s="49" t="s">
        <v>502</v>
      </c>
      <c r="AR2745" s="49" t="s">
        <v>487</v>
      </c>
      <c r="AS2745" s="49" t="s">
        <v>488</v>
      </c>
      <c r="AT2745" s="49" t="s">
        <v>489</v>
      </c>
    </row>
    <row r="2746" spans="1:46" x14ac:dyDescent="0.25">
      <c r="A2746">
        <v>16</v>
      </c>
      <c r="B2746" t="s">
        <v>322</v>
      </c>
      <c r="C2746" t="s">
        <v>322</v>
      </c>
      <c r="D2746" t="s">
        <v>323</v>
      </c>
      <c r="E2746" t="s">
        <v>638</v>
      </c>
      <c r="F2746" t="s">
        <v>639</v>
      </c>
      <c r="G2746">
        <v>0</v>
      </c>
      <c r="H2746">
        <v>0</v>
      </c>
      <c r="I2746">
        <v>0</v>
      </c>
      <c r="J2746">
        <v>0</v>
      </c>
      <c r="K2746">
        <v>0</v>
      </c>
      <c r="L2746">
        <v>0</v>
      </c>
      <c r="M2746">
        <v>0</v>
      </c>
      <c r="N2746">
        <v>0</v>
      </c>
      <c r="O2746">
        <v>0</v>
      </c>
      <c r="P2746">
        <v>0</v>
      </c>
      <c r="Q2746">
        <v>0</v>
      </c>
      <c r="R2746">
        <v>0</v>
      </c>
      <c r="S2746">
        <v>0</v>
      </c>
      <c r="T2746">
        <v>0</v>
      </c>
      <c r="U2746">
        <v>0</v>
      </c>
      <c r="V2746">
        <v>0</v>
      </c>
      <c r="W2746">
        <v>0</v>
      </c>
      <c r="X2746">
        <v>0</v>
      </c>
      <c r="Y2746">
        <v>0</v>
      </c>
      <c r="Z2746">
        <v>0</v>
      </c>
      <c r="AA2746">
        <v>0</v>
      </c>
      <c r="AB2746">
        <v>0</v>
      </c>
      <c r="AC2746">
        <v>0</v>
      </c>
      <c r="AD2746">
        <v>0</v>
      </c>
      <c r="AE2746">
        <v>0</v>
      </c>
      <c r="AF2746">
        <v>0</v>
      </c>
      <c r="AG2746">
        <v>0</v>
      </c>
      <c r="AH2746">
        <v>0</v>
      </c>
      <c r="AI2746">
        <v>0</v>
      </c>
      <c r="AJ2746">
        <v>0</v>
      </c>
      <c r="AK2746">
        <v>0</v>
      </c>
      <c r="AL2746">
        <v>0</v>
      </c>
      <c r="AM2746" s="49" t="s">
        <v>323</v>
      </c>
      <c r="AN2746" s="49" t="s">
        <v>14</v>
      </c>
      <c r="AO2746" s="49" t="s">
        <v>500</v>
      </c>
      <c r="AP2746" s="49" t="s">
        <v>501</v>
      </c>
      <c r="AQ2746" s="49" t="s">
        <v>502</v>
      </c>
      <c r="AR2746" s="49" t="s">
        <v>487</v>
      </c>
      <c r="AS2746" s="49" t="s">
        <v>488</v>
      </c>
      <c r="AT2746" s="49" t="s">
        <v>489</v>
      </c>
    </row>
    <row r="2747" spans="1:46" x14ac:dyDescent="0.25">
      <c r="A2747">
        <v>16</v>
      </c>
      <c r="B2747" t="s">
        <v>324</v>
      </c>
      <c r="C2747" t="s">
        <v>324</v>
      </c>
      <c r="D2747" t="s">
        <v>425</v>
      </c>
      <c r="E2747" t="s">
        <v>638</v>
      </c>
      <c r="F2747" t="s">
        <v>639</v>
      </c>
      <c r="G2747">
        <v>0</v>
      </c>
      <c r="H2747">
        <v>0</v>
      </c>
      <c r="I2747">
        <v>0</v>
      </c>
      <c r="J2747">
        <v>0</v>
      </c>
      <c r="K2747">
        <v>0</v>
      </c>
      <c r="L2747">
        <v>0</v>
      </c>
      <c r="M2747">
        <v>0</v>
      </c>
      <c r="N2747">
        <v>0</v>
      </c>
      <c r="O2747">
        <v>0</v>
      </c>
      <c r="P2747">
        <v>0</v>
      </c>
      <c r="Q2747">
        <v>0</v>
      </c>
      <c r="R2747">
        <v>0</v>
      </c>
      <c r="S2747">
        <v>0</v>
      </c>
      <c r="T2747">
        <v>0</v>
      </c>
      <c r="U2747">
        <v>0</v>
      </c>
      <c r="V2747">
        <v>0</v>
      </c>
      <c r="W2747">
        <v>0</v>
      </c>
      <c r="X2747">
        <v>0</v>
      </c>
      <c r="Y2747">
        <v>0</v>
      </c>
      <c r="Z2747">
        <v>0</v>
      </c>
      <c r="AA2747">
        <v>0</v>
      </c>
      <c r="AB2747">
        <v>0</v>
      </c>
      <c r="AC2747">
        <v>0</v>
      </c>
      <c r="AD2747">
        <v>0</v>
      </c>
      <c r="AE2747">
        <v>0</v>
      </c>
      <c r="AF2747">
        <v>0</v>
      </c>
      <c r="AG2747">
        <v>0</v>
      </c>
      <c r="AH2747">
        <v>0</v>
      </c>
      <c r="AI2747">
        <v>0</v>
      </c>
      <c r="AJ2747">
        <v>0</v>
      </c>
      <c r="AK2747">
        <v>0</v>
      </c>
      <c r="AL2747">
        <v>0</v>
      </c>
      <c r="AM2747" s="49" t="s">
        <v>425</v>
      </c>
      <c r="AN2747" s="49" t="s">
        <v>14</v>
      </c>
      <c r="AO2747" s="49" t="s">
        <v>500</v>
      </c>
      <c r="AP2747" s="49" t="s">
        <v>501</v>
      </c>
      <c r="AQ2747" s="49" t="s">
        <v>502</v>
      </c>
      <c r="AR2747" s="49" t="s">
        <v>495</v>
      </c>
      <c r="AS2747" s="49" t="s">
        <v>496</v>
      </c>
      <c r="AT2747" s="49" t="s">
        <v>497</v>
      </c>
    </row>
    <row r="2748" spans="1:46" x14ac:dyDescent="0.25">
      <c r="A2748">
        <v>16</v>
      </c>
      <c r="B2748" t="s">
        <v>325</v>
      </c>
      <c r="C2748" t="s">
        <v>325</v>
      </c>
      <c r="D2748" t="s">
        <v>326</v>
      </c>
      <c r="E2748" t="s">
        <v>638</v>
      </c>
      <c r="F2748" t="s">
        <v>639</v>
      </c>
      <c r="G2748">
        <v>0</v>
      </c>
      <c r="H2748">
        <v>0</v>
      </c>
      <c r="I2748">
        <v>0</v>
      </c>
      <c r="J2748">
        <v>0</v>
      </c>
      <c r="K2748">
        <v>0</v>
      </c>
      <c r="L2748">
        <v>0</v>
      </c>
      <c r="M2748">
        <v>0</v>
      </c>
      <c r="N2748">
        <v>0</v>
      </c>
      <c r="O2748">
        <v>0</v>
      </c>
      <c r="P2748">
        <v>0</v>
      </c>
      <c r="Q2748">
        <v>0</v>
      </c>
      <c r="R2748">
        <v>0</v>
      </c>
      <c r="S2748">
        <v>0</v>
      </c>
      <c r="T2748">
        <v>0</v>
      </c>
      <c r="U2748">
        <v>0</v>
      </c>
      <c r="V2748">
        <v>0</v>
      </c>
      <c r="W2748">
        <v>0</v>
      </c>
      <c r="X2748">
        <v>0</v>
      </c>
      <c r="Y2748">
        <v>0</v>
      </c>
      <c r="Z2748">
        <v>0</v>
      </c>
      <c r="AA2748">
        <v>0</v>
      </c>
      <c r="AB2748">
        <v>0</v>
      </c>
      <c r="AC2748">
        <v>0</v>
      </c>
      <c r="AD2748">
        <v>0</v>
      </c>
      <c r="AE2748">
        <v>0</v>
      </c>
      <c r="AF2748">
        <v>0</v>
      </c>
      <c r="AG2748">
        <v>0</v>
      </c>
      <c r="AH2748">
        <v>0</v>
      </c>
      <c r="AI2748">
        <v>0</v>
      </c>
      <c r="AJ2748">
        <v>0</v>
      </c>
      <c r="AK2748">
        <v>0</v>
      </c>
      <c r="AL2748" t="s">
        <v>531</v>
      </c>
      <c r="AM2748" s="49" t="s">
        <v>326</v>
      </c>
      <c r="AN2748" s="49" t="s">
        <v>6</v>
      </c>
      <c r="AO2748" s="49" t="s">
        <v>9</v>
      </c>
      <c r="AP2748" s="49" t="s">
        <v>486</v>
      </c>
      <c r="AQ2748" s="49" t="s">
        <v>9</v>
      </c>
      <c r="AR2748" s="49" t="s">
        <v>487</v>
      </c>
      <c r="AS2748" s="49" t="s">
        <v>488</v>
      </c>
      <c r="AT2748" s="49" t="s">
        <v>489</v>
      </c>
    </row>
    <row r="2749" spans="1:46" x14ac:dyDescent="0.25">
      <c r="A2749">
        <v>16</v>
      </c>
      <c r="B2749" t="s">
        <v>327</v>
      </c>
      <c r="C2749" t="s">
        <v>327</v>
      </c>
      <c r="D2749" t="s">
        <v>426</v>
      </c>
      <c r="E2749" t="s">
        <v>638</v>
      </c>
      <c r="F2749" t="s">
        <v>639</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c r="AG2749">
        <v>0</v>
      </c>
      <c r="AH2749">
        <v>0</v>
      </c>
      <c r="AI2749">
        <v>0</v>
      </c>
      <c r="AJ2749">
        <v>0</v>
      </c>
      <c r="AK2749">
        <v>0</v>
      </c>
      <c r="AL2749" t="s">
        <v>531</v>
      </c>
      <c r="AM2749" s="49" t="s">
        <v>426</v>
      </c>
      <c r="AN2749" s="49" t="s">
        <v>14</v>
      </c>
      <c r="AO2749" s="49" t="s">
        <v>485</v>
      </c>
      <c r="AP2749" s="49" t="s">
        <v>505</v>
      </c>
      <c r="AQ2749" s="49" t="s">
        <v>13</v>
      </c>
      <c r="AR2749" s="49" t="s">
        <v>495</v>
      </c>
      <c r="AS2749" s="49" t="s">
        <v>496</v>
      </c>
      <c r="AT2749" s="49" t="s">
        <v>497</v>
      </c>
    </row>
    <row r="2750" spans="1:46" x14ac:dyDescent="0.25">
      <c r="A2750">
        <v>16</v>
      </c>
      <c r="B2750" t="s">
        <v>330</v>
      </c>
      <c r="C2750" t="s">
        <v>330</v>
      </c>
      <c r="D2750" t="s">
        <v>331</v>
      </c>
      <c r="E2750" t="s">
        <v>638</v>
      </c>
      <c r="F2750" t="s">
        <v>639</v>
      </c>
      <c r="G2750">
        <v>0</v>
      </c>
      <c r="H2750">
        <v>0</v>
      </c>
      <c r="I2750">
        <v>0</v>
      </c>
      <c r="J2750">
        <v>0</v>
      </c>
      <c r="K2750">
        <v>0</v>
      </c>
      <c r="L2750">
        <v>0</v>
      </c>
      <c r="M2750">
        <v>0</v>
      </c>
      <c r="N2750">
        <v>0</v>
      </c>
      <c r="O2750">
        <v>0</v>
      </c>
      <c r="P2750">
        <v>0</v>
      </c>
      <c r="Q2750">
        <v>0</v>
      </c>
      <c r="R2750">
        <v>0</v>
      </c>
      <c r="S2750">
        <v>0</v>
      </c>
      <c r="T2750">
        <v>0</v>
      </c>
      <c r="U2750">
        <v>0</v>
      </c>
      <c r="V2750">
        <v>0</v>
      </c>
      <c r="W2750">
        <v>0</v>
      </c>
      <c r="X2750">
        <v>0</v>
      </c>
      <c r="Y2750">
        <v>0</v>
      </c>
      <c r="Z2750">
        <v>0</v>
      </c>
      <c r="AA2750">
        <v>0</v>
      </c>
      <c r="AB2750">
        <v>0</v>
      </c>
      <c r="AC2750">
        <v>0</v>
      </c>
      <c r="AD2750">
        <v>0</v>
      </c>
      <c r="AE2750">
        <v>0</v>
      </c>
      <c r="AF2750">
        <v>0</v>
      </c>
      <c r="AG2750">
        <v>0</v>
      </c>
      <c r="AH2750">
        <v>0</v>
      </c>
      <c r="AI2750">
        <v>0</v>
      </c>
      <c r="AJ2750">
        <v>0</v>
      </c>
      <c r="AK2750">
        <v>0</v>
      </c>
      <c r="AL2750" t="s">
        <v>531</v>
      </c>
      <c r="AM2750" s="49" t="s">
        <v>331</v>
      </c>
      <c r="AN2750" s="49" t="s">
        <v>8</v>
      </c>
      <c r="AO2750" s="49" t="s">
        <v>9</v>
      </c>
      <c r="AP2750" s="49" t="s">
        <v>494</v>
      </c>
      <c r="AQ2750" s="49" t="s">
        <v>9</v>
      </c>
      <c r="AR2750" s="49" t="s">
        <v>487</v>
      </c>
      <c r="AS2750" s="49" t="s">
        <v>488</v>
      </c>
      <c r="AT2750" s="49" t="s">
        <v>489</v>
      </c>
    </row>
    <row r="2751" spans="1:46" x14ac:dyDescent="0.25">
      <c r="A2751">
        <v>16</v>
      </c>
      <c r="B2751" t="s">
        <v>342</v>
      </c>
      <c r="C2751" t="s">
        <v>342</v>
      </c>
      <c r="D2751" t="s">
        <v>343</v>
      </c>
      <c r="E2751" t="s">
        <v>638</v>
      </c>
      <c r="F2751" t="s">
        <v>639</v>
      </c>
      <c r="G2751">
        <v>0</v>
      </c>
      <c r="H2751">
        <v>0</v>
      </c>
      <c r="I2751">
        <v>0</v>
      </c>
      <c r="J2751">
        <v>0</v>
      </c>
      <c r="K2751">
        <v>0</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c r="AF2751">
        <v>0</v>
      </c>
      <c r="AG2751">
        <v>0</v>
      </c>
      <c r="AH2751">
        <v>0</v>
      </c>
      <c r="AI2751">
        <v>0</v>
      </c>
      <c r="AJ2751">
        <v>0</v>
      </c>
      <c r="AK2751">
        <v>0</v>
      </c>
      <c r="AL2751">
        <v>0</v>
      </c>
      <c r="AM2751" s="49" t="s">
        <v>343</v>
      </c>
      <c r="AN2751" s="49" t="s">
        <v>14</v>
      </c>
      <c r="AO2751" s="49" t="s">
        <v>500</v>
      </c>
      <c r="AP2751" s="49" t="s">
        <v>501</v>
      </c>
      <c r="AQ2751" s="49" t="s">
        <v>502</v>
      </c>
      <c r="AR2751" s="49" t="s">
        <v>487</v>
      </c>
      <c r="AS2751" s="49" t="s">
        <v>488</v>
      </c>
      <c r="AT2751" s="49" t="s">
        <v>489</v>
      </c>
    </row>
    <row r="2752" spans="1:46" x14ac:dyDescent="0.25">
      <c r="A2752">
        <v>16</v>
      </c>
      <c r="B2752" t="s">
        <v>332</v>
      </c>
      <c r="C2752" t="s">
        <v>332</v>
      </c>
      <c r="D2752" t="s">
        <v>333</v>
      </c>
      <c r="E2752" t="s">
        <v>638</v>
      </c>
      <c r="F2752" t="s">
        <v>639</v>
      </c>
      <c r="G2752">
        <v>0</v>
      </c>
      <c r="H2752">
        <v>0</v>
      </c>
      <c r="I2752">
        <v>0</v>
      </c>
      <c r="J2752">
        <v>0</v>
      </c>
      <c r="K2752">
        <v>0</v>
      </c>
      <c r="L2752">
        <v>0</v>
      </c>
      <c r="M2752">
        <v>0</v>
      </c>
      <c r="N2752">
        <v>0</v>
      </c>
      <c r="O2752">
        <v>0</v>
      </c>
      <c r="P2752">
        <v>0</v>
      </c>
      <c r="Q2752">
        <v>0</v>
      </c>
      <c r="R2752">
        <v>0</v>
      </c>
      <c r="S2752">
        <v>0</v>
      </c>
      <c r="T2752">
        <v>0</v>
      </c>
      <c r="U2752">
        <v>0</v>
      </c>
      <c r="V2752">
        <v>0</v>
      </c>
      <c r="W2752">
        <v>0</v>
      </c>
      <c r="X2752">
        <v>0</v>
      </c>
      <c r="Y2752">
        <v>0</v>
      </c>
      <c r="Z2752">
        <v>0</v>
      </c>
      <c r="AA2752">
        <v>0</v>
      </c>
      <c r="AB2752">
        <v>0</v>
      </c>
      <c r="AC2752">
        <v>0</v>
      </c>
      <c r="AD2752">
        <v>0</v>
      </c>
      <c r="AE2752">
        <v>0</v>
      </c>
      <c r="AF2752">
        <v>0</v>
      </c>
      <c r="AG2752">
        <v>0</v>
      </c>
      <c r="AH2752">
        <v>0</v>
      </c>
      <c r="AI2752">
        <v>0</v>
      </c>
      <c r="AJ2752">
        <v>0</v>
      </c>
      <c r="AK2752">
        <v>0</v>
      </c>
      <c r="AL2752" t="s">
        <v>531</v>
      </c>
      <c r="AM2752" s="49" t="s">
        <v>333</v>
      </c>
      <c r="AN2752" s="49" t="s">
        <v>14</v>
      </c>
      <c r="AO2752" s="49" t="s">
        <v>485</v>
      </c>
      <c r="AP2752" s="49" t="s">
        <v>505</v>
      </c>
      <c r="AQ2752" s="49" t="s">
        <v>13</v>
      </c>
      <c r="AR2752" s="49" t="s">
        <v>495</v>
      </c>
      <c r="AS2752" s="49" t="s">
        <v>488</v>
      </c>
      <c r="AT2752" s="49" t="s">
        <v>489</v>
      </c>
    </row>
    <row r="2753" spans="1:46" x14ac:dyDescent="0.25">
      <c r="A2753">
        <v>16</v>
      </c>
      <c r="B2753" t="s">
        <v>349</v>
      </c>
      <c r="C2753" t="s">
        <v>349</v>
      </c>
      <c r="D2753" t="s">
        <v>350</v>
      </c>
      <c r="E2753" t="s">
        <v>638</v>
      </c>
      <c r="F2753" t="s">
        <v>639</v>
      </c>
      <c r="G2753">
        <v>0</v>
      </c>
      <c r="H2753">
        <v>0</v>
      </c>
      <c r="I2753">
        <v>0</v>
      </c>
      <c r="J2753">
        <v>0</v>
      </c>
      <c r="K2753">
        <v>0</v>
      </c>
      <c r="L2753">
        <v>0</v>
      </c>
      <c r="M2753">
        <v>0</v>
      </c>
      <c r="N2753">
        <v>0</v>
      </c>
      <c r="O2753">
        <v>0</v>
      </c>
      <c r="P2753">
        <v>0</v>
      </c>
      <c r="Q2753">
        <v>0</v>
      </c>
      <c r="R2753">
        <v>0</v>
      </c>
      <c r="S2753">
        <v>0</v>
      </c>
      <c r="T2753">
        <v>0</v>
      </c>
      <c r="U2753">
        <v>0</v>
      </c>
      <c r="V2753">
        <v>0</v>
      </c>
      <c r="W2753">
        <v>0</v>
      </c>
      <c r="X2753">
        <v>0</v>
      </c>
      <c r="Y2753">
        <v>0</v>
      </c>
      <c r="Z2753">
        <v>0</v>
      </c>
      <c r="AA2753">
        <v>0</v>
      </c>
      <c r="AB2753">
        <v>0</v>
      </c>
      <c r="AC2753">
        <v>0</v>
      </c>
      <c r="AD2753">
        <v>0</v>
      </c>
      <c r="AE2753">
        <v>0</v>
      </c>
      <c r="AF2753">
        <v>0</v>
      </c>
      <c r="AG2753">
        <v>0</v>
      </c>
      <c r="AH2753">
        <v>0</v>
      </c>
      <c r="AI2753">
        <v>0</v>
      </c>
      <c r="AJ2753">
        <v>0</v>
      </c>
      <c r="AK2753">
        <v>0</v>
      </c>
      <c r="AL2753">
        <v>0</v>
      </c>
      <c r="AM2753" s="49" t="s">
        <v>350</v>
      </c>
      <c r="AN2753" s="49" t="s">
        <v>14</v>
      </c>
      <c r="AO2753" s="49" t="s">
        <v>500</v>
      </c>
      <c r="AP2753" s="49" t="s">
        <v>505</v>
      </c>
      <c r="AQ2753" s="49" t="s">
        <v>13</v>
      </c>
      <c r="AR2753" s="49" t="s">
        <v>487</v>
      </c>
      <c r="AS2753" s="49" t="s">
        <v>488</v>
      </c>
      <c r="AT2753" s="49" t="s">
        <v>489</v>
      </c>
    </row>
    <row r="2754" spans="1:46" x14ac:dyDescent="0.25">
      <c r="A2754">
        <v>16</v>
      </c>
      <c r="B2754" t="s">
        <v>351</v>
      </c>
      <c r="C2754" t="s">
        <v>351</v>
      </c>
      <c r="D2754" t="s">
        <v>352</v>
      </c>
      <c r="E2754" t="s">
        <v>638</v>
      </c>
      <c r="F2754" t="s">
        <v>639</v>
      </c>
      <c r="G2754">
        <v>0</v>
      </c>
      <c r="H2754">
        <v>0</v>
      </c>
      <c r="I2754">
        <v>0</v>
      </c>
      <c r="J2754">
        <v>0</v>
      </c>
      <c r="K2754">
        <v>0</v>
      </c>
      <c r="L2754">
        <v>0</v>
      </c>
      <c r="M2754">
        <v>0</v>
      </c>
      <c r="N2754">
        <v>0</v>
      </c>
      <c r="O2754">
        <v>0</v>
      </c>
      <c r="P2754">
        <v>0</v>
      </c>
      <c r="Q2754">
        <v>0</v>
      </c>
      <c r="R2754">
        <v>0</v>
      </c>
      <c r="S2754">
        <v>0</v>
      </c>
      <c r="T2754">
        <v>0</v>
      </c>
      <c r="U2754">
        <v>0</v>
      </c>
      <c r="V2754">
        <v>0</v>
      </c>
      <c r="W2754">
        <v>0</v>
      </c>
      <c r="X2754">
        <v>0</v>
      </c>
      <c r="Y2754">
        <v>0</v>
      </c>
      <c r="Z2754">
        <v>0</v>
      </c>
      <c r="AA2754">
        <v>0</v>
      </c>
      <c r="AB2754">
        <v>0</v>
      </c>
      <c r="AC2754">
        <v>0</v>
      </c>
      <c r="AD2754">
        <v>0</v>
      </c>
      <c r="AE2754">
        <v>0</v>
      </c>
      <c r="AF2754">
        <v>0</v>
      </c>
      <c r="AG2754">
        <v>0</v>
      </c>
      <c r="AH2754">
        <v>0</v>
      </c>
      <c r="AI2754">
        <v>0</v>
      </c>
      <c r="AJ2754">
        <v>0</v>
      </c>
      <c r="AK2754">
        <v>0</v>
      </c>
      <c r="AL2754">
        <v>0</v>
      </c>
      <c r="AM2754" s="49" t="s">
        <v>352</v>
      </c>
      <c r="AN2754" s="49" t="s">
        <v>14</v>
      </c>
      <c r="AO2754" s="49" t="s">
        <v>500</v>
      </c>
      <c r="AP2754" s="49" t="s">
        <v>505</v>
      </c>
      <c r="AQ2754" s="49" t="s">
        <v>13</v>
      </c>
      <c r="AR2754" s="49" t="s">
        <v>487</v>
      </c>
      <c r="AS2754" s="49" t="s">
        <v>488</v>
      </c>
      <c r="AT2754" s="49" t="s">
        <v>489</v>
      </c>
    </row>
    <row r="2755" spans="1:46" x14ac:dyDescent="0.25">
      <c r="A2755">
        <v>16</v>
      </c>
      <c r="B2755" t="s">
        <v>400</v>
      </c>
      <c r="C2755" t="s">
        <v>400</v>
      </c>
      <c r="D2755" t="s">
        <v>401</v>
      </c>
      <c r="E2755" t="s">
        <v>638</v>
      </c>
      <c r="F2755" t="s">
        <v>639</v>
      </c>
      <c r="G2755">
        <v>0</v>
      </c>
      <c r="H2755">
        <v>0</v>
      </c>
      <c r="I2755">
        <v>0</v>
      </c>
      <c r="J2755">
        <v>0</v>
      </c>
      <c r="K2755">
        <v>0</v>
      </c>
      <c r="L2755">
        <v>0</v>
      </c>
      <c r="M2755">
        <v>0</v>
      </c>
      <c r="N2755">
        <v>0</v>
      </c>
      <c r="O2755">
        <v>0</v>
      </c>
      <c r="P2755">
        <v>0</v>
      </c>
      <c r="Q2755">
        <v>0</v>
      </c>
      <c r="R2755">
        <v>0</v>
      </c>
      <c r="S2755">
        <v>0</v>
      </c>
      <c r="T2755">
        <v>0</v>
      </c>
      <c r="U2755">
        <v>0</v>
      </c>
      <c r="V2755">
        <v>0</v>
      </c>
      <c r="W2755">
        <v>0</v>
      </c>
      <c r="X2755">
        <v>0</v>
      </c>
      <c r="Y2755">
        <v>0</v>
      </c>
      <c r="Z2755">
        <v>0</v>
      </c>
      <c r="AA2755">
        <v>0</v>
      </c>
      <c r="AB2755">
        <v>0</v>
      </c>
      <c r="AC2755">
        <v>0</v>
      </c>
      <c r="AD2755">
        <v>0</v>
      </c>
      <c r="AE2755">
        <v>0</v>
      </c>
      <c r="AF2755">
        <v>0</v>
      </c>
      <c r="AG2755">
        <v>0</v>
      </c>
      <c r="AH2755">
        <v>0</v>
      </c>
      <c r="AI2755">
        <v>0</v>
      </c>
      <c r="AJ2755">
        <v>0</v>
      </c>
      <c r="AK2755">
        <v>0</v>
      </c>
      <c r="AL2755" t="s">
        <v>531</v>
      </c>
      <c r="AM2755" s="49" t="s">
        <v>401</v>
      </c>
      <c r="AN2755" s="49" t="s">
        <v>4</v>
      </c>
      <c r="AO2755" s="49" t="s">
        <v>9</v>
      </c>
      <c r="AP2755" s="49" t="s">
        <v>501</v>
      </c>
      <c r="AQ2755" s="49" t="s">
        <v>9</v>
      </c>
      <c r="AR2755" s="49" t="s">
        <v>487</v>
      </c>
      <c r="AS2755" s="49" t="s">
        <v>488</v>
      </c>
      <c r="AT2755" s="49" t="s">
        <v>489</v>
      </c>
    </row>
    <row r="2756" spans="1:46" x14ac:dyDescent="0.25">
      <c r="A2756">
        <v>16</v>
      </c>
      <c r="B2756" t="s">
        <v>344</v>
      </c>
      <c r="C2756" t="s">
        <v>344</v>
      </c>
      <c r="D2756" t="s">
        <v>345</v>
      </c>
      <c r="E2756" t="s">
        <v>638</v>
      </c>
      <c r="F2756" t="s">
        <v>639</v>
      </c>
      <c r="G2756" t="s">
        <v>531</v>
      </c>
      <c r="H2756" t="s">
        <v>531</v>
      </c>
      <c r="I2756" t="s">
        <v>531</v>
      </c>
      <c r="J2756" t="s">
        <v>531</v>
      </c>
      <c r="K2756" t="s">
        <v>531</v>
      </c>
      <c r="L2756" t="s">
        <v>531</v>
      </c>
      <c r="M2756" t="s">
        <v>531</v>
      </c>
      <c r="N2756" t="s">
        <v>531</v>
      </c>
      <c r="O2756" t="s">
        <v>531</v>
      </c>
      <c r="P2756" t="s">
        <v>531</v>
      </c>
      <c r="Q2756" t="s">
        <v>531</v>
      </c>
      <c r="R2756" t="s">
        <v>531</v>
      </c>
      <c r="S2756" t="s">
        <v>531</v>
      </c>
      <c r="T2756" t="s">
        <v>531</v>
      </c>
      <c r="U2756" t="s">
        <v>531</v>
      </c>
      <c r="V2756" t="s">
        <v>531</v>
      </c>
      <c r="W2756" t="s">
        <v>531</v>
      </c>
      <c r="X2756" t="s">
        <v>531</v>
      </c>
      <c r="Y2756" t="s">
        <v>531</v>
      </c>
      <c r="Z2756" t="s">
        <v>531</v>
      </c>
      <c r="AA2756" t="s">
        <v>531</v>
      </c>
      <c r="AB2756" t="s">
        <v>531</v>
      </c>
      <c r="AC2756">
        <v>0</v>
      </c>
      <c r="AD2756">
        <v>0</v>
      </c>
      <c r="AE2756">
        <v>0</v>
      </c>
      <c r="AF2756">
        <v>0</v>
      </c>
      <c r="AG2756">
        <v>0</v>
      </c>
      <c r="AH2756">
        <v>0</v>
      </c>
      <c r="AI2756">
        <v>0</v>
      </c>
      <c r="AJ2756">
        <v>0</v>
      </c>
      <c r="AK2756">
        <v>0</v>
      </c>
      <c r="AL2756" t="s">
        <v>531</v>
      </c>
      <c r="AM2756" s="49" t="s">
        <v>345</v>
      </c>
      <c r="AN2756" s="49" t="s">
        <v>6</v>
      </c>
      <c r="AO2756" s="49" t="s">
        <v>9</v>
      </c>
      <c r="AP2756" s="49" t="s">
        <v>486</v>
      </c>
      <c r="AQ2756" s="49" t="s">
        <v>9</v>
      </c>
      <c r="AR2756" s="49" t="s">
        <v>495</v>
      </c>
      <c r="AS2756" s="49" t="s">
        <v>488</v>
      </c>
      <c r="AT2756" s="49" t="s">
        <v>489</v>
      </c>
    </row>
    <row r="2757" spans="1:46" x14ac:dyDescent="0.25">
      <c r="A2757">
        <v>16</v>
      </c>
      <c r="B2757" t="s">
        <v>154</v>
      </c>
      <c r="C2757" t="s">
        <v>154</v>
      </c>
      <c r="D2757" t="s">
        <v>155</v>
      </c>
      <c r="E2757" t="s">
        <v>638</v>
      </c>
      <c r="F2757" t="s">
        <v>639</v>
      </c>
      <c r="G2757">
        <v>0</v>
      </c>
      <c r="H2757">
        <v>0</v>
      </c>
      <c r="I2757">
        <v>0</v>
      </c>
      <c r="J2757">
        <v>0</v>
      </c>
      <c r="K2757">
        <v>0</v>
      </c>
      <c r="L2757">
        <v>0</v>
      </c>
      <c r="M2757">
        <v>0</v>
      </c>
      <c r="N2757">
        <v>0</v>
      </c>
      <c r="O2757">
        <v>0</v>
      </c>
      <c r="P2757">
        <v>0</v>
      </c>
      <c r="Q2757">
        <v>0</v>
      </c>
      <c r="R2757">
        <v>0</v>
      </c>
      <c r="S2757">
        <v>0</v>
      </c>
      <c r="T2757">
        <v>0</v>
      </c>
      <c r="U2757">
        <v>0</v>
      </c>
      <c r="V2757">
        <v>0</v>
      </c>
      <c r="W2757">
        <v>0</v>
      </c>
      <c r="X2757">
        <v>0</v>
      </c>
      <c r="Y2757">
        <v>0</v>
      </c>
      <c r="Z2757">
        <v>0</v>
      </c>
      <c r="AA2757">
        <v>0</v>
      </c>
      <c r="AB2757">
        <v>0</v>
      </c>
      <c r="AC2757">
        <v>0</v>
      </c>
      <c r="AD2757">
        <v>0</v>
      </c>
      <c r="AE2757">
        <v>0</v>
      </c>
      <c r="AF2757">
        <v>0</v>
      </c>
      <c r="AG2757">
        <v>0</v>
      </c>
      <c r="AH2757">
        <v>0</v>
      </c>
      <c r="AI2757">
        <v>0</v>
      </c>
      <c r="AJ2757">
        <v>0</v>
      </c>
      <c r="AK2757">
        <v>0</v>
      </c>
      <c r="AL2757">
        <v>0</v>
      </c>
      <c r="AM2757" s="49" t="s">
        <v>155</v>
      </c>
      <c r="AN2757" s="49" t="s">
        <v>14</v>
      </c>
      <c r="AO2757" s="49" t="s">
        <v>500</v>
      </c>
      <c r="AP2757" s="49" t="s">
        <v>505</v>
      </c>
      <c r="AQ2757" s="49" t="s">
        <v>13</v>
      </c>
      <c r="AR2757" s="49" t="s">
        <v>487</v>
      </c>
      <c r="AS2757" s="49" t="s">
        <v>488</v>
      </c>
      <c r="AT2757" s="49" t="s">
        <v>489</v>
      </c>
    </row>
    <row r="2758" spans="1:46" x14ac:dyDescent="0.25">
      <c r="A2758">
        <v>16</v>
      </c>
      <c r="B2758" t="s">
        <v>241</v>
      </c>
      <c r="C2758" t="s">
        <v>241</v>
      </c>
      <c r="D2758" t="s">
        <v>242</v>
      </c>
      <c r="E2758" t="s">
        <v>638</v>
      </c>
      <c r="F2758" t="s">
        <v>639</v>
      </c>
      <c r="G2758">
        <v>0</v>
      </c>
      <c r="H2758">
        <v>0</v>
      </c>
      <c r="I2758">
        <v>0</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0</v>
      </c>
      <c r="AC2758">
        <v>0</v>
      </c>
      <c r="AD2758">
        <v>0</v>
      </c>
      <c r="AE2758">
        <v>0</v>
      </c>
      <c r="AF2758">
        <v>0</v>
      </c>
      <c r="AG2758">
        <v>0</v>
      </c>
      <c r="AH2758">
        <v>0</v>
      </c>
      <c r="AI2758">
        <v>0</v>
      </c>
      <c r="AJ2758">
        <v>0</v>
      </c>
      <c r="AK2758">
        <v>0</v>
      </c>
      <c r="AL2758" t="s">
        <v>531</v>
      </c>
      <c r="AM2758" s="49" t="s">
        <v>242</v>
      </c>
      <c r="AN2758" s="49" t="s">
        <v>14</v>
      </c>
      <c r="AO2758" s="49" t="s">
        <v>485</v>
      </c>
      <c r="AP2758" s="49" t="s">
        <v>494</v>
      </c>
      <c r="AQ2758" s="49" t="s">
        <v>11</v>
      </c>
      <c r="AR2758" s="49" t="s">
        <v>487</v>
      </c>
      <c r="AS2758" s="49" t="s">
        <v>488</v>
      </c>
      <c r="AT2758" s="49" t="s">
        <v>489</v>
      </c>
    </row>
    <row r="2759" spans="1:46" x14ac:dyDescent="0.25">
      <c r="A2759">
        <v>16</v>
      </c>
      <c r="B2759" t="s">
        <v>328</v>
      </c>
      <c r="C2759" t="s">
        <v>328</v>
      </c>
      <c r="D2759" t="s">
        <v>329</v>
      </c>
      <c r="E2759" t="s">
        <v>638</v>
      </c>
      <c r="F2759" t="s">
        <v>639</v>
      </c>
      <c r="G2759">
        <v>0</v>
      </c>
      <c r="H2759">
        <v>0</v>
      </c>
      <c r="I2759">
        <v>0</v>
      </c>
      <c r="J2759">
        <v>0</v>
      </c>
      <c r="K2759">
        <v>0</v>
      </c>
      <c r="L2759">
        <v>0</v>
      </c>
      <c r="M2759">
        <v>0</v>
      </c>
      <c r="N2759">
        <v>0</v>
      </c>
      <c r="O2759">
        <v>0</v>
      </c>
      <c r="P2759">
        <v>0</v>
      </c>
      <c r="Q2759">
        <v>0</v>
      </c>
      <c r="R2759">
        <v>0</v>
      </c>
      <c r="S2759">
        <v>0</v>
      </c>
      <c r="T2759">
        <v>0</v>
      </c>
      <c r="U2759">
        <v>0</v>
      </c>
      <c r="V2759">
        <v>0</v>
      </c>
      <c r="W2759">
        <v>0</v>
      </c>
      <c r="X2759">
        <v>0</v>
      </c>
      <c r="Y2759">
        <v>0</v>
      </c>
      <c r="Z2759">
        <v>0</v>
      </c>
      <c r="AA2759">
        <v>0</v>
      </c>
      <c r="AB2759">
        <v>0</v>
      </c>
      <c r="AC2759">
        <v>0</v>
      </c>
      <c r="AD2759">
        <v>0</v>
      </c>
      <c r="AE2759">
        <v>0</v>
      </c>
      <c r="AF2759">
        <v>0</v>
      </c>
      <c r="AG2759">
        <v>0</v>
      </c>
      <c r="AH2759">
        <v>0</v>
      </c>
      <c r="AI2759">
        <v>0</v>
      </c>
      <c r="AJ2759">
        <v>0</v>
      </c>
      <c r="AK2759">
        <v>0</v>
      </c>
      <c r="AL2759" t="s">
        <v>531</v>
      </c>
      <c r="AM2759" s="49" t="s">
        <v>329</v>
      </c>
      <c r="AN2759" s="49" t="s">
        <v>6</v>
      </c>
      <c r="AO2759" s="49" t="s">
        <v>9</v>
      </c>
      <c r="AP2759" s="49" t="s">
        <v>486</v>
      </c>
      <c r="AQ2759" s="49" t="s">
        <v>9</v>
      </c>
      <c r="AR2759" s="49" t="s">
        <v>487</v>
      </c>
      <c r="AS2759" s="49" t="s">
        <v>488</v>
      </c>
      <c r="AT2759" s="49" t="s">
        <v>489</v>
      </c>
    </row>
    <row r="2760" spans="1:46" x14ac:dyDescent="0.25">
      <c r="A2760">
        <v>16</v>
      </c>
      <c r="B2760" t="s">
        <v>348</v>
      </c>
      <c r="C2760" t="s">
        <v>348</v>
      </c>
      <c r="D2760" t="s">
        <v>427</v>
      </c>
      <c r="E2760" t="s">
        <v>638</v>
      </c>
      <c r="F2760" t="s">
        <v>639</v>
      </c>
      <c r="G2760" t="s">
        <v>531</v>
      </c>
      <c r="H2760" t="s">
        <v>531</v>
      </c>
      <c r="I2760" t="s">
        <v>531</v>
      </c>
      <c r="J2760" t="s">
        <v>531</v>
      </c>
      <c r="K2760" t="s">
        <v>531</v>
      </c>
      <c r="L2760" t="s">
        <v>531</v>
      </c>
      <c r="M2760" t="s">
        <v>531</v>
      </c>
      <c r="N2760" t="s">
        <v>531</v>
      </c>
      <c r="O2760" t="s">
        <v>531</v>
      </c>
      <c r="P2760" t="s">
        <v>531</v>
      </c>
      <c r="Q2760">
        <v>0</v>
      </c>
      <c r="R2760">
        <v>0</v>
      </c>
      <c r="S2760">
        <v>0</v>
      </c>
      <c r="T2760">
        <v>0</v>
      </c>
      <c r="U2760">
        <v>0</v>
      </c>
      <c r="V2760">
        <v>0</v>
      </c>
      <c r="W2760">
        <v>0</v>
      </c>
      <c r="X2760">
        <v>0</v>
      </c>
      <c r="Y2760">
        <v>0</v>
      </c>
      <c r="Z2760">
        <v>0</v>
      </c>
      <c r="AA2760">
        <v>0</v>
      </c>
      <c r="AB2760">
        <v>0</v>
      </c>
      <c r="AC2760">
        <v>0</v>
      </c>
      <c r="AD2760">
        <v>0</v>
      </c>
      <c r="AE2760">
        <v>0</v>
      </c>
      <c r="AF2760">
        <v>0</v>
      </c>
      <c r="AG2760">
        <v>0</v>
      </c>
      <c r="AH2760">
        <v>0</v>
      </c>
      <c r="AI2760">
        <v>0</v>
      </c>
      <c r="AJ2760">
        <v>0</v>
      </c>
      <c r="AK2760">
        <v>0</v>
      </c>
      <c r="AL2760" t="s">
        <v>531</v>
      </c>
      <c r="AM2760" s="49" t="s">
        <v>427</v>
      </c>
      <c r="AN2760" s="49" t="s">
        <v>14</v>
      </c>
      <c r="AO2760" s="49" t="s">
        <v>506</v>
      </c>
      <c r="AP2760" s="49" t="s">
        <v>501</v>
      </c>
      <c r="AQ2760" s="49" t="s">
        <v>10</v>
      </c>
      <c r="AR2760" s="49" t="s">
        <v>495</v>
      </c>
      <c r="AS2760" s="49" t="s">
        <v>488</v>
      </c>
      <c r="AT2760" s="49" t="s">
        <v>497</v>
      </c>
    </row>
    <row r="2761" spans="1:46" x14ac:dyDescent="0.25">
      <c r="A2761">
        <v>16</v>
      </c>
      <c r="B2761" t="s">
        <v>353</v>
      </c>
      <c r="C2761" t="s">
        <v>353</v>
      </c>
      <c r="D2761" t="s">
        <v>354</v>
      </c>
      <c r="E2761" t="s">
        <v>638</v>
      </c>
      <c r="F2761" t="s">
        <v>639</v>
      </c>
      <c r="G2761">
        <v>0</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c r="AG2761">
        <v>0</v>
      </c>
      <c r="AH2761">
        <v>0</v>
      </c>
      <c r="AI2761">
        <v>0</v>
      </c>
      <c r="AJ2761">
        <v>0</v>
      </c>
      <c r="AK2761">
        <v>0</v>
      </c>
      <c r="AL2761">
        <v>0</v>
      </c>
      <c r="AM2761" s="49" t="s">
        <v>354</v>
      </c>
      <c r="AN2761" s="49" t="s">
        <v>14</v>
      </c>
      <c r="AO2761" s="49" t="s">
        <v>500</v>
      </c>
      <c r="AP2761" s="49" t="s">
        <v>505</v>
      </c>
      <c r="AQ2761" s="49" t="s">
        <v>13</v>
      </c>
      <c r="AR2761" s="49" t="s">
        <v>487</v>
      </c>
      <c r="AS2761" s="49" t="s">
        <v>488</v>
      </c>
      <c r="AT2761" s="49" t="s">
        <v>489</v>
      </c>
    </row>
    <row r="2762" spans="1:46" x14ac:dyDescent="0.25">
      <c r="A2762">
        <v>16</v>
      </c>
      <c r="B2762" t="s">
        <v>111</v>
      </c>
      <c r="C2762" t="s">
        <v>111</v>
      </c>
      <c r="D2762" t="s">
        <v>112</v>
      </c>
      <c r="E2762" t="s">
        <v>638</v>
      </c>
      <c r="F2762" t="s">
        <v>639</v>
      </c>
      <c r="G2762">
        <v>0</v>
      </c>
      <c r="H2762">
        <v>0</v>
      </c>
      <c r="I2762">
        <v>0</v>
      </c>
      <c r="J2762">
        <v>0</v>
      </c>
      <c r="K2762">
        <v>0</v>
      </c>
      <c r="L2762">
        <v>0</v>
      </c>
      <c r="M2762">
        <v>0</v>
      </c>
      <c r="N2762">
        <v>0</v>
      </c>
      <c r="O2762">
        <v>0</v>
      </c>
      <c r="P2762">
        <v>0</v>
      </c>
      <c r="Q2762">
        <v>0</v>
      </c>
      <c r="R2762">
        <v>0</v>
      </c>
      <c r="S2762">
        <v>0</v>
      </c>
      <c r="T2762">
        <v>0</v>
      </c>
      <c r="U2762">
        <v>0</v>
      </c>
      <c r="V2762">
        <v>0</v>
      </c>
      <c r="W2762">
        <v>0</v>
      </c>
      <c r="X2762">
        <v>0</v>
      </c>
      <c r="Y2762">
        <v>0</v>
      </c>
      <c r="Z2762">
        <v>0</v>
      </c>
      <c r="AA2762">
        <v>0</v>
      </c>
      <c r="AB2762">
        <v>0</v>
      </c>
      <c r="AC2762">
        <v>0</v>
      </c>
      <c r="AD2762">
        <v>0</v>
      </c>
      <c r="AE2762">
        <v>0</v>
      </c>
      <c r="AF2762">
        <v>0</v>
      </c>
      <c r="AG2762">
        <v>0</v>
      </c>
      <c r="AH2762">
        <v>0</v>
      </c>
      <c r="AI2762">
        <v>0</v>
      </c>
      <c r="AJ2762">
        <v>0</v>
      </c>
      <c r="AK2762">
        <v>0</v>
      </c>
      <c r="AL2762">
        <v>0</v>
      </c>
      <c r="AM2762" s="49" t="s">
        <v>112</v>
      </c>
      <c r="AN2762" s="49" t="s">
        <v>14</v>
      </c>
      <c r="AO2762" s="49" t="s">
        <v>500</v>
      </c>
      <c r="AP2762" s="49" t="s">
        <v>505</v>
      </c>
      <c r="AQ2762" s="49" t="s">
        <v>13</v>
      </c>
      <c r="AR2762" s="49" t="s">
        <v>487</v>
      </c>
      <c r="AS2762" s="49" t="s">
        <v>488</v>
      </c>
      <c r="AT2762" s="49" t="s">
        <v>489</v>
      </c>
    </row>
    <row r="2763" spans="1:46" x14ac:dyDescent="0.25">
      <c r="A2763">
        <v>16</v>
      </c>
      <c r="B2763" t="s">
        <v>359</v>
      </c>
      <c r="C2763" t="s">
        <v>359</v>
      </c>
      <c r="D2763" t="s">
        <v>605</v>
      </c>
      <c r="E2763" t="s">
        <v>638</v>
      </c>
      <c r="F2763" t="s">
        <v>639</v>
      </c>
      <c r="G2763">
        <v>0</v>
      </c>
      <c r="H2763">
        <v>0</v>
      </c>
      <c r="I2763">
        <v>0</v>
      </c>
      <c r="J2763">
        <v>0</v>
      </c>
      <c r="K2763">
        <v>0</v>
      </c>
      <c r="L2763">
        <v>0</v>
      </c>
      <c r="M2763">
        <v>0</v>
      </c>
      <c r="N2763">
        <v>0</v>
      </c>
      <c r="O2763">
        <v>0</v>
      </c>
      <c r="P2763">
        <v>0</v>
      </c>
      <c r="Q2763">
        <v>0</v>
      </c>
      <c r="R2763">
        <v>0</v>
      </c>
      <c r="S2763">
        <v>0</v>
      </c>
      <c r="T2763">
        <v>0</v>
      </c>
      <c r="U2763">
        <v>0</v>
      </c>
      <c r="V2763">
        <v>0</v>
      </c>
      <c r="W2763">
        <v>0</v>
      </c>
      <c r="X2763">
        <v>0</v>
      </c>
      <c r="Y2763">
        <v>0</v>
      </c>
      <c r="Z2763">
        <v>0</v>
      </c>
      <c r="AA2763">
        <v>0</v>
      </c>
      <c r="AB2763">
        <v>0</v>
      </c>
      <c r="AC2763">
        <v>0</v>
      </c>
      <c r="AD2763">
        <v>0</v>
      </c>
      <c r="AE2763">
        <v>0</v>
      </c>
      <c r="AF2763">
        <v>0</v>
      </c>
      <c r="AG2763">
        <v>0</v>
      </c>
      <c r="AH2763">
        <v>0</v>
      </c>
      <c r="AI2763">
        <v>0</v>
      </c>
      <c r="AJ2763">
        <v>0</v>
      </c>
      <c r="AK2763">
        <v>0</v>
      </c>
      <c r="AL2763" t="s">
        <v>531</v>
      </c>
      <c r="AM2763" s="49" t="s">
        <v>360</v>
      </c>
      <c r="AN2763" s="49" t="s">
        <v>14</v>
      </c>
      <c r="AO2763" s="49" t="s">
        <v>485</v>
      </c>
      <c r="AP2763" s="49" t="s">
        <v>486</v>
      </c>
      <c r="AQ2763" s="49" t="s">
        <v>11</v>
      </c>
      <c r="AR2763" s="49" t="s">
        <v>487</v>
      </c>
      <c r="AS2763" s="49" t="s">
        <v>488</v>
      </c>
      <c r="AT2763" s="49" t="s">
        <v>489</v>
      </c>
    </row>
    <row r="2764" spans="1:46" x14ac:dyDescent="0.25">
      <c r="A2764">
        <v>16</v>
      </c>
      <c r="B2764" t="s">
        <v>366</v>
      </c>
      <c r="C2764" t="s">
        <v>366</v>
      </c>
      <c r="D2764" t="s">
        <v>367</v>
      </c>
      <c r="E2764" t="s">
        <v>638</v>
      </c>
      <c r="F2764" t="s">
        <v>639</v>
      </c>
      <c r="G2764">
        <v>0</v>
      </c>
      <c r="H2764">
        <v>0</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c r="AC2764">
        <v>0</v>
      </c>
      <c r="AD2764">
        <v>0</v>
      </c>
      <c r="AE2764">
        <v>0</v>
      </c>
      <c r="AF2764">
        <v>0</v>
      </c>
      <c r="AG2764">
        <v>0</v>
      </c>
      <c r="AH2764">
        <v>0</v>
      </c>
      <c r="AI2764">
        <v>0</v>
      </c>
      <c r="AJ2764">
        <v>0</v>
      </c>
      <c r="AK2764">
        <v>0</v>
      </c>
      <c r="AL2764" t="s">
        <v>531</v>
      </c>
      <c r="AM2764" s="49" t="s">
        <v>367</v>
      </c>
      <c r="AN2764" s="49" t="s">
        <v>14</v>
      </c>
      <c r="AO2764" s="49" t="s">
        <v>485</v>
      </c>
      <c r="AP2764" s="49" t="s">
        <v>494</v>
      </c>
      <c r="AQ2764" s="49" t="s">
        <v>11</v>
      </c>
      <c r="AR2764" s="49" t="s">
        <v>487</v>
      </c>
      <c r="AS2764" s="49" t="s">
        <v>488</v>
      </c>
      <c r="AT2764" s="49" t="s">
        <v>489</v>
      </c>
    </row>
    <row r="2765" spans="1:46" x14ac:dyDescent="0.25">
      <c r="A2765">
        <v>16</v>
      </c>
      <c r="B2765" t="s">
        <v>364</v>
      </c>
      <c r="C2765" t="s">
        <v>364</v>
      </c>
      <c r="D2765" t="s">
        <v>365</v>
      </c>
      <c r="E2765" t="s">
        <v>638</v>
      </c>
      <c r="F2765" t="s">
        <v>639</v>
      </c>
      <c r="G2765">
        <v>0</v>
      </c>
      <c r="H2765">
        <v>0</v>
      </c>
      <c r="I2765">
        <v>0</v>
      </c>
      <c r="J2765">
        <v>0</v>
      </c>
      <c r="K2765">
        <v>0</v>
      </c>
      <c r="L2765">
        <v>0</v>
      </c>
      <c r="M2765">
        <v>0</v>
      </c>
      <c r="N2765">
        <v>0</v>
      </c>
      <c r="O2765">
        <v>0</v>
      </c>
      <c r="P2765">
        <v>0</v>
      </c>
      <c r="Q2765">
        <v>0</v>
      </c>
      <c r="R2765">
        <v>0</v>
      </c>
      <c r="S2765">
        <v>0</v>
      </c>
      <c r="T2765">
        <v>0</v>
      </c>
      <c r="U2765">
        <v>0</v>
      </c>
      <c r="V2765">
        <v>0</v>
      </c>
      <c r="W2765">
        <v>0</v>
      </c>
      <c r="X2765">
        <v>0</v>
      </c>
      <c r="Y2765">
        <v>0</v>
      </c>
      <c r="Z2765">
        <v>0</v>
      </c>
      <c r="AA2765">
        <v>0</v>
      </c>
      <c r="AB2765">
        <v>0</v>
      </c>
      <c r="AC2765">
        <v>0</v>
      </c>
      <c r="AD2765">
        <v>0</v>
      </c>
      <c r="AE2765">
        <v>0</v>
      </c>
      <c r="AF2765">
        <v>0</v>
      </c>
      <c r="AG2765">
        <v>0</v>
      </c>
      <c r="AH2765">
        <v>0</v>
      </c>
      <c r="AI2765">
        <v>0</v>
      </c>
      <c r="AJ2765">
        <v>0</v>
      </c>
      <c r="AK2765">
        <v>0</v>
      </c>
      <c r="AL2765" t="s">
        <v>531</v>
      </c>
      <c r="AM2765" s="49" t="s">
        <v>365</v>
      </c>
      <c r="AN2765" s="49" t="s">
        <v>14</v>
      </c>
      <c r="AO2765" s="49" t="s">
        <v>485</v>
      </c>
      <c r="AP2765" s="49" t="s">
        <v>501</v>
      </c>
      <c r="AQ2765" s="49" t="s">
        <v>11</v>
      </c>
      <c r="AR2765" s="49" t="s">
        <v>487</v>
      </c>
      <c r="AS2765" s="49" t="s">
        <v>488</v>
      </c>
      <c r="AT2765" s="49" t="s">
        <v>489</v>
      </c>
    </row>
    <row r="2766" spans="1:46" x14ac:dyDescent="0.25">
      <c r="A2766">
        <v>16</v>
      </c>
      <c r="B2766" t="s">
        <v>493</v>
      </c>
      <c r="C2766" t="s">
        <v>606</v>
      </c>
      <c r="D2766" t="s">
        <v>607</v>
      </c>
      <c r="E2766" t="s">
        <v>638</v>
      </c>
      <c r="F2766" t="s">
        <v>639</v>
      </c>
      <c r="G2766">
        <v>0</v>
      </c>
      <c r="H2766">
        <v>0</v>
      </c>
      <c r="I2766">
        <v>0</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42.998399999999997</v>
      </c>
      <c r="AC2766">
        <v>0</v>
      </c>
      <c r="AD2766">
        <v>0</v>
      </c>
      <c r="AE2766">
        <v>0</v>
      </c>
      <c r="AF2766">
        <v>43.0989</v>
      </c>
      <c r="AG2766">
        <v>0</v>
      </c>
      <c r="AH2766">
        <v>0</v>
      </c>
      <c r="AI2766">
        <v>301.70080000000002</v>
      </c>
      <c r="AJ2766">
        <v>1034.3992000000001</v>
      </c>
      <c r="AK2766">
        <v>1896.3985</v>
      </c>
      <c r="AL2766" t="s">
        <v>531</v>
      </c>
      <c r="AM2766" s="49" t="e">
        <v>#N/A</v>
      </c>
      <c r="AN2766" s="49" t="e">
        <v>#N/A</v>
      </c>
      <c r="AO2766" s="49" t="e">
        <v>#N/A</v>
      </c>
      <c r="AP2766" s="49" t="e">
        <v>#N/A</v>
      </c>
      <c r="AQ2766" s="49" t="e">
        <v>#N/A</v>
      </c>
      <c r="AR2766" s="49" t="e">
        <v>#N/A</v>
      </c>
      <c r="AS2766" s="49" t="e">
        <v>#N/A</v>
      </c>
      <c r="AT2766" s="49" t="e">
        <v>#N/A</v>
      </c>
    </row>
    <row r="2767" spans="1:46" x14ac:dyDescent="0.25">
      <c r="A2767">
        <v>16</v>
      </c>
      <c r="B2767" t="s">
        <v>362</v>
      </c>
      <c r="C2767" t="s">
        <v>362</v>
      </c>
      <c r="D2767" t="s">
        <v>363</v>
      </c>
      <c r="E2767" t="s">
        <v>638</v>
      </c>
      <c r="F2767" t="s">
        <v>639</v>
      </c>
      <c r="G2767">
        <v>0</v>
      </c>
      <c r="H2767">
        <v>0</v>
      </c>
      <c r="I2767">
        <v>0</v>
      </c>
      <c r="J2767">
        <v>0</v>
      </c>
      <c r="K2767">
        <v>0</v>
      </c>
      <c r="L2767">
        <v>0</v>
      </c>
      <c r="M2767">
        <v>0</v>
      </c>
      <c r="N2767">
        <v>0</v>
      </c>
      <c r="O2767">
        <v>0</v>
      </c>
      <c r="P2767">
        <v>0</v>
      </c>
      <c r="Q2767">
        <v>0</v>
      </c>
      <c r="R2767">
        <v>0</v>
      </c>
      <c r="S2767">
        <v>0</v>
      </c>
      <c r="T2767">
        <v>0</v>
      </c>
      <c r="U2767">
        <v>0</v>
      </c>
      <c r="V2767">
        <v>0</v>
      </c>
      <c r="W2767">
        <v>0</v>
      </c>
      <c r="X2767">
        <v>0</v>
      </c>
      <c r="Y2767">
        <v>0</v>
      </c>
      <c r="Z2767">
        <v>0</v>
      </c>
      <c r="AA2767">
        <v>0</v>
      </c>
      <c r="AB2767">
        <v>0</v>
      </c>
      <c r="AC2767">
        <v>0</v>
      </c>
      <c r="AD2767">
        <v>0</v>
      </c>
      <c r="AE2767">
        <v>0</v>
      </c>
      <c r="AF2767">
        <v>0</v>
      </c>
      <c r="AG2767">
        <v>0</v>
      </c>
      <c r="AH2767">
        <v>0</v>
      </c>
      <c r="AI2767">
        <v>0</v>
      </c>
      <c r="AJ2767">
        <v>0</v>
      </c>
      <c r="AK2767">
        <v>0</v>
      </c>
      <c r="AL2767" t="s">
        <v>531</v>
      </c>
      <c r="AM2767" s="49" t="s">
        <v>363</v>
      </c>
      <c r="AN2767" s="49" t="s">
        <v>8</v>
      </c>
      <c r="AO2767" s="49" t="s">
        <v>9</v>
      </c>
      <c r="AP2767" s="49" t="s">
        <v>486</v>
      </c>
      <c r="AQ2767" s="49" t="s">
        <v>9</v>
      </c>
      <c r="AR2767" s="49" t="s">
        <v>495</v>
      </c>
      <c r="AS2767" s="49" t="s">
        <v>488</v>
      </c>
      <c r="AT2767" s="49" t="s">
        <v>489</v>
      </c>
    </row>
    <row r="2768" spans="1:46" x14ac:dyDescent="0.25">
      <c r="A2768">
        <v>16</v>
      </c>
      <c r="B2768" t="s">
        <v>372</v>
      </c>
      <c r="C2768" t="s">
        <v>372</v>
      </c>
      <c r="D2768" t="s">
        <v>431</v>
      </c>
      <c r="E2768" t="s">
        <v>638</v>
      </c>
      <c r="F2768" t="s">
        <v>639</v>
      </c>
      <c r="G2768">
        <v>0</v>
      </c>
      <c r="H2768">
        <v>0</v>
      </c>
      <c r="I2768">
        <v>0</v>
      </c>
      <c r="J2768">
        <v>0</v>
      </c>
      <c r="K2768">
        <v>0</v>
      </c>
      <c r="L2768">
        <v>0</v>
      </c>
      <c r="M2768">
        <v>0</v>
      </c>
      <c r="N2768">
        <v>0</v>
      </c>
      <c r="O2768">
        <v>0</v>
      </c>
      <c r="P2768">
        <v>0</v>
      </c>
      <c r="Q2768">
        <v>0</v>
      </c>
      <c r="R2768">
        <v>0</v>
      </c>
      <c r="S2768">
        <v>0</v>
      </c>
      <c r="T2768">
        <v>0</v>
      </c>
      <c r="U2768">
        <v>0</v>
      </c>
      <c r="V2768">
        <v>0</v>
      </c>
      <c r="W2768">
        <v>0</v>
      </c>
      <c r="X2768">
        <v>0</v>
      </c>
      <c r="Y2768">
        <v>0</v>
      </c>
      <c r="Z2768">
        <v>0</v>
      </c>
      <c r="AA2768">
        <v>0</v>
      </c>
      <c r="AB2768">
        <v>0</v>
      </c>
      <c r="AC2768">
        <v>0</v>
      </c>
      <c r="AD2768">
        <v>0</v>
      </c>
      <c r="AE2768">
        <v>0</v>
      </c>
      <c r="AF2768">
        <v>0</v>
      </c>
      <c r="AG2768">
        <v>0</v>
      </c>
      <c r="AH2768">
        <v>0</v>
      </c>
      <c r="AI2768">
        <v>0</v>
      </c>
      <c r="AJ2768">
        <v>0</v>
      </c>
      <c r="AK2768">
        <v>0</v>
      </c>
      <c r="AL2768" t="s">
        <v>531</v>
      </c>
      <c r="AM2768" s="49" t="s">
        <v>431</v>
      </c>
      <c r="AN2768" s="49" t="s">
        <v>14</v>
      </c>
      <c r="AO2768" s="49" t="s">
        <v>507</v>
      </c>
      <c r="AP2768" s="49" t="s">
        <v>505</v>
      </c>
      <c r="AQ2768" s="49" t="s">
        <v>10</v>
      </c>
      <c r="AR2768" s="49" t="s">
        <v>495</v>
      </c>
      <c r="AS2768" s="49" t="s">
        <v>496</v>
      </c>
      <c r="AT2768" s="49" t="s">
        <v>497</v>
      </c>
    </row>
    <row r="2769" spans="1:46" x14ac:dyDescent="0.25">
      <c r="A2769">
        <v>16</v>
      </c>
      <c r="B2769" t="s">
        <v>373</v>
      </c>
      <c r="C2769" t="s">
        <v>373</v>
      </c>
      <c r="D2769" t="s">
        <v>374</v>
      </c>
      <c r="E2769" t="s">
        <v>638</v>
      </c>
      <c r="F2769" t="s">
        <v>639</v>
      </c>
      <c r="G2769">
        <v>0</v>
      </c>
      <c r="H2769">
        <v>0</v>
      </c>
      <c r="I2769">
        <v>0</v>
      </c>
      <c r="J2769">
        <v>0</v>
      </c>
      <c r="K2769">
        <v>0</v>
      </c>
      <c r="L2769">
        <v>0</v>
      </c>
      <c r="M2769">
        <v>0</v>
      </c>
      <c r="N2769">
        <v>0</v>
      </c>
      <c r="O2769">
        <v>0</v>
      </c>
      <c r="P2769">
        <v>0</v>
      </c>
      <c r="Q2769">
        <v>0</v>
      </c>
      <c r="R2769">
        <v>0</v>
      </c>
      <c r="S2769">
        <v>0</v>
      </c>
      <c r="T2769">
        <v>0</v>
      </c>
      <c r="U2769">
        <v>0</v>
      </c>
      <c r="V2769">
        <v>0</v>
      </c>
      <c r="W2769">
        <v>0</v>
      </c>
      <c r="X2769">
        <v>0</v>
      </c>
      <c r="Y2769">
        <v>0</v>
      </c>
      <c r="Z2769">
        <v>0</v>
      </c>
      <c r="AA2769">
        <v>0</v>
      </c>
      <c r="AB2769">
        <v>0</v>
      </c>
      <c r="AC2769">
        <v>0</v>
      </c>
      <c r="AD2769">
        <v>0</v>
      </c>
      <c r="AE2769">
        <v>0</v>
      </c>
      <c r="AF2769">
        <v>0</v>
      </c>
      <c r="AG2769">
        <v>0</v>
      </c>
      <c r="AH2769">
        <v>0</v>
      </c>
      <c r="AI2769">
        <v>0</v>
      </c>
      <c r="AJ2769">
        <v>0</v>
      </c>
      <c r="AK2769">
        <v>0</v>
      </c>
      <c r="AL2769" t="s">
        <v>531</v>
      </c>
      <c r="AM2769" s="49" t="s">
        <v>374</v>
      </c>
      <c r="AN2769" s="49" t="s">
        <v>7</v>
      </c>
      <c r="AO2769" s="49" t="s">
        <v>9</v>
      </c>
      <c r="AP2769" s="49" t="s">
        <v>494</v>
      </c>
      <c r="AQ2769" s="49" t="s">
        <v>9</v>
      </c>
      <c r="AR2769" s="49" t="s">
        <v>487</v>
      </c>
      <c r="AS2769" s="49" t="s">
        <v>488</v>
      </c>
      <c r="AT2769" s="49" t="s">
        <v>489</v>
      </c>
    </row>
    <row r="2770" spans="1:46" x14ac:dyDescent="0.25">
      <c r="A2770">
        <v>16</v>
      </c>
      <c r="B2770" t="s">
        <v>368</v>
      </c>
      <c r="C2770" t="s">
        <v>368</v>
      </c>
      <c r="D2770" t="s">
        <v>429</v>
      </c>
      <c r="E2770" t="s">
        <v>638</v>
      </c>
      <c r="F2770" t="s">
        <v>639</v>
      </c>
      <c r="G2770">
        <v>0</v>
      </c>
      <c r="H2770">
        <v>0</v>
      </c>
      <c r="I2770">
        <v>0</v>
      </c>
      <c r="J2770">
        <v>0</v>
      </c>
      <c r="K2770">
        <v>0</v>
      </c>
      <c r="L2770">
        <v>0</v>
      </c>
      <c r="M2770">
        <v>0</v>
      </c>
      <c r="N2770">
        <v>0</v>
      </c>
      <c r="O2770">
        <v>0</v>
      </c>
      <c r="P2770">
        <v>0</v>
      </c>
      <c r="Q2770">
        <v>0</v>
      </c>
      <c r="R2770">
        <v>0</v>
      </c>
      <c r="S2770">
        <v>0</v>
      </c>
      <c r="T2770">
        <v>0</v>
      </c>
      <c r="U2770">
        <v>0</v>
      </c>
      <c r="V2770">
        <v>0</v>
      </c>
      <c r="W2770">
        <v>0</v>
      </c>
      <c r="X2770">
        <v>0</v>
      </c>
      <c r="Y2770">
        <v>0</v>
      </c>
      <c r="Z2770">
        <v>0</v>
      </c>
      <c r="AA2770">
        <v>0</v>
      </c>
      <c r="AB2770">
        <v>0</v>
      </c>
      <c r="AC2770">
        <v>0</v>
      </c>
      <c r="AD2770">
        <v>0</v>
      </c>
      <c r="AE2770">
        <v>0</v>
      </c>
      <c r="AF2770">
        <v>0</v>
      </c>
      <c r="AG2770">
        <v>0</v>
      </c>
      <c r="AH2770">
        <v>0</v>
      </c>
      <c r="AI2770">
        <v>0</v>
      </c>
      <c r="AJ2770">
        <v>0</v>
      </c>
      <c r="AK2770">
        <v>0</v>
      </c>
      <c r="AL2770" t="s">
        <v>531</v>
      </c>
      <c r="AM2770" s="49" t="s">
        <v>429</v>
      </c>
      <c r="AN2770" s="49" t="s">
        <v>14</v>
      </c>
      <c r="AO2770" s="49" t="s">
        <v>485</v>
      </c>
      <c r="AP2770" s="49" t="s">
        <v>501</v>
      </c>
      <c r="AQ2770" s="49" t="s">
        <v>11</v>
      </c>
      <c r="AR2770" s="49" t="s">
        <v>495</v>
      </c>
      <c r="AS2770" s="49" t="s">
        <v>496</v>
      </c>
      <c r="AT2770" s="49" t="s">
        <v>497</v>
      </c>
    </row>
    <row r="2771" spans="1:46" x14ac:dyDescent="0.25">
      <c r="A2771">
        <v>16</v>
      </c>
      <c r="B2771" t="s">
        <v>381</v>
      </c>
      <c r="C2771" t="s">
        <v>381</v>
      </c>
      <c r="D2771" t="s">
        <v>382</v>
      </c>
      <c r="E2771" t="s">
        <v>638</v>
      </c>
      <c r="F2771" t="s">
        <v>639</v>
      </c>
      <c r="G2771">
        <v>0</v>
      </c>
      <c r="H2771">
        <v>0</v>
      </c>
      <c r="I2771">
        <v>0</v>
      </c>
      <c r="J2771">
        <v>0</v>
      </c>
      <c r="K2771">
        <v>0</v>
      </c>
      <c r="L2771">
        <v>0</v>
      </c>
      <c r="M2771">
        <v>0</v>
      </c>
      <c r="N2771">
        <v>0</v>
      </c>
      <c r="O2771">
        <v>0</v>
      </c>
      <c r="P2771">
        <v>0</v>
      </c>
      <c r="Q2771">
        <v>0</v>
      </c>
      <c r="R2771">
        <v>0</v>
      </c>
      <c r="S2771">
        <v>0</v>
      </c>
      <c r="T2771">
        <v>0</v>
      </c>
      <c r="U2771">
        <v>0</v>
      </c>
      <c r="V2771">
        <v>0</v>
      </c>
      <c r="W2771">
        <v>0</v>
      </c>
      <c r="X2771">
        <v>0</v>
      </c>
      <c r="Y2771">
        <v>0</v>
      </c>
      <c r="Z2771">
        <v>0</v>
      </c>
      <c r="AA2771">
        <v>0</v>
      </c>
      <c r="AB2771">
        <v>0</v>
      </c>
      <c r="AC2771">
        <v>0</v>
      </c>
      <c r="AD2771">
        <v>0</v>
      </c>
      <c r="AE2771">
        <v>0</v>
      </c>
      <c r="AF2771">
        <v>0</v>
      </c>
      <c r="AG2771">
        <v>0</v>
      </c>
      <c r="AH2771">
        <v>0</v>
      </c>
      <c r="AI2771">
        <v>0</v>
      </c>
      <c r="AJ2771">
        <v>0</v>
      </c>
      <c r="AK2771">
        <v>0</v>
      </c>
      <c r="AL2771" t="s">
        <v>531</v>
      </c>
      <c r="AM2771" s="49" t="s">
        <v>382</v>
      </c>
      <c r="AN2771" s="49" t="s">
        <v>6</v>
      </c>
      <c r="AO2771" s="49" t="s">
        <v>9</v>
      </c>
      <c r="AP2771" s="49" t="s">
        <v>486</v>
      </c>
      <c r="AQ2771" s="49" t="s">
        <v>9</v>
      </c>
      <c r="AR2771" s="49" t="s">
        <v>487</v>
      </c>
      <c r="AS2771" s="49" t="s">
        <v>488</v>
      </c>
      <c r="AT2771" s="49" t="s">
        <v>489</v>
      </c>
    </row>
    <row r="2772" spans="1:46" x14ac:dyDescent="0.25">
      <c r="A2772">
        <v>16</v>
      </c>
      <c r="B2772" t="s">
        <v>383</v>
      </c>
      <c r="C2772" t="s">
        <v>383</v>
      </c>
      <c r="D2772" t="s">
        <v>384</v>
      </c>
      <c r="E2772" t="s">
        <v>638</v>
      </c>
      <c r="F2772" t="s">
        <v>639</v>
      </c>
      <c r="G2772">
        <v>0</v>
      </c>
      <c r="H2772">
        <v>0</v>
      </c>
      <c r="I2772">
        <v>0</v>
      </c>
      <c r="J2772">
        <v>0</v>
      </c>
      <c r="K2772">
        <v>0</v>
      </c>
      <c r="L2772">
        <v>0</v>
      </c>
      <c r="M2772">
        <v>0</v>
      </c>
      <c r="N2772">
        <v>0</v>
      </c>
      <c r="O2772">
        <v>0</v>
      </c>
      <c r="P2772">
        <v>0</v>
      </c>
      <c r="Q2772">
        <v>0</v>
      </c>
      <c r="R2772">
        <v>0</v>
      </c>
      <c r="S2772">
        <v>0</v>
      </c>
      <c r="T2772">
        <v>0</v>
      </c>
      <c r="U2772">
        <v>0</v>
      </c>
      <c r="V2772">
        <v>0</v>
      </c>
      <c r="W2772">
        <v>0</v>
      </c>
      <c r="X2772">
        <v>0</v>
      </c>
      <c r="Y2772">
        <v>0</v>
      </c>
      <c r="Z2772">
        <v>0</v>
      </c>
      <c r="AA2772">
        <v>0</v>
      </c>
      <c r="AB2772">
        <v>0</v>
      </c>
      <c r="AC2772">
        <v>0</v>
      </c>
      <c r="AD2772">
        <v>0</v>
      </c>
      <c r="AE2772">
        <v>0</v>
      </c>
      <c r="AF2772">
        <v>0</v>
      </c>
      <c r="AG2772">
        <v>0</v>
      </c>
      <c r="AH2772">
        <v>0</v>
      </c>
      <c r="AI2772">
        <v>0</v>
      </c>
      <c r="AJ2772">
        <v>0</v>
      </c>
      <c r="AK2772">
        <v>0</v>
      </c>
      <c r="AL2772">
        <v>0</v>
      </c>
      <c r="AM2772" s="49" t="s">
        <v>384</v>
      </c>
      <c r="AN2772" s="49" t="s">
        <v>14</v>
      </c>
      <c r="AO2772" s="49" t="s">
        <v>500</v>
      </c>
      <c r="AP2772" s="49" t="s">
        <v>494</v>
      </c>
      <c r="AQ2772" s="49" t="s">
        <v>502</v>
      </c>
      <c r="AR2772" s="49" t="s">
        <v>487</v>
      </c>
      <c r="AS2772" s="49" t="s">
        <v>488</v>
      </c>
      <c r="AT2772" s="49" t="s">
        <v>489</v>
      </c>
    </row>
    <row r="2773" spans="1:46" x14ac:dyDescent="0.25">
      <c r="A2773">
        <v>16</v>
      </c>
      <c r="B2773" t="s">
        <v>62</v>
      </c>
      <c r="C2773" t="s">
        <v>62</v>
      </c>
      <c r="D2773" t="s">
        <v>407</v>
      </c>
      <c r="E2773" t="s">
        <v>638</v>
      </c>
      <c r="F2773" t="s">
        <v>639</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c r="AG2773">
        <v>0</v>
      </c>
      <c r="AH2773">
        <v>0</v>
      </c>
      <c r="AI2773">
        <v>0</v>
      </c>
      <c r="AJ2773">
        <v>0</v>
      </c>
      <c r="AK2773">
        <v>0</v>
      </c>
      <c r="AL2773" t="s">
        <v>531</v>
      </c>
      <c r="AM2773" s="49" t="s">
        <v>407</v>
      </c>
      <c r="AN2773" s="49" t="s">
        <v>14</v>
      </c>
      <c r="AO2773" s="49" t="s">
        <v>485</v>
      </c>
      <c r="AP2773" s="49" t="s">
        <v>505</v>
      </c>
      <c r="AQ2773" s="49" t="s">
        <v>13</v>
      </c>
      <c r="AR2773" s="49" t="s">
        <v>495</v>
      </c>
      <c r="AS2773" s="49" t="s">
        <v>496</v>
      </c>
      <c r="AT2773" s="49" t="s">
        <v>497</v>
      </c>
    </row>
    <row r="2774" spans="1:46" x14ac:dyDescent="0.25">
      <c r="A2774">
        <v>16</v>
      </c>
      <c r="B2774" t="s">
        <v>169</v>
      </c>
      <c r="C2774" t="s">
        <v>169</v>
      </c>
      <c r="D2774" t="s">
        <v>170</v>
      </c>
      <c r="E2774" t="s">
        <v>638</v>
      </c>
      <c r="F2774" t="s">
        <v>639</v>
      </c>
      <c r="G2774">
        <v>0</v>
      </c>
      <c r="H2774">
        <v>0</v>
      </c>
      <c r="I2774">
        <v>0</v>
      </c>
      <c r="J2774">
        <v>0</v>
      </c>
      <c r="K2774">
        <v>0</v>
      </c>
      <c r="L2774">
        <v>0</v>
      </c>
      <c r="M2774">
        <v>0</v>
      </c>
      <c r="N2774">
        <v>0</v>
      </c>
      <c r="O2774">
        <v>0</v>
      </c>
      <c r="P2774">
        <v>0</v>
      </c>
      <c r="Q2774">
        <v>0</v>
      </c>
      <c r="R2774">
        <v>0</v>
      </c>
      <c r="S2774">
        <v>0</v>
      </c>
      <c r="T2774">
        <v>0</v>
      </c>
      <c r="U2774">
        <v>0</v>
      </c>
      <c r="V2774">
        <v>0</v>
      </c>
      <c r="W2774">
        <v>0</v>
      </c>
      <c r="X2774">
        <v>0</v>
      </c>
      <c r="Y2774">
        <v>0</v>
      </c>
      <c r="Z2774">
        <v>0</v>
      </c>
      <c r="AA2774">
        <v>0</v>
      </c>
      <c r="AB2774">
        <v>0</v>
      </c>
      <c r="AC2774">
        <v>0</v>
      </c>
      <c r="AD2774">
        <v>0</v>
      </c>
      <c r="AE2774">
        <v>0</v>
      </c>
      <c r="AF2774">
        <v>0</v>
      </c>
      <c r="AG2774">
        <v>0</v>
      </c>
      <c r="AH2774">
        <v>0</v>
      </c>
      <c r="AI2774">
        <v>0</v>
      </c>
      <c r="AJ2774">
        <v>0</v>
      </c>
      <c r="AK2774">
        <v>0</v>
      </c>
      <c r="AL2774">
        <v>0</v>
      </c>
      <c r="AM2774" s="49" t="s">
        <v>170</v>
      </c>
      <c r="AN2774" s="49" t="s">
        <v>14</v>
      </c>
      <c r="AO2774" s="49" t="s">
        <v>500</v>
      </c>
      <c r="AP2774" s="49" t="s">
        <v>505</v>
      </c>
      <c r="AQ2774" s="49" t="s">
        <v>13</v>
      </c>
      <c r="AR2774" s="49" t="s">
        <v>487</v>
      </c>
      <c r="AS2774" s="49" t="s">
        <v>488</v>
      </c>
      <c r="AT2774" s="49" t="s">
        <v>489</v>
      </c>
    </row>
    <row r="2775" spans="1:46" x14ac:dyDescent="0.25">
      <c r="A2775">
        <v>16</v>
      </c>
      <c r="B2775" t="s">
        <v>379</v>
      </c>
      <c r="C2775" t="s">
        <v>379</v>
      </c>
      <c r="D2775" t="s">
        <v>608</v>
      </c>
      <c r="E2775" t="s">
        <v>638</v>
      </c>
      <c r="F2775" t="s">
        <v>639</v>
      </c>
      <c r="G2775">
        <v>0</v>
      </c>
      <c r="H2775">
        <v>0</v>
      </c>
      <c r="I2775">
        <v>0</v>
      </c>
      <c r="J2775">
        <v>0</v>
      </c>
      <c r="K2775">
        <v>0</v>
      </c>
      <c r="L2775">
        <v>0</v>
      </c>
      <c r="M2775">
        <v>0</v>
      </c>
      <c r="N2775">
        <v>0</v>
      </c>
      <c r="O2775">
        <v>0</v>
      </c>
      <c r="P2775">
        <v>0</v>
      </c>
      <c r="Q2775">
        <v>0</v>
      </c>
      <c r="R2775">
        <v>0</v>
      </c>
      <c r="S2775">
        <v>0</v>
      </c>
      <c r="T2775">
        <v>0</v>
      </c>
      <c r="U2775">
        <v>0</v>
      </c>
      <c r="V2775">
        <v>0</v>
      </c>
      <c r="W2775">
        <v>0</v>
      </c>
      <c r="X2775">
        <v>0</v>
      </c>
      <c r="Y2775">
        <v>0</v>
      </c>
      <c r="Z2775">
        <v>0</v>
      </c>
      <c r="AA2775">
        <v>0</v>
      </c>
      <c r="AB2775">
        <v>0</v>
      </c>
      <c r="AC2775">
        <v>0</v>
      </c>
      <c r="AD2775">
        <v>0</v>
      </c>
      <c r="AE2775">
        <v>0</v>
      </c>
      <c r="AF2775">
        <v>0</v>
      </c>
      <c r="AG2775">
        <v>0</v>
      </c>
      <c r="AH2775">
        <v>0</v>
      </c>
      <c r="AI2775">
        <v>0</v>
      </c>
      <c r="AJ2775">
        <v>0</v>
      </c>
      <c r="AK2775">
        <v>0</v>
      </c>
      <c r="AL2775" t="s">
        <v>531</v>
      </c>
      <c r="AM2775" s="49" t="s">
        <v>380</v>
      </c>
      <c r="AN2775" s="49" t="s">
        <v>6</v>
      </c>
      <c r="AO2775" s="49" t="s">
        <v>9</v>
      </c>
      <c r="AP2775" s="49" t="s">
        <v>494</v>
      </c>
      <c r="AQ2775" s="49" t="s">
        <v>9</v>
      </c>
      <c r="AR2775" s="49" t="s">
        <v>487</v>
      </c>
      <c r="AS2775" s="49" t="s">
        <v>488</v>
      </c>
      <c r="AT2775" s="49" t="s">
        <v>489</v>
      </c>
    </row>
    <row r="2776" spans="1:46" x14ac:dyDescent="0.25">
      <c r="A2776">
        <v>16</v>
      </c>
      <c r="B2776" t="s">
        <v>387</v>
      </c>
      <c r="C2776" t="s">
        <v>387</v>
      </c>
      <c r="D2776" t="s">
        <v>388</v>
      </c>
      <c r="E2776" t="s">
        <v>638</v>
      </c>
      <c r="F2776" t="s">
        <v>639</v>
      </c>
      <c r="G2776">
        <v>0</v>
      </c>
      <c r="H2776">
        <v>0</v>
      </c>
      <c r="I2776">
        <v>0</v>
      </c>
      <c r="J2776">
        <v>0</v>
      </c>
      <c r="K2776">
        <v>0</v>
      </c>
      <c r="L2776">
        <v>0</v>
      </c>
      <c r="M2776">
        <v>0</v>
      </c>
      <c r="N2776">
        <v>0</v>
      </c>
      <c r="O2776">
        <v>0</v>
      </c>
      <c r="P2776">
        <v>0</v>
      </c>
      <c r="Q2776">
        <v>0</v>
      </c>
      <c r="R2776">
        <v>0</v>
      </c>
      <c r="S2776">
        <v>0</v>
      </c>
      <c r="T2776">
        <v>0</v>
      </c>
      <c r="U2776">
        <v>0</v>
      </c>
      <c r="V2776">
        <v>0</v>
      </c>
      <c r="W2776">
        <v>0</v>
      </c>
      <c r="X2776">
        <v>0</v>
      </c>
      <c r="Y2776">
        <v>0</v>
      </c>
      <c r="Z2776">
        <v>0</v>
      </c>
      <c r="AA2776">
        <v>0</v>
      </c>
      <c r="AB2776">
        <v>0</v>
      </c>
      <c r="AC2776">
        <v>0</v>
      </c>
      <c r="AD2776">
        <v>0</v>
      </c>
      <c r="AE2776">
        <v>0</v>
      </c>
      <c r="AF2776">
        <v>0</v>
      </c>
      <c r="AG2776">
        <v>0</v>
      </c>
      <c r="AH2776">
        <v>0</v>
      </c>
      <c r="AI2776">
        <v>0</v>
      </c>
      <c r="AJ2776">
        <v>0</v>
      </c>
      <c r="AK2776">
        <v>0</v>
      </c>
      <c r="AL2776">
        <v>3.6132</v>
      </c>
      <c r="AM2776" s="49" t="s">
        <v>388</v>
      </c>
      <c r="AN2776" s="49" t="s">
        <v>14</v>
      </c>
      <c r="AO2776" s="49" t="s">
        <v>507</v>
      </c>
      <c r="AP2776" s="49" t="s">
        <v>505</v>
      </c>
      <c r="AQ2776" s="49" t="s">
        <v>13</v>
      </c>
      <c r="AR2776" s="49" t="s">
        <v>487</v>
      </c>
      <c r="AS2776" s="49" t="s">
        <v>488</v>
      </c>
      <c r="AT2776" s="49" t="s">
        <v>489</v>
      </c>
    </row>
    <row r="2777" spans="1:46" x14ac:dyDescent="0.25">
      <c r="A2777">
        <v>16</v>
      </c>
      <c r="B2777" t="s">
        <v>385</v>
      </c>
      <c r="C2777" t="s">
        <v>385</v>
      </c>
      <c r="D2777" t="s">
        <v>386</v>
      </c>
      <c r="E2777" t="s">
        <v>638</v>
      </c>
      <c r="F2777" t="s">
        <v>639</v>
      </c>
      <c r="G2777">
        <v>0</v>
      </c>
      <c r="H2777">
        <v>0</v>
      </c>
      <c r="I2777">
        <v>0</v>
      </c>
      <c r="J2777">
        <v>0</v>
      </c>
      <c r="K2777">
        <v>0</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c r="AG2777">
        <v>0</v>
      </c>
      <c r="AH2777">
        <v>0</v>
      </c>
      <c r="AI2777">
        <v>0</v>
      </c>
      <c r="AJ2777">
        <v>0</v>
      </c>
      <c r="AK2777">
        <v>0</v>
      </c>
      <c r="AL2777" t="s">
        <v>531</v>
      </c>
      <c r="AM2777" s="49" t="s">
        <v>386</v>
      </c>
      <c r="AN2777" s="49" t="s">
        <v>14</v>
      </c>
      <c r="AO2777" s="49" t="s">
        <v>506</v>
      </c>
      <c r="AP2777" s="49" t="s">
        <v>505</v>
      </c>
      <c r="AQ2777" s="49" t="s">
        <v>10</v>
      </c>
      <c r="AR2777" s="49" t="s">
        <v>487</v>
      </c>
      <c r="AS2777" s="49" t="s">
        <v>488</v>
      </c>
      <c r="AT2777" s="49" t="s">
        <v>489</v>
      </c>
    </row>
    <row r="2778" spans="1:46" x14ac:dyDescent="0.25">
      <c r="A2778">
        <v>16</v>
      </c>
      <c r="B2778" t="s">
        <v>389</v>
      </c>
      <c r="C2778" t="s">
        <v>389</v>
      </c>
      <c r="D2778" t="s">
        <v>432</v>
      </c>
      <c r="E2778" t="s">
        <v>638</v>
      </c>
      <c r="F2778" t="s">
        <v>639</v>
      </c>
      <c r="G2778">
        <v>0</v>
      </c>
      <c r="H2778">
        <v>0</v>
      </c>
      <c r="I2778">
        <v>0</v>
      </c>
      <c r="J2778">
        <v>0</v>
      </c>
      <c r="K2778">
        <v>0</v>
      </c>
      <c r="L2778">
        <v>0</v>
      </c>
      <c r="M2778">
        <v>0</v>
      </c>
      <c r="N2778">
        <v>0</v>
      </c>
      <c r="O2778">
        <v>0</v>
      </c>
      <c r="P2778">
        <v>0</v>
      </c>
      <c r="Q2778">
        <v>0</v>
      </c>
      <c r="R2778">
        <v>0</v>
      </c>
      <c r="S2778">
        <v>0</v>
      </c>
      <c r="T2778">
        <v>0</v>
      </c>
      <c r="U2778">
        <v>0</v>
      </c>
      <c r="V2778">
        <v>0</v>
      </c>
      <c r="W2778">
        <v>0</v>
      </c>
      <c r="X2778">
        <v>0</v>
      </c>
      <c r="Y2778">
        <v>0</v>
      </c>
      <c r="Z2778">
        <v>0</v>
      </c>
      <c r="AA2778">
        <v>0</v>
      </c>
      <c r="AB2778">
        <v>0</v>
      </c>
      <c r="AC2778">
        <v>0</v>
      </c>
      <c r="AD2778">
        <v>0</v>
      </c>
      <c r="AE2778">
        <v>0</v>
      </c>
      <c r="AF2778">
        <v>0</v>
      </c>
      <c r="AG2778">
        <v>0</v>
      </c>
      <c r="AH2778">
        <v>0</v>
      </c>
      <c r="AI2778">
        <v>0</v>
      </c>
      <c r="AJ2778">
        <v>0</v>
      </c>
      <c r="AK2778">
        <v>0</v>
      </c>
      <c r="AL2778" t="s">
        <v>531</v>
      </c>
      <c r="AM2778" s="49" t="s">
        <v>432</v>
      </c>
      <c r="AN2778" s="49" t="s">
        <v>14</v>
      </c>
      <c r="AO2778" s="49" t="s">
        <v>485</v>
      </c>
      <c r="AP2778" s="49" t="s">
        <v>494</v>
      </c>
      <c r="AQ2778" s="49" t="s">
        <v>11</v>
      </c>
      <c r="AR2778" s="49" t="s">
        <v>487</v>
      </c>
      <c r="AS2778" s="49" t="s">
        <v>496</v>
      </c>
      <c r="AT2778" s="49" t="s">
        <v>497</v>
      </c>
    </row>
    <row r="2779" spans="1:46" x14ac:dyDescent="0.25">
      <c r="A2779">
        <v>16</v>
      </c>
      <c r="B2779" t="s">
        <v>392</v>
      </c>
      <c r="C2779" t="s">
        <v>392</v>
      </c>
      <c r="D2779" t="s">
        <v>433</v>
      </c>
      <c r="E2779" t="s">
        <v>638</v>
      </c>
      <c r="F2779" t="s">
        <v>639</v>
      </c>
      <c r="G2779">
        <v>0</v>
      </c>
      <c r="H2779">
        <v>0</v>
      </c>
      <c r="I2779">
        <v>0</v>
      </c>
      <c r="J2779">
        <v>0</v>
      </c>
      <c r="K2779">
        <v>0</v>
      </c>
      <c r="L2779">
        <v>0</v>
      </c>
      <c r="M2779">
        <v>0</v>
      </c>
      <c r="N2779">
        <v>0</v>
      </c>
      <c r="O2779">
        <v>0</v>
      </c>
      <c r="P2779">
        <v>0</v>
      </c>
      <c r="Q2779">
        <v>0</v>
      </c>
      <c r="R2779">
        <v>0</v>
      </c>
      <c r="S2779">
        <v>0</v>
      </c>
      <c r="T2779">
        <v>0</v>
      </c>
      <c r="U2779">
        <v>0</v>
      </c>
      <c r="V2779">
        <v>0</v>
      </c>
      <c r="W2779">
        <v>0</v>
      </c>
      <c r="X2779">
        <v>0</v>
      </c>
      <c r="Y2779">
        <v>0</v>
      </c>
      <c r="Z2779">
        <v>0</v>
      </c>
      <c r="AA2779">
        <v>0</v>
      </c>
      <c r="AB2779">
        <v>0</v>
      </c>
      <c r="AC2779">
        <v>0</v>
      </c>
      <c r="AD2779">
        <v>0</v>
      </c>
      <c r="AE2779">
        <v>0</v>
      </c>
      <c r="AF2779">
        <v>0</v>
      </c>
      <c r="AG2779">
        <v>0</v>
      </c>
      <c r="AH2779">
        <v>0</v>
      </c>
      <c r="AI2779">
        <v>0</v>
      </c>
      <c r="AJ2779">
        <v>0</v>
      </c>
      <c r="AK2779">
        <v>0</v>
      </c>
      <c r="AL2779" t="s">
        <v>531</v>
      </c>
      <c r="AM2779" s="49" t="s">
        <v>433</v>
      </c>
      <c r="AN2779" s="49" t="s">
        <v>14</v>
      </c>
      <c r="AO2779" s="49" t="s">
        <v>506</v>
      </c>
      <c r="AP2779" s="49" t="s">
        <v>493</v>
      </c>
      <c r="AQ2779" s="49" t="s">
        <v>10</v>
      </c>
      <c r="AR2779" s="49" t="s">
        <v>495</v>
      </c>
      <c r="AS2779" s="49" t="s">
        <v>496</v>
      </c>
      <c r="AT2779" s="49" t="s">
        <v>497</v>
      </c>
    </row>
    <row r="2780" spans="1:46" x14ac:dyDescent="0.25">
      <c r="A2780">
        <v>16</v>
      </c>
      <c r="B2780" t="s">
        <v>393</v>
      </c>
      <c r="C2780" t="s">
        <v>393</v>
      </c>
      <c r="D2780" t="s">
        <v>394</v>
      </c>
      <c r="E2780" t="s">
        <v>638</v>
      </c>
      <c r="F2780" t="s">
        <v>639</v>
      </c>
      <c r="G2780">
        <v>0</v>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c r="AG2780">
        <v>0</v>
      </c>
      <c r="AH2780">
        <v>0</v>
      </c>
      <c r="AI2780">
        <v>0</v>
      </c>
      <c r="AJ2780">
        <v>0</v>
      </c>
      <c r="AK2780">
        <v>0</v>
      </c>
      <c r="AL2780" t="s">
        <v>531</v>
      </c>
      <c r="AM2780" s="49" t="s">
        <v>394</v>
      </c>
      <c r="AN2780" s="49" t="s">
        <v>14</v>
      </c>
      <c r="AO2780" s="49" t="s">
        <v>485</v>
      </c>
      <c r="AP2780" s="49" t="s">
        <v>494</v>
      </c>
      <c r="AQ2780" s="49" t="s">
        <v>11</v>
      </c>
      <c r="AR2780" s="49" t="s">
        <v>487</v>
      </c>
      <c r="AS2780" s="49" t="s">
        <v>488</v>
      </c>
      <c r="AT2780" s="49" t="s">
        <v>489</v>
      </c>
    </row>
    <row r="2781" spans="1:46" x14ac:dyDescent="0.25">
      <c r="A2781">
        <v>16</v>
      </c>
      <c r="B2781" t="s">
        <v>493</v>
      </c>
      <c r="C2781" t="s">
        <v>609</v>
      </c>
      <c r="D2781" t="s">
        <v>56</v>
      </c>
      <c r="E2781" t="s">
        <v>638</v>
      </c>
      <c r="F2781" t="s">
        <v>639</v>
      </c>
      <c r="G2781">
        <v>0</v>
      </c>
      <c r="H2781">
        <v>0</v>
      </c>
      <c r="I2781">
        <v>0</v>
      </c>
      <c r="J2781">
        <v>0</v>
      </c>
      <c r="K2781">
        <v>0</v>
      </c>
      <c r="L2781">
        <v>0</v>
      </c>
      <c r="M2781">
        <v>0</v>
      </c>
      <c r="N2781">
        <v>0</v>
      </c>
      <c r="O2781">
        <v>0</v>
      </c>
      <c r="P2781">
        <v>0</v>
      </c>
      <c r="Q2781">
        <v>0</v>
      </c>
      <c r="R2781">
        <v>0</v>
      </c>
      <c r="S2781">
        <v>0</v>
      </c>
      <c r="T2781">
        <v>0</v>
      </c>
      <c r="U2781">
        <v>0</v>
      </c>
      <c r="V2781">
        <v>0</v>
      </c>
      <c r="W2781">
        <v>0</v>
      </c>
      <c r="X2781">
        <v>0</v>
      </c>
      <c r="Y2781">
        <v>0</v>
      </c>
      <c r="Z2781">
        <v>0</v>
      </c>
      <c r="AA2781">
        <v>0</v>
      </c>
      <c r="AB2781">
        <v>42.998399999999997</v>
      </c>
      <c r="AC2781">
        <v>0</v>
      </c>
      <c r="AD2781">
        <v>0</v>
      </c>
      <c r="AE2781">
        <v>0</v>
      </c>
      <c r="AF2781">
        <v>43.0989</v>
      </c>
      <c r="AG2781">
        <v>0</v>
      </c>
      <c r="AH2781">
        <v>0</v>
      </c>
      <c r="AI2781">
        <v>301.70080000000002</v>
      </c>
      <c r="AJ2781">
        <v>1034.3992000000001</v>
      </c>
      <c r="AK2781">
        <v>1896.3985</v>
      </c>
      <c r="AL2781" t="s">
        <v>531</v>
      </c>
      <c r="AM2781" s="49" t="e">
        <v>#N/A</v>
      </c>
      <c r="AN2781" s="49" t="e">
        <v>#N/A</v>
      </c>
      <c r="AO2781" s="49" t="e">
        <v>#N/A</v>
      </c>
      <c r="AP2781" s="49" t="e">
        <v>#N/A</v>
      </c>
      <c r="AQ2781" s="49" t="e">
        <v>#N/A</v>
      </c>
      <c r="AR2781" s="49" t="e">
        <v>#N/A</v>
      </c>
      <c r="AS2781" s="49" t="e">
        <v>#N/A</v>
      </c>
      <c r="AT2781" s="49" t="e">
        <v>#N/A</v>
      </c>
    </row>
    <row r="2782" spans="1:46" x14ac:dyDescent="0.25">
      <c r="A2782">
        <v>16</v>
      </c>
      <c r="B2782" t="s">
        <v>399</v>
      </c>
      <c r="C2782" t="s">
        <v>399</v>
      </c>
      <c r="D2782" t="s">
        <v>434</v>
      </c>
      <c r="E2782" t="s">
        <v>638</v>
      </c>
      <c r="F2782" t="s">
        <v>639</v>
      </c>
      <c r="G2782">
        <v>0</v>
      </c>
      <c r="H2782">
        <v>0</v>
      </c>
      <c r="I2782">
        <v>0</v>
      </c>
      <c r="J2782">
        <v>0</v>
      </c>
      <c r="K2782">
        <v>0</v>
      </c>
      <c r="L2782">
        <v>0</v>
      </c>
      <c r="M2782">
        <v>0</v>
      </c>
      <c r="N2782">
        <v>0</v>
      </c>
      <c r="O2782">
        <v>0</v>
      </c>
      <c r="P2782">
        <v>0</v>
      </c>
      <c r="Q2782">
        <v>0</v>
      </c>
      <c r="R2782">
        <v>0</v>
      </c>
      <c r="S2782">
        <v>0</v>
      </c>
      <c r="T2782">
        <v>0</v>
      </c>
      <c r="U2782">
        <v>0</v>
      </c>
      <c r="V2782">
        <v>0</v>
      </c>
      <c r="W2782">
        <v>0</v>
      </c>
      <c r="X2782">
        <v>0</v>
      </c>
      <c r="Y2782">
        <v>0</v>
      </c>
      <c r="Z2782">
        <v>0</v>
      </c>
      <c r="AA2782">
        <v>0</v>
      </c>
      <c r="AB2782">
        <v>0</v>
      </c>
      <c r="AC2782">
        <v>0</v>
      </c>
      <c r="AD2782">
        <v>0</v>
      </c>
      <c r="AE2782">
        <v>0</v>
      </c>
      <c r="AF2782">
        <v>0</v>
      </c>
      <c r="AG2782">
        <v>0</v>
      </c>
      <c r="AH2782">
        <v>0</v>
      </c>
      <c r="AI2782">
        <v>0</v>
      </c>
      <c r="AJ2782">
        <v>0</v>
      </c>
      <c r="AK2782">
        <v>0</v>
      </c>
      <c r="AL2782" t="s">
        <v>531</v>
      </c>
      <c r="AM2782" s="49" t="s">
        <v>434</v>
      </c>
      <c r="AN2782" s="49" t="s">
        <v>14</v>
      </c>
      <c r="AO2782" s="49" t="s">
        <v>485</v>
      </c>
      <c r="AP2782" s="49" t="s">
        <v>486</v>
      </c>
      <c r="AQ2782" s="49" t="s">
        <v>11</v>
      </c>
      <c r="AR2782" s="49" t="s">
        <v>487</v>
      </c>
      <c r="AS2782" s="49" t="s">
        <v>496</v>
      </c>
      <c r="AT2782" s="49" t="s">
        <v>497</v>
      </c>
    </row>
    <row r="2783" spans="1:46" x14ac:dyDescent="0.25">
      <c r="A2783">
        <v>16</v>
      </c>
      <c r="B2783" t="s">
        <v>402</v>
      </c>
      <c r="C2783" t="s">
        <v>402</v>
      </c>
      <c r="D2783" t="s">
        <v>403</v>
      </c>
      <c r="E2783" t="s">
        <v>638</v>
      </c>
      <c r="F2783" t="s">
        <v>639</v>
      </c>
      <c r="G2783">
        <v>0</v>
      </c>
      <c r="H2783">
        <v>0</v>
      </c>
      <c r="I2783">
        <v>0</v>
      </c>
      <c r="J2783">
        <v>0</v>
      </c>
      <c r="K2783">
        <v>0</v>
      </c>
      <c r="L2783">
        <v>0</v>
      </c>
      <c r="M2783">
        <v>0</v>
      </c>
      <c r="N2783">
        <v>0</v>
      </c>
      <c r="O2783">
        <v>0</v>
      </c>
      <c r="P2783">
        <v>0</v>
      </c>
      <c r="Q2783">
        <v>0</v>
      </c>
      <c r="R2783">
        <v>0</v>
      </c>
      <c r="S2783">
        <v>0</v>
      </c>
      <c r="T2783">
        <v>0</v>
      </c>
      <c r="U2783">
        <v>0</v>
      </c>
      <c r="V2783">
        <v>0</v>
      </c>
      <c r="W2783">
        <v>0</v>
      </c>
      <c r="X2783">
        <v>0</v>
      </c>
      <c r="Y2783">
        <v>0</v>
      </c>
      <c r="Z2783">
        <v>0</v>
      </c>
      <c r="AA2783">
        <v>0</v>
      </c>
      <c r="AB2783">
        <v>0</v>
      </c>
      <c r="AC2783">
        <v>0</v>
      </c>
      <c r="AD2783">
        <v>0</v>
      </c>
      <c r="AE2783">
        <v>0</v>
      </c>
      <c r="AF2783">
        <v>0</v>
      </c>
      <c r="AG2783">
        <v>0</v>
      </c>
      <c r="AH2783">
        <v>0</v>
      </c>
      <c r="AI2783">
        <v>0</v>
      </c>
      <c r="AJ2783">
        <v>0</v>
      </c>
      <c r="AK2783">
        <v>0</v>
      </c>
      <c r="AL2783" t="s">
        <v>531</v>
      </c>
      <c r="AM2783" s="49" t="s">
        <v>403</v>
      </c>
      <c r="AN2783" s="49" t="s">
        <v>4</v>
      </c>
      <c r="AO2783" s="49" t="s">
        <v>9</v>
      </c>
      <c r="AP2783" s="49" t="s">
        <v>494</v>
      </c>
      <c r="AQ2783" s="49" t="s">
        <v>9</v>
      </c>
      <c r="AR2783" s="49" t="s">
        <v>495</v>
      </c>
      <c r="AS2783" s="49" t="s">
        <v>488</v>
      </c>
      <c r="AT2783" s="49" t="s">
        <v>489</v>
      </c>
    </row>
    <row r="2784" spans="1:46" x14ac:dyDescent="0.25">
      <c r="A2784">
        <v>16</v>
      </c>
      <c r="B2784" t="s">
        <v>404</v>
      </c>
      <c r="C2784" t="s">
        <v>404</v>
      </c>
      <c r="D2784" t="s">
        <v>405</v>
      </c>
      <c r="E2784" t="s">
        <v>638</v>
      </c>
      <c r="F2784" t="s">
        <v>639</v>
      </c>
      <c r="G2784">
        <v>0</v>
      </c>
      <c r="H2784">
        <v>0</v>
      </c>
      <c r="I2784">
        <v>0</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0</v>
      </c>
      <c r="AC2784">
        <v>0</v>
      </c>
      <c r="AD2784">
        <v>0</v>
      </c>
      <c r="AE2784">
        <v>0</v>
      </c>
      <c r="AF2784">
        <v>0</v>
      </c>
      <c r="AG2784">
        <v>0</v>
      </c>
      <c r="AH2784">
        <v>0</v>
      </c>
      <c r="AI2784">
        <v>0</v>
      </c>
      <c r="AJ2784">
        <v>0</v>
      </c>
      <c r="AK2784">
        <v>0</v>
      </c>
      <c r="AL2784" t="s">
        <v>531</v>
      </c>
      <c r="AM2784" s="49" t="s">
        <v>405</v>
      </c>
      <c r="AN2784" s="49" t="s">
        <v>4</v>
      </c>
      <c r="AO2784" s="49" t="s">
        <v>9</v>
      </c>
      <c r="AP2784" s="49" t="s">
        <v>494</v>
      </c>
      <c r="AQ2784" s="49" t="s">
        <v>9</v>
      </c>
      <c r="AR2784" s="49" t="s">
        <v>487</v>
      </c>
      <c r="AS2784" s="49" t="s">
        <v>488</v>
      </c>
      <c r="AT2784" s="49" t="s">
        <v>489</v>
      </c>
    </row>
    <row r="2785" spans="1:46" x14ac:dyDescent="0.25">
      <c r="A2785">
        <v>17</v>
      </c>
      <c r="B2785" t="s">
        <v>537</v>
      </c>
      <c r="C2785" t="s">
        <v>537</v>
      </c>
      <c r="D2785" t="s">
        <v>538</v>
      </c>
      <c r="E2785" t="s">
        <v>640</v>
      </c>
      <c r="F2785" t="s">
        <v>641</v>
      </c>
      <c r="G2785">
        <v>0</v>
      </c>
      <c r="H2785">
        <v>0</v>
      </c>
      <c r="I2785">
        <v>0</v>
      </c>
      <c r="J2785">
        <v>0</v>
      </c>
      <c r="K2785">
        <v>0</v>
      </c>
      <c r="L2785">
        <v>0</v>
      </c>
      <c r="M2785">
        <v>0</v>
      </c>
      <c r="N2785">
        <v>0</v>
      </c>
      <c r="O2785">
        <v>0</v>
      </c>
      <c r="P2785">
        <v>0</v>
      </c>
      <c r="Q2785">
        <v>0</v>
      </c>
      <c r="R2785">
        <v>0</v>
      </c>
      <c r="S2785">
        <v>0</v>
      </c>
      <c r="T2785">
        <v>0</v>
      </c>
      <c r="U2785">
        <v>0</v>
      </c>
      <c r="V2785">
        <v>0</v>
      </c>
      <c r="W2785">
        <v>544.60220000000004</v>
      </c>
      <c r="X2785">
        <v>2384.6003000000001</v>
      </c>
      <c r="Y2785">
        <v>2599.6008999999999</v>
      </c>
      <c r="Z2785">
        <v>2686.2006000000001</v>
      </c>
      <c r="AA2785">
        <v>2747.3991000000001</v>
      </c>
      <c r="AB2785">
        <v>3542.6021999999998</v>
      </c>
      <c r="AC2785">
        <v>2754.4036000000001</v>
      </c>
      <c r="AD2785">
        <v>2984.4013</v>
      </c>
      <c r="AE2785">
        <v>2800.8017</v>
      </c>
      <c r="AF2785">
        <v>3402.7966000000001</v>
      </c>
      <c r="AG2785">
        <v>3596.1974</v>
      </c>
      <c r="AH2785">
        <v>3775.7692999999999</v>
      </c>
      <c r="AI2785">
        <v>3764.3811999999998</v>
      </c>
      <c r="AJ2785">
        <v>4291.8468000000003</v>
      </c>
      <c r="AK2785">
        <v>3908.2354</v>
      </c>
      <c r="AL2785" t="s">
        <v>531</v>
      </c>
      <c r="AM2785" s="49" t="e">
        <v>#N/A</v>
      </c>
      <c r="AN2785" s="49" t="e">
        <v>#N/A</v>
      </c>
      <c r="AO2785" s="49" t="e">
        <v>#N/A</v>
      </c>
      <c r="AP2785" s="49" t="e">
        <v>#N/A</v>
      </c>
      <c r="AQ2785" s="49" t="e">
        <v>#N/A</v>
      </c>
      <c r="AR2785" s="49" t="e">
        <v>#N/A</v>
      </c>
      <c r="AS2785" s="49" t="e">
        <v>#N/A</v>
      </c>
      <c r="AT2785" s="49" t="e">
        <v>#N/A</v>
      </c>
    </row>
    <row r="2786" spans="1:46" x14ac:dyDescent="0.25">
      <c r="A2786">
        <v>17</v>
      </c>
      <c r="B2786" t="s">
        <v>493</v>
      </c>
      <c r="C2786" t="s">
        <v>541</v>
      </c>
      <c r="D2786" t="s">
        <v>9</v>
      </c>
      <c r="E2786" t="s">
        <v>640</v>
      </c>
      <c r="F2786" t="s">
        <v>641</v>
      </c>
      <c r="G2786">
        <v>8398538.9966000002</v>
      </c>
      <c r="H2786">
        <v>8611771.8120000008</v>
      </c>
      <c r="I2786">
        <v>8792864.9964000005</v>
      </c>
      <c r="J2786">
        <v>8991507.6094000004</v>
      </c>
      <c r="K2786">
        <v>9299045.0133999996</v>
      </c>
      <c r="L2786">
        <v>9616287.8007999994</v>
      </c>
      <c r="M2786">
        <v>9871636.4120000005</v>
      </c>
      <c r="N2786">
        <v>10135407.604599999</v>
      </c>
      <c r="O2786">
        <v>10261573</v>
      </c>
      <c r="P2786">
        <v>10572765.2125</v>
      </c>
      <c r="Q2786">
        <v>10631959.6186</v>
      </c>
      <c r="R2786">
        <v>10917313.195699999</v>
      </c>
      <c r="S2786">
        <v>11200337.6142</v>
      </c>
      <c r="T2786">
        <v>11470122.4165</v>
      </c>
      <c r="U2786">
        <v>11917281.0176</v>
      </c>
      <c r="V2786">
        <v>12199406.618000001</v>
      </c>
      <c r="W2786">
        <v>12503443.6227</v>
      </c>
      <c r="X2786">
        <v>12735364.1949</v>
      </c>
      <c r="Y2786">
        <v>13067175.212400001</v>
      </c>
      <c r="Z2786">
        <v>13406665.0012</v>
      </c>
      <c r="AA2786">
        <v>13677457.214600001</v>
      </c>
      <c r="AB2786">
        <v>14160582.3577</v>
      </c>
      <c r="AC2786">
        <v>14735242.8687</v>
      </c>
      <c r="AD2786">
        <v>15113265.6075</v>
      </c>
      <c r="AE2786">
        <v>15359082.734099999</v>
      </c>
      <c r="AF2786">
        <v>15685785.964500001</v>
      </c>
      <c r="AG2786">
        <v>15829224.547599999</v>
      </c>
      <c r="AH2786">
        <v>16117603.489800001</v>
      </c>
      <c r="AI2786">
        <v>16472731.3199</v>
      </c>
      <c r="AJ2786">
        <v>16921877.641899999</v>
      </c>
      <c r="AK2786">
        <v>17185053.140799999</v>
      </c>
      <c r="AL2786" t="s">
        <v>531</v>
      </c>
      <c r="AM2786" s="49" t="e">
        <v>#N/A</v>
      </c>
      <c r="AN2786" s="49" t="e">
        <v>#N/A</v>
      </c>
      <c r="AO2786" s="49" t="e">
        <v>#N/A</v>
      </c>
      <c r="AP2786" s="49" t="e">
        <v>#N/A</v>
      </c>
      <c r="AQ2786" s="49" t="e">
        <v>#N/A</v>
      </c>
      <c r="AR2786" s="49" t="e">
        <v>#N/A</v>
      </c>
      <c r="AS2786" s="49" t="e">
        <v>#N/A</v>
      </c>
      <c r="AT2786" s="49" t="e">
        <v>#N/A</v>
      </c>
    </row>
    <row r="2787" spans="1:46" x14ac:dyDescent="0.25">
      <c r="A2787">
        <v>17</v>
      </c>
      <c r="B2787" t="s">
        <v>60</v>
      </c>
      <c r="C2787" t="s">
        <v>60</v>
      </c>
      <c r="D2787" t="s">
        <v>61</v>
      </c>
      <c r="E2787" t="s">
        <v>640</v>
      </c>
      <c r="F2787" t="s">
        <v>641</v>
      </c>
      <c r="G2787">
        <v>25451.8</v>
      </c>
      <c r="H2787">
        <v>27863.803</v>
      </c>
      <c r="I2787">
        <v>26812.6021</v>
      </c>
      <c r="J2787">
        <v>26437.3979</v>
      </c>
      <c r="K2787">
        <v>27422.598000000002</v>
      </c>
      <c r="L2787">
        <v>28351.397700000001</v>
      </c>
      <c r="M2787">
        <v>33228.601000000002</v>
      </c>
      <c r="N2787">
        <v>30141.798999999999</v>
      </c>
      <c r="O2787">
        <v>29208.598900000001</v>
      </c>
      <c r="P2787">
        <v>30028.3995</v>
      </c>
      <c r="Q2787">
        <v>27470.398700000002</v>
      </c>
      <c r="R2787">
        <v>23572.9987</v>
      </c>
      <c r="S2787">
        <v>23420.197199999999</v>
      </c>
      <c r="T2787">
        <v>25959.998</v>
      </c>
      <c r="U2787">
        <v>29489.600200000001</v>
      </c>
      <c r="V2787">
        <v>29068.797500000001</v>
      </c>
      <c r="W2787">
        <v>29277.597399999999</v>
      </c>
      <c r="X2787">
        <v>19302.797600000002</v>
      </c>
      <c r="Y2787">
        <v>22943.1993</v>
      </c>
      <c r="Z2787">
        <v>27793.598699999999</v>
      </c>
      <c r="AA2787">
        <v>36105.200599999996</v>
      </c>
      <c r="AB2787">
        <v>24074.1963</v>
      </c>
      <c r="AC2787">
        <v>26150.003400000001</v>
      </c>
      <c r="AD2787">
        <v>33986.3992</v>
      </c>
      <c r="AE2787">
        <v>25982.401600000001</v>
      </c>
      <c r="AF2787">
        <v>30699.999899999999</v>
      </c>
      <c r="AG2787">
        <v>36336.018799999998</v>
      </c>
      <c r="AH2787">
        <v>23880.728500000001</v>
      </c>
      <c r="AI2787">
        <v>38138.708400000003</v>
      </c>
      <c r="AJ2787">
        <v>26031.094099999998</v>
      </c>
      <c r="AK2787">
        <v>26180.901900000001</v>
      </c>
      <c r="AL2787">
        <v>38905.713400000001</v>
      </c>
      <c r="AM2787" s="49" t="s">
        <v>61</v>
      </c>
      <c r="AN2787" s="49" t="s">
        <v>14</v>
      </c>
      <c r="AO2787" s="49" t="s">
        <v>500</v>
      </c>
      <c r="AP2787" s="49" t="s">
        <v>501</v>
      </c>
      <c r="AQ2787" s="49" t="s">
        <v>502</v>
      </c>
      <c r="AR2787" s="49" t="s">
        <v>487</v>
      </c>
      <c r="AS2787" s="49" t="s">
        <v>488</v>
      </c>
      <c r="AT2787" s="49" t="s">
        <v>489</v>
      </c>
    </row>
    <row r="2788" spans="1:46" x14ac:dyDescent="0.25">
      <c r="A2788">
        <v>17</v>
      </c>
      <c r="B2788" t="s">
        <v>148</v>
      </c>
      <c r="C2788" t="s">
        <v>148</v>
      </c>
      <c r="D2788" t="s">
        <v>411</v>
      </c>
      <c r="E2788" t="s">
        <v>640</v>
      </c>
      <c r="F2788" t="s">
        <v>641</v>
      </c>
      <c r="G2788">
        <v>925.99869999999999</v>
      </c>
      <c r="H2788">
        <v>1904.8014000000001</v>
      </c>
      <c r="I2788">
        <v>1654.3973000000001</v>
      </c>
      <c r="J2788">
        <v>2853.7982000000002</v>
      </c>
      <c r="K2788">
        <v>2180.5985000000001</v>
      </c>
      <c r="L2788">
        <v>2277.7991999999999</v>
      </c>
      <c r="M2788">
        <v>2068.9992999999999</v>
      </c>
      <c r="N2788">
        <v>2379.9989999999998</v>
      </c>
      <c r="O2788">
        <v>3016.0032000000001</v>
      </c>
      <c r="P2788">
        <v>2972.8038000000001</v>
      </c>
      <c r="Q2788">
        <v>2436.4036000000001</v>
      </c>
      <c r="R2788">
        <v>2490.4007000000001</v>
      </c>
      <c r="S2788">
        <v>3224.2003</v>
      </c>
      <c r="T2788">
        <v>3416.0016999999998</v>
      </c>
      <c r="U2788">
        <v>3365.6010000000001</v>
      </c>
      <c r="V2788">
        <v>4986.9979999999996</v>
      </c>
      <c r="W2788">
        <v>3483.7986000000001</v>
      </c>
      <c r="X2788">
        <v>3802.5983000000001</v>
      </c>
      <c r="Y2788">
        <v>2967.8006</v>
      </c>
      <c r="Z2788">
        <v>3347.6019999999999</v>
      </c>
      <c r="AA2788">
        <v>2795.4007999999999</v>
      </c>
      <c r="AB2788">
        <v>2481.1981999999998</v>
      </c>
      <c r="AC2788">
        <v>2891.2031000000002</v>
      </c>
      <c r="AD2788">
        <v>2106.0023000000001</v>
      </c>
      <c r="AE2788">
        <v>1165.4000000000001</v>
      </c>
      <c r="AF2788">
        <v>1050.2002</v>
      </c>
      <c r="AG2788">
        <v>1453.4015999999999</v>
      </c>
      <c r="AH2788">
        <v>2704.6812</v>
      </c>
      <c r="AI2788">
        <v>3739.8968</v>
      </c>
      <c r="AJ2788">
        <v>3431.9032000000002</v>
      </c>
      <c r="AK2788">
        <v>3025.7292000000002</v>
      </c>
      <c r="AL2788" t="s">
        <v>531</v>
      </c>
      <c r="AM2788" s="49" t="s">
        <v>411</v>
      </c>
      <c r="AN2788" s="49" t="s">
        <v>7</v>
      </c>
      <c r="AO2788" s="49" t="s">
        <v>9</v>
      </c>
      <c r="AP2788" s="49" t="s">
        <v>494</v>
      </c>
      <c r="AQ2788" s="49" t="s">
        <v>9</v>
      </c>
      <c r="AR2788" s="49" t="s">
        <v>495</v>
      </c>
      <c r="AS2788" s="49" t="s">
        <v>496</v>
      </c>
      <c r="AT2788" s="49" t="s">
        <v>497</v>
      </c>
    </row>
    <row r="2789" spans="1:46" x14ac:dyDescent="0.25">
      <c r="A2789">
        <v>17</v>
      </c>
      <c r="B2789" t="s">
        <v>59</v>
      </c>
      <c r="C2789" t="s">
        <v>59</v>
      </c>
      <c r="D2789" t="s">
        <v>406</v>
      </c>
      <c r="E2789" t="s">
        <v>640</v>
      </c>
      <c r="F2789" t="s">
        <v>641</v>
      </c>
      <c r="G2789">
        <v>183588.00219999999</v>
      </c>
      <c r="H2789">
        <v>187978.20110000001</v>
      </c>
      <c r="I2789">
        <v>192538.99960000001</v>
      </c>
      <c r="J2789">
        <v>197129.00099999999</v>
      </c>
      <c r="K2789">
        <v>201222</v>
      </c>
      <c r="L2789">
        <v>203172.00210000001</v>
      </c>
      <c r="M2789">
        <v>204716.0018</v>
      </c>
      <c r="N2789">
        <v>205650.00150000001</v>
      </c>
      <c r="O2789">
        <v>207279.00159999999</v>
      </c>
      <c r="P2789">
        <v>207775.40119999999</v>
      </c>
      <c r="Q2789">
        <v>209229.20050000001</v>
      </c>
      <c r="R2789">
        <v>211341.20250000001</v>
      </c>
      <c r="S2789">
        <v>213766.79990000001</v>
      </c>
      <c r="T2789">
        <v>216235.601</v>
      </c>
      <c r="U2789">
        <v>220177.0001</v>
      </c>
      <c r="V2789">
        <v>223896.4025</v>
      </c>
      <c r="W2789">
        <v>229455.00330000001</v>
      </c>
      <c r="X2789">
        <v>232823.20019999999</v>
      </c>
      <c r="Y2789">
        <v>239097.40049999999</v>
      </c>
      <c r="Z2789">
        <v>242969.39920000001</v>
      </c>
      <c r="AA2789">
        <v>249194.80230000001</v>
      </c>
      <c r="AB2789">
        <v>254335.20050000001</v>
      </c>
      <c r="AC2789">
        <v>257522.201</v>
      </c>
      <c r="AD2789">
        <v>265084.19819999998</v>
      </c>
      <c r="AE2789">
        <v>269938.60019999999</v>
      </c>
      <c r="AF2789">
        <v>273889.80060000002</v>
      </c>
      <c r="AG2789">
        <v>280177.00089999998</v>
      </c>
      <c r="AH2789">
        <v>290661.02029999997</v>
      </c>
      <c r="AI2789">
        <v>301902.02140000003</v>
      </c>
      <c r="AJ2789">
        <v>309288.353</v>
      </c>
      <c r="AK2789">
        <v>316670.76579999999</v>
      </c>
      <c r="AL2789" t="s">
        <v>531</v>
      </c>
      <c r="AM2789" s="49" t="s">
        <v>406</v>
      </c>
      <c r="AN2789" s="49" t="s">
        <v>4</v>
      </c>
      <c r="AO2789" s="49" t="s">
        <v>9</v>
      </c>
      <c r="AP2789" s="49" t="s">
        <v>494</v>
      </c>
      <c r="AQ2789" s="49" t="s">
        <v>9</v>
      </c>
      <c r="AR2789" s="49" t="s">
        <v>495</v>
      </c>
      <c r="AS2789" s="49" t="s">
        <v>496</v>
      </c>
      <c r="AT2789" s="49" t="s">
        <v>497</v>
      </c>
    </row>
    <row r="2790" spans="1:46" x14ac:dyDescent="0.25">
      <c r="A2790">
        <v>17</v>
      </c>
      <c r="B2790" t="s">
        <v>63</v>
      </c>
      <c r="C2790" t="s">
        <v>63</v>
      </c>
      <c r="D2790" t="s">
        <v>64</v>
      </c>
      <c r="E2790" t="s">
        <v>640</v>
      </c>
      <c r="F2790" t="s">
        <v>641</v>
      </c>
      <c r="G2790">
        <v>130336.4028</v>
      </c>
      <c r="H2790">
        <v>129358.6008</v>
      </c>
      <c r="I2790">
        <v>141451.79999999999</v>
      </c>
      <c r="J2790">
        <v>162172.80069999999</v>
      </c>
      <c r="K2790">
        <v>174673.4007</v>
      </c>
      <c r="L2790">
        <v>180102.39910000001</v>
      </c>
      <c r="M2790">
        <v>165937.59640000001</v>
      </c>
      <c r="N2790">
        <v>180716.60269999999</v>
      </c>
      <c r="O2790">
        <v>179448.80189999999</v>
      </c>
      <c r="P2790">
        <v>163101.4037</v>
      </c>
      <c r="Q2790">
        <v>191720.60159999999</v>
      </c>
      <c r="R2790">
        <v>216241.99840000001</v>
      </c>
      <c r="S2790">
        <v>207486.2022</v>
      </c>
      <c r="T2790">
        <v>212527.2015</v>
      </c>
      <c r="U2790">
        <v>196628.20110000001</v>
      </c>
      <c r="V2790">
        <v>214604.80470000001</v>
      </c>
      <c r="W2790">
        <v>215952.80360000001</v>
      </c>
      <c r="X2790">
        <v>197536.20079999999</v>
      </c>
      <c r="Y2790">
        <v>219406.59539999999</v>
      </c>
      <c r="Z2790">
        <v>248285.1991</v>
      </c>
      <c r="AA2790">
        <v>272462.2023</v>
      </c>
      <c r="AB2790">
        <v>290721.8</v>
      </c>
      <c r="AC2790">
        <v>284748.99910000002</v>
      </c>
      <c r="AD2790">
        <v>291666.99939999997</v>
      </c>
      <c r="AE2790">
        <v>311126.19910000003</v>
      </c>
      <c r="AF2790">
        <v>284553.99890000001</v>
      </c>
      <c r="AG2790">
        <v>311078.00069999998</v>
      </c>
      <c r="AH2790">
        <v>339201.67</v>
      </c>
      <c r="AI2790">
        <v>327524.91499999998</v>
      </c>
      <c r="AJ2790">
        <v>322907.71620000002</v>
      </c>
      <c r="AK2790">
        <v>285195.53810000001</v>
      </c>
      <c r="AL2790">
        <v>316802.72120000003</v>
      </c>
      <c r="AM2790" s="49" t="s">
        <v>64</v>
      </c>
      <c r="AN2790" s="49" t="s">
        <v>14</v>
      </c>
      <c r="AO2790" s="49" t="s">
        <v>506</v>
      </c>
      <c r="AP2790" s="49" t="s">
        <v>501</v>
      </c>
      <c r="AQ2790" s="49" t="s">
        <v>10</v>
      </c>
      <c r="AR2790" s="49" t="s">
        <v>487</v>
      </c>
      <c r="AS2790" s="49" t="s">
        <v>488</v>
      </c>
      <c r="AT2790" s="49" t="s">
        <v>489</v>
      </c>
    </row>
    <row r="2791" spans="1:46" x14ac:dyDescent="0.25">
      <c r="A2791">
        <v>17</v>
      </c>
      <c r="B2791" t="s">
        <v>65</v>
      </c>
      <c r="C2791" t="s">
        <v>65</v>
      </c>
      <c r="D2791" t="s">
        <v>66</v>
      </c>
      <c r="E2791" t="s">
        <v>640</v>
      </c>
      <c r="F2791" t="s">
        <v>641</v>
      </c>
      <c r="G2791">
        <v>6225.9976999999999</v>
      </c>
      <c r="H2791">
        <v>6188.6012000000001</v>
      </c>
      <c r="I2791">
        <v>11570.4018</v>
      </c>
      <c r="J2791">
        <v>16051.801799999999</v>
      </c>
      <c r="K2791">
        <v>13233.398800000001</v>
      </c>
      <c r="L2791">
        <v>7479.4</v>
      </c>
      <c r="M2791">
        <v>6221.1995999999999</v>
      </c>
      <c r="N2791">
        <v>5559.9992000000002</v>
      </c>
      <c r="O2791">
        <v>6084.1990999999998</v>
      </c>
      <c r="P2791">
        <v>4868.0006999999996</v>
      </c>
      <c r="Q2791">
        <v>5052.6009000000004</v>
      </c>
      <c r="R2791">
        <v>3859.7984000000001</v>
      </c>
      <c r="S2791">
        <v>6379.7997999999998</v>
      </c>
      <c r="T2791">
        <v>7635.1992</v>
      </c>
      <c r="U2791">
        <v>7719.8019000000004</v>
      </c>
      <c r="V2791">
        <v>6728.8031000000001</v>
      </c>
      <c r="W2791">
        <v>7133.0009</v>
      </c>
      <c r="X2791">
        <v>7038.6010999999999</v>
      </c>
      <c r="Y2791">
        <v>6832.4012000000002</v>
      </c>
      <c r="Z2791">
        <v>7637.7992000000004</v>
      </c>
      <c r="AA2791">
        <v>9580.7968000000001</v>
      </c>
      <c r="AB2791">
        <v>9325.2009999999991</v>
      </c>
      <c r="AC2791">
        <v>8728.5987999999998</v>
      </c>
      <c r="AD2791">
        <v>8193.1991999999991</v>
      </c>
      <c r="AE2791">
        <v>8604.5982999999997</v>
      </c>
      <c r="AF2791">
        <v>11637.4283</v>
      </c>
      <c r="AG2791">
        <v>13590.1937</v>
      </c>
      <c r="AH2791">
        <v>13501.982</v>
      </c>
      <c r="AI2791">
        <v>12155.1471</v>
      </c>
      <c r="AJ2791">
        <v>12053.5041</v>
      </c>
      <c r="AK2791">
        <v>10097.5944</v>
      </c>
      <c r="AL2791">
        <v>11450.9985</v>
      </c>
      <c r="AM2791" s="49" t="s">
        <v>66</v>
      </c>
      <c r="AN2791" s="49" t="s">
        <v>14</v>
      </c>
      <c r="AO2791" s="49" t="s">
        <v>500</v>
      </c>
      <c r="AP2791" s="49" t="s">
        <v>501</v>
      </c>
      <c r="AQ2791" s="49" t="s">
        <v>502</v>
      </c>
      <c r="AR2791" s="49" t="s">
        <v>487</v>
      </c>
      <c r="AS2791" s="49" t="s">
        <v>488</v>
      </c>
      <c r="AT2791" s="49" t="s">
        <v>489</v>
      </c>
    </row>
    <row r="2792" spans="1:46" x14ac:dyDescent="0.25">
      <c r="A2792">
        <v>17</v>
      </c>
      <c r="B2792" t="s">
        <v>69</v>
      </c>
      <c r="C2792" t="s">
        <v>69</v>
      </c>
      <c r="D2792" t="s">
        <v>70</v>
      </c>
      <c r="E2792" t="s">
        <v>640</v>
      </c>
      <c r="F2792" t="s">
        <v>641</v>
      </c>
      <c r="G2792">
        <v>212445.79749999999</v>
      </c>
      <c r="H2792">
        <v>217411.59770000001</v>
      </c>
      <c r="I2792">
        <v>197953.39869999999</v>
      </c>
      <c r="J2792">
        <v>229542.99729999999</v>
      </c>
      <c r="K2792">
        <v>225340.19949999999</v>
      </c>
      <c r="L2792">
        <v>231588.80170000001</v>
      </c>
      <c r="M2792">
        <v>255785.39490000001</v>
      </c>
      <c r="N2792">
        <v>267917.20059999998</v>
      </c>
      <c r="O2792">
        <v>258937.40220000001</v>
      </c>
      <c r="P2792">
        <v>262481.00089999998</v>
      </c>
      <c r="Q2792">
        <v>266011.59529999999</v>
      </c>
      <c r="R2792">
        <v>271243.19870000001</v>
      </c>
      <c r="S2792">
        <v>282852.60060000001</v>
      </c>
      <c r="T2792">
        <v>277436.15840000001</v>
      </c>
      <c r="U2792">
        <v>273399.7733</v>
      </c>
      <c r="V2792">
        <v>270562.37900000002</v>
      </c>
      <c r="W2792">
        <v>278535.98469999997</v>
      </c>
      <c r="X2792">
        <v>287833.8124</v>
      </c>
      <c r="Y2792">
        <v>295441.29920000001</v>
      </c>
      <c r="Z2792">
        <v>233719.9332</v>
      </c>
      <c r="AA2792">
        <v>279562.21960000001</v>
      </c>
      <c r="AB2792">
        <v>289623.69870000001</v>
      </c>
      <c r="AC2792">
        <v>288578.72369999997</v>
      </c>
      <c r="AD2792">
        <v>320675.15950000001</v>
      </c>
      <c r="AE2792">
        <v>331627.55200000003</v>
      </c>
      <c r="AF2792">
        <v>335049.67479999998</v>
      </c>
      <c r="AG2792">
        <v>346806.83730000001</v>
      </c>
      <c r="AH2792">
        <v>372517.10100000002</v>
      </c>
      <c r="AI2792">
        <v>379189.0013</v>
      </c>
      <c r="AJ2792">
        <v>394161.27860000002</v>
      </c>
      <c r="AK2792">
        <v>414761.3897</v>
      </c>
      <c r="AL2792">
        <v>454154.0405</v>
      </c>
      <c r="AM2792" s="49" t="s">
        <v>70</v>
      </c>
      <c r="AN2792" s="49" t="s">
        <v>14</v>
      </c>
      <c r="AO2792" s="49" t="s">
        <v>509</v>
      </c>
      <c r="AP2792" s="49" t="s">
        <v>505</v>
      </c>
      <c r="AQ2792" s="49" t="s">
        <v>13</v>
      </c>
      <c r="AR2792" s="49" t="s">
        <v>487</v>
      </c>
      <c r="AS2792" s="49" t="s">
        <v>488</v>
      </c>
      <c r="AT2792" s="49" t="s">
        <v>489</v>
      </c>
    </row>
    <row r="2793" spans="1:46" x14ac:dyDescent="0.25">
      <c r="A2793">
        <v>17</v>
      </c>
      <c r="B2793" t="s">
        <v>71</v>
      </c>
      <c r="C2793" t="s">
        <v>71</v>
      </c>
      <c r="D2793" t="s">
        <v>72</v>
      </c>
      <c r="E2793" t="s">
        <v>640</v>
      </c>
      <c r="F2793" t="s">
        <v>641</v>
      </c>
      <c r="G2793">
        <v>208927.20250000001</v>
      </c>
      <c r="H2793">
        <v>215421.65779999999</v>
      </c>
      <c r="I2793">
        <v>226254.50450000001</v>
      </c>
      <c r="J2793">
        <v>237676.08660000001</v>
      </c>
      <c r="K2793">
        <v>231941.74059999999</v>
      </c>
      <c r="L2793">
        <v>244891.48790000001</v>
      </c>
      <c r="M2793">
        <v>242346.7843</v>
      </c>
      <c r="N2793">
        <v>247197.50200000001</v>
      </c>
      <c r="O2793">
        <v>249218.8597</v>
      </c>
      <c r="P2793">
        <v>279735.57400000002</v>
      </c>
      <c r="Q2793">
        <v>276664.38040000002</v>
      </c>
      <c r="R2793">
        <v>280757.76870000002</v>
      </c>
      <c r="S2793">
        <v>271742.0894</v>
      </c>
      <c r="T2793">
        <v>256126.07490000001</v>
      </c>
      <c r="U2793">
        <v>275750.10470000003</v>
      </c>
      <c r="V2793">
        <v>298663.99219999998</v>
      </c>
      <c r="W2793">
        <v>306010.01329999999</v>
      </c>
      <c r="X2793">
        <v>331531.29749999999</v>
      </c>
      <c r="Y2793">
        <v>347415.29229999997</v>
      </c>
      <c r="Z2793">
        <v>359421.28879999998</v>
      </c>
      <c r="AA2793">
        <v>372241.46720000001</v>
      </c>
      <c r="AB2793">
        <v>350601.27549999999</v>
      </c>
      <c r="AC2793">
        <v>401682.55080000003</v>
      </c>
      <c r="AD2793">
        <v>396411.44079999998</v>
      </c>
      <c r="AE2793">
        <v>391984.96740000002</v>
      </c>
      <c r="AF2793">
        <v>392582.34840000002</v>
      </c>
      <c r="AG2793">
        <v>409970.50559999997</v>
      </c>
      <c r="AH2793">
        <v>413423.07069999998</v>
      </c>
      <c r="AI2793">
        <v>396914.65639999998</v>
      </c>
      <c r="AJ2793">
        <v>417392.2366</v>
      </c>
      <c r="AK2793">
        <v>423223.28090000001</v>
      </c>
      <c r="AL2793">
        <v>431039.174</v>
      </c>
      <c r="AM2793" s="49" t="s">
        <v>72</v>
      </c>
      <c r="AN2793" s="49" t="s">
        <v>14</v>
      </c>
      <c r="AO2793" s="49" t="s">
        <v>500</v>
      </c>
      <c r="AP2793" s="49" t="s">
        <v>505</v>
      </c>
      <c r="AQ2793" s="49" t="s">
        <v>13</v>
      </c>
      <c r="AR2793" s="49" t="s">
        <v>487</v>
      </c>
      <c r="AS2793" s="49" t="s">
        <v>488</v>
      </c>
      <c r="AT2793" s="49" t="s">
        <v>489</v>
      </c>
    </row>
    <row r="2794" spans="1:46" x14ac:dyDescent="0.25">
      <c r="A2794">
        <v>17</v>
      </c>
      <c r="B2794" t="s">
        <v>73</v>
      </c>
      <c r="C2794" t="s">
        <v>73</v>
      </c>
      <c r="D2794" t="s">
        <v>408</v>
      </c>
      <c r="E2794" t="s">
        <v>640</v>
      </c>
      <c r="F2794" t="s">
        <v>641</v>
      </c>
      <c r="G2794">
        <v>6675.7982000000002</v>
      </c>
      <c r="H2794">
        <v>7046.7988999999998</v>
      </c>
      <c r="I2794">
        <v>7018.2030000000004</v>
      </c>
      <c r="J2794">
        <v>9473.6021999999994</v>
      </c>
      <c r="K2794">
        <v>7334.3986000000004</v>
      </c>
      <c r="L2794">
        <v>6360.5991000000004</v>
      </c>
      <c r="M2794">
        <v>6303.8010000000004</v>
      </c>
      <c r="N2794">
        <v>6937.201</v>
      </c>
      <c r="O2794">
        <v>7804.6013000000003</v>
      </c>
      <c r="P2794">
        <v>6209.6022000000003</v>
      </c>
      <c r="Q2794">
        <v>6317.3996999999999</v>
      </c>
      <c r="R2794">
        <v>5269.6027999999997</v>
      </c>
      <c r="S2794">
        <v>7774</v>
      </c>
      <c r="T2794">
        <v>9893.4</v>
      </c>
      <c r="U2794">
        <v>10420.003199999999</v>
      </c>
      <c r="V2794">
        <v>11879.4002</v>
      </c>
      <c r="W2794">
        <v>10069.7983</v>
      </c>
      <c r="X2794">
        <v>12192.4012</v>
      </c>
      <c r="Y2794">
        <v>11560.202799999999</v>
      </c>
      <c r="Z2794">
        <v>11359.001899999999</v>
      </c>
      <c r="AA2794">
        <v>16177.200699999999</v>
      </c>
      <c r="AB2794">
        <v>13687.5996</v>
      </c>
      <c r="AC2794">
        <v>10645.6005</v>
      </c>
      <c r="AD2794">
        <v>10683.6041</v>
      </c>
      <c r="AE2794">
        <v>9795.0059999999994</v>
      </c>
      <c r="AF2794">
        <v>10854.199500000001</v>
      </c>
      <c r="AG2794">
        <v>10048.1986</v>
      </c>
      <c r="AH2794">
        <v>9415.3219000000008</v>
      </c>
      <c r="AI2794">
        <v>9961.9002999999993</v>
      </c>
      <c r="AJ2794">
        <v>9529.3451999999997</v>
      </c>
      <c r="AK2794">
        <v>7317.5591999999997</v>
      </c>
      <c r="AL2794">
        <v>7843.8357999999998</v>
      </c>
      <c r="AM2794" s="49" t="s">
        <v>408</v>
      </c>
      <c r="AN2794" s="49" t="s">
        <v>14</v>
      </c>
      <c r="AO2794" s="49" t="s">
        <v>500</v>
      </c>
      <c r="AP2794" s="49" t="s">
        <v>501</v>
      </c>
      <c r="AQ2794" s="49" t="s">
        <v>502</v>
      </c>
      <c r="AR2794" s="49" t="s">
        <v>495</v>
      </c>
      <c r="AS2794" s="49" t="s">
        <v>496</v>
      </c>
      <c r="AT2794" s="49" t="s">
        <v>497</v>
      </c>
    </row>
    <row r="2795" spans="1:46" x14ac:dyDescent="0.25">
      <c r="A2795">
        <v>17</v>
      </c>
      <c r="B2795" t="s">
        <v>86</v>
      </c>
      <c r="C2795" t="s">
        <v>86</v>
      </c>
      <c r="D2795" t="s">
        <v>87</v>
      </c>
      <c r="E2795" t="s">
        <v>640</v>
      </c>
      <c r="F2795" t="s">
        <v>641</v>
      </c>
      <c r="G2795">
        <v>0</v>
      </c>
      <c r="H2795">
        <v>0</v>
      </c>
      <c r="I2795">
        <v>0</v>
      </c>
      <c r="J2795">
        <v>0</v>
      </c>
      <c r="K2795">
        <v>0</v>
      </c>
      <c r="L2795">
        <v>0</v>
      </c>
      <c r="M2795">
        <v>0</v>
      </c>
      <c r="N2795">
        <v>0</v>
      </c>
      <c r="O2795">
        <v>0</v>
      </c>
      <c r="P2795">
        <v>0</v>
      </c>
      <c r="Q2795">
        <v>0</v>
      </c>
      <c r="R2795">
        <v>0</v>
      </c>
      <c r="S2795">
        <v>0</v>
      </c>
      <c r="T2795">
        <v>0</v>
      </c>
      <c r="U2795">
        <v>0</v>
      </c>
      <c r="V2795">
        <v>0</v>
      </c>
      <c r="W2795">
        <v>0</v>
      </c>
      <c r="X2795">
        <v>0</v>
      </c>
      <c r="Y2795">
        <v>0</v>
      </c>
      <c r="Z2795">
        <v>0</v>
      </c>
      <c r="AA2795">
        <v>0</v>
      </c>
      <c r="AB2795">
        <v>0</v>
      </c>
      <c r="AC2795">
        <v>0</v>
      </c>
      <c r="AD2795">
        <v>0</v>
      </c>
      <c r="AE2795">
        <v>0</v>
      </c>
      <c r="AF2795">
        <v>0</v>
      </c>
      <c r="AG2795">
        <v>0</v>
      </c>
      <c r="AH2795">
        <v>0</v>
      </c>
      <c r="AI2795">
        <v>0</v>
      </c>
      <c r="AJ2795">
        <v>0</v>
      </c>
      <c r="AK2795">
        <v>0</v>
      </c>
      <c r="AL2795" t="s">
        <v>531</v>
      </c>
      <c r="AM2795" s="49" t="s">
        <v>87</v>
      </c>
      <c r="AN2795" s="49" t="s">
        <v>14</v>
      </c>
      <c r="AO2795" s="49" t="s">
        <v>485</v>
      </c>
      <c r="AP2795" s="49" t="s">
        <v>505</v>
      </c>
      <c r="AQ2795" s="49" t="s">
        <v>13</v>
      </c>
      <c r="AR2795" s="49" t="s">
        <v>495</v>
      </c>
      <c r="AS2795" s="49" t="s">
        <v>488</v>
      </c>
      <c r="AT2795" s="49" t="s">
        <v>489</v>
      </c>
    </row>
    <row r="2796" spans="1:46" x14ac:dyDescent="0.25">
      <c r="A2796">
        <v>17</v>
      </c>
      <c r="B2796" t="s">
        <v>82</v>
      </c>
      <c r="C2796" t="s">
        <v>82</v>
      </c>
      <c r="D2796" t="s">
        <v>83</v>
      </c>
      <c r="E2796" t="s">
        <v>640</v>
      </c>
      <c r="F2796" t="s">
        <v>641</v>
      </c>
      <c r="G2796">
        <v>290577.39730000001</v>
      </c>
      <c r="H2796">
        <v>290905.79729999998</v>
      </c>
      <c r="I2796">
        <v>295638.60210000002</v>
      </c>
      <c r="J2796">
        <v>296153.80040000001</v>
      </c>
      <c r="K2796">
        <v>304456.1997</v>
      </c>
      <c r="L2796">
        <v>303559.19870000001</v>
      </c>
      <c r="M2796">
        <v>294183.40019999997</v>
      </c>
      <c r="N2796">
        <v>303848.4019</v>
      </c>
      <c r="O2796">
        <v>309054.9976</v>
      </c>
      <c r="P2796">
        <v>315769.8</v>
      </c>
      <c r="Q2796">
        <v>322152.1998</v>
      </c>
      <c r="R2796">
        <v>328820.7966</v>
      </c>
      <c r="S2796">
        <v>333583.19790000003</v>
      </c>
      <c r="T2796">
        <v>339089.2</v>
      </c>
      <c r="U2796">
        <v>343683.1997</v>
      </c>
      <c r="V2796">
        <v>348170.19750000001</v>
      </c>
      <c r="W2796">
        <v>351410.19870000001</v>
      </c>
      <c r="X2796">
        <v>354603.19890000002</v>
      </c>
      <c r="Y2796">
        <v>357902.20059999998</v>
      </c>
      <c r="Z2796">
        <v>356998.2035</v>
      </c>
      <c r="AA2796">
        <v>359466.20059999998</v>
      </c>
      <c r="AB2796">
        <v>359807.39970000001</v>
      </c>
      <c r="AC2796">
        <v>359411.3996</v>
      </c>
      <c r="AD2796">
        <v>359919.79859999998</v>
      </c>
      <c r="AE2796">
        <v>357232.99920000002</v>
      </c>
      <c r="AF2796">
        <v>354774.59820000001</v>
      </c>
      <c r="AG2796">
        <v>352271.39840000001</v>
      </c>
      <c r="AH2796">
        <v>348195.21779999998</v>
      </c>
      <c r="AI2796">
        <v>341105.69260000001</v>
      </c>
      <c r="AJ2796">
        <v>335755.55680000002</v>
      </c>
      <c r="AK2796">
        <v>339687.7365</v>
      </c>
      <c r="AL2796" t="s">
        <v>531</v>
      </c>
      <c r="AM2796" s="49" t="s">
        <v>83</v>
      </c>
      <c r="AN2796" s="49" t="s">
        <v>14</v>
      </c>
      <c r="AO2796" s="49" t="s">
        <v>485</v>
      </c>
      <c r="AP2796" s="49" t="s">
        <v>494</v>
      </c>
      <c r="AQ2796" s="49" t="s">
        <v>11</v>
      </c>
      <c r="AR2796" s="49" t="s">
        <v>487</v>
      </c>
      <c r="AS2796" s="49" t="s">
        <v>488</v>
      </c>
      <c r="AT2796" s="49" t="s">
        <v>489</v>
      </c>
    </row>
    <row r="2797" spans="1:46" x14ac:dyDescent="0.25">
      <c r="A2797">
        <v>17</v>
      </c>
      <c r="B2797" t="s">
        <v>92</v>
      </c>
      <c r="C2797" t="s">
        <v>92</v>
      </c>
      <c r="D2797" t="s">
        <v>93</v>
      </c>
      <c r="E2797" t="s">
        <v>640</v>
      </c>
      <c r="F2797" t="s">
        <v>641</v>
      </c>
      <c r="G2797">
        <v>9645.0013999999992</v>
      </c>
      <c r="H2797">
        <v>10418.797399999999</v>
      </c>
      <c r="I2797">
        <v>11196.198200000001</v>
      </c>
      <c r="J2797">
        <v>11988.3994</v>
      </c>
      <c r="K2797">
        <v>16149.400299999999</v>
      </c>
      <c r="L2797">
        <v>18359.000800000002</v>
      </c>
      <c r="M2797">
        <v>26150.6021</v>
      </c>
      <c r="N2797">
        <v>28536.6008</v>
      </c>
      <c r="O2797">
        <v>30746.799900000002</v>
      </c>
      <c r="P2797">
        <v>32748.4002</v>
      </c>
      <c r="Q2797">
        <v>38707.200499999999</v>
      </c>
      <c r="R2797">
        <v>43180.997199999998</v>
      </c>
      <c r="S2797">
        <v>45301.402099999999</v>
      </c>
      <c r="T2797">
        <v>44778.801500000001</v>
      </c>
      <c r="U2797">
        <v>46101.399100000002</v>
      </c>
      <c r="V2797">
        <v>52273.198600000003</v>
      </c>
      <c r="W2797">
        <v>58214.602800000001</v>
      </c>
      <c r="X2797">
        <v>58536.601199999997</v>
      </c>
      <c r="Y2797">
        <v>58849.505899999996</v>
      </c>
      <c r="Z2797">
        <v>60037.133600000001</v>
      </c>
      <c r="AA2797">
        <v>63330.612800000003</v>
      </c>
      <c r="AB2797">
        <v>65212.797100000003</v>
      </c>
      <c r="AC2797">
        <v>66270.801500000001</v>
      </c>
      <c r="AD2797">
        <v>63811.198799999998</v>
      </c>
      <c r="AE2797">
        <v>60225.397199999999</v>
      </c>
      <c r="AF2797">
        <v>60127.597800000003</v>
      </c>
      <c r="AG2797">
        <v>60436.700799999999</v>
      </c>
      <c r="AH2797">
        <v>67595.597099999999</v>
      </c>
      <c r="AI2797">
        <v>70330.0046</v>
      </c>
      <c r="AJ2797">
        <v>79178.396099999998</v>
      </c>
      <c r="AK2797">
        <v>85153.4035</v>
      </c>
      <c r="AL2797" t="s">
        <v>531</v>
      </c>
      <c r="AM2797" s="49" t="s">
        <v>93</v>
      </c>
      <c r="AN2797" s="49" t="s">
        <v>14</v>
      </c>
      <c r="AO2797" s="49" t="s">
        <v>500</v>
      </c>
      <c r="AP2797" s="49" t="s">
        <v>501</v>
      </c>
      <c r="AQ2797" s="49" t="s">
        <v>502</v>
      </c>
      <c r="AR2797" s="49" t="s">
        <v>495</v>
      </c>
      <c r="AS2797" s="49" t="s">
        <v>488</v>
      </c>
      <c r="AT2797" s="49" t="s">
        <v>489</v>
      </c>
    </row>
    <row r="2798" spans="1:46" x14ac:dyDescent="0.25">
      <c r="A2798">
        <v>17</v>
      </c>
      <c r="B2798" t="s">
        <v>76</v>
      </c>
      <c r="C2798" t="s">
        <v>76</v>
      </c>
      <c r="D2798" t="s">
        <v>77</v>
      </c>
      <c r="E2798" t="s">
        <v>640</v>
      </c>
      <c r="F2798" t="s">
        <v>641</v>
      </c>
      <c r="G2798">
        <v>20145.8056</v>
      </c>
      <c r="H2798">
        <v>20383.201300000001</v>
      </c>
      <c r="I2798">
        <v>20210.998299999999</v>
      </c>
      <c r="J2798">
        <v>14242.204100000001</v>
      </c>
      <c r="K2798">
        <v>13626.995699999999</v>
      </c>
      <c r="L2798">
        <v>18531.199700000001</v>
      </c>
      <c r="M2798">
        <v>17699.198799999998</v>
      </c>
      <c r="N2798">
        <v>17973.806799999998</v>
      </c>
      <c r="O2798">
        <v>20582.9954</v>
      </c>
      <c r="P2798">
        <v>20832.3989</v>
      </c>
      <c r="Q2798">
        <v>22339.600900000001</v>
      </c>
      <c r="R2798">
        <v>25229.794999999998</v>
      </c>
      <c r="S2798">
        <v>24109.202099999999</v>
      </c>
      <c r="T2798">
        <v>29640.0026</v>
      </c>
      <c r="U2798">
        <v>31818.001100000001</v>
      </c>
      <c r="V2798">
        <v>36626.612099999998</v>
      </c>
      <c r="W2798">
        <v>39025.246500000001</v>
      </c>
      <c r="X2798">
        <v>47696.272599999997</v>
      </c>
      <c r="Y2798">
        <v>57569.592799999999</v>
      </c>
      <c r="Z2798">
        <v>72825.571800000005</v>
      </c>
      <c r="AA2798">
        <v>102103.79300000001</v>
      </c>
      <c r="AB2798">
        <v>104985.00229999999</v>
      </c>
      <c r="AC2798">
        <v>116881.3716</v>
      </c>
      <c r="AD2798">
        <v>125417.499</v>
      </c>
      <c r="AE2798">
        <v>123668.8401</v>
      </c>
      <c r="AF2798">
        <v>125704.6465</v>
      </c>
      <c r="AG2798">
        <v>127377.6792</v>
      </c>
      <c r="AH2798">
        <v>132178.07149999999</v>
      </c>
      <c r="AI2798">
        <v>137959.58590000001</v>
      </c>
      <c r="AJ2798">
        <v>147276.14120000001</v>
      </c>
      <c r="AK2798">
        <v>160860.6827</v>
      </c>
      <c r="AL2798">
        <v>163087.12669999999</v>
      </c>
      <c r="AM2798" s="49" t="s">
        <v>77</v>
      </c>
      <c r="AN2798" s="49" t="s">
        <v>14</v>
      </c>
      <c r="AO2798" s="49" t="s">
        <v>500</v>
      </c>
      <c r="AP2798" s="49" t="s">
        <v>505</v>
      </c>
      <c r="AQ2798" s="49" t="s">
        <v>13</v>
      </c>
      <c r="AR2798" s="49" t="s">
        <v>487</v>
      </c>
      <c r="AS2798" s="49" t="s">
        <v>488</v>
      </c>
      <c r="AT2798" s="49" t="s">
        <v>489</v>
      </c>
    </row>
    <row r="2799" spans="1:46" x14ac:dyDescent="0.25">
      <c r="A2799">
        <v>17</v>
      </c>
      <c r="B2799" t="s">
        <v>78</v>
      </c>
      <c r="C2799" t="s">
        <v>78</v>
      </c>
      <c r="D2799" t="s">
        <v>79</v>
      </c>
      <c r="E2799" t="s">
        <v>640</v>
      </c>
      <c r="F2799" t="s">
        <v>641</v>
      </c>
      <c r="G2799">
        <v>65497.001300000004</v>
      </c>
      <c r="H2799">
        <v>67133.998200000002</v>
      </c>
      <c r="I2799">
        <v>68757.999299999996</v>
      </c>
      <c r="J2799">
        <v>70395.000400000004</v>
      </c>
      <c r="K2799">
        <v>72000.001900000003</v>
      </c>
      <c r="L2799">
        <v>73499.998300000007</v>
      </c>
      <c r="M2799">
        <v>77107.998300000007</v>
      </c>
      <c r="N2799">
        <v>76236.2019</v>
      </c>
      <c r="O2799">
        <v>75284.203099999999</v>
      </c>
      <c r="P2799">
        <v>74778.203200000004</v>
      </c>
      <c r="Q2799">
        <v>60519.201699999998</v>
      </c>
      <c r="R2799">
        <v>62404.1996</v>
      </c>
      <c r="S2799">
        <v>64717.201399999998</v>
      </c>
      <c r="T2799">
        <v>66004.202799999999</v>
      </c>
      <c r="U2799">
        <v>67979.601999999999</v>
      </c>
      <c r="V2799">
        <v>70020.600000000006</v>
      </c>
      <c r="W2799">
        <v>76512.999599999996</v>
      </c>
      <c r="X2799">
        <v>78918.998699999996</v>
      </c>
      <c r="Y2799">
        <v>81234.001799999998</v>
      </c>
      <c r="Z2799">
        <v>83568.000499999995</v>
      </c>
      <c r="AA2799">
        <v>82281.9997</v>
      </c>
      <c r="AB2799">
        <v>84687.998800000001</v>
      </c>
      <c r="AC2799">
        <v>87107.001999999993</v>
      </c>
      <c r="AD2799">
        <v>98015.001900000003</v>
      </c>
      <c r="AE2799">
        <v>100742.9993</v>
      </c>
      <c r="AF2799">
        <v>103746.60129999999</v>
      </c>
      <c r="AG2799">
        <v>106935.9966</v>
      </c>
      <c r="AH2799">
        <v>109628.8878</v>
      </c>
      <c r="AI2799">
        <v>113260.0701</v>
      </c>
      <c r="AJ2799">
        <v>120631.78140000001</v>
      </c>
      <c r="AK2799">
        <v>124256.1686</v>
      </c>
      <c r="AL2799" t="s">
        <v>531</v>
      </c>
      <c r="AM2799" s="49" t="s">
        <v>79</v>
      </c>
      <c r="AN2799" s="49" t="s">
        <v>8</v>
      </c>
      <c r="AO2799" s="49" t="s">
        <v>9</v>
      </c>
      <c r="AP2799" s="49" t="s">
        <v>494</v>
      </c>
      <c r="AQ2799" s="49" t="s">
        <v>9</v>
      </c>
      <c r="AR2799" s="49" t="s">
        <v>487</v>
      </c>
      <c r="AS2799" s="49" t="s">
        <v>488</v>
      </c>
      <c r="AT2799" s="49" t="s">
        <v>489</v>
      </c>
    </row>
    <row r="2800" spans="1:46" x14ac:dyDescent="0.25">
      <c r="A2800">
        <v>17</v>
      </c>
      <c r="B2800" t="s">
        <v>96</v>
      </c>
      <c r="C2800" t="s">
        <v>96</v>
      </c>
      <c r="D2800" t="s">
        <v>97</v>
      </c>
      <c r="E2800" t="s">
        <v>640</v>
      </c>
      <c r="F2800" t="s">
        <v>641</v>
      </c>
      <c r="G2800">
        <v>35819.999900000003</v>
      </c>
      <c r="H2800">
        <v>37697.8007</v>
      </c>
      <c r="I2800">
        <v>36710.000599999999</v>
      </c>
      <c r="J2800">
        <v>40048.203200000004</v>
      </c>
      <c r="K2800">
        <v>39981.599600000001</v>
      </c>
      <c r="L2800">
        <v>40597.800199999998</v>
      </c>
      <c r="M2800">
        <v>39800.997799999997</v>
      </c>
      <c r="N2800">
        <v>39971.002800000002</v>
      </c>
      <c r="O2800">
        <v>39601.597199999997</v>
      </c>
      <c r="P2800">
        <v>40092.6</v>
      </c>
      <c r="Q2800">
        <v>39872.998200000002</v>
      </c>
      <c r="R2800">
        <v>40703.399700000002</v>
      </c>
      <c r="S2800">
        <v>40796.798799999997</v>
      </c>
      <c r="T2800">
        <v>40280.197999999997</v>
      </c>
      <c r="U2800">
        <v>41517.397400000002</v>
      </c>
      <c r="V2800">
        <v>41436.3995</v>
      </c>
      <c r="W2800">
        <v>42456.400300000001</v>
      </c>
      <c r="X2800">
        <v>44171.4015</v>
      </c>
      <c r="Y2800">
        <v>45623.999199999998</v>
      </c>
      <c r="Z2800">
        <v>47009.599699999999</v>
      </c>
      <c r="AA2800">
        <v>48190.197800000002</v>
      </c>
      <c r="AB2800">
        <v>48311.200499999999</v>
      </c>
      <c r="AC2800">
        <v>48588.199200000003</v>
      </c>
      <c r="AD2800">
        <v>49514.603999999999</v>
      </c>
      <c r="AE2800">
        <v>48889.4018</v>
      </c>
      <c r="AF2800">
        <v>50064.000099999997</v>
      </c>
      <c r="AG2800">
        <v>48166.601000000002</v>
      </c>
      <c r="AH2800">
        <v>50618.876700000001</v>
      </c>
      <c r="AI2800">
        <v>53064.315399999999</v>
      </c>
      <c r="AJ2800">
        <v>57174.455099999999</v>
      </c>
      <c r="AK2800">
        <v>57784.224900000001</v>
      </c>
      <c r="AL2800" t="s">
        <v>531</v>
      </c>
      <c r="AM2800" s="49" t="s">
        <v>97</v>
      </c>
      <c r="AN2800" s="49" t="s">
        <v>14</v>
      </c>
      <c r="AO2800" s="49" t="s">
        <v>506</v>
      </c>
      <c r="AP2800" s="49" t="s">
        <v>494</v>
      </c>
      <c r="AQ2800" s="49" t="s">
        <v>10</v>
      </c>
      <c r="AR2800" s="49" t="s">
        <v>495</v>
      </c>
      <c r="AS2800" s="49" t="s">
        <v>488</v>
      </c>
      <c r="AT2800" s="49" t="s">
        <v>489</v>
      </c>
    </row>
    <row r="2801" spans="1:46" x14ac:dyDescent="0.25">
      <c r="A2801">
        <v>17</v>
      </c>
      <c r="B2801" t="s">
        <v>90</v>
      </c>
      <c r="C2801" t="s">
        <v>90</v>
      </c>
      <c r="D2801" t="s">
        <v>91</v>
      </c>
      <c r="E2801" t="s">
        <v>640</v>
      </c>
      <c r="F2801" t="s">
        <v>641</v>
      </c>
      <c r="G2801">
        <v>17846.800200000001</v>
      </c>
      <c r="H2801">
        <v>25334.799900000002</v>
      </c>
      <c r="I2801">
        <v>19106.800899999998</v>
      </c>
      <c r="J2801">
        <v>15359.2004</v>
      </c>
      <c r="K2801">
        <v>19290.4005</v>
      </c>
      <c r="L2801">
        <v>19614.797900000001</v>
      </c>
      <c r="M2801">
        <v>25257.5995</v>
      </c>
      <c r="N2801">
        <v>23656.002</v>
      </c>
      <c r="O2801">
        <v>23512.202099999999</v>
      </c>
      <c r="P2801">
        <v>27237.202300000001</v>
      </c>
      <c r="Q2801">
        <v>25858.401099999999</v>
      </c>
      <c r="R2801">
        <v>26259.601200000001</v>
      </c>
      <c r="S2801">
        <v>26609.801899999999</v>
      </c>
      <c r="T2801">
        <v>23844.596399999999</v>
      </c>
      <c r="U2801">
        <v>29147.4005</v>
      </c>
      <c r="V2801">
        <v>29201.799599999998</v>
      </c>
      <c r="W2801">
        <v>28684.198</v>
      </c>
      <c r="X2801">
        <v>21990.6018</v>
      </c>
      <c r="Y2801">
        <v>25092.2</v>
      </c>
      <c r="Z2801">
        <v>30015.3995</v>
      </c>
      <c r="AA2801">
        <v>36434.601199999997</v>
      </c>
      <c r="AB2801">
        <v>23320.199700000001</v>
      </c>
      <c r="AC2801">
        <v>22691.003199999999</v>
      </c>
      <c r="AD2801">
        <v>33556.599099999999</v>
      </c>
      <c r="AE2801">
        <v>51594.999799999998</v>
      </c>
      <c r="AF2801">
        <v>50337.599099999999</v>
      </c>
      <c r="AG2801">
        <v>51123.000899999999</v>
      </c>
      <c r="AH2801">
        <v>42378.597000000002</v>
      </c>
      <c r="AI2801">
        <v>84298.203500000003</v>
      </c>
      <c r="AJ2801">
        <v>83831.002699999997</v>
      </c>
      <c r="AK2801">
        <v>79905.199399999998</v>
      </c>
      <c r="AL2801">
        <v>88305.406499999997</v>
      </c>
      <c r="AM2801" s="49" t="s">
        <v>91</v>
      </c>
      <c r="AN2801" s="49" t="s">
        <v>14</v>
      </c>
      <c r="AO2801" s="49" t="s">
        <v>500</v>
      </c>
      <c r="AP2801" s="49" t="s">
        <v>501</v>
      </c>
      <c r="AQ2801" s="49" t="s">
        <v>502</v>
      </c>
      <c r="AR2801" s="49" t="s">
        <v>487</v>
      </c>
      <c r="AS2801" s="49" t="s">
        <v>488</v>
      </c>
      <c r="AT2801" s="49" t="s">
        <v>489</v>
      </c>
    </row>
    <row r="2802" spans="1:46" x14ac:dyDescent="0.25">
      <c r="A2802">
        <v>17</v>
      </c>
      <c r="B2802" t="s">
        <v>105</v>
      </c>
      <c r="C2802" t="s">
        <v>105</v>
      </c>
      <c r="D2802" t="s">
        <v>106</v>
      </c>
      <c r="E2802" t="s">
        <v>640</v>
      </c>
      <c r="F2802" t="s">
        <v>641</v>
      </c>
      <c r="G2802">
        <v>17638.0003</v>
      </c>
      <c r="H2802">
        <v>18951.998200000002</v>
      </c>
      <c r="I2802">
        <v>20275.001899999999</v>
      </c>
      <c r="J2802">
        <v>21042.999199999998</v>
      </c>
      <c r="K2802">
        <v>21460.000199999999</v>
      </c>
      <c r="L2802">
        <v>21190.001899999999</v>
      </c>
      <c r="M2802">
        <v>21062.003000000001</v>
      </c>
      <c r="N2802">
        <v>21477.999299999999</v>
      </c>
      <c r="O2802">
        <v>22742.0026</v>
      </c>
      <c r="P2802">
        <v>22742.0026</v>
      </c>
      <c r="Q2802">
        <v>22742.0026</v>
      </c>
      <c r="R2802">
        <v>22742.0026</v>
      </c>
      <c r="S2802">
        <v>22278.000499999998</v>
      </c>
      <c r="T2802">
        <v>21830.0003</v>
      </c>
      <c r="U2802">
        <v>22661.000599999999</v>
      </c>
      <c r="V2802">
        <v>22760.0016</v>
      </c>
      <c r="W2802">
        <v>22998.0003</v>
      </c>
      <c r="X2802">
        <v>22778.000700000001</v>
      </c>
      <c r="Y2802">
        <v>22540.998500000002</v>
      </c>
      <c r="Z2802">
        <v>22267.001799999998</v>
      </c>
      <c r="AA2802">
        <v>21936.998200000002</v>
      </c>
      <c r="AB2802">
        <v>21520.0013</v>
      </c>
      <c r="AC2802">
        <v>21322.601999999999</v>
      </c>
      <c r="AD2802">
        <v>21154.2006</v>
      </c>
      <c r="AE2802">
        <v>21005.803599999999</v>
      </c>
      <c r="AF2802">
        <v>20910.800899999998</v>
      </c>
      <c r="AG2802">
        <v>20841.999299999999</v>
      </c>
      <c r="AH2802">
        <v>20795.605299999999</v>
      </c>
      <c r="AI2802">
        <v>20766.963400000001</v>
      </c>
      <c r="AJ2802">
        <v>20828.12</v>
      </c>
      <c r="AK2802">
        <v>20861.920099999999</v>
      </c>
      <c r="AL2802" t="s">
        <v>531</v>
      </c>
      <c r="AM2802" s="49" t="s">
        <v>106</v>
      </c>
      <c r="AN2802" s="49" t="s">
        <v>4</v>
      </c>
      <c r="AO2802" s="49" t="s">
        <v>9</v>
      </c>
      <c r="AP2802" s="49" t="s">
        <v>501</v>
      </c>
      <c r="AQ2802" s="49" t="s">
        <v>9</v>
      </c>
      <c r="AR2802" s="49" t="s">
        <v>495</v>
      </c>
      <c r="AS2802" s="49" t="s">
        <v>488</v>
      </c>
      <c r="AT2802" s="49" t="s">
        <v>489</v>
      </c>
    </row>
    <row r="2803" spans="1:46" x14ac:dyDescent="0.25">
      <c r="A2803">
        <v>17</v>
      </c>
      <c r="B2803" t="s">
        <v>98</v>
      </c>
      <c r="C2803" t="s">
        <v>98</v>
      </c>
      <c r="D2803" t="s">
        <v>99</v>
      </c>
      <c r="E2803" t="s">
        <v>640</v>
      </c>
      <c r="F2803" t="s">
        <v>641</v>
      </c>
      <c r="G2803">
        <v>2724912.0926000001</v>
      </c>
      <c r="H2803">
        <v>2766915.7492</v>
      </c>
      <c r="I2803">
        <v>2742433.1011999999</v>
      </c>
      <c r="J2803">
        <v>2757596.7823000001</v>
      </c>
      <c r="K2803">
        <v>2902188.5984999998</v>
      </c>
      <c r="L2803">
        <v>2868547.8657</v>
      </c>
      <c r="M2803">
        <v>2930762.8511999999</v>
      </c>
      <c r="N2803">
        <v>3078062.719</v>
      </c>
      <c r="O2803">
        <v>3080689.8020000001</v>
      </c>
      <c r="P2803">
        <v>3121142.4794000001</v>
      </c>
      <c r="Q2803">
        <v>3012771.0425999998</v>
      </c>
      <c r="R2803">
        <v>2979834.1233999999</v>
      </c>
      <c r="S2803">
        <v>3226831.3121000002</v>
      </c>
      <c r="T2803">
        <v>3551362.0329</v>
      </c>
      <c r="U2803">
        <v>3746938.8196999999</v>
      </c>
      <c r="V2803">
        <v>3911812.3744000001</v>
      </c>
      <c r="W2803">
        <v>4132061.8396000001</v>
      </c>
      <c r="X2803">
        <v>4490949.8808000004</v>
      </c>
      <c r="Y2803">
        <v>4719986.8364000004</v>
      </c>
      <c r="Z2803">
        <v>4647989.1958999997</v>
      </c>
      <c r="AA2803">
        <v>4964975.6756999996</v>
      </c>
      <c r="AB2803">
        <v>4850806.3916999996</v>
      </c>
      <c r="AC2803">
        <v>4872736.0672000004</v>
      </c>
      <c r="AD2803">
        <v>4933014.2473999998</v>
      </c>
      <c r="AE2803">
        <v>4965096.4775</v>
      </c>
      <c r="AF2803">
        <v>5031086.5120999999</v>
      </c>
      <c r="AG2803">
        <v>5125902.7318000002</v>
      </c>
      <c r="AH2803">
        <v>5179607.7950999998</v>
      </c>
      <c r="AI2803">
        <v>5431603.0140000004</v>
      </c>
      <c r="AJ2803">
        <v>5593301.0566999996</v>
      </c>
      <c r="AK2803">
        <v>5764635.2582999999</v>
      </c>
      <c r="AL2803">
        <v>5532938.9270000001</v>
      </c>
      <c r="AM2803" s="49" t="s">
        <v>99</v>
      </c>
      <c r="AN2803" s="49" t="s">
        <v>14</v>
      </c>
      <c r="AO2803" s="49" t="s">
        <v>506</v>
      </c>
      <c r="AP2803" s="49" t="s">
        <v>501</v>
      </c>
      <c r="AQ2803" s="49" t="s">
        <v>10</v>
      </c>
      <c r="AR2803" s="49" t="s">
        <v>487</v>
      </c>
      <c r="AS2803" s="49" t="s">
        <v>488</v>
      </c>
      <c r="AT2803" s="49" t="s">
        <v>489</v>
      </c>
    </row>
    <row r="2804" spans="1:46" x14ac:dyDescent="0.25">
      <c r="A2804">
        <v>17</v>
      </c>
      <c r="B2804" t="s">
        <v>102</v>
      </c>
      <c r="C2804" t="s">
        <v>102</v>
      </c>
      <c r="D2804" t="s">
        <v>409</v>
      </c>
      <c r="E2804" t="s">
        <v>640</v>
      </c>
      <c r="F2804" t="s">
        <v>641</v>
      </c>
      <c r="G2804">
        <v>94.001999999999995</v>
      </c>
      <c r="H2804">
        <v>63.999400000000001</v>
      </c>
      <c r="I2804">
        <v>34.000999999999998</v>
      </c>
      <c r="J2804">
        <v>0</v>
      </c>
      <c r="K2804">
        <v>0</v>
      </c>
      <c r="L2804">
        <v>0</v>
      </c>
      <c r="M2804">
        <v>0</v>
      </c>
      <c r="N2804">
        <v>0</v>
      </c>
      <c r="O2804">
        <v>0</v>
      </c>
      <c r="P2804">
        <v>0</v>
      </c>
      <c r="Q2804">
        <v>0</v>
      </c>
      <c r="R2804">
        <v>0</v>
      </c>
      <c r="S2804">
        <v>0</v>
      </c>
      <c r="T2804">
        <v>0</v>
      </c>
      <c r="U2804">
        <v>0</v>
      </c>
      <c r="V2804">
        <v>0</v>
      </c>
      <c r="W2804">
        <v>0</v>
      </c>
      <c r="X2804">
        <v>0</v>
      </c>
      <c r="Y2804">
        <v>0</v>
      </c>
      <c r="Z2804">
        <v>0</v>
      </c>
      <c r="AA2804">
        <v>0</v>
      </c>
      <c r="AB2804">
        <v>7.2012999999999998</v>
      </c>
      <c r="AC2804">
        <v>7.2012999999999998</v>
      </c>
      <c r="AD2804">
        <v>7.2012999999999998</v>
      </c>
      <c r="AE2804">
        <v>7.2012999999999998</v>
      </c>
      <c r="AF2804">
        <v>7.2012999999999998</v>
      </c>
      <c r="AG2804">
        <v>3.6006</v>
      </c>
      <c r="AH2804">
        <v>5.5601000000000003</v>
      </c>
      <c r="AI2804">
        <v>5.5601000000000003</v>
      </c>
      <c r="AJ2804">
        <v>5.5601000000000003</v>
      </c>
      <c r="AK2804">
        <v>5.5601000000000003</v>
      </c>
      <c r="AL2804" t="s">
        <v>531</v>
      </c>
      <c r="AM2804" s="49" t="s">
        <v>409</v>
      </c>
      <c r="AN2804" s="49" t="s">
        <v>14</v>
      </c>
      <c r="AO2804" s="49" t="s">
        <v>485</v>
      </c>
      <c r="AP2804" s="49" t="s">
        <v>505</v>
      </c>
      <c r="AQ2804" s="49" t="s">
        <v>13</v>
      </c>
      <c r="AR2804" s="49" t="s">
        <v>495</v>
      </c>
      <c r="AS2804" s="49" t="s">
        <v>496</v>
      </c>
      <c r="AT2804" s="49" t="s">
        <v>497</v>
      </c>
    </row>
    <row r="2805" spans="1:46" x14ac:dyDescent="0.25">
      <c r="A2805">
        <v>17</v>
      </c>
      <c r="B2805" t="s">
        <v>84</v>
      </c>
      <c r="C2805" t="s">
        <v>84</v>
      </c>
      <c r="D2805" t="s">
        <v>85</v>
      </c>
      <c r="E2805" t="s">
        <v>640</v>
      </c>
      <c r="F2805" t="s">
        <v>641</v>
      </c>
      <c r="G2805">
        <v>13167.0003</v>
      </c>
      <c r="H2805">
        <v>14064.800999999999</v>
      </c>
      <c r="I2805">
        <v>13795.7991</v>
      </c>
      <c r="J2805">
        <v>13072.1986</v>
      </c>
      <c r="K2805">
        <v>11840.597</v>
      </c>
      <c r="L2805">
        <v>16986.400300000001</v>
      </c>
      <c r="M2805">
        <v>20867.798299999999</v>
      </c>
      <c r="N2805">
        <v>20297.397099999998</v>
      </c>
      <c r="O2805">
        <v>28321.801200000002</v>
      </c>
      <c r="P2805">
        <v>27781.197400000001</v>
      </c>
      <c r="Q2805">
        <v>32508.601200000001</v>
      </c>
      <c r="R2805">
        <v>28840.596000000001</v>
      </c>
      <c r="S2805">
        <v>34558.6008</v>
      </c>
      <c r="T2805">
        <v>39724.999000000003</v>
      </c>
      <c r="U2805">
        <v>42145.999300000003</v>
      </c>
      <c r="V2805">
        <v>46908.798300000002</v>
      </c>
      <c r="W2805">
        <v>49016.0818</v>
      </c>
      <c r="X2805">
        <v>41493.469799999999</v>
      </c>
      <c r="Y2805">
        <v>45462.3678</v>
      </c>
      <c r="Z2805">
        <v>48027.678800000002</v>
      </c>
      <c r="AA2805">
        <v>62622.160199999998</v>
      </c>
      <c r="AB2805">
        <v>59810.284399999997</v>
      </c>
      <c r="AC2805">
        <v>67743.123200000002</v>
      </c>
      <c r="AD2805">
        <v>76434.451100000006</v>
      </c>
      <c r="AE2805">
        <v>77406.734899999996</v>
      </c>
      <c r="AF2805">
        <v>85512.505300000004</v>
      </c>
      <c r="AG2805">
        <v>80176.089600000007</v>
      </c>
      <c r="AH2805">
        <v>77489.6587</v>
      </c>
      <c r="AI2805">
        <v>104330.81479999999</v>
      </c>
      <c r="AJ2805">
        <v>102396.1029</v>
      </c>
      <c r="AK2805">
        <v>103331.24559999999</v>
      </c>
      <c r="AL2805">
        <v>117454.4733</v>
      </c>
      <c r="AM2805" s="49" t="s">
        <v>85</v>
      </c>
      <c r="AN2805" s="49" t="s">
        <v>14</v>
      </c>
      <c r="AO2805" s="49" t="s">
        <v>500</v>
      </c>
      <c r="AP2805" s="49" t="s">
        <v>501</v>
      </c>
      <c r="AQ2805" s="49" t="s">
        <v>502</v>
      </c>
      <c r="AR2805" s="49" t="s">
        <v>487</v>
      </c>
      <c r="AS2805" s="49" t="s">
        <v>488</v>
      </c>
      <c r="AT2805" s="49" t="s">
        <v>489</v>
      </c>
    </row>
    <row r="2806" spans="1:46" x14ac:dyDescent="0.25">
      <c r="A2806">
        <v>17</v>
      </c>
      <c r="B2806" t="s">
        <v>223</v>
      </c>
      <c r="C2806" t="s">
        <v>223</v>
      </c>
      <c r="D2806" t="s">
        <v>224</v>
      </c>
      <c r="E2806" t="s">
        <v>640</v>
      </c>
      <c r="F2806" t="s">
        <v>641</v>
      </c>
      <c r="G2806" t="s">
        <v>531</v>
      </c>
      <c r="H2806" t="s">
        <v>531</v>
      </c>
      <c r="I2806" t="s">
        <v>531</v>
      </c>
      <c r="J2806" t="s">
        <v>531</v>
      </c>
      <c r="K2806" t="s">
        <v>531</v>
      </c>
      <c r="L2806">
        <v>97026.000100000005</v>
      </c>
      <c r="M2806">
        <v>99709.998500000002</v>
      </c>
      <c r="N2806">
        <v>102200.99800000001</v>
      </c>
      <c r="O2806">
        <v>109015.99890000001</v>
      </c>
      <c r="P2806">
        <v>111325.9988</v>
      </c>
      <c r="Q2806">
        <v>113448.6017</v>
      </c>
      <c r="R2806">
        <v>115282.6002</v>
      </c>
      <c r="S2806">
        <v>115281.00079999999</v>
      </c>
      <c r="T2806">
        <v>116870.2012</v>
      </c>
      <c r="U2806">
        <v>120130.4038</v>
      </c>
      <c r="V2806">
        <v>121654.0012</v>
      </c>
      <c r="W2806">
        <v>122738.8011</v>
      </c>
      <c r="X2806">
        <v>123928.1998</v>
      </c>
      <c r="Y2806">
        <v>125113.8011</v>
      </c>
      <c r="Z2806">
        <v>123735.4019</v>
      </c>
      <c r="AA2806">
        <v>124433.601</v>
      </c>
      <c r="AB2806">
        <v>125596.60189999999</v>
      </c>
      <c r="AC2806">
        <v>129676.605</v>
      </c>
      <c r="AD2806">
        <v>133872.4025</v>
      </c>
      <c r="AE2806">
        <v>139560.00279999999</v>
      </c>
      <c r="AF2806">
        <v>142966.601</v>
      </c>
      <c r="AG2806">
        <v>148373.60200000001</v>
      </c>
      <c r="AH2806">
        <v>151150.6562</v>
      </c>
      <c r="AI2806">
        <v>161826.2426</v>
      </c>
      <c r="AJ2806">
        <v>162770.3492</v>
      </c>
      <c r="AK2806">
        <v>160258.01800000001</v>
      </c>
      <c r="AL2806" t="s">
        <v>531</v>
      </c>
      <c r="AM2806" s="49" t="s">
        <v>224</v>
      </c>
      <c r="AN2806" s="49" t="s">
        <v>14</v>
      </c>
      <c r="AO2806" s="49" t="s">
        <v>485</v>
      </c>
      <c r="AP2806" s="49" t="s">
        <v>494</v>
      </c>
      <c r="AQ2806" s="49" t="s">
        <v>11</v>
      </c>
      <c r="AR2806" s="49" t="s">
        <v>487</v>
      </c>
      <c r="AS2806" s="49" t="s">
        <v>488</v>
      </c>
      <c r="AT2806" s="49" t="s">
        <v>489</v>
      </c>
    </row>
    <row r="2807" spans="1:46" x14ac:dyDescent="0.25">
      <c r="A2807">
        <v>17</v>
      </c>
      <c r="B2807" t="s">
        <v>119</v>
      </c>
      <c r="C2807" t="s">
        <v>119</v>
      </c>
      <c r="D2807" t="s">
        <v>120</v>
      </c>
      <c r="E2807" t="s">
        <v>640</v>
      </c>
      <c r="F2807" t="s">
        <v>641</v>
      </c>
      <c r="G2807">
        <v>169548.59839999999</v>
      </c>
      <c r="H2807">
        <v>173977.60060000001</v>
      </c>
      <c r="I2807">
        <v>178590.2023</v>
      </c>
      <c r="J2807">
        <v>183577.2003</v>
      </c>
      <c r="K2807">
        <v>189376.80170000001</v>
      </c>
      <c r="L2807">
        <v>194610.79990000001</v>
      </c>
      <c r="M2807">
        <v>200331.7984</v>
      </c>
      <c r="N2807">
        <v>206567.19959999999</v>
      </c>
      <c r="O2807">
        <v>211956.5993</v>
      </c>
      <c r="P2807">
        <v>217916.4002</v>
      </c>
      <c r="Q2807">
        <v>222799.19709999999</v>
      </c>
      <c r="R2807">
        <v>227507.4002</v>
      </c>
      <c r="S2807">
        <v>239735.20079999999</v>
      </c>
      <c r="T2807">
        <v>247115.80069999999</v>
      </c>
      <c r="U2807">
        <v>254931.99950000001</v>
      </c>
      <c r="V2807">
        <v>260964.1986</v>
      </c>
      <c r="W2807">
        <v>234954.20180000001</v>
      </c>
      <c r="X2807">
        <v>189943.2004</v>
      </c>
      <c r="Y2807">
        <v>195009.1991</v>
      </c>
      <c r="Z2807">
        <v>201505.19930000001</v>
      </c>
      <c r="AA2807">
        <v>202365.60339999999</v>
      </c>
      <c r="AB2807">
        <v>218129.00169999999</v>
      </c>
      <c r="AC2807">
        <v>232829.99530000001</v>
      </c>
      <c r="AD2807">
        <v>248562.7965</v>
      </c>
      <c r="AE2807">
        <v>263825.60009999998</v>
      </c>
      <c r="AF2807">
        <v>277242.39740000002</v>
      </c>
      <c r="AG2807">
        <v>285632.40130000003</v>
      </c>
      <c r="AH2807">
        <v>293996.3382</v>
      </c>
      <c r="AI2807">
        <v>301033.587</v>
      </c>
      <c r="AJ2807">
        <v>309194.02029999997</v>
      </c>
      <c r="AK2807">
        <v>317416.10830000002</v>
      </c>
      <c r="AL2807" t="s">
        <v>531</v>
      </c>
      <c r="AM2807" s="49" t="s">
        <v>120</v>
      </c>
      <c r="AN2807" s="49" t="s">
        <v>5</v>
      </c>
      <c r="AO2807" s="49" t="s">
        <v>9</v>
      </c>
      <c r="AP2807" s="49" t="s">
        <v>494</v>
      </c>
      <c r="AQ2807" s="49" t="s">
        <v>9</v>
      </c>
      <c r="AR2807" s="49" t="s">
        <v>487</v>
      </c>
      <c r="AS2807" s="49" t="s">
        <v>488</v>
      </c>
      <c r="AT2807" s="49" t="s">
        <v>489</v>
      </c>
    </row>
    <row r="2808" spans="1:46" x14ac:dyDescent="0.25">
      <c r="A2808">
        <v>17</v>
      </c>
      <c r="B2808" t="s">
        <v>109</v>
      </c>
      <c r="C2808" t="s">
        <v>109</v>
      </c>
      <c r="D2808" t="s">
        <v>110</v>
      </c>
      <c r="E2808" t="s">
        <v>640</v>
      </c>
      <c r="F2808" t="s">
        <v>641</v>
      </c>
      <c r="G2808">
        <v>1521461.7966</v>
      </c>
      <c r="H2808">
        <v>1562263.5987</v>
      </c>
      <c r="I2808">
        <v>1594969.2013999999</v>
      </c>
      <c r="J2808">
        <v>1623787.6030999999</v>
      </c>
      <c r="K2808">
        <v>1708538.4039</v>
      </c>
      <c r="L2808">
        <v>1746632.3931</v>
      </c>
      <c r="M2808">
        <v>1790313.1979</v>
      </c>
      <c r="N2808">
        <v>1774882.399</v>
      </c>
      <c r="O2808">
        <v>1734385.3959999999</v>
      </c>
      <c r="P2808">
        <v>1812727.4034</v>
      </c>
      <c r="Q2808">
        <v>1867967.7997000001</v>
      </c>
      <c r="R2808">
        <v>1738903.4012</v>
      </c>
      <c r="S2808">
        <v>1850743.7986000001</v>
      </c>
      <c r="T2808">
        <v>1795444.3976</v>
      </c>
      <c r="U2808">
        <v>1857905.9941</v>
      </c>
      <c r="V2808">
        <v>1848466.9957999999</v>
      </c>
      <c r="W2808">
        <v>1801168.2012</v>
      </c>
      <c r="X2808">
        <v>1871803.5952000001</v>
      </c>
      <c r="Y2808">
        <v>1869526.5453999999</v>
      </c>
      <c r="Z2808">
        <v>1843000.6344000001</v>
      </c>
      <c r="AA2808">
        <v>1780569.7733</v>
      </c>
      <c r="AB2808">
        <v>1876803.6769000001</v>
      </c>
      <c r="AC2808">
        <v>1894966.8987</v>
      </c>
      <c r="AD2808">
        <v>2001826.436</v>
      </c>
      <c r="AE2808">
        <v>1996356.8047</v>
      </c>
      <c r="AF2808">
        <v>1989829.6002</v>
      </c>
      <c r="AG2808">
        <v>2043974.6041000001</v>
      </c>
      <c r="AH2808">
        <v>2095175.0064000001</v>
      </c>
      <c r="AI2808">
        <v>2092713.4025000001</v>
      </c>
      <c r="AJ2808">
        <v>2080515.6044999999</v>
      </c>
      <c r="AK2808">
        <v>2076657.2757000001</v>
      </c>
      <c r="AL2808">
        <v>2061916.0260000001</v>
      </c>
      <c r="AM2808" s="49" t="s">
        <v>110</v>
      </c>
      <c r="AN2808" s="49" t="s">
        <v>14</v>
      </c>
      <c r="AO2808" s="49" t="s">
        <v>507</v>
      </c>
      <c r="AP2808" s="49" t="s">
        <v>505</v>
      </c>
      <c r="AQ2808" s="49" t="s">
        <v>13</v>
      </c>
      <c r="AR2808" s="49" t="s">
        <v>487</v>
      </c>
      <c r="AS2808" s="49" t="s">
        <v>488</v>
      </c>
      <c r="AT2808" s="49" t="s">
        <v>489</v>
      </c>
    </row>
    <row r="2809" spans="1:46" x14ac:dyDescent="0.25">
      <c r="A2809">
        <v>17</v>
      </c>
      <c r="B2809" t="s">
        <v>113</v>
      </c>
      <c r="C2809" t="s">
        <v>113</v>
      </c>
      <c r="D2809" t="s">
        <v>114</v>
      </c>
      <c r="E2809" t="s">
        <v>640</v>
      </c>
      <c r="F2809" t="s">
        <v>641</v>
      </c>
      <c r="G2809">
        <v>163333.79620000001</v>
      </c>
      <c r="H2809">
        <v>191722.39780000001</v>
      </c>
      <c r="I2809">
        <v>218225.00510000001</v>
      </c>
      <c r="J2809">
        <v>212228.20120000001</v>
      </c>
      <c r="K2809">
        <v>215675.59969999999</v>
      </c>
      <c r="L2809">
        <v>230339.39780000001</v>
      </c>
      <c r="M2809">
        <v>234856.59909999999</v>
      </c>
      <c r="N2809">
        <v>241415.59820000001</v>
      </c>
      <c r="O2809">
        <v>241384.39809999999</v>
      </c>
      <c r="P2809">
        <v>238906.00090000001</v>
      </c>
      <c r="Q2809">
        <v>264319.60060000001</v>
      </c>
      <c r="R2809">
        <v>273116.00040000002</v>
      </c>
      <c r="S2809">
        <v>280372.20209999999</v>
      </c>
      <c r="T2809">
        <v>268120.59950000001</v>
      </c>
      <c r="U2809">
        <v>279023.78039999999</v>
      </c>
      <c r="V2809">
        <v>297582.5417</v>
      </c>
      <c r="W2809">
        <v>312346.86070000002</v>
      </c>
      <c r="X2809">
        <v>300768.73839999997</v>
      </c>
      <c r="Y2809">
        <v>310248.19790000003</v>
      </c>
      <c r="Z2809">
        <v>322245.0379</v>
      </c>
      <c r="AA2809">
        <v>284776.4143</v>
      </c>
      <c r="AB2809">
        <v>324575.63260000001</v>
      </c>
      <c r="AC2809">
        <v>467391.50040000002</v>
      </c>
      <c r="AD2809">
        <v>502931.02659999998</v>
      </c>
      <c r="AE2809">
        <v>400355.21789999999</v>
      </c>
      <c r="AF2809">
        <v>405283.94400000002</v>
      </c>
      <c r="AG2809">
        <v>429684.92430000001</v>
      </c>
      <c r="AH2809">
        <v>446414.07079999999</v>
      </c>
      <c r="AI2809">
        <v>471480.49680000002</v>
      </c>
      <c r="AJ2809">
        <v>472622.5428</v>
      </c>
      <c r="AK2809">
        <v>468968.70990000002</v>
      </c>
      <c r="AL2809">
        <v>387151.41560000001</v>
      </c>
      <c r="AM2809" s="49" t="s">
        <v>114</v>
      </c>
      <c r="AN2809" s="49" t="s">
        <v>14</v>
      </c>
      <c r="AO2809" s="49" t="s">
        <v>506</v>
      </c>
      <c r="AP2809" s="49" t="s">
        <v>505</v>
      </c>
      <c r="AQ2809" s="49" t="s">
        <v>10</v>
      </c>
      <c r="AR2809" s="49" t="s">
        <v>495</v>
      </c>
      <c r="AS2809" s="49" t="s">
        <v>488</v>
      </c>
      <c r="AT2809" s="49" t="s">
        <v>489</v>
      </c>
    </row>
    <row r="2810" spans="1:46" x14ac:dyDescent="0.25">
      <c r="A2810">
        <v>17</v>
      </c>
      <c r="B2810" t="s">
        <v>493</v>
      </c>
      <c r="C2810" t="s">
        <v>542</v>
      </c>
      <c r="D2810" t="s">
        <v>543</v>
      </c>
      <c r="E2810" t="s">
        <v>640</v>
      </c>
      <c r="F2810" t="s">
        <v>641</v>
      </c>
      <c r="G2810">
        <v>8849814.5995000005</v>
      </c>
      <c r="H2810">
        <v>8926478.8012000006</v>
      </c>
      <c r="I2810">
        <v>9002401.4034000002</v>
      </c>
      <c r="J2810">
        <v>9118456.2002000008</v>
      </c>
      <c r="K2810">
        <v>9196617.2039000001</v>
      </c>
      <c r="L2810">
        <v>9313747.9956999999</v>
      </c>
      <c r="M2810">
        <v>9302324.0063000005</v>
      </c>
      <c r="N2810">
        <v>9356545.1973999999</v>
      </c>
      <c r="O2810">
        <v>9314491.6049000006</v>
      </c>
      <c r="P2810">
        <v>9278967.0004999992</v>
      </c>
      <c r="Q2810">
        <v>9208528.8005999997</v>
      </c>
      <c r="R2810">
        <v>9088669.4000000004</v>
      </c>
      <c r="S2810">
        <v>9041720.2031999994</v>
      </c>
      <c r="T2810">
        <v>8777757.5985000003</v>
      </c>
      <c r="U2810">
        <v>8721229.3969000001</v>
      </c>
      <c r="V2810">
        <v>8700576.5950000007</v>
      </c>
      <c r="W2810">
        <v>8804279.193</v>
      </c>
      <c r="X2810">
        <v>8559022.5994000006</v>
      </c>
      <c r="Y2810">
        <v>8556631.1996999998</v>
      </c>
      <c r="Z2810">
        <v>8574314.7983999997</v>
      </c>
      <c r="AA2810">
        <v>8651459.0042000003</v>
      </c>
      <c r="AB2810">
        <v>8502855.8065000009</v>
      </c>
      <c r="AC2810">
        <v>9079563.8049999997</v>
      </c>
      <c r="AD2810">
        <v>9459091.6063000001</v>
      </c>
      <c r="AE2810">
        <v>10198498.2049</v>
      </c>
      <c r="AF2810">
        <v>10629570.199200001</v>
      </c>
      <c r="AG2810">
        <v>11135211.596899999</v>
      </c>
      <c r="AH2810">
        <v>11889483.4958</v>
      </c>
      <c r="AI2810">
        <v>12702353.278200001</v>
      </c>
      <c r="AJ2810">
        <v>13744375.2995</v>
      </c>
      <c r="AK2810">
        <v>14675930.4451</v>
      </c>
      <c r="AL2810" t="s">
        <v>531</v>
      </c>
      <c r="AM2810" s="49" t="e">
        <v>#N/A</v>
      </c>
      <c r="AN2810" s="49" t="e">
        <v>#N/A</v>
      </c>
      <c r="AO2810" s="49" t="e">
        <v>#N/A</v>
      </c>
      <c r="AP2810" s="49" t="e">
        <v>#N/A</v>
      </c>
      <c r="AQ2810" s="49" t="e">
        <v>#N/A</v>
      </c>
      <c r="AR2810" s="49" t="e">
        <v>#N/A</v>
      </c>
      <c r="AS2810" s="49" t="e">
        <v>#N/A</v>
      </c>
      <c r="AT2810" s="49" t="e">
        <v>#N/A</v>
      </c>
    </row>
    <row r="2811" spans="1:46" x14ac:dyDescent="0.25">
      <c r="A2811">
        <v>17</v>
      </c>
      <c r="B2811" t="s">
        <v>544</v>
      </c>
      <c r="C2811" t="s">
        <v>544</v>
      </c>
      <c r="D2811" t="s">
        <v>545</v>
      </c>
      <c r="E2811" t="s">
        <v>640</v>
      </c>
      <c r="F2811" t="s">
        <v>641</v>
      </c>
      <c r="G2811">
        <v>25701.597099999999</v>
      </c>
      <c r="H2811">
        <v>17260.798900000002</v>
      </c>
      <c r="I2811">
        <v>27709.000199999999</v>
      </c>
      <c r="J2811">
        <v>18799.397700000001</v>
      </c>
      <c r="K2811">
        <v>23240.6044</v>
      </c>
      <c r="L2811">
        <v>24310.796600000001</v>
      </c>
      <c r="M2811">
        <v>25403.203799999999</v>
      </c>
      <c r="N2811">
        <v>33785.998099999997</v>
      </c>
      <c r="O2811">
        <v>39679.601499999997</v>
      </c>
      <c r="P2811">
        <v>39613.998500000002</v>
      </c>
      <c r="Q2811">
        <v>41333.998800000001</v>
      </c>
      <c r="R2811">
        <v>48634.597300000001</v>
      </c>
      <c r="S2811">
        <v>43724.000099999997</v>
      </c>
      <c r="T2811">
        <v>49192.798199999997</v>
      </c>
      <c r="U2811">
        <v>50264.003599999996</v>
      </c>
      <c r="V2811">
        <v>53691.803699999997</v>
      </c>
      <c r="W2811">
        <v>55166.595600000001</v>
      </c>
      <c r="X2811">
        <v>58074.198499999999</v>
      </c>
      <c r="Y2811">
        <v>60280.796999999999</v>
      </c>
      <c r="Z2811">
        <v>57198.604599999999</v>
      </c>
      <c r="AA2811">
        <v>62766.600599999998</v>
      </c>
      <c r="AB2811">
        <v>64603.605199999998</v>
      </c>
      <c r="AC2811">
        <v>73151.602100000004</v>
      </c>
      <c r="AD2811">
        <v>74141.600300000006</v>
      </c>
      <c r="AE2811">
        <v>67018.203899999993</v>
      </c>
      <c r="AF2811">
        <v>67174.999599999996</v>
      </c>
      <c r="AG2811">
        <v>72913.997000000003</v>
      </c>
      <c r="AH2811">
        <v>70151.692899999995</v>
      </c>
      <c r="AI2811">
        <v>71049.945800000001</v>
      </c>
      <c r="AJ2811">
        <v>80042.961899999995</v>
      </c>
      <c r="AK2811">
        <v>80344.214699999997</v>
      </c>
      <c r="AL2811" t="s">
        <v>531</v>
      </c>
      <c r="AM2811" s="49" t="e">
        <v>#N/A</v>
      </c>
      <c r="AN2811" s="49" t="e">
        <v>#N/A</v>
      </c>
      <c r="AO2811" s="49" t="e">
        <v>#N/A</v>
      </c>
      <c r="AP2811" s="49" t="e">
        <v>#N/A</v>
      </c>
      <c r="AQ2811" s="49" t="e">
        <v>#N/A</v>
      </c>
      <c r="AR2811" s="49" t="e">
        <v>#N/A</v>
      </c>
      <c r="AS2811" s="49" t="e">
        <v>#N/A</v>
      </c>
      <c r="AT2811" s="49" t="e">
        <v>#N/A</v>
      </c>
    </row>
    <row r="2812" spans="1:46" x14ac:dyDescent="0.25">
      <c r="A2812">
        <v>17</v>
      </c>
      <c r="B2812" t="s">
        <v>124</v>
      </c>
      <c r="C2812" t="s">
        <v>124</v>
      </c>
      <c r="D2812" t="s">
        <v>125</v>
      </c>
      <c r="E2812" t="s">
        <v>640</v>
      </c>
      <c r="F2812" t="s">
        <v>641</v>
      </c>
      <c r="G2812">
        <v>330126.19900000002</v>
      </c>
      <c r="H2812">
        <v>325061.6029</v>
      </c>
      <c r="I2812">
        <v>304882.60019999999</v>
      </c>
      <c r="J2812">
        <v>324046.2034</v>
      </c>
      <c r="K2812">
        <v>349013.39809999999</v>
      </c>
      <c r="L2812">
        <v>351001.00180000003</v>
      </c>
      <c r="M2812">
        <v>355680.60080000001</v>
      </c>
      <c r="N2812">
        <v>276648.39939999999</v>
      </c>
      <c r="O2812">
        <v>273419.20010000002</v>
      </c>
      <c r="P2812">
        <v>284710.60190000001</v>
      </c>
      <c r="Q2812">
        <v>259114.00140000001</v>
      </c>
      <c r="R2812">
        <v>251678.3995</v>
      </c>
      <c r="S2812">
        <v>266584.39980000001</v>
      </c>
      <c r="T2812">
        <v>284456.99910000002</v>
      </c>
      <c r="U2812">
        <v>278846.5992</v>
      </c>
      <c r="V2812">
        <v>279881.0025</v>
      </c>
      <c r="W2812">
        <v>306029.40240000002</v>
      </c>
      <c r="X2812">
        <v>311628.99609999999</v>
      </c>
      <c r="Y2812">
        <v>324074.40149999998</v>
      </c>
      <c r="Z2812">
        <v>306588.80070000002</v>
      </c>
      <c r="AA2812">
        <v>321525.59909999999</v>
      </c>
      <c r="AB2812">
        <v>345406.00510000001</v>
      </c>
      <c r="AC2812">
        <v>349469.80119999999</v>
      </c>
      <c r="AD2812">
        <v>437027.19819999998</v>
      </c>
      <c r="AE2812">
        <v>434090.00309999997</v>
      </c>
      <c r="AF2812">
        <v>427096.20069999999</v>
      </c>
      <c r="AG2812">
        <v>421667.6</v>
      </c>
      <c r="AH2812">
        <v>446251.6899</v>
      </c>
      <c r="AI2812">
        <v>423752.97389999998</v>
      </c>
      <c r="AJ2812">
        <v>419338.28220000002</v>
      </c>
      <c r="AK2812">
        <v>405801.99770000001</v>
      </c>
      <c r="AL2812">
        <v>482399.15620000003</v>
      </c>
      <c r="AM2812" s="49" t="s">
        <v>125</v>
      </c>
      <c r="AN2812" s="49" t="s">
        <v>14</v>
      </c>
      <c r="AO2812" s="49" t="s">
        <v>506</v>
      </c>
      <c r="AP2812" s="49" t="s">
        <v>501</v>
      </c>
      <c r="AQ2812" s="49" t="s">
        <v>10</v>
      </c>
      <c r="AR2812" s="49" t="s">
        <v>487</v>
      </c>
      <c r="AS2812" s="49" t="s">
        <v>488</v>
      </c>
      <c r="AT2812" s="49" t="s">
        <v>489</v>
      </c>
    </row>
    <row r="2813" spans="1:46" x14ac:dyDescent="0.25">
      <c r="A2813">
        <v>17</v>
      </c>
      <c r="B2813" t="s">
        <v>130</v>
      </c>
      <c r="C2813" t="s">
        <v>130</v>
      </c>
      <c r="D2813" t="s">
        <v>131</v>
      </c>
      <c r="E2813" t="s">
        <v>640</v>
      </c>
      <c r="F2813" t="s">
        <v>641</v>
      </c>
      <c r="G2813">
        <v>28532.200499999999</v>
      </c>
      <c r="H2813">
        <v>30174.598399999999</v>
      </c>
      <c r="I2813">
        <v>39588.400399999999</v>
      </c>
      <c r="J2813">
        <v>40940.1967</v>
      </c>
      <c r="K2813">
        <v>41233.800300000003</v>
      </c>
      <c r="L2813">
        <v>40087.404199999997</v>
      </c>
      <c r="M2813">
        <v>41926.996200000001</v>
      </c>
      <c r="N2813">
        <v>41723.3963</v>
      </c>
      <c r="O2813">
        <v>36173.596100000002</v>
      </c>
      <c r="P2813">
        <v>43376.194199999998</v>
      </c>
      <c r="Q2813">
        <v>51007.202400000002</v>
      </c>
      <c r="R2813">
        <v>52692.795599999998</v>
      </c>
      <c r="S2813">
        <v>58807.3992</v>
      </c>
      <c r="T2813">
        <v>59606.801700000004</v>
      </c>
      <c r="U2813">
        <v>85065.597899999993</v>
      </c>
      <c r="V2813">
        <v>85924.997199999998</v>
      </c>
      <c r="W2813">
        <v>92363.001900000003</v>
      </c>
      <c r="X2813">
        <v>92663.002900000007</v>
      </c>
      <c r="Y2813">
        <v>93599.397400000002</v>
      </c>
      <c r="Z2813">
        <v>96612.001000000004</v>
      </c>
      <c r="AA2813">
        <v>98250.597299999994</v>
      </c>
      <c r="AB2813">
        <v>96777.999200000006</v>
      </c>
      <c r="AC2813">
        <v>103158.7997</v>
      </c>
      <c r="AD2813">
        <v>109052.4031</v>
      </c>
      <c r="AE2813">
        <v>109761.9987</v>
      </c>
      <c r="AF2813">
        <v>109045.00079999999</v>
      </c>
      <c r="AG2813">
        <v>97233.058300000004</v>
      </c>
      <c r="AH2813">
        <v>91562.033500000005</v>
      </c>
      <c r="AI2813">
        <v>86674.488800000006</v>
      </c>
      <c r="AJ2813">
        <v>101696.74400000001</v>
      </c>
      <c r="AK2813">
        <v>108522.5845</v>
      </c>
      <c r="AL2813">
        <v>109312.09359999999</v>
      </c>
      <c r="AM2813" s="49" t="s">
        <v>131</v>
      </c>
      <c r="AN2813" s="49" t="s">
        <v>14</v>
      </c>
      <c r="AO2813" s="49" t="s">
        <v>507</v>
      </c>
      <c r="AP2813" s="49" t="s">
        <v>501</v>
      </c>
      <c r="AQ2813" s="49" t="s">
        <v>10</v>
      </c>
      <c r="AR2813" s="49" t="s">
        <v>487</v>
      </c>
      <c r="AS2813" s="49" t="s">
        <v>488</v>
      </c>
      <c r="AT2813" s="49" t="s">
        <v>489</v>
      </c>
    </row>
    <row r="2814" spans="1:46" x14ac:dyDescent="0.25">
      <c r="A2814">
        <v>17</v>
      </c>
      <c r="B2814" t="s">
        <v>117</v>
      </c>
      <c r="C2814" t="s">
        <v>117</v>
      </c>
      <c r="D2814" t="s">
        <v>546</v>
      </c>
      <c r="E2814" t="s">
        <v>640</v>
      </c>
      <c r="F2814" t="s">
        <v>641</v>
      </c>
      <c r="G2814">
        <v>137764.19630000001</v>
      </c>
      <c r="H2814">
        <v>142207.4002</v>
      </c>
      <c r="I2814">
        <v>146063.79879999999</v>
      </c>
      <c r="J2814">
        <v>150724.40229999999</v>
      </c>
      <c r="K2814">
        <v>155326.3988</v>
      </c>
      <c r="L2814">
        <v>161422.40059999999</v>
      </c>
      <c r="M2814">
        <v>166375.20079999999</v>
      </c>
      <c r="N2814">
        <v>171363.40030000001</v>
      </c>
      <c r="O2814">
        <v>172810.19930000001</v>
      </c>
      <c r="P2814">
        <v>178531.40289999999</v>
      </c>
      <c r="Q2814">
        <v>183217.39920000001</v>
      </c>
      <c r="R2814">
        <v>183823.99960000001</v>
      </c>
      <c r="S2814">
        <v>187292.39910000001</v>
      </c>
      <c r="T2814">
        <v>191284.19889999999</v>
      </c>
      <c r="U2814">
        <v>297396.79849999998</v>
      </c>
      <c r="V2814">
        <v>305543.20179999998</v>
      </c>
      <c r="W2814">
        <v>314962.99939999997</v>
      </c>
      <c r="X2814">
        <v>325701.80229999998</v>
      </c>
      <c r="Y2814">
        <v>325170.99979999999</v>
      </c>
      <c r="Z2814">
        <v>305209.79859999998</v>
      </c>
      <c r="AA2814">
        <v>250371.0043</v>
      </c>
      <c r="AB2814">
        <v>296956.59840000002</v>
      </c>
      <c r="AC2814">
        <v>306039.60139999999</v>
      </c>
      <c r="AD2814">
        <v>299277.40019999997</v>
      </c>
      <c r="AE2814">
        <v>308079.19679999998</v>
      </c>
      <c r="AF2814">
        <v>266661.19829999999</v>
      </c>
      <c r="AG2814">
        <v>273645.39610000001</v>
      </c>
      <c r="AH2814">
        <v>271809.86949999997</v>
      </c>
      <c r="AI2814">
        <v>272672.0196</v>
      </c>
      <c r="AJ2814">
        <v>280485.4718</v>
      </c>
      <c r="AK2814">
        <v>297920.47930000001</v>
      </c>
      <c r="AL2814" t="s">
        <v>531</v>
      </c>
      <c r="AM2814" s="49" t="s">
        <v>118</v>
      </c>
      <c r="AN2814" s="49" t="s">
        <v>8</v>
      </c>
      <c r="AO2814" s="49" t="s">
        <v>9</v>
      </c>
      <c r="AP2814" s="49" t="s">
        <v>494</v>
      </c>
      <c r="AQ2814" s="49" t="s">
        <v>9</v>
      </c>
      <c r="AR2814" s="49" t="s">
        <v>487</v>
      </c>
      <c r="AS2814" s="49" t="s">
        <v>488</v>
      </c>
      <c r="AT2814" s="49" t="s">
        <v>489</v>
      </c>
    </row>
    <row r="2815" spans="1:46" x14ac:dyDescent="0.25">
      <c r="A2815">
        <v>17</v>
      </c>
      <c r="B2815" t="s">
        <v>192</v>
      </c>
      <c r="C2815" t="s">
        <v>192</v>
      </c>
      <c r="D2815" t="s">
        <v>193</v>
      </c>
      <c r="E2815" t="s">
        <v>640</v>
      </c>
      <c r="F2815" t="s">
        <v>641</v>
      </c>
      <c r="G2815">
        <v>50274.922700000003</v>
      </c>
      <c r="H2815">
        <v>70040.081200000001</v>
      </c>
      <c r="I2815">
        <v>59447.401899999997</v>
      </c>
      <c r="J2815">
        <v>62696.002800000002</v>
      </c>
      <c r="K2815">
        <v>61377.001700000001</v>
      </c>
      <c r="L2815">
        <v>64649.7981</v>
      </c>
      <c r="M2815">
        <v>80104.800900000002</v>
      </c>
      <c r="N2815">
        <v>69538.799799999993</v>
      </c>
      <c r="O2815">
        <v>70314.199399999998</v>
      </c>
      <c r="P2815">
        <v>73396.199200000003</v>
      </c>
      <c r="Q2815">
        <v>65195.798699999999</v>
      </c>
      <c r="R2815">
        <v>71675.600200000001</v>
      </c>
      <c r="S2815">
        <v>64988.5982</v>
      </c>
      <c r="T2815">
        <v>70417.797600000005</v>
      </c>
      <c r="U2815">
        <v>77332.402400000006</v>
      </c>
      <c r="V2815">
        <v>77683.595400000006</v>
      </c>
      <c r="W2815">
        <v>74427.600600000005</v>
      </c>
      <c r="X2815">
        <v>66183.000100000005</v>
      </c>
      <c r="Y2815">
        <v>71490.099900000001</v>
      </c>
      <c r="Z2815">
        <v>80047.487800000003</v>
      </c>
      <c r="AA2815">
        <v>90721.730200000005</v>
      </c>
      <c r="AB2815">
        <v>78971.296000000002</v>
      </c>
      <c r="AC2815">
        <v>81387.611300000004</v>
      </c>
      <c r="AD2815">
        <v>96825.762199999997</v>
      </c>
      <c r="AE2815">
        <v>95849.785699999993</v>
      </c>
      <c r="AF2815">
        <v>93188.236900000004</v>
      </c>
      <c r="AG2815">
        <v>95527.623999999996</v>
      </c>
      <c r="AH2815">
        <v>91876.952099999995</v>
      </c>
      <c r="AI2815">
        <v>99526.181299999997</v>
      </c>
      <c r="AJ2815">
        <v>94854.411699999997</v>
      </c>
      <c r="AK2815">
        <v>96807.980899999995</v>
      </c>
      <c r="AL2815">
        <v>115267.9045</v>
      </c>
      <c r="AM2815" s="49" t="s">
        <v>193</v>
      </c>
      <c r="AN2815" s="49" t="s">
        <v>14</v>
      </c>
      <c r="AO2815" s="49" t="s">
        <v>500</v>
      </c>
      <c r="AP2815" s="49" t="s">
        <v>505</v>
      </c>
      <c r="AQ2815" s="49" t="s">
        <v>13</v>
      </c>
      <c r="AR2815" s="49" t="s">
        <v>487</v>
      </c>
      <c r="AS2815" s="49" t="s">
        <v>488</v>
      </c>
      <c r="AT2815" s="49" t="s">
        <v>489</v>
      </c>
    </row>
    <row r="2816" spans="1:46" x14ac:dyDescent="0.25">
      <c r="A2816">
        <v>17</v>
      </c>
      <c r="B2816" t="s">
        <v>132</v>
      </c>
      <c r="C2816" t="s">
        <v>132</v>
      </c>
      <c r="D2816" t="s">
        <v>133</v>
      </c>
      <c r="E2816" t="s">
        <v>640</v>
      </c>
      <c r="F2816" t="s">
        <v>641</v>
      </c>
      <c r="G2816">
        <v>279268.21409999998</v>
      </c>
      <c r="H2816">
        <v>244438.14540000001</v>
      </c>
      <c r="I2816">
        <v>238131.45550000001</v>
      </c>
      <c r="J2816">
        <v>169433.4823</v>
      </c>
      <c r="K2816">
        <v>169088.04199999999</v>
      </c>
      <c r="L2816">
        <v>141651.41409999999</v>
      </c>
      <c r="M2816">
        <v>164106.6292</v>
      </c>
      <c r="N2816">
        <v>158675.2401</v>
      </c>
      <c r="O2816">
        <v>135587.84330000001</v>
      </c>
      <c r="P2816">
        <v>146908.52340000001</v>
      </c>
      <c r="Q2816">
        <v>155212.73139999999</v>
      </c>
      <c r="R2816">
        <v>157729.55919999999</v>
      </c>
      <c r="S2816">
        <v>132911.10060000001</v>
      </c>
      <c r="T2816">
        <v>119491.17570000001</v>
      </c>
      <c r="U2816">
        <v>115991.83990000001</v>
      </c>
      <c r="V2816">
        <v>84774.569199999998</v>
      </c>
      <c r="W2816">
        <v>70343.569799999997</v>
      </c>
      <c r="X2816">
        <v>63780.409099999997</v>
      </c>
      <c r="Y2816">
        <v>58932.040300000001</v>
      </c>
      <c r="Z2816">
        <v>60840.0697</v>
      </c>
      <c r="AA2816">
        <v>52281.132599999997</v>
      </c>
      <c r="AB2816">
        <v>60277.899700000002</v>
      </c>
      <c r="AC2816">
        <v>62952.029799999997</v>
      </c>
      <c r="AD2816">
        <v>60323.489800000003</v>
      </c>
      <c r="AE2816">
        <v>69766.9804</v>
      </c>
      <c r="AF2816">
        <v>71381.184399999998</v>
      </c>
      <c r="AG2816">
        <v>55905.6705</v>
      </c>
      <c r="AH2816">
        <v>70221.185400000002</v>
      </c>
      <c r="AI2816">
        <v>81341.464399999997</v>
      </c>
      <c r="AJ2816">
        <v>69122.749200000006</v>
      </c>
      <c r="AK2816">
        <v>71996.861799999999</v>
      </c>
      <c r="AL2816" t="s">
        <v>531</v>
      </c>
      <c r="AM2816" s="49" t="s">
        <v>133</v>
      </c>
      <c r="AN2816" s="49" t="s">
        <v>14</v>
      </c>
      <c r="AO2816" s="49" t="s">
        <v>507</v>
      </c>
      <c r="AP2816" s="49" t="s">
        <v>501</v>
      </c>
      <c r="AQ2816" s="49" t="s">
        <v>10</v>
      </c>
      <c r="AR2816" s="49" t="s">
        <v>487</v>
      </c>
      <c r="AS2816" s="49" t="s">
        <v>488</v>
      </c>
      <c r="AT2816" s="49" t="s">
        <v>489</v>
      </c>
    </row>
    <row r="2817" spans="1:46" x14ac:dyDescent="0.25">
      <c r="A2817">
        <v>17</v>
      </c>
      <c r="B2817" t="s">
        <v>134</v>
      </c>
      <c r="C2817" t="s">
        <v>134</v>
      </c>
      <c r="D2817" t="s">
        <v>135</v>
      </c>
      <c r="E2817" t="s">
        <v>640</v>
      </c>
      <c r="F2817" t="s">
        <v>641</v>
      </c>
      <c r="G2817">
        <v>256.99829999999997</v>
      </c>
      <c r="H2817">
        <v>231.999</v>
      </c>
      <c r="I2817">
        <v>230.00190000000001</v>
      </c>
      <c r="J2817">
        <v>229.00120000000001</v>
      </c>
      <c r="K2817">
        <v>489.99799999999999</v>
      </c>
      <c r="L2817">
        <v>1776.9992999999999</v>
      </c>
      <c r="M2817">
        <v>1806.9978000000001</v>
      </c>
      <c r="N2817">
        <v>1743.0025000000001</v>
      </c>
      <c r="O2817">
        <v>1799.001</v>
      </c>
      <c r="P2817">
        <v>1827.9987000000001</v>
      </c>
      <c r="Q2817">
        <v>1852.9981</v>
      </c>
      <c r="R2817">
        <v>1844.0007000000001</v>
      </c>
      <c r="S2817">
        <v>1873.0027</v>
      </c>
      <c r="T2817">
        <v>1999.0001999999999</v>
      </c>
      <c r="U2817">
        <v>2028.9023</v>
      </c>
      <c r="V2817">
        <v>1998.3178</v>
      </c>
      <c r="W2817">
        <v>2085.8888999999999</v>
      </c>
      <c r="X2817">
        <v>2779.2899000000002</v>
      </c>
      <c r="Y2817">
        <v>3137.9270999999999</v>
      </c>
      <c r="Z2817">
        <v>3493.96</v>
      </c>
      <c r="AA2817">
        <v>3563.5781000000002</v>
      </c>
      <c r="AB2817">
        <v>4195.4121999999998</v>
      </c>
      <c r="AC2817">
        <v>4677.0743000000002</v>
      </c>
      <c r="AD2817">
        <v>4736.9580999999998</v>
      </c>
      <c r="AE2817">
        <v>4763.1841999999997</v>
      </c>
      <c r="AF2817">
        <v>5283.3312999999998</v>
      </c>
      <c r="AG2817">
        <v>5533.4423999999999</v>
      </c>
      <c r="AH2817">
        <v>5855.9850999999999</v>
      </c>
      <c r="AI2817">
        <v>6062.9511000000002</v>
      </c>
      <c r="AJ2817">
        <v>6378.7530999999999</v>
      </c>
      <c r="AK2817">
        <v>6655.3581999999997</v>
      </c>
      <c r="AL2817">
        <v>7541.6576999999997</v>
      </c>
      <c r="AM2817" s="49" t="s">
        <v>135</v>
      </c>
      <c r="AN2817" s="49" t="s">
        <v>14</v>
      </c>
      <c r="AO2817" s="49" t="s">
        <v>500</v>
      </c>
      <c r="AP2817" s="49" t="s">
        <v>505</v>
      </c>
      <c r="AQ2817" s="49" t="s">
        <v>13</v>
      </c>
      <c r="AR2817" s="49" t="s">
        <v>487</v>
      </c>
      <c r="AS2817" s="49" t="s">
        <v>488</v>
      </c>
      <c r="AT2817" s="49" t="s">
        <v>489</v>
      </c>
    </row>
    <row r="2818" spans="1:46" x14ac:dyDescent="0.25">
      <c r="A2818">
        <v>17</v>
      </c>
      <c r="B2818" t="s">
        <v>136</v>
      </c>
      <c r="C2818" t="s">
        <v>136</v>
      </c>
      <c r="D2818" t="s">
        <v>137</v>
      </c>
      <c r="E2818" t="s">
        <v>640</v>
      </c>
      <c r="F2818" t="s">
        <v>641</v>
      </c>
      <c r="G2818">
        <v>47757.596700000002</v>
      </c>
      <c r="H2818">
        <v>47909.401700000002</v>
      </c>
      <c r="I2818">
        <v>70092.001699999993</v>
      </c>
      <c r="J2818">
        <v>68828.601299999995</v>
      </c>
      <c r="K2818">
        <v>66324.396699999998</v>
      </c>
      <c r="L2818">
        <v>59713.799599999998</v>
      </c>
      <c r="M2818">
        <v>59610.498699999996</v>
      </c>
      <c r="N2818">
        <v>65031.596599999997</v>
      </c>
      <c r="O2818">
        <v>65690.498399999997</v>
      </c>
      <c r="P2818">
        <v>69572.909700000004</v>
      </c>
      <c r="Q2818">
        <v>67497.797600000005</v>
      </c>
      <c r="R2818">
        <v>73587.1005</v>
      </c>
      <c r="S2818">
        <v>83021.200200000007</v>
      </c>
      <c r="T2818">
        <v>82067.300600000002</v>
      </c>
      <c r="U2818">
        <v>90136.583100000003</v>
      </c>
      <c r="V2818">
        <v>95211.675499999998</v>
      </c>
      <c r="W2818">
        <v>102195.68489999999</v>
      </c>
      <c r="X2818">
        <v>106556.6642</v>
      </c>
      <c r="Y2818">
        <v>114079.3055</v>
      </c>
      <c r="Z2818">
        <v>125998.1244</v>
      </c>
      <c r="AA2818">
        <v>136113.77230000001</v>
      </c>
      <c r="AB2818">
        <v>145686.5975</v>
      </c>
      <c r="AC2818">
        <v>156019.65760000001</v>
      </c>
      <c r="AD2818">
        <v>172336.3205</v>
      </c>
      <c r="AE2818">
        <v>175667.79500000001</v>
      </c>
      <c r="AF2818">
        <v>179084.1777</v>
      </c>
      <c r="AG2818">
        <v>179058.87270000001</v>
      </c>
      <c r="AH2818">
        <v>180853.87530000001</v>
      </c>
      <c r="AI2818">
        <v>184015.1856</v>
      </c>
      <c r="AJ2818">
        <v>199791.26569999999</v>
      </c>
      <c r="AK2818">
        <v>207227.27789999999</v>
      </c>
      <c r="AL2818">
        <v>216682.1986</v>
      </c>
      <c r="AM2818" s="49" t="s">
        <v>137</v>
      </c>
      <c r="AN2818" s="49" t="s">
        <v>14</v>
      </c>
      <c r="AO2818" s="49" t="s">
        <v>500</v>
      </c>
      <c r="AP2818" s="49" t="s">
        <v>505</v>
      </c>
      <c r="AQ2818" s="49" t="s">
        <v>13</v>
      </c>
      <c r="AR2818" s="49" t="s">
        <v>487</v>
      </c>
      <c r="AS2818" s="49" t="s">
        <v>488</v>
      </c>
      <c r="AT2818" s="49" t="s">
        <v>489</v>
      </c>
    </row>
    <row r="2819" spans="1:46" x14ac:dyDescent="0.25">
      <c r="A2819">
        <v>17</v>
      </c>
      <c r="B2819" t="s">
        <v>315</v>
      </c>
      <c r="C2819" t="s">
        <v>315</v>
      </c>
      <c r="D2819" t="s">
        <v>547</v>
      </c>
      <c r="E2819" t="s">
        <v>640</v>
      </c>
      <c r="F2819" t="s">
        <v>641</v>
      </c>
      <c r="G2819">
        <v>96131.000499999995</v>
      </c>
      <c r="H2819">
        <v>94409.999599999996</v>
      </c>
      <c r="I2819">
        <v>91979.997600000002</v>
      </c>
      <c r="J2819">
        <v>89153.003299999997</v>
      </c>
      <c r="K2819">
        <v>91410.998900000006</v>
      </c>
      <c r="L2819">
        <v>93309.997399999993</v>
      </c>
      <c r="M2819">
        <v>87638.997799999997</v>
      </c>
      <c r="N2819">
        <v>79578.001000000004</v>
      </c>
      <c r="O2819">
        <v>78154.999800000005</v>
      </c>
      <c r="P2819">
        <v>78879.002200000003</v>
      </c>
      <c r="Q2819">
        <v>78796.999500000005</v>
      </c>
      <c r="R2819">
        <v>80446.996499999994</v>
      </c>
      <c r="S2819">
        <v>80894.996599999999</v>
      </c>
      <c r="T2819">
        <v>85224.001300000004</v>
      </c>
      <c r="U2819">
        <v>88380.999200000006</v>
      </c>
      <c r="V2819">
        <v>90975.203299999994</v>
      </c>
      <c r="W2819">
        <v>89423.600300000006</v>
      </c>
      <c r="X2819">
        <v>92060.601899999994</v>
      </c>
      <c r="Y2819">
        <v>95120.403200000001</v>
      </c>
      <c r="Z2819">
        <v>89691.597399999999</v>
      </c>
      <c r="AA2819">
        <v>93152.598899999997</v>
      </c>
      <c r="AB2819">
        <v>92666.800300000003</v>
      </c>
      <c r="AC2819">
        <v>93980.802299999996</v>
      </c>
      <c r="AD2819">
        <v>95664.000599999999</v>
      </c>
      <c r="AE2819">
        <v>92665.200899999996</v>
      </c>
      <c r="AF2819">
        <v>82109.595700000005</v>
      </c>
      <c r="AG2819">
        <v>92423.7984</v>
      </c>
      <c r="AH2819">
        <v>89409.867599999998</v>
      </c>
      <c r="AI2819">
        <v>92873.6826</v>
      </c>
      <c r="AJ2819">
        <v>86610.175399999993</v>
      </c>
      <c r="AK2819">
        <v>93296.888600000006</v>
      </c>
      <c r="AL2819" t="s">
        <v>531</v>
      </c>
      <c r="AM2819" s="49" t="s">
        <v>316</v>
      </c>
      <c r="AN2819" s="49" t="s">
        <v>14</v>
      </c>
      <c r="AO2819" s="49" t="s">
        <v>485</v>
      </c>
      <c r="AP2819" s="49" t="s">
        <v>486</v>
      </c>
      <c r="AQ2819" s="49" t="s">
        <v>11</v>
      </c>
      <c r="AR2819" s="49" t="s">
        <v>487</v>
      </c>
      <c r="AS2819" s="49" t="s">
        <v>488</v>
      </c>
      <c r="AT2819" s="49" t="s">
        <v>489</v>
      </c>
    </row>
    <row r="2820" spans="1:46" x14ac:dyDescent="0.25">
      <c r="A2820">
        <v>17</v>
      </c>
      <c r="B2820" t="s">
        <v>121</v>
      </c>
      <c r="C2820" t="s">
        <v>121</v>
      </c>
      <c r="D2820" t="s">
        <v>548</v>
      </c>
      <c r="E2820" t="s">
        <v>640</v>
      </c>
      <c r="F2820" t="s">
        <v>641</v>
      </c>
      <c r="G2820">
        <v>438924.99930000002</v>
      </c>
      <c r="H2820">
        <v>451408.39980000001</v>
      </c>
      <c r="I2820">
        <v>468384.40010000003</v>
      </c>
      <c r="J2820">
        <v>480918.8</v>
      </c>
      <c r="K2820">
        <v>495058.40240000002</v>
      </c>
      <c r="L2820">
        <v>513172.4</v>
      </c>
      <c r="M2820">
        <v>528639.59889999998</v>
      </c>
      <c r="N2820">
        <v>541013.39740000002</v>
      </c>
      <c r="O2820">
        <v>556738.39859999996</v>
      </c>
      <c r="P2820">
        <v>565678.79920000001</v>
      </c>
      <c r="Q2820">
        <v>575073.80260000005</v>
      </c>
      <c r="R2820">
        <v>596319.59770000004</v>
      </c>
      <c r="S2820">
        <v>616920.60060000001</v>
      </c>
      <c r="T2820">
        <v>637895.40099999995</v>
      </c>
      <c r="U2820">
        <v>662748.6017</v>
      </c>
      <c r="V2820">
        <v>686167.60140000004</v>
      </c>
      <c r="W2820">
        <v>709724.60230000003</v>
      </c>
      <c r="X2820">
        <v>733994.40170000005</v>
      </c>
      <c r="Y2820">
        <v>756777.60239999997</v>
      </c>
      <c r="Z2820">
        <v>782733.20010000002</v>
      </c>
      <c r="AA2820">
        <v>808897.79870000004</v>
      </c>
      <c r="AB2820">
        <v>850119.99730000005</v>
      </c>
      <c r="AC2820">
        <v>1056617.5996999999</v>
      </c>
      <c r="AD2820">
        <v>1095578.9975999999</v>
      </c>
      <c r="AE2820">
        <v>1134367.602</v>
      </c>
      <c r="AF2820">
        <v>1173305.202</v>
      </c>
      <c r="AG2820">
        <v>1213822.4021999999</v>
      </c>
      <c r="AH2820">
        <v>1213692.5401999999</v>
      </c>
      <c r="AI2820">
        <v>1231991.0416999999</v>
      </c>
      <c r="AJ2820">
        <v>1250182.0178</v>
      </c>
      <c r="AK2820">
        <v>1268625.5836</v>
      </c>
      <c r="AL2820" t="s">
        <v>531</v>
      </c>
      <c r="AM2820" s="49" t="s">
        <v>122</v>
      </c>
      <c r="AN2820" s="49" t="s">
        <v>5</v>
      </c>
      <c r="AO2820" s="49" t="s">
        <v>9</v>
      </c>
      <c r="AP2820" s="49" t="s">
        <v>486</v>
      </c>
      <c r="AQ2820" s="49" t="s">
        <v>9</v>
      </c>
      <c r="AR2820" s="49" t="s">
        <v>495</v>
      </c>
      <c r="AS2820" s="49" t="s">
        <v>488</v>
      </c>
      <c r="AT2820" s="49" t="s">
        <v>489</v>
      </c>
    </row>
    <row r="2821" spans="1:46" x14ac:dyDescent="0.25">
      <c r="A2821">
        <v>17</v>
      </c>
      <c r="B2821" t="s">
        <v>144</v>
      </c>
      <c r="C2821" t="s">
        <v>144</v>
      </c>
      <c r="D2821" t="s">
        <v>145</v>
      </c>
      <c r="E2821" t="s">
        <v>640</v>
      </c>
      <c r="F2821" t="s">
        <v>641</v>
      </c>
      <c r="G2821">
        <v>43192.803999999996</v>
      </c>
      <c r="H2821">
        <v>47131.000200000002</v>
      </c>
      <c r="I2821">
        <v>49920.798999999999</v>
      </c>
      <c r="J2821">
        <v>52167.201399999998</v>
      </c>
      <c r="K2821">
        <v>51864.772100000002</v>
      </c>
      <c r="L2821">
        <v>54122.416100000002</v>
      </c>
      <c r="M2821">
        <v>57055.361599999997</v>
      </c>
      <c r="N2821">
        <v>61272.415399999998</v>
      </c>
      <c r="O2821">
        <v>63959.675300000003</v>
      </c>
      <c r="P2821">
        <v>66660.462799999994</v>
      </c>
      <c r="Q2821">
        <v>72771.587199999994</v>
      </c>
      <c r="R2821">
        <v>77066.75</v>
      </c>
      <c r="S2821">
        <v>81747.969200000007</v>
      </c>
      <c r="T2821">
        <v>92603.2405</v>
      </c>
      <c r="U2821">
        <v>100025.8423</v>
      </c>
      <c r="V2821">
        <v>102615.7717</v>
      </c>
      <c r="W2821">
        <v>103725.10619999999</v>
      </c>
      <c r="X2821">
        <v>115968.7999</v>
      </c>
      <c r="Y2821">
        <v>113968.1752</v>
      </c>
      <c r="Z2821">
        <v>113726.76850000001</v>
      </c>
      <c r="AA2821">
        <v>125641.14109999999</v>
      </c>
      <c r="AB2821">
        <v>124544.2497</v>
      </c>
      <c r="AC2821">
        <v>122626.35619999999</v>
      </c>
      <c r="AD2821">
        <v>127554.05650000001</v>
      </c>
      <c r="AE2821">
        <v>133234.03270000001</v>
      </c>
      <c r="AF2821">
        <v>148314.83189999999</v>
      </c>
      <c r="AG2821">
        <v>147914.3561</v>
      </c>
      <c r="AH2821">
        <v>157081.97010000001</v>
      </c>
      <c r="AI2821">
        <v>156002.948</v>
      </c>
      <c r="AJ2821">
        <v>163607.38260000001</v>
      </c>
      <c r="AK2821">
        <v>167538.38589999999</v>
      </c>
      <c r="AL2821">
        <v>176817.641</v>
      </c>
      <c r="AM2821" s="49" t="s">
        <v>145</v>
      </c>
      <c r="AN2821" s="49" t="s">
        <v>14</v>
      </c>
      <c r="AO2821" s="49" t="s">
        <v>500</v>
      </c>
      <c r="AP2821" s="49" t="s">
        <v>505</v>
      </c>
      <c r="AQ2821" s="49" t="s">
        <v>13</v>
      </c>
      <c r="AR2821" s="49" t="s">
        <v>487</v>
      </c>
      <c r="AS2821" s="49" t="s">
        <v>488</v>
      </c>
      <c r="AT2821" s="49" t="s">
        <v>489</v>
      </c>
    </row>
    <row r="2822" spans="1:46" x14ac:dyDescent="0.25">
      <c r="A2822">
        <v>17</v>
      </c>
      <c r="B2822" t="s">
        <v>146</v>
      </c>
      <c r="C2822" t="s">
        <v>146</v>
      </c>
      <c r="D2822" t="s">
        <v>147</v>
      </c>
      <c r="E2822" t="s">
        <v>640</v>
      </c>
      <c r="F2822" t="s">
        <v>641</v>
      </c>
      <c r="G2822">
        <v>39494.398399999998</v>
      </c>
      <c r="H2822">
        <v>40278.200900000003</v>
      </c>
      <c r="I2822">
        <v>39782.801899999999</v>
      </c>
      <c r="J2822">
        <v>34389.399700000002</v>
      </c>
      <c r="K2822">
        <v>34232.800799999997</v>
      </c>
      <c r="L2822">
        <v>32985.402399999999</v>
      </c>
      <c r="M2822">
        <v>32941.796799999996</v>
      </c>
      <c r="N2822">
        <v>32655.001</v>
      </c>
      <c r="O2822">
        <v>36692.202499999999</v>
      </c>
      <c r="P2822">
        <v>38252.597699999998</v>
      </c>
      <c r="Q2822">
        <v>38801.399299999997</v>
      </c>
      <c r="R2822">
        <v>37552.803399999997</v>
      </c>
      <c r="S2822">
        <v>39364.796000000002</v>
      </c>
      <c r="T2822">
        <v>39848.400699999998</v>
      </c>
      <c r="U2822">
        <v>41636.197800000002</v>
      </c>
      <c r="V2822">
        <v>41866.195500000002</v>
      </c>
      <c r="W2822">
        <v>41326.399700000002</v>
      </c>
      <c r="X2822">
        <v>41606.999100000001</v>
      </c>
      <c r="Y2822">
        <v>40012.803800000002</v>
      </c>
      <c r="Z2822">
        <v>39579.398800000003</v>
      </c>
      <c r="AA2822">
        <v>39868.200100000002</v>
      </c>
      <c r="AB2822">
        <v>39515.403599999998</v>
      </c>
      <c r="AC2822">
        <v>41711.597900000001</v>
      </c>
      <c r="AD2822">
        <v>41930.203300000001</v>
      </c>
      <c r="AE2822">
        <v>40797.196600000003</v>
      </c>
      <c r="AF2822">
        <v>38439.203399999999</v>
      </c>
      <c r="AG2822">
        <v>42574.200100000002</v>
      </c>
      <c r="AH2822">
        <v>48425.969100000002</v>
      </c>
      <c r="AI2822">
        <v>48295.479099999997</v>
      </c>
      <c r="AJ2822">
        <v>46626.620600000002</v>
      </c>
      <c r="AK2822">
        <v>48185.2071</v>
      </c>
      <c r="AL2822" t="s">
        <v>531</v>
      </c>
      <c r="AM2822" s="49" t="s">
        <v>147</v>
      </c>
      <c r="AN2822" s="49" t="s">
        <v>14</v>
      </c>
      <c r="AO2822" s="49" t="s">
        <v>507</v>
      </c>
      <c r="AP2822" s="49" t="s">
        <v>501</v>
      </c>
      <c r="AQ2822" s="49" t="s">
        <v>10</v>
      </c>
      <c r="AR2822" s="49" t="s">
        <v>487</v>
      </c>
      <c r="AS2822" s="49" t="s">
        <v>488</v>
      </c>
      <c r="AT2822" s="49" t="s">
        <v>489</v>
      </c>
    </row>
    <row r="2823" spans="1:46" x14ac:dyDescent="0.25">
      <c r="A2823">
        <v>17</v>
      </c>
      <c r="B2823" t="s">
        <v>149</v>
      </c>
      <c r="C2823" t="s">
        <v>149</v>
      </c>
      <c r="D2823" t="s">
        <v>412</v>
      </c>
      <c r="E2823" t="s">
        <v>640</v>
      </c>
      <c r="F2823" t="s">
        <v>641</v>
      </c>
      <c r="G2823">
        <v>57754.201300000001</v>
      </c>
      <c r="H2823">
        <v>59481.000899999999</v>
      </c>
      <c r="I2823">
        <v>51300.399899999997</v>
      </c>
      <c r="J2823">
        <v>53423.999199999998</v>
      </c>
      <c r="K2823">
        <v>55188.999199999998</v>
      </c>
      <c r="L2823">
        <v>52349.599399999999</v>
      </c>
      <c r="M2823">
        <v>57581.3995</v>
      </c>
      <c r="N2823">
        <v>51343.402499999997</v>
      </c>
      <c r="O2823">
        <v>55665.599399999999</v>
      </c>
      <c r="P2823">
        <v>56025.199500000002</v>
      </c>
      <c r="Q2823">
        <v>56460.597399999999</v>
      </c>
      <c r="R2823">
        <v>53330.604299999999</v>
      </c>
      <c r="S2823">
        <v>53912.000099999997</v>
      </c>
      <c r="T2823">
        <v>51947.000899999999</v>
      </c>
      <c r="U2823">
        <v>54348.201800000003</v>
      </c>
      <c r="V2823">
        <v>55993.199800000002</v>
      </c>
      <c r="W2823">
        <v>50838.9977</v>
      </c>
      <c r="X2823">
        <v>62129.796699999999</v>
      </c>
      <c r="Y2823">
        <v>64949.598100000003</v>
      </c>
      <c r="Z2823">
        <v>53408.801200000002</v>
      </c>
      <c r="AA2823">
        <v>51240.599800000004</v>
      </c>
      <c r="AB2823">
        <v>60839.998500000002</v>
      </c>
      <c r="AC2823">
        <v>64996.201399999998</v>
      </c>
      <c r="AD2823">
        <v>60202.194000000003</v>
      </c>
      <c r="AE2823">
        <v>64637.400999999998</v>
      </c>
      <c r="AF2823">
        <v>70354.200100000002</v>
      </c>
      <c r="AG2823">
        <v>80633.195999999996</v>
      </c>
      <c r="AH2823">
        <v>97288.550199999998</v>
      </c>
      <c r="AI2823">
        <v>97683.470100000006</v>
      </c>
      <c r="AJ2823">
        <v>112873.3354</v>
      </c>
      <c r="AK2823">
        <v>111130.3999</v>
      </c>
      <c r="AL2823" t="s">
        <v>531</v>
      </c>
      <c r="AM2823" s="49" t="s">
        <v>412</v>
      </c>
      <c r="AN2823" s="49" t="s">
        <v>14</v>
      </c>
      <c r="AO2823" s="49" t="s">
        <v>506</v>
      </c>
      <c r="AP2823" s="49" t="s">
        <v>501</v>
      </c>
      <c r="AQ2823" s="49" t="s">
        <v>10</v>
      </c>
      <c r="AR2823" s="49" t="s">
        <v>487</v>
      </c>
      <c r="AS2823" s="49" t="s">
        <v>496</v>
      </c>
      <c r="AT2823" s="49" t="s">
        <v>497</v>
      </c>
    </row>
    <row r="2824" spans="1:46" x14ac:dyDescent="0.25">
      <c r="A2824">
        <v>17</v>
      </c>
      <c r="B2824" t="s">
        <v>150</v>
      </c>
      <c r="C2824" t="s">
        <v>150</v>
      </c>
      <c r="D2824" t="s">
        <v>151</v>
      </c>
      <c r="E2824" t="s">
        <v>640</v>
      </c>
      <c r="F2824" t="s">
        <v>641</v>
      </c>
      <c r="G2824">
        <v>136679.1997</v>
      </c>
      <c r="H2824">
        <v>138914.00049999999</v>
      </c>
      <c r="I2824">
        <v>135970.0018</v>
      </c>
      <c r="J2824">
        <v>142743.99720000001</v>
      </c>
      <c r="K2824">
        <v>148853.6018</v>
      </c>
      <c r="L2824">
        <v>152640.80110000001</v>
      </c>
      <c r="M2824">
        <v>156282.0024</v>
      </c>
      <c r="N2824">
        <v>159004.20120000001</v>
      </c>
      <c r="O2824">
        <v>160523.1973</v>
      </c>
      <c r="P2824">
        <v>171263.79639999999</v>
      </c>
      <c r="Q2824">
        <v>168484.40169999999</v>
      </c>
      <c r="R2824">
        <v>175364.59950000001</v>
      </c>
      <c r="S2824">
        <v>168629.8009</v>
      </c>
      <c r="T2824">
        <v>171383.1997</v>
      </c>
      <c r="U2824">
        <v>172097.1998</v>
      </c>
      <c r="V2824">
        <v>173791.60200000001</v>
      </c>
      <c r="W2824">
        <v>176402.6035</v>
      </c>
      <c r="X2824">
        <v>187852.59710000001</v>
      </c>
      <c r="Y2824">
        <v>186621.00390000001</v>
      </c>
      <c r="Z2824">
        <v>182319.60279999999</v>
      </c>
      <c r="AA2824">
        <v>186487.0012</v>
      </c>
      <c r="AB2824">
        <v>187296.1966</v>
      </c>
      <c r="AC2824">
        <v>187705.5986</v>
      </c>
      <c r="AD2824">
        <v>189878.799</v>
      </c>
      <c r="AE2824">
        <v>193573.00109999999</v>
      </c>
      <c r="AF2824">
        <v>195648.59880000001</v>
      </c>
      <c r="AG2824">
        <v>196079.99830000001</v>
      </c>
      <c r="AH2824">
        <v>196885.35860000001</v>
      </c>
      <c r="AI2824">
        <v>205262.0024</v>
      </c>
      <c r="AJ2824">
        <v>227955.92790000001</v>
      </c>
      <c r="AK2824">
        <v>229188.38370000001</v>
      </c>
      <c r="AL2824" t="s">
        <v>531</v>
      </c>
      <c r="AM2824" s="49" t="s">
        <v>151</v>
      </c>
      <c r="AN2824" s="49" t="s">
        <v>7</v>
      </c>
      <c r="AO2824" s="49" t="s">
        <v>9</v>
      </c>
      <c r="AP2824" s="49" t="s">
        <v>494</v>
      </c>
      <c r="AQ2824" s="49" t="s">
        <v>9</v>
      </c>
      <c r="AR2824" s="49" t="s">
        <v>487</v>
      </c>
      <c r="AS2824" s="49" t="s">
        <v>488</v>
      </c>
      <c r="AT2824" s="49" t="s">
        <v>489</v>
      </c>
    </row>
    <row r="2825" spans="1:46" x14ac:dyDescent="0.25">
      <c r="A2825">
        <v>17</v>
      </c>
      <c r="B2825" t="s">
        <v>338</v>
      </c>
      <c r="C2825" t="s">
        <v>338</v>
      </c>
      <c r="D2825" t="s">
        <v>339</v>
      </c>
      <c r="E2825" t="s">
        <v>640</v>
      </c>
      <c r="F2825" t="s">
        <v>641</v>
      </c>
      <c r="G2825">
        <v>70871.801600000006</v>
      </c>
      <c r="H2825">
        <v>71921.800799999997</v>
      </c>
      <c r="I2825">
        <v>73205.599300000002</v>
      </c>
      <c r="J2825">
        <v>72607.799599999998</v>
      </c>
      <c r="K2825">
        <v>73405.799499999994</v>
      </c>
      <c r="L2825">
        <v>75003.595400000006</v>
      </c>
      <c r="M2825">
        <v>76312.803599999999</v>
      </c>
      <c r="N2825">
        <v>77493.401700000002</v>
      </c>
      <c r="O2825">
        <v>77443.599700000006</v>
      </c>
      <c r="P2825">
        <v>83852.200400000002</v>
      </c>
      <c r="Q2825">
        <v>56227.995499999997</v>
      </c>
      <c r="R2825">
        <v>63737.402300000002</v>
      </c>
      <c r="S2825">
        <v>65876.400699999998</v>
      </c>
      <c r="T2825">
        <v>69704.601299999995</v>
      </c>
      <c r="U2825">
        <v>70468.797000000006</v>
      </c>
      <c r="V2825">
        <v>74617.400800000003</v>
      </c>
      <c r="W2825">
        <v>81173.201100000006</v>
      </c>
      <c r="X2825">
        <v>81770.402100000007</v>
      </c>
      <c r="Y2825">
        <v>89103.8</v>
      </c>
      <c r="Z2825">
        <v>89798.997199999998</v>
      </c>
      <c r="AA2825">
        <v>92014.400500000003</v>
      </c>
      <c r="AB2825">
        <v>88483.600900000005</v>
      </c>
      <c r="AC2825">
        <v>90874.1967</v>
      </c>
      <c r="AD2825">
        <v>86337.003400000001</v>
      </c>
      <c r="AE2825">
        <v>80195.403300000005</v>
      </c>
      <c r="AF2825">
        <v>79277.003599999996</v>
      </c>
      <c r="AG2825">
        <v>81642.198099999994</v>
      </c>
      <c r="AH2825">
        <v>86466.517900000006</v>
      </c>
      <c r="AI2825">
        <v>84727.974300000002</v>
      </c>
      <c r="AJ2825">
        <v>82144.032099999997</v>
      </c>
      <c r="AK2825">
        <v>88009.697</v>
      </c>
      <c r="AL2825" t="s">
        <v>531</v>
      </c>
      <c r="AM2825" s="49" t="s">
        <v>339</v>
      </c>
      <c r="AN2825" s="49" t="s">
        <v>14</v>
      </c>
      <c r="AO2825" s="49" t="s">
        <v>507</v>
      </c>
      <c r="AP2825" s="49" t="s">
        <v>494</v>
      </c>
      <c r="AQ2825" s="49" t="s">
        <v>10</v>
      </c>
      <c r="AR2825" s="49" t="s">
        <v>487</v>
      </c>
      <c r="AS2825" s="49" t="s">
        <v>488</v>
      </c>
      <c r="AT2825" s="49" t="s">
        <v>489</v>
      </c>
    </row>
    <row r="2826" spans="1:46" x14ac:dyDescent="0.25">
      <c r="A2826">
        <v>17</v>
      </c>
      <c r="B2826" t="s">
        <v>181</v>
      </c>
      <c r="C2826" t="s">
        <v>181</v>
      </c>
      <c r="D2826" t="s">
        <v>414</v>
      </c>
      <c r="E2826" t="s">
        <v>640</v>
      </c>
      <c r="F2826" t="s">
        <v>641</v>
      </c>
      <c r="G2826">
        <v>945.19939999999997</v>
      </c>
      <c r="H2826">
        <v>947.80359999999996</v>
      </c>
      <c r="I2826">
        <v>950.39940000000001</v>
      </c>
      <c r="J2826">
        <v>1040.9975999999999</v>
      </c>
      <c r="K2826">
        <v>1043.6017999999999</v>
      </c>
      <c r="L2826">
        <v>1046.2018</v>
      </c>
      <c r="M2826">
        <v>1048.1989000000001</v>
      </c>
      <c r="N2826">
        <v>965.19979999999998</v>
      </c>
      <c r="O2826">
        <v>963.19849999999997</v>
      </c>
      <c r="P2826">
        <v>962.202</v>
      </c>
      <c r="Q2826">
        <v>1048.1989000000001</v>
      </c>
      <c r="R2826">
        <v>1162.4022</v>
      </c>
      <c r="S2826">
        <v>1160.4009000000001</v>
      </c>
      <c r="T2826">
        <v>1159.4003</v>
      </c>
      <c r="U2826">
        <v>1245.4013</v>
      </c>
      <c r="V2826">
        <v>1244.4006999999999</v>
      </c>
      <c r="W2826">
        <v>1243.4001000000001</v>
      </c>
      <c r="X2826">
        <v>1241.3987999999999</v>
      </c>
      <c r="Y2826">
        <v>1238.4010000000001</v>
      </c>
      <c r="Z2826">
        <v>1236.3996999999999</v>
      </c>
      <c r="AA2826">
        <v>1235.3991000000001</v>
      </c>
      <c r="AB2826">
        <v>1235.3991000000001</v>
      </c>
      <c r="AC2826">
        <v>1511.2003</v>
      </c>
      <c r="AD2826">
        <v>1725.2002</v>
      </c>
      <c r="AE2826">
        <v>2861.7991999999999</v>
      </c>
      <c r="AF2826">
        <v>2946.2008999999998</v>
      </c>
      <c r="AG2826">
        <v>3047.6010000000001</v>
      </c>
      <c r="AH2826">
        <v>2928.8006</v>
      </c>
      <c r="AI2826">
        <v>2943.7977000000001</v>
      </c>
      <c r="AJ2826">
        <v>2961.8009000000002</v>
      </c>
      <c r="AK2826">
        <v>3156.3490000000002</v>
      </c>
      <c r="AL2826" t="s">
        <v>531</v>
      </c>
      <c r="AM2826" s="49" t="s">
        <v>414</v>
      </c>
      <c r="AN2826" s="49" t="s">
        <v>5</v>
      </c>
      <c r="AO2826" s="49" t="s">
        <v>9</v>
      </c>
      <c r="AP2826" s="49" t="s">
        <v>501</v>
      </c>
      <c r="AQ2826" s="49" t="s">
        <v>9</v>
      </c>
      <c r="AR2826" s="49" t="s">
        <v>495</v>
      </c>
      <c r="AS2826" s="49" t="s">
        <v>496</v>
      </c>
      <c r="AT2826" s="49" t="s">
        <v>497</v>
      </c>
    </row>
    <row r="2827" spans="1:46" x14ac:dyDescent="0.25">
      <c r="A2827">
        <v>17</v>
      </c>
      <c r="B2827" t="s">
        <v>152</v>
      </c>
      <c r="C2827" t="s">
        <v>152</v>
      </c>
      <c r="D2827" t="s">
        <v>153</v>
      </c>
      <c r="E2827" t="s">
        <v>640</v>
      </c>
      <c r="F2827" t="s">
        <v>641</v>
      </c>
      <c r="G2827" t="s">
        <v>531</v>
      </c>
      <c r="H2827" t="s">
        <v>531</v>
      </c>
      <c r="I2827">
        <v>29627.999100000001</v>
      </c>
      <c r="J2827">
        <v>29627.999100000001</v>
      </c>
      <c r="K2827">
        <v>29627.999100000001</v>
      </c>
      <c r="L2827">
        <v>30586.001700000001</v>
      </c>
      <c r="M2827">
        <v>31635.0003</v>
      </c>
      <c r="N2827">
        <v>32631.600999999999</v>
      </c>
      <c r="O2827">
        <v>20170.5998</v>
      </c>
      <c r="P2827">
        <v>20774.600200000001</v>
      </c>
      <c r="Q2827">
        <v>21264.602299999999</v>
      </c>
      <c r="R2827">
        <v>22247.6001</v>
      </c>
      <c r="S2827">
        <v>22925.6021</v>
      </c>
      <c r="T2827">
        <v>23604.600600000002</v>
      </c>
      <c r="U2827">
        <v>20171.6005</v>
      </c>
      <c r="V2827">
        <v>20928.598999999998</v>
      </c>
      <c r="W2827">
        <v>21551.201300000001</v>
      </c>
      <c r="X2827">
        <v>22190.203300000001</v>
      </c>
      <c r="Y2827">
        <v>22854.401399999999</v>
      </c>
      <c r="Z2827">
        <v>23521.4005</v>
      </c>
      <c r="AA2827">
        <v>24335.402399999999</v>
      </c>
      <c r="AB2827">
        <v>25146.004499999999</v>
      </c>
      <c r="AC2827">
        <v>25957.004400000002</v>
      </c>
      <c r="AD2827">
        <v>26801.599200000001</v>
      </c>
      <c r="AE2827">
        <v>27644.598900000001</v>
      </c>
      <c r="AF2827">
        <v>28505.199799999999</v>
      </c>
      <c r="AG2827">
        <v>29382.200400000002</v>
      </c>
      <c r="AH2827">
        <v>29703.1312</v>
      </c>
      <c r="AI2827">
        <v>30062.404699999999</v>
      </c>
      <c r="AJ2827">
        <v>30459.1165</v>
      </c>
      <c r="AK2827">
        <v>30889.569800000001</v>
      </c>
      <c r="AL2827" t="s">
        <v>531</v>
      </c>
      <c r="AM2827" s="49" t="s">
        <v>153</v>
      </c>
      <c r="AN2827" s="49" t="s">
        <v>6</v>
      </c>
      <c r="AO2827" s="49" t="s">
        <v>9</v>
      </c>
      <c r="AP2827" s="49" t="s">
        <v>486</v>
      </c>
      <c r="AQ2827" s="49" t="s">
        <v>9</v>
      </c>
      <c r="AR2827" s="49" t="s">
        <v>487</v>
      </c>
      <c r="AS2827" s="49" t="s">
        <v>488</v>
      </c>
      <c r="AT2827" s="49" t="s">
        <v>489</v>
      </c>
    </row>
    <row r="2828" spans="1:46" x14ac:dyDescent="0.25">
      <c r="A2828">
        <v>17</v>
      </c>
      <c r="B2828" t="s">
        <v>156</v>
      </c>
      <c r="C2828" t="s">
        <v>156</v>
      </c>
      <c r="D2828" t="s">
        <v>157</v>
      </c>
      <c r="E2828" t="s">
        <v>640</v>
      </c>
      <c r="F2828" t="s">
        <v>641</v>
      </c>
      <c r="G2828">
        <v>7865.0001000000002</v>
      </c>
      <c r="H2828">
        <v>7830.9991</v>
      </c>
      <c r="I2828">
        <v>9061.6000999999997</v>
      </c>
      <c r="J2828">
        <v>8602.6011999999992</v>
      </c>
      <c r="K2828">
        <v>15535.8038</v>
      </c>
      <c r="L2828">
        <v>21344.201700000001</v>
      </c>
      <c r="M2828">
        <v>25754.2</v>
      </c>
      <c r="N2828">
        <v>26633.8007</v>
      </c>
      <c r="O2828">
        <v>21425.3963</v>
      </c>
      <c r="P2828">
        <v>22003.3966</v>
      </c>
      <c r="Q2828">
        <v>21436.998</v>
      </c>
      <c r="R2828">
        <v>23111.198799999998</v>
      </c>
      <c r="S2828">
        <v>23776.200799999999</v>
      </c>
      <c r="T2828">
        <v>27925.403300000002</v>
      </c>
      <c r="U2828">
        <v>28492.003000000001</v>
      </c>
      <c r="V2828">
        <v>28981.603200000001</v>
      </c>
      <c r="W2828">
        <v>27009.000700000001</v>
      </c>
      <c r="X2828">
        <v>31179.200099999998</v>
      </c>
      <c r="Y2828">
        <v>31625.600900000001</v>
      </c>
      <c r="Z2828">
        <v>36199.202599999997</v>
      </c>
      <c r="AA2828">
        <v>41345.399400000002</v>
      </c>
      <c r="AB2828">
        <v>40882.799899999998</v>
      </c>
      <c r="AC2828">
        <v>44226.596100000002</v>
      </c>
      <c r="AD2828">
        <v>46985.998699999996</v>
      </c>
      <c r="AE2828">
        <v>49654.602299999999</v>
      </c>
      <c r="AF2828">
        <v>54730.197099999998</v>
      </c>
      <c r="AG2828">
        <v>62461.2405</v>
      </c>
      <c r="AH2828">
        <v>66607.776100000003</v>
      </c>
      <c r="AI2828">
        <v>72991.4905</v>
      </c>
      <c r="AJ2828">
        <v>78111.050900000002</v>
      </c>
      <c r="AK2828">
        <v>76975.234899999996</v>
      </c>
      <c r="AL2828">
        <v>79821.358699999997</v>
      </c>
      <c r="AM2828" s="49" t="s">
        <v>157</v>
      </c>
      <c r="AN2828" s="49" t="s">
        <v>14</v>
      </c>
      <c r="AO2828" s="49" t="s">
        <v>500</v>
      </c>
      <c r="AP2828" s="49" t="s">
        <v>505</v>
      </c>
      <c r="AQ2828" s="49" t="s">
        <v>13</v>
      </c>
      <c r="AR2828" s="49" t="s">
        <v>487</v>
      </c>
      <c r="AS2828" s="49" t="s">
        <v>488</v>
      </c>
      <c r="AT2828" s="49" t="s">
        <v>489</v>
      </c>
    </row>
    <row r="2829" spans="1:46" x14ac:dyDescent="0.25">
      <c r="A2829">
        <v>17</v>
      </c>
      <c r="B2829" t="s">
        <v>158</v>
      </c>
      <c r="C2829" t="s">
        <v>158</v>
      </c>
      <c r="D2829" t="s">
        <v>159</v>
      </c>
      <c r="E2829" t="s">
        <v>640</v>
      </c>
      <c r="F2829" t="s">
        <v>641</v>
      </c>
      <c r="G2829">
        <v>711503.201</v>
      </c>
      <c r="H2829">
        <v>737023.20400000003</v>
      </c>
      <c r="I2829">
        <v>764077.60219999996</v>
      </c>
      <c r="J2829">
        <v>792144.79989999998</v>
      </c>
      <c r="K2829">
        <v>820328.39899999998</v>
      </c>
      <c r="L2829">
        <v>848184.79969999997</v>
      </c>
      <c r="M2829">
        <v>875612.99959999998</v>
      </c>
      <c r="N2829">
        <v>902606.60129999998</v>
      </c>
      <c r="O2829">
        <v>930352.40350000001</v>
      </c>
      <c r="P2829">
        <v>957347.00170000002</v>
      </c>
      <c r="Q2829">
        <v>984766.59770000004</v>
      </c>
      <c r="R2829">
        <v>1014448.2004</v>
      </c>
      <c r="S2829">
        <v>1043828.8014</v>
      </c>
      <c r="T2829">
        <v>1074737.9990000001</v>
      </c>
      <c r="U2829">
        <v>1106180.5989999999</v>
      </c>
      <c r="V2829">
        <v>1138425.8001999999</v>
      </c>
      <c r="W2829">
        <v>1171628.4012</v>
      </c>
      <c r="X2829">
        <v>1204371.9990999999</v>
      </c>
      <c r="Y2829">
        <v>1238844.7997999999</v>
      </c>
      <c r="Z2829">
        <v>1275227.602</v>
      </c>
      <c r="AA2829">
        <v>1316293.0008</v>
      </c>
      <c r="AB2829">
        <v>1358305.4077000001</v>
      </c>
      <c r="AC2829">
        <v>1399153.2017999999</v>
      </c>
      <c r="AD2829">
        <v>1439981.7993999999</v>
      </c>
      <c r="AE2829">
        <v>1482949.6006</v>
      </c>
      <c r="AF2829">
        <v>1520079.6</v>
      </c>
      <c r="AG2829">
        <v>1564524.6004999999</v>
      </c>
      <c r="AH2829">
        <v>1603214.7187999999</v>
      </c>
      <c r="AI2829">
        <v>1643903.3977000001</v>
      </c>
      <c r="AJ2829">
        <v>1682457.152</v>
      </c>
      <c r="AK2829">
        <v>1717427.9768000001</v>
      </c>
      <c r="AL2829" t="s">
        <v>531</v>
      </c>
      <c r="AM2829" s="49" t="s">
        <v>159</v>
      </c>
      <c r="AN2829" s="49" t="s">
        <v>6</v>
      </c>
      <c r="AO2829" s="49" t="s">
        <v>9</v>
      </c>
      <c r="AP2829" s="49" t="s">
        <v>486</v>
      </c>
      <c r="AQ2829" s="49" t="s">
        <v>9</v>
      </c>
      <c r="AR2829" s="49" t="s">
        <v>487</v>
      </c>
      <c r="AS2829" s="49" t="s">
        <v>488</v>
      </c>
      <c r="AT2829" s="49" t="s">
        <v>489</v>
      </c>
    </row>
    <row r="2830" spans="1:46" x14ac:dyDescent="0.25">
      <c r="A2830">
        <v>17</v>
      </c>
      <c r="B2830" t="s">
        <v>160</v>
      </c>
      <c r="C2830" t="s">
        <v>160</v>
      </c>
      <c r="D2830" t="s">
        <v>161</v>
      </c>
      <c r="E2830" t="s">
        <v>640</v>
      </c>
      <c r="F2830" t="s">
        <v>641</v>
      </c>
      <c r="G2830">
        <v>220015.40220000001</v>
      </c>
      <c r="H2830">
        <v>212674.79879999999</v>
      </c>
      <c r="I2830">
        <v>222595.00690000001</v>
      </c>
      <c r="J2830">
        <v>235325.60029999999</v>
      </c>
      <c r="K2830">
        <v>242878.0013</v>
      </c>
      <c r="L2830">
        <v>256053.19940000001</v>
      </c>
      <c r="M2830">
        <v>257999.19889999999</v>
      </c>
      <c r="N2830">
        <v>282385.00199999998</v>
      </c>
      <c r="O2830">
        <v>303411.00689999998</v>
      </c>
      <c r="P2830">
        <v>303778.99739999999</v>
      </c>
      <c r="Q2830">
        <v>324509.00390000001</v>
      </c>
      <c r="R2830">
        <v>314313.19549999997</v>
      </c>
      <c r="S2830">
        <v>327584.20010000002</v>
      </c>
      <c r="T2830">
        <v>330149.60320000001</v>
      </c>
      <c r="U2830">
        <v>365423.20059999998</v>
      </c>
      <c r="V2830">
        <v>341802.20449999999</v>
      </c>
      <c r="W2830">
        <v>367092.80430000002</v>
      </c>
      <c r="X2830">
        <v>366561.36959999998</v>
      </c>
      <c r="Y2830">
        <v>383648.0563</v>
      </c>
      <c r="Z2830">
        <v>331964.95779999997</v>
      </c>
      <c r="AA2830">
        <v>392437.24650000001</v>
      </c>
      <c r="AB2830">
        <v>382493.95649999997</v>
      </c>
      <c r="AC2830">
        <v>416017.27059999999</v>
      </c>
      <c r="AD2830">
        <v>415750.73050000001</v>
      </c>
      <c r="AE2830">
        <v>423783.83059999999</v>
      </c>
      <c r="AF2830">
        <v>435219.12439999997</v>
      </c>
      <c r="AG2830">
        <v>441232.97690000001</v>
      </c>
      <c r="AH2830">
        <v>465653.28759999998</v>
      </c>
      <c r="AI2830">
        <v>476593.06109999999</v>
      </c>
      <c r="AJ2830">
        <v>481268.64069999999</v>
      </c>
      <c r="AK2830">
        <v>472753.81569999998</v>
      </c>
      <c r="AL2830">
        <v>517340.75290000002</v>
      </c>
      <c r="AM2830" s="49" t="s">
        <v>161</v>
      </c>
      <c r="AN2830" s="49" t="s">
        <v>14</v>
      </c>
      <c r="AO2830" s="49" t="s">
        <v>500</v>
      </c>
      <c r="AP2830" s="49" t="s">
        <v>505</v>
      </c>
      <c r="AQ2830" s="49" t="s">
        <v>13</v>
      </c>
      <c r="AR2830" s="49" t="s">
        <v>487</v>
      </c>
      <c r="AS2830" s="49" t="s">
        <v>488</v>
      </c>
      <c r="AT2830" s="49" t="s">
        <v>489</v>
      </c>
    </row>
    <row r="2831" spans="1:46" x14ac:dyDescent="0.25">
      <c r="A2831">
        <v>17</v>
      </c>
      <c r="B2831" t="s">
        <v>164</v>
      </c>
      <c r="C2831" t="s">
        <v>164</v>
      </c>
      <c r="D2831" t="s">
        <v>165</v>
      </c>
      <c r="E2831" t="s">
        <v>640</v>
      </c>
      <c r="F2831" t="s">
        <v>641</v>
      </c>
      <c r="G2831">
        <v>637409.39720000001</v>
      </c>
      <c r="H2831">
        <v>717820.33700000006</v>
      </c>
      <c r="I2831">
        <v>745745.47239999997</v>
      </c>
      <c r="J2831">
        <v>713724.94319999998</v>
      </c>
      <c r="K2831">
        <v>721151.7402</v>
      </c>
      <c r="L2831">
        <v>713430.50230000005</v>
      </c>
      <c r="M2831">
        <v>721298.62150000001</v>
      </c>
      <c r="N2831">
        <v>675893.71759999997</v>
      </c>
      <c r="O2831">
        <v>670402.93449999997</v>
      </c>
      <c r="P2831">
        <v>691836.35699999996</v>
      </c>
      <c r="Q2831">
        <v>658874.6017</v>
      </c>
      <c r="R2831">
        <v>694288.37309999997</v>
      </c>
      <c r="S2831">
        <v>628825.9632</v>
      </c>
      <c r="T2831">
        <v>649894.16269999999</v>
      </c>
      <c r="U2831">
        <v>660290.07920000004</v>
      </c>
      <c r="V2831">
        <v>661104.28619999997</v>
      </c>
      <c r="W2831">
        <v>642490.48510000005</v>
      </c>
      <c r="X2831">
        <v>684605.06669999997</v>
      </c>
      <c r="Y2831">
        <v>775122.32620000001</v>
      </c>
      <c r="Z2831">
        <v>785386.76459999999</v>
      </c>
      <c r="AA2831">
        <v>872767.19400000002</v>
      </c>
      <c r="AB2831">
        <v>754397.01309999998</v>
      </c>
      <c r="AC2831">
        <v>890195.2389</v>
      </c>
      <c r="AD2831">
        <v>982357.6679</v>
      </c>
      <c r="AE2831">
        <v>902958.61490000004</v>
      </c>
      <c r="AF2831">
        <v>933003.12520000001</v>
      </c>
      <c r="AG2831">
        <v>984205.67539999995</v>
      </c>
      <c r="AH2831">
        <v>950907.18830000004</v>
      </c>
      <c r="AI2831">
        <v>1038585.1024</v>
      </c>
      <c r="AJ2831">
        <v>1035416.3186</v>
      </c>
      <c r="AK2831">
        <v>1055806.6543000001</v>
      </c>
      <c r="AL2831">
        <v>1088290.4946999999</v>
      </c>
      <c r="AM2831" s="49" t="s">
        <v>165</v>
      </c>
      <c r="AN2831" s="49" t="s">
        <v>14</v>
      </c>
      <c r="AO2831" s="49" t="s">
        <v>500</v>
      </c>
      <c r="AP2831" s="49" t="s">
        <v>505</v>
      </c>
      <c r="AQ2831" s="49" t="s">
        <v>13</v>
      </c>
      <c r="AR2831" s="49" t="s">
        <v>487</v>
      </c>
      <c r="AS2831" s="49" t="s">
        <v>488</v>
      </c>
      <c r="AT2831" s="49" t="s">
        <v>489</v>
      </c>
    </row>
    <row r="2832" spans="1:46" x14ac:dyDescent="0.25">
      <c r="A2832">
        <v>17</v>
      </c>
      <c r="B2832" t="s">
        <v>168</v>
      </c>
      <c r="C2832" t="s">
        <v>168</v>
      </c>
      <c r="D2832" t="s">
        <v>413</v>
      </c>
      <c r="E2832" t="s">
        <v>640</v>
      </c>
      <c r="F2832" t="s">
        <v>641</v>
      </c>
      <c r="G2832">
        <v>33635.001100000001</v>
      </c>
      <c r="H2832">
        <v>34789.201399999998</v>
      </c>
      <c r="I2832">
        <v>35779.1996</v>
      </c>
      <c r="J2832">
        <v>36539.9997</v>
      </c>
      <c r="K2832">
        <v>36685.599900000001</v>
      </c>
      <c r="L2832">
        <v>37847.600200000001</v>
      </c>
      <c r="M2832">
        <v>38296.998699999996</v>
      </c>
      <c r="N2832">
        <v>38934.401299999998</v>
      </c>
      <c r="O2832">
        <v>39814.198799999998</v>
      </c>
      <c r="P2832">
        <v>40730.597199999997</v>
      </c>
      <c r="Q2832">
        <v>41610.8007</v>
      </c>
      <c r="R2832">
        <v>42848.799800000001</v>
      </c>
      <c r="S2832">
        <v>57393.797400000003</v>
      </c>
      <c r="T2832">
        <v>71697.999599999996</v>
      </c>
      <c r="U2832">
        <v>86062.801500000001</v>
      </c>
      <c r="V2832">
        <v>100167.1971</v>
      </c>
      <c r="W2832">
        <v>115044.9993</v>
      </c>
      <c r="X2832">
        <v>128932.5981</v>
      </c>
      <c r="Y2832">
        <v>143679.3995</v>
      </c>
      <c r="Z2832">
        <v>158278.39850000001</v>
      </c>
      <c r="AA2832">
        <v>172574.20199999999</v>
      </c>
      <c r="AB2832">
        <v>126171.99800000001</v>
      </c>
      <c r="AC2832">
        <v>104521.5989</v>
      </c>
      <c r="AD2832">
        <v>171057.80160000001</v>
      </c>
      <c r="AE2832">
        <v>159506.6004</v>
      </c>
      <c r="AF2832">
        <v>162652.00090000001</v>
      </c>
      <c r="AG2832">
        <v>161613.80009999999</v>
      </c>
      <c r="AH2832">
        <v>160365.77789999999</v>
      </c>
      <c r="AI2832">
        <v>158953.185</v>
      </c>
      <c r="AJ2832">
        <v>157301.8316</v>
      </c>
      <c r="AK2832">
        <v>155673.93669999999</v>
      </c>
      <c r="AL2832" t="s">
        <v>531</v>
      </c>
      <c r="AM2832" s="49" t="s">
        <v>413</v>
      </c>
      <c r="AN2832" s="49" t="s">
        <v>5</v>
      </c>
      <c r="AO2832" s="49" t="s">
        <v>9</v>
      </c>
      <c r="AP2832" s="49" t="s">
        <v>501</v>
      </c>
      <c r="AQ2832" s="49" t="s">
        <v>9</v>
      </c>
      <c r="AR2832" s="49" t="s">
        <v>495</v>
      </c>
      <c r="AS2832" s="49" t="s">
        <v>496</v>
      </c>
      <c r="AT2832" s="49" t="s">
        <v>497</v>
      </c>
    </row>
    <row r="2833" spans="1:46" x14ac:dyDescent="0.25">
      <c r="A2833">
        <v>17</v>
      </c>
      <c r="B2833" t="s">
        <v>171</v>
      </c>
      <c r="C2833" t="s">
        <v>171</v>
      </c>
      <c r="D2833" t="s">
        <v>172</v>
      </c>
      <c r="E2833" t="s">
        <v>640</v>
      </c>
      <c r="F2833" t="s">
        <v>641</v>
      </c>
      <c r="G2833">
        <v>46837.1999</v>
      </c>
      <c r="H2833">
        <v>44776.800199999998</v>
      </c>
      <c r="I2833">
        <v>51624.399599999997</v>
      </c>
      <c r="J2833">
        <v>67022.198099999994</v>
      </c>
      <c r="K2833">
        <v>36528.201300000001</v>
      </c>
      <c r="L2833">
        <v>46940.802199999998</v>
      </c>
      <c r="M2833">
        <v>61619.999400000001</v>
      </c>
      <c r="N2833">
        <v>54579.200199999999</v>
      </c>
      <c r="O2833">
        <v>52354.200700000001</v>
      </c>
      <c r="P2833">
        <v>51406.200299999997</v>
      </c>
      <c r="Q2833">
        <v>48359.9977</v>
      </c>
      <c r="R2833">
        <v>47378.201399999998</v>
      </c>
      <c r="S2833">
        <v>51788.2039</v>
      </c>
      <c r="T2833">
        <v>50920.602700000003</v>
      </c>
      <c r="U2833">
        <v>49203.403400000003</v>
      </c>
      <c r="V2833">
        <v>37474.602400000003</v>
      </c>
      <c r="W2833">
        <v>35340.000099999997</v>
      </c>
      <c r="X2833">
        <v>41713.804300000003</v>
      </c>
      <c r="Y2833">
        <v>42197.2039</v>
      </c>
      <c r="Z2833">
        <v>44522.200900000003</v>
      </c>
      <c r="AA2833">
        <v>50675.201800000003</v>
      </c>
      <c r="AB2833">
        <v>42044.004699999998</v>
      </c>
      <c r="AC2833">
        <v>39303.798499999997</v>
      </c>
      <c r="AD2833">
        <v>50566.604500000001</v>
      </c>
      <c r="AE2833">
        <v>50179.999600000003</v>
      </c>
      <c r="AF2833">
        <v>47906.403899999998</v>
      </c>
      <c r="AG2833">
        <v>50702.801099999997</v>
      </c>
      <c r="AH2833">
        <v>49619.219599999997</v>
      </c>
      <c r="AI2833">
        <v>48400.864999999998</v>
      </c>
      <c r="AJ2833">
        <v>43627.913</v>
      </c>
      <c r="AK2833">
        <v>40337.481800000001</v>
      </c>
      <c r="AL2833">
        <v>47272.522400000002</v>
      </c>
      <c r="AM2833" s="49" t="s">
        <v>172</v>
      </c>
      <c r="AN2833" s="49" t="s">
        <v>14</v>
      </c>
      <c r="AO2833" s="49" t="s">
        <v>500</v>
      </c>
      <c r="AP2833" s="49" t="s">
        <v>501</v>
      </c>
      <c r="AQ2833" s="49" t="s">
        <v>502</v>
      </c>
      <c r="AR2833" s="49" t="s">
        <v>487</v>
      </c>
      <c r="AS2833" s="49" t="s">
        <v>488</v>
      </c>
      <c r="AT2833" s="49" t="s">
        <v>489</v>
      </c>
    </row>
    <row r="2834" spans="1:46" x14ac:dyDescent="0.25">
      <c r="A2834">
        <v>17</v>
      </c>
      <c r="B2834" t="s">
        <v>138</v>
      </c>
      <c r="C2834" t="s">
        <v>138</v>
      </c>
      <c r="D2834" t="s">
        <v>139</v>
      </c>
      <c r="E2834" t="s">
        <v>640</v>
      </c>
      <c r="F2834" t="s">
        <v>641</v>
      </c>
      <c r="G2834">
        <v>222462.8003</v>
      </c>
      <c r="H2834">
        <v>212248.2015</v>
      </c>
      <c r="I2834">
        <v>224654.3933</v>
      </c>
      <c r="J2834">
        <v>229392.80420000001</v>
      </c>
      <c r="K2834">
        <v>241911.399</v>
      </c>
      <c r="L2834">
        <v>250238.39989999999</v>
      </c>
      <c r="M2834">
        <v>258097.19940000001</v>
      </c>
      <c r="N2834">
        <v>298190.39390000002</v>
      </c>
      <c r="O2834">
        <v>321748.0061</v>
      </c>
      <c r="P2834">
        <v>333441.39520000003</v>
      </c>
      <c r="Q2834">
        <v>376113.0012</v>
      </c>
      <c r="R2834">
        <v>403455.64380000002</v>
      </c>
      <c r="S2834">
        <v>451451.39409999998</v>
      </c>
      <c r="T2834">
        <v>565995.15379999997</v>
      </c>
      <c r="U2834">
        <v>657652.48309999995</v>
      </c>
      <c r="V2834">
        <v>743605.08810000005</v>
      </c>
      <c r="W2834">
        <v>907056.61289999995</v>
      </c>
      <c r="X2834">
        <v>1056681.4652</v>
      </c>
      <c r="Y2834">
        <v>1108043.4654000001</v>
      </c>
      <c r="Z2834">
        <v>1106921.156</v>
      </c>
      <c r="AA2834">
        <v>1271234.7512999999</v>
      </c>
      <c r="AB2834">
        <v>1317807.6092000001</v>
      </c>
      <c r="AC2834">
        <v>1473952.6154</v>
      </c>
      <c r="AD2834">
        <v>1524013.6512</v>
      </c>
      <c r="AE2834">
        <v>1527049.4705999999</v>
      </c>
      <c r="AF2834">
        <v>1627606.2201</v>
      </c>
      <c r="AG2834">
        <v>1620447.6713</v>
      </c>
      <c r="AH2834">
        <v>1730024.0734000001</v>
      </c>
      <c r="AI2834">
        <v>1771129.3892000001</v>
      </c>
      <c r="AJ2834">
        <v>1860136.9513999999</v>
      </c>
      <c r="AK2834">
        <v>1889790.8583</v>
      </c>
      <c r="AL2834">
        <v>1886125.9723</v>
      </c>
      <c r="AM2834" s="49" t="s">
        <v>139</v>
      </c>
      <c r="AN2834" s="49" t="s">
        <v>14</v>
      </c>
      <c r="AO2834" s="49" t="s">
        <v>500</v>
      </c>
      <c r="AP2834" s="49" t="s">
        <v>505</v>
      </c>
      <c r="AQ2834" s="49" t="s">
        <v>13</v>
      </c>
      <c r="AR2834" s="49" t="s">
        <v>487</v>
      </c>
      <c r="AS2834" s="49" t="s">
        <v>488</v>
      </c>
      <c r="AT2834" s="49" t="s">
        <v>489</v>
      </c>
    </row>
    <row r="2835" spans="1:46" x14ac:dyDescent="0.25">
      <c r="A2835">
        <v>17</v>
      </c>
      <c r="B2835" t="s">
        <v>173</v>
      </c>
      <c r="C2835" t="s">
        <v>173</v>
      </c>
      <c r="D2835" t="s">
        <v>174</v>
      </c>
      <c r="E2835" t="s">
        <v>640</v>
      </c>
      <c r="F2835" t="s">
        <v>641</v>
      </c>
      <c r="G2835">
        <v>183895.60219999999</v>
      </c>
      <c r="H2835">
        <v>194192.39619999999</v>
      </c>
      <c r="I2835">
        <v>202467.2003</v>
      </c>
      <c r="J2835">
        <v>208247.5969</v>
      </c>
      <c r="K2835">
        <v>214695.20189999999</v>
      </c>
      <c r="L2835">
        <v>219949.20050000001</v>
      </c>
      <c r="M2835">
        <v>226602.0006</v>
      </c>
      <c r="N2835">
        <v>232078.6029</v>
      </c>
      <c r="O2835">
        <v>226680.99710000001</v>
      </c>
      <c r="P2835">
        <v>236185.40150000001</v>
      </c>
      <c r="Q2835">
        <v>186701.3988</v>
      </c>
      <c r="R2835">
        <v>178913.3982</v>
      </c>
      <c r="S2835">
        <v>166384.60010000001</v>
      </c>
      <c r="T2835">
        <v>156256.6011</v>
      </c>
      <c r="U2835">
        <v>156213.60269999999</v>
      </c>
      <c r="V2835">
        <v>153320.4025</v>
      </c>
      <c r="W2835">
        <v>150102.39869999999</v>
      </c>
      <c r="X2835">
        <v>141868.19820000001</v>
      </c>
      <c r="Y2835">
        <v>150841.00039999999</v>
      </c>
      <c r="Z2835">
        <v>155666.19949999999</v>
      </c>
      <c r="AA2835">
        <v>159468.601</v>
      </c>
      <c r="AB2835">
        <v>168360.60219999999</v>
      </c>
      <c r="AC2835">
        <v>171775.5992</v>
      </c>
      <c r="AD2835">
        <v>178456.60149999999</v>
      </c>
      <c r="AE2835">
        <v>182146.6</v>
      </c>
      <c r="AF2835">
        <v>172530.80160000001</v>
      </c>
      <c r="AG2835">
        <v>170941.79790000001</v>
      </c>
      <c r="AH2835">
        <v>183742.7254</v>
      </c>
      <c r="AI2835">
        <v>197302.15030000001</v>
      </c>
      <c r="AJ2835">
        <v>202913.83979999999</v>
      </c>
      <c r="AK2835">
        <v>205406.96609999999</v>
      </c>
      <c r="AL2835" t="s">
        <v>531</v>
      </c>
      <c r="AM2835" s="49" t="s">
        <v>174</v>
      </c>
      <c r="AN2835" s="49" t="s">
        <v>8</v>
      </c>
      <c r="AO2835" s="49" t="s">
        <v>9</v>
      </c>
      <c r="AP2835" s="49" t="s">
        <v>494</v>
      </c>
      <c r="AQ2835" s="49" t="s">
        <v>9</v>
      </c>
      <c r="AR2835" s="49" t="s">
        <v>495</v>
      </c>
      <c r="AS2835" s="49" t="s">
        <v>488</v>
      </c>
      <c r="AT2835" s="49" t="s">
        <v>489</v>
      </c>
    </row>
    <row r="2836" spans="1:46" x14ac:dyDescent="0.25">
      <c r="A2836">
        <v>17</v>
      </c>
      <c r="B2836" t="s">
        <v>549</v>
      </c>
      <c r="C2836" t="s">
        <v>549</v>
      </c>
      <c r="D2836" t="s">
        <v>550</v>
      </c>
      <c r="E2836" t="s">
        <v>640</v>
      </c>
      <c r="F2836" t="s">
        <v>641</v>
      </c>
      <c r="G2836">
        <v>0</v>
      </c>
      <c r="H2836">
        <v>0</v>
      </c>
      <c r="I2836">
        <v>0</v>
      </c>
      <c r="J2836">
        <v>0</v>
      </c>
      <c r="K2836">
        <v>0</v>
      </c>
      <c r="L2836">
        <v>0</v>
      </c>
      <c r="M2836">
        <v>0</v>
      </c>
      <c r="N2836">
        <v>0</v>
      </c>
      <c r="O2836">
        <v>0</v>
      </c>
      <c r="P2836">
        <v>0</v>
      </c>
      <c r="Q2836">
        <v>0</v>
      </c>
      <c r="R2836">
        <v>0</v>
      </c>
      <c r="S2836">
        <v>0</v>
      </c>
      <c r="T2836">
        <v>0</v>
      </c>
      <c r="U2836">
        <v>0</v>
      </c>
      <c r="V2836">
        <v>0</v>
      </c>
      <c r="W2836">
        <v>0</v>
      </c>
      <c r="X2836">
        <v>0</v>
      </c>
      <c r="Y2836">
        <v>0</v>
      </c>
      <c r="Z2836">
        <v>0</v>
      </c>
      <c r="AA2836">
        <v>0</v>
      </c>
      <c r="AB2836">
        <v>0</v>
      </c>
      <c r="AC2836">
        <v>0</v>
      </c>
      <c r="AD2836">
        <v>0</v>
      </c>
      <c r="AE2836">
        <v>0</v>
      </c>
      <c r="AF2836">
        <v>0</v>
      </c>
      <c r="AG2836">
        <v>0</v>
      </c>
      <c r="AH2836">
        <v>0</v>
      </c>
      <c r="AI2836">
        <v>0</v>
      </c>
      <c r="AJ2836">
        <v>0</v>
      </c>
      <c r="AK2836">
        <v>0</v>
      </c>
      <c r="AL2836" t="s">
        <v>531</v>
      </c>
      <c r="AM2836" s="49" t="e">
        <v>#N/A</v>
      </c>
      <c r="AN2836" s="49" t="e">
        <v>#N/A</v>
      </c>
      <c r="AO2836" s="49" t="e">
        <v>#N/A</v>
      </c>
      <c r="AP2836" s="49" t="e">
        <v>#N/A</v>
      </c>
      <c r="AQ2836" s="49" t="e">
        <v>#N/A</v>
      </c>
      <c r="AR2836" s="49" t="e">
        <v>#N/A</v>
      </c>
      <c r="AS2836" s="49" t="e">
        <v>#N/A</v>
      </c>
      <c r="AT2836" s="49" t="e">
        <v>#N/A</v>
      </c>
    </row>
    <row r="2837" spans="1:46" x14ac:dyDescent="0.25">
      <c r="A2837">
        <v>17</v>
      </c>
      <c r="B2837" t="s">
        <v>182</v>
      </c>
      <c r="C2837" t="s">
        <v>182</v>
      </c>
      <c r="D2837" t="s">
        <v>183</v>
      </c>
      <c r="E2837" t="s">
        <v>640</v>
      </c>
      <c r="F2837" t="s">
        <v>641</v>
      </c>
      <c r="G2837">
        <v>46249.599199999997</v>
      </c>
      <c r="H2837">
        <v>51483.597500000003</v>
      </c>
      <c r="I2837">
        <v>48632.600200000001</v>
      </c>
      <c r="J2837">
        <v>49316.400900000001</v>
      </c>
      <c r="K2837">
        <v>50389.595000000001</v>
      </c>
      <c r="L2837">
        <v>53969.798900000002</v>
      </c>
      <c r="M2837">
        <v>57527.599199999997</v>
      </c>
      <c r="N2837">
        <v>57314.800900000002</v>
      </c>
      <c r="O2837">
        <v>57035.197999999997</v>
      </c>
      <c r="P2837">
        <v>60813.399799999999</v>
      </c>
      <c r="Q2837">
        <v>61130.3992</v>
      </c>
      <c r="R2837">
        <v>57653.797700000003</v>
      </c>
      <c r="S2837">
        <v>60966.599000000002</v>
      </c>
      <c r="T2837">
        <v>67259.200299999997</v>
      </c>
      <c r="U2837">
        <v>68493.406099999993</v>
      </c>
      <c r="V2837">
        <v>71361.100399999996</v>
      </c>
      <c r="W2837">
        <v>77271.681299999997</v>
      </c>
      <c r="X2837">
        <v>71541.689599999998</v>
      </c>
      <c r="Y2837">
        <v>71177.542700000005</v>
      </c>
      <c r="Z2837">
        <v>78109.041299999997</v>
      </c>
      <c r="AA2837">
        <v>85153.022500000006</v>
      </c>
      <c r="AB2837">
        <v>85844.342699999994</v>
      </c>
      <c r="AC2837">
        <v>97306.754400000005</v>
      </c>
      <c r="AD2837">
        <v>106445.88559999999</v>
      </c>
      <c r="AE2837">
        <v>99921.503100000002</v>
      </c>
      <c r="AF2837">
        <v>113041.201</v>
      </c>
      <c r="AG2837">
        <v>107377.2644</v>
      </c>
      <c r="AH2837">
        <v>104289.1394</v>
      </c>
      <c r="AI2837">
        <v>112763.704</v>
      </c>
      <c r="AJ2837">
        <v>113870.3339</v>
      </c>
      <c r="AK2837">
        <v>118028.3413</v>
      </c>
      <c r="AL2837">
        <v>134168.41339999999</v>
      </c>
      <c r="AM2837" s="49" t="s">
        <v>183</v>
      </c>
      <c r="AN2837" s="49" t="s">
        <v>14</v>
      </c>
      <c r="AO2837" s="49" t="s">
        <v>500</v>
      </c>
      <c r="AP2837" s="49" t="s">
        <v>505</v>
      </c>
      <c r="AQ2837" s="49" t="s">
        <v>13</v>
      </c>
      <c r="AR2837" s="49" t="s">
        <v>487</v>
      </c>
      <c r="AS2837" s="49" t="s">
        <v>488</v>
      </c>
      <c r="AT2837" s="49" t="s">
        <v>489</v>
      </c>
    </row>
    <row r="2838" spans="1:46" x14ac:dyDescent="0.25">
      <c r="A2838">
        <v>17</v>
      </c>
      <c r="B2838" t="s">
        <v>186</v>
      </c>
      <c r="C2838" t="s">
        <v>186</v>
      </c>
      <c r="D2838" t="s">
        <v>187</v>
      </c>
      <c r="E2838" t="s">
        <v>640</v>
      </c>
      <c r="F2838" t="s">
        <v>641</v>
      </c>
      <c r="G2838">
        <v>133248.79949999999</v>
      </c>
      <c r="H2838">
        <v>135644.80050000001</v>
      </c>
      <c r="I2838">
        <v>138529.20009999999</v>
      </c>
      <c r="J2838">
        <v>136676.80069999999</v>
      </c>
      <c r="K2838">
        <v>135546.39809999999</v>
      </c>
      <c r="L2838">
        <v>141084.39989999999</v>
      </c>
      <c r="M2838">
        <v>142731.60010000001</v>
      </c>
      <c r="N2838">
        <v>148270.79930000001</v>
      </c>
      <c r="O2838">
        <v>150616.39540000001</v>
      </c>
      <c r="P2838">
        <v>172613.9975</v>
      </c>
      <c r="Q2838">
        <v>179233.3995</v>
      </c>
      <c r="R2838">
        <v>182449.201</v>
      </c>
      <c r="S2838">
        <v>220950.2016</v>
      </c>
      <c r="T2838">
        <v>229233.2034</v>
      </c>
      <c r="U2838">
        <v>239240.9994</v>
      </c>
      <c r="V2838">
        <v>239702.39730000001</v>
      </c>
      <c r="W2838">
        <v>241488.8002</v>
      </c>
      <c r="X2838">
        <v>257651.40150000001</v>
      </c>
      <c r="Y2838">
        <v>262381.79879999999</v>
      </c>
      <c r="Z2838">
        <v>275352.99930000002</v>
      </c>
      <c r="AA2838">
        <v>292729.19900000002</v>
      </c>
      <c r="AB2838">
        <v>297643.20010000002</v>
      </c>
      <c r="AC2838">
        <v>315084.60080000001</v>
      </c>
      <c r="AD2838">
        <v>318833.80070000002</v>
      </c>
      <c r="AE2838">
        <v>329888.40130000003</v>
      </c>
      <c r="AF2838">
        <v>331896.59989999997</v>
      </c>
      <c r="AG2838">
        <v>359725.799</v>
      </c>
      <c r="AH2838">
        <v>371399.50589999999</v>
      </c>
      <c r="AI2838">
        <v>373022.30540000001</v>
      </c>
      <c r="AJ2838">
        <v>378495.69650000002</v>
      </c>
      <c r="AK2838">
        <v>392756.12569999998</v>
      </c>
      <c r="AL2838" t="s">
        <v>531</v>
      </c>
      <c r="AM2838" s="49" t="s">
        <v>187</v>
      </c>
      <c r="AN2838" s="49" t="s">
        <v>14</v>
      </c>
      <c r="AO2838" s="49" t="s">
        <v>507</v>
      </c>
      <c r="AP2838" s="49" t="s">
        <v>501</v>
      </c>
      <c r="AQ2838" s="49" t="s">
        <v>10</v>
      </c>
      <c r="AR2838" s="49" t="s">
        <v>487</v>
      </c>
      <c r="AS2838" s="49" t="s">
        <v>488</v>
      </c>
      <c r="AT2838" s="49" t="s">
        <v>489</v>
      </c>
    </row>
    <row r="2839" spans="1:46" x14ac:dyDescent="0.25">
      <c r="A2839">
        <v>17</v>
      </c>
      <c r="B2839" t="s">
        <v>188</v>
      </c>
      <c r="C2839" t="s">
        <v>188</v>
      </c>
      <c r="D2839" t="s">
        <v>189</v>
      </c>
      <c r="E2839" t="s">
        <v>640</v>
      </c>
      <c r="F2839" t="s">
        <v>641</v>
      </c>
      <c r="G2839">
        <v>16257.001099999999</v>
      </c>
      <c r="H2839">
        <v>9780.0005000000001</v>
      </c>
      <c r="I2839">
        <v>9795.9982999999993</v>
      </c>
      <c r="J2839">
        <v>9808.0018999999993</v>
      </c>
      <c r="K2839">
        <v>9821.9982999999993</v>
      </c>
      <c r="L2839">
        <v>9817.9999000000007</v>
      </c>
      <c r="M2839">
        <v>9894.9994000000006</v>
      </c>
      <c r="N2839">
        <v>10030.9992</v>
      </c>
      <c r="O2839">
        <v>10108.999299999999</v>
      </c>
      <c r="P2839">
        <v>10188</v>
      </c>
      <c r="Q2839">
        <v>9528.0012000000006</v>
      </c>
      <c r="R2839">
        <v>9835.9989999999998</v>
      </c>
      <c r="S2839">
        <v>11150.001099999999</v>
      </c>
      <c r="T2839">
        <v>10436.000899999999</v>
      </c>
      <c r="U2839">
        <v>11294.998299999999</v>
      </c>
      <c r="V2839">
        <v>9575.9987000000001</v>
      </c>
      <c r="W2839">
        <v>9602.9994000000006</v>
      </c>
      <c r="X2839">
        <v>9591</v>
      </c>
      <c r="Y2839">
        <v>9043.9987999999994</v>
      </c>
      <c r="Z2839">
        <v>8767.0000999999993</v>
      </c>
      <c r="AA2839">
        <v>8469.0004000000008</v>
      </c>
      <c r="AB2839">
        <v>9904.5997000000007</v>
      </c>
      <c r="AC2839">
        <v>8412.2023000000008</v>
      </c>
      <c r="AD2839">
        <v>7325.2002000000002</v>
      </c>
      <c r="AE2839">
        <v>6824.1993000000002</v>
      </c>
      <c r="AF2839">
        <v>7243.9971999999998</v>
      </c>
      <c r="AG2839">
        <v>6678.0003999999999</v>
      </c>
      <c r="AH2839">
        <v>6635.4080999999996</v>
      </c>
      <c r="AI2839">
        <v>5084.0772999999999</v>
      </c>
      <c r="AJ2839">
        <v>3625.4254999999998</v>
      </c>
      <c r="AK2839">
        <v>3791.4782</v>
      </c>
      <c r="AL2839" t="s">
        <v>531</v>
      </c>
      <c r="AM2839" s="49" t="s">
        <v>189</v>
      </c>
      <c r="AN2839" s="49" t="s">
        <v>14</v>
      </c>
      <c r="AO2839" s="49" t="s">
        <v>506</v>
      </c>
      <c r="AP2839" s="49" t="s">
        <v>501</v>
      </c>
      <c r="AQ2839" s="49" t="s">
        <v>10</v>
      </c>
      <c r="AR2839" s="49" t="s">
        <v>495</v>
      </c>
      <c r="AS2839" s="49" t="s">
        <v>488</v>
      </c>
      <c r="AT2839" s="49" t="s">
        <v>489</v>
      </c>
    </row>
    <row r="2840" spans="1:46" x14ac:dyDescent="0.25">
      <c r="A2840">
        <v>17</v>
      </c>
      <c r="B2840" t="s">
        <v>194</v>
      </c>
      <c r="C2840" t="s">
        <v>194</v>
      </c>
      <c r="D2840" t="s">
        <v>195</v>
      </c>
      <c r="E2840" t="s">
        <v>640</v>
      </c>
      <c r="F2840" t="s">
        <v>641</v>
      </c>
      <c r="G2840">
        <v>87801.198600000003</v>
      </c>
      <c r="H2840">
        <v>88694.201199999996</v>
      </c>
      <c r="I2840">
        <v>89453.598800000007</v>
      </c>
      <c r="J2840">
        <v>90994.399799999999</v>
      </c>
      <c r="K2840">
        <v>92400.800300000003</v>
      </c>
      <c r="L2840">
        <v>94418.800199999998</v>
      </c>
      <c r="M2840">
        <v>96346.202000000005</v>
      </c>
      <c r="N2840">
        <v>98541.998600000006</v>
      </c>
      <c r="O2840">
        <v>100636.6002</v>
      </c>
      <c r="P2840">
        <v>102562.0006</v>
      </c>
      <c r="Q2840">
        <v>103780.799</v>
      </c>
      <c r="R2840">
        <v>105431.8008</v>
      </c>
      <c r="S2840">
        <v>106345.00049999999</v>
      </c>
      <c r="T2840">
        <v>108058.0004</v>
      </c>
      <c r="U2840">
        <v>111442.0025</v>
      </c>
      <c r="V2840">
        <v>114827.001</v>
      </c>
      <c r="W2840">
        <v>118402.5993</v>
      </c>
      <c r="X2840">
        <v>121576.3989</v>
      </c>
      <c r="Y2840">
        <v>123556.6004</v>
      </c>
      <c r="Z2840">
        <v>127615.2006</v>
      </c>
      <c r="AA2840">
        <v>130726.2023</v>
      </c>
      <c r="AB2840">
        <v>135011.59719999999</v>
      </c>
      <c r="AC2840">
        <v>139994.40419999999</v>
      </c>
      <c r="AD2840">
        <v>139769.4014</v>
      </c>
      <c r="AE2840">
        <v>135837.00390000001</v>
      </c>
      <c r="AF2840">
        <v>138941.20209999999</v>
      </c>
      <c r="AG2840">
        <v>140891.00330000001</v>
      </c>
      <c r="AH2840">
        <v>142737.88449999999</v>
      </c>
      <c r="AI2840">
        <v>145101.22839999999</v>
      </c>
      <c r="AJ2840">
        <v>147160.1752</v>
      </c>
      <c r="AK2840">
        <v>142088.495</v>
      </c>
      <c r="AL2840" t="s">
        <v>531</v>
      </c>
      <c r="AM2840" s="49" t="s">
        <v>195</v>
      </c>
      <c r="AN2840" s="49" t="s">
        <v>14</v>
      </c>
      <c r="AO2840" s="49" t="s">
        <v>507</v>
      </c>
      <c r="AP2840" s="49" t="s">
        <v>494</v>
      </c>
      <c r="AQ2840" s="49" t="s">
        <v>10</v>
      </c>
      <c r="AR2840" s="49" t="s">
        <v>487</v>
      </c>
      <c r="AS2840" s="49" t="s">
        <v>488</v>
      </c>
      <c r="AT2840" s="49" t="s">
        <v>489</v>
      </c>
    </row>
    <row r="2841" spans="1:46" x14ac:dyDescent="0.25">
      <c r="A2841">
        <v>17</v>
      </c>
      <c r="B2841" t="s">
        <v>190</v>
      </c>
      <c r="C2841" t="s">
        <v>190</v>
      </c>
      <c r="D2841" t="s">
        <v>191</v>
      </c>
      <c r="E2841" t="s">
        <v>640</v>
      </c>
      <c r="F2841" t="s">
        <v>641</v>
      </c>
      <c r="G2841">
        <v>70936.399699999994</v>
      </c>
      <c r="H2841">
        <v>71262.199800000002</v>
      </c>
      <c r="I2841">
        <v>70974.202399999995</v>
      </c>
      <c r="J2841">
        <v>71361.803700000004</v>
      </c>
      <c r="K2841">
        <v>69924.198999999993</v>
      </c>
      <c r="L2841">
        <v>69554.801800000001</v>
      </c>
      <c r="M2841">
        <v>71084.3989</v>
      </c>
      <c r="N2841">
        <v>79709.998200000002</v>
      </c>
      <c r="O2841">
        <v>79395.799799999993</v>
      </c>
      <c r="P2841">
        <v>65451.000899999999</v>
      </c>
      <c r="Q2841">
        <v>64206.998</v>
      </c>
      <c r="R2841">
        <v>63083.398999999998</v>
      </c>
      <c r="S2841">
        <v>65233.601300000002</v>
      </c>
      <c r="T2841">
        <v>69412.601299999995</v>
      </c>
      <c r="U2841">
        <v>71899.598199999993</v>
      </c>
      <c r="V2841">
        <v>79100.797900000005</v>
      </c>
      <c r="W2841">
        <v>84536.001199999999</v>
      </c>
      <c r="X2841">
        <v>90528.400599999994</v>
      </c>
      <c r="Y2841">
        <v>88791.598700000002</v>
      </c>
      <c r="Z2841">
        <v>94774.200899999996</v>
      </c>
      <c r="AA2841">
        <v>99204.601500000004</v>
      </c>
      <c r="AB2841">
        <v>101474.19040000001</v>
      </c>
      <c r="AC2841">
        <v>103699.9059</v>
      </c>
      <c r="AD2841">
        <v>105417.30190000001</v>
      </c>
      <c r="AE2841">
        <v>105847.5794</v>
      </c>
      <c r="AF2841">
        <v>117028.0352</v>
      </c>
      <c r="AG2841">
        <v>122372.18399999999</v>
      </c>
      <c r="AH2841">
        <v>99975.931500000006</v>
      </c>
      <c r="AI2841">
        <v>113472.7009</v>
      </c>
      <c r="AJ2841">
        <v>114197.1136</v>
      </c>
      <c r="AK2841">
        <v>111313.56819999999</v>
      </c>
      <c r="AL2841" t="s">
        <v>531</v>
      </c>
      <c r="AM2841" s="49" t="s">
        <v>191</v>
      </c>
      <c r="AN2841" s="49" t="s">
        <v>14</v>
      </c>
      <c r="AO2841" s="49" t="s">
        <v>507</v>
      </c>
      <c r="AP2841" s="49" t="s">
        <v>494</v>
      </c>
      <c r="AQ2841" s="49" t="s">
        <v>10</v>
      </c>
      <c r="AR2841" s="49" t="s">
        <v>487</v>
      </c>
      <c r="AS2841" s="49" t="s">
        <v>488</v>
      </c>
      <c r="AT2841" s="49" t="s">
        <v>489</v>
      </c>
    </row>
    <row r="2842" spans="1:46" x14ac:dyDescent="0.25">
      <c r="A2842">
        <v>17</v>
      </c>
      <c r="B2842" t="s">
        <v>196</v>
      </c>
      <c r="C2842" t="s">
        <v>196</v>
      </c>
      <c r="D2842" t="s">
        <v>197</v>
      </c>
      <c r="E2842" t="s">
        <v>640</v>
      </c>
      <c r="F2842" t="s">
        <v>641</v>
      </c>
      <c r="G2842">
        <v>33065.797299999998</v>
      </c>
      <c r="H2842">
        <v>33349.3986</v>
      </c>
      <c r="I2842">
        <v>33294.798499999997</v>
      </c>
      <c r="J2842">
        <v>34087.598400000003</v>
      </c>
      <c r="K2842">
        <v>34334.598700000002</v>
      </c>
      <c r="L2842">
        <v>36366.800199999998</v>
      </c>
      <c r="M2842">
        <v>35927.198799999998</v>
      </c>
      <c r="N2842">
        <v>34936.601900000001</v>
      </c>
      <c r="O2842">
        <v>34836.997900000002</v>
      </c>
      <c r="P2842">
        <v>35312.597399999999</v>
      </c>
      <c r="Q2842">
        <v>34759.797500000001</v>
      </c>
      <c r="R2842">
        <v>36357.1999</v>
      </c>
      <c r="S2842">
        <v>36727.999600000003</v>
      </c>
      <c r="T2842">
        <v>37938.001600000003</v>
      </c>
      <c r="U2842">
        <v>39758.598100000003</v>
      </c>
      <c r="V2842">
        <v>70736.965700000001</v>
      </c>
      <c r="W2842">
        <v>71795.233800000002</v>
      </c>
      <c r="X2842">
        <v>77600.592099999994</v>
      </c>
      <c r="Y2842">
        <v>84168.651400000002</v>
      </c>
      <c r="Z2842">
        <v>107054.7803</v>
      </c>
      <c r="AA2842">
        <v>114897.8667</v>
      </c>
      <c r="AB2842">
        <v>119605.50049999999</v>
      </c>
      <c r="AC2842">
        <v>131188.1152</v>
      </c>
      <c r="AD2842">
        <v>138750.96230000001</v>
      </c>
      <c r="AE2842">
        <v>124814.6961</v>
      </c>
      <c r="AF2842">
        <v>136060.31950000001</v>
      </c>
      <c r="AG2842">
        <v>133997.77619999999</v>
      </c>
      <c r="AH2842">
        <v>133512.20370000001</v>
      </c>
      <c r="AI2842">
        <v>125341.90210000001</v>
      </c>
      <c r="AJ2842">
        <v>127326.1983</v>
      </c>
      <c r="AK2842">
        <v>129097.4994</v>
      </c>
      <c r="AL2842">
        <v>137421.49840000001</v>
      </c>
      <c r="AM2842" s="49" t="s">
        <v>197</v>
      </c>
      <c r="AN2842" s="49" t="s">
        <v>14</v>
      </c>
      <c r="AO2842" s="49" t="s">
        <v>500</v>
      </c>
      <c r="AP2842" s="49" t="s">
        <v>505</v>
      </c>
      <c r="AQ2842" s="49" t="s">
        <v>13</v>
      </c>
      <c r="AR2842" s="49" t="s">
        <v>487</v>
      </c>
      <c r="AS2842" s="49" t="s">
        <v>488</v>
      </c>
      <c r="AT2842" s="49" t="s">
        <v>489</v>
      </c>
    </row>
    <row r="2843" spans="1:46" x14ac:dyDescent="0.25">
      <c r="A2843">
        <v>17</v>
      </c>
      <c r="B2843" t="s">
        <v>206</v>
      </c>
      <c r="C2843" t="s">
        <v>206</v>
      </c>
      <c r="D2843" t="s">
        <v>207</v>
      </c>
      <c r="E2843" t="s">
        <v>640</v>
      </c>
      <c r="F2843" t="s">
        <v>641</v>
      </c>
      <c r="G2843">
        <v>67826.3986</v>
      </c>
      <c r="H2843">
        <v>62739.398999999998</v>
      </c>
      <c r="I2843">
        <v>59541.998399999997</v>
      </c>
      <c r="J2843">
        <v>63704.598700000002</v>
      </c>
      <c r="K2843">
        <v>64659.997199999998</v>
      </c>
      <c r="L2843">
        <v>65357.195699999997</v>
      </c>
      <c r="M2843">
        <v>68983.194699999993</v>
      </c>
      <c r="N2843">
        <v>68437.198300000004</v>
      </c>
      <c r="O2843">
        <v>74611.597899999993</v>
      </c>
      <c r="P2843">
        <v>88041.198499999999</v>
      </c>
      <c r="Q2843">
        <v>101027.6012</v>
      </c>
      <c r="R2843">
        <v>97403.800199999998</v>
      </c>
      <c r="S2843">
        <v>100014.20299999999</v>
      </c>
      <c r="T2843">
        <v>100301.8027</v>
      </c>
      <c r="U2843">
        <v>97668.401800000007</v>
      </c>
      <c r="V2843">
        <v>99796.405700000003</v>
      </c>
      <c r="W2843">
        <v>130012.79670000001</v>
      </c>
      <c r="X2843">
        <v>161182.40059999999</v>
      </c>
      <c r="Y2843">
        <v>188660.2016</v>
      </c>
      <c r="Z2843">
        <v>198064.40330000001</v>
      </c>
      <c r="AA2843">
        <v>200567.20120000001</v>
      </c>
      <c r="AB2843">
        <v>217676.83989999999</v>
      </c>
      <c r="AC2843">
        <v>212303.06950000001</v>
      </c>
      <c r="AD2843">
        <v>221157.62400000001</v>
      </c>
      <c r="AE2843">
        <v>219080.12549999999</v>
      </c>
      <c r="AF2843">
        <v>206326.9945</v>
      </c>
      <c r="AG2843">
        <v>192331.74050000001</v>
      </c>
      <c r="AH2843">
        <v>205313.2739</v>
      </c>
      <c r="AI2843">
        <v>226449.23680000001</v>
      </c>
      <c r="AJ2843">
        <v>223042.02729999999</v>
      </c>
      <c r="AK2843">
        <v>220435.61869999999</v>
      </c>
      <c r="AL2843">
        <v>219974.66880000001</v>
      </c>
      <c r="AM2843" s="49" t="s">
        <v>207</v>
      </c>
      <c r="AN2843" s="49" t="s">
        <v>14</v>
      </c>
      <c r="AO2843" s="49" t="s">
        <v>500</v>
      </c>
      <c r="AP2843" s="49" t="s">
        <v>505</v>
      </c>
      <c r="AQ2843" s="49" t="s">
        <v>13</v>
      </c>
      <c r="AR2843" s="49" t="s">
        <v>487</v>
      </c>
      <c r="AS2843" s="49" t="s">
        <v>488</v>
      </c>
      <c r="AT2843" s="49" t="s">
        <v>489</v>
      </c>
    </row>
    <row r="2844" spans="1:46" x14ac:dyDescent="0.25">
      <c r="A2844">
        <v>17</v>
      </c>
      <c r="B2844" t="s">
        <v>493</v>
      </c>
      <c r="C2844" t="s">
        <v>551</v>
      </c>
      <c r="D2844" t="s">
        <v>552</v>
      </c>
      <c r="E2844" t="s">
        <v>640</v>
      </c>
      <c r="F2844" t="s">
        <v>641</v>
      </c>
      <c r="G2844">
        <v>11040215.164799999</v>
      </c>
      <c r="H2844">
        <v>11294481.0319</v>
      </c>
      <c r="I2844">
        <v>11627528.202099999</v>
      </c>
      <c r="J2844">
        <v>11818013.789899999</v>
      </c>
      <c r="K2844">
        <v>11735622.0164</v>
      </c>
      <c r="L2844">
        <v>12225224.105699999</v>
      </c>
      <c r="M2844">
        <v>12570694.3782</v>
      </c>
      <c r="N2844">
        <v>12562012.8433</v>
      </c>
      <c r="O2844">
        <v>12602012.822899999</v>
      </c>
      <c r="P2844">
        <v>12671467.292199999</v>
      </c>
      <c r="Q2844">
        <v>12882902.4088</v>
      </c>
      <c r="R2844">
        <v>12198281.126599999</v>
      </c>
      <c r="S2844">
        <v>12397017.787699999</v>
      </c>
      <c r="T2844">
        <v>12897794.9946</v>
      </c>
      <c r="U2844">
        <v>13430258.8376</v>
      </c>
      <c r="V2844">
        <v>13920276.6928</v>
      </c>
      <c r="W2844">
        <v>14324397.5187</v>
      </c>
      <c r="X2844">
        <v>14887714.7785</v>
      </c>
      <c r="Y2844">
        <v>15519782.0408</v>
      </c>
      <c r="Z2844">
        <v>15684766.876499999</v>
      </c>
      <c r="AA2844">
        <v>16851779.313900001</v>
      </c>
      <c r="AB2844">
        <v>17278176.817200001</v>
      </c>
      <c r="AC2844">
        <v>18197897.177099999</v>
      </c>
      <c r="AD2844">
        <v>19218423.911899999</v>
      </c>
      <c r="AE2844">
        <v>19608975.176600002</v>
      </c>
      <c r="AF2844">
        <v>20009503.166999999</v>
      </c>
      <c r="AG2844">
        <v>20451083.995900001</v>
      </c>
      <c r="AH2844">
        <v>21272916.092500001</v>
      </c>
      <c r="AI2844">
        <v>22232065.591200002</v>
      </c>
      <c r="AJ2844">
        <v>22806901.771899998</v>
      </c>
      <c r="AK2844">
        <v>23177580.804900002</v>
      </c>
      <c r="AL2844">
        <v>23365282.4135</v>
      </c>
      <c r="AM2844" s="49" t="e">
        <v>#N/A</v>
      </c>
      <c r="AN2844" s="49" t="e">
        <v>#N/A</v>
      </c>
      <c r="AO2844" s="49" t="e">
        <v>#N/A</v>
      </c>
      <c r="AP2844" s="49" t="e">
        <v>#N/A</v>
      </c>
      <c r="AQ2844" s="49" t="e">
        <v>#N/A</v>
      </c>
      <c r="AR2844" s="49" t="e">
        <v>#N/A</v>
      </c>
      <c r="AS2844" s="49" t="e">
        <v>#N/A</v>
      </c>
      <c r="AT2844" s="49" t="e">
        <v>#N/A</v>
      </c>
    </row>
    <row r="2845" spans="1:46" x14ac:dyDescent="0.25">
      <c r="A2845">
        <v>17</v>
      </c>
      <c r="B2845" t="s">
        <v>200</v>
      </c>
      <c r="C2845" t="s">
        <v>200</v>
      </c>
      <c r="D2845" t="s">
        <v>201</v>
      </c>
      <c r="E2845" t="s">
        <v>640</v>
      </c>
      <c r="F2845" t="s">
        <v>641</v>
      </c>
      <c r="G2845">
        <v>4778718.5466</v>
      </c>
      <c r="H2845">
        <v>4861901.7884999998</v>
      </c>
      <c r="I2845">
        <v>4893710.6623999998</v>
      </c>
      <c r="J2845">
        <v>4974388.4478000002</v>
      </c>
      <c r="K2845">
        <v>5121621.017</v>
      </c>
      <c r="L2845">
        <v>5133165.4480999997</v>
      </c>
      <c r="M2845">
        <v>5242920.8735999996</v>
      </c>
      <c r="N2845">
        <v>5342496.2664999999</v>
      </c>
      <c r="O2845">
        <v>5430781.2204999998</v>
      </c>
      <c r="P2845">
        <v>5492019.6266000001</v>
      </c>
      <c r="Q2845">
        <v>5542511.4129999997</v>
      </c>
      <c r="R2845">
        <v>5621481.9846999999</v>
      </c>
      <c r="S2845">
        <v>5636552.6978000002</v>
      </c>
      <c r="T2845">
        <v>5748543.1710999999</v>
      </c>
      <c r="U2845">
        <v>5906242.5351</v>
      </c>
      <c r="V2845">
        <v>6096532.2141000004</v>
      </c>
      <c r="W2845">
        <v>6293827.1171000004</v>
      </c>
      <c r="X2845">
        <v>6480314.9890999999</v>
      </c>
      <c r="Y2845">
        <v>6544530.3732000003</v>
      </c>
      <c r="Z2845">
        <v>6641315.7998000002</v>
      </c>
      <c r="AA2845">
        <v>6876428.6562999999</v>
      </c>
      <c r="AB2845">
        <v>7053484.2163000004</v>
      </c>
      <c r="AC2845">
        <v>7142654.5319999997</v>
      </c>
      <c r="AD2845">
        <v>7441468.0809000004</v>
      </c>
      <c r="AE2845">
        <v>7609840.1925999997</v>
      </c>
      <c r="AF2845">
        <v>7750669.3024000004</v>
      </c>
      <c r="AG2845">
        <v>8118054.9775999999</v>
      </c>
      <c r="AH2845">
        <v>8555617.0437000003</v>
      </c>
      <c r="AI2845">
        <v>8878378.4689000007</v>
      </c>
      <c r="AJ2845">
        <v>9081252.3665999994</v>
      </c>
      <c r="AK2845">
        <v>9273953.7094000001</v>
      </c>
      <c r="AL2845" t="s">
        <v>531</v>
      </c>
      <c r="AM2845" s="49" t="s">
        <v>201</v>
      </c>
      <c r="AN2845" s="49" t="s">
        <v>14</v>
      </c>
      <c r="AO2845" s="49" t="s">
        <v>485</v>
      </c>
      <c r="AP2845" s="49" t="s">
        <v>494</v>
      </c>
      <c r="AQ2845" s="49" t="s">
        <v>11</v>
      </c>
      <c r="AR2845" s="49" t="s">
        <v>487</v>
      </c>
      <c r="AS2845" s="49" t="s">
        <v>488</v>
      </c>
      <c r="AT2845" s="49" t="s">
        <v>489</v>
      </c>
    </row>
    <row r="2846" spans="1:46" x14ac:dyDescent="0.25">
      <c r="A2846">
        <v>17</v>
      </c>
      <c r="B2846" t="s">
        <v>198</v>
      </c>
      <c r="C2846" t="s">
        <v>198</v>
      </c>
      <c r="D2846" t="s">
        <v>199</v>
      </c>
      <c r="E2846" t="s">
        <v>640</v>
      </c>
      <c r="F2846" t="s">
        <v>641</v>
      </c>
      <c r="G2846">
        <v>1925864.8044</v>
      </c>
      <c r="H2846">
        <v>1961819.2006000001</v>
      </c>
      <c r="I2846">
        <v>2004950.2032999999</v>
      </c>
      <c r="J2846">
        <v>2034944.4007999999</v>
      </c>
      <c r="K2846">
        <v>2117686.1990999999</v>
      </c>
      <c r="L2846">
        <v>2163741.9997</v>
      </c>
      <c r="M2846">
        <v>2190009.6019000001</v>
      </c>
      <c r="N2846">
        <v>2231938.5994000002</v>
      </c>
      <c r="O2846">
        <v>2262492.6014</v>
      </c>
      <c r="P2846">
        <v>2274388.6022999999</v>
      </c>
      <c r="Q2846">
        <v>2482436.5976999998</v>
      </c>
      <c r="R2846">
        <v>2567702.9986999999</v>
      </c>
      <c r="S2846">
        <v>2582001.8040999998</v>
      </c>
      <c r="T2846">
        <v>2590827.3985000001</v>
      </c>
      <c r="U2846">
        <v>2620549.4038</v>
      </c>
      <c r="V2846">
        <v>2611956.0010000002</v>
      </c>
      <c r="W2846">
        <v>2655528.2044000002</v>
      </c>
      <c r="X2846">
        <v>2701813.3997999998</v>
      </c>
      <c r="Y2846">
        <v>2809487.6005000002</v>
      </c>
      <c r="Z2846">
        <v>2758823.7993999999</v>
      </c>
      <c r="AA2846">
        <v>2790833.3968000002</v>
      </c>
      <c r="AB2846">
        <v>2749775.1993</v>
      </c>
      <c r="AC2846">
        <v>2659198.8012999999</v>
      </c>
      <c r="AD2846">
        <v>2587869.6042999998</v>
      </c>
      <c r="AE2846">
        <v>2585139.7982000001</v>
      </c>
      <c r="AF2846">
        <v>2350366.3154000002</v>
      </c>
      <c r="AG2846">
        <v>2388265.0488999998</v>
      </c>
      <c r="AH2846">
        <v>2420566.1356000002</v>
      </c>
      <c r="AI2846">
        <v>2641042.7138</v>
      </c>
      <c r="AJ2846">
        <v>2540139.4060999998</v>
      </c>
      <c r="AK2846">
        <v>2630791.2921000002</v>
      </c>
      <c r="AL2846" t="s">
        <v>531</v>
      </c>
      <c r="AM2846" s="49" t="s">
        <v>199</v>
      </c>
      <c r="AN2846" s="49" t="s">
        <v>14</v>
      </c>
      <c r="AO2846" s="49" t="s">
        <v>485</v>
      </c>
      <c r="AP2846" s="49" t="s">
        <v>494</v>
      </c>
      <c r="AQ2846" s="49" t="s">
        <v>11</v>
      </c>
      <c r="AR2846" s="49" t="s">
        <v>487</v>
      </c>
      <c r="AS2846" s="49" t="s">
        <v>488</v>
      </c>
      <c r="AT2846" s="49" t="s">
        <v>489</v>
      </c>
    </row>
    <row r="2847" spans="1:46" x14ac:dyDescent="0.25">
      <c r="A2847">
        <v>17</v>
      </c>
      <c r="B2847" t="s">
        <v>205</v>
      </c>
      <c r="C2847" t="s">
        <v>205</v>
      </c>
      <c r="D2847" t="s">
        <v>416</v>
      </c>
      <c r="E2847" t="s">
        <v>640</v>
      </c>
      <c r="F2847" t="s">
        <v>641</v>
      </c>
      <c r="G2847">
        <v>10327.0018</v>
      </c>
      <c r="H2847">
        <v>4207.0012999999999</v>
      </c>
      <c r="I2847">
        <v>3546.0019000000002</v>
      </c>
      <c r="J2847">
        <v>3185.9998999999998</v>
      </c>
      <c r="K2847">
        <v>3065.9978000000001</v>
      </c>
      <c r="L2847">
        <v>3151.9989</v>
      </c>
      <c r="M2847">
        <v>3193.0001999999999</v>
      </c>
      <c r="N2847">
        <v>3275.6016</v>
      </c>
      <c r="O2847">
        <v>3356.8004000000001</v>
      </c>
      <c r="P2847">
        <v>3435.9978999999998</v>
      </c>
      <c r="Q2847">
        <v>3493.5999000000002</v>
      </c>
      <c r="R2847">
        <v>3553.7977000000001</v>
      </c>
      <c r="S2847">
        <v>3225.2008999999998</v>
      </c>
      <c r="T2847">
        <v>2957.7984000000001</v>
      </c>
      <c r="U2847">
        <v>3208.8011999999999</v>
      </c>
      <c r="V2847">
        <v>23069</v>
      </c>
      <c r="W2847">
        <v>23449.6011</v>
      </c>
      <c r="X2847">
        <v>22188.599699999999</v>
      </c>
      <c r="Y2847">
        <v>14121.000400000001</v>
      </c>
      <c r="Z2847">
        <v>13232.2014</v>
      </c>
      <c r="AA2847">
        <v>18816.1993</v>
      </c>
      <c r="AB2847">
        <v>13927.1976</v>
      </c>
      <c r="AC2847">
        <v>17556.1986</v>
      </c>
      <c r="AD2847">
        <v>19084.803500000002</v>
      </c>
      <c r="AE2847">
        <v>12600.7984</v>
      </c>
      <c r="AF2847">
        <v>11262.7976</v>
      </c>
      <c r="AG2847">
        <v>14278.796700000001</v>
      </c>
      <c r="AH2847">
        <v>10021.7757</v>
      </c>
      <c r="AI2847">
        <v>8726.7983999999997</v>
      </c>
      <c r="AJ2847">
        <v>20081.831300000002</v>
      </c>
      <c r="AK2847">
        <v>19944.818299999999</v>
      </c>
      <c r="AL2847" t="s">
        <v>531</v>
      </c>
      <c r="AM2847" s="49" t="s">
        <v>416</v>
      </c>
      <c r="AN2847" s="49" t="s">
        <v>14</v>
      </c>
      <c r="AO2847" s="49" t="s">
        <v>485</v>
      </c>
      <c r="AP2847" s="49" t="s">
        <v>501</v>
      </c>
      <c r="AQ2847" s="49" t="s">
        <v>11</v>
      </c>
      <c r="AR2847" s="49" t="s">
        <v>495</v>
      </c>
      <c r="AS2847" s="49" t="s">
        <v>496</v>
      </c>
      <c r="AT2847" s="49" t="s">
        <v>497</v>
      </c>
    </row>
    <row r="2848" spans="1:46" x14ac:dyDescent="0.25">
      <c r="A2848">
        <v>17</v>
      </c>
      <c r="B2848" t="s">
        <v>202</v>
      </c>
      <c r="C2848" t="s">
        <v>202</v>
      </c>
      <c r="D2848" t="s">
        <v>203</v>
      </c>
      <c r="E2848" t="s">
        <v>640</v>
      </c>
      <c r="F2848" t="s">
        <v>641</v>
      </c>
      <c r="G2848">
        <v>7022.1972999999998</v>
      </c>
      <c r="H2848">
        <v>7023.9138000000003</v>
      </c>
      <c r="I2848">
        <v>6801.2012000000004</v>
      </c>
      <c r="J2848">
        <v>6722.0037000000002</v>
      </c>
      <c r="K2848">
        <v>7290.0478000000003</v>
      </c>
      <c r="L2848">
        <v>6472.8849</v>
      </c>
      <c r="M2848">
        <v>7055.9345000000003</v>
      </c>
      <c r="N2848">
        <v>7565.8197</v>
      </c>
      <c r="O2848">
        <v>9686.2538999999997</v>
      </c>
      <c r="P2848">
        <v>9283.2870000000003</v>
      </c>
      <c r="Q2848">
        <v>9840.3071999999993</v>
      </c>
      <c r="R2848">
        <v>9789.7558000000008</v>
      </c>
      <c r="S2848">
        <v>10923.721299999999</v>
      </c>
      <c r="T2848">
        <v>9840.4161000000004</v>
      </c>
      <c r="U2848">
        <v>11800.9647</v>
      </c>
      <c r="V2848">
        <v>15329.6877</v>
      </c>
      <c r="W2848">
        <v>17648.370999999999</v>
      </c>
      <c r="X2848">
        <v>19495.306700000001</v>
      </c>
      <c r="Y2848">
        <v>22794.115699999998</v>
      </c>
      <c r="Z2848">
        <v>26464.3148</v>
      </c>
      <c r="AA2848">
        <v>25940.441500000001</v>
      </c>
      <c r="AB2848">
        <v>30165.5926</v>
      </c>
      <c r="AC2848">
        <v>30383.909</v>
      </c>
      <c r="AD2848">
        <v>31628.272099999998</v>
      </c>
      <c r="AE2848">
        <v>35711.335700000003</v>
      </c>
      <c r="AF2848">
        <v>41259.854700000004</v>
      </c>
      <c r="AG2848">
        <v>40727.662199999999</v>
      </c>
      <c r="AH2848">
        <v>47547.214200000002</v>
      </c>
      <c r="AI2848">
        <v>53886.222000000002</v>
      </c>
      <c r="AJ2848">
        <v>59149.012799999997</v>
      </c>
      <c r="AK2848">
        <v>65062.285799999998</v>
      </c>
      <c r="AL2848">
        <v>59840.534</v>
      </c>
      <c r="AM2848" s="49" t="s">
        <v>203</v>
      </c>
      <c r="AN2848" s="49" t="s">
        <v>14</v>
      </c>
      <c r="AO2848" s="49" t="s">
        <v>500</v>
      </c>
      <c r="AP2848" s="49" t="s">
        <v>505</v>
      </c>
      <c r="AQ2848" s="49" t="s">
        <v>13</v>
      </c>
      <c r="AR2848" s="49" t="s">
        <v>487</v>
      </c>
      <c r="AS2848" s="49" t="s">
        <v>488</v>
      </c>
      <c r="AT2848" s="49" t="s">
        <v>489</v>
      </c>
    </row>
    <row r="2849" spans="1:46" x14ac:dyDescent="0.25">
      <c r="A2849">
        <v>17</v>
      </c>
      <c r="B2849" t="s">
        <v>204</v>
      </c>
      <c r="C2849" t="s">
        <v>204</v>
      </c>
      <c r="D2849" t="s">
        <v>553</v>
      </c>
      <c r="E2849" t="s">
        <v>640</v>
      </c>
      <c r="F2849" t="s">
        <v>641</v>
      </c>
      <c r="G2849">
        <v>31016.802500000002</v>
      </c>
      <c r="H2849">
        <v>34804.600400000003</v>
      </c>
      <c r="I2849">
        <v>44745.001499999998</v>
      </c>
      <c r="J2849">
        <v>46646.800999999999</v>
      </c>
      <c r="K2849">
        <v>38816.999300000003</v>
      </c>
      <c r="L2849">
        <v>37401.7981</v>
      </c>
      <c r="M2849">
        <v>37997.198700000001</v>
      </c>
      <c r="N2849">
        <v>35215.400900000001</v>
      </c>
      <c r="O2849">
        <v>33604.998500000002</v>
      </c>
      <c r="P2849">
        <v>25282.799900000002</v>
      </c>
      <c r="Q2849">
        <v>19731.601299999998</v>
      </c>
      <c r="R2849">
        <v>24353.5982</v>
      </c>
      <c r="S2849">
        <v>33740.001900000003</v>
      </c>
      <c r="T2849">
        <v>44160.000899999999</v>
      </c>
      <c r="U2849">
        <v>42418.400900000001</v>
      </c>
      <c r="V2849">
        <v>82677.597899999993</v>
      </c>
      <c r="W2849">
        <v>90497.602499999994</v>
      </c>
      <c r="X2849">
        <v>90868.0003</v>
      </c>
      <c r="Y2849">
        <v>44673.402999999998</v>
      </c>
      <c r="Z2849">
        <v>52829.800199999998</v>
      </c>
      <c r="AA2849">
        <v>60900.4015</v>
      </c>
      <c r="AB2849">
        <v>65441.999300000003</v>
      </c>
      <c r="AC2849">
        <v>66845.402100000007</v>
      </c>
      <c r="AD2849">
        <v>75124.799100000004</v>
      </c>
      <c r="AE2849">
        <v>72739.005499999999</v>
      </c>
      <c r="AF2849">
        <v>72703.204199999993</v>
      </c>
      <c r="AG2849">
        <v>81328.996100000004</v>
      </c>
      <c r="AH2849">
        <v>77009.73</v>
      </c>
      <c r="AI2849">
        <v>81060.396200000003</v>
      </c>
      <c r="AJ2849">
        <v>82027.496700000003</v>
      </c>
      <c r="AK2849">
        <v>82750.084000000003</v>
      </c>
      <c r="AL2849" t="s">
        <v>531</v>
      </c>
      <c r="AM2849" s="49" t="s">
        <v>415</v>
      </c>
      <c r="AN2849" s="49" t="s">
        <v>14</v>
      </c>
      <c r="AO2849" s="49" t="s">
        <v>485</v>
      </c>
      <c r="AP2849" s="49" t="s">
        <v>494</v>
      </c>
      <c r="AQ2849" s="49" t="s">
        <v>11</v>
      </c>
      <c r="AR2849" s="49" t="s">
        <v>487</v>
      </c>
      <c r="AS2849" s="49" t="s">
        <v>496</v>
      </c>
      <c r="AT2849" s="49" t="s">
        <v>497</v>
      </c>
    </row>
    <row r="2850" spans="1:46" x14ac:dyDescent="0.25">
      <c r="A2850">
        <v>17</v>
      </c>
      <c r="B2850" t="s">
        <v>208</v>
      </c>
      <c r="C2850" t="s">
        <v>208</v>
      </c>
      <c r="D2850" t="s">
        <v>209</v>
      </c>
      <c r="E2850" t="s">
        <v>640</v>
      </c>
      <c r="F2850" t="s">
        <v>641</v>
      </c>
      <c r="G2850">
        <v>15133.7999</v>
      </c>
      <c r="H2850">
        <v>16023.5995</v>
      </c>
      <c r="I2850">
        <v>16898.402099999999</v>
      </c>
      <c r="J2850">
        <v>17755.599200000001</v>
      </c>
      <c r="K2850">
        <v>18623.794900000001</v>
      </c>
      <c r="L2850">
        <v>19552.996599999999</v>
      </c>
      <c r="M2850">
        <v>20510.3963</v>
      </c>
      <c r="N2850">
        <v>21633.999500000002</v>
      </c>
      <c r="O2850">
        <v>22735.0023</v>
      </c>
      <c r="P2850">
        <v>22843.8004</v>
      </c>
      <c r="Q2850">
        <v>25243.5988</v>
      </c>
      <c r="R2850">
        <v>26450.996599999999</v>
      </c>
      <c r="S2850">
        <v>27804.199700000001</v>
      </c>
      <c r="T2850">
        <v>29219.798599999998</v>
      </c>
      <c r="U2850">
        <v>30645.399799999999</v>
      </c>
      <c r="V2850">
        <v>30645.399799999999</v>
      </c>
      <c r="W2850">
        <v>31074.999</v>
      </c>
      <c r="X2850">
        <v>31557.3979</v>
      </c>
      <c r="Y2850">
        <v>44917.003599999996</v>
      </c>
      <c r="Z2850">
        <v>44606.259299999998</v>
      </c>
      <c r="AA2850">
        <v>48270.814599999998</v>
      </c>
      <c r="AB2850">
        <v>47874.458599999998</v>
      </c>
      <c r="AC2850">
        <v>15251.6499</v>
      </c>
      <c r="AD2850">
        <v>16836.7222</v>
      </c>
      <c r="AE2850">
        <v>19634.722900000001</v>
      </c>
      <c r="AF2850">
        <v>20830.916799999999</v>
      </c>
      <c r="AG2850">
        <v>22854.526999999998</v>
      </c>
      <c r="AH2850">
        <v>23691.011999999999</v>
      </c>
      <c r="AI2850">
        <v>22921.662400000001</v>
      </c>
      <c r="AJ2850">
        <v>32286.026699999999</v>
      </c>
      <c r="AK2850">
        <v>38460.430500000002</v>
      </c>
      <c r="AL2850">
        <v>45256.272599999997</v>
      </c>
      <c r="AM2850" s="49" t="s">
        <v>209</v>
      </c>
      <c r="AN2850" s="49" t="s">
        <v>14</v>
      </c>
      <c r="AO2850" s="49" t="s">
        <v>485</v>
      </c>
      <c r="AP2850" s="49" t="s">
        <v>505</v>
      </c>
      <c r="AQ2850" s="49" t="s">
        <v>13</v>
      </c>
      <c r="AR2850" s="49" t="s">
        <v>487</v>
      </c>
      <c r="AS2850" s="49" t="s">
        <v>488</v>
      </c>
      <c r="AT2850" s="49" t="s">
        <v>489</v>
      </c>
    </row>
    <row r="2851" spans="1:46" x14ac:dyDescent="0.25">
      <c r="A2851">
        <v>17</v>
      </c>
      <c r="B2851" t="s">
        <v>210</v>
      </c>
      <c r="C2851" t="s">
        <v>210</v>
      </c>
      <c r="D2851" t="s">
        <v>211</v>
      </c>
      <c r="E2851" t="s">
        <v>640</v>
      </c>
      <c r="F2851" t="s">
        <v>641</v>
      </c>
      <c r="G2851">
        <v>267144.20429999998</v>
      </c>
      <c r="H2851">
        <v>308746.20429999998</v>
      </c>
      <c r="I2851">
        <v>325734.60590000002</v>
      </c>
      <c r="J2851">
        <v>328017.00219999999</v>
      </c>
      <c r="K2851">
        <v>337222.59889999998</v>
      </c>
      <c r="L2851">
        <v>313496.39689999999</v>
      </c>
      <c r="M2851">
        <v>339990.40029999998</v>
      </c>
      <c r="N2851">
        <v>348963.60029999999</v>
      </c>
      <c r="O2851">
        <v>363464.20110000001</v>
      </c>
      <c r="P2851">
        <v>393581.00069999998</v>
      </c>
      <c r="Q2851">
        <v>401813.00309999997</v>
      </c>
      <c r="R2851">
        <v>409244.40139999997</v>
      </c>
      <c r="S2851">
        <v>426167.40519999998</v>
      </c>
      <c r="T2851">
        <v>507862.19780000002</v>
      </c>
      <c r="U2851">
        <v>510497.4032</v>
      </c>
      <c r="V2851">
        <v>558037.20259999996</v>
      </c>
      <c r="W2851">
        <v>594560.99939999997</v>
      </c>
      <c r="X2851">
        <v>667919.44620000001</v>
      </c>
      <c r="Y2851">
        <v>786588.49769999995</v>
      </c>
      <c r="Z2851">
        <v>807825.5257</v>
      </c>
      <c r="AA2851">
        <v>812021.72499999998</v>
      </c>
      <c r="AB2851">
        <v>762983.62490000005</v>
      </c>
      <c r="AC2851">
        <v>883599.76859999995</v>
      </c>
      <c r="AD2851">
        <v>983885.77040000004</v>
      </c>
      <c r="AE2851">
        <v>989932.53949999996</v>
      </c>
      <c r="AF2851">
        <v>986570.18319999997</v>
      </c>
      <c r="AG2851">
        <v>986776.12360000005</v>
      </c>
      <c r="AH2851">
        <v>1000226.9804999999</v>
      </c>
      <c r="AI2851">
        <v>1007368.5895</v>
      </c>
      <c r="AJ2851">
        <v>1029525.6417</v>
      </c>
      <c r="AK2851">
        <v>1041004.495</v>
      </c>
      <c r="AL2851">
        <v>1045400.0447</v>
      </c>
      <c r="AM2851" s="49" t="s">
        <v>211</v>
      </c>
      <c r="AN2851" s="49" t="s">
        <v>14</v>
      </c>
      <c r="AO2851" s="49" t="s">
        <v>500</v>
      </c>
      <c r="AP2851" s="49" t="s">
        <v>505</v>
      </c>
      <c r="AQ2851" s="49" t="s">
        <v>13</v>
      </c>
      <c r="AR2851" s="49" t="s">
        <v>487</v>
      </c>
      <c r="AS2851" s="49" t="s">
        <v>488</v>
      </c>
      <c r="AT2851" s="49" t="s">
        <v>489</v>
      </c>
    </row>
    <row r="2852" spans="1:46" x14ac:dyDescent="0.25">
      <c r="A2852">
        <v>17</v>
      </c>
      <c r="B2852" t="s">
        <v>212</v>
      </c>
      <c r="C2852" t="s">
        <v>212</v>
      </c>
      <c r="D2852" t="s">
        <v>213</v>
      </c>
      <c r="E2852" t="s">
        <v>640</v>
      </c>
      <c r="F2852" t="s">
        <v>641</v>
      </c>
      <c r="G2852">
        <v>13070.8002</v>
      </c>
      <c r="H2852">
        <v>12865.601000000001</v>
      </c>
      <c r="I2852">
        <v>12604.202300000001</v>
      </c>
      <c r="J2852">
        <v>11910.202499999999</v>
      </c>
      <c r="K2852">
        <v>12260.398999999999</v>
      </c>
      <c r="L2852">
        <v>11863.599200000001</v>
      </c>
      <c r="M2852">
        <v>12145.199199999999</v>
      </c>
      <c r="N2852">
        <v>12440.0002</v>
      </c>
      <c r="O2852">
        <v>10813.399100000001</v>
      </c>
      <c r="P2852">
        <v>10822.601699999999</v>
      </c>
      <c r="Q2852">
        <v>10902.000099999999</v>
      </c>
      <c r="R2852">
        <v>9686.0026999999991</v>
      </c>
      <c r="S2852">
        <v>9791.3970000000008</v>
      </c>
      <c r="T2852">
        <v>9917.2019999999993</v>
      </c>
      <c r="U2852">
        <v>9606.6</v>
      </c>
      <c r="V2852">
        <v>8334.1980000000003</v>
      </c>
      <c r="W2852">
        <v>9286.5987000000005</v>
      </c>
      <c r="X2852">
        <v>9786.2011999999995</v>
      </c>
      <c r="Y2852">
        <v>9069.1990999999998</v>
      </c>
      <c r="Z2852">
        <v>8337.4009000000005</v>
      </c>
      <c r="AA2852">
        <v>8508.9969000000001</v>
      </c>
      <c r="AB2852">
        <v>10046.8002</v>
      </c>
      <c r="AC2852">
        <v>10048.8015</v>
      </c>
      <c r="AD2852">
        <v>10271.597900000001</v>
      </c>
      <c r="AE2852">
        <v>10656.0005</v>
      </c>
      <c r="AF2852">
        <v>10327.3995</v>
      </c>
      <c r="AG2852">
        <v>9861.6013000000003</v>
      </c>
      <c r="AH2852">
        <v>9527.0298999999995</v>
      </c>
      <c r="AI2852">
        <v>9269.8222000000005</v>
      </c>
      <c r="AJ2852">
        <v>8851.9503000000004</v>
      </c>
      <c r="AK2852">
        <v>8014.4562999999998</v>
      </c>
      <c r="AL2852" t="s">
        <v>531</v>
      </c>
      <c r="AM2852" s="49" t="s">
        <v>213</v>
      </c>
      <c r="AN2852" s="49" t="s">
        <v>14</v>
      </c>
      <c r="AO2852" s="49" t="s">
        <v>507</v>
      </c>
      <c r="AP2852" s="49" t="s">
        <v>501</v>
      </c>
      <c r="AQ2852" s="49" t="s">
        <v>10</v>
      </c>
      <c r="AR2852" s="49" t="s">
        <v>487</v>
      </c>
      <c r="AS2852" s="49" t="s">
        <v>488</v>
      </c>
      <c r="AT2852" s="49" t="s">
        <v>489</v>
      </c>
    </row>
    <row r="2853" spans="1:46" x14ac:dyDescent="0.25">
      <c r="A2853">
        <v>17</v>
      </c>
      <c r="B2853" t="s">
        <v>216</v>
      </c>
      <c r="C2853" t="s">
        <v>216</v>
      </c>
      <c r="D2853" t="s">
        <v>217</v>
      </c>
      <c r="E2853" t="s">
        <v>640</v>
      </c>
      <c r="F2853" t="s">
        <v>641</v>
      </c>
      <c r="G2853">
        <v>608061.29410000006</v>
      </c>
      <c r="H2853">
        <v>638200.65220000001</v>
      </c>
      <c r="I2853">
        <v>584539.45819999999</v>
      </c>
      <c r="J2853">
        <v>620822.81960000005</v>
      </c>
      <c r="K2853">
        <v>530520.48120000004</v>
      </c>
      <c r="L2853">
        <v>630823.61109999998</v>
      </c>
      <c r="M2853">
        <v>637839.50300000003</v>
      </c>
      <c r="N2853">
        <v>677275.05180000002</v>
      </c>
      <c r="O2853">
        <v>660546.50390000001</v>
      </c>
      <c r="P2853">
        <v>643474.92740000004</v>
      </c>
      <c r="Q2853">
        <v>644395.29909999995</v>
      </c>
      <c r="R2853">
        <v>614950.69030000002</v>
      </c>
      <c r="S2853">
        <v>646684.42779999995</v>
      </c>
      <c r="T2853">
        <v>708918.48840000003</v>
      </c>
      <c r="U2853">
        <v>718957.72719999996</v>
      </c>
      <c r="V2853">
        <v>697372.54590000003</v>
      </c>
      <c r="W2853">
        <v>743683.29749999999</v>
      </c>
      <c r="X2853">
        <v>717336.98770000006</v>
      </c>
      <c r="Y2853">
        <v>697301.77220000001</v>
      </c>
      <c r="Z2853">
        <v>691006.32389999996</v>
      </c>
      <c r="AA2853">
        <v>755129.95849999995</v>
      </c>
      <c r="AB2853">
        <v>761341.18090000004</v>
      </c>
      <c r="AC2853">
        <v>731604.99080000003</v>
      </c>
      <c r="AD2853">
        <v>785190.701</v>
      </c>
      <c r="AE2853">
        <v>828210.28870000003</v>
      </c>
      <c r="AF2853">
        <v>888672.31550000003</v>
      </c>
      <c r="AG2853">
        <v>863788.02780000004</v>
      </c>
      <c r="AH2853">
        <v>939933.79480000003</v>
      </c>
      <c r="AI2853">
        <v>977739.86620000005</v>
      </c>
      <c r="AJ2853">
        <v>1024342.0316</v>
      </c>
      <c r="AK2853">
        <v>1036732.8662</v>
      </c>
      <c r="AL2853">
        <v>1101856.7524999999</v>
      </c>
      <c r="AM2853" s="49" t="s">
        <v>217</v>
      </c>
      <c r="AN2853" s="49" t="s">
        <v>14</v>
      </c>
      <c r="AO2853" s="49" t="s">
        <v>485</v>
      </c>
      <c r="AP2853" s="49" t="s">
        <v>505</v>
      </c>
      <c r="AQ2853" s="49" t="s">
        <v>13</v>
      </c>
      <c r="AR2853" s="49" t="s">
        <v>487</v>
      </c>
      <c r="AS2853" s="49" t="s">
        <v>488</v>
      </c>
      <c r="AT2853" s="49" t="s">
        <v>489</v>
      </c>
    </row>
    <row r="2854" spans="1:46" x14ac:dyDescent="0.25">
      <c r="A2854">
        <v>17</v>
      </c>
      <c r="B2854" t="s">
        <v>214</v>
      </c>
      <c r="C2854" t="s">
        <v>214</v>
      </c>
      <c r="D2854" t="s">
        <v>215</v>
      </c>
      <c r="E2854" t="s">
        <v>640</v>
      </c>
      <c r="F2854" t="s">
        <v>641</v>
      </c>
      <c r="G2854">
        <v>2530.2004999999999</v>
      </c>
      <c r="H2854">
        <v>2524.8036999999999</v>
      </c>
      <c r="I2854">
        <v>2553.6046999999999</v>
      </c>
      <c r="J2854">
        <v>2578.8049999999998</v>
      </c>
      <c r="K2854">
        <v>2560.0021000000002</v>
      </c>
      <c r="L2854">
        <v>2574.4005000000002</v>
      </c>
      <c r="M2854">
        <v>2589.8038000000001</v>
      </c>
      <c r="N2854">
        <v>2675.0009</v>
      </c>
      <c r="O2854">
        <v>2788.6014</v>
      </c>
      <c r="P2854">
        <v>2836.2011000000002</v>
      </c>
      <c r="Q2854">
        <v>2970.2037999999998</v>
      </c>
      <c r="R2854">
        <v>3046.6046000000001</v>
      </c>
      <c r="S2854">
        <v>3084.6039999999998</v>
      </c>
      <c r="T2854">
        <v>3055.4052000000001</v>
      </c>
      <c r="U2854">
        <v>3184.6057000000001</v>
      </c>
      <c r="V2854">
        <v>3185.0034000000001</v>
      </c>
      <c r="W2854">
        <v>4343.4031000000004</v>
      </c>
      <c r="X2854">
        <v>4634.4066000000003</v>
      </c>
      <c r="Y2854">
        <v>5042</v>
      </c>
      <c r="Z2854">
        <v>5422.2033000000001</v>
      </c>
      <c r="AA2854">
        <v>5618.4008999999996</v>
      </c>
      <c r="AB2854">
        <v>5833.7992000000004</v>
      </c>
      <c r="AC2854">
        <v>6248.4053999999996</v>
      </c>
      <c r="AD2854">
        <v>6408.8017</v>
      </c>
      <c r="AE2854">
        <v>6710.0042999999996</v>
      </c>
      <c r="AF2854">
        <v>7446.6048000000001</v>
      </c>
      <c r="AG2854">
        <v>13222.998799999999</v>
      </c>
      <c r="AH2854">
        <v>14849.633400000001</v>
      </c>
      <c r="AI2854">
        <v>20138.976900000001</v>
      </c>
      <c r="AJ2854">
        <v>23088.020700000001</v>
      </c>
      <c r="AK2854">
        <v>27761.971600000001</v>
      </c>
      <c r="AL2854" t="s">
        <v>531</v>
      </c>
      <c r="AM2854" s="49" t="s">
        <v>215</v>
      </c>
      <c r="AN2854" s="49" t="s">
        <v>14</v>
      </c>
      <c r="AO2854" s="49" t="s">
        <v>485</v>
      </c>
      <c r="AP2854" s="49" t="s">
        <v>501</v>
      </c>
      <c r="AQ2854" s="49" t="s">
        <v>11</v>
      </c>
      <c r="AR2854" s="49" t="s">
        <v>487</v>
      </c>
      <c r="AS2854" s="49" t="s">
        <v>488</v>
      </c>
      <c r="AT2854" s="49" t="s">
        <v>489</v>
      </c>
    </row>
    <row r="2855" spans="1:46" x14ac:dyDescent="0.25">
      <c r="A2855">
        <v>17</v>
      </c>
      <c r="B2855" t="s">
        <v>218</v>
      </c>
      <c r="C2855" t="s">
        <v>218</v>
      </c>
      <c r="D2855" t="s">
        <v>417</v>
      </c>
      <c r="E2855" t="s">
        <v>640</v>
      </c>
      <c r="F2855" t="s">
        <v>641</v>
      </c>
      <c r="G2855">
        <v>31317.598900000001</v>
      </c>
      <c r="H2855">
        <v>30720.000199999999</v>
      </c>
      <c r="I2855">
        <v>29517.597300000001</v>
      </c>
      <c r="J2855">
        <v>30764.397099999998</v>
      </c>
      <c r="K2855">
        <v>36244.399100000002</v>
      </c>
      <c r="L2855">
        <v>33291.599800000004</v>
      </c>
      <c r="M2855">
        <v>29491.597300000001</v>
      </c>
      <c r="N2855">
        <v>26496.398300000001</v>
      </c>
      <c r="O2855">
        <v>25176.601699999999</v>
      </c>
      <c r="P2855">
        <v>25144.2</v>
      </c>
      <c r="Q2855">
        <v>30180.598000000002</v>
      </c>
      <c r="R2855">
        <v>29895.598399999999</v>
      </c>
      <c r="S2855">
        <v>32954.997799999997</v>
      </c>
      <c r="T2855">
        <v>32156.001499999998</v>
      </c>
      <c r="U2855">
        <v>29885.198400000001</v>
      </c>
      <c r="V2855">
        <v>28761.599399999999</v>
      </c>
      <c r="W2855">
        <v>28820.800800000001</v>
      </c>
      <c r="X2855">
        <v>30490.597099999999</v>
      </c>
      <c r="Y2855">
        <v>29780.997299999999</v>
      </c>
      <c r="Z2855">
        <v>27550.400000000001</v>
      </c>
      <c r="AA2855">
        <v>30989.198899999999</v>
      </c>
      <c r="AB2855">
        <v>31668.800299999999</v>
      </c>
      <c r="AC2855">
        <v>29994.000700000001</v>
      </c>
      <c r="AD2855">
        <v>30611.595600000001</v>
      </c>
      <c r="AE2855">
        <v>31381.518800000002</v>
      </c>
      <c r="AF2855">
        <v>35469.079100000003</v>
      </c>
      <c r="AG2855">
        <v>44606.573299999996</v>
      </c>
      <c r="AH2855">
        <v>43937.409599999999</v>
      </c>
      <c r="AI2855">
        <v>42654.883900000001</v>
      </c>
      <c r="AJ2855">
        <v>43992.637699999999</v>
      </c>
      <c r="AK2855">
        <v>45788.938199999997</v>
      </c>
      <c r="AL2855" t="s">
        <v>531</v>
      </c>
      <c r="AM2855" s="49" t="s">
        <v>417</v>
      </c>
      <c r="AN2855" s="49" t="s">
        <v>14</v>
      </c>
      <c r="AO2855" s="49" t="s">
        <v>500</v>
      </c>
      <c r="AP2855" s="49" t="s">
        <v>501</v>
      </c>
      <c r="AQ2855" s="49" t="s">
        <v>502</v>
      </c>
      <c r="AR2855" s="49" t="s">
        <v>495</v>
      </c>
      <c r="AS2855" s="49" t="s">
        <v>496</v>
      </c>
      <c r="AT2855" s="49" t="s">
        <v>497</v>
      </c>
    </row>
    <row r="2856" spans="1:46" x14ac:dyDescent="0.25">
      <c r="A2856">
        <v>17</v>
      </c>
      <c r="B2856" t="s">
        <v>219</v>
      </c>
      <c r="C2856" t="s">
        <v>219</v>
      </c>
      <c r="D2856" t="s">
        <v>220</v>
      </c>
      <c r="E2856" t="s">
        <v>640</v>
      </c>
      <c r="F2856" t="s">
        <v>641</v>
      </c>
      <c r="G2856">
        <v>362175.19839999999</v>
      </c>
      <c r="H2856">
        <v>373649.9988</v>
      </c>
      <c r="I2856">
        <v>384419.59980000003</v>
      </c>
      <c r="J2856">
        <v>396777.80249999999</v>
      </c>
      <c r="K2856">
        <v>407124.80040000001</v>
      </c>
      <c r="L2856">
        <v>424076.7978</v>
      </c>
      <c r="M2856">
        <v>436643.40259999997</v>
      </c>
      <c r="N2856">
        <v>447077.40220000001</v>
      </c>
      <c r="O2856">
        <v>460000.3959</v>
      </c>
      <c r="P2856">
        <v>468766.99819999997</v>
      </c>
      <c r="Q2856">
        <v>478696.99930000002</v>
      </c>
      <c r="R2856">
        <v>496833.79820000002</v>
      </c>
      <c r="S2856">
        <v>509294.40159999998</v>
      </c>
      <c r="T2856">
        <v>527586.79879999999</v>
      </c>
      <c r="U2856">
        <v>558085.40099999995</v>
      </c>
      <c r="V2856">
        <v>572464.40040000004</v>
      </c>
      <c r="W2856">
        <v>588621.99849999999</v>
      </c>
      <c r="X2856">
        <v>603887.19689999998</v>
      </c>
      <c r="Y2856">
        <v>619944.19869999995</v>
      </c>
      <c r="Z2856">
        <v>642325.20279999997</v>
      </c>
      <c r="AA2856">
        <v>653735.40099999995</v>
      </c>
      <c r="AB2856">
        <v>683929.19579999999</v>
      </c>
      <c r="AC2856">
        <v>705893.79760000005</v>
      </c>
      <c r="AD2856">
        <v>733943.80420000001</v>
      </c>
      <c r="AE2856">
        <v>787666.59450000001</v>
      </c>
      <c r="AF2856">
        <v>862721.80059999996</v>
      </c>
      <c r="AG2856">
        <v>879960.60210000002</v>
      </c>
      <c r="AH2856">
        <v>901419.69380000001</v>
      </c>
      <c r="AI2856">
        <v>937234.6361</v>
      </c>
      <c r="AJ2856">
        <v>959184.73470000003</v>
      </c>
      <c r="AK2856">
        <v>972842.61640000006</v>
      </c>
      <c r="AL2856" t="s">
        <v>531</v>
      </c>
      <c r="AM2856" s="49" t="s">
        <v>220</v>
      </c>
      <c r="AN2856" s="49" t="s">
        <v>6</v>
      </c>
      <c r="AO2856" s="49" t="s">
        <v>9</v>
      </c>
      <c r="AP2856" s="49" t="s">
        <v>494</v>
      </c>
      <c r="AQ2856" s="49" t="s">
        <v>9</v>
      </c>
      <c r="AR2856" s="49" t="s">
        <v>487</v>
      </c>
      <c r="AS2856" s="49" t="s">
        <v>488</v>
      </c>
      <c r="AT2856" s="49" t="s">
        <v>489</v>
      </c>
    </row>
    <row r="2857" spans="1:46" x14ac:dyDescent="0.25">
      <c r="A2857">
        <v>17</v>
      </c>
      <c r="B2857" t="s">
        <v>355</v>
      </c>
      <c r="C2857" t="s">
        <v>355</v>
      </c>
      <c r="D2857" t="s">
        <v>554</v>
      </c>
      <c r="E2857" t="s">
        <v>640</v>
      </c>
      <c r="F2857" t="s">
        <v>641</v>
      </c>
      <c r="G2857">
        <v>27217.398700000002</v>
      </c>
      <c r="H2857">
        <v>26942.397099999998</v>
      </c>
      <c r="I2857">
        <v>26336.399700000002</v>
      </c>
      <c r="J2857">
        <v>25875.3995</v>
      </c>
      <c r="K2857">
        <v>25658.397700000001</v>
      </c>
      <c r="L2857">
        <v>25228.999500000002</v>
      </c>
      <c r="M2857">
        <v>25139.996500000001</v>
      </c>
      <c r="N2857">
        <v>24826.9997</v>
      </c>
      <c r="O2857">
        <v>24759.998299999999</v>
      </c>
      <c r="P2857">
        <v>24652.4018</v>
      </c>
      <c r="Q2857">
        <v>24001.6014</v>
      </c>
      <c r="R2857">
        <v>23768.400799999999</v>
      </c>
      <c r="S2857">
        <v>23654.599399999999</v>
      </c>
      <c r="T2857">
        <v>23608.201300000001</v>
      </c>
      <c r="U2857">
        <v>23286.600600000002</v>
      </c>
      <c r="V2857">
        <v>23392.803</v>
      </c>
      <c r="W2857">
        <v>24628.800800000001</v>
      </c>
      <c r="X2857">
        <v>24482.2</v>
      </c>
      <c r="Y2857">
        <v>24705.800200000001</v>
      </c>
      <c r="Z2857">
        <v>29451.998500000002</v>
      </c>
      <c r="AA2857">
        <v>25416.601600000002</v>
      </c>
      <c r="AB2857">
        <v>32692.004000000001</v>
      </c>
      <c r="AC2857">
        <v>30914.8037</v>
      </c>
      <c r="AD2857">
        <v>32935.600400000003</v>
      </c>
      <c r="AE2857">
        <v>31463.400099999999</v>
      </c>
      <c r="AF2857">
        <v>33304.001100000001</v>
      </c>
      <c r="AG2857">
        <v>32311.599699999999</v>
      </c>
      <c r="AH2857">
        <v>30575.157899999998</v>
      </c>
      <c r="AI2857">
        <v>30994.591499999999</v>
      </c>
      <c r="AJ2857">
        <v>31618.763800000001</v>
      </c>
      <c r="AK2857">
        <v>31017.732</v>
      </c>
      <c r="AL2857" t="s">
        <v>531</v>
      </c>
      <c r="AM2857" s="49" t="s">
        <v>356</v>
      </c>
      <c r="AN2857" s="49" t="s">
        <v>4</v>
      </c>
      <c r="AO2857" s="49" t="s">
        <v>9</v>
      </c>
      <c r="AP2857" s="49" t="s">
        <v>494</v>
      </c>
      <c r="AQ2857" s="49" t="s">
        <v>9</v>
      </c>
      <c r="AR2857" s="49" t="s">
        <v>487</v>
      </c>
      <c r="AS2857" s="49" t="s">
        <v>488</v>
      </c>
      <c r="AT2857" s="49" t="s">
        <v>489</v>
      </c>
    </row>
    <row r="2858" spans="1:46" x14ac:dyDescent="0.25">
      <c r="A2858">
        <v>17</v>
      </c>
      <c r="B2858" t="s">
        <v>229</v>
      </c>
      <c r="C2858" t="s">
        <v>229</v>
      </c>
      <c r="D2858" t="s">
        <v>230</v>
      </c>
      <c r="E2858" t="s">
        <v>640</v>
      </c>
      <c r="F2858" t="s">
        <v>641</v>
      </c>
      <c r="G2858">
        <v>41168.1973</v>
      </c>
      <c r="H2858">
        <v>25018.202499999999</v>
      </c>
      <c r="I2858">
        <v>21247.4071</v>
      </c>
      <c r="J2858">
        <v>23442.002100000002</v>
      </c>
      <c r="K2858">
        <v>15075.3982</v>
      </c>
      <c r="L2858">
        <v>17461.200099999998</v>
      </c>
      <c r="M2858">
        <v>25837.203300000001</v>
      </c>
      <c r="N2858">
        <v>27653.202700000002</v>
      </c>
      <c r="O2858">
        <v>33795.996099999997</v>
      </c>
      <c r="P2858">
        <v>31690.994500000001</v>
      </c>
      <c r="Q2858">
        <v>30584.192999999999</v>
      </c>
      <c r="R2858">
        <v>31711.9997</v>
      </c>
      <c r="S2858">
        <v>32847.275600000001</v>
      </c>
      <c r="T2858">
        <v>41009.8442</v>
      </c>
      <c r="U2858">
        <v>39119.344899999996</v>
      </c>
      <c r="V2858">
        <v>44088.322800000002</v>
      </c>
      <c r="W2858">
        <v>48358.934200000003</v>
      </c>
      <c r="X2858">
        <v>54257.101300000002</v>
      </c>
      <c r="Y2858">
        <v>55975.0625</v>
      </c>
      <c r="Z2858">
        <v>62856.294399999999</v>
      </c>
      <c r="AA2858">
        <v>75117.664799999999</v>
      </c>
      <c r="AB2858">
        <v>81219.963499999998</v>
      </c>
      <c r="AC2858">
        <v>95276.830499999996</v>
      </c>
      <c r="AD2858">
        <v>110987.9231</v>
      </c>
      <c r="AE2858">
        <v>162323.95680000001</v>
      </c>
      <c r="AF2858">
        <v>164900.70610000001</v>
      </c>
      <c r="AG2858">
        <v>176281.23240000001</v>
      </c>
      <c r="AH2858">
        <v>194263.79790000001</v>
      </c>
      <c r="AI2858">
        <v>225554.9614</v>
      </c>
      <c r="AJ2858">
        <v>230481.69039999999</v>
      </c>
      <c r="AK2858">
        <v>247224.27650000001</v>
      </c>
      <c r="AL2858">
        <v>258460.601</v>
      </c>
      <c r="AM2858" s="49" t="s">
        <v>230</v>
      </c>
      <c r="AN2858" s="49" t="s">
        <v>14</v>
      </c>
      <c r="AO2858" s="49" t="s">
        <v>485</v>
      </c>
      <c r="AP2858" s="49" t="s">
        <v>505</v>
      </c>
      <c r="AQ2858" s="49" t="s">
        <v>13</v>
      </c>
      <c r="AR2858" s="49" t="s">
        <v>487</v>
      </c>
      <c r="AS2858" s="49" t="s">
        <v>488</v>
      </c>
      <c r="AT2858" s="49" t="s">
        <v>489</v>
      </c>
    </row>
    <row r="2859" spans="1:46" x14ac:dyDescent="0.25">
      <c r="A2859">
        <v>17</v>
      </c>
      <c r="B2859" t="s">
        <v>555</v>
      </c>
      <c r="C2859" t="s">
        <v>556</v>
      </c>
      <c r="D2859" t="s">
        <v>557</v>
      </c>
      <c r="E2859" t="s">
        <v>640</v>
      </c>
      <c r="F2859" t="s">
        <v>641</v>
      </c>
      <c r="G2859" t="s">
        <v>531</v>
      </c>
      <c r="H2859" t="s">
        <v>531</v>
      </c>
      <c r="I2859" t="s">
        <v>531</v>
      </c>
      <c r="J2859" t="s">
        <v>531</v>
      </c>
      <c r="K2859" t="s">
        <v>531</v>
      </c>
      <c r="L2859" t="s">
        <v>531</v>
      </c>
      <c r="M2859" t="s">
        <v>531</v>
      </c>
      <c r="N2859" t="s">
        <v>531</v>
      </c>
      <c r="O2859" t="s">
        <v>531</v>
      </c>
      <c r="P2859" t="s">
        <v>531</v>
      </c>
      <c r="Q2859">
        <v>7016.1976000000004</v>
      </c>
      <c r="R2859">
        <v>7080.2012000000004</v>
      </c>
      <c r="S2859">
        <v>7124.2003000000004</v>
      </c>
      <c r="T2859">
        <v>7161.1989999999996</v>
      </c>
      <c r="U2859">
        <v>7380.8009000000002</v>
      </c>
      <c r="V2859">
        <v>7377.2002000000002</v>
      </c>
      <c r="W2859">
        <v>7338.5978999999998</v>
      </c>
      <c r="X2859">
        <v>7313.3976000000002</v>
      </c>
      <c r="Y2859">
        <v>9959.6016999999993</v>
      </c>
      <c r="Z2859">
        <v>10225.999400000001</v>
      </c>
      <c r="AA2859">
        <v>10419.1993</v>
      </c>
      <c r="AB2859">
        <v>10456.9977</v>
      </c>
      <c r="AC2859">
        <v>10591.599200000001</v>
      </c>
      <c r="AD2859">
        <v>10920.7989</v>
      </c>
      <c r="AE2859">
        <v>10994.5996</v>
      </c>
      <c r="AF2859">
        <v>11238.999900000001</v>
      </c>
      <c r="AG2859">
        <v>15719.0015</v>
      </c>
      <c r="AH2859">
        <v>15967.789500000001</v>
      </c>
      <c r="AI2859">
        <v>16525.6806</v>
      </c>
      <c r="AJ2859">
        <v>14510.870999999999</v>
      </c>
      <c r="AK2859">
        <v>14198.8163</v>
      </c>
      <c r="AL2859">
        <v>15945.2394</v>
      </c>
      <c r="AM2859" s="49" t="e">
        <v>#N/A</v>
      </c>
      <c r="AN2859" s="49" t="e">
        <v>#N/A</v>
      </c>
      <c r="AO2859" s="49" t="e">
        <v>#N/A</v>
      </c>
      <c r="AP2859" s="49" t="e">
        <v>#N/A</v>
      </c>
      <c r="AQ2859" s="49" t="e">
        <v>#N/A</v>
      </c>
      <c r="AR2859" s="49" t="e">
        <v>#N/A</v>
      </c>
      <c r="AS2859" s="49" t="e">
        <v>#N/A</v>
      </c>
      <c r="AT2859" s="49" t="e">
        <v>#N/A</v>
      </c>
    </row>
    <row r="2860" spans="1:46" x14ac:dyDescent="0.25">
      <c r="A2860">
        <v>17</v>
      </c>
      <c r="B2860" t="s">
        <v>231</v>
      </c>
      <c r="C2860" t="s">
        <v>231</v>
      </c>
      <c r="D2860" t="s">
        <v>418</v>
      </c>
      <c r="E2860" t="s">
        <v>640</v>
      </c>
      <c r="F2860" t="s">
        <v>641</v>
      </c>
      <c r="G2860">
        <v>21.001000000000001</v>
      </c>
      <c r="H2860">
        <v>21.001000000000001</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21.599699999999999</v>
      </c>
      <c r="AE2860">
        <v>32.401600000000002</v>
      </c>
      <c r="AF2860">
        <v>39.598799999999997</v>
      </c>
      <c r="AG2860">
        <v>54.001300000000001</v>
      </c>
      <c r="AH2860">
        <v>135.12479999999999</v>
      </c>
      <c r="AI2860">
        <v>209.12649999999999</v>
      </c>
      <c r="AJ2860">
        <v>1023.995</v>
      </c>
      <c r="AK2860">
        <v>1937.6007999999999</v>
      </c>
      <c r="AL2860" t="s">
        <v>531</v>
      </c>
      <c r="AM2860" s="49" t="s">
        <v>418</v>
      </c>
      <c r="AN2860" s="49" t="s">
        <v>14</v>
      </c>
      <c r="AO2860" s="49" t="s">
        <v>485</v>
      </c>
      <c r="AP2860" s="49" t="s">
        <v>505</v>
      </c>
      <c r="AQ2860" s="49" t="s">
        <v>13</v>
      </c>
      <c r="AR2860" s="49" t="s">
        <v>495</v>
      </c>
      <c r="AS2860" s="49" t="s">
        <v>496</v>
      </c>
      <c r="AT2860" s="49" t="s">
        <v>497</v>
      </c>
    </row>
    <row r="2861" spans="1:46" x14ac:dyDescent="0.25">
      <c r="A2861">
        <v>17</v>
      </c>
      <c r="B2861" t="s">
        <v>221</v>
      </c>
      <c r="C2861" t="s">
        <v>221</v>
      </c>
      <c r="D2861" t="s">
        <v>222</v>
      </c>
      <c r="E2861" t="s">
        <v>640</v>
      </c>
      <c r="F2861" t="s">
        <v>641</v>
      </c>
      <c r="G2861">
        <v>36159.599600000001</v>
      </c>
      <c r="H2861">
        <v>36403.798900000002</v>
      </c>
      <c r="I2861">
        <v>33305.998200000002</v>
      </c>
      <c r="J2861">
        <v>32843.000899999999</v>
      </c>
      <c r="K2861">
        <v>42372.396399999998</v>
      </c>
      <c r="L2861">
        <v>40180.799099999997</v>
      </c>
      <c r="M2861">
        <v>44267.999400000001</v>
      </c>
      <c r="N2861">
        <v>39512.401700000002</v>
      </c>
      <c r="O2861">
        <v>35944.8001</v>
      </c>
      <c r="P2861">
        <v>43861.201500000003</v>
      </c>
      <c r="Q2861">
        <v>46320.0003</v>
      </c>
      <c r="R2861">
        <v>42417.601199999997</v>
      </c>
      <c r="S2861">
        <v>37021.201200000003</v>
      </c>
      <c r="T2861">
        <v>43512.001400000001</v>
      </c>
      <c r="U2861">
        <v>46960.7984</v>
      </c>
      <c r="V2861">
        <v>46186.801399999997</v>
      </c>
      <c r="W2861">
        <v>45049.201800000003</v>
      </c>
      <c r="X2861">
        <v>46000.601900000001</v>
      </c>
      <c r="Y2861">
        <v>36598.401400000002</v>
      </c>
      <c r="Z2861">
        <v>36935.200199999999</v>
      </c>
      <c r="AA2861">
        <v>40144.800999999999</v>
      </c>
      <c r="AB2861">
        <v>51058.402800000003</v>
      </c>
      <c r="AC2861">
        <v>51204.396500000003</v>
      </c>
      <c r="AD2861">
        <v>47289.198400000001</v>
      </c>
      <c r="AE2861">
        <v>48002.800799999997</v>
      </c>
      <c r="AF2861">
        <v>40090</v>
      </c>
      <c r="AG2861">
        <v>41421.398200000003</v>
      </c>
      <c r="AH2861">
        <v>51192.527000000002</v>
      </c>
      <c r="AI2861">
        <v>51627.8537</v>
      </c>
      <c r="AJ2861">
        <v>49965.371700000003</v>
      </c>
      <c r="AK2861">
        <v>50385.261700000003</v>
      </c>
      <c r="AL2861" t="s">
        <v>531</v>
      </c>
      <c r="AM2861" s="49" t="s">
        <v>222</v>
      </c>
      <c r="AN2861" s="49" t="s">
        <v>14</v>
      </c>
      <c r="AO2861" s="49" t="s">
        <v>485</v>
      </c>
      <c r="AP2861" s="49" t="s">
        <v>494</v>
      </c>
      <c r="AQ2861" s="49" t="s">
        <v>11</v>
      </c>
      <c r="AR2861" s="49" t="s">
        <v>495</v>
      </c>
      <c r="AS2861" s="49" t="s">
        <v>488</v>
      </c>
      <c r="AT2861" s="49" t="s">
        <v>489</v>
      </c>
    </row>
    <row r="2862" spans="1:46" x14ac:dyDescent="0.25">
      <c r="A2862">
        <v>17</v>
      </c>
      <c r="B2862" t="s">
        <v>232</v>
      </c>
      <c r="C2862" t="s">
        <v>232</v>
      </c>
      <c r="D2862" t="s">
        <v>558</v>
      </c>
      <c r="E2862" t="s">
        <v>640</v>
      </c>
      <c r="F2862" t="s">
        <v>641</v>
      </c>
      <c r="G2862" t="s">
        <v>531</v>
      </c>
      <c r="H2862" t="s">
        <v>531</v>
      </c>
      <c r="I2862" t="s">
        <v>531</v>
      </c>
      <c r="J2862" t="s">
        <v>531</v>
      </c>
      <c r="K2862" t="s">
        <v>531</v>
      </c>
      <c r="L2862" t="s">
        <v>531</v>
      </c>
      <c r="M2862" t="s">
        <v>531</v>
      </c>
      <c r="N2862" t="s">
        <v>531</v>
      </c>
      <c r="O2862" t="s">
        <v>531</v>
      </c>
      <c r="P2862" t="s">
        <v>531</v>
      </c>
      <c r="Q2862">
        <v>65123.802499999998</v>
      </c>
      <c r="R2862">
        <v>67164.3986</v>
      </c>
      <c r="S2862">
        <v>68280.398499999996</v>
      </c>
      <c r="T2862">
        <v>68057.798899999994</v>
      </c>
      <c r="U2862">
        <v>70029.802599999995</v>
      </c>
      <c r="V2862">
        <v>72000.399600000004</v>
      </c>
      <c r="W2862">
        <v>73718.000799999994</v>
      </c>
      <c r="X2862">
        <v>78040.402900000001</v>
      </c>
      <c r="Y2862">
        <v>84968.200400000002</v>
      </c>
      <c r="Z2862">
        <v>83480.600999999995</v>
      </c>
      <c r="AA2862">
        <v>100324.3989</v>
      </c>
      <c r="AB2862">
        <v>115156.4016</v>
      </c>
      <c r="AC2862">
        <v>113362.19869999999</v>
      </c>
      <c r="AD2862">
        <v>121949.9996</v>
      </c>
      <c r="AE2862">
        <v>121904.0034</v>
      </c>
      <c r="AF2862">
        <v>118307.3999</v>
      </c>
      <c r="AG2862">
        <v>130985.39870000001</v>
      </c>
      <c r="AH2862">
        <v>140145.13320000001</v>
      </c>
      <c r="AI2862">
        <v>148059.09789999999</v>
      </c>
      <c r="AJ2862">
        <v>138413.4895</v>
      </c>
      <c r="AK2862">
        <v>169738.26459999999</v>
      </c>
      <c r="AL2862" t="s">
        <v>531</v>
      </c>
      <c r="AM2862" s="49" t="s">
        <v>233</v>
      </c>
      <c r="AN2862" s="49" t="s">
        <v>14</v>
      </c>
      <c r="AO2862" s="49" t="s">
        <v>485</v>
      </c>
      <c r="AP2862" s="49" t="s">
        <v>494</v>
      </c>
      <c r="AQ2862" s="49" t="s">
        <v>11</v>
      </c>
      <c r="AR2862" s="49" t="s">
        <v>487</v>
      </c>
      <c r="AS2862" s="49" t="s">
        <v>488</v>
      </c>
      <c r="AT2862" s="49" t="s">
        <v>489</v>
      </c>
    </row>
    <row r="2863" spans="1:46" x14ac:dyDescent="0.25">
      <c r="A2863">
        <v>17</v>
      </c>
      <c r="B2863" t="s">
        <v>249</v>
      </c>
      <c r="C2863" t="s">
        <v>249</v>
      </c>
      <c r="D2863" t="s">
        <v>250</v>
      </c>
      <c r="E2863" t="s">
        <v>640</v>
      </c>
      <c r="F2863" t="s">
        <v>641</v>
      </c>
      <c r="G2863">
        <v>44456.597999999998</v>
      </c>
      <c r="H2863">
        <v>44043.000699999997</v>
      </c>
      <c r="I2863">
        <v>41139.601499999997</v>
      </c>
      <c r="J2863">
        <v>46064.601300000002</v>
      </c>
      <c r="K2863">
        <v>51003.999499999998</v>
      </c>
      <c r="L2863">
        <v>56688.200199999999</v>
      </c>
      <c r="M2863">
        <v>56208.598100000003</v>
      </c>
      <c r="N2863">
        <v>64058.0023</v>
      </c>
      <c r="O2863">
        <v>73519.801900000006</v>
      </c>
      <c r="P2863">
        <v>65766.400899999993</v>
      </c>
      <c r="Q2863">
        <v>58313.800600000002</v>
      </c>
      <c r="R2863">
        <v>63070.604200000002</v>
      </c>
      <c r="S2863">
        <v>65953.002399999998</v>
      </c>
      <c r="T2863">
        <v>72360.397400000002</v>
      </c>
      <c r="U2863">
        <v>76903.799700000003</v>
      </c>
      <c r="V2863">
        <v>77612.918000000005</v>
      </c>
      <c r="W2863">
        <v>77030.458799999993</v>
      </c>
      <c r="X2863">
        <v>75115.738899999997</v>
      </c>
      <c r="Y2863">
        <v>74594.390199999994</v>
      </c>
      <c r="Z2863">
        <v>87472.664600000004</v>
      </c>
      <c r="AA2863">
        <v>82243.23</v>
      </c>
      <c r="AB2863">
        <v>86720.451499999996</v>
      </c>
      <c r="AC2863">
        <v>97610.213699999993</v>
      </c>
      <c r="AD2863">
        <v>89473.121799999994</v>
      </c>
      <c r="AE2863">
        <v>99270.526899999997</v>
      </c>
      <c r="AF2863">
        <v>97560.307000000001</v>
      </c>
      <c r="AG2863">
        <v>102047.087</v>
      </c>
      <c r="AH2863">
        <v>107979.2216</v>
      </c>
      <c r="AI2863">
        <v>119143.1145</v>
      </c>
      <c r="AJ2863">
        <v>117731.92419999999</v>
      </c>
      <c r="AK2863">
        <v>112599.44749999999</v>
      </c>
      <c r="AL2863">
        <v>112946.4495</v>
      </c>
      <c r="AM2863" s="49" t="s">
        <v>250</v>
      </c>
      <c r="AN2863" s="49" t="s">
        <v>14</v>
      </c>
      <c r="AO2863" s="49" t="s">
        <v>500</v>
      </c>
      <c r="AP2863" s="49" t="s">
        <v>505</v>
      </c>
      <c r="AQ2863" s="49" t="s">
        <v>13</v>
      </c>
      <c r="AR2863" s="49" t="s">
        <v>487</v>
      </c>
      <c r="AS2863" s="49" t="s">
        <v>488</v>
      </c>
      <c r="AT2863" s="49" t="s">
        <v>489</v>
      </c>
    </row>
    <row r="2864" spans="1:46" x14ac:dyDescent="0.25">
      <c r="A2864">
        <v>17</v>
      </c>
      <c r="B2864" t="s">
        <v>234</v>
      </c>
      <c r="C2864" t="s">
        <v>234</v>
      </c>
      <c r="D2864" t="s">
        <v>235</v>
      </c>
      <c r="E2864" t="s">
        <v>640</v>
      </c>
      <c r="F2864" t="s">
        <v>641</v>
      </c>
      <c r="G2864">
        <v>5981.0029000000004</v>
      </c>
      <c r="H2864">
        <v>6323.9980999999998</v>
      </c>
      <c r="I2864">
        <v>6997.0011000000004</v>
      </c>
      <c r="J2864">
        <v>7149.7983999999997</v>
      </c>
      <c r="K2864">
        <v>7780.2006000000001</v>
      </c>
      <c r="L2864">
        <v>7380.2021999999997</v>
      </c>
      <c r="M2864">
        <v>8007.3973999999998</v>
      </c>
      <c r="N2864">
        <v>7889.5974999999999</v>
      </c>
      <c r="O2864">
        <v>8187.1994999999997</v>
      </c>
      <c r="P2864">
        <v>6649.2035999999998</v>
      </c>
      <c r="Q2864">
        <v>7214.3964999999998</v>
      </c>
      <c r="R2864">
        <v>7045.2037</v>
      </c>
      <c r="S2864">
        <v>8592.7999</v>
      </c>
      <c r="T2864">
        <v>11030.999599999999</v>
      </c>
      <c r="U2864">
        <v>10626.596600000001</v>
      </c>
      <c r="V2864">
        <v>10751.6019</v>
      </c>
      <c r="W2864">
        <v>9617.402</v>
      </c>
      <c r="X2864">
        <v>9296.6010000000006</v>
      </c>
      <c r="Y2864">
        <v>7716.7999</v>
      </c>
      <c r="Z2864">
        <v>7789.3990000000003</v>
      </c>
      <c r="AA2864">
        <v>8668.9997000000003</v>
      </c>
      <c r="AB2864">
        <v>9398.5998</v>
      </c>
      <c r="AC2864">
        <v>10855.401099999999</v>
      </c>
      <c r="AD2864">
        <v>10979.397300000001</v>
      </c>
      <c r="AE2864">
        <v>7520.6022999999996</v>
      </c>
      <c r="AF2864">
        <v>8815.1985000000004</v>
      </c>
      <c r="AG2864">
        <v>8525.9994999999999</v>
      </c>
      <c r="AH2864">
        <v>9039.1420999999991</v>
      </c>
      <c r="AI2864">
        <v>9173.9444999999996</v>
      </c>
      <c r="AJ2864">
        <v>11368.3887</v>
      </c>
      <c r="AK2864">
        <v>11649.980299999999</v>
      </c>
      <c r="AL2864" t="s">
        <v>531</v>
      </c>
      <c r="AM2864" s="49" t="s">
        <v>235</v>
      </c>
      <c r="AN2864" s="49" t="s">
        <v>14</v>
      </c>
      <c r="AO2864" s="49" t="s">
        <v>485</v>
      </c>
      <c r="AP2864" s="49" t="s">
        <v>501</v>
      </c>
      <c r="AQ2864" s="49" t="s">
        <v>11</v>
      </c>
      <c r="AR2864" s="49" t="s">
        <v>487</v>
      </c>
      <c r="AS2864" s="49" t="s">
        <v>488</v>
      </c>
      <c r="AT2864" s="49" t="s">
        <v>489</v>
      </c>
    </row>
    <row r="2865" spans="1:46" x14ac:dyDescent="0.25">
      <c r="A2865">
        <v>17</v>
      </c>
      <c r="B2865" t="s">
        <v>238</v>
      </c>
      <c r="C2865" t="s">
        <v>238</v>
      </c>
      <c r="D2865" t="s">
        <v>419</v>
      </c>
      <c r="E2865" t="s">
        <v>640</v>
      </c>
      <c r="F2865" t="s">
        <v>641</v>
      </c>
      <c r="G2865">
        <v>5235.9994999999999</v>
      </c>
      <c r="H2865">
        <v>5235.9994999999999</v>
      </c>
      <c r="I2865">
        <v>5235.9994999999999</v>
      </c>
      <c r="J2865">
        <v>5235.9994999999999</v>
      </c>
      <c r="K2865">
        <v>5235.9994999999999</v>
      </c>
      <c r="L2865">
        <v>5235.9994999999999</v>
      </c>
      <c r="M2865">
        <v>5350.9984000000004</v>
      </c>
      <c r="N2865">
        <v>5468.9991</v>
      </c>
      <c r="O2865">
        <v>5590.0018</v>
      </c>
      <c r="P2865">
        <v>5713.0015999999996</v>
      </c>
      <c r="Q2865">
        <v>5843.9982</v>
      </c>
      <c r="R2865">
        <v>19796.999100000001</v>
      </c>
      <c r="S2865">
        <v>20201.000199999999</v>
      </c>
      <c r="T2865">
        <v>20606.9984</v>
      </c>
      <c r="U2865">
        <v>20861.601900000001</v>
      </c>
      <c r="V2865">
        <v>21270.2</v>
      </c>
      <c r="W2865">
        <v>21523.802899999999</v>
      </c>
      <c r="X2865">
        <v>21927.804</v>
      </c>
      <c r="Y2865">
        <v>22177.400099999999</v>
      </c>
      <c r="Z2865">
        <v>22571.001100000001</v>
      </c>
      <c r="AA2865">
        <v>22798.5998</v>
      </c>
      <c r="AB2865">
        <v>23009.200000000001</v>
      </c>
      <c r="AC2865">
        <v>23363.800999999999</v>
      </c>
      <c r="AD2865">
        <v>23554.802800000001</v>
      </c>
      <c r="AE2865">
        <v>23754.802100000001</v>
      </c>
      <c r="AF2865">
        <v>24123.801500000001</v>
      </c>
      <c r="AG2865">
        <v>24358.8024</v>
      </c>
      <c r="AH2865">
        <v>24630.077700000002</v>
      </c>
      <c r="AI2865">
        <v>24912.389500000001</v>
      </c>
      <c r="AJ2865">
        <v>25196.551800000001</v>
      </c>
      <c r="AK2865">
        <v>25478.197800000002</v>
      </c>
      <c r="AL2865" t="s">
        <v>531</v>
      </c>
      <c r="AM2865" s="49" t="s">
        <v>419</v>
      </c>
      <c r="AN2865" s="49" t="s">
        <v>7</v>
      </c>
      <c r="AO2865" s="49" t="s">
        <v>9</v>
      </c>
      <c r="AP2865" s="49" t="s">
        <v>501</v>
      </c>
      <c r="AQ2865" s="49" t="s">
        <v>9</v>
      </c>
      <c r="AR2865" s="49" t="s">
        <v>495</v>
      </c>
      <c r="AS2865" s="49" t="s">
        <v>496</v>
      </c>
      <c r="AT2865" s="49" t="s">
        <v>497</v>
      </c>
    </row>
    <row r="2866" spans="1:46" x14ac:dyDescent="0.25">
      <c r="A2866">
        <v>17</v>
      </c>
      <c r="B2866" t="s">
        <v>245</v>
      </c>
      <c r="C2866" t="s">
        <v>245</v>
      </c>
      <c r="D2866" t="s">
        <v>246</v>
      </c>
      <c r="E2866" t="s">
        <v>640</v>
      </c>
      <c r="F2866" t="s">
        <v>641</v>
      </c>
      <c r="G2866">
        <v>13420.4022</v>
      </c>
      <c r="H2866">
        <v>13146.8032</v>
      </c>
      <c r="I2866">
        <v>13049.602500000001</v>
      </c>
      <c r="J2866">
        <v>19372.800899999998</v>
      </c>
      <c r="K2866">
        <v>19962.2019</v>
      </c>
      <c r="L2866">
        <v>20974.8004</v>
      </c>
      <c r="M2866">
        <v>22396.6</v>
      </c>
      <c r="N2866">
        <v>22679.598300000001</v>
      </c>
      <c r="O2866">
        <v>25605.196</v>
      </c>
      <c r="P2866">
        <v>27475</v>
      </c>
      <c r="Q2866">
        <v>28547.997200000002</v>
      </c>
      <c r="R2866">
        <v>29561.600600000002</v>
      </c>
      <c r="S2866">
        <v>32362.398099999999</v>
      </c>
      <c r="T2866">
        <v>33223.9997</v>
      </c>
      <c r="U2866">
        <v>35550.993799999997</v>
      </c>
      <c r="V2866">
        <v>37672.6129</v>
      </c>
      <c r="W2866">
        <v>40037.271500000003</v>
      </c>
      <c r="X2866">
        <v>40374.011599999998</v>
      </c>
      <c r="Y2866">
        <v>44119.853600000002</v>
      </c>
      <c r="Z2866">
        <v>48991.161899999999</v>
      </c>
      <c r="AA2866">
        <v>49601.806700000001</v>
      </c>
      <c r="AB2866">
        <v>48656.330999999998</v>
      </c>
      <c r="AC2866">
        <v>50152.207600000002</v>
      </c>
      <c r="AD2866">
        <v>53941.609100000001</v>
      </c>
      <c r="AE2866">
        <v>56866.825799999999</v>
      </c>
      <c r="AF2866">
        <v>61380.619100000004</v>
      </c>
      <c r="AG2866">
        <v>62872.505700000002</v>
      </c>
      <c r="AH2866">
        <v>69348.928499999995</v>
      </c>
      <c r="AI2866">
        <v>68361.861099999995</v>
      </c>
      <c r="AJ2866">
        <v>68220.246700000003</v>
      </c>
      <c r="AK2866">
        <v>70087.057100000005</v>
      </c>
      <c r="AL2866">
        <v>75723.641300000003</v>
      </c>
      <c r="AM2866" s="49" t="s">
        <v>246</v>
      </c>
      <c r="AN2866" s="49" t="s">
        <v>14</v>
      </c>
      <c r="AO2866" s="49" t="s">
        <v>500</v>
      </c>
      <c r="AP2866" s="49" t="s">
        <v>505</v>
      </c>
      <c r="AQ2866" s="49" t="s">
        <v>13</v>
      </c>
      <c r="AR2866" s="49" t="s">
        <v>487</v>
      </c>
      <c r="AS2866" s="49" t="s">
        <v>488</v>
      </c>
      <c r="AT2866" s="49" t="s">
        <v>489</v>
      </c>
    </row>
    <row r="2867" spans="1:46" x14ac:dyDescent="0.25">
      <c r="A2867">
        <v>17</v>
      </c>
      <c r="B2867" t="s">
        <v>247</v>
      </c>
      <c r="C2867" t="s">
        <v>247</v>
      </c>
      <c r="D2867" t="s">
        <v>248</v>
      </c>
      <c r="E2867" t="s">
        <v>640</v>
      </c>
      <c r="F2867" t="s">
        <v>641</v>
      </c>
      <c r="G2867">
        <v>761.99760000000003</v>
      </c>
      <c r="H2867">
        <v>823.40120000000002</v>
      </c>
      <c r="I2867">
        <v>1445.9992999999999</v>
      </c>
      <c r="J2867">
        <v>1409.2014999999999</v>
      </c>
      <c r="K2867">
        <v>1466.6025</v>
      </c>
      <c r="L2867">
        <v>1453.7992999999999</v>
      </c>
      <c r="M2867">
        <v>1246.0042000000001</v>
      </c>
      <c r="N2867">
        <v>1402.6031</v>
      </c>
      <c r="O2867">
        <v>1531.6025999999999</v>
      </c>
      <c r="P2867">
        <v>1447.7954</v>
      </c>
      <c r="Q2867">
        <v>1617.2352000000001</v>
      </c>
      <c r="R2867">
        <v>1672.7061000000001</v>
      </c>
      <c r="S2867">
        <v>1590.9463000000001</v>
      </c>
      <c r="T2867">
        <v>1731.941</v>
      </c>
      <c r="U2867">
        <v>2128.7701000000002</v>
      </c>
      <c r="V2867">
        <v>2993.0387000000001</v>
      </c>
      <c r="W2867">
        <v>3241.7303999999999</v>
      </c>
      <c r="X2867">
        <v>3549.1628999999998</v>
      </c>
      <c r="Y2867">
        <v>3708.8852000000002</v>
      </c>
      <c r="Z2867">
        <v>3471.4978000000001</v>
      </c>
      <c r="AA2867">
        <v>3663.7096000000001</v>
      </c>
      <c r="AB2867">
        <v>3390.2779999999998</v>
      </c>
      <c r="AC2867">
        <v>3792.6880999999998</v>
      </c>
      <c r="AD2867">
        <v>4107.0415000000003</v>
      </c>
      <c r="AE2867">
        <v>4998.9722000000002</v>
      </c>
      <c r="AF2867">
        <v>4824.1189000000004</v>
      </c>
      <c r="AG2867">
        <v>5237.1718000000001</v>
      </c>
      <c r="AH2867">
        <v>6019.6052</v>
      </c>
      <c r="AI2867">
        <v>7090.5006999999996</v>
      </c>
      <c r="AJ2867">
        <v>8086.0965999999999</v>
      </c>
      <c r="AK2867">
        <v>10792.8042</v>
      </c>
      <c r="AL2867">
        <v>11567.1612</v>
      </c>
      <c r="AM2867" s="49" t="s">
        <v>248</v>
      </c>
      <c r="AN2867" s="49" t="s">
        <v>14</v>
      </c>
      <c r="AO2867" s="49" t="s">
        <v>500</v>
      </c>
      <c r="AP2867" s="49" t="s">
        <v>505</v>
      </c>
      <c r="AQ2867" s="49" t="s">
        <v>13</v>
      </c>
      <c r="AR2867" s="49" t="s">
        <v>487</v>
      </c>
      <c r="AS2867" s="49" t="s">
        <v>488</v>
      </c>
      <c r="AT2867" s="49" t="s">
        <v>489</v>
      </c>
    </row>
    <row r="2868" spans="1:46" x14ac:dyDescent="0.25">
      <c r="A2868">
        <v>17</v>
      </c>
      <c r="B2868" t="s">
        <v>255</v>
      </c>
      <c r="C2868" t="s">
        <v>255</v>
      </c>
      <c r="D2868" t="s">
        <v>256</v>
      </c>
      <c r="E2868" t="s">
        <v>640</v>
      </c>
      <c r="F2868" t="s">
        <v>641</v>
      </c>
      <c r="G2868">
        <v>100709.59699999999</v>
      </c>
      <c r="H2868">
        <v>104174.6011</v>
      </c>
      <c r="I2868">
        <v>108352.9982</v>
      </c>
      <c r="J2868">
        <v>112926.8008</v>
      </c>
      <c r="K2868">
        <v>102227.3999</v>
      </c>
      <c r="L2868">
        <v>124201.5978</v>
      </c>
      <c r="M2868">
        <v>129019.20209999999</v>
      </c>
      <c r="N2868">
        <v>134228.3977</v>
      </c>
      <c r="O2868">
        <v>139535.60209999999</v>
      </c>
      <c r="P2868">
        <v>144903.00020000001</v>
      </c>
      <c r="Q2868">
        <v>150513.9988</v>
      </c>
      <c r="R2868">
        <v>157081.4007</v>
      </c>
      <c r="S2868">
        <v>155792.00030000001</v>
      </c>
      <c r="T2868">
        <v>164309.1992</v>
      </c>
      <c r="U2868">
        <v>170986.19899999999</v>
      </c>
      <c r="V2868">
        <v>178032.80110000001</v>
      </c>
      <c r="W2868">
        <v>185274.79699999999</v>
      </c>
      <c r="X2868">
        <v>193450.4032</v>
      </c>
      <c r="Y2868">
        <v>202481</v>
      </c>
      <c r="Z2868">
        <v>205411.9987</v>
      </c>
      <c r="AA2868">
        <v>211796.60070000001</v>
      </c>
      <c r="AB2868">
        <v>218330.9981</v>
      </c>
      <c r="AC2868">
        <v>225889.9975</v>
      </c>
      <c r="AD2868">
        <v>233573.39939999999</v>
      </c>
      <c r="AE2868">
        <v>242317.39720000001</v>
      </c>
      <c r="AF2868">
        <v>250247.59830000001</v>
      </c>
      <c r="AG2868">
        <v>279581.20250000001</v>
      </c>
      <c r="AH2868">
        <v>290737.43359999999</v>
      </c>
      <c r="AI2868">
        <v>294725.34379999997</v>
      </c>
      <c r="AJ2868">
        <v>318416.28460000001</v>
      </c>
      <c r="AK2868">
        <v>324305.52539999998</v>
      </c>
      <c r="AL2868" t="s">
        <v>531</v>
      </c>
      <c r="AM2868" s="49" t="s">
        <v>256</v>
      </c>
      <c r="AN2868" s="49" t="s">
        <v>6</v>
      </c>
      <c r="AO2868" s="49" t="s">
        <v>9</v>
      </c>
      <c r="AP2868" s="49" t="s">
        <v>486</v>
      </c>
      <c r="AQ2868" s="49" t="s">
        <v>9</v>
      </c>
      <c r="AR2868" s="49" t="s">
        <v>487</v>
      </c>
      <c r="AS2868" s="49" t="s">
        <v>488</v>
      </c>
      <c r="AT2868" s="49" t="s">
        <v>489</v>
      </c>
    </row>
    <row r="2869" spans="1:46" x14ac:dyDescent="0.25">
      <c r="A2869">
        <v>17</v>
      </c>
      <c r="B2869" t="s">
        <v>281</v>
      </c>
      <c r="C2869" t="s">
        <v>281</v>
      </c>
      <c r="D2869" t="s">
        <v>282</v>
      </c>
      <c r="E2869" t="s">
        <v>640</v>
      </c>
      <c r="F2869" t="s">
        <v>641</v>
      </c>
      <c r="G2869">
        <v>65422.400900000001</v>
      </c>
      <c r="H2869">
        <v>67325.799700000003</v>
      </c>
      <c r="I2869">
        <v>67546.599000000002</v>
      </c>
      <c r="J2869">
        <v>69696.801300000006</v>
      </c>
      <c r="K2869">
        <v>76036.399399999995</v>
      </c>
      <c r="L2869">
        <v>75273.200200000007</v>
      </c>
      <c r="M2869">
        <v>71883.198499999999</v>
      </c>
      <c r="N2869">
        <v>66753.8033</v>
      </c>
      <c r="O2869">
        <v>69979</v>
      </c>
      <c r="P2869">
        <v>80018.996599999999</v>
      </c>
      <c r="Q2869">
        <v>78509.6008</v>
      </c>
      <c r="R2869">
        <v>77734.8</v>
      </c>
      <c r="S2869">
        <v>69979</v>
      </c>
      <c r="T2869">
        <v>66230.604000000007</v>
      </c>
      <c r="U2869">
        <v>69798.603300000002</v>
      </c>
      <c r="V2869">
        <v>65146.2019</v>
      </c>
      <c r="W2869">
        <v>69740.800399999993</v>
      </c>
      <c r="X2869">
        <v>69258.602400000003</v>
      </c>
      <c r="Y2869">
        <v>76481.598599999998</v>
      </c>
      <c r="Z2869">
        <v>72186.000400000004</v>
      </c>
      <c r="AA2869">
        <v>61412.200100000002</v>
      </c>
      <c r="AB2869">
        <v>67364.799799999993</v>
      </c>
      <c r="AC2869">
        <v>67826.197700000004</v>
      </c>
      <c r="AD2869">
        <v>84540.003800000006</v>
      </c>
      <c r="AE2869">
        <v>89969.801900000006</v>
      </c>
      <c r="AF2869">
        <v>91940.604000000007</v>
      </c>
      <c r="AG2869">
        <v>108062.6017</v>
      </c>
      <c r="AH2869">
        <v>131681.25320000001</v>
      </c>
      <c r="AI2869">
        <v>144623.0624</v>
      </c>
      <c r="AJ2869">
        <v>172062.4829</v>
      </c>
      <c r="AK2869">
        <v>176773.90150000001</v>
      </c>
      <c r="AL2869" t="s">
        <v>531</v>
      </c>
      <c r="AM2869" s="49" t="s">
        <v>282</v>
      </c>
      <c r="AN2869" s="49" t="s">
        <v>14</v>
      </c>
      <c r="AO2869" s="49" t="s">
        <v>485</v>
      </c>
      <c r="AP2869" s="49" t="s">
        <v>501</v>
      </c>
      <c r="AQ2869" s="49" t="s">
        <v>11</v>
      </c>
      <c r="AR2869" s="49" t="s">
        <v>487</v>
      </c>
      <c r="AS2869" s="49" t="s">
        <v>488</v>
      </c>
      <c r="AT2869" s="49" t="s">
        <v>489</v>
      </c>
    </row>
    <row r="2870" spans="1:46" x14ac:dyDescent="0.25">
      <c r="A2870">
        <v>17</v>
      </c>
      <c r="B2870" t="s">
        <v>267</v>
      </c>
      <c r="C2870" t="s">
        <v>267</v>
      </c>
      <c r="D2870" t="s">
        <v>268</v>
      </c>
      <c r="E2870" t="s">
        <v>640</v>
      </c>
      <c r="F2870" t="s">
        <v>641</v>
      </c>
      <c r="G2870">
        <v>0</v>
      </c>
      <c r="H2870">
        <v>0</v>
      </c>
      <c r="I2870">
        <v>0</v>
      </c>
      <c r="J2870">
        <v>0</v>
      </c>
      <c r="K2870">
        <v>0</v>
      </c>
      <c r="L2870">
        <v>0</v>
      </c>
      <c r="M2870">
        <v>0</v>
      </c>
      <c r="N2870">
        <v>0</v>
      </c>
      <c r="O2870">
        <v>0</v>
      </c>
      <c r="P2870">
        <v>0</v>
      </c>
      <c r="Q2870">
        <v>0</v>
      </c>
      <c r="R2870">
        <v>0</v>
      </c>
      <c r="S2870">
        <v>9.9981000000000009</v>
      </c>
      <c r="T2870">
        <v>13</v>
      </c>
      <c r="U2870">
        <v>16.9984</v>
      </c>
      <c r="V2870">
        <v>22.0016</v>
      </c>
      <c r="W2870">
        <v>27.000699999999998</v>
      </c>
      <c r="X2870">
        <v>33.000399999999999</v>
      </c>
      <c r="Y2870">
        <v>37.999400000000001</v>
      </c>
      <c r="Z2870">
        <v>39</v>
      </c>
      <c r="AA2870">
        <v>181.94159999999999</v>
      </c>
      <c r="AB2870">
        <v>266.63220000000001</v>
      </c>
      <c r="AC2870">
        <v>368.71890000000002</v>
      </c>
      <c r="AD2870">
        <v>391.99329999999998</v>
      </c>
      <c r="AE2870">
        <v>557.56870000000004</v>
      </c>
      <c r="AF2870">
        <v>656.76660000000004</v>
      </c>
      <c r="AG2870">
        <v>775.6884</v>
      </c>
      <c r="AH2870">
        <v>880.89430000000004</v>
      </c>
      <c r="AI2870">
        <v>964.59690000000001</v>
      </c>
      <c r="AJ2870">
        <v>983.86869999999999</v>
      </c>
      <c r="AK2870">
        <v>1123.5027</v>
      </c>
      <c r="AL2870">
        <v>1193.8702000000001</v>
      </c>
      <c r="AM2870" s="49" t="s">
        <v>268</v>
      </c>
      <c r="AN2870" s="49" t="s">
        <v>14</v>
      </c>
      <c r="AO2870" s="49" t="s">
        <v>500</v>
      </c>
      <c r="AP2870" s="49" t="s">
        <v>505</v>
      </c>
      <c r="AQ2870" s="49" t="s">
        <v>13</v>
      </c>
      <c r="AR2870" s="49" t="s">
        <v>487</v>
      </c>
      <c r="AS2870" s="49" t="s">
        <v>488</v>
      </c>
      <c r="AT2870" s="49" t="s">
        <v>489</v>
      </c>
    </row>
    <row r="2871" spans="1:46" x14ac:dyDescent="0.25">
      <c r="A2871">
        <v>17</v>
      </c>
      <c r="B2871" t="s">
        <v>277</v>
      </c>
      <c r="C2871" t="s">
        <v>559</v>
      </c>
      <c r="D2871" t="s">
        <v>278</v>
      </c>
      <c r="E2871" t="s">
        <v>640</v>
      </c>
      <c r="F2871" t="s">
        <v>641</v>
      </c>
      <c r="G2871">
        <v>12429.0015</v>
      </c>
      <c r="H2871">
        <v>11812.5998</v>
      </c>
      <c r="I2871">
        <v>12232.8038</v>
      </c>
      <c r="J2871">
        <v>11642.4022</v>
      </c>
      <c r="K2871">
        <v>10458.597100000001</v>
      </c>
      <c r="L2871">
        <v>12025.000400000001</v>
      </c>
      <c r="M2871">
        <v>11540.0015</v>
      </c>
      <c r="N2871">
        <v>12407.8037</v>
      </c>
      <c r="O2871">
        <v>12584.001</v>
      </c>
      <c r="P2871">
        <v>9234</v>
      </c>
      <c r="Q2871">
        <v>11057.598400000001</v>
      </c>
      <c r="R2871">
        <v>11759.599099999999</v>
      </c>
      <c r="S2871">
        <v>10826.6001</v>
      </c>
      <c r="T2871">
        <v>11158.8017</v>
      </c>
      <c r="U2871">
        <v>11539.1976</v>
      </c>
      <c r="V2871">
        <v>10994.000899999999</v>
      </c>
      <c r="W2871">
        <v>10660.1999</v>
      </c>
      <c r="X2871">
        <v>10290.400799999999</v>
      </c>
      <c r="Y2871">
        <v>11029.798000000001</v>
      </c>
      <c r="Z2871">
        <v>9895.4012999999995</v>
      </c>
      <c r="AA2871">
        <v>10118.3987</v>
      </c>
      <c r="AB2871">
        <v>9702.3981999999996</v>
      </c>
      <c r="AC2871">
        <v>9460.4012000000002</v>
      </c>
      <c r="AD2871">
        <v>9358.1972000000005</v>
      </c>
      <c r="AE2871">
        <v>9071.4056</v>
      </c>
      <c r="AF2871">
        <v>10692.601500000001</v>
      </c>
      <c r="AG2871">
        <v>9653.7978000000003</v>
      </c>
      <c r="AH2871">
        <v>9121.8397999999997</v>
      </c>
      <c r="AI2871">
        <v>8747.8580999999995</v>
      </c>
      <c r="AJ2871">
        <v>8724.6924999999992</v>
      </c>
      <c r="AK2871">
        <v>7635.4629999999997</v>
      </c>
      <c r="AL2871" t="s">
        <v>531</v>
      </c>
      <c r="AM2871" s="49" t="s">
        <v>278</v>
      </c>
      <c r="AN2871" s="49" t="s">
        <v>6</v>
      </c>
      <c r="AO2871" s="49" t="s">
        <v>9</v>
      </c>
      <c r="AP2871" s="49" t="s">
        <v>501</v>
      </c>
      <c r="AQ2871" s="49" t="s">
        <v>9</v>
      </c>
      <c r="AR2871" s="49" t="s">
        <v>487</v>
      </c>
      <c r="AS2871" s="49" t="s">
        <v>488</v>
      </c>
      <c r="AT2871" s="49" t="s">
        <v>489</v>
      </c>
    </row>
    <row r="2872" spans="1:46" x14ac:dyDescent="0.25">
      <c r="A2872">
        <v>17</v>
      </c>
      <c r="B2872" t="s">
        <v>493</v>
      </c>
      <c r="C2872" t="s">
        <v>560</v>
      </c>
      <c r="D2872" t="s">
        <v>561</v>
      </c>
      <c r="E2872" t="s">
        <v>640</v>
      </c>
      <c r="F2872" t="s">
        <v>641</v>
      </c>
      <c r="G2872">
        <v>8398538.9966000002</v>
      </c>
      <c r="H2872">
        <v>8611771.8120000008</v>
      </c>
      <c r="I2872">
        <v>8792864.9964000005</v>
      </c>
      <c r="J2872">
        <v>8991507.6094000004</v>
      </c>
      <c r="K2872">
        <v>9299045.0133999996</v>
      </c>
      <c r="L2872">
        <v>9616287.8007999994</v>
      </c>
      <c r="M2872">
        <v>9871636.4120000005</v>
      </c>
      <c r="N2872">
        <v>10135407.604599999</v>
      </c>
      <c r="O2872">
        <v>10261573</v>
      </c>
      <c r="P2872">
        <v>10572765.2125</v>
      </c>
      <c r="Q2872">
        <v>10631959.6186</v>
      </c>
      <c r="R2872">
        <v>10917313.195699999</v>
      </c>
      <c r="S2872">
        <v>11200337.6142</v>
      </c>
      <c r="T2872">
        <v>11470122.4165</v>
      </c>
      <c r="U2872">
        <v>11917281.0176</v>
      </c>
      <c r="V2872">
        <v>12199406.618000001</v>
      </c>
      <c r="W2872">
        <v>12503443.6227</v>
      </c>
      <c r="X2872">
        <v>12735364.1949</v>
      </c>
      <c r="Y2872">
        <v>13067175.212400001</v>
      </c>
      <c r="Z2872">
        <v>13406665.0012</v>
      </c>
      <c r="AA2872">
        <v>13677457.214600001</v>
      </c>
      <c r="AB2872">
        <v>14160582.3577</v>
      </c>
      <c r="AC2872">
        <v>14735242.8687</v>
      </c>
      <c r="AD2872">
        <v>15113265.6075</v>
      </c>
      <c r="AE2872">
        <v>15359082.734099999</v>
      </c>
      <c r="AF2872">
        <v>15685785.964500001</v>
      </c>
      <c r="AG2872">
        <v>15829224.547599999</v>
      </c>
      <c r="AH2872">
        <v>16117603.489800001</v>
      </c>
      <c r="AI2872">
        <v>16472731.3199</v>
      </c>
      <c r="AJ2872">
        <v>16921877.641899999</v>
      </c>
      <c r="AK2872">
        <v>17185053.140799999</v>
      </c>
      <c r="AL2872" t="s">
        <v>531</v>
      </c>
      <c r="AM2872" s="49" t="e">
        <v>#N/A</v>
      </c>
      <c r="AN2872" s="49" t="e">
        <v>#N/A</v>
      </c>
      <c r="AO2872" s="49" t="e">
        <v>#N/A</v>
      </c>
      <c r="AP2872" s="49" t="e">
        <v>#N/A</v>
      </c>
      <c r="AQ2872" s="49" t="e">
        <v>#N/A</v>
      </c>
      <c r="AR2872" s="49" t="e">
        <v>#N/A</v>
      </c>
      <c r="AS2872" s="49" t="e">
        <v>#N/A</v>
      </c>
      <c r="AT2872" s="49" t="e">
        <v>#N/A</v>
      </c>
    </row>
    <row r="2873" spans="1:46" x14ac:dyDescent="0.25">
      <c r="A2873">
        <v>17</v>
      </c>
      <c r="B2873" t="s">
        <v>493</v>
      </c>
      <c r="C2873" t="s">
        <v>562</v>
      </c>
      <c r="D2873" t="s">
        <v>563</v>
      </c>
      <c r="E2873" t="s">
        <v>640</v>
      </c>
      <c r="F2873" t="s">
        <v>641</v>
      </c>
      <c r="G2873">
        <v>11007324.706499999</v>
      </c>
      <c r="H2873">
        <v>11265203.103700001</v>
      </c>
      <c r="I2873">
        <v>11512732.572899999</v>
      </c>
      <c r="J2873">
        <v>11406296.882099999</v>
      </c>
      <c r="K2873">
        <v>11635456.4899</v>
      </c>
      <c r="L2873">
        <v>11898887.320800001</v>
      </c>
      <c r="M2873">
        <v>12303993.660700001</v>
      </c>
      <c r="N2873">
        <v>12242028.5644</v>
      </c>
      <c r="O2873">
        <v>12191471.840700001</v>
      </c>
      <c r="P2873">
        <v>12285567.549799999</v>
      </c>
      <c r="Q2873">
        <v>12224789.235400001</v>
      </c>
      <c r="R2873">
        <v>11503283.7608</v>
      </c>
      <c r="S2873">
        <v>11978469.977499999</v>
      </c>
      <c r="T2873">
        <v>12528823.6987</v>
      </c>
      <c r="U2873">
        <v>13044555.422499999</v>
      </c>
      <c r="V2873">
        <v>13462270.302300001</v>
      </c>
      <c r="W2873">
        <v>13847106.312899999</v>
      </c>
      <c r="X2873">
        <v>14349007.1062</v>
      </c>
      <c r="Y2873">
        <v>14903363.0942</v>
      </c>
      <c r="Z2873">
        <v>14857681.840500001</v>
      </c>
      <c r="AA2873">
        <v>15516195.854</v>
      </c>
      <c r="AB2873">
        <v>16075854.482799999</v>
      </c>
      <c r="AC2873">
        <v>16367703.101500001</v>
      </c>
      <c r="AD2873">
        <v>17051467.3583</v>
      </c>
      <c r="AE2873">
        <v>17240180.497699998</v>
      </c>
      <c r="AF2873">
        <v>17193286.2401</v>
      </c>
      <c r="AG2873">
        <v>17648438.020199999</v>
      </c>
      <c r="AH2873">
        <v>18255359.5878</v>
      </c>
      <c r="AI2873">
        <v>18971814.914900001</v>
      </c>
      <c r="AJ2873">
        <v>19108752.498799998</v>
      </c>
      <c r="AK2873">
        <v>19185098.093400002</v>
      </c>
      <c r="AL2873" t="s">
        <v>531</v>
      </c>
      <c r="AM2873" s="49" t="e">
        <v>#N/A</v>
      </c>
      <c r="AN2873" s="49" t="e">
        <v>#N/A</v>
      </c>
      <c r="AO2873" s="49" t="e">
        <v>#N/A</v>
      </c>
      <c r="AP2873" s="49" t="e">
        <v>#N/A</v>
      </c>
      <c r="AQ2873" s="49" t="e">
        <v>#N/A</v>
      </c>
      <c r="AR2873" s="49" t="e">
        <v>#N/A</v>
      </c>
      <c r="AS2873" s="49" t="e">
        <v>#N/A</v>
      </c>
      <c r="AT2873" s="49" t="e">
        <v>#N/A</v>
      </c>
    </row>
    <row r="2874" spans="1:46" x14ac:dyDescent="0.25">
      <c r="A2874">
        <v>17</v>
      </c>
      <c r="B2874" t="s">
        <v>493</v>
      </c>
      <c r="C2874" t="s">
        <v>564</v>
      </c>
      <c r="D2874" t="s">
        <v>565</v>
      </c>
      <c r="E2874" t="s">
        <v>640</v>
      </c>
      <c r="F2874" t="s">
        <v>641</v>
      </c>
      <c r="G2874">
        <v>20935979.841400001</v>
      </c>
      <c r="H2874">
        <v>21189607.246599998</v>
      </c>
      <c r="I2874">
        <v>21387554.942899998</v>
      </c>
      <c r="J2874">
        <v>21652601.468199998</v>
      </c>
      <c r="K2874">
        <v>21856131.2784</v>
      </c>
      <c r="L2874">
        <v>22285600.6578</v>
      </c>
      <c r="M2874">
        <v>22527857.1789</v>
      </c>
      <c r="N2874">
        <v>22804004.535599999</v>
      </c>
      <c r="O2874">
        <v>22962900.323800001</v>
      </c>
      <c r="P2874">
        <v>23113833.760400001</v>
      </c>
      <c r="Q2874">
        <v>23378773.497200001</v>
      </c>
      <c r="R2874">
        <v>23348310.465999998</v>
      </c>
      <c r="S2874">
        <v>23496065.212900002</v>
      </c>
      <c r="T2874">
        <v>23589716.5099</v>
      </c>
      <c r="U2874">
        <v>23871420.934999999</v>
      </c>
      <c r="V2874">
        <v>24146186.413199998</v>
      </c>
      <c r="W2874">
        <v>24676775.264800001</v>
      </c>
      <c r="X2874">
        <v>24730739.9767</v>
      </c>
      <c r="Y2874">
        <v>24969571.347899999</v>
      </c>
      <c r="Z2874">
        <v>25129764.998100001</v>
      </c>
      <c r="AA2874">
        <v>25817027.59</v>
      </c>
      <c r="AB2874">
        <v>25862836.5579</v>
      </c>
      <c r="AC2874">
        <v>26588501.1829</v>
      </c>
      <c r="AD2874">
        <v>27470390.040800001</v>
      </c>
      <c r="AE2874">
        <v>28566075.370499998</v>
      </c>
      <c r="AF2874">
        <v>28910260.467099998</v>
      </c>
      <c r="AG2874">
        <v>30173609.895599999</v>
      </c>
      <c r="AH2874">
        <v>31585411.935199998</v>
      </c>
      <c r="AI2874">
        <v>33160104.853500001</v>
      </c>
      <c r="AJ2874">
        <v>34678545.124499999</v>
      </c>
      <c r="AK2874">
        <v>35817172.4564</v>
      </c>
      <c r="AL2874" t="s">
        <v>531</v>
      </c>
      <c r="AM2874" s="49" t="e">
        <v>#N/A</v>
      </c>
      <c r="AN2874" s="49" t="e">
        <v>#N/A</v>
      </c>
      <c r="AO2874" s="49" t="e">
        <v>#N/A</v>
      </c>
      <c r="AP2874" s="49" t="e">
        <v>#N/A</v>
      </c>
      <c r="AQ2874" s="49" t="e">
        <v>#N/A</v>
      </c>
      <c r="AR2874" s="49" t="e">
        <v>#N/A</v>
      </c>
      <c r="AS2874" s="49" t="e">
        <v>#N/A</v>
      </c>
      <c r="AT2874" s="49" t="e">
        <v>#N/A</v>
      </c>
    </row>
    <row r="2875" spans="1:46" x14ac:dyDescent="0.25">
      <c r="A2875">
        <v>17</v>
      </c>
      <c r="B2875" t="s">
        <v>493</v>
      </c>
      <c r="C2875" t="s">
        <v>566</v>
      </c>
      <c r="D2875" t="s">
        <v>567</v>
      </c>
      <c r="E2875" t="s">
        <v>640</v>
      </c>
      <c r="F2875" t="s">
        <v>641</v>
      </c>
      <c r="G2875">
        <v>4994093.8146000002</v>
      </c>
      <c r="H2875">
        <v>5073215.8145000003</v>
      </c>
      <c r="I2875">
        <v>5143726.6846000003</v>
      </c>
      <c r="J2875">
        <v>5347840.2729000002</v>
      </c>
      <c r="K2875">
        <v>5244677.3953</v>
      </c>
      <c r="L2875">
        <v>5338605.3770000003</v>
      </c>
      <c r="M2875">
        <v>5316158.9289999995</v>
      </c>
      <c r="N2875">
        <v>5491429.6939000003</v>
      </c>
      <c r="O2875">
        <v>5599177.7873999998</v>
      </c>
      <c r="P2875">
        <v>5764400.5421000002</v>
      </c>
      <c r="Q2875">
        <v>5960004.2918999996</v>
      </c>
      <c r="R2875">
        <v>6050987.2910000002</v>
      </c>
      <c r="S2875">
        <v>5951303.2423</v>
      </c>
      <c r="T2875">
        <v>6201062.1865999997</v>
      </c>
      <c r="U2875">
        <v>6562215.6341000004</v>
      </c>
      <c r="V2875">
        <v>6951959.2944</v>
      </c>
      <c r="W2875">
        <v>7251293.5471999999</v>
      </c>
      <c r="X2875">
        <v>7779678.9362000003</v>
      </c>
      <c r="Y2875">
        <v>8216339.3037999999</v>
      </c>
      <c r="Z2875">
        <v>8489426.1681999993</v>
      </c>
      <c r="AA2875">
        <v>9179942.0503000002</v>
      </c>
      <c r="AB2875">
        <v>8980077.7166000009</v>
      </c>
      <c r="AC2875">
        <v>9859608.3970999997</v>
      </c>
      <c r="AD2875">
        <v>10400635.125299999</v>
      </c>
      <c r="AE2875">
        <v>10404628.4826</v>
      </c>
      <c r="AF2875">
        <v>10705075.7752</v>
      </c>
      <c r="AG2875">
        <v>10925312.7805</v>
      </c>
      <c r="AH2875">
        <v>11134310.702199999</v>
      </c>
      <c r="AI2875">
        <v>11694094.2651</v>
      </c>
      <c r="AJ2875">
        <v>11976273.7622</v>
      </c>
      <c r="AK2875">
        <v>12456671.054500001</v>
      </c>
      <c r="AL2875" t="s">
        <v>531</v>
      </c>
      <c r="AM2875" s="49" t="e">
        <v>#N/A</v>
      </c>
      <c r="AN2875" s="49" t="e">
        <v>#N/A</v>
      </c>
      <c r="AO2875" s="49" t="e">
        <v>#N/A</v>
      </c>
      <c r="AP2875" s="49" t="e">
        <v>#N/A</v>
      </c>
      <c r="AQ2875" s="49" t="e">
        <v>#N/A</v>
      </c>
      <c r="AR2875" s="49" t="e">
        <v>#N/A</v>
      </c>
      <c r="AS2875" s="49" t="e">
        <v>#N/A</v>
      </c>
      <c r="AT2875" s="49" t="e">
        <v>#N/A</v>
      </c>
    </row>
    <row r="2876" spans="1:46" x14ac:dyDescent="0.25">
      <c r="A2876">
        <v>17</v>
      </c>
      <c r="B2876" t="s">
        <v>493</v>
      </c>
      <c r="C2876" t="s">
        <v>568</v>
      </c>
      <c r="D2876" t="s">
        <v>569</v>
      </c>
      <c r="E2876" t="s">
        <v>640</v>
      </c>
      <c r="F2876" t="s">
        <v>641</v>
      </c>
      <c r="G2876">
        <v>2962079.5081000002</v>
      </c>
      <c r="H2876">
        <v>3083714.0868000002</v>
      </c>
      <c r="I2876">
        <v>3159497.3731999998</v>
      </c>
      <c r="J2876">
        <v>3348789.3964</v>
      </c>
      <c r="K2876">
        <v>3369347.6688000001</v>
      </c>
      <c r="L2876">
        <v>3459496.9419999998</v>
      </c>
      <c r="M2876">
        <v>3619085.2059999998</v>
      </c>
      <c r="N2876">
        <v>3756312.7593</v>
      </c>
      <c r="O2876">
        <v>3858294.1345000002</v>
      </c>
      <c r="P2876">
        <v>3874549.0756000001</v>
      </c>
      <c r="Q2876">
        <v>4020053.3923999998</v>
      </c>
      <c r="R2876">
        <v>4155449.2708999999</v>
      </c>
      <c r="S2876">
        <v>4080903.7322999998</v>
      </c>
      <c r="T2876">
        <v>4434574.7527999999</v>
      </c>
      <c r="U2876">
        <v>4677469.3170999996</v>
      </c>
      <c r="V2876">
        <v>4930579.3970999997</v>
      </c>
      <c r="W2876">
        <v>5214766.9420999996</v>
      </c>
      <c r="X2876">
        <v>5610548.3742000004</v>
      </c>
      <c r="Y2876">
        <v>6031343.5915999999</v>
      </c>
      <c r="Z2876">
        <v>6275906.2147000004</v>
      </c>
      <c r="AA2876">
        <v>6945300.21</v>
      </c>
      <c r="AB2876">
        <v>6735933.5148999998</v>
      </c>
      <c r="AC2876">
        <v>7462856.9431999996</v>
      </c>
      <c r="AD2876">
        <v>7912693.7731999997</v>
      </c>
      <c r="AE2876">
        <v>7897132.0279000001</v>
      </c>
      <c r="AF2876">
        <v>8132163.2125000004</v>
      </c>
      <c r="AG2876">
        <v>8222784.9619000005</v>
      </c>
      <c r="AH2876">
        <v>8348452.6808000002</v>
      </c>
      <c r="AI2876">
        <v>8723254.5143999998</v>
      </c>
      <c r="AJ2876">
        <v>8997535.6425999999</v>
      </c>
      <c r="AK2876">
        <v>9254452.6458999999</v>
      </c>
      <c r="AL2876">
        <v>9500165.7973999996</v>
      </c>
      <c r="AM2876" s="49" t="e">
        <v>#N/A</v>
      </c>
      <c r="AN2876" s="49" t="e">
        <v>#N/A</v>
      </c>
      <c r="AO2876" s="49" t="e">
        <v>#N/A</v>
      </c>
      <c r="AP2876" s="49" t="e">
        <v>#N/A</v>
      </c>
      <c r="AQ2876" s="49" t="e">
        <v>#N/A</v>
      </c>
      <c r="AR2876" s="49" t="e">
        <v>#N/A</v>
      </c>
      <c r="AS2876" s="49" t="e">
        <v>#N/A</v>
      </c>
      <c r="AT2876" s="49" t="e">
        <v>#N/A</v>
      </c>
    </row>
    <row r="2877" spans="1:46" x14ac:dyDescent="0.25">
      <c r="A2877">
        <v>17</v>
      </c>
      <c r="B2877" t="s">
        <v>493</v>
      </c>
      <c r="C2877" t="s">
        <v>570</v>
      </c>
      <c r="D2877" t="s">
        <v>571</v>
      </c>
      <c r="E2877" t="s">
        <v>640</v>
      </c>
      <c r="F2877" t="s">
        <v>641</v>
      </c>
      <c r="G2877">
        <v>3005158.1088</v>
      </c>
      <c r="H2877">
        <v>3126223.0817</v>
      </c>
      <c r="I2877">
        <v>3216502.9704999998</v>
      </c>
      <c r="J2877">
        <v>3405235.3944000001</v>
      </c>
      <c r="K2877">
        <v>3443315.2740000002</v>
      </c>
      <c r="L2877">
        <v>3536359.3343000002</v>
      </c>
      <c r="M2877">
        <v>3693488.8037</v>
      </c>
      <c r="N2877">
        <v>3837722.3596999999</v>
      </c>
      <c r="O2877">
        <v>3945419.1354999999</v>
      </c>
      <c r="P2877">
        <v>3963862.2741999999</v>
      </c>
      <c r="Q2877">
        <v>4114832.7933999998</v>
      </c>
      <c r="R2877">
        <v>4250689.0774999997</v>
      </c>
      <c r="S2877">
        <v>4186479.3372</v>
      </c>
      <c r="T2877">
        <v>4543334.7582</v>
      </c>
      <c r="U2877">
        <v>4798224.5170999998</v>
      </c>
      <c r="V2877">
        <v>5076547.0503000002</v>
      </c>
      <c r="W2877">
        <v>5375029.1678999998</v>
      </c>
      <c r="X2877">
        <v>5788423.5255000005</v>
      </c>
      <c r="Y2877">
        <v>6217307.2302000001</v>
      </c>
      <c r="Z2877">
        <v>6478188.3081999999</v>
      </c>
      <c r="AA2877">
        <v>7157478.2741999999</v>
      </c>
      <c r="AB2877">
        <v>6986668.9256999996</v>
      </c>
      <c r="AC2877">
        <v>7744789.7164000003</v>
      </c>
      <c r="AD2877">
        <v>8241023.9104000004</v>
      </c>
      <c r="AE2877">
        <v>8266438.3640999999</v>
      </c>
      <c r="AF2877">
        <v>8583422.4072999991</v>
      </c>
      <c r="AG2877">
        <v>8691721.3748000003</v>
      </c>
      <c r="AH2877">
        <v>8901123.8167000003</v>
      </c>
      <c r="AI2877">
        <v>9325698.9484000001</v>
      </c>
      <c r="AJ2877">
        <v>9627913.7824000008</v>
      </c>
      <c r="AK2877">
        <v>9942167.6048000008</v>
      </c>
      <c r="AL2877">
        <v>10175403.514599999</v>
      </c>
      <c r="AM2877" s="49" t="e">
        <v>#N/A</v>
      </c>
      <c r="AN2877" s="49" t="e">
        <v>#N/A</v>
      </c>
      <c r="AO2877" s="49" t="e">
        <v>#N/A</v>
      </c>
      <c r="AP2877" s="49" t="e">
        <v>#N/A</v>
      </c>
      <c r="AQ2877" s="49" t="e">
        <v>#N/A</v>
      </c>
      <c r="AR2877" s="49" t="e">
        <v>#N/A</v>
      </c>
      <c r="AS2877" s="49" t="e">
        <v>#N/A</v>
      </c>
      <c r="AT2877" s="49" t="e">
        <v>#N/A</v>
      </c>
    </row>
    <row r="2878" spans="1:46" x14ac:dyDescent="0.25">
      <c r="A2878">
        <v>17</v>
      </c>
      <c r="B2878" t="s">
        <v>493</v>
      </c>
      <c r="C2878" t="s">
        <v>572</v>
      </c>
      <c r="D2878" t="s">
        <v>573</v>
      </c>
      <c r="E2878" t="s">
        <v>640</v>
      </c>
      <c r="F2878" t="s">
        <v>641</v>
      </c>
      <c r="G2878">
        <v>460986.23239999998</v>
      </c>
      <c r="H2878">
        <v>471212.84720000002</v>
      </c>
      <c r="I2878">
        <v>444275.06400000001</v>
      </c>
      <c r="J2878">
        <v>490007.4301</v>
      </c>
      <c r="K2878">
        <v>495210.14880000002</v>
      </c>
      <c r="L2878">
        <v>505964.79450000002</v>
      </c>
      <c r="M2878">
        <v>526476.71059999999</v>
      </c>
      <c r="N2878">
        <v>528288.92509999999</v>
      </c>
      <c r="O2878">
        <v>527997.7709</v>
      </c>
      <c r="P2878">
        <v>535339.50049999997</v>
      </c>
      <c r="Q2878">
        <v>554490.7611</v>
      </c>
      <c r="R2878">
        <v>541855.8737</v>
      </c>
      <c r="S2878">
        <v>565592.81909999996</v>
      </c>
      <c r="T2878">
        <v>553825.90139999997</v>
      </c>
      <c r="U2878">
        <v>568441.96160000004</v>
      </c>
      <c r="V2878">
        <v>559377.10419999994</v>
      </c>
      <c r="W2878">
        <v>572149.00459999999</v>
      </c>
      <c r="X2878">
        <v>585992.41170000006</v>
      </c>
      <c r="Y2878">
        <v>599409.77430000005</v>
      </c>
      <c r="Z2878">
        <v>558007.61860000005</v>
      </c>
      <c r="AA2878">
        <v>629251.60160000005</v>
      </c>
      <c r="AB2878">
        <v>652919.81649999996</v>
      </c>
      <c r="AC2878">
        <v>648709.45739999996</v>
      </c>
      <c r="AD2878">
        <v>707906.91150000005</v>
      </c>
      <c r="AE2878">
        <v>740226.29859999998</v>
      </c>
      <c r="AF2878">
        <v>755940.76159999997</v>
      </c>
      <c r="AG2878">
        <v>766788.31240000005</v>
      </c>
      <c r="AH2878">
        <v>791164.92130000005</v>
      </c>
      <c r="AI2878">
        <v>806067.74380000005</v>
      </c>
      <c r="AJ2878">
        <v>827116.36580000003</v>
      </c>
      <c r="AK2878">
        <v>839495.83739999996</v>
      </c>
      <c r="AL2878" t="s">
        <v>531</v>
      </c>
      <c r="AM2878" s="49" t="e">
        <v>#N/A</v>
      </c>
      <c r="AN2878" s="49" t="e">
        <v>#N/A</v>
      </c>
      <c r="AO2878" s="49" t="e">
        <v>#N/A</v>
      </c>
      <c r="AP2878" s="49" t="e">
        <v>#N/A</v>
      </c>
      <c r="AQ2878" s="49" t="e">
        <v>#N/A</v>
      </c>
      <c r="AR2878" s="49" t="e">
        <v>#N/A</v>
      </c>
      <c r="AS2878" s="49" t="e">
        <v>#N/A</v>
      </c>
      <c r="AT2878" s="49" t="e">
        <v>#N/A</v>
      </c>
    </row>
    <row r="2879" spans="1:46" x14ac:dyDescent="0.25">
      <c r="A2879">
        <v>17</v>
      </c>
      <c r="B2879" t="s">
        <v>259</v>
      </c>
      <c r="C2879" t="s">
        <v>259</v>
      </c>
      <c r="D2879" t="s">
        <v>260</v>
      </c>
      <c r="E2879" t="s">
        <v>640</v>
      </c>
      <c r="F2879" t="s">
        <v>641</v>
      </c>
      <c r="G2879">
        <v>627850.99979999999</v>
      </c>
      <c r="H2879">
        <v>643572.20349999995</v>
      </c>
      <c r="I2879">
        <v>676499.40520000004</v>
      </c>
      <c r="J2879">
        <v>676473.99970000004</v>
      </c>
      <c r="K2879">
        <v>629462.80059999996</v>
      </c>
      <c r="L2879">
        <v>672927.99780000001</v>
      </c>
      <c r="M2879">
        <v>689480.39859999996</v>
      </c>
      <c r="N2879">
        <v>672392.39720000001</v>
      </c>
      <c r="O2879">
        <v>676906.20299999998</v>
      </c>
      <c r="P2879">
        <v>698945.59779999999</v>
      </c>
      <c r="Q2879">
        <v>707973.39789999998</v>
      </c>
      <c r="R2879">
        <v>666765.79859999998</v>
      </c>
      <c r="S2879">
        <v>642940.00089999998</v>
      </c>
      <c r="T2879">
        <v>658463.19830000005</v>
      </c>
      <c r="U2879">
        <v>690894.00459999999</v>
      </c>
      <c r="V2879">
        <v>738146.79879999999</v>
      </c>
      <c r="W2879">
        <v>717728.69209999999</v>
      </c>
      <c r="X2879">
        <v>734345.02110000001</v>
      </c>
      <c r="Y2879">
        <v>672187.54550000001</v>
      </c>
      <c r="Z2879">
        <v>597825.2757</v>
      </c>
      <c r="AA2879">
        <v>634287.80290000001</v>
      </c>
      <c r="AB2879">
        <v>624632.94999999995</v>
      </c>
      <c r="AC2879">
        <v>609441.43090000004</v>
      </c>
      <c r="AD2879">
        <v>628093.62490000005</v>
      </c>
      <c r="AE2879">
        <v>666954.93729999999</v>
      </c>
      <c r="AF2879">
        <v>647609.16220000002</v>
      </c>
      <c r="AG2879">
        <v>654682.63520000002</v>
      </c>
      <c r="AH2879">
        <v>699024.26780000003</v>
      </c>
      <c r="AI2879">
        <v>653146.60290000006</v>
      </c>
      <c r="AJ2879">
        <v>662196.79819999996</v>
      </c>
      <c r="AK2879">
        <v>687791.49789999996</v>
      </c>
      <c r="AL2879">
        <v>726520.92599999998</v>
      </c>
      <c r="AM2879" s="49" t="s">
        <v>260</v>
      </c>
      <c r="AN2879" s="49" t="s">
        <v>14</v>
      </c>
      <c r="AO2879" s="49" t="s">
        <v>507</v>
      </c>
      <c r="AP2879" s="49" t="s">
        <v>501</v>
      </c>
      <c r="AQ2879" s="49" t="s">
        <v>10</v>
      </c>
      <c r="AR2879" s="49" t="s">
        <v>487</v>
      </c>
      <c r="AS2879" s="49" t="s">
        <v>488</v>
      </c>
      <c r="AT2879" s="49" t="s">
        <v>489</v>
      </c>
    </row>
    <row r="2880" spans="1:46" x14ac:dyDescent="0.25">
      <c r="A2880">
        <v>17</v>
      </c>
      <c r="B2880" t="s">
        <v>493</v>
      </c>
      <c r="C2880" t="s">
        <v>574</v>
      </c>
      <c r="D2880" t="s">
        <v>575</v>
      </c>
      <c r="E2880" t="s">
        <v>640</v>
      </c>
      <c r="F2880" t="s">
        <v>641</v>
      </c>
      <c r="G2880">
        <v>63111.810599999997</v>
      </c>
      <c r="H2880">
        <v>60962.8099</v>
      </c>
      <c r="I2880">
        <v>70779.612500000003</v>
      </c>
      <c r="J2880">
        <v>72344.001900000003</v>
      </c>
      <c r="K2880">
        <v>64829.399299999997</v>
      </c>
      <c r="L2880">
        <v>62967.403700000003</v>
      </c>
      <c r="M2880">
        <v>64392.402000000002</v>
      </c>
      <c r="N2880">
        <v>61842.603199999998</v>
      </c>
      <c r="O2880">
        <v>61372.597199999997</v>
      </c>
      <c r="P2880">
        <v>51714.2022</v>
      </c>
      <c r="Q2880">
        <v>48763.404199999997</v>
      </c>
      <c r="R2880">
        <v>54093.2048</v>
      </c>
      <c r="S2880">
        <v>61296.209000000003</v>
      </c>
      <c r="T2880">
        <v>75066.003899999996</v>
      </c>
      <c r="U2880">
        <v>78507.411099999998</v>
      </c>
      <c r="V2880">
        <v>139401.20170000001</v>
      </c>
      <c r="W2880">
        <v>146369.00820000001</v>
      </c>
      <c r="X2880">
        <v>143882.40489999999</v>
      </c>
      <c r="Y2880">
        <v>86378.804499999998</v>
      </c>
      <c r="Z2880">
        <v>90629.0052</v>
      </c>
      <c r="AA2880">
        <v>108147.9999</v>
      </c>
      <c r="AB2880">
        <v>110335.3977</v>
      </c>
      <c r="AC2880">
        <v>117216.2067</v>
      </c>
      <c r="AD2880">
        <v>128301.4045</v>
      </c>
      <c r="AE2880">
        <v>116263.01059999999</v>
      </c>
      <c r="AF2880">
        <v>110524.8002</v>
      </c>
      <c r="AG2880">
        <v>129977.996</v>
      </c>
      <c r="AH2880">
        <v>124840.7757</v>
      </c>
      <c r="AI2880">
        <v>136137.0007</v>
      </c>
      <c r="AJ2880">
        <v>164354.67199999999</v>
      </c>
      <c r="AK2880">
        <v>179267.42559999999</v>
      </c>
      <c r="AL2880" t="s">
        <v>531</v>
      </c>
      <c r="AM2880" s="49" t="e">
        <v>#N/A</v>
      </c>
      <c r="AN2880" s="49" t="e">
        <v>#N/A</v>
      </c>
      <c r="AO2880" s="49" t="e">
        <v>#N/A</v>
      </c>
      <c r="AP2880" s="49" t="e">
        <v>#N/A</v>
      </c>
      <c r="AQ2880" s="49" t="e">
        <v>#N/A</v>
      </c>
      <c r="AR2880" s="49" t="e">
        <v>#N/A</v>
      </c>
      <c r="AS2880" s="49" t="e">
        <v>#N/A</v>
      </c>
      <c r="AT2880" s="49" t="e">
        <v>#N/A</v>
      </c>
    </row>
    <row r="2881" spans="1:46" x14ac:dyDescent="0.25">
      <c r="A2881">
        <v>17</v>
      </c>
      <c r="B2881" t="s">
        <v>273</v>
      </c>
      <c r="C2881" t="s">
        <v>273</v>
      </c>
      <c r="D2881" t="s">
        <v>420</v>
      </c>
      <c r="E2881" t="s">
        <v>640</v>
      </c>
      <c r="F2881" t="s">
        <v>641</v>
      </c>
      <c r="G2881">
        <v>3215.9983000000002</v>
      </c>
      <c r="H2881">
        <v>3215.9983000000002</v>
      </c>
      <c r="I2881">
        <v>3338.9980999999998</v>
      </c>
      <c r="J2881">
        <v>3462.9985999999999</v>
      </c>
      <c r="K2881">
        <v>3462.9985999999999</v>
      </c>
      <c r="L2881">
        <v>3462.9985999999999</v>
      </c>
      <c r="M2881">
        <v>3462.9985999999999</v>
      </c>
      <c r="N2881">
        <v>3585.9983999999999</v>
      </c>
      <c r="O2881">
        <v>3585.9983999999999</v>
      </c>
      <c r="P2881">
        <v>3585.9983999999999</v>
      </c>
      <c r="Q2881">
        <v>5547.3969999999999</v>
      </c>
      <c r="R2881">
        <v>6337.4000999999998</v>
      </c>
      <c r="S2881">
        <v>7058.3963000000003</v>
      </c>
      <c r="T2881">
        <v>7058.3963000000003</v>
      </c>
      <c r="U2881">
        <v>7058.3963000000003</v>
      </c>
      <c r="V2881">
        <v>7058.3963000000003</v>
      </c>
      <c r="W2881">
        <v>7058.3963000000003</v>
      </c>
      <c r="X2881">
        <v>7528.3981000000003</v>
      </c>
      <c r="Y2881">
        <v>7598.2004999999999</v>
      </c>
      <c r="Z2881">
        <v>7693.1989000000003</v>
      </c>
      <c r="AA2881">
        <v>7795.4029</v>
      </c>
      <c r="AB2881">
        <v>7890.2003999999997</v>
      </c>
      <c r="AC2881">
        <v>6222.6022000000003</v>
      </c>
      <c r="AD2881">
        <v>6442.2039999999997</v>
      </c>
      <c r="AE2881">
        <v>6723.0002000000004</v>
      </c>
      <c r="AF2881">
        <v>6798.6012000000001</v>
      </c>
      <c r="AG2881">
        <v>6892.2012999999997</v>
      </c>
      <c r="AH2881">
        <v>6892.9214000000002</v>
      </c>
      <c r="AI2881">
        <v>7492.8186999999998</v>
      </c>
      <c r="AJ2881">
        <v>8316.2240999999995</v>
      </c>
      <c r="AK2881">
        <v>9592.6036000000004</v>
      </c>
      <c r="AL2881" t="s">
        <v>531</v>
      </c>
      <c r="AM2881" s="49" t="s">
        <v>420</v>
      </c>
      <c r="AN2881" s="49" t="s">
        <v>14</v>
      </c>
      <c r="AO2881" s="49" t="s">
        <v>485</v>
      </c>
      <c r="AP2881" s="49" t="s">
        <v>494</v>
      </c>
      <c r="AQ2881" s="49" t="s">
        <v>11</v>
      </c>
      <c r="AR2881" s="49" t="s">
        <v>495</v>
      </c>
      <c r="AS2881" s="49" t="s">
        <v>488</v>
      </c>
      <c r="AT2881" s="49" t="s">
        <v>497</v>
      </c>
    </row>
    <row r="2882" spans="1:46" x14ac:dyDescent="0.25">
      <c r="A2882">
        <v>17</v>
      </c>
      <c r="B2882" t="s">
        <v>271</v>
      </c>
      <c r="C2882" t="s">
        <v>271</v>
      </c>
      <c r="D2882" t="s">
        <v>272</v>
      </c>
      <c r="E2882" t="s">
        <v>640</v>
      </c>
      <c r="F2882" t="s">
        <v>641</v>
      </c>
      <c r="G2882" t="s">
        <v>531</v>
      </c>
      <c r="H2882" t="s">
        <v>531</v>
      </c>
      <c r="I2882" t="s">
        <v>531</v>
      </c>
      <c r="J2882" t="s">
        <v>531</v>
      </c>
      <c r="K2882" t="s">
        <v>531</v>
      </c>
      <c r="L2882" t="s">
        <v>531</v>
      </c>
      <c r="M2882" t="s">
        <v>531</v>
      </c>
      <c r="N2882" t="s">
        <v>531</v>
      </c>
      <c r="O2882" t="s">
        <v>531</v>
      </c>
      <c r="P2882" t="s">
        <v>531</v>
      </c>
      <c r="Q2882" t="s">
        <v>531</v>
      </c>
      <c r="R2882" t="s">
        <v>531</v>
      </c>
      <c r="S2882" t="s">
        <v>531</v>
      </c>
      <c r="T2882" t="s">
        <v>531</v>
      </c>
      <c r="U2882" t="s">
        <v>531</v>
      </c>
      <c r="V2882">
        <v>12813.600899999999</v>
      </c>
      <c r="W2882">
        <v>12510.999900000001</v>
      </c>
      <c r="X2882">
        <v>11071.3981</v>
      </c>
      <c r="Y2882">
        <v>11989.4</v>
      </c>
      <c r="Z2882">
        <v>14186.599200000001</v>
      </c>
      <c r="AA2882">
        <v>16720.999</v>
      </c>
      <c r="AB2882">
        <v>12021.3997</v>
      </c>
      <c r="AC2882">
        <v>12993.197899999999</v>
      </c>
      <c r="AD2882">
        <v>16291.399799999999</v>
      </c>
      <c r="AE2882">
        <v>13678.200199999999</v>
      </c>
      <c r="AF2882">
        <v>13206.599099999999</v>
      </c>
      <c r="AG2882">
        <v>14466.800800000001</v>
      </c>
      <c r="AH2882">
        <v>12101.242</v>
      </c>
      <c r="AI2882">
        <v>15354.603300000001</v>
      </c>
      <c r="AJ2882">
        <v>14222.0404</v>
      </c>
      <c r="AK2882">
        <v>13629.800800000001</v>
      </c>
      <c r="AL2882" t="s">
        <v>531</v>
      </c>
      <c r="AM2882" s="49" t="s">
        <v>272</v>
      </c>
      <c r="AN2882" s="49" t="s">
        <v>14</v>
      </c>
      <c r="AO2882" s="49" t="s">
        <v>500</v>
      </c>
      <c r="AP2882" s="49" t="s">
        <v>501</v>
      </c>
      <c r="AQ2882" s="49" t="s">
        <v>502</v>
      </c>
      <c r="AR2882" s="49" t="s">
        <v>487</v>
      </c>
      <c r="AS2882" s="49" t="s">
        <v>488</v>
      </c>
      <c r="AT2882" s="49" t="s">
        <v>489</v>
      </c>
    </row>
    <row r="2883" spans="1:46" x14ac:dyDescent="0.25">
      <c r="A2883">
        <v>17</v>
      </c>
      <c r="B2883" t="s">
        <v>251</v>
      </c>
      <c r="C2883" t="s">
        <v>251</v>
      </c>
      <c r="D2883" t="s">
        <v>252</v>
      </c>
      <c r="E2883" t="s">
        <v>640</v>
      </c>
      <c r="F2883" t="s">
        <v>641</v>
      </c>
      <c r="G2883">
        <v>45932.001199999999</v>
      </c>
      <c r="H2883">
        <v>49334.601000000002</v>
      </c>
      <c r="I2883">
        <v>48957.399599999997</v>
      </c>
      <c r="J2883">
        <v>47773.799599999998</v>
      </c>
      <c r="K2883">
        <v>49826.001499999998</v>
      </c>
      <c r="L2883">
        <v>49932.597399999999</v>
      </c>
      <c r="M2883">
        <v>55565.1999</v>
      </c>
      <c r="N2883">
        <v>56678.800799999997</v>
      </c>
      <c r="O2883">
        <v>56199.198700000001</v>
      </c>
      <c r="P2883">
        <v>53361.996899999998</v>
      </c>
      <c r="Q2883">
        <v>53769.200900000003</v>
      </c>
      <c r="R2883">
        <v>55360.197500000002</v>
      </c>
      <c r="S2883">
        <v>55729.397900000004</v>
      </c>
      <c r="T2883">
        <v>58517.404699999999</v>
      </c>
      <c r="U2883">
        <v>100276.2004</v>
      </c>
      <c r="V2883">
        <v>92192.996899999998</v>
      </c>
      <c r="W2883">
        <v>85686.604999999996</v>
      </c>
      <c r="X2883">
        <v>79973.398199999996</v>
      </c>
      <c r="Y2883">
        <v>73886.201300000001</v>
      </c>
      <c r="Z2883">
        <v>73230.401899999997</v>
      </c>
      <c r="AA2883">
        <v>75015.197</v>
      </c>
      <c r="AB2883">
        <v>67737.801800000001</v>
      </c>
      <c r="AC2883">
        <v>64572.400900000001</v>
      </c>
      <c r="AD2883">
        <v>69688.599400000006</v>
      </c>
      <c r="AE2883">
        <v>67035.600099999996</v>
      </c>
      <c r="AF2883">
        <v>70162.000799999994</v>
      </c>
      <c r="AG2883">
        <v>73240.600900000005</v>
      </c>
      <c r="AH2883">
        <v>72650.496599999999</v>
      </c>
      <c r="AI2883">
        <v>80743.246100000004</v>
      </c>
      <c r="AJ2883">
        <v>86789.521200000003</v>
      </c>
      <c r="AK2883">
        <v>83019.596699999995</v>
      </c>
      <c r="AL2883">
        <v>85669.012100000007</v>
      </c>
      <c r="AM2883" s="49" t="s">
        <v>252</v>
      </c>
      <c r="AN2883" s="49" t="s">
        <v>7</v>
      </c>
      <c r="AO2883" s="49" t="s">
        <v>9</v>
      </c>
      <c r="AP2883" s="49" t="s">
        <v>494</v>
      </c>
      <c r="AQ2883" s="49" t="s">
        <v>9</v>
      </c>
      <c r="AR2883" s="49" t="s">
        <v>487</v>
      </c>
      <c r="AS2883" s="49" t="s">
        <v>488</v>
      </c>
      <c r="AT2883" s="49" t="s">
        <v>489</v>
      </c>
    </row>
    <row r="2884" spans="1:46" x14ac:dyDescent="0.25">
      <c r="A2884">
        <v>17</v>
      </c>
      <c r="B2884" t="s">
        <v>274</v>
      </c>
      <c r="C2884" t="s">
        <v>274</v>
      </c>
      <c r="D2884" t="s">
        <v>275</v>
      </c>
      <c r="E2884" t="s">
        <v>640</v>
      </c>
      <c r="F2884" t="s">
        <v>641</v>
      </c>
      <c r="G2884">
        <v>229176.40109999999</v>
      </c>
      <c r="H2884">
        <v>228732.80119999999</v>
      </c>
      <c r="I2884">
        <v>229686.00159999999</v>
      </c>
      <c r="J2884">
        <v>232566.40280000001</v>
      </c>
      <c r="K2884">
        <v>237708.59710000001</v>
      </c>
      <c r="L2884">
        <v>243095.39670000001</v>
      </c>
      <c r="M2884">
        <v>248470.40220000001</v>
      </c>
      <c r="N2884">
        <v>255663.19899999999</v>
      </c>
      <c r="O2884">
        <v>282546.2022</v>
      </c>
      <c r="P2884">
        <v>291724.40049999999</v>
      </c>
      <c r="Q2884">
        <v>304475.19939999998</v>
      </c>
      <c r="R2884">
        <v>317038.59710000001</v>
      </c>
      <c r="S2884">
        <v>327864.39750000002</v>
      </c>
      <c r="T2884">
        <v>327577.99949999998</v>
      </c>
      <c r="U2884">
        <v>335944.80009999999</v>
      </c>
      <c r="V2884">
        <v>348419.4</v>
      </c>
      <c r="W2884">
        <v>359084.19699999999</v>
      </c>
      <c r="X2884">
        <v>285558.80160000001</v>
      </c>
      <c r="Y2884">
        <v>290443.40299999999</v>
      </c>
      <c r="Z2884">
        <v>319568.00209999998</v>
      </c>
      <c r="AA2884">
        <v>282608.20030000003</v>
      </c>
      <c r="AB2884">
        <v>341316.59850000002</v>
      </c>
      <c r="AC2884">
        <v>339959.9999</v>
      </c>
      <c r="AD2884">
        <v>343016.79940000002</v>
      </c>
      <c r="AE2884">
        <v>353153.00030000001</v>
      </c>
      <c r="AF2884">
        <v>362293.40010000003</v>
      </c>
      <c r="AG2884">
        <v>360942.20260000002</v>
      </c>
      <c r="AH2884">
        <v>359916.61660000001</v>
      </c>
      <c r="AI2884">
        <v>363774.12479999999</v>
      </c>
      <c r="AJ2884">
        <v>371909.47070000001</v>
      </c>
      <c r="AK2884">
        <v>378870.25180000003</v>
      </c>
      <c r="AL2884" t="s">
        <v>531</v>
      </c>
      <c r="AM2884" s="49" t="s">
        <v>275</v>
      </c>
      <c r="AN2884" s="49" t="s">
        <v>4</v>
      </c>
      <c r="AO2884" s="49" t="s">
        <v>9</v>
      </c>
      <c r="AP2884" s="49" t="s">
        <v>486</v>
      </c>
      <c r="AQ2884" s="49" t="s">
        <v>9</v>
      </c>
      <c r="AR2884" s="49" t="s">
        <v>495</v>
      </c>
      <c r="AS2884" s="49" t="s">
        <v>488</v>
      </c>
      <c r="AT2884" s="49" t="s">
        <v>489</v>
      </c>
    </row>
    <row r="2885" spans="1:46" x14ac:dyDescent="0.25">
      <c r="A2885">
        <v>17</v>
      </c>
      <c r="B2885" t="s">
        <v>269</v>
      </c>
      <c r="C2885" t="s">
        <v>269</v>
      </c>
      <c r="D2885" t="s">
        <v>270</v>
      </c>
      <c r="E2885" t="s">
        <v>640</v>
      </c>
      <c r="F2885" t="s">
        <v>641</v>
      </c>
      <c r="G2885">
        <v>382069.8002</v>
      </c>
      <c r="H2885">
        <v>374828.00109999999</v>
      </c>
      <c r="I2885">
        <v>390775.79859999998</v>
      </c>
      <c r="J2885">
        <v>369468.9976</v>
      </c>
      <c r="K2885">
        <v>382641.39889999997</v>
      </c>
      <c r="L2885">
        <v>388455.40289999999</v>
      </c>
      <c r="M2885">
        <v>383748.5981</v>
      </c>
      <c r="N2885">
        <v>390582.59869999997</v>
      </c>
      <c r="O2885">
        <v>394747.40130000003</v>
      </c>
      <c r="P2885">
        <v>385585.79950000002</v>
      </c>
      <c r="Q2885">
        <v>391469.1997</v>
      </c>
      <c r="R2885">
        <v>401167.20179999998</v>
      </c>
      <c r="S2885">
        <v>412226.6005</v>
      </c>
      <c r="T2885">
        <v>429132.99930000002</v>
      </c>
      <c r="U2885">
        <v>432884.79920000001</v>
      </c>
      <c r="V2885">
        <v>437271.20069999999</v>
      </c>
      <c r="W2885">
        <v>440401.9976</v>
      </c>
      <c r="X2885">
        <v>443123.40090000001</v>
      </c>
      <c r="Y2885">
        <v>446286.59950000001</v>
      </c>
      <c r="Z2885">
        <v>452182.60190000001</v>
      </c>
      <c r="AA2885">
        <v>457400.40139999997</v>
      </c>
      <c r="AB2885">
        <v>464369.397</v>
      </c>
      <c r="AC2885">
        <v>467703.19929999998</v>
      </c>
      <c r="AD2885">
        <v>474063.4007</v>
      </c>
      <c r="AE2885">
        <v>476522.60139999999</v>
      </c>
      <c r="AF2885">
        <v>480669.59749999997</v>
      </c>
      <c r="AG2885">
        <v>483581.99839999998</v>
      </c>
      <c r="AH2885">
        <v>489146.56959999999</v>
      </c>
      <c r="AI2885">
        <v>495046.20620000002</v>
      </c>
      <c r="AJ2885">
        <v>489926.8677</v>
      </c>
      <c r="AK2885">
        <v>491058.26669999998</v>
      </c>
      <c r="AL2885" t="s">
        <v>531</v>
      </c>
      <c r="AM2885" s="49" t="s">
        <v>270</v>
      </c>
      <c r="AN2885" s="49" t="s">
        <v>14</v>
      </c>
      <c r="AO2885" s="49" t="s">
        <v>485</v>
      </c>
      <c r="AP2885" s="49" t="s">
        <v>494</v>
      </c>
      <c r="AQ2885" s="49" t="s">
        <v>11</v>
      </c>
      <c r="AR2885" s="49" t="s">
        <v>487</v>
      </c>
      <c r="AS2885" s="49" t="s">
        <v>488</v>
      </c>
      <c r="AT2885" s="49" t="s">
        <v>489</v>
      </c>
    </row>
    <row r="2886" spans="1:46" x14ac:dyDescent="0.25">
      <c r="A2886">
        <v>17</v>
      </c>
      <c r="B2886" t="s">
        <v>283</v>
      </c>
      <c r="C2886" t="s">
        <v>283</v>
      </c>
      <c r="D2886" t="s">
        <v>284</v>
      </c>
      <c r="E2886" t="s">
        <v>640</v>
      </c>
      <c r="F2886" t="s">
        <v>641</v>
      </c>
      <c r="G2886" t="s">
        <v>531</v>
      </c>
      <c r="H2886">
        <v>12575.2003</v>
      </c>
      <c r="I2886">
        <v>12044.397800000001</v>
      </c>
      <c r="J2886">
        <v>11610.197399999999</v>
      </c>
      <c r="K2886">
        <v>10659.199199999999</v>
      </c>
      <c r="L2886">
        <v>12449.399600000001</v>
      </c>
      <c r="M2886">
        <v>11625.399600000001</v>
      </c>
      <c r="N2886">
        <v>10927.003699999999</v>
      </c>
      <c r="O2886">
        <v>12312.1981</v>
      </c>
      <c r="P2886">
        <v>13033.3995</v>
      </c>
      <c r="Q2886">
        <v>15407.2021</v>
      </c>
      <c r="R2886">
        <v>14804.801100000001</v>
      </c>
      <c r="S2886">
        <v>15414.0015</v>
      </c>
      <c r="T2886">
        <v>15558.199000000001</v>
      </c>
      <c r="U2886">
        <v>17146.001100000001</v>
      </c>
      <c r="V2886">
        <v>18177.004799999999</v>
      </c>
      <c r="W2886">
        <v>17783.6005</v>
      </c>
      <c r="X2886">
        <v>18546.598699999999</v>
      </c>
      <c r="Y2886">
        <v>19903.599200000001</v>
      </c>
      <c r="Z2886">
        <v>20066.599699999999</v>
      </c>
      <c r="AA2886">
        <v>19247.000100000001</v>
      </c>
      <c r="AB2886">
        <v>19310.802800000001</v>
      </c>
      <c r="AC2886">
        <v>20424.198499999999</v>
      </c>
      <c r="AD2886">
        <v>19053.000599999999</v>
      </c>
      <c r="AE2886">
        <v>20486.004000000001</v>
      </c>
      <c r="AF2886">
        <v>21618.202700000002</v>
      </c>
      <c r="AG2886">
        <v>21243.203600000001</v>
      </c>
      <c r="AH2886">
        <v>22728.797399999999</v>
      </c>
      <c r="AI2886">
        <v>22492.109199999999</v>
      </c>
      <c r="AJ2886">
        <v>24938.9673</v>
      </c>
      <c r="AK2886">
        <v>28640.906500000001</v>
      </c>
      <c r="AL2886" t="s">
        <v>531</v>
      </c>
      <c r="AM2886" s="49" t="s">
        <v>284</v>
      </c>
      <c r="AN2886" s="49" t="s">
        <v>4</v>
      </c>
      <c r="AO2886" s="49" t="s">
        <v>9</v>
      </c>
      <c r="AP2886" s="49" t="s">
        <v>501</v>
      </c>
      <c r="AQ2886" s="49" t="s">
        <v>9</v>
      </c>
      <c r="AR2886" s="49" t="s">
        <v>495</v>
      </c>
      <c r="AS2886" s="49" t="s">
        <v>488</v>
      </c>
      <c r="AT2886" s="49" t="s">
        <v>489</v>
      </c>
    </row>
    <row r="2887" spans="1:46" x14ac:dyDescent="0.25">
      <c r="A2887">
        <v>17</v>
      </c>
      <c r="B2887" t="s">
        <v>294</v>
      </c>
      <c r="C2887" t="s">
        <v>294</v>
      </c>
      <c r="D2887" t="s">
        <v>295</v>
      </c>
      <c r="E2887" t="s">
        <v>640</v>
      </c>
      <c r="F2887" t="s">
        <v>641</v>
      </c>
      <c r="G2887">
        <v>230350.1998</v>
      </c>
      <c r="H2887">
        <v>235344.99770000001</v>
      </c>
      <c r="I2887">
        <v>240127.39929999999</v>
      </c>
      <c r="J2887">
        <v>245322.59849999999</v>
      </c>
      <c r="K2887">
        <v>250809.39989999999</v>
      </c>
      <c r="L2887">
        <v>257053.405</v>
      </c>
      <c r="M2887">
        <v>262671.59659999999</v>
      </c>
      <c r="N2887">
        <v>267917.20480000001</v>
      </c>
      <c r="O2887">
        <v>273963.60129999998</v>
      </c>
      <c r="P2887">
        <v>280898.60430000001</v>
      </c>
      <c r="Q2887">
        <v>298500.19620000001</v>
      </c>
      <c r="R2887">
        <v>307030.40340000001</v>
      </c>
      <c r="S2887">
        <v>318692.39990000002</v>
      </c>
      <c r="T2887">
        <v>326126.8002</v>
      </c>
      <c r="U2887">
        <v>333500.39970000001</v>
      </c>
      <c r="V2887">
        <v>341071.19760000001</v>
      </c>
      <c r="W2887">
        <v>347692.00209999998</v>
      </c>
      <c r="X2887">
        <v>354885.79960000003</v>
      </c>
      <c r="Y2887">
        <v>362419.79960000003</v>
      </c>
      <c r="Z2887">
        <v>367470.20250000001</v>
      </c>
      <c r="AA2887">
        <v>371321.00339999999</v>
      </c>
      <c r="AB2887">
        <v>382398.9999</v>
      </c>
      <c r="AC2887">
        <v>355912.7965</v>
      </c>
      <c r="AD2887">
        <v>401251.20150000002</v>
      </c>
      <c r="AE2887">
        <v>407372.6004</v>
      </c>
      <c r="AF2887">
        <v>411380.00439999998</v>
      </c>
      <c r="AG2887">
        <v>418081.40059999999</v>
      </c>
      <c r="AH2887">
        <v>426020.28940000001</v>
      </c>
      <c r="AI2887">
        <v>432427.81829999998</v>
      </c>
      <c r="AJ2887">
        <v>444615.42989999999</v>
      </c>
      <c r="AK2887">
        <v>452552.72340000002</v>
      </c>
      <c r="AL2887" t="s">
        <v>531</v>
      </c>
      <c r="AM2887" s="49" t="s">
        <v>295</v>
      </c>
      <c r="AN2887" s="49" t="s">
        <v>14</v>
      </c>
      <c r="AO2887" s="49" t="s">
        <v>485</v>
      </c>
      <c r="AP2887" s="49" t="s">
        <v>494</v>
      </c>
      <c r="AQ2887" s="49" t="s">
        <v>11</v>
      </c>
      <c r="AR2887" s="49" t="s">
        <v>487</v>
      </c>
      <c r="AS2887" s="49" t="s">
        <v>488</v>
      </c>
      <c r="AT2887" s="49" t="s">
        <v>489</v>
      </c>
    </row>
    <row r="2888" spans="1:46" x14ac:dyDescent="0.25">
      <c r="A2888">
        <v>17</v>
      </c>
      <c r="B2888" t="s">
        <v>290</v>
      </c>
      <c r="C2888" t="s">
        <v>290</v>
      </c>
      <c r="D2888" t="s">
        <v>291</v>
      </c>
      <c r="E2888" t="s">
        <v>640</v>
      </c>
      <c r="F2888" t="s">
        <v>641</v>
      </c>
      <c r="G2888">
        <v>31235.6005</v>
      </c>
      <c r="H2888">
        <v>31651.801899999999</v>
      </c>
      <c r="I2888">
        <v>32575.799299999999</v>
      </c>
      <c r="J2888">
        <v>34876.203099999999</v>
      </c>
      <c r="K2888">
        <v>35059.400699999998</v>
      </c>
      <c r="L2888">
        <v>37857.196300000003</v>
      </c>
      <c r="M2888">
        <v>43375.398699999998</v>
      </c>
      <c r="N2888">
        <v>47034.0046</v>
      </c>
      <c r="O2888">
        <v>51661.599300000002</v>
      </c>
      <c r="P2888">
        <v>54765.998399999997</v>
      </c>
      <c r="Q2888">
        <v>60349.4061</v>
      </c>
      <c r="R2888">
        <v>64851.396699999998</v>
      </c>
      <c r="S2888">
        <v>71299.395300000004</v>
      </c>
      <c r="T2888">
        <v>71792.801300000006</v>
      </c>
      <c r="U2888">
        <v>78331.636700000003</v>
      </c>
      <c r="V2888">
        <v>82025.210699999996</v>
      </c>
      <c r="W2888">
        <v>89841.530899999998</v>
      </c>
      <c r="X2888">
        <v>94397.380600000004</v>
      </c>
      <c r="Y2888">
        <v>106600.09390000001</v>
      </c>
      <c r="Z2888">
        <v>121006.7429</v>
      </c>
      <c r="AA2888">
        <v>128242.70140000001</v>
      </c>
      <c r="AB2888">
        <v>134440.98670000001</v>
      </c>
      <c r="AC2888">
        <v>163295.59580000001</v>
      </c>
      <c r="AD2888">
        <v>181929.59820000001</v>
      </c>
      <c r="AE2888">
        <v>188963.00349999999</v>
      </c>
      <c r="AF2888">
        <v>196231.66510000001</v>
      </c>
      <c r="AG2888">
        <v>194468.87160000001</v>
      </c>
      <c r="AH2888">
        <v>224370.231</v>
      </c>
      <c r="AI2888">
        <v>227845.1955</v>
      </c>
      <c r="AJ2888">
        <v>249477.75049999999</v>
      </c>
      <c r="AK2888">
        <v>285080.39689999999</v>
      </c>
      <c r="AL2888">
        <v>309310.82780000003</v>
      </c>
      <c r="AM2888" s="49" t="s">
        <v>291</v>
      </c>
      <c r="AN2888" s="49" t="s">
        <v>14</v>
      </c>
      <c r="AO2888" s="49" t="s">
        <v>500</v>
      </c>
      <c r="AP2888" s="49" t="s">
        <v>505</v>
      </c>
      <c r="AQ2888" s="49" t="s">
        <v>13</v>
      </c>
      <c r="AR2888" s="49" t="s">
        <v>487</v>
      </c>
      <c r="AS2888" s="49" t="s">
        <v>488</v>
      </c>
      <c r="AT2888" s="49" t="s">
        <v>489</v>
      </c>
    </row>
    <row r="2889" spans="1:46" x14ac:dyDescent="0.25">
      <c r="A2889">
        <v>17</v>
      </c>
      <c r="B2889" t="s">
        <v>576</v>
      </c>
      <c r="C2889" t="s">
        <v>576</v>
      </c>
      <c r="D2889" t="s">
        <v>577</v>
      </c>
      <c r="E2889" t="s">
        <v>640</v>
      </c>
      <c r="F2889" t="s">
        <v>641</v>
      </c>
      <c r="G2889">
        <v>0</v>
      </c>
      <c r="H2889">
        <v>0</v>
      </c>
      <c r="I2889">
        <v>0</v>
      </c>
      <c r="J2889">
        <v>28.800999999999998</v>
      </c>
      <c r="K2889">
        <v>28.800999999999998</v>
      </c>
      <c r="L2889">
        <v>28.800999999999998</v>
      </c>
      <c r="M2889">
        <v>28.800999999999998</v>
      </c>
      <c r="N2889">
        <v>28.800999999999998</v>
      </c>
      <c r="O2889">
        <v>28.800999999999998</v>
      </c>
      <c r="P2889">
        <v>28.800999999999998</v>
      </c>
      <c r="Q2889">
        <v>28.800999999999998</v>
      </c>
      <c r="R2889">
        <v>255.6</v>
      </c>
      <c r="S2889">
        <v>255.6</v>
      </c>
      <c r="T2889">
        <v>255.6</v>
      </c>
      <c r="U2889">
        <v>255.6</v>
      </c>
      <c r="V2889">
        <v>255.6</v>
      </c>
      <c r="W2889">
        <v>255.6</v>
      </c>
      <c r="X2889">
        <v>255.6</v>
      </c>
      <c r="Y2889">
        <v>226.79900000000001</v>
      </c>
      <c r="Z2889">
        <v>226.79900000000001</v>
      </c>
      <c r="AA2889">
        <v>226.79900000000001</v>
      </c>
      <c r="AB2889">
        <v>226.79900000000001</v>
      </c>
      <c r="AC2889">
        <v>226.79900000000001</v>
      </c>
      <c r="AD2889">
        <v>449.9973</v>
      </c>
      <c r="AE2889">
        <v>525.59829999999999</v>
      </c>
      <c r="AF2889">
        <v>507.59930000000003</v>
      </c>
      <c r="AG2889">
        <v>536.40030000000002</v>
      </c>
      <c r="AH2889">
        <v>680.82809999999995</v>
      </c>
      <c r="AI2889">
        <v>913.64769999999999</v>
      </c>
      <c r="AJ2889">
        <v>820.91010000000006</v>
      </c>
      <c r="AK2889">
        <v>768.97280000000001</v>
      </c>
      <c r="AL2889" t="s">
        <v>531</v>
      </c>
      <c r="AM2889" s="49" t="e">
        <v>#N/A</v>
      </c>
      <c r="AN2889" s="49" t="e">
        <v>#N/A</v>
      </c>
      <c r="AO2889" s="49" t="e">
        <v>#N/A</v>
      </c>
      <c r="AP2889" s="49" t="e">
        <v>#N/A</v>
      </c>
      <c r="AQ2889" s="49" t="e">
        <v>#N/A</v>
      </c>
      <c r="AR2889" s="49" t="e">
        <v>#N/A</v>
      </c>
      <c r="AS2889" s="49" t="e">
        <v>#N/A</v>
      </c>
      <c r="AT2889" s="49" t="e">
        <v>#N/A</v>
      </c>
    </row>
    <row r="2890" spans="1:46" x14ac:dyDescent="0.25">
      <c r="A2890">
        <v>17</v>
      </c>
      <c r="B2890" t="s">
        <v>298</v>
      </c>
      <c r="C2890" t="s">
        <v>298</v>
      </c>
      <c r="D2890" t="s">
        <v>299</v>
      </c>
      <c r="E2890" t="s">
        <v>640</v>
      </c>
      <c r="F2890" t="s">
        <v>641</v>
      </c>
      <c r="G2890">
        <v>175524.43479999999</v>
      </c>
      <c r="H2890">
        <v>177681.0471</v>
      </c>
      <c r="I2890">
        <v>170528.8664</v>
      </c>
      <c r="J2890">
        <v>184844.43160000001</v>
      </c>
      <c r="K2890">
        <v>190230.35200000001</v>
      </c>
      <c r="L2890">
        <v>196574.99110000001</v>
      </c>
      <c r="M2890">
        <v>191738.3118</v>
      </c>
      <c r="N2890">
        <v>184738.32550000001</v>
      </c>
      <c r="O2890">
        <v>194731.7691</v>
      </c>
      <c r="P2890">
        <v>194064.89980000001</v>
      </c>
      <c r="Q2890">
        <v>208721.36679999999</v>
      </c>
      <c r="R2890">
        <v>192425.07260000001</v>
      </c>
      <c r="S2890">
        <v>203742.61679999999</v>
      </c>
      <c r="T2890">
        <v>198462.5429</v>
      </c>
      <c r="U2890">
        <v>217052.59220000001</v>
      </c>
      <c r="V2890">
        <v>211373.7255</v>
      </c>
      <c r="W2890">
        <v>216148.61600000001</v>
      </c>
      <c r="X2890">
        <v>221434.39660000001</v>
      </c>
      <c r="Y2890">
        <v>227809.2769</v>
      </c>
      <c r="Z2890">
        <v>249387.0895</v>
      </c>
      <c r="AA2890">
        <v>276099.98300000001</v>
      </c>
      <c r="AB2890">
        <v>288409.12060000002</v>
      </c>
      <c r="AC2890">
        <v>285069.73310000001</v>
      </c>
      <c r="AD2890">
        <v>299763.55469999998</v>
      </c>
      <c r="AE2890">
        <v>320767.7464</v>
      </c>
      <c r="AF2890">
        <v>332770.68650000001</v>
      </c>
      <c r="AG2890">
        <v>333861.07160000002</v>
      </c>
      <c r="AH2890">
        <v>330746.90049999999</v>
      </c>
      <c r="AI2890">
        <v>339822.69799999997</v>
      </c>
      <c r="AJ2890">
        <v>341672.99979999999</v>
      </c>
      <c r="AK2890">
        <v>333692.84179999999</v>
      </c>
      <c r="AL2890">
        <v>336361.56670000002</v>
      </c>
      <c r="AM2890" s="49" t="s">
        <v>299</v>
      </c>
      <c r="AN2890" s="49" t="s">
        <v>14</v>
      </c>
      <c r="AO2890" s="49" t="s">
        <v>509</v>
      </c>
      <c r="AP2890" s="49" t="s">
        <v>505</v>
      </c>
      <c r="AQ2890" s="49" t="s">
        <v>13</v>
      </c>
      <c r="AR2890" s="49" t="s">
        <v>487</v>
      </c>
      <c r="AS2890" s="49" t="s">
        <v>488</v>
      </c>
      <c r="AT2890" s="49" t="s">
        <v>489</v>
      </c>
    </row>
    <row r="2891" spans="1:46" x14ac:dyDescent="0.25">
      <c r="A2891">
        <v>17</v>
      </c>
      <c r="B2891" t="s">
        <v>288</v>
      </c>
      <c r="C2891" t="s">
        <v>288</v>
      </c>
      <c r="D2891" t="s">
        <v>289</v>
      </c>
      <c r="E2891" t="s">
        <v>640</v>
      </c>
      <c r="F2891" t="s">
        <v>641</v>
      </c>
      <c r="G2891">
        <v>59440.803500000002</v>
      </c>
      <c r="H2891">
        <v>63709.2</v>
      </c>
      <c r="I2891">
        <v>62356.202100000002</v>
      </c>
      <c r="J2891">
        <v>61184.8024</v>
      </c>
      <c r="K2891">
        <v>59560.801299999999</v>
      </c>
      <c r="L2891">
        <v>59214.197099999998</v>
      </c>
      <c r="M2891">
        <v>59866.596799999999</v>
      </c>
      <c r="N2891">
        <v>60945.200299999997</v>
      </c>
      <c r="O2891">
        <v>56826.599000000002</v>
      </c>
      <c r="P2891">
        <v>54399.8</v>
      </c>
      <c r="Q2891">
        <v>56406.997900000002</v>
      </c>
      <c r="R2891">
        <v>54820.200700000001</v>
      </c>
      <c r="S2891">
        <v>54799.798499999997</v>
      </c>
      <c r="T2891">
        <v>56708.200499999999</v>
      </c>
      <c r="U2891">
        <v>60011.598299999998</v>
      </c>
      <c r="V2891">
        <v>60983.802600000003</v>
      </c>
      <c r="W2891">
        <v>64384.798799999997</v>
      </c>
      <c r="X2891">
        <v>64750.6037</v>
      </c>
      <c r="Y2891">
        <v>67820.399000000005</v>
      </c>
      <c r="Z2891">
        <v>65815.198099999994</v>
      </c>
      <c r="AA2891">
        <v>69180.204599999997</v>
      </c>
      <c r="AB2891">
        <v>67288.993600000002</v>
      </c>
      <c r="AC2891">
        <v>79566.403600000005</v>
      </c>
      <c r="AD2891">
        <v>87368.396500000003</v>
      </c>
      <c r="AE2891">
        <v>89225.200400000002</v>
      </c>
      <c r="AF2891">
        <v>88362.200500000006</v>
      </c>
      <c r="AG2891">
        <v>90553.198999999993</v>
      </c>
      <c r="AH2891">
        <v>94281.975600000005</v>
      </c>
      <c r="AI2891">
        <v>96874.467300000004</v>
      </c>
      <c r="AJ2891">
        <v>95927.002800000002</v>
      </c>
      <c r="AK2891">
        <v>94365.548299999995</v>
      </c>
      <c r="AL2891" t="s">
        <v>531</v>
      </c>
      <c r="AM2891" s="49" t="s">
        <v>289</v>
      </c>
      <c r="AN2891" s="49" t="s">
        <v>14</v>
      </c>
      <c r="AO2891" s="49" t="s">
        <v>507</v>
      </c>
      <c r="AP2891" s="49" t="s">
        <v>494</v>
      </c>
      <c r="AQ2891" s="49" t="s">
        <v>10</v>
      </c>
      <c r="AR2891" s="49" t="s">
        <v>487</v>
      </c>
      <c r="AS2891" s="49" t="s">
        <v>488</v>
      </c>
      <c r="AT2891" s="49" t="s">
        <v>489</v>
      </c>
    </row>
    <row r="2892" spans="1:46" x14ac:dyDescent="0.25">
      <c r="A2892">
        <v>17</v>
      </c>
      <c r="B2892" t="s">
        <v>285</v>
      </c>
      <c r="C2892" t="s">
        <v>285</v>
      </c>
      <c r="D2892" t="s">
        <v>286</v>
      </c>
      <c r="E2892" t="s">
        <v>640</v>
      </c>
      <c r="F2892" t="s">
        <v>641</v>
      </c>
      <c r="G2892">
        <v>53000.998500000002</v>
      </c>
      <c r="H2892">
        <v>54711.000599999999</v>
      </c>
      <c r="I2892">
        <v>56596.999100000001</v>
      </c>
      <c r="J2892">
        <v>58483.001799999998</v>
      </c>
      <c r="K2892">
        <v>60554.998899999999</v>
      </c>
      <c r="L2892">
        <v>62527.999100000001</v>
      </c>
      <c r="M2892">
        <v>64622.002</v>
      </c>
      <c r="N2892">
        <v>81866.999899999995</v>
      </c>
      <c r="O2892">
        <v>83741.9997</v>
      </c>
      <c r="P2892">
        <v>85814.000899999999</v>
      </c>
      <c r="Q2892">
        <v>51947.000899999999</v>
      </c>
      <c r="R2892">
        <v>53805.998699999996</v>
      </c>
      <c r="S2892">
        <v>55609.998699999996</v>
      </c>
      <c r="T2892">
        <v>57473.9997</v>
      </c>
      <c r="U2892">
        <v>59184.998399999997</v>
      </c>
      <c r="V2892">
        <v>61191.1999</v>
      </c>
      <c r="W2892">
        <v>62952.201500000003</v>
      </c>
      <c r="X2892">
        <v>65160.202499999999</v>
      </c>
      <c r="Y2892">
        <v>67413.802100000001</v>
      </c>
      <c r="Z2892">
        <v>69558.800199999998</v>
      </c>
      <c r="AA2892">
        <v>71647.799899999998</v>
      </c>
      <c r="AB2892">
        <v>59256.998800000001</v>
      </c>
      <c r="AC2892">
        <v>64725.001400000001</v>
      </c>
      <c r="AD2892">
        <v>85829.4</v>
      </c>
      <c r="AE2892">
        <v>89167.397500000006</v>
      </c>
      <c r="AF2892">
        <v>92693.399000000005</v>
      </c>
      <c r="AG2892">
        <v>95801.001099999994</v>
      </c>
      <c r="AH2892">
        <v>99612.148799999995</v>
      </c>
      <c r="AI2892">
        <v>103918.01300000001</v>
      </c>
      <c r="AJ2892">
        <v>108047.2445</v>
      </c>
      <c r="AK2892">
        <v>112530.13499999999</v>
      </c>
      <c r="AL2892" t="s">
        <v>531</v>
      </c>
      <c r="AM2892" s="49" t="s">
        <v>286</v>
      </c>
      <c r="AN2892" s="49" t="s">
        <v>8</v>
      </c>
      <c r="AO2892" s="49" t="s">
        <v>9</v>
      </c>
      <c r="AP2892" s="49" t="s">
        <v>486</v>
      </c>
      <c r="AQ2892" s="49" t="s">
        <v>9</v>
      </c>
      <c r="AR2892" s="49" t="s">
        <v>487</v>
      </c>
      <c r="AS2892" s="49" t="s">
        <v>488</v>
      </c>
      <c r="AT2892" s="49" t="s">
        <v>489</v>
      </c>
    </row>
    <row r="2893" spans="1:46" x14ac:dyDescent="0.25">
      <c r="A2893">
        <v>17</v>
      </c>
      <c r="B2893" t="s">
        <v>287</v>
      </c>
      <c r="C2893" t="s">
        <v>287</v>
      </c>
      <c r="D2893" t="s">
        <v>422</v>
      </c>
      <c r="E2893" t="s">
        <v>640</v>
      </c>
      <c r="F2893" t="s">
        <v>641</v>
      </c>
      <c r="G2893">
        <v>2210734.1990999999</v>
      </c>
      <c r="H2893">
        <v>2275980.5995</v>
      </c>
      <c r="I2893">
        <v>2338057.3997</v>
      </c>
      <c r="J2893">
        <v>2400151.2025000001</v>
      </c>
      <c r="K2893">
        <v>2467857.2012999998</v>
      </c>
      <c r="L2893">
        <v>2537864.0016999999</v>
      </c>
      <c r="M2893">
        <v>2610921.0030999999</v>
      </c>
      <c r="N2893">
        <v>2687103.7980999998</v>
      </c>
      <c r="O2893">
        <v>2766784.9996000002</v>
      </c>
      <c r="P2893">
        <v>2851357.7985</v>
      </c>
      <c r="Q2893">
        <v>2937452.8007999999</v>
      </c>
      <c r="R2893">
        <v>3029466.3974000001</v>
      </c>
      <c r="S2893">
        <v>3131372.4018999999</v>
      </c>
      <c r="T2893">
        <v>3232377.8004999999</v>
      </c>
      <c r="U2893">
        <v>3336784.7982999999</v>
      </c>
      <c r="V2893">
        <v>3450728.8031000001</v>
      </c>
      <c r="W2893">
        <v>3567802.801</v>
      </c>
      <c r="X2893">
        <v>3790704.1979</v>
      </c>
      <c r="Y2893">
        <v>3863144.6009</v>
      </c>
      <c r="Z2893">
        <v>3920787.3997999998</v>
      </c>
      <c r="AA2893">
        <v>4111964.3999000001</v>
      </c>
      <c r="AB2893">
        <v>4297166.7987000002</v>
      </c>
      <c r="AC2893">
        <v>4537506.6028000005</v>
      </c>
      <c r="AD2893">
        <v>4562121.3986999998</v>
      </c>
      <c r="AE2893">
        <v>4560258.3982999995</v>
      </c>
      <c r="AF2893">
        <v>4647139.9998000003</v>
      </c>
      <c r="AG2893">
        <v>4731551.4018000001</v>
      </c>
      <c r="AH2893">
        <v>4809966.8916999996</v>
      </c>
      <c r="AI2893">
        <v>4891249.6697000004</v>
      </c>
      <c r="AJ2893">
        <v>4977006.7679000003</v>
      </c>
      <c r="AK2893">
        <v>5058970.3823999995</v>
      </c>
      <c r="AL2893" t="s">
        <v>531</v>
      </c>
      <c r="AM2893" s="49" t="s">
        <v>422</v>
      </c>
      <c r="AN2893" s="49" t="s">
        <v>8</v>
      </c>
      <c r="AO2893" s="49" t="s">
        <v>9</v>
      </c>
      <c r="AP2893" s="49" t="s">
        <v>494</v>
      </c>
      <c r="AQ2893" s="49" t="s">
        <v>9</v>
      </c>
      <c r="AR2893" s="49" t="s">
        <v>495</v>
      </c>
      <c r="AS2893" s="49" t="s">
        <v>496</v>
      </c>
      <c r="AT2893" s="49" t="s">
        <v>497</v>
      </c>
    </row>
    <row r="2894" spans="1:46" x14ac:dyDescent="0.25">
      <c r="A2894">
        <v>17</v>
      </c>
      <c r="B2894" t="s">
        <v>493</v>
      </c>
      <c r="C2894" t="s">
        <v>578</v>
      </c>
      <c r="D2894" t="s">
        <v>579</v>
      </c>
      <c r="E2894" t="s">
        <v>640</v>
      </c>
      <c r="F2894" t="s">
        <v>641</v>
      </c>
      <c r="G2894">
        <v>34073342.028999999</v>
      </c>
      <c r="H2894">
        <v>34610692.583499998</v>
      </c>
      <c r="I2894">
        <v>34938065.651699997</v>
      </c>
      <c r="J2894">
        <v>35325409.672700003</v>
      </c>
      <c r="K2894">
        <v>36012697.121699996</v>
      </c>
      <c r="L2894">
        <v>36614621.647200003</v>
      </c>
      <c r="M2894">
        <v>37151850.725900002</v>
      </c>
      <c r="N2894">
        <v>37881627.085699998</v>
      </c>
      <c r="O2894">
        <v>38171450.708300002</v>
      </c>
      <c r="P2894">
        <v>38806239.478600003</v>
      </c>
      <c r="Q2894">
        <v>39041846.787699997</v>
      </c>
      <c r="R2894">
        <v>39328382.667000003</v>
      </c>
      <c r="S2894">
        <v>39927885.078400001</v>
      </c>
      <c r="T2894">
        <v>40562201.121299997</v>
      </c>
      <c r="U2894">
        <v>41609832.165100001</v>
      </c>
      <c r="V2894">
        <v>42447426.563100003</v>
      </c>
      <c r="W2894">
        <v>43498007.0233</v>
      </c>
      <c r="X2894">
        <v>44238783.668399997</v>
      </c>
      <c r="Y2894">
        <v>45110887.593800001</v>
      </c>
      <c r="Z2894">
        <v>45606695.383100003</v>
      </c>
      <c r="AA2894">
        <v>46835745.038800001</v>
      </c>
      <c r="AB2894">
        <v>47243035.682499997</v>
      </c>
      <c r="AC2894">
        <v>48662670.525700003</v>
      </c>
      <c r="AD2894">
        <v>50047029.899999999</v>
      </c>
      <c r="AE2894">
        <v>51312313.990099996</v>
      </c>
      <c r="AF2894">
        <v>51869202.255199999</v>
      </c>
      <c r="AG2894">
        <v>53516942.516000003</v>
      </c>
      <c r="AH2894">
        <v>55176945.817699999</v>
      </c>
      <c r="AI2894">
        <v>57410495.665299997</v>
      </c>
      <c r="AJ2894">
        <v>59228561.0167</v>
      </c>
      <c r="AK2894">
        <v>60837738.663999997</v>
      </c>
      <c r="AL2894" t="s">
        <v>531</v>
      </c>
      <c r="AM2894" s="49" t="e">
        <v>#N/A</v>
      </c>
      <c r="AN2894" s="49" t="e">
        <v>#N/A</v>
      </c>
      <c r="AO2894" s="49" t="e">
        <v>#N/A</v>
      </c>
      <c r="AP2894" s="49" t="e">
        <v>#N/A</v>
      </c>
      <c r="AQ2894" s="49" t="e">
        <v>#N/A</v>
      </c>
      <c r="AR2894" s="49" t="e">
        <v>#N/A</v>
      </c>
      <c r="AS2894" s="49" t="e">
        <v>#N/A</v>
      </c>
      <c r="AT2894" s="49" t="e">
        <v>#N/A</v>
      </c>
    </row>
    <row r="2895" spans="1:46" x14ac:dyDescent="0.25">
      <c r="A2895">
        <v>17</v>
      </c>
      <c r="B2895" t="s">
        <v>493</v>
      </c>
      <c r="C2895" t="s">
        <v>580</v>
      </c>
      <c r="D2895" t="s">
        <v>581</v>
      </c>
      <c r="E2895" t="s">
        <v>640</v>
      </c>
      <c r="F2895" t="s">
        <v>641</v>
      </c>
      <c r="G2895">
        <v>4309375.1140000001</v>
      </c>
      <c r="H2895">
        <v>4360434.2955</v>
      </c>
      <c r="I2895">
        <v>4327463.3628000002</v>
      </c>
      <c r="J2895">
        <v>4306973.4775999999</v>
      </c>
      <c r="K2895">
        <v>4502068.2380999997</v>
      </c>
      <c r="L2895">
        <v>4469884.273</v>
      </c>
      <c r="M2895">
        <v>4579593.6687000003</v>
      </c>
      <c r="N2895">
        <v>4791569.3766000001</v>
      </c>
      <c r="O2895">
        <v>4830836.4442999996</v>
      </c>
      <c r="P2895">
        <v>4877405.8062000005</v>
      </c>
      <c r="Q2895">
        <v>4807479.5683000004</v>
      </c>
      <c r="R2895">
        <v>4782541.0908000004</v>
      </c>
      <c r="S2895">
        <v>5049543.8106000004</v>
      </c>
      <c r="T2895">
        <v>5394232.0224000001</v>
      </c>
      <c r="U2895">
        <v>5619158.6540000001</v>
      </c>
      <c r="V2895">
        <v>5820300.1458999999</v>
      </c>
      <c r="W2895">
        <v>6075566.6122000003</v>
      </c>
      <c r="X2895">
        <v>6481531.6983000003</v>
      </c>
      <c r="Y2895">
        <v>6779201.0532999998</v>
      </c>
      <c r="Z2895">
        <v>6740135.0525000002</v>
      </c>
      <c r="AA2895">
        <v>7093206.6864999998</v>
      </c>
      <c r="AB2895">
        <v>7050193.6092999997</v>
      </c>
      <c r="AC2895">
        <v>7116840.0965</v>
      </c>
      <c r="AD2895">
        <v>7202148.2357000001</v>
      </c>
      <c r="AE2895">
        <v>7201661.4447999997</v>
      </c>
      <c r="AF2895">
        <v>7325479.2680000002</v>
      </c>
      <c r="AG2895">
        <v>7500645.7271999996</v>
      </c>
      <c r="AH2895">
        <v>7615448.6917000003</v>
      </c>
      <c r="AI2895">
        <v>7887649.4451000001</v>
      </c>
      <c r="AJ2895">
        <v>7975197.3130000001</v>
      </c>
      <c r="AK2895">
        <v>8151176.4885999998</v>
      </c>
      <c r="AL2895" t="s">
        <v>531</v>
      </c>
      <c r="AM2895" s="49" t="e">
        <v>#N/A</v>
      </c>
      <c r="AN2895" s="49" t="e">
        <v>#N/A</v>
      </c>
      <c r="AO2895" s="49" t="e">
        <v>#N/A</v>
      </c>
      <c r="AP2895" s="49" t="e">
        <v>#N/A</v>
      </c>
      <c r="AQ2895" s="49" t="e">
        <v>#N/A</v>
      </c>
      <c r="AR2895" s="49" t="e">
        <v>#N/A</v>
      </c>
      <c r="AS2895" s="49" t="e">
        <v>#N/A</v>
      </c>
      <c r="AT2895" s="49" t="e">
        <v>#N/A</v>
      </c>
    </row>
    <row r="2896" spans="1:46" x14ac:dyDescent="0.25">
      <c r="A2896">
        <v>17</v>
      </c>
      <c r="B2896" t="s">
        <v>493</v>
      </c>
      <c r="C2896" t="s">
        <v>582</v>
      </c>
      <c r="D2896" t="s">
        <v>583</v>
      </c>
      <c r="E2896" t="s">
        <v>640</v>
      </c>
      <c r="F2896" t="s">
        <v>641</v>
      </c>
      <c r="G2896">
        <v>10816376.544399999</v>
      </c>
      <c r="H2896">
        <v>10989279.1757</v>
      </c>
      <c r="I2896">
        <v>11135406.856699999</v>
      </c>
      <c r="J2896">
        <v>11186050.845899999</v>
      </c>
      <c r="K2896">
        <v>11453259.208699999</v>
      </c>
      <c r="L2896">
        <v>11656638.448899999</v>
      </c>
      <c r="M2896">
        <v>11859140.2741</v>
      </c>
      <c r="N2896">
        <v>12059421.2698</v>
      </c>
      <c r="O2896">
        <v>12262522.4187</v>
      </c>
      <c r="P2896">
        <v>12501463.0319</v>
      </c>
      <c r="Q2896">
        <v>12876575.605599999</v>
      </c>
      <c r="R2896">
        <v>13020306.774800001</v>
      </c>
      <c r="S2896">
        <v>13129973.088400001</v>
      </c>
      <c r="T2896">
        <v>13381597.3652</v>
      </c>
      <c r="U2896">
        <v>13682317.746099999</v>
      </c>
      <c r="V2896">
        <v>13960953.6194</v>
      </c>
      <c r="W2896">
        <v>14340945.544199999</v>
      </c>
      <c r="X2896">
        <v>14680410.991</v>
      </c>
      <c r="Y2896">
        <v>15011241.761399999</v>
      </c>
      <c r="Z2896">
        <v>15113737.736199999</v>
      </c>
      <c r="AA2896">
        <v>15525761.1513</v>
      </c>
      <c r="AB2896">
        <v>15733128.184599999</v>
      </c>
      <c r="AC2896">
        <v>15888429.542199999</v>
      </c>
      <c r="AD2896">
        <v>16290031.308599999</v>
      </c>
      <c r="AE2896">
        <v>16594723.0451</v>
      </c>
      <c r="AF2896">
        <v>16291074.537799999</v>
      </c>
      <c r="AG2896">
        <v>16963478.218400002</v>
      </c>
      <c r="AH2896">
        <v>17494391.387899999</v>
      </c>
      <c r="AI2896">
        <v>18123751.4947</v>
      </c>
      <c r="AJ2896">
        <v>18338811.8358</v>
      </c>
      <c r="AK2896">
        <v>18478556.899300002</v>
      </c>
      <c r="AL2896" t="s">
        <v>531</v>
      </c>
      <c r="AM2896" s="49" t="e">
        <v>#N/A</v>
      </c>
      <c r="AN2896" s="49" t="e">
        <v>#N/A</v>
      </c>
      <c r="AO2896" s="49" t="e">
        <v>#N/A</v>
      </c>
      <c r="AP2896" s="49" t="e">
        <v>#N/A</v>
      </c>
      <c r="AQ2896" s="49" t="e">
        <v>#N/A</v>
      </c>
      <c r="AR2896" s="49" t="e">
        <v>#N/A</v>
      </c>
      <c r="AS2896" s="49" t="e">
        <v>#N/A</v>
      </c>
      <c r="AT2896" s="49" t="e">
        <v>#N/A</v>
      </c>
    </row>
    <row r="2897" spans="1:46" x14ac:dyDescent="0.25">
      <c r="A2897">
        <v>17</v>
      </c>
      <c r="B2897" t="s">
        <v>493</v>
      </c>
      <c r="C2897" t="s">
        <v>584</v>
      </c>
      <c r="D2897" t="s">
        <v>585</v>
      </c>
      <c r="E2897" t="s">
        <v>640</v>
      </c>
      <c r="F2897" t="s">
        <v>641</v>
      </c>
      <c r="G2897">
        <v>1636124.9639000001</v>
      </c>
      <c r="H2897">
        <v>1661765.6891000001</v>
      </c>
      <c r="I2897">
        <v>1609149.4199000001</v>
      </c>
      <c r="J2897">
        <v>1650077.5377</v>
      </c>
      <c r="K2897">
        <v>1496878.0584</v>
      </c>
      <c r="L2897">
        <v>1495095.7250999999</v>
      </c>
      <c r="M2897">
        <v>1474763.9628000001</v>
      </c>
      <c r="N2897">
        <v>1476841.0342000001</v>
      </c>
      <c r="O2897">
        <v>1440654.6433000001</v>
      </c>
      <c r="P2897">
        <v>1523924.2254000001</v>
      </c>
      <c r="Q2897">
        <v>1468539.7904999999</v>
      </c>
      <c r="R2897">
        <v>1465459.0007</v>
      </c>
      <c r="S2897">
        <v>1445014.1529000001</v>
      </c>
      <c r="T2897">
        <v>1463425.7148</v>
      </c>
      <c r="U2897">
        <v>1591337.9395000001</v>
      </c>
      <c r="V2897">
        <v>1626788.3832</v>
      </c>
      <c r="W2897">
        <v>1627403.0430999999</v>
      </c>
      <c r="X2897">
        <v>1638571.7801000001</v>
      </c>
      <c r="Y2897">
        <v>1610259.5625</v>
      </c>
      <c r="Z2897">
        <v>1681213.7896</v>
      </c>
      <c r="AA2897">
        <v>1779712.9823</v>
      </c>
      <c r="AB2897">
        <v>1685940.3267000001</v>
      </c>
      <c r="AC2897">
        <v>1725378.0066</v>
      </c>
      <c r="AD2897">
        <v>1854191.7372000001</v>
      </c>
      <c r="AE2897">
        <v>1842085.5506</v>
      </c>
      <c r="AF2897">
        <v>1826767.4855</v>
      </c>
      <c r="AG2897">
        <v>1958404.4298</v>
      </c>
      <c r="AH2897">
        <v>1935177.9768000001</v>
      </c>
      <c r="AI2897">
        <v>2087873.1266999999</v>
      </c>
      <c r="AJ2897">
        <v>2083944.2546000001</v>
      </c>
      <c r="AK2897">
        <v>2167754.2645999999</v>
      </c>
      <c r="AL2897" t="s">
        <v>531</v>
      </c>
      <c r="AM2897" s="49" t="e">
        <v>#N/A</v>
      </c>
      <c r="AN2897" s="49" t="e">
        <v>#N/A</v>
      </c>
      <c r="AO2897" s="49" t="e">
        <v>#N/A</v>
      </c>
      <c r="AP2897" s="49" t="e">
        <v>#N/A</v>
      </c>
      <c r="AQ2897" s="49" t="e">
        <v>#N/A</v>
      </c>
      <c r="AR2897" s="49" t="e">
        <v>#N/A</v>
      </c>
      <c r="AS2897" s="49" t="e">
        <v>#N/A</v>
      </c>
      <c r="AT2897" s="49" t="e">
        <v>#N/A</v>
      </c>
    </row>
    <row r="2898" spans="1:46" x14ac:dyDescent="0.25">
      <c r="A2898">
        <v>17</v>
      </c>
      <c r="B2898" t="s">
        <v>292</v>
      </c>
      <c r="C2898" t="s">
        <v>292</v>
      </c>
      <c r="D2898" t="s">
        <v>293</v>
      </c>
      <c r="E2898" t="s">
        <v>640</v>
      </c>
      <c r="F2898" t="s">
        <v>641</v>
      </c>
      <c r="G2898">
        <v>477048.99939999997</v>
      </c>
      <c r="H2898">
        <v>435041.39889999997</v>
      </c>
      <c r="I2898">
        <v>457937.60139999999</v>
      </c>
      <c r="J2898">
        <v>470624.00309999997</v>
      </c>
      <c r="K2898">
        <v>446822.2</v>
      </c>
      <c r="L2898">
        <v>482652.0013</v>
      </c>
      <c r="M2898">
        <v>417834.59720000002</v>
      </c>
      <c r="N2898">
        <v>441577.60080000001</v>
      </c>
      <c r="O2898">
        <v>467469.3959</v>
      </c>
      <c r="P2898">
        <v>497055.20030000003</v>
      </c>
      <c r="Q2898">
        <v>564430.40430000005</v>
      </c>
      <c r="R2898">
        <v>480974.00300000003</v>
      </c>
      <c r="S2898">
        <v>515041.1949</v>
      </c>
      <c r="T2898">
        <v>430273.80190000002</v>
      </c>
      <c r="U2898">
        <v>441363.7977</v>
      </c>
      <c r="V2898">
        <v>542424.19830000005</v>
      </c>
      <c r="W2898">
        <v>482575.00180000003</v>
      </c>
      <c r="X2898">
        <v>533497.80260000005</v>
      </c>
      <c r="Y2898">
        <v>554917.2034</v>
      </c>
      <c r="Z2898">
        <v>504240.00449999998</v>
      </c>
      <c r="AA2898">
        <v>480130.30420000001</v>
      </c>
      <c r="AB2898">
        <v>493541.70059999998</v>
      </c>
      <c r="AC2898">
        <v>570680.69799999997</v>
      </c>
      <c r="AD2898">
        <v>517164.4007</v>
      </c>
      <c r="AE2898">
        <v>535818.20250000001</v>
      </c>
      <c r="AF2898">
        <v>547801.19669999997</v>
      </c>
      <c r="AG2898">
        <v>567048.79969999997</v>
      </c>
      <c r="AH2898">
        <v>573559.39930000005</v>
      </c>
      <c r="AI2898">
        <v>565155.99769999995</v>
      </c>
      <c r="AJ2898">
        <v>526413.61549999996</v>
      </c>
      <c r="AK2898">
        <v>598466.83160000003</v>
      </c>
      <c r="AL2898">
        <v>622623.8554</v>
      </c>
      <c r="AM2898" s="49" t="s">
        <v>293</v>
      </c>
      <c r="AN2898" s="49" t="s">
        <v>14</v>
      </c>
      <c r="AO2898" s="49" t="s">
        <v>500</v>
      </c>
      <c r="AP2898" s="49" t="s">
        <v>505</v>
      </c>
      <c r="AQ2898" s="49" t="s">
        <v>13</v>
      </c>
      <c r="AR2898" s="49" t="s">
        <v>495</v>
      </c>
      <c r="AS2898" s="49" t="s">
        <v>488</v>
      </c>
      <c r="AT2898" s="49" t="s">
        <v>489</v>
      </c>
    </row>
    <row r="2899" spans="1:46" x14ac:dyDescent="0.25">
      <c r="A2899">
        <v>17</v>
      </c>
      <c r="B2899" t="s">
        <v>493</v>
      </c>
      <c r="C2899" t="s">
        <v>586</v>
      </c>
      <c r="D2899" t="s">
        <v>587</v>
      </c>
      <c r="E2899" t="s">
        <v>640</v>
      </c>
      <c r="F2899" t="s">
        <v>641</v>
      </c>
      <c r="G2899">
        <v>6697949.5926000001</v>
      </c>
      <c r="H2899">
        <v>6904768.8081999999</v>
      </c>
      <c r="I2899">
        <v>7185269.2100999998</v>
      </c>
      <c r="J2899">
        <v>7099323.4045000002</v>
      </c>
      <c r="K2899">
        <v>7133388.2517999997</v>
      </c>
      <c r="L2899">
        <v>7429003.0477999998</v>
      </c>
      <c r="M2899">
        <v>7724399.9919999996</v>
      </c>
      <c r="N2899">
        <v>7450459.1878000004</v>
      </c>
      <c r="O2899">
        <v>7360635.3964</v>
      </c>
      <c r="P2899">
        <v>7408161.7435999997</v>
      </c>
      <c r="Q2899">
        <v>7417309.6671000002</v>
      </c>
      <c r="R2899">
        <v>6720742.6699000001</v>
      </c>
      <c r="S2899">
        <v>6928926.1668999996</v>
      </c>
      <c r="T2899">
        <v>7134591.6763000004</v>
      </c>
      <c r="U2899">
        <v>7425396.7686000001</v>
      </c>
      <c r="V2899">
        <v>7641970.1563999997</v>
      </c>
      <c r="W2899">
        <v>7771539.7006999999</v>
      </c>
      <c r="X2899">
        <v>7867475.4079</v>
      </c>
      <c r="Y2899">
        <v>8124162.0409000004</v>
      </c>
      <c r="Z2899">
        <v>8117546.7879999997</v>
      </c>
      <c r="AA2899">
        <v>8422989.1675000004</v>
      </c>
      <c r="AB2899">
        <v>9025660.8736000005</v>
      </c>
      <c r="AC2899">
        <v>9250863.0050000008</v>
      </c>
      <c r="AD2899">
        <v>9849319.1226000004</v>
      </c>
      <c r="AE2899">
        <v>10038519.0529</v>
      </c>
      <c r="AF2899">
        <v>9867806.9721000008</v>
      </c>
      <c r="AG2899">
        <v>10147792.293</v>
      </c>
      <c r="AH2899">
        <v>10639910.896</v>
      </c>
      <c r="AI2899">
        <v>11084165.469799999</v>
      </c>
      <c r="AJ2899">
        <v>11133555.185799999</v>
      </c>
      <c r="AK2899">
        <v>11033921.604699999</v>
      </c>
      <c r="AL2899">
        <v>10880952.043500001</v>
      </c>
      <c r="AM2899" s="49" t="e">
        <v>#N/A</v>
      </c>
      <c r="AN2899" s="49" t="e">
        <v>#N/A</v>
      </c>
      <c r="AO2899" s="49" t="e">
        <v>#N/A</v>
      </c>
      <c r="AP2899" s="49" t="e">
        <v>#N/A</v>
      </c>
      <c r="AQ2899" s="49" t="e">
        <v>#N/A</v>
      </c>
      <c r="AR2899" s="49" t="e">
        <v>#N/A</v>
      </c>
      <c r="AS2899" s="49" t="e">
        <v>#N/A</v>
      </c>
      <c r="AT2899" s="49" t="e">
        <v>#N/A</v>
      </c>
    </row>
    <row r="2900" spans="1:46" x14ac:dyDescent="0.25">
      <c r="A2900">
        <v>17</v>
      </c>
      <c r="B2900" t="s">
        <v>493</v>
      </c>
      <c r="C2900" t="s">
        <v>588</v>
      </c>
      <c r="D2900" t="s">
        <v>589</v>
      </c>
      <c r="E2900" t="s">
        <v>640</v>
      </c>
      <c r="F2900" t="s">
        <v>641</v>
      </c>
      <c r="G2900">
        <v>1052333.5236</v>
      </c>
      <c r="H2900">
        <v>1074335.0989999999</v>
      </c>
      <c r="I2900">
        <v>991167.53249999997</v>
      </c>
      <c r="J2900">
        <v>1076407.8496999999</v>
      </c>
      <c r="K2900">
        <v>979790.22589999996</v>
      </c>
      <c r="L2900">
        <v>1096001.6006</v>
      </c>
      <c r="M2900">
        <v>1131710.8093999999</v>
      </c>
      <c r="N2900">
        <v>1179217.7801000001</v>
      </c>
      <c r="O2900">
        <v>1170746.6736999999</v>
      </c>
      <c r="P2900">
        <v>1154555.6231</v>
      </c>
      <c r="Q2900">
        <v>1174956.0530999999</v>
      </c>
      <c r="R2900">
        <v>1136781.9579</v>
      </c>
      <c r="S2900">
        <v>1193931.1206</v>
      </c>
      <c r="T2900">
        <v>1255046.8324</v>
      </c>
      <c r="U2900">
        <v>1279174.8374999999</v>
      </c>
      <c r="V2900">
        <v>1254042.3731</v>
      </c>
      <c r="W2900">
        <v>1317801.8314</v>
      </c>
      <c r="X2900">
        <v>1312419.6958000001</v>
      </c>
      <c r="Y2900">
        <v>1321444.4143999999</v>
      </c>
      <c r="Z2900">
        <v>1281575.9003000001</v>
      </c>
      <c r="AA2900">
        <v>1434180.6405</v>
      </c>
      <c r="AB2900">
        <v>1468468.4223</v>
      </c>
      <c r="AC2900">
        <v>1415781.9279</v>
      </c>
      <c r="AD2900">
        <v>1533454.0604000001</v>
      </c>
      <c r="AE2900">
        <v>1662564.2668000001</v>
      </c>
      <c r="AF2900">
        <v>1742224.2997999999</v>
      </c>
      <c r="AG2900">
        <v>1743591.6961000001</v>
      </c>
      <c r="AH2900">
        <v>1861152.6062</v>
      </c>
      <c r="AI2900">
        <v>1945228.1891999999</v>
      </c>
      <c r="AJ2900">
        <v>2022944.0271999999</v>
      </c>
      <c r="AK2900">
        <v>2070871.8047</v>
      </c>
      <c r="AL2900">
        <v>2196089.2333</v>
      </c>
      <c r="AM2900" s="49" t="e">
        <v>#N/A</v>
      </c>
      <c r="AN2900" s="49" t="e">
        <v>#N/A</v>
      </c>
      <c r="AO2900" s="49" t="e">
        <v>#N/A</v>
      </c>
      <c r="AP2900" s="49" t="e">
        <v>#N/A</v>
      </c>
      <c r="AQ2900" s="49" t="e">
        <v>#N/A</v>
      </c>
      <c r="AR2900" s="49" t="e">
        <v>#N/A</v>
      </c>
      <c r="AS2900" s="49" t="e">
        <v>#N/A</v>
      </c>
      <c r="AT2900" s="49" t="e">
        <v>#N/A</v>
      </c>
    </row>
    <row r="2901" spans="1:46" x14ac:dyDescent="0.25">
      <c r="A2901">
        <v>17</v>
      </c>
      <c r="B2901" t="s">
        <v>493</v>
      </c>
      <c r="C2901" t="s">
        <v>590</v>
      </c>
      <c r="D2901" t="s">
        <v>591</v>
      </c>
      <c r="E2901" t="s">
        <v>640</v>
      </c>
      <c r="F2901" t="s">
        <v>641</v>
      </c>
      <c r="G2901">
        <v>3973298.4421999999</v>
      </c>
      <c r="H2901">
        <v>4021214.3292</v>
      </c>
      <c r="I2901">
        <v>4166651.8706999999</v>
      </c>
      <c r="J2901">
        <v>4387112.7358999997</v>
      </c>
      <c r="K2901">
        <v>4404644.7306000004</v>
      </c>
      <c r="L2901">
        <v>4505719.6551999999</v>
      </c>
      <c r="M2901">
        <v>4538161.3639000002</v>
      </c>
      <c r="N2901">
        <v>4689855.2657000003</v>
      </c>
      <c r="O2901">
        <v>4840287.9442999996</v>
      </c>
      <c r="P2901">
        <v>4902949.72</v>
      </c>
      <c r="Q2901">
        <v>5115904.8962000003</v>
      </c>
      <c r="R2901">
        <v>5175843.2925000004</v>
      </c>
      <c r="S2901">
        <v>5141026.5043000001</v>
      </c>
      <c r="T2901">
        <v>5391711.0831000004</v>
      </c>
      <c r="U2901">
        <v>5649511.2039000001</v>
      </c>
      <c r="V2901">
        <v>5975760.6396000003</v>
      </c>
      <c r="W2901">
        <v>6263419.1967000002</v>
      </c>
      <c r="X2901">
        <v>6762103.8536</v>
      </c>
      <c r="Y2901">
        <v>7199364.6836000001</v>
      </c>
      <c r="Z2901">
        <v>7435727.5552000003</v>
      </c>
      <c r="AA2901">
        <v>8126959.4638999999</v>
      </c>
      <c r="AB2901">
        <v>7995105.9489000002</v>
      </c>
      <c r="AC2901">
        <v>8870449.5489000008</v>
      </c>
      <c r="AD2901">
        <v>9313861.9646000005</v>
      </c>
      <c r="AE2901">
        <v>9296796.0737999994</v>
      </c>
      <c r="AF2901">
        <v>9771115.6815000009</v>
      </c>
      <c r="AG2901">
        <v>9935047.0513000004</v>
      </c>
      <c r="AH2901">
        <v>10205841.312000001</v>
      </c>
      <c r="AI2901">
        <v>10664923.760299999</v>
      </c>
      <c r="AJ2901">
        <v>11127505.1635</v>
      </c>
      <c r="AK2901">
        <v>11540958.504699999</v>
      </c>
      <c r="AL2901">
        <v>11764214.523600001</v>
      </c>
      <c r="AM2901" s="49" t="e">
        <v>#N/A</v>
      </c>
      <c r="AN2901" s="49" t="e">
        <v>#N/A</v>
      </c>
      <c r="AO2901" s="49" t="e">
        <v>#N/A</v>
      </c>
      <c r="AP2901" s="49" t="e">
        <v>#N/A</v>
      </c>
      <c r="AQ2901" s="49" t="e">
        <v>#N/A</v>
      </c>
      <c r="AR2901" s="49" t="e">
        <v>#N/A</v>
      </c>
      <c r="AS2901" s="49" t="e">
        <v>#N/A</v>
      </c>
      <c r="AT2901" s="49" t="e">
        <v>#N/A</v>
      </c>
    </row>
    <row r="2902" spans="1:46" x14ac:dyDescent="0.25">
      <c r="A2902">
        <v>17</v>
      </c>
      <c r="B2902" t="s">
        <v>493</v>
      </c>
      <c r="C2902" t="s">
        <v>592</v>
      </c>
      <c r="D2902" t="s">
        <v>593</v>
      </c>
      <c r="E2902" t="s">
        <v>640</v>
      </c>
      <c r="F2902" t="s">
        <v>641</v>
      </c>
      <c r="G2902">
        <v>11723581.5584</v>
      </c>
      <c r="H2902">
        <v>12000318.236400001</v>
      </c>
      <c r="I2902">
        <v>12343088.613299999</v>
      </c>
      <c r="J2902">
        <v>12562843.9901</v>
      </c>
      <c r="K2902">
        <v>12517823.2083</v>
      </c>
      <c r="L2902">
        <v>13030724.3036</v>
      </c>
      <c r="M2902">
        <v>13394272.1653</v>
      </c>
      <c r="N2902">
        <v>13319532.2336</v>
      </c>
      <c r="O2902">
        <v>13371670.0144</v>
      </c>
      <c r="P2902">
        <v>13465667.0867</v>
      </c>
      <c r="Q2902">
        <v>13708170.6164</v>
      </c>
      <c r="R2902">
        <v>13033367.920299999</v>
      </c>
      <c r="S2902">
        <v>13263883.7917</v>
      </c>
      <c r="T2902">
        <v>13781349.591800001</v>
      </c>
      <c r="U2902">
        <v>14354082.809900001</v>
      </c>
      <c r="V2902">
        <v>14871773.169</v>
      </c>
      <c r="W2902">
        <v>15352760.7289</v>
      </c>
      <c r="X2902">
        <v>15941998.9573</v>
      </c>
      <c r="Y2902">
        <v>16644971.138900001</v>
      </c>
      <c r="Z2902">
        <v>16834850.243500002</v>
      </c>
      <c r="AA2902">
        <v>17984129.271899998</v>
      </c>
      <c r="AB2902">
        <v>18489235.244800001</v>
      </c>
      <c r="AC2902">
        <v>19537094.481800001</v>
      </c>
      <c r="AD2902">
        <v>20696635.147599999</v>
      </c>
      <c r="AE2902">
        <v>20997879.393399999</v>
      </c>
      <c r="AF2902">
        <v>21381146.953400001</v>
      </c>
      <c r="AG2902">
        <v>21826431.0403</v>
      </c>
      <c r="AH2902">
        <v>22706904.814300001</v>
      </c>
      <c r="AI2902">
        <v>23694317.419300001</v>
      </c>
      <c r="AJ2902">
        <v>24284004.376499999</v>
      </c>
      <c r="AK2902">
        <v>24645751.9142</v>
      </c>
      <c r="AL2902">
        <v>24841255.8004</v>
      </c>
      <c r="AM2902" s="49" t="e">
        <v>#N/A</v>
      </c>
      <c r="AN2902" s="49" t="e">
        <v>#N/A</v>
      </c>
      <c r="AO2902" s="49" t="e">
        <v>#N/A</v>
      </c>
      <c r="AP2902" s="49" t="e">
        <v>#N/A</v>
      </c>
      <c r="AQ2902" s="49" t="e">
        <v>#N/A</v>
      </c>
      <c r="AR2902" s="49" t="e">
        <v>#N/A</v>
      </c>
      <c r="AS2902" s="49" t="e">
        <v>#N/A</v>
      </c>
      <c r="AT2902" s="49" t="e">
        <v>#N/A</v>
      </c>
    </row>
    <row r="2903" spans="1:46" x14ac:dyDescent="0.25">
      <c r="A2903">
        <v>17</v>
      </c>
      <c r="B2903" t="s">
        <v>300</v>
      </c>
      <c r="C2903" t="s">
        <v>300</v>
      </c>
      <c r="D2903" t="s">
        <v>423</v>
      </c>
      <c r="E2903" t="s">
        <v>640</v>
      </c>
      <c r="F2903" t="s">
        <v>641</v>
      </c>
      <c r="G2903">
        <v>0</v>
      </c>
      <c r="H2903">
        <v>0</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3.6006</v>
      </c>
      <c r="AE2903">
        <v>3.6006</v>
      </c>
      <c r="AF2903">
        <v>14.398400000000001</v>
      </c>
      <c r="AG2903">
        <v>14.398400000000001</v>
      </c>
      <c r="AH2903">
        <v>56.0152</v>
      </c>
      <c r="AI2903">
        <v>56.563699999999997</v>
      </c>
      <c r="AJ2903">
        <v>59.5991</v>
      </c>
      <c r="AK2903">
        <v>459.17469999999997</v>
      </c>
      <c r="AL2903" t="s">
        <v>531</v>
      </c>
      <c r="AM2903" s="49" t="s">
        <v>423</v>
      </c>
      <c r="AN2903" s="49" t="s">
        <v>14</v>
      </c>
      <c r="AO2903" s="49" t="s">
        <v>485</v>
      </c>
      <c r="AP2903" s="49" t="s">
        <v>505</v>
      </c>
      <c r="AQ2903" s="49" t="s">
        <v>13</v>
      </c>
      <c r="AR2903" s="49" t="s">
        <v>495</v>
      </c>
      <c r="AS2903" s="49" t="s">
        <v>496</v>
      </c>
      <c r="AT2903" s="49" t="s">
        <v>497</v>
      </c>
    </row>
    <row r="2904" spans="1:46" x14ac:dyDescent="0.25">
      <c r="A2904">
        <v>17</v>
      </c>
      <c r="B2904" t="s">
        <v>493</v>
      </c>
      <c r="C2904" t="s">
        <v>594</v>
      </c>
      <c r="D2904" t="s">
        <v>595</v>
      </c>
      <c r="E2904" t="s">
        <v>640</v>
      </c>
      <c r="F2904" t="s">
        <v>641</v>
      </c>
      <c r="G2904">
        <v>1046331.8002000001</v>
      </c>
      <c r="H2904">
        <v>1053700.003</v>
      </c>
      <c r="I2904">
        <v>1041296.8006</v>
      </c>
      <c r="J2904">
        <v>1045457.4038</v>
      </c>
      <c r="K2904">
        <v>1044601.199</v>
      </c>
      <c r="L2904">
        <v>1094314.5965</v>
      </c>
      <c r="M2904">
        <v>1110564.4005</v>
      </c>
      <c r="N2904">
        <v>1107347.4014999999</v>
      </c>
      <c r="O2904">
        <v>1137004.8003</v>
      </c>
      <c r="P2904">
        <v>1207545.0031999999</v>
      </c>
      <c r="Q2904">
        <v>1241545.1979</v>
      </c>
      <c r="R2904">
        <v>1271780.1991999999</v>
      </c>
      <c r="S2904">
        <v>1295658.2021000001</v>
      </c>
      <c r="T2904">
        <v>1330876.6007000001</v>
      </c>
      <c r="U2904">
        <v>1379711.5992000001</v>
      </c>
      <c r="V2904">
        <v>1431567.0012999999</v>
      </c>
      <c r="W2904">
        <v>1467752.4</v>
      </c>
      <c r="X2904">
        <v>1504580.1961999999</v>
      </c>
      <c r="Y2904">
        <v>1548927.4014000001</v>
      </c>
      <c r="Z2904">
        <v>1590288.4009</v>
      </c>
      <c r="AA2904">
        <v>1630511.1978</v>
      </c>
      <c r="AB2904">
        <v>1664026.6029999999</v>
      </c>
      <c r="AC2904">
        <v>1700451.4029000001</v>
      </c>
      <c r="AD2904">
        <v>1733878.2028000001</v>
      </c>
      <c r="AE2904">
        <v>1767172.4025999999</v>
      </c>
      <c r="AF2904">
        <v>1801433.6025</v>
      </c>
      <c r="AG2904">
        <v>1841169.797</v>
      </c>
      <c r="AH2904">
        <v>1877171.3951999999</v>
      </c>
      <c r="AI2904">
        <v>1913790.0271999999</v>
      </c>
      <c r="AJ2904">
        <v>1952141.1194</v>
      </c>
      <c r="AK2904">
        <v>2005115.8666000001</v>
      </c>
      <c r="AL2904" t="s">
        <v>531</v>
      </c>
      <c r="AM2904" s="49" t="e">
        <v>#N/A</v>
      </c>
      <c r="AN2904" s="49" t="e">
        <v>#N/A</v>
      </c>
      <c r="AO2904" s="49" t="e">
        <v>#N/A</v>
      </c>
      <c r="AP2904" s="49" t="e">
        <v>#N/A</v>
      </c>
      <c r="AQ2904" s="49" t="e">
        <v>#N/A</v>
      </c>
      <c r="AR2904" s="49" t="e">
        <v>#N/A</v>
      </c>
      <c r="AS2904" s="49" t="e">
        <v>#N/A</v>
      </c>
      <c r="AT2904" s="49" t="e">
        <v>#N/A</v>
      </c>
    </row>
    <row r="2905" spans="1:46" x14ac:dyDescent="0.25">
      <c r="A2905">
        <v>17</v>
      </c>
      <c r="B2905" t="s">
        <v>493</v>
      </c>
      <c r="C2905" t="s">
        <v>596</v>
      </c>
      <c r="D2905" t="s">
        <v>597</v>
      </c>
      <c r="E2905" t="s">
        <v>640</v>
      </c>
      <c r="F2905" t="s">
        <v>641</v>
      </c>
      <c r="G2905">
        <v>14593.598</v>
      </c>
      <c r="H2905">
        <v>15774.598</v>
      </c>
      <c r="I2905">
        <v>14940.800999999999</v>
      </c>
      <c r="J2905">
        <v>15056.2017</v>
      </c>
      <c r="K2905">
        <v>14793.2037</v>
      </c>
      <c r="L2905">
        <v>15386.598900000001</v>
      </c>
      <c r="M2905">
        <v>15885.598400000001</v>
      </c>
      <c r="N2905">
        <v>16660.202499999999</v>
      </c>
      <c r="O2905">
        <v>15658.200800000001</v>
      </c>
      <c r="P2905">
        <v>16844.999500000002</v>
      </c>
      <c r="Q2905">
        <v>11229.3995</v>
      </c>
      <c r="R2905">
        <v>11081.7981</v>
      </c>
      <c r="S2905">
        <v>11621.4012</v>
      </c>
      <c r="T2905">
        <v>10878.604300000001</v>
      </c>
      <c r="U2905">
        <v>11588.6019</v>
      </c>
      <c r="V2905">
        <v>11370.599399999999</v>
      </c>
      <c r="W2905">
        <v>12141.3976</v>
      </c>
      <c r="X2905">
        <v>11560.7973</v>
      </c>
      <c r="Y2905">
        <v>11141.5982</v>
      </c>
      <c r="Z2905">
        <v>10754.2019</v>
      </c>
      <c r="AA2905">
        <v>12350.8004</v>
      </c>
      <c r="AB2905">
        <v>10024.9953</v>
      </c>
      <c r="AC2905">
        <v>9848.3960999999999</v>
      </c>
      <c r="AD2905">
        <v>9372.2019999999993</v>
      </c>
      <c r="AE2905">
        <v>9243.7970999999998</v>
      </c>
      <c r="AF2905">
        <v>9564.7990000000009</v>
      </c>
      <c r="AG2905">
        <v>9778.4012000000002</v>
      </c>
      <c r="AH2905">
        <v>9308.4621999999999</v>
      </c>
      <c r="AI2905">
        <v>9506.2633999999998</v>
      </c>
      <c r="AJ2905">
        <v>8874.7808999999997</v>
      </c>
      <c r="AK2905">
        <v>8683.7790999999997</v>
      </c>
      <c r="AL2905" t="s">
        <v>531</v>
      </c>
      <c r="AM2905" s="49" t="e">
        <v>#N/A</v>
      </c>
      <c r="AN2905" s="49" t="e">
        <v>#N/A</v>
      </c>
      <c r="AO2905" s="49" t="e">
        <v>#N/A</v>
      </c>
      <c r="AP2905" s="49" t="e">
        <v>#N/A</v>
      </c>
      <c r="AQ2905" s="49" t="e">
        <v>#N/A</v>
      </c>
      <c r="AR2905" s="49" t="e">
        <v>#N/A</v>
      </c>
      <c r="AS2905" s="49" t="e">
        <v>#N/A</v>
      </c>
      <c r="AT2905" s="49" t="e">
        <v>#N/A</v>
      </c>
    </row>
    <row r="2906" spans="1:46" x14ac:dyDescent="0.25">
      <c r="A2906">
        <v>17</v>
      </c>
      <c r="B2906" t="s">
        <v>493</v>
      </c>
      <c r="C2906" t="s">
        <v>598</v>
      </c>
      <c r="D2906" t="s">
        <v>599</v>
      </c>
      <c r="E2906" t="s">
        <v>640</v>
      </c>
      <c r="F2906" t="s">
        <v>641</v>
      </c>
      <c r="G2906">
        <v>154060.19750000001</v>
      </c>
      <c r="H2906">
        <v>157679.59820000001</v>
      </c>
      <c r="I2906">
        <v>156996.80220000001</v>
      </c>
      <c r="J2906">
        <v>159558.0018</v>
      </c>
      <c r="K2906">
        <v>165885.3996</v>
      </c>
      <c r="L2906">
        <v>164306.60339999999</v>
      </c>
      <c r="M2906">
        <v>190136.0025</v>
      </c>
      <c r="N2906">
        <v>187727.59599999999</v>
      </c>
      <c r="O2906">
        <v>191194.99909999999</v>
      </c>
      <c r="P2906">
        <v>199560.2004</v>
      </c>
      <c r="Q2906">
        <v>138485.7997</v>
      </c>
      <c r="R2906">
        <v>139188.80110000001</v>
      </c>
      <c r="S2906">
        <v>143317.20360000001</v>
      </c>
      <c r="T2906">
        <v>145277.60149999999</v>
      </c>
      <c r="U2906">
        <v>145356.4013</v>
      </c>
      <c r="V2906">
        <v>146856.5987</v>
      </c>
      <c r="W2906">
        <v>154715.80429999999</v>
      </c>
      <c r="X2906">
        <v>162299.60219999999</v>
      </c>
      <c r="Y2906">
        <v>163527.60320000001</v>
      </c>
      <c r="Z2906">
        <v>164098.79990000001</v>
      </c>
      <c r="AA2906">
        <v>165018.799</v>
      </c>
      <c r="AB2906">
        <v>166270.59770000001</v>
      </c>
      <c r="AC2906">
        <v>166719.60269999999</v>
      </c>
      <c r="AD2906">
        <v>182348.8015</v>
      </c>
      <c r="AE2906">
        <v>183684.60010000001</v>
      </c>
      <c r="AF2906">
        <v>186077.00039999999</v>
      </c>
      <c r="AG2906">
        <v>185709.20259999999</v>
      </c>
      <c r="AH2906">
        <v>187320.84419999999</v>
      </c>
      <c r="AI2906">
        <v>183731.5257</v>
      </c>
      <c r="AJ2906">
        <v>196959.56539999999</v>
      </c>
      <c r="AK2906">
        <v>197859.33799999999</v>
      </c>
      <c r="AL2906" t="s">
        <v>531</v>
      </c>
      <c r="AM2906" s="49" t="e">
        <v>#N/A</v>
      </c>
      <c r="AN2906" s="49" t="e">
        <v>#N/A</v>
      </c>
      <c r="AO2906" s="49" t="e">
        <v>#N/A</v>
      </c>
      <c r="AP2906" s="49" t="e">
        <v>#N/A</v>
      </c>
      <c r="AQ2906" s="49" t="e">
        <v>#N/A</v>
      </c>
      <c r="AR2906" s="49" t="e">
        <v>#N/A</v>
      </c>
      <c r="AS2906" s="49" t="e">
        <v>#N/A</v>
      </c>
      <c r="AT2906" s="49" t="e">
        <v>#N/A</v>
      </c>
    </row>
    <row r="2907" spans="1:46" x14ac:dyDescent="0.25">
      <c r="A2907">
        <v>17</v>
      </c>
      <c r="B2907" t="s">
        <v>301</v>
      </c>
      <c r="C2907" t="s">
        <v>301</v>
      </c>
      <c r="D2907" t="s">
        <v>302</v>
      </c>
      <c r="E2907" t="s">
        <v>640</v>
      </c>
      <c r="F2907" t="s">
        <v>641</v>
      </c>
      <c r="G2907">
        <v>846819.99919999996</v>
      </c>
      <c r="H2907">
        <v>874367.79929999996</v>
      </c>
      <c r="I2907">
        <v>905043.19750000001</v>
      </c>
      <c r="J2907">
        <v>924255.60210000002</v>
      </c>
      <c r="K2907">
        <v>960288.79810000001</v>
      </c>
      <c r="L2907">
        <v>984541.59909999999</v>
      </c>
      <c r="M2907">
        <v>994466.80200000003</v>
      </c>
      <c r="N2907">
        <v>1017366.0022</v>
      </c>
      <c r="O2907">
        <v>1039341.4017</v>
      </c>
      <c r="P2907">
        <v>1051924.7997999999</v>
      </c>
      <c r="Q2907">
        <v>1070744.3988000001</v>
      </c>
      <c r="R2907">
        <v>1102789.5966</v>
      </c>
      <c r="S2907">
        <v>1140381.601</v>
      </c>
      <c r="T2907">
        <v>1182027.3992000001</v>
      </c>
      <c r="U2907">
        <v>1202760.6003</v>
      </c>
      <c r="V2907">
        <v>1247239.1998999999</v>
      </c>
      <c r="W2907">
        <v>1277524.8027999999</v>
      </c>
      <c r="X2907">
        <v>1292664.2005</v>
      </c>
      <c r="Y2907">
        <v>1316564.4017</v>
      </c>
      <c r="Z2907">
        <v>1345153.7981</v>
      </c>
      <c r="AA2907">
        <v>1386172.602</v>
      </c>
      <c r="AB2907">
        <v>1402061.1982</v>
      </c>
      <c r="AC2907">
        <v>1434809.2006000001</v>
      </c>
      <c r="AD2907">
        <v>1471711.0026</v>
      </c>
      <c r="AE2907">
        <v>1503993.6004000001</v>
      </c>
      <c r="AF2907">
        <v>1551675.6002</v>
      </c>
      <c r="AG2907">
        <v>1578925.4005</v>
      </c>
      <c r="AH2907">
        <v>1602149.9235</v>
      </c>
      <c r="AI2907">
        <v>1632241.5562</v>
      </c>
      <c r="AJ2907">
        <v>1678866.2927000001</v>
      </c>
      <c r="AK2907">
        <v>1711271.4798999999</v>
      </c>
      <c r="AL2907" t="s">
        <v>531</v>
      </c>
      <c r="AM2907" s="49" t="s">
        <v>302</v>
      </c>
      <c r="AN2907" s="49" t="s">
        <v>14</v>
      </c>
      <c r="AO2907" s="49" t="s">
        <v>485</v>
      </c>
      <c r="AP2907" s="49" t="s">
        <v>494</v>
      </c>
      <c r="AQ2907" s="49" t="s">
        <v>11</v>
      </c>
      <c r="AR2907" s="49" t="s">
        <v>487</v>
      </c>
      <c r="AS2907" s="49" t="s">
        <v>488</v>
      </c>
      <c r="AT2907" s="49" t="s">
        <v>489</v>
      </c>
    </row>
    <row r="2908" spans="1:46" x14ac:dyDescent="0.25">
      <c r="A2908">
        <v>17</v>
      </c>
      <c r="B2908" t="s">
        <v>303</v>
      </c>
      <c r="C2908" t="s">
        <v>303</v>
      </c>
      <c r="D2908" t="s">
        <v>304</v>
      </c>
      <c r="E2908" t="s">
        <v>640</v>
      </c>
      <c r="F2908" t="s">
        <v>641</v>
      </c>
      <c r="G2908">
        <v>25113.7997</v>
      </c>
      <c r="H2908">
        <v>24708.601200000001</v>
      </c>
      <c r="I2908">
        <v>25562.5995</v>
      </c>
      <c r="J2908">
        <v>27183</v>
      </c>
      <c r="K2908">
        <v>26685.5998</v>
      </c>
      <c r="L2908">
        <v>24757.800299999999</v>
      </c>
      <c r="M2908">
        <v>28768.8007</v>
      </c>
      <c r="N2908">
        <v>28875.802800000001</v>
      </c>
      <c r="O2908">
        <v>26321.000599999999</v>
      </c>
      <c r="P2908">
        <v>29964.998800000001</v>
      </c>
      <c r="Q2908">
        <v>23837.801200000002</v>
      </c>
      <c r="R2908">
        <v>22289.401099999999</v>
      </c>
      <c r="S2908">
        <v>25521.6024</v>
      </c>
      <c r="T2908">
        <v>23428.801100000001</v>
      </c>
      <c r="U2908">
        <v>26937.398099999999</v>
      </c>
      <c r="V2908">
        <v>26585.401300000001</v>
      </c>
      <c r="W2908">
        <v>26447.002400000001</v>
      </c>
      <c r="X2908">
        <v>26851.598000000002</v>
      </c>
      <c r="Y2908">
        <v>27178.197700000001</v>
      </c>
      <c r="Z2908">
        <v>26479.198899999999</v>
      </c>
      <c r="AA2908">
        <v>28075.399600000001</v>
      </c>
      <c r="AB2908">
        <v>28251.802100000001</v>
      </c>
      <c r="AC2908">
        <v>33073.798300000002</v>
      </c>
      <c r="AD2908">
        <v>33248.065399999999</v>
      </c>
      <c r="AE2908">
        <v>33199.1469</v>
      </c>
      <c r="AF2908">
        <v>37633.202499999999</v>
      </c>
      <c r="AG2908">
        <v>39530.396500000003</v>
      </c>
      <c r="AH2908">
        <v>41688.076500000003</v>
      </c>
      <c r="AI2908">
        <v>44315.887999999999</v>
      </c>
      <c r="AJ2908">
        <v>35241.447</v>
      </c>
      <c r="AK2908">
        <v>42812.994299999998</v>
      </c>
      <c r="AL2908" t="s">
        <v>531</v>
      </c>
      <c r="AM2908" s="49" t="s">
        <v>304</v>
      </c>
      <c r="AN2908" s="49" t="s">
        <v>14</v>
      </c>
      <c r="AO2908" s="49" t="s">
        <v>507</v>
      </c>
      <c r="AP2908" s="49" t="s">
        <v>501</v>
      </c>
      <c r="AQ2908" s="49" t="s">
        <v>10</v>
      </c>
      <c r="AR2908" s="49" t="s">
        <v>487</v>
      </c>
      <c r="AS2908" s="49" t="s">
        <v>488</v>
      </c>
      <c r="AT2908" s="49" t="s">
        <v>489</v>
      </c>
    </row>
    <row r="2909" spans="1:46" x14ac:dyDescent="0.25">
      <c r="A2909">
        <v>17</v>
      </c>
      <c r="B2909" t="s">
        <v>319</v>
      </c>
      <c r="C2909" t="s">
        <v>319</v>
      </c>
      <c r="D2909" t="s">
        <v>320</v>
      </c>
      <c r="E2909" t="s">
        <v>640</v>
      </c>
      <c r="F2909" t="s">
        <v>641</v>
      </c>
      <c r="G2909">
        <v>191668.60159999999</v>
      </c>
      <c r="H2909">
        <v>204149.19699999999</v>
      </c>
      <c r="I2909">
        <v>189252.79699999999</v>
      </c>
      <c r="J2909">
        <v>201854.9981</v>
      </c>
      <c r="K2909">
        <v>225296.59820000001</v>
      </c>
      <c r="L2909">
        <v>252280.19760000001</v>
      </c>
      <c r="M2909">
        <v>267487.19949999999</v>
      </c>
      <c r="N2909">
        <v>293530.20079999999</v>
      </c>
      <c r="O2909">
        <v>287415.79810000001</v>
      </c>
      <c r="P2909">
        <v>282232.20059999998</v>
      </c>
      <c r="Q2909">
        <v>286273.79810000001</v>
      </c>
      <c r="R2909">
        <v>257771.9981</v>
      </c>
      <c r="S2909">
        <v>263462.99810000003</v>
      </c>
      <c r="T2909">
        <v>277269.39809999999</v>
      </c>
      <c r="U2909">
        <v>277493.60129999998</v>
      </c>
      <c r="V2909">
        <v>275553.40049999999</v>
      </c>
      <c r="W2909">
        <v>291677.79719999997</v>
      </c>
      <c r="X2909">
        <v>299327.0013</v>
      </c>
      <c r="Y2909">
        <v>308756.99790000002</v>
      </c>
      <c r="Z2909">
        <v>299176.79979999998</v>
      </c>
      <c r="AA2909">
        <v>298089.60090000002</v>
      </c>
      <c r="AB2909">
        <v>307944.59539999999</v>
      </c>
      <c r="AC2909">
        <v>315362.60019999999</v>
      </c>
      <c r="AD2909">
        <v>311935.19780000002</v>
      </c>
      <c r="AE2909">
        <v>296280.79859999998</v>
      </c>
      <c r="AF2909">
        <v>304713.8051</v>
      </c>
      <c r="AG2909">
        <v>361071.39880000002</v>
      </c>
      <c r="AH2909">
        <v>348203.2942</v>
      </c>
      <c r="AI2909">
        <v>345505.8394</v>
      </c>
      <c r="AJ2909">
        <v>308490.91840000002</v>
      </c>
      <c r="AK2909">
        <v>293042.76520000002</v>
      </c>
      <c r="AL2909" t="s">
        <v>531</v>
      </c>
      <c r="AM2909" s="49" t="s">
        <v>320</v>
      </c>
      <c r="AN2909" s="49" t="s">
        <v>14</v>
      </c>
      <c r="AO2909" s="49" t="s">
        <v>506</v>
      </c>
      <c r="AP2909" s="49" t="s">
        <v>501</v>
      </c>
      <c r="AQ2909" s="49" t="s">
        <v>10</v>
      </c>
      <c r="AR2909" s="49" t="s">
        <v>487</v>
      </c>
      <c r="AS2909" s="49" t="s">
        <v>488</v>
      </c>
      <c r="AT2909" s="49" t="s">
        <v>489</v>
      </c>
    </row>
    <row r="2910" spans="1:46" x14ac:dyDescent="0.25">
      <c r="A2910">
        <v>17</v>
      </c>
      <c r="B2910" t="s">
        <v>115</v>
      </c>
      <c r="C2910" t="s">
        <v>115</v>
      </c>
      <c r="D2910" t="s">
        <v>600</v>
      </c>
      <c r="E2910" t="s">
        <v>640</v>
      </c>
      <c r="F2910" t="s">
        <v>641</v>
      </c>
      <c r="G2910">
        <v>8849814.5995000005</v>
      </c>
      <c r="H2910">
        <v>8926478.8012000006</v>
      </c>
      <c r="I2910">
        <v>9002401.4034000002</v>
      </c>
      <c r="J2910">
        <v>9118456.2002000008</v>
      </c>
      <c r="K2910">
        <v>9196617.2039000001</v>
      </c>
      <c r="L2910">
        <v>9313747.9956999999</v>
      </c>
      <c r="M2910">
        <v>9302324.0063000005</v>
      </c>
      <c r="N2910">
        <v>9356545.1973999999</v>
      </c>
      <c r="O2910">
        <v>9314491.6049000006</v>
      </c>
      <c r="P2910">
        <v>9278967.0004999992</v>
      </c>
      <c r="Q2910">
        <v>9208528.8005999997</v>
      </c>
      <c r="R2910">
        <v>9088669.4000000004</v>
      </c>
      <c r="S2910">
        <v>9041720.2031999994</v>
      </c>
      <c r="T2910">
        <v>8777757.5985000003</v>
      </c>
      <c r="U2910">
        <v>8721229.3969000001</v>
      </c>
      <c r="V2910">
        <v>8700576.5950000007</v>
      </c>
      <c r="W2910">
        <v>8803734.5908000004</v>
      </c>
      <c r="X2910">
        <v>8556637.9990999997</v>
      </c>
      <c r="Y2910">
        <v>8554031.5987999998</v>
      </c>
      <c r="Z2910">
        <v>8571628.5977999996</v>
      </c>
      <c r="AA2910">
        <v>8648711.6051000003</v>
      </c>
      <c r="AB2910">
        <v>8499313.2042999994</v>
      </c>
      <c r="AC2910">
        <v>9076809.4013999999</v>
      </c>
      <c r="AD2910">
        <v>9456107.2050999999</v>
      </c>
      <c r="AE2910">
        <v>10195697.403200001</v>
      </c>
      <c r="AF2910">
        <v>10626167.4027</v>
      </c>
      <c r="AG2910">
        <v>11131615.399499999</v>
      </c>
      <c r="AH2910">
        <v>11885707.726500001</v>
      </c>
      <c r="AI2910">
        <v>12698588.897</v>
      </c>
      <c r="AJ2910">
        <v>13740083.4527</v>
      </c>
      <c r="AK2910">
        <v>14672022.2096</v>
      </c>
      <c r="AL2910" t="s">
        <v>531</v>
      </c>
      <c r="AM2910" s="49" t="s">
        <v>116</v>
      </c>
      <c r="AN2910" s="49" t="s">
        <v>14</v>
      </c>
      <c r="AO2910" s="49" t="s">
        <v>485</v>
      </c>
      <c r="AP2910" s="49" t="s">
        <v>501</v>
      </c>
      <c r="AQ2910" s="49" t="s">
        <v>11</v>
      </c>
      <c r="AR2910" s="49" t="s">
        <v>487</v>
      </c>
      <c r="AS2910" s="49" t="s">
        <v>488</v>
      </c>
      <c r="AT2910" s="49" t="s">
        <v>489</v>
      </c>
    </row>
    <row r="2911" spans="1:46" x14ac:dyDescent="0.25">
      <c r="A2911">
        <v>17</v>
      </c>
      <c r="B2911" t="s">
        <v>305</v>
      </c>
      <c r="C2911" t="s">
        <v>305</v>
      </c>
      <c r="D2911" t="s">
        <v>306</v>
      </c>
      <c r="E2911" t="s">
        <v>640</v>
      </c>
      <c r="F2911" t="s">
        <v>641</v>
      </c>
      <c r="G2911">
        <v>149668.40340000001</v>
      </c>
      <c r="H2911">
        <v>149326.19949999999</v>
      </c>
      <c r="I2911">
        <v>139188.39920000001</v>
      </c>
      <c r="J2911">
        <v>142901.39989999999</v>
      </c>
      <c r="K2911">
        <v>144652.19829999999</v>
      </c>
      <c r="L2911">
        <v>144140.60060000001</v>
      </c>
      <c r="M2911">
        <v>144283.80179999999</v>
      </c>
      <c r="N2911">
        <v>143726.80239999999</v>
      </c>
      <c r="O2911">
        <v>197479.40270000001</v>
      </c>
      <c r="P2911">
        <v>196525.0007</v>
      </c>
      <c r="Q2911">
        <v>205771.402</v>
      </c>
      <c r="R2911">
        <v>211810.19940000001</v>
      </c>
      <c r="S2911">
        <v>211130.6023</v>
      </c>
      <c r="T2911">
        <v>212209.00049999999</v>
      </c>
      <c r="U2911">
        <v>206915.6042</v>
      </c>
      <c r="V2911">
        <v>209018.00159999999</v>
      </c>
      <c r="W2911">
        <v>214313.40340000001</v>
      </c>
      <c r="X2911">
        <v>212789.00210000001</v>
      </c>
      <c r="Y2911">
        <v>217280.59700000001</v>
      </c>
      <c r="Z2911">
        <v>221790.39600000001</v>
      </c>
      <c r="AA2911">
        <v>221637.7997</v>
      </c>
      <c r="AB2911">
        <v>222620.79759999999</v>
      </c>
      <c r="AC2911">
        <v>221501.20540000001</v>
      </c>
      <c r="AD2911">
        <v>223207.60269999999</v>
      </c>
      <c r="AE2911">
        <v>225229.5926</v>
      </c>
      <c r="AF2911">
        <v>225619.60140000001</v>
      </c>
      <c r="AG2911">
        <v>226086.60130000001</v>
      </c>
      <c r="AH2911">
        <v>237806.5221</v>
      </c>
      <c r="AI2911">
        <v>250103.35889999999</v>
      </c>
      <c r="AJ2911">
        <v>252344.77480000001</v>
      </c>
      <c r="AK2911">
        <v>256325.1488</v>
      </c>
      <c r="AL2911" t="s">
        <v>531</v>
      </c>
      <c r="AM2911" s="49" t="s">
        <v>306</v>
      </c>
      <c r="AN2911" s="49" t="s">
        <v>14</v>
      </c>
      <c r="AO2911" s="49" t="s">
        <v>506</v>
      </c>
      <c r="AP2911" s="49" t="s">
        <v>501</v>
      </c>
      <c r="AQ2911" s="49" t="s">
        <v>10</v>
      </c>
      <c r="AR2911" s="49" t="s">
        <v>487</v>
      </c>
      <c r="AS2911" s="49" t="s">
        <v>488</v>
      </c>
      <c r="AT2911" s="49" t="s">
        <v>489</v>
      </c>
    </row>
    <row r="2912" spans="1:46" x14ac:dyDescent="0.25">
      <c r="A2912">
        <v>17</v>
      </c>
      <c r="B2912" t="s">
        <v>307</v>
      </c>
      <c r="C2912" t="s">
        <v>307</v>
      </c>
      <c r="D2912" t="s">
        <v>308</v>
      </c>
      <c r="E2912" t="s">
        <v>640</v>
      </c>
      <c r="F2912" t="s">
        <v>641</v>
      </c>
      <c r="G2912">
        <v>656247.20039999997</v>
      </c>
      <c r="H2912">
        <v>641200.00029999996</v>
      </c>
      <c r="I2912">
        <v>621500.00100000005</v>
      </c>
      <c r="J2912">
        <v>607344.99959999998</v>
      </c>
      <c r="K2912">
        <v>618885.19790000003</v>
      </c>
      <c r="L2912">
        <v>598572.20079999999</v>
      </c>
      <c r="M2912">
        <v>608380.99820000003</v>
      </c>
      <c r="N2912">
        <v>622780.39980000001</v>
      </c>
      <c r="O2912">
        <v>672280.40029999998</v>
      </c>
      <c r="P2912">
        <v>735333.00120000006</v>
      </c>
      <c r="Q2912">
        <v>765113.39980000001</v>
      </c>
      <c r="R2912">
        <v>712738.39910000004</v>
      </c>
      <c r="S2912">
        <v>698160.79890000005</v>
      </c>
      <c r="T2912">
        <v>678981.9976</v>
      </c>
      <c r="U2912">
        <v>691050.80020000006</v>
      </c>
      <c r="V2912">
        <v>687217.59640000004</v>
      </c>
      <c r="W2912">
        <v>723737.22320000001</v>
      </c>
      <c r="X2912">
        <v>722086.39309999999</v>
      </c>
      <c r="Y2912">
        <v>756186.7696</v>
      </c>
      <c r="Z2912">
        <v>755411.92689999996</v>
      </c>
      <c r="AA2912">
        <v>744241.09649999999</v>
      </c>
      <c r="AB2912">
        <v>762781.7709</v>
      </c>
      <c r="AC2912">
        <v>787752.20620000002</v>
      </c>
      <c r="AD2912">
        <v>777425.61049999995</v>
      </c>
      <c r="AE2912">
        <v>810552.23360000004</v>
      </c>
      <c r="AF2912">
        <v>846056.91729999997</v>
      </c>
      <c r="AG2912">
        <v>858541.99250000005</v>
      </c>
      <c r="AH2912">
        <v>845661.8885</v>
      </c>
      <c r="AI2912">
        <v>859639.49939999997</v>
      </c>
      <c r="AJ2912">
        <v>869463.42359999998</v>
      </c>
      <c r="AK2912">
        <v>861100.23620000004</v>
      </c>
      <c r="AL2912" t="s">
        <v>531</v>
      </c>
      <c r="AM2912" s="49" t="s">
        <v>308</v>
      </c>
      <c r="AN2912" s="49" t="s">
        <v>14</v>
      </c>
      <c r="AO2912" s="49" t="s">
        <v>485</v>
      </c>
      <c r="AP2912" s="49" t="s">
        <v>494</v>
      </c>
      <c r="AQ2912" s="49" t="s">
        <v>11</v>
      </c>
      <c r="AR2912" s="49" t="s">
        <v>487</v>
      </c>
      <c r="AS2912" s="49" t="s">
        <v>488</v>
      </c>
      <c r="AT2912" s="49" t="s">
        <v>489</v>
      </c>
    </row>
    <row r="2913" spans="1:46" x14ac:dyDescent="0.25">
      <c r="A2913">
        <v>17</v>
      </c>
      <c r="B2913" t="s">
        <v>313</v>
      </c>
      <c r="C2913" t="s">
        <v>313</v>
      </c>
      <c r="D2913" t="s">
        <v>314</v>
      </c>
      <c r="E2913" t="s">
        <v>640</v>
      </c>
      <c r="F2913" t="s">
        <v>641</v>
      </c>
      <c r="G2913">
        <v>66219.998900000006</v>
      </c>
      <c r="H2913">
        <v>56753.999900000003</v>
      </c>
      <c r="I2913">
        <v>62638.203999999998</v>
      </c>
      <c r="J2913">
        <v>164362.79860000001</v>
      </c>
      <c r="K2913">
        <v>161083.8015</v>
      </c>
      <c r="L2913">
        <v>164290.80239999999</v>
      </c>
      <c r="M2913">
        <v>162553.5986</v>
      </c>
      <c r="N2913">
        <v>162153.80100000001</v>
      </c>
      <c r="O2913">
        <v>162558.79860000001</v>
      </c>
      <c r="P2913">
        <v>157302.39679999999</v>
      </c>
      <c r="Q2913">
        <v>159451.59839999999</v>
      </c>
      <c r="R2913">
        <v>170434.3996</v>
      </c>
      <c r="S2913">
        <v>173358.99669999999</v>
      </c>
      <c r="T2913">
        <v>173754.0129</v>
      </c>
      <c r="U2913">
        <v>180899.41089999999</v>
      </c>
      <c r="V2913">
        <v>190472.67980000001</v>
      </c>
      <c r="W2913">
        <v>199531.1231</v>
      </c>
      <c r="X2913">
        <v>203067.56229999999</v>
      </c>
      <c r="Y2913">
        <v>226182.73439999999</v>
      </c>
      <c r="Z2913">
        <v>252206.8365</v>
      </c>
      <c r="AA2913">
        <v>286675.5258</v>
      </c>
      <c r="AB2913">
        <v>311560.89779999998</v>
      </c>
      <c r="AC2913">
        <v>354515.33059999999</v>
      </c>
      <c r="AD2913">
        <v>356753.33429999999</v>
      </c>
      <c r="AE2913">
        <v>337970.3321</v>
      </c>
      <c r="AF2913">
        <v>369997.32150000002</v>
      </c>
      <c r="AG2913">
        <v>377236.91</v>
      </c>
      <c r="AH2913">
        <v>378691.37079999998</v>
      </c>
      <c r="AI2913">
        <v>496642.62469999999</v>
      </c>
      <c r="AJ2913">
        <v>502941.1838</v>
      </c>
      <c r="AK2913">
        <v>511632.02179999999</v>
      </c>
      <c r="AL2913">
        <v>522437.23149999999</v>
      </c>
      <c r="AM2913" s="49" t="s">
        <v>314</v>
      </c>
      <c r="AN2913" s="49" t="s">
        <v>14</v>
      </c>
      <c r="AO2913" s="49" t="s">
        <v>500</v>
      </c>
      <c r="AP2913" s="49" t="s">
        <v>505</v>
      </c>
      <c r="AQ2913" s="49" t="s">
        <v>13</v>
      </c>
      <c r="AR2913" s="49" t="s">
        <v>487</v>
      </c>
      <c r="AS2913" s="49" t="s">
        <v>488</v>
      </c>
      <c r="AT2913" s="49" t="s">
        <v>489</v>
      </c>
    </row>
    <row r="2914" spans="1:46" x14ac:dyDescent="0.25">
      <c r="A2914">
        <v>17</v>
      </c>
      <c r="B2914" t="s">
        <v>317</v>
      </c>
      <c r="C2914" t="s">
        <v>317</v>
      </c>
      <c r="D2914" t="s">
        <v>318</v>
      </c>
      <c r="E2914" t="s">
        <v>640</v>
      </c>
      <c r="F2914" t="s">
        <v>641</v>
      </c>
      <c r="G2914">
        <v>137216.60060000001</v>
      </c>
      <c r="H2914">
        <v>137467.3983</v>
      </c>
      <c r="I2914">
        <v>119287.3958</v>
      </c>
      <c r="J2914">
        <v>133764.79749999999</v>
      </c>
      <c r="K2914">
        <v>143430.19699999999</v>
      </c>
      <c r="L2914">
        <v>138907.0043</v>
      </c>
      <c r="M2914">
        <v>158796.00839999999</v>
      </c>
      <c r="N2914">
        <v>156902.80439999999</v>
      </c>
      <c r="O2914">
        <v>156257.1998</v>
      </c>
      <c r="P2914">
        <v>139805.20269999999</v>
      </c>
      <c r="Q2914">
        <v>157395.20559999999</v>
      </c>
      <c r="R2914">
        <v>167871.59659999999</v>
      </c>
      <c r="S2914">
        <v>148710.4007</v>
      </c>
      <c r="T2914">
        <v>177572.2028</v>
      </c>
      <c r="U2914">
        <v>159075.80379999999</v>
      </c>
      <c r="V2914">
        <v>145475.87160000001</v>
      </c>
      <c r="W2914">
        <v>176754.8432</v>
      </c>
      <c r="X2914">
        <v>188669.3455</v>
      </c>
      <c r="Y2914">
        <v>181738.96059999999</v>
      </c>
      <c r="Z2914">
        <v>200377.9871</v>
      </c>
      <c r="AA2914">
        <v>236199.85440000001</v>
      </c>
      <c r="AB2914">
        <v>225267.3492</v>
      </c>
      <c r="AC2914">
        <v>191034.98800000001</v>
      </c>
      <c r="AD2914">
        <v>234759.14300000001</v>
      </c>
      <c r="AE2914">
        <v>244292.54519999999</v>
      </c>
      <c r="AF2914">
        <v>216962.13219999999</v>
      </c>
      <c r="AG2914">
        <v>243983.932</v>
      </c>
      <c r="AH2914">
        <v>212347.98130000001</v>
      </c>
      <c r="AI2914">
        <v>238844.72709999999</v>
      </c>
      <c r="AJ2914">
        <v>239393.24400000001</v>
      </c>
      <c r="AK2914">
        <v>248591.9031</v>
      </c>
      <c r="AL2914">
        <v>250344.8284</v>
      </c>
      <c r="AM2914" s="49" t="s">
        <v>318</v>
      </c>
      <c r="AN2914" s="49" t="s">
        <v>14</v>
      </c>
      <c r="AO2914" s="49" t="s">
        <v>500</v>
      </c>
      <c r="AP2914" s="49" t="s">
        <v>505</v>
      </c>
      <c r="AQ2914" s="49" t="s">
        <v>13</v>
      </c>
      <c r="AR2914" s="49" t="s">
        <v>487</v>
      </c>
      <c r="AS2914" s="49" t="s">
        <v>488</v>
      </c>
      <c r="AT2914" s="49" t="s">
        <v>489</v>
      </c>
    </row>
    <row r="2915" spans="1:46" x14ac:dyDescent="0.25">
      <c r="A2915">
        <v>17</v>
      </c>
      <c r="B2915" t="s">
        <v>321</v>
      </c>
      <c r="C2915" t="s">
        <v>321</v>
      </c>
      <c r="D2915" t="s">
        <v>424</v>
      </c>
      <c r="E2915" t="s">
        <v>640</v>
      </c>
      <c r="F2915" t="s">
        <v>641</v>
      </c>
      <c r="G2915">
        <v>37.999400000000001</v>
      </c>
      <c r="H2915">
        <v>41.001300000000001</v>
      </c>
      <c r="I2915">
        <v>55.002000000000002</v>
      </c>
      <c r="J2915">
        <v>56.999099999999999</v>
      </c>
      <c r="K2915">
        <v>37.999400000000001</v>
      </c>
      <c r="L2915">
        <v>40.000700000000002</v>
      </c>
      <c r="M2915">
        <v>40.000700000000002</v>
      </c>
      <c r="N2915">
        <v>40.000700000000002</v>
      </c>
      <c r="O2915">
        <v>61.998100000000001</v>
      </c>
      <c r="P2915">
        <v>62.998800000000003</v>
      </c>
      <c r="Q2915">
        <v>65.000100000000003</v>
      </c>
      <c r="R2915">
        <v>65.000100000000003</v>
      </c>
      <c r="S2915">
        <v>66.000699999999995</v>
      </c>
      <c r="T2915">
        <v>67.001400000000004</v>
      </c>
      <c r="U2915">
        <v>68.001999999999995</v>
      </c>
      <c r="V2915">
        <v>68.998500000000007</v>
      </c>
      <c r="W2915">
        <v>68.998500000000007</v>
      </c>
      <c r="X2915">
        <v>69.999099999999999</v>
      </c>
      <c r="Y2915">
        <v>69.999099999999999</v>
      </c>
      <c r="Z2915">
        <v>70.999799999999993</v>
      </c>
      <c r="AA2915">
        <v>72.000399999999999</v>
      </c>
      <c r="AB2915">
        <v>72.000399999999999</v>
      </c>
      <c r="AC2915">
        <v>72.000399999999999</v>
      </c>
      <c r="AD2915">
        <v>73.001000000000005</v>
      </c>
      <c r="AE2915">
        <v>73.001000000000005</v>
      </c>
      <c r="AF2915">
        <v>74.0017</v>
      </c>
      <c r="AG2915">
        <v>74.0017</v>
      </c>
      <c r="AH2915">
        <v>73.700199999999995</v>
      </c>
      <c r="AI2915">
        <v>73.670900000000003</v>
      </c>
      <c r="AJ2915">
        <v>73.641599999999997</v>
      </c>
      <c r="AK2915">
        <v>73.641599999999997</v>
      </c>
      <c r="AL2915" t="s">
        <v>531</v>
      </c>
      <c r="AM2915" s="49" t="s">
        <v>424</v>
      </c>
      <c r="AN2915" s="49" t="s">
        <v>14</v>
      </c>
      <c r="AO2915" s="49" t="s">
        <v>485</v>
      </c>
      <c r="AP2915" s="49" t="s">
        <v>505</v>
      </c>
      <c r="AQ2915" s="49" t="s">
        <v>13</v>
      </c>
      <c r="AR2915" s="49" t="s">
        <v>495</v>
      </c>
      <c r="AS2915" s="49" t="s">
        <v>496</v>
      </c>
      <c r="AT2915" s="49" t="s">
        <v>497</v>
      </c>
    </row>
    <row r="2916" spans="1:46" x14ac:dyDescent="0.25">
      <c r="A2916">
        <v>17</v>
      </c>
      <c r="B2916" t="s">
        <v>253</v>
      </c>
      <c r="C2916" t="s">
        <v>253</v>
      </c>
      <c r="D2916" t="s">
        <v>601</v>
      </c>
      <c r="E2916" t="s">
        <v>640</v>
      </c>
      <c r="F2916" t="s">
        <v>641</v>
      </c>
      <c r="G2916">
        <v>3527.1990000000001</v>
      </c>
      <c r="H2916">
        <v>3865.4002999999998</v>
      </c>
      <c r="I2916">
        <v>3543.4018999999998</v>
      </c>
      <c r="J2916">
        <v>3957.9998000000001</v>
      </c>
      <c r="K2916">
        <v>3600.7986999999998</v>
      </c>
      <c r="L2916">
        <v>3753.3991999999998</v>
      </c>
      <c r="M2916">
        <v>3811.5999000000002</v>
      </c>
      <c r="N2916">
        <v>4192.201</v>
      </c>
      <c r="O2916">
        <v>3675.2022999999999</v>
      </c>
      <c r="P2916">
        <v>3704.2001</v>
      </c>
      <c r="Q2916">
        <v>3821.2003</v>
      </c>
      <c r="R2916">
        <v>4203.1997000000001</v>
      </c>
      <c r="S2916">
        <v>4085.2031000000002</v>
      </c>
      <c r="T2916">
        <v>4668.2025000000003</v>
      </c>
      <c r="U2916">
        <v>4667.2017999999998</v>
      </c>
      <c r="V2916">
        <v>4308.2004999999999</v>
      </c>
      <c r="W2916">
        <v>4633.2007999999996</v>
      </c>
      <c r="X2916">
        <v>4270.2011000000002</v>
      </c>
      <c r="Y2916">
        <v>4633.4017999999996</v>
      </c>
      <c r="Z2916">
        <v>4683.8024999999998</v>
      </c>
      <c r="AA2916">
        <v>22623.198</v>
      </c>
      <c r="AB2916">
        <v>23738.201400000002</v>
      </c>
      <c r="AC2916">
        <v>25253.400099999999</v>
      </c>
      <c r="AD2916">
        <v>25642.998599999999</v>
      </c>
      <c r="AE2916">
        <v>28038.1999</v>
      </c>
      <c r="AF2916">
        <v>27980.204399999999</v>
      </c>
      <c r="AG2916">
        <v>29995.001400000001</v>
      </c>
      <c r="AH2916">
        <v>32850.403200000001</v>
      </c>
      <c r="AI2916">
        <v>34021.1999</v>
      </c>
      <c r="AJ2916">
        <v>28595.199199999999</v>
      </c>
      <c r="AK2916">
        <v>29137.599200000001</v>
      </c>
      <c r="AL2916">
        <v>29447.5605</v>
      </c>
      <c r="AM2916" s="49" t="s">
        <v>254</v>
      </c>
      <c r="AN2916" s="49" t="s">
        <v>14</v>
      </c>
      <c r="AO2916" s="49" t="s">
        <v>500</v>
      </c>
      <c r="AP2916" s="49" t="s">
        <v>501</v>
      </c>
      <c r="AQ2916" s="49" t="s">
        <v>502</v>
      </c>
      <c r="AR2916" s="49" t="s">
        <v>487</v>
      </c>
      <c r="AS2916" s="49" t="s">
        <v>488</v>
      </c>
      <c r="AT2916" s="49" t="s">
        <v>489</v>
      </c>
    </row>
    <row r="2917" spans="1:46" x14ac:dyDescent="0.25">
      <c r="A2917">
        <v>17</v>
      </c>
      <c r="B2917" t="s">
        <v>263</v>
      </c>
      <c r="C2917" t="s">
        <v>263</v>
      </c>
      <c r="D2917" t="s">
        <v>602</v>
      </c>
      <c r="E2917" t="s">
        <v>640</v>
      </c>
      <c r="F2917" t="s">
        <v>641</v>
      </c>
      <c r="G2917">
        <v>1767.6</v>
      </c>
      <c r="H2917">
        <v>3052.8009999999999</v>
      </c>
      <c r="I2917">
        <v>10896.8001</v>
      </c>
      <c r="J2917">
        <v>10427.2003</v>
      </c>
      <c r="K2917">
        <v>10844.9969</v>
      </c>
      <c r="L2917">
        <v>11311.599</v>
      </c>
      <c r="M2917">
        <v>11373.999</v>
      </c>
      <c r="N2917">
        <v>11568.0028</v>
      </c>
      <c r="O2917">
        <v>11067.801600000001</v>
      </c>
      <c r="P2917">
        <v>12968.3995</v>
      </c>
      <c r="Q2917">
        <v>13499.997499999999</v>
      </c>
      <c r="R2917">
        <v>9334.6003999999994</v>
      </c>
      <c r="S2917">
        <v>9266.2006000000001</v>
      </c>
      <c r="T2917">
        <v>13107.397000000001</v>
      </c>
      <c r="U2917">
        <v>12741.202799999999</v>
      </c>
      <c r="V2917">
        <v>14368.197399999999</v>
      </c>
      <c r="W2917">
        <v>15138.999900000001</v>
      </c>
      <c r="X2917">
        <v>12459.3223</v>
      </c>
      <c r="Y2917">
        <v>11258.3261</v>
      </c>
      <c r="Z2917">
        <v>13158.2709</v>
      </c>
      <c r="AA2917">
        <v>17294.565500000001</v>
      </c>
      <c r="AB2917">
        <v>14463.3801</v>
      </c>
      <c r="AC2917">
        <v>13187.1095</v>
      </c>
      <c r="AD2917">
        <v>15571.802</v>
      </c>
      <c r="AE2917">
        <v>14424.886699999999</v>
      </c>
      <c r="AF2917">
        <v>16516.390100000001</v>
      </c>
      <c r="AG2917">
        <v>15708.375400000001</v>
      </c>
      <c r="AH2917">
        <v>13284.075800000001</v>
      </c>
      <c r="AI2917">
        <v>14576.440500000001</v>
      </c>
      <c r="AJ2917">
        <v>12531.9926</v>
      </c>
      <c r="AK2917">
        <v>13067.501</v>
      </c>
      <c r="AL2917">
        <v>13653.1841</v>
      </c>
      <c r="AM2917" s="49" t="s">
        <v>264</v>
      </c>
      <c r="AN2917" s="49" t="s">
        <v>14</v>
      </c>
      <c r="AO2917" s="49" t="s">
        <v>500</v>
      </c>
      <c r="AP2917" s="49" t="s">
        <v>501</v>
      </c>
      <c r="AQ2917" s="49" t="s">
        <v>502</v>
      </c>
      <c r="AR2917" s="49" t="s">
        <v>487</v>
      </c>
      <c r="AS2917" s="49" t="s">
        <v>488</v>
      </c>
      <c r="AT2917" s="49" t="s">
        <v>489</v>
      </c>
    </row>
    <row r="2918" spans="1:46" x14ac:dyDescent="0.25">
      <c r="A2918">
        <v>17</v>
      </c>
      <c r="B2918" t="s">
        <v>123</v>
      </c>
      <c r="C2918" t="s">
        <v>123</v>
      </c>
      <c r="D2918" t="s">
        <v>603</v>
      </c>
      <c r="E2918" t="s">
        <v>640</v>
      </c>
      <c r="F2918" t="s">
        <v>641</v>
      </c>
      <c r="G2918">
        <v>21624.001400000001</v>
      </c>
      <c r="H2918">
        <v>22094.999599999999</v>
      </c>
      <c r="I2918">
        <v>22395.398399999998</v>
      </c>
      <c r="J2918">
        <v>22651.4002</v>
      </c>
      <c r="K2918">
        <v>22998.201300000001</v>
      </c>
      <c r="L2918">
        <v>23106.2039</v>
      </c>
      <c r="M2918">
        <v>24408.600200000001</v>
      </c>
      <c r="N2918">
        <v>24605.5975</v>
      </c>
      <c r="O2918">
        <v>25143.199400000001</v>
      </c>
      <c r="P2918">
        <v>24253.9984</v>
      </c>
      <c r="Q2918">
        <v>20997.798500000001</v>
      </c>
      <c r="R2918">
        <v>22481.403600000001</v>
      </c>
      <c r="S2918">
        <v>24112.6018</v>
      </c>
      <c r="T2918">
        <v>25441.199100000002</v>
      </c>
      <c r="U2918">
        <v>27266.7988</v>
      </c>
      <c r="V2918">
        <v>28845.000499999998</v>
      </c>
      <c r="W2918">
        <v>40711.199699999997</v>
      </c>
      <c r="X2918">
        <v>32596.000599999999</v>
      </c>
      <c r="Y2918">
        <v>34845.999499999998</v>
      </c>
      <c r="Z2918">
        <v>36931.000800000002</v>
      </c>
      <c r="AA2918">
        <v>39685.400199999996</v>
      </c>
      <c r="AB2918">
        <v>59188.603199999998</v>
      </c>
      <c r="AC2918">
        <v>62625.199800000002</v>
      </c>
      <c r="AD2918">
        <v>64007.999400000001</v>
      </c>
      <c r="AE2918">
        <v>65781.8</v>
      </c>
      <c r="AF2918">
        <v>66738.400099999999</v>
      </c>
      <c r="AG2918">
        <v>68806.800700000007</v>
      </c>
      <c r="AH2918">
        <v>71159.828299999994</v>
      </c>
      <c r="AI2918">
        <v>71716.568100000004</v>
      </c>
      <c r="AJ2918">
        <v>71786.5965</v>
      </c>
      <c r="AK2918">
        <v>72955.036099999998</v>
      </c>
      <c r="AL2918" t="s">
        <v>531</v>
      </c>
      <c r="AM2918" s="49" t="s">
        <v>410</v>
      </c>
      <c r="AN2918" s="49" t="s">
        <v>5</v>
      </c>
      <c r="AO2918" s="49" t="s">
        <v>9</v>
      </c>
      <c r="AP2918" s="49" t="s">
        <v>494</v>
      </c>
      <c r="AQ2918" s="49" t="s">
        <v>9</v>
      </c>
      <c r="AR2918" s="49" t="s">
        <v>495</v>
      </c>
      <c r="AS2918" s="49" t="s">
        <v>496</v>
      </c>
      <c r="AT2918" s="49" t="s">
        <v>497</v>
      </c>
    </row>
    <row r="2919" spans="1:46" x14ac:dyDescent="0.25">
      <c r="A2919">
        <v>17</v>
      </c>
      <c r="B2919" t="s">
        <v>375</v>
      </c>
      <c r="C2919" t="s">
        <v>375</v>
      </c>
      <c r="D2919" t="s">
        <v>604</v>
      </c>
      <c r="E2919" t="s">
        <v>640</v>
      </c>
      <c r="F2919" t="s">
        <v>641</v>
      </c>
      <c r="G2919">
        <v>404363.79840000003</v>
      </c>
      <c r="H2919">
        <v>403481.79879999999</v>
      </c>
      <c r="I2919">
        <v>418688.80070000002</v>
      </c>
      <c r="J2919">
        <v>444681.5981</v>
      </c>
      <c r="K2919">
        <v>434619.59980000003</v>
      </c>
      <c r="L2919">
        <v>451180.60440000001</v>
      </c>
      <c r="M2919">
        <v>470014.99959999998</v>
      </c>
      <c r="N2919">
        <v>470091.60129999998</v>
      </c>
      <c r="O2919">
        <v>480599.39740000002</v>
      </c>
      <c r="P2919">
        <v>448033.80129999999</v>
      </c>
      <c r="Q2919">
        <v>422957.20140000002</v>
      </c>
      <c r="R2919">
        <v>392618.2</v>
      </c>
      <c r="S2919">
        <v>420461.60479999997</v>
      </c>
      <c r="T2919">
        <v>419551.59970000002</v>
      </c>
      <c r="U2919">
        <v>451458.19760000001</v>
      </c>
      <c r="V2919">
        <v>424146.00140000001</v>
      </c>
      <c r="W2919">
        <v>433715.59850000002</v>
      </c>
      <c r="X2919">
        <v>402094.60310000001</v>
      </c>
      <c r="Y2919">
        <v>389870.20630000002</v>
      </c>
      <c r="Z2919">
        <v>415167.011</v>
      </c>
      <c r="AA2919">
        <v>486797.61570000002</v>
      </c>
      <c r="AB2919">
        <v>469859.53950000001</v>
      </c>
      <c r="AC2919">
        <v>506603.08889999997</v>
      </c>
      <c r="AD2919">
        <v>533075.61399999994</v>
      </c>
      <c r="AE2919">
        <v>501784.22859999997</v>
      </c>
      <c r="AF2919">
        <v>655539.14560000005</v>
      </c>
      <c r="AG2919">
        <v>717407.09140000003</v>
      </c>
      <c r="AH2919">
        <v>742686.65489999996</v>
      </c>
      <c r="AI2919">
        <v>800115.25300000003</v>
      </c>
      <c r="AJ2919">
        <v>977162.17989999999</v>
      </c>
      <c r="AK2919">
        <v>1008024.5522</v>
      </c>
      <c r="AL2919">
        <v>1009511.0714</v>
      </c>
      <c r="AM2919" s="49" t="s">
        <v>376</v>
      </c>
      <c r="AN2919" s="49" t="s">
        <v>14</v>
      </c>
      <c r="AO2919" s="49" t="s">
        <v>500</v>
      </c>
      <c r="AP2919" s="49" t="s">
        <v>501</v>
      </c>
      <c r="AQ2919" s="49" t="s">
        <v>502</v>
      </c>
      <c r="AR2919" s="49" t="s">
        <v>487</v>
      </c>
      <c r="AS2919" s="49" t="s">
        <v>488</v>
      </c>
      <c r="AT2919" s="49" t="s">
        <v>489</v>
      </c>
    </row>
    <row r="2920" spans="1:46" x14ac:dyDescent="0.25">
      <c r="A2920">
        <v>17</v>
      </c>
      <c r="B2920" t="s">
        <v>322</v>
      </c>
      <c r="C2920" t="s">
        <v>322</v>
      </c>
      <c r="D2920" t="s">
        <v>323</v>
      </c>
      <c r="E2920" t="s">
        <v>640</v>
      </c>
      <c r="F2920" t="s">
        <v>641</v>
      </c>
      <c r="G2920">
        <v>66291.601500000004</v>
      </c>
      <c r="H2920">
        <v>82465.800199999998</v>
      </c>
      <c r="I2920">
        <v>75634.998399999997</v>
      </c>
      <c r="J2920">
        <v>94484.800900000002</v>
      </c>
      <c r="K2920">
        <v>95236.599499999997</v>
      </c>
      <c r="L2920">
        <v>117100.79760000001</v>
      </c>
      <c r="M2920">
        <v>161085.0031</v>
      </c>
      <c r="N2920">
        <v>203704.39970000001</v>
      </c>
      <c r="O2920">
        <v>194276.4002</v>
      </c>
      <c r="P2920">
        <v>184217.0019</v>
      </c>
      <c r="Q2920">
        <v>169145.80309999999</v>
      </c>
      <c r="R2920">
        <v>143137.79920000001</v>
      </c>
      <c r="S2920">
        <v>156940.60279999999</v>
      </c>
      <c r="T2920">
        <v>167570.40239999999</v>
      </c>
      <c r="U2920">
        <v>192326.8</v>
      </c>
      <c r="V2920">
        <v>208680.2022</v>
      </c>
      <c r="W2920">
        <v>202265.6017</v>
      </c>
      <c r="X2920">
        <v>197522.40950000001</v>
      </c>
      <c r="Y2920">
        <v>223412.32879999999</v>
      </c>
      <c r="Z2920">
        <v>220838.4559</v>
      </c>
      <c r="AA2920">
        <v>238998.3952</v>
      </c>
      <c r="AB2920">
        <v>210490.7169</v>
      </c>
      <c r="AC2920">
        <v>219481.9662</v>
      </c>
      <c r="AD2920">
        <v>232819.0092</v>
      </c>
      <c r="AE2920">
        <v>254960.74189999999</v>
      </c>
      <c r="AF2920">
        <v>248487.82769999999</v>
      </c>
      <c r="AG2920">
        <v>255210.11189999999</v>
      </c>
      <c r="AH2920">
        <v>244696.29509999999</v>
      </c>
      <c r="AI2920">
        <v>247406.98850000001</v>
      </c>
      <c r="AJ2920">
        <v>243316.644</v>
      </c>
      <c r="AK2920">
        <v>242761.96419999999</v>
      </c>
      <c r="AL2920">
        <v>244376.4319</v>
      </c>
      <c r="AM2920" s="49" t="s">
        <v>323</v>
      </c>
      <c r="AN2920" s="49" t="s">
        <v>14</v>
      </c>
      <c r="AO2920" s="49" t="s">
        <v>500</v>
      </c>
      <c r="AP2920" s="49" t="s">
        <v>501</v>
      </c>
      <c r="AQ2920" s="49" t="s">
        <v>502</v>
      </c>
      <c r="AR2920" s="49" t="s">
        <v>487</v>
      </c>
      <c r="AS2920" s="49" t="s">
        <v>488</v>
      </c>
      <c r="AT2920" s="49" t="s">
        <v>489</v>
      </c>
    </row>
    <row r="2921" spans="1:46" x14ac:dyDescent="0.25">
      <c r="A2921">
        <v>17</v>
      </c>
      <c r="B2921" t="s">
        <v>324</v>
      </c>
      <c r="C2921" t="s">
        <v>324</v>
      </c>
      <c r="D2921" t="s">
        <v>425</v>
      </c>
      <c r="E2921" t="s">
        <v>640</v>
      </c>
      <c r="F2921" t="s">
        <v>641</v>
      </c>
      <c r="G2921">
        <v>1108352.2042</v>
      </c>
      <c r="H2921">
        <v>1085564.3981000001</v>
      </c>
      <c r="I2921">
        <v>1069963.7993000001</v>
      </c>
      <c r="J2921">
        <v>1055305.4021999999</v>
      </c>
      <c r="K2921">
        <v>911244.79870000004</v>
      </c>
      <c r="L2921">
        <v>890583.60219999996</v>
      </c>
      <c r="M2921">
        <v>771875.80189999996</v>
      </c>
      <c r="N2921">
        <v>764959.40090000001</v>
      </c>
      <c r="O2921">
        <v>712775.20109999995</v>
      </c>
      <c r="P2921">
        <v>783957.39950000006</v>
      </c>
      <c r="Q2921">
        <v>760516.39809999999</v>
      </c>
      <c r="R2921">
        <v>782756.19819999998</v>
      </c>
      <c r="S2921">
        <v>739205.79960000003</v>
      </c>
      <c r="T2921">
        <v>718081.6017</v>
      </c>
      <c r="U2921">
        <v>793397.99710000004</v>
      </c>
      <c r="V2921">
        <v>783165.39509999997</v>
      </c>
      <c r="W2921">
        <v>784101.79799999995</v>
      </c>
      <c r="X2921">
        <v>808134.99719999998</v>
      </c>
      <c r="Y2921">
        <v>739985.79630000005</v>
      </c>
      <c r="Z2921">
        <v>766702.19830000005</v>
      </c>
      <c r="AA2921">
        <v>740619.20050000004</v>
      </c>
      <c r="AB2921">
        <v>742496.40249999997</v>
      </c>
      <c r="AC2921">
        <v>758970.80319999997</v>
      </c>
      <c r="AD2921">
        <v>783708.59889999998</v>
      </c>
      <c r="AE2921">
        <v>752583.79790000001</v>
      </c>
      <c r="AF2921">
        <v>734306.59470000002</v>
      </c>
      <c r="AG2921">
        <v>793419.1949</v>
      </c>
      <c r="AH2921">
        <v>780563.38679999998</v>
      </c>
      <c r="AI2921">
        <v>814930.15269999998</v>
      </c>
      <c r="AJ2921">
        <v>837701.14469999995</v>
      </c>
      <c r="AK2921">
        <v>900874.89060000004</v>
      </c>
      <c r="AL2921">
        <v>924902.21990000003</v>
      </c>
      <c r="AM2921" s="49" t="s">
        <v>425</v>
      </c>
      <c r="AN2921" s="49" t="s">
        <v>14</v>
      </c>
      <c r="AO2921" s="49" t="s">
        <v>500</v>
      </c>
      <c r="AP2921" s="49" t="s">
        <v>501</v>
      </c>
      <c r="AQ2921" s="49" t="s">
        <v>502</v>
      </c>
      <c r="AR2921" s="49" t="s">
        <v>495</v>
      </c>
      <c r="AS2921" s="49" t="s">
        <v>496</v>
      </c>
      <c r="AT2921" s="49" t="s">
        <v>497</v>
      </c>
    </row>
    <row r="2922" spans="1:46" x14ac:dyDescent="0.25">
      <c r="A2922">
        <v>17</v>
      </c>
      <c r="B2922" t="s">
        <v>325</v>
      </c>
      <c r="C2922" t="s">
        <v>325</v>
      </c>
      <c r="D2922" t="s">
        <v>326</v>
      </c>
      <c r="E2922" t="s">
        <v>640</v>
      </c>
      <c r="F2922" t="s">
        <v>641</v>
      </c>
      <c r="G2922">
        <v>244649.19779999999</v>
      </c>
      <c r="H2922">
        <v>231029.99789999999</v>
      </c>
      <c r="I2922">
        <v>213068.19889999999</v>
      </c>
      <c r="J2922">
        <v>200554.00020000001</v>
      </c>
      <c r="K2922">
        <v>211746.80290000001</v>
      </c>
      <c r="L2922">
        <v>242563.99969999999</v>
      </c>
      <c r="M2922">
        <v>252095.9993</v>
      </c>
      <c r="N2922">
        <v>292387.9999</v>
      </c>
      <c r="O2922">
        <v>161298.5969</v>
      </c>
      <c r="P2922">
        <v>168903.7977</v>
      </c>
      <c r="Q2922">
        <v>130741.00260000001</v>
      </c>
      <c r="R2922">
        <v>131952.3988</v>
      </c>
      <c r="S2922">
        <v>132642.8021</v>
      </c>
      <c r="T2922">
        <v>133343.80220000001</v>
      </c>
      <c r="U2922">
        <v>134000.4013</v>
      </c>
      <c r="V2922">
        <v>123974.4011</v>
      </c>
      <c r="W2922">
        <v>127192.1998</v>
      </c>
      <c r="X2922">
        <v>130284.1976</v>
      </c>
      <c r="Y2922">
        <v>133714.20000000001</v>
      </c>
      <c r="Z2922">
        <v>138548.5975</v>
      </c>
      <c r="AA2922">
        <v>141736.2009</v>
      </c>
      <c r="AB2922">
        <v>145263.40410000001</v>
      </c>
      <c r="AC2922">
        <v>149507.60089999999</v>
      </c>
      <c r="AD2922">
        <v>152480.19959999999</v>
      </c>
      <c r="AE2922">
        <v>154752.39689999999</v>
      </c>
      <c r="AF2922">
        <v>156794.20300000001</v>
      </c>
      <c r="AG2922">
        <v>158696.8021</v>
      </c>
      <c r="AH2922">
        <v>162882.20379999999</v>
      </c>
      <c r="AI2922">
        <v>167364.7635</v>
      </c>
      <c r="AJ2922">
        <v>172122.7309</v>
      </c>
      <c r="AK2922">
        <v>178102.93</v>
      </c>
      <c r="AL2922" t="s">
        <v>531</v>
      </c>
      <c r="AM2922" s="49" t="s">
        <v>326</v>
      </c>
      <c r="AN2922" s="49" t="s">
        <v>6</v>
      </c>
      <c r="AO2922" s="49" t="s">
        <v>9</v>
      </c>
      <c r="AP2922" s="49" t="s">
        <v>486</v>
      </c>
      <c r="AQ2922" s="49" t="s">
        <v>9</v>
      </c>
      <c r="AR2922" s="49" t="s">
        <v>487</v>
      </c>
      <c r="AS2922" s="49" t="s">
        <v>488</v>
      </c>
      <c r="AT2922" s="49" t="s">
        <v>489</v>
      </c>
    </row>
    <row r="2923" spans="1:46" x14ac:dyDescent="0.25">
      <c r="A2923">
        <v>17</v>
      </c>
      <c r="B2923" t="s">
        <v>327</v>
      </c>
      <c r="C2923" t="s">
        <v>327</v>
      </c>
      <c r="D2923" t="s">
        <v>426</v>
      </c>
      <c r="E2923" t="s">
        <v>640</v>
      </c>
      <c r="F2923" t="s">
        <v>641</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14.398400000000001</v>
      </c>
      <c r="AB2923">
        <v>17.999099999999999</v>
      </c>
      <c r="AC2923">
        <v>17.999099999999999</v>
      </c>
      <c r="AD2923">
        <v>93.600099999999998</v>
      </c>
      <c r="AE2923">
        <v>151.1979</v>
      </c>
      <c r="AF2923">
        <v>165.60050000000001</v>
      </c>
      <c r="AG2923">
        <v>165.60050000000001</v>
      </c>
      <c r="AH2923">
        <v>234.13</v>
      </c>
      <c r="AI2923">
        <v>234.13</v>
      </c>
      <c r="AJ2923">
        <v>1152.3706</v>
      </c>
      <c r="AK2923">
        <v>2802.7528000000002</v>
      </c>
      <c r="AL2923" t="s">
        <v>531</v>
      </c>
      <c r="AM2923" s="49" t="s">
        <v>426</v>
      </c>
      <c r="AN2923" s="49" t="s">
        <v>14</v>
      </c>
      <c r="AO2923" s="49" t="s">
        <v>485</v>
      </c>
      <c r="AP2923" s="49" t="s">
        <v>505</v>
      </c>
      <c r="AQ2923" s="49" t="s">
        <v>13</v>
      </c>
      <c r="AR2923" s="49" t="s">
        <v>495</v>
      </c>
      <c r="AS2923" s="49" t="s">
        <v>496</v>
      </c>
      <c r="AT2923" s="49" t="s">
        <v>497</v>
      </c>
    </row>
    <row r="2924" spans="1:46" x14ac:dyDescent="0.25">
      <c r="A2924">
        <v>17</v>
      </c>
      <c r="B2924" t="s">
        <v>330</v>
      </c>
      <c r="C2924" t="s">
        <v>330</v>
      </c>
      <c r="D2924" t="s">
        <v>331</v>
      </c>
      <c r="E2924" t="s">
        <v>640</v>
      </c>
      <c r="F2924" t="s">
        <v>641</v>
      </c>
      <c r="G2924">
        <v>40072.000999999997</v>
      </c>
      <c r="H2924">
        <v>40378.001600000003</v>
      </c>
      <c r="I2924">
        <v>40671.998699999996</v>
      </c>
      <c r="J2924">
        <v>40954.000599999999</v>
      </c>
      <c r="K2924">
        <v>41273.001300000004</v>
      </c>
      <c r="L2924">
        <v>42443.999000000003</v>
      </c>
      <c r="M2924">
        <v>43649.001900000003</v>
      </c>
      <c r="N2924">
        <v>44888.001600000003</v>
      </c>
      <c r="O2924">
        <v>46161.998800000001</v>
      </c>
      <c r="P2924">
        <v>47471.998299999999</v>
      </c>
      <c r="Q2924">
        <v>48736.202599999997</v>
      </c>
      <c r="R2924">
        <v>49651.202599999997</v>
      </c>
      <c r="S2924">
        <v>50264.200299999997</v>
      </c>
      <c r="T2924">
        <v>49482.202400000002</v>
      </c>
      <c r="U2924">
        <v>49248.2022</v>
      </c>
      <c r="V2924">
        <v>49910.800900000002</v>
      </c>
      <c r="W2924">
        <v>51842.803999999996</v>
      </c>
      <c r="X2924">
        <v>57170.8001</v>
      </c>
      <c r="Y2924">
        <v>59697.399899999997</v>
      </c>
      <c r="Z2924">
        <v>85958.801399999997</v>
      </c>
      <c r="AA2924">
        <v>84624.803199999995</v>
      </c>
      <c r="AB2924">
        <v>87146.801699999996</v>
      </c>
      <c r="AC2924">
        <v>89055.396399999998</v>
      </c>
      <c r="AD2924">
        <v>72532.3995</v>
      </c>
      <c r="AE2924">
        <v>74141.399300000005</v>
      </c>
      <c r="AF2924">
        <v>68213.397100000002</v>
      </c>
      <c r="AG2924">
        <v>64655.601000000002</v>
      </c>
      <c r="AH2924">
        <v>67818.364199999996</v>
      </c>
      <c r="AI2924">
        <v>68535.5965</v>
      </c>
      <c r="AJ2924">
        <v>74125.162899999996</v>
      </c>
      <c r="AK2924">
        <v>84900.801300000006</v>
      </c>
      <c r="AL2924" t="s">
        <v>531</v>
      </c>
      <c r="AM2924" s="49" t="s">
        <v>331</v>
      </c>
      <c r="AN2924" s="49" t="s">
        <v>8</v>
      </c>
      <c r="AO2924" s="49" t="s">
        <v>9</v>
      </c>
      <c r="AP2924" s="49" t="s">
        <v>494</v>
      </c>
      <c r="AQ2924" s="49" t="s">
        <v>9</v>
      </c>
      <c r="AR2924" s="49" t="s">
        <v>487</v>
      </c>
      <c r="AS2924" s="49" t="s">
        <v>488</v>
      </c>
      <c r="AT2924" s="49" t="s">
        <v>489</v>
      </c>
    </row>
    <row r="2925" spans="1:46" x14ac:dyDescent="0.25">
      <c r="A2925">
        <v>17</v>
      </c>
      <c r="B2925" t="s">
        <v>342</v>
      </c>
      <c r="C2925" t="s">
        <v>342</v>
      </c>
      <c r="D2925" t="s">
        <v>343</v>
      </c>
      <c r="E2925" t="s">
        <v>640</v>
      </c>
      <c r="F2925" t="s">
        <v>641</v>
      </c>
      <c r="G2925">
        <v>75925.641799999998</v>
      </c>
      <c r="H2925">
        <v>76864.598700000002</v>
      </c>
      <c r="I2925">
        <v>64533.011500000001</v>
      </c>
      <c r="J2925">
        <v>60542.132799999999</v>
      </c>
      <c r="K2925">
        <v>62900.2768</v>
      </c>
      <c r="L2925">
        <v>66446.730800000005</v>
      </c>
      <c r="M2925">
        <v>72145.560100000002</v>
      </c>
      <c r="N2925">
        <v>68595.823600000003</v>
      </c>
      <c r="O2925">
        <v>67967.832899999994</v>
      </c>
      <c r="P2925">
        <v>70917.023199999996</v>
      </c>
      <c r="Q2925">
        <v>71756.602199999994</v>
      </c>
      <c r="R2925">
        <v>73395.604600000006</v>
      </c>
      <c r="S2925">
        <v>73539.337499999994</v>
      </c>
      <c r="T2925">
        <v>69254.311000000002</v>
      </c>
      <c r="U2925">
        <v>76033.2258</v>
      </c>
      <c r="V2925">
        <v>78878.068499999994</v>
      </c>
      <c r="W2925">
        <v>75061.067599999995</v>
      </c>
      <c r="X2925">
        <v>71927.088699999993</v>
      </c>
      <c r="Y2925">
        <v>68466.401299999998</v>
      </c>
      <c r="Z2925">
        <v>81968.600999999995</v>
      </c>
      <c r="AA2925">
        <v>86424.599700000006</v>
      </c>
      <c r="AB2925">
        <v>75823.203399999999</v>
      </c>
      <c r="AC2925">
        <v>77916.603400000007</v>
      </c>
      <c r="AD2925">
        <v>83725.801000000007</v>
      </c>
      <c r="AE2925">
        <v>86692.4</v>
      </c>
      <c r="AF2925">
        <v>83066.597699999998</v>
      </c>
      <c r="AG2925">
        <v>85769.001199999999</v>
      </c>
      <c r="AH2925">
        <v>79594.811000000002</v>
      </c>
      <c r="AI2925">
        <v>87105.959499999997</v>
      </c>
      <c r="AJ2925">
        <v>87987.419099999999</v>
      </c>
      <c r="AK2925">
        <v>105348.61749999999</v>
      </c>
      <c r="AL2925">
        <v>114096.2411</v>
      </c>
      <c r="AM2925" s="49" t="s">
        <v>343</v>
      </c>
      <c r="AN2925" s="49" t="s">
        <v>14</v>
      </c>
      <c r="AO2925" s="49" t="s">
        <v>500</v>
      </c>
      <c r="AP2925" s="49" t="s">
        <v>501</v>
      </c>
      <c r="AQ2925" s="49" t="s">
        <v>502</v>
      </c>
      <c r="AR2925" s="49" t="s">
        <v>487</v>
      </c>
      <c r="AS2925" s="49" t="s">
        <v>488</v>
      </c>
      <c r="AT2925" s="49" t="s">
        <v>489</v>
      </c>
    </row>
    <row r="2926" spans="1:46" x14ac:dyDescent="0.25">
      <c r="A2926">
        <v>17</v>
      </c>
      <c r="B2926" t="s">
        <v>332</v>
      </c>
      <c r="C2926" t="s">
        <v>332</v>
      </c>
      <c r="D2926" t="s">
        <v>333</v>
      </c>
      <c r="E2926" t="s">
        <v>640</v>
      </c>
      <c r="F2926" t="s">
        <v>641</v>
      </c>
      <c r="G2926">
        <v>1468.0009</v>
      </c>
      <c r="H2926">
        <v>4229.9993999999997</v>
      </c>
      <c r="I2926">
        <v>4229.9993999999997</v>
      </c>
      <c r="J2926">
        <v>4229.9993999999997</v>
      </c>
      <c r="K2926">
        <v>4229.9993999999997</v>
      </c>
      <c r="L2926">
        <v>4229.9993999999997</v>
      </c>
      <c r="M2926">
        <v>4229.9993999999997</v>
      </c>
      <c r="N2926">
        <v>4229.9993999999997</v>
      </c>
      <c r="O2926">
        <v>4229.9993999999997</v>
      </c>
      <c r="P2926">
        <v>4229.9993999999997</v>
      </c>
      <c r="Q2926">
        <v>4229.9993999999997</v>
      </c>
      <c r="R2926">
        <v>8166.9982</v>
      </c>
      <c r="S2926">
        <v>8166.9982</v>
      </c>
      <c r="T2926">
        <v>8547.0005000000001</v>
      </c>
      <c r="U2926">
        <v>8270.9982999999993</v>
      </c>
      <c r="V2926">
        <v>8253.9999000000007</v>
      </c>
      <c r="W2926">
        <v>8236.0007999999998</v>
      </c>
      <c r="X2926">
        <v>8408.9994000000006</v>
      </c>
      <c r="Y2926">
        <v>9051.6020000000008</v>
      </c>
      <c r="Z2926">
        <v>9196.8001999999997</v>
      </c>
      <c r="AA2926">
        <v>12312.997799999999</v>
      </c>
      <c r="AB2926">
        <v>12660.799499999999</v>
      </c>
      <c r="AC2926">
        <v>12634.7994</v>
      </c>
      <c r="AD2926">
        <v>13526.1985</v>
      </c>
      <c r="AE2926">
        <v>13666.7996</v>
      </c>
      <c r="AF2926">
        <v>13122.3984</v>
      </c>
      <c r="AG2926">
        <v>14243.5983</v>
      </c>
      <c r="AH2926">
        <v>14000.533600000001</v>
      </c>
      <c r="AI2926">
        <v>13255.094800000001</v>
      </c>
      <c r="AJ2926">
        <v>14044.1852</v>
      </c>
      <c r="AK2926">
        <v>13461.608700000001</v>
      </c>
      <c r="AL2926" t="s">
        <v>531</v>
      </c>
      <c r="AM2926" s="49" t="s">
        <v>333</v>
      </c>
      <c r="AN2926" s="49" t="s">
        <v>14</v>
      </c>
      <c r="AO2926" s="49" t="s">
        <v>485</v>
      </c>
      <c r="AP2926" s="49" t="s">
        <v>505</v>
      </c>
      <c r="AQ2926" s="49" t="s">
        <v>13</v>
      </c>
      <c r="AR2926" s="49" t="s">
        <v>495</v>
      </c>
      <c r="AS2926" s="49" t="s">
        <v>488</v>
      </c>
      <c r="AT2926" s="49" t="s">
        <v>489</v>
      </c>
    </row>
    <row r="2927" spans="1:46" x14ac:dyDescent="0.25">
      <c r="A2927">
        <v>17</v>
      </c>
      <c r="B2927" t="s">
        <v>349</v>
      </c>
      <c r="C2927" t="s">
        <v>349</v>
      </c>
      <c r="D2927" t="s">
        <v>350</v>
      </c>
      <c r="E2927" t="s">
        <v>640</v>
      </c>
      <c r="F2927" t="s">
        <v>641</v>
      </c>
      <c r="G2927">
        <v>13733.0013</v>
      </c>
      <c r="H2927">
        <v>11007.8006</v>
      </c>
      <c r="I2927">
        <v>11906.1999</v>
      </c>
      <c r="J2927">
        <v>19666.1993</v>
      </c>
      <c r="K2927">
        <v>22832.998500000002</v>
      </c>
      <c r="L2927">
        <v>20763.999199999998</v>
      </c>
      <c r="M2927">
        <v>18401.199499999999</v>
      </c>
      <c r="N2927">
        <v>18084.401099999999</v>
      </c>
      <c r="O2927">
        <v>18447.1999</v>
      </c>
      <c r="P2927">
        <v>19156.401999999998</v>
      </c>
      <c r="Q2927">
        <v>20783.003100000002</v>
      </c>
      <c r="R2927">
        <v>32336.297600000002</v>
      </c>
      <c r="S2927">
        <v>31153.501499999998</v>
      </c>
      <c r="T2927">
        <v>27264.948199999999</v>
      </c>
      <c r="U2927">
        <v>31184.299599999998</v>
      </c>
      <c r="V2927">
        <v>36046.824000000001</v>
      </c>
      <c r="W2927">
        <v>36152.963600000003</v>
      </c>
      <c r="X2927">
        <v>40254.733899999999</v>
      </c>
      <c r="Y2927">
        <v>43242.254300000001</v>
      </c>
      <c r="Z2927">
        <v>51202.198499999999</v>
      </c>
      <c r="AA2927">
        <v>58775.956400000003</v>
      </c>
      <c r="AB2927">
        <v>58064.330199999997</v>
      </c>
      <c r="AC2927">
        <v>60017.392800000001</v>
      </c>
      <c r="AD2927">
        <v>61407.142500000002</v>
      </c>
      <c r="AE2927">
        <v>60325.294300000001</v>
      </c>
      <c r="AF2927">
        <v>66636.606400000004</v>
      </c>
      <c r="AG2927">
        <v>67128.258100000006</v>
      </c>
      <c r="AH2927">
        <v>67622.794599999994</v>
      </c>
      <c r="AI2927">
        <v>67550.965800000005</v>
      </c>
      <c r="AJ2927">
        <v>91599.007199999993</v>
      </c>
      <c r="AK2927">
        <v>88992.439499999993</v>
      </c>
      <c r="AL2927">
        <v>88971.040699999998</v>
      </c>
      <c r="AM2927" s="49" t="s">
        <v>350</v>
      </c>
      <c r="AN2927" s="49" t="s">
        <v>14</v>
      </c>
      <c r="AO2927" s="49" t="s">
        <v>500</v>
      </c>
      <c r="AP2927" s="49" t="s">
        <v>505</v>
      </c>
      <c r="AQ2927" s="49" t="s">
        <v>13</v>
      </c>
      <c r="AR2927" s="49" t="s">
        <v>487</v>
      </c>
      <c r="AS2927" s="49" t="s">
        <v>488</v>
      </c>
      <c r="AT2927" s="49" t="s">
        <v>489</v>
      </c>
    </row>
    <row r="2928" spans="1:46" x14ac:dyDescent="0.25">
      <c r="A2928">
        <v>17</v>
      </c>
      <c r="B2928" t="s">
        <v>351</v>
      </c>
      <c r="C2928" t="s">
        <v>351</v>
      </c>
      <c r="D2928" t="s">
        <v>352</v>
      </c>
      <c r="E2928" t="s">
        <v>640</v>
      </c>
      <c r="F2928" t="s">
        <v>641</v>
      </c>
      <c r="G2928">
        <v>20536.999299999999</v>
      </c>
      <c r="H2928">
        <v>22925.803100000001</v>
      </c>
      <c r="I2928">
        <v>22234.801100000001</v>
      </c>
      <c r="J2928">
        <v>20717.998800000001</v>
      </c>
      <c r="K2928">
        <v>22028.4002</v>
      </c>
      <c r="L2928">
        <v>21499.201300000001</v>
      </c>
      <c r="M2928">
        <v>23014.801899999999</v>
      </c>
      <c r="N2928">
        <v>20923.198100000001</v>
      </c>
      <c r="O2928">
        <v>22208.399099999999</v>
      </c>
      <c r="P2928">
        <v>23080.5975</v>
      </c>
      <c r="Q2928">
        <v>37694.405200000001</v>
      </c>
      <c r="R2928">
        <v>41112.596599999997</v>
      </c>
      <c r="S2928">
        <v>34968.199699999997</v>
      </c>
      <c r="T2928">
        <v>36264.198499999999</v>
      </c>
      <c r="U2928">
        <v>40119.399700000002</v>
      </c>
      <c r="V2928">
        <v>42380.598299999998</v>
      </c>
      <c r="W2928">
        <v>39468.419300000001</v>
      </c>
      <c r="X2928">
        <v>40993.892500000002</v>
      </c>
      <c r="Y2928">
        <v>44975.652300000002</v>
      </c>
      <c r="Z2928">
        <v>45503.038399999998</v>
      </c>
      <c r="AA2928">
        <v>47114.294900000001</v>
      </c>
      <c r="AB2928">
        <v>43370.709499999997</v>
      </c>
      <c r="AC2928">
        <v>43860.062700000002</v>
      </c>
      <c r="AD2928">
        <v>47791.530700000003</v>
      </c>
      <c r="AE2928">
        <v>49844.796000000002</v>
      </c>
      <c r="AF2928">
        <v>44119.803399999997</v>
      </c>
      <c r="AG2928">
        <v>46655.601600000002</v>
      </c>
      <c r="AH2928">
        <v>43428.491499999996</v>
      </c>
      <c r="AI2928">
        <v>43467.993999999999</v>
      </c>
      <c r="AJ2928">
        <v>42164.810599999997</v>
      </c>
      <c r="AK2928">
        <v>43295.263400000003</v>
      </c>
      <c r="AL2928">
        <v>43209.689400000003</v>
      </c>
      <c r="AM2928" s="49" t="s">
        <v>352</v>
      </c>
      <c r="AN2928" s="49" t="s">
        <v>14</v>
      </c>
      <c r="AO2928" s="49" t="s">
        <v>500</v>
      </c>
      <c r="AP2928" s="49" t="s">
        <v>505</v>
      </c>
      <c r="AQ2928" s="49" t="s">
        <v>13</v>
      </c>
      <c r="AR2928" s="49" t="s">
        <v>487</v>
      </c>
      <c r="AS2928" s="49" t="s">
        <v>488</v>
      </c>
      <c r="AT2928" s="49" t="s">
        <v>489</v>
      </c>
    </row>
    <row r="2929" spans="1:46" x14ac:dyDescent="0.25">
      <c r="A2929">
        <v>17</v>
      </c>
      <c r="B2929" t="s">
        <v>400</v>
      </c>
      <c r="C2929" t="s">
        <v>400</v>
      </c>
      <c r="D2929" t="s">
        <v>401</v>
      </c>
      <c r="E2929" t="s">
        <v>640</v>
      </c>
      <c r="F2929" t="s">
        <v>641</v>
      </c>
      <c r="G2929">
        <v>446636.00050000002</v>
      </c>
      <c r="H2929">
        <v>459128.00069999998</v>
      </c>
      <c r="I2929">
        <v>462707.1997</v>
      </c>
      <c r="J2929">
        <v>469525.60029999999</v>
      </c>
      <c r="K2929">
        <v>481866.40269999998</v>
      </c>
      <c r="L2929">
        <v>489904.40130000003</v>
      </c>
      <c r="M2929">
        <v>501044.40010000003</v>
      </c>
      <c r="N2929">
        <v>511767.20110000001</v>
      </c>
      <c r="O2929">
        <v>519053.9999</v>
      </c>
      <c r="P2929">
        <v>511537.60110000003</v>
      </c>
      <c r="Q2929">
        <v>458239.60359999997</v>
      </c>
      <c r="R2929">
        <v>432961.99959999998</v>
      </c>
      <c r="S2929">
        <v>419254.80160000001</v>
      </c>
      <c r="T2929">
        <v>400278.20179999998</v>
      </c>
      <c r="U2929">
        <v>392092.1997</v>
      </c>
      <c r="V2929">
        <v>359670.39929999999</v>
      </c>
      <c r="W2929">
        <v>342295.9999</v>
      </c>
      <c r="X2929">
        <v>330922.00079999998</v>
      </c>
      <c r="Y2929">
        <v>378121.4008</v>
      </c>
      <c r="Z2929">
        <v>375507.99599999998</v>
      </c>
      <c r="AA2929">
        <v>335951.80040000001</v>
      </c>
      <c r="AB2929">
        <v>320314.39970000001</v>
      </c>
      <c r="AC2929">
        <v>304166.19679999998</v>
      </c>
      <c r="AD2929">
        <v>291458.19949999999</v>
      </c>
      <c r="AE2929">
        <v>277489.79960000003</v>
      </c>
      <c r="AF2929">
        <v>275898.60210000002</v>
      </c>
      <c r="AG2929">
        <v>280662.00400000002</v>
      </c>
      <c r="AH2929">
        <v>304992.81349999999</v>
      </c>
      <c r="AI2929">
        <v>295878.49320000003</v>
      </c>
      <c r="AJ2929">
        <v>306860.66220000002</v>
      </c>
      <c r="AK2929">
        <v>320015.38679999998</v>
      </c>
      <c r="AL2929" t="s">
        <v>531</v>
      </c>
      <c r="AM2929" s="49" t="s">
        <v>401</v>
      </c>
      <c r="AN2929" s="49" t="s">
        <v>4</v>
      </c>
      <c r="AO2929" s="49" t="s">
        <v>9</v>
      </c>
      <c r="AP2929" s="49" t="s">
        <v>501</v>
      </c>
      <c r="AQ2929" s="49" t="s">
        <v>9</v>
      </c>
      <c r="AR2929" s="49" t="s">
        <v>487</v>
      </c>
      <c r="AS2929" s="49" t="s">
        <v>488</v>
      </c>
      <c r="AT2929" s="49" t="s">
        <v>489</v>
      </c>
    </row>
    <row r="2930" spans="1:46" x14ac:dyDescent="0.25">
      <c r="A2930">
        <v>17</v>
      </c>
      <c r="B2930" t="s">
        <v>344</v>
      </c>
      <c r="C2930" t="s">
        <v>344</v>
      </c>
      <c r="D2930" t="s">
        <v>345</v>
      </c>
      <c r="E2930" t="s">
        <v>640</v>
      </c>
      <c r="F2930" t="s">
        <v>641</v>
      </c>
      <c r="G2930" t="s">
        <v>531</v>
      </c>
      <c r="H2930" t="s">
        <v>531</v>
      </c>
      <c r="I2930" t="s">
        <v>531</v>
      </c>
      <c r="J2930" t="s">
        <v>531</v>
      </c>
      <c r="K2930" t="s">
        <v>531</v>
      </c>
      <c r="L2930" t="s">
        <v>531</v>
      </c>
      <c r="M2930" t="s">
        <v>531</v>
      </c>
      <c r="N2930" t="s">
        <v>531</v>
      </c>
      <c r="O2930" t="s">
        <v>531</v>
      </c>
      <c r="P2930" t="s">
        <v>531</v>
      </c>
      <c r="Q2930" t="s">
        <v>531</v>
      </c>
      <c r="R2930" t="s">
        <v>531</v>
      </c>
      <c r="S2930" t="s">
        <v>531</v>
      </c>
      <c r="T2930" t="s">
        <v>531</v>
      </c>
      <c r="U2930" t="s">
        <v>531</v>
      </c>
      <c r="V2930" t="s">
        <v>531</v>
      </c>
      <c r="W2930" t="s">
        <v>531</v>
      </c>
      <c r="X2930" t="s">
        <v>531</v>
      </c>
      <c r="Y2930" t="s">
        <v>531</v>
      </c>
      <c r="Z2930" t="s">
        <v>531</v>
      </c>
      <c r="AA2930" t="s">
        <v>531</v>
      </c>
      <c r="AB2930" t="s">
        <v>531</v>
      </c>
      <c r="AC2930">
        <v>8071.2</v>
      </c>
      <c r="AD2930">
        <v>7833.2013999999999</v>
      </c>
      <c r="AE2930">
        <v>8029.2021999999997</v>
      </c>
      <c r="AF2930">
        <v>8477.2024000000001</v>
      </c>
      <c r="AG2930">
        <v>8029.2021999999997</v>
      </c>
      <c r="AH2930">
        <v>9488.8001999999997</v>
      </c>
      <c r="AI2930">
        <v>7987.0955999999996</v>
      </c>
      <c r="AJ2930">
        <v>8054.0634</v>
      </c>
      <c r="AK2930">
        <v>8149.6983</v>
      </c>
      <c r="AL2930" t="s">
        <v>531</v>
      </c>
      <c r="AM2930" s="49" t="s">
        <v>345</v>
      </c>
      <c r="AN2930" s="49" t="s">
        <v>6</v>
      </c>
      <c r="AO2930" s="49" t="s">
        <v>9</v>
      </c>
      <c r="AP2930" s="49" t="s">
        <v>486</v>
      </c>
      <c r="AQ2930" s="49" t="s">
        <v>9</v>
      </c>
      <c r="AR2930" s="49" t="s">
        <v>495</v>
      </c>
      <c r="AS2930" s="49" t="s">
        <v>488</v>
      </c>
      <c r="AT2930" s="49" t="s">
        <v>489</v>
      </c>
    </row>
    <row r="2931" spans="1:46" x14ac:dyDescent="0.25">
      <c r="A2931">
        <v>17</v>
      </c>
      <c r="B2931" t="s">
        <v>154</v>
      </c>
      <c r="C2931" t="s">
        <v>154</v>
      </c>
      <c r="D2931" t="s">
        <v>155</v>
      </c>
      <c r="E2931" t="s">
        <v>640</v>
      </c>
      <c r="F2931" t="s">
        <v>641</v>
      </c>
      <c r="G2931">
        <v>260498.57620000001</v>
      </c>
      <c r="H2931">
        <v>256791.2862</v>
      </c>
      <c r="I2931">
        <v>213876.79139999999</v>
      </c>
      <c r="J2931">
        <v>234168.7414</v>
      </c>
      <c r="K2931">
        <v>249388.37899999999</v>
      </c>
      <c r="L2931">
        <v>230490.6502</v>
      </c>
      <c r="M2931">
        <v>292359.19890000002</v>
      </c>
      <c r="N2931">
        <v>278224.68770000001</v>
      </c>
      <c r="O2931">
        <v>283977.11229999998</v>
      </c>
      <c r="P2931">
        <v>252377.1053</v>
      </c>
      <c r="Q2931">
        <v>282266.86310000002</v>
      </c>
      <c r="R2931">
        <v>338407.06140000001</v>
      </c>
      <c r="S2931">
        <v>286652.88780000003</v>
      </c>
      <c r="T2931">
        <v>384872.17200000002</v>
      </c>
      <c r="U2931">
        <v>368814.27830000001</v>
      </c>
      <c r="V2931">
        <v>351396.46600000001</v>
      </c>
      <c r="W2931">
        <v>383381.5246</v>
      </c>
      <c r="X2931">
        <v>418509.17859999998</v>
      </c>
      <c r="Y2931">
        <v>431464.83760000003</v>
      </c>
      <c r="Z2931">
        <v>518166.6286</v>
      </c>
      <c r="AA2931">
        <v>612369.18480000005</v>
      </c>
      <c r="AB2931">
        <v>583054.43790000002</v>
      </c>
      <c r="AC2931">
        <v>611910.63390000002</v>
      </c>
      <c r="AD2931">
        <v>734089.48400000005</v>
      </c>
      <c r="AE2931">
        <v>753325.95849999995</v>
      </c>
      <c r="AF2931">
        <v>705892.46609999996</v>
      </c>
      <c r="AG2931">
        <v>721873.9632</v>
      </c>
      <c r="AH2931">
        <v>689690.1949</v>
      </c>
      <c r="AI2931">
        <v>734230.56240000005</v>
      </c>
      <c r="AJ2931">
        <v>750468.82750000001</v>
      </c>
      <c r="AK2931">
        <v>782052.62320000003</v>
      </c>
      <c r="AL2931">
        <v>821036.21530000004</v>
      </c>
      <c r="AM2931" s="49" t="s">
        <v>155</v>
      </c>
      <c r="AN2931" s="49" t="s">
        <v>14</v>
      </c>
      <c r="AO2931" s="49" t="s">
        <v>500</v>
      </c>
      <c r="AP2931" s="49" t="s">
        <v>505</v>
      </c>
      <c r="AQ2931" s="49" t="s">
        <v>13</v>
      </c>
      <c r="AR2931" s="49" t="s">
        <v>487</v>
      </c>
      <c r="AS2931" s="49" t="s">
        <v>488</v>
      </c>
      <c r="AT2931" s="49" t="s">
        <v>489</v>
      </c>
    </row>
    <row r="2932" spans="1:46" x14ac:dyDescent="0.25">
      <c r="A2932">
        <v>17</v>
      </c>
      <c r="B2932" t="s">
        <v>241</v>
      </c>
      <c r="C2932" t="s">
        <v>241</v>
      </c>
      <c r="D2932" t="s">
        <v>242</v>
      </c>
      <c r="E2932" t="s">
        <v>640</v>
      </c>
      <c r="F2932" t="s">
        <v>641</v>
      </c>
      <c r="G2932">
        <v>175506.00030000001</v>
      </c>
      <c r="H2932">
        <v>175856.6029</v>
      </c>
      <c r="I2932">
        <v>181219.99840000001</v>
      </c>
      <c r="J2932">
        <v>178365.59719999999</v>
      </c>
      <c r="K2932">
        <v>167374.40150000001</v>
      </c>
      <c r="L2932">
        <v>168412.2004</v>
      </c>
      <c r="M2932">
        <v>176041.20310000001</v>
      </c>
      <c r="N2932">
        <v>182000.20019999999</v>
      </c>
      <c r="O2932">
        <v>180842.99799999999</v>
      </c>
      <c r="P2932">
        <v>190432.80480000001</v>
      </c>
      <c r="Q2932">
        <v>198811.8015</v>
      </c>
      <c r="R2932">
        <v>191084.00289999999</v>
      </c>
      <c r="S2932">
        <v>190281.5943</v>
      </c>
      <c r="T2932">
        <v>194938.0025</v>
      </c>
      <c r="U2932">
        <v>199540.60200000001</v>
      </c>
      <c r="V2932">
        <v>206035.20379999999</v>
      </c>
      <c r="W2932">
        <v>215854.60219999999</v>
      </c>
      <c r="X2932">
        <v>212575.00219999999</v>
      </c>
      <c r="Y2932">
        <v>212384.80420000001</v>
      </c>
      <c r="Z2932">
        <v>213801.60060000001</v>
      </c>
      <c r="AA2932">
        <v>232152.39939999999</v>
      </c>
      <c r="AB2932">
        <v>199974.9993</v>
      </c>
      <c r="AC2932">
        <v>191263.7966</v>
      </c>
      <c r="AD2932">
        <v>201500.799</v>
      </c>
      <c r="AE2932">
        <v>195614.39679999999</v>
      </c>
      <c r="AF2932">
        <v>197306.80189999999</v>
      </c>
      <c r="AG2932">
        <v>185178.4001</v>
      </c>
      <c r="AH2932">
        <v>181562.74239999999</v>
      </c>
      <c r="AI2932">
        <v>190144.3217</v>
      </c>
      <c r="AJ2932">
        <v>188007.84789999999</v>
      </c>
      <c r="AK2932">
        <v>191551.98250000001</v>
      </c>
      <c r="AL2932" t="s">
        <v>531</v>
      </c>
      <c r="AM2932" s="49" t="s">
        <v>242</v>
      </c>
      <c r="AN2932" s="49" t="s">
        <v>14</v>
      </c>
      <c r="AO2932" s="49" t="s">
        <v>485</v>
      </c>
      <c r="AP2932" s="49" t="s">
        <v>494</v>
      </c>
      <c r="AQ2932" s="49" t="s">
        <v>11</v>
      </c>
      <c r="AR2932" s="49" t="s">
        <v>487</v>
      </c>
      <c r="AS2932" s="49" t="s">
        <v>488</v>
      </c>
      <c r="AT2932" s="49" t="s">
        <v>489</v>
      </c>
    </row>
    <row r="2933" spans="1:46" x14ac:dyDescent="0.25">
      <c r="A2933">
        <v>17</v>
      </c>
      <c r="B2933" t="s">
        <v>328</v>
      </c>
      <c r="C2933" t="s">
        <v>328</v>
      </c>
      <c r="D2933" t="s">
        <v>329</v>
      </c>
      <c r="E2933" t="s">
        <v>640</v>
      </c>
      <c r="F2933" t="s">
        <v>641</v>
      </c>
      <c r="G2933">
        <v>367448.79960000003</v>
      </c>
      <c r="H2933">
        <v>372803.80050000001</v>
      </c>
      <c r="I2933">
        <v>378084.39779999998</v>
      </c>
      <c r="J2933">
        <v>383232.60019999999</v>
      </c>
      <c r="K2933">
        <v>431035.60269999999</v>
      </c>
      <c r="L2933">
        <v>435499.20039999997</v>
      </c>
      <c r="M2933">
        <v>447199.40139999997</v>
      </c>
      <c r="N2933">
        <v>450377.40029999998</v>
      </c>
      <c r="O2933">
        <v>453669.80349999998</v>
      </c>
      <c r="P2933">
        <v>457237.00319999998</v>
      </c>
      <c r="Q2933">
        <v>459166.79979999998</v>
      </c>
      <c r="R2933">
        <v>489228.80249999999</v>
      </c>
      <c r="S2933">
        <v>512611.20130000002</v>
      </c>
      <c r="T2933">
        <v>501748.79989999998</v>
      </c>
      <c r="U2933">
        <v>491002.20120000001</v>
      </c>
      <c r="V2933">
        <v>481140.6</v>
      </c>
      <c r="W2933">
        <v>487074.99959999998</v>
      </c>
      <c r="X2933">
        <v>449979.59989999997</v>
      </c>
      <c r="Y2933">
        <v>445224.80190000002</v>
      </c>
      <c r="Z2933">
        <v>464226.79879999999</v>
      </c>
      <c r="AA2933">
        <v>484684.1986</v>
      </c>
      <c r="AB2933">
        <v>488977.201</v>
      </c>
      <c r="AC2933">
        <v>488409.40389999998</v>
      </c>
      <c r="AD2933">
        <v>498096.00109999999</v>
      </c>
      <c r="AE2933">
        <v>503964.80200000003</v>
      </c>
      <c r="AF2933">
        <v>505918.99930000002</v>
      </c>
      <c r="AG2933">
        <v>508330.60029999999</v>
      </c>
      <c r="AH2933">
        <v>516951.16279999999</v>
      </c>
      <c r="AI2933">
        <v>528160.77969999996</v>
      </c>
      <c r="AJ2933">
        <v>539147.58770000003</v>
      </c>
      <c r="AK2933">
        <v>551254.0172</v>
      </c>
      <c r="AL2933" t="s">
        <v>531</v>
      </c>
      <c r="AM2933" s="49" t="s">
        <v>329</v>
      </c>
      <c r="AN2933" s="49" t="s">
        <v>6</v>
      </c>
      <c r="AO2933" s="49" t="s">
        <v>9</v>
      </c>
      <c r="AP2933" s="49" t="s">
        <v>486</v>
      </c>
      <c r="AQ2933" s="49" t="s">
        <v>9</v>
      </c>
      <c r="AR2933" s="49" t="s">
        <v>487</v>
      </c>
      <c r="AS2933" s="49" t="s">
        <v>488</v>
      </c>
      <c r="AT2933" s="49" t="s">
        <v>489</v>
      </c>
    </row>
    <row r="2934" spans="1:46" x14ac:dyDescent="0.25">
      <c r="A2934">
        <v>17</v>
      </c>
      <c r="B2934" t="s">
        <v>348</v>
      </c>
      <c r="C2934" t="s">
        <v>348</v>
      </c>
      <c r="D2934" t="s">
        <v>427</v>
      </c>
      <c r="E2934" t="s">
        <v>640</v>
      </c>
      <c r="F2934" t="s">
        <v>641</v>
      </c>
      <c r="G2934" t="s">
        <v>531</v>
      </c>
      <c r="H2934" t="s">
        <v>531</v>
      </c>
      <c r="I2934" t="s">
        <v>531</v>
      </c>
      <c r="J2934" t="s">
        <v>531</v>
      </c>
      <c r="K2934" t="s">
        <v>531</v>
      </c>
      <c r="L2934" t="s">
        <v>531</v>
      </c>
      <c r="M2934" t="s">
        <v>531</v>
      </c>
      <c r="N2934" t="s">
        <v>531</v>
      </c>
      <c r="O2934" t="s">
        <v>531</v>
      </c>
      <c r="P2934" t="s">
        <v>531</v>
      </c>
      <c r="Q2934">
        <v>5522.6027000000004</v>
      </c>
      <c r="R2934">
        <v>5675.9987000000001</v>
      </c>
      <c r="S2934">
        <v>4945.9966000000004</v>
      </c>
      <c r="T2934">
        <v>4523</v>
      </c>
      <c r="U2934">
        <v>4383.7973000000002</v>
      </c>
      <c r="V2934">
        <v>3905.9996999999998</v>
      </c>
      <c r="W2934">
        <v>4742.5977000000003</v>
      </c>
      <c r="X2934">
        <v>5225.8005000000003</v>
      </c>
      <c r="Y2934">
        <v>5934.7974000000004</v>
      </c>
      <c r="Z2934">
        <v>5931.5986999999996</v>
      </c>
      <c r="AA2934">
        <v>5507.9992000000002</v>
      </c>
      <c r="AB2934">
        <v>4899.5985000000001</v>
      </c>
      <c r="AC2934">
        <v>4227.8013000000001</v>
      </c>
      <c r="AD2934">
        <v>4291.8008</v>
      </c>
      <c r="AE2934">
        <v>3273.8013000000001</v>
      </c>
      <c r="AF2934">
        <v>2951.6019000000001</v>
      </c>
      <c r="AG2934">
        <v>3944.2042000000001</v>
      </c>
      <c r="AH2934">
        <v>4457.9790000000003</v>
      </c>
      <c r="AI2934">
        <v>4728.1867000000002</v>
      </c>
      <c r="AJ2934">
        <v>4559.2452000000003</v>
      </c>
      <c r="AK2934">
        <v>4482.0070999999998</v>
      </c>
      <c r="AL2934" t="s">
        <v>531</v>
      </c>
      <c r="AM2934" s="49" t="s">
        <v>427</v>
      </c>
      <c r="AN2934" s="49" t="s">
        <v>14</v>
      </c>
      <c r="AO2934" s="49" t="s">
        <v>506</v>
      </c>
      <c r="AP2934" s="49" t="s">
        <v>501</v>
      </c>
      <c r="AQ2934" s="49" t="s">
        <v>10</v>
      </c>
      <c r="AR2934" s="49" t="s">
        <v>495</v>
      </c>
      <c r="AS2934" s="49" t="s">
        <v>488</v>
      </c>
      <c r="AT2934" s="49" t="s">
        <v>497</v>
      </c>
    </row>
    <row r="2935" spans="1:46" x14ac:dyDescent="0.25">
      <c r="A2935">
        <v>17</v>
      </c>
      <c r="B2935" t="s">
        <v>353</v>
      </c>
      <c r="C2935" t="s">
        <v>353</v>
      </c>
      <c r="D2935" t="s">
        <v>354</v>
      </c>
      <c r="E2935" t="s">
        <v>640</v>
      </c>
      <c r="F2935" t="s">
        <v>641</v>
      </c>
      <c r="G2935">
        <v>482751.40429999999</v>
      </c>
      <c r="H2935">
        <v>460277.39870000002</v>
      </c>
      <c r="I2935">
        <v>509236.7954</v>
      </c>
      <c r="J2935">
        <v>525801.00300000003</v>
      </c>
      <c r="K2935">
        <v>479675.80190000002</v>
      </c>
      <c r="L2935">
        <v>537426.2058</v>
      </c>
      <c r="M2935">
        <v>496507.00170000002</v>
      </c>
      <c r="N2935">
        <v>566207.00170000002</v>
      </c>
      <c r="O2935">
        <v>586353.79960000003</v>
      </c>
      <c r="P2935">
        <v>559298.00300000003</v>
      </c>
      <c r="Q2935">
        <v>617180.19900000002</v>
      </c>
      <c r="R2935">
        <v>595778.03520000004</v>
      </c>
      <c r="S2935">
        <v>549439.25710000005</v>
      </c>
      <c r="T2935">
        <v>518712.1225</v>
      </c>
      <c r="U2935">
        <v>550471.15260000003</v>
      </c>
      <c r="V2935">
        <v>605134.07200000004</v>
      </c>
      <c r="W2935">
        <v>585623.66350000002</v>
      </c>
      <c r="X2935">
        <v>620269.02740000002</v>
      </c>
      <c r="Y2935">
        <v>634974.58459999994</v>
      </c>
      <c r="Z2935">
        <v>643163.37930000003</v>
      </c>
      <c r="AA2935">
        <v>692428.32019999996</v>
      </c>
      <c r="AB2935">
        <v>667675.83719999995</v>
      </c>
      <c r="AC2935">
        <v>748929.13179999997</v>
      </c>
      <c r="AD2935">
        <v>685695.33880000003</v>
      </c>
      <c r="AE2935">
        <v>689353.53009999997</v>
      </c>
      <c r="AF2935">
        <v>762253.27529999998</v>
      </c>
      <c r="AG2935">
        <v>722509.90049999999</v>
      </c>
      <c r="AH2935">
        <v>745849.2254</v>
      </c>
      <c r="AI2935">
        <v>728233.59939999995</v>
      </c>
      <c r="AJ2935">
        <v>766651.59660000005</v>
      </c>
      <c r="AK2935">
        <v>843279.82539999997</v>
      </c>
      <c r="AL2935">
        <v>842749.16520000005</v>
      </c>
      <c r="AM2935" s="49" t="s">
        <v>354</v>
      </c>
      <c r="AN2935" s="49" t="s">
        <v>14</v>
      </c>
      <c r="AO2935" s="49" t="s">
        <v>500</v>
      </c>
      <c r="AP2935" s="49" t="s">
        <v>505</v>
      </c>
      <c r="AQ2935" s="49" t="s">
        <v>13</v>
      </c>
      <c r="AR2935" s="49" t="s">
        <v>487</v>
      </c>
      <c r="AS2935" s="49" t="s">
        <v>488</v>
      </c>
      <c r="AT2935" s="49" t="s">
        <v>489</v>
      </c>
    </row>
    <row r="2936" spans="1:46" x14ac:dyDescent="0.25">
      <c r="A2936">
        <v>17</v>
      </c>
      <c r="B2936" t="s">
        <v>111</v>
      </c>
      <c r="C2936" t="s">
        <v>111</v>
      </c>
      <c r="D2936" t="s">
        <v>112</v>
      </c>
      <c r="E2936" t="s">
        <v>640</v>
      </c>
      <c r="F2936" t="s">
        <v>641</v>
      </c>
      <c r="G2936">
        <v>148891.6599</v>
      </c>
      <c r="H2936">
        <v>160531.33230000001</v>
      </c>
      <c r="I2936">
        <v>163088.7009</v>
      </c>
      <c r="J2936">
        <v>173349.14509999999</v>
      </c>
      <c r="K2936">
        <v>184171.85569999999</v>
      </c>
      <c r="L2936">
        <v>170684.51490000001</v>
      </c>
      <c r="M2936">
        <v>151704.3688</v>
      </c>
      <c r="N2936">
        <v>167310.1048</v>
      </c>
      <c r="O2936">
        <v>166899.81940000001</v>
      </c>
      <c r="P2936">
        <v>193179.6428</v>
      </c>
      <c r="Q2936">
        <v>181360.09710000001</v>
      </c>
      <c r="R2936">
        <v>199656.20790000001</v>
      </c>
      <c r="S2936">
        <v>177400.9669</v>
      </c>
      <c r="T2936">
        <v>177974.3198</v>
      </c>
      <c r="U2936">
        <v>174647.39230000001</v>
      </c>
      <c r="V2936">
        <v>168139.89929999999</v>
      </c>
      <c r="W2936">
        <v>169908.80549999999</v>
      </c>
      <c r="X2936">
        <v>184916.69159999999</v>
      </c>
      <c r="Y2936">
        <v>192150.56510000001</v>
      </c>
      <c r="Z2936">
        <v>192514.4105</v>
      </c>
      <c r="AA2936">
        <v>198073.87390000001</v>
      </c>
      <c r="AB2936">
        <v>181093.2849</v>
      </c>
      <c r="AC2936">
        <v>209731.47</v>
      </c>
      <c r="AD2936">
        <v>212648.5894</v>
      </c>
      <c r="AE2936">
        <v>207213.1684</v>
      </c>
      <c r="AF2936">
        <v>211154.60519999999</v>
      </c>
      <c r="AG2936">
        <v>203761.00109999999</v>
      </c>
      <c r="AH2936">
        <v>203957.9523</v>
      </c>
      <c r="AI2936">
        <v>205795.85709999999</v>
      </c>
      <c r="AJ2936">
        <v>220903.33869999999</v>
      </c>
      <c r="AK2936">
        <v>222543.94880000001</v>
      </c>
      <c r="AL2936">
        <v>222535.75109999999</v>
      </c>
      <c r="AM2936" s="49" t="s">
        <v>112</v>
      </c>
      <c r="AN2936" s="49" t="s">
        <v>14</v>
      </c>
      <c r="AO2936" s="49" t="s">
        <v>500</v>
      </c>
      <c r="AP2936" s="49" t="s">
        <v>505</v>
      </c>
      <c r="AQ2936" s="49" t="s">
        <v>13</v>
      </c>
      <c r="AR2936" s="49" t="s">
        <v>487</v>
      </c>
      <c r="AS2936" s="49" t="s">
        <v>488</v>
      </c>
      <c r="AT2936" s="49" t="s">
        <v>489</v>
      </c>
    </row>
    <row r="2937" spans="1:46" x14ac:dyDescent="0.25">
      <c r="A2937">
        <v>17</v>
      </c>
      <c r="B2937" t="s">
        <v>359</v>
      </c>
      <c r="C2937" t="s">
        <v>359</v>
      </c>
      <c r="D2937" t="s">
        <v>605</v>
      </c>
      <c r="E2937" t="s">
        <v>640</v>
      </c>
      <c r="F2937" t="s">
        <v>641</v>
      </c>
      <c r="G2937">
        <v>9957.8014000000003</v>
      </c>
      <c r="H2937">
        <v>9800.4027999999998</v>
      </c>
      <c r="I2937">
        <v>9643.0000999999993</v>
      </c>
      <c r="J2937">
        <v>9485.5972999999994</v>
      </c>
      <c r="K2937">
        <v>9328.1988000000001</v>
      </c>
      <c r="L2937">
        <v>9179.0022000000008</v>
      </c>
      <c r="M2937">
        <v>9325.0000999999993</v>
      </c>
      <c r="N2937">
        <v>9507.0002999999997</v>
      </c>
      <c r="O2937">
        <v>10132.998</v>
      </c>
      <c r="P2937">
        <v>10206.9997</v>
      </c>
      <c r="Q2937">
        <v>12048.6014</v>
      </c>
      <c r="R2937">
        <v>12694.0008</v>
      </c>
      <c r="S2937">
        <v>9154.6015000000007</v>
      </c>
      <c r="T2937">
        <v>10260.8001</v>
      </c>
      <c r="U2937">
        <v>15364.002699999999</v>
      </c>
      <c r="V2937">
        <v>15906.000700000001</v>
      </c>
      <c r="W2937">
        <v>14540.9992</v>
      </c>
      <c r="X2937">
        <v>12862.8</v>
      </c>
      <c r="Y2937">
        <v>10673.400900000001</v>
      </c>
      <c r="Z2937">
        <v>7064.6012000000001</v>
      </c>
      <c r="AA2937">
        <v>9679.1991999999991</v>
      </c>
      <c r="AB2937">
        <v>11139.802</v>
      </c>
      <c r="AC2937">
        <v>10985.598</v>
      </c>
      <c r="AD2937">
        <v>11140.999400000001</v>
      </c>
      <c r="AE2937">
        <v>8762.0010999999995</v>
      </c>
      <c r="AF2937">
        <v>1821.7981</v>
      </c>
      <c r="AG2937">
        <v>3677.4004</v>
      </c>
      <c r="AH2937">
        <v>3019.5369000000001</v>
      </c>
      <c r="AI2937">
        <v>3018.9382000000001</v>
      </c>
      <c r="AJ2937">
        <v>3019.4322000000002</v>
      </c>
      <c r="AK2937">
        <v>3021.1363000000001</v>
      </c>
      <c r="AL2937" t="s">
        <v>531</v>
      </c>
      <c r="AM2937" s="49" t="s">
        <v>360</v>
      </c>
      <c r="AN2937" s="49" t="s">
        <v>14</v>
      </c>
      <c r="AO2937" s="49" t="s">
        <v>485</v>
      </c>
      <c r="AP2937" s="49" t="s">
        <v>486</v>
      </c>
      <c r="AQ2937" s="49" t="s">
        <v>11</v>
      </c>
      <c r="AR2937" s="49" t="s">
        <v>487</v>
      </c>
      <c r="AS2937" s="49" t="s">
        <v>488</v>
      </c>
      <c r="AT2937" s="49" t="s">
        <v>489</v>
      </c>
    </row>
    <row r="2938" spans="1:46" x14ac:dyDescent="0.25">
      <c r="A2938">
        <v>17</v>
      </c>
      <c r="B2938" t="s">
        <v>366</v>
      </c>
      <c r="C2938" t="s">
        <v>366</v>
      </c>
      <c r="D2938" t="s">
        <v>367</v>
      </c>
      <c r="E2938" t="s">
        <v>640</v>
      </c>
      <c r="F2938" t="s">
        <v>641</v>
      </c>
      <c r="G2938">
        <v>59399.998899999999</v>
      </c>
      <c r="H2938">
        <v>59040.001100000001</v>
      </c>
      <c r="I2938">
        <v>57340.800900000002</v>
      </c>
      <c r="J2938">
        <v>61624.801599999999</v>
      </c>
      <c r="K2938">
        <v>60087.601300000002</v>
      </c>
      <c r="L2938">
        <v>52545.600200000001</v>
      </c>
      <c r="M2938">
        <v>53370.002099999998</v>
      </c>
      <c r="N2938">
        <v>49366.801599999999</v>
      </c>
      <c r="O2938">
        <v>50936.3995</v>
      </c>
      <c r="P2938">
        <v>55537.198600000003</v>
      </c>
      <c r="Q2938">
        <v>50489.998699999996</v>
      </c>
      <c r="R2938">
        <v>51141.598700000002</v>
      </c>
      <c r="S2938">
        <v>54590.399899999997</v>
      </c>
      <c r="T2938">
        <v>58809.601499999997</v>
      </c>
      <c r="U2938">
        <v>58820.399299999997</v>
      </c>
      <c r="V2938">
        <v>61081.200100000002</v>
      </c>
      <c r="W2938">
        <v>60123.599399999999</v>
      </c>
      <c r="X2938">
        <v>61610.398999999998</v>
      </c>
      <c r="Y2938">
        <v>56880.001700000001</v>
      </c>
      <c r="Z2938">
        <v>57239.999499999998</v>
      </c>
      <c r="AA2938">
        <v>59040.001100000001</v>
      </c>
      <c r="AB2938">
        <v>58320.001300000004</v>
      </c>
      <c r="AC2938">
        <v>60839.998500000002</v>
      </c>
      <c r="AD2938">
        <v>61455.6005</v>
      </c>
      <c r="AE2938">
        <v>57600.001499999998</v>
      </c>
      <c r="AF2938">
        <v>61200.000500000002</v>
      </c>
      <c r="AG2938">
        <v>59875.200700000001</v>
      </c>
      <c r="AH2938">
        <v>61679.518900000003</v>
      </c>
      <c r="AI2938">
        <v>66219.839800000002</v>
      </c>
      <c r="AJ2938">
        <v>69011.999899999995</v>
      </c>
      <c r="AK2938">
        <v>65209.678</v>
      </c>
      <c r="AL2938" t="s">
        <v>531</v>
      </c>
      <c r="AM2938" s="49" t="s">
        <v>367</v>
      </c>
      <c r="AN2938" s="49" t="s">
        <v>14</v>
      </c>
      <c r="AO2938" s="49" t="s">
        <v>485</v>
      </c>
      <c r="AP2938" s="49" t="s">
        <v>494</v>
      </c>
      <c r="AQ2938" s="49" t="s">
        <v>11</v>
      </c>
      <c r="AR2938" s="49" t="s">
        <v>487</v>
      </c>
      <c r="AS2938" s="49" t="s">
        <v>488</v>
      </c>
      <c r="AT2938" s="49" t="s">
        <v>489</v>
      </c>
    </row>
    <row r="2939" spans="1:46" x14ac:dyDescent="0.25">
      <c r="A2939">
        <v>17</v>
      </c>
      <c r="B2939" t="s">
        <v>364</v>
      </c>
      <c r="C2939" t="s">
        <v>364</v>
      </c>
      <c r="D2939" t="s">
        <v>365</v>
      </c>
      <c r="E2939" t="s">
        <v>640</v>
      </c>
      <c r="F2939" t="s">
        <v>641</v>
      </c>
      <c r="G2939">
        <v>642677.99939999997</v>
      </c>
      <c r="H2939">
        <v>673985.59600000002</v>
      </c>
      <c r="I2939">
        <v>681564.79680000001</v>
      </c>
      <c r="J2939">
        <v>612911.19949999999</v>
      </c>
      <c r="K2939">
        <v>594705.39789999998</v>
      </c>
      <c r="L2939">
        <v>620197.19869999995</v>
      </c>
      <c r="M2939">
        <v>639587.00219999999</v>
      </c>
      <c r="N2939">
        <v>622438.00329999998</v>
      </c>
      <c r="O2939">
        <v>588220.1997</v>
      </c>
      <c r="P2939">
        <v>622785.39890000003</v>
      </c>
      <c r="Q2939">
        <v>632860.59809999994</v>
      </c>
      <c r="R2939">
        <v>576129.79729999998</v>
      </c>
      <c r="S2939">
        <v>613028.60160000005</v>
      </c>
      <c r="T2939">
        <v>662030.39800000004</v>
      </c>
      <c r="U2939">
        <v>711773.99910000002</v>
      </c>
      <c r="V2939">
        <v>739447.20629999996</v>
      </c>
      <c r="W2939">
        <v>762456.59889999998</v>
      </c>
      <c r="X2939">
        <v>818353.60270000005</v>
      </c>
      <c r="Y2939">
        <v>873259.80449999997</v>
      </c>
      <c r="Z2939">
        <v>890958.19940000004</v>
      </c>
      <c r="AA2939">
        <v>965283.79700000002</v>
      </c>
      <c r="AB2939">
        <v>941954.39480000001</v>
      </c>
      <c r="AC2939">
        <v>1018183.7973</v>
      </c>
      <c r="AD2939">
        <v>1056451.1954000001</v>
      </c>
      <c r="AE2939">
        <v>1098257.0046000001</v>
      </c>
      <c r="AF2939">
        <v>1079666.8004000001</v>
      </c>
      <c r="AG2939">
        <v>1204556.6035</v>
      </c>
      <c r="AH2939">
        <v>1138820.7034</v>
      </c>
      <c r="AI2939">
        <v>1123782.2705000001</v>
      </c>
      <c r="AJ2939">
        <v>1198681.8825000001</v>
      </c>
      <c r="AK2939">
        <v>1007099.4243</v>
      </c>
      <c r="AL2939" t="s">
        <v>531</v>
      </c>
      <c r="AM2939" s="49" t="s">
        <v>365</v>
      </c>
      <c r="AN2939" s="49" t="s">
        <v>14</v>
      </c>
      <c r="AO2939" s="49" t="s">
        <v>485</v>
      </c>
      <c r="AP2939" s="49" t="s">
        <v>501</v>
      </c>
      <c r="AQ2939" s="49" t="s">
        <v>11</v>
      </c>
      <c r="AR2939" s="49" t="s">
        <v>487</v>
      </c>
      <c r="AS2939" s="49" t="s">
        <v>488</v>
      </c>
      <c r="AT2939" s="49" t="s">
        <v>489</v>
      </c>
    </row>
    <row r="2940" spans="1:46" x14ac:dyDescent="0.25">
      <c r="A2940">
        <v>17</v>
      </c>
      <c r="B2940" t="s">
        <v>493</v>
      </c>
      <c r="C2940" t="s">
        <v>606</v>
      </c>
      <c r="D2940" t="s">
        <v>607</v>
      </c>
      <c r="E2940" t="s">
        <v>640</v>
      </c>
      <c r="F2940" t="s">
        <v>641</v>
      </c>
      <c r="G2940">
        <v>31298178.409400001</v>
      </c>
      <c r="H2940">
        <v>31868449.776500002</v>
      </c>
      <c r="I2940">
        <v>32339793.1807</v>
      </c>
      <c r="J2940">
        <v>32767298.222399998</v>
      </c>
      <c r="K2940">
        <v>33185909.630100001</v>
      </c>
      <c r="L2940">
        <v>33870211.8112</v>
      </c>
      <c r="M2940">
        <v>34434913.306599997</v>
      </c>
      <c r="N2940">
        <v>34714743.632100001</v>
      </c>
      <c r="O2940">
        <v>34828910.445900001</v>
      </c>
      <c r="P2940">
        <v>35000729.801299997</v>
      </c>
      <c r="Q2940">
        <v>35267239.864399999</v>
      </c>
      <c r="R2940">
        <v>34555327.022699997</v>
      </c>
      <c r="S2940">
        <v>35009231.207500003</v>
      </c>
      <c r="T2940">
        <v>35738910.395900004</v>
      </c>
      <c r="U2940">
        <v>36683806.1642</v>
      </c>
      <c r="V2940">
        <v>37530492.043499999</v>
      </c>
      <c r="W2940">
        <v>38570961.017499998</v>
      </c>
      <c r="X2940">
        <v>39524238.390900001</v>
      </c>
      <c r="Y2940">
        <v>40724788.712499999</v>
      </c>
      <c r="Z2940">
        <v>40917595.1272</v>
      </c>
      <c r="AA2940">
        <v>42801700.076700002</v>
      </c>
      <c r="AB2940">
        <v>43132439.248300001</v>
      </c>
      <c r="AC2940">
        <v>44816328.9265</v>
      </c>
      <c r="AD2940">
        <v>46706451.5594</v>
      </c>
      <c r="AE2940">
        <v>47973471.145199999</v>
      </c>
      <c r="AF2940">
        <v>48735610.0999</v>
      </c>
      <c r="AG2940">
        <v>50404872.727499999</v>
      </c>
      <c r="AH2940">
        <v>52554667.684199996</v>
      </c>
      <c r="AI2940">
        <v>55116417.924199998</v>
      </c>
      <c r="AJ2940">
        <v>57111175.639200002</v>
      </c>
      <c r="AK2940">
        <v>58652497.086199999</v>
      </c>
      <c r="AL2940" t="s">
        <v>531</v>
      </c>
      <c r="AM2940" s="49" t="e">
        <v>#N/A</v>
      </c>
      <c r="AN2940" s="49" t="e">
        <v>#N/A</v>
      </c>
      <c r="AO2940" s="49" t="e">
        <v>#N/A</v>
      </c>
      <c r="AP2940" s="49" t="e">
        <v>#N/A</v>
      </c>
      <c r="AQ2940" s="49" t="e">
        <v>#N/A</v>
      </c>
      <c r="AR2940" s="49" t="e">
        <v>#N/A</v>
      </c>
      <c r="AS2940" s="49" t="e">
        <v>#N/A</v>
      </c>
      <c r="AT2940" s="49" t="e">
        <v>#N/A</v>
      </c>
    </row>
    <row r="2941" spans="1:46" x14ac:dyDescent="0.25">
      <c r="A2941">
        <v>17</v>
      </c>
      <c r="B2941" t="s">
        <v>362</v>
      </c>
      <c r="C2941" t="s">
        <v>362</v>
      </c>
      <c r="D2941" t="s">
        <v>363</v>
      </c>
      <c r="E2941" t="s">
        <v>640</v>
      </c>
      <c r="F2941" t="s">
        <v>641</v>
      </c>
      <c r="G2941">
        <v>44147.000800000002</v>
      </c>
      <c r="H2941">
        <v>46649.798699999999</v>
      </c>
      <c r="I2941">
        <v>48770.7981</v>
      </c>
      <c r="J2941">
        <v>51503.9997</v>
      </c>
      <c r="K2941">
        <v>53655.801399999997</v>
      </c>
      <c r="L2941">
        <v>56827.000999999997</v>
      </c>
      <c r="M2941">
        <v>59563.003599999996</v>
      </c>
      <c r="N2941">
        <v>62017.799800000001</v>
      </c>
      <c r="O2941">
        <v>65051.199200000003</v>
      </c>
      <c r="P2941">
        <v>72088.799700000003</v>
      </c>
      <c r="Q2941">
        <v>73898.003899999996</v>
      </c>
      <c r="R2941">
        <v>75546.397299999997</v>
      </c>
      <c r="S2941">
        <v>77540.603600000002</v>
      </c>
      <c r="T2941">
        <v>79522.199299999993</v>
      </c>
      <c r="U2941">
        <v>81337.600000000006</v>
      </c>
      <c r="V2941">
        <v>83789.402600000001</v>
      </c>
      <c r="W2941">
        <v>85409.602100000004</v>
      </c>
      <c r="X2941">
        <v>87951.203299999994</v>
      </c>
      <c r="Y2941">
        <v>89552.599799999996</v>
      </c>
      <c r="Z2941">
        <v>96443.000799999994</v>
      </c>
      <c r="AA2941">
        <v>99193.803799999994</v>
      </c>
      <c r="AB2941">
        <v>102054.5981</v>
      </c>
      <c r="AC2941">
        <v>104850.3967</v>
      </c>
      <c r="AD2941">
        <v>107110.201</v>
      </c>
      <c r="AE2941">
        <v>110036.5984</v>
      </c>
      <c r="AF2941">
        <v>112197.7994</v>
      </c>
      <c r="AG2941">
        <v>115646.6005</v>
      </c>
      <c r="AH2941">
        <v>107703.25290000001</v>
      </c>
      <c r="AI2941">
        <v>114249.51979999999</v>
      </c>
      <c r="AJ2941">
        <v>118818.18949999999</v>
      </c>
      <c r="AK2941">
        <v>126129.0289</v>
      </c>
      <c r="AL2941" t="s">
        <v>531</v>
      </c>
      <c r="AM2941" s="49" t="s">
        <v>363</v>
      </c>
      <c r="AN2941" s="49" t="s">
        <v>8</v>
      </c>
      <c r="AO2941" s="49" t="s">
        <v>9</v>
      </c>
      <c r="AP2941" s="49" t="s">
        <v>486</v>
      </c>
      <c r="AQ2941" s="49" t="s">
        <v>9</v>
      </c>
      <c r="AR2941" s="49" t="s">
        <v>495</v>
      </c>
      <c r="AS2941" s="49" t="s">
        <v>488</v>
      </c>
      <c r="AT2941" s="49" t="s">
        <v>489</v>
      </c>
    </row>
    <row r="2942" spans="1:46" x14ac:dyDescent="0.25">
      <c r="A2942">
        <v>17</v>
      </c>
      <c r="B2942" t="s">
        <v>372</v>
      </c>
      <c r="C2942" t="s">
        <v>372</v>
      </c>
      <c r="D2942" t="s">
        <v>431</v>
      </c>
      <c r="E2942" t="s">
        <v>640</v>
      </c>
      <c r="F2942" t="s">
        <v>641</v>
      </c>
      <c r="G2942">
        <v>2748.9985000000001</v>
      </c>
      <c r="H2942">
        <v>2448.0010000000002</v>
      </c>
      <c r="I2942">
        <v>2453.0001000000002</v>
      </c>
      <c r="J2942">
        <v>2328.9996000000001</v>
      </c>
      <c r="K2942">
        <v>2566.9983000000002</v>
      </c>
      <c r="L2942">
        <v>1769.999</v>
      </c>
      <c r="M2942">
        <v>1815.9993999999999</v>
      </c>
      <c r="N2942">
        <v>1921.0001</v>
      </c>
      <c r="O2942">
        <v>1908.0001</v>
      </c>
      <c r="P2942">
        <v>1987.0009</v>
      </c>
      <c r="Q2942">
        <v>899.99869999999999</v>
      </c>
      <c r="R2942">
        <v>834.60090000000002</v>
      </c>
      <c r="S2942">
        <v>1838.5997</v>
      </c>
      <c r="T2942">
        <v>1613.6011000000001</v>
      </c>
      <c r="U2942">
        <v>1641.2004999999999</v>
      </c>
      <c r="V2942">
        <v>1666.1999000000001</v>
      </c>
      <c r="W2942">
        <v>1308.8021000000001</v>
      </c>
      <c r="X2942">
        <v>1100.8018</v>
      </c>
      <c r="Y2942">
        <v>1093.8015</v>
      </c>
      <c r="Z2942">
        <v>1097.3979999999999</v>
      </c>
      <c r="AA2942">
        <v>605.39869999999996</v>
      </c>
      <c r="AB2942">
        <v>599.399</v>
      </c>
      <c r="AC2942">
        <v>594.4</v>
      </c>
      <c r="AD2942">
        <v>589.39679999999998</v>
      </c>
      <c r="AE2942">
        <v>587.99839999999995</v>
      </c>
      <c r="AF2942">
        <v>585.59929999999997</v>
      </c>
      <c r="AG2942">
        <v>580.60029999999995</v>
      </c>
      <c r="AH2942">
        <v>573.76329999999996</v>
      </c>
      <c r="AI2942">
        <v>565.28920000000005</v>
      </c>
      <c r="AJ2942">
        <v>560.08920000000001</v>
      </c>
      <c r="AK2942">
        <v>554.99379999999996</v>
      </c>
      <c r="AL2942" t="s">
        <v>531</v>
      </c>
      <c r="AM2942" s="49" t="s">
        <v>431</v>
      </c>
      <c r="AN2942" s="49" t="s">
        <v>14</v>
      </c>
      <c r="AO2942" s="49" t="s">
        <v>507</v>
      </c>
      <c r="AP2942" s="49" t="s">
        <v>505</v>
      </c>
      <c r="AQ2942" s="49" t="s">
        <v>10</v>
      </c>
      <c r="AR2942" s="49" t="s">
        <v>495</v>
      </c>
      <c r="AS2942" s="49" t="s">
        <v>496</v>
      </c>
      <c r="AT2942" s="49" t="s">
        <v>497</v>
      </c>
    </row>
    <row r="2943" spans="1:46" x14ac:dyDescent="0.25">
      <c r="A2943">
        <v>17</v>
      </c>
      <c r="B2943" t="s">
        <v>373</v>
      </c>
      <c r="C2943" t="s">
        <v>373</v>
      </c>
      <c r="D2943" t="s">
        <v>374</v>
      </c>
      <c r="E2943" t="s">
        <v>640</v>
      </c>
      <c r="F2943" t="s">
        <v>641</v>
      </c>
      <c r="G2943">
        <v>26896.601900000001</v>
      </c>
      <c r="H2943">
        <v>27729.000599999999</v>
      </c>
      <c r="I2943">
        <v>28131.8</v>
      </c>
      <c r="J2943">
        <v>28636.4015</v>
      </c>
      <c r="K2943">
        <v>30013.000400000001</v>
      </c>
      <c r="L2943">
        <v>31547.399799999999</v>
      </c>
      <c r="M2943">
        <v>33185.200599999996</v>
      </c>
      <c r="N2943">
        <v>34641.398999999998</v>
      </c>
      <c r="O2943">
        <v>36280.200400000002</v>
      </c>
      <c r="P2943">
        <v>37881.998899999999</v>
      </c>
      <c r="Q2943">
        <v>39409.197</v>
      </c>
      <c r="R2943">
        <v>40913.798999999999</v>
      </c>
      <c r="S2943">
        <v>42509.396800000002</v>
      </c>
      <c r="T2943">
        <v>44425.397900000004</v>
      </c>
      <c r="U2943">
        <v>46014.799299999999</v>
      </c>
      <c r="V2943">
        <v>47628.199399999998</v>
      </c>
      <c r="W2943">
        <v>49136.000099999997</v>
      </c>
      <c r="X2943">
        <v>50773.197999999997</v>
      </c>
      <c r="Y2943">
        <v>52529.397299999997</v>
      </c>
      <c r="Z2943">
        <v>53686.599499999997</v>
      </c>
      <c r="AA2943">
        <v>46106.996800000001</v>
      </c>
      <c r="AB2943">
        <v>46383.539199999999</v>
      </c>
      <c r="AC2943">
        <v>47428.648200000003</v>
      </c>
      <c r="AD2943">
        <v>48224.002</v>
      </c>
      <c r="AE2943">
        <v>49109.326000000001</v>
      </c>
      <c r="AF2943">
        <v>49116.950199999999</v>
      </c>
      <c r="AG2943">
        <v>49598.921999999999</v>
      </c>
      <c r="AH2943">
        <v>49668.627999999997</v>
      </c>
      <c r="AI2943">
        <v>50394.443299999999</v>
      </c>
      <c r="AJ2943">
        <v>51360.756800000003</v>
      </c>
      <c r="AK2943">
        <v>51775.873800000001</v>
      </c>
      <c r="AL2943" t="s">
        <v>531</v>
      </c>
      <c r="AM2943" s="49" t="s">
        <v>374</v>
      </c>
      <c r="AN2943" s="49" t="s">
        <v>7</v>
      </c>
      <c r="AO2943" s="49" t="s">
        <v>9</v>
      </c>
      <c r="AP2943" s="49" t="s">
        <v>494</v>
      </c>
      <c r="AQ2943" s="49" t="s">
        <v>9</v>
      </c>
      <c r="AR2943" s="49" t="s">
        <v>487</v>
      </c>
      <c r="AS2943" s="49" t="s">
        <v>488</v>
      </c>
      <c r="AT2943" s="49" t="s">
        <v>489</v>
      </c>
    </row>
    <row r="2944" spans="1:46" x14ac:dyDescent="0.25">
      <c r="A2944">
        <v>17</v>
      </c>
      <c r="B2944" t="s">
        <v>368</v>
      </c>
      <c r="C2944" t="s">
        <v>368</v>
      </c>
      <c r="D2944" t="s">
        <v>429</v>
      </c>
      <c r="E2944" t="s">
        <v>640</v>
      </c>
      <c r="F2944" t="s">
        <v>641</v>
      </c>
      <c r="G2944">
        <v>10.8019</v>
      </c>
      <c r="H2944">
        <v>10.8019</v>
      </c>
      <c r="I2944">
        <v>10.8019</v>
      </c>
      <c r="J2944">
        <v>10.8019</v>
      </c>
      <c r="K2944">
        <v>10.8019</v>
      </c>
      <c r="L2944">
        <v>10.8019</v>
      </c>
      <c r="M2944">
        <v>10.8019</v>
      </c>
      <c r="N2944">
        <v>10.8019</v>
      </c>
      <c r="O2944">
        <v>35.801299999999998</v>
      </c>
      <c r="P2944">
        <v>35.801299999999998</v>
      </c>
      <c r="Q2944">
        <v>35.801299999999998</v>
      </c>
      <c r="R2944">
        <v>35.801299999999998</v>
      </c>
      <c r="S2944">
        <v>44.802900000000001</v>
      </c>
      <c r="T2944">
        <v>44.802900000000001</v>
      </c>
      <c r="U2944">
        <v>44.802900000000001</v>
      </c>
      <c r="V2944">
        <v>44.802900000000001</v>
      </c>
      <c r="W2944">
        <v>112.8008</v>
      </c>
      <c r="X2944">
        <v>112.8008</v>
      </c>
      <c r="Y2944">
        <v>112.8008</v>
      </c>
      <c r="Z2944">
        <v>112.8008</v>
      </c>
      <c r="AA2944">
        <v>112.8008</v>
      </c>
      <c r="AB2944">
        <v>112.8008</v>
      </c>
      <c r="AC2944">
        <v>84.803600000000003</v>
      </c>
      <c r="AD2944">
        <v>84.803600000000003</v>
      </c>
      <c r="AE2944">
        <v>84.803600000000003</v>
      </c>
      <c r="AF2944">
        <v>84.803600000000003</v>
      </c>
      <c r="AG2944">
        <v>84.803600000000003</v>
      </c>
      <c r="AH2944">
        <v>100.77630000000001</v>
      </c>
      <c r="AI2944">
        <v>100.77630000000001</v>
      </c>
      <c r="AJ2944">
        <v>100.77630000000001</v>
      </c>
      <c r="AK2944">
        <v>100.77630000000001</v>
      </c>
      <c r="AL2944" t="s">
        <v>531</v>
      </c>
      <c r="AM2944" s="49" t="s">
        <v>429</v>
      </c>
      <c r="AN2944" s="49" t="s">
        <v>14</v>
      </c>
      <c r="AO2944" s="49" t="s">
        <v>485</v>
      </c>
      <c r="AP2944" s="49" t="s">
        <v>501</v>
      </c>
      <c r="AQ2944" s="49" t="s">
        <v>11</v>
      </c>
      <c r="AR2944" s="49" t="s">
        <v>495</v>
      </c>
      <c r="AS2944" s="49" t="s">
        <v>496</v>
      </c>
      <c r="AT2944" s="49" t="s">
        <v>497</v>
      </c>
    </row>
    <row r="2945" spans="1:46" x14ac:dyDescent="0.25">
      <c r="A2945">
        <v>17</v>
      </c>
      <c r="B2945" t="s">
        <v>381</v>
      </c>
      <c r="C2945" t="s">
        <v>381</v>
      </c>
      <c r="D2945" t="s">
        <v>382</v>
      </c>
      <c r="E2945" t="s">
        <v>640</v>
      </c>
      <c r="F2945" t="s">
        <v>641</v>
      </c>
      <c r="G2945">
        <v>331161.402</v>
      </c>
      <c r="H2945">
        <v>344912.40240000002</v>
      </c>
      <c r="I2945">
        <v>358867.99900000001</v>
      </c>
      <c r="J2945">
        <v>366143.20039999997</v>
      </c>
      <c r="K2945">
        <v>375967.20010000002</v>
      </c>
      <c r="L2945">
        <v>383854.20179999998</v>
      </c>
      <c r="M2945">
        <v>397472.99969999999</v>
      </c>
      <c r="N2945">
        <v>407840.7977</v>
      </c>
      <c r="O2945">
        <v>412399.8</v>
      </c>
      <c r="P2945">
        <v>415934.20030000003</v>
      </c>
      <c r="Q2945">
        <v>423992.60119999998</v>
      </c>
      <c r="R2945">
        <v>433871.2009</v>
      </c>
      <c r="S2945">
        <v>449742.00319999998</v>
      </c>
      <c r="T2945">
        <v>465481.40269999998</v>
      </c>
      <c r="U2945">
        <v>479483.60269999999</v>
      </c>
      <c r="V2945">
        <v>488541.79889999999</v>
      </c>
      <c r="W2945">
        <v>497865.40059999999</v>
      </c>
      <c r="X2945">
        <v>506323.40230000002</v>
      </c>
      <c r="Y2945">
        <v>526082.79969999997</v>
      </c>
      <c r="Z2945">
        <v>547788.20090000005</v>
      </c>
      <c r="AA2945">
        <v>559154.19889999996</v>
      </c>
      <c r="AB2945">
        <v>576045.80169999995</v>
      </c>
      <c r="AC2945">
        <v>578275.40249999997</v>
      </c>
      <c r="AD2945">
        <v>621680.00410000002</v>
      </c>
      <c r="AE2945">
        <v>635614.20209999999</v>
      </c>
      <c r="AF2945">
        <v>662479.39879999997</v>
      </c>
      <c r="AG2945">
        <v>500735.20079999999</v>
      </c>
      <c r="AH2945">
        <v>503389.82040000003</v>
      </c>
      <c r="AI2945">
        <v>535967.87219999998</v>
      </c>
      <c r="AJ2945">
        <v>597686.44979999994</v>
      </c>
      <c r="AK2945">
        <v>529597.71880000003</v>
      </c>
      <c r="AL2945" t="s">
        <v>531</v>
      </c>
      <c r="AM2945" s="49" t="s">
        <v>382</v>
      </c>
      <c r="AN2945" s="49" t="s">
        <v>6</v>
      </c>
      <c r="AO2945" s="49" t="s">
        <v>9</v>
      </c>
      <c r="AP2945" s="49" t="s">
        <v>486</v>
      </c>
      <c r="AQ2945" s="49" t="s">
        <v>9</v>
      </c>
      <c r="AR2945" s="49" t="s">
        <v>487</v>
      </c>
      <c r="AS2945" s="49" t="s">
        <v>488</v>
      </c>
      <c r="AT2945" s="49" t="s">
        <v>489</v>
      </c>
    </row>
    <row r="2946" spans="1:46" x14ac:dyDescent="0.25">
      <c r="A2946">
        <v>17</v>
      </c>
      <c r="B2946" t="s">
        <v>383</v>
      </c>
      <c r="C2946" t="s">
        <v>383</v>
      </c>
      <c r="D2946" t="s">
        <v>384</v>
      </c>
      <c r="E2946" t="s">
        <v>640</v>
      </c>
      <c r="F2946" t="s">
        <v>641</v>
      </c>
      <c r="G2946">
        <v>52909.399700000002</v>
      </c>
      <c r="H2946">
        <v>55948.003199999999</v>
      </c>
      <c r="I2946">
        <v>40832.801099999997</v>
      </c>
      <c r="J2946">
        <v>51138.400000000001</v>
      </c>
      <c r="K2946">
        <v>54744.796499999997</v>
      </c>
      <c r="L2946">
        <v>46908.802499999998</v>
      </c>
      <c r="M2946">
        <v>42111.198700000001</v>
      </c>
      <c r="N2946">
        <v>46475.602700000003</v>
      </c>
      <c r="O2946">
        <v>67623.200700000001</v>
      </c>
      <c r="P2946">
        <v>62529.200700000001</v>
      </c>
      <c r="Q2946">
        <v>51559.998200000002</v>
      </c>
      <c r="R2946">
        <v>54324.801800000001</v>
      </c>
      <c r="S2946">
        <v>45688.400600000001</v>
      </c>
      <c r="T2946">
        <v>44320.397199999999</v>
      </c>
      <c r="U2946">
        <v>53381.599499999997</v>
      </c>
      <c r="V2946">
        <v>55595.600299999998</v>
      </c>
      <c r="W2946">
        <v>80892.601800000004</v>
      </c>
      <c r="X2946">
        <v>99431.400500000003</v>
      </c>
      <c r="Y2946">
        <v>113264.1983</v>
      </c>
      <c r="Z2946">
        <v>111141.3986</v>
      </c>
      <c r="AA2946">
        <v>117283.7984</v>
      </c>
      <c r="AB2946">
        <v>113685.59970000001</v>
      </c>
      <c r="AC2946">
        <v>112755.9961</v>
      </c>
      <c r="AD2946">
        <v>146161.9626</v>
      </c>
      <c r="AE2946">
        <v>136626.92329999999</v>
      </c>
      <c r="AF2946">
        <v>134173.32029999999</v>
      </c>
      <c r="AG2946">
        <v>173010.21109999999</v>
      </c>
      <c r="AH2946">
        <v>187995.61410000001</v>
      </c>
      <c r="AI2946">
        <v>201776.22339999999</v>
      </c>
      <c r="AJ2946">
        <v>199790.59160000001</v>
      </c>
      <c r="AK2946">
        <v>212215.67850000001</v>
      </c>
      <c r="AL2946">
        <v>208460.5208</v>
      </c>
      <c r="AM2946" s="49" t="s">
        <v>384</v>
      </c>
      <c r="AN2946" s="49" t="s">
        <v>14</v>
      </c>
      <c r="AO2946" s="49" t="s">
        <v>500</v>
      </c>
      <c r="AP2946" s="49" t="s">
        <v>494</v>
      </c>
      <c r="AQ2946" s="49" t="s">
        <v>502</v>
      </c>
      <c r="AR2946" s="49" t="s">
        <v>487</v>
      </c>
      <c r="AS2946" s="49" t="s">
        <v>488</v>
      </c>
      <c r="AT2946" s="49" t="s">
        <v>489</v>
      </c>
    </row>
    <row r="2947" spans="1:46" x14ac:dyDescent="0.25">
      <c r="A2947">
        <v>17</v>
      </c>
      <c r="B2947" t="s">
        <v>62</v>
      </c>
      <c r="C2947" t="s">
        <v>62</v>
      </c>
      <c r="D2947" t="s">
        <v>407</v>
      </c>
      <c r="E2947" t="s">
        <v>640</v>
      </c>
      <c r="F2947" t="s">
        <v>641</v>
      </c>
      <c r="G2947">
        <v>0</v>
      </c>
      <c r="H2947">
        <v>0</v>
      </c>
      <c r="I2947">
        <v>0</v>
      </c>
      <c r="J2947">
        <v>0</v>
      </c>
      <c r="K2947">
        <v>0</v>
      </c>
      <c r="L2947">
        <v>0</v>
      </c>
      <c r="M2947">
        <v>0</v>
      </c>
      <c r="N2947">
        <v>0</v>
      </c>
      <c r="O2947">
        <v>0</v>
      </c>
      <c r="P2947">
        <v>0</v>
      </c>
      <c r="Q2947">
        <v>0</v>
      </c>
      <c r="R2947">
        <v>0</v>
      </c>
      <c r="S2947">
        <v>0</v>
      </c>
      <c r="T2947">
        <v>0</v>
      </c>
      <c r="U2947">
        <v>0</v>
      </c>
      <c r="V2947">
        <v>0</v>
      </c>
      <c r="W2947">
        <v>0</v>
      </c>
      <c r="X2947">
        <v>0</v>
      </c>
      <c r="Y2947">
        <v>0</v>
      </c>
      <c r="Z2947">
        <v>21.599699999999999</v>
      </c>
      <c r="AA2947">
        <v>61.198500000000003</v>
      </c>
      <c r="AB2947">
        <v>64.799099999999996</v>
      </c>
      <c r="AC2947">
        <v>68.399799999999999</v>
      </c>
      <c r="AD2947">
        <v>671.80139999999994</v>
      </c>
      <c r="AE2947">
        <v>2827.4005000000002</v>
      </c>
      <c r="AF2947">
        <v>2830.9969000000001</v>
      </c>
      <c r="AG2947">
        <v>3019.8006999999998</v>
      </c>
      <c r="AH2947">
        <v>4522.3091999999997</v>
      </c>
      <c r="AI2947">
        <v>6394.9058000000005</v>
      </c>
      <c r="AJ2947">
        <v>15286.911099999999</v>
      </c>
      <c r="AK2947">
        <v>21550.133699999998</v>
      </c>
      <c r="AL2947" t="s">
        <v>531</v>
      </c>
      <c r="AM2947" s="49" t="s">
        <v>407</v>
      </c>
      <c r="AN2947" s="49" t="s">
        <v>14</v>
      </c>
      <c r="AO2947" s="49" t="s">
        <v>485</v>
      </c>
      <c r="AP2947" s="49" t="s">
        <v>505</v>
      </c>
      <c r="AQ2947" s="49" t="s">
        <v>13</v>
      </c>
      <c r="AR2947" s="49" t="s">
        <v>495</v>
      </c>
      <c r="AS2947" s="49" t="s">
        <v>496</v>
      </c>
      <c r="AT2947" s="49" t="s">
        <v>497</v>
      </c>
    </row>
    <row r="2948" spans="1:46" x14ac:dyDescent="0.25">
      <c r="A2948">
        <v>17</v>
      </c>
      <c r="B2948" t="s">
        <v>169</v>
      </c>
      <c r="C2948" t="s">
        <v>169</v>
      </c>
      <c r="D2948" t="s">
        <v>170</v>
      </c>
      <c r="E2948" t="s">
        <v>640</v>
      </c>
      <c r="F2948" t="s">
        <v>641</v>
      </c>
      <c r="G2948">
        <v>43078.600700000003</v>
      </c>
      <c r="H2948">
        <v>42508.994899999998</v>
      </c>
      <c r="I2948">
        <v>57005.597300000001</v>
      </c>
      <c r="J2948">
        <v>56445.998</v>
      </c>
      <c r="K2948">
        <v>73967.605299999996</v>
      </c>
      <c r="L2948">
        <v>76862.392300000007</v>
      </c>
      <c r="M2948">
        <v>74403.597699999998</v>
      </c>
      <c r="N2948">
        <v>81409.600399999996</v>
      </c>
      <c r="O2948">
        <v>87125.001099999994</v>
      </c>
      <c r="P2948">
        <v>89313.198600000003</v>
      </c>
      <c r="Q2948">
        <v>94779.400899999993</v>
      </c>
      <c r="R2948">
        <v>95239.806599999996</v>
      </c>
      <c r="S2948">
        <v>105575.6048</v>
      </c>
      <c r="T2948">
        <v>108760.00539999999</v>
      </c>
      <c r="U2948">
        <v>120755.19990000001</v>
      </c>
      <c r="V2948">
        <v>145967.6532</v>
      </c>
      <c r="W2948">
        <v>160262.22570000001</v>
      </c>
      <c r="X2948">
        <v>177875.1513</v>
      </c>
      <c r="Y2948">
        <v>185963.63860000001</v>
      </c>
      <c r="Z2948">
        <v>202282.09349999999</v>
      </c>
      <c r="AA2948">
        <v>212178.06419999999</v>
      </c>
      <c r="AB2948">
        <v>250735.41080000001</v>
      </c>
      <c r="AC2948">
        <v>281932.7732</v>
      </c>
      <c r="AD2948">
        <v>328330.1372</v>
      </c>
      <c r="AE2948">
        <v>369306.33620000002</v>
      </c>
      <c r="AF2948">
        <v>451259.1948</v>
      </c>
      <c r="AG2948">
        <v>468936.4129</v>
      </c>
      <c r="AH2948">
        <v>552671.13589999999</v>
      </c>
      <c r="AI2948">
        <v>602444.43400000001</v>
      </c>
      <c r="AJ2948">
        <v>630378.13970000006</v>
      </c>
      <c r="AK2948">
        <v>687714.95900000003</v>
      </c>
      <c r="AL2948">
        <v>675237.71719999996</v>
      </c>
      <c r="AM2948" s="49" t="s">
        <v>170</v>
      </c>
      <c r="AN2948" s="49" t="s">
        <v>14</v>
      </c>
      <c r="AO2948" s="49" t="s">
        <v>500</v>
      </c>
      <c r="AP2948" s="49" t="s">
        <v>505</v>
      </c>
      <c r="AQ2948" s="49" t="s">
        <v>13</v>
      </c>
      <c r="AR2948" s="49" t="s">
        <v>487</v>
      </c>
      <c r="AS2948" s="49" t="s">
        <v>488</v>
      </c>
      <c r="AT2948" s="49" t="s">
        <v>489</v>
      </c>
    </row>
    <row r="2949" spans="1:46" x14ac:dyDescent="0.25">
      <c r="A2949">
        <v>17</v>
      </c>
      <c r="B2949" t="s">
        <v>379</v>
      </c>
      <c r="C2949" t="s">
        <v>379</v>
      </c>
      <c r="D2949" t="s">
        <v>608</v>
      </c>
      <c r="E2949" t="s">
        <v>640</v>
      </c>
      <c r="F2949" t="s">
        <v>641</v>
      </c>
      <c r="G2949">
        <v>290656.39799999999</v>
      </c>
      <c r="H2949">
        <v>301268.6004</v>
      </c>
      <c r="I2949">
        <v>313089.00030000001</v>
      </c>
      <c r="J2949">
        <v>334339.20000000001</v>
      </c>
      <c r="K2949">
        <v>404048.39840000001</v>
      </c>
      <c r="L2949">
        <v>415427.4007</v>
      </c>
      <c r="M2949">
        <v>426523.79810000001</v>
      </c>
      <c r="N2949">
        <v>435349.40090000001</v>
      </c>
      <c r="O2949">
        <v>469086.79859999998</v>
      </c>
      <c r="P2949">
        <v>504264.20010000002</v>
      </c>
      <c r="Q2949">
        <v>529945.0013</v>
      </c>
      <c r="R2949">
        <v>547052.99879999994</v>
      </c>
      <c r="S2949">
        <v>569907.99890000001</v>
      </c>
      <c r="T2949">
        <v>592148.59869999997</v>
      </c>
      <c r="U2949">
        <v>596569.40319999994</v>
      </c>
      <c r="V2949">
        <v>622470.60179999995</v>
      </c>
      <c r="W2949">
        <v>639858.00120000006</v>
      </c>
      <c r="X2949">
        <v>647915.79500000004</v>
      </c>
      <c r="Y2949">
        <v>659573.39950000006</v>
      </c>
      <c r="Z2949">
        <v>680430.5969</v>
      </c>
      <c r="AA2949">
        <v>695252.80249999999</v>
      </c>
      <c r="AB2949">
        <v>714841.60459999996</v>
      </c>
      <c r="AC2949">
        <v>701396.60490000003</v>
      </c>
      <c r="AD2949">
        <v>727776.59759999998</v>
      </c>
      <c r="AE2949">
        <v>726392.00190000003</v>
      </c>
      <c r="AF2949">
        <v>742986.80240000004</v>
      </c>
      <c r="AG2949">
        <v>757771.40220000001</v>
      </c>
      <c r="AH2949">
        <v>767122.35210000002</v>
      </c>
      <c r="AI2949">
        <v>778497.52339999995</v>
      </c>
      <c r="AJ2949">
        <v>819341.7378</v>
      </c>
      <c r="AK2949">
        <v>832459.64789999998</v>
      </c>
      <c r="AL2949" t="s">
        <v>531</v>
      </c>
      <c r="AM2949" s="49" t="s">
        <v>380</v>
      </c>
      <c r="AN2949" s="49" t="s">
        <v>6</v>
      </c>
      <c r="AO2949" s="49" t="s">
        <v>9</v>
      </c>
      <c r="AP2949" s="49" t="s">
        <v>494</v>
      </c>
      <c r="AQ2949" s="49" t="s">
        <v>9</v>
      </c>
      <c r="AR2949" s="49" t="s">
        <v>487</v>
      </c>
      <c r="AS2949" s="49" t="s">
        <v>488</v>
      </c>
      <c r="AT2949" s="49" t="s">
        <v>489</v>
      </c>
    </row>
    <row r="2950" spans="1:46" x14ac:dyDescent="0.25">
      <c r="A2950">
        <v>17</v>
      </c>
      <c r="B2950" t="s">
        <v>387</v>
      </c>
      <c r="C2950" t="s">
        <v>387</v>
      </c>
      <c r="D2950" t="s">
        <v>388</v>
      </c>
      <c r="E2950" t="s">
        <v>640</v>
      </c>
      <c r="F2950" t="s">
        <v>641</v>
      </c>
      <c r="G2950">
        <v>4026644.6005000002</v>
      </c>
      <c r="H2950">
        <v>4151974.4068999998</v>
      </c>
      <c r="I2950">
        <v>4351104.5979000004</v>
      </c>
      <c r="J2950">
        <v>4221847.2004000004</v>
      </c>
      <c r="K2950">
        <v>4189464.2492</v>
      </c>
      <c r="L2950">
        <v>4388014.8530999999</v>
      </c>
      <c r="M2950">
        <v>4612142.1994000003</v>
      </c>
      <c r="N2950">
        <v>4443396.9978</v>
      </c>
      <c r="O2950">
        <v>4398366.6030000001</v>
      </c>
      <c r="P2950">
        <v>4329495.9452999998</v>
      </c>
      <c r="Q2950">
        <v>4266927.665</v>
      </c>
      <c r="R2950">
        <v>3737586.2747</v>
      </c>
      <c r="S2950">
        <v>3829478.3662</v>
      </c>
      <c r="T2950">
        <v>4068499.68</v>
      </c>
      <c r="U2950">
        <v>4233660.7925000004</v>
      </c>
      <c r="V2950">
        <v>4391967.8202999998</v>
      </c>
      <c r="W2950">
        <v>4541903.5425000004</v>
      </c>
      <c r="X2950">
        <v>4556266.0542000001</v>
      </c>
      <c r="Y2950">
        <v>4854525.9532000003</v>
      </c>
      <c r="Z2950">
        <v>4951275.0384</v>
      </c>
      <c r="AA2950">
        <v>5303578.9808</v>
      </c>
      <c r="AB2950">
        <v>5757464.6096999999</v>
      </c>
      <c r="AC2950">
        <v>5826434.5740999999</v>
      </c>
      <c r="AD2950">
        <v>6170388.4337999998</v>
      </c>
      <c r="AE2950">
        <v>6431000.0911999997</v>
      </c>
      <c r="AF2950">
        <v>6288943.0641999999</v>
      </c>
      <c r="AG2950">
        <v>6500549.4710999997</v>
      </c>
      <c r="AH2950">
        <v>6861483.8276000004</v>
      </c>
      <c r="AI2950">
        <v>7356397.5049000001</v>
      </c>
      <c r="AJ2950">
        <v>7397185.2142000003</v>
      </c>
      <c r="AK2950">
        <v>7286179.5390999997</v>
      </c>
      <c r="AL2950">
        <v>7113652.4260999998</v>
      </c>
      <c r="AM2950" s="49" t="s">
        <v>388</v>
      </c>
      <c r="AN2950" s="49" t="s">
        <v>14</v>
      </c>
      <c r="AO2950" s="49" t="s">
        <v>507</v>
      </c>
      <c r="AP2950" s="49" t="s">
        <v>505</v>
      </c>
      <c r="AQ2950" s="49" t="s">
        <v>13</v>
      </c>
      <c r="AR2950" s="49" t="s">
        <v>487</v>
      </c>
      <c r="AS2950" s="49" t="s">
        <v>488</v>
      </c>
      <c r="AT2950" s="49" t="s">
        <v>489</v>
      </c>
    </row>
    <row r="2951" spans="1:46" x14ac:dyDescent="0.25">
      <c r="A2951">
        <v>17</v>
      </c>
      <c r="B2951" t="s">
        <v>385</v>
      </c>
      <c r="C2951" t="s">
        <v>385</v>
      </c>
      <c r="D2951" t="s">
        <v>386</v>
      </c>
      <c r="E2951" t="s">
        <v>640</v>
      </c>
      <c r="F2951" t="s">
        <v>641</v>
      </c>
      <c r="G2951">
        <v>48088.797700000003</v>
      </c>
      <c r="H2951">
        <v>45583.198799999998</v>
      </c>
      <c r="I2951">
        <v>52774.6014</v>
      </c>
      <c r="J2951">
        <v>49940.799400000004</v>
      </c>
      <c r="K2951">
        <v>49352.6</v>
      </c>
      <c r="L2951">
        <v>42419.401599999997</v>
      </c>
      <c r="M2951">
        <v>41033.198100000001</v>
      </c>
      <c r="N2951">
        <v>43732.398800000003</v>
      </c>
      <c r="O2951">
        <v>51595.200799999999</v>
      </c>
      <c r="P2951">
        <v>38486.4012</v>
      </c>
      <c r="Q2951">
        <v>43860.602800000001</v>
      </c>
      <c r="R2951">
        <v>51503.400999999998</v>
      </c>
      <c r="S2951">
        <v>52751.996899999998</v>
      </c>
      <c r="T2951">
        <v>49754.001100000001</v>
      </c>
      <c r="U2951">
        <v>36642.601499999997</v>
      </c>
      <c r="V2951">
        <v>44506.4041</v>
      </c>
      <c r="W2951">
        <v>35425.000500000002</v>
      </c>
      <c r="X2951">
        <v>54138.602299999999</v>
      </c>
      <c r="Y2951">
        <v>59585.398800000003</v>
      </c>
      <c r="Z2951">
        <v>62353.200199999999</v>
      </c>
      <c r="AA2951">
        <v>86170.071500000005</v>
      </c>
      <c r="AB2951">
        <v>79668.745699999999</v>
      </c>
      <c r="AC2951">
        <v>78250.488100000002</v>
      </c>
      <c r="AD2951">
        <v>91399.334499999997</v>
      </c>
      <c r="AE2951">
        <v>109626.6688</v>
      </c>
      <c r="AF2951">
        <v>123101.1226</v>
      </c>
      <c r="AG2951">
        <v>128804.9384</v>
      </c>
      <c r="AH2951">
        <v>133825.89970000001</v>
      </c>
      <c r="AI2951">
        <v>134026.7488</v>
      </c>
      <c r="AJ2951">
        <v>138811.19779999999</v>
      </c>
      <c r="AK2951">
        <v>129512.66250000001</v>
      </c>
      <c r="AL2951" t="s">
        <v>531</v>
      </c>
      <c r="AM2951" s="49" t="s">
        <v>386</v>
      </c>
      <c r="AN2951" s="49" t="s">
        <v>14</v>
      </c>
      <c r="AO2951" s="49" t="s">
        <v>506</v>
      </c>
      <c r="AP2951" s="49" t="s">
        <v>505</v>
      </c>
      <c r="AQ2951" s="49" t="s">
        <v>10</v>
      </c>
      <c r="AR2951" s="49" t="s">
        <v>487</v>
      </c>
      <c r="AS2951" s="49" t="s">
        <v>488</v>
      </c>
      <c r="AT2951" s="49" t="s">
        <v>489</v>
      </c>
    </row>
    <row r="2952" spans="1:46" x14ac:dyDescent="0.25">
      <c r="A2952">
        <v>17</v>
      </c>
      <c r="B2952" t="s">
        <v>389</v>
      </c>
      <c r="C2952" t="s">
        <v>389</v>
      </c>
      <c r="D2952" t="s">
        <v>432</v>
      </c>
      <c r="E2952" t="s">
        <v>640</v>
      </c>
      <c r="F2952" t="s">
        <v>641</v>
      </c>
      <c r="G2952">
        <v>24081.799500000001</v>
      </c>
      <c r="H2952">
        <v>21863.603599999999</v>
      </c>
      <c r="I2952">
        <v>22767.600699999999</v>
      </c>
      <c r="J2952">
        <v>26648.7978</v>
      </c>
      <c r="K2952">
        <v>25924.598600000001</v>
      </c>
      <c r="L2952">
        <v>22442.7971</v>
      </c>
      <c r="M2952">
        <v>23658.9997</v>
      </c>
      <c r="N2952">
        <v>20969.198400000001</v>
      </c>
      <c r="O2952">
        <v>21029.798200000001</v>
      </c>
      <c r="P2952">
        <v>25549.398499999999</v>
      </c>
      <c r="Q2952">
        <v>12873.798699999999</v>
      </c>
      <c r="R2952">
        <v>15854.599399999999</v>
      </c>
      <c r="S2952">
        <v>21849.401999999998</v>
      </c>
      <c r="T2952">
        <v>29552.4022</v>
      </c>
      <c r="U2952">
        <v>22092.001899999999</v>
      </c>
      <c r="V2952">
        <v>32288.199700000001</v>
      </c>
      <c r="W2952">
        <v>17078.0033</v>
      </c>
      <c r="X2952">
        <v>16963.598900000001</v>
      </c>
      <c r="Y2952">
        <v>16314.7999</v>
      </c>
      <c r="Z2952">
        <v>23496.803100000001</v>
      </c>
      <c r="AA2952">
        <v>29649.201000000001</v>
      </c>
      <c r="AB2952">
        <v>20696.7968</v>
      </c>
      <c r="AC2952">
        <v>24137.797999999999</v>
      </c>
      <c r="AD2952">
        <v>20721.398499999999</v>
      </c>
      <c r="AE2952">
        <v>22057.000199999999</v>
      </c>
      <c r="AF2952">
        <v>24742.999899999999</v>
      </c>
      <c r="AG2952">
        <v>24868.997500000001</v>
      </c>
      <c r="AH2952">
        <v>28719.191299999999</v>
      </c>
      <c r="AI2952">
        <v>21403.151900000001</v>
      </c>
      <c r="AJ2952">
        <v>23353.174900000002</v>
      </c>
      <c r="AK2952">
        <v>18124.514800000001</v>
      </c>
      <c r="AL2952" t="s">
        <v>531</v>
      </c>
      <c r="AM2952" s="49" t="s">
        <v>432</v>
      </c>
      <c r="AN2952" s="49" t="s">
        <v>14</v>
      </c>
      <c r="AO2952" s="49" t="s">
        <v>485</v>
      </c>
      <c r="AP2952" s="49" t="s">
        <v>494</v>
      </c>
      <c r="AQ2952" s="49" t="s">
        <v>11</v>
      </c>
      <c r="AR2952" s="49" t="s">
        <v>487</v>
      </c>
      <c r="AS2952" s="49" t="s">
        <v>496</v>
      </c>
      <c r="AT2952" s="49" t="s">
        <v>497</v>
      </c>
    </row>
    <row r="2953" spans="1:46" x14ac:dyDescent="0.25">
      <c r="A2953">
        <v>17</v>
      </c>
      <c r="B2953" t="s">
        <v>392</v>
      </c>
      <c r="C2953" t="s">
        <v>392</v>
      </c>
      <c r="D2953" t="s">
        <v>433</v>
      </c>
      <c r="E2953" t="s">
        <v>640</v>
      </c>
      <c r="F2953" t="s">
        <v>641</v>
      </c>
      <c r="G2953">
        <v>158280.80170000001</v>
      </c>
      <c r="H2953">
        <v>186397.1985</v>
      </c>
      <c r="I2953">
        <v>196562.6023</v>
      </c>
      <c r="J2953">
        <v>196070.79990000001</v>
      </c>
      <c r="K2953">
        <v>210418.40239999999</v>
      </c>
      <c r="L2953">
        <v>211908.99950000001</v>
      </c>
      <c r="M2953">
        <v>220777.19880000001</v>
      </c>
      <c r="N2953">
        <v>234237.8027</v>
      </c>
      <c r="O2953">
        <v>236902.80129999999</v>
      </c>
      <c r="P2953">
        <v>245923.9988</v>
      </c>
      <c r="Q2953">
        <v>254929.6005</v>
      </c>
      <c r="R2953">
        <v>246881.59950000001</v>
      </c>
      <c r="S2953">
        <v>242566.40289999999</v>
      </c>
      <c r="T2953">
        <v>245374.1966</v>
      </c>
      <c r="U2953">
        <v>282274.99800000002</v>
      </c>
      <c r="V2953">
        <v>309809.40029999998</v>
      </c>
      <c r="W2953">
        <v>327400.00189999997</v>
      </c>
      <c r="X2953">
        <v>334453.39909999998</v>
      </c>
      <c r="Y2953">
        <v>349323.5981</v>
      </c>
      <c r="Z2953">
        <v>344752.1986</v>
      </c>
      <c r="AA2953">
        <v>310692.20380000002</v>
      </c>
      <c r="AB2953">
        <v>335631.20039999997</v>
      </c>
      <c r="AC2953">
        <v>330340.99859999999</v>
      </c>
      <c r="AD2953">
        <v>335680.1985</v>
      </c>
      <c r="AE2953">
        <v>264906.59830000001</v>
      </c>
      <c r="AF2953">
        <v>301846.39980000001</v>
      </c>
      <c r="AG2953">
        <v>254328.40109999999</v>
      </c>
      <c r="AH2953">
        <v>242515.5668</v>
      </c>
      <c r="AI2953">
        <v>230918.98910000001</v>
      </c>
      <c r="AJ2953">
        <v>193086.62049999999</v>
      </c>
      <c r="AK2953">
        <v>235726.3064</v>
      </c>
      <c r="AL2953" t="s">
        <v>531</v>
      </c>
      <c r="AM2953" s="49" t="s">
        <v>433</v>
      </c>
      <c r="AN2953" s="49" t="s">
        <v>14</v>
      </c>
      <c r="AO2953" s="49" t="s">
        <v>506</v>
      </c>
      <c r="AP2953" s="49" t="s">
        <v>493</v>
      </c>
      <c r="AQ2953" s="49" t="s">
        <v>10</v>
      </c>
      <c r="AR2953" s="49" t="s">
        <v>495</v>
      </c>
      <c r="AS2953" s="49" t="s">
        <v>496</v>
      </c>
      <c r="AT2953" s="49" t="s">
        <v>497</v>
      </c>
    </row>
    <row r="2954" spans="1:46" x14ac:dyDescent="0.25">
      <c r="A2954">
        <v>17</v>
      </c>
      <c r="B2954" t="s">
        <v>393</v>
      </c>
      <c r="C2954" t="s">
        <v>393</v>
      </c>
      <c r="D2954" t="s">
        <v>394</v>
      </c>
      <c r="E2954" t="s">
        <v>640</v>
      </c>
      <c r="F2954" t="s">
        <v>641</v>
      </c>
      <c r="G2954">
        <v>541451.39950000006</v>
      </c>
      <c r="H2954">
        <v>554883.19819999998</v>
      </c>
      <c r="I2954">
        <v>569040.79960000003</v>
      </c>
      <c r="J2954">
        <v>597995.00020000001</v>
      </c>
      <c r="K2954">
        <v>570524.79830000002</v>
      </c>
      <c r="L2954">
        <v>577020.19979999994</v>
      </c>
      <c r="M2954">
        <v>584665.799</v>
      </c>
      <c r="N2954">
        <v>600191.19869999995</v>
      </c>
      <c r="O2954">
        <v>614956.99979999999</v>
      </c>
      <c r="P2954">
        <v>635110.40020000003</v>
      </c>
      <c r="Q2954">
        <v>646499.60149999999</v>
      </c>
      <c r="R2954">
        <v>668405.00190000003</v>
      </c>
      <c r="S2954">
        <v>668361.79839999997</v>
      </c>
      <c r="T2954">
        <v>683441.5969</v>
      </c>
      <c r="U2954">
        <v>681041.79850000003</v>
      </c>
      <c r="V2954">
        <v>680376.99739999999</v>
      </c>
      <c r="W2954">
        <v>691714.79740000004</v>
      </c>
      <c r="X2954">
        <v>700391.99899999995</v>
      </c>
      <c r="Y2954">
        <v>710077.20209999999</v>
      </c>
      <c r="Z2954">
        <v>724340.59970000002</v>
      </c>
      <c r="AA2954">
        <v>715244.99860000005</v>
      </c>
      <c r="AB2954">
        <v>764303.60149999999</v>
      </c>
      <c r="AC2954">
        <v>807958.20120000001</v>
      </c>
      <c r="AD2954">
        <v>805878.20310000004</v>
      </c>
      <c r="AE2954">
        <v>834998.80390000006</v>
      </c>
      <c r="AF2954">
        <v>560004.19889999996</v>
      </c>
      <c r="AG2954">
        <v>616412.99719999998</v>
      </c>
      <c r="AH2954">
        <v>695892.41159999999</v>
      </c>
      <c r="AI2954">
        <v>707025.9166</v>
      </c>
      <c r="AJ2954">
        <v>652877.76850000001</v>
      </c>
      <c r="AK2954">
        <v>618159.65060000005</v>
      </c>
      <c r="AL2954" t="s">
        <v>531</v>
      </c>
      <c r="AM2954" s="49" t="s">
        <v>394</v>
      </c>
      <c r="AN2954" s="49" t="s">
        <v>14</v>
      </c>
      <c r="AO2954" s="49" t="s">
        <v>485</v>
      </c>
      <c r="AP2954" s="49" t="s">
        <v>494</v>
      </c>
      <c r="AQ2954" s="49" t="s">
        <v>11</v>
      </c>
      <c r="AR2954" s="49" t="s">
        <v>487</v>
      </c>
      <c r="AS2954" s="49" t="s">
        <v>488</v>
      </c>
      <c r="AT2954" s="49" t="s">
        <v>489</v>
      </c>
    </row>
    <row r="2955" spans="1:46" x14ac:dyDescent="0.25">
      <c r="A2955">
        <v>17</v>
      </c>
      <c r="B2955" t="s">
        <v>493</v>
      </c>
      <c r="C2955" t="s">
        <v>609</v>
      </c>
      <c r="D2955" t="s">
        <v>56</v>
      </c>
      <c r="E2955" t="s">
        <v>640</v>
      </c>
      <c r="F2955" t="s">
        <v>641</v>
      </c>
      <c r="G2955">
        <v>45796923.587300003</v>
      </c>
      <c r="H2955">
        <v>46611010.819899999</v>
      </c>
      <c r="I2955">
        <v>47281154.265000001</v>
      </c>
      <c r="J2955">
        <v>47888253.662699997</v>
      </c>
      <c r="K2955">
        <v>48530520.329899997</v>
      </c>
      <c r="L2955">
        <v>49645345.950800002</v>
      </c>
      <c r="M2955">
        <v>50546122.891199999</v>
      </c>
      <c r="N2955">
        <v>51201159.319399998</v>
      </c>
      <c r="O2955">
        <v>51543120.7227</v>
      </c>
      <c r="P2955">
        <v>52271906.565200001</v>
      </c>
      <c r="Q2955">
        <v>52750017.404100001</v>
      </c>
      <c r="R2955">
        <v>52361750.587300003</v>
      </c>
      <c r="S2955">
        <v>53191768.870200001</v>
      </c>
      <c r="T2955">
        <v>54343550.713100001</v>
      </c>
      <c r="U2955">
        <v>55963914.975000001</v>
      </c>
      <c r="V2955">
        <v>57319199.732199997</v>
      </c>
      <c r="W2955">
        <v>58850767.7522</v>
      </c>
      <c r="X2955">
        <v>60180782.625799999</v>
      </c>
      <c r="Y2955">
        <v>61755858.732600003</v>
      </c>
      <c r="Z2955">
        <v>62441545.626599997</v>
      </c>
      <c r="AA2955">
        <v>64819874.310599998</v>
      </c>
      <c r="AB2955">
        <v>65732270.927299999</v>
      </c>
      <c r="AC2955">
        <v>68199765.007499993</v>
      </c>
      <c r="AD2955">
        <v>70743665.047600001</v>
      </c>
      <c r="AE2955">
        <v>72310193.383499995</v>
      </c>
      <c r="AF2955">
        <v>73250349.2086</v>
      </c>
      <c r="AG2955">
        <v>75343373.556299999</v>
      </c>
      <c r="AH2955">
        <v>77883850.631999999</v>
      </c>
      <c r="AI2955">
        <v>81104813.084600002</v>
      </c>
      <c r="AJ2955">
        <v>83512565.393199995</v>
      </c>
      <c r="AK2955">
        <v>85483490.578199998</v>
      </c>
      <c r="AL2955" t="s">
        <v>531</v>
      </c>
      <c r="AM2955" s="49" t="e">
        <v>#N/A</v>
      </c>
      <c r="AN2955" s="49" t="e">
        <v>#N/A</v>
      </c>
      <c r="AO2955" s="49" t="e">
        <v>#N/A</v>
      </c>
      <c r="AP2955" s="49" t="e">
        <v>#N/A</v>
      </c>
      <c r="AQ2955" s="49" t="e">
        <v>#N/A</v>
      </c>
      <c r="AR2955" s="49" t="e">
        <v>#N/A</v>
      </c>
      <c r="AS2955" s="49" t="e">
        <v>#N/A</v>
      </c>
      <c r="AT2955" s="49" t="e">
        <v>#N/A</v>
      </c>
    </row>
    <row r="2956" spans="1:46" x14ac:dyDescent="0.25">
      <c r="A2956">
        <v>17</v>
      </c>
      <c r="B2956" t="s">
        <v>399</v>
      </c>
      <c r="C2956" t="s">
        <v>399</v>
      </c>
      <c r="D2956" t="s">
        <v>434</v>
      </c>
      <c r="E2956" t="s">
        <v>640</v>
      </c>
      <c r="F2956" t="s">
        <v>641</v>
      </c>
      <c r="G2956">
        <v>3240.0012000000002</v>
      </c>
      <c r="H2956">
        <v>3240.0012000000002</v>
      </c>
      <c r="I2956">
        <v>3240.0012000000002</v>
      </c>
      <c r="J2956">
        <v>3240.0012000000002</v>
      </c>
      <c r="K2956">
        <v>3240.0012000000002</v>
      </c>
      <c r="L2956">
        <v>3240.0012000000002</v>
      </c>
      <c r="M2956">
        <v>3240.0012000000002</v>
      </c>
      <c r="N2956">
        <v>3240.0012000000002</v>
      </c>
      <c r="O2956">
        <v>3240.0012000000002</v>
      </c>
      <c r="P2956">
        <v>3240.0012000000002</v>
      </c>
      <c r="Q2956">
        <v>3240.0012000000002</v>
      </c>
      <c r="R2956">
        <v>3334.9996999999998</v>
      </c>
      <c r="S2956">
        <v>3433.0001999999999</v>
      </c>
      <c r="T2956">
        <v>3533.9983000000002</v>
      </c>
      <c r="U2956">
        <v>3637.002</v>
      </c>
      <c r="V2956">
        <v>3742.9992000000002</v>
      </c>
      <c r="W2956">
        <v>3851.0019000000002</v>
      </c>
      <c r="X2956">
        <v>3961.9980999999998</v>
      </c>
      <c r="Y2956">
        <v>4082.2012</v>
      </c>
      <c r="Z2956">
        <v>4198.2007000000003</v>
      </c>
      <c r="AA2956">
        <v>4317.2021000000004</v>
      </c>
      <c r="AB2956">
        <v>4439.2012000000004</v>
      </c>
      <c r="AC2956">
        <v>4566.8023000000003</v>
      </c>
      <c r="AD2956">
        <v>4699.0006000000003</v>
      </c>
      <c r="AE2956">
        <v>4842.9971999999998</v>
      </c>
      <c r="AF2956">
        <v>5350.6005999999998</v>
      </c>
      <c r="AG2956">
        <v>5616.0019000000002</v>
      </c>
      <c r="AH2956">
        <v>5879.6782000000003</v>
      </c>
      <c r="AI2956">
        <v>7049.5496000000003</v>
      </c>
      <c r="AJ2956">
        <v>7172.9849000000004</v>
      </c>
      <c r="AK2956">
        <v>7316.1315999999997</v>
      </c>
      <c r="AL2956" t="s">
        <v>531</v>
      </c>
      <c r="AM2956" s="49" t="s">
        <v>434</v>
      </c>
      <c r="AN2956" s="49" t="s">
        <v>14</v>
      </c>
      <c r="AO2956" s="49" t="s">
        <v>485</v>
      </c>
      <c r="AP2956" s="49" t="s">
        <v>486</v>
      </c>
      <c r="AQ2956" s="49" t="s">
        <v>11</v>
      </c>
      <c r="AR2956" s="49" t="s">
        <v>487</v>
      </c>
      <c r="AS2956" s="49" t="s">
        <v>496</v>
      </c>
      <c r="AT2956" s="49" t="s">
        <v>497</v>
      </c>
    </row>
    <row r="2957" spans="1:46" x14ac:dyDescent="0.25">
      <c r="A2957">
        <v>17</v>
      </c>
      <c r="B2957" t="s">
        <v>402</v>
      </c>
      <c r="C2957" t="s">
        <v>402</v>
      </c>
      <c r="D2957" t="s">
        <v>403</v>
      </c>
      <c r="E2957" t="s">
        <v>640</v>
      </c>
      <c r="F2957" t="s">
        <v>641</v>
      </c>
      <c r="G2957">
        <v>198061.59820000001</v>
      </c>
      <c r="H2957">
        <v>206201.20209999999</v>
      </c>
      <c r="I2957">
        <v>201624.60260000001</v>
      </c>
      <c r="J2957">
        <v>211793.0001</v>
      </c>
      <c r="K2957">
        <v>216127.60250000001</v>
      </c>
      <c r="L2957">
        <v>220335.60019999999</v>
      </c>
      <c r="M2957">
        <v>220874.3995</v>
      </c>
      <c r="N2957">
        <v>227949.5975</v>
      </c>
      <c r="O2957">
        <v>231402.40119999999</v>
      </c>
      <c r="P2957">
        <v>239195.19990000001</v>
      </c>
      <c r="Q2957">
        <v>246603.00150000001</v>
      </c>
      <c r="R2957">
        <v>252228.80050000001</v>
      </c>
      <c r="S2957">
        <v>257160.20189999999</v>
      </c>
      <c r="T2957">
        <v>261916.2015</v>
      </c>
      <c r="U2957">
        <v>266927.00150000001</v>
      </c>
      <c r="V2957">
        <v>272869.79979999998</v>
      </c>
      <c r="W2957">
        <v>280247.402</v>
      </c>
      <c r="X2957">
        <v>284795.59820000001</v>
      </c>
      <c r="Y2957">
        <v>289288.19790000003</v>
      </c>
      <c r="Z2957">
        <v>295771.59999999998</v>
      </c>
      <c r="AA2957">
        <v>303298.00099999999</v>
      </c>
      <c r="AB2957">
        <v>312978.79950000002</v>
      </c>
      <c r="AC2957">
        <v>322317.00060000003</v>
      </c>
      <c r="AD2957">
        <v>332074.59759999998</v>
      </c>
      <c r="AE2957">
        <v>341261.20289999997</v>
      </c>
      <c r="AF2957">
        <v>344013.19910000003</v>
      </c>
      <c r="AG2957">
        <v>343031.00099999999</v>
      </c>
      <c r="AH2957">
        <v>354467.96950000001</v>
      </c>
      <c r="AI2957">
        <v>364952.13540000003</v>
      </c>
      <c r="AJ2957">
        <v>366520.34740000003</v>
      </c>
      <c r="AK2957">
        <v>374418.0673</v>
      </c>
      <c r="AL2957" t="s">
        <v>531</v>
      </c>
      <c r="AM2957" s="49" t="s">
        <v>403</v>
      </c>
      <c r="AN2957" s="49" t="s">
        <v>4</v>
      </c>
      <c r="AO2957" s="49" t="s">
        <v>9</v>
      </c>
      <c r="AP2957" s="49" t="s">
        <v>494</v>
      </c>
      <c r="AQ2957" s="49" t="s">
        <v>9</v>
      </c>
      <c r="AR2957" s="49" t="s">
        <v>495</v>
      </c>
      <c r="AS2957" s="49" t="s">
        <v>488</v>
      </c>
      <c r="AT2957" s="49" t="s">
        <v>489</v>
      </c>
    </row>
    <row r="2958" spans="1:46" x14ac:dyDescent="0.25">
      <c r="A2958">
        <v>17</v>
      </c>
      <c r="B2958" t="s">
        <v>404</v>
      </c>
      <c r="C2958" t="s">
        <v>404</v>
      </c>
      <c r="D2958" t="s">
        <v>405</v>
      </c>
      <c r="E2958" t="s">
        <v>640</v>
      </c>
      <c r="F2958" t="s">
        <v>641</v>
      </c>
      <c r="G2958">
        <v>213698.4002</v>
      </c>
      <c r="H2958">
        <v>213297.20009999999</v>
      </c>
      <c r="I2958">
        <v>217099.60159999999</v>
      </c>
      <c r="J2958">
        <v>216687.20180000001</v>
      </c>
      <c r="K2958">
        <v>220542.00109999999</v>
      </c>
      <c r="L2958">
        <v>224225.9999</v>
      </c>
      <c r="M2958">
        <v>226378.79810000001</v>
      </c>
      <c r="N2958">
        <v>229076.7971</v>
      </c>
      <c r="O2958">
        <v>232634.60159999999</v>
      </c>
      <c r="P2958">
        <v>240231.8014</v>
      </c>
      <c r="Q2958">
        <v>245626.40109999999</v>
      </c>
      <c r="R2958">
        <v>248314.0001</v>
      </c>
      <c r="S2958">
        <v>254917.3959</v>
      </c>
      <c r="T2958">
        <v>264061.40059999999</v>
      </c>
      <c r="U2958">
        <v>268299.60200000001</v>
      </c>
      <c r="V2958">
        <v>269917.99699999997</v>
      </c>
      <c r="W2958">
        <v>281974.00060000003</v>
      </c>
      <c r="X2958">
        <v>283671.80239999999</v>
      </c>
      <c r="Y2958">
        <v>287610.80249999999</v>
      </c>
      <c r="Z2958">
        <v>290366.79710000003</v>
      </c>
      <c r="AA2958">
        <v>294672.39750000002</v>
      </c>
      <c r="AB2958">
        <v>296162.60110000003</v>
      </c>
      <c r="AC2958">
        <v>301023.00280000002</v>
      </c>
      <c r="AD2958">
        <v>305358.60159999999</v>
      </c>
      <c r="AE2958">
        <v>313156.19839999999</v>
      </c>
      <c r="AF2958">
        <v>317352.0001</v>
      </c>
      <c r="AG2958">
        <v>315347.60310000001</v>
      </c>
      <c r="AH2958">
        <v>323298.29019999999</v>
      </c>
      <c r="AI2958">
        <v>332651.98239999998</v>
      </c>
      <c r="AJ2958">
        <v>333987.90240000002</v>
      </c>
      <c r="AK2958">
        <v>336348.32390000002</v>
      </c>
      <c r="AL2958" t="s">
        <v>531</v>
      </c>
      <c r="AM2958" s="49" t="s">
        <v>405</v>
      </c>
      <c r="AN2958" s="49" t="s">
        <v>4</v>
      </c>
      <c r="AO2958" s="49" t="s">
        <v>9</v>
      </c>
      <c r="AP2958" s="49" t="s">
        <v>494</v>
      </c>
      <c r="AQ2958" s="49" t="s">
        <v>9</v>
      </c>
      <c r="AR2958" s="49" t="s">
        <v>487</v>
      </c>
      <c r="AS2958" s="49" t="s">
        <v>488</v>
      </c>
      <c r="AT2958" s="49" t="s">
        <v>489</v>
      </c>
    </row>
    <row r="2959" spans="1:46" x14ac:dyDescent="0.25">
      <c r="A2959">
        <v>18</v>
      </c>
      <c r="B2959" t="s">
        <v>537</v>
      </c>
      <c r="C2959" t="s">
        <v>537</v>
      </c>
      <c r="D2959" t="s">
        <v>538</v>
      </c>
      <c r="E2959" t="s">
        <v>642</v>
      </c>
      <c r="F2959" t="s">
        <v>643</v>
      </c>
      <c r="G2959">
        <v>0</v>
      </c>
      <c r="H2959">
        <v>0</v>
      </c>
      <c r="I2959">
        <v>0</v>
      </c>
      <c r="J2959">
        <v>0</v>
      </c>
      <c r="K2959">
        <v>0</v>
      </c>
      <c r="L2959">
        <v>0</v>
      </c>
      <c r="M2959">
        <v>0</v>
      </c>
      <c r="N2959">
        <v>0</v>
      </c>
      <c r="O2959">
        <v>0</v>
      </c>
      <c r="P2959">
        <v>0</v>
      </c>
      <c r="Q2959">
        <v>0</v>
      </c>
      <c r="R2959">
        <v>0</v>
      </c>
      <c r="S2959">
        <v>0</v>
      </c>
      <c r="T2959">
        <v>0</v>
      </c>
      <c r="U2959">
        <v>0</v>
      </c>
      <c r="V2959">
        <v>0</v>
      </c>
      <c r="W2959">
        <v>544.60220000000004</v>
      </c>
      <c r="X2959">
        <v>2384.6003000000001</v>
      </c>
      <c r="Y2959">
        <v>2599.6008999999999</v>
      </c>
      <c r="Z2959">
        <v>2686.2006000000001</v>
      </c>
      <c r="AA2959">
        <v>2747.4032999999999</v>
      </c>
      <c r="AB2959">
        <v>3542.6021999999998</v>
      </c>
      <c r="AC2959">
        <v>2754.4036000000001</v>
      </c>
      <c r="AD2959">
        <v>2984.4013</v>
      </c>
      <c r="AE2959">
        <v>2800.8017</v>
      </c>
      <c r="AF2959">
        <v>4031.8004999999998</v>
      </c>
      <c r="AG2959">
        <v>4496.2003000000004</v>
      </c>
      <c r="AH2959">
        <v>4613.8369000000002</v>
      </c>
      <c r="AI2959">
        <v>4570.3945999999996</v>
      </c>
      <c r="AJ2959">
        <v>5761.7861999999996</v>
      </c>
      <c r="AK2959">
        <v>4706.6037999999999</v>
      </c>
      <c r="AL2959" t="s">
        <v>531</v>
      </c>
      <c r="AM2959" s="49" t="e">
        <v>#N/A</v>
      </c>
      <c r="AN2959" s="49" t="e">
        <v>#N/A</v>
      </c>
      <c r="AO2959" s="49" t="e">
        <v>#N/A</v>
      </c>
      <c r="AP2959" s="49" t="e">
        <v>#N/A</v>
      </c>
      <c r="AQ2959" s="49" t="e">
        <v>#N/A</v>
      </c>
      <c r="AR2959" s="49" t="e">
        <v>#N/A</v>
      </c>
      <c r="AS2959" s="49" t="e">
        <v>#N/A</v>
      </c>
      <c r="AT2959" s="49" t="e">
        <v>#N/A</v>
      </c>
    </row>
    <row r="2960" spans="1:46" x14ac:dyDescent="0.25">
      <c r="A2960">
        <v>18</v>
      </c>
      <c r="B2960" t="s">
        <v>493</v>
      </c>
      <c r="C2960" t="s">
        <v>541</v>
      </c>
      <c r="D2960" t="s">
        <v>9</v>
      </c>
      <c r="E2960" t="s">
        <v>642</v>
      </c>
      <c r="F2960" t="s">
        <v>643</v>
      </c>
      <c r="G2960">
        <v>28834975.874600001</v>
      </c>
      <c r="H2960">
        <v>29935134.892200001</v>
      </c>
      <c r="I2960">
        <v>30291712.6028</v>
      </c>
      <c r="J2960">
        <v>30772466.237799998</v>
      </c>
      <c r="K2960">
        <v>31223567.313900001</v>
      </c>
      <c r="L2960">
        <v>32389814.7267</v>
      </c>
      <c r="M2960">
        <v>33593727.530199997</v>
      </c>
      <c r="N2960">
        <v>35222332.306299999</v>
      </c>
      <c r="O2960">
        <v>35621277.4058</v>
      </c>
      <c r="P2960">
        <v>36059631.137100004</v>
      </c>
      <c r="Q2960">
        <v>36934776.086000003</v>
      </c>
      <c r="R2960">
        <v>37477504.915899999</v>
      </c>
      <c r="S2960">
        <v>37728336.413699999</v>
      </c>
      <c r="T2960">
        <v>40269883.430299997</v>
      </c>
      <c r="U2960">
        <v>42873516.1985</v>
      </c>
      <c r="V2960">
        <v>45173779.120099999</v>
      </c>
      <c r="W2960">
        <v>46257687.923500001</v>
      </c>
      <c r="X2960">
        <v>47573133.662500001</v>
      </c>
      <c r="Y2960">
        <v>48258085.593099996</v>
      </c>
      <c r="Z2960">
        <v>47296782.417099997</v>
      </c>
      <c r="AA2960">
        <v>48745535.085199997</v>
      </c>
      <c r="AB2960">
        <v>45724865.598300003</v>
      </c>
      <c r="AC2960">
        <v>48357313.8081</v>
      </c>
      <c r="AD2960">
        <v>46807673.3737</v>
      </c>
      <c r="AE2960">
        <v>46434079.235200003</v>
      </c>
      <c r="AF2960">
        <v>46434002.943300001</v>
      </c>
      <c r="AG2960">
        <v>45946879.917000003</v>
      </c>
      <c r="AH2960">
        <v>47921571.735600002</v>
      </c>
      <c r="AI2960">
        <v>48954956.979000002</v>
      </c>
      <c r="AJ2960">
        <v>49672684.909100004</v>
      </c>
      <c r="AK2960">
        <v>45510543.285400003</v>
      </c>
      <c r="AL2960" t="s">
        <v>531</v>
      </c>
      <c r="AM2960" s="49" t="e">
        <v>#N/A</v>
      </c>
      <c r="AN2960" s="49" t="e">
        <v>#N/A</v>
      </c>
      <c r="AO2960" s="49" t="e">
        <v>#N/A</v>
      </c>
      <c r="AP2960" s="49" t="e">
        <v>#N/A</v>
      </c>
      <c r="AQ2960" s="49" t="e">
        <v>#N/A</v>
      </c>
      <c r="AR2960" s="49" t="e">
        <v>#N/A</v>
      </c>
      <c r="AS2960" s="49" t="e">
        <v>#N/A</v>
      </c>
      <c r="AT2960" s="49" t="e">
        <v>#N/A</v>
      </c>
    </row>
    <row r="2961" spans="1:46" x14ac:dyDescent="0.25">
      <c r="A2961">
        <v>18</v>
      </c>
      <c r="B2961" t="s">
        <v>60</v>
      </c>
      <c r="C2961" t="s">
        <v>60</v>
      </c>
      <c r="D2961" t="s">
        <v>61</v>
      </c>
      <c r="E2961" t="s">
        <v>642</v>
      </c>
      <c r="F2961" t="s">
        <v>643</v>
      </c>
      <c r="G2961">
        <v>102994.966</v>
      </c>
      <c r="H2961">
        <v>80524.456399999995</v>
      </c>
      <c r="I2961">
        <v>58786.595000000001</v>
      </c>
      <c r="J2961">
        <v>55776.574699999997</v>
      </c>
      <c r="K2961">
        <v>53728.4257</v>
      </c>
      <c r="L2961">
        <v>51966.540699999998</v>
      </c>
      <c r="M2961">
        <v>55664.0838</v>
      </c>
      <c r="N2961">
        <v>46283.227599999998</v>
      </c>
      <c r="O2961">
        <v>45597.500999999997</v>
      </c>
      <c r="P2961">
        <v>44808.611499999999</v>
      </c>
      <c r="Q2961">
        <v>41289.342400000001</v>
      </c>
      <c r="R2961">
        <v>36969.343500000003</v>
      </c>
      <c r="S2961">
        <v>39590.468699999998</v>
      </c>
      <c r="T2961">
        <v>42055.1751</v>
      </c>
      <c r="U2961">
        <v>48954.519099999998</v>
      </c>
      <c r="V2961">
        <v>47389.656499999997</v>
      </c>
      <c r="W2961">
        <v>51031.632400000002</v>
      </c>
      <c r="X2961">
        <v>43962.2834</v>
      </c>
      <c r="Y2961">
        <v>48044.827899999997</v>
      </c>
      <c r="Z2961">
        <v>52357.667300000001</v>
      </c>
      <c r="AA2961">
        <v>67837.623500000002</v>
      </c>
      <c r="AB2961">
        <v>62098.370600000002</v>
      </c>
      <c r="AC2961">
        <v>69918.626300000004</v>
      </c>
      <c r="AD2961">
        <v>85160.805699999997</v>
      </c>
      <c r="AE2961">
        <v>84297.324299999993</v>
      </c>
      <c r="AF2961">
        <v>86809.0861</v>
      </c>
      <c r="AG2961">
        <v>82098.249400000001</v>
      </c>
      <c r="AH2961">
        <v>68760.942599999995</v>
      </c>
      <c r="AI2961">
        <v>84362.722099999999</v>
      </c>
      <c r="AJ2961">
        <v>72698.402000000002</v>
      </c>
      <c r="AK2961">
        <v>62555.1253</v>
      </c>
      <c r="AL2961">
        <v>76075.026899999997</v>
      </c>
      <c r="AM2961" s="49" t="s">
        <v>61</v>
      </c>
      <c r="AN2961" s="49" t="s">
        <v>14</v>
      </c>
      <c r="AO2961" s="49" t="s">
        <v>500</v>
      </c>
      <c r="AP2961" s="49" t="s">
        <v>501</v>
      </c>
      <c r="AQ2961" s="49" t="s">
        <v>502</v>
      </c>
      <c r="AR2961" s="49" t="s">
        <v>487</v>
      </c>
      <c r="AS2961" s="49" t="s">
        <v>488</v>
      </c>
      <c r="AT2961" s="49" t="s">
        <v>489</v>
      </c>
    </row>
    <row r="2962" spans="1:46" x14ac:dyDescent="0.25">
      <c r="A2962">
        <v>18</v>
      </c>
      <c r="B2962" t="s">
        <v>148</v>
      </c>
      <c r="C2962" t="s">
        <v>148</v>
      </c>
      <c r="D2962" t="s">
        <v>411</v>
      </c>
      <c r="E2962" t="s">
        <v>642</v>
      </c>
      <c r="F2962" t="s">
        <v>643</v>
      </c>
      <c r="G2962">
        <v>4191533.2821</v>
      </c>
      <c r="H2962">
        <v>4295090.3049999997</v>
      </c>
      <c r="I2962">
        <v>4362905.5710000005</v>
      </c>
      <c r="J2962">
        <v>4393169.3439999996</v>
      </c>
      <c r="K2962">
        <v>4212464.0080000004</v>
      </c>
      <c r="L2962">
        <v>4468238.9066000003</v>
      </c>
      <c r="M2962">
        <v>4716839.4011000004</v>
      </c>
      <c r="N2962">
        <v>5092916.2282999996</v>
      </c>
      <c r="O2962">
        <v>5321173.1453</v>
      </c>
      <c r="P2962">
        <v>5735193.8063000003</v>
      </c>
      <c r="Q2962">
        <v>5954827.6443999996</v>
      </c>
      <c r="R2962">
        <v>5726848.9989</v>
      </c>
      <c r="S2962">
        <v>5993174.1562999999</v>
      </c>
      <c r="T2962">
        <v>6502888.6613999996</v>
      </c>
      <c r="U2962">
        <v>6610699.8458000002</v>
      </c>
      <c r="V2962">
        <v>6978116.8465999998</v>
      </c>
      <c r="W2962">
        <v>6905876.7569000004</v>
      </c>
      <c r="X2962">
        <v>6878883.9926000005</v>
      </c>
      <c r="Y2962">
        <v>6784628.3184000002</v>
      </c>
      <c r="Z2962">
        <v>6408172.8831000002</v>
      </c>
      <c r="AA2962">
        <v>6463294.0729</v>
      </c>
      <c r="AB2962">
        <v>6264054.3844999997</v>
      </c>
      <c r="AC2962">
        <v>6167433.4950000001</v>
      </c>
      <c r="AD2962">
        <v>5907938.7208000002</v>
      </c>
      <c r="AE2962">
        <v>6142947.6524999999</v>
      </c>
      <c r="AF2962">
        <v>6119889.0691999998</v>
      </c>
      <c r="AG2962">
        <v>6564511.6041000001</v>
      </c>
      <c r="AH2962">
        <v>6542446.0963000003</v>
      </c>
      <c r="AI2962">
        <v>6511668.8373999996</v>
      </c>
      <c r="AJ2962">
        <v>6213472.7368000001</v>
      </c>
      <c r="AK2962">
        <v>5710423.3493999997</v>
      </c>
      <c r="AL2962" t="s">
        <v>531</v>
      </c>
      <c r="AM2962" s="49" t="s">
        <v>411</v>
      </c>
      <c r="AN2962" s="49" t="s">
        <v>7</v>
      </c>
      <c r="AO2962" s="49" t="s">
        <v>9</v>
      </c>
      <c r="AP2962" s="49" t="s">
        <v>494</v>
      </c>
      <c r="AQ2962" s="49" t="s">
        <v>9</v>
      </c>
      <c r="AR2962" s="49" t="s">
        <v>495</v>
      </c>
      <c r="AS2962" s="49" t="s">
        <v>496</v>
      </c>
      <c r="AT2962" s="49" t="s">
        <v>497</v>
      </c>
    </row>
    <row r="2963" spans="1:46" x14ac:dyDescent="0.25">
      <c r="A2963">
        <v>18</v>
      </c>
      <c r="B2963" t="s">
        <v>59</v>
      </c>
      <c r="C2963" t="s">
        <v>59</v>
      </c>
      <c r="D2963" t="s">
        <v>406</v>
      </c>
      <c r="E2963" t="s">
        <v>642</v>
      </c>
      <c r="F2963" t="s">
        <v>643</v>
      </c>
      <c r="G2963">
        <v>1199642.7405999999</v>
      </c>
      <c r="H2963">
        <v>1254218.0134999999</v>
      </c>
      <c r="I2963">
        <v>1371417.1339</v>
      </c>
      <c r="J2963">
        <v>1278501.2065000001</v>
      </c>
      <c r="K2963">
        <v>1379501.6521000001</v>
      </c>
      <c r="L2963">
        <v>1520593.1403000001</v>
      </c>
      <c r="M2963">
        <v>1657944.3591</v>
      </c>
      <c r="N2963">
        <v>1727658.3052999999</v>
      </c>
      <c r="O2963">
        <v>1782336.3558</v>
      </c>
      <c r="P2963">
        <v>1802282.5933999999</v>
      </c>
      <c r="Q2963">
        <v>1802881.4775</v>
      </c>
      <c r="R2963">
        <v>1788407.5466</v>
      </c>
      <c r="S2963">
        <v>2117078.4139</v>
      </c>
      <c r="T2963">
        <v>2107920.1490000002</v>
      </c>
      <c r="U2963">
        <v>2364349.21</v>
      </c>
      <c r="V2963">
        <v>2915389.5370999998</v>
      </c>
      <c r="W2963">
        <v>3292243.6521000001</v>
      </c>
      <c r="X2963">
        <v>3919367.321</v>
      </c>
      <c r="Y2963">
        <v>4364823.8371000001</v>
      </c>
      <c r="Z2963">
        <v>4159073.6831999999</v>
      </c>
      <c r="AA2963">
        <v>4053508.5411999999</v>
      </c>
      <c r="AB2963">
        <v>3761914.7856000001</v>
      </c>
      <c r="AC2963">
        <v>3959299.6795999999</v>
      </c>
      <c r="AD2963">
        <v>3991987.0027999999</v>
      </c>
      <c r="AE2963">
        <v>3889641.2085000002</v>
      </c>
      <c r="AF2963">
        <v>4123819.3827</v>
      </c>
      <c r="AG2963">
        <v>3978844.0430000001</v>
      </c>
      <c r="AH2963">
        <v>3846957.1592999999</v>
      </c>
      <c r="AI2963">
        <v>3570030.3292999999</v>
      </c>
      <c r="AJ2963">
        <v>3369501.1359000001</v>
      </c>
      <c r="AK2963">
        <v>3200879.7044000002</v>
      </c>
      <c r="AL2963" t="s">
        <v>531</v>
      </c>
      <c r="AM2963" s="49" t="s">
        <v>406</v>
      </c>
      <c r="AN2963" s="49" t="s">
        <v>4</v>
      </c>
      <c r="AO2963" s="49" t="s">
        <v>9</v>
      </c>
      <c r="AP2963" s="49" t="s">
        <v>494</v>
      </c>
      <c r="AQ2963" s="49" t="s">
        <v>9</v>
      </c>
      <c r="AR2963" s="49" t="s">
        <v>495</v>
      </c>
      <c r="AS2963" s="49" t="s">
        <v>496</v>
      </c>
      <c r="AT2963" s="49" t="s">
        <v>497</v>
      </c>
    </row>
    <row r="2964" spans="1:46" x14ac:dyDescent="0.25">
      <c r="A2964">
        <v>18</v>
      </c>
      <c r="B2964" t="s">
        <v>63</v>
      </c>
      <c r="C2964" t="s">
        <v>63</v>
      </c>
      <c r="D2964" t="s">
        <v>64</v>
      </c>
      <c r="E2964" t="s">
        <v>642</v>
      </c>
      <c r="F2964" t="s">
        <v>643</v>
      </c>
      <c r="G2964">
        <v>1972263.0895</v>
      </c>
      <c r="H2964">
        <v>2035311.4659</v>
      </c>
      <c r="I2964">
        <v>2188053.4243000001</v>
      </c>
      <c r="J2964">
        <v>2357040.5854000002</v>
      </c>
      <c r="K2964">
        <v>2588169.5718</v>
      </c>
      <c r="L2964">
        <v>2752971.4358999999</v>
      </c>
      <c r="M2964">
        <v>2965627.0883999998</v>
      </c>
      <c r="N2964">
        <v>3134660.3168000001</v>
      </c>
      <c r="O2964">
        <v>3315430.7576000001</v>
      </c>
      <c r="P2964">
        <v>3379056.5314000002</v>
      </c>
      <c r="Q2964">
        <v>3461193.9149000002</v>
      </c>
      <c r="R2964">
        <v>3495717.7149999999</v>
      </c>
      <c r="S2964">
        <v>3436545.1431</v>
      </c>
      <c r="T2964">
        <v>3610866.3542999998</v>
      </c>
      <c r="U2964">
        <v>3633500.0695000002</v>
      </c>
      <c r="V2964">
        <v>3534092.0942000002</v>
      </c>
      <c r="W2964">
        <v>3555918.9627999999</v>
      </c>
      <c r="X2964">
        <v>3405273.7957000001</v>
      </c>
      <c r="Y2964">
        <v>3450443.9290999998</v>
      </c>
      <c r="Z2964">
        <v>3315938.4950000001</v>
      </c>
      <c r="AA2964">
        <v>3271196.3991999999</v>
      </c>
      <c r="AB2964">
        <v>3115966.4139</v>
      </c>
      <c r="AC2964">
        <v>3145038.8078999999</v>
      </c>
      <c r="AD2964">
        <v>3037789.3497000001</v>
      </c>
      <c r="AE2964">
        <v>3023198.6782999998</v>
      </c>
      <c r="AF2964">
        <v>3074622.4087</v>
      </c>
      <c r="AG2964">
        <v>3102261.1754000001</v>
      </c>
      <c r="AH2964">
        <v>3062727.2159000002</v>
      </c>
      <c r="AI2964">
        <v>3136946.1422000001</v>
      </c>
      <c r="AJ2964">
        <v>3273183.9317000001</v>
      </c>
      <c r="AK2964">
        <v>3055787.352</v>
      </c>
      <c r="AL2964">
        <v>3156828.9413999999</v>
      </c>
      <c r="AM2964" s="49" t="s">
        <v>64</v>
      </c>
      <c r="AN2964" s="49" t="s">
        <v>14</v>
      </c>
      <c r="AO2964" s="49" t="s">
        <v>506</v>
      </c>
      <c r="AP2964" s="49" t="s">
        <v>501</v>
      </c>
      <c r="AQ2964" s="49" t="s">
        <v>10</v>
      </c>
      <c r="AR2964" s="49" t="s">
        <v>487</v>
      </c>
      <c r="AS2964" s="49" t="s">
        <v>488</v>
      </c>
      <c r="AT2964" s="49" t="s">
        <v>489</v>
      </c>
    </row>
    <row r="2965" spans="1:46" x14ac:dyDescent="0.25">
      <c r="A2965">
        <v>18</v>
      </c>
      <c r="B2965" t="s">
        <v>65</v>
      </c>
      <c r="C2965" t="s">
        <v>65</v>
      </c>
      <c r="D2965" t="s">
        <v>66</v>
      </c>
      <c r="E2965" t="s">
        <v>642</v>
      </c>
      <c r="F2965" t="s">
        <v>643</v>
      </c>
      <c r="G2965">
        <v>6225.9976999999999</v>
      </c>
      <c r="H2965">
        <v>6188.6012000000001</v>
      </c>
      <c r="I2965">
        <v>11570.4018</v>
      </c>
      <c r="J2965">
        <v>16051.801799999999</v>
      </c>
      <c r="K2965">
        <v>13233.398800000001</v>
      </c>
      <c r="L2965">
        <v>10795.764300000001</v>
      </c>
      <c r="M2965">
        <v>31573.9274</v>
      </c>
      <c r="N2965">
        <v>23090.909599999999</v>
      </c>
      <c r="O2965">
        <v>23418.7444</v>
      </c>
      <c r="P2965">
        <v>27537.090199999999</v>
      </c>
      <c r="Q2965">
        <v>26925.327499999999</v>
      </c>
      <c r="R2965">
        <v>25536.164100000002</v>
      </c>
      <c r="S2965">
        <v>31274.345099999999</v>
      </c>
      <c r="T2965">
        <v>29431.5628</v>
      </c>
      <c r="U2965">
        <v>31730.710500000001</v>
      </c>
      <c r="V2965">
        <v>36357.894899999999</v>
      </c>
      <c r="W2965">
        <v>35933.001700000001</v>
      </c>
      <c r="X2965">
        <v>34889.508699999998</v>
      </c>
      <c r="Y2965">
        <v>33679.674299999999</v>
      </c>
      <c r="Z2965">
        <v>34845.070099999997</v>
      </c>
      <c r="AA2965">
        <v>36744.432800000002</v>
      </c>
      <c r="AB2965">
        <v>37121.563000000002</v>
      </c>
      <c r="AC2965">
        <v>33939.507100000003</v>
      </c>
      <c r="AD2965">
        <v>33938.652999999998</v>
      </c>
      <c r="AE2965">
        <v>40150.989099999999</v>
      </c>
      <c r="AF2965">
        <v>46560.184399999998</v>
      </c>
      <c r="AG2965">
        <v>43465.138599999998</v>
      </c>
      <c r="AH2965">
        <v>46338.660900000003</v>
      </c>
      <c r="AI2965">
        <v>37388.4254</v>
      </c>
      <c r="AJ2965">
        <v>39021.093200000003</v>
      </c>
      <c r="AK2965">
        <v>40167.443299999999</v>
      </c>
      <c r="AL2965">
        <v>33252.289900000003</v>
      </c>
      <c r="AM2965" s="49" t="s">
        <v>66</v>
      </c>
      <c r="AN2965" s="49" t="s">
        <v>14</v>
      </c>
      <c r="AO2965" s="49" t="s">
        <v>500</v>
      </c>
      <c r="AP2965" s="49" t="s">
        <v>501</v>
      </c>
      <c r="AQ2965" s="49" t="s">
        <v>502</v>
      </c>
      <c r="AR2965" s="49" t="s">
        <v>487</v>
      </c>
      <c r="AS2965" s="49" t="s">
        <v>488</v>
      </c>
      <c r="AT2965" s="49" t="s">
        <v>489</v>
      </c>
    </row>
    <row r="2966" spans="1:46" x14ac:dyDescent="0.25">
      <c r="A2966">
        <v>18</v>
      </c>
      <c r="B2966" t="s">
        <v>69</v>
      </c>
      <c r="C2966" t="s">
        <v>69</v>
      </c>
      <c r="D2966" t="s">
        <v>70</v>
      </c>
      <c r="E2966" t="s">
        <v>642</v>
      </c>
      <c r="F2966" t="s">
        <v>643</v>
      </c>
      <c r="G2966">
        <v>6595390.9581000004</v>
      </c>
      <c r="H2966">
        <v>6992593.0886000004</v>
      </c>
      <c r="I2966">
        <v>7207073.7045</v>
      </c>
      <c r="J2966">
        <v>7324250.3668999998</v>
      </c>
      <c r="K2966">
        <v>7262861.4998000003</v>
      </c>
      <c r="L2966">
        <v>7825337.7487000003</v>
      </c>
      <c r="M2966">
        <v>7944959.0961999996</v>
      </c>
      <c r="N2966">
        <v>8416399.4206000008</v>
      </c>
      <c r="O2966">
        <v>9063995.6665000003</v>
      </c>
      <c r="P2966">
        <v>8940855.5983000007</v>
      </c>
      <c r="Q2966">
        <v>9778747.0875000004</v>
      </c>
      <c r="R2966">
        <v>10432901.5787</v>
      </c>
      <c r="S2966">
        <v>10637636.3499</v>
      </c>
      <c r="T2966">
        <v>10568486.9099</v>
      </c>
      <c r="U2966">
        <v>10642850.385500001</v>
      </c>
      <c r="V2966">
        <v>11102141.0057</v>
      </c>
      <c r="W2966">
        <v>11298163.4397</v>
      </c>
      <c r="X2966">
        <v>11979997.493799999</v>
      </c>
      <c r="Y2966">
        <v>12007683.4959</v>
      </c>
      <c r="Z2966">
        <v>12363904.5372</v>
      </c>
      <c r="AA2966">
        <v>13538300.103399999</v>
      </c>
      <c r="AB2966">
        <v>13095747.886700001</v>
      </c>
      <c r="AC2966">
        <v>13437122.4221</v>
      </c>
      <c r="AD2966">
        <v>14501121.714500001</v>
      </c>
      <c r="AE2966">
        <v>15411322.6812</v>
      </c>
      <c r="AF2966">
        <v>16032954.080700001</v>
      </c>
      <c r="AG2966">
        <v>16204173.492799999</v>
      </c>
      <c r="AH2966">
        <v>16977810.568500001</v>
      </c>
      <c r="AI2966">
        <v>17266392.0722</v>
      </c>
      <c r="AJ2966">
        <v>18651442.536400001</v>
      </c>
      <c r="AK2966">
        <v>18950058.154300001</v>
      </c>
      <c r="AL2966">
        <v>17843937.1041</v>
      </c>
      <c r="AM2966" s="49" t="s">
        <v>70</v>
      </c>
      <c r="AN2966" s="49" t="s">
        <v>14</v>
      </c>
      <c r="AO2966" s="49" t="s">
        <v>509</v>
      </c>
      <c r="AP2966" s="49" t="s">
        <v>505</v>
      </c>
      <c r="AQ2966" s="49" t="s">
        <v>13</v>
      </c>
      <c r="AR2966" s="49" t="s">
        <v>487</v>
      </c>
      <c r="AS2966" s="49" t="s">
        <v>488</v>
      </c>
      <c r="AT2966" s="49" t="s">
        <v>489</v>
      </c>
    </row>
    <row r="2967" spans="1:46" x14ac:dyDescent="0.25">
      <c r="A2967">
        <v>18</v>
      </c>
      <c r="B2967" t="s">
        <v>71</v>
      </c>
      <c r="C2967" t="s">
        <v>71</v>
      </c>
      <c r="D2967" t="s">
        <v>72</v>
      </c>
      <c r="E2967" t="s">
        <v>642</v>
      </c>
      <c r="F2967" t="s">
        <v>643</v>
      </c>
      <c r="G2967">
        <v>340643.30239999999</v>
      </c>
      <c r="H2967">
        <v>350961.66269999999</v>
      </c>
      <c r="I2967">
        <v>359840.60519999999</v>
      </c>
      <c r="J2967">
        <v>368796.68959999998</v>
      </c>
      <c r="K2967">
        <v>353456.14549999998</v>
      </c>
      <c r="L2967">
        <v>367644.59110000002</v>
      </c>
      <c r="M2967">
        <v>363639.67820000002</v>
      </c>
      <c r="N2967">
        <v>364716.92099999997</v>
      </c>
      <c r="O2967">
        <v>371919.06689999998</v>
      </c>
      <c r="P2967">
        <v>408474.62890000001</v>
      </c>
      <c r="Q2967">
        <v>410152.79889999999</v>
      </c>
      <c r="R2967">
        <v>410594.9878</v>
      </c>
      <c r="S2967">
        <v>411505.42420000001</v>
      </c>
      <c r="T2967">
        <v>396943.91379999998</v>
      </c>
      <c r="U2967">
        <v>411992.91</v>
      </c>
      <c r="V2967">
        <v>410722.86940000003</v>
      </c>
      <c r="W2967">
        <v>428589.04609999998</v>
      </c>
      <c r="X2967">
        <v>454015.77140000003</v>
      </c>
      <c r="Y2967">
        <v>462432.30699999997</v>
      </c>
      <c r="Z2967">
        <v>484118.4363</v>
      </c>
      <c r="AA2967">
        <v>500621.3407</v>
      </c>
      <c r="AB2967">
        <v>471718.6838</v>
      </c>
      <c r="AC2967">
        <v>530130.60629999998</v>
      </c>
      <c r="AD2967">
        <v>509936.90789999999</v>
      </c>
      <c r="AE2967">
        <v>505833.86070000002</v>
      </c>
      <c r="AF2967">
        <v>501205.12300000002</v>
      </c>
      <c r="AG2967">
        <v>514363.70789999998</v>
      </c>
      <c r="AH2967">
        <v>516248.34149999998</v>
      </c>
      <c r="AI2967">
        <v>489381.1225</v>
      </c>
      <c r="AJ2967">
        <v>504002.03519999998</v>
      </c>
      <c r="AK2967">
        <v>501944.45750000002</v>
      </c>
      <c r="AL2967">
        <v>506969.39199999999</v>
      </c>
      <c r="AM2967" s="49" t="s">
        <v>72</v>
      </c>
      <c r="AN2967" s="49" t="s">
        <v>14</v>
      </c>
      <c r="AO2967" s="49" t="s">
        <v>500</v>
      </c>
      <c r="AP2967" s="49" t="s">
        <v>505</v>
      </c>
      <c r="AQ2967" s="49" t="s">
        <v>13</v>
      </c>
      <c r="AR2967" s="49" t="s">
        <v>487</v>
      </c>
      <c r="AS2967" s="49" t="s">
        <v>488</v>
      </c>
      <c r="AT2967" s="49" t="s">
        <v>489</v>
      </c>
    </row>
    <row r="2968" spans="1:46" x14ac:dyDescent="0.25">
      <c r="A2968">
        <v>18</v>
      </c>
      <c r="B2968" t="s">
        <v>73</v>
      </c>
      <c r="C2968" t="s">
        <v>73</v>
      </c>
      <c r="D2968" t="s">
        <v>408</v>
      </c>
      <c r="E2968" t="s">
        <v>642</v>
      </c>
      <c r="F2968" t="s">
        <v>643</v>
      </c>
      <c r="G2968">
        <v>869888.96160000004</v>
      </c>
      <c r="H2968">
        <v>793547.5747</v>
      </c>
      <c r="I2968">
        <v>740431.47270000004</v>
      </c>
      <c r="J2968">
        <v>673496.30570000003</v>
      </c>
      <c r="K2968">
        <v>626113.36479999998</v>
      </c>
      <c r="L2968">
        <v>617265.10309999995</v>
      </c>
      <c r="M2968">
        <v>603097.63340000005</v>
      </c>
      <c r="N2968">
        <v>590938.86470000003</v>
      </c>
      <c r="O2968">
        <v>678097.19270000001</v>
      </c>
      <c r="P2968">
        <v>790618.98770000006</v>
      </c>
      <c r="Q2968">
        <v>787518.69579999999</v>
      </c>
      <c r="R2968">
        <v>820376.88639999996</v>
      </c>
      <c r="S2968">
        <v>827454.96490000002</v>
      </c>
      <c r="T2968">
        <v>831051.43019999994</v>
      </c>
      <c r="U2968">
        <v>840056.21129999997</v>
      </c>
      <c r="V2968">
        <v>1141069.4504</v>
      </c>
      <c r="W2968">
        <v>1581239.2272000001</v>
      </c>
      <c r="X2968">
        <v>2236907.2549999999</v>
      </c>
      <c r="Y2968">
        <v>2519134.8794</v>
      </c>
      <c r="Z2968">
        <v>2771099.3128</v>
      </c>
      <c r="AA2968">
        <v>2811586.0748999999</v>
      </c>
      <c r="AB2968">
        <v>2573152.7133999998</v>
      </c>
      <c r="AC2968">
        <v>2520690.7738000001</v>
      </c>
      <c r="AD2968">
        <v>2549446.1224000002</v>
      </c>
      <c r="AE2968">
        <v>2523223.5827000001</v>
      </c>
      <c r="AF2968">
        <v>2502822.6168</v>
      </c>
      <c r="AG2968">
        <v>2459992.9465000001</v>
      </c>
      <c r="AH2968">
        <v>2337654.7634999999</v>
      </c>
      <c r="AI2968">
        <v>2379653.8731999998</v>
      </c>
      <c r="AJ2968">
        <v>2516401.5269999998</v>
      </c>
      <c r="AK2968">
        <v>2457713.0706000002</v>
      </c>
      <c r="AL2968">
        <v>2681952.1960999998</v>
      </c>
      <c r="AM2968" s="49" t="s">
        <v>408</v>
      </c>
      <c r="AN2968" s="49" t="s">
        <v>14</v>
      </c>
      <c r="AO2968" s="49" t="s">
        <v>500</v>
      </c>
      <c r="AP2968" s="49" t="s">
        <v>501</v>
      </c>
      <c r="AQ2968" s="49" t="s">
        <v>502</v>
      </c>
      <c r="AR2968" s="49" t="s">
        <v>495</v>
      </c>
      <c r="AS2968" s="49" t="s">
        <v>496</v>
      </c>
      <c r="AT2968" s="49" t="s">
        <v>497</v>
      </c>
    </row>
    <row r="2969" spans="1:46" x14ac:dyDescent="0.25">
      <c r="A2969">
        <v>18</v>
      </c>
      <c r="B2969" t="s">
        <v>86</v>
      </c>
      <c r="C2969" t="s">
        <v>86</v>
      </c>
      <c r="D2969" t="s">
        <v>87</v>
      </c>
      <c r="E2969" t="s">
        <v>642</v>
      </c>
      <c r="F2969" t="s">
        <v>643</v>
      </c>
      <c r="G2969">
        <v>602788.90709999995</v>
      </c>
      <c r="H2969">
        <v>593867.02890000003</v>
      </c>
      <c r="I2969">
        <v>624476.92469999997</v>
      </c>
      <c r="J2969">
        <v>638701.06689999998</v>
      </c>
      <c r="K2969">
        <v>630930.10649999999</v>
      </c>
      <c r="L2969">
        <v>637807.59120000002</v>
      </c>
      <c r="M2969">
        <v>648234.04619999998</v>
      </c>
      <c r="N2969">
        <v>677943.49950000003</v>
      </c>
      <c r="O2969">
        <v>694996.9179</v>
      </c>
      <c r="P2969">
        <v>690381.54029999999</v>
      </c>
      <c r="Q2969">
        <v>703615.32010000001</v>
      </c>
      <c r="R2969">
        <v>704703.82530000003</v>
      </c>
      <c r="S2969">
        <v>720360.04570000002</v>
      </c>
      <c r="T2969">
        <v>735374.78969999996</v>
      </c>
      <c r="U2969">
        <v>729601.20090000005</v>
      </c>
      <c r="V2969">
        <v>766488.19</v>
      </c>
      <c r="W2969">
        <v>780499.39580000006</v>
      </c>
      <c r="X2969">
        <v>798027.3419</v>
      </c>
      <c r="Y2969">
        <v>825644.20739999996</v>
      </c>
      <c r="Z2969">
        <v>827318.96920000005</v>
      </c>
      <c r="AA2969">
        <v>848817.27029999997</v>
      </c>
      <c r="AB2969">
        <v>868802.26509999996</v>
      </c>
      <c r="AC2969">
        <v>835087.27520000003</v>
      </c>
      <c r="AD2969">
        <v>926131.59</v>
      </c>
      <c r="AE2969">
        <v>961024.31839999999</v>
      </c>
      <c r="AF2969">
        <v>957260.65729999996</v>
      </c>
      <c r="AG2969">
        <v>954255.15040000004</v>
      </c>
      <c r="AH2969">
        <v>942376.58750000002</v>
      </c>
      <c r="AI2969">
        <v>944008.02020000003</v>
      </c>
      <c r="AJ2969">
        <v>1009170.8897000001</v>
      </c>
      <c r="AK2969">
        <v>1013042.5032</v>
      </c>
      <c r="AL2969" t="s">
        <v>531</v>
      </c>
      <c r="AM2969" s="49" t="s">
        <v>87</v>
      </c>
      <c r="AN2969" s="49" t="s">
        <v>14</v>
      </c>
      <c r="AO2969" s="49" t="s">
        <v>485</v>
      </c>
      <c r="AP2969" s="49" t="s">
        <v>505</v>
      </c>
      <c r="AQ2969" s="49" t="s">
        <v>13</v>
      </c>
      <c r="AR2969" s="49" t="s">
        <v>495</v>
      </c>
      <c r="AS2969" s="49" t="s">
        <v>488</v>
      </c>
      <c r="AT2969" s="49" t="s">
        <v>489</v>
      </c>
    </row>
    <row r="2970" spans="1:46" x14ac:dyDescent="0.25">
      <c r="A2970">
        <v>18</v>
      </c>
      <c r="B2970" t="s">
        <v>82</v>
      </c>
      <c r="C2970" t="s">
        <v>82</v>
      </c>
      <c r="D2970" t="s">
        <v>83</v>
      </c>
      <c r="E2970" t="s">
        <v>642</v>
      </c>
      <c r="F2970" t="s">
        <v>643</v>
      </c>
      <c r="G2970">
        <v>450587.82890000002</v>
      </c>
      <c r="H2970">
        <v>454254.038</v>
      </c>
      <c r="I2970">
        <v>475950.1863</v>
      </c>
      <c r="J2970">
        <v>500680.34529999999</v>
      </c>
      <c r="K2970">
        <v>521572.36009999999</v>
      </c>
      <c r="L2970">
        <v>534983.26240000001</v>
      </c>
      <c r="M2970">
        <v>542849.70700000005</v>
      </c>
      <c r="N2970">
        <v>548610.64749999996</v>
      </c>
      <c r="O2970">
        <v>573798.59120000002</v>
      </c>
      <c r="P2970">
        <v>604698.55680000002</v>
      </c>
      <c r="Q2970">
        <v>635229.57750000001</v>
      </c>
      <c r="R2970">
        <v>679384.02670000005</v>
      </c>
      <c r="S2970">
        <v>701814.69039999996</v>
      </c>
      <c r="T2970">
        <v>735553.86750000005</v>
      </c>
      <c r="U2970">
        <v>770762.31409999996</v>
      </c>
      <c r="V2970">
        <v>809175.57609999995</v>
      </c>
      <c r="W2970">
        <v>879233.0074</v>
      </c>
      <c r="X2970">
        <v>918620.26980000001</v>
      </c>
      <c r="Y2970">
        <v>972039.70120000001</v>
      </c>
      <c r="Z2970">
        <v>1025436.143</v>
      </c>
      <c r="AA2970">
        <v>1078642.7301</v>
      </c>
      <c r="AB2970">
        <v>1082746.0285</v>
      </c>
      <c r="AC2970">
        <v>1118973.5841000001</v>
      </c>
      <c r="AD2970">
        <v>1192392.5719999999</v>
      </c>
      <c r="AE2970">
        <v>1210330.8537999999</v>
      </c>
      <c r="AF2970">
        <v>1277020.8419000001</v>
      </c>
      <c r="AG2970">
        <v>1368527.6683</v>
      </c>
      <c r="AH2970">
        <v>1368695.3832</v>
      </c>
      <c r="AI2970">
        <v>1354164.83</v>
      </c>
      <c r="AJ2970">
        <v>1339375.8674999999</v>
      </c>
      <c r="AK2970">
        <v>1260109.1216</v>
      </c>
      <c r="AL2970" t="s">
        <v>531</v>
      </c>
      <c r="AM2970" s="49" t="s">
        <v>83</v>
      </c>
      <c r="AN2970" s="49" t="s">
        <v>14</v>
      </c>
      <c r="AO2970" s="49" t="s">
        <v>485</v>
      </c>
      <c r="AP2970" s="49" t="s">
        <v>494</v>
      </c>
      <c r="AQ2970" s="49" t="s">
        <v>11</v>
      </c>
      <c r="AR2970" s="49" t="s">
        <v>487</v>
      </c>
      <c r="AS2970" s="49" t="s">
        <v>488</v>
      </c>
      <c r="AT2970" s="49" t="s">
        <v>489</v>
      </c>
    </row>
    <row r="2971" spans="1:46" x14ac:dyDescent="0.25">
      <c r="A2971">
        <v>18</v>
      </c>
      <c r="B2971" t="s">
        <v>92</v>
      </c>
      <c r="C2971" t="s">
        <v>92</v>
      </c>
      <c r="D2971" t="s">
        <v>93</v>
      </c>
      <c r="E2971" t="s">
        <v>642</v>
      </c>
      <c r="F2971" t="s">
        <v>643</v>
      </c>
      <c r="G2971">
        <v>142185.67069999999</v>
      </c>
      <c r="H2971">
        <v>147903.85140000001</v>
      </c>
      <c r="I2971">
        <v>149079.5509</v>
      </c>
      <c r="J2971">
        <v>137398.83110000001</v>
      </c>
      <c r="K2971">
        <v>147151.0019</v>
      </c>
      <c r="L2971">
        <v>141997.00090000001</v>
      </c>
      <c r="M2971">
        <v>143051.0906</v>
      </c>
      <c r="N2971">
        <v>142894.6048</v>
      </c>
      <c r="O2971">
        <v>138241.53339999999</v>
      </c>
      <c r="P2971">
        <v>151532.29139999999</v>
      </c>
      <c r="Q2971">
        <v>147762.0612</v>
      </c>
      <c r="R2971">
        <v>152201.99100000001</v>
      </c>
      <c r="S2971">
        <v>155894.6146</v>
      </c>
      <c r="T2971">
        <v>150755.65669999999</v>
      </c>
      <c r="U2971">
        <v>152783.20670000001</v>
      </c>
      <c r="V2971">
        <v>160525.48329999999</v>
      </c>
      <c r="W2971">
        <v>164065.092</v>
      </c>
      <c r="X2971">
        <v>167129.15549999999</v>
      </c>
      <c r="Y2971">
        <v>165827.33290000001</v>
      </c>
      <c r="Z2971">
        <v>164501.19330000001</v>
      </c>
      <c r="AA2971">
        <v>169046.4503</v>
      </c>
      <c r="AB2971">
        <v>175179.07819999999</v>
      </c>
      <c r="AC2971">
        <v>173705.7475</v>
      </c>
      <c r="AD2971">
        <v>166966.76209999999</v>
      </c>
      <c r="AE2971">
        <v>155137.1262</v>
      </c>
      <c r="AF2971">
        <v>150199.61199999999</v>
      </c>
      <c r="AG2971">
        <v>153156.4725</v>
      </c>
      <c r="AH2971">
        <v>166033.07639999999</v>
      </c>
      <c r="AI2971">
        <v>173601.7934</v>
      </c>
      <c r="AJ2971">
        <v>182906.63399999999</v>
      </c>
      <c r="AK2971">
        <v>186143.4449</v>
      </c>
      <c r="AL2971" t="s">
        <v>531</v>
      </c>
      <c r="AM2971" s="49" t="s">
        <v>93</v>
      </c>
      <c r="AN2971" s="49" t="s">
        <v>14</v>
      </c>
      <c r="AO2971" s="49" t="s">
        <v>500</v>
      </c>
      <c r="AP2971" s="49" t="s">
        <v>501</v>
      </c>
      <c r="AQ2971" s="49" t="s">
        <v>502</v>
      </c>
      <c r="AR2971" s="49" t="s">
        <v>495</v>
      </c>
      <c r="AS2971" s="49" t="s">
        <v>488</v>
      </c>
      <c r="AT2971" s="49" t="s">
        <v>489</v>
      </c>
    </row>
    <row r="2972" spans="1:46" x14ac:dyDescent="0.25">
      <c r="A2972">
        <v>18</v>
      </c>
      <c r="B2972" t="s">
        <v>76</v>
      </c>
      <c r="C2972" t="s">
        <v>76</v>
      </c>
      <c r="D2972" t="s">
        <v>77</v>
      </c>
      <c r="E2972" t="s">
        <v>642</v>
      </c>
      <c r="F2972" t="s">
        <v>643</v>
      </c>
      <c r="G2972">
        <v>548602.08970000001</v>
      </c>
      <c r="H2972">
        <v>543117.82550000004</v>
      </c>
      <c r="I2972">
        <v>532729.17729999998</v>
      </c>
      <c r="J2972">
        <v>506600.01579999999</v>
      </c>
      <c r="K2972">
        <v>486497.58120000002</v>
      </c>
      <c r="L2972">
        <v>499611.4302</v>
      </c>
      <c r="M2972">
        <v>517272.92259999999</v>
      </c>
      <c r="N2972">
        <v>561051.4264</v>
      </c>
      <c r="O2972">
        <v>548718.76320000004</v>
      </c>
      <c r="P2972">
        <v>582132.53379999998</v>
      </c>
      <c r="Q2972">
        <v>574926.09640000004</v>
      </c>
      <c r="R2972">
        <v>557790.05579999997</v>
      </c>
      <c r="S2972">
        <v>565011.03810000001</v>
      </c>
      <c r="T2972">
        <v>573388.56530000002</v>
      </c>
      <c r="U2972">
        <v>580385.13939999999</v>
      </c>
      <c r="V2972">
        <v>584858.49650000001</v>
      </c>
      <c r="W2972">
        <v>579103.43429999996</v>
      </c>
      <c r="X2972">
        <v>605663.89899999998</v>
      </c>
      <c r="Y2972">
        <v>589458.74719999998</v>
      </c>
      <c r="Z2972">
        <v>622700.26870000002</v>
      </c>
      <c r="AA2972">
        <v>663759.16960000002</v>
      </c>
      <c r="AB2972">
        <v>668976.98580000002</v>
      </c>
      <c r="AC2972">
        <v>595019.47069999995</v>
      </c>
      <c r="AD2972">
        <v>630100.15720000002</v>
      </c>
      <c r="AE2972">
        <v>531468.48569999996</v>
      </c>
      <c r="AF2972">
        <v>449307.59759999998</v>
      </c>
      <c r="AG2972">
        <v>643565.59680000006</v>
      </c>
      <c r="AH2972">
        <v>632585.03130000003</v>
      </c>
      <c r="AI2972">
        <v>489462.07010000001</v>
      </c>
      <c r="AJ2972">
        <v>661803.77910000004</v>
      </c>
      <c r="AK2972">
        <v>575764.09699999995</v>
      </c>
      <c r="AL2972">
        <v>750287.96189999999</v>
      </c>
      <c r="AM2972" s="49" t="s">
        <v>77</v>
      </c>
      <c r="AN2972" s="49" t="s">
        <v>14</v>
      </c>
      <c r="AO2972" s="49" t="s">
        <v>500</v>
      </c>
      <c r="AP2972" s="49" t="s">
        <v>505</v>
      </c>
      <c r="AQ2972" s="49" t="s">
        <v>13</v>
      </c>
      <c r="AR2972" s="49" t="s">
        <v>487</v>
      </c>
      <c r="AS2972" s="49" t="s">
        <v>488</v>
      </c>
      <c r="AT2972" s="49" t="s">
        <v>489</v>
      </c>
    </row>
    <row r="2973" spans="1:46" x14ac:dyDescent="0.25">
      <c r="A2973">
        <v>18</v>
      </c>
      <c r="B2973" t="s">
        <v>78</v>
      </c>
      <c r="C2973" t="s">
        <v>78</v>
      </c>
      <c r="D2973" t="s">
        <v>79</v>
      </c>
      <c r="E2973" t="s">
        <v>642</v>
      </c>
      <c r="F2973" t="s">
        <v>643</v>
      </c>
      <c r="G2973">
        <v>74268.481299999999</v>
      </c>
      <c r="H2973">
        <v>75522.256200000003</v>
      </c>
      <c r="I2973">
        <v>74548.8796</v>
      </c>
      <c r="J2973">
        <v>76952.320600000006</v>
      </c>
      <c r="K2973">
        <v>77492.823900000003</v>
      </c>
      <c r="L2973">
        <v>77545.100300000006</v>
      </c>
      <c r="M2973">
        <v>80514.399799999999</v>
      </c>
      <c r="N2973">
        <v>79046.482600000003</v>
      </c>
      <c r="O2973">
        <v>77455.783299999996</v>
      </c>
      <c r="P2973">
        <v>74778.203200000004</v>
      </c>
      <c r="Q2973">
        <v>60519.201699999998</v>
      </c>
      <c r="R2973">
        <v>62404.1996</v>
      </c>
      <c r="S2973">
        <v>64717.201399999998</v>
      </c>
      <c r="T2973">
        <v>66004.202799999999</v>
      </c>
      <c r="U2973">
        <v>67979.601999999999</v>
      </c>
      <c r="V2973">
        <v>70020.600000000006</v>
      </c>
      <c r="W2973">
        <v>76512.999599999996</v>
      </c>
      <c r="X2973">
        <v>78918.998699999996</v>
      </c>
      <c r="Y2973">
        <v>81234.001799999998</v>
      </c>
      <c r="Z2973">
        <v>83568.000499999995</v>
      </c>
      <c r="AA2973">
        <v>82281.9997</v>
      </c>
      <c r="AB2973">
        <v>84687.998800000001</v>
      </c>
      <c r="AC2973">
        <v>87107.001999999993</v>
      </c>
      <c r="AD2973">
        <v>98015.001900000003</v>
      </c>
      <c r="AE2973">
        <v>100742.9993</v>
      </c>
      <c r="AF2973">
        <v>103746.60129999999</v>
      </c>
      <c r="AG2973">
        <v>106935.9966</v>
      </c>
      <c r="AH2973">
        <v>109628.8878</v>
      </c>
      <c r="AI2973">
        <v>113260.0701</v>
      </c>
      <c r="AJ2973">
        <v>120631.78140000001</v>
      </c>
      <c r="AK2973">
        <v>124256.1686</v>
      </c>
      <c r="AL2973" t="s">
        <v>531</v>
      </c>
      <c r="AM2973" s="49" t="s">
        <v>79</v>
      </c>
      <c r="AN2973" s="49" t="s">
        <v>8</v>
      </c>
      <c r="AO2973" s="49" t="s">
        <v>9</v>
      </c>
      <c r="AP2973" s="49" t="s">
        <v>494</v>
      </c>
      <c r="AQ2973" s="49" t="s">
        <v>9</v>
      </c>
      <c r="AR2973" s="49" t="s">
        <v>487</v>
      </c>
      <c r="AS2973" s="49" t="s">
        <v>488</v>
      </c>
      <c r="AT2973" s="49" t="s">
        <v>489</v>
      </c>
    </row>
    <row r="2974" spans="1:46" x14ac:dyDescent="0.25">
      <c r="A2974">
        <v>18</v>
      </c>
      <c r="B2974" t="s">
        <v>96</v>
      </c>
      <c r="C2974" t="s">
        <v>96</v>
      </c>
      <c r="D2974" t="s">
        <v>97</v>
      </c>
      <c r="E2974" t="s">
        <v>642</v>
      </c>
      <c r="F2974" t="s">
        <v>643</v>
      </c>
      <c r="G2974">
        <v>206163.18179999999</v>
      </c>
      <c r="H2974">
        <v>211543.4584</v>
      </c>
      <c r="I2974">
        <v>211801.0429</v>
      </c>
      <c r="J2974">
        <v>217616.72159999999</v>
      </c>
      <c r="K2974">
        <v>235272.3861</v>
      </c>
      <c r="L2974">
        <v>243704.62220000001</v>
      </c>
      <c r="M2974">
        <v>250666.73050000001</v>
      </c>
      <c r="N2974">
        <v>244537.91680000001</v>
      </c>
      <c r="O2974">
        <v>245508.7562</v>
      </c>
      <c r="P2974">
        <v>219431.95480000001</v>
      </c>
      <c r="Q2974">
        <v>231572.402</v>
      </c>
      <c r="R2974">
        <v>300527.67080000002</v>
      </c>
      <c r="S2974">
        <v>341282.12439999997</v>
      </c>
      <c r="T2974">
        <v>383693.49979999999</v>
      </c>
      <c r="U2974">
        <v>500225.31969999999</v>
      </c>
      <c r="V2974">
        <v>589362.77320000005</v>
      </c>
      <c r="W2974">
        <v>617207.2206</v>
      </c>
      <c r="X2974">
        <v>650747.98100000003</v>
      </c>
      <c r="Y2974">
        <v>666971.55889999995</v>
      </c>
      <c r="Z2974">
        <v>582674.38529999997</v>
      </c>
      <c r="AA2974">
        <v>664712.04339999997</v>
      </c>
      <c r="AB2974">
        <v>713548.9301</v>
      </c>
      <c r="AC2974">
        <v>809812.21250000002</v>
      </c>
      <c r="AD2974">
        <v>915562.4362</v>
      </c>
      <c r="AE2974">
        <v>963626.29310000001</v>
      </c>
      <c r="AF2974">
        <v>952327.71510000003</v>
      </c>
      <c r="AG2974">
        <v>911551.01289999997</v>
      </c>
      <c r="AH2974">
        <v>887793.87459999998</v>
      </c>
      <c r="AI2974">
        <v>834747.52049999998</v>
      </c>
      <c r="AJ2974">
        <v>745847.65119999996</v>
      </c>
      <c r="AK2974">
        <v>716530.12009999994</v>
      </c>
      <c r="AL2974" t="s">
        <v>531</v>
      </c>
      <c r="AM2974" s="49" t="s">
        <v>97</v>
      </c>
      <c r="AN2974" s="49" t="s">
        <v>14</v>
      </c>
      <c r="AO2974" s="49" t="s">
        <v>506</v>
      </c>
      <c r="AP2974" s="49" t="s">
        <v>494</v>
      </c>
      <c r="AQ2974" s="49" t="s">
        <v>10</v>
      </c>
      <c r="AR2974" s="49" t="s">
        <v>495</v>
      </c>
      <c r="AS2974" s="49" t="s">
        <v>488</v>
      </c>
      <c r="AT2974" s="49" t="s">
        <v>489</v>
      </c>
    </row>
    <row r="2975" spans="1:46" x14ac:dyDescent="0.25">
      <c r="A2975">
        <v>18</v>
      </c>
      <c r="B2975" t="s">
        <v>90</v>
      </c>
      <c r="C2975" t="s">
        <v>90</v>
      </c>
      <c r="D2975" t="s">
        <v>91</v>
      </c>
      <c r="E2975" t="s">
        <v>642</v>
      </c>
      <c r="F2975" t="s">
        <v>643</v>
      </c>
      <c r="G2975">
        <v>192772.11230000001</v>
      </c>
      <c r="H2975">
        <v>180962.3008</v>
      </c>
      <c r="I2975">
        <v>152501.79930000001</v>
      </c>
      <c r="J2975">
        <v>130968.19929999999</v>
      </c>
      <c r="K2975">
        <v>31740.599699999999</v>
      </c>
      <c r="L2975">
        <v>34199.319000000003</v>
      </c>
      <c r="M2975">
        <v>46442.422299999998</v>
      </c>
      <c r="N2975">
        <v>89842.489700000006</v>
      </c>
      <c r="O2975">
        <v>107856.01240000001</v>
      </c>
      <c r="P2975">
        <v>109451.5852</v>
      </c>
      <c r="Q2975">
        <v>128783.4559</v>
      </c>
      <c r="R2975">
        <v>129579.46709999999</v>
      </c>
      <c r="S2975">
        <v>138593.8903</v>
      </c>
      <c r="T2975">
        <v>145837.89170000001</v>
      </c>
      <c r="U2975">
        <v>150195.21170000001</v>
      </c>
      <c r="V2975">
        <v>152576.22390000001</v>
      </c>
      <c r="W2975">
        <v>163515.89689999999</v>
      </c>
      <c r="X2975">
        <v>154114.8855</v>
      </c>
      <c r="Y2975">
        <v>177226.0466</v>
      </c>
      <c r="Z2975">
        <v>185197.3621</v>
      </c>
      <c r="AA2975">
        <v>182996.11009999999</v>
      </c>
      <c r="AB2975">
        <v>193343.93700000001</v>
      </c>
      <c r="AC2975">
        <v>189046.19099999999</v>
      </c>
      <c r="AD2975">
        <v>193310.46780000001</v>
      </c>
      <c r="AE2975">
        <v>180268.64439999999</v>
      </c>
      <c r="AF2975">
        <v>182852.87549999999</v>
      </c>
      <c r="AG2975">
        <v>198519.1317</v>
      </c>
      <c r="AH2975">
        <v>193598.51120000001</v>
      </c>
      <c r="AI2975">
        <v>237484.27249999999</v>
      </c>
      <c r="AJ2975">
        <v>226292.32389999999</v>
      </c>
      <c r="AK2975">
        <v>219271.78460000001</v>
      </c>
      <c r="AL2975">
        <v>247309.3272</v>
      </c>
      <c r="AM2975" s="49" t="s">
        <v>91</v>
      </c>
      <c r="AN2975" s="49" t="s">
        <v>14</v>
      </c>
      <c r="AO2975" s="49" t="s">
        <v>500</v>
      </c>
      <c r="AP2975" s="49" t="s">
        <v>501</v>
      </c>
      <c r="AQ2975" s="49" t="s">
        <v>502</v>
      </c>
      <c r="AR2975" s="49" t="s">
        <v>487</v>
      </c>
      <c r="AS2975" s="49" t="s">
        <v>488</v>
      </c>
      <c r="AT2975" s="49" t="s">
        <v>489</v>
      </c>
    </row>
    <row r="2976" spans="1:46" x14ac:dyDescent="0.25">
      <c r="A2976">
        <v>18</v>
      </c>
      <c r="B2976" t="s">
        <v>105</v>
      </c>
      <c r="C2976" t="s">
        <v>105</v>
      </c>
      <c r="D2976" t="s">
        <v>106</v>
      </c>
      <c r="E2976" t="s">
        <v>642</v>
      </c>
      <c r="F2976" t="s">
        <v>643</v>
      </c>
      <c r="G2976">
        <v>36374.018199999999</v>
      </c>
      <c r="H2976">
        <v>37452.0481</v>
      </c>
      <c r="I2976">
        <v>41535.898800000003</v>
      </c>
      <c r="J2976">
        <v>42044.327100000002</v>
      </c>
      <c r="K2976">
        <v>42697.3004</v>
      </c>
      <c r="L2976">
        <v>42380.108399999997</v>
      </c>
      <c r="M2976">
        <v>39066.515800000001</v>
      </c>
      <c r="N2976">
        <v>39812.867400000003</v>
      </c>
      <c r="O2976">
        <v>44640.017500000002</v>
      </c>
      <c r="P2976">
        <v>45041.167300000001</v>
      </c>
      <c r="Q2976">
        <v>45088.360999999997</v>
      </c>
      <c r="R2976">
        <v>44687.2111</v>
      </c>
      <c r="S2976">
        <v>44765.939700000003</v>
      </c>
      <c r="T2976">
        <v>41250.3298</v>
      </c>
      <c r="U2976">
        <v>44205.063399999999</v>
      </c>
      <c r="V2976">
        <v>46003.046999999999</v>
      </c>
      <c r="W2976">
        <v>45698.314899999998</v>
      </c>
      <c r="X2976">
        <v>42316.318399999996</v>
      </c>
      <c r="Y2976">
        <v>44014.2667</v>
      </c>
      <c r="Z2976">
        <v>39681.5861</v>
      </c>
      <c r="AA2976">
        <v>45250.833899999998</v>
      </c>
      <c r="AB2976">
        <v>40114.438399999999</v>
      </c>
      <c r="AC2976">
        <v>56033.790800000002</v>
      </c>
      <c r="AD2976">
        <v>56455.313600000001</v>
      </c>
      <c r="AE2976">
        <v>61403.868399999999</v>
      </c>
      <c r="AF2976">
        <v>70110.545100000003</v>
      </c>
      <c r="AG2976">
        <v>65133.570299999999</v>
      </c>
      <c r="AH2976">
        <v>73172.402199999997</v>
      </c>
      <c r="AI2976">
        <v>79342.078999999998</v>
      </c>
      <c r="AJ2976">
        <v>70638.814599999998</v>
      </c>
      <c r="AK2976">
        <v>65412.842400000001</v>
      </c>
      <c r="AL2976" t="s">
        <v>531</v>
      </c>
      <c r="AM2976" s="49" t="s">
        <v>106</v>
      </c>
      <c r="AN2976" s="49" t="s">
        <v>4</v>
      </c>
      <c r="AO2976" s="49" t="s">
        <v>9</v>
      </c>
      <c r="AP2976" s="49" t="s">
        <v>501</v>
      </c>
      <c r="AQ2976" s="49" t="s">
        <v>9</v>
      </c>
      <c r="AR2976" s="49" t="s">
        <v>495</v>
      </c>
      <c r="AS2976" s="49" t="s">
        <v>488</v>
      </c>
      <c r="AT2976" s="49" t="s">
        <v>489</v>
      </c>
    </row>
    <row r="2977" spans="1:46" x14ac:dyDescent="0.25">
      <c r="A2977">
        <v>18</v>
      </c>
      <c r="B2977" t="s">
        <v>98</v>
      </c>
      <c r="C2977" t="s">
        <v>98</v>
      </c>
      <c r="D2977" t="s">
        <v>99</v>
      </c>
      <c r="E2977" t="s">
        <v>642</v>
      </c>
      <c r="F2977" t="s">
        <v>643</v>
      </c>
      <c r="G2977">
        <v>4373567.3701999998</v>
      </c>
      <c r="H2977">
        <v>4394936.5126999998</v>
      </c>
      <c r="I2977">
        <v>4394833.6430000002</v>
      </c>
      <c r="J2977">
        <v>4434150.9941999996</v>
      </c>
      <c r="K2977">
        <v>4646061.7187000001</v>
      </c>
      <c r="L2977">
        <v>4708824.2664999999</v>
      </c>
      <c r="M2977">
        <v>4981647.3625999996</v>
      </c>
      <c r="N2977">
        <v>5303617.4574999996</v>
      </c>
      <c r="O2977">
        <v>5607407.2735000001</v>
      </c>
      <c r="P2977">
        <v>5944225.4192000004</v>
      </c>
      <c r="Q2977">
        <v>6206811.9189999998</v>
      </c>
      <c r="R2977">
        <v>6378084.3737000003</v>
      </c>
      <c r="S2977">
        <v>7044785.5113000004</v>
      </c>
      <c r="T2977">
        <v>7501211.1377999997</v>
      </c>
      <c r="U2977">
        <v>7677239.6884000003</v>
      </c>
      <c r="V2977">
        <v>8191471.0055</v>
      </c>
      <c r="W2977">
        <v>8680523.3135000002</v>
      </c>
      <c r="X2977">
        <v>9103318.1506999992</v>
      </c>
      <c r="Y2977">
        <v>9598693.4227000009</v>
      </c>
      <c r="Z2977">
        <v>9695178.6139000002</v>
      </c>
      <c r="AA2977">
        <v>10370219.698000001</v>
      </c>
      <c r="AB2977">
        <v>10449505.9</v>
      </c>
      <c r="AC2977">
        <v>10510970.807700001</v>
      </c>
      <c r="AD2977">
        <v>10591664.9091</v>
      </c>
      <c r="AE2977">
        <v>11175730.115900001</v>
      </c>
      <c r="AF2977">
        <v>11644952.248600001</v>
      </c>
      <c r="AG2977">
        <v>11931470.752599999</v>
      </c>
      <c r="AH2977">
        <v>12332382.856899999</v>
      </c>
      <c r="AI2977">
        <v>12417910.773800001</v>
      </c>
      <c r="AJ2977">
        <v>13059796.819</v>
      </c>
      <c r="AK2977">
        <v>13472305.647399999</v>
      </c>
      <c r="AL2977">
        <v>13172078.467399999</v>
      </c>
      <c r="AM2977" s="49" t="s">
        <v>99</v>
      </c>
      <c r="AN2977" s="49" t="s">
        <v>14</v>
      </c>
      <c r="AO2977" s="49" t="s">
        <v>506</v>
      </c>
      <c r="AP2977" s="49" t="s">
        <v>501</v>
      </c>
      <c r="AQ2977" s="49" t="s">
        <v>10</v>
      </c>
      <c r="AR2977" s="49" t="s">
        <v>487</v>
      </c>
      <c r="AS2977" s="49" t="s">
        <v>488</v>
      </c>
      <c r="AT2977" s="49" t="s">
        <v>489</v>
      </c>
    </row>
    <row r="2978" spans="1:46" x14ac:dyDescent="0.25">
      <c r="A2978">
        <v>18</v>
      </c>
      <c r="B2978" t="s">
        <v>102</v>
      </c>
      <c r="C2978" t="s">
        <v>102</v>
      </c>
      <c r="D2978" t="s">
        <v>409</v>
      </c>
      <c r="E2978" t="s">
        <v>642</v>
      </c>
      <c r="F2978" t="s">
        <v>643</v>
      </c>
      <c r="G2978">
        <v>654992.83940000006</v>
      </c>
      <c r="H2978">
        <v>685138.3101</v>
      </c>
      <c r="I2978">
        <v>733632.34400000004</v>
      </c>
      <c r="J2978">
        <v>719095.53579999995</v>
      </c>
      <c r="K2978">
        <v>737679.47649999999</v>
      </c>
      <c r="L2978">
        <v>763823.67700000003</v>
      </c>
      <c r="M2978">
        <v>739919.34340000001</v>
      </c>
      <c r="N2978">
        <v>734795.09369999997</v>
      </c>
      <c r="O2978">
        <v>710299.81</v>
      </c>
      <c r="P2978">
        <v>778124.17810000002</v>
      </c>
      <c r="Q2978">
        <v>824255.21970000002</v>
      </c>
      <c r="R2978">
        <v>831277.24950000003</v>
      </c>
      <c r="S2978">
        <v>848571.94059999997</v>
      </c>
      <c r="T2978">
        <v>887591.3591</v>
      </c>
      <c r="U2978">
        <v>868854.36979999999</v>
      </c>
      <c r="V2978">
        <v>881871.19380000001</v>
      </c>
      <c r="W2978">
        <v>934504.11809999996</v>
      </c>
      <c r="X2978">
        <v>868757.50399999996</v>
      </c>
      <c r="Y2978">
        <v>883970.94099999999</v>
      </c>
      <c r="Z2978">
        <v>793075.3162</v>
      </c>
      <c r="AA2978">
        <v>777749.29200000002</v>
      </c>
      <c r="AB2978">
        <v>782833.40280000004</v>
      </c>
      <c r="AC2978">
        <v>775516.34600000002</v>
      </c>
      <c r="AD2978">
        <v>711315.77049999998</v>
      </c>
      <c r="AE2978">
        <v>680708.94790000003</v>
      </c>
      <c r="AF2978">
        <v>674438.08030000003</v>
      </c>
      <c r="AG2978">
        <v>634237.36869999999</v>
      </c>
      <c r="AH2978">
        <v>653908.33250000002</v>
      </c>
      <c r="AI2978">
        <v>679565.76729999995</v>
      </c>
      <c r="AJ2978">
        <v>639026.33100000001</v>
      </c>
      <c r="AK2978">
        <v>604673.98030000005</v>
      </c>
      <c r="AL2978" t="s">
        <v>531</v>
      </c>
      <c r="AM2978" s="49" t="s">
        <v>409</v>
      </c>
      <c r="AN2978" s="49" t="s">
        <v>14</v>
      </c>
      <c r="AO2978" s="49" t="s">
        <v>485</v>
      </c>
      <c r="AP2978" s="49" t="s">
        <v>505</v>
      </c>
      <c r="AQ2978" s="49" t="s">
        <v>13</v>
      </c>
      <c r="AR2978" s="49" t="s">
        <v>495</v>
      </c>
      <c r="AS2978" s="49" t="s">
        <v>496</v>
      </c>
      <c r="AT2978" s="49" t="s">
        <v>497</v>
      </c>
    </row>
    <row r="2979" spans="1:46" x14ac:dyDescent="0.25">
      <c r="A2979">
        <v>18</v>
      </c>
      <c r="B2979" t="s">
        <v>84</v>
      </c>
      <c r="C2979" t="s">
        <v>84</v>
      </c>
      <c r="D2979" t="s">
        <v>85</v>
      </c>
      <c r="E2979" t="s">
        <v>642</v>
      </c>
      <c r="F2979" t="s">
        <v>643</v>
      </c>
      <c r="G2979">
        <v>389323.19669999997</v>
      </c>
      <c r="H2979">
        <v>355884.48119999998</v>
      </c>
      <c r="I2979">
        <v>368494.63290000003</v>
      </c>
      <c r="J2979">
        <v>387828.44209999999</v>
      </c>
      <c r="K2979">
        <v>393859.78289999999</v>
      </c>
      <c r="L2979">
        <v>430290.75839999999</v>
      </c>
      <c r="M2979">
        <v>447214.82980000001</v>
      </c>
      <c r="N2979">
        <v>427352.86410000001</v>
      </c>
      <c r="O2979">
        <v>427710.09860000003</v>
      </c>
      <c r="P2979">
        <v>382695.13640000002</v>
      </c>
      <c r="Q2979">
        <v>413937.22230000002</v>
      </c>
      <c r="R2979">
        <v>433424.1679</v>
      </c>
      <c r="S2979">
        <v>443870.18359999999</v>
      </c>
      <c r="T2979">
        <v>426319.61210000003</v>
      </c>
      <c r="U2979">
        <v>429884.49229999998</v>
      </c>
      <c r="V2979">
        <v>445679.212</v>
      </c>
      <c r="W2979">
        <v>461864.76120000001</v>
      </c>
      <c r="X2979">
        <v>417282.82299999997</v>
      </c>
      <c r="Y2979">
        <v>429393.33880000003</v>
      </c>
      <c r="Z2979">
        <v>407509.79759999999</v>
      </c>
      <c r="AA2979">
        <v>437679.397</v>
      </c>
      <c r="AB2979">
        <v>512395.74859999999</v>
      </c>
      <c r="AC2979">
        <v>488143.62170000002</v>
      </c>
      <c r="AD2979">
        <v>444681.61900000001</v>
      </c>
      <c r="AE2979">
        <v>471835.29460000002</v>
      </c>
      <c r="AF2979">
        <v>501554.1054</v>
      </c>
      <c r="AG2979">
        <v>469431.65269999998</v>
      </c>
      <c r="AH2979">
        <v>487725.61989999999</v>
      </c>
      <c r="AI2979">
        <v>500260.49300000002</v>
      </c>
      <c r="AJ2979">
        <v>488139.31339999998</v>
      </c>
      <c r="AK2979">
        <v>450878.90779999999</v>
      </c>
      <c r="AL2979">
        <v>514651.7095</v>
      </c>
      <c r="AM2979" s="49" t="s">
        <v>85</v>
      </c>
      <c r="AN2979" s="49" t="s">
        <v>14</v>
      </c>
      <c r="AO2979" s="49" t="s">
        <v>500</v>
      </c>
      <c r="AP2979" s="49" t="s">
        <v>501</v>
      </c>
      <c r="AQ2979" s="49" t="s">
        <v>502</v>
      </c>
      <c r="AR2979" s="49" t="s">
        <v>487</v>
      </c>
      <c r="AS2979" s="49" t="s">
        <v>488</v>
      </c>
      <c r="AT2979" s="49" t="s">
        <v>489</v>
      </c>
    </row>
    <row r="2980" spans="1:46" x14ac:dyDescent="0.25">
      <c r="A2980">
        <v>18</v>
      </c>
      <c r="B2980" t="s">
        <v>223</v>
      </c>
      <c r="C2980" t="s">
        <v>223</v>
      </c>
      <c r="D2980" t="s">
        <v>224</v>
      </c>
      <c r="E2980" t="s">
        <v>642</v>
      </c>
      <c r="F2980" t="s">
        <v>643</v>
      </c>
      <c r="G2980" t="s">
        <v>531</v>
      </c>
      <c r="H2980" t="s">
        <v>531</v>
      </c>
      <c r="I2980" t="s">
        <v>531</v>
      </c>
      <c r="J2980" t="s">
        <v>531</v>
      </c>
      <c r="K2980" t="s">
        <v>531</v>
      </c>
      <c r="L2980">
        <v>97026.000100000005</v>
      </c>
      <c r="M2980">
        <v>99709.998500000002</v>
      </c>
      <c r="N2980">
        <v>102200.99800000001</v>
      </c>
      <c r="O2980">
        <v>109015.99890000001</v>
      </c>
      <c r="P2980">
        <v>111325.9988</v>
      </c>
      <c r="Q2980">
        <v>113448.6017</v>
      </c>
      <c r="R2980">
        <v>115282.6002</v>
      </c>
      <c r="S2980">
        <v>115281.00079999999</v>
      </c>
      <c r="T2980">
        <v>116870.2012</v>
      </c>
      <c r="U2980">
        <v>120130.4038</v>
      </c>
      <c r="V2980">
        <v>121654.0012</v>
      </c>
      <c r="W2980">
        <v>122738.8011</v>
      </c>
      <c r="X2980">
        <v>123928.1998</v>
      </c>
      <c r="Y2980">
        <v>125113.8011</v>
      </c>
      <c r="Z2980">
        <v>123735.4019</v>
      </c>
      <c r="AA2980">
        <v>124433.601</v>
      </c>
      <c r="AB2980">
        <v>125596.60189999999</v>
      </c>
      <c r="AC2980">
        <v>129676.605</v>
      </c>
      <c r="AD2980">
        <v>133872.4025</v>
      </c>
      <c r="AE2980">
        <v>139560.00279999999</v>
      </c>
      <c r="AF2980">
        <v>142966.601</v>
      </c>
      <c r="AG2980">
        <v>148373.60200000001</v>
      </c>
      <c r="AH2980">
        <v>151651.7157</v>
      </c>
      <c r="AI2980">
        <v>162599.74129999999</v>
      </c>
      <c r="AJ2980">
        <v>163686.6471</v>
      </c>
      <c r="AK2980">
        <v>161340.91709999999</v>
      </c>
      <c r="AL2980" t="s">
        <v>531</v>
      </c>
      <c r="AM2980" s="49" t="s">
        <v>224</v>
      </c>
      <c r="AN2980" s="49" t="s">
        <v>14</v>
      </c>
      <c r="AO2980" s="49" t="s">
        <v>485</v>
      </c>
      <c r="AP2980" s="49" t="s">
        <v>494</v>
      </c>
      <c r="AQ2980" s="49" t="s">
        <v>11</v>
      </c>
      <c r="AR2980" s="49" t="s">
        <v>487</v>
      </c>
      <c r="AS2980" s="49" t="s">
        <v>488</v>
      </c>
      <c r="AT2980" s="49" t="s">
        <v>489</v>
      </c>
    </row>
    <row r="2981" spans="1:46" x14ac:dyDescent="0.25">
      <c r="A2981">
        <v>18</v>
      </c>
      <c r="B2981" t="s">
        <v>119</v>
      </c>
      <c r="C2981" t="s">
        <v>119</v>
      </c>
      <c r="D2981" t="s">
        <v>120</v>
      </c>
      <c r="E2981" t="s">
        <v>642</v>
      </c>
      <c r="F2981" t="s">
        <v>643</v>
      </c>
      <c r="G2981">
        <v>459551.87239999999</v>
      </c>
      <c r="H2981">
        <v>449164.42989999999</v>
      </c>
      <c r="I2981">
        <v>453777.03169999999</v>
      </c>
      <c r="J2981">
        <v>437537.02899999998</v>
      </c>
      <c r="K2981">
        <v>439176.1361</v>
      </c>
      <c r="L2981">
        <v>411890.37109999999</v>
      </c>
      <c r="M2981">
        <v>431748.55190000002</v>
      </c>
      <c r="N2981">
        <v>458446.78320000001</v>
      </c>
      <c r="O2981">
        <v>472793.9755</v>
      </c>
      <c r="P2981">
        <v>461899.5367</v>
      </c>
      <c r="Q2981">
        <v>468310.6789</v>
      </c>
      <c r="R2981">
        <v>449499.36560000002</v>
      </c>
      <c r="S2981">
        <v>471618.95010000002</v>
      </c>
      <c r="T2981">
        <v>467154.88339999999</v>
      </c>
      <c r="U2981">
        <v>464612.30680000002</v>
      </c>
      <c r="V2981">
        <v>453323.27470000001</v>
      </c>
      <c r="W2981">
        <v>431006.77240000002</v>
      </c>
      <c r="X2981">
        <v>388288.60499999998</v>
      </c>
      <c r="Y2981">
        <v>390679.20909999998</v>
      </c>
      <c r="Z2981">
        <v>371773.37880000001</v>
      </c>
      <c r="AA2981">
        <v>353496.61930000002</v>
      </c>
      <c r="AB2981">
        <v>353122.53710000002</v>
      </c>
      <c r="AC2981">
        <v>373875.25709999999</v>
      </c>
      <c r="AD2981">
        <v>402205.51559999998</v>
      </c>
      <c r="AE2981">
        <v>441277.35700000002</v>
      </c>
      <c r="AF2981">
        <v>495138.3996</v>
      </c>
      <c r="AG2981">
        <v>502487.94179999997</v>
      </c>
      <c r="AH2981">
        <v>477772.8553</v>
      </c>
      <c r="AI2981">
        <v>504407.69010000001</v>
      </c>
      <c r="AJ2981">
        <v>544001.38679999998</v>
      </c>
      <c r="AK2981">
        <v>556227.29500000004</v>
      </c>
      <c r="AL2981" t="s">
        <v>531</v>
      </c>
      <c r="AM2981" s="49" t="s">
        <v>120</v>
      </c>
      <c r="AN2981" s="49" t="s">
        <v>5</v>
      </c>
      <c r="AO2981" s="49" t="s">
        <v>9</v>
      </c>
      <c r="AP2981" s="49" t="s">
        <v>494</v>
      </c>
      <c r="AQ2981" s="49" t="s">
        <v>9</v>
      </c>
      <c r="AR2981" s="49" t="s">
        <v>487</v>
      </c>
      <c r="AS2981" s="49" t="s">
        <v>488</v>
      </c>
      <c r="AT2981" s="49" t="s">
        <v>489</v>
      </c>
    </row>
    <row r="2982" spans="1:46" x14ac:dyDescent="0.25">
      <c r="A2982">
        <v>18</v>
      </c>
      <c r="B2982" t="s">
        <v>109</v>
      </c>
      <c r="C2982" t="s">
        <v>109</v>
      </c>
      <c r="D2982" t="s">
        <v>110</v>
      </c>
      <c r="E2982" t="s">
        <v>642</v>
      </c>
      <c r="F2982" t="s">
        <v>643</v>
      </c>
      <c r="G2982">
        <v>11574700.411599999</v>
      </c>
      <c r="H2982">
        <v>12051431.658</v>
      </c>
      <c r="I2982">
        <v>12420365.57</v>
      </c>
      <c r="J2982">
        <v>13336083.2151</v>
      </c>
      <c r="K2982">
        <v>14284587.3518</v>
      </c>
      <c r="L2982">
        <v>14735733.900800001</v>
      </c>
      <c r="M2982">
        <v>15103991.904100001</v>
      </c>
      <c r="N2982">
        <v>15372684.763900001</v>
      </c>
      <c r="O2982">
        <v>15409010.4288</v>
      </c>
      <c r="P2982">
        <v>15350359.682800001</v>
      </c>
      <c r="Q2982">
        <v>15696205.1219</v>
      </c>
      <c r="R2982">
        <v>15871281.975199999</v>
      </c>
      <c r="S2982">
        <v>16178177.764699999</v>
      </c>
      <c r="T2982">
        <v>16251967.4351</v>
      </c>
      <c r="U2982">
        <v>16763551.6479</v>
      </c>
      <c r="V2982">
        <v>16762297.914799999</v>
      </c>
      <c r="W2982">
        <v>17461734.0255</v>
      </c>
      <c r="X2982">
        <v>17575097.748300001</v>
      </c>
      <c r="Y2982">
        <v>17056366.651099999</v>
      </c>
      <c r="Z2982">
        <v>16389022.203299999</v>
      </c>
      <c r="AA2982">
        <v>16614833.1164</v>
      </c>
      <c r="AB2982">
        <v>17240436.369800001</v>
      </c>
      <c r="AC2982">
        <v>17804982.861499999</v>
      </c>
      <c r="AD2982">
        <v>18685477.644900002</v>
      </c>
      <c r="AE2982">
        <v>19569080.4866</v>
      </c>
      <c r="AF2982">
        <v>19701472.704500001</v>
      </c>
      <c r="AG2982">
        <v>20284588.135699999</v>
      </c>
      <c r="AH2982">
        <v>21612656.440400001</v>
      </c>
      <c r="AI2982">
        <v>22518489.645199999</v>
      </c>
      <c r="AJ2982">
        <v>22587929.058800001</v>
      </c>
      <c r="AK2982">
        <v>21681785.7126</v>
      </c>
      <c r="AL2982">
        <v>22527622.5381</v>
      </c>
      <c r="AM2982" s="49" t="s">
        <v>110</v>
      </c>
      <c r="AN2982" s="49" t="s">
        <v>14</v>
      </c>
      <c r="AO2982" s="49" t="s">
        <v>507</v>
      </c>
      <c r="AP2982" s="49" t="s">
        <v>505</v>
      </c>
      <c r="AQ2982" s="49" t="s">
        <v>13</v>
      </c>
      <c r="AR2982" s="49" t="s">
        <v>487</v>
      </c>
      <c r="AS2982" s="49" t="s">
        <v>488</v>
      </c>
      <c r="AT2982" s="49" t="s">
        <v>489</v>
      </c>
    </row>
    <row r="2983" spans="1:46" x14ac:dyDescent="0.25">
      <c r="A2983">
        <v>18</v>
      </c>
      <c r="B2983" t="s">
        <v>113</v>
      </c>
      <c r="C2983" t="s">
        <v>113</v>
      </c>
      <c r="D2983" t="s">
        <v>114</v>
      </c>
      <c r="E2983" t="s">
        <v>642</v>
      </c>
      <c r="F2983" t="s">
        <v>643</v>
      </c>
      <c r="G2983">
        <v>331951.85729999997</v>
      </c>
      <c r="H2983">
        <v>349567.85600000003</v>
      </c>
      <c r="I2983">
        <v>361367.6275</v>
      </c>
      <c r="J2983">
        <v>344622.93119999999</v>
      </c>
      <c r="K2983">
        <v>348211.59659999999</v>
      </c>
      <c r="L2983">
        <v>347641.06969999999</v>
      </c>
      <c r="M2983">
        <v>348778.11249999999</v>
      </c>
      <c r="N2983">
        <v>350178.00260000001</v>
      </c>
      <c r="O2983">
        <v>339464.35399999999</v>
      </c>
      <c r="P2983">
        <v>333229.90730000002</v>
      </c>
      <c r="Q2983">
        <v>359290.40950000001</v>
      </c>
      <c r="R2983">
        <v>380138.83549999999</v>
      </c>
      <c r="S2983">
        <v>379963.34159999999</v>
      </c>
      <c r="T2983">
        <v>358539.2096</v>
      </c>
      <c r="U2983">
        <v>358123.16310000001</v>
      </c>
      <c r="V2983">
        <v>390960.00530000002</v>
      </c>
      <c r="W2983">
        <v>402868.81780000002</v>
      </c>
      <c r="X2983">
        <v>392332.09080000001</v>
      </c>
      <c r="Y2983">
        <v>407275.88530000002</v>
      </c>
      <c r="Z2983">
        <v>427048.13620000001</v>
      </c>
      <c r="AA2983">
        <v>385732.53419999999</v>
      </c>
      <c r="AB2983">
        <v>413761.65720000002</v>
      </c>
      <c r="AC2983">
        <v>545109.79610000004</v>
      </c>
      <c r="AD2983">
        <v>611483.63049999997</v>
      </c>
      <c r="AE2983">
        <v>518308.59460000001</v>
      </c>
      <c r="AF2983">
        <v>505907.64880000002</v>
      </c>
      <c r="AG2983">
        <v>525269.33799999999</v>
      </c>
      <c r="AH2983">
        <v>543171.01459999999</v>
      </c>
      <c r="AI2983">
        <v>570577.2254</v>
      </c>
      <c r="AJ2983">
        <v>572195.33570000005</v>
      </c>
      <c r="AK2983">
        <v>535191.23340000003</v>
      </c>
      <c r="AL2983">
        <v>450852.81559999997</v>
      </c>
      <c r="AM2983" s="49" t="s">
        <v>114</v>
      </c>
      <c r="AN2983" s="49" t="s">
        <v>14</v>
      </c>
      <c r="AO2983" s="49" t="s">
        <v>506</v>
      </c>
      <c r="AP2983" s="49" t="s">
        <v>505</v>
      </c>
      <c r="AQ2983" s="49" t="s">
        <v>10</v>
      </c>
      <c r="AR2983" s="49" t="s">
        <v>495</v>
      </c>
      <c r="AS2983" s="49" t="s">
        <v>488</v>
      </c>
      <c r="AT2983" s="49" t="s">
        <v>489</v>
      </c>
    </row>
    <row r="2984" spans="1:46" x14ac:dyDescent="0.25">
      <c r="A2984">
        <v>18</v>
      </c>
      <c r="B2984" t="s">
        <v>493</v>
      </c>
      <c r="C2984" t="s">
        <v>542</v>
      </c>
      <c r="D2984" t="s">
        <v>543</v>
      </c>
      <c r="E2984" t="s">
        <v>642</v>
      </c>
      <c r="F2984" t="s">
        <v>643</v>
      </c>
      <c r="G2984">
        <v>36880490.435000002</v>
      </c>
      <c r="H2984">
        <v>37124839.518700004</v>
      </c>
      <c r="I2984">
        <v>37848314.895300001</v>
      </c>
      <c r="J2984">
        <v>39059062.419399999</v>
      </c>
      <c r="K2984">
        <v>41285924.770900004</v>
      </c>
      <c r="L2984">
        <v>44567973.556599997</v>
      </c>
      <c r="M2984">
        <v>45679927.593699999</v>
      </c>
      <c r="N2984">
        <v>45238685.171300001</v>
      </c>
      <c r="O2984">
        <v>45183096.332699999</v>
      </c>
      <c r="P2984">
        <v>44957544.934299998</v>
      </c>
      <c r="Q2984">
        <v>47044917.457900003</v>
      </c>
      <c r="R2984">
        <v>49247488.527500004</v>
      </c>
      <c r="S2984">
        <v>51366773.611100003</v>
      </c>
      <c r="T2984">
        <v>57573528.882700004</v>
      </c>
      <c r="U2984">
        <v>64233875.401000001</v>
      </c>
      <c r="V2984">
        <v>69977150.920300007</v>
      </c>
      <c r="W2984">
        <v>75056015.732899994</v>
      </c>
      <c r="X2984">
        <v>80247044.310299993</v>
      </c>
      <c r="Y2984">
        <v>82357714.010399997</v>
      </c>
      <c r="Z2984">
        <v>85897752.717099994</v>
      </c>
      <c r="AA2984">
        <v>93594887.342199996</v>
      </c>
      <c r="AB2984">
        <v>99851176.477200001</v>
      </c>
      <c r="AC2984">
        <v>100493062.7568</v>
      </c>
      <c r="AD2984">
        <v>103246087.0553</v>
      </c>
      <c r="AE2984">
        <v>105027267.14669999</v>
      </c>
      <c r="AF2984">
        <v>104820423.3002</v>
      </c>
      <c r="AG2984">
        <v>98697128.976699993</v>
      </c>
      <c r="AH2984">
        <v>102682762.49789999</v>
      </c>
      <c r="AI2984">
        <v>108596731.78919999</v>
      </c>
      <c r="AJ2984">
        <v>113866914.8309</v>
      </c>
      <c r="AK2984">
        <v>117065617.33660001</v>
      </c>
      <c r="AL2984" t="s">
        <v>531</v>
      </c>
      <c r="AM2984" s="49" t="e">
        <v>#N/A</v>
      </c>
      <c r="AN2984" s="49" t="e">
        <v>#N/A</v>
      </c>
      <c r="AO2984" s="49" t="e">
        <v>#N/A</v>
      </c>
      <c r="AP2984" s="49" t="e">
        <v>#N/A</v>
      </c>
      <c r="AQ2984" s="49" t="e">
        <v>#N/A</v>
      </c>
      <c r="AR2984" s="49" t="e">
        <v>#N/A</v>
      </c>
      <c r="AS2984" s="49" t="e">
        <v>#N/A</v>
      </c>
      <c r="AT2984" s="49" t="e">
        <v>#N/A</v>
      </c>
    </row>
    <row r="2985" spans="1:46" x14ac:dyDescent="0.25">
      <c r="A2985">
        <v>18</v>
      </c>
      <c r="B2985" t="s">
        <v>544</v>
      </c>
      <c r="C2985" t="s">
        <v>544</v>
      </c>
      <c r="D2985" t="s">
        <v>545</v>
      </c>
      <c r="E2985" t="s">
        <v>642</v>
      </c>
      <c r="F2985" t="s">
        <v>643</v>
      </c>
      <c r="G2985">
        <v>446980.28100000002</v>
      </c>
      <c r="H2985">
        <v>449522.16269999999</v>
      </c>
      <c r="I2985">
        <v>437125.20280000003</v>
      </c>
      <c r="J2985">
        <v>432426.05570000003</v>
      </c>
      <c r="K2985">
        <v>445135.49320000003</v>
      </c>
      <c r="L2985">
        <v>451687.06900000002</v>
      </c>
      <c r="M2985">
        <v>477492.08850000001</v>
      </c>
      <c r="N2985">
        <v>467729.88179999997</v>
      </c>
      <c r="O2985">
        <v>481554.84610000002</v>
      </c>
      <c r="P2985">
        <v>502154.86930000002</v>
      </c>
      <c r="Q2985">
        <v>503357.03350000002</v>
      </c>
      <c r="R2985">
        <v>483967.81199999998</v>
      </c>
      <c r="S2985">
        <v>525504.17139999999</v>
      </c>
      <c r="T2985">
        <v>527204.77</v>
      </c>
      <c r="U2985">
        <v>534524.03749999998</v>
      </c>
      <c r="V2985">
        <v>534371.88500000001</v>
      </c>
      <c r="W2985">
        <v>532282.54619999998</v>
      </c>
      <c r="X2985">
        <v>542015.55409999995</v>
      </c>
      <c r="Y2985">
        <v>545633.61499999999</v>
      </c>
      <c r="Z2985">
        <v>549561.68330000003</v>
      </c>
      <c r="AA2985">
        <v>554136.23120000004</v>
      </c>
      <c r="AB2985">
        <v>563068.93649999995</v>
      </c>
      <c r="AC2985">
        <v>556957.53150000004</v>
      </c>
      <c r="AD2985">
        <v>569234.92059999995</v>
      </c>
      <c r="AE2985">
        <v>570041.86349999998</v>
      </c>
      <c r="AF2985">
        <v>506396.46189999999</v>
      </c>
      <c r="AG2985">
        <v>457387.33439999999</v>
      </c>
      <c r="AH2985">
        <v>359297.76569999999</v>
      </c>
      <c r="AI2985">
        <v>417095.6102</v>
      </c>
      <c r="AJ2985">
        <v>483486.82410000003</v>
      </c>
      <c r="AK2985">
        <v>473736.935</v>
      </c>
      <c r="AL2985" t="s">
        <v>531</v>
      </c>
      <c r="AM2985" s="49" t="e">
        <v>#N/A</v>
      </c>
      <c r="AN2985" s="49" t="e">
        <v>#N/A</v>
      </c>
      <c r="AO2985" s="49" t="e">
        <v>#N/A</v>
      </c>
      <c r="AP2985" s="49" t="e">
        <v>#N/A</v>
      </c>
      <c r="AQ2985" s="49" t="e">
        <v>#N/A</v>
      </c>
      <c r="AR2985" s="49" t="e">
        <v>#N/A</v>
      </c>
      <c r="AS2985" s="49" t="e">
        <v>#N/A</v>
      </c>
      <c r="AT2985" s="49" t="e">
        <v>#N/A</v>
      </c>
    </row>
    <row r="2986" spans="1:46" x14ac:dyDescent="0.25">
      <c r="A2986">
        <v>18</v>
      </c>
      <c r="B2986" t="s">
        <v>124</v>
      </c>
      <c r="C2986" t="s">
        <v>124</v>
      </c>
      <c r="D2986" t="s">
        <v>125</v>
      </c>
      <c r="E2986" t="s">
        <v>642</v>
      </c>
      <c r="F2986" t="s">
        <v>643</v>
      </c>
      <c r="G2986">
        <v>2050283.3539</v>
      </c>
      <c r="H2986">
        <v>1971369.2747</v>
      </c>
      <c r="I2986">
        <v>2038252.0817</v>
      </c>
      <c r="J2986">
        <v>2065666.3395</v>
      </c>
      <c r="K2986">
        <v>2146121.0438999999</v>
      </c>
      <c r="L2986">
        <v>2520053.3879999998</v>
      </c>
      <c r="M2986">
        <v>2760940.5951999999</v>
      </c>
      <c r="N2986">
        <v>2844179.0400999999</v>
      </c>
      <c r="O2986">
        <v>3096198.8648000001</v>
      </c>
      <c r="P2986">
        <v>3213736.6135999998</v>
      </c>
      <c r="Q2986">
        <v>3087516.0822000001</v>
      </c>
      <c r="R2986">
        <v>3087241.3695</v>
      </c>
      <c r="S2986">
        <v>2923403.8343000002</v>
      </c>
      <c r="T2986">
        <v>3152285.9912</v>
      </c>
      <c r="U2986">
        <v>3237248.9539000001</v>
      </c>
      <c r="V2986">
        <v>3382770.1016000002</v>
      </c>
      <c r="W2986">
        <v>3606629.4676000001</v>
      </c>
      <c r="X2986">
        <v>3738400.3854</v>
      </c>
      <c r="Y2986">
        <v>4000270.6242</v>
      </c>
      <c r="Z2986">
        <v>4235503.6879000003</v>
      </c>
      <c r="AA2986">
        <v>4567814.0148</v>
      </c>
      <c r="AB2986">
        <v>5194344.5524000004</v>
      </c>
      <c r="AC2986">
        <v>5375504.5497000003</v>
      </c>
      <c r="AD2986">
        <v>5579782.6875999998</v>
      </c>
      <c r="AE2986">
        <v>5610201.5856999997</v>
      </c>
      <c r="AF2986">
        <v>5522959.7644999996</v>
      </c>
      <c r="AG2986">
        <v>5371465.7991000004</v>
      </c>
      <c r="AH2986">
        <v>5334539.8727000002</v>
      </c>
      <c r="AI2986">
        <v>5173671.9971000003</v>
      </c>
      <c r="AJ2986">
        <v>5266679.0963000003</v>
      </c>
      <c r="AK2986">
        <v>4023698.1735</v>
      </c>
      <c r="AL2986">
        <v>4060548.3481000001</v>
      </c>
      <c r="AM2986" s="49" t="s">
        <v>125</v>
      </c>
      <c r="AN2986" s="49" t="s">
        <v>14</v>
      </c>
      <c r="AO2986" s="49" t="s">
        <v>506</v>
      </c>
      <c r="AP2986" s="49" t="s">
        <v>501</v>
      </c>
      <c r="AQ2986" s="49" t="s">
        <v>10</v>
      </c>
      <c r="AR2986" s="49" t="s">
        <v>487</v>
      </c>
      <c r="AS2986" s="49" t="s">
        <v>488</v>
      </c>
      <c r="AT2986" s="49" t="s">
        <v>489</v>
      </c>
    </row>
    <row r="2987" spans="1:46" x14ac:dyDescent="0.25">
      <c r="A2987">
        <v>18</v>
      </c>
      <c r="B2987" t="s">
        <v>130</v>
      </c>
      <c r="C2987" t="s">
        <v>130</v>
      </c>
      <c r="D2987" t="s">
        <v>131</v>
      </c>
      <c r="E2987" t="s">
        <v>642</v>
      </c>
      <c r="F2987" t="s">
        <v>643</v>
      </c>
      <c r="G2987">
        <v>28532.200499999999</v>
      </c>
      <c r="H2987">
        <v>30174.598399999999</v>
      </c>
      <c r="I2987">
        <v>39588.400399999999</v>
      </c>
      <c r="J2987">
        <v>40940.1967</v>
      </c>
      <c r="K2987">
        <v>41233.800300000003</v>
      </c>
      <c r="L2987">
        <v>40087.404199999997</v>
      </c>
      <c r="M2987">
        <v>41926.996200000001</v>
      </c>
      <c r="N2987">
        <v>41723.3963</v>
      </c>
      <c r="O2987">
        <v>36173.596100000002</v>
      </c>
      <c r="P2987">
        <v>43376.194199999998</v>
      </c>
      <c r="Q2987">
        <v>51007.202400000002</v>
      </c>
      <c r="R2987">
        <v>52692.795599999998</v>
      </c>
      <c r="S2987">
        <v>58807.3992</v>
      </c>
      <c r="T2987">
        <v>59606.801700000004</v>
      </c>
      <c r="U2987">
        <v>85065.597899999993</v>
      </c>
      <c r="V2987">
        <v>85924.997199999998</v>
      </c>
      <c r="W2987">
        <v>92363.001900000003</v>
      </c>
      <c r="X2987">
        <v>92663.002900000007</v>
      </c>
      <c r="Y2987">
        <v>93599.397400000002</v>
      </c>
      <c r="Z2987">
        <v>96612.001000000004</v>
      </c>
      <c r="AA2987">
        <v>98250.597299999994</v>
      </c>
      <c r="AB2987">
        <v>96777.999200000006</v>
      </c>
      <c r="AC2987">
        <v>103158.7997</v>
      </c>
      <c r="AD2987">
        <v>109052.4031</v>
      </c>
      <c r="AE2987">
        <v>109761.9987</v>
      </c>
      <c r="AF2987">
        <v>109045.00079999999</v>
      </c>
      <c r="AG2987">
        <v>97233.058300000004</v>
      </c>
      <c r="AH2987">
        <v>91562.033500000005</v>
      </c>
      <c r="AI2987">
        <v>86674.488800000006</v>
      </c>
      <c r="AJ2987">
        <v>101696.74400000001</v>
      </c>
      <c r="AK2987">
        <v>108522.5845</v>
      </c>
      <c r="AL2987">
        <v>109312.09359999999</v>
      </c>
      <c r="AM2987" s="49" t="s">
        <v>131</v>
      </c>
      <c r="AN2987" s="49" t="s">
        <v>14</v>
      </c>
      <c r="AO2987" s="49" t="s">
        <v>507</v>
      </c>
      <c r="AP2987" s="49" t="s">
        <v>501</v>
      </c>
      <c r="AQ2987" s="49" t="s">
        <v>10</v>
      </c>
      <c r="AR2987" s="49" t="s">
        <v>487</v>
      </c>
      <c r="AS2987" s="49" t="s">
        <v>488</v>
      </c>
      <c r="AT2987" s="49" t="s">
        <v>489</v>
      </c>
    </row>
    <row r="2988" spans="1:46" x14ac:dyDescent="0.25">
      <c r="A2988">
        <v>18</v>
      </c>
      <c r="B2988" t="s">
        <v>117</v>
      </c>
      <c r="C2988" t="s">
        <v>117</v>
      </c>
      <c r="D2988" t="s">
        <v>546</v>
      </c>
      <c r="E2988" t="s">
        <v>642</v>
      </c>
      <c r="F2988" t="s">
        <v>643</v>
      </c>
      <c r="G2988">
        <v>141642.79759999999</v>
      </c>
      <c r="H2988">
        <v>144764.71849999999</v>
      </c>
      <c r="I2988">
        <v>158552.0435</v>
      </c>
      <c r="J2988">
        <v>164533.92980000001</v>
      </c>
      <c r="K2988">
        <v>169604.76850000001</v>
      </c>
      <c r="L2988">
        <v>177867.58989999999</v>
      </c>
      <c r="M2988">
        <v>216010.33859999999</v>
      </c>
      <c r="N2988">
        <v>227835.08429999999</v>
      </c>
      <c r="O2988">
        <v>226684.5643</v>
      </c>
      <c r="P2988">
        <v>252289.89840000001</v>
      </c>
      <c r="Q2988">
        <v>251776.01060000001</v>
      </c>
      <c r="R2988">
        <v>250136.041</v>
      </c>
      <c r="S2988">
        <v>273382.77490000002</v>
      </c>
      <c r="T2988">
        <v>283961.2108</v>
      </c>
      <c r="U2988">
        <v>399762.6434</v>
      </c>
      <c r="V2988">
        <v>445059.6703</v>
      </c>
      <c r="W2988">
        <v>500062.0722</v>
      </c>
      <c r="X2988">
        <v>481576.49609999999</v>
      </c>
      <c r="Y2988">
        <v>478013.00589999999</v>
      </c>
      <c r="Z2988">
        <v>453194.68969999999</v>
      </c>
      <c r="AA2988">
        <v>389962.38709999999</v>
      </c>
      <c r="AB2988">
        <v>423228.71539999999</v>
      </c>
      <c r="AC2988">
        <v>428459.66139999998</v>
      </c>
      <c r="AD2988">
        <v>421309.88819999999</v>
      </c>
      <c r="AE2988">
        <v>417724.29590000003</v>
      </c>
      <c r="AF2988">
        <v>394988.98379999999</v>
      </c>
      <c r="AG2988">
        <v>414206.14039999997</v>
      </c>
      <c r="AH2988">
        <v>436533.02179999999</v>
      </c>
      <c r="AI2988">
        <v>417196.5833</v>
      </c>
      <c r="AJ2988">
        <v>435789.54239999998</v>
      </c>
      <c r="AK2988">
        <v>440293.72700000001</v>
      </c>
      <c r="AL2988" t="s">
        <v>531</v>
      </c>
      <c r="AM2988" s="49" t="s">
        <v>118</v>
      </c>
      <c r="AN2988" s="49" t="s">
        <v>8</v>
      </c>
      <c r="AO2988" s="49" t="s">
        <v>9</v>
      </c>
      <c r="AP2988" s="49" t="s">
        <v>494</v>
      </c>
      <c r="AQ2988" s="49" t="s">
        <v>9</v>
      </c>
      <c r="AR2988" s="49" t="s">
        <v>487</v>
      </c>
      <c r="AS2988" s="49" t="s">
        <v>488</v>
      </c>
      <c r="AT2988" s="49" t="s">
        <v>489</v>
      </c>
    </row>
    <row r="2989" spans="1:46" x14ac:dyDescent="0.25">
      <c r="A2989">
        <v>18</v>
      </c>
      <c r="B2989" t="s">
        <v>192</v>
      </c>
      <c r="C2989" t="s">
        <v>192</v>
      </c>
      <c r="D2989" t="s">
        <v>193</v>
      </c>
      <c r="E2989" t="s">
        <v>642</v>
      </c>
      <c r="F2989" t="s">
        <v>643</v>
      </c>
      <c r="G2989">
        <v>238479.70509999999</v>
      </c>
      <c r="H2989">
        <v>238023.4235</v>
      </c>
      <c r="I2989">
        <v>214588.63949999999</v>
      </c>
      <c r="J2989">
        <v>227204.3806</v>
      </c>
      <c r="K2989">
        <v>203484.3248</v>
      </c>
      <c r="L2989">
        <v>209635.71789999999</v>
      </c>
      <c r="M2989">
        <v>215652.99100000001</v>
      </c>
      <c r="N2989">
        <v>206229.08619999999</v>
      </c>
      <c r="O2989">
        <v>203182.54440000001</v>
      </c>
      <c r="P2989">
        <v>186389.59940000001</v>
      </c>
      <c r="Q2989">
        <v>178488.29560000001</v>
      </c>
      <c r="R2989">
        <v>192975.90059999999</v>
      </c>
      <c r="S2989">
        <v>188630.90650000001</v>
      </c>
      <c r="T2989">
        <v>193825.5153</v>
      </c>
      <c r="U2989">
        <v>198716.443</v>
      </c>
      <c r="V2989">
        <v>199251.05549999999</v>
      </c>
      <c r="W2989">
        <v>209371.37169999999</v>
      </c>
      <c r="X2989">
        <v>205238.10829999999</v>
      </c>
      <c r="Y2989">
        <v>200927.7475</v>
      </c>
      <c r="Z2989">
        <v>207288.12469999999</v>
      </c>
      <c r="AA2989">
        <v>215787.6678</v>
      </c>
      <c r="AB2989">
        <v>192779.79089999999</v>
      </c>
      <c r="AC2989">
        <v>176609.74119999999</v>
      </c>
      <c r="AD2989">
        <v>185999.99679999999</v>
      </c>
      <c r="AE2989">
        <v>182313.3645</v>
      </c>
      <c r="AF2989">
        <v>184200.4431</v>
      </c>
      <c r="AG2989">
        <v>185205.78589999999</v>
      </c>
      <c r="AH2989">
        <v>176211.61009999999</v>
      </c>
      <c r="AI2989">
        <v>175017.8027</v>
      </c>
      <c r="AJ2989">
        <v>162694.85279999999</v>
      </c>
      <c r="AK2989">
        <v>155655.91260000001</v>
      </c>
      <c r="AL2989">
        <v>169776.49849999999</v>
      </c>
      <c r="AM2989" s="49" t="s">
        <v>193</v>
      </c>
      <c r="AN2989" s="49" t="s">
        <v>14</v>
      </c>
      <c r="AO2989" s="49" t="s">
        <v>500</v>
      </c>
      <c r="AP2989" s="49" t="s">
        <v>505</v>
      </c>
      <c r="AQ2989" s="49" t="s">
        <v>13</v>
      </c>
      <c r="AR2989" s="49" t="s">
        <v>487</v>
      </c>
      <c r="AS2989" s="49" t="s">
        <v>488</v>
      </c>
      <c r="AT2989" s="49" t="s">
        <v>489</v>
      </c>
    </row>
    <row r="2990" spans="1:46" x14ac:dyDescent="0.25">
      <c r="A2990">
        <v>18</v>
      </c>
      <c r="B2990" t="s">
        <v>132</v>
      </c>
      <c r="C2990" t="s">
        <v>132</v>
      </c>
      <c r="D2990" t="s">
        <v>133</v>
      </c>
      <c r="E2990" t="s">
        <v>642</v>
      </c>
      <c r="F2990" t="s">
        <v>643</v>
      </c>
      <c r="G2990">
        <v>316545.995</v>
      </c>
      <c r="H2990">
        <v>273256.87790000002</v>
      </c>
      <c r="I2990">
        <v>279085.42259999999</v>
      </c>
      <c r="J2990">
        <v>218750.2935</v>
      </c>
      <c r="K2990">
        <v>225442.47889999999</v>
      </c>
      <c r="L2990">
        <v>207159.19219999999</v>
      </c>
      <c r="M2990">
        <v>231985.7188</v>
      </c>
      <c r="N2990">
        <v>226012.1893</v>
      </c>
      <c r="O2990">
        <v>214051.91260000001</v>
      </c>
      <c r="P2990">
        <v>255825.1109</v>
      </c>
      <c r="Q2990">
        <v>294050.36469999998</v>
      </c>
      <c r="R2990">
        <v>305586.66499999998</v>
      </c>
      <c r="S2990">
        <v>309432.1152</v>
      </c>
      <c r="T2990">
        <v>302206.28869999998</v>
      </c>
      <c r="U2990">
        <v>281028.04340000002</v>
      </c>
      <c r="V2990">
        <v>237660.9136</v>
      </c>
      <c r="W2990">
        <v>233083.33859999999</v>
      </c>
      <c r="X2990">
        <v>230383.6649</v>
      </c>
      <c r="Y2990">
        <v>227771.67939999999</v>
      </c>
      <c r="Z2990">
        <v>219957.101</v>
      </c>
      <c r="AA2990">
        <v>219822.07670000001</v>
      </c>
      <c r="AB2990">
        <v>226847.71969999999</v>
      </c>
      <c r="AC2990">
        <v>231165.2274</v>
      </c>
      <c r="AD2990">
        <v>224202.53709999999</v>
      </c>
      <c r="AE2990">
        <v>239149.5178</v>
      </c>
      <c r="AF2990">
        <v>239089.8308</v>
      </c>
      <c r="AG2990">
        <v>210799.08720000001</v>
      </c>
      <c r="AH2990">
        <v>218183.1789</v>
      </c>
      <c r="AI2990">
        <v>224899.58910000001</v>
      </c>
      <c r="AJ2990">
        <v>203946.40100000001</v>
      </c>
      <c r="AK2990">
        <v>196354.59789999999</v>
      </c>
      <c r="AL2990" t="s">
        <v>531</v>
      </c>
      <c r="AM2990" s="49" t="s">
        <v>133</v>
      </c>
      <c r="AN2990" s="49" t="s">
        <v>14</v>
      </c>
      <c r="AO2990" s="49" t="s">
        <v>507</v>
      </c>
      <c r="AP2990" s="49" t="s">
        <v>501</v>
      </c>
      <c r="AQ2990" s="49" t="s">
        <v>10</v>
      </c>
      <c r="AR2990" s="49" t="s">
        <v>487</v>
      </c>
      <c r="AS2990" s="49" t="s">
        <v>488</v>
      </c>
      <c r="AT2990" s="49" t="s">
        <v>489</v>
      </c>
    </row>
    <row r="2991" spans="1:46" x14ac:dyDescent="0.25">
      <c r="A2991">
        <v>18</v>
      </c>
      <c r="B2991" t="s">
        <v>134</v>
      </c>
      <c r="C2991" t="s">
        <v>134</v>
      </c>
      <c r="D2991" t="s">
        <v>135</v>
      </c>
      <c r="E2991" t="s">
        <v>642</v>
      </c>
      <c r="F2991" t="s">
        <v>643</v>
      </c>
      <c r="G2991">
        <v>256.99829999999997</v>
      </c>
      <c r="H2991">
        <v>231.999</v>
      </c>
      <c r="I2991">
        <v>230.00190000000001</v>
      </c>
      <c r="J2991">
        <v>229.00120000000001</v>
      </c>
      <c r="K2991">
        <v>489.99799999999999</v>
      </c>
      <c r="L2991">
        <v>1776.9992999999999</v>
      </c>
      <c r="M2991">
        <v>1806.9978000000001</v>
      </c>
      <c r="N2991">
        <v>1743.0025000000001</v>
      </c>
      <c r="O2991">
        <v>1799.001</v>
      </c>
      <c r="P2991">
        <v>1827.9987000000001</v>
      </c>
      <c r="Q2991">
        <v>1852.9981</v>
      </c>
      <c r="R2991">
        <v>1861.9998000000001</v>
      </c>
      <c r="S2991">
        <v>1873.0027</v>
      </c>
      <c r="T2991">
        <v>2014.0015000000001</v>
      </c>
      <c r="U2991">
        <v>2099.9020999999998</v>
      </c>
      <c r="V2991">
        <v>2136.3189000000002</v>
      </c>
      <c r="W2991">
        <v>2158.8856999999998</v>
      </c>
      <c r="X2991">
        <v>3067.2914999999998</v>
      </c>
      <c r="Y2991">
        <v>3376.9263000000001</v>
      </c>
      <c r="Z2991">
        <v>3769.9580000000001</v>
      </c>
      <c r="AA2991">
        <v>3862.5783999999999</v>
      </c>
      <c r="AB2991">
        <v>4199.4147999999996</v>
      </c>
      <c r="AC2991">
        <v>4677.0743000000002</v>
      </c>
      <c r="AD2991">
        <v>4736.9580999999998</v>
      </c>
      <c r="AE2991">
        <v>5049.1845000000003</v>
      </c>
      <c r="AF2991">
        <v>5418.3347000000003</v>
      </c>
      <c r="AG2991">
        <v>5732.4409999999998</v>
      </c>
      <c r="AH2991">
        <v>5993.4712</v>
      </c>
      <c r="AI2991">
        <v>6241.1246000000001</v>
      </c>
      <c r="AJ2991">
        <v>6595.9475000000002</v>
      </c>
      <c r="AK2991">
        <v>6995.8747999999996</v>
      </c>
      <c r="AL2991">
        <v>7950.8379000000004</v>
      </c>
      <c r="AM2991" s="49" t="s">
        <v>135</v>
      </c>
      <c r="AN2991" s="49" t="s">
        <v>14</v>
      </c>
      <c r="AO2991" s="49" t="s">
        <v>500</v>
      </c>
      <c r="AP2991" s="49" t="s">
        <v>505</v>
      </c>
      <c r="AQ2991" s="49" t="s">
        <v>13</v>
      </c>
      <c r="AR2991" s="49" t="s">
        <v>487</v>
      </c>
      <c r="AS2991" s="49" t="s">
        <v>488</v>
      </c>
      <c r="AT2991" s="49" t="s">
        <v>489</v>
      </c>
    </row>
    <row r="2992" spans="1:46" x14ac:dyDescent="0.25">
      <c r="A2992">
        <v>18</v>
      </c>
      <c r="B2992" t="s">
        <v>136</v>
      </c>
      <c r="C2992" t="s">
        <v>136</v>
      </c>
      <c r="D2992" t="s">
        <v>137</v>
      </c>
      <c r="E2992" t="s">
        <v>642</v>
      </c>
      <c r="F2992" t="s">
        <v>643</v>
      </c>
      <c r="G2992">
        <v>1723507.6416</v>
      </c>
      <c r="H2992">
        <v>1633629.5556999999</v>
      </c>
      <c r="I2992">
        <v>1539524.3594</v>
      </c>
      <c r="J2992">
        <v>1515213.6968</v>
      </c>
      <c r="K2992">
        <v>1405024.4476999999</v>
      </c>
      <c r="L2992">
        <v>1368654.8633000001</v>
      </c>
      <c r="M2992">
        <v>1396073.4628999999</v>
      </c>
      <c r="N2992">
        <v>1414031.2803</v>
      </c>
      <c r="O2992">
        <v>1330105.9741</v>
      </c>
      <c r="P2992">
        <v>1210304.5564999999</v>
      </c>
      <c r="Q2992">
        <v>1291316.7626</v>
      </c>
      <c r="R2992">
        <v>1320779.0397999999</v>
      </c>
      <c r="S2992">
        <v>1329734.0858</v>
      </c>
      <c r="T2992">
        <v>1415490.4722</v>
      </c>
      <c r="U2992">
        <v>1458044.2993000001</v>
      </c>
      <c r="V2992">
        <v>1391177.666</v>
      </c>
      <c r="W2992">
        <v>1418322.6163000001</v>
      </c>
      <c r="X2992">
        <v>1422991.8822000001</v>
      </c>
      <c r="Y2992">
        <v>1388665.9669999999</v>
      </c>
      <c r="Z2992">
        <v>1326519.0714</v>
      </c>
      <c r="AA2992">
        <v>1342795.202</v>
      </c>
      <c r="AB2992">
        <v>1366037.075</v>
      </c>
      <c r="AC2992">
        <v>1368535.9875</v>
      </c>
      <c r="AD2992">
        <v>1281380.9336000001</v>
      </c>
      <c r="AE2992">
        <v>1248877.6161</v>
      </c>
      <c r="AF2992">
        <v>1210075.5344</v>
      </c>
      <c r="AG2992">
        <v>1146353.8828</v>
      </c>
      <c r="AH2992">
        <v>1160808.902</v>
      </c>
      <c r="AI2992">
        <v>1158212.0560000001</v>
      </c>
      <c r="AJ2992">
        <v>1123784.8411000001</v>
      </c>
      <c r="AK2992">
        <v>991379.58129999996</v>
      </c>
      <c r="AL2992">
        <v>1009480.9641</v>
      </c>
      <c r="AM2992" s="49" t="s">
        <v>137</v>
      </c>
      <c r="AN2992" s="49" t="s">
        <v>14</v>
      </c>
      <c r="AO2992" s="49" t="s">
        <v>500</v>
      </c>
      <c r="AP2992" s="49" t="s">
        <v>505</v>
      </c>
      <c r="AQ2992" s="49" t="s">
        <v>13</v>
      </c>
      <c r="AR2992" s="49" t="s">
        <v>487</v>
      </c>
      <c r="AS2992" s="49" t="s">
        <v>488</v>
      </c>
      <c r="AT2992" s="49" t="s">
        <v>489</v>
      </c>
    </row>
    <row r="2993" spans="1:46" x14ac:dyDescent="0.25">
      <c r="A2993">
        <v>18</v>
      </c>
      <c r="B2993" t="s">
        <v>315</v>
      </c>
      <c r="C2993" t="s">
        <v>315</v>
      </c>
      <c r="D2993" t="s">
        <v>547</v>
      </c>
      <c r="E2993" t="s">
        <v>642</v>
      </c>
      <c r="F2993" t="s">
        <v>643</v>
      </c>
      <c r="G2993">
        <v>1210569.6982</v>
      </c>
      <c r="H2993">
        <v>1175823.8008999999</v>
      </c>
      <c r="I2993">
        <v>1023864.7992</v>
      </c>
      <c r="J2993">
        <v>942025.90529999998</v>
      </c>
      <c r="K2993">
        <v>890928</v>
      </c>
      <c r="L2993">
        <v>838415.99890000001</v>
      </c>
      <c r="M2993">
        <v>748313.5969</v>
      </c>
      <c r="N2993">
        <v>727664.13600000006</v>
      </c>
      <c r="O2993">
        <v>663316.39450000005</v>
      </c>
      <c r="P2993">
        <v>739553.60129999998</v>
      </c>
      <c r="Q2993">
        <v>786665.15379999997</v>
      </c>
      <c r="R2993">
        <v>807189.05249999999</v>
      </c>
      <c r="S2993">
        <v>780756.14709999994</v>
      </c>
      <c r="T2993">
        <v>806698.21299999999</v>
      </c>
      <c r="U2993">
        <v>847640.59530000004</v>
      </c>
      <c r="V2993">
        <v>922803.41469999996</v>
      </c>
      <c r="W2993">
        <v>932114.0122</v>
      </c>
      <c r="X2993">
        <v>824930.2365</v>
      </c>
      <c r="Y2993">
        <v>872239.67810000002</v>
      </c>
      <c r="Z2993">
        <v>693166.28980000003</v>
      </c>
      <c r="AA2993">
        <v>700498.46939999994</v>
      </c>
      <c r="AB2993">
        <v>722147.93900000001</v>
      </c>
      <c r="AC2993">
        <v>732862.48360000004</v>
      </c>
      <c r="AD2993">
        <v>769522.16720000003</v>
      </c>
      <c r="AE2993">
        <v>774903.88829999999</v>
      </c>
      <c r="AF2993">
        <v>788441.64650000003</v>
      </c>
      <c r="AG2993">
        <v>891394.87849999999</v>
      </c>
      <c r="AH2993">
        <v>646097.51379999996</v>
      </c>
      <c r="AI2993">
        <v>557569.96409999998</v>
      </c>
      <c r="AJ2993">
        <v>606047.30099999998</v>
      </c>
      <c r="AK2993">
        <v>581625.2193</v>
      </c>
      <c r="AL2993" t="s">
        <v>531</v>
      </c>
      <c r="AM2993" s="49" t="s">
        <v>316</v>
      </c>
      <c r="AN2993" s="49" t="s">
        <v>14</v>
      </c>
      <c r="AO2993" s="49" t="s">
        <v>485</v>
      </c>
      <c r="AP2993" s="49" t="s">
        <v>486</v>
      </c>
      <c r="AQ2993" s="49" t="s">
        <v>11</v>
      </c>
      <c r="AR2993" s="49" t="s">
        <v>487</v>
      </c>
      <c r="AS2993" s="49" t="s">
        <v>488</v>
      </c>
      <c r="AT2993" s="49" t="s">
        <v>489</v>
      </c>
    </row>
    <row r="2994" spans="1:46" x14ac:dyDescent="0.25">
      <c r="A2994">
        <v>18</v>
      </c>
      <c r="B2994" t="s">
        <v>121</v>
      </c>
      <c r="C2994" t="s">
        <v>121</v>
      </c>
      <c r="D2994" t="s">
        <v>548</v>
      </c>
      <c r="E2994" t="s">
        <v>642</v>
      </c>
      <c r="F2994" t="s">
        <v>643</v>
      </c>
      <c r="G2994">
        <v>503279.33909999998</v>
      </c>
      <c r="H2994">
        <v>508747.35849999997</v>
      </c>
      <c r="I2994">
        <v>518471.66619999998</v>
      </c>
      <c r="J2994">
        <v>528729.37230000005</v>
      </c>
      <c r="K2994">
        <v>546747.78940000001</v>
      </c>
      <c r="L2994">
        <v>571270.25800000003</v>
      </c>
      <c r="M2994">
        <v>590321.14009999996</v>
      </c>
      <c r="N2994">
        <v>599237.73869999999</v>
      </c>
      <c r="O2994">
        <v>611126.09030000004</v>
      </c>
      <c r="P2994">
        <v>620066.49100000004</v>
      </c>
      <c r="Q2994">
        <v>624360.01249999995</v>
      </c>
      <c r="R2994">
        <v>648557.07880000002</v>
      </c>
      <c r="S2994">
        <v>665996.00509999995</v>
      </c>
      <c r="T2994">
        <v>692114.44839999999</v>
      </c>
      <c r="U2994">
        <v>721689.68119999999</v>
      </c>
      <c r="V2994">
        <v>739669.91059999994</v>
      </c>
      <c r="W2994">
        <v>762584.18319999997</v>
      </c>
      <c r="X2994">
        <v>786169.1017</v>
      </c>
      <c r="Y2994">
        <v>806296.15879999998</v>
      </c>
      <c r="Z2994">
        <v>830270.19010000001</v>
      </c>
      <c r="AA2994">
        <v>856434.78870000003</v>
      </c>
      <c r="AB2994">
        <v>901746.60329999996</v>
      </c>
      <c r="AC2994">
        <v>1107084.3156000001</v>
      </c>
      <c r="AD2994">
        <v>1143178.7686000001</v>
      </c>
      <c r="AE2994">
        <v>1179172.4245</v>
      </c>
      <c r="AF2994">
        <v>1217531.3292</v>
      </c>
      <c r="AG2994">
        <v>1255827.3566000001</v>
      </c>
      <c r="AH2994">
        <v>1264219.0142999999</v>
      </c>
      <c r="AI2994">
        <v>1280473.8466</v>
      </c>
      <c r="AJ2994">
        <v>1299511.5695</v>
      </c>
      <c r="AK2994">
        <v>1315679.9987999999</v>
      </c>
      <c r="AL2994" t="s">
        <v>531</v>
      </c>
      <c r="AM2994" s="49" t="s">
        <v>122</v>
      </c>
      <c r="AN2994" s="49" t="s">
        <v>5</v>
      </c>
      <c r="AO2994" s="49" t="s">
        <v>9</v>
      </c>
      <c r="AP2994" s="49" t="s">
        <v>486</v>
      </c>
      <c r="AQ2994" s="49" t="s">
        <v>9</v>
      </c>
      <c r="AR2994" s="49" t="s">
        <v>495</v>
      </c>
      <c r="AS2994" s="49" t="s">
        <v>488</v>
      </c>
      <c r="AT2994" s="49" t="s">
        <v>489</v>
      </c>
    </row>
    <row r="2995" spans="1:46" x14ac:dyDescent="0.25">
      <c r="A2995">
        <v>18</v>
      </c>
      <c r="B2995" t="s">
        <v>144</v>
      </c>
      <c r="C2995" t="s">
        <v>144</v>
      </c>
      <c r="D2995" t="s">
        <v>145</v>
      </c>
      <c r="E2995" t="s">
        <v>642</v>
      </c>
      <c r="F2995" t="s">
        <v>643</v>
      </c>
      <c r="G2995">
        <v>422078.40039999998</v>
      </c>
      <c r="H2995">
        <v>498978.90100000001</v>
      </c>
      <c r="I2995">
        <v>540889.70259999996</v>
      </c>
      <c r="J2995">
        <v>581607.29980000004</v>
      </c>
      <c r="K2995">
        <v>632172.57290000003</v>
      </c>
      <c r="L2995">
        <v>652884.41709999996</v>
      </c>
      <c r="M2995">
        <v>739736.86170000001</v>
      </c>
      <c r="N2995">
        <v>847637.81530000002</v>
      </c>
      <c r="O2995">
        <v>853667.77439999999</v>
      </c>
      <c r="P2995">
        <v>995866.05989999999</v>
      </c>
      <c r="Q2995">
        <v>1161314.2864000001</v>
      </c>
      <c r="R2995">
        <v>1135487.3491</v>
      </c>
      <c r="S2995">
        <v>1195470.071</v>
      </c>
      <c r="T2995">
        <v>1190784.4389</v>
      </c>
      <c r="U2995">
        <v>1300601.9378</v>
      </c>
      <c r="V2995">
        <v>1308726.172</v>
      </c>
      <c r="W2995">
        <v>1235444.7037</v>
      </c>
      <c r="X2995">
        <v>1132276.4963</v>
      </c>
      <c r="Y2995">
        <v>1113707.1758999999</v>
      </c>
      <c r="Z2995">
        <v>1001254.8693</v>
      </c>
      <c r="AA2995">
        <v>972964.79139999999</v>
      </c>
      <c r="AB2995">
        <v>858899.46149999998</v>
      </c>
      <c r="AC2995">
        <v>783810.87820000004</v>
      </c>
      <c r="AD2995">
        <v>695971.30759999994</v>
      </c>
      <c r="AE2995">
        <v>672050.22679999995</v>
      </c>
      <c r="AF2995">
        <v>668438.28700000001</v>
      </c>
      <c r="AG2995">
        <v>631214.02599999995</v>
      </c>
      <c r="AH2995">
        <v>645548.22660000005</v>
      </c>
      <c r="AI2995">
        <v>571006.43940000003</v>
      </c>
      <c r="AJ2995">
        <v>511634.51299999998</v>
      </c>
      <c r="AK2995">
        <v>385790.01059999998</v>
      </c>
      <c r="AL2995">
        <v>377504.40879999998</v>
      </c>
      <c r="AM2995" s="49" t="s">
        <v>145</v>
      </c>
      <c r="AN2995" s="49" t="s">
        <v>14</v>
      </c>
      <c r="AO2995" s="49" t="s">
        <v>500</v>
      </c>
      <c r="AP2995" s="49" t="s">
        <v>505</v>
      </c>
      <c r="AQ2995" s="49" t="s">
        <v>13</v>
      </c>
      <c r="AR2995" s="49" t="s">
        <v>487</v>
      </c>
      <c r="AS2995" s="49" t="s">
        <v>488</v>
      </c>
      <c r="AT2995" s="49" t="s">
        <v>489</v>
      </c>
    </row>
    <row r="2996" spans="1:46" x14ac:dyDescent="0.25">
      <c r="A2996">
        <v>18</v>
      </c>
      <c r="B2996" t="s">
        <v>146</v>
      </c>
      <c r="C2996" t="s">
        <v>146</v>
      </c>
      <c r="D2996" t="s">
        <v>147</v>
      </c>
      <c r="E2996" t="s">
        <v>642</v>
      </c>
      <c r="F2996" t="s">
        <v>643</v>
      </c>
      <c r="G2996">
        <v>39494.398399999998</v>
      </c>
      <c r="H2996">
        <v>40278.200900000003</v>
      </c>
      <c r="I2996">
        <v>39782.801899999999</v>
      </c>
      <c r="J2996">
        <v>34389.399700000002</v>
      </c>
      <c r="K2996">
        <v>34232.800799999997</v>
      </c>
      <c r="L2996">
        <v>32985.402399999999</v>
      </c>
      <c r="M2996">
        <v>32941.796799999996</v>
      </c>
      <c r="N2996">
        <v>32655.001</v>
      </c>
      <c r="O2996">
        <v>36692.202499999999</v>
      </c>
      <c r="P2996">
        <v>38252.597699999998</v>
      </c>
      <c r="Q2996">
        <v>38801.399299999997</v>
      </c>
      <c r="R2996">
        <v>37552.803399999997</v>
      </c>
      <c r="S2996">
        <v>39364.796000000002</v>
      </c>
      <c r="T2996">
        <v>39848.400699999998</v>
      </c>
      <c r="U2996">
        <v>41636.197800000002</v>
      </c>
      <c r="V2996">
        <v>41866.195500000002</v>
      </c>
      <c r="W2996">
        <v>41326.399700000002</v>
      </c>
      <c r="X2996">
        <v>41606.999100000001</v>
      </c>
      <c r="Y2996">
        <v>40012.803800000002</v>
      </c>
      <c r="Z2996">
        <v>39579.398800000003</v>
      </c>
      <c r="AA2996">
        <v>39868.200100000002</v>
      </c>
      <c r="AB2996">
        <v>39515.403599999998</v>
      </c>
      <c r="AC2996">
        <v>41711.597900000001</v>
      </c>
      <c r="AD2996">
        <v>41930.203300000001</v>
      </c>
      <c r="AE2996">
        <v>40797.196600000003</v>
      </c>
      <c r="AF2996">
        <v>38439.203399999999</v>
      </c>
      <c r="AG2996">
        <v>42574.200100000002</v>
      </c>
      <c r="AH2996">
        <v>48425.969100000002</v>
      </c>
      <c r="AI2996">
        <v>48295.479099999997</v>
      </c>
      <c r="AJ2996">
        <v>46626.620600000002</v>
      </c>
      <c r="AK2996">
        <v>48185.2071</v>
      </c>
      <c r="AL2996" t="s">
        <v>531</v>
      </c>
      <c r="AM2996" s="49" t="s">
        <v>147</v>
      </c>
      <c r="AN2996" s="49" t="s">
        <v>14</v>
      </c>
      <c r="AO2996" s="49" t="s">
        <v>507</v>
      </c>
      <c r="AP2996" s="49" t="s">
        <v>501</v>
      </c>
      <c r="AQ2996" s="49" t="s">
        <v>10</v>
      </c>
      <c r="AR2996" s="49" t="s">
        <v>487</v>
      </c>
      <c r="AS2996" s="49" t="s">
        <v>488</v>
      </c>
      <c r="AT2996" s="49" t="s">
        <v>489</v>
      </c>
    </row>
    <row r="2997" spans="1:46" x14ac:dyDescent="0.25">
      <c r="A2997">
        <v>18</v>
      </c>
      <c r="B2997" t="s">
        <v>149</v>
      </c>
      <c r="C2997" t="s">
        <v>149</v>
      </c>
      <c r="D2997" t="s">
        <v>412</v>
      </c>
      <c r="E2997" t="s">
        <v>642</v>
      </c>
      <c r="F2997" t="s">
        <v>643</v>
      </c>
      <c r="G2997">
        <v>686587.59609999997</v>
      </c>
      <c r="H2997">
        <v>720230.70279999997</v>
      </c>
      <c r="I2997">
        <v>757807.72690000001</v>
      </c>
      <c r="J2997">
        <v>811335.59230000002</v>
      </c>
      <c r="K2997">
        <v>888704.82180000003</v>
      </c>
      <c r="L2997">
        <v>915803.97270000004</v>
      </c>
      <c r="M2997">
        <v>905761.57290000003</v>
      </c>
      <c r="N2997">
        <v>908818.27179999999</v>
      </c>
      <c r="O2997">
        <v>885093.00760000001</v>
      </c>
      <c r="P2997">
        <v>883520.8223</v>
      </c>
      <c r="Q2997">
        <v>941445.99580000003</v>
      </c>
      <c r="R2997">
        <v>943817.37840000005</v>
      </c>
      <c r="S2997">
        <v>922408.95120000001</v>
      </c>
      <c r="T2997">
        <v>986231.47950000002</v>
      </c>
      <c r="U2997">
        <v>1224307.3343</v>
      </c>
      <c r="V2997">
        <v>1236853.5033</v>
      </c>
      <c r="W2997">
        <v>1243930.3382999999</v>
      </c>
      <c r="X2997">
        <v>1200951.7519</v>
      </c>
      <c r="Y2997">
        <v>1191367.1828000001</v>
      </c>
      <c r="Z2997">
        <v>1140544.4676000001</v>
      </c>
      <c r="AA2997">
        <v>1138308.2013999999</v>
      </c>
      <c r="AB2997">
        <v>1176910.0745000001</v>
      </c>
      <c r="AC2997">
        <v>1197709.4521999999</v>
      </c>
      <c r="AD2997">
        <v>1244368.8931</v>
      </c>
      <c r="AE2997">
        <v>1315595.6893</v>
      </c>
      <c r="AF2997">
        <v>1291232.8843</v>
      </c>
      <c r="AG2997">
        <v>1316693.7864000001</v>
      </c>
      <c r="AH2997">
        <v>1289796.6779</v>
      </c>
      <c r="AI2997">
        <v>1256729.5911000001</v>
      </c>
      <c r="AJ2997">
        <v>1299048.7397</v>
      </c>
      <c r="AK2997">
        <v>1183967.8093000001</v>
      </c>
      <c r="AL2997" t="s">
        <v>531</v>
      </c>
      <c r="AM2997" s="49" t="s">
        <v>412</v>
      </c>
      <c r="AN2997" s="49" t="s">
        <v>14</v>
      </c>
      <c r="AO2997" s="49" t="s">
        <v>506</v>
      </c>
      <c r="AP2997" s="49" t="s">
        <v>501</v>
      </c>
      <c r="AQ2997" s="49" t="s">
        <v>10</v>
      </c>
      <c r="AR2997" s="49" t="s">
        <v>487</v>
      </c>
      <c r="AS2997" s="49" t="s">
        <v>496</v>
      </c>
      <c r="AT2997" s="49" t="s">
        <v>497</v>
      </c>
    </row>
    <row r="2998" spans="1:46" x14ac:dyDescent="0.25">
      <c r="A2998">
        <v>18</v>
      </c>
      <c r="B2998" t="s">
        <v>150</v>
      </c>
      <c r="C2998" t="s">
        <v>150</v>
      </c>
      <c r="D2998" t="s">
        <v>151</v>
      </c>
      <c r="E2998" t="s">
        <v>642</v>
      </c>
      <c r="F2998" t="s">
        <v>643</v>
      </c>
      <c r="G2998">
        <v>2353992.0591000002</v>
      </c>
      <c r="H2998">
        <v>2381440.8831000002</v>
      </c>
      <c r="I2998">
        <v>2421587.3254</v>
      </c>
      <c r="J2998">
        <v>2559252.3196999999</v>
      </c>
      <c r="K2998">
        <v>2536274.4871999999</v>
      </c>
      <c r="L2998">
        <v>2565115.9457</v>
      </c>
      <c r="M2998">
        <v>2519418.443</v>
      </c>
      <c r="N2998">
        <v>2478671.0484000002</v>
      </c>
      <c r="O2998">
        <v>2458017.1579</v>
      </c>
      <c r="P2998">
        <v>2547696.6428999999</v>
      </c>
      <c r="Q2998">
        <v>2286155.3859999999</v>
      </c>
      <c r="R2998">
        <v>2451105.0567000001</v>
      </c>
      <c r="S2998">
        <v>2534774.7042999999</v>
      </c>
      <c r="T2998">
        <v>2663257.4684000001</v>
      </c>
      <c r="U2998">
        <v>2674368.6913999999</v>
      </c>
      <c r="V2998">
        <v>3330840.5345999999</v>
      </c>
      <c r="W2998">
        <v>3456446.0543999998</v>
      </c>
      <c r="X2998">
        <v>3639905.7897999999</v>
      </c>
      <c r="Y2998">
        <v>3799043.5205999999</v>
      </c>
      <c r="Z2998">
        <v>3751126.21</v>
      </c>
      <c r="AA2998">
        <v>3604565.392</v>
      </c>
      <c r="AB2998">
        <v>3569098.4062999999</v>
      </c>
      <c r="AC2998">
        <v>3504742.4629000002</v>
      </c>
      <c r="AD2998">
        <v>3301295.9449</v>
      </c>
      <c r="AE2998">
        <v>3161466.0610000002</v>
      </c>
      <c r="AF2998">
        <v>2975732.8177999998</v>
      </c>
      <c r="AG2998">
        <v>3026396.0495000002</v>
      </c>
      <c r="AH2998">
        <v>3376159.8309999998</v>
      </c>
      <c r="AI2998">
        <v>3710629.4038</v>
      </c>
      <c r="AJ2998">
        <v>3917808.5669999998</v>
      </c>
      <c r="AK2998">
        <v>3625184.1217999998</v>
      </c>
      <c r="AL2998" t="s">
        <v>531</v>
      </c>
      <c r="AM2998" s="49" t="s">
        <v>151</v>
      </c>
      <c r="AN2998" s="49" t="s">
        <v>7</v>
      </c>
      <c r="AO2998" s="49" t="s">
        <v>9</v>
      </c>
      <c r="AP2998" s="49" t="s">
        <v>494</v>
      </c>
      <c r="AQ2998" s="49" t="s">
        <v>9</v>
      </c>
      <c r="AR2998" s="49" t="s">
        <v>487</v>
      </c>
      <c r="AS2998" s="49" t="s">
        <v>488</v>
      </c>
      <c r="AT2998" s="49" t="s">
        <v>489</v>
      </c>
    </row>
    <row r="2999" spans="1:46" x14ac:dyDescent="0.25">
      <c r="A2999">
        <v>18</v>
      </c>
      <c r="B2999" t="s">
        <v>338</v>
      </c>
      <c r="C2999" t="s">
        <v>338</v>
      </c>
      <c r="D2999" t="s">
        <v>339</v>
      </c>
      <c r="E2999" t="s">
        <v>642</v>
      </c>
      <c r="F2999" t="s">
        <v>643</v>
      </c>
      <c r="G2999">
        <v>70871.801600000006</v>
      </c>
      <c r="H2999">
        <v>71921.800799999997</v>
      </c>
      <c r="I2999">
        <v>73205.599300000002</v>
      </c>
      <c r="J2999">
        <v>72607.799599999998</v>
      </c>
      <c r="K2999">
        <v>73405.799499999994</v>
      </c>
      <c r="L2999">
        <v>75003.595400000006</v>
      </c>
      <c r="M2999">
        <v>76312.803599999999</v>
      </c>
      <c r="N2999">
        <v>77493.401700000002</v>
      </c>
      <c r="O2999">
        <v>77443.599700000006</v>
      </c>
      <c r="P2999">
        <v>83852.200400000002</v>
      </c>
      <c r="Q2999">
        <v>56227.995499999997</v>
      </c>
      <c r="R2999">
        <v>63737.402300000002</v>
      </c>
      <c r="S2999">
        <v>65876.400699999998</v>
      </c>
      <c r="T2999">
        <v>69704.601299999995</v>
      </c>
      <c r="U2999">
        <v>70468.797000000006</v>
      </c>
      <c r="V2999">
        <v>74617.400800000003</v>
      </c>
      <c r="W2999">
        <v>81173.201100000006</v>
      </c>
      <c r="X2999">
        <v>81770.402100000007</v>
      </c>
      <c r="Y2999">
        <v>89103.8</v>
      </c>
      <c r="Z2999">
        <v>89798.997199999998</v>
      </c>
      <c r="AA2999">
        <v>92014.400500000003</v>
      </c>
      <c r="AB2999">
        <v>88483.600900000005</v>
      </c>
      <c r="AC2999">
        <v>90874.1967</v>
      </c>
      <c r="AD2999">
        <v>86337.003400000001</v>
      </c>
      <c r="AE2999">
        <v>80195.399099999995</v>
      </c>
      <c r="AF2999">
        <v>79277.003599999996</v>
      </c>
      <c r="AG2999">
        <v>81642.198099999994</v>
      </c>
      <c r="AH2999">
        <v>86466.513699999996</v>
      </c>
      <c r="AI2999">
        <v>84727.974300000002</v>
      </c>
      <c r="AJ2999">
        <v>82144.032099999997</v>
      </c>
      <c r="AK2999">
        <v>88009.697</v>
      </c>
      <c r="AL2999" t="s">
        <v>531</v>
      </c>
      <c r="AM2999" s="49" t="s">
        <v>339</v>
      </c>
      <c r="AN2999" s="49" t="s">
        <v>14</v>
      </c>
      <c r="AO2999" s="49" t="s">
        <v>507</v>
      </c>
      <c r="AP2999" s="49" t="s">
        <v>494</v>
      </c>
      <c r="AQ2999" s="49" t="s">
        <v>10</v>
      </c>
      <c r="AR2999" s="49" t="s">
        <v>487</v>
      </c>
      <c r="AS2999" s="49" t="s">
        <v>488</v>
      </c>
      <c r="AT2999" s="49" t="s">
        <v>489</v>
      </c>
    </row>
    <row r="3000" spans="1:46" x14ac:dyDescent="0.25">
      <c r="A3000">
        <v>18</v>
      </c>
      <c r="B3000" t="s">
        <v>181</v>
      </c>
      <c r="C3000" t="s">
        <v>181</v>
      </c>
      <c r="D3000" t="s">
        <v>414</v>
      </c>
      <c r="E3000" t="s">
        <v>642</v>
      </c>
      <c r="F3000" t="s">
        <v>643</v>
      </c>
      <c r="G3000">
        <v>945.19939999999997</v>
      </c>
      <c r="H3000">
        <v>947.80359999999996</v>
      </c>
      <c r="I3000">
        <v>950.39940000000001</v>
      </c>
      <c r="J3000">
        <v>1040.9975999999999</v>
      </c>
      <c r="K3000">
        <v>4332.1615000000002</v>
      </c>
      <c r="L3000">
        <v>6484.9722000000002</v>
      </c>
      <c r="M3000">
        <v>28368.525900000001</v>
      </c>
      <c r="N3000">
        <v>105608.802</v>
      </c>
      <c r="O3000">
        <v>158022.3505</v>
      </c>
      <c r="P3000">
        <v>188250.7911</v>
      </c>
      <c r="Q3000">
        <v>245764.77900000001</v>
      </c>
      <c r="R3000">
        <v>373074.00819999998</v>
      </c>
      <c r="S3000">
        <v>442464.54509999999</v>
      </c>
      <c r="T3000">
        <v>492424.33159999998</v>
      </c>
      <c r="U3000">
        <v>725930.97660000005</v>
      </c>
      <c r="V3000">
        <v>704117.50580000004</v>
      </c>
      <c r="W3000">
        <v>797491.95900000003</v>
      </c>
      <c r="X3000">
        <v>871507.63289999997</v>
      </c>
      <c r="Y3000">
        <v>968992.81200000003</v>
      </c>
      <c r="Z3000">
        <v>898257.25300000003</v>
      </c>
      <c r="AA3000">
        <v>854954.11010000005</v>
      </c>
      <c r="AB3000">
        <v>854289.04949999996</v>
      </c>
      <c r="AC3000">
        <v>913687.58299999998</v>
      </c>
      <c r="AD3000">
        <v>867945.05969999998</v>
      </c>
      <c r="AE3000">
        <v>869343.49269999994</v>
      </c>
      <c r="AF3000">
        <v>876101.35640000005</v>
      </c>
      <c r="AG3000">
        <v>801674.4926</v>
      </c>
      <c r="AH3000">
        <v>741312.08660000004</v>
      </c>
      <c r="AI3000">
        <v>598974.1629</v>
      </c>
      <c r="AJ3000">
        <v>515169.81339999998</v>
      </c>
      <c r="AK3000">
        <v>509646.44030000002</v>
      </c>
      <c r="AL3000" t="s">
        <v>531</v>
      </c>
      <c r="AM3000" s="49" t="s">
        <v>414</v>
      </c>
      <c r="AN3000" s="49" t="s">
        <v>5</v>
      </c>
      <c r="AO3000" s="49" t="s">
        <v>9</v>
      </c>
      <c r="AP3000" s="49" t="s">
        <v>501</v>
      </c>
      <c r="AQ3000" s="49" t="s">
        <v>9</v>
      </c>
      <c r="AR3000" s="49" t="s">
        <v>495</v>
      </c>
      <c r="AS3000" s="49" t="s">
        <v>496</v>
      </c>
      <c r="AT3000" s="49" t="s">
        <v>497</v>
      </c>
    </row>
    <row r="3001" spans="1:46" x14ac:dyDescent="0.25">
      <c r="A3001">
        <v>18</v>
      </c>
      <c r="B3001" t="s">
        <v>152</v>
      </c>
      <c r="C3001" t="s">
        <v>152</v>
      </c>
      <c r="D3001" t="s">
        <v>153</v>
      </c>
      <c r="E3001" t="s">
        <v>642</v>
      </c>
      <c r="F3001" t="s">
        <v>643</v>
      </c>
      <c r="G3001" t="s">
        <v>531</v>
      </c>
      <c r="H3001" t="s">
        <v>531</v>
      </c>
      <c r="I3001">
        <v>29627.999100000001</v>
      </c>
      <c r="J3001">
        <v>29627.999100000001</v>
      </c>
      <c r="K3001">
        <v>29627.999100000001</v>
      </c>
      <c r="L3001">
        <v>30586.001700000001</v>
      </c>
      <c r="M3001">
        <v>31635.0003</v>
      </c>
      <c r="N3001">
        <v>32631.600999999999</v>
      </c>
      <c r="O3001">
        <v>20170.5998</v>
      </c>
      <c r="P3001">
        <v>20774.600200000001</v>
      </c>
      <c r="Q3001">
        <v>21264.602299999999</v>
      </c>
      <c r="R3001">
        <v>22247.6001</v>
      </c>
      <c r="S3001">
        <v>22925.6021</v>
      </c>
      <c r="T3001">
        <v>23604.600600000002</v>
      </c>
      <c r="U3001">
        <v>20171.6005</v>
      </c>
      <c r="V3001">
        <v>20928.598999999998</v>
      </c>
      <c r="W3001">
        <v>21551.201300000001</v>
      </c>
      <c r="X3001">
        <v>22190.203300000001</v>
      </c>
      <c r="Y3001">
        <v>22854.401399999999</v>
      </c>
      <c r="Z3001">
        <v>23521.4005</v>
      </c>
      <c r="AA3001">
        <v>24335.402399999999</v>
      </c>
      <c r="AB3001">
        <v>25146.004499999999</v>
      </c>
      <c r="AC3001">
        <v>25957.004400000002</v>
      </c>
      <c r="AD3001">
        <v>26801.599200000001</v>
      </c>
      <c r="AE3001">
        <v>27644.598900000001</v>
      </c>
      <c r="AF3001">
        <v>28505.199799999999</v>
      </c>
      <c r="AG3001">
        <v>29382.200400000002</v>
      </c>
      <c r="AH3001">
        <v>29703.1312</v>
      </c>
      <c r="AI3001">
        <v>30062.404699999999</v>
      </c>
      <c r="AJ3001">
        <v>30459.1165</v>
      </c>
      <c r="AK3001">
        <v>30889.569800000001</v>
      </c>
      <c r="AL3001" t="s">
        <v>531</v>
      </c>
      <c r="AM3001" s="49" t="s">
        <v>153</v>
      </c>
      <c r="AN3001" s="49" t="s">
        <v>6</v>
      </c>
      <c r="AO3001" s="49" t="s">
        <v>9</v>
      </c>
      <c r="AP3001" s="49" t="s">
        <v>486</v>
      </c>
      <c r="AQ3001" s="49" t="s">
        <v>9</v>
      </c>
      <c r="AR3001" s="49" t="s">
        <v>487</v>
      </c>
      <c r="AS3001" s="49" t="s">
        <v>488</v>
      </c>
      <c r="AT3001" s="49" t="s">
        <v>489</v>
      </c>
    </row>
    <row r="3002" spans="1:46" x14ac:dyDescent="0.25">
      <c r="A3002">
        <v>18</v>
      </c>
      <c r="B3002" t="s">
        <v>156</v>
      </c>
      <c r="C3002" t="s">
        <v>156</v>
      </c>
      <c r="D3002" t="s">
        <v>157</v>
      </c>
      <c r="E3002" t="s">
        <v>642</v>
      </c>
      <c r="F3002" t="s">
        <v>643</v>
      </c>
      <c r="G3002">
        <v>262015.96040000001</v>
      </c>
      <c r="H3002">
        <v>229894.06880000001</v>
      </c>
      <c r="I3002">
        <v>191065.31299999999</v>
      </c>
      <c r="J3002">
        <v>156596.35159999999</v>
      </c>
      <c r="K3002">
        <v>170634.177</v>
      </c>
      <c r="L3002">
        <v>166447.89199999999</v>
      </c>
      <c r="M3002">
        <v>179126.69889999999</v>
      </c>
      <c r="N3002">
        <v>174474.6826</v>
      </c>
      <c r="O3002">
        <v>144927.6562</v>
      </c>
      <c r="P3002">
        <v>136879.67199999999</v>
      </c>
      <c r="Q3002">
        <v>141592.02429999999</v>
      </c>
      <c r="R3002">
        <v>142575.83439999999</v>
      </c>
      <c r="S3002">
        <v>145604.42730000001</v>
      </c>
      <c r="T3002">
        <v>164477.3076</v>
      </c>
      <c r="U3002">
        <v>166527.70910000001</v>
      </c>
      <c r="V3002">
        <v>169148.26070000001</v>
      </c>
      <c r="W3002">
        <v>167814.5263</v>
      </c>
      <c r="X3002">
        <v>197366.84890000001</v>
      </c>
      <c r="Y3002">
        <v>176132.52559999999</v>
      </c>
      <c r="Z3002">
        <v>158911.4761</v>
      </c>
      <c r="AA3002">
        <v>211463.2268</v>
      </c>
      <c r="AB3002">
        <v>212499.60209999999</v>
      </c>
      <c r="AC3002">
        <v>198918.34719999999</v>
      </c>
      <c r="AD3002">
        <v>226301.74</v>
      </c>
      <c r="AE3002">
        <v>223311.43530000001</v>
      </c>
      <c r="AF3002">
        <v>204725.61470000001</v>
      </c>
      <c r="AG3002">
        <v>220822.47070000001</v>
      </c>
      <c r="AH3002">
        <v>248354.57440000001</v>
      </c>
      <c r="AI3002">
        <v>250670.8419</v>
      </c>
      <c r="AJ3002">
        <v>208046.22440000001</v>
      </c>
      <c r="AK3002">
        <v>183333.49919999999</v>
      </c>
      <c r="AL3002">
        <v>187126.4302</v>
      </c>
      <c r="AM3002" s="49" t="s">
        <v>157</v>
      </c>
      <c r="AN3002" s="49" t="s">
        <v>14</v>
      </c>
      <c r="AO3002" s="49" t="s">
        <v>500</v>
      </c>
      <c r="AP3002" s="49" t="s">
        <v>505</v>
      </c>
      <c r="AQ3002" s="49" t="s">
        <v>13</v>
      </c>
      <c r="AR3002" s="49" t="s">
        <v>487</v>
      </c>
      <c r="AS3002" s="49" t="s">
        <v>488</v>
      </c>
      <c r="AT3002" s="49" t="s">
        <v>489</v>
      </c>
    </row>
    <row r="3003" spans="1:46" x14ac:dyDescent="0.25">
      <c r="A3003">
        <v>18</v>
      </c>
      <c r="B3003" t="s">
        <v>158</v>
      </c>
      <c r="C3003" t="s">
        <v>158</v>
      </c>
      <c r="D3003" t="s">
        <v>159</v>
      </c>
      <c r="E3003" t="s">
        <v>642</v>
      </c>
      <c r="F3003" t="s">
        <v>643</v>
      </c>
      <c r="G3003">
        <v>711503.201</v>
      </c>
      <c r="H3003">
        <v>737023.20400000003</v>
      </c>
      <c r="I3003">
        <v>764077.60219999996</v>
      </c>
      <c r="J3003">
        <v>792144.79989999998</v>
      </c>
      <c r="K3003">
        <v>820328.39899999998</v>
      </c>
      <c r="L3003">
        <v>848184.79969999997</v>
      </c>
      <c r="M3003">
        <v>875612.99959999998</v>
      </c>
      <c r="N3003">
        <v>902606.60129999998</v>
      </c>
      <c r="O3003">
        <v>930352.40350000001</v>
      </c>
      <c r="P3003">
        <v>957347.00170000002</v>
      </c>
      <c r="Q3003">
        <v>984766.59770000004</v>
      </c>
      <c r="R3003">
        <v>1014448.2004</v>
      </c>
      <c r="S3003">
        <v>1043828.8014</v>
      </c>
      <c r="T3003">
        <v>1074737.9990000001</v>
      </c>
      <c r="U3003">
        <v>1106180.5989999999</v>
      </c>
      <c r="V3003">
        <v>1138425.8001999999</v>
      </c>
      <c r="W3003">
        <v>1171628.4012</v>
      </c>
      <c r="X3003">
        <v>1204371.9990999999</v>
      </c>
      <c r="Y3003">
        <v>1238844.7997999999</v>
      </c>
      <c r="Z3003">
        <v>1275692.0018</v>
      </c>
      <c r="AA3003">
        <v>1317221.8004999999</v>
      </c>
      <c r="AB3003">
        <v>1358847.2047999999</v>
      </c>
      <c r="AC3003">
        <v>1399153.2017999999</v>
      </c>
      <c r="AD3003">
        <v>1439981.8036</v>
      </c>
      <c r="AE3003">
        <v>1482949.6048000001</v>
      </c>
      <c r="AF3003">
        <v>1520079.6041999999</v>
      </c>
      <c r="AG3003">
        <v>1564602.0019</v>
      </c>
      <c r="AH3003">
        <v>1603298.4674</v>
      </c>
      <c r="AI3003">
        <v>1643987.1505</v>
      </c>
      <c r="AJ3003">
        <v>1682548.4576999999</v>
      </c>
      <c r="AK3003">
        <v>1717524.8049000001</v>
      </c>
      <c r="AL3003" t="s">
        <v>531</v>
      </c>
      <c r="AM3003" s="49" t="s">
        <v>159</v>
      </c>
      <c r="AN3003" s="49" t="s">
        <v>6</v>
      </c>
      <c r="AO3003" s="49" t="s">
        <v>9</v>
      </c>
      <c r="AP3003" s="49" t="s">
        <v>486</v>
      </c>
      <c r="AQ3003" s="49" t="s">
        <v>9</v>
      </c>
      <c r="AR3003" s="49" t="s">
        <v>487</v>
      </c>
      <c r="AS3003" s="49" t="s">
        <v>488</v>
      </c>
      <c r="AT3003" s="49" t="s">
        <v>489</v>
      </c>
    </row>
    <row r="3004" spans="1:46" x14ac:dyDescent="0.25">
      <c r="A3004">
        <v>18</v>
      </c>
      <c r="B3004" t="s">
        <v>160</v>
      </c>
      <c r="C3004" t="s">
        <v>160</v>
      </c>
      <c r="D3004" t="s">
        <v>161</v>
      </c>
      <c r="E3004" t="s">
        <v>642</v>
      </c>
      <c r="F3004" t="s">
        <v>643</v>
      </c>
      <c r="G3004">
        <v>505790.89569999999</v>
      </c>
      <c r="H3004">
        <v>467634.473</v>
      </c>
      <c r="I3004">
        <v>507492.89689999999</v>
      </c>
      <c r="J3004">
        <v>494528.75959999999</v>
      </c>
      <c r="K3004">
        <v>544246.71239999996</v>
      </c>
      <c r="L3004">
        <v>550952.89</v>
      </c>
      <c r="M3004">
        <v>569965.25340000005</v>
      </c>
      <c r="N3004">
        <v>629680.70680000004</v>
      </c>
      <c r="O3004">
        <v>568876.16630000004</v>
      </c>
      <c r="P3004">
        <v>644884.30900000001</v>
      </c>
      <c r="Q3004">
        <v>625324.39159999997</v>
      </c>
      <c r="R3004">
        <v>643567.46409999998</v>
      </c>
      <c r="S3004">
        <v>674475.38470000005</v>
      </c>
      <c r="T3004">
        <v>667152.53330000001</v>
      </c>
      <c r="U3004">
        <v>665130.4094</v>
      </c>
      <c r="V3004">
        <v>699612.91929999995</v>
      </c>
      <c r="W3004">
        <v>763288.21880000003</v>
      </c>
      <c r="X3004">
        <v>676984.35800000001</v>
      </c>
      <c r="Y3004">
        <v>690015.78139999998</v>
      </c>
      <c r="Z3004">
        <v>694453.65960000001</v>
      </c>
      <c r="AA3004">
        <v>729944.6692</v>
      </c>
      <c r="AB3004">
        <v>718445.61880000005</v>
      </c>
      <c r="AC3004">
        <v>723826.16760000004</v>
      </c>
      <c r="AD3004">
        <v>758847.27159999998</v>
      </c>
      <c r="AE3004">
        <v>763990.88939999999</v>
      </c>
      <c r="AF3004">
        <v>740437.99580000003</v>
      </c>
      <c r="AG3004">
        <v>743325.86620000005</v>
      </c>
      <c r="AH3004">
        <v>761225.52480000001</v>
      </c>
      <c r="AI3004">
        <v>822591.18859999999</v>
      </c>
      <c r="AJ3004">
        <v>805437.32050000003</v>
      </c>
      <c r="AK3004">
        <v>770352.10400000005</v>
      </c>
      <c r="AL3004">
        <v>805363.05090000003</v>
      </c>
      <c r="AM3004" s="49" t="s">
        <v>161</v>
      </c>
      <c r="AN3004" s="49" t="s">
        <v>14</v>
      </c>
      <c r="AO3004" s="49" t="s">
        <v>500</v>
      </c>
      <c r="AP3004" s="49" t="s">
        <v>505</v>
      </c>
      <c r="AQ3004" s="49" t="s">
        <v>13</v>
      </c>
      <c r="AR3004" s="49" t="s">
        <v>487</v>
      </c>
      <c r="AS3004" s="49" t="s">
        <v>488</v>
      </c>
      <c r="AT3004" s="49" t="s">
        <v>489</v>
      </c>
    </row>
    <row r="3005" spans="1:46" x14ac:dyDescent="0.25">
      <c r="A3005">
        <v>18</v>
      </c>
      <c r="B3005" t="s">
        <v>164</v>
      </c>
      <c r="C3005" t="s">
        <v>164</v>
      </c>
      <c r="D3005" t="s">
        <v>165</v>
      </c>
      <c r="E3005" t="s">
        <v>642</v>
      </c>
      <c r="F3005" t="s">
        <v>643</v>
      </c>
      <c r="G3005">
        <v>4684462.6756999996</v>
      </c>
      <c r="H3005">
        <v>4961799.9544000002</v>
      </c>
      <c r="I3005">
        <v>5031782.4419999998</v>
      </c>
      <c r="J3005">
        <v>5291837.0499</v>
      </c>
      <c r="K3005">
        <v>5182108.8387000002</v>
      </c>
      <c r="L3005">
        <v>5352799.1397000002</v>
      </c>
      <c r="M3005">
        <v>5517309.8161000004</v>
      </c>
      <c r="N3005">
        <v>5389227.2598000001</v>
      </c>
      <c r="O3005">
        <v>5250291.1948999995</v>
      </c>
      <c r="P3005">
        <v>5322368.2589999996</v>
      </c>
      <c r="Q3005">
        <v>5469554.2457999997</v>
      </c>
      <c r="R3005">
        <v>5526357.0513000004</v>
      </c>
      <c r="S3005">
        <v>5612984.7443000004</v>
      </c>
      <c r="T3005">
        <v>5682854.3432</v>
      </c>
      <c r="U3005">
        <v>5732459.9138000002</v>
      </c>
      <c r="V3005">
        <v>5743060.8244000003</v>
      </c>
      <c r="W3005">
        <v>5704789.1642000005</v>
      </c>
      <c r="X3005">
        <v>5628291.6975999996</v>
      </c>
      <c r="Y3005">
        <v>5712335.4524999997</v>
      </c>
      <c r="Z3005">
        <v>5390425.568</v>
      </c>
      <c r="AA3005">
        <v>5679472.9160000002</v>
      </c>
      <c r="AB3005">
        <v>5717137.7330999998</v>
      </c>
      <c r="AC3005">
        <v>5666996.1222000001</v>
      </c>
      <c r="AD3005">
        <v>5737500.4526000004</v>
      </c>
      <c r="AE3005">
        <v>5786497.7648999998</v>
      </c>
      <c r="AF3005">
        <v>5819910.0367000001</v>
      </c>
      <c r="AG3005">
        <v>5497986.3776000002</v>
      </c>
      <c r="AH3005">
        <v>5408252.1124999998</v>
      </c>
      <c r="AI3005">
        <v>5654049.7034999998</v>
      </c>
      <c r="AJ3005">
        <v>5502083.5382000003</v>
      </c>
      <c r="AK3005">
        <v>5019338.1042999998</v>
      </c>
      <c r="AL3005">
        <v>5331615.6776000001</v>
      </c>
      <c r="AM3005" s="49" t="s">
        <v>165</v>
      </c>
      <c r="AN3005" s="49" t="s">
        <v>14</v>
      </c>
      <c r="AO3005" s="49" t="s">
        <v>500</v>
      </c>
      <c r="AP3005" s="49" t="s">
        <v>505</v>
      </c>
      <c r="AQ3005" s="49" t="s">
        <v>13</v>
      </c>
      <c r="AR3005" s="49" t="s">
        <v>487</v>
      </c>
      <c r="AS3005" s="49" t="s">
        <v>488</v>
      </c>
      <c r="AT3005" s="49" t="s">
        <v>489</v>
      </c>
    </row>
    <row r="3006" spans="1:46" x14ac:dyDescent="0.25">
      <c r="A3006">
        <v>18</v>
      </c>
      <c r="B3006" t="s">
        <v>168</v>
      </c>
      <c r="C3006" t="s">
        <v>168</v>
      </c>
      <c r="D3006" t="s">
        <v>413</v>
      </c>
      <c r="E3006" t="s">
        <v>642</v>
      </c>
      <c r="F3006" t="s">
        <v>643</v>
      </c>
      <c r="G3006">
        <v>603892.62719999999</v>
      </c>
      <c r="H3006">
        <v>657078.64450000005</v>
      </c>
      <c r="I3006">
        <v>655127.53289999999</v>
      </c>
      <c r="J3006">
        <v>695365.81680000003</v>
      </c>
      <c r="K3006">
        <v>764073.50340000005</v>
      </c>
      <c r="L3006">
        <v>809366.10479999997</v>
      </c>
      <c r="M3006">
        <v>810783.65899999999</v>
      </c>
      <c r="N3006">
        <v>820470.36089999997</v>
      </c>
      <c r="O3006">
        <v>785773.84270000004</v>
      </c>
      <c r="P3006">
        <v>726720.18420000002</v>
      </c>
      <c r="Q3006">
        <v>612711.27560000005</v>
      </c>
      <c r="R3006">
        <v>604321.39729999995</v>
      </c>
      <c r="S3006">
        <v>596281.42669999995</v>
      </c>
      <c r="T3006">
        <v>651600.45530000003</v>
      </c>
      <c r="U3006">
        <v>665522.58689999999</v>
      </c>
      <c r="V3006">
        <v>671904.16610000003</v>
      </c>
      <c r="W3006">
        <v>628198.24879999994</v>
      </c>
      <c r="X3006">
        <v>651053.37040000001</v>
      </c>
      <c r="Y3006">
        <v>654167.31539999996</v>
      </c>
      <c r="Z3006">
        <v>669843.40639999998</v>
      </c>
      <c r="AA3006">
        <v>713102.39529999997</v>
      </c>
      <c r="AB3006">
        <v>652387.47739999997</v>
      </c>
      <c r="AC3006">
        <v>610079.03029999998</v>
      </c>
      <c r="AD3006">
        <v>652921.06839999999</v>
      </c>
      <c r="AE3006">
        <v>645518.33290000004</v>
      </c>
      <c r="AF3006">
        <v>671594.36800000002</v>
      </c>
      <c r="AG3006">
        <v>664751.15229999996</v>
      </c>
      <c r="AH3006">
        <v>624390.85250000004</v>
      </c>
      <c r="AI3006">
        <v>579393.49159999995</v>
      </c>
      <c r="AJ3006">
        <v>637702.77890000003</v>
      </c>
      <c r="AK3006">
        <v>616002.98800000001</v>
      </c>
      <c r="AL3006" t="s">
        <v>531</v>
      </c>
      <c r="AM3006" s="49" t="s">
        <v>413</v>
      </c>
      <c r="AN3006" s="49" t="s">
        <v>5</v>
      </c>
      <c r="AO3006" s="49" t="s">
        <v>9</v>
      </c>
      <c r="AP3006" s="49" t="s">
        <v>501</v>
      </c>
      <c r="AQ3006" s="49" t="s">
        <v>9</v>
      </c>
      <c r="AR3006" s="49" t="s">
        <v>495</v>
      </c>
      <c r="AS3006" s="49" t="s">
        <v>496</v>
      </c>
      <c r="AT3006" s="49" t="s">
        <v>497</v>
      </c>
    </row>
    <row r="3007" spans="1:46" x14ac:dyDescent="0.25">
      <c r="A3007">
        <v>18</v>
      </c>
      <c r="B3007" t="s">
        <v>171</v>
      </c>
      <c r="C3007" t="s">
        <v>171</v>
      </c>
      <c r="D3007" t="s">
        <v>172</v>
      </c>
      <c r="E3007" t="s">
        <v>642</v>
      </c>
      <c r="F3007" t="s">
        <v>643</v>
      </c>
      <c r="G3007">
        <v>84405.62</v>
      </c>
      <c r="H3007">
        <v>67131.130300000004</v>
      </c>
      <c r="I3007">
        <v>61406.841</v>
      </c>
      <c r="J3007">
        <v>73710.037500000006</v>
      </c>
      <c r="K3007">
        <v>41792.143600000003</v>
      </c>
      <c r="L3007">
        <v>50002.152699999999</v>
      </c>
      <c r="M3007">
        <v>67400.856499999994</v>
      </c>
      <c r="N3007">
        <v>60305.515800000001</v>
      </c>
      <c r="O3007">
        <v>57625.3609</v>
      </c>
      <c r="P3007">
        <v>55516.808900000004</v>
      </c>
      <c r="Q3007">
        <v>55450.766300000003</v>
      </c>
      <c r="R3007">
        <v>52944.727899999998</v>
      </c>
      <c r="S3007">
        <v>55592.502099999998</v>
      </c>
      <c r="T3007">
        <v>57592.984400000001</v>
      </c>
      <c r="U3007">
        <v>53882.650600000001</v>
      </c>
      <c r="V3007">
        <v>41022.559500000003</v>
      </c>
      <c r="W3007">
        <v>38832.126199999999</v>
      </c>
      <c r="X3007">
        <v>44923.790399999998</v>
      </c>
      <c r="Y3007">
        <v>45072.6898</v>
      </c>
      <c r="Z3007">
        <v>49607.031799999997</v>
      </c>
      <c r="AA3007">
        <v>54937.100400000003</v>
      </c>
      <c r="AB3007">
        <v>46835.7261</v>
      </c>
      <c r="AC3007">
        <v>46017.7719</v>
      </c>
      <c r="AD3007">
        <v>59822.790399999998</v>
      </c>
      <c r="AE3007">
        <v>57443.792000000001</v>
      </c>
      <c r="AF3007">
        <v>55201.4591</v>
      </c>
      <c r="AG3007">
        <v>57637.967400000001</v>
      </c>
      <c r="AH3007">
        <v>55836.588300000003</v>
      </c>
      <c r="AI3007">
        <v>52391.366900000001</v>
      </c>
      <c r="AJ3007">
        <v>45725.202499999999</v>
      </c>
      <c r="AK3007">
        <v>43676.605499999998</v>
      </c>
      <c r="AL3007">
        <v>52065.947899999999</v>
      </c>
      <c r="AM3007" s="49" t="s">
        <v>172</v>
      </c>
      <c r="AN3007" s="49" t="s">
        <v>14</v>
      </c>
      <c r="AO3007" s="49" t="s">
        <v>500</v>
      </c>
      <c r="AP3007" s="49" t="s">
        <v>501</v>
      </c>
      <c r="AQ3007" s="49" t="s">
        <v>502</v>
      </c>
      <c r="AR3007" s="49" t="s">
        <v>487</v>
      </c>
      <c r="AS3007" s="49" t="s">
        <v>488</v>
      </c>
      <c r="AT3007" s="49" t="s">
        <v>489</v>
      </c>
    </row>
    <row r="3008" spans="1:46" x14ac:dyDescent="0.25">
      <c r="A3008">
        <v>18</v>
      </c>
      <c r="B3008" t="s">
        <v>138</v>
      </c>
      <c r="C3008" t="s">
        <v>138</v>
      </c>
      <c r="D3008" t="s">
        <v>139</v>
      </c>
      <c r="E3008" t="s">
        <v>642</v>
      </c>
      <c r="F3008" t="s">
        <v>643</v>
      </c>
      <c r="G3008">
        <v>7794023.3485000003</v>
      </c>
      <c r="H3008">
        <v>7046154.9215000002</v>
      </c>
      <c r="I3008">
        <v>6834201.3450999996</v>
      </c>
      <c r="J3008">
        <v>6363540.9502999997</v>
      </c>
      <c r="K3008">
        <v>6076411.2028000001</v>
      </c>
      <c r="L3008">
        <v>6066928.4607999995</v>
      </c>
      <c r="M3008">
        <v>5992928.7008999996</v>
      </c>
      <c r="N3008">
        <v>6006674.3295999998</v>
      </c>
      <c r="O3008">
        <v>5687993.2884999998</v>
      </c>
      <c r="P3008">
        <v>5738593.0817999998</v>
      </c>
      <c r="Q3008">
        <v>5661538.4526000004</v>
      </c>
      <c r="R3008">
        <v>5635014.9741000002</v>
      </c>
      <c r="S3008">
        <v>5627106.4773000004</v>
      </c>
      <c r="T3008">
        <v>5686641.1655999999</v>
      </c>
      <c r="U3008">
        <v>5788236.2540999996</v>
      </c>
      <c r="V3008">
        <v>5778260.9351000004</v>
      </c>
      <c r="W3008">
        <v>5888805.6728999997</v>
      </c>
      <c r="X3008">
        <v>5803642.7444000002</v>
      </c>
      <c r="Y3008">
        <v>5706908.4638</v>
      </c>
      <c r="Z3008">
        <v>5399041.9145</v>
      </c>
      <c r="AA3008">
        <v>5509122.9808999998</v>
      </c>
      <c r="AB3008">
        <v>5228460.0055</v>
      </c>
      <c r="AC3008">
        <v>5276922.0270999996</v>
      </c>
      <c r="AD3008">
        <v>5170871.2790999999</v>
      </c>
      <c r="AE3008">
        <v>5045758.7089</v>
      </c>
      <c r="AF3008">
        <v>5020857.8959999997</v>
      </c>
      <c r="AG3008">
        <v>4820782.2251000004</v>
      </c>
      <c r="AH3008">
        <v>4803210.0831000004</v>
      </c>
      <c r="AI3008">
        <v>4705514.7308999998</v>
      </c>
      <c r="AJ3008">
        <v>4364498.5898000002</v>
      </c>
      <c r="AK3008">
        <v>4045733.3228000002</v>
      </c>
      <c r="AL3008">
        <v>4249675.8006999996</v>
      </c>
      <c r="AM3008" s="49" t="s">
        <v>139</v>
      </c>
      <c r="AN3008" s="49" t="s">
        <v>14</v>
      </c>
      <c r="AO3008" s="49" t="s">
        <v>500</v>
      </c>
      <c r="AP3008" s="49" t="s">
        <v>505</v>
      </c>
      <c r="AQ3008" s="49" t="s">
        <v>13</v>
      </c>
      <c r="AR3008" s="49" t="s">
        <v>487</v>
      </c>
      <c r="AS3008" s="49" t="s">
        <v>488</v>
      </c>
      <c r="AT3008" s="49" t="s">
        <v>489</v>
      </c>
    </row>
    <row r="3009" spans="1:46" x14ac:dyDescent="0.25">
      <c r="A3009">
        <v>18</v>
      </c>
      <c r="B3009" t="s">
        <v>173</v>
      </c>
      <c r="C3009" t="s">
        <v>173</v>
      </c>
      <c r="D3009" t="s">
        <v>174</v>
      </c>
      <c r="E3009" t="s">
        <v>642</v>
      </c>
      <c r="F3009" t="s">
        <v>643</v>
      </c>
      <c r="G3009">
        <v>183895.60219999999</v>
      </c>
      <c r="H3009">
        <v>194192.39619999999</v>
      </c>
      <c r="I3009">
        <v>202467.2003</v>
      </c>
      <c r="J3009">
        <v>208247.5969</v>
      </c>
      <c r="K3009">
        <v>214695.20189999999</v>
      </c>
      <c r="L3009">
        <v>219949.20050000001</v>
      </c>
      <c r="M3009">
        <v>226602.0006</v>
      </c>
      <c r="N3009">
        <v>232078.6029</v>
      </c>
      <c r="O3009">
        <v>226680.99710000001</v>
      </c>
      <c r="P3009">
        <v>236185.40150000001</v>
      </c>
      <c r="Q3009">
        <v>186701.3988</v>
      </c>
      <c r="R3009">
        <v>178913.3982</v>
      </c>
      <c r="S3009">
        <v>166768.19889999999</v>
      </c>
      <c r="T3009">
        <v>156682.8216</v>
      </c>
      <c r="U3009">
        <v>157193.90839999999</v>
      </c>
      <c r="V3009">
        <v>153831.86610000001</v>
      </c>
      <c r="W3009">
        <v>151082.70439999999</v>
      </c>
      <c r="X3009">
        <v>143018.99040000001</v>
      </c>
      <c r="Y3009">
        <v>154465.02340000001</v>
      </c>
      <c r="Z3009">
        <v>157317.90049999999</v>
      </c>
      <c r="AA3009">
        <v>169119.6691</v>
      </c>
      <c r="AB3009">
        <v>315372.57309999998</v>
      </c>
      <c r="AC3009">
        <v>349105.38209999999</v>
      </c>
      <c r="AD3009">
        <v>404035.24349999998</v>
      </c>
      <c r="AE3009">
        <v>411299.01909999998</v>
      </c>
      <c r="AF3009">
        <v>425744.46299999999</v>
      </c>
      <c r="AG3009">
        <v>386818.71159999998</v>
      </c>
      <c r="AH3009">
        <v>578420.33270000003</v>
      </c>
      <c r="AI3009">
        <v>610983.62190000003</v>
      </c>
      <c r="AJ3009">
        <v>701775.15870000003</v>
      </c>
      <c r="AK3009">
        <v>707659.65579999995</v>
      </c>
      <c r="AL3009" t="s">
        <v>531</v>
      </c>
      <c r="AM3009" s="49" t="s">
        <v>174</v>
      </c>
      <c r="AN3009" s="49" t="s">
        <v>8</v>
      </c>
      <c r="AO3009" s="49" t="s">
        <v>9</v>
      </c>
      <c r="AP3009" s="49" t="s">
        <v>494</v>
      </c>
      <c r="AQ3009" s="49" t="s">
        <v>9</v>
      </c>
      <c r="AR3009" s="49" t="s">
        <v>495</v>
      </c>
      <c r="AS3009" s="49" t="s">
        <v>488</v>
      </c>
      <c r="AT3009" s="49" t="s">
        <v>489</v>
      </c>
    </row>
    <row r="3010" spans="1:46" x14ac:dyDescent="0.25">
      <c r="A3010">
        <v>18</v>
      </c>
      <c r="B3010" t="s">
        <v>549</v>
      </c>
      <c r="C3010" t="s">
        <v>549</v>
      </c>
      <c r="D3010" t="s">
        <v>550</v>
      </c>
      <c r="E3010" t="s">
        <v>642</v>
      </c>
      <c r="F3010" t="s">
        <v>643</v>
      </c>
      <c r="G3010">
        <v>0</v>
      </c>
      <c r="H3010">
        <v>0</v>
      </c>
      <c r="I3010">
        <v>0</v>
      </c>
      <c r="J3010">
        <v>0</v>
      </c>
      <c r="K3010">
        <v>0</v>
      </c>
      <c r="L3010">
        <v>0</v>
      </c>
      <c r="M3010">
        <v>0</v>
      </c>
      <c r="N3010">
        <v>0</v>
      </c>
      <c r="O3010">
        <v>0</v>
      </c>
      <c r="P3010">
        <v>0</v>
      </c>
      <c r="Q3010">
        <v>0</v>
      </c>
      <c r="R3010">
        <v>0</v>
      </c>
      <c r="S3010">
        <v>0</v>
      </c>
      <c r="T3010">
        <v>0</v>
      </c>
      <c r="U3010">
        <v>0</v>
      </c>
      <c r="V3010">
        <v>0</v>
      </c>
      <c r="W3010">
        <v>0</v>
      </c>
      <c r="X3010">
        <v>0</v>
      </c>
      <c r="Y3010">
        <v>0</v>
      </c>
      <c r="Z3010">
        <v>0</v>
      </c>
      <c r="AA3010">
        <v>0</v>
      </c>
      <c r="AB3010">
        <v>0</v>
      </c>
      <c r="AC3010">
        <v>0</v>
      </c>
      <c r="AD3010">
        <v>0</v>
      </c>
      <c r="AE3010">
        <v>0</v>
      </c>
      <c r="AF3010">
        <v>0</v>
      </c>
      <c r="AG3010">
        <v>0</v>
      </c>
      <c r="AH3010">
        <v>0</v>
      </c>
      <c r="AI3010">
        <v>0</v>
      </c>
      <c r="AJ3010">
        <v>0</v>
      </c>
      <c r="AK3010">
        <v>0</v>
      </c>
      <c r="AL3010" t="s">
        <v>531</v>
      </c>
      <c r="AM3010" s="49" t="e">
        <v>#N/A</v>
      </c>
      <c r="AN3010" s="49" t="e">
        <v>#N/A</v>
      </c>
      <c r="AO3010" s="49" t="e">
        <v>#N/A</v>
      </c>
      <c r="AP3010" s="49" t="e">
        <v>#N/A</v>
      </c>
      <c r="AQ3010" s="49" t="e">
        <v>#N/A</v>
      </c>
      <c r="AR3010" s="49" t="e">
        <v>#N/A</v>
      </c>
      <c r="AS3010" s="49" t="e">
        <v>#N/A</v>
      </c>
      <c r="AT3010" s="49" t="e">
        <v>#N/A</v>
      </c>
    </row>
    <row r="3011" spans="1:46" x14ac:dyDescent="0.25">
      <c r="A3011">
        <v>18</v>
      </c>
      <c r="B3011" t="s">
        <v>182</v>
      </c>
      <c r="C3011" t="s">
        <v>182</v>
      </c>
      <c r="D3011" t="s">
        <v>183</v>
      </c>
      <c r="E3011" t="s">
        <v>642</v>
      </c>
      <c r="F3011" t="s">
        <v>643</v>
      </c>
      <c r="G3011">
        <v>385123.09940000001</v>
      </c>
      <c r="H3011">
        <v>378288.61739999999</v>
      </c>
      <c r="I3011">
        <v>374963.36450000003</v>
      </c>
      <c r="J3011">
        <v>375884.33069999999</v>
      </c>
      <c r="K3011">
        <v>383099.83250000002</v>
      </c>
      <c r="L3011">
        <v>389310.52750000003</v>
      </c>
      <c r="M3011">
        <v>381854.0502</v>
      </c>
      <c r="N3011">
        <v>401432.63650000002</v>
      </c>
      <c r="O3011">
        <v>413033.087</v>
      </c>
      <c r="P3011">
        <v>400576.09259999997</v>
      </c>
      <c r="Q3011">
        <v>420510.97139999998</v>
      </c>
      <c r="R3011">
        <v>419661.74599999998</v>
      </c>
      <c r="S3011">
        <v>430907.01770000003</v>
      </c>
      <c r="T3011">
        <v>417555.98239999998</v>
      </c>
      <c r="U3011">
        <v>434107.14380000002</v>
      </c>
      <c r="V3011">
        <v>434489.2647</v>
      </c>
      <c r="W3011">
        <v>424292.35930000001</v>
      </c>
      <c r="X3011">
        <v>427046.1433</v>
      </c>
      <c r="Y3011">
        <v>414698.3113</v>
      </c>
      <c r="Z3011">
        <v>424131.75790000003</v>
      </c>
      <c r="AA3011">
        <v>397482.66700000002</v>
      </c>
      <c r="AB3011">
        <v>405243.01809999999</v>
      </c>
      <c r="AC3011">
        <v>438622.10940000002</v>
      </c>
      <c r="AD3011">
        <v>391941.92709999997</v>
      </c>
      <c r="AE3011">
        <v>370751.47720000002</v>
      </c>
      <c r="AF3011">
        <v>356948.04979999998</v>
      </c>
      <c r="AG3011">
        <v>283334.71899999998</v>
      </c>
      <c r="AH3011">
        <v>301293.26490000001</v>
      </c>
      <c r="AI3011">
        <v>301907.79920000001</v>
      </c>
      <c r="AJ3011">
        <v>252178.9608</v>
      </c>
      <c r="AK3011">
        <v>190709.94579999999</v>
      </c>
      <c r="AL3011">
        <v>195895.58230000001</v>
      </c>
      <c r="AM3011" s="49" t="s">
        <v>183</v>
      </c>
      <c r="AN3011" s="49" t="s">
        <v>14</v>
      </c>
      <c r="AO3011" s="49" t="s">
        <v>500</v>
      </c>
      <c r="AP3011" s="49" t="s">
        <v>505</v>
      </c>
      <c r="AQ3011" s="49" t="s">
        <v>13</v>
      </c>
      <c r="AR3011" s="49" t="s">
        <v>487</v>
      </c>
      <c r="AS3011" s="49" t="s">
        <v>488</v>
      </c>
      <c r="AT3011" s="49" t="s">
        <v>489</v>
      </c>
    </row>
    <row r="3012" spans="1:46" x14ac:dyDescent="0.25">
      <c r="A3012">
        <v>18</v>
      </c>
      <c r="B3012" t="s">
        <v>186</v>
      </c>
      <c r="C3012" t="s">
        <v>186</v>
      </c>
      <c r="D3012" t="s">
        <v>187</v>
      </c>
      <c r="E3012" t="s">
        <v>642</v>
      </c>
      <c r="F3012" t="s">
        <v>643</v>
      </c>
      <c r="G3012">
        <v>141612.23819999999</v>
      </c>
      <c r="H3012">
        <v>143498.7893</v>
      </c>
      <c r="I3012">
        <v>150458.77489999999</v>
      </c>
      <c r="J3012">
        <v>150983.7996</v>
      </c>
      <c r="K3012">
        <v>151084.56340000001</v>
      </c>
      <c r="L3012">
        <v>160952.8719</v>
      </c>
      <c r="M3012">
        <v>176482.5295</v>
      </c>
      <c r="N3012">
        <v>193484.30790000001</v>
      </c>
      <c r="O3012">
        <v>209585.00320000001</v>
      </c>
      <c r="P3012">
        <v>226530.5779</v>
      </c>
      <c r="Q3012">
        <v>227206.41959999999</v>
      </c>
      <c r="R3012">
        <v>231228.84580000001</v>
      </c>
      <c r="S3012">
        <v>278008.37670000002</v>
      </c>
      <c r="T3012">
        <v>286418.74099999998</v>
      </c>
      <c r="U3012">
        <v>286025.30739999999</v>
      </c>
      <c r="V3012">
        <v>282326.21519999998</v>
      </c>
      <c r="W3012">
        <v>278848.3199</v>
      </c>
      <c r="X3012">
        <v>293015.5845</v>
      </c>
      <c r="Y3012">
        <v>295071.3786</v>
      </c>
      <c r="Z3012">
        <v>306599.1421</v>
      </c>
      <c r="AA3012">
        <v>320366.75150000001</v>
      </c>
      <c r="AB3012">
        <v>322945.78259999998</v>
      </c>
      <c r="AC3012">
        <v>339665.4669</v>
      </c>
      <c r="AD3012">
        <v>341928.77559999999</v>
      </c>
      <c r="AE3012">
        <v>353917.35920000001</v>
      </c>
      <c r="AF3012">
        <v>355118.93729999999</v>
      </c>
      <c r="AG3012">
        <v>380528.25809999998</v>
      </c>
      <c r="AH3012">
        <v>393697.15090000001</v>
      </c>
      <c r="AI3012">
        <v>394334.42790000001</v>
      </c>
      <c r="AJ3012">
        <v>400691.9204</v>
      </c>
      <c r="AK3012">
        <v>410875.07630000002</v>
      </c>
      <c r="AL3012" t="s">
        <v>531</v>
      </c>
      <c r="AM3012" s="49" t="s">
        <v>187</v>
      </c>
      <c r="AN3012" s="49" t="s">
        <v>14</v>
      </c>
      <c r="AO3012" s="49" t="s">
        <v>507</v>
      </c>
      <c r="AP3012" s="49" t="s">
        <v>501</v>
      </c>
      <c r="AQ3012" s="49" t="s">
        <v>10</v>
      </c>
      <c r="AR3012" s="49" t="s">
        <v>487</v>
      </c>
      <c r="AS3012" s="49" t="s">
        <v>488</v>
      </c>
      <c r="AT3012" s="49" t="s">
        <v>489</v>
      </c>
    </row>
    <row r="3013" spans="1:46" x14ac:dyDescent="0.25">
      <c r="A3013">
        <v>18</v>
      </c>
      <c r="B3013" t="s">
        <v>188</v>
      </c>
      <c r="C3013" t="s">
        <v>188</v>
      </c>
      <c r="D3013" t="s">
        <v>189</v>
      </c>
      <c r="E3013" t="s">
        <v>642</v>
      </c>
      <c r="F3013" t="s">
        <v>643</v>
      </c>
      <c r="G3013">
        <v>16257.001099999999</v>
      </c>
      <c r="H3013">
        <v>9780.0005000000001</v>
      </c>
      <c r="I3013">
        <v>9795.9982999999993</v>
      </c>
      <c r="J3013">
        <v>9808.0018999999993</v>
      </c>
      <c r="K3013">
        <v>9821.9982999999993</v>
      </c>
      <c r="L3013">
        <v>9817.9999000000007</v>
      </c>
      <c r="M3013">
        <v>9894.9994000000006</v>
      </c>
      <c r="N3013">
        <v>10030.9992</v>
      </c>
      <c r="O3013">
        <v>10108.999299999999</v>
      </c>
      <c r="P3013">
        <v>10188</v>
      </c>
      <c r="Q3013">
        <v>9528.0012000000006</v>
      </c>
      <c r="R3013">
        <v>9835.9989999999998</v>
      </c>
      <c r="S3013">
        <v>11150.001099999999</v>
      </c>
      <c r="T3013">
        <v>10436.000899999999</v>
      </c>
      <c r="U3013">
        <v>11294.998299999999</v>
      </c>
      <c r="V3013">
        <v>9575.9987000000001</v>
      </c>
      <c r="W3013">
        <v>9602.9994000000006</v>
      </c>
      <c r="X3013">
        <v>9591</v>
      </c>
      <c r="Y3013">
        <v>9043.9987999999994</v>
      </c>
      <c r="Z3013">
        <v>8767.0000999999993</v>
      </c>
      <c r="AA3013">
        <v>8469.0004000000008</v>
      </c>
      <c r="AB3013">
        <v>9904.5997000000007</v>
      </c>
      <c r="AC3013">
        <v>8412.2023000000008</v>
      </c>
      <c r="AD3013">
        <v>7325.2002000000002</v>
      </c>
      <c r="AE3013">
        <v>6824.1993000000002</v>
      </c>
      <c r="AF3013">
        <v>7243.9971999999998</v>
      </c>
      <c r="AG3013">
        <v>6678.0003999999999</v>
      </c>
      <c r="AH3013">
        <v>6635.4080999999996</v>
      </c>
      <c r="AI3013">
        <v>5084.0772999999999</v>
      </c>
      <c r="AJ3013">
        <v>6259.0524999999998</v>
      </c>
      <c r="AK3013">
        <v>160871.8112</v>
      </c>
      <c r="AL3013" t="s">
        <v>531</v>
      </c>
      <c r="AM3013" s="49" t="s">
        <v>189</v>
      </c>
      <c r="AN3013" s="49" t="s">
        <v>14</v>
      </c>
      <c r="AO3013" s="49" t="s">
        <v>506</v>
      </c>
      <c r="AP3013" s="49" t="s">
        <v>501</v>
      </c>
      <c r="AQ3013" s="49" t="s">
        <v>10</v>
      </c>
      <c r="AR3013" s="49" t="s">
        <v>495</v>
      </c>
      <c r="AS3013" s="49" t="s">
        <v>488</v>
      </c>
      <c r="AT3013" s="49" t="s">
        <v>489</v>
      </c>
    </row>
    <row r="3014" spans="1:46" x14ac:dyDescent="0.25">
      <c r="A3014">
        <v>18</v>
      </c>
      <c r="B3014" t="s">
        <v>194</v>
      </c>
      <c r="C3014" t="s">
        <v>194</v>
      </c>
      <c r="D3014" t="s">
        <v>195</v>
      </c>
      <c r="E3014" t="s">
        <v>642</v>
      </c>
      <c r="F3014" t="s">
        <v>643</v>
      </c>
      <c r="G3014">
        <v>87801.198600000003</v>
      </c>
      <c r="H3014">
        <v>88694.201199999996</v>
      </c>
      <c r="I3014">
        <v>89453.598800000007</v>
      </c>
      <c r="J3014">
        <v>90994.399799999999</v>
      </c>
      <c r="K3014">
        <v>92400.800300000003</v>
      </c>
      <c r="L3014">
        <v>94418.800199999998</v>
      </c>
      <c r="M3014">
        <v>96346.202000000005</v>
      </c>
      <c r="N3014">
        <v>98541.998600000006</v>
      </c>
      <c r="O3014">
        <v>100636.6002</v>
      </c>
      <c r="P3014">
        <v>102562.0006</v>
      </c>
      <c r="Q3014">
        <v>103780.799</v>
      </c>
      <c r="R3014">
        <v>105431.8008</v>
      </c>
      <c r="S3014">
        <v>106345.00049999999</v>
      </c>
      <c r="T3014">
        <v>108058.0004</v>
      </c>
      <c r="U3014">
        <v>111442.0025</v>
      </c>
      <c r="V3014">
        <v>114827.001</v>
      </c>
      <c r="W3014">
        <v>118402.5993</v>
      </c>
      <c r="X3014">
        <v>121576.3989</v>
      </c>
      <c r="Y3014">
        <v>123556.6004</v>
      </c>
      <c r="Z3014">
        <v>127615.2006</v>
      </c>
      <c r="AA3014">
        <v>130726.2023</v>
      </c>
      <c r="AB3014">
        <v>135011.59719999999</v>
      </c>
      <c r="AC3014">
        <v>139994.4</v>
      </c>
      <c r="AD3014">
        <v>139769.4014</v>
      </c>
      <c r="AE3014">
        <v>135836.99969999999</v>
      </c>
      <c r="AF3014">
        <v>138941.20209999999</v>
      </c>
      <c r="AG3014">
        <v>140891.00330000001</v>
      </c>
      <c r="AH3014">
        <v>142737.88449999999</v>
      </c>
      <c r="AI3014">
        <v>145101.22839999999</v>
      </c>
      <c r="AJ3014">
        <v>147160.1752</v>
      </c>
      <c r="AK3014">
        <v>142088.495</v>
      </c>
      <c r="AL3014" t="s">
        <v>531</v>
      </c>
      <c r="AM3014" s="49" t="s">
        <v>195</v>
      </c>
      <c r="AN3014" s="49" t="s">
        <v>14</v>
      </c>
      <c r="AO3014" s="49" t="s">
        <v>507</v>
      </c>
      <c r="AP3014" s="49" t="s">
        <v>494</v>
      </c>
      <c r="AQ3014" s="49" t="s">
        <v>10</v>
      </c>
      <c r="AR3014" s="49" t="s">
        <v>487</v>
      </c>
      <c r="AS3014" s="49" t="s">
        <v>488</v>
      </c>
      <c r="AT3014" s="49" t="s">
        <v>489</v>
      </c>
    </row>
    <row r="3015" spans="1:46" x14ac:dyDescent="0.25">
      <c r="A3015">
        <v>18</v>
      </c>
      <c r="B3015" t="s">
        <v>190</v>
      </c>
      <c r="C3015" t="s">
        <v>190</v>
      </c>
      <c r="D3015" t="s">
        <v>191</v>
      </c>
      <c r="E3015" t="s">
        <v>642</v>
      </c>
      <c r="F3015" t="s">
        <v>643</v>
      </c>
      <c r="G3015">
        <v>70936.399699999994</v>
      </c>
      <c r="H3015">
        <v>71262.199800000002</v>
      </c>
      <c r="I3015">
        <v>70974.202399999995</v>
      </c>
      <c r="J3015">
        <v>71361.803700000004</v>
      </c>
      <c r="K3015">
        <v>69924.198999999993</v>
      </c>
      <c r="L3015">
        <v>69554.801800000001</v>
      </c>
      <c r="M3015">
        <v>71084.3989</v>
      </c>
      <c r="N3015">
        <v>79709.998200000002</v>
      </c>
      <c r="O3015">
        <v>79395.799799999993</v>
      </c>
      <c r="P3015">
        <v>65451.000899999999</v>
      </c>
      <c r="Q3015">
        <v>64206.998</v>
      </c>
      <c r="R3015">
        <v>63083.398999999998</v>
      </c>
      <c r="S3015">
        <v>65233.601300000002</v>
      </c>
      <c r="T3015">
        <v>69412.601299999995</v>
      </c>
      <c r="U3015">
        <v>71899.598199999993</v>
      </c>
      <c r="V3015">
        <v>79100.797900000005</v>
      </c>
      <c r="W3015">
        <v>84536.001199999999</v>
      </c>
      <c r="X3015">
        <v>90528.400599999994</v>
      </c>
      <c r="Y3015">
        <v>88791.598700000002</v>
      </c>
      <c r="Z3015">
        <v>94774.200899999996</v>
      </c>
      <c r="AA3015">
        <v>99204.601500000004</v>
      </c>
      <c r="AB3015">
        <v>101474.19040000001</v>
      </c>
      <c r="AC3015">
        <v>103699.9059</v>
      </c>
      <c r="AD3015">
        <v>105417.30190000001</v>
      </c>
      <c r="AE3015">
        <v>105847.5794</v>
      </c>
      <c r="AF3015">
        <v>117028.0352</v>
      </c>
      <c r="AG3015">
        <v>122372.18399999999</v>
      </c>
      <c r="AH3015">
        <v>99975.931500000006</v>
      </c>
      <c r="AI3015">
        <v>113472.7009</v>
      </c>
      <c r="AJ3015">
        <v>114197.1136</v>
      </c>
      <c r="AK3015">
        <v>111313.56819999999</v>
      </c>
      <c r="AL3015" t="s">
        <v>531</v>
      </c>
      <c r="AM3015" s="49" t="s">
        <v>191</v>
      </c>
      <c r="AN3015" s="49" t="s">
        <v>14</v>
      </c>
      <c r="AO3015" s="49" t="s">
        <v>507</v>
      </c>
      <c r="AP3015" s="49" t="s">
        <v>494</v>
      </c>
      <c r="AQ3015" s="49" t="s">
        <v>10</v>
      </c>
      <c r="AR3015" s="49" t="s">
        <v>487</v>
      </c>
      <c r="AS3015" s="49" t="s">
        <v>488</v>
      </c>
      <c r="AT3015" s="49" t="s">
        <v>489</v>
      </c>
    </row>
    <row r="3016" spans="1:46" x14ac:dyDescent="0.25">
      <c r="A3016">
        <v>18</v>
      </c>
      <c r="B3016" t="s">
        <v>196</v>
      </c>
      <c r="C3016" t="s">
        <v>196</v>
      </c>
      <c r="D3016" t="s">
        <v>197</v>
      </c>
      <c r="E3016" t="s">
        <v>642</v>
      </c>
      <c r="F3016" t="s">
        <v>643</v>
      </c>
      <c r="G3016">
        <v>614946.28159999999</v>
      </c>
      <c r="H3016">
        <v>604739.3321</v>
      </c>
      <c r="I3016">
        <v>582641.23419999995</v>
      </c>
      <c r="J3016">
        <v>573522.7439</v>
      </c>
      <c r="K3016">
        <v>556230.22990000003</v>
      </c>
      <c r="L3016">
        <v>581634.26280000003</v>
      </c>
      <c r="M3016">
        <v>571255.14370000002</v>
      </c>
      <c r="N3016">
        <v>557940.05209999997</v>
      </c>
      <c r="O3016">
        <v>521847.41190000001</v>
      </c>
      <c r="P3016">
        <v>499055.90460000001</v>
      </c>
      <c r="Q3016">
        <v>486421.0675</v>
      </c>
      <c r="R3016">
        <v>473200.65610000002</v>
      </c>
      <c r="S3016">
        <v>468872.16649999999</v>
      </c>
      <c r="T3016">
        <v>435905.04790000001</v>
      </c>
      <c r="U3016">
        <v>428578.14789999998</v>
      </c>
      <c r="V3016">
        <v>455082.08649999998</v>
      </c>
      <c r="W3016">
        <v>452529.48249999998</v>
      </c>
      <c r="X3016">
        <v>449750.23859999998</v>
      </c>
      <c r="Y3016">
        <v>456250.4215</v>
      </c>
      <c r="Z3016">
        <v>490361.0221</v>
      </c>
      <c r="AA3016">
        <v>496931.51390000002</v>
      </c>
      <c r="AB3016">
        <v>493150.14689999999</v>
      </c>
      <c r="AC3016">
        <v>492120.98540000001</v>
      </c>
      <c r="AD3016">
        <v>480433.76760000002</v>
      </c>
      <c r="AE3016">
        <v>464098.47340000002</v>
      </c>
      <c r="AF3016">
        <v>472937.77529999998</v>
      </c>
      <c r="AG3016">
        <v>480212.22730000003</v>
      </c>
      <c r="AH3016">
        <v>474656.15950000001</v>
      </c>
      <c r="AI3016">
        <v>462446.62589999998</v>
      </c>
      <c r="AJ3016">
        <v>460920.79269999999</v>
      </c>
      <c r="AK3016">
        <v>451673.32380000001</v>
      </c>
      <c r="AL3016">
        <v>448340.76500000001</v>
      </c>
      <c r="AM3016" s="49" t="s">
        <v>197</v>
      </c>
      <c r="AN3016" s="49" t="s">
        <v>14</v>
      </c>
      <c r="AO3016" s="49" t="s">
        <v>500</v>
      </c>
      <c r="AP3016" s="49" t="s">
        <v>505</v>
      </c>
      <c r="AQ3016" s="49" t="s">
        <v>13</v>
      </c>
      <c r="AR3016" s="49" t="s">
        <v>487</v>
      </c>
      <c r="AS3016" s="49" t="s">
        <v>488</v>
      </c>
      <c r="AT3016" s="49" t="s">
        <v>489</v>
      </c>
    </row>
    <row r="3017" spans="1:46" x14ac:dyDescent="0.25">
      <c r="A3017">
        <v>18</v>
      </c>
      <c r="B3017" t="s">
        <v>206</v>
      </c>
      <c r="C3017" t="s">
        <v>206</v>
      </c>
      <c r="D3017" t="s">
        <v>207</v>
      </c>
      <c r="E3017" t="s">
        <v>642</v>
      </c>
      <c r="F3017" t="s">
        <v>643</v>
      </c>
      <c r="G3017">
        <v>67826.3986</v>
      </c>
      <c r="H3017">
        <v>62739.398999999998</v>
      </c>
      <c r="I3017">
        <v>59541.998399999997</v>
      </c>
      <c r="J3017">
        <v>63726.600400000003</v>
      </c>
      <c r="K3017">
        <v>64681.998800000001</v>
      </c>
      <c r="L3017">
        <v>65379.1973</v>
      </c>
      <c r="M3017">
        <v>69005.196400000001</v>
      </c>
      <c r="N3017">
        <v>68459.199999999997</v>
      </c>
      <c r="O3017">
        <v>74633.599499999997</v>
      </c>
      <c r="P3017">
        <v>88063.200200000007</v>
      </c>
      <c r="Q3017">
        <v>101055.60249999999</v>
      </c>
      <c r="R3017">
        <v>97431.801500000001</v>
      </c>
      <c r="S3017">
        <v>100049.2047</v>
      </c>
      <c r="T3017">
        <v>100336.80439999999</v>
      </c>
      <c r="U3017">
        <v>97703.403399999996</v>
      </c>
      <c r="V3017">
        <v>99831.407300000006</v>
      </c>
      <c r="W3017">
        <v>130047.79829999999</v>
      </c>
      <c r="X3017">
        <v>161308.40239999999</v>
      </c>
      <c r="Y3017">
        <v>188737.201</v>
      </c>
      <c r="Z3017">
        <v>198084.4037</v>
      </c>
      <c r="AA3017">
        <v>200585.20019999999</v>
      </c>
      <c r="AB3017">
        <v>217676.83989999999</v>
      </c>
      <c r="AC3017">
        <v>212303.06950000001</v>
      </c>
      <c r="AD3017">
        <v>221157.62400000001</v>
      </c>
      <c r="AE3017">
        <v>219080.12549999999</v>
      </c>
      <c r="AF3017">
        <v>206326.9945</v>
      </c>
      <c r="AG3017">
        <v>192331.74050000001</v>
      </c>
      <c r="AH3017">
        <v>205313.2739</v>
      </c>
      <c r="AI3017">
        <v>226449.23680000001</v>
      </c>
      <c r="AJ3017">
        <v>223042.02729999999</v>
      </c>
      <c r="AK3017">
        <v>220435.61869999999</v>
      </c>
      <c r="AL3017">
        <v>219974.66880000001</v>
      </c>
      <c r="AM3017" s="49" t="s">
        <v>207</v>
      </c>
      <c r="AN3017" s="49" t="s">
        <v>14</v>
      </c>
      <c r="AO3017" s="49" t="s">
        <v>500</v>
      </c>
      <c r="AP3017" s="49" t="s">
        <v>505</v>
      </c>
      <c r="AQ3017" s="49" t="s">
        <v>13</v>
      </c>
      <c r="AR3017" s="49" t="s">
        <v>487</v>
      </c>
      <c r="AS3017" s="49" t="s">
        <v>488</v>
      </c>
      <c r="AT3017" s="49" t="s">
        <v>489</v>
      </c>
    </row>
    <row r="3018" spans="1:46" x14ac:dyDescent="0.25">
      <c r="A3018">
        <v>18</v>
      </c>
      <c r="B3018" t="s">
        <v>493</v>
      </c>
      <c r="C3018" t="s">
        <v>551</v>
      </c>
      <c r="D3018" t="s">
        <v>552</v>
      </c>
      <c r="E3018" t="s">
        <v>642</v>
      </c>
      <c r="F3018" t="s">
        <v>643</v>
      </c>
      <c r="G3018">
        <v>143666539.39430001</v>
      </c>
      <c r="H3018">
        <v>145034663.01969999</v>
      </c>
      <c r="I3018">
        <v>146105597.00940001</v>
      </c>
      <c r="J3018">
        <v>146014613.75909999</v>
      </c>
      <c r="K3018">
        <v>150619105.20950001</v>
      </c>
      <c r="L3018">
        <v>153483193.42559999</v>
      </c>
      <c r="M3018">
        <v>157523136.34119999</v>
      </c>
      <c r="N3018">
        <v>158920112.4991</v>
      </c>
      <c r="O3018">
        <v>159043438.26449999</v>
      </c>
      <c r="P3018">
        <v>158331390.08450001</v>
      </c>
      <c r="Q3018">
        <v>160122796.35120001</v>
      </c>
      <c r="R3018">
        <v>161811714.44310001</v>
      </c>
      <c r="S3018">
        <v>161222126.95179999</v>
      </c>
      <c r="T3018">
        <v>160348650.86140001</v>
      </c>
      <c r="U3018">
        <v>162021462.48030001</v>
      </c>
      <c r="V3018">
        <v>160836646.07780001</v>
      </c>
      <c r="W3018">
        <v>161741752.13589999</v>
      </c>
      <c r="X3018">
        <v>161015986.27410001</v>
      </c>
      <c r="Y3018">
        <v>161538971.3484</v>
      </c>
      <c r="Z3018">
        <v>158573168.91260001</v>
      </c>
      <c r="AA3018">
        <v>162270551.43189999</v>
      </c>
      <c r="AB3018">
        <v>161057593.42809999</v>
      </c>
      <c r="AC3018">
        <v>162201708.20190001</v>
      </c>
      <c r="AD3018">
        <v>165740905.73859999</v>
      </c>
      <c r="AE3018">
        <v>172334315.1304</v>
      </c>
      <c r="AF3018">
        <v>173254305.38389999</v>
      </c>
      <c r="AG3018">
        <v>168989069.22799999</v>
      </c>
      <c r="AH3018">
        <v>173869137.99810001</v>
      </c>
      <c r="AI3018">
        <v>181650200.97729999</v>
      </c>
      <c r="AJ3018">
        <v>188139904.52630001</v>
      </c>
      <c r="AK3018">
        <v>179656487.67210001</v>
      </c>
      <c r="AL3018">
        <v>181192291.82530001</v>
      </c>
      <c r="AM3018" s="49" t="e">
        <v>#N/A</v>
      </c>
      <c r="AN3018" s="49" t="e">
        <v>#N/A</v>
      </c>
      <c r="AO3018" s="49" t="e">
        <v>#N/A</v>
      </c>
      <c r="AP3018" s="49" t="e">
        <v>#N/A</v>
      </c>
      <c r="AQ3018" s="49" t="e">
        <v>#N/A</v>
      </c>
      <c r="AR3018" s="49" t="e">
        <v>#N/A</v>
      </c>
      <c r="AS3018" s="49" t="e">
        <v>#N/A</v>
      </c>
      <c r="AT3018" s="49" t="e">
        <v>#N/A</v>
      </c>
    </row>
    <row r="3019" spans="1:46" x14ac:dyDescent="0.25">
      <c r="A3019">
        <v>18</v>
      </c>
      <c r="B3019" t="s">
        <v>200</v>
      </c>
      <c r="C3019" t="s">
        <v>200</v>
      </c>
      <c r="D3019" t="s">
        <v>201</v>
      </c>
      <c r="E3019" t="s">
        <v>642</v>
      </c>
      <c r="F3019" t="s">
        <v>643</v>
      </c>
      <c r="G3019">
        <v>10675177.752699999</v>
      </c>
      <c r="H3019">
        <v>11097285.892000001</v>
      </c>
      <c r="I3019">
        <v>11195228.252800001</v>
      </c>
      <c r="J3019">
        <v>11403763.545700001</v>
      </c>
      <c r="K3019">
        <v>11922286.9608</v>
      </c>
      <c r="L3019">
        <v>12519971.865599999</v>
      </c>
      <c r="M3019">
        <v>12806467.032500001</v>
      </c>
      <c r="N3019">
        <v>13256414.414899999</v>
      </c>
      <c r="O3019">
        <v>13201968.2587</v>
      </c>
      <c r="P3019">
        <v>13468467.1348</v>
      </c>
      <c r="Q3019">
        <v>13721448.613</v>
      </c>
      <c r="R3019">
        <v>13996428.761</v>
      </c>
      <c r="S3019">
        <v>14333493.923699999</v>
      </c>
      <c r="T3019">
        <v>14806508.966399999</v>
      </c>
      <c r="U3019">
        <v>15314518.920600001</v>
      </c>
      <c r="V3019">
        <v>15787842.149499999</v>
      </c>
      <c r="W3019">
        <v>16368364.804300001</v>
      </c>
      <c r="X3019">
        <v>16999803.950300001</v>
      </c>
      <c r="Y3019">
        <v>17628211.133000001</v>
      </c>
      <c r="Z3019">
        <v>19001335.752799999</v>
      </c>
      <c r="AA3019">
        <v>19687372.4958</v>
      </c>
      <c r="AB3019">
        <v>20167259.237100001</v>
      </c>
      <c r="AC3019">
        <v>20522116.495200001</v>
      </c>
      <c r="AD3019">
        <v>20776163.6899</v>
      </c>
      <c r="AE3019">
        <v>21544929.4991</v>
      </c>
      <c r="AF3019">
        <v>22054891.569800001</v>
      </c>
      <c r="AG3019">
        <v>22578483.550000001</v>
      </c>
      <c r="AH3019">
        <v>23056440.218400002</v>
      </c>
      <c r="AI3019">
        <v>24144125.674400002</v>
      </c>
      <c r="AJ3019">
        <v>24235151.0942</v>
      </c>
      <c r="AK3019">
        <v>23780605.211100001</v>
      </c>
      <c r="AL3019" t="s">
        <v>531</v>
      </c>
      <c r="AM3019" s="49" t="s">
        <v>201</v>
      </c>
      <c r="AN3019" s="49" t="s">
        <v>14</v>
      </c>
      <c r="AO3019" s="49" t="s">
        <v>485</v>
      </c>
      <c r="AP3019" s="49" t="s">
        <v>494</v>
      </c>
      <c r="AQ3019" s="49" t="s">
        <v>11</v>
      </c>
      <c r="AR3019" s="49" t="s">
        <v>487</v>
      </c>
      <c r="AS3019" s="49" t="s">
        <v>488</v>
      </c>
      <c r="AT3019" s="49" t="s">
        <v>489</v>
      </c>
    </row>
    <row r="3020" spans="1:46" x14ac:dyDescent="0.25">
      <c r="A3020">
        <v>18</v>
      </c>
      <c r="B3020" t="s">
        <v>198</v>
      </c>
      <c r="C3020" t="s">
        <v>198</v>
      </c>
      <c r="D3020" t="s">
        <v>199</v>
      </c>
      <c r="E3020" t="s">
        <v>642</v>
      </c>
      <c r="F3020" t="s">
        <v>643</v>
      </c>
      <c r="G3020">
        <v>7057751.5118000004</v>
      </c>
      <c r="H3020">
        <v>7669101.3321000002</v>
      </c>
      <c r="I3020">
        <v>7846259.2092000004</v>
      </c>
      <c r="J3020">
        <v>8134870.5355000002</v>
      </c>
      <c r="K3020">
        <v>8688919.5221999995</v>
      </c>
      <c r="L3020">
        <v>8983079.4680000003</v>
      </c>
      <c r="M3020">
        <v>9325884.4235999994</v>
      </c>
      <c r="N3020">
        <v>9532362.1177999992</v>
      </c>
      <c r="O3020">
        <v>9593554.8709999993</v>
      </c>
      <c r="P3020">
        <v>9962237.6126000006</v>
      </c>
      <c r="Q3020">
        <v>9943962.6241999995</v>
      </c>
      <c r="R3020">
        <v>10122343.448799999</v>
      </c>
      <c r="S3020">
        <v>10386954.7228</v>
      </c>
      <c r="T3020">
        <v>10667737.3862</v>
      </c>
      <c r="U3020">
        <v>11085291.773399999</v>
      </c>
      <c r="V3020">
        <v>11708037.539999999</v>
      </c>
      <c r="W3020">
        <v>13127057.639599999</v>
      </c>
      <c r="X3020">
        <v>13320793.209899999</v>
      </c>
      <c r="Y3020">
        <v>13530554.707599999</v>
      </c>
      <c r="Z3020">
        <v>14570787.236199999</v>
      </c>
      <c r="AA3020">
        <v>15751649.608100001</v>
      </c>
      <c r="AB3020">
        <v>17922691.197299998</v>
      </c>
      <c r="AC3020">
        <v>18087539.409299999</v>
      </c>
      <c r="AD3020">
        <v>18380786.6285</v>
      </c>
      <c r="AE3020">
        <v>18123192.058600001</v>
      </c>
      <c r="AF3020">
        <v>16989837.658100002</v>
      </c>
      <c r="AG3020">
        <v>17294325.053599998</v>
      </c>
      <c r="AH3020">
        <v>17746273.177999999</v>
      </c>
      <c r="AI3020">
        <v>18964345.956799999</v>
      </c>
      <c r="AJ3020">
        <v>19719048.061999999</v>
      </c>
      <c r="AK3020">
        <v>18697598.703000002</v>
      </c>
      <c r="AL3020" t="s">
        <v>531</v>
      </c>
      <c r="AM3020" s="49" t="s">
        <v>199</v>
      </c>
      <c r="AN3020" s="49" t="s">
        <v>14</v>
      </c>
      <c r="AO3020" s="49" t="s">
        <v>485</v>
      </c>
      <c r="AP3020" s="49" t="s">
        <v>494</v>
      </c>
      <c r="AQ3020" s="49" t="s">
        <v>11</v>
      </c>
      <c r="AR3020" s="49" t="s">
        <v>487</v>
      </c>
      <c r="AS3020" s="49" t="s">
        <v>488</v>
      </c>
      <c r="AT3020" s="49" t="s">
        <v>489</v>
      </c>
    </row>
    <row r="3021" spans="1:46" x14ac:dyDescent="0.25">
      <c r="A3021">
        <v>18</v>
      </c>
      <c r="B3021" t="s">
        <v>205</v>
      </c>
      <c r="C3021" t="s">
        <v>205</v>
      </c>
      <c r="D3021" t="s">
        <v>416</v>
      </c>
      <c r="E3021" t="s">
        <v>642</v>
      </c>
      <c r="F3021" t="s">
        <v>643</v>
      </c>
      <c r="G3021">
        <v>4619841.1343</v>
      </c>
      <c r="H3021">
        <v>815784.53200000001</v>
      </c>
      <c r="I3021">
        <v>1207078.4974</v>
      </c>
      <c r="J3021">
        <v>1484673.5448</v>
      </c>
      <c r="K3021">
        <v>1693485.8112000001</v>
      </c>
      <c r="L3021">
        <v>1668772.6632000001</v>
      </c>
      <c r="M3021">
        <v>1678660.2603</v>
      </c>
      <c r="N3021">
        <v>3291727.8007</v>
      </c>
      <c r="O3021">
        <v>4706095.1051000003</v>
      </c>
      <c r="P3021">
        <v>5501445.4029000001</v>
      </c>
      <c r="Q3021">
        <v>5641904.9648000002</v>
      </c>
      <c r="R3021">
        <v>5587338.0822000001</v>
      </c>
      <c r="S3021">
        <v>4815349.2742999997</v>
      </c>
      <c r="T3021">
        <v>3350656.1649000002</v>
      </c>
      <c r="U3021">
        <v>4361969.2099000001</v>
      </c>
      <c r="V3021">
        <v>4082687.3971000002</v>
      </c>
      <c r="W3021">
        <v>4274340.7001</v>
      </c>
      <c r="X3021">
        <v>4439088.8601000002</v>
      </c>
      <c r="Y3021">
        <v>4932715.7537000002</v>
      </c>
      <c r="Z3021">
        <v>5171620.1552999998</v>
      </c>
      <c r="AA3021">
        <v>5216836.3433999997</v>
      </c>
      <c r="AB3021">
        <v>5920628.0407999996</v>
      </c>
      <c r="AC3021">
        <v>6558545.4391999999</v>
      </c>
      <c r="AD3021">
        <v>6567367.1858999999</v>
      </c>
      <c r="AE3021">
        <v>6876777.4460000005</v>
      </c>
      <c r="AF3021">
        <v>7671943.5371000003</v>
      </c>
      <c r="AG3021">
        <v>9665861.7065999992</v>
      </c>
      <c r="AH3021">
        <v>9848064.3762999997</v>
      </c>
      <c r="AI3021">
        <v>10067393.080399999</v>
      </c>
      <c r="AJ3021">
        <v>10402671.078199999</v>
      </c>
      <c r="AK3021">
        <v>9018796.3260999992</v>
      </c>
      <c r="AL3021" t="s">
        <v>531</v>
      </c>
      <c r="AM3021" s="49" t="s">
        <v>416</v>
      </c>
      <c r="AN3021" s="49" t="s">
        <v>14</v>
      </c>
      <c r="AO3021" s="49" t="s">
        <v>485</v>
      </c>
      <c r="AP3021" s="49" t="s">
        <v>501</v>
      </c>
      <c r="AQ3021" s="49" t="s">
        <v>11</v>
      </c>
      <c r="AR3021" s="49" t="s">
        <v>495</v>
      </c>
      <c r="AS3021" s="49" t="s">
        <v>496</v>
      </c>
      <c r="AT3021" s="49" t="s">
        <v>497</v>
      </c>
    </row>
    <row r="3022" spans="1:46" x14ac:dyDescent="0.25">
      <c r="A3022">
        <v>18</v>
      </c>
      <c r="B3022" t="s">
        <v>202</v>
      </c>
      <c r="C3022" t="s">
        <v>202</v>
      </c>
      <c r="D3022" t="s">
        <v>203</v>
      </c>
      <c r="E3022" t="s">
        <v>642</v>
      </c>
      <c r="F3022" t="s">
        <v>643</v>
      </c>
      <c r="G3022">
        <v>145173.00690000001</v>
      </c>
      <c r="H3022">
        <v>137634.93309999999</v>
      </c>
      <c r="I3022">
        <v>129047.0527</v>
      </c>
      <c r="J3022">
        <v>144516.7972</v>
      </c>
      <c r="K3022">
        <v>149061.28390000001</v>
      </c>
      <c r="L3022">
        <v>171705.50380000001</v>
      </c>
      <c r="M3022">
        <v>148195.54990000001</v>
      </c>
      <c r="N3022">
        <v>119458.7573</v>
      </c>
      <c r="O3022">
        <v>103018.3493</v>
      </c>
      <c r="P3022">
        <v>102998.47870000001</v>
      </c>
      <c r="Q3022">
        <v>90377.592000000004</v>
      </c>
      <c r="R3022">
        <v>74314.954700000002</v>
      </c>
      <c r="S3022">
        <v>64660.9853</v>
      </c>
      <c r="T3022">
        <v>76809.270199999999</v>
      </c>
      <c r="U3022">
        <v>78547.244300000006</v>
      </c>
      <c r="V3022">
        <v>71063.410499999998</v>
      </c>
      <c r="W3022">
        <v>70345.864199999996</v>
      </c>
      <c r="X3022">
        <v>59907.64</v>
      </c>
      <c r="Y3022">
        <v>65855.701199999996</v>
      </c>
      <c r="Z3022">
        <v>61829.866900000001</v>
      </c>
      <c r="AA3022">
        <v>78456.792700000005</v>
      </c>
      <c r="AB3022">
        <v>71390.131599999993</v>
      </c>
      <c r="AC3022">
        <v>53244.4902</v>
      </c>
      <c r="AD3022">
        <v>96646.738899999997</v>
      </c>
      <c r="AE3022">
        <v>85139.884300000005</v>
      </c>
      <c r="AF3022">
        <v>81069.180099999998</v>
      </c>
      <c r="AG3022">
        <v>176128.95430000001</v>
      </c>
      <c r="AH3022">
        <v>202682.7787</v>
      </c>
      <c r="AI3022">
        <v>209159.4694</v>
      </c>
      <c r="AJ3022">
        <v>171331.50949999999</v>
      </c>
      <c r="AK3022">
        <v>145694.791</v>
      </c>
      <c r="AL3022">
        <v>123955.9374</v>
      </c>
      <c r="AM3022" s="49" t="s">
        <v>203</v>
      </c>
      <c r="AN3022" s="49" t="s">
        <v>14</v>
      </c>
      <c r="AO3022" s="49" t="s">
        <v>500</v>
      </c>
      <c r="AP3022" s="49" t="s">
        <v>505</v>
      </c>
      <c r="AQ3022" s="49" t="s">
        <v>13</v>
      </c>
      <c r="AR3022" s="49" t="s">
        <v>487</v>
      </c>
      <c r="AS3022" s="49" t="s">
        <v>488</v>
      </c>
      <c r="AT3022" s="49" t="s">
        <v>489</v>
      </c>
    </row>
    <row r="3023" spans="1:46" x14ac:dyDescent="0.25">
      <c r="A3023">
        <v>18</v>
      </c>
      <c r="B3023" t="s">
        <v>204</v>
      </c>
      <c r="C3023" t="s">
        <v>204</v>
      </c>
      <c r="D3023" t="s">
        <v>553</v>
      </c>
      <c r="E3023" t="s">
        <v>642</v>
      </c>
      <c r="F3023" t="s">
        <v>643</v>
      </c>
      <c r="G3023">
        <v>7864382.7527000001</v>
      </c>
      <c r="H3023">
        <v>8393197.0710000005</v>
      </c>
      <c r="I3023">
        <v>8998004.5934999995</v>
      </c>
      <c r="J3023">
        <v>9540147.9622000009</v>
      </c>
      <c r="K3023">
        <v>9685679.6941999998</v>
      </c>
      <c r="L3023">
        <v>9950496.4562999997</v>
      </c>
      <c r="M3023">
        <v>9849080.8099000007</v>
      </c>
      <c r="N3023">
        <v>9963662.2006000001</v>
      </c>
      <c r="O3023">
        <v>10098984.638499999</v>
      </c>
      <c r="P3023">
        <v>10230244.854499999</v>
      </c>
      <c r="Q3023">
        <v>10620450.737600001</v>
      </c>
      <c r="R3023">
        <v>10398720.15</v>
      </c>
      <c r="S3023">
        <v>10634018.5361</v>
      </c>
      <c r="T3023">
        <v>11771803.1907</v>
      </c>
      <c r="U3023">
        <v>12254352.585999999</v>
      </c>
      <c r="V3023">
        <v>13007229.0371</v>
      </c>
      <c r="W3023">
        <v>13512500.1416</v>
      </c>
      <c r="X3023">
        <v>14126080.044199999</v>
      </c>
      <c r="Y3023">
        <v>14141993.036900001</v>
      </c>
      <c r="Z3023">
        <v>13991763.049699999</v>
      </c>
      <c r="AA3023">
        <v>14330335.117000001</v>
      </c>
      <c r="AB3023">
        <v>14473204.337200001</v>
      </c>
      <c r="AC3023">
        <v>12452637.851399999</v>
      </c>
      <c r="AD3023">
        <v>12475395.094000001</v>
      </c>
      <c r="AE3023">
        <v>13245736.613700001</v>
      </c>
      <c r="AF3023">
        <v>13510946.574999999</v>
      </c>
      <c r="AG3023">
        <v>16380498.5484</v>
      </c>
      <c r="AH3023">
        <v>17372778.1494</v>
      </c>
      <c r="AI3023">
        <v>17123146.412599999</v>
      </c>
      <c r="AJ3023">
        <v>14703723.152000001</v>
      </c>
      <c r="AK3023">
        <v>13821653.989499999</v>
      </c>
      <c r="AL3023" t="s">
        <v>531</v>
      </c>
      <c r="AM3023" s="49" t="s">
        <v>415</v>
      </c>
      <c r="AN3023" s="49" t="s">
        <v>14</v>
      </c>
      <c r="AO3023" s="49" t="s">
        <v>485</v>
      </c>
      <c r="AP3023" s="49" t="s">
        <v>494</v>
      </c>
      <c r="AQ3023" s="49" t="s">
        <v>11</v>
      </c>
      <c r="AR3023" s="49" t="s">
        <v>487</v>
      </c>
      <c r="AS3023" s="49" t="s">
        <v>496</v>
      </c>
      <c r="AT3023" s="49" t="s">
        <v>497</v>
      </c>
    </row>
    <row r="3024" spans="1:46" x14ac:dyDescent="0.25">
      <c r="A3024">
        <v>18</v>
      </c>
      <c r="B3024" t="s">
        <v>208</v>
      </c>
      <c r="C3024" t="s">
        <v>208</v>
      </c>
      <c r="D3024" t="s">
        <v>209</v>
      </c>
      <c r="E3024" t="s">
        <v>642</v>
      </c>
      <c r="F3024" t="s">
        <v>643</v>
      </c>
      <c r="G3024">
        <v>17759.283500000001</v>
      </c>
      <c r="H3024">
        <v>18346.633000000002</v>
      </c>
      <c r="I3024">
        <v>19179.446100000001</v>
      </c>
      <c r="J3024">
        <v>21019.791700000002</v>
      </c>
      <c r="K3024">
        <v>21615.774300000001</v>
      </c>
      <c r="L3024">
        <v>22933.448199999999</v>
      </c>
      <c r="M3024">
        <v>23321.7153</v>
      </c>
      <c r="N3024">
        <v>24454.349399999999</v>
      </c>
      <c r="O3024">
        <v>25141.051599999999</v>
      </c>
      <c r="P3024">
        <v>25147.662499999999</v>
      </c>
      <c r="Q3024">
        <v>26885.339400000001</v>
      </c>
      <c r="R3024">
        <v>28166.014599999999</v>
      </c>
      <c r="S3024">
        <v>29660.785899999999</v>
      </c>
      <c r="T3024">
        <v>30929.758900000001</v>
      </c>
      <c r="U3024">
        <v>71881.7834</v>
      </c>
      <c r="V3024">
        <v>86927.476200000005</v>
      </c>
      <c r="W3024">
        <v>110543.9757</v>
      </c>
      <c r="X3024">
        <v>126128.65210000001</v>
      </c>
      <c r="Y3024">
        <v>163702.76629999999</v>
      </c>
      <c r="Z3024">
        <v>136926.94940000001</v>
      </c>
      <c r="AA3024">
        <v>161582.5582</v>
      </c>
      <c r="AB3024">
        <v>197047.71849999999</v>
      </c>
      <c r="AC3024">
        <v>102984.31479999999</v>
      </c>
      <c r="AD3024">
        <v>212011.83989999999</v>
      </c>
      <c r="AE3024">
        <v>250131.06289999999</v>
      </c>
      <c r="AF3024">
        <v>274991.46490000002</v>
      </c>
      <c r="AG3024">
        <v>307108.15230000002</v>
      </c>
      <c r="AH3024">
        <v>322741.25319999998</v>
      </c>
      <c r="AI3024">
        <v>332554.55560000002</v>
      </c>
      <c r="AJ3024">
        <v>343512.63370000001</v>
      </c>
      <c r="AK3024">
        <v>494733.04619999998</v>
      </c>
      <c r="AL3024">
        <v>613812.24910000002</v>
      </c>
      <c r="AM3024" s="49" t="s">
        <v>209</v>
      </c>
      <c r="AN3024" s="49" t="s">
        <v>14</v>
      </c>
      <c r="AO3024" s="49" t="s">
        <v>485</v>
      </c>
      <c r="AP3024" s="49" t="s">
        <v>505</v>
      </c>
      <c r="AQ3024" s="49" t="s">
        <v>13</v>
      </c>
      <c r="AR3024" s="49" t="s">
        <v>487</v>
      </c>
      <c r="AS3024" s="49" t="s">
        <v>488</v>
      </c>
      <c r="AT3024" s="49" t="s">
        <v>489</v>
      </c>
    </row>
    <row r="3025" spans="1:46" x14ac:dyDescent="0.25">
      <c r="A3025">
        <v>18</v>
      </c>
      <c r="B3025" t="s">
        <v>210</v>
      </c>
      <c r="C3025" t="s">
        <v>210</v>
      </c>
      <c r="D3025" t="s">
        <v>211</v>
      </c>
      <c r="E3025" t="s">
        <v>642</v>
      </c>
      <c r="F3025" t="s">
        <v>643</v>
      </c>
      <c r="G3025">
        <v>1059992.0977</v>
      </c>
      <c r="H3025">
        <v>1091980.3509</v>
      </c>
      <c r="I3025">
        <v>1141262.7172999999</v>
      </c>
      <c r="J3025">
        <v>1184863.8892000001</v>
      </c>
      <c r="K3025">
        <v>1235459.4162000001</v>
      </c>
      <c r="L3025">
        <v>1231929.0227000001</v>
      </c>
      <c r="M3025">
        <v>1267558.3055</v>
      </c>
      <c r="N3025">
        <v>1273077.4876000001</v>
      </c>
      <c r="O3025">
        <v>1268292.9339999999</v>
      </c>
      <c r="P3025">
        <v>1223649.2656</v>
      </c>
      <c r="Q3025">
        <v>1179552.6738</v>
      </c>
      <c r="R3025">
        <v>1122540.3609</v>
      </c>
      <c r="S3025">
        <v>1182857.7169999999</v>
      </c>
      <c r="T3025">
        <v>1251800.0444</v>
      </c>
      <c r="U3025">
        <v>1220152.8145000001</v>
      </c>
      <c r="V3025">
        <v>1264756.3021</v>
      </c>
      <c r="W3025">
        <v>1259169.0887</v>
      </c>
      <c r="X3025">
        <v>1303625.5192</v>
      </c>
      <c r="Y3025">
        <v>1377972.4694999999</v>
      </c>
      <c r="Z3025">
        <v>1325835.3544000001</v>
      </c>
      <c r="AA3025">
        <v>1381843.1535</v>
      </c>
      <c r="AB3025">
        <v>1337448.8341999999</v>
      </c>
      <c r="AC3025">
        <v>1463889.1181999999</v>
      </c>
      <c r="AD3025">
        <v>1539343.6739000001</v>
      </c>
      <c r="AE3025">
        <v>1536323.3833000001</v>
      </c>
      <c r="AF3025">
        <v>1511354.1915</v>
      </c>
      <c r="AG3025">
        <v>1403356.7490000001</v>
      </c>
      <c r="AH3025">
        <v>1424193.6236</v>
      </c>
      <c r="AI3025">
        <v>1454744.5776</v>
      </c>
      <c r="AJ3025">
        <v>1440733.0704000001</v>
      </c>
      <c r="AK3025">
        <v>1473516.9956</v>
      </c>
      <c r="AL3025">
        <v>1430104.6440999999</v>
      </c>
      <c r="AM3025" s="49" t="s">
        <v>211</v>
      </c>
      <c r="AN3025" s="49" t="s">
        <v>14</v>
      </c>
      <c r="AO3025" s="49" t="s">
        <v>500</v>
      </c>
      <c r="AP3025" s="49" t="s">
        <v>505</v>
      </c>
      <c r="AQ3025" s="49" t="s">
        <v>13</v>
      </c>
      <c r="AR3025" s="49" t="s">
        <v>487</v>
      </c>
      <c r="AS3025" s="49" t="s">
        <v>488</v>
      </c>
      <c r="AT3025" s="49" t="s">
        <v>489</v>
      </c>
    </row>
    <row r="3026" spans="1:46" x14ac:dyDescent="0.25">
      <c r="A3026">
        <v>18</v>
      </c>
      <c r="B3026" t="s">
        <v>212</v>
      </c>
      <c r="C3026" t="s">
        <v>212</v>
      </c>
      <c r="D3026" t="s">
        <v>213</v>
      </c>
      <c r="E3026" t="s">
        <v>642</v>
      </c>
      <c r="F3026" t="s">
        <v>643</v>
      </c>
      <c r="G3026">
        <v>13070.8002</v>
      </c>
      <c r="H3026">
        <v>12865.601000000001</v>
      </c>
      <c r="I3026">
        <v>12604.202300000001</v>
      </c>
      <c r="J3026">
        <v>11910.202499999999</v>
      </c>
      <c r="K3026">
        <v>12260.398999999999</v>
      </c>
      <c r="L3026">
        <v>11863.599200000001</v>
      </c>
      <c r="M3026">
        <v>12145.199199999999</v>
      </c>
      <c r="N3026">
        <v>12440.0002</v>
      </c>
      <c r="O3026">
        <v>10813.399100000001</v>
      </c>
      <c r="P3026">
        <v>10822.601699999999</v>
      </c>
      <c r="Q3026">
        <v>10902.000099999999</v>
      </c>
      <c r="R3026">
        <v>9686.0026999999991</v>
      </c>
      <c r="S3026">
        <v>9791.3970000000008</v>
      </c>
      <c r="T3026">
        <v>9917.2019999999993</v>
      </c>
      <c r="U3026">
        <v>9606.6</v>
      </c>
      <c r="V3026">
        <v>8334.1980000000003</v>
      </c>
      <c r="W3026">
        <v>9286.5987000000005</v>
      </c>
      <c r="X3026">
        <v>9786.2011999999995</v>
      </c>
      <c r="Y3026">
        <v>9069.1990999999998</v>
      </c>
      <c r="Z3026">
        <v>8337.4009000000005</v>
      </c>
      <c r="AA3026">
        <v>8508.9969000000001</v>
      </c>
      <c r="AB3026">
        <v>10046.8002</v>
      </c>
      <c r="AC3026">
        <v>10048.8015</v>
      </c>
      <c r="AD3026">
        <v>10271.597900000001</v>
      </c>
      <c r="AE3026">
        <v>10656.0005</v>
      </c>
      <c r="AF3026">
        <v>10327.3995</v>
      </c>
      <c r="AG3026">
        <v>9861.6013000000003</v>
      </c>
      <c r="AH3026">
        <v>9527.0298999999995</v>
      </c>
      <c r="AI3026">
        <v>9269.8222000000005</v>
      </c>
      <c r="AJ3026">
        <v>8851.9503000000004</v>
      </c>
      <c r="AK3026">
        <v>8014.4562999999998</v>
      </c>
      <c r="AL3026" t="s">
        <v>531</v>
      </c>
      <c r="AM3026" s="49" t="s">
        <v>213</v>
      </c>
      <c r="AN3026" s="49" t="s">
        <v>14</v>
      </c>
      <c r="AO3026" s="49" t="s">
        <v>507</v>
      </c>
      <c r="AP3026" s="49" t="s">
        <v>501</v>
      </c>
      <c r="AQ3026" s="49" t="s">
        <v>10</v>
      </c>
      <c r="AR3026" s="49" t="s">
        <v>487</v>
      </c>
      <c r="AS3026" s="49" t="s">
        <v>488</v>
      </c>
      <c r="AT3026" s="49" t="s">
        <v>489</v>
      </c>
    </row>
    <row r="3027" spans="1:46" x14ac:dyDescent="0.25">
      <c r="A3027">
        <v>18</v>
      </c>
      <c r="B3027" t="s">
        <v>216</v>
      </c>
      <c r="C3027" t="s">
        <v>216</v>
      </c>
      <c r="D3027" t="s">
        <v>217</v>
      </c>
      <c r="E3027" t="s">
        <v>642</v>
      </c>
      <c r="F3027" t="s">
        <v>643</v>
      </c>
      <c r="G3027">
        <v>3106208.2516999999</v>
      </c>
      <c r="H3027">
        <v>3271645.3539</v>
      </c>
      <c r="I3027">
        <v>3317903.9421999999</v>
      </c>
      <c r="J3027">
        <v>3628404.9808999998</v>
      </c>
      <c r="K3027">
        <v>3743705.2326000002</v>
      </c>
      <c r="L3027">
        <v>4074004.2795000002</v>
      </c>
      <c r="M3027">
        <v>4216216.3395999996</v>
      </c>
      <c r="N3027">
        <v>4399473.6892999997</v>
      </c>
      <c r="O3027">
        <v>4517210.9851000002</v>
      </c>
      <c r="P3027">
        <v>4327136.4782999996</v>
      </c>
      <c r="Q3027">
        <v>4374488.3949999996</v>
      </c>
      <c r="R3027">
        <v>4316304.2805000003</v>
      </c>
      <c r="S3027">
        <v>4086259.9139</v>
      </c>
      <c r="T3027">
        <v>3553923.6762999999</v>
      </c>
      <c r="U3027">
        <v>4031433.8768000002</v>
      </c>
      <c r="V3027">
        <v>4258306.6293000001</v>
      </c>
      <c r="W3027">
        <v>4306646.4885</v>
      </c>
      <c r="X3027">
        <v>3866211.1430000002</v>
      </c>
      <c r="Y3027">
        <v>3801974.0419000001</v>
      </c>
      <c r="Z3027">
        <v>4045375.1587999999</v>
      </c>
      <c r="AA3027">
        <v>4231862.7503000004</v>
      </c>
      <c r="AB3027">
        <v>2225219.2333999998</v>
      </c>
      <c r="AC3027">
        <v>1260629.8296999999</v>
      </c>
      <c r="AD3027">
        <v>1231440.7790000001</v>
      </c>
      <c r="AE3027">
        <v>1159516.3740000001</v>
      </c>
      <c r="AF3027">
        <v>1320938.5234000001</v>
      </c>
      <c r="AG3027">
        <v>1446402.2656</v>
      </c>
      <c r="AH3027">
        <v>1703310.2253</v>
      </c>
      <c r="AI3027">
        <v>2083584.0515999999</v>
      </c>
      <c r="AJ3027">
        <v>2090794.2487000001</v>
      </c>
      <c r="AK3027">
        <v>1815629.8857</v>
      </c>
      <c r="AL3027">
        <v>2236364.6499000001</v>
      </c>
      <c r="AM3027" s="49" t="s">
        <v>217</v>
      </c>
      <c r="AN3027" s="49" t="s">
        <v>14</v>
      </c>
      <c r="AO3027" s="49" t="s">
        <v>485</v>
      </c>
      <c r="AP3027" s="49" t="s">
        <v>505</v>
      </c>
      <c r="AQ3027" s="49" t="s">
        <v>13</v>
      </c>
      <c r="AR3027" s="49" t="s">
        <v>487</v>
      </c>
      <c r="AS3027" s="49" t="s">
        <v>488</v>
      </c>
      <c r="AT3027" s="49" t="s">
        <v>489</v>
      </c>
    </row>
    <row r="3028" spans="1:46" x14ac:dyDescent="0.25">
      <c r="A3028">
        <v>18</v>
      </c>
      <c r="B3028" t="s">
        <v>214</v>
      </c>
      <c r="C3028" t="s">
        <v>214</v>
      </c>
      <c r="D3028" t="s">
        <v>215</v>
      </c>
      <c r="E3028" t="s">
        <v>642</v>
      </c>
      <c r="F3028" t="s">
        <v>643</v>
      </c>
      <c r="G3028">
        <v>6781.7996000000003</v>
      </c>
      <c r="H3028">
        <v>6638.7030999999997</v>
      </c>
      <c r="I3028">
        <v>7159.2227999999996</v>
      </c>
      <c r="J3028">
        <v>7889.2124000000003</v>
      </c>
      <c r="K3028">
        <v>11394.8074</v>
      </c>
      <c r="L3028">
        <v>11702.6042</v>
      </c>
      <c r="M3028">
        <v>11509.6137</v>
      </c>
      <c r="N3028">
        <v>12097.013300000001</v>
      </c>
      <c r="O3028">
        <v>12336.6114</v>
      </c>
      <c r="P3028">
        <v>11964.811</v>
      </c>
      <c r="Q3028">
        <v>11973.7163</v>
      </c>
      <c r="R3028">
        <v>11756.7102</v>
      </c>
      <c r="S3028">
        <v>10998.710999999999</v>
      </c>
      <c r="T3028">
        <v>12007.2107</v>
      </c>
      <c r="U3028">
        <v>12312.8094</v>
      </c>
      <c r="V3028">
        <v>10709.407300000001</v>
      </c>
      <c r="W3028">
        <v>12140.505800000001</v>
      </c>
      <c r="X3028">
        <v>11585.512000000001</v>
      </c>
      <c r="Y3028">
        <v>11512.012699999999</v>
      </c>
      <c r="Z3028">
        <v>12243.7104</v>
      </c>
      <c r="AA3028">
        <v>11371.608399999999</v>
      </c>
      <c r="AB3028">
        <v>11480.8043</v>
      </c>
      <c r="AC3028">
        <v>11351.808999999999</v>
      </c>
      <c r="AD3028">
        <v>11120.701800000001</v>
      </c>
      <c r="AE3028">
        <v>10835.107599999999</v>
      </c>
      <c r="AF3028">
        <v>11678.400299999999</v>
      </c>
      <c r="AG3028">
        <v>16832.895400000001</v>
      </c>
      <c r="AH3028">
        <v>18324.2336</v>
      </c>
      <c r="AI3028">
        <v>23442.085800000001</v>
      </c>
      <c r="AJ3028">
        <v>26613.888200000001</v>
      </c>
      <c r="AK3028">
        <v>33075.079400000002</v>
      </c>
      <c r="AL3028" t="s">
        <v>531</v>
      </c>
      <c r="AM3028" s="49" t="s">
        <v>215</v>
      </c>
      <c r="AN3028" s="49" t="s">
        <v>14</v>
      </c>
      <c r="AO3028" s="49" t="s">
        <v>485</v>
      </c>
      <c r="AP3028" s="49" t="s">
        <v>501</v>
      </c>
      <c r="AQ3028" s="49" t="s">
        <v>11</v>
      </c>
      <c r="AR3028" s="49" t="s">
        <v>487</v>
      </c>
      <c r="AS3028" s="49" t="s">
        <v>488</v>
      </c>
      <c r="AT3028" s="49" t="s">
        <v>489</v>
      </c>
    </row>
    <row r="3029" spans="1:46" x14ac:dyDescent="0.25">
      <c r="A3029">
        <v>18</v>
      </c>
      <c r="B3029" t="s">
        <v>218</v>
      </c>
      <c r="C3029" t="s">
        <v>218</v>
      </c>
      <c r="D3029" t="s">
        <v>417</v>
      </c>
      <c r="E3029" t="s">
        <v>642</v>
      </c>
      <c r="F3029" t="s">
        <v>643</v>
      </c>
      <c r="G3029">
        <v>3809014.7782999999</v>
      </c>
      <c r="H3029">
        <v>3846542.9298999999</v>
      </c>
      <c r="I3029">
        <v>3747936.8062999998</v>
      </c>
      <c r="J3029">
        <v>3303078.2071000002</v>
      </c>
      <c r="K3029">
        <v>2980886.5802000002</v>
      </c>
      <c r="L3029">
        <v>2673309.4393000002</v>
      </c>
      <c r="M3029">
        <v>2667451.0175999999</v>
      </c>
      <c r="N3029">
        <v>2744626.7625000002</v>
      </c>
      <c r="O3029">
        <v>2713499.3741000001</v>
      </c>
      <c r="P3029">
        <v>2768489.1277000001</v>
      </c>
      <c r="Q3029">
        <v>3289874.0405000001</v>
      </c>
      <c r="R3029">
        <v>3516989.0539000002</v>
      </c>
      <c r="S3029">
        <v>3821055.0731000002</v>
      </c>
      <c r="T3029">
        <v>4269863.2273000004</v>
      </c>
      <c r="U3029">
        <v>4802249.9117000001</v>
      </c>
      <c r="V3029">
        <v>4967565.8185999999</v>
      </c>
      <c r="W3029">
        <v>5353661.8717999998</v>
      </c>
      <c r="X3029">
        <v>5535249.4711999996</v>
      </c>
      <c r="Y3029">
        <v>6048359.0188999996</v>
      </c>
      <c r="Z3029">
        <v>6198834.1767999995</v>
      </c>
      <c r="AA3029">
        <v>6568334.0394000001</v>
      </c>
      <c r="AB3029">
        <v>6710335.9012000002</v>
      </c>
      <c r="AC3029">
        <v>6893392.6446000002</v>
      </c>
      <c r="AD3029">
        <v>7079021.3727000002</v>
      </c>
      <c r="AE3029">
        <v>6751963.5746999998</v>
      </c>
      <c r="AF3029">
        <v>6052043.7001999998</v>
      </c>
      <c r="AG3029">
        <v>6235911.5732000005</v>
      </c>
      <c r="AH3029">
        <v>6932358.5850999998</v>
      </c>
      <c r="AI3029">
        <v>7289128.5576999998</v>
      </c>
      <c r="AJ3029">
        <v>6989480.5209999997</v>
      </c>
      <c r="AK3029">
        <v>6658256.7021000003</v>
      </c>
      <c r="AL3029" t="s">
        <v>531</v>
      </c>
      <c r="AM3029" s="49" t="s">
        <v>417</v>
      </c>
      <c r="AN3029" s="49" t="s">
        <v>14</v>
      </c>
      <c r="AO3029" s="49" t="s">
        <v>500</v>
      </c>
      <c r="AP3029" s="49" t="s">
        <v>501</v>
      </c>
      <c r="AQ3029" s="49" t="s">
        <v>502</v>
      </c>
      <c r="AR3029" s="49" t="s">
        <v>495</v>
      </c>
      <c r="AS3029" s="49" t="s">
        <v>496</v>
      </c>
      <c r="AT3029" s="49" t="s">
        <v>497</v>
      </c>
    </row>
    <row r="3030" spans="1:46" x14ac:dyDescent="0.25">
      <c r="A3030">
        <v>18</v>
      </c>
      <c r="B3030" t="s">
        <v>219</v>
      </c>
      <c r="C3030" t="s">
        <v>219</v>
      </c>
      <c r="D3030" t="s">
        <v>220</v>
      </c>
      <c r="E3030" t="s">
        <v>642</v>
      </c>
      <c r="F3030" t="s">
        <v>643</v>
      </c>
      <c r="G3030">
        <v>362175.19839999999</v>
      </c>
      <c r="H3030">
        <v>373649.9988</v>
      </c>
      <c r="I3030">
        <v>384419.59980000003</v>
      </c>
      <c r="J3030">
        <v>396777.80249999999</v>
      </c>
      <c r="K3030">
        <v>407124.80040000001</v>
      </c>
      <c r="L3030">
        <v>424076.7978</v>
      </c>
      <c r="M3030">
        <v>436643.40259999997</v>
      </c>
      <c r="N3030">
        <v>447077.40220000001</v>
      </c>
      <c r="O3030">
        <v>460000.3959</v>
      </c>
      <c r="P3030">
        <v>468766.99819999997</v>
      </c>
      <c r="Q3030">
        <v>478696.99930000002</v>
      </c>
      <c r="R3030">
        <v>496833.79820000002</v>
      </c>
      <c r="S3030">
        <v>509294.40159999998</v>
      </c>
      <c r="T3030">
        <v>527586.79879999999</v>
      </c>
      <c r="U3030">
        <v>558085.40099999995</v>
      </c>
      <c r="V3030">
        <v>572464.40040000004</v>
      </c>
      <c r="W3030">
        <v>588621.99849999999</v>
      </c>
      <c r="X3030">
        <v>603887.19689999998</v>
      </c>
      <c r="Y3030">
        <v>619944.19869999995</v>
      </c>
      <c r="Z3030">
        <v>642325.20279999997</v>
      </c>
      <c r="AA3030">
        <v>653735.40099999995</v>
      </c>
      <c r="AB3030">
        <v>683929.19579999999</v>
      </c>
      <c r="AC3030">
        <v>705893.79760000005</v>
      </c>
      <c r="AD3030">
        <v>733943.80420000001</v>
      </c>
      <c r="AE3030">
        <v>787666.59450000001</v>
      </c>
      <c r="AF3030">
        <v>862721.80059999996</v>
      </c>
      <c r="AG3030">
        <v>879960.59790000005</v>
      </c>
      <c r="AH3030">
        <v>901419.69799999997</v>
      </c>
      <c r="AI3030">
        <v>937234.6361</v>
      </c>
      <c r="AJ3030">
        <v>959184.73470000003</v>
      </c>
      <c r="AK3030">
        <v>972842.61640000006</v>
      </c>
      <c r="AL3030" t="s">
        <v>531</v>
      </c>
      <c r="AM3030" s="49" t="s">
        <v>220</v>
      </c>
      <c r="AN3030" s="49" t="s">
        <v>6</v>
      </c>
      <c r="AO3030" s="49" t="s">
        <v>9</v>
      </c>
      <c r="AP3030" s="49" t="s">
        <v>494</v>
      </c>
      <c r="AQ3030" s="49" t="s">
        <v>9</v>
      </c>
      <c r="AR3030" s="49" t="s">
        <v>487</v>
      </c>
      <c r="AS3030" s="49" t="s">
        <v>488</v>
      </c>
      <c r="AT3030" s="49" t="s">
        <v>489</v>
      </c>
    </row>
    <row r="3031" spans="1:46" x14ac:dyDescent="0.25">
      <c r="A3031">
        <v>18</v>
      </c>
      <c r="B3031" t="s">
        <v>355</v>
      </c>
      <c r="C3031" t="s">
        <v>355</v>
      </c>
      <c r="D3031" t="s">
        <v>554</v>
      </c>
      <c r="E3031" t="s">
        <v>642</v>
      </c>
      <c r="F3031" t="s">
        <v>643</v>
      </c>
      <c r="G3031">
        <v>31489.400099999999</v>
      </c>
      <c r="H3031">
        <v>30226.497899999998</v>
      </c>
      <c r="I3031">
        <v>29006.401600000001</v>
      </c>
      <c r="J3031">
        <v>27210.398399999998</v>
      </c>
      <c r="K3031">
        <v>30517.798699999999</v>
      </c>
      <c r="L3031">
        <v>29794.700700000001</v>
      </c>
      <c r="M3031">
        <v>28584.2968</v>
      </c>
      <c r="N3031">
        <v>33931.698700000001</v>
      </c>
      <c r="O3031">
        <v>33864.6973</v>
      </c>
      <c r="P3031">
        <v>36453.801899999999</v>
      </c>
      <c r="Q3031">
        <v>34094.201000000001</v>
      </c>
      <c r="R3031">
        <v>32178.899099999999</v>
      </c>
      <c r="S3031">
        <v>34975.400999999998</v>
      </c>
      <c r="T3031">
        <v>35596.500200000002</v>
      </c>
      <c r="U3031">
        <v>36316.198499999999</v>
      </c>
      <c r="V3031">
        <v>35434.504500000003</v>
      </c>
      <c r="W3031">
        <v>36483.599399999999</v>
      </c>
      <c r="X3031">
        <v>36817.601300000002</v>
      </c>
      <c r="Y3031">
        <v>36720.798300000002</v>
      </c>
      <c r="Z3031">
        <v>40131.997799999997</v>
      </c>
      <c r="AA3031">
        <v>33960.600200000001</v>
      </c>
      <c r="AB3031">
        <v>35949.405500000001</v>
      </c>
      <c r="AC3031">
        <v>34492.604299999999</v>
      </c>
      <c r="AD3031">
        <v>39183.398699999998</v>
      </c>
      <c r="AE3031">
        <v>37017.001900000003</v>
      </c>
      <c r="AF3031">
        <v>38457.101999999999</v>
      </c>
      <c r="AG3031">
        <v>37064.199699999997</v>
      </c>
      <c r="AH3031">
        <v>34025.813800000004</v>
      </c>
      <c r="AI3031">
        <v>34445.2474</v>
      </c>
      <c r="AJ3031">
        <v>34754.890599999999</v>
      </c>
      <c r="AK3031">
        <v>34095.385799999996</v>
      </c>
      <c r="AL3031" t="s">
        <v>531</v>
      </c>
      <c r="AM3031" s="49" t="s">
        <v>356</v>
      </c>
      <c r="AN3031" s="49" t="s">
        <v>4</v>
      </c>
      <c r="AO3031" s="49" t="s">
        <v>9</v>
      </c>
      <c r="AP3031" s="49" t="s">
        <v>494</v>
      </c>
      <c r="AQ3031" s="49" t="s">
        <v>9</v>
      </c>
      <c r="AR3031" s="49" t="s">
        <v>487</v>
      </c>
      <c r="AS3031" s="49" t="s">
        <v>488</v>
      </c>
      <c r="AT3031" s="49" t="s">
        <v>489</v>
      </c>
    </row>
    <row r="3032" spans="1:46" x14ac:dyDescent="0.25">
      <c r="A3032">
        <v>18</v>
      </c>
      <c r="B3032" t="s">
        <v>229</v>
      </c>
      <c r="C3032" t="s">
        <v>229</v>
      </c>
      <c r="D3032" t="s">
        <v>230</v>
      </c>
      <c r="E3032" t="s">
        <v>642</v>
      </c>
      <c r="F3032" t="s">
        <v>643</v>
      </c>
      <c r="G3032">
        <v>947058.86600000004</v>
      </c>
      <c r="H3032">
        <v>929229.18559999997</v>
      </c>
      <c r="I3032">
        <v>853767.20669999998</v>
      </c>
      <c r="J3032">
        <v>839813.30989999999</v>
      </c>
      <c r="K3032">
        <v>806631.79359999998</v>
      </c>
      <c r="L3032">
        <v>885317.17310000001</v>
      </c>
      <c r="M3032">
        <v>941443.11109999998</v>
      </c>
      <c r="N3032">
        <v>993342.39919999999</v>
      </c>
      <c r="O3032">
        <v>1133456.2361000001</v>
      </c>
      <c r="P3032">
        <v>1282602.4534</v>
      </c>
      <c r="Q3032">
        <v>1441919.9402999999</v>
      </c>
      <c r="R3032">
        <v>1462758.0331999999</v>
      </c>
      <c r="S3032">
        <v>1460829.9114000001</v>
      </c>
      <c r="T3032">
        <v>1590537.7374</v>
      </c>
      <c r="U3032">
        <v>1604133.3362</v>
      </c>
      <c r="V3032">
        <v>1799300.6665000001</v>
      </c>
      <c r="W3032">
        <v>1832482.9071</v>
      </c>
      <c r="X3032">
        <v>1783507.3367999999</v>
      </c>
      <c r="Y3032">
        <v>1873199.7381</v>
      </c>
      <c r="Z3032">
        <v>1856021.2223</v>
      </c>
      <c r="AA3032">
        <v>1881897.0824</v>
      </c>
      <c r="AB3032">
        <v>1968325.3496999999</v>
      </c>
      <c r="AC3032">
        <v>1936056.0660000001</v>
      </c>
      <c r="AD3032">
        <v>1825317.7767</v>
      </c>
      <c r="AE3032">
        <v>2053759.6623</v>
      </c>
      <c r="AF3032">
        <v>2149522.0819999999</v>
      </c>
      <c r="AG3032">
        <v>2149575.3549000002</v>
      </c>
      <c r="AH3032">
        <v>2052092.2441</v>
      </c>
      <c r="AI3032">
        <v>1889809.2634999999</v>
      </c>
      <c r="AJ3032">
        <v>2020606.4698000001</v>
      </c>
      <c r="AK3032">
        <v>2206307.4662000001</v>
      </c>
      <c r="AL3032">
        <v>2187111.2267999998</v>
      </c>
      <c r="AM3032" s="49" t="s">
        <v>230</v>
      </c>
      <c r="AN3032" s="49" t="s">
        <v>14</v>
      </c>
      <c r="AO3032" s="49" t="s">
        <v>485</v>
      </c>
      <c r="AP3032" s="49" t="s">
        <v>505</v>
      </c>
      <c r="AQ3032" s="49" t="s">
        <v>13</v>
      </c>
      <c r="AR3032" s="49" t="s">
        <v>487</v>
      </c>
      <c r="AS3032" s="49" t="s">
        <v>488</v>
      </c>
      <c r="AT3032" s="49" t="s">
        <v>489</v>
      </c>
    </row>
    <row r="3033" spans="1:46" x14ac:dyDescent="0.25">
      <c r="A3033">
        <v>18</v>
      </c>
      <c r="B3033" t="s">
        <v>555</v>
      </c>
      <c r="C3033" t="s">
        <v>556</v>
      </c>
      <c r="D3033" t="s">
        <v>557</v>
      </c>
      <c r="E3033" t="s">
        <v>642</v>
      </c>
      <c r="F3033" t="s">
        <v>643</v>
      </c>
      <c r="G3033" t="s">
        <v>531</v>
      </c>
      <c r="H3033" t="s">
        <v>531</v>
      </c>
      <c r="I3033" t="s">
        <v>531</v>
      </c>
      <c r="J3033" t="s">
        <v>531</v>
      </c>
      <c r="K3033" t="s">
        <v>531</v>
      </c>
      <c r="L3033" t="s">
        <v>531</v>
      </c>
      <c r="M3033" t="s">
        <v>531</v>
      </c>
      <c r="N3033" t="s">
        <v>531</v>
      </c>
      <c r="O3033" t="s">
        <v>531</v>
      </c>
      <c r="P3033" t="s">
        <v>531</v>
      </c>
      <c r="Q3033">
        <v>45940.374799999998</v>
      </c>
      <c r="R3033">
        <v>56498.069199999998</v>
      </c>
      <c r="S3033">
        <v>56198.78</v>
      </c>
      <c r="T3033">
        <v>58896.259899999997</v>
      </c>
      <c r="U3033">
        <v>52655.805200000003</v>
      </c>
      <c r="V3033">
        <v>58511.509700000002</v>
      </c>
      <c r="W3033">
        <v>59604.197500000002</v>
      </c>
      <c r="X3033">
        <v>59703.8266</v>
      </c>
      <c r="Y3033">
        <v>70175.436300000001</v>
      </c>
      <c r="Z3033">
        <v>77252.982999999993</v>
      </c>
      <c r="AA3033">
        <v>77898.696500000005</v>
      </c>
      <c r="AB3033">
        <v>75158.984299999996</v>
      </c>
      <c r="AC3033">
        <v>73226.055999999997</v>
      </c>
      <c r="AD3033">
        <v>75045.438299999994</v>
      </c>
      <c r="AE3033">
        <v>67200.208299999998</v>
      </c>
      <c r="AF3033">
        <v>75535.281300000002</v>
      </c>
      <c r="AG3033">
        <v>84384.405499999993</v>
      </c>
      <c r="AH3033">
        <v>75065.576799999995</v>
      </c>
      <c r="AI3033">
        <v>76294.984599999996</v>
      </c>
      <c r="AJ3033">
        <v>77418.7929</v>
      </c>
      <c r="AK3033">
        <v>79591.428100000005</v>
      </c>
      <c r="AL3033">
        <v>82538.709199999998</v>
      </c>
      <c r="AM3033" s="49" t="e">
        <v>#N/A</v>
      </c>
      <c r="AN3033" s="49" t="e">
        <v>#N/A</v>
      </c>
      <c r="AO3033" s="49" t="e">
        <v>#N/A</v>
      </c>
      <c r="AP3033" s="49" t="e">
        <v>#N/A</v>
      </c>
      <c r="AQ3033" s="49" t="e">
        <v>#N/A</v>
      </c>
      <c r="AR3033" s="49" t="e">
        <v>#N/A</v>
      </c>
      <c r="AS3033" s="49" t="e">
        <v>#N/A</v>
      </c>
      <c r="AT3033" s="49" t="e">
        <v>#N/A</v>
      </c>
    </row>
    <row r="3034" spans="1:46" x14ac:dyDescent="0.25">
      <c r="A3034">
        <v>18</v>
      </c>
      <c r="B3034" t="s">
        <v>231</v>
      </c>
      <c r="C3034" t="s">
        <v>231</v>
      </c>
      <c r="D3034" t="s">
        <v>418</v>
      </c>
      <c r="E3034" t="s">
        <v>642</v>
      </c>
      <c r="F3034" t="s">
        <v>643</v>
      </c>
      <c r="G3034">
        <v>2109055.8854999999</v>
      </c>
      <c r="H3034">
        <v>420693.9387</v>
      </c>
      <c r="I3034">
        <v>2501542.4399000001</v>
      </c>
      <c r="J3034">
        <v>4460732.0495999996</v>
      </c>
      <c r="K3034">
        <v>4768639.1187000005</v>
      </c>
      <c r="L3034">
        <v>4810327.8482999997</v>
      </c>
      <c r="M3034">
        <v>4823617.9112</v>
      </c>
      <c r="N3034">
        <v>4820537.5025000004</v>
      </c>
      <c r="O3034">
        <v>4916176.6083000004</v>
      </c>
      <c r="P3034">
        <v>4507965.7812999999</v>
      </c>
      <c r="Q3034">
        <v>4782625.4674000004</v>
      </c>
      <c r="R3034">
        <v>4685704.8406999996</v>
      </c>
      <c r="S3034">
        <v>4217894.3085000003</v>
      </c>
      <c r="T3034">
        <v>5061637.6502999999</v>
      </c>
      <c r="U3034">
        <v>5504584.4561999999</v>
      </c>
      <c r="V3034">
        <v>6144364.0135000004</v>
      </c>
      <c r="W3034">
        <v>6316563.5219000001</v>
      </c>
      <c r="X3034">
        <v>6118423.5427000001</v>
      </c>
      <c r="Y3034">
        <v>6408192.9923</v>
      </c>
      <c r="Z3034">
        <v>5461184.5312000001</v>
      </c>
      <c r="AA3034">
        <v>5633527.8394999998</v>
      </c>
      <c r="AB3034">
        <v>6456119.6184</v>
      </c>
      <c r="AC3034">
        <v>7247660.2631000001</v>
      </c>
      <c r="AD3034">
        <v>7131802.6436999999</v>
      </c>
      <c r="AE3034">
        <v>6976815.3547</v>
      </c>
      <c r="AF3034">
        <v>7037017.8250000002</v>
      </c>
      <c r="AG3034">
        <v>7297236.1117000002</v>
      </c>
      <c r="AH3034">
        <v>6786563.1601</v>
      </c>
      <c r="AI3034">
        <v>6897480.1797000002</v>
      </c>
      <c r="AJ3034">
        <v>6785903.8857000005</v>
      </c>
      <c r="AK3034">
        <v>6369357.8558</v>
      </c>
      <c r="AL3034" t="s">
        <v>531</v>
      </c>
      <c r="AM3034" s="49" t="s">
        <v>418</v>
      </c>
      <c r="AN3034" s="49" t="s">
        <v>14</v>
      </c>
      <c r="AO3034" s="49" t="s">
        <v>485</v>
      </c>
      <c r="AP3034" s="49" t="s">
        <v>505</v>
      </c>
      <c r="AQ3034" s="49" t="s">
        <v>13</v>
      </c>
      <c r="AR3034" s="49" t="s">
        <v>495</v>
      </c>
      <c r="AS3034" s="49" t="s">
        <v>496</v>
      </c>
      <c r="AT3034" s="49" t="s">
        <v>497</v>
      </c>
    </row>
    <row r="3035" spans="1:46" x14ac:dyDescent="0.25">
      <c r="A3035">
        <v>18</v>
      </c>
      <c r="B3035" t="s">
        <v>221</v>
      </c>
      <c r="C3035" t="s">
        <v>221</v>
      </c>
      <c r="D3035" t="s">
        <v>222</v>
      </c>
      <c r="E3035" t="s">
        <v>642</v>
      </c>
      <c r="F3035" t="s">
        <v>643</v>
      </c>
      <c r="G3035">
        <v>104748.5192</v>
      </c>
      <c r="H3035">
        <v>102044.7885</v>
      </c>
      <c r="I3035">
        <v>76108.131899999993</v>
      </c>
      <c r="J3035">
        <v>66080.285300000003</v>
      </c>
      <c r="K3035">
        <v>61343.745900000002</v>
      </c>
      <c r="L3035">
        <v>52693.595200000003</v>
      </c>
      <c r="M3035">
        <v>55216.0334</v>
      </c>
      <c r="N3035">
        <v>52795.116800000003</v>
      </c>
      <c r="O3035">
        <v>46617.179300000003</v>
      </c>
      <c r="P3035">
        <v>54470.267999999996</v>
      </c>
      <c r="Q3035">
        <v>57326.6872</v>
      </c>
      <c r="R3035">
        <v>54174.726000000002</v>
      </c>
      <c r="S3035">
        <v>48426.860800000002</v>
      </c>
      <c r="T3035">
        <v>53756.083700000003</v>
      </c>
      <c r="U3035">
        <v>58096.518300000003</v>
      </c>
      <c r="V3035">
        <v>55427.8603</v>
      </c>
      <c r="W3035">
        <v>53582.909200000002</v>
      </c>
      <c r="X3035">
        <v>55419.017800000001</v>
      </c>
      <c r="Y3035">
        <v>47551.560100000002</v>
      </c>
      <c r="Z3035">
        <v>49921.2428</v>
      </c>
      <c r="AA3035">
        <v>53158.7696</v>
      </c>
      <c r="AB3035">
        <v>67838.050499999998</v>
      </c>
      <c r="AC3035">
        <v>73205.364799999996</v>
      </c>
      <c r="AD3035">
        <v>73601.373300000007</v>
      </c>
      <c r="AE3035">
        <v>80168.624500000005</v>
      </c>
      <c r="AF3035">
        <v>75253.220799999996</v>
      </c>
      <c r="AG3035">
        <v>76559.715899999996</v>
      </c>
      <c r="AH3035">
        <v>87702.938599999994</v>
      </c>
      <c r="AI3035">
        <v>97303.287700000001</v>
      </c>
      <c r="AJ3035">
        <v>100045.424</v>
      </c>
      <c r="AK3035">
        <v>102465.834</v>
      </c>
      <c r="AL3035" t="s">
        <v>531</v>
      </c>
      <c r="AM3035" s="49" t="s">
        <v>222</v>
      </c>
      <c r="AN3035" s="49" t="s">
        <v>14</v>
      </c>
      <c r="AO3035" s="49" t="s">
        <v>485</v>
      </c>
      <c r="AP3035" s="49" t="s">
        <v>494</v>
      </c>
      <c r="AQ3035" s="49" t="s">
        <v>11</v>
      </c>
      <c r="AR3035" s="49" t="s">
        <v>495</v>
      </c>
      <c r="AS3035" s="49" t="s">
        <v>488</v>
      </c>
      <c r="AT3035" s="49" t="s">
        <v>489</v>
      </c>
    </row>
    <row r="3036" spans="1:46" x14ac:dyDescent="0.25">
      <c r="A3036">
        <v>18</v>
      </c>
      <c r="B3036" t="s">
        <v>232</v>
      </c>
      <c r="C3036" t="s">
        <v>232</v>
      </c>
      <c r="D3036" t="s">
        <v>558</v>
      </c>
      <c r="E3036" t="s">
        <v>642</v>
      </c>
      <c r="F3036" t="s">
        <v>643</v>
      </c>
      <c r="G3036" t="s">
        <v>531</v>
      </c>
      <c r="H3036" t="s">
        <v>531</v>
      </c>
      <c r="I3036" t="s">
        <v>531</v>
      </c>
      <c r="J3036" t="s">
        <v>531</v>
      </c>
      <c r="K3036" t="s">
        <v>531</v>
      </c>
      <c r="L3036" t="s">
        <v>531</v>
      </c>
      <c r="M3036" t="s">
        <v>531</v>
      </c>
      <c r="N3036" t="s">
        <v>531</v>
      </c>
      <c r="O3036" t="s">
        <v>531</v>
      </c>
      <c r="P3036" t="s">
        <v>531</v>
      </c>
      <c r="Q3036">
        <v>67561.437000000005</v>
      </c>
      <c r="R3036">
        <v>69852.830799999996</v>
      </c>
      <c r="S3036">
        <v>71312.566999999995</v>
      </c>
      <c r="T3036">
        <v>71448.788700000005</v>
      </c>
      <c r="U3036">
        <v>74074.368700000006</v>
      </c>
      <c r="V3036">
        <v>76363.170800000007</v>
      </c>
      <c r="W3036">
        <v>78568.961299999995</v>
      </c>
      <c r="X3036">
        <v>83603.140299999999</v>
      </c>
      <c r="Y3036">
        <v>91448.274000000005</v>
      </c>
      <c r="Z3036">
        <v>90685.430699999997</v>
      </c>
      <c r="AA3036">
        <v>110676.9108</v>
      </c>
      <c r="AB3036">
        <v>126788.856</v>
      </c>
      <c r="AC3036">
        <v>126043.0613</v>
      </c>
      <c r="AD3036">
        <v>135904.9473</v>
      </c>
      <c r="AE3036">
        <v>137133.02789999999</v>
      </c>
      <c r="AF3036">
        <v>166580.3958</v>
      </c>
      <c r="AG3036">
        <v>260601.32860000001</v>
      </c>
      <c r="AH3036">
        <v>272916.14769999997</v>
      </c>
      <c r="AI3036">
        <v>304799.21580000001</v>
      </c>
      <c r="AJ3036">
        <v>289458.48340000003</v>
      </c>
      <c r="AK3036">
        <v>316133.41519999999</v>
      </c>
      <c r="AL3036" t="s">
        <v>531</v>
      </c>
      <c r="AM3036" s="49" t="s">
        <v>233</v>
      </c>
      <c r="AN3036" s="49" t="s">
        <v>14</v>
      </c>
      <c r="AO3036" s="49" t="s">
        <v>485</v>
      </c>
      <c r="AP3036" s="49" t="s">
        <v>494</v>
      </c>
      <c r="AQ3036" s="49" t="s">
        <v>11</v>
      </c>
      <c r="AR3036" s="49" t="s">
        <v>487</v>
      </c>
      <c r="AS3036" s="49" t="s">
        <v>488</v>
      </c>
      <c r="AT3036" s="49" t="s">
        <v>489</v>
      </c>
    </row>
    <row r="3037" spans="1:46" x14ac:dyDescent="0.25">
      <c r="A3037">
        <v>18</v>
      </c>
      <c r="B3037" t="s">
        <v>249</v>
      </c>
      <c r="C3037" t="s">
        <v>249</v>
      </c>
      <c r="D3037" t="s">
        <v>250</v>
      </c>
      <c r="E3037" t="s">
        <v>642</v>
      </c>
      <c r="F3037" t="s">
        <v>643</v>
      </c>
      <c r="G3037">
        <v>48457.248599999999</v>
      </c>
      <c r="H3037">
        <v>47915.9038</v>
      </c>
      <c r="I3037">
        <v>45949.003799999999</v>
      </c>
      <c r="J3037">
        <v>49421.301200000002</v>
      </c>
      <c r="K3037">
        <v>55476.251400000001</v>
      </c>
      <c r="L3037">
        <v>59954.448499999999</v>
      </c>
      <c r="M3037">
        <v>60118.047700000003</v>
      </c>
      <c r="N3037">
        <v>67987.552800000005</v>
      </c>
      <c r="O3037">
        <v>74132.849900000001</v>
      </c>
      <c r="P3037">
        <v>68744.802500000005</v>
      </c>
      <c r="Q3037">
        <v>58997.199399999998</v>
      </c>
      <c r="R3037">
        <v>63764.055500000002</v>
      </c>
      <c r="S3037">
        <v>67380.102499999994</v>
      </c>
      <c r="T3037">
        <v>72731.795899999997</v>
      </c>
      <c r="U3037">
        <v>77348.450400000002</v>
      </c>
      <c r="V3037">
        <v>77916.519700000004</v>
      </c>
      <c r="W3037">
        <v>77302.161200000002</v>
      </c>
      <c r="X3037">
        <v>75436.2886</v>
      </c>
      <c r="Y3037">
        <v>74914.939899999998</v>
      </c>
      <c r="Z3037">
        <v>87811.912599999996</v>
      </c>
      <c r="AA3037">
        <v>82789.732999999993</v>
      </c>
      <c r="AB3037">
        <v>86890.498399999997</v>
      </c>
      <c r="AC3037">
        <v>97842.664799999999</v>
      </c>
      <c r="AD3037">
        <v>89755.621899999998</v>
      </c>
      <c r="AE3037">
        <v>99659.777900000001</v>
      </c>
      <c r="AF3037">
        <v>97900.308699999994</v>
      </c>
      <c r="AG3037">
        <v>102456.2923</v>
      </c>
      <c r="AH3037">
        <v>108279.2561</v>
      </c>
      <c r="AI3037">
        <v>119727.5499</v>
      </c>
      <c r="AJ3037">
        <v>118311.75410000001</v>
      </c>
      <c r="AK3037">
        <v>113394.5543</v>
      </c>
      <c r="AL3037">
        <v>113486.3164</v>
      </c>
      <c r="AM3037" s="49" t="s">
        <v>250</v>
      </c>
      <c r="AN3037" s="49" t="s">
        <v>14</v>
      </c>
      <c r="AO3037" s="49" t="s">
        <v>500</v>
      </c>
      <c r="AP3037" s="49" t="s">
        <v>505</v>
      </c>
      <c r="AQ3037" s="49" t="s">
        <v>13</v>
      </c>
      <c r="AR3037" s="49" t="s">
        <v>487</v>
      </c>
      <c r="AS3037" s="49" t="s">
        <v>488</v>
      </c>
      <c r="AT3037" s="49" t="s">
        <v>489</v>
      </c>
    </row>
    <row r="3038" spans="1:46" x14ac:dyDescent="0.25">
      <c r="A3038">
        <v>18</v>
      </c>
      <c r="B3038" t="s">
        <v>234</v>
      </c>
      <c r="C3038" t="s">
        <v>234</v>
      </c>
      <c r="D3038" t="s">
        <v>235</v>
      </c>
      <c r="E3038" t="s">
        <v>642</v>
      </c>
      <c r="F3038" t="s">
        <v>643</v>
      </c>
      <c r="G3038">
        <v>5981.0029000000004</v>
      </c>
      <c r="H3038">
        <v>6323.9980999999998</v>
      </c>
      <c r="I3038">
        <v>6997.0011000000004</v>
      </c>
      <c r="J3038">
        <v>7149.7983999999997</v>
      </c>
      <c r="K3038">
        <v>7780.2006000000001</v>
      </c>
      <c r="L3038">
        <v>7380.2021999999997</v>
      </c>
      <c r="M3038">
        <v>8007.3973999999998</v>
      </c>
      <c r="N3038">
        <v>7889.5974999999999</v>
      </c>
      <c r="O3038">
        <v>8187.1994999999997</v>
      </c>
      <c r="P3038">
        <v>6649.2035999999998</v>
      </c>
      <c r="Q3038">
        <v>7214.3964999999998</v>
      </c>
      <c r="R3038">
        <v>7045.2037</v>
      </c>
      <c r="S3038">
        <v>8592.7999</v>
      </c>
      <c r="T3038">
        <v>11030.999599999999</v>
      </c>
      <c r="U3038">
        <v>10626.596600000001</v>
      </c>
      <c r="V3038">
        <v>10751.6019</v>
      </c>
      <c r="W3038">
        <v>9617.402</v>
      </c>
      <c r="X3038">
        <v>9296.6010000000006</v>
      </c>
      <c r="Y3038">
        <v>7716.7999</v>
      </c>
      <c r="Z3038">
        <v>7789.3990000000003</v>
      </c>
      <c r="AA3038">
        <v>8668.9997000000003</v>
      </c>
      <c r="AB3038">
        <v>9398.5998</v>
      </c>
      <c r="AC3038">
        <v>10855.401099999999</v>
      </c>
      <c r="AD3038">
        <v>10979.397300000001</v>
      </c>
      <c r="AE3038">
        <v>7520.6022999999996</v>
      </c>
      <c r="AF3038">
        <v>8815.1985000000004</v>
      </c>
      <c r="AG3038">
        <v>8525.9994999999999</v>
      </c>
      <c r="AH3038">
        <v>9039.1420999999991</v>
      </c>
      <c r="AI3038">
        <v>9173.9403000000002</v>
      </c>
      <c r="AJ3038">
        <v>11368.3887</v>
      </c>
      <c r="AK3038">
        <v>11649.980299999999</v>
      </c>
      <c r="AL3038" t="s">
        <v>531</v>
      </c>
      <c r="AM3038" s="49" t="s">
        <v>235</v>
      </c>
      <c r="AN3038" s="49" t="s">
        <v>14</v>
      </c>
      <c r="AO3038" s="49" t="s">
        <v>485</v>
      </c>
      <c r="AP3038" s="49" t="s">
        <v>501</v>
      </c>
      <c r="AQ3038" s="49" t="s">
        <v>11</v>
      </c>
      <c r="AR3038" s="49" t="s">
        <v>487</v>
      </c>
      <c r="AS3038" s="49" t="s">
        <v>488</v>
      </c>
      <c r="AT3038" s="49" t="s">
        <v>489</v>
      </c>
    </row>
    <row r="3039" spans="1:46" x14ac:dyDescent="0.25">
      <c r="A3039">
        <v>18</v>
      </c>
      <c r="B3039" t="s">
        <v>238</v>
      </c>
      <c r="C3039" t="s">
        <v>238</v>
      </c>
      <c r="D3039" t="s">
        <v>419</v>
      </c>
      <c r="E3039" t="s">
        <v>642</v>
      </c>
      <c r="F3039" t="s">
        <v>643</v>
      </c>
      <c r="G3039">
        <v>3063657.6024000002</v>
      </c>
      <c r="H3039">
        <v>3419656.5841999999</v>
      </c>
      <c r="I3039">
        <v>3264990.1464</v>
      </c>
      <c r="J3039">
        <v>3102582.0474999999</v>
      </c>
      <c r="K3039">
        <v>3138178.443</v>
      </c>
      <c r="L3039">
        <v>3233858.9103000001</v>
      </c>
      <c r="M3039">
        <v>3267453.4794999999</v>
      </c>
      <c r="N3039">
        <v>3304348.0090999999</v>
      </c>
      <c r="O3039">
        <v>3407146.9029999999</v>
      </c>
      <c r="P3039">
        <v>3033582.1474000001</v>
      </c>
      <c r="Q3039">
        <v>3193796.0658999998</v>
      </c>
      <c r="R3039">
        <v>3161552.6900999998</v>
      </c>
      <c r="S3039">
        <v>3137288.3963000001</v>
      </c>
      <c r="T3039">
        <v>3366050.1367000001</v>
      </c>
      <c r="U3039">
        <v>3827165.3769999999</v>
      </c>
      <c r="V3039">
        <v>4123400.3887</v>
      </c>
      <c r="W3039">
        <v>4368023.6325000003</v>
      </c>
      <c r="X3039">
        <v>4529902.4277999997</v>
      </c>
      <c r="Y3039">
        <v>4489223.9144000001</v>
      </c>
      <c r="Z3039">
        <v>4228963.6382999998</v>
      </c>
      <c r="AA3039">
        <v>4385738.4062000001</v>
      </c>
      <c r="AB3039">
        <v>1369228.6517</v>
      </c>
      <c r="AC3039">
        <v>3768526.1656999998</v>
      </c>
      <c r="AD3039">
        <v>2791921.0647</v>
      </c>
      <c r="AE3039">
        <v>1670855.5793999999</v>
      </c>
      <c r="AF3039">
        <v>1463908.0759999999</v>
      </c>
      <c r="AG3039">
        <v>1417903.9489</v>
      </c>
      <c r="AH3039">
        <v>2440211.9912</v>
      </c>
      <c r="AI3039">
        <v>2916409.048</v>
      </c>
      <c r="AJ3039">
        <v>3226970.8287999998</v>
      </c>
      <c r="AK3039">
        <v>1345411.2318</v>
      </c>
      <c r="AL3039" t="s">
        <v>531</v>
      </c>
      <c r="AM3039" s="49" t="s">
        <v>419</v>
      </c>
      <c r="AN3039" s="49" t="s">
        <v>7</v>
      </c>
      <c r="AO3039" s="49" t="s">
        <v>9</v>
      </c>
      <c r="AP3039" s="49" t="s">
        <v>501</v>
      </c>
      <c r="AQ3039" s="49" t="s">
        <v>9</v>
      </c>
      <c r="AR3039" s="49" t="s">
        <v>495</v>
      </c>
      <c r="AS3039" s="49" t="s">
        <v>496</v>
      </c>
      <c r="AT3039" s="49" t="s">
        <v>497</v>
      </c>
    </row>
    <row r="3040" spans="1:46" x14ac:dyDescent="0.25">
      <c r="A3040">
        <v>18</v>
      </c>
      <c r="B3040" t="s">
        <v>245</v>
      </c>
      <c r="C3040" t="s">
        <v>245</v>
      </c>
      <c r="D3040" t="s">
        <v>246</v>
      </c>
      <c r="E3040" t="s">
        <v>642</v>
      </c>
      <c r="F3040" t="s">
        <v>643</v>
      </c>
      <c r="G3040">
        <v>206616.1349</v>
      </c>
      <c r="H3040">
        <v>206246.7084</v>
      </c>
      <c r="I3040">
        <v>183100.6378</v>
      </c>
      <c r="J3040">
        <v>161489.0754</v>
      </c>
      <c r="K3040">
        <v>112887.6375</v>
      </c>
      <c r="L3040">
        <v>161020.76500000001</v>
      </c>
      <c r="M3040">
        <v>187954.7844</v>
      </c>
      <c r="N3040">
        <v>170525.77660000001</v>
      </c>
      <c r="O3040">
        <v>193762.77609999999</v>
      </c>
      <c r="P3040">
        <v>153533.47709999999</v>
      </c>
      <c r="Q3040">
        <v>142154.23199999999</v>
      </c>
      <c r="R3040">
        <v>181257.6545</v>
      </c>
      <c r="S3040">
        <v>215447.42329999999</v>
      </c>
      <c r="T3040">
        <v>229325.58929999999</v>
      </c>
      <c r="U3040">
        <v>223040.70430000001</v>
      </c>
      <c r="V3040">
        <v>170109.14809999999</v>
      </c>
      <c r="W3040">
        <v>152540.57750000001</v>
      </c>
      <c r="X3040">
        <v>165653.2415</v>
      </c>
      <c r="Y3040">
        <v>168939.21799999999</v>
      </c>
      <c r="Z3040">
        <v>183970.05609999999</v>
      </c>
      <c r="AA3040">
        <v>63650.823499999999</v>
      </c>
      <c r="AB3040">
        <v>64250.490400000002</v>
      </c>
      <c r="AC3040">
        <v>65107.6875</v>
      </c>
      <c r="AD3040">
        <v>68598.1682</v>
      </c>
      <c r="AE3040">
        <v>73131.785999999993</v>
      </c>
      <c r="AF3040">
        <v>75957.398700000005</v>
      </c>
      <c r="AG3040">
        <v>77295.223700000002</v>
      </c>
      <c r="AH3040">
        <v>85192.2402</v>
      </c>
      <c r="AI3040">
        <v>83421.257299999997</v>
      </c>
      <c r="AJ3040">
        <v>82774.689799999993</v>
      </c>
      <c r="AK3040">
        <v>82299.349799999996</v>
      </c>
      <c r="AL3040">
        <v>89558.306400000001</v>
      </c>
      <c r="AM3040" s="49" t="s">
        <v>246</v>
      </c>
      <c r="AN3040" s="49" t="s">
        <v>14</v>
      </c>
      <c r="AO3040" s="49" t="s">
        <v>500</v>
      </c>
      <c r="AP3040" s="49" t="s">
        <v>505</v>
      </c>
      <c r="AQ3040" s="49" t="s">
        <v>13</v>
      </c>
      <c r="AR3040" s="49" t="s">
        <v>487</v>
      </c>
      <c r="AS3040" s="49" t="s">
        <v>488</v>
      </c>
      <c r="AT3040" s="49" t="s">
        <v>489</v>
      </c>
    </row>
    <row r="3041" spans="1:46" x14ac:dyDescent="0.25">
      <c r="A3041">
        <v>18</v>
      </c>
      <c r="B3041" t="s">
        <v>247</v>
      </c>
      <c r="C3041" t="s">
        <v>247</v>
      </c>
      <c r="D3041" t="s">
        <v>248</v>
      </c>
      <c r="E3041" t="s">
        <v>642</v>
      </c>
      <c r="F3041" t="s">
        <v>643</v>
      </c>
      <c r="G3041">
        <v>1205.9993999999999</v>
      </c>
      <c r="H3041">
        <v>1277.4011</v>
      </c>
      <c r="I3041">
        <v>1909.0008</v>
      </c>
      <c r="J3041">
        <v>1850.2012999999999</v>
      </c>
      <c r="K3041">
        <v>1897.6043</v>
      </c>
      <c r="L3041">
        <v>1865.8014000000001</v>
      </c>
      <c r="M3041">
        <v>1565.0048999999999</v>
      </c>
      <c r="N3041">
        <v>1779.6034999999999</v>
      </c>
      <c r="O3041">
        <v>2222.6046000000001</v>
      </c>
      <c r="P3041">
        <v>2239.7955999999999</v>
      </c>
      <c r="Q3041">
        <v>2654.6196</v>
      </c>
      <c r="R3041">
        <v>3015.6599000000001</v>
      </c>
      <c r="S3041">
        <v>3050.5234</v>
      </c>
      <c r="T3041">
        <v>3112.4294</v>
      </c>
      <c r="U3041">
        <v>3618.0482999999999</v>
      </c>
      <c r="V3041">
        <v>4462.3333000000002</v>
      </c>
      <c r="W3041">
        <v>4785.7343000000001</v>
      </c>
      <c r="X3041">
        <v>4927.2021000000004</v>
      </c>
      <c r="Y3041">
        <v>5178.6822000000002</v>
      </c>
      <c r="Z3041">
        <v>4648.0011000000004</v>
      </c>
      <c r="AA3041">
        <v>4952.7205999999996</v>
      </c>
      <c r="AB3041">
        <v>4728.1156000000001</v>
      </c>
      <c r="AC3041">
        <v>5144.1872000000003</v>
      </c>
      <c r="AD3041">
        <v>5510.2307000000001</v>
      </c>
      <c r="AE3041">
        <v>6367.3230999999996</v>
      </c>
      <c r="AF3041">
        <v>6242.4016000000001</v>
      </c>
      <c r="AG3041">
        <v>6653.8257999999996</v>
      </c>
      <c r="AH3041">
        <v>7566.2677000000003</v>
      </c>
      <c r="AI3041">
        <v>8679.7011000000002</v>
      </c>
      <c r="AJ3041">
        <v>9680.9953000000005</v>
      </c>
      <c r="AK3041">
        <v>12665.945</v>
      </c>
      <c r="AL3041">
        <v>13423.1613</v>
      </c>
      <c r="AM3041" s="49" t="s">
        <v>248</v>
      </c>
      <c r="AN3041" s="49" t="s">
        <v>14</v>
      </c>
      <c r="AO3041" s="49" t="s">
        <v>500</v>
      </c>
      <c r="AP3041" s="49" t="s">
        <v>505</v>
      </c>
      <c r="AQ3041" s="49" t="s">
        <v>13</v>
      </c>
      <c r="AR3041" s="49" t="s">
        <v>487</v>
      </c>
      <c r="AS3041" s="49" t="s">
        <v>488</v>
      </c>
      <c r="AT3041" s="49" t="s">
        <v>489</v>
      </c>
    </row>
    <row r="3042" spans="1:46" x14ac:dyDescent="0.25">
      <c r="A3042">
        <v>18</v>
      </c>
      <c r="B3042" t="s">
        <v>255</v>
      </c>
      <c r="C3042" t="s">
        <v>255</v>
      </c>
      <c r="D3042" t="s">
        <v>256</v>
      </c>
      <c r="E3042" t="s">
        <v>642</v>
      </c>
      <c r="F3042" t="s">
        <v>643</v>
      </c>
      <c r="G3042">
        <v>100709.59699999999</v>
      </c>
      <c r="H3042">
        <v>104174.6011</v>
      </c>
      <c r="I3042">
        <v>108352.9982</v>
      </c>
      <c r="J3042">
        <v>112926.8008</v>
      </c>
      <c r="K3042">
        <v>102227.3999</v>
      </c>
      <c r="L3042">
        <v>124201.5978</v>
      </c>
      <c r="M3042">
        <v>129019.20209999999</v>
      </c>
      <c r="N3042">
        <v>134228.3977</v>
      </c>
      <c r="O3042">
        <v>139535.60209999999</v>
      </c>
      <c r="P3042">
        <v>144903.00020000001</v>
      </c>
      <c r="Q3042">
        <v>150513.9988</v>
      </c>
      <c r="R3042">
        <v>157081.4007</v>
      </c>
      <c r="S3042">
        <v>155792.00030000001</v>
      </c>
      <c r="T3042">
        <v>164309.1992</v>
      </c>
      <c r="U3042">
        <v>170986.19899999999</v>
      </c>
      <c r="V3042">
        <v>178032.80110000001</v>
      </c>
      <c r="W3042">
        <v>185274.79699999999</v>
      </c>
      <c r="X3042">
        <v>193450.4032</v>
      </c>
      <c r="Y3042">
        <v>202481</v>
      </c>
      <c r="Z3042">
        <v>205411.9987</v>
      </c>
      <c r="AA3042">
        <v>211796.60070000001</v>
      </c>
      <c r="AB3042">
        <v>218330.9981</v>
      </c>
      <c r="AC3042">
        <v>225889.9975</v>
      </c>
      <c r="AD3042">
        <v>233573.39939999999</v>
      </c>
      <c r="AE3042">
        <v>242317.39720000001</v>
      </c>
      <c r="AF3042">
        <v>250247.59830000001</v>
      </c>
      <c r="AG3042">
        <v>279581.20250000001</v>
      </c>
      <c r="AH3042">
        <v>290737.43359999999</v>
      </c>
      <c r="AI3042">
        <v>294725.34379999997</v>
      </c>
      <c r="AJ3042">
        <v>318416.28460000001</v>
      </c>
      <c r="AK3042">
        <v>324305.52539999998</v>
      </c>
      <c r="AL3042" t="s">
        <v>531</v>
      </c>
      <c r="AM3042" s="49" t="s">
        <v>256</v>
      </c>
      <c r="AN3042" s="49" t="s">
        <v>6</v>
      </c>
      <c r="AO3042" s="49" t="s">
        <v>9</v>
      </c>
      <c r="AP3042" s="49" t="s">
        <v>486</v>
      </c>
      <c r="AQ3042" s="49" t="s">
        <v>9</v>
      </c>
      <c r="AR3042" s="49" t="s">
        <v>487</v>
      </c>
      <c r="AS3042" s="49" t="s">
        <v>488</v>
      </c>
      <c r="AT3042" s="49" t="s">
        <v>489</v>
      </c>
    </row>
    <row r="3043" spans="1:46" x14ac:dyDescent="0.25">
      <c r="A3043">
        <v>18</v>
      </c>
      <c r="B3043" t="s">
        <v>281</v>
      </c>
      <c r="C3043" t="s">
        <v>281</v>
      </c>
      <c r="D3043" t="s">
        <v>282</v>
      </c>
      <c r="E3043" t="s">
        <v>642</v>
      </c>
      <c r="F3043" t="s">
        <v>643</v>
      </c>
      <c r="G3043">
        <v>1999150.0785000001</v>
      </c>
      <c r="H3043">
        <v>2175764.6973999999</v>
      </c>
      <c r="I3043">
        <v>2233618.4818000002</v>
      </c>
      <c r="J3043">
        <v>2319664.3015999999</v>
      </c>
      <c r="K3043">
        <v>2391179.0073000002</v>
      </c>
      <c r="L3043">
        <v>2656045.3412000001</v>
      </c>
      <c r="M3043">
        <v>2909371.3679</v>
      </c>
      <c r="N3043">
        <v>3078351.8887</v>
      </c>
      <c r="O3043">
        <v>3118997.3306</v>
      </c>
      <c r="P3043">
        <v>3055912.6002000002</v>
      </c>
      <c r="Q3043">
        <v>3222047.6878999998</v>
      </c>
      <c r="R3043">
        <v>3255014.3753</v>
      </c>
      <c r="S3043">
        <v>3387782.7856000001</v>
      </c>
      <c r="T3043">
        <v>3525263.5438999999</v>
      </c>
      <c r="U3043">
        <v>3829572.6362000001</v>
      </c>
      <c r="V3043">
        <v>3970477.3553999998</v>
      </c>
      <c r="W3043">
        <v>3861352.3950999998</v>
      </c>
      <c r="X3043">
        <v>3853663.048</v>
      </c>
      <c r="Y3043">
        <v>3986465.7566</v>
      </c>
      <c r="Z3043">
        <v>3716382.7620000001</v>
      </c>
      <c r="AA3043">
        <v>3700813.0869</v>
      </c>
      <c r="AB3043">
        <v>3635374.6967000002</v>
      </c>
      <c r="AC3043">
        <v>3602451.2212999999</v>
      </c>
      <c r="AD3043">
        <v>3841338.1597000002</v>
      </c>
      <c r="AE3043">
        <v>3912261.3166</v>
      </c>
      <c r="AF3043">
        <v>3986623.3352000001</v>
      </c>
      <c r="AG3043">
        <v>4036698.2042</v>
      </c>
      <c r="AH3043">
        <v>4012660.4456000002</v>
      </c>
      <c r="AI3043">
        <v>4113504.8409000002</v>
      </c>
      <c r="AJ3043">
        <v>4172939.0710999998</v>
      </c>
      <c r="AK3043">
        <v>3842330.2094000001</v>
      </c>
      <c r="AL3043" t="s">
        <v>531</v>
      </c>
      <c r="AM3043" s="49" t="s">
        <v>282</v>
      </c>
      <c r="AN3043" s="49" t="s">
        <v>14</v>
      </c>
      <c r="AO3043" s="49" t="s">
        <v>485</v>
      </c>
      <c r="AP3043" s="49" t="s">
        <v>501</v>
      </c>
      <c r="AQ3043" s="49" t="s">
        <v>11</v>
      </c>
      <c r="AR3043" s="49" t="s">
        <v>487</v>
      </c>
      <c r="AS3043" s="49" t="s">
        <v>488</v>
      </c>
      <c r="AT3043" s="49" t="s">
        <v>489</v>
      </c>
    </row>
    <row r="3044" spans="1:46" x14ac:dyDescent="0.25">
      <c r="A3044">
        <v>18</v>
      </c>
      <c r="B3044" t="s">
        <v>267</v>
      </c>
      <c r="C3044" t="s">
        <v>267</v>
      </c>
      <c r="D3044" t="s">
        <v>268</v>
      </c>
      <c r="E3044" t="s">
        <v>642</v>
      </c>
      <c r="F3044" t="s">
        <v>643</v>
      </c>
      <c r="G3044">
        <v>0</v>
      </c>
      <c r="H3044">
        <v>0</v>
      </c>
      <c r="I3044">
        <v>0</v>
      </c>
      <c r="J3044">
        <v>0</v>
      </c>
      <c r="K3044">
        <v>0</v>
      </c>
      <c r="L3044">
        <v>0</v>
      </c>
      <c r="M3044">
        <v>0</v>
      </c>
      <c r="N3044">
        <v>0</v>
      </c>
      <c r="O3044">
        <v>0</v>
      </c>
      <c r="P3044">
        <v>0</v>
      </c>
      <c r="Q3044">
        <v>0</v>
      </c>
      <c r="R3044">
        <v>0</v>
      </c>
      <c r="S3044">
        <v>9.9981000000000009</v>
      </c>
      <c r="T3044">
        <v>13</v>
      </c>
      <c r="U3044">
        <v>16.9984</v>
      </c>
      <c r="V3044">
        <v>22.0016</v>
      </c>
      <c r="W3044">
        <v>27.000699999999998</v>
      </c>
      <c r="X3044">
        <v>33.000399999999999</v>
      </c>
      <c r="Y3044">
        <v>37.999400000000001</v>
      </c>
      <c r="Z3044">
        <v>39</v>
      </c>
      <c r="AA3044">
        <v>181.94159999999999</v>
      </c>
      <c r="AB3044">
        <v>266.63220000000001</v>
      </c>
      <c r="AC3044">
        <v>368.71890000000002</v>
      </c>
      <c r="AD3044">
        <v>391.99329999999998</v>
      </c>
      <c r="AE3044">
        <v>557.56449999999995</v>
      </c>
      <c r="AF3044">
        <v>656.77080000000001</v>
      </c>
      <c r="AG3044">
        <v>775.68420000000003</v>
      </c>
      <c r="AH3044">
        <v>880.89430000000004</v>
      </c>
      <c r="AI3044">
        <v>964.59690000000001</v>
      </c>
      <c r="AJ3044">
        <v>983.86869999999999</v>
      </c>
      <c r="AK3044">
        <v>1123.5027</v>
      </c>
      <c r="AL3044">
        <v>1193.8702000000001</v>
      </c>
      <c r="AM3044" s="49" t="s">
        <v>268</v>
      </c>
      <c r="AN3044" s="49" t="s">
        <v>14</v>
      </c>
      <c r="AO3044" s="49" t="s">
        <v>500</v>
      </c>
      <c r="AP3044" s="49" t="s">
        <v>505</v>
      </c>
      <c r="AQ3044" s="49" t="s">
        <v>13</v>
      </c>
      <c r="AR3044" s="49" t="s">
        <v>487</v>
      </c>
      <c r="AS3044" s="49" t="s">
        <v>488</v>
      </c>
      <c r="AT3044" s="49" t="s">
        <v>489</v>
      </c>
    </row>
    <row r="3045" spans="1:46" x14ac:dyDescent="0.25">
      <c r="A3045">
        <v>18</v>
      </c>
      <c r="B3045" t="s">
        <v>277</v>
      </c>
      <c r="C3045" t="s">
        <v>559</v>
      </c>
      <c r="D3045" t="s">
        <v>278</v>
      </c>
      <c r="E3045" t="s">
        <v>642</v>
      </c>
      <c r="F3045" t="s">
        <v>643</v>
      </c>
      <c r="G3045">
        <v>12429.0015</v>
      </c>
      <c r="H3045">
        <v>11812.5998</v>
      </c>
      <c r="I3045">
        <v>12232.8038</v>
      </c>
      <c r="J3045">
        <v>11642.4022</v>
      </c>
      <c r="K3045">
        <v>10458.597100000001</v>
      </c>
      <c r="L3045">
        <v>12025.000400000001</v>
      </c>
      <c r="M3045">
        <v>11540.0015</v>
      </c>
      <c r="N3045">
        <v>12407.8037</v>
      </c>
      <c r="O3045">
        <v>12584.001</v>
      </c>
      <c r="P3045">
        <v>9234</v>
      </c>
      <c r="Q3045">
        <v>11057.598400000001</v>
      </c>
      <c r="R3045">
        <v>11759.599099999999</v>
      </c>
      <c r="S3045">
        <v>10826.6001</v>
      </c>
      <c r="T3045">
        <v>11158.8017</v>
      </c>
      <c r="U3045">
        <v>11539.1976</v>
      </c>
      <c r="V3045">
        <v>10994.000899999999</v>
      </c>
      <c r="W3045">
        <v>10660.1999</v>
      </c>
      <c r="X3045">
        <v>10290.400799999999</v>
      </c>
      <c r="Y3045">
        <v>11029.798000000001</v>
      </c>
      <c r="Z3045">
        <v>9895.4012999999995</v>
      </c>
      <c r="AA3045">
        <v>10118.3987</v>
      </c>
      <c r="AB3045">
        <v>9702.4024000000009</v>
      </c>
      <c r="AC3045">
        <v>9460.4012000000002</v>
      </c>
      <c r="AD3045">
        <v>9358.1972000000005</v>
      </c>
      <c r="AE3045">
        <v>9071.4014000000006</v>
      </c>
      <c r="AF3045">
        <v>10692.601500000001</v>
      </c>
      <c r="AG3045">
        <v>9653.7978000000003</v>
      </c>
      <c r="AH3045">
        <v>9121.8397999999997</v>
      </c>
      <c r="AI3045">
        <v>8747.8580999999995</v>
      </c>
      <c r="AJ3045">
        <v>8724.6924999999992</v>
      </c>
      <c r="AK3045">
        <v>7635.4588000000003</v>
      </c>
      <c r="AL3045" t="s">
        <v>531</v>
      </c>
      <c r="AM3045" s="49" t="s">
        <v>278</v>
      </c>
      <c r="AN3045" s="49" t="s">
        <v>6</v>
      </c>
      <c r="AO3045" s="49" t="s">
        <v>9</v>
      </c>
      <c r="AP3045" s="49" t="s">
        <v>501</v>
      </c>
      <c r="AQ3045" s="49" t="s">
        <v>9</v>
      </c>
      <c r="AR3045" s="49" t="s">
        <v>487</v>
      </c>
      <c r="AS3045" s="49" t="s">
        <v>488</v>
      </c>
      <c r="AT3045" s="49" t="s">
        <v>489</v>
      </c>
    </row>
    <row r="3046" spans="1:46" x14ac:dyDescent="0.25">
      <c r="A3046">
        <v>18</v>
      </c>
      <c r="B3046" t="s">
        <v>493</v>
      </c>
      <c r="C3046" t="s">
        <v>560</v>
      </c>
      <c r="D3046" t="s">
        <v>561</v>
      </c>
      <c r="E3046" t="s">
        <v>642</v>
      </c>
      <c r="F3046" t="s">
        <v>643</v>
      </c>
      <c r="G3046">
        <v>28834975.874600001</v>
      </c>
      <c r="H3046">
        <v>29935134.892200001</v>
      </c>
      <c r="I3046">
        <v>30291712.6028</v>
      </c>
      <c r="J3046">
        <v>30772466.237799998</v>
      </c>
      <c r="K3046">
        <v>31223567.313900001</v>
      </c>
      <c r="L3046">
        <v>32389814.7267</v>
      </c>
      <c r="M3046">
        <v>33593727.530199997</v>
      </c>
      <c r="N3046">
        <v>35222332.306299999</v>
      </c>
      <c r="O3046">
        <v>35621277.4058</v>
      </c>
      <c r="P3046">
        <v>36059631.137100004</v>
      </c>
      <c r="Q3046">
        <v>36934776.086000003</v>
      </c>
      <c r="R3046">
        <v>37477504.915899999</v>
      </c>
      <c r="S3046">
        <v>37728336.413699999</v>
      </c>
      <c r="T3046">
        <v>40269883.430299997</v>
      </c>
      <c r="U3046">
        <v>42873516.1985</v>
      </c>
      <c r="V3046">
        <v>45173779.120099999</v>
      </c>
      <c r="W3046">
        <v>46257687.923500001</v>
      </c>
      <c r="X3046">
        <v>47573133.662500001</v>
      </c>
      <c r="Y3046">
        <v>48258085.593099996</v>
      </c>
      <c r="Z3046">
        <v>47296782.417099997</v>
      </c>
      <c r="AA3046">
        <v>48745535.085199997</v>
      </c>
      <c r="AB3046">
        <v>45724865.598300003</v>
      </c>
      <c r="AC3046">
        <v>48357313.8081</v>
      </c>
      <c r="AD3046">
        <v>46807673.3737</v>
      </c>
      <c r="AE3046">
        <v>46434079.235200003</v>
      </c>
      <c r="AF3046">
        <v>46434002.943300001</v>
      </c>
      <c r="AG3046">
        <v>45946879.917000003</v>
      </c>
      <c r="AH3046">
        <v>47921571.735600002</v>
      </c>
      <c r="AI3046">
        <v>48954956.979000002</v>
      </c>
      <c r="AJ3046">
        <v>49672684.909100004</v>
      </c>
      <c r="AK3046">
        <v>45510543.285400003</v>
      </c>
      <c r="AL3046" t="s">
        <v>531</v>
      </c>
      <c r="AM3046" s="49" t="e">
        <v>#N/A</v>
      </c>
      <c r="AN3046" s="49" t="e">
        <v>#N/A</v>
      </c>
      <c r="AO3046" s="49" t="e">
        <v>#N/A</v>
      </c>
      <c r="AP3046" s="49" t="e">
        <v>#N/A</v>
      </c>
      <c r="AQ3046" s="49" t="e">
        <v>#N/A</v>
      </c>
      <c r="AR3046" s="49" t="e">
        <v>#N/A</v>
      </c>
      <c r="AS3046" s="49" t="e">
        <v>#N/A</v>
      </c>
      <c r="AT3046" s="49" t="e">
        <v>#N/A</v>
      </c>
    </row>
    <row r="3047" spans="1:46" x14ac:dyDescent="0.25">
      <c r="A3047">
        <v>18</v>
      </c>
      <c r="B3047" t="s">
        <v>493</v>
      </c>
      <c r="C3047" t="s">
        <v>562</v>
      </c>
      <c r="D3047" t="s">
        <v>563</v>
      </c>
      <c r="E3047" t="s">
        <v>642</v>
      </c>
      <c r="F3047" t="s">
        <v>643</v>
      </c>
      <c r="G3047">
        <v>106724942.4207</v>
      </c>
      <c r="H3047">
        <v>107764370.2297</v>
      </c>
      <c r="I3047">
        <v>108660002.41769999</v>
      </c>
      <c r="J3047">
        <v>108183296.6187</v>
      </c>
      <c r="K3047">
        <v>112599735.40989999</v>
      </c>
      <c r="L3047">
        <v>114306695.85079999</v>
      </c>
      <c r="M3047">
        <v>117749782.2617</v>
      </c>
      <c r="N3047">
        <v>119506855.4957</v>
      </c>
      <c r="O3047">
        <v>120782763.54899999</v>
      </c>
      <c r="P3047">
        <v>119809731.2747</v>
      </c>
      <c r="Q3047">
        <v>121090715.1154</v>
      </c>
      <c r="R3047">
        <v>123013403.6459</v>
      </c>
      <c r="S3047">
        <v>122095177.2912</v>
      </c>
      <c r="T3047">
        <v>122840150.0645</v>
      </c>
      <c r="U3047">
        <v>125668173.8636</v>
      </c>
      <c r="V3047">
        <v>126101382.4155</v>
      </c>
      <c r="W3047">
        <v>128756056.78489999</v>
      </c>
      <c r="X3047">
        <v>129307339.1257</v>
      </c>
      <c r="Y3047">
        <v>130635016.5968</v>
      </c>
      <c r="Z3047">
        <v>128209553.00210001</v>
      </c>
      <c r="AA3047">
        <v>131081094.0907</v>
      </c>
      <c r="AB3047">
        <v>135025299.59009999</v>
      </c>
      <c r="AC3047">
        <v>137184799.98050001</v>
      </c>
      <c r="AD3047">
        <v>140821055.35800001</v>
      </c>
      <c r="AE3047">
        <v>147485269.83039999</v>
      </c>
      <c r="AF3047">
        <v>147252627.2446</v>
      </c>
      <c r="AG3047">
        <v>142396216.26840001</v>
      </c>
      <c r="AH3047">
        <v>145776588.99579999</v>
      </c>
      <c r="AI3047">
        <v>151894671.331</v>
      </c>
      <c r="AJ3047">
        <v>157354667.85350001</v>
      </c>
      <c r="AK3047">
        <v>147511359.75319999</v>
      </c>
      <c r="AL3047" t="s">
        <v>531</v>
      </c>
      <c r="AM3047" s="49" t="e">
        <v>#N/A</v>
      </c>
      <c r="AN3047" s="49" t="e">
        <v>#N/A</v>
      </c>
      <c r="AO3047" s="49" t="e">
        <v>#N/A</v>
      </c>
      <c r="AP3047" s="49" t="e">
        <v>#N/A</v>
      </c>
      <c r="AQ3047" s="49" t="e">
        <v>#N/A</v>
      </c>
      <c r="AR3047" s="49" t="e">
        <v>#N/A</v>
      </c>
      <c r="AS3047" s="49" t="e">
        <v>#N/A</v>
      </c>
      <c r="AT3047" s="49" t="e">
        <v>#N/A</v>
      </c>
    </row>
    <row r="3048" spans="1:46" x14ac:dyDescent="0.25">
      <c r="A3048">
        <v>18</v>
      </c>
      <c r="B3048" t="s">
        <v>493</v>
      </c>
      <c r="C3048" t="s">
        <v>564</v>
      </c>
      <c r="D3048" t="s">
        <v>565</v>
      </c>
      <c r="E3048" t="s">
        <v>642</v>
      </c>
      <c r="F3048" t="s">
        <v>643</v>
      </c>
      <c r="G3048">
        <v>118531065.4558</v>
      </c>
      <c r="H3048">
        <v>120456904.0509</v>
      </c>
      <c r="I3048">
        <v>124533350.7043</v>
      </c>
      <c r="J3048">
        <v>129229315.9138</v>
      </c>
      <c r="K3048">
        <v>132234492.67900001</v>
      </c>
      <c r="L3048">
        <v>137748769.80329999</v>
      </c>
      <c r="M3048">
        <v>140587383.58970001</v>
      </c>
      <c r="N3048">
        <v>143541823.37270001</v>
      </c>
      <c r="O3048">
        <v>146859259.54890001</v>
      </c>
      <c r="P3048">
        <v>147423589.7254</v>
      </c>
      <c r="Q3048">
        <v>155289225.16029999</v>
      </c>
      <c r="R3048">
        <v>157966294.0948</v>
      </c>
      <c r="S3048">
        <v>159284992.97319999</v>
      </c>
      <c r="T3048">
        <v>171392617.79679999</v>
      </c>
      <c r="U3048">
        <v>185219121.21439999</v>
      </c>
      <c r="V3048">
        <v>196701191.51460001</v>
      </c>
      <c r="W3048">
        <v>206637617.3461</v>
      </c>
      <c r="X3048">
        <v>213764797.36480001</v>
      </c>
      <c r="Y3048">
        <v>221102184.4364</v>
      </c>
      <c r="Z3048">
        <v>223179373.63240001</v>
      </c>
      <c r="AA3048">
        <v>237909502.86500001</v>
      </c>
      <c r="AB3048">
        <v>251790473.71619999</v>
      </c>
      <c r="AC3048">
        <v>253555831.1494</v>
      </c>
      <c r="AD3048">
        <v>257923159.9824</v>
      </c>
      <c r="AE3048">
        <v>261166504.1049</v>
      </c>
      <c r="AF3048">
        <v>262451176.85550001</v>
      </c>
      <c r="AG3048">
        <v>264693059.93399999</v>
      </c>
      <c r="AH3048">
        <v>268879964.46579999</v>
      </c>
      <c r="AI3048">
        <v>279796423.44550002</v>
      </c>
      <c r="AJ3048">
        <v>283650338.87800002</v>
      </c>
      <c r="AK3048">
        <v>278368985.8725</v>
      </c>
      <c r="AL3048" t="s">
        <v>531</v>
      </c>
      <c r="AM3048" s="49" t="e">
        <v>#N/A</v>
      </c>
      <c r="AN3048" s="49" t="e">
        <v>#N/A</v>
      </c>
      <c r="AO3048" s="49" t="e">
        <v>#N/A</v>
      </c>
      <c r="AP3048" s="49" t="e">
        <v>#N/A</v>
      </c>
      <c r="AQ3048" s="49" t="e">
        <v>#N/A</v>
      </c>
      <c r="AR3048" s="49" t="e">
        <v>#N/A</v>
      </c>
      <c r="AS3048" s="49" t="e">
        <v>#N/A</v>
      </c>
      <c r="AT3048" s="49" t="e">
        <v>#N/A</v>
      </c>
    </row>
    <row r="3049" spans="1:46" x14ac:dyDescent="0.25">
      <c r="A3049">
        <v>18</v>
      </c>
      <c r="B3049" t="s">
        <v>493</v>
      </c>
      <c r="C3049" t="s">
        <v>566</v>
      </c>
      <c r="D3049" t="s">
        <v>567</v>
      </c>
      <c r="E3049" t="s">
        <v>642</v>
      </c>
      <c r="F3049" t="s">
        <v>643</v>
      </c>
      <c r="G3049">
        <v>106232667.3151</v>
      </c>
      <c r="H3049">
        <v>102454783.93610001</v>
      </c>
      <c r="I3049">
        <v>98944111.159899995</v>
      </c>
      <c r="J3049">
        <v>95544949.656800002</v>
      </c>
      <c r="K3049">
        <v>93143045.914199993</v>
      </c>
      <c r="L3049">
        <v>93508039.838100001</v>
      </c>
      <c r="M3049">
        <v>95212243.1329</v>
      </c>
      <c r="N3049">
        <v>93880794.359899998</v>
      </c>
      <c r="O3049">
        <v>92744038.937999994</v>
      </c>
      <c r="P3049">
        <v>93862351.907900006</v>
      </c>
      <c r="Q3049">
        <v>95052261.908500001</v>
      </c>
      <c r="R3049">
        <v>96260165.494299993</v>
      </c>
      <c r="S3049">
        <v>98297818.553800002</v>
      </c>
      <c r="T3049">
        <v>101020998.4584</v>
      </c>
      <c r="U3049">
        <v>103223562.25130001</v>
      </c>
      <c r="V3049">
        <v>103075160.74429999</v>
      </c>
      <c r="W3049">
        <v>103123903.2606</v>
      </c>
      <c r="X3049">
        <v>102483495.5535</v>
      </c>
      <c r="Y3049">
        <v>103359754.3126</v>
      </c>
      <c r="Z3049">
        <v>98718909.505799994</v>
      </c>
      <c r="AA3049">
        <v>102771612.3224</v>
      </c>
      <c r="AB3049">
        <v>102108931.54269999</v>
      </c>
      <c r="AC3049">
        <v>102760180.32359999</v>
      </c>
      <c r="AD3049">
        <v>102844274.96070001</v>
      </c>
      <c r="AE3049">
        <v>101139121.9991</v>
      </c>
      <c r="AF3049">
        <v>101419221.7034</v>
      </c>
      <c r="AG3049">
        <v>102481097.4047</v>
      </c>
      <c r="AH3049">
        <v>104620662.9874</v>
      </c>
      <c r="AI3049">
        <v>106664807.6719</v>
      </c>
      <c r="AJ3049">
        <v>107209065.39560001</v>
      </c>
      <c r="AK3049">
        <v>101373103.40629999</v>
      </c>
      <c r="AL3049" t="s">
        <v>531</v>
      </c>
      <c r="AM3049" s="49" t="e">
        <v>#N/A</v>
      </c>
      <c r="AN3049" s="49" t="e">
        <v>#N/A</v>
      </c>
      <c r="AO3049" s="49" t="e">
        <v>#N/A</v>
      </c>
      <c r="AP3049" s="49" t="e">
        <v>#N/A</v>
      </c>
      <c r="AQ3049" s="49" t="e">
        <v>#N/A</v>
      </c>
      <c r="AR3049" s="49" t="e">
        <v>#N/A</v>
      </c>
      <c r="AS3049" s="49" t="e">
        <v>#N/A</v>
      </c>
      <c r="AT3049" s="49" t="e">
        <v>#N/A</v>
      </c>
    </row>
    <row r="3050" spans="1:46" x14ac:dyDescent="0.25">
      <c r="A3050">
        <v>18</v>
      </c>
      <c r="B3050" t="s">
        <v>493</v>
      </c>
      <c r="C3050" t="s">
        <v>568</v>
      </c>
      <c r="D3050" t="s">
        <v>569</v>
      </c>
      <c r="E3050" t="s">
        <v>642</v>
      </c>
      <c r="F3050" t="s">
        <v>643</v>
      </c>
      <c r="G3050">
        <v>31132564.1972</v>
      </c>
      <c r="H3050">
        <v>30519286.644299999</v>
      </c>
      <c r="I3050">
        <v>29985428.580200002</v>
      </c>
      <c r="J3050">
        <v>29808843.361099999</v>
      </c>
      <c r="K3050">
        <v>29295670.7894</v>
      </c>
      <c r="L3050">
        <v>29708076.903099999</v>
      </c>
      <c r="M3050">
        <v>30405648.376400001</v>
      </c>
      <c r="N3050">
        <v>30086049.333299998</v>
      </c>
      <c r="O3050">
        <v>28778760.837200001</v>
      </c>
      <c r="P3050">
        <v>28406929.3708</v>
      </c>
      <c r="Q3050">
        <v>28424849.988499999</v>
      </c>
      <c r="R3050">
        <v>28826978.278499998</v>
      </c>
      <c r="S3050">
        <v>29004730.978500001</v>
      </c>
      <c r="T3050">
        <v>29197435.5493</v>
      </c>
      <c r="U3050">
        <v>29922826.5669</v>
      </c>
      <c r="V3050">
        <v>29568403.932100002</v>
      </c>
      <c r="W3050">
        <v>29572686.090599999</v>
      </c>
      <c r="X3050">
        <v>29003193.761399999</v>
      </c>
      <c r="Y3050">
        <v>29334761.9069</v>
      </c>
      <c r="Z3050">
        <v>28063577.4265</v>
      </c>
      <c r="AA3050">
        <v>29204171.164299998</v>
      </c>
      <c r="AB3050">
        <v>28595424.880399998</v>
      </c>
      <c r="AC3050">
        <v>28853368.097600002</v>
      </c>
      <c r="AD3050">
        <v>28892802.7337</v>
      </c>
      <c r="AE3050">
        <v>28129999.605900001</v>
      </c>
      <c r="AF3050">
        <v>27368639.806299999</v>
      </c>
      <c r="AG3050">
        <v>26748607.240899999</v>
      </c>
      <c r="AH3050">
        <v>26512455.3882</v>
      </c>
      <c r="AI3050">
        <v>26359418.758699998</v>
      </c>
      <c r="AJ3050">
        <v>25540428.460900001</v>
      </c>
      <c r="AK3050">
        <v>23645818.3781</v>
      </c>
      <c r="AL3050">
        <v>24503836.911699999</v>
      </c>
      <c r="AM3050" s="49" t="e">
        <v>#N/A</v>
      </c>
      <c r="AN3050" s="49" t="e">
        <v>#N/A</v>
      </c>
      <c r="AO3050" s="49" t="e">
        <v>#N/A</v>
      </c>
      <c r="AP3050" s="49" t="e">
        <v>#N/A</v>
      </c>
      <c r="AQ3050" s="49" t="e">
        <v>#N/A</v>
      </c>
      <c r="AR3050" s="49" t="e">
        <v>#N/A</v>
      </c>
      <c r="AS3050" s="49" t="e">
        <v>#N/A</v>
      </c>
      <c r="AT3050" s="49" t="e">
        <v>#N/A</v>
      </c>
    </row>
    <row r="3051" spans="1:46" x14ac:dyDescent="0.25">
      <c r="A3051">
        <v>18</v>
      </c>
      <c r="B3051" t="s">
        <v>493</v>
      </c>
      <c r="C3051" t="s">
        <v>570</v>
      </c>
      <c r="D3051" t="s">
        <v>571</v>
      </c>
      <c r="E3051" t="s">
        <v>642</v>
      </c>
      <c r="F3051" t="s">
        <v>643</v>
      </c>
      <c r="G3051">
        <v>39841395.089299999</v>
      </c>
      <c r="H3051">
        <v>39510357.5286</v>
      </c>
      <c r="I3051">
        <v>38985986.2258</v>
      </c>
      <c r="J3051">
        <v>39163026.621299997</v>
      </c>
      <c r="K3051">
        <v>39537997.894599997</v>
      </c>
      <c r="L3051">
        <v>40490997.030100003</v>
      </c>
      <c r="M3051">
        <v>41666250.442299999</v>
      </c>
      <c r="N3051">
        <v>41319135.465000004</v>
      </c>
      <c r="O3051">
        <v>40163475.464500003</v>
      </c>
      <c r="P3051">
        <v>40197192.447400004</v>
      </c>
      <c r="Q3051">
        <v>39833814.205499999</v>
      </c>
      <c r="R3051">
        <v>39812982.250399999</v>
      </c>
      <c r="S3051">
        <v>39863390.342600003</v>
      </c>
      <c r="T3051">
        <v>39558429.1395</v>
      </c>
      <c r="U3051">
        <v>39367381.004900001</v>
      </c>
      <c r="V3051">
        <v>38165539.2984</v>
      </c>
      <c r="W3051">
        <v>37397739.321099997</v>
      </c>
      <c r="X3051">
        <v>36380391.728299998</v>
      </c>
      <c r="Y3051">
        <v>36308307.2117</v>
      </c>
      <c r="Z3051">
        <v>34652774.068400003</v>
      </c>
      <c r="AA3051">
        <v>35392068.979900002</v>
      </c>
      <c r="AB3051">
        <v>34007331.931100003</v>
      </c>
      <c r="AC3051">
        <v>33705500.377700001</v>
      </c>
      <c r="AD3051">
        <v>33433500.662</v>
      </c>
      <c r="AE3051">
        <v>32605511.2018</v>
      </c>
      <c r="AF3051">
        <v>32276201.617199998</v>
      </c>
      <c r="AG3051">
        <v>31732279.5075</v>
      </c>
      <c r="AH3051">
        <v>31498295.8101</v>
      </c>
      <c r="AI3051">
        <v>31481511.347600002</v>
      </c>
      <c r="AJ3051">
        <v>30610985.829100002</v>
      </c>
      <c r="AK3051">
        <v>28545454.007199999</v>
      </c>
      <c r="AL3051">
        <v>28739982.0132</v>
      </c>
      <c r="AM3051" s="49" t="e">
        <v>#N/A</v>
      </c>
      <c r="AN3051" s="49" t="e">
        <v>#N/A</v>
      </c>
      <c r="AO3051" s="49" t="e">
        <v>#N/A</v>
      </c>
      <c r="AP3051" s="49" t="e">
        <v>#N/A</v>
      </c>
      <c r="AQ3051" s="49" t="e">
        <v>#N/A</v>
      </c>
      <c r="AR3051" s="49" t="e">
        <v>#N/A</v>
      </c>
      <c r="AS3051" s="49" t="e">
        <v>#N/A</v>
      </c>
      <c r="AT3051" s="49" t="e">
        <v>#N/A</v>
      </c>
    </row>
    <row r="3052" spans="1:46" x14ac:dyDescent="0.25">
      <c r="A3052">
        <v>18</v>
      </c>
      <c r="B3052" t="s">
        <v>493</v>
      </c>
      <c r="C3052" t="s">
        <v>572</v>
      </c>
      <c r="D3052" t="s">
        <v>573</v>
      </c>
      <c r="E3052" t="s">
        <v>642</v>
      </c>
      <c r="F3052" t="s">
        <v>643</v>
      </c>
      <c r="G3052">
        <v>7342216.4447999997</v>
      </c>
      <c r="H3052">
        <v>7787553.1473000003</v>
      </c>
      <c r="I3052">
        <v>8022713.5365000004</v>
      </c>
      <c r="J3052">
        <v>8168065.8806999996</v>
      </c>
      <c r="K3052">
        <v>8112730.3059</v>
      </c>
      <c r="L3052">
        <v>8653569.4361000005</v>
      </c>
      <c r="M3052">
        <v>8824625.2323000003</v>
      </c>
      <c r="N3052">
        <v>9268342.9619999994</v>
      </c>
      <c r="O3052">
        <v>9863375.9476999994</v>
      </c>
      <c r="P3052">
        <v>9783527.5002999995</v>
      </c>
      <c r="Q3052">
        <v>10588745.3279</v>
      </c>
      <c r="R3052">
        <v>11235608.3311</v>
      </c>
      <c r="S3052">
        <v>11425765.2676</v>
      </c>
      <c r="T3052">
        <v>11301250.5557</v>
      </c>
      <c r="U3052">
        <v>11455180.0078</v>
      </c>
      <c r="V3052">
        <v>12013036.5207</v>
      </c>
      <c r="W3052">
        <v>12251302.8665</v>
      </c>
      <c r="X3052">
        <v>12919163.341600001</v>
      </c>
      <c r="Y3052">
        <v>13006500.0901</v>
      </c>
      <c r="Z3052">
        <v>13351774.688300001</v>
      </c>
      <c r="AA3052">
        <v>14554549.967499999</v>
      </c>
      <c r="AB3052">
        <v>14102048.444499999</v>
      </c>
      <c r="AC3052">
        <v>14456786.772399999</v>
      </c>
      <c r="AD3052">
        <v>15465988.669500001</v>
      </c>
      <c r="AE3052">
        <v>16440918.5732</v>
      </c>
      <c r="AF3052">
        <v>17114390.8299</v>
      </c>
      <c r="AG3052">
        <v>17237436.2597</v>
      </c>
      <c r="AH3052">
        <v>17974445.5803</v>
      </c>
      <c r="AI3052">
        <v>18191412.765900001</v>
      </c>
      <c r="AJ3052">
        <v>19612981.705499999</v>
      </c>
      <c r="AK3052">
        <v>19861098.327300001</v>
      </c>
      <c r="AL3052" t="s">
        <v>531</v>
      </c>
      <c r="AM3052" s="49" t="e">
        <v>#N/A</v>
      </c>
      <c r="AN3052" s="49" t="e">
        <v>#N/A</v>
      </c>
      <c r="AO3052" s="49" t="e">
        <v>#N/A</v>
      </c>
      <c r="AP3052" s="49" t="e">
        <v>#N/A</v>
      </c>
      <c r="AQ3052" s="49" t="e">
        <v>#N/A</v>
      </c>
      <c r="AR3052" s="49" t="e">
        <v>#N/A</v>
      </c>
      <c r="AS3052" s="49" t="e">
        <v>#N/A</v>
      </c>
      <c r="AT3052" s="49" t="e">
        <v>#N/A</v>
      </c>
    </row>
    <row r="3053" spans="1:46" x14ac:dyDescent="0.25">
      <c r="A3053">
        <v>18</v>
      </c>
      <c r="B3053" t="s">
        <v>259</v>
      </c>
      <c r="C3053" t="s">
        <v>259</v>
      </c>
      <c r="D3053" t="s">
        <v>260</v>
      </c>
      <c r="E3053" t="s">
        <v>642</v>
      </c>
      <c r="F3053" t="s">
        <v>643</v>
      </c>
      <c r="G3053">
        <v>8187041.0318999998</v>
      </c>
      <c r="H3053">
        <v>8541781.5789000001</v>
      </c>
      <c r="I3053">
        <v>8511117.6148000006</v>
      </c>
      <c r="J3053">
        <v>8637421.2793000005</v>
      </c>
      <c r="K3053">
        <v>8599566.0424000006</v>
      </c>
      <c r="L3053">
        <v>8540774.7246000003</v>
      </c>
      <c r="M3053">
        <v>8967865.2982999999</v>
      </c>
      <c r="N3053">
        <v>9458184.2304999996</v>
      </c>
      <c r="O3053">
        <v>9467330.8310000002</v>
      </c>
      <c r="P3053">
        <v>9410918.5954</v>
      </c>
      <c r="Q3053">
        <v>9600619.7525999993</v>
      </c>
      <c r="R3053">
        <v>9785775.3430000003</v>
      </c>
      <c r="S3053">
        <v>10003248.938899999</v>
      </c>
      <c r="T3053">
        <v>10811241.229</v>
      </c>
      <c r="U3053">
        <v>11057581.8061</v>
      </c>
      <c r="V3053">
        <v>11032332.111199999</v>
      </c>
      <c r="W3053">
        <v>10963311.4363</v>
      </c>
      <c r="X3053">
        <v>10503289.8259</v>
      </c>
      <c r="Y3053">
        <v>9907784.8579999991</v>
      </c>
      <c r="Z3053">
        <v>9396031.8961999994</v>
      </c>
      <c r="AA3053">
        <v>9317220.0252</v>
      </c>
      <c r="AB3053">
        <v>9366790.3764999993</v>
      </c>
      <c r="AC3053">
        <v>9149177.4063000008</v>
      </c>
      <c r="AD3053">
        <v>9050744.8631999996</v>
      </c>
      <c r="AE3053">
        <v>8721665.8164000008</v>
      </c>
      <c r="AF3053">
        <v>7937543.4319000002</v>
      </c>
      <c r="AG3053">
        <v>7556420.3090000004</v>
      </c>
      <c r="AH3053">
        <v>6927864.0259999996</v>
      </c>
      <c r="AI3053">
        <v>6654565.1754999999</v>
      </c>
      <c r="AJ3053">
        <v>6249908.6233999999</v>
      </c>
      <c r="AK3053">
        <v>6199047.9086999996</v>
      </c>
      <c r="AL3053">
        <v>6268800.3525999999</v>
      </c>
      <c r="AM3053" s="49" t="s">
        <v>260</v>
      </c>
      <c r="AN3053" s="49" t="s">
        <v>14</v>
      </c>
      <c r="AO3053" s="49" t="s">
        <v>507</v>
      </c>
      <c r="AP3053" s="49" t="s">
        <v>501</v>
      </c>
      <c r="AQ3053" s="49" t="s">
        <v>10</v>
      </c>
      <c r="AR3053" s="49" t="s">
        <v>487</v>
      </c>
      <c r="AS3053" s="49" t="s">
        <v>488</v>
      </c>
      <c r="AT3053" s="49" t="s">
        <v>489</v>
      </c>
    </row>
    <row r="3054" spans="1:46" x14ac:dyDescent="0.25">
      <c r="A3054">
        <v>18</v>
      </c>
      <c r="B3054" t="s">
        <v>493</v>
      </c>
      <c r="C3054" t="s">
        <v>574</v>
      </c>
      <c r="D3054" t="s">
        <v>575</v>
      </c>
      <c r="E3054" t="s">
        <v>642</v>
      </c>
      <c r="F3054" t="s">
        <v>643</v>
      </c>
      <c r="G3054">
        <v>39339515.238399997</v>
      </c>
      <c r="H3054">
        <v>39349142.759900004</v>
      </c>
      <c r="I3054">
        <v>43443404.984200001</v>
      </c>
      <c r="J3054">
        <v>46110895.767999999</v>
      </c>
      <c r="K3054">
        <v>46864969.308899999</v>
      </c>
      <c r="L3054">
        <v>47613476.356799997</v>
      </c>
      <c r="M3054">
        <v>47940488.451700002</v>
      </c>
      <c r="N3054">
        <v>50409668.962300003</v>
      </c>
      <c r="O3054">
        <v>53108733.941500001</v>
      </c>
      <c r="P3054">
        <v>52279302.865599997</v>
      </c>
      <c r="Q3054">
        <v>55608027.814300001</v>
      </c>
      <c r="R3054">
        <v>55199519.448100001</v>
      </c>
      <c r="S3054">
        <v>52917090.778899997</v>
      </c>
      <c r="T3054">
        <v>57074887.4001</v>
      </c>
      <c r="U3054">
        <v>60886689.657799996</v>
      </c>
      <c r="V3054">
        <v>63660561.607699998</v>
      </c>
      <c r="W3054">
        <v>65054958.642399997</v>
      </c>
      <c r="X3054">
        <v>65112981.221799999</v>
      </c>
      <c r="Y3054">
        <v>68014921.886399999</v>
      </c>
      <c r="Z3054">
        <v>64829993.107000001</v>
      </c>
      <c r="AA3054">
        <v>68322835.9014</v>
      </c>
      <c r="AB3054">
        <v>74444424.844899997</v>
      </c>
      <c r="AC3054">
        <v>75663493.860200003</v>
      </c>
      <c r="AD3054">
        <v>75873163.679499999</v>
      </c>
      <c r="AE3054">
        <v>76651715.095400006</v>
      </c>
      <c r="AF3054">
        <v>79389981.413699999</v>
      </c>
      <c r="AG3054">
        <v>85784715.686199993</v>
      </c>
      <c r="AH3054">
        <v>84666401.878900006</v>
      </c>
      <c r="AI3054">
        <v>85673201.503299996</v>
      </c>
      <c r="AJ3054">
        <v>82838990.651999995</v>
      </c>
      <c r="AK3054">
        <v>78112291.793300003</v>
      </c>
      <c r="AL3054" t="s">
        <v>531</v>
      </c>
      <c r="AM3054" s="49" t="e">
        <v>#N/A</v>
      </c>
      <c r="AN3054" s="49" t="e">
        <v>#N/A</v>
      </c>
      <c r="AO3054" s="49" t="e">
        <v>#N/A</v>
      </c>
      <c r="AP3054" s="49" t="e">
        <v>#N/A</v>
      </c>
      <c r="AQ3054" s="49" t="e">
        <v>#N/A</v>
      </c>
      <c r="AR3054" s="49" t="e">
        <v>#N/A</v>
      </c>
      <c r="AS3054" s="49" t="e">
        <v>#N/A</v>
      </c>
      <c r="AT3054" s="49" t="e">
        <v>#N/A</v>
      </c>
    </row>
    <row r="3055" spans="1:46" x14ac:dyDescent="0.25">
      <c r="A3055">
        <v>18</v>
      </c>
      <c r="B3055" t="s">
        <v>273</v>
      </c>
      <c r="C3055" t="s">
        <v>273</v>
      </c>
      <c r="D3055" t="s">
        <v>420</v>
      </c>
      <c r="E3055" t="s">
        <v>642</v>
      </c>
      <c r="F3055" t="s">
        <v>643</v>
      </c>
      <c r="G3055">
        <v>114743.1017</v>
      </c>
      <c r="H3055">
        <v>135794.5079</v>
      </c>
      <c r="I3055">
        <v>121090.2402</v>
      </c>
      <c r="J3055">
        <v>106633.4627</v>
      </c>
      <c r="K3055">
        <v>96985.1872</v>
      </c>
      <c r="L3055">
        <v>94060.623699999996</v>
      </c>
      <c r="M3055">
        <v>78027.453099999999</v>
      </c>
      <c r="N3055">
        <v>75386.335900000005</v>
      </c>
      <c r="O3055">
        <v>77330.321599999996</v>
      </c>
      <c r="P3055">
        <v>76511.806400000001</v>
      </c>
      <c r="Q3055">
        <v>81599.911399999997</v>
      </c>
      <c r="R3055">
        <v>81826.731299999999</v>
      </c>
      <c r="S3055">
        <v>88816.744600000005</v>
      </c>
      <c r="T3055">
        <v>85685.005600000004</v>
      </c>
      <c r="U3055">
        <v>87447.761499999993</v>
      </c>
      <c r="V3055">
        <v>161123.2035</v>
      </c>
      <c r="W3055">
        <v>185031.0791</v>
      </c>
      <c r="X3055">
        <v>216417.22020000001</v>
      </c>
      <c r="Y3055">
        <v>238405.97560000001</v>
      </c>
      <c r="Z3055">
        <v>361112.58020000003</v>
      </c>
      <c r="AA3055">
        <v>656417.81669999997</v>
      </c>
      <c r="AB3055">
        <v>791427.38760000002</v>
      </c>
      <c r="AC3055">
        <v>722663.45140000002</v>
      </c>
      <c r="AD3055">
        <v>685474.64419999998</v>
      </c>
      <c r="AE3055">
        <v>714743.77170000004</v>
      </c>
      <c r="AF3055">
        <v>607019.50109999999</v>
      </c>
      <c r="AG3055">
        <v>871738.16229999997</v>
      </c>
      <c r="AH3055">
        <v>1052350.6853</v>
      </c>
      <c r="AI3055">
        <v>1112882.2339000001</v>
      </c>
      <c r="AJ3055">
        <v>1171883.7708999999</v>
      </c>
      <c r="AK3055">
        <v>1011626.9294</v>
      </c>
      <c r="AL3055" t="s">
        <v>531</v>
      </c>
      <c r="AM3055" s="49" t="s">
        <v>420</v>
      </c>
      <c r="AN3055" s="49" t="s">
        <v>14</v>
      </c>
      <c r="AO3055" s="49" t="s">
        <v>485</v>
      </c>
      <c r="AP3055" s="49" t="s">
        <v>494</v>
      </c>
      <c r="AQ3055" s="49" t="s">
        <v>11</v>
      </c>
      <c r="AR3055" s="49" t="s">
        <v>495</v>
      </c>
      <c r="AS3055" s="49" t="s">
        <v>488</v>
      </c>
      <c r="AT3055" s="49" t="s">
        <v>497</v>
      </c>
    </row>
    <row r="3056" spans="1:46" x14ac:dyDescent="0.25">
      <c r="A3056">
        <v>18</v>
      </c>
      <c r="B3056" t="s">
        <v>271</v>
      </c>
      <c r="C3056" t="s">
        <v>271</v>
      </c>
      <c r="D3056" t="s">
        <v>272</v>
      </c>
      <c r="E3056" t="s">
        <v>642</v>
      </c>
      <c r="F3056" t="s">
        <v>643</v>
      </c>
      <c r="G3056" t="s">
        <v>531</v>
      </c>
      <c r="H3056" t="s">
        <v>531</v>
      </c>
      <c r="I3056" t="s">
        <v>531</v>
      </c>
      <c r="J3056" t="s">
        <v>531</v>
      </c>
      <c r="K3056" t="s">
        <v>531</v>
      </c>
      <c r="L3056" t="s">
        <v>531</v>
      </c>
      <c r="M3056" t="s">
        <v>531</v>
      </c>
      <c r="N3056" t="s">
        <v>531</v>
      </c>
      <c r="O3056" t="s">
        <v>531</v>
      </c>
      <c r="P3056" t="s">
        <v>531</v>
      </c>
      <c r="Q3056" t="s">
        <v>531</v>
      </c>
      <c r="R3056" t="s">
        <v>531</v>
      </c>
      <c r="S3056" t="s">
        <v>531</v>
      </c>
      <c r="T3056" t="s">
        <v>531</v>
      </c>
      <c r="U3056" t="s">
        <v>531</v>
      </c>
      <c r="V3056">
        <v>24823.821899999999</v>
      </c>
      <c r="W3056">
        <v>26344.2876</v>
      </c>
      <c r="X3056">
        <v>22203.9611</v>
      </c>
      <c r="Y3056">
        <v>28014.799900000002</v>
      </c>
      <c r="Z3056">
        <v>23000.571</v>
      </c>
      <c r="AA3056">
        <v>34569.980499999998</v>
      </c>
      <c r="AB3056">
        <v>30192.731400000001</v>
      </c>
      <c r="AC3056">
        <v>29442.2559</v>
      </c>
      <c r="AD3056">
        <v>31874.719700000001</v>
      </c>
      <c r="AE3056">
        <v>28920.752199999999</v>
      </c>
      <c r="AF3056">
        <v>29535.927100000001</v>
      </c>
      <c r="AG3056">
        <v>27725.433400000002</v>
      </c>
      <c r="AH3056">
        <v>26126.590800000002</v>
      </c>
      <c r="AI3056">
        <v>30496.500499999998</v>
      </c>
      <c r="AJ3056">
        <v>30795.731100000001</v>
      </c>
      <c r="AK3056">
        <v>30385.391199999998</v>
      </c>
      <c r="AL3056" t="s">
        <v>531</v>
      </c>
      <c r="AM3056" s="49" t="s">
        <v>272</v>
      </c>
      <c r="AN3056" s="49" t="s">
        <v>14</v>
      </c>
      <c r="AO3056" s="49" t="s">
        <v>500</v>
      </c>
      <c r="AP3056" s="49" t="s">
        <v>501</v>
      </c>
      <c r="AQ3056" s="49" t="s">
        <v>502</v>
      </c>
      <c r="AR3056" s="49" t="s">
        <v>487</v>
      </c>
      <c r="AS3056" s="49" t="s">
        <v>488</v>
      </c>
      <c r="AT3056" s="49" t="s">
        <v>489</v>
      </c>
    </row>
    <row r="3057" spans="1:46" x14ac:dyDescent="0.25">
      <c r="A3057">
        <v>18</v>
      </c>
      <c r="B3057" t="s">
        <v>251</v>
      </c>
      <c r="C3057" t="s">
        <v>251</v>
      </c>
      <c r="D3057" t="s">
        <v>252</v>
      </c>
      <c r="E3057" t="s">
        <v>642</v>
      </c>
      <c r="F3057" t="s">
        <v>643</v>
      </c>
      <c r="G3057">
        <v>60661.251499999998</v>
      </c>
      <c r="H3057">
        <v>63880.6872</v>
      </c>
      <c r="I3057">
        <v>63652.900099999999</v>
      </c>
      <c r="J3057">
        <v>63069.75</v>
      </c>
      <c r="K3057">
        <v>66105.502399999998</v>
      </c>
      <c r="L3057">
        <v>65827.984599999996</v>
      </c>
      <c r="M3057">
        <v>68209.461500000005</v>
      </c>
      <c r="N3057">
        <v>67041.742100000003</v>
      </c>
      <c r="O3057">
        <v>64158.715799999998</v>
      </c>
      <c r="P3057">
        <v>58196.34</v>
      </c>
      <c r="Q3057">
        <v>56593.406799999997</v>
      </c>
      <c r="R3057">
        <v>57370.556499999999</v>
      </c>
      <c r="S3057">
        <v>57759.275699999998</v>
      </c>
      <c r="T3057">
        <v>60376.473700000002</v>
      </c>
      <c r="U3057">
        <v>105488.9088</v>
      </c>
      <c r="V3057">
        <v>96343.911800000002</v>
      </c>
      <c r="W3057">
        <v>90631.354000000007</v>
      </c>
      <c r="X3057">
        <v>85285.404899999994</v>
      </c>
      <c r="Y3057">
        <v>79013.733399999997</v>
      </c>
      <c r="Z3057">
        <v>78071.699200000003</v>
      </c>
      <c r="AA3057">
        <v>80316.565100000007</v>
      </c>
      <c r="AB3057">
        <v>73568.871199999994</v>
      </c>
      <c r="AC3057">
        <v>70962.964999999997</v>
      </c>
      <c r="AD3057">
        <v>76595.898300000001</v>
      </c>
      <c r="AE3057">
        <v>73769.787299999996</v>
      </c>
      <c r="AF3057">
        <v>76174.986699999994</v>
      </c>
      <c r="AG3057">
        <v>78996.688899999994</v>
      </c>
      <c r="AH3057">
        <v>78422.804300000003</v>
      </c>
      <c r="AI3057">
        <v>86701.845400000006</v>
      </c>
      <c r="AJ3057">
        <v>93085.785900000003</v>
      </c>
      <c r="AK3057">
        <v>89087.3459</v>
      </c>
      <c r="AL3057">
        <v>92335.540699999998</v>
      </c>
      <c r="AM3057" s="49" t="s">
        <v>252</v>
      </c>
      <c r="AN3057" s="49" t="s">
        <v>7</v>
      </c>
      <c r="AO3057" s="49" t="s">
        <v>9</v>
      </c>
      <c r="AP3057" s="49" t="s">
        <v>494</v>
      </c>
      <c r="AQ3057" s="49" t="s">
        <v>9</v>
      </c>
      <c r="AR3057" s="49" t="s">
        <v>487</v>
      </c>
      <c r="AS3057" s="49" t="s">
        <v>488</v>
      </c>
      <c r="AT3057" s="49" t="s">
        <v>489</v>
      </c>
    </row>
    <row r="3058" spans="1:46" x14ac:dyDescent="0.25">
      <c r="A3058">
        <v>18</v>
      </c>
      <c r="B3058" t="s">
        <v>274</v>
      </c>
      <c r="C3058" t="s">
        <v>274</v>
      </c>
      <c r="D3058" t="s">
        <v>275</v>
      </c>
      <c r="E3058" t="s">
        <v>642</v>
      </c>
      <c r="F3058" t="s">
        <v>643</v>
      </c>
      <c r="G3058">
        <v>230176.20050000001</v>
      </c>
      <c r="H3058">
        <v>229782.59109999999</v>
      </c>
      <c r="I3058">
        <v>230691.20209999999</v>
      </c>
      <c r="J3058">
        <v>233571.60320000001</v>
      </c>
      <c r="K3058">
        <v>238713.79749999999</v>
      </c>
      <c r="L3058">
        <v>244056.9037</v>
      </c>
      <c r="M3058">
        <v>248981.9999</v>
      </c>
      <c r="N3058">
        <v>256126.6066</v>
      </c>
      <c r="O3058">
        <v>283015.01069999998</v>
      </c>
      <c r="P3058">
        <v>292171.81449999998</v>
      </c>
      <c r="Q3058">
        <v>304910.21629999997</v>
      </c>
      <c r="R3058">
        <v>317785.2585</v>
      </c>
      <c r="S3058">
        <v>329055.97759999998</v>
      </c>
      <c r="T3058">
        <v>328598.21380000003</v>
      </c>
      <c r="U3058">
        <v>383998.60869999998</v>
      </c>
      <c r="V3058">
        <v>427577.16769999999</v>
      </c>
      <c r="W3058">
        <v>454185.21960000001</v>
      </c>
      <c r="X3058">
        <v>381280.70980000001</v>
      </c>
      <c r="Y3058">
        <v>397529.01909999998</v>
      </c>
      <c r="Z3058">
        <v>424252.55959999998</v>
      </c>
      <c r="AA3058">
        <v>397127.53850000002</v>
      </c>
      <c r="AB3058">
        <v>508741.1286</v>
      </c>
      <c r="AC3058">
        <v>605552.92779999995</v>
      </c>
      <c r="AD3058">
        <v>657590.51009999996</v>
      </c>
      <c r="AE3058">
        <v>701502.9915</v>
      </c>
      <c r="AF3058">
        <v>715383.18389999995</v>
      </c>
      <c r="AG3058">
        <v>704803.3162</v>
      </c>
      <c r="AH3058">
        <v>849604.4473</v>
      </c>
      <c r="AI3058">
        <v>966986.32990000001</v>
      </c>
      <c r="AJ3058">
        <v>834543.02469999995</v>
      </c>
      <c r="AK3058">
        <v>745812.8798</v>
      </c>
      <c r="AL3058" t="s">
        <v>531</v>
      </c>
      <c r="AM3058" s="49" t="s">
        <v>275</v>
      </c>
      <c r="AN3058" s="49" t="s">
        <v>4</v>
      </c>
      <c r="AO3058" s="49" t="s">
        <v>9</v>
      </c>
      <c r="AP3058" s="49" t="s">
        <v>486</v>
      </c>
      <c r="AQ3058" s="49" t="s">
        <v>9</v>
      </c>
      <c r="AR3058" s="49" t="s">
        <v>495</v>
      </c>
      <c r="AS3058" s="49" t="s">
        <v>488</v>
      </c>
      <c r="AT3058" s="49" t="s">
        <v>489</v>
      </c>
    </row>
    <row r="3059" spans="1:46" x14ac:dyDescent="0.25">
      <c r="A3059">
        <v>18</v>
      </c>
      <c r="B3059" t="s">
        <v>269</v>
      </c>
      <c r="C3059" t="s">
        <v>269</v>
      </c>
      <c r="D3059" t="s">
        <v>270</v>
      </c>
      <c r="E3059" t="s">
        <v>642</v>
      </c>
      <c r="F3059" t="s">
        <v>643</v>
      </c>
      <c r="G3059">
        <v>446134.67719999998</v>
      </c>
      <c r="H3059">
        <v>438895.09710000001</v>
      </c>
      <c r="I3059">
        <v>452479.83539999998</v>
      </c>
      <c r="J3059">
        <v>435479.288</v>
      </c>
      <c r="K3059">
        <v>458699.47340000002</v>
      </c>
      <c r="L3059">
        <v>460579.24609999999</v>
      </c>
      <c r="M3059">
        <v>456869.9841</v>
      </c>
      <c r="N3059">
        <v>467822.10029999999</v>
      </c>
      <c r="O3059">
        <v>509236.1214</v>
      </c>
      <c r="P3059">
        <v>572701.65379999997</v>
      </c>
      <c r="Q3059">
        <v>645559.75289999996</v>
      </c>
      <c r="R3059">
        <v>664091.42559999996</v>
      </c>
      <c r="S3059">
        <v>688789.44259999995</v>
      </c>
      <c r="T3059">
        <v>767948.85990000004</v>
      </c>
      <c r="U3059">
        <v>846784.7966</v>
      </c>
      <c r="V3059">
        <v>930353.68889999995</v>
      </c>
      <c r="W3059">
        <v>948399.14859999996</v>
      </c>
      <c r="X3059">
        <v>984657.32220000005</v>
      </c>
      <c r="Y3059">
        <v>943362.12670000002</v>
      </c>
      <c r="Z3059">
        <v>915774.23809999996</v>
      </c>
      <c r="AA3059">
        <v>939579.89720000001</v>
      </c>
      <c r="AB3059">
        <v>939023.4547</v>
      </c>
      <c r="AC3059">
        <v>947746.58550000004</v>
      </c>
      <c r="AD3059">
        <v>960072.9351</v>
      </c>
      <c r="AE3059">
        <v>1061167.4162000001</v>
      </c>
      <c r="AF3059">
        <v>1141867.1655999999</v>
      </c>
      <c r="AG3059">
        <v>1187913.5669</v>
      </c>
      <c r="AH3059">
        <v>1193944.1917000001</v>
      </c>
      <c r="AI3059">
        <v>1152302.5678000001</v>
      </c>
      <c r="AJ3059">
        <v>1172878.8644000001</v>
      </c>
      <c r="AK3059">
        <v>1152617.8632</v>
      </c>
      <c r="AL3059" t="s">
        <v>531</v>
      </c>
      <c r="AM3059" s="49" t="s">
        <v>270</v>
      </c>
      <c r="AN3059" s="49" t="s">
        <v>14</v>
      </c>
      <c r="AO3059" s="49" t="s">
        <v>485</v>
      </c>
      <c r="AP3059" s="49" t="s">
        <v>494</v>
      </c>
      <c r="AQ3059" s="49" t="s">
        <v>11</v>
      </c>
      <c r="AR3059" s="49" t="s">
        <v>487</v>
      </c>
      <c r="AS3059" s="49" t="s">
        <v>488</v>
      </c>
      <c r="AT3059" s="49" t="s">
        <v>489</v>
      </c>
    </row>
    <row r="3060" spans="1:46" x14ac:dyDescent="0.25">
      <c r="A3060">
        <v>18</v>
      </c>
      <c r="B3060" t="s">
        <v>283</v>
      </c>
      <c r="C3060" t="s">
        <v>283</v>
      </c>
      <c r="D3060" t="s">
        <v>284</v>
      </c>
      <c r="E3060" t="s">
        <v>642</v>
      </c>
      <c r="F3060" t="s">
        <v>643</v>
      </c>
      <c r="G3060" t="s">
        <v>531</v>
      </c>
      <c r="H3060">
        <v>12575.2003</v>
      </c>
      <c r="I3060">
        <v>12044.397800000001</v>
      </c>
      <c r="J3060">
        <v>11610.197399999999</v>
      </c>
      <c r="K3060">
        <v>10659.199199999999</v>
      </c>
      <c r="L3060">
        <v>12449.399600000001</v>
      </c>
      <c r="M3060">
        <v>11625.399600000001</v>
      </c>
      <c r="N3060">
        <v>10927.003699999999</v>
      </c>
      <c r="O3060">
        <v>12312.1981</v>
      </c>
      <c r="P3060">
        <v>13033.3995</v>
      </c>
      <c r="Q3060">
        <v>15407.2021</v>
      </c>
      <c r="R3060">
        <v>14804.801100000001</v>
      </c>
      <c r="S3060">
        <v>15414.0015</v>
      </c>
      <c r="T3060">
        <v>15558.199000000001</v>
      </c>
      <c r="U3060">
        <v>17146.001100000001</v>
      </c>
      <c r="V3060">
        <v>18177.004799999999</v>
      </c>
      <c r="W3060">
        <v>17783.6005</v>
      </c>
      <c r="X3060">
        <v>18546.598699999999</v>
      </c>
      <c r="Y3060">
        <v>19903.599200000001</v>
      </c>
      <c r="Z3060">
        <v>20066.599699999999</v>
      </c>
      <c r="AA3060">
        <v>19247.000100000001</v>
      </c>
      <c r="AB3060">
        <v>19310.802800000001</v>
      </c>
      <c r="AC3060">
        <v>20424.198499999999</v>
      </c>
      <c r="AD3060">
        <v>19053.000599999999</v>
      </c>
      <c r="AE3060">
        <v>20486.004000000001</v>
      </c>
      <c r="AF3060">
        <v>21618.202700000002</v>
      </c>
      <c r="AG3060">
        <v>21243.203600000001</v>
      </c>
      <c r="AH3060">
        <v>22728.797399999999</v>
      </c>
      <c r="AI3060">
        <v>22492.109199999999</v>
      </c>
      <c r="AJ3060">
        <v>24938.9673</v>
      </c>
      <c r="AK3060">
        <v>28640.906500000001</v>
      </c>
      <c r="AL3060" t="s">
        <v>531</v>
      </c>
      <c r="AM3060" s="49" t="s">
        <v>284</v>
      </c>
      <c r="AN3060" s="49" t="s">
        <v>4</v>
      </c>
      <c r="AO3060" s="49" t="s">
        <v>9</v>
      </c>
      <c r="AP3060" s="49" t="s">
        <v>501</v>
      </c>
      <c r="AQ3060" s="49" t="s">
        <v>9</v>
      </c>
      <c r="AR3060" s="49" t="s">
        <v>495</v>
      </c>
      <c r="AS3060" s="49" t="s">
        <v>488</v>
      </c>
      <c r="AT3060" s="49" t="s">
        <v>489</v>
      </c>
    </row>
    <row r="3061" spans="1:46" x14ac:dyDescent="0.25">
      <c r="A3061">
        <v>18</v>
      </c>
      <c r="B3061" t="s">
        <v>294</v>
      </c>
      <c r="C3061" t="s">
        <v>294</v>
      </c>
      <c r="D3061" t="s">
        <v>295</v>
      </c>
      <c r="E3061" t="s">
        <v>642</v>
      </c>
      <c r="F3061" t="s">
        <v>643</v>
      </c>
      <c r="G3061">
        <v>230350.1998</v>
      </c>
      <c r="H3061">
        <v>235345.0019</v>
      </c>
      <c r="I3061">
        <v>240127.39929999999</v>
      </c>
      <c r="J3061">
        <v>245322.59849999999</v>
      </c>
      <c r="K3061">
        <v>250809.39989999999</v>
      </c>
      <c r="L3061">
        <v>257053.4008</v>
      </c>
      <c r="M3061">
        <v>262671.60080000001</v>
      </c>
      <c r="N3061">
        <v>267917.20059999998</v>
      </c>
      <c r="O3061">
        <v>273963.60129999998</v>
      </c>
      <c r="P3061">
        <v>280898.60009999998</v>
      </c>
      <c r="Q3061">
        <v>298927.25819999998</v>
      </c>
      <c r="R3061">
        <v>307281.60720000003</v>
      </c>
      <c r="S3061">
        <v>318993.85369999998</v>
      </c>
      <c r="T3061">
        <v>326378.00819999998</v>
      </c>
      <c r="U3061">
        <v>333726.48690000002</v>
      </c>
      <c r="V3061">
        <v>341372.65139999997</v>
      </c>
      <c r="W3061">
        <v>348194.42229999998</v>
      </c>
      <c r="X3061">
        <v>355237.495</v>
      </c>
      <c r="Y3061">
        <v>362796.61580000003</v>
      </c>
      <c r="Z3061">
        <v>367872.13949999999</v>
      </c>
      <c r="AA3061">
        <v>371748.05699999997</v>
      </c>
      <c r="AB3061">
        <v>382851.17849999998</v>
      </c>
      <c r="AC3061">
        <v>356390.10009999998</v>
      </c>
      <c r="AD3061">
        <v>401753.61749999999</v>
      </c>
      <c r="AE3061">
        <v>407900.14140000002</v>
      </c>
      <c r="AF3061">
        <v>411932.66200000001</v>
      </c>
      <c r="AG3061">
        <v>418634.0624</v>
      </c>
      <c r="AH3061">
        <v>426622.54379999998</v>
      </c>
      <c r="AI3061">
        <v>433075.98940000002</v>
      </c>
      <c r="AJ3061">
        <v>445306.7585</v>
      </c>
      <c r="AK3061">
        <v>453229.60340000002</v>
      </c>
      <c r="AL3061" t="s">
        <v>531</v>
      </c>
      <c r="AM3061" s="49" t="s">
        <v>295</v>
      </c>
      <c r="AN3061" s="49" t="s">
        <v>14</v>
      </c>
      <c r="AO3061" s="49" t="s">
        <v>485</v>
      </c>
      <c r="AP3061" s="49" t="s">
        <v>494</v>
      </c>
      <c r="AQ3061" s="49" t="s">
        <v>11</v>
      </c>
      <c r="AR3061" s="49" t="s">
        <v>487</v>
      </c>
      <c r="AS3061" s="49" t="s">
        <v>488</v>
      </c>
      <c r="AT3061" s="49" t="s">
        <v>489</v>
      </c>
    </row>
    <row r="3062" spans="1:46" x14ac:dyDescent="0.25">
      <c r="A3062">
        <v>18</v>
      </c>
      <c r="B3062" t="s">
        <v>290</v>
      </c>
      <c r="C3062" t="s">
        <v>290</v>
      </c>
      <c r="D3062" t="s">
        <v>291</v>
      </c>
      <c r="E3062" t="s">
        <v>642</v>
      </c>
      <c r="F3062" t="s">
        <v>643</v>
      </c>
      <c r="G3062">
        <v>2535567.6716999998</v>
      </c>
      <c r="H3062">
        <v>2824004.5088999998</v>
      </c>
      <c r="I3062">
        <v>2825160.6016000002</v>
      </c>
      <c r="J3062">
        <v>2879792.1367000001</v>
      </c>
      <c r="K3062">
        <v>2790157.8942999998</v>
      </c>
      <c r="L3062">
        <v>2801100.6403999999</v>
      </c>
      <c r="M3062">
        <v>3131350.4336999999</v>
      </c>
      <c r="N3062">
        <v>2785073.0633999999</v>
      </c>
      <c r="O3062">
        <v>2676568.4696</v>
      </c>
      <c r="P3062">
        <v>2506388.9372</v>
      </c>
      <c r="Q3062">
        <v>2448438.3958999999</v>
      </c>
      <c r="R3062">
        <v>2565951.2415999998</v>
      </c>
      <c r="S3062">
        <v>2566015.2913000002</v>
      </c>
      <c r="T3062">
        <v>2472245.2315000002</v>
      </c>
      <c r="U3062">
        <v>2857084.4785000002</v>
      </c>
      <c r="V3062">
        <v>2615242.1449000002</v>
      </c>
      <c r="W3062">
        <v>2573755.8679999998</v>
      </c>
      <c r="X3062">
        <v>2520982.0621000002</v>
      </c>
      <c r="Y3062">
        <v>2835574.2952000001</v>
      </c>
      <c r="Z3062">
        <v>2637426.9597999998</v>
      </c>
      <c r="AA3062">
        <v>2980532.5778999999</v>
      </c>
      <c r="AB3062">
        <v>2782031.1354999999</v>
      </c>
      <c r="AC3062">
        <v>2767933.4849</v>
      </c>
      <c r="AD3062">
        <v>2920511.7769999998</v>
      </c>
      <c r="AE3062">
        <v>2523764.1949</v>
      </c>
      <c r="AF3062">
        <v>2021076.5888</v>
      </c>
      <c r="AG3062">
        <v>1942002.0253999999</v>
      </c>
      <c r="AH3062">
        <v>1732450.973</v>
      </c>
      <c r="AI3062">
        <v>1532148.365</v>
      </c>
      <c r="AJ3062">
        <v>1380915.882</v>
      </c>
      <c r="AK3062">
        <v>1140495.8922999999</v>
      </c>
      <c r="AL3062">
        <v>1091323.4879999999</v>
      </c>
      <c r="AM3062" s="49" t="s">
        <v>291</v>
      </c>
      <c r="AN3062" s="49" t="s">
        <v>14</v>
      </c>
      <c r="AO3062" s="49" t="s">
        <v>500</v>
      </c>
      <c r="AP3062" s="49" t="s">
        <v>505</v>
      </c>
      <c r="AQ3062" s="49" t="s">
        <v>13</v>
      </c>
      <c r="AR3062" s="49" t="s">
        <v>487</v>
      </c>
      <c r="AS3062" s="49" t="s">
        <v>488</v>
      </c>
      <c r="AT3062" s="49" t="s">
        <v>489</v>
      </c>
    </row>
    <row r="3063" spans="1:46" x14ac:dyDescent="0.25">
      <c r="A3063">
        <v>18</v>
      </c>
      <c r="B3063" t="s">
        <v>576</v>
      </c>
      <c r="C3063" t="s">
        <v>576</v>
      </c>
      <c r="D3063" t="s">
        <v>577</v>
      </c>
      <c r="E3063" t="s">
        <v>642</v>
      </c>
      <c r="F3063" t="s">
        <v>643</v>
      </c>
      <c r="G3063">
        <v>0</v>
      </c>
      <c r="H3063">
        <v>0</v>
      </c>
      <c r="I3063">
        <v>0</v>
      </c>
      <c r="J3063">
        <v>28.800999999999998</v>
      </c>
      <c r="K3063">
        <v>28.800999999999998</v>
      </c>
      <c r="L3063">
        <v>28.800999999999998</v>
      </c>
      <c r="M3063">
        <v>28.800999999999998</v>
      </c>
      <c r="N3063">
        <v>28.800999999999998</v>
      </c>
      <c r="O3063">
        <v>28.800999999999998</v>
      </c>
      <c r="P3063">
        <v>28.800999999999998</v>
      </c>
      <c r="Q3063">
        <v>28.800999999999998</v>
      </c>
      <c r="R3063">
        <v>255.6</v>
      </c>
      <c r="S3063">
        <v>255.6</v>
      </c>
      <c r="T3063">
        <v>255.6</v>
      </c>
      <c r="U3063">
        <v>255.6</v>
      </c>
      <c r="V3063">
        <v>255.6</v>
      </c>
      <c r="W3063">
        <v>255.6</v>
      </c>
      <c r="X3063">
        <v>255.6</v>
      </c>
      <c r="Y3063">
        <v>226.79900000000001</v>
      </c>
      <c r="Z3063">
        <v>226.79900000000001</v>
      </c>
      <c r="AA3063">
        <v>226.79900000000001</v>
      </c>
      <c r="AB3063">
        <v>226.79900000000001</v>
      </c>
      <c r="AC3063">
        <v>226.79900000000001</v>
      </c>
      <c r="AD3063">
        <v>449.9973</v>
      </c>
      <c r="AE3063">
        <v>525.59829999999999</v>
      </c>
      <c r="AF3063">
        <v>507.59930000000003</v>
      </c>
      <c r="AG3063">
        <v>536.40030000000002</v>
      </c>
      <c r="AH3063">
        <v>680.82809999999995</v>
      </c>
      <c r="AI3063">
        <v>913.64769999999999</v>
      </c>
      <c r="AJ3063">
        <v>820.91010000000006</v>
      </c>
      <c r="AK3063">
        <v>768.97280000000001</v>
      </c>
      <c r="AL3063" t="s">
        <v>531</v>
      </c>
      <c r="AM3063" s="49" t="e">
        <v>#N/A</v>
      </c>
      <c r="AN3063" s="49" t="e">
        <v>#N/A</v>
      </c>
      <c r="AO3063" s="49" t="e">
        <v>#N/A</v>
      </c>
      <c r="AP3063" s="49" t="e">
        <v>#N/A</v>
      </c>
      <c r="AQ3063" s="49" t="e">
        <v>#N/A</v>
      </c>
      <c r="AR3063" s="49" t="e">
        <v>#N/A</v>
      </c>
      <c r="AS3063" s="49" t="e">
        <v>#N/A</v>
      </c>
      <c r="AT3063" s="49" t="e">
        <v>#N/A</v>
      </c>
    </row>
    <row r="3064" spans="1:46" x14ac:dyDescent="0.25">
      <c r="A3064">
        <v>18</v>
      </c>
      <c r="B3064" t="s">
        <v>298</v>
      </c>
      <c r="C3064" t="s">
        <v>298</v>
      </c>
      <c r="D3064" t="s">
        <v>299</v>
      </c>
      <c r="E3064" t="s">
        <v>642</v>
      </c>
      <c r="F3064" t="s">
        <v>643</v>
      </c>
      <c r="G3064">
        <v>481369.68910000002</v>
      </c>
      <c r="H3064">
        <v>505319.55839999998</v>
      </c>
      <c r="I3064">
        <v>513678.43339999998</v>
      </c>
      <c r="J3064">
        <v>537735.21259999997</v>
      </c>
      <c r="K3064">
        <v>526557.42370000004</v>
      </c>
      <c r="L3064">
        <v>528063.28590000002</v>
      </c>
      <c r="M3064">
        <v>572215.61659999995</v>
      </c>
      <c r="N3064">
        <v>603895.14339999994</v>
      </c>
      <c r="O3064">
        <v>554178.63089999999</v>
      </c>
      <c r="P3064">
        <v>574108.40179999999</v>
      </c>
      <c r="Q3064">
        <v>590440.39269999997</v>
      </c>
      <c r="R3064">
        <v>592585.74670000002</v>
      </c>
      <c r="S3064">
        <v>602494.51650000003</v>
      </c>
      <c r="T3064">
        <v>546537.99309999996</v>
      </c>
      <c r="U3064">
        <v>543714.99289999995</v>
      </c>
      <c r="V3064">
        <v>526608.76650000003</v>
      </c>
      <c r="W3064">
        <v>543827.87329999998</v>
      </c>
      <c r="X3064">
        <v>581517.99529999995</v>
      </c>
      <c r="Y3064">
        <v>615042.22629999998</v>
      </c>
      <c r="Z3064">
        <v>627130.50600000005</v>
      </c>
      <c r="AA3064">
        <v>684373.66650000005</v>
      </c>
      <c r="AB3064">
        <v>653940.11040000001</v>
      </c>
      <c r="AC3064">
        <v>654472.40339999995</v>
      </c>
      <c r="AD3064">
        <v>661808.45990000002</v>
      </c>
      <c r="AE3064">
        <v>687010.79359999998</v>
      </c>
      <c r="AF3064">
        <v>674636.59739999997</v>
      </c>
      <c r="AG3064">
        <v>657349.53049999999</v>
      </c>
      <c r="AH3064">
        <v>645607.64150000003</v>
      </c>
      <c r="AI3064">
        <v>629844.90049999999</v>
      </c>
      <c r="AJ3064">
        <v>642350.88470000005</v>
      </c>
      <c r="AK3064">
        <v>616573.14229999995</v>
      </c>
      <c r="AL3064">
        <v>594274.60970000003</v>
      </c>
      <c r="AM3064" s="49" t="s">
        <v>299</v>
      </c>
      <c r="AN3064" s="49" t="s">
        <v>14</v>
      </c>
      <c r="AO3064" s="49" t="s">
        <v>509</v>
      </c>
      <c r="AP3064" s="49" t="s">
        <v>505</v>
      </c>
      <c r="AQ3064" s="49" t="s">
        <v>13</v>
      </c>
      <c r="AR3064" s="49" t="s">
        <v>487</v>
      </c>
      <c r="AS3064" s="49" t="s">
        <v>488</v>
      </c>
      <c r="AT3064" s="49" t="s">
        <v>489</v>
      </c>
    </row>
    <row r="3065" spans="1:46" x14ac:dyDescent="0.25">
      <c r="A3065">
        <v>18</v>
      </c>
      <c r="B3065" t="s">
        <v>288</v>
      </c>
      <c r="C3065" t="s">
        <v>288</v>
      </c>
      <c r="D3065" t="s">
        <v>289</v>
      </c>
      <c r="E3065" t="s">
        <v>642</v>
      </c>
      <c r="F3065" t="s">
        <v>643</v>
      </c>
      <c r="G3065">
        <v>59440.803500000002</v>
      </c>
      <c r="H3065">
        <v>63709.2</v>
      </c>
      <c r="I3065">
        <v>62356.202100000002</v>
      </c>
      <c r="J3065">
        <v>61184.8024</v>
      </c>
      <c r="K3065">
        <v>59560.801299999999</v>
      </c>
      <c r="L3065">
        <v>59214.197099999998</v>
      </c>
      <c r="M3065">
        <v>59866.596799999999</v>
      </c>
      <c r="N3065">
        <v>60945.200299999997</v>
      </c>
      <c r="O3065">
        <v>56826.599000000002</v>
      </c>
      <c r="P3065">
        <v>54399.8</v>
      </c>
      <c r="Q3065">
        <v>56406.997900000002</v>
      </c>
      <c r="R3065">
        <v>54820.200700000001</v>
      </c>
      <c r="S3065">
        <v>54799.798499999997</v>
      </c>
      <c r="T3065">
        <v>56708.200499999999</v>
      </c>
      <c r="U3065">
        <v>60011.598299999998</v>
      </c>
      <c r="V3065">
        <v>60983.802600000003</v>
      </c>
      <c r="W3065">
        <v>64384.798799999997</v>
      </c>
      <c r="X3065">
        <v>64750.6037</v>
      </c>
      <c r="Y3065">
        <v>67820.399000000005</v>
      </c>
      <c r="Z3065">
        <v>65815.198099999994</v>
      </c>
      <c r="AA3065">
        <v>69180.204599999997</v>
      </c>
      <c r="AB3065">
        <v>67288.993600000002</v>
      </c>
      <c r="AC3065">
        <v>79566.403600000005</v>
      </c>
      <c r="AD3065">
        <v>87368.396500000003</v>
      </c>
      <c r="AE3065">
        <v>89225.200400000002</v>
      </c>
      <c r="AF3065">
        <v>88362.200500000006</v>
      </c>
      <c r="AG3065">
        <v>90553.198999999993</v>
      </c>
      <c r="AH3065">
        <v>94281.975600000005</v>
      </c>
      <c r="AI3065">
        <v>96874.467300000004</v>
      </c>
      <c r="AJ3065">
        <v>95927.002800000002</v>
      </c>
      <c r="AK3065">
        <v>94365.548299999995</v>
      </c>
      <c r="AL3065" t="s">
        <v>531</v>
      </c>
      <c r="AM3065" s="49" t="s">
        <v>289</v>
      </c>
      <c r="AN3065" s="49" t="s">
        <v>14</v>
      </c>
      <c r="AO3065" s="49" t="s">
        <v>507</v>
      </c>
      <c r="AP3065" s="49" t="s">
        <v>494</v>
      </c>
      <c r="AQ3065" s="49" t="s">
        <v>10</v>
      </c>
      <c r="AR3065" s="49" t="s">
        <v>487</v>
      </c>
      <c r="AS3065" s="49" t="s">
        <v>488</v>
      </c>
      <c r="AT3065" s="49" t="s">
        <v>489</v>
      </c>
    </row>
    <row r="3066" spans="1:46" x14ac:dyDescent="0.25">
      <c r="A3066">
        <v>18</v>
      </c>
      <c r="B3066" t="s">
        <v>285</v>
      </c>
      <c r="C3066" t="s">
        <v>285</v>
      </c>
      <c r="D3066" t="s">
        <v>286</v>
      </c>
      <c r="E3066" t="s">
        <v>642</v>
      </c>
      <c r="F3066" t="s">
        <v>643</v>
      </c>
      <c r="G3066">
        <v>54833.5985</v>
      </c>
      <c r="H3066">
        <v>56579.301500000001</v>
      </c>
      <c r="I3066">
        <v>58191.6005</v>
      </c>
      <c r="J3066">
        <v>60339.4038</v>
      </c>
      <c r="K3066">
        <v>62411.400900000001</v>
      </c>
      <c r="L3066">
        <v>64562.901100000003</v>
      </c>
      <c r="M3066">
        <v>66787.800099999993</v>
      </c>
      <c r="N3066">
        <v>83806.698300000004</v>
      </c>
      <c r="O3066">
        <v>85895.8989</v>
      </c>
      <c r="P3066">
        <v>87813.202099999995</v>
      </c>
      <c r="Q3066">
        <v>53827.200599999996</v>
      </c>
      <c r="R3066">
        <v>55745.697099999998</v>
      </c>
      <c r="S3066">
        <v>57787.6999</v>
      </c>
      <c r="T3066">
        <v>59723.0985</v>
      </c>
      <c r="U3066">
        <v>62005.298000000003</v>
      </c>
      <c r="V3066">
        <v>63356.998</v>
      </c>
      <c r="W3066">
        <v>65046.602099999996</v>
      </c>
      <c r="X3066">
        <v>67195.104600000006</v>
      </c>
      <c r="Y3066">
        <v>69591.503299999997</v>
      </c>
      <c r="Z3066">
        <v>71831.700899999996</v>
      </c>
      <c r="AA3066">
        <v>74920.298999999999</v>
      </c>
      <c r="AB3066">
        <v>66319.569300000003</v>
      </c>
      <c r="AC3066">
        <v>94526.296300000002</v>
      </c>
      <c r="AD3066">
        <v>125642.23390000001</v>
      </c>
      <c r="AE3066">
        <v>127880.9828</v>
      </c>
      <c r="AF3066">
        <v>126624.10129999999</v>
      </c>
      <c r="AG3066">
        <v>133354.48269999999</v>
      </c>
      <c r="AH3066">
        <v>140667.03880000001</v>
      </c>
      <c r="AI3066">
        <v>142624.6441</v>
      </c>
      <c r="AJ3066">
        <v>150057.50779999999</v>
      </c>
      <c r="AK3066">
        <v>152808.72949999999</v>
      </c>
      <c r="AL3066" t="s">
        <v>531</v>
      </c>
      <c r="AM3066" s="49" t="s">
        <v>286</v>
      </c>
      <c r="AN3066" s="49" t="s">
        <v>8</v>
      </c>
      <c r="AO3066" s="49" t="s">
        <v>9</v>
      </c>
      <c r="AP3066" s="49" t="s">
        <v>486</v>
      </c>
      <c r="AQ3066" s="49" t="s">
        <v>9</v>
      </c>
      <c r="AR3066" s="49" t="s">
        <v>487</v>
      </c>
      <c r="AS3066" s="49" t="s">
        <v>488</v>
      </c>
      <c r="AT3066" s="49" t="s">
        <v>489</v>
      </c>
    </row>
    <row r="3067" spans="1:46" x14ac:dyDescent="0.25">
      <c r="A3067">
        <v>18</v>
      </c>
      <c r="B3067" t="s">
        <v>287</v>
      </c>
      <c r="C3067" t="s">
        <v>287</v>
      </c>
      <c r="D3067" t="s">
        <v>422</v>
      </c>
      <c r="E3067" t="s">
        <v>642</v>
      </c>
      <c r="F3067" t="s">
        <v>643</v>
      </c>
      <c r="G3067">
        <v>6125356.7328000003</v>
      </c>
      <c r="H3067">
        <v>6384255.1642000005</v>
      </c>
      <c r="I3067">
        <v>6601346.5219999999</v>
      </c>
      <c r="J3067">
        <v>6718043.8210000005</v>
      </c>
      <c r="K3067">
        <v>6769313.5566999996</v>
      </c>
      <c r="L3067">
        <v>6892115.0257999999</v>
      </c>
      <c r="M3067">
        <v>7415805.2074999996</v>
      </c>
      <c r="N3067">
        <v>7903488.6244999999</v>
      </c>
      <c r="O3067">
        <v>7729821.7221999997</v>
      </c>
      <c r="P3067">
        <v>7666210.8994000005</v>
      </c>
      <c r="Q3067">
        <v>8287176.1706999997</v>
      </c>
      <c r="R3067">
        <v>8699541.6389000006</v>
      </c>
      <c r="S3067">
        <v>8047480.4472000003</v>
      </c>
      <c r="T3067">
        <v>9027950.9359000009</v>
      </c>
      <c r="U3067">
        <v>9609589.4022000004</v>
      </c>
      <c r="V3067">
        <v>9778261.1633000001</v>
      </c>
      <c r="W3067">
        <v>9764030.6570999995</v>
      </c>
      <c r="X3067">
        <v>9882434.9729999993</v>
      </c>
      <c r="Y3067">
        <v>9713061.1568</v>
      </c>
      <c r="Z3067">
        <v>9435156.102</v>
      </c>
      <c r="AA3067">
        <v>10633794.7223</v>
      </c>
      <c r="AB3067">
        <v>10848323.3147</v>
      </c>
      <c r="AC3067">
        <v>11132770.2236</v>
      </c>
      <c r="AD3067">
        <v>10527824.3608</v>
      </c>
      <c r="AE3067">
        <v>10703353.1708</v>
      </c>
      <c r="AF3067">
        <v>10677944.900900001</v>
      </c>
      <c r="AG3067">
        <v>10093810.0593</v>
      </c>
      <c r="AH3067">
        <v>10332839.8388</v>
      </c>
      <c r="AI3067">
        <v>10539546.7937</v>
      </c>
      <c r="AJ3067">
        <v>10853259.0955</v>
      </c>
      <c r="AK3067">
        <v>9955736.0984000005</v>
      </c>
      <c r="AL3067" t="s">
        <v>531</v>
      </c>
      <c r="AM3067" s="49" t="s">
        <v>422</v>
      </c>
      <c r="AN3067" s="49" t="s">
        <v>8</v>
      </c>
      <c r="AO3067" s="49" t="s">
        <v>9</v>
      </c>
      <c r="AP3067" s="49" t="s">
        <v>494</v>
      </c>
      <c r="AQ3067" s="49" t="s">
        <v>9</v>
      </c>
      <c r="AR3067" s="49" t="s">
        <v>495</v>
      </c>
      <c r="AS3067" s="49" t="s">
        <v>496</v>
      </c>
      <c r="AT3067" s="49" t="s">
        <v>497</v>
      </c>
    </row>
    <row r="3068" spans="1:46" x14ac:dyDescent="0.25">
      <c r="A3068">
        <v>18</v>
      </c>
      <c r="B3068" t="s">
        <v>493</v>
      </c>
      <c r="C3068" t="s">
        <v>578</v>
      </c>
      <c r="D3068" t="s">
        <v>579</v>
      </c>
      <c r="E3068" t="s">
        <v>642</v>
      </c>
      <c r="F3068" t="s">
        <v>643</v>
      </c>
      <c r="G3068">
        <v>221119434.66780001</v>
      </c>
      <c r="H3068">
        <v>220547768.3301</v>
      </c>
      <c r="I3068">
        <v>221475884.08230001</v>
      </c>
      <c r="J3068">
        <v>223020586.88530001</v>
      </c>
      <c r="K3068">
        <v>223783066.7879</v>
      </c>
      <c r="L3068">
        <v>229782360.41710001</v>
      </c>
      <c r="M3068">
        <v>234832164.51679999</v>
      </c>
      <c r="N3068">
        <v>238807013.76230001</v>
      </c>
      <c r="O3068">
        <v>242860244.5219</v>
      </c>
      <c r="P3068">
        <v>244561537.1785</v>
      </c>
      <c r="Q3068">
        <v>254871616.09040001</v>
      </c>
      <c r="R3068">
        <v>260109681.75389999</v>
      </c>
      <c r="S3068">
        <v>263690504.82460001</v>
      </c>
      <c r="T3068">
        <v>282329431.60070002</v>
      </c>
      <c r="U3068">
        <v>302117177.69450003</v>
      </c>
      <c r="V3068">
        <v>317776729.63069999</v>
      </c>
      <c r="W3068">
        <v>330561194.30900002</v>
      </c>
      <c r="X3068">
        <v>340124456.61019999</v>
      </c>
      <c r="Y3068">
        <v>349561616.27179998</v>
      </c>
      <c r="Z3068">
        <v>346659815.32069999</v>
      </c>
      <c r="AA3068">
        <v>367071408.0248</v>
      </c>
      <c r="AB3068">
        <v>381260768.3272</v>
      </c>
      <c r="AC3068">
        <v>387460206.10659999</v>
      </c>
      <c r="AD3068">
        <v>391077613.6911</v>
      </c>
      <c r="AE3068">
        <v>393296233.82440001</v>
      </c>
      <c r="AF3068">
        <v>394480500.40789998</v>
      </c>
      <c r="AG3068">
        <v>396942154.31660002</v>
      </c>
      <c r="AH3068">
        <v>404459884.99720001</v>
      </c>
      <c r="AI3068">
        <v>417111755.66219997</v>
      </c>
      <c r="AJ3068">
        <v>422505769.40570003</v>
      </c>
      <c r="AK3068">
        <v>407238894.88330001</v>
      </c>
      <c r="AL3068" t="s">
        <v>531</v>
      </c>
      <c r="AM3068" s="49" t="e">
        <v>#N/A</v>
      </c>
      <c r="AN3068" s="49" t="e">
        <v>#N/A</v>
      </c>
      <c r="AO3068" s="49" t="e">
        <v>#N/A</v>
      </c>
      <c r="AP3068" s="49" t="e">
        <v>#N/A</v>
      </c>
      <c r="AQ3068" s="49" t="e">
        <v>#N/A</v>
      </c>
      <c r="AR3068" s="49" t="e">
        <v>#N/A</v>
      </c>
      <c r="AS3068" s="49" t="e">
        <v>#N/A</v>
      </c>
      <c r="AT3068" s="49" t="e">
        <v>#N/A</v>
      </c>
    </row>
    <row r="3069" spans="1:46" x14ac:dyDescent="0.25">
      <c r="A3069">
        <v>18</v>
      </c>
      <c r="B3069" t="s">
        <v>493</v>
      </c>
      <c r="C3069" t="s">
        <v>580</v>
      </c>
      <c r="D3069" t="s">
        <v>581</v>
      </c>
      <c r="E3069" t="s">
        <v>642</v>
      </c>
      <c r="F3069" t="s">
        <v>643</v>
      </c>
      <c r="G3069">
        <v>15383746.687200001</v>
      </c>
      <c r="H3069">
        <v>16086838.0418</v>
      </c>
      <c r="I3069">
        <v>16326828.9515</v>
      </c>
      <c r="J3069">
        <v>16903046.010000002</v>
      </c>
      <c r="K3069">
        <v>17802743.965999998</v>
      </c>
      <c r="L3069">
        <v>18680366.030999999</v>
      </c>
      <c r="M3069">
        <v>20287340.613400001</v>
      </c>
      <c r="N3069">
        <v>21322362.300999999</v>
      </c>
      <c r="O3069">
        <v>21778821.174899999</v>
      </c>
      <c r="P3069">
        <v>21566384.659499999</v>
      </c>
      <c r="Q3069">
        <v>22525316.264400002</v>
      </c>
      <c r="R3069">
        <v>23174011.515999999</v>
      </c>
      <c r="S3069">
        <v>23263906.030900002</v>
      </c>
      <c r="T3069">
        <v>23821203.300299998</v>
      </c>
      <c r="U3069">
        <v>25310154.4274</v>
      </c>
      <c r="V3069">
        <v>26198665.425500002</v>
      </c>
      <c r="W3069">
        <v>27008399.725900002</v>
      </c>
      <c r="X3069">
        <v>27174074.901999999</v>
      </c>
      <c r="Y3069">
        <v>27962635.369899999</v>
      </c>
      <c r="Z3069">
        <v>27121317.324099999</v>
      </c>
      <c r="AA3069">
        <v>27944135.969000001</v>
      </c>
      <c r="AB3069">
        <v>28124451.744199999</v>
      </c>
      <c r="AC3069">
        <v>28204731.1263</v>
      </c>
      <c r="AD3069">
        <v>28369055.5403</v>
      </c>
      <c r="AE3069">
        <v>28791966.552900001</v>
      </c>
      <c r="AF3069">
        <v>28836904.406800002</v>
      </c>
      <c r="AG3069">
        <v>28398206.152100001</v>
      </c>
      <c r="AH3069">
        <v>27841827.529399998</v>
      </c>
      <c r="AI3069">
        <v>26544593.449299999</v>
      </c>
      <c r="AJ3069">
        <v>25870088.175000001</v>
      </c>
      <c r="AK3069">
        <v>24526310.5112</v>
      </c>
      <c r="AL3069" t="s">
        <v>531</v>
      </c>
      <c r="AM3069" s="49" t="e">
        <v>#N/A</v>
      </c>
      <c r="AN3069" s="49" t="e">
        <v>#N/A</v>
      </c>
      <c r="AO3069" s="49" t="e">
        <v>#N/A</v>
      </c>
      <c r="AP3069" s="49" t="e">
        <v>#N/A</v>
      </c>
      <c r="AQ3069" s="49" t="e">
        <v>#N/A</v>
      </c>
      <c r="AR3069" s="49" t="e">
        <v>#N/A</v>
      </c>
      <c r="AS3069" s="49" t="e">
        <v>#N/A</v>
      </c>
      <c r="AT3069" s="49" t="e">
        <v>#N/A</v>
      </c>
    </row>
    <row r="3070" spans="1:46" x14ac:dyDescent="0.25">
      <c r="A3070">
        <v>18</v>
      </c>
      <c r="B3070" t="s">
        <v>493</v>
      </c>
      <c r="C3070" t="s">
        <v>582</v>
      </c>
      <c r="D3070" t="s">
        <v>583</v>
      </c>
      <c r="E3070" t="s">
        <v>642</v>
      </c>
      <c r="F3070" t="s">
        <v>643</v>
      </c>
      <c r="G3070">
        <v>27833113.429499999</v>
      </c>
      <c r="H3070">
        <v>29368512.262699999</v>
      </c>
      <c r="I3070">
        <v>29817196.952300001</v>
      </c>
      <c r="J3070">
        <v>30394129.593600001</v>
      </c>
      <c r="K3070">
        <v>31653566.930599999</v>
      </c>
      <c r="L3070">
        <v>33075133.333000001</v>
      </c>
      <c r="M3070">
        <v>34208199.338399999</v>
      </c>
      <c r="N3070">
        <v>35227222.459399998</v>
      </c>
      <c r="O3070">
        <v>35505531.335199997</v>
      </c>
      <c r="P3070">
        <v>36703512.841499999</v>
      </c>
      <c r="Q3070">
        <v>37609057.981899999</v>
      </c>
      <c r="R3070">
        <v>38256067.087700002</v>
      </c>
      <c r="S3070">
        <v>39432984.531000003</v>
      </c>
      <c r="T3070">
        <v>40943186.171800002</v>
      </c>
      <c r="U3070">
        <v>43153087.7086</v>
      </c>
      <c r="V3070">
        <v>45250918.213799998</v>
      </c>
      <c r="W3070">
        <v>47685596.787799999</v>
      </c>
      <c r="X3070">
        <v>48796527.818000004</v>
      </c>
      <c r="Y3070">
        <v>50089135.6809</v>
      </c>
      <c r="Z3070">
        <v>52322539.7315</v>
      </c>
      <c r="AA3070">
        <v>54873413.8332</v>
      </c>
      <c r="AB3070">
        <v>57752672.115199998</v>
      </c>
      <c r="AC3070">
        <v>58580771.947800003</v>
      </c>
      <c r="AD3070">
        <v>59527093.840700001</v>
      </c>
      <c r="AE3070">
        <v>60486302.155400001</v>
      </c>
      <c r="AF3070">
        <v>59488261.990800001</v>
      </c>
      <c r="AG3070">
        <v>61066102.495099999</v>
      </c>
      <c r="AH3070">
        <v>61536810.602700002</v>
      </c>
      <c r="AI3070">
        <v>64224169.0044</v>
      </c>
      <c r="AJ3070">
        <v>65415435.289499998</v>
      </c>
      <c r="AK3070">
        <v>62555429.714199997</v>
      </c>
      <c r="AL3070" t="s">
        <v>531</v>
      </c>
      <c r="AM3070" s="49" t="e">
        <v>#N/A</v>
      </c>
      <c r="AN3070" s="49" t="e">
        <v>#N/A</v>
      </c>
      <c r="AO3070" s="49" t="e">
        <v>#N/A</v>
      </c>
      <c r="AP3070" s="49" t="e">
        <v>#N/A</v>
      </c>
      <c r="AQ3070" s="49" t="e">
        <v>#N/A</v>
      </c>
      <c r="AR3070" s="49" t="e">
        <v>#N/A</v>
      </c>
      <c r="AS3070" s="49" t="e">
        <v>#N/A</v>
      </c>
      <c r="AT3070" s="49" t="e">
        <v>#N/A</v>
      </c>
    </row>
    <row r="3071" spans="1:46" x14ac:dyDescent="0.25">
      <c r="A3071">
        <v>18</v>
      </c>
      <c r="B3071" t="s">
        <v>493</v>
      </c>
      <c r="C3071" t="s">
        <v>584</v>
      </c>
      <c r="D3071" t="s">
        <v>585</v>
      </c>
      <c r="E3071" t="s">
        <v>642</v>
      </c>
      <c r="F3071" t="s">
        <v>643</v>
      </c>
      <c r="G3071">
        <v>72847593.003199995</v>
      </c>
      <c r="H3071">
        <v>68683300.854800001</v>
      </c>
      <c r="I3071">
        <v>63748425.696199998</v>
      </c>
      <c r="J3071">
        <v>59780986.856399998</v>
      </c>
      <c r="K3071">
        <v>54952294.497500002</v>
      </c>
      <c r="L3071">
        <v>53455596.412900001</v>
      </c>
      <c r="M3071">
        <v>53122480.989399999</v>
      </c>
      <c r="N3071">
        <v>51386742.562100001</v>
      </c>
      <c r="O3071">
        <v>51662784.331799999</v>
      </c>
      <c r="P3071">
        <v>52995160.740599997</v>
      </c>
      <c r="Q3071">
        <v>55149520.485799998</v>
      </c>
      <c r="R3071">
        <v>56755090.258599997</v>
      </c>
      <c r="S3071">
        <v>58981413.459100001</v>
      </c>
      <c r="T3071">
        <v>62646742.415399998</v>
      </c>
      <c r="U3071">
        <v>65659854.301200002</v>
      </c>
      <c r="V3071">
        <v>67515654.343199998</v>
      </c>
      <c r="W3071">
        <v>69498535.496700004</v>
      </c>
      <c r="X3071">
        <v>71220694.695600003</v>
      </c>
      <c r="Y3071">
        <v>72879123.731199995</v>
      </c>
      <c r="Z3071">
        <v>69191430.023900002</v>
      </c>
      <c r="AA3071">
        <v>73590599.893800005</v>
      </c>
      <c r="AB3071">
        <v>75363177.547399998</v>
      </c>
      <c r="AC3071">
        <v>76160832.6074</v>
      </c>
      <c r="AD3071">
        <v>77254540.2016</v>
      </c>
      <c r="AE3071">
        <v>75904903.638699993</v>
      </c>
      <c r="AF3071">
        <v>75510926.353200004</v>
      </c>
      <c r="AG3071">
        <v>77049121.089599997</v>
      </c>
      <c r="AH3071">
        <v>79810510.752599999</v>
      </c>
      <c r="AI3071">
        <v>83118102.937099993</v>
      </c>
      <c r="AJ3071">
        <v>84841655.549199998</v>
      </c>
      <c r="AK3071">
        <v>79468702.242799997</v>
      </c>
      <c r="AL3071" t="s">
        <v>531</v>
      </c>
      <c r="AM3071" s="49" t="e">
        <v>#N/A</v>
      </c>
      <c r="AN3071" s="49" t="e">
        <v>#N/A</v>
      </c>
      <c r="AO3071" s="49" t="e">
        <v>#N/A</v>
      </c>
      <c r="AP3071" s="49" t="e">
        <v>#N/A</v>
      </c>
      <c r="AQ3071" s="49" t="e">
        <v>#N/A</v>
      </c>
      <c r="AR3071" s="49" t="e">
        <v>#N/A</v>
      </c>
      <c r="AS3071" s="49" t="e">
        <v>#N/A</v>
      </c>
      <c r="AT3071" s="49" t="e">
        <v>#N/A</v>
      </c>
    </row>
    <row r="3072" spans="1:46" x14ac:dyDescent="0.25">
      <c r="A3072">
        <v>18</v>
      </c>
      <c r="B3072" t="s">
        <v>292</v>
      </c>
      <c r="C3072" t="s">
        <v>292</v>
      </c>
      <c r="D3072" t="s">
        <v>293</v>
      </c>
      <c r="E3072" t="s">
        <v>642</v>
      </c>
      <c r="F3072" t="s">
        <v>643</v>
      </c>
      <c r="G3072">
        <v>5002329.6688999999</v>
      </c>
      <c r="H3072">
        <v>5504510.1153999995</v>
      </c>
      <c r="I3072">
        <v>6160817.6560000004</v>
      </c>
      <c r="J3072">
        <v>6504199.4982000003</v>
      </c>
      <c r="K3072">
        <v>7139941.7368000001</v>
      </c>
      <c r="L3072">
        <v>7745965.6796000004</v>
      </c>
      <c r="M3072">
        <v>8703331.6056999993</v>
      </c>
      <c r="N3072">
        <v>8931492.8417000007</v>
      </c>
      <c r="O3072">
        <v>8646692.3827</v>
      </c>
      <c r="P3072">
        <v>8799508.3259999994</v>
      </c>
      <c r="Q3072">
        <v>9547294.1432000007</v>
      </c>
      <c r="R3072">
        <v>9497817.5888</v>
      </c>
      <c r="S3072">
        <v>9862422.4417000003</v>
      </c>
      <c r="T3072">
        <v>9846165.2479999997</v>
      </c>
      <c r="U3072">
        <v>9915020.4354999997</v>
      </c>
      <c r="V3072">
        <v>9714543.0243999995</v>
      </c>
      <c r="W3072">
        <v>9336284.3134000003</v>
      </c>
      <c r="X3072">
        <v>9022195.4634000007</v>
      </c>
      <c r="Y3072">
        <v>9286209.8253000006</v>
      </c>
      <c r="Z3072">
        <v>9165799.1361999996</v>
      </c>
      <c r="AA3072">
        <v>8727763.2039999999</v>
      </c>
      <c r="AB3072">
        <v>8283310.5526999999</v>
      </c>
      <c r="AC3072">
        <v>8566451.1381000001</v>
      </c>
      <c r="AD3072">
        <v>8206776.1627000002</v>
      </c>
      <c r="AE3072">
        <v>8298661.3837000001</v>
      </c>
      <c r="AF3072">
        <v>8816164.5426000003</v>
      </c>
      <c r="AG3072">
        <v>8845092.6175999995</v>
      </c>
      <c r="AH3072">
        <v>9104819.7800999992</v>
      </c>
      <c r="AI3072">
        <v>8651040.8182999995</v>
      </c>
      <c r="AJ3072">
        <v>8152519.9447999997</v>
      </c>
      <c r="AK3072">
        <v>8728683.3871999998</v>
      </c>
      <c r="AL3072">
        <v>8971714.6380000003</v>
      </c>
      <c r="AM3072" s="49" t="s">
        <v>293</v>
      </c>
      <c r="AN3072" s="49" t="s">
        <v>14</v>
      </c>
      <c r="AO3072" s="49" t="s">
        <v>500</v>
      </c>
      <c r="AP3072" s="49" t="s">
        <v>505</v>
      </c>
      <c r="AQ3072" s="49" t="s">
        <v>13</v>
      </c>
      <c r="AR3072" s="49" t="s">
        <v>495</v>
      </c>
      <c r="AS3072" s="49" t="s">
        <v>488</v>
      </c>
      <c r="AT3072" s="49" t="s">
        <v>489</v>
      </c>
    </row>
    <row r="3073" spans="1:46" x14ac:dyDescent="0.25">
      <c r="A3073">
        <v>18</v>
      </c>
      <c r="B3073" t="s">
        <v>493</v>
      </c>
      <c r="C3073" t="s">
        <v>586</v>
      </c>
      <c r="D3073" t="s">
        <v>587</v>
      </c>
      <c r="E3073" t="s">
        <v>642</v>
      </c>
      <c r="F3073" t="s">
        <v>643</v>
      </c>
      <c r="G3073">
        <v>91341195.733500004</v>
      </c>
      <c r="H3073">
        <v>91677532.187800005</v>
      </c>
      <c r="I3073">
        <v>92333173.466199994</v>
      </c>
      <c r="J3073">
        <v>91280250.608600006</v>
      </c>
      <c r="K3073">
        <v>94796991.443900004</v>
      </c>
      <c r="L3073">
        <v>95626329.819800004</v>
      </c>
      <c r="M3073">
        <v>97462441.648300007</v>
      </c>
      <c r="N3073">
        <v>98184493.194700003</v>
      </c>
      <c r="O3073">
        <v>99003942.3741</v>
      </c>
      <c r="P3073">
        <v>98243346.615199998</v>
      </c>
      <c r="Q3073">
        <v>98565398.850899994</v>
      </c>
      <c r="R3073">
        <v>99839392.129899994</v>
      </c>
      <c r="S3073">
        <v>98831271.260299996</v>
      </c>
      <c r="T3073">
        <v>99018946.764200002</v>
      </c>
      <c r="U3073">
        <v>100358019.43619999</v>
      </c>
      <c r="V3073">
        <v>99902716.989999995</v>
      </c>
      <c r="W3073">
        <v>101747657.059</v>
      </c>
      <c r="X3073">
        <v>102133264.2237</v>
      </c>
      <c r="Y3073">
        <v>102672381.22679999</v>
      </c>
      <c r="Z3073">
        <v>101088235.678</v>
      </c>
      <c r="AA3073">
        <v>103136958.1217</v>
      </c>
      <c r="AB3073">
        <v>106900847.8459</v>
      </c>
      <c r="AC3073">
        <v>108980068.85420001</v>
      </c>
      <c r="AD3073">
        <v>112451999.8176</v>
      </c>
      <c r="AE3073">
        <v>118693303.2775</v>
      </c>
      <c r="AF3073">
        <v>118415722.8379</v>
      </c>
      <c r="AG3073">
        <v>113998010.1164</v>
      </c>
      <c r="AH3073">
        <v>117934761.4664</v>
      </c>
      <c r="AI3073">
        <v>125350077.8818</v>
      </c>
      <c r="AJ3073">
        <v>131484579.6785</v>
      </c>
      <c r="AK3073">
        <v>122985049.2421</v>
      </c>
      <c r="AL3073">
        <v>124836264.37800001</v>
      </c>
      <c r="AM3073" s="49" t="e">
        <v>#N/A</v>
      </c>
      <c r="AN3073" s="49" t="e">
        <v>#N/A</v>
      </c>
      <c r="AO3073" s="49" t="e">
        <v>#N/A</v>
      </c>
      <c r="AP3073" s="49" t="e">
        <v>#N/A</v>
      </c>
      <c r="AQ3073" s="49" t="e">
        <v>#N/A</v>
      </c>
      <c r="AR3073" s="49" t="e">
        <v>#N/A</v>
      </c>
      <c r="AS3073" s="49" t="e">
        <v>#N/A</v>
      </c>
      <c r="AT3073" s="49" t="e">
        <v>#N/A</v>
      </c>
    </row>
    <row r="3074" spans="1:46" x14ac:dyDescent="0.25">
      <c r="A3074">
        <v>18</v>
      </c>
      <c r="B3074" t="s">
        <v>493</v>
      </c>
      <c r="C3074" t="s">
        <v>588</v>
      </c>
      <c r="D3074" t="s">
        <v>589</v>
      </c>
      <c r="E3074" t="s">
        <v>642</v>
      </c>
      <c r="F3074" t="s">
        <v>643</v>
      </c>
      <c r="G3074">
        <v>11147787.0485</v>
      </c>
      <c r="H3074">
        <v>11717133.819399999</v>
      </c>
      <c r="I3074">
        <v>11911602.732899999</v>
      </c>
      <c r="J3074">
        <v>12351223.662</v>
      </c>
      <c r="K3074">
        <v>12361371.724099999</v>
      </c>
      <c r="L3074">
        <v>13335655.9354</v>
      </c>
      <c r="M3074">
        <v>13698155.878699999</v>
      </c>
      <c r="N3074">
        <v>14437565.0019</v>
      </c>
      <c r="O3074">
        <v>15293982.5703</v>
      </c>
      <c r="P3074">
        <v>15149850.5944</v>
      </c>
      <c r="Q3074">
        <v>16212481.154899999</v>
      </c>
      <c r="R3074">
        <v>16832715.6538</v>
      </c>
      <c r="S3074">
        <v>16816881.477600001</v>
      </c>
      <c r="T3074">
        <v>16290416.0756</v>
      </c>
      <c r="U3074">
        <v>16894014.374899998</v>
      </c>
      <c r="V3074">
        <v>17773284.544300001</v>
      </c>
      <c r="W3074">
        <v>18091664.684300002</v>
      </c>
      <c r="X3074">
        <v>18337362.620999999</v>
      </c>
      <c r="Y3074">
        <v>18461602.2685</v>
      </c>
      <c r="Z3074">
        <v>19029358.373599999</v>
      </c>
      <c r="AA3074">
        <v>20498016.160799999</v>
      </c>
      <c r="AB3074">
        <v>18140280.298599999</v>
      </c>
      <c r="AC3074">
        <v>17391265.035999998</v>
      </c>
      <c r="AD3074">
        <v>18431700.57</v>
      </c>
      <c r="AE3074">
        <v>19561740.574000001</v>
      </c>
      <c r="AF3074">
        <v>20453042.748399999</v>
      </c>
      <c r="AG3074">
        <v>20764608.796</v>
      </c>
      <c r="AH3074">
        <v>21701561.932599999</v>
      </c>
      <c r="AI3074">
        <v>22202184.843400002</v>
      </c>
      <c r="AJ3074">
        <v>23748706.773200002</v>
      </c>
      <c r="AK3074">
        <v>24083301.694600001</v>
      </c>
      <c r="AL3074">
        <v>23475499.839699998</v>
      </c>
      <c r="AM3074" s="49" t="e">
        <v>#N/A</v>
      </c>
      <c r="AN3074" s="49" t="e">
        <v>#N/A</v>
      </c>
      <c r="AO3074" s="49" t="e">
        <v>#N/A</v>
      </c>
      <c r="AP3074" s="49" t="e">
        <v>#N/A</v>
      </c>
      <c r="AQ3074" s="49" t="e">
        <v>#N/A</v>
      </c>
      <c r="AR3074" s="49" t="e">
        <v>#N/A</v>
      </c>
      <c r="AS3074" s="49" t="e">
        <v>#N/A</v>
      </c>
      <c r="AT3074" s="49" t="e">
        <v>#N/A</v>
      </c>
    </row>
    <row r="3075" spans="1:46" x14ac:dyDescent="0.25">
      <c r="A3075">
        <v>18</v>
      </c>
      <c r="B3075" t="s">
        <v>493</v>
      </c>
      <c r="C3075" t="s">
        <v>590</v>
      </c>
      <c r="D3075" t="s">
        <v>591</v>
      </c>
      <c r="E3075" t="s">
        <v>642</v>
      </c>
      <c r="F3075" t="s">
        <v>643</v>
      </c>
      <c r="G3075">
        <v>44057450.0612</v>
      </c>
      <c r="H3075">
        <v>44456311.9146</v>
      </c>
      <c r="I3075">
        <v>44731230.144000001</v>
      </c>
      <c r="J3075">
        <v>45246033.151900001</v>
      </c>
      <c r="K3075">
        <v>46372141.6712</v>
      </c>
      <c r="L3075">
        <v>47862543.482699998</v>
      </c>
      <c r="M3075">
        <v>49974999.7029</v>
      </c>
      <c r="N3075">
        <v>49991076.529200003</v>
      </c>
      <c r="O3075">
        <v>48712545.923100002</v>
      </c>
      <c r="P3075">
        <v>48984097.157200001</v>
      </c>
      <c r="Q3075">
        <v>49306227.501900002</v>
      </c>
      <c r="R3075">
        <v>49171186.940300003</v>
      </c>
      <c r="S3075">
        <v>49493432.932800002</v>
      </c>
      <c r="T3075">
        <v>49186105.856899999</v>
      </c>
      <c r="U3075">
        <v>49070342.038500004</v>
      </c>
      <c r="V3075">
        <v>47611819.150200002</v>
      </c>
      <c r="W3075">
        <v>46626052.129199997</v>
      </c>
      <c r="X3075">
        <v>45452845.5933</v>
      </c>
      <c r="Y3075">
        <v>45665941.261699997</v>
      </c>
      <c r="Z3075">
        <v>43978983.873400003</v>
      </c>
      <c r="AA3075">
        <v>44355912.023599997</v>
      </c>
      <c r="AB3075">
        <v>42449722.420000002</v>
      </c>
      <c r="AC3075">
        <v>42483372.033100002</v>
      </c>
      <c r="AD3075">
        <v>41900838.2698</v>
      </c>
      <c r="AE3075">
        <v>41114616.071099997</v>
      </c>
      <c r="AF3075">
        <v>41322153.5867</v>
      </c>
      <c r="AG3075">
        <v>41049916.5506</v>
      </c>
      <c r="AH3075">
        <v>41077025.368799999</v>
      </c>
      <c r="AI3075">
        <v>40838253.797600001</v>
      </c>
      <c r="AJ3075">
        <v>39760682.884199999</v>
      </c>
      <c r="AK3075">
        <v>38317844.820600003</v>
      </c>
      <c r="AL3075">
        <v>38675954.719899997</v>
      </c>
      <c r="AM3075" s="49" t="e">
        <v>#N/A</v>
      </c>
      <c r="AN3075" s="49" t="e">
        <v>#N/A</v>
      </c>
      <c r="AO3075" s="49" t="e">
        <v>#N/A</v>
      </c>
      <c r="AP3075" s="49" t="e">
        <v>#N/A</v>
      </c>
      <c r="AQ3075" s="49" t="e">
        <v>#N/A</v>
      </c>
      <c r="AR3075" s="49" t="e">
        <v>#N/A</v>
      </c>
      <c r="AS3075" s="49" t="e">
        <v>#N/A</v>
      </c>
      <c r="AT3075" s="49" t="e">
        <v>#N/A</v>
      </c>
    </row>
    <row r="3076" spans="1:46" x14ac:dyDescent="0.25">
      <c r="A3076">
        <v>18</v>
      </c>
      <c r="B3076" t="s">
        <v>493</v>
      </c>
      <c r="C3076" t="s">
        <v>592</v>
      </c>
      <c r="D3076" t="s">
        <v>593</v>
      </c>
      <c r="E3076" t="s">
        <v>642</v>
      </c>
      <c r="F3076" t="s">
        <v>643</v>
      </c>
      <c r="G3076">
        <v>146546432.8432</v>
      </c>
      <c r="H3076">
        <v>147850977.9219</v>
      </c>
      <c r="I3076">
        <v>148976006.34310001</v>
      </c>
      <c r="J3076">
        <v>148877507.42250001</v>
      </c>
      <c r="K3076">
        <v>153530504.83919999</v>
      </c>
      <c r="L3076">
        <v>156824529.23789999</v>
      </c>
      <c r="M3076">
        <v>161135597.22999999</v>
      </c>
      <c r="N3076">
        <v>162613134.72580001</v>
      </c>
      <c r="O3076">
        <v>163010470.86739999</v>
      </c>
      <c r="P3076">
        <v>162377294.3669</v>
      </c>
      <c r="Q3076">
        <v>164084107.5077</v>
      </c>
      <c r="R3076">
        <v>165843294.72400001</v>
      </c>
      <c r="S3076">
        <v>165141585.67070001</v>
      </c>
      <c r="T3076">
        <v>164495468.69659999</v>
      </c>
      <c r="U3076">
        <v>166322375.8495</v>
      </c>
      <c r="V3076">
        <v>165287820.68450001</v>
      </c>
      <c r="W3076">
        <v>166465373.8725</v>
      </c>
      <c r="X3076">
        <v>165923472.43799999</v>
      </c>
      <c r="Y3076">
        <v>166799924.75709999</v>
      </c>
      <c r="Z3076">
        <v>164096577.92500001</v>
      </c>
      <c r="AA3076">
        <v>167990886.30599999</v>
      </c>
      <c r="AB3076">
        <v>167490850.56459999</v>
      </c>
      <c r="AC3076">
        <v>168854705.92320001</v>
      </c>
      <c r="AD3076">
        <v>172784538.65740001</v>
      </c>
      <c r="AE3076">
        <v>179369659.92269999</v>
      </c>
      <c r="AF3076">
        <v>180190919.17300001</v>
      </c>
      <c r="AG3076">
        <v>175812535.46290001</v>
      </c>
      <c r="AH3076">
        <v>180713348.7678</v>
      </c>
      <c r="AI3076">
        <v>188390516.5228</v>
      </c>
      <c r="AJ3076">
        <v>194993969.336</v>
      </c>
      <c r="AK3076">
        <v>185386195.7572</v>
      </c>
      <c r="AL3076">
        <v>186987718.9377</v>
      </c>
      <c r="AM3076" s="49" t="e">
        <v>#N/A</v>
      </c>
      <c r="AN3076" s="49" t="e">
        <v>#N/A</v>
      </c>
      <c r="AO3076" s="49" t="e">
        <v>#N/A</v>
      </c>
      <c r="AP3076" s="49" t="e">
        <v>#N/A</v>
      </c>
      <c r="AQ3076" s="49" t="e">
        <v>#N/A</v>
      </c>
      <c r="AR3076" s="49" t="e">
        <v>#N/A</v>
      </c>
      <c r="AS3076" s="49" t="e">
        <v>#N/A</v>
      </c>
      <c r="AT3076" s="49" t="e">
        <v>#N/A</v>
      </c>
    </row>
    <row r="3077" spans="1:46" x14ac:dyDescent="0.25">
      <c r="A3077">
        <v>18</v>
      </c>
      <c r="B3077" t="s">
        <v>300</v>
      </c>
      <c r="C3077" t="s">
        <v>300</v>
      </c>
      <c r="D3077" t="s">
        <v>423</v>
      </c>
      <c r="E3077" t="s">
        <v>642</v>
      </c>
      <c r="F3077" t="s">
        <v>643</v>
      </c>
      <c r="G3077">
        <v>1603771.425</v>
      </c>
      <c r="H3077">
        <v>1653681.2379000001</v>
      </c>
      <c r="I3077">
        <v>1747319.5808999999</v>
      </c>
      <c r="J3077">
        <v>1855830.9615</v>
      </c>
      <c r="K3077">
        <v>1935948.7834000001</v>
      </c>
      <c r="L3077">
        <v>2036693.9264</v>
      </c>
      <c r="M3077">
        <v>2099558.6110999999</v>
      </c>
      <c r="N3077">
        <v>2156994.9882999999</v>
      </c>
      <c r="O3077">
        <v>2166904.4824000001</v>
      </c>
      <c r="P3077">
        <v>2260348.6458000001</v>
      </c>
      <c r="Q3077">
        <v>2525866.8309999998</v>
      </c>
      <c r="R3077">
        <v>2702752.2437</v>
      </c>
      <c r="S3077">
        <v>2616828.5233999998</v>
      </c>
      <c r="T3077">
        <v>2503608.5712000001</v>
      </c>
      <c r="U3077">
        <v>2431693.9800999998</v>
      </c>
      <c r="V3077">
        <v>2494864.2593999999</v>
      </c>
      <c r="W3077">
        <v>2537718.0750000002</v>
      </c>
      <c r="X3077">
        <v>2487558.3728999998</v>
      </c>
      <c r="Y3077">
        <v>2477459.6521999999</v>
      </c>
      <c r="Z3077">
        <v>2622364.4737</v>
      </c>
      <c r="AA3077">
        <v>2809366.3297999999</v>
      </c>
      <c r="AB3077">
        <v>2910560.3522000001</v>
      </c>
      <c r="AC3077">
        <v>3031956.9865999999</v>
      </c>
      <c r="AD3077">
        <v>3167774.2790999999</v>
      </c>
      <c r="AE3077">
        <v>3121651.0835000002</v>
      </c>
      <c r="AF3077">
        <v>3246953.0394000001</v>
      </c>
      <c r="AG3077">
        <v>3329660.1165</v>
      </c>
      <c r="AH3077">
        <v>3260392.5460000001</v>
      </c>
      <c r="AI3077">
        <v>3425818.4232999999</v>
      </c>
      <c r="AJ3077">
        <v>3425231.8191</v>
      </c>
      <c r="AK3077">
        <v>3358753.6496000001</v>
      </c>
      <c r="AL3077" t="s">
        <v>531</v>
      </c>
      <c r="AM3077" s="49" t="s">
        <v>423</v>
      </c>
      <c r="AN3077" s="49" t="s">
        <v>14</v>
      </c>
      <c r="AO3077" s="49" t="s">
        <v>485</v>
      </c>
      <c r="AP3077" s="49" t="s">
        <v>505</v>
      </c>
      <c r="AQ3077" s="49" t="s">
        <v>13</v>
      </c>
      <c r="AR3077" s="49" t="s">
        <v>495</v>
      </c>
      <c r="AS3077" s="49" t="s">
        <v>496</v>
      </c>
      <c r="AT3077" s="49" t="s">
        <v>497</v>
      </c>
    </row>
    <row r="3078" spans="1:46" x14ac:dyDescent="0.25">
      <c r="A3078">
        <v>18</v>
      </c>
      <c r="B3078" t="s">
        <v>493</v>
      </c>
      <c r="C3078" t="s">
        <v>594</v>
      </c>
      <c r="D3078" t="s">
        <v>595</v>
      </c>
      <c r="E3078" t="s">
        <v>642</v>
      </c>
      <c r="F3078" t="s">
        <v>643</v>
      </c>
      <c r="G3078">
        <v>1047651.7601</v>
      </c>
      <c r="H3078">
        <v>1055036.0024999999</v>
      </c>
      <c r="I3078">
        <v>1042729.7204</v>
      </c>
      <c r="J3078">
        <v>1046916.1268</v>
      </c>
      <c r="K3078">
        <v>1046034.1188000001</v>
      </c>
      <c r="L3078">
        <v>1095695.9180999999</v>
      </c>
      <c r="M3078">
        <v>1112048.9225000001</v>
      </c>
      <c r="N3078">
        <v>1108883.5216999999</v>
      </c>
      <c r="O3078">
        <v>1138543.621</v>
      </c>
      <c r="P3078">
        <v>1209212.1451000001</v>
      </c>
      <c r="Q3078">
        <v>1243626.0416999999</v>
      </c>
      <c r="R3078">
        <v>1273089.6209</v>
      </c>
      <c r="S3078">
        <v>1297277.2209000001</v>
      </c>
      <c r="T3078">
        <v>1408436.3799000001</v>
      </c>
      <c r="U3078">
        <v>1739633.3069</v>
      </c>
      <c r="V3078">
        <v>1804134.4904</v>
      </c>
      <c r="W3078">
        <v>1865543.8351</v>
      </c>
      <c r="X3078">
        <v>1840890.4955</v>
      </c>
      <c r="Y3078">
        <v>1842911.5351</v>
      </c>
      <c r="Z3078">
        <v>1866810.3798</v>
      </c>
      <c r="AA3078">
        <v>1907376.1468</v>
      </c>
      <c r="AB3078">
        <v>1931272.8311999999</v>
      </c>
      <c r="AC3078">
        <v>1956815.1373000001</v>
      </c>
      <c r="AD3078">
        <v>1971234.8491</v>
      </c>
      <c r="AE3078">
        <v>1998077.7930000001</v>
      </c>
      <c r="AF3078">
        <v>2105713.5252999999</v>
      </c>
      <c r="AG3078">
        <v>2122750.1504000002</v>
      </c>
      <c r="AH3078">
        <v>2120972.9877999998</v>
      </c>
      <c r="AI3078">
        <v>2185022.3862999999</v>
      </c>
      <c r="AJ3078">
        <v>2220438.8917</v>
      </c>
      <c r="AK3078">
        <v>2247447.7878</v>
      </c>
      <c r="AL3078" t="s">
        <v>531</v>
      </c>
      <c r="AM3078" s="49" t="e">
        <v>#N/A</v>
      </c>
      <c r="AN3078" s="49" t="e">
        <v>#N/A</v>
      </c>
      <c r="AO3078" s="49" t="e">
        <v>#N/A</v>
      </c>
      <c r="AP3078" s="49" t="e">
        <v>#N/A</v>
      </c>
      <c r="AQ3078" s="49" t="e">
        <v>#N/A</v>
      </c>
      <c r="AR3078" s="49" t="e">
        <v>#N/A</v>
      </c>
      <c r="AS3078" s="49" t="e">
        <v>#N/A</v>
      </c>
      <c r="AT3078" s="49" t="e">
        <v>#N/A</v>
      </c>
    </row>
    <row r="3079" spans="1:46" x14ac:dyDescent="0.25">
      <c r="A3079">
        <v>18</v>
      </c>
      <c r="B3079" t="s">
        <v>493</v>
      </c>
      <c r="C3079" t="s">
        <v>596</v>
      </c>
      <c r="D3079" t="s">
        <v>597</v>
      </c>
      <c r="E3079" t="s">
        <v>642</v>
      </c>
      <c r="F3079" t="s">
        <v>643</v>
      </c>
      <c r="G3079">
        <v>27482.879499999999</v>
      </c>
      <c r="H3079">
        <v>30562.505399999998</v>
      </c>
      <c r="I3079">
        <v>29825.0759</v>
      </c>
      <c r="J3079">
        <v>29971.973999999998</v>
      </c>
      <c r="K3079">
        <v>29708.975999999999</v>
      </c>
      <c r="L3079">
        <v>30377.415300000001</v>
      </c>
      <c r="M3079">
        <v>30254.662499999999</v>
      </c>
      <c r="N3079">
        <v>30954.222399999999</v>
      </c>
      <c r="O3079">
        <v>31378.638299999999</v>
      </c>
      <c r="P3079">
        <v>33533.132100000003</v>
      </c>
      <c r="Q3079">
        <v>15323.2233</v>
      </c>
      <c r="R3079">
        <v>14519.0353</v>
      </c>
      <c r="S3079">
        <v>15699.5119</v>
      </c>
      <c r="T3079">
        <v>14224.6739</v>
      </c>
      <c r="U3079">
        <v>14974.433499999999</v>
      </c>
      <c r="V3079">
        <v>14774.4301</v>
      </c>
      <c r="W3079">
        <v>19818.766299999999</v>
      </c>
      <c r="X3079">
        <v>21038.561099999999</v>
      </c>
      <c r="Y3079">
        <v>21606.358199999999</v>
      </c>
      <c r="Z3079">
        <v>22375.167700000002</v>
      </c>
      <c r="AA3079">
        <v>24235.3295</v>
      </c>
      <c r="AB3079">
        <v>21363.096799999999</v>
      </c>
      <c r="AC3079">
        <v>18569.4084</v>
      </c>
      <c r="AD3079">
        <v>15449.945100000001</v>
      </c>
      <c r="AE3079">
        <v>15505.6296</v>
      </c>
      <c r="AF3079">
        <v>15165.5568</v>
      </c>
      <c r="AG3079">
        <v>14924.526900000001</v>
      </c>
      <c r="AH3079">
        <v>13871.0108</v>
      </c>
      <c r="AI3079">
        <v>13774.923699999999</v>
      </c>
      <c r="AJ3079">
        <v>12754.7554</v>
      </c>
      <c r="AK3079">
        <v>12563.8876</v>
      </c>
      <c r="AL3079" t="s">
        <v>531</v>
      </c>
      <c r="AM3079" s="49" t="e">
        <v>#N/A</v>
      </c>
      <c r="AN3079" s="49" t="e">
        <v>#N/A</v>
      </c>
      <c r="AO3079" s="49" t="e">
        <v>#N/A</v>
      </c>
      <c r="AP3079" s="49" t="e">
        <v>#N/A</v>
      </c>
      <c r="AQ3079" s="49" t="e">
        <v>#N/A</v>
      </c>
      <c r="AR3079" s="49" t="e">
        <v>#N/A</v>
      </c>
      <c r="AS3079" s="49" t="e">
        <v>#N/A</v>
      </c>
      <c r="AT3079" s="49" t="e">
        <v>#N/A</v>
      </c>
    </row>
    <row r="3080" spans="1:46" x14ac:dyDescent="0.25">
      <c r="A3080">
        <v>18</v>
      </c>
      <c r="B3080" t="s">
        <v>493</v>
      </c>
      <c r="C3080" t="s">
        <v>598</v>
      </c>
      <c r="D3080" t="s">
        <v>599</v>
      </c>
      <c r="E3080" t="s">
        <v>642</v>
      </c>
      <c r="F3080" t="s">
        <v>643</v>
      </c>
      <c r="G3080">
        <v>356983.01789999998</v>
      </c>
      <c r="H3080">
        <v>381093.61430000002</v>
      </c>
      <c r="I3080">
        <v>391478.10499999998</v>
      </c>
      <c r="J3080">
        <v>397828.50089999998</v>
      </c>
      <c r="K3080">
        <v>417535.98619999998</v>
      </c>
      <c r="L3080">
        <v>395071.60609999998</v>
      </c>
      <c r="M3080">
        <v>427922.11820000003</v>
      </c>
      <c r="N3080">
        <v>369213.3934</v>
      </c>
      <c r="O3080">
        <v>372793.51770000003</v>
      </c>
      <c r="P3080">
        <v>403337.12809999997</v>
      </c>
      <c r="Q3080">
        <v>283696.64689999999</v>
      </c>
      <c r="R3080">
        <v>278330.0025</v>
      </c>
      <c r="S3080">
        <v>263448.90110000002</v>
      </c>
      <c r="T3080">
        <v>266025.54989999998</v>
      </c>
      <c r="U3080">
        <v>343188.33260000002</v>
      </c>
      <c r="V3080">
        <v>464217.64649999997</v>
      </c>
      <c r="W3080">
        <v>643578.45440000005</v>
      </c>
      <c r="X3080">
        <v>658518.55200000003</v>
      </c>
      <c r="Y3080">
        <v>719306.07319999998</v>
      </c>
      <c r="Z3080">
        <v>652207.64599999995</v>
      </c>
      <c r="AA3080">
        <v>631183.99829999998</v>
      </c>
      <c r="AB3080">
        <v>691920.24789999996</v>
      </c>
      <c r="AC3080">
        <v>698704.54700000002</v>
      </c>
      <c r="AD3080">
        <v>649213.69880000001</v>
      </c>
      <c r="AE3080">
        <v>674989.90049999999</v>
      </c>
      <c r="AF3080">
        <v>762356.8567</v>
      </c>
      <c r="AG3080">
        <v>734933.03619999997</v>
      </c>
      <c r="AH3080">
        <v>703421.95689999999</v>
      </c>
      <c r="AI3080">
        <v>655324.35860000004</v>
      </c>
      <c r="AJ3080">
        <v>656258.14890000003</v>
      </c>
      <c r="AK3080">
        <v>552939.25859999994</v>
      </c>
      <c r="AL3080" t="s">
        <v>531</v>
      </c>
      <c r="AM3080" s="49" t="e">
        <v>#N/A</v>
      </c>
      <c r="AN3080" s="49" t="e">
        <v>#N/A</v>
      </c>
      <c r="AO3080" s="49" t="e">
        <v>#N/A</v>
      </c>
      <c r="AP3080" s="49" t="e">
        <v>#N/A</v>
      </c>
      <c r="AQ3080" s="49" t="e">
        <v>#N/A</v>
      </c>
      <c r="AR3080" s="49" t="e">
        <v>#N/A</v>
      </c>
      <c r="AS3080" s="49" t="e">
        <v>#N/A</v>
      </c>
      <c r="AT3080" s="49" t="e">
        <v>#N/A</v>
      </c>
    </row>
    <row r="3081" spans="1:46" x14ac:dyDescent="0.25">
      <c r="A3081">
        <v>18</v>
      </c>
      <c r="B3081" t="s">
        <v>301</v>
      </c>
      <c r="C3081" t="s">
        <v>301</v>
      </c>
      <c r="D3081" t="s">
        <v>302</v>
      </c>
      <c r="E3081" t="s">
        <v>642</v>
      </c>
      <c r="F3081" t="s">
        <v>643</v>
      </c>
      <c r="G3081">
        <v>1431206.882</v>
      </c>
      <c r="H3081">
        <v>1514704.0418</v>
      </c>
      <c r="I3081">
        <v>1579653.0160999999</v>
      </c>
      <c r="J3081">
        <v>1631453.9269999999</v>
      </c>
      <c r="K3081">
        <v>1655006.0209999999</v>
      </c>
      <c r="L3081">
        <v>1718775.6742</v>
      </c>
      <c r="M3081">
        <v>1758009.8504000001</v>
      </c>
      <c r="N3081">
        <v>1767628.5837999999</v>
      </c>
      <c r="O3081">
        <v>1814416.2873</v>
      </c>
      <c r="P3081">
        <v>1889197.1030999999</v>
      </c>
      <c r="Q3081">
        <v>1967440.7249</v>
      </c>
      <c r="R3081">
        <v>2054766.6254</v>
      </c>
      <c r="S3081">
        <v>2100271.1458999999</v>
      </c>
      <c r="T3081">
        <v>2318260.0614999998</v>
      </c>
      <c r="U3081">
        <v>2465825.3557000002</v>
      </c>
      <c r="V3081">
        <v>2575433.8955999999</v>
      </c>
      <c r="W3081">
        <v>2595181.1430000002</v>
      </c>
      <c r="X3081">
        <v>2693392.0241999999</v>
      </c>
      <c r="Y3081">
        <v>2655291.1979999999</v>
      </c>
      <c r="Z3081">
        <v>2723438.7535000001</v>
      </c>
      <c r="AA3081">
        <v>2757066.4989</v>
      </c>
      <c r="AB3081">
        <v>2792877.4679</v>
      </c>
      <c r="AC3081">
        <v>2838700.9597999998</v>
      </c>
      <c r="AD3081">
        <v>2883914.2507000002</v>
      </c>
      <c r="AE3081">
        <v>2937243.7579999999</v>
      </c>
      <c r="AF3081">
        <v>2889371.9956999999</v>
      </c>
      <c r="AG3081">
        <v>2870651.2637999998</v>
      </c>
      <c r="AH3081">
        <v>2782299.8191999998</v>
      </c>
      <c r="AI3081">
        <v>3070338.2990999999</v>
      </c>
      <c r="AJ3081">
        <v>3046887.6889999998</v>
      </c>
      <c r="AK3081">
        <v>3041914.3149000001</v>
      </c>
      <c r="AL3081" t="s">
        <v>531</v>
      </c>
      <c r="AM3081" s="49" t="s">
        <v>302</v>
      </c>
      <c r="AN3081" s="49" t="s">
        <v>14</v>
      </c>
      <c r="AO3081" s="49" t="s">
        <v>485</v>
      </c>
      <c r="AP3081" s="49" t="s">
        <v>494</v>
      </c>
      <c r="AQ3081" s="49" t="s">
        <v>11</v>
      </c>
      <c r="AR3081" s="49" t="s">
        <v>487</v>
      </c>
      <c r="AS3081" s="49" t="s">
        <v>488</v>
      </c>
      <c r="AT3081" s="49" t="s">
        <v>489</v>
      </c>
    </row>
    <row r="3082" spans="1:46" x14ac:dyDescent="0.25">
      <c r="A3082">
        <v>18</v>
      </c>
      <c r="B3082" t="s">
        <v>303</v>
      </c>
      <c r="C3082" t="s">
        <v>303</v>
      </c>
      <c r="D3082" t="s">
        <v>304</v>
      </c>
      <c r="E3082" t="s">
        <v>642</v>
      </c>
      <c r="F3082" t="s">
        <v>643</v>
      </c>
      <c r="G3082">
        <v>25113.7997</v>
      </c>
      <c r="H3082">
        <v>24708.601200000001</v>
      </c>
      <c r="I3082">
        <v>25562.5995</v>
      </c>
      <c r="J3082">
        <v>27183</v>
      </c>
      <c r="K3082">
        <v>26685.5998</v>
      </c>
      <c r="L3082">
        <v>24757.800299999999</v>
      </c>
      <c r="M3082">
        <v>28768.8007</v>
      </c>
      <c r="N3082">
        <v>28875.802800000001</v>
      </c>
      <c r="O3082">
        <v>26321.000599999999</v>
      </c>
      <c r="P3082">
        <v>29964.998800000001</v>
      </c>
      <c r="Q3082">
        <v>23837.801200000002</v>
      </c>
      <c r="R3082">
        <v>22289.401099999999</v>
      </c>
      <c r="S3082">
        <v>25521.6024</v>
      </c>
      <c r="T3082">
        <v>23428.801100000001</v>
      </c>
      <c r="U3082">
        <v>26937.398099999999</v>
      </c>
      <c r="V3082">
        <v>26585.401300000001</v>
      </c>
      <c r="W3082">
        <v>26447.002400000001</v>
      </c>
      <c r="X3082">
        <v>26851.598000000002</v>
      </c>
      <c r="Y3082">
        <v>27178.197700000001</v>
      </c>
      <c r="Z3082">
        <v>26479.198899999999</v>
      </c>
      <c r="AA3082">
        <v>28075.399600000001</v>
      </c>
      <c r="AB3082">
        <v>28251.802100000001</v>
      </c>
      <c r="AC3082">
        <v>33073.798300000002</v>
      </c>
      <c r="AD3082">
        <v>33248.065399999999</v>
      </c>
      <c r="AE3082">
        <v>33199.1469</v>
      </c>
      <c r="AF3082">
        <v>37633.202499999999</v>
      </c>
      <c r="AG3082">
        <v>39530.396500000003</v>
      </c>
      <c r="AH3082">
        <v>41688.076500000003</v>
      </c>
      <c r="AI3082">
        <v>44315.887999999999</v>
      </c>
      <c r="AJ3082">
        <v>35241.447</v>
      </c>
      <c r="AK3082">
        <v>42812.994299999998</v>
      </c>
      <c r="AL3082" t="s">
        <v>531</v>
      </c>
      <c r="AM3082" s="49" t="s">
        <v>304</v>
      </c>
      <c r="AN3082" s="49" t="s">
        <v>14</v>
      </c>
      <c r="AO3082" s="49" t="s">
        <v>507</v>
      </c>
      <c r="AP3082" s="49" t="s">
        <v>501</v>
      </c>
      <c r="AQ3082" s="49" t="s">
        <v>10</v>
      </c>
      <c r="AR3082" s="49" t="s">
        <v>487</v>
      </c>
      <c r="AS3082" s="49" t="s">
        <v>488</v>
      </c>
      <c r="AT3082" s="49" t="s">
        <v>489</v>
      </c>
    </row>
    <row r="3083" spans="1:46" x14ac:dyDescent="0.25">
      <c r="A3083">
        <v>18</v>
      </c>
      <c r="B3083" t="s">
        <v>319</v>
      </c>
      <c r="C3083" t="s">
        <v>319</v>
      </c>
      <c r="D3083" t="s">
        <v>320</v>
      </c>
      <c r="E3083" t="s">
        <v>642</v>
      </c>
      <c r="F3083" t="s">
        <v>643</v>
      </c>
      <c r="G3083">
        <v>191668.60159999999</v>
      </c>
      <c r="H3083">
        <v>204149.19699999999</v>
      </c>
      <c r="I3083">
        <v>189252.80119999999</v>
      </c>
      <c r="J3083">
        <v>201854.9981</v>
      </c>
      <c r="K3083">
        <v>225296.59820000001</v>
      </c>
      <c r="L3083">
        <v>252280.19760000001</v>
      </c>
      <c r="M3083">
        <v>267487.19949999999</v>
      </c>
      <c r="N3083">
        <v>293530.20079999999</v>
      </c>
      <c r="O3083">
        <v>287415.79810000001</v>
      </c>
      <c r="P3083">
        <v>282232.19640000002</v>
      </c>
      <c r="Q3083">
        <v>286273.80229999998</v>
      </c>
      <c r="R3083">
        <v>257771.9981</v>
      </c>
      <c r="S3083">
        <v>263462.99810000003</v>
      </c>
      <c r="T3083">
        <v>277269.39809999999</v>
      </c>
      <c r="U3083">
        <v>277493.60129999998</v>
      </c>
      <c r="V3083">
        <v>275553.40049999999</v>
      </c>
      <c r="W3083">
        <v>291677.79719999997</v>
      </c>
      <c r="X3083">
        <v>299327.0013</v>
      </c>
      <c r="Y3083">
        <v>308756.99790000002</v>
      </c>
      <c r="Z3083">
        <v>299176.79979999998</v>
      </c>
      <c r="AA3083">
        <v>298089.60090000002</v>
      </c>
      <c r="AB3083">
        <v>307944.59960000002</v>
      </c>
      <c r="AC3083">
        <v>315362.60019999999</v>
      </c>
      <c r="AD3083">
        <v>311935.19780000002</v>
      </c>
      <c r="AE3083">
        <v>296280.8028</v>
      </c>
      <c r="AF3083">
        <v>304713.80089999997</v>
      </c>
      <c r="AG3083">
        <v>361071.39880000002</v>
      </c>
      <c r="AH3083">
        <v>348203.2942</v>
      </c>
      <c r="AI3083">
        <v>345505.8394</v>
      </c>
      <c r="AJ3083">
        <v>308490.91840000002</v>
      </c>
      <c r="AK3083">
        <v>293042.76520000002</v>
      </c>
      <c r="AL3083" t="s">
        <v>531</v>
      </c>
      <c r="AM3083" s="49" t="s">
        <v>320</v>
      </c>
      <c r="AN3083" s="49" t="s">
        <v>14</v>
      </c>
      <c r="AO3083" s="49" t="s">
        <v>506</v>
      </c>
      <c r="AP3083" s="49" t="s">
        <v>501</v>
      </c>
      <c r="AQ3083" s="49" t="s">
        <v>10</v>
      </c>
      <c r="AR3083" s="49" t="s">
        <v>487</v>
      </c>
      <c r="AS3083" s="49" t="s">
        <v>488</v>
      </c>
      <c r="AT3083" s="49" t="s">
        <v>489</v>
      </c>
    </row>
    <row r="3084" spans="1:46" x14ac:dyDescent="0.25">
      <c r="A3084">
        <v>18</v>
      </c>
      <c r="B3084" t="s">
        <v>115</v>
      </c>
      <c r="C3084" t="s">
        <v>115</v>
      </c>
      <c r="D3084" t="s">
        <v>600</v>
      </c>
      <c r="E3084" t="s">
        <v>642</v>
      </c>
      <c r="F3084" t="s">
        <v>643</v>
      </c>
      <c r="G3084">
        <v>36880490.435000002</v>
      </c>
      <c r="H3084">
        <v>37124839.518700004</v>
      </c>
      <c r="I3084">
        <v>37848314.895300001</v>
      </c>
      <c r="J3084">
        <v>39059062.419399999</v>
      </c>
      <c r="K3084">
        <v>41285924.770900004</v>
      </c>
      <c r="L3084">
        <v>44567973.556599997</v>
      </c>
      <c r="M3084">
        <v>45679927.593699999</v>
      </c>
      <c r="N3084">
        <v>45238685.171300001</v>
      </c>
      <c r="O3084">
        <v>45183096.332699999</v>
      </c>
      <c r="P3084">
        <v>44957544.934299998</v>
      </c>
      <c r="Q3084">
        <v>47044917.457900003</v>
      </c>
      <c r="R3084">
        <v>49247488.527500004</v>
      </c>
      <c r="S3084">
        <v>51366773.611100003</v>
      </c>
      <c r="T3084">
        <v>57573528.882700004</v>
      </c>
      <c r="U3084">
        <v>64233875.401000001</v>
      </c>
      <c r="V3084">
        <v>69977150.920300007</v>
      </c>
      <c r="W3084">
        <v>75055471.130700007</v>
      </c>
      <c r="X3084">
        <v>80244659.709999993</v>
      </c>
      <c r="Y3084">
        <v>82355114.409500003</v>
      </c>
      <c r="Z3084">
        <v>85895066.516499996</v>
      </c>
      <c r="AA3084">
        <v>93592139.938899994</v>
      </c>
      <c r="AB3084">
        <v>99847633.875</v>
      </c>
      <c r="AC3084">
        <v>100490308.3532</v>
      </c>
      <c r="AD3084">
        <v>103243102.654</v>
      </c>
      <c r="AE3084">
        <v>105024466.345</v>
      </c>
      <c r="AF3084">
        <v>104816391.49969999</v>
      </c>
      <c r="AG3084">
        <v>98692632.7764</v>
      </c>
      <c r="AH3084">
        <v>102678148.6611</v>
      </c>
      <c r="AI3084">
        <v>108592161.3946</v>
      </c>
      <c r="AJ3084">
        <v>113861153.0447</v>
      </c>
      <c r="AK3084">
        <v>117060910.73280001</v>
      </c>
      <c r="AL3084" t="s">
        <v>531</v>
      </c>
      <c r="AM3084" s="49" t="s">
        <v>116</v>
      </c>
      <c r="AN3084" s="49" t="s">
        <v>14</v>
      </c>
      <c r="AO3084" s="49" t="s">
        <v>485</v>
      </c>
      <c r="AP3084" s="49" t="s">
        <v>501</v>
      </c>
      <c r="AQ3084" s="49" t="s">
        <v>11</v>
      </c>
      <c r="AR3084" s="49" t="s">
        <v>487</v>
      </c>
      <c r="AS3084" s="49" t="s">
        <v>488</v>
      </c>
      <c r="AT3084" s="49" t="s">
        <v>489</v>
      </c>
    </row>
    <row r="3085" spans="1:46" x14ac:dyDescent="0.25">
      <c r="A3085">
        <v>18</v>
      </c>
      <c r="B3085" t="s">
        <v>305</v>
      </c>
      <c r="C3085" t="s">
        <v>305</v>
      </c>
      <c r="D3085" t="s">
        <v>306</v>
      </c>
      <c r="E3085" t="s">
        <v>642</v>
      </c>
      <c r="F3085" t="s">
        <v>643</v>
      </c>
      <c r="G3085">
        <v>443662.74449999997</v>
      </c>
      <c r="H3085">
        <v>411551.19429999997</v>
      </c>
      <c r="I3085">
        <v>401821.88750000001</v>
      </c>
      <c r="J3085">
        <v>421610.27010000002</v>
      </c>
      <c r="K3085">
        <v>423179.27759999997</v>
      </c>
      <c r="L3085">
        <v>419552.44540000003</v>
      </c>
      <c r="M3085">
        <v>416977.94439999998</v>
      </c>
      <c r="N3085">
        <v>407971.59749999997</v>
      </c>
      <c r="O3085">
        <v>461589.82659999997</v>
      </c>
      <c r="P3085">
        <v>447616.88400000002</v>
      </c>
      <c r="Q3085">
        <v>443718.97739999997</v>
      </c>
      <c r="R3085">
        <v>445686.17469999997</v>
      </c>
      <c r="S3085">
        <v>438077.83799999999</v>
      </c>
      <c r="T3085">
        <v>447213.63650000002</v>
      </c>
      <c r="U3085">
        <v>446141.86599999998</v>
      </c>
      <c r="V3085">
        <v>503522.93969999999</v>
      </c>
      <c r="W3085">
        <v>529838.20019999996</v>
      </c>
      <c r="X3085">
        <v>557228.09089999995</v>
      </c>
      <c r="Y3085">
        <v>599013.62349999999</v>
      </c>
      <c r="Z3085">
        <v>680064.2267</v>
      </c>
      <c r="AA3085">
        <v>830667.14899999998</v>
      </c>
      <c r="AB3085">
        <v>997926.08270000003</v>
      </c>
      <c r="AC3085">
        <v>1007505.3472</v>
      </c>
      <c r="AD3085">
        <v>1044773.1593000001</v>
      </c>
      <c r="AE3085">
        <v>1084316.1078000001</v>
      </c>
      <c r="AF3085">
        <v>1020403.8983</v>
      </c>
      <c r="AG3085">
        <v>1027784.6572</v>
      </c>
      <c r="AH3085">
        <v>989325.82609999995</v>
      </c>
      <c r="AI3085">
        <v>988888.06689999998</v>
      </c>
      <c r="AJ3085">
        <v>1029531.5535</v>
      </c>
      <c r="AK3085">
        <v>946687.92799999996</v>
      </c>
      <c r="AL3085" t="s">
        <v>531</v>
      </c>
      <c r="AM3085" s="49" t="s">
        <v>306</v>
      </c>
      <c r="AN3085" s="49" t="s">
        <v>14</v>
      </c>
      <c r="AO3085" s="49" t="s">
        <v>506</v>
      </c>
      <c r="AP3085" s="49" t="s">
        <v>501</v>
      </c>
      <c r="AQ3085" s="49" t="s">
        <v>10</v>
      </c>
      <c r="AR3085" s="49" t="s">
        <v>487</v>
      </c>
      <c r="AS3085" s="49" t="s">
        <v>488</v>
      </c>
      <c r="AT3085" s="49" t="s">
        <v>489</v>
      </c>
    </row>
    <row r="3086" spans="1:46" x14ac:dyDescent="0.25">
      <c r="A3086">
        <v>18</v>
      </c>
      <c r="B3086" t="s">
        <v>307</v>
      </c>
      <c r="C3086" t="s">
        <v>307</v>
      </c>
      <c r="D3086" t="s">
        <v>308</v>
      </c>
      <c r="E3086" t="s">
        <v>642</v>
      </c>
      <c r="F3086" t="s">
        <v>643</v>
      </c>
      <c r="G3086">
        <v>692127.86710000003</v>
      </c>
      <c r="H3086">
        <v>675127.24010000005</v>
      </c>
      <c r="I3086">
        <v>673848.34849999996</v>
      </c>
      <c r="J3086">
        <v>658279.44799999997</v>
      </c>
      <c r="K3086">
        <v>657828.06079999998</v>
      </c>
      <c r="L3086">
        <v>631011.2132</v>
      </c>
      <c r="M3086">
        <v>632888.36919999996</v>
      </c>
      <c r="N3086">
        <v>646120.12670000002</v>
      </c>
      <c r="O3086">
        <v>697346.13549999997</v>
      </c>
      <c r="P3086">
        <v>760843.47089999996</v>
      </c>
      <c r="Q3086">
        <v>794837.58640000003</v>
      </c>
      <c r="R3086">
        <v>746548.29130000004</v>
      </c>
      <c r="S3086">
        <v>822722.29410000006</v>
      </c>
      <c r="T3086">
        <v>840913.76</v>
      </c>
      <c r="U3086">
        <v>857155.21129999997</v>
      </c>
      <c r="V3086">
        <v>896772.11549999996</v>
      </c>
      <c r="W3086">
        <v>910690.75529999996</v>
      </c>
      <c r="X3086">
        <v>957892.83900000004</v>
      </c>
      <c r="Y3086">
        <v>1006549.9738</v>
      </c>
      <c r="Z3086">
        <v>1040729.4055</v>
      </c>
      <c r="AA3086">
        <v>1059811.7638999999</v>
      </c>
      <c r="AB3086">
        <v>1091530.7723000001</v>
      </c>
      <c r="AC3086">
        <v>1114763.6772</v>
      </c>
      <c r="AD3086">
        <v>1087762.4136000001</v>
      </c>
      <c r="AE3086">
        <v>1144675.2649000001</v>
      </c>
      <c r="AF3086">
        <v>1161566.1894</v>
      </c>
      <c r="AG3086">
        <v>1275840.9262999999</v>
      </c>
      <c r="AH3086">
        <v>1273556.2733</v>
      </c>
      <c r="AI3086">
        <v>1298371.5708999999</v>
      </c>
      <c r="AJ3086">
        <v>1350361.4153</v>
      </c>
      <c r="AK3086">
        <v>1306988.3025</v>
      </c>
      <c r="AL3086" t="s">
        <v>531</v>
      </c>
      <c r="AM3086" s="49" t="s">
        <v>308</v>
      </c>
      <c r="AN3086" s="49" t="s">
        <v>14</v>
      </c>
      <c r="AO3086" s="49" t="s">
        <v>485</v>
      </c>
      <c r="AP3086" s="49" t="s">
        <v>494</v>
      </c>
      <c r="AQ3086" s="49" t="s">
        <v>11</v>
      </c>
      <c r="AR3086" s="49" t="s">
        <v>487</v>
      </c>
      <c r="AS3086" s="49" t="s">
        <v>488</v>
      </c>
      <c r="AT3086" s="49" t="s">
        <v>489</v>
      </c>
    </row>
    <row r="3087" spans="1:46" x14ac:dyDescent="0.25">
      <c r="A3087">
        <v>18</v>
      </c>
      <c r="B3087" t="s">
        <v>313</v>
      </c>
      <c r="C3087" t="s">
        <v>313</v>
      </c>
      <c r="D3087" t="s">
        <v>314</v>
      </c>
      <c r="E3087" t="s">
        <v>642</v>
      </c>
      <c r="F3087" t="s">
        <v>643</v>
      </c>
      <c r="G3087">
        <v>4349069.1180999996</v>
      </c>
      <c r="H3087">
        <v>4180012.8664000002</v>
      </c>
      <c r="I3087">
        <v>4089160.7843999998</v>
      </c>
      <c r="J3087">
        <v>4075890.8766999999</v>
      </c>
      <c r="K3087">
        <v>4079222.7990999999</v>
      </c>
      <c r="L3087">
        <v>4160133.1697</v>
      </c>
      <c r="M3087">
        <v>4143455.4371000002</v>
      </c>
      <c r="N3087">
        <v>4187488.7829999998</v>
      </c>
      <c r="O3087">
        <v>3652573.6984000001</v>
      </c>
      <c r="P3087">
        <v>3499598.8577000001</v>
      </c>
      <c r="Q3087">
        <v>3317669.7996</v>
      </c>
      <c r="R3087">
        <v>3345895.6645</v>
      </c>
      <c r="S3087">
        <v>3341567.9493</v>
      </c>
      <c r="T3087">
        <v>3328052.4271999998</v>
      </c>
      <c r="U3087">
        <v>3286034.6151000001</v>
      </c>
      <c r="V3087">
        <v>3280516.4712999999</v>
      </c>
      <c r="W3087">
        <v>3236969.7026999998</v>
      </c>
      <c r="X3087">
        <v>3023692.0717000002</v>
      </c>
      <c r="Y3087">
        <v>2974706.8174000001</v>
      </c>
      <c r="Z3087">
        <v>2812615.6425000001</v>
      </c>
      <c r="AA3087">
        <v>2808525.1179999998</v>
      </c>
      <c r="AB3087">
        <v>2853490.4498000001</v>
      </c>
      <c r="AC3087">
        <v>2986479.0858</v>
      </c>
      <c r="AD3087">
        <v>2969912.1819000002</v>
      </c>
      <c r="AE3087">
        <v>2819628.2143000001</v>
      </c>
      <c r="AF3087">
        <v>2842212.2071000002</v>
      </c>
      <c r="AG3087">
        <v>2790536.2218999998</v>
      </c>
      <c r="AH3087">
        <v>2689561.0436</v>
      </c>
      <c r="AI3087">
        <v>2706631.1505999998</v>
      </c>
      <c r="AJ3087">
        <v>2600873.9852</v>
      </c>
      <c r="AK3087">
        <v>2422563.9885999998</v>
      </c>
      <c r="AL3087">
        <v>2492278.9397</v>
      </c>
      <c r="AM3087" s="49" t="s">
        <v>314</v>
      </c>
      <c r="AN3087" s="49" t="s">
        <v>14</v>
      </c>
      <c r="AO3087" s="49" t="s">
        <v>500</v>
      </c>
      <c r="AP3087" s="49" t="s">
        <v>505</v>
      </c>
      <c r="AQ3087" s="49" t="s">
        <v>13</v>
      </c>
      <c r="AR3087" s="49" t="s">
        <v>487</v>
      </c>
      <c r="AS3087" s="49" t="s">
        <v>488</v>
      </c>
      <c r="AT3087" s="49" t="s">
        <v>489</v>
      </c>
    </row>
    <row r="3088" spans="1:46" x14ac:dyDescent="0.25">
      <c r="A3088">
        <v>18</v>
      </c>
      <c r="B3088" t="s">
        <v>317</v>
      </c>
      <c r="C3088" t="s">
        <v>317</v>
      </c>
      <c r="D3088" t="s">
        <v>318</v>
      </c>
      <c r="E3088" t="s">
        <v>642</v>
      </c>
      <c r="F3088" t="s">
        <v>643</v>
      </c>
      <c r="G3088">
        <v>142039.40479999999</v>
      </c>
      <c r="H3088">
        <v>142102.2194</v>
      </c>
      <c r="I3088">
        <v>123080.4189</v>
      </c>
      <c r="J3088">
        <v>137145.90650000001</v>
      </c>
      <c r="K3088">
        <v>145953.15849999999</v>
      </c>
      <c r="L3088">
        <v>138907.0043</v>
      </c>
      <c r="M3088">
        <v>158796.00839999999</v>
      </c>
      <c r="N3088">
        <v>156902.80439999999</v>
      </c>
      <c r="O3088">
        <v>156257.1998</v>
      </c>
      <c r="P3088">
        <v>140997.20139999999</v>
      </c>
      <c r="Q3088">
        <v>161042.20559999999</v>
      </c>
      <c r="R3088">
        <v>171525.59700000001</v>
      </c>
      <c r="S3088">
        <v>152526.40100000001</v>
      </c>
      <c r="T3088">
        <v>181563.2029</v>
      </c>
      <c r="U3088">
        <v>163104.8033</v>
      </c>
      <c r="V3088">
        <v>151339.8702</v>
      </c>
      <c r="W3088">
        <v>182829.84390000001</v>
      </c>
      <c r="X3088">
        <v>194254.34830000001</v>
      </c>
      <c r="Y3088">
        <v>187299.96049999999</v>
      </c>
      <c r="Z3088">
        <v>206225.98800000001</v>
      </c>
      <c r="AA3088">
        <v>242877.8548</v>
      </c>
      <c r="AB3088">
        <v>231562.34950000001</v>
      </c>
      <c r="AC3088">
        <v>197111.9901</v>
      </c>
      <c r="AD3088">
        <v>240816.14050000001</v>
      </c>
      <c r="AE3088">
        <v>250449.54860000001</v>
      </c>
      <c r="AF3088">
        <v>222137.1342</v>
      </c>
      <c r="AG3088">
        <v>251109.0073</v>
      </c>
      <c r="AH3088">
        <v>218354.37299999999</v>
      </c>
      <c r="AI3088">
        <v>244818.54550000001</v>
      </c>
      <c r="AJ3088">
        <v>245803.58230000001</v>
      </c>
      <c r="AK3088">
        <v>254419.45139999999</v>
      </c>
      <c r="AL3088">
        <v>257375.17730000001</v>
      </c>
      <c r="AM3088" s="49" t="s">
        <v>318</v>
      </c>
      <c r="AN3088" s="49" t="s">
        <v>14</v>
      </c>
      <c r="AO3088" s="49" t="s">
        <v>500</v>
      </c>
      <c r="AP3088" s="49" t="s">
        <v>505</v>
      </c>
      <c r="AQ3088" s="49" t="s">
        <v>13</v>
      </c>
      <c r="AR3088" s="49" t="s">
        <v>487</v>
      </c>
      <c r="AS3088" s="49" t="s">
        <v>488</v>
      </c>
      <c r="AT3088" s="49" t="s">
        <v>489</v>
      </c>
    </row>
    <row r="3089" spans="1:46" x14ac:dyDescent="0.25">
      <c r="A3089">
        <v>18</v>
      </c>
      <c r="B3089" t="s">
        <v>321</v>
      </c>
      <c r="C3089" t="s">
        <v>321</v>
      </c>
      <c r="D3089" t="s">
        <v>424</v>
      </c>
      <c r="E3089" t="s">
        <v>642</v>
      </c>
      <c r="F3089" t="s">
        <v>643</v>
      </c>
      <c r="G3089">
        <v>1159578.6484999999</v>
      </c>
      <c r="H3089">
        <v>1171915.8753</v>
      </c>
      <c r="I3089">
        <v>1227194.2960999999</v>
      </c>
      <c r="J3089">
        <v>1205323.9350999999</v>
      </c>
      <c r="K3089">
        <v>1189574.0267</v>
      </c>
      <c r="L3089">
        <v>1207146.3485999999</v>
      </c>
      <c r="M3089">
        <v>1239721.2394000001</v>
      </c>
      <c r="N3089">
        <v>1686062.7655</v>
      </c>
      <c r="O3089">
        <v>1929552.3913</v>
      </c>
      <c r="P3089">
        <v>2236153.7315000002</v>
      </c>
      <c r="Q3089">
        <v>2490181.8552999999</v>
      </c>
      <c r="R3089">
        <v>2639032.3254</v>
      </c>
      <c r="S3089">
        <v>2849896.4336999999</v>
      </c>
      <c r="T3089">
        <v>3030654.4605999999</v>
      </c>
      <c r="U3089">
        <v>3527839.2089</v>
      </c>
      <c r="V3089">
        <v>3740204.6408000002</v>
      </c>
      <c r="W3089">
        <v>4162295.0699</v>
      </c>
      <c r="X3089">
        <v>4675654.9841</v>
      </c>
      <c r="Y3089">
        <v>5630424.6712999996</v>
      </c>
      <c r="Z3089">
        <v>5965720.1238000002</v>
      </c>
      <c r="AA3089">
        <v>7468318.1632000003</v>
      </c>
      <c r="AB3089">
        <v>8675471.3154000007</v>
      </c>
      <c r="AC3089">
        <v>9224802.9801000003</v>
      </c>
      <c r="AD3089">
        <v>9499509.6965999994</v>
      </c>
      <c r="AE3089">
        <v>9404750.4844000004</v>
      </c>
      <c r="AF3089">
        <v>9504430.7984999996</v>
      </c>
      <c r="AG3089">
        <v>9576689.2556999996</v>
      </c>
      <c r="AH3089">
        <v>9425616.2939999998</v>
      </c>
      <c r="AI3089">
        <v>9431141.1157000009</v>
      </c>
      <c r="AJ3089">
        <v>9366837.4403000008</v>
      </c>
      <c r="AK3089">
        <v>9257125.2059000004</v>
      </c>
      <c r="AL3089" t="s">
        <v>531</v>
      </c>
      <c r="AM3089" s="49" t="s">
        <v>424</v>
      </c>
      <c r="AN3089" s="49" t="s">
        <v>14</v>
      </c>
      <c r="AO3089" s="49" t="s">
        <v>485</v>
      </c>
      <c r="AP3089" s="49" t="s">
        <v>505</v>
      </c>
      <c r="AQ3089" s="49" t="s">
        <v>13</v>
      </c>
      <c r="AR3089" s="49" t="s">
        <v>495</v>
      </c>
      <c r="AS3089" s="49" t="s">
        <v>496</v>
      </c>
      <c r="AT3089" s="49" t="s">
        <v>497</v>
      </c>
    </row>
    <row r="3090" spans="1:46" x14ac:dyDescent="0.25">
      <c r="A3090">
        <v>18</v>
      </c>
      <c r="B3090" t="s">
        <v>253</v>
      </c>
      <c r="C3090" t="s">
        <v>253</v>
      </c>
      <c r="D3090" t="s">
        <v>601</v>
      </c>
      <c r="E3090" t="s">
        <v>642</v>
      </c>
      <c r="F3090" t="s">
        <v>643</v>
      </c>
      <c r="G3090">
        <v>3527.1990000000001</v>
      </c>
      <c r="H3090">
        <v>3865.4002999999998</v>
      </c>
      <c r="I3090">
        <v>3543.4018999999998</v>
      </c>
      <c r="J3090">
        <v>3957.9998000000001</v>
      </c>
      <c r="K3090">
        <v>3600.7986999999998</v>
      </c>
      <c r="L3090">
        <v>3753.3991999999998</v>
      </c>
      <c r="M3090">
        <v>3811.5999000000002</v>
      </c>
      <c r="N3090">
        <v>4192.201</v>
      </c>
      <c r="O3090">
        <v>3675.2022999999999</v>
      </c>
      <c r="P3090">
        <v>3704.2001</v>
      </c>
      <c r="Q3090">
        <v>3821.2003</v>
      </c>
      <c r="R3090">
        <v>4203.1997000000001</v>
      </c>
      <c r="S3090">
        <v>4085.2031000000002</v>
      </c>
      <c r="T3090">
        <v>4668.2025000000003</v>
      </c>
      <c r="U3090">
        <v>5003.8163000000004</v>
      </c>
      <c r="V3090">
        <v>4518.5871999999999</v>
      </c>
      <c r="W3090">
        <v>4801.5101999999997</v>
      </c>
      <c r="X3090">
        <v>4606.8155999999999</v>
      </c>
      <c r="Y3090">
        <v>5264.5577000000003</v>
      </c>
      <c r="Z3090">
        <v>5399.1130999999996</v>
      </c>
      <c r="AA3090">
        <v>23087.4136</v>
      </c>
      <c r="AB3090">
        <v>24285.4287</v>
      </c>
      <c r="AC3090">
        <v>25730.0003</v>
      </c>
      <c r="AD3090">
        <v>26066.158500000001</v>
      </c>
      <c r="AE3090">
        <v>28376.5478</v>
      </c>
      <c r="AF3090">
        <v>28276.596300000001</v>
      </c>
      <c r="AG3090">
        <v>30250.337599999999</v>
      </c>
      <c r="AH3090">
        <v>33063.7834</v>
      </c>
      <c r="AI3090">
        <v>34238.503199999999</v>
      </c>
      <c r="AJ3090">
        <v>28799.016800000001</v>
      </c>
      <c r="AK3090">
        <v>29364.423200000001</v>
      </c>
      <c r="AL3090">
        <v>29654.853200000001</v>
      </c>
      <c r="AM3090" s="49" t="s">
        <v>254</v>
      </c>
      <c r="AN3090" s="49" t="s">
        <v>14</v>
      </c>
      <c r="AO3090" s="49" t="s">
        <v>500</v>
      </c>
      <c r="AP3090" s="49" t="s">
        <v>501</v>
      </c>
      <c r="AQ3090" s="49" t="s">
        <v>502</v>
      </c>
      <c r="AR3090" s="49" t="s">
        <v>487</v>
      </c>
      <c r="AS3090" s="49" t="s">
        <v>488</v>
      </c>
      <c r="AT3090" s="49" t="s">
        <v>489</v>
      </c>
    </row>
    <row r="3091" spans="1:46" x14ac:dyDescent="0.25">
      <c r="A3091">
        <v>18</v>
      </c>
      <c r="B3091" t="s">
        <v>263</v>
      </c>
      <c r="C3091" t="s">
        <v>263</v>
      </c>
      <c r="D3091" t="s">
        <v>602</v>
      </c>
      <c r="E3091" t="s">
        <v>642</v>
      </c>
      <c r="F3091" t="s">
        <v>643</v>
      </c>
      <c r="G3091">
        <v>52620.7742</v>
      </c>
      <c r="H3091">
        <v>56454.760999999999</v>
      </c>
      <c r="I3091">
        <v>64306.413500000002</v>
      </c>
      <c r="J3091">
        <v>63369.9185</v>
      </c>
      <c r="K3091">
        <v>63351.438000000002</v>
      </c>
      <c r="L3091">
        <v>66795.445200000002</v>
      </c>
      <c r="M3091">
        <v>70184.492299999998</v>
      </c>
      <c r="N3091">
        <v>66715.703399999999</v>
      </c>
      <c r="O3091">
        <v>73180.872000000003</v>
      </c>
      <c r="P3091">
        <v>68354.651400000002</v>
      </c>
      <c r="Q3091">
        <v>64255.543899999997</v>
      </c>
      <c r="R3091">
        <v>65946.906400000007</v>
      </c>
      <c r="S3091">
        <v>63349.499499999998</v>
      </c>
      <c r="T3091">
        <v>69771.627800000002</v>
      </c>
      <c r="U3091">
        <v>66897.577999999994</v>
      </c>
      <c r="V3091">
        <v>68328.998900000006</v>
      </c>
      <c r="W3091">
        <v>69392.906600000002</v>
      </c>
      <c r="X3091">
        <v>64973.936000000002</v>
      </c>
      <c r="Y3091">
        <v>68941.125799999994</v>
      </c>
      <c r="Z3091">
        <v>67308.663100000005</v>
      </c>
      <c r="AA3091">
        <v>67294.231199999995</v>
      </c>
      <c r="AB3091">
        <v>73510.716499999995</v>
      </c>
      <c r="AC3091">
        <v>65351.099699999999</v>
      </c>
      <c r="AD3091">
        <v>59652.6011</v>
      </c>
      <c r="AE3091">
        <v>55715.2255</v>
      </c>
      <c r="AF3091">
        <v>53207.051800000001</v>
      </c>
      <c r="AG3091">
        <v>46913.525199999996</v>
      </c>
      <c r="AH3091">
        <v>48820.009700000002</v>
      </c>
      <c r="AI3091">
        <v>48074.474600000001</v>
      </c>
      <c r="AJ3091">
        <v>48554.06</v>
      </c>
      <c r="AK3091">
        <v>41716.215900000003</v>
      </c>
      <c r="AL3091">
        <v>37114.319799999997</v>
      </c>
      <c r="AM3091" s="49" t="s">
        <v>264</v>
      </c>
      <c r="AN3091" s="49" t="s">
        <v>14</v>
      </c>
      <c r="AO3091" s="49" t="s">
        <v>500</v>
      </c>
      <c r="AP3091" s="49" t="s">
        <v>501</v>
      </c>
      <c r="AQ3091" s="49" t="s">
        <v>502</v>
      </c>
      <c r="AR3091" s="49" t="s">
        <v>487</v>
      </c>
      <c r="AS3091" s="49" t="s">
        <v>488</v>
      </c>
      <c r="AT3091" s="49" t="s">
        <v>489</v>
      </c>
    </row>
    <row r="3092" spans="1:46" x14ac:dyDescent="0.25">
      <c r="A3092">
        <v>18</v>
      </c>
      <c r="B3092" t="s">
        <v>123</v>
      </c>
      <c r="C3092" t="s">
        <v>123</v>
      </c>
      <c r="D3092" t="s">
        <v>603</v>
      </c>
      <c r="E3092" t="s">
        <v>642</v>
      </c>
      <c r="F3092" t="s">
        <v>643</v>
      </c>
      <c r="G3092">
        <v>366188.53509999998</v>
      </c>
      <c r="H3092">
        <v>367732.40919999999</v>
      </c>
      <c r="I3092">
        <v>393095.16859999998</v>
      </c>
      <c r="J3092">
        <v>431974.66840000002</v>
      </c>
      <c r="K3092">
        <v>410606.48050000001</v>
      </c>
      <c r="L3092">
        <v>420799.50890000002</v>
      </c>
      <c r="M3092">
        <v>468965.08409999998</v>
      </c>
      <c r="N3092">
        <v>521818.7868</v>
      </c>
      <c r="O3092">
        <v>571848.7524</v>
      </c>
      <c r="P3092">
        <v>611191.6263</v>
      </c>
      <c r="Q3092">
        <v>605923.50989999995</v>
      </c>
      <c r="R3092">
        <v>565202.11109999998</v>
      </c>
      <c r="S3092">
        <v>546489.94960000005</v>
      </c>
      <c r="T3092">
        <v>502885.93479999999</v>
      </c>
      <c r="U3092">
        <v>524002.47509999998</v>
      </c>
      <c r="V3092">
        <v>570868.86529999995</v>
      </c>
      <c r="W3092">
        <v>653891.35089999996</v>
      </c>
      <c r="X3092">
        <v>526336.24769999995</v>
      </c>
      <c r="Y3092">
        <v>558643.87829999998</v>
      </c>
      <c r="Z3092">
        <v>645292.31680000003</v>
      </c>
      <c r="AA3092">
        <v>733599.74560000002</v>
      </c>
      <c r="AB3092">
        <v>721786.46329999994</v>
      </c>
      <c r="AC3092">
        <v>685392.68339999998</v>
      </c>
      <c r="AD3092">
        <v>613597.15639999998</v>
      </c>
      <c r="AE3092">
        <v>640603.48600000003</v>
      </c>
      <c r="AF3092">
        <v>614844.85219999996</v>
      </c>
      <c r="AG3092">
        <v>609180.73979999998</v>
      </c>
      <c r="AH3092">
        <v>692997.88</v>
      </c>
      <c r="AI3092">
        <v>823521.55839999998</v>
      </c>
      <c r="AJ3092">
        <v>846145.89509999997</v>
      </c>
      <c r="AK3092">
        <v>786135.48589999997</v>
      </c>
      <c r="AL3092" t="s">
        <v>531</v>
      </c>
      <c r="AM3092" s="49" t="s">
        <v>410</v>
      </c>
      <c r="AN3092" s="49" t="s">
        <v>5</v>
      </c>
      <c r="AO3092" s="49" t="s">
        <v>9</v>
      </c>
      <c r="AP3092" s="49" t="s">
        <v>494</v>
      </c>
      <c r="AQ3092" s="49" t="s">
        <v>9</v>
      </c>
      <c r="AR3092" s="49" t="s">
        <v>495</v>
      </c>
      <c r="AS3092" s="49" t="s">
        <v>496</v>
      </c>
      <c r="AT3092" s="49" t="s">
        <v>497</v>
      </c>
    </row>
    <row r="3093" spans="1:46" x14ac:dyDescent="0.25">
      <c r="A3093">
        <v>18</v>
      </c>
      <c r="B3093" t="s">
        <v>375</v>
      </c>
      <c r="C3093" t="s">
        <v>375</v>
      </c>
      <c r="D3093" t="s">
        <v>604</v>
      </c>
      <c r="E3093" t="s">
        <v>642</v>
      </c>
      <c r="F3093" t="s">
        <v>643</v>
      </c>
      <c r="G3093">
        <v>1039720.8556</v>
      </c>
      <c r="H3093">
        <v>1030884.6310000001</v>
      </c>
      <c r="I3093">
        <v>1076932.9706999999</v>
      </c>
      <c r="J3093">
        <v>1076459.452</v>
      </c>
      <c r="K3093">
        <v>1082277.3539</v>
      </c>
      <c r="L3093">
        <v>1091277.5419999999</v>
      </c>
      <c r="M3093">
        <v>1127445.3813</v>
      </c>
      <c r="N3093">
        <v>1158338.0452000001</v>
      </c>
      <c r="O3093">
        <v>1196138.5732</v>
      </c>
      <c r="P3093">
        <v>1136387.9926</v>
      </c>
      <c r="Q3093">
        <v>1105359.3498</v>
      </c>
      <c r="R3093">
        <v>1028256.6729</v>
      </c>
      <c r="S3093">
        <v>1017333.4205</v>
      </c>
      <c r="T3093">
        <v>1020913.8379</v>
      </c>
      <c r="U3093">
        <v>1008639.8737</v>
      </c>
      <c r="V3093">
        <v>992664.54370000004</v>
      </c>
      <c r="W3093">
        <v>1097923.7814</v>
      </c>
      <c r="X3093">
        <v>1151517.547</v>
      </c>
      <c r="Y3093">
        <v>1201043.8406</v>
      </c>
      <c r="Z3093">
        <v>1240361.129</v>
      </c>
      <c r="AA3093">
        <v>1324223.9472000001</v>
      </c>
      <c r="AB3093">
        <v>1298764.1169</v>
      </c>
      <c r="AC3093">
        <v>1285187.3502</v>
      </c>
      <c r="AD3093">
        <v>1229755.5585</v>
      </c>
      <c r="AE3093">
        <v>1211596.4313999999</v>
      </c>
      <c r="AF3093">
        <v>1325510.7098999999</v>
      </c>
      <c r="AG3093">
        <v>1511523.1791999999</v>
      </c>
      <c r="AH3093">
        <v>1543966.4913999999</v>
      </c>
      <c r="AI3093">
        <v>1690071.1366999999</v>
      </c>
      <c r="AJ3093">
        <v>1913332.2132000001</v>
      </c>
      <c r="AK3093">
        <v>1853213.6965999999</v>
      </c>
      <c r="AL3093">
        <v>1926300.4702999999</v>
      </c>
      <c r="AM3093" s="49" t="s">
        <v>376</v>
      </c>
      <c r="AN3093" s="49" t="s">
        <v>14</v>
      </c>
      <c r="AO3093" s="49" t="s">
        <v>500</v>
      </c>
      <c r="AP3093" s="49" t="s">
        <v>501</v>
      </c>
      <c r="AQ3093" s="49" t="s">
        <v>502</v>
      </c>
      <c r="AR3093" s="49" t="s">
        <v>487</v>
      </c>
      <c r="AS3093" s="49" t="s">
        <v>488</v>
      </c>
      <c r="AT3093" s="49" t="s">
        <v>489</v>
      </c>
    </row>
    <row r="3094" spans="1:46" x14ac:dyDescent="0.25">
      <c r="A3094">
        <v>18</v>
      </c>
      <c r="B3094" t="s">
        <v>322</v>
      </c>
      <c r="C3094" t="s">
        <v>322</v>
      </c>
      <c r="D3094" t="s">
        <v>323</v>
      </c>
      <c r="E3094" t="s">
        <v>642</v>
      </c>
      <c r="F3094" t="s">
        <v>643</v>
      </c>
      <c r="G3094">
        <v>1693785.9838</v>
      </c>
      <c r="H3094">
        <v>1492602.5526999999</v>
      </c>
      <c r="I3094">
        <v>1411057.4967</v>
      </c>
      <c r="J3094">
        <v>1399109.5251</v>
      </c>
      <c r="K3094">
        <v>1328687.2393</v>
      </c>
      <c r="L3094">
        <v>1355424.8223000001</v>
      </c>
      <c r="M3094">
        <v>1376635.8378000001</v>
      </c>
      <c r="N3094">
        <v>1319230.2671000001</v>
      </c>
      <c r="O3094">
        <v>1209474.0922000001</v>
      </c>
      <c r="P3094">
        <v>1167589.3366</v>
      </c>
      <c r="Q3094">
        <v>1186030.5996000001</v>
      </c>
      <c r="R3094">
        <v>1158856.5511</v>
      </c>
      <c r="S3094">
        <v>1220192.9365999999</v>
      </c>
      <c r="T3094">
        <v>1226437.9506999999</v>
      </c>
      <c r="U3094">
        <v>1187702.3051</v>
      </c>
      <c r="V3094">
        <v>1168631.3265</v>
      </c>
      <c r="W3094">
        <v>1170305.8706</v>
      </c>
      <c r="X3094">
        <v>1160727.385</v>
      </c>
      <c r="Y3094">
        <v>1213239.1893</v>
      </c>
      <c r="Z3094">
        <v>1186496.8836000001</v>
      </c>
      <c r="AA3094">
        <v>1150351.6655999999</v>
      </c>
      <c r="AB3094">
        <v>1154504.7367</v>
      </c>
      <c r="AC3094">
        <v>1138599.5985000001</v>
      </c>
      <c r="AD3094">
        <v>1084951.0360000001</v>
      </c>
      <c r="AE3094">
        <v>1104273.2478</v>
      </c>
      <c r="AF3094">
        <v>1108137.4298</v>
      </c>
      <c r="AG3094">
        <v>1041187.1693</v>
      </c>
      <c r="AH3094">
        <v>1067472.6155999999</v>
      </c>
      <c r="AI3094">
        <v>1049248.6601</v>
      </c>
      <c r="AJ3094">
        <v>1027453.4897</v>
      </c>
      <c r="AK3094">
        <v>937327.64159999997</v>
      </c>
      <c r="AL3094">
        <v>954015.90410000004</v>
      </c>
      <c r="AM3094" s="49" t="s">
        <v>323</v>
      </c>
      <c r="AN3094" s="49" t="s">
        <v>14</v>
      </c>
      <c r="AO3094" s="49" t="s">
        <v>500</v>
      </c>
      <c r="AP3094" s="49" t="s">
        <v>501</v>
      </c>
      <c r="AQ3094" s="49" t="s">
        <v>502</v>
      </c>
      <c r="AR3094" s="49" t="s">
        <v>487</v>
      </c>
      <c r="AS3094" s="49" t="s">
        <v>488</v>
      </c>
      <c r="AT3094" s="49" t="s">
        <v>489</v>
      </c>
    </row>
    <row r="3095" spans="1:46" x14ac:dyDescent="0.25">
      <c r="A3095">
        <v>18</v>
      </c>
      <c r="B3095" t="s">
        <v>324</v>
      </c>
      <c r="C3095" t="s">
        <v>324</v>
      </c>
      <c r="D3095" t="s">
        <v>425</v>
      </c>
      <c r="E3095" t="s">
        <v>642</v>
      </c>
      <c r="F3095" t="s">
        <v>643</v>
      </c>
      <c r="G3095">
        <v>54144505.547700003</v>
      </c>
      <c r="H3095">
        <v>50995112.036600001</v>
      </c>
      <c r="I3095">
        <v>47682222.503300004</v>
      </c>
      <c r="J3095">
        <v>44279232.849799998</v>
      </c>
      <c r="K3095">
        <v>41513599.496600002</v>
      </c>
      <c r="L3095">
        <v>40514813.411600001</v>
      </c>
      <c r="M3095">
        <v>40407020.913000003</v>
      </c>
      <c r="N3095">
        <v>39085718.962800004</v>
      </c>
      <c r="O3095">
        <v>39350909.815499999</v>
      </c>
      <c r="P3095">
        <v>40286636.010399997</v>
      </c>
      <c r="Q3095">
        <v>40951515.207500003</v>
      </c>
      <c r="R3095">
        <v>42217382.1756</v>
      </c>
      <c r="S3095">
        <v>43811211.034999996</v>
      </c>
      <c r="T3095">
        <v>46874902.148599997</v>
      </c>
      <c r="U3095">
        <v>49088319.919</v>
      </c>
      <c r="V3095">
        <v>50382895.431400001</v>
      </c>
      <c r="W3095">
        <v>51377895.744800001</v>
      </c>
      <c r="X3095">
        <v>51885719.5748</v>
      </c>
      <c r="Y3095">
        <v>52505210.2007</v>
      </c>
      <c r="Z3095">
        <v>49854316.871799998</v>
      </c>
      <c r="AA3095">
        <v>53570632.9925</v>
      </c>
      <c r="AB3095">
        <v>54409419.832999997</v>
      </c>
      <c r="AC3095">
        <v>55104416.851400003</v>
      </c>
      <c r="AD3095">
        <v>55728269.038500004</v>
      </c>
      <c r="AE3095">
        <v>55243159.029799998</v>
      </c>
      <c r="AF3095">
        <v>55870360.4727</v>
      </c>
      <c r="AG3095">
        <v>57513153.782300003</v>
      </c>
      <c r="AH3095">
        <v>59839834.067900002</v>
      </c>
      <c r="AI3095">
        <v>62137720.6875</v>
      </c>
      <c r="AJ3095">
        <v>64056038.4877</v>
      </c>
      <c r="AK3095">
        <v>59867903.476300001</v>
      </c>
      <c r="AL3095">
        <v>63716099.212399997</v>
      </c>
      <c r="AM3095" s="49" t="s">
        <v>425</v>
      </c>
      <c r="AN3095" s="49" t="s">
        <v>14</v>
      </c>
      <c r="AO3095" s="49" t="s">
        <v>500</v>
      </c>
      <c r="AP3095" s="49" t="s">
        <v>501</v>
      </c>
      <c r="AQ3095" s="49" t="s">
        <v>502</v>
      </c>
      <c r="AR3095" s="49" t="s">
        <v>495</v>
      </c>
      <c r="AS3095" s="49" t="s">
        <v>496</v>
      </c>
      <c r="AT3095" s="49" t="s">
        <v>497</v>
      </c>
    </row>
    <row r="3096" spans="1:46" x14ac:dyDescent="0.25">
      <c r="A3096">
        <v>18</v>
      </c>
      <c r="B3096" t="s">
        <v>325</v>
      </c>
      <c r="C3096" t="s">
        <v>325</v>
      </c>
      <c r="D3096" t="s">
        <v>326</v>
      </c>
      <c r="E3096" t="s">
        <v>642</v>
      </c>
      <c r="F3096" t="s">
        <v>643</v>
      </c>
      <c r="G3096">
        <v>244649.19779999999</v>
      </c>
      <c r="H3096">
        <v>231029.99789999999</v>
      </c>
      <c r="I3096">
        <v>213068.19889999999</v>
      </c>
      <c r="J3096">
        <v>200554.00020000001</v>
      </c>
      <c r="K3096">
        <v>211746.80290000001</v>
      </c>
      <c r="L3096">
        <v>242563.99969999999</v>
      </c>
      <c r="M3096">
        <v>252095.9993</v>
      </c>
      <c r="N3096">
        <v>292387.9999</v>
      </c>
      <c r="O3096">
        <v>161298.5969</v>
      </c>
      <c r="P3096">
        <v>168903.7977</v>
      </c>
      <c r="Q3096">
        <v>130741.00260000001</v>
      </c>
      <c r="R3096">
        <v>131952.3988</v>
      </c>
      <c r="S3096">
        <v>132642.8021</v>
      </c>
      <c r="T3096">
        <v>133343.80220000001</v>
      </c>
      <c r="U3096">
        <v>134000.4013</v>
      </c>
      <c r="V3096">
        <v>123974.4011</v>
      </c>
      <c r="W3096">
        <v>127192.1998</v>
      </c>
      <c r="X3096">
        <v>130284.1976</v>
      </c>
      <c r="Y3096">
        <v>133714.20000000001</v>
      </c>
      <c r="Z3096">
        <v>138577.40270000001</v>
      </c>
      <c r="AA3096">
        <v>141821.69959999999</v>
      </c>
      <c r="AB3096">
        <v>145320.1017</v>
      </c>
      <c r="AC3096">
        <v>149589.49890000001</v>
      </c>
      <c r="AD3096">
        <v>152571.9994</v>
      </c>
      <c r="AE3096">
        <v>154897.29790000001</v>
      </c>
      <c r="AF3096">
        <v>157010.20000000001</v>
      </c>
      <c r="AG3096">
        <v>159686.79610000001</v>
      </c>
      <c r="AH3096">
        <v>164409.5233</v>
      </c>
      <c r="AI3096">
        <v>169558.02290000001</v>
      </c>
      <c r="AJ3096">
        <v>174457.50829999999</v>
      </c>
      <c r="AK3096">
        <v>180515.79120000001</v>
      </c>
      <c r="AL3096" t="s">
        <v>531</v>
      </c>
      <c r="AM3096" s="49" t="s">
        <v>326</v>
      </c>
      <c r="AN3096" s="49" t="s">
        <v>6</v>
      </c>
      <c r="AO3096" s="49" t="s">
        <v>9</v>
      </c>
      <c r="AP3096" s="49" t="s">
        <v>486</v>
      </c>
      <c r="AQ3096" s="49" t="s">
        <v>9</v>
      </c>
      <c r="AR3096" s="49" t="s">
        <v>487</v>
      </c>
      <c r="AS3096" s="49" t="s">
        <v>488</v>
      </c>
      <c r="AT3096" s="49" t="s">
        <v>489</v>
      </c>
    </row>
    <row r="3097" spans="1:46" x14ac:dyDescent="0.25">
      <c r="A3097">
        <v>18</v>
      </c>
      <c r="B3097" t="s">
        <v>327</v>
      </c>
      <c r="C3097" t="s">
        <v>327</v>
      </c>
      <c r="D3097" t="s">
        <v>426</v>
      </c>
      <c r="E3097" t="s">
        <v>642</v>
      </c>
      <c r="F3097" t="s">
        <v>643</v>
      </c>
      <c r="G3097">
        <v>15425987.6097</v>
      </c>
      <c r="H3097">
        <v>19412558.2456</v>
      </c>
      <c r="I3097">
        <v>19979586.576000001</v>
      </c>
      <c r="J3097">
        <v>19751720.693599999</v>
      </c>
      <c r="K3097">
        <v>19337000.464400001</v>
      </c>
      <c r="L3097">
        <v>19437032.352499999</v>
      </c>
      <c r="M3097">
        <v>19638905.203000002</v>
      </c>
      <c r="N3097">
        <v>19479865.3596</v>
      </c>
      <c r="O3097">
        <v>20070207.8314</v>
      </c>
      <c r="P3097">
        <v>18552332.0165</v>
      </c>
      <c r="Q3097">
        <v>19950661.469500002</v>
      </c>
      <c r="R3097">
        <v>19451819.6611</v>
      </c>
      <c r="S3097">
        <v>18202166.888300002</v>
      </c>
      <c r="T3097">
        <v>21203862.412999999</v>
      </c>
      <c r="U3097">
        <v>22717615.636799999</v>
      </c>
      <c r="V3097">
        <v>23903862.472100001</v>
      </c>
      <c r="W3097">
        <v>23668109.240400001</v>
      </c>
      <c r="X3097">
        <v>22880771.209199999</v>
      </c>
      <c r="Y3097">
        <v>23988922.8532</v>
      </c>
      <c r="Z3097">
        <v>21741618.9406</v>
      </c>
      <c r="AA3097">
        <v>22251237.961599998</v>
      </c>
      <c r="AB3097">
        <v>24815068.961599998</v>
      </c>
      <c r="AC3097">
        <v>26168333.805399999</v>
      </c>
      <c r="AD3097">
        <v>25727900.963599999</v>
      </c>
      <c r="AE3097">
        <v>26060404.4109</v>
      </c>
      <c r="AF3097">
        <v>27156962.366099998</v>
      </c>
      <c r="AG3097">
        <v>28076212.263599999</v>
      </c>
      <c r="AH3097">
        <v>27077795.9945</v>
      </c>
      <c r="AI3097">
        <v>27857603.2117</v>
      </c>
      <c r="AJ3097">
        <v>26795171.842500001</v>
      </c>
      <c r="AK3097">
        <v>25477163.744199999</v>
      </c>
      <c r="AL3097" t="s">
        <v>531</v>
      </c>
      <c r="AM3097" s="49" t="s">
        <v>426</v>
      </c>
      <c r="AN3097" s="49" t="s">
        <v>14</v>
      </c>
      <c r="AO3097" s="49" t="s">
        <v>485</v>
      </c>
      <c r="AP3097" s="49" t="s">
        <v>505</v>
      </c>
      <c r="AQ3097" s="49" t="s">
        <v>13</v>
      </c>
      <c r="AR3097" s="49" t="s">
        <v>495</v>
      </c>
      <c r="AS3097" s="49" t="s">
        <v>496</v>
      </c>
      <c r="AT3097" s="49" t="s">
        <v>497</v>
      </c>
    </row>
    <row r="3098" spans="1:46" x14ac:dyDescent="0.25">
      <c r="A3098">
        <v>18</v>
      </c>
      <c r="B3098" t="s">
        <v>330</v>
      </c>
      <c r="C3098" t="s">
        <v>330</v>
      </c>
      <c r="D3098" t="s">
        <v>331</v>
      </c>
      <c r="E3098" t="s">
        <v>642</v>
      </c>
      <c r="F3098" t="s">
        <v>643</v>
      </c>
      <c r="G3098">
        <v>40347.722699999998</v>
      </c>
      <c r="H3098">
        <v>40600.622100000001</v>
      </c>
      <c r="I3098">
        <v>40826.219499999999</v>
      </c>
      <c r="J3098">
        <v>41525.821199999998</v>
      </c>
      <c r="K3098">
        <v>42123.821900000003</v>
      </c>
      <c r="L3098">
        <v>44444.121299999999</v>
      </c>
      <c r="M3098">
        <v>45480.823199999999</v>
      </c>
      <c r="N3098">
        <v>45916.124799999998</v>
      </c>
      <c r="O3098">
        <v>47089.642999999996</v>
      </c>
      <c r="P3098">
        <v>47764.818899999998</v>
      </c>
      <c r="Q3098">
        <v>49926.601900000001</v>
      </c>
      <c r="R3098">
        <v>50731.204400000002</v>
      </c>
      <c r="S3098">
        <v>52027.102700000003</v>
      </c>
      <c r="T3098">
        <v>51527.504399999998</v>
      </c>
      <c r="U3098">
        <v>51560.203399999999</v>
      </c>
      <c r="V3098">
        <v>52047.299899999998</v>
      </c>
      <c r="W3098">
        <v>52606.802900000002</v>
      </c>
      <c r="X3098">
        <v>58062.802000000003</v>
      </c>
      <c r="Y3098">
        <v>60629.398300000001</v>
      </c>
      <c r="Z3098">
        <v>87114.400099999999</v>
      </c>
      <c r="AA3098">
        <v>86491.303799999994</v>
      </c>
      <c r="AB3098">
        <v>89700.004499999995</v>
      </c>
      <c r="AC3098">
        <v>91813.195500000002</v>
      </c>
      <c r="AD3098">
        <v>74783.796799999996</v>
      </c>
      <c r="AE3098">
        <v>75776.796900000001</v>
      </c>
      <c r="AF3098">
        <v>69446.794899999994</v>
      </c>
      <c r="AG3098">
        <v>65958.801099999997</v>
      </c>
      <c r="AH3098">
        <v>69207.2304</v>
      </c>
      <c r="AI3098">
        <v>69949.993799999997</v>
      </c>
      <c r="AJ3098">
        <v>75257.495500000005</v>
      </c>
      <c r="AK3098">
        <v>85953.969899999996</v>
      </c>
      <c r="AL3098" t="s">
        <v>531</v>
      </c>
      <c r="AM3098" s="49" t="s">
        <v>331</v>
      </c>
      <c r="AN3098" s="49" t="s">
        <v>8</v>
      </c>
      <c r="AO3098" s="49" t="s">
        <v>9</v>
      </c>
      <c r="AP3098" s="49" t="s">
        <v>494</v>
      </c>
      <c r="AQ3098" s="49" t="s">
        <v>9</v>
      </c>
      <c r="AR3098" s="49" t="s">
        <v>487</v>
      </c>
      <c r="AS3098" s="49" t="s">
        <v>488</v>
      </c>
      <c r="AT3098" s="49" t="s">
        <v>489</v>
      </c>
    </row>
    <row r="3099" spans="1:46" x14ac:dyDescent="0.25">
      <c r="A3099">
        <v>18</v>
      </c>
      <c r="B3099" t="s">
        <v>342</v>
      </c>
      <c r="C3099" t="s">
        <v>342</v>
      </c>
      <c r="D3099" t="s">
        <v>343</v>
      </c>
      <c r="E3099" t="s">
        <v>642</v>
      </c>
      <c r="F3099" t="s">
        <v>643</v>
      </c>
      <c r="G3099">
        <v>569327.23950000003</v>
      </c>
      <c r="H3099">
        <v>511869.19990000001</v>
      </c>
      <c r="I3099">
        <v>509080.68640000001</v>
      </c>
      <c r="J3099">
        <v>488982.28379999998</v>
      </c>
      <c r="K3099">
        <v>453890.6949</v>
      </c>
      <c r="L3099">
        <v>510990.68780000001</v>
      </c>
      <c r="M3099">
        <v>515183.9522</v>
      </c>
      <c r="N3099">
        <v>530352.5821</v>
      </c>
      <c r="O3099">
        <v>545413.45209999999</v>
      </c>
      <c r="P3099">
        <v>450572.07400000002</v>
      </c>
      <c r="Q3099">
        <v>489321.59039999999</v>
      </c>
      <c r="R3099">
        <v>474052.95049999998</v>
      </c>
      <c r="S3099">
        <v>486889.62479999999</v>
      </c>
      <c r="T3099">
        <v>496225.23420000001</v>
      </c>
      <c r="U3099">
        <v>504042.44199999998</v>
      </c>
      <c r="V3099">
        <v>428554.04450000002</v>
      </c>
      <c r="W3099">
        <v>440104.59669999999</v>
      </c>
      <c r="X3099">
        <v>438820.83590000001</v>
      </c>
      <c r="Y3099">
        <v>450071.97739999997</v>
      </c>
      <c r="Z3099">
        <v>426878.2401</v>
      </c>
      <c r="AA3099">
        <v>441849.40789999999</v>
      </c>
      <c r="AB3099">
        <v>467706.92139999999</v>
      </c>
      <c r="AC3099">
        <v>451918.97169999999</v>
      </c>
      <c r="AD3099">
        <v>476162.35239999997</v>
      </c>
      <c r="AE3099">
        <v>395447.07</v>
      </c>
      <c r="AF3099">
        <v>450673.0638</v>
      </c>
      <c r="AG3099">
        <v>447862.65749999997</v>
      </c>
      <c r="AH3099">
        <v>439513.64659999998</v>
      </c>
      <c r="AI3099">
        <v>419825.0772</v>
      </c>
      <c r="AJ3099">
        <v>427927.8248</v>
      </c>
      <c r="AK3099">
        <v>459355.74170000001</v>
      </c>
      <c r="AL3099">
        <v>445998.3173</v>
      </c>
      <c r="AM3099" s="49" t="s">
        <v>343</v>
      </c>
      <c r="AN3099" s="49" t="s">
        <v>14</v>
      </c>
      <c r="AO3099" s="49" t="s">
        <v>500</v>
      </c>
      <c r="AP3099" s="49" t="s">
        <v>501</v>
      </c>
      <c r="AQ3099" s="49" t="s">
        <v>502</v>
      </c>
      <c r="AR3099" s="49" t="s">
        <v>487</v>
      </c>
      <c r="AS3099" s="49" t="s">
        <v>488</v>
      </c>
      <c r="AT3099" s="49" t="s">
        <v>489</v>
      </c>
    </row>
    <row r="3100" spans="1:46" x14ac:dyDescent="0.25">
      <c r="A3100">
        <v>18</v>
      </c>
      <c r="B3100" t="s">
        <v>332</v>
      </c>
      <c r="C3100" t="s">
        <v>332</v>
      </c>
      <c r="D3100" t="s">
        <v>333</v>
      </c>
      <c r="E3100" t="s">
        <v>642</v>
      </c>
      <c r="F3100" t="s">
        <v>643</v>
      </c>
      <c r="G3100">
        <v>2936.0019000000002</v>
      </c>
      <c r="H3100">
        <v>8459.9987999999994</v>
      </c>
      <c r="I3100">
        <v>8459.9987999999994</v>
      </c>
      <c r="J3100">
        <v>8459.9987999999994</v>
      </c>
      <c r="K3100">
        <v>8459.9987999999994</v>
      </c>
      <c r="L3100">
        <v>8459.9987999999994</v>
      </c>
      <c r="M3100">
        <v>8459.9987999999994</v>
      </c>
      <c r="N3100">
        <v>8459.9987999999994</v>
      </c>
      <c r="O3100">
        <v>8459.9987999999994</v>
      </c>
      <c r="P3100">
        <v>8459.9987999999994</v>
      </c>
      <c r="Q3100">
        <v>8459.9987999999994</v>
      </c>
      <c r="R3100">
        <v>16334.0005</v>
      </c>
      <c r="S3100">
        <v>16334.0005</v>
      </c>
      <c r="T3100">
        <v>17094.001</v>
      </c>
      <c r="U3100">
        <v>16542.000700000001</v>
      </c>
      <c r="V3100">
        <v>16507.9997</v>
      </c>
      <c r="W3100">
        <v>16472.0016</v>
      </c>
      <c r="X3100">
        <v>16817.998800000001</v>
      </c>
      <c r="Y3100">
        <v>18099.599200000001</v>
      </c>
      <c r="Z3100">
        <v>18382.8027</v>
      </c>
      <c r="AA3100">
        <v>24608.000700000001</v>
      </c>
      <c r="AB3100">
        <v>25292.802100000001</v>
      </c>
      <c r="AC3100">
        <v>25222.7988</v>
      </c>
      <c r="AD3100">
        <v>26991.198499999999</v>
      </c>
      <c r="AE3100">
        <v>27196.7997</v>
      </c>
      <c r="AF3100">
        <v>25996.398000000001</v>
      </c>
      <c r="AG3100">
        <v>27961.5982</v>
      </c>
      <c r="AH3100">
        <v>27371.079399999999</v>
      </c>
      <c r="AI3100">
        <v>25658.489799999999</v>
      </c>
      <c r="AJ3100">
        <v>26610.865399999999</v>
      </c>
      <c r="AK3100">
        <v>25134.4071</v>
      </c>
      <c r="AL3100" t="s">
        <v>531</v>
      </c>
      <c r="AM3100" s="49" t="s">
        <v>333</v>
      </c>
      <c r="AN3100" s="49" t="s">
        <v>14</v>
      </c>
      <c r="AO3100" s="49" t="s">
        <v>485</v>
      </c>
      <c r="AP3100" s="49" t="s">
        <v>505</v>
      </c>
      <c r="AQ3100" s="49" t="s">
        <v>13</v>
      </c>
      <c r="AR3100" s="49" t="s">
        <v>495</v>
      </c>
      <c r="AS3100" s="49" t="s">
        <v>488</v>
      </c>
      <c r="AT3100" s="49" t="s">
        <v>489</v>
      </c>
    </row>
    <row r="3101" spans="1:46" x14ac:dyDescent="0.25">
      <c r="A3101">
        <v>18</v>
      </c>
      <c r="B3101" t="s">
        <v>349</v>
      </c>
      <c r="C3101" t="s">
        <v>349</v>
      </c>
      <c r="D3101" t="s">
        <v>350</v>
      </c>
      <c r="E3101" t="s">
        <v>642</v>
      </c>
      <c r="F3101" t="s">
        <v>643</v>
      </c>
      <c r="G3101">
        <v>221216.45689999999</v>
      </c>
      <c r="H3101">
        <v>202182.56909999999</v>
      </c>
      <c r="I3101">
        <v>187655.10579999999</v>
      </c>
      <c r="J3101">
        <v>208824.03969999999</v>
      </c>
      <c r="K3101">
        <v>229260.9786</v>
      </c>
      <c r="L3101">
        <v>211130.43059999999</v>
      </c>
      <c r="M3101">
        <v>208416.50080000001</v>
      </c>
      <c r="N3101">
        <v>207122.31899999999</v>
      </c>
      <c r="O3101">
        <v>209009.86660000001</v>
      </c>
      <c r="P3101">
        <v>230788.25210000001</v>
      </c>
      <c r="Q3101">
        <v>264837.7464</v>
      </c>
      <c r="R3101">
        <v>279842.26630000002</v>
      </c>
      <c r="S3101">
        <v>285549.80410000001</v>
      </c>
      <c r="T3101">
        <v>275881.0343</v>
      </c>
      <c r="U3101">
        <v>270100.6838</v>
      </c>
      <c r="V3101">
        <v>276684.8371</v>
      </c>
      <c r="W3101">
        <v>277108.57890000002</v>
      </c>
      <c r="X3101">
        <v>250068.0307</v>
      </c>
      <c r="Y3101">
        <v>268768.32260000001</v>
      </c>
      <c r="Z3101">
        <v>248536.8677</v>
      </c>
      <c r="AA3101">
        <v>259875.46309999999</v>
      </c>
      <c r="AB3101">
        <v>268664.87520000001</v>
      </c>
      <c r="AC3101">
        <v>269964.14809999999</v>
      </c>
      <c r="AD3101">
        <v>278993.4889</v>
      </c>
      <c r="AE3101">
        <v>274896.53759999998</v>
      </c>
      <c r="AF3101">
        <v>275729.32980000001</v>
      </c>
      <c r="AG3101">
        <v>270155.16239999997</v>
      </c>
      <c r="AH3101">
        <v>275512.27769999998</v>
      </c>
      <c r="AI3101">
        <v>265120.42239999998</v>
      </c>
      <c r="AJ3101">
        <v>294543.23479999998</v>
      </c>
      <c r="AK3101">
        <v>288255.1594</v>
      </c>
      <c r="AL3101">
        <v>293648.65789999999</v>
      </c>
      <c r="AM3101" s="49" t="s">
        <v>350</v>
      </c>
      <c r="AN3101" s="49" t="s">
        <v>14</v>
      </c>
      <c r="AO3101" s="49" t="s">
        <v>500</v>
      </c>
      <c r="AP3101" s="49" t="s">
        <v>505</v>
      </c>
      <c r="AQ3101" s="49" t="s">
        <v>13</v>
      </c>
      <c r="AR3101" s="49" t="s">
        <v>487</v>
      </c>
      <c r="AS3101" s="49" t="s">
        <v>488</v>
      </c>
      <c r="AT3101" s="49" t="s">
        <v>489</v>
      </c>
    </row>
    <row r="3102" spans="1:46" x14ac:dyDescent="0.25">
      <c r="A3102">
        <v>18</v>
      </c>
      <c r="B3102" t="s">
        <v>351</v>
      </c>
      <c r="C3102" t="s">
        <v>351</v>
      </c>
      <c r="D3102" t="s">
        <v>352</v>
      </c>
      <c r="E3102" t="s">
        <v>642</v>
      </c>
      <c r="F3102" t="s">
        <v>643</v>
      </c>
      <c r="G3102">
        <v>128466.9715</v>
      </c>
      <c r="H3102">
        <v>129954.52899999999</v>
      </c>
      <c r="I3102">
        <v>123430.1381</v>
      </c>
      <c r="J3102">
        <v>116007.4273</v>
      </c>
      <c r="K3102">
        <v>121171.5269</v>
      </c>
      <c r="L3102">
        <v>124266.0913</v>
      </c>
      <c r="M3102">
        <v>120415.4411</v>
      </c>
      <c r="N3102">
        <v>125514.9091</v>
      </c>
      <c r="O3102">
        <v>127525.51089999999</v>
      </c>
      <c r="P3102">
        <v>120072.425</v>
      </c>
      <c r="Q3102">
        <v>134405.08900000001</v>
      </c>
      <c r="R3102">
        <v>140887.7543</v>
      </c>
      <c r="S3102">
        <v>144746.6274</v>
      </c>
      <c r="T3102">
        <v>143061.8842</v>
      </c>
      <c r="U3102">
        <v>150501.31280000001</v>
      </c>
      <c r="V3102">
        <v>156734.95139999999</v>
      </c>
      <c r="W3102">
        <v>151325.93659999999</v>
      </c>
      <c r="X3102">
        <v>155564.10019999999</v>
      </c>
      <c r="Y3102">
        <v>163513.37640000001</v>
      </c>
      <c r="Z3102">
        <v>157451.86550000001</v>
      </c>
      <c r="AA3102">
        <v>159929.41279999999</v>
      </c>
      <c r="AB3102">
        <v>162507.3805</v>
      </c>
      <c r="AC3102">
        <v>150986.83929999999</v>
      </c>
      <c r="AD3102">
        <v>151790.94349999999</v>
      </c>
      <c r="AE3102">
        <v>155069.861</v>
      </c>
      <c r="AF3102">
        <v>143525.20800000001</v>
      </c>
      <c r="AG3102">
        <v>150306.63080000001</v>
      </c>
      <c r="AH3102">
        <v>153411.8254</v>
      </c>
      <c r="AI3102">
        <v>147239.2346</v>
      </c>
      <c r="AJ3102">
        <v>145852.5287</v>
      </c>
      <c r="AK3102">
        <v>151433.52480000001</v>
      </c>
      <c r="AL3102">
        <v>137882.3144</v>
      </c>
      <c r="AM3102" s="49" t="s">
        <v>352</v>
      </c>
      <c r="AN3102" s="49" t="s">
        <v>14</v>
      </c>
      <c r="AO3102" s="49" t="s">
        <v>500</v>
      </c>
      <c r="AP3102" s="49" t="s">
        <v>505</v>
      </c>
      <c r="AQ3102" s="49" t="s">
        <v>13</v>
      </c>
      <c r="AR3102" s="49" t="s">
        <v>487</v>
      </c>
      <c r="AS3102" s="49" t="s">
        <v>488</v>
      </c>
      <c r="AT3102" s="49" t="s">
        <v>489</v>
      </c>
    </row>
    <row r="3103" spans="1:46" x14ac:dyDescent="0.25">
      <c r="A3103">
        <v>18</v>
      </c>
      <c r="B3103" t="s">
        <v>400</v>
      </c>
      <c r="C3103" t="s">
        <v>400</v>
      </c>
      <c r="D3103" t="s">
        <v>401</v>
      </c>
      <c r="E3103" t="s">
        <v>642</v>
      </c>
      <c r="F3103" t="s">
        <v>643</v>
      </c>
      <c r="G3103">
        <v>4795423.0915000001</v>
      </c>
      <c r="H3103">
        <v>4895731.5554</v>
      </c>
      <c r="I3103">
        <v>4816619.7210999997</v>
      </c>
      <c r="J3103">
        <v>5149182.4242000002</v>
      </c>
      <c r="K3103">
        <v>5371001.8514999999</v>
      </c>
      <c r="L3103">
        <v>5642961.3739999998</v>
      </c>
      <c r="M3103">
        <v>5651962.7259999998</v>
      </c>
      <c r="N3103">
        <v>6002411.8196999999</v>
      </c>
      <c r="O3103">
        <v>6070580.9874999998</v>
      </c>
      <c r="P3103">
        <v>6054308.3779999996</v>
      </c>
      <c r="Q3103">
        <v>6012340.7028000001</v>
      </c>
      <c r="R3103">
        <v>5943954.3866999997</v>
      </c>
      <c r="S3103">
        <v>5873569.7862</v>
      </c>
      <c r="T3103">
        <v>6254314.6525999997</v>
      </c>
      <c r="U3103">
        <v>6414292.0546000004</v>
      </c>
      <c r="V3103">
        <v>6386326.0937000001</v>
      </c>
      <c r="W3103">
        <v>6338359.8101000004</v>
      </c>
      <c r="X3103">
        <v>6384200.5349000003</v>
      </c>
      <c r="Y3103">
        <v>6548249.3863000004</v>
      </c>
      <c r="Z3103">
        <v>6474967.6123000002</v>
      </c>
      <c r="AA3103">
        <v>6573793.8903999999</v>
      </c>
      <c r="AB3103">
        <v>6515280.1323999995</v>
      </c>
      <c r="AC3103">
        <v>6603525.7346999999</v>
      </c>
      <c r="AD3103">
        <v>6575077.7182</v>
      </c>
      <c r="AE3103">
        <v>6650058.8305000002</v>
      </c>
      <c r="AF3103">
        <v>6539466.1789999995</v>
      </c>
      <c r="AG3103">
        <v>6556588.6880000001</v>
      </c>
      <c r="AH3103">
        <v>6590397.659</v>
      </c>
      <c r="AI3103">
        <v>6536409.0865000002</v>
      </c>
      <c r="AJ3103">
        <v>6621101.1925999997</v>
      </c>
      <c r="AK3103">
        <v>6315164.8963000001</v>
      </c>
      <c r="AL3103" t="s">
        <v>531</v>
      </c>
      <c r="AM3103" s="49" t="s">
        <v>401</v>
      </c>
      <c r="AN3103" s="49" t="s">
        <v>4</v>
      </c>
      <c r="AO3103" s="49" t="s">
        <v>9</v>
      </c>
      <c r="AP3103" s="49" t="s">
        <v>501</v>
      </c>
      <c r="AQ3103" s="49" t="s">
        <v>9</v>
      </c>
      <c r="AR3103" s="49" t="s">
        <v>487</v>
      </c>
      <c r="AS3103" s="49" t="s">
        <v>488</v>
      </c>
      <c r="AT3103" s="49" t="s">
        <v>489</v>
      </c>
    </row>
    <row r="3104" spans="1:46" x14ac:dyDescent="0.25">
      <c r="A3104">
        <v>18</v>
      </c>
      <c r="B3104" t="s">
        <v>344</v>
      </c>
      <c r="C3104" t="s">
        <v>344</v>
      </c>
      <c r="D3104" t="s">
        <v>345</v>
      </c>
      <c r="E3104" t="s">
        <v>642</v>
      </c>
      <c r="F3104" t="s">
        <v>643</v>
      </c>
      <c r="G3104" t="s">
        <v>531</v>
      </c>
      <c r="H3104" t="s">
        <v>531</v>
      </c>
      <c r="I3104" t="s">
        <v>531</v>
      </c>
      <c r="J3104" t="s">
        <v>531</v>
      </c>
      <c r="K3104" t="s">
        <v>531</v>
      </c>
      <c r="L3104" t="s">
        <v>531</v>
      </c>
      <c r="M3104" t="s">
        <v>531</v>
      </c>
      <c r="N3104" t="s">
        <v>531</v>
      </c>
      <c r="O3104" t="s">
        <v>531</v>
      </c>
      <c r="P3104" t="s">
        <v>531</v>
      </c>
      <c r="Q3104" t="s">
        <v>531</v>
      </c>
      <c r="R3104" t="s">
        <v>531</v>
      </c>
      <c r="S3104" t="s">
        <v>531</v>
      </c>
      <c r="T3104" t="s">
        <v>531</v>
      </c>
      <c r="U3104" t="s">
        <v>531</v>
      </c>
      <c r="V3104" t="s">
        <v>531</v>
      </c>
      <c r="W3104" t="s">
        <v>531</v>
      </c>
      <c r="X3104" t="s">
        <v>531</v>
      </c>
      <c r="Y3104" t="s">
        <v>531</v>
      </c>
      <c r="Z3104" t="s">
        <v>531</v>
      </c>
      <c r="AA3104" t="s">
        <v>531</v>
      </c>
      <c r="AB3104" t="s">
        <v>531</v>
      </c>
      <c r="AC3104">
        <v>74135.299199999994</v>
      </c>
      <c r="AD3104">
        <v>218982.58979999999</v>
      </c>
      <c r="AE3104">
        <v>339415.2512</v>
      </c>
      <c r="AF3104">
        <v>323368.53629999998</v>
      </c>
      <c r="AG3104">
        <v>300799.72070000001</v>
      </c>
      <c r="AH3104">
        <v>322760.4999</v>
      </c>
      <c r="AI3104">
        <v>314865.49719999998</v>
      </c>
      <c r="AJ3104">
        <v>374603.26199999999</v>
      </c>
      <c r="AK3104">
        <v>360744.58140000002</v>
      </c>
      <c r="AL3104" t="s">
        <v>531</v>
      </c>
      <c r="AM3104" s="49" t="s">
        <v>345</v>
      </c>
      <c r="AN3104" s="49" t="s">
        <v>6</v>
      </c>
      <c r="AO3104" s="49" t="s">
        <v>9</v>
      </c>
      <c r="AP3104" s="49" t="s">
        <v>486</v>
      </c>
      <c r="AQ3104" s="49" t="s">
        <v>9</v>
      </c>
      <c r="AR3104" s="49" t="s">
        <v>495</v>
      </c>
      <c r="AS3104" s="49" t="s">
        <v>488</v>
      </c>
      <c r="AT3104" s="49" t="s">
        <v>489</v>
      </c>
    </row>
    <row r="3105" spans="1:46" x14ac:dyDescent="0.25">
      <c r="A3105">
        <v>18</v>
      </c>
      <c r="B3105" t="s">
        <v>154</v>
      </c>
      <c r="C3105" t="s">
        <v>154</v>
      </c>
      <c r="D3105" t="s">
        <v>155</v>
      </c>
      <c r="E3105" t="s">
        <v>642</v>
      </c>
      <c r="F3105" t="s">
        <v>643</v>
      </c>
      <c r="G3105">
        <v>1449025.2748</v>
      </c>
      <c r="H3105">
        <v>1438367.5660999999</v>
      </c>
      <c r="I3105">
        <v>1412183.4402999999</v>
      </c>
      <c r="J3105">
        <v>1379188.1069</v>
      </c>
      <c r="K3105">
        <v>1350141.5663999999</v>
      </c>
      <c r="L3105">
        <v>1319151.0737999999</v>
      </c>
      <c r="M3105">
        <v>1368778.4576000001</v>
      </c>
      <c r="N3105">
        <v>1326973.3977999999</v>
      </c>
      <c r="O3105">
        <v>1353683.5615000001</v>
      </c>
      <c r="P3105">
        <v>1283482.1294</v>
      </c>
      <c r="Q3105">
        <v>1318119.2076000001</v>
      </c>
      <c r="R3105">
        <v>1398467.182</v>
      </c>
      <c r="S3105">
        <v>1323004.1481000001</v>
      </c>
      <c r="T3105">
        <v>1378515.4513999999</v>
      </c>
      <c r="U3105">
        <v>1361754.2464999999</v>
      </c>
      <c r="V3105">
        <v>1262357.8267999999</v>
      </c>
      <c r="W3105">
        <v>1311630.4003000001</v>
      </c>
      <c r="X3105">
        <v>1267689.3230000001</v>
      </c>
      <c r="Y3105">
        <v>1270103.277</v>
      </c>
      <c r="Z3105">
        <v>1276094.6338</v>
      </c>
      <c r="AA3105">
        <v>1447197.7241</v>
      </c>
      <c r="AB3105">
        <v>1345406.7101</v>
      </c>
      <c r="AC3105">
        <v>1408144.7693</v>
      </c>
      <c r="AD3105">
        <v>1459142.2751</v>
      </c>
      <c r="AE3105">
        <v>1476089.4450000001</v>
      </c>
      <c r="AF3105">
        <v>1411419.902</v>
      </c>
      <c r="AG3105">
        <v>1418673.6879</v>
      </c>
      <c r="AH3105">
        <v>1395910.5629</v>
      </c>
      <c r="AI3105">
        <v>1409306.8868</v>
      </c>
      <c r="AJ3105">
        <v>1415574.4217000001</v>
      </c>
      <c r="AK3105">
        <v>1443568.7733</v>
      </c>
      <c r="AL3105">
        <v>1462786.1727</v>
      </c>
      <c r="AM3105" s="49" t="s">
        <v>155</v>
      </c>
      <c r="AN3105" s="49" t="s">
        <v>14</v>
      </c>
      <c r="AO3105" s="49" t="s">
        <v>500</v>
      </c>
      <c r="AP3105" s="49" t="s">
        <v>505</v>
      </c>
      <c r="AQ3105" s="49" t="s">
        <v>13</v>
      </c>
      <c r="AR3105" s="49" t="s">
        <v>487</v>
      </c>
      <c r="AS3105" s="49" t="s">
        <v>488</v>
      </c>
      <c r="AT3105" s="49" t="s">
        <v>489</v>
      </c>
    </row>
    <row r="3106" spans="1:46" x14ac:dyDescent="0.25">
      <c r="A3106">
        <v>18</v>
      </c>
      <c r="B3106" t="s">
        <v>241</v>
      </c>
      <c r="C3106" t="s">
        <v>241</v>
      </c>
      <c r="D3106" t="s">
        <v>242</v>
      </c>
      <c r="E3106" t="s">
        <v>642</v>
      </c>
      <c r="F3106" t="s">
        <v>643</v>
      </c>
      <c r="G3106">
        <v>175506.00030000001</v>
      </c>
      <c r="H3106">
        <v>175856.6029</v>
      </c>
      <c r="I3106">
        <v>181219.99840000001</v>
      </c>
      <c r="J3106">
        <v>178365.59719999999</v>
      </c>
      <c r="K3106">
        <v>167374.40150000001</v>
      </c>
      <c r="L3106">
        <v>168412.2004</v>
      </c>
      <c r="M3106">
        <v>176041.20310000001</v>
      </c>
      <c r="N3106">
        <v>182000.20019999999</v>
      </c>
      <c r="O3106">
        <v>180842.99799999999</v>
      </c>
      <c r="P3106">
        <v>190432.80480000001</v>
      </c>
      <c r="Q3106">
        <v>198811.8015</v>
      </c>
      <c r="R3106">
        <v>191084.00289999999</v>
      </c>
      <c r="S3106">
        <v>190281.5943</v>
      </c>
      <c r="T3106">
        <v>194938.0025</v>
      </c>
      <c r="U3106">
        <v>199540.60200000001</v>
      </c>
      <c r="V3106">
        <v>206035.20379999999</v>
      </c>
      <c r="W3106">
        <v>215854.60219999999</v>
      </c>
      <c r="X3106">
        <v>212575.00219999999</v>
      </c>
      <c r="Y3106">
        <v>212384.80420000001</v>
      </c>
      <c r="Z3106">
        <v>213801.60060000001</v>
      </c>
      <c r="AA3106">
        <v>232152.39939999999</v>
      </c>
      <c r="AB3106">
        <v>199974.9993</v>
      </c>
      <c r="AC3106">
        <v>191263.7966</v>
      </c>
      <c r="AD3106">
        <v>201500.799</v>
      </c>
      <c r="AE3106">
        <v>195614.39679999999</v>
      </c>
      <c r="AF3106">
        <v>197306.80189999999</v>
      </c>
      <c r="AG3106">
        <v>185178.4001</v>
      </c>
      <c r="AH3106">
        <v>181562.74239999999</v>
      </c>
      <c r="AI3106">
        <v>190144.3217</v>
      </c>
      <c r="AJ3106">
        <v>188007.84789999999</v>
      </c>
      <c r="AK3106">
        <v>191551.98250000001</v>
      </c>
      <c r="AL3106" t="s">
        <v>531</v>
      </c>
      <c r="AM3106" s="49" t="s">
        <v>242</v>
      </c>
      <c r="AN3106" s="49" t="s">
        <v>14</v>
      </c>
      <c r="AO3106" s="49" t="s">
        <v>485</v>
      </c>
      <c r="AP3106" s="49" t="s">
        <v>494</v>
      </c>
      <c r="AQ3106" s="49" t="s">
        <v>11</v>
      </c>
      <c r="AR3106" s="49" t="s">
        <v>487</v>
      </c>
      <c r="AS3106" s="49" t="s">
        <v>488</v>
      </c>
      <c r="AT3106" s="49" t="s">
        <v>489</v>
      </c>
    </row>
    <row r="3107" spans="1:46" x14ac:dyDescent="0.25">
      <c r="A3107">
        <v>18</v>
      </c>
      <c r="B3107" t="s">
        <v>328</v>
      </c>
      <c r="C3107" t="s">
        <v>328</v>
      </c>
      <c r="D3107" t="s">
        <v>329</v>
      </c>
      <c r="E3107" t="s">
        <v>642</v>
      </c>
      <c r="F3107" t="s">
        <v>643</v>
      </c>
      <c r="G3107">
        <v>367448.79960000003</v>
      </c>
      <c r="H3107">
        <v>372803.80050000001</v>
      </c>
      <c r="I3107">
        <v>378084.39779999998</v>
      </c>
      <c r="J3107">
        <v>383232.60019999999</v>
      </c>
      <c r="K3107">
        <v>431035.60269999999</v>
      </c>
      <c r="L3107">
        <v>435499.20039999997</v>
      </c>
      <c r="M3107">
        <v>451546.84470000002</v>
      </c>
      <c r="N3107">
        <v>461203.38909999997</v>
      </c>
      <c r="O3107">
        <v>475321.78110000002</v>
      </c>
      <c r="P3107">
        <v>604282.90390000003</v>
      </c>
      <c r="Q3107">
        <v>836669.85210000002</v>
      </c>
      <c r="R3107">
        <v>932241.86869999999</v>
      </c>
      <c r="S3107">
        <v>1025566.9721</v>
      </c>
      <c r="T3107">
        <v>1066490.3001999999</v>
      </c>
      <c r="U3107">
        <v>1132463.3030000001</v>
      </c>
      <c r="V3107">
        <v>1131126.1018999999</v>
      </c>
      <c r="W3107">
        <v>1222304.4989</v>
      </c>
      <c r="X3107">
        <v>1464383.1983</v>
      </c>
      <c r="Y3107">
        <v>1429707.7564000001</v>
      </c>
      <c r="Z3107">
        <v>1475987.8356000001</v>
      </c>
      <c r="AA3107">
        <v>1469422.8870999999</v>
      </c>
      <c r="AB3107">
        <v>1453598.3029</v>
      </c>
      <c r="AC3107">
        <v>700027.63439999998</v>
      </c>
      <c r="AD3107">
        <v>748116.65399999998</v>
      </c>
      <c r="AE3107">
        <v>762893.45380000002</v>
      </c>
      <c r="AF3107">
        <v>752103.67240000004</v>
      </c>
      <c r="AG3107">
        <v>739682.81429999997</v>
      </c>
      <c r="AH3107">
        <v>729188.94759999996</v>
      </c>
      <c r="AI3107">
        <v>741270.77960000001</v>
      </c>
      <c r="AJ3107">
        <v>746993.77099999995</v>
      </c>
      <c r="AK3107">
        <v>734240.06640000001</v>
      </c>
      <c r="AL3107" t="s">
        <v>531</v>
      </c>
      <c r="AM3107" s="49" t="s">
        <v>329</v>
      </c>
      <c r="AN3107" s="49" t="s">
        <v>6</v>
      </c>
      <c r="AO3107" s="49" t="s">
        <v>9</v>
      </c>
      <c r="AP3107" s="49" t="s">
        <v>486</v>
      </c>
      <c r="AQ3107" s="49" t="s">
        <v>9</v>
      </c>
      <c r="AR3107" s="49" t="s">
        <v>487</v>
      </c>
      <c r="AS3107" s="49" t="s">
        <v>488</v>
      </c>
      <c r="AT3107" s="49" t="s">
        <v>489</v>
      </c>
    </row>
    <row r="3108" spans="1:46" x14ac:dyDescent="0.25">
      <c r="A3108">
        <v>18</v>
      </c>
      <c r="B3108" t="s">
        <v>348</v>
      </c>
      <c r="C3108" t="s">
        <v>348</v>
      </c>
      <c r="D3108" t="s">
        <v>427</v>
      </c>
      <c r="E3108" t="s">
        <v>642</v>
      </c>
      <c r="F3108" t="s">
        <v>643</v>
      </c>
      <c r="G3108" t="s">
        <v>531</v>
      </c>
      <c r="H3108" t="s">
        <v>531</v>
      </c>
      <c r="I3108" t="s">
        <v>531</v>
      </c>
      <c r="J3108" t="s">
        <v>531</v>
      </c>
      <c r="K3108" t="s">
        <v>531</v>
      </c>
      <c r="L3108" t="s">
        <v>531</v>
      </c>
      <c r="M3108" t="s">
        <v>531</v>
      </c>
      <c r="N3108" t="s">
        <v>531</v>
      </c>
      <c r="O3108" t="s">
        <v>531</v>
      </c>
      <c r="P3108" t="s">
        <v>531</v>
      </c>
      <c r="Q3108">
        <v>30945.6855</v>
      </c>
      <c r="R3108">
        <v>32957.279600000002</v>
      </c>
      <c r="S3108">
        <v>31041.374800000001</v>
      </c>
      <c r="T3108">
        <v>29474.628199999999</v>
      </c>
      <c r="U3108">
        <v>28233.840700000001</v>
      </c>
      <c r="V3108">
        <v>29323.200000000001</v>
      </c>
      <c r="W3108">
        <v>32616.834200000001</v>
      </c>
      <c r="X3108">
        <v>36786.045400000003</v>
      </c>
      <c r="Y3108">
        <v>40163.784</v>
      </c>
      <c r="Z3108">
        <v>39948.879699999998</v>
      </c>
      <c r="AA3108">
        <v>39144.034399999997</v>
      </c>
      <c r="AB3108">
        <v>39664.080999999998</v>
      </c>
      <c r="AC3108">
        <v>38699.852599999998</v>
      </c>
      <c r="AD3108">
        <v>38982.758900000001</v>
      </c>
      <c r="AE3108">
        <v>38851.942300000002</v>
      </c>
      <c r="AF3108">
        <v>38855.329400000002</v>
      </c>
      <c r="AG3108">
        <v>38635.162400000001</v>
      </c>
      <c r="AH3108">
        <v>38998.999499999998</v>
      </c>
      <c r="AI3108">
        <v>39573.503799999999</v>
      </c>
      <c r="AJ3108">
        <v>39710.123299999999</v>
      </c>
      <c r="AK3108">
        <v>39360.9735</v>
      </c>
      <c r="AL3108" t="s">
        <v>531</v>
      </c>
      <c r="AM3108" s="49" t="s">
        <v>427</v>
      </c>
      <c r="AN3108" s="49" t="s">
        <v>14</v>
      </c>
      <c r="AO3108" s="49" t="s">
        <v>506</v>
      </c>
      <c r="AP3108" s="49" t="s">
        <v>501</v>
      </c>
      <c r="AQ3108" s="49" t="s">
        <v>10</v>
      </c>
      <c r="AR3108" s="49" t="s">
        <v>495</v>
      </c>
      <c r="AS3108" s="49" t="s">
        <v>488</v>
      </c>
      <c r="AT3108" s="49" t="s">
        <v>497</v>
      </c>
    </row>
    <row r="3109" spans="1:46" x14ac:dyDescent="0.25">
      <c r="A3109">
        <v>18</v>
      </c>
      <c r="B3109" t="s">
        <v>353</v>
      </c>
      <c r="C3109" t="s">
        <v>353</v>
      </c>
      <c r="D3109" t="s">
        <v>354</v>
      </c>
      <c r="E3109" t="s">
        <v>642</v>
      </c>
      <c r="F3109" t="s">
        <v>643</v>
      </c>
      <c r="G3109">
        <v>1242695.2323</v>
      </c>
      <c r="H3109">
        <v>1315665.3199</v>
      </c>
      <c r="I3109">
        <v>1233988.4676999999</v>
      </c>
      <c r="J3109">
        <v>1227354.3659000001</v>
      </c>
      <c r="K3109">
        <v>1308577.5867000001</v>
      </c>
      <c r="L3109">
        <v>1332916.1794</v>
      </c>
      <c r="M3109">
        <v>1338571.1603999999</v>
      </c>
      <c r="N3109">
        <v>1362722.5486999999</v>
      </c>
      <c r="O3109">
        <v>1428166.8968</v>
      </c>
      <c r="P3109">
        <v>1396798.5789999999</v>
      </c>
      <c r="Q3109">
        <v>1283641.0142999999</v>
      </c>
      <c r="R3109">
        <v>1427368.1098</v>
      </c>
      <c r="S3109">
        <v>1341676.1414999999</v>
      </c>
      <c r="T3109">
        <v>1304533.3389000001</v>
      </c>
      <c r="U3109">
        <v>1447055.1592999999</v>
      </c>
      <c r="V3109">
        <v>1446360.7074</v>
      </c>
      <c r="W3109">
        <v>1368215.22</v>
      </c>
      <c r="X3109">
        <v>1397015.2459</v>
      </c>
      <c r="Y3109">
        <v>1384354.4924999999</v>
      </c>
      <c r="Z3109">
        <v>1264108.4702000001</v>
      </c>
      <c r="AA3109">
        <v>1381118.0626000001</v>
      </c>
      <c r="AB3109">
        <v>1382339.2557999999</v>
      </c>
      <c r="AC3109">
        <v>1504218.1761</v>
      </c>
      <c r="AD3109">
        <v>1467734.1455000001</v>
      </c>
      <c r="AE3109">
        <v>1452812.0554</v>
      </c>
      <c r="AF3109">
        <v>1435204.9620000001</v>
      </c>
      <c r="AG3109">
        <v>1475639.6277999999</v>
      </c>
      <c r="AH3109">
        <v>1528873.7346999999</v>
      </c>
      <c r="AI3109">
        <v>1541446.3433999999</v>
      </c>
      <c r="AJ3109">
        <v>1553774.7402999999</v>
      </c>
      <c r="AK3109">
        <v>1449509.6666000001</v>
      </c>
      <c r="AL3109">
        <v>1488164.9424000001</v>
      </c>
      <c r="AM3109" s="49" t="s">
        <v>354</v>
      </c>
      <c r="AN3109" s="49" t="s">
        <v>14</v>
      </c>
      <c r="AO3109" s="49" t="s">
        <v>500</v>
      </c>
      <c r="AP3109" s="49" t="s">
        <v>505</v>
      </c>
      <c r="AQ3109" s="49" t="s">
        <v>13</v>
      </c>
      <c r="AR3109" s="49" t="s">
        <v>487</v>
      </c>
      <c r="AS3109" s="49" t="s">
        <v>488</v>
      </c>
      <c r="AT3109" s="49" t="s">
        <v>489</v>
      </c>
    </row>
    <row r="3110" spans="1:46" x14ac:dyDescent="0.25">
      <c r="A3110">
        <v>18</v>
      </c>
      <c r="B3110" t="s">
        <v>111</v>
      </c>
      <c r="C3110" t="s">
        <v>111</v>
      </c>
      <c r="D3110" t="s">
        <v>112</v>
      </c>
      <c r="E3110" t="s">
        <v>642</v>
      </c>
      <c r="F3110" t="s">
        <v>643</v>
      </c>
      <c r="G3110">
        <v>428023.93280000001</v>
      </c>
      <c r="H3110">
        <v>434562.69699999999</v>
      </c>
      <c r="I3110">
        <v>442322.06410000002</v>
      </c>
      <c r="J3110">
        <v>452992.32909999997</v>
      </c>
      <c r="K3110">
        <v>473764.0319</v>
      </c>
      <c r="L3110">
        <v>466052.33149999997</v>
      </c>
      <c r="M3110">
        <v>450277.73349999997</v>
      </c>
      <c r="N3110">
        <v>468206.1973</v>
      </c>
      <c r="O3110">
        <v>473771.63939999999</v>
      </c>
      <c r="P3110">
        <v>501447.26240000001</v>
      </c>
      <c r="Q3110">
        <v>499013.31650000002</v>
      </c>
      <c r="R3110">
        <v>521817.24599999998</v>
      </c>
      <c r="S3110">
        <v>504814.55070000002</v>
      </c>
      <c r="T3110">
        <v>508870.9068</v>
      </c>
      <c r="U3110">
        <v>500017.46179999999</v>
      </c>
      <c r="V3110">
        <v>454960.79080000002</v>
      </c>
      <c r="W3110">
        <v>507784.80479999998</v>
      </c>
      <c r="X3110">
        <v>523781.06040000002</v>
      </c>
      <c r="Y3110">
        <v>528618.38439999998</v>
      </c>
      <c r="Z3110">
        <v>527068.9</v>
      </c>
      <c r="AA3110">
        <v>519133.94260000001</v>
      </c>
      <c r="AB3110">
        <v>506785.3026</v>
      </c>
      <c r="AC3110">
        <v>522328.85200000001</v>
      </c>
      <c r="AD3110">
        <v>530409.86589999998</v>
      </c>
      <c r="AE3110">
        <v>543795.58470000001</v>
      </c>
      <c r="AF3110">
        <v>497916.80609999999</v>
      </c>
      <c r="AG3110">
        <v>471022.239</v>
      </c>
      <c r="AH3110">
        <v>462914.22440000001</v>
      </c>
      <c r="AI3110">
        <v>520913.93550000002</v>
      </c>
      <c r="AJ3110">
        <v>546670.34199999995</v>
      </c>
      <c r="AK3110">
        <v>522039.95030000003</v>
      </c>
      <c r="AL3110">
        <v>465571.74969999999</v>
      </c>
      <c r="AM3110" s="49" t="s">
        <v>112</v>
      </c>
      <c r="AN3110" s="49" t="s">
        <v>14</v>
      </c>
      <c r="AO3110" s="49" t="s">
        <v>500</v>
      </c>
      <c r="AP3110" s="49" t="s">
        <v>505</v>
      </c>
      <c r="AQ3110" s="49" t="s">
        <v>13</v>
      </c>
      <c r="AR3110" s="49" t="s">
        <v>487</v>
      </c>
      <c r="AS3110" s="49" t="s">
        <v>488</v>
      </c>
      <c r="AT3110" s="49" t="s">
        <v>489</v>
      </c>
    </row>
    <row r="3111" spans="1:46" x14ac:dyDescent="0.25">
      <c r="A3111">
        <v>18</v>
      </c>
      <c r="B3111" t="s">
        <v>359</v>
      </c>
      <c r="C3111" t="s">
        <v>359</v>
      </c>
      <c r="D3111" t="s">
        <v>605</v>
      </c>
      <c r="E3111" t="s">
        <v>642</v>
      </c>
      <c r="F3111" t="s">
        <v>643</v>
      </c>
      <c r="G3111">
        <v>934458.15130000003</v>
      </c>
      <c r="H3111">
        <v>1112863.7534</v>
      </c>
      <c r="I3111">
        <v>1161243.4498999999</v>
      </c>
      <c r="J3111">
        <v>1203126.4387000001</v>
      </c>
      <c r="K3111">
        <v>1302585.9996</v>
      </c>
      <c r="L3111">
        <v>1384866.3036</v>
      </c>
      <c r="M3111">
        <v>1349405.9456</v>
      </c>
      <c r="N3111">
        <v>1382149.8869</v>
      </c>
      <c r="O3111">
        <v>1424035.3207</v>
      </c>
      <c r="P3111">
        <v>1426238.0086999999</v>
      </c>
      <c r="Q3111">
        <v>1369020.4336999999</v>
      </c>
      <c r="R3111">
        <v>1438897.7238</v>
      </c>
      <c r="S3111">
        <v>1551898.4468</v>
      </c>
      <c r="T3111">
        <v>1520040.8803999999</v>
      </c>
      <c r="U3111">
        <v>1174490.1502</v>
      </c>
      <c r="V3111">
        <v>1105782.1454</v>
      </c>
      <c r="W3111">
        <v>1053516.0225</v>
      </c>
      <c r="X3111">
        <v>1007205.2248</v>
      </c>
      <c r="Y3111">
        <v>1008642.6703999999</v>
      </c>
      <c r="Z3111">
        <v>1012195.8988</v>
      </c>
      <c r="AA3111">
        <v>1158631.4979999999</v>
      </c>
      <c r="AB3111">
        <v>1049763.3643</v>
      </c>
      <c r="AC3111">
        <v>586753.2831</v>
      </c>
      <c r="AD3111">
        <v>303497.69459999999</v>
      </c>
      <c r="AE3111">
        <v>233657.82199999999</v>
      </c>
      <c r="AF3111">
        <v>196061.04459999999</v>
      </c>
      <c r="AG3111">
        <v>174505.196</v>
      </c>
      <c r="AH3111">
        <v>172150.8327</v>
      </c>
      <c r="AI3111">
        <v>169095.43590000001</v>
      </c>
      <c r="AJ3111">
        <v>185791.69930000001</v>
      </c>
      <c r="AK3111">
        <v>190612.57759999999</v>
      </c>
      <c r="AL3111" t="s">
        <v>531</v>
      </c>
      <c r="AM3111" s="49" t="s">
        <v>360</v>
      </c>
      <c r="AN3111" s="49" t="s">
        <v>14</v>
      </c>
      <c r="AO3111" s="49" t="s">
        <v>485</v>
      </c>
      <c r="AP3111" s="49" t="s">
        <v>486</v>
      </c>
      <c r="AQ3111" s="49" t="s">
        <v>11</v>
      </c>
      <c r="AR3111" s="49" t="s">
        <v>487</v>
      </c>
      <c r="AS3111" s="49" t="s">
        <v>488</v>
      </c>
      <c r="AT3111" s="49" t="s">
        <v>489</v>
      </c>
    </row>
    <row r="3112" spans="1:46" x14ac:dyDescent="0.25">
      <c r="A3112">
        <v>18</v>
      </c>
      <c r="B3112" t="s">
        <v>366</v>
      </c>
      <c r="C3112" t="s">
        <v>366</v>
      </c>
      <c r="D3112" t="s">
        <v>367</v>
      </c>
      <c r="E3112" t="s">
        <v>642</v>
      </c>
      <c r="F3112" t="s">
        <v>643</v>
      </c>
      <c r="G3112">
        <v>84801.289399999994</v>
      </c>
      <c r="H3112">
        <v>76764.299700000003</v>
      </c>
      <c r="I3112">
        <v>69296.564199999993</v>
      </c>
      <c r="J3112">
        <v>71230.053499999995</v>
      </c>
      <c r="K3112">
        <v>64359.2886</v>
      </c>
      <c r="L3112">
        <v>55629.701800000003</v>
      </c>
      <c r="M3112">
        <v>56385.695500000002</v>
      </c>
      <c r="N3112">
        <v>52088.498</v>
      </c>
      <c r="O3112">
        <v>53120.816299999999</v>
      </c>
      <c r="P3112">
        <v>57871.913200000003</v>
      </c>
      <c r="Q3112">
        <v>52931.719499999999</v>
      </c>
      <c r="R3112">
        <v>53932.900600000001</v>
      </c>
      <c r="S3112">
        <v>56978.106800000001</v>
      </c>
      <c r="T3112">
        <v>61384.437400000003</v>
      </c>
      <c r="U3112">
        <v>62444.589599999999</v>
      </c>
      <c r="V3112">
        <v>64718.11</v>
      </c>
      <c r="W3112">
        <v>63596.231800000001</v>
      </c>
      <c r="X3112">
        <v>66473.141199999998</v>
      </c>
      <c r="Y3112">
        <v>62132.099399999999</v>
      </c>
      <c r="Z3112">
        <v>62669.588300000003</v>
      </c>
      <c r="AA3112">
        <v>64561.720399999998</v>
      </c>
      <c r="AB3112">
        <v>64398.163099999998</v>
      </c>
      <c r="AC3112">
        <v>70696.630099999995</v>
      </c>
      <c r="AD3112">
        <v>72952.222500000003</v>
      </c>
      <c r="AE3112">
        <v>74855.931200000006</v>
      </c>
      <c r="AF3112">
        <v>81529.891300000003</v>
      </c>
      <c r="AG3112">
        <v>86640.588300000003</v>
      </c>
      <c r="AH3112">
        <v>95596.588900000002</v>
      </c>
      <c r="AI3112">
        <v>102565.6808</v>
      </c>
      <c r="AJ3112">
        <v>107608.5433</v>
      </c>
      <c r="AK3112">
        <v>105600.5833</v>
      </c>
      <c r="AL3112" t="s">
        <v>531</v>
      </c>
      <c r="AM3112" s="49" t="s">
        <v>367</v>
      </c>
      <c r="AN3112" s="49" t="s">
        <v>14</v>
      </c>
      <c r="AO3112" s="49" t="s">
        <v>485</v>
      </c>
      <c r="AP3112" s="49" t="s">
        <v>494</v>
      </c>
      <c r="AQ3112" s="49" t="s">
        <v>11</v>
      </c>
      <c r="AR3112" s="49" t="s">
        <v>487</v>
      </c>
      <c r="AS3112" s="49" t="s">
        <v>488</v>
      </c>
      <c r="AT3112" s="49" t="s">
        <v>489</v>
      </c>
    </row>
    <row r="3113" spans="1:46" x14ac:dyDescent="0.25">
      <c r="A3113">
        <v>18</v>
      </c>
      <c r="B3113" t="s">
        <v>364</v>
      </c>
      <c r="C3113" t="s">
        <v>364</v>
      </c>
      <c r="D3113" t="s">
        <v>365</v>
      </c>
      <c r="E3113" t="s">
        <v>642</v>
      </c>
      <c r="F3113" t="s">
        <v>643</v>
      </c>
      <c r="G3113">
        <v>1122486.3219000001</v>
      </c>
      <c r="H3113">
        <v>1250531.9924999999</v>
      </c>
      <c r="I3113">
        <v>1301742.5352</v>
      </c>
      <c r="J3113">
        <v>1274068.8465</v>
      </c>
      <c r="K3113">
        <v>1335442.0841999999</v>
      </c>
      <c r="L3113">
        <v>1389938.5448</v>
      </c>
      <c r="M3113">
        <v>1555668.6769000001</v>
      </c>
      <c r="N3113">
        <v>1676419.6147</v>
      </c>
      <c r="O3113">
        <v>1662111.4894999999</v>
      </c>
      <c r="P3113">
        <v>1739551.723</v>
      </c>
      <c r="Q3113">
        <v>1840302.426</v>
      </c>
      <c r="R3113">
        <v>1805695.8026000001</v>
      </c>
      <c r="S3113">
        <v>1925116.7279999999</v>
      </c>
      <c r="T3113">
        <v>2065256.4309</v>
      </c>
      <c r="U3113">
        <v>2146752.6686999998</v>
      </c>
      <c r="V3113">
        <v>2310975.6532999999</v>
      </c>
      <c r="W3113">
        <v>2401139.9237000002</v>
      </c>
      <c r="X3113">
        <v>2532950.3103999998</v>
      </c>
      <c r="Y3113">
        <v>2736823.8023999999</v>
      </c>
      <c r="Z3113">
        <v>2698781.0178</v>
      </c>
      <c r="AA3113">
        <v>2955598.5677999998</v>
      </c>
      <c r="AB3113">
        <v>2875872.2662</v>
      </c>
      <c r="AC3113">
        <v>3159454.8856000002</v>
      </c>
      <c r="AD3113">
        <v>3268981.4186999998</v>
      </c>
      <c r="AE3113">
        <v>3296502.2807999998</v>
      </c>
      <c r="AF3113">
        <v>3145956.2823000001</v>
      </c>
      <c r="AG3113">
        <v>3288658.5329</v>
      </c>
      <c r="AH3113">
        <v>3124130.0041</v>
      </c>
      <c r="AI3113">
        <v>3041185.7866000002</v>
      </c>
      <c r="AJ3113">
        <v>3143827.9393000002</v>
      </c>
      <c r="AK3113">
        <v>2764549.8094000001</v>
      </c>
      <c r="AL3113" t="s">
        <v>531</v>
      </c>
      <c r="AM3113" s="49" t="s">
        <v>365</v>
      </c>
      <c r="AN3113" s="49" t="s">
        <v>14</v>
      </c>
      <c r="AO3113" s="49" t="s">
        <v>485</v>
      </c>
      <c r="AP3113" s="49" t="s">
        <v>501</v>
      </c>
      <c r="AQ3113" s="49" t="s">
        <v>11</v>
      </c>
      <c r="AR3113" s="49" t="s">
        <v>487</v>
      </c>
      <c r="AS3113" s="49" t="s">
        <v>488</v>
      </c>
      <c r="AT3113" s="49" t="s">
        <v>489</v>
      </c>
    </row>
    <row r="3114" spans="1:46" x14ac:dyDescent="0.25">
      <c r="A3114">
        <v>18</v>
      </c>
      <c r="B3114" t="s">
        <v>493</v>
      </c>
      <c r="C3114" t="s">
        <v>606</v>
      </c>
      <c r="D3114" t="s">
        <v>607</v>
      </c>
      <c r="E3114" t="s">
        <v>642</v>
      </c>
      <c r="F3114" t="s">
        <v>643</v>
      </c>
      <c r="G3114">
        <v>221253314.62329999</v>
      </c>
      <c r="H3114">
        <v>223467867.51899999</v>
      </c>
      <c r="I3114">
        <v>225468400.97479999</v>
      </c>
      <c r="J3114">
        <v>227251880.26840001</v>
      </c>
      <c r="K3114">
        <v>235356675.52489999</v>
      </c>
      <c r="L3114">
        <v>243156873.33149999</v>
      </c>
      <c r="M3114">
        <v>249491230.9544</v>
      </c>
      <c r="N3114">
        <v>252137437.257</v>
      </c>
      <c r="O3114">
        <v>252985181.61790001</v>
      </c>
      <c r="P3114">
        <v>253339691.70660001</v>
      </c>
      <c r="Q3114">
        <v>257521077.72620001</v>
      </c>
      <c r="R3114">
        <v>262198185.45039999</v>
      </c>
      <c r="S3114">
        <v>264959911.6442</v>
      </c>
      <c r="T3114">
        <v>272505981.32950002</v>
      </c>
      <c r="U3114">
        <v>282490314.61159998</v>
      </c>
      <c r="V3114">
        <v>289521299.49650002</v>
      </c>
      <c r="W3114">
        <v>298502170.01300001</v>
      </c>
      <c r="X3114">
        <v>304729160.4156</v>
      </c>
      <c r="Y3114">
        <v>309555889.79750001</v>
      </c>
      <c r="Z3114">
        <v>312378993.98940003</v>
      </c>
      <c r="AA3114">
        <v>326661502.58670002</v>
      </c>
      <c r="AB3114">
        <v>335076297.27810001</v>
      </c>
      <c r="AC3114">
        <v>337985815.43099999</v>
      </c>
      <c r="AD3114">
        <v>345105890.7349</v>
      </c>
      <c r="AE3114">
        <v>354125199.57550001</v>
      </c>
      <c r="AF3114">
        <v>353678723.82059997</v>
      </c>
      <c r="AG3114">
        <v>344510022.3527</v>
      </c>
      <c r="AH3114">
        <v>354691733.05129999</v>
      </c>
      <c r="AI3114">
        <v>371015535.00919998</v>
      </c>
      <c r="AJ3114">
        <v>384886845.51010001</v>
      </c>
      <c r="AK3114">
        <v>376065936.98820001</v>
      </c>
      <c r="AL3114" t="s">
        <v>531</v>
      </c>
      <c r="AM3114" s="49" t="e">
        <v>#N/A</v>
      </c>
      <c r="AN3114" s="49" t="e">
        <v>#N/A</v>
      </c>
      <c r="AO3114" s="49" t="e">
        <v>#N/A</v>
      </c>
      <c r="AP3114" s="49" t="e">
        <v>#N/A</v>
      </c>
      <c r="AQ3114" s="49" t="e">
        <v>#N/A</v>
      </c>
      <c r="AR3114" s="49" t="e">
        <v>#N/A</v>
      </c>
      <c r="AS3114" s="49" t="e">
        <v>#N/A</v>
      </c>
      <c r="AT3114" s="49" t="e">
        <v>#N/A</v>
      </c>
    </row>
    <row r="3115" spans="1:46" x14ac:dyDescent="0.25">
      <c r="A3115">
        <v>18</v>
      </c>
      <c r="B3115" t="s">
        <v>362</v>
      </c>
      <c r="C3115" t="s">
        <v>362</v>
      </c>
      <c r="D3115" t="s">
        <v>363</v>
      </c>
      <c r="E3115" t="s">
        <v>642</v>
      </c>
      <c r="F3115" t="s">
        <v>643</v>
      </c>
      <c r="G3115">
        <v>44147.000800000002</v>
      </c>
      <c r="H3115">
        <v>46649.798699999999</v>
      </c>
      <c r="I3115">
        <v>48770.7981</v>
      </c>
      <c r="J3115">
        <v>51503.9997</v>
      </c>
      <c r="K3115">
        <v>53655.801399999997</v>
      </c>
      <c r="L3115">
        <v>56827.000999999997</v>
      </c>
      <c r="M3115">
        <v>59563.003599999996</v>
      </c>
      <c r="N3115">
        <v>62017.799800000001</v>
      </c>
      <c r="O3115">
        <v>65051.199200000003</v>
      </c>
      <c r="P3115">
        <v>72088.799700000003</v>
      </c>
      <c r="Q3115">
        <v>73898.003899999996</v>
      </c>
      <c r="R3115">
        <v>75546.397299999997</v>
      </c>
      <c r="S3115">
        <v>77554.600099999996</v>
      </c>
      <c r="T3115">
        <v>79536.2</v>
      </c>
      <c r="U3115">
        <v>81351.5965</v>
      </c>
      <c r="V3115">
        <v>83803.403300000005</v>
      </c>
      <c r="W3115">
        <v>85438.599900000001</v>
      </c>
      <c r="X3115">
        <v>88023.199500000002</v>
      </c>
      <c r="Y3115">
        <v>89566.6005</v>
      </c>
      <c r="Z3115">
        <v>96471.998600000006</v>
      </c>
      <c r="AA3115">
        <v>99222.801500000001</v>
      </c>
      <c r="AB3115">
        <v>102097.6008</v>
      </c>
      <c r="AC3115">
        <v>104893.3993</v>
      </c>
      <c r="AD3115">
        <v>107124.19749999999</v>
      </c>
      <c r="AE3115">
        <v>110036.5984</v>
      </c>
      <c r="AF3115">
        <v>112211.80009999999</v>
      </c>
      <c r="AG3115">
        <v>115660.6012</v>
      </c>
      <c r="AH3115">
        <v>107703.25290000001</v>
      </c>
      <c r="AI3115">
        <v>114249.51979999999</v>
      </c>
      <c r="AJ3115">
        <v>118818.18949999999</v>
      </c>
      <c r="AK3115">
        <v>126129.0289</v>
      </c>
      <c r="AL3115" t="s">
        <v>531</v>
      </c>
      <c r="AM3115" s="49" t="s">
        <v>363</v>
      </c>
      <c r="AN3115" s="49" t="s">
        <v>8</v>
      </c>
      <c r="AO3115" s="49" t="s">
        <v>9</v>
      </c>
      <c r="AP3115" s="49" t="s">
        <v>486</v>
      </c>
      <c r="AQ3115" s="49" t="s">
        <v>9</v>
      </c>
      <c r="AR3115" s="49" t="s">
        <v>495</v>
      </c>
      <c r="AS3115" s="49" t="s">
        <v>488</v>
      </c>
      <c r="AT3115" s="49" t="s">
        <v>489</v>
      </c>
    </row>
    <row r="3116" spans="1:46" x14ac:dyDescent="0.25">
      <c r="A3116">
        <v>18</v>
      </c>
      <c r="B3116" t="s">
        <v>372</v>
      </c>
      <c r="C3116" t="s">
        <v>372</v>
      </c>
      <c r="D3116" t="s">
        <v>431</v>
      </c>
      <c r="E3116" t="s">
        <v>642</v>
      </c>
      <c r="F3116" t="s">
        <v>643</v>
      </c>
      <c r="G3116">
        <v>528814.76210000005</v>
      </c>
      <c r="H3116">
        <v>512796.47560000001</v>
      </c>
      <c r="I3116">
        <v>518056.93859999999</v>
      </c>
      <c r="J3116">
        <v>485293.14360000001</v>
      </c>
      <c r="K3116">
        <v>514523.06589999999</v>
      </c>
      <c r="L3116">
        <v>510478.65470000001</v>
      </c>
      <c r="M3116">
        <v>540888.61820000003</v>
      </c>
      <c r="N3116">
        <v>539131.45600000001</v>
      </c>
      <c r="O3116">
        <v>581588.72710000002</v>
      </c>
      <c r="P3116">
        <v>674077.94010000001</v>
      </c>
      <c r="Q3116">
        <v>797239.20189999999</v>
      </c>
      <c r="R3116">
        <v>823662.79169999994</v>
      </c>
      <c r="S3116">
        <v>964602.38690000004</v>
      </c>
      <c r="T3116">
        <v>1262202.0066</v>
      </c>
      <c r="U3116">
        <v>1348865.4757999999</v>
      </c>
      <c r="V3116">
        <v>1462264.4221000001</v>
      </c>
      <c r="W3116">
        <v>1699572.2838000001</v>
      </c>
      <c r="X3116">
        <v>1728896.4593</v>
      </c>
      <c r="Y3116">
        <v>1712458.7893999999</v>
      </c>
      <c r="Z3116">
        <v>1739051.1240000001</v>
      </c>
      <c r="AA3116">
        <v>1781799.3694</v>
      </c>
      <c r="AB3116">
        <v>1693477.3622000001</v>
      </c>
      <c r="AC3116">
        <v>1667436.7054999999</v>
      </c>
      <c r="AD3116">
        <v>1670757.1184</v>
      </c>
      <c r="AE3116">
        <v>1661491.6714000001</v>
      </c>
      <c r="AF3116">
        <v>1554436.351</v>
      </c>
      <c r="AG3116">
        <v>1358182.8936000001</v>
      </c>
      <c r="AH3116">
        <v>1365073.6421000001</v>
      </c>
      <c r="AI3116">
        <v>1432893.48</v>
      </c>
      <c r="AJ3116">
        <v>1441915.3976</v>
      </c>
      <c r="AK3116">
        <v>1224981.9785</v>
      </c>
      <c r="AL3116" t="s">
        <v>531</v>
      </c>
      <c r="AM3116" s="49" t="s">
        <v>431</v>
      </c>
      <c r="AN3116" s="49" t="s">
        <v>14</v>
      </c>
      <c r="AO3116" s="49" t="s">
        <v>507</v>
      </c>
      <c r="AP3116" s="49" t="s">
        <v>505</v>
      </c>
      <c r="AQ3116" s="49" t="s">
        <v>10</v>
      </c>
      <c r="AR3116" s="49" t="s">
        <v>495</v>
      </c>
      <c r="AS3116" s="49" t="s">
        <v>496</v>
      </c>
      <c r="AT3116" s="49" t="s">
        <v>497</v>
      </c>
    </row>
    <row r="3117" spans="1:46" x14ac:dyDescent="0.25">
      <c r="A3117">
        <v>18</v>
      </c>
      <c r="B3117" t="s">
        <v>373</v>
      </c>
      <c r="C3117" t="s">
        <v>373</v>
      </c>
      <c r="D3117" t="s">
        <v>374</v>
      </c>
      <c r="E3117" t="s">
        <v>642</v>
      </c>
      <c r="F3117" t="s">
        <v>643</v>
      </c>
      <c r="G3117">
        <v>239818.7861</v>
      </c>
      <c r="H3117">
        <v>266355.94290000002</v>
      </c>
      <c r="I3117">
        <v>276488.61849999998</v>
      </c>
      <c r="J3117">
        <v>239980.39660000001</v>
      </c>
      <c r="K3117">
        <v>228942.4552</v>
      </c>
      <c r="L3117">
        <v>223153.5385</v>
      </c>
      <c r="M3117">
        <v>247370.2493</v>
      </c>
      <c r="N3117">
        <v>266062.65749999997</v>
      </c>
      <c r="O3117">
        <v>283929.50829999999</v>
      </c>
      <c r="P3117">
        <v>281873.41690000001</v>
      </c>
      <c r="Q3117">
        <v>277783.02220000001</v>
      </c>
      <c r="R3117">
        <v>277859.00420000002</v>
      </c>
      <c r="S3117">
        <v>280778.75290000002</v>
      </c>
      <c r="T3117">
        <v>270169.92930000002</v>
      </c>
      <c r="U3117">
        <v>284940.31910000002</v>
      </c>
      <c r="V3117">
        <v>279769.54989999998</v>
      </c>
      <c r="W3117">
        <v>277690.82049999997</v>
      </c>
      <c r="X3117">
        <v>330851.35279999999</v>
      </c>
      <c r="Y3117">
        <v>316218.26490000001</v>
      </c>
      <c r="Z3117">
        <v>322029.27110000001</v>
      </c>
      <c r="AA3117">
        <v>348610.95449999999</v>
      </c>
      <c r="AB3117">
        <v>319814.39529999997</v>
      </c>
      <c r="AC3117">
        <v>316936.13780000003</v>
      </c>
      <c r="AD3117">
        <v>306425.0759</v>
      </c>
      <c r="AE3117">
        <v>282610.27279999998</v>
      </c>
      <c r="AF3117">
        <v>267908.8689</v>
      </c>
      <c r="AG3117">
        <v>253237.9197</v>
      </c>
      <c r="AH3117">
        <v>231531.58910000001</v>
      </c>
      <c r="AI3117">
        <v>226247.08549999999</v>
      </c>
      <c r="AJ3117">
        <v>213852.89730000001</v>
      </c>
      <c r="AK3117">
        <v>208505.96429999999</v>
      </c>
      <c r="AL3117" t="s">
        <v>531</v>
      </c>
      <c r="AM3117" s="49" t="s">
        <v>374</v>
      </c>
      <c r="AN3117" s="49" t="s">
        <v>7</v>
      </c>
      <c r="AO3117" s="49" t="s">
        <v>9</v>
      </c>
      <c r="AP3117" s="49" t="s">
        <v>494</v>
      </c>
      <c r="AQ3117" s="49" t="s">
        <v>9</v>
      </c>
      <c r="AR3117" s="49" t="s">
        <v>487</v>
      </c>
      <c r="AS3117" s="49" t="s">
        <v>488</v>
      </c>
      <c r="AT3117" s="49" t="s">
        <v>489</v>
      </c>
    </row>
    <row r="3118" spans="1:46" x14ac:dyDescent="0.25">
      <c r="A3118">
        <v>18</v>
      </c>
      <c r="B3118" t="s">
        <v>368</v>
      </c>
      <c r="C3118" t="s">
        <v>368</v>
      </c>
      <c r="D3118" t="s">
        <v>429</v>
      </c>
      <c r="E3118" t="s">
        <v>642</v>
      </c>
      <c r="F3118" t="s">
        <v>643</v>
      </c>
      <c r="G3118">
        <v>3054898.8292999999</v>
      </c>
      <c r="H3118">
        <v>3101563.6126000001</v>
      </c>
      <c r="I3118">
        <v>2044605.0523999999</v>
      </c>
      <c r="J3118">
        <v>2404596.2401000001</v>
      </c>
      <c r="K3118">
        <v>1375742.8811999999</v>
      </c>
      <c r="L3118">
        <v>1375110.1636999999</v>
      </c>
      <c r="M3118">
        <v>1375961.9974</v>
      </c>
      <c r="N3118">
        <v>829151.40599999996</v>
      </c>
      <c r="O3118">
        <v>758562.16310000001</v>
      </c>
      <c r="P3118">
        <v>1102645.8805</v>
      </c>
      <c r="Q3118">
        <v>1925058.6194</v>
      </c>
      <c r="R3118">
        <v>1987221.3955000001</v>
      </c>
      <c r="S3118">
        <v>2115201.9278000002</v>
      </c>
      <c r="T3118">
        <v>2340696.7919000001</v>
      </c>
      <c r="U3118">
        <v>2448870.2727000001</v>
      </c>
      <c r="V3118">
        <v>2579769.9005999998</v>
      </c>
      <c r="W3118">
        <v>2537996.0282000001</v>
      </c>
      <c r="X3118">
        <v>2765144.8793000001</v>
      </c>
      <c r="Y3118">
        <v>2851058.7396</v>
      </c>
      <c r="Z3118">
        <v>1721600.5877</v>
      </c>
      <c r="AA3118">
        <v>1978572.9613999999</v>
      </c>
      <c r="AB3118">
        <v>2730696.7514</v>
      </c>
      <c r="AC3118">
        <v>2847325.1146999998</v>
      </c>
      <c r="AD3118">
        <v>3203609.0123999999</v>
      </c>
      <c r="AE3118">
        <v>3265575.6746</v>
      </c>
      <c r="AF3118">
        <v>3402362.5504000001</v>
      </c>
      <c r="AG3118">
        <v>3225607.3010999998</v>
      </c>
      <c r="AH3118">
        <v>3218054.0710999998</v>
      </c>
      <c r="AI3118">
        <v>3326991.8061000002</v>
      </c>
      <c r="AJ3118">
        <v>3394647.8062</v>
      </c>
      <c r="AK3118">
        <v>3251039.3185000001</v>
      </c>
      <c r="AL3118" t="s">
        <v>531</v>
      </c>
      <c r="AM3118" s="49" t="s">
        <v>429</v>
      </c>
      <c r="AN3118" s="49" t="s">
        <v>14</v>
      </c>
      <c r="AO3118" s="49" t="s">
        <v>485</v>
      </c>
      <c r="AP3118" s="49" t="s">
        <v>501</v>
      </c>
      <c r="AQ3118" s="49" t="s">
        <v>11</v>
      </c>
      <c r="AR3118" s="49" t="s">
        <v>495</v>
      </c>
      <c r="AS3118" s="49" t="s">
        <v>496</v>
      </c>
      <c r="AT3118" s="49" t="s">
        <v>497</v>
      </c>
    </row>
    <row r="3119" spans="1:46" x14ac:dyDescent="0.25">
      <c r="A3119">
        <v>18</v>
      </c>
      <c r="B3119" t="s">
        <v>381</v>
      </c>
      <c r="C3119" t="s">
        <v>381</v>
      </c>
      <c r="D3119" t="s">
        <v>382</v>
      </c>
      <c r="E3119" t="s">
        <v>642</v>
      </c>
      <c r="F3119" t="s">
        <v>643</v>
      </c>
      <c r="G3119">
        <v>331161.402</v>
      </c>
      <c r="H3119">
        <v>344912.40240000002</v>
      </c>
      <c r="I3119">
        <v>358867.99900000001</v>
      </c>
      <c r="J3119">
        <v>366143.20039999997</v>
      </c>
      <c r="K3119">
        <v>375967.20010000002</v>
      </c>
      <c r="L3119">
        <v>383854.20179999998</v>
      </c>
      <c r="M3119">
        <v>397472.99969999999</v>
      </c>
      <c r="N3119">
        <v>407840.7977</v>
      </c>
      <c r="O3119">
        <v>412399.8</v>
      </c>
      <c r="P3119">
        <v>415934.20030000003</v>
      </c>
      <c r="Q3119">
        <v>423992.60119999998</v>
      </c>
      <c r="R3119">
        <v>433871.2009</v>
      </c>
      <c r="S3119">
        <v>449742.00319999998</v>
      </c>
      <c r="T3119">
        <v>465481.40269999998</v>
      </c>
      <c r="U3119">
        <v>479483.60269999999</v>
      </c>
      <c r="V3119">
        <v>488541.79889999999</v>
      </c>
      <c r="W3119">
        <v>497865.40059999999</v>
      </c>
      <c r="X3119">
        <v>506323.40230000002</v>
      </c>
      <c r="Y3119">
        <v>526082.79969999997</v>
      </c>
      <c r="Z3119">
        <v>547788.20090000005</v>
      </c>
      <c r="AA3119">
        <v>559154.19889999996</v>
      </c>
      <c r="AB3119">
        <v>576045.80169999995</v>
      </c>
      <c r="AC3119">
        <v>578275.40249999997</v>
      </c>
      <c r="AD3119">
        <v>621680.00410000002</v>
      </c>
      <c r="AE3119">
        <v>635614.20209999999</v>
      </c>
      <c r="AF3119">
        <v>662479.39879999997</v>
      </c>
      <c r="AG3119">
        <v>500735.20079999999</v>
      </c>
      <c r="AH3119">
        <v>503389.82040000003</v>
      </c>
      <c r="AI3119">
        <v>535967.87219999998</v>
      </c>
      <c r="AJ3119">
        <v>597686.44979999994</v>
      </c>
      <c r="AK3119">
        <v>529597.71880000003</v>
      </c>
      <c r="AL3119" t="s">
        <v>531</v>
      </c>
      <c r="AM3119" s="49" t="s">
        <v>382</v>
      </c>
      <c r="AN3119" s="49" t="s">
        <v>6</v>
      </c>
      <c r="AO3119" s="49" t="s">
        <v>9</v>
      </c>
      <c r="AP3119" s="49" t="s">
        <v>486</v>
      </c>
      <c r="AQ3119" s="49" t="s">
        <v>9</v>
      </c>
      <c r="AR3119" s="49" t="s">
        <v>487</v>
      </c>
      <c r="AS3119" s="49" t="s">
        <v>488</v>
      </c>
      <c r="AT3119" s="49" t="s">
        <v>489</v>
      </c>
    </row>
    <row r="3120" spans="1:46" x14ac:dyDescent="0.25">
      <c r="A3120">
        <v>18</v>
      </c>
      <c r="B3120" t="s">
        <v>383</v>
      </c>
      <c r="C3120" t="s">
        <v>383</v>
      </c>
      <c r="D3120" t="s">
        <v>384</v>
      </c>
      <c r="E3120" t="s">
        <v>642</v>
      </c>
      <c r="F3120" t="s">
        <v>643</v>
      </c>
      <c r="G3120">
        <v>5685415.7143999999</v>
      </c>
      <c r="H3120">
        <v>4966154.1886999998</v>
      </c>
      <c r="I3120">
        <v>4676152.2670999998</v>
      </c>
      <c r="J3120">
        <v>4201546.9521000003</v>
      </c>
      <c r="K3120">
        <v>3660087.7944</v>
      </c>
      <c r="L3120">
        <v>3416906.7944</v>
      </c>
      <c r="M3120">
        <v>3083826.5987</v>
      </c>
      <c r="N3120">
        <v>3129243.8872000002</v>
      </c>
      <c r="O3120">
        <v>3122390.4640000002</v>
      </c>
      <c r="P3120">
        <v>3162909.2467999998</v>
      </c>
      <c r="Q3120">
        <v>3200248.8624999998</v>
      </c>
      <c r="R3120">
        <v>3195144.5044</v>
      </c>
      <c r="S3120">
        <v>3213201.9005999998</v>
      </c>
      <c r="T3120">
        <v>3166098.1649000002</v>
      </c>
      <c r="U3120">
        <v>3276687.3497000001</v>
      </c>
      <c r="V3120">
        <v>3314298.7850000001</v>
      </c>
      <c r="W3120">
        <v>3397450.0440000002</v>
      </c>
      <c r="X3120">
        <v>3557650.9163000002</v>
      </c>
      <c r="Y3120">
        <v>3532482.3114999998</v>
      </c>
      <c r="Z3120">
        <v>3322740.2906999998</v>
      </c>
      <c r="AA3120">
        <v>3300710.6680000001</v>
      </c>
      <c r="AB3120">
        <v>3587130.33</v>
      </c>
      <c r="AC3120">
        <v>3575518.1606999999</v>
      </c>
      <c r="AD3120">
        <v>3614659.2601999999</v>
      </c>
      <c r="AE3120">
        <v>3238600.9594999999</v>
      </c>
      <c r="AF3120">
        <v>2700580.1109000002</v>
      </c>
      <c r="AG3120">
        <v>2662039.7459999998</v>
      </c>
      <c r="AH3120">
        <v>2464497.1645</v>
      </c>
      <c r="AI3120">
        <v>2549034.4427</v>
      </c>
      <c r="AJ3120">
        <v>2531011.9267000002</v>
      </c>
      <c r="AK3120">
        <v>2387199.2864000001</v>
      </c>
      <c r="AL3120">
        <v>2501607.6115999999</v>
      </c>
      <c r="AM3120" s="49" t="s">
        <v>384</v>
      </c>
      <c r="AN3120" s="49" t="s">
        <v>14</v>
      </c>
      <c r="AO3120" s="49" t="s">
        <v>500</v>
      </c>
      <c r="AP3120" s="49" t="s">
        <v>494</v>
      </c>
      <c r="AQ3120" s="49" t="s">
        <v>502</v>
      </c>
      <c r="AR3120" s="49" t="s">
        <v>487</v>
      </c>
      <c r="AS3120" s="49" t="s">
        <v>488</v>
      </c>
      <c r="AT3120" s="49" t="s">
        <v>489</v>
      </c>
    </row>
    <row r="3121" spans="1:46" x14ac:dyDescent="0.25">
      <c r="A3121">
        <v>18</v>
      </c>
      <c r="B3121" t="s">
        <v>62</v>
      </c>
      <c r="C3121" t="s">
        <v>62</v>
      </c>
      <c r="D3121" t="s">
        <v>407</v>
      </c>
      <c r="E3121" t="s">
        <v>642</v>
      </c>
      <c r="F3121" t="s">
        <v>643</v>
      </c>
      <c r="G3121">
        <v>4614000.0459000003</v>
      </c>
      <c r="H3121">
        <v>5329496.3278999999</v>
      </c>
      <c r="I3121">
        <v>5608944.4823000003</v>
      </c>
      <c r="J3121">
        <v>5496946.0121999998</v>
      </c>
      <c r="K3121">
        <v>5592377.3564999998</v>
      </c>
      <c r="L3121">
        <v>5737500.6577000003</v>
      </c>
      <c r="M3121">
        <v>5862524.8613</v>
      </c>
      <c r="N3121">
        <v>6165185.0116999997</v>
      </c>
      <c r="O3121">
        <v>6301389.7674000002</v>
      </c>
      <c r="P3121">
        <v>6028919.3925000001</v>
      </c>
      <c r="Q3121">
        <v>6582165.8198999995</v>
      </c>
      <c r="R3121">
        <v>6646354.2786999997</v>
      </c>
      <c r="S3121">
        <v>6358370.0554999998</v>
      </c>
      <c r="T3121">
        <v>6956910.3235999998</v>
      </c>
      <c r="U3121">
        <v>7297664.9907</v>
      </c>
      <c r="V3121">
        <v>7537527.7843000004</v>
      </c>
      <c r="W3121">
        <v>7943353.9398999996</v>
      </c>
      <c r="X3121">
        <v>7867719.0085000005</v>
      </c>
      <c r="Y3121">
        <v>7960696.1469999999</v>
      </c>
      <c r="Z3121">
        <v>7382291.9878000002</v>
      </c>
      <c r="AA3121">
        <v>7782974.6427999996</v>
      </c>
      <c r="AB3121">
        <v>8482717.1645</v>
      </c>
      <c r="AC3121">
        <v>8912772.1767999995</v>
      </c>
      <c r="AD3121">
        <v>9288008.9979999997</v>
      </c>
      <c r="AE3121">
        <v>9070557.0561999995</v>
      </c>
      <c r="AF3121">
        <v>9913616.8107999992</v>
      </c>
      <c r="AG3121">
        <v>10241672.6205</v>
      </c>
      <c r="AH3121">
        <v>9623789.0098000001</v>
      </c>
      <c r="AI3121">
        <v>9548650.8128999993</v>
      </c>
      <c r="AJ3121">
        <v>9945289.0568000004</v>
      </c>
      <c r="AK3121">
        <v>9394929.2606000006</v>
      </c>
      <c r="AL3121" t="s">
        <v>531</v>
      </c>
      <c r="AM3121" s="49" t="s">
        <v>407</v>
      </c>
      <c r="AN3121" s="49" t="s">
        <v>14</v>
      </c>
      <c r="AO3121" s="49" t="s">
        <v>485</v>
      </c>
      <c r="AP3121" s="49" t="s">
        <v>505</v>
      </c>
      <c r="AQ3121" s="49" t="s">
        <v>13</v>
      </c>
      <c r="AR3121" s="49" t="s">
        <v>495</v>
      </c>
      <c r="AS3121" s="49" t="s">
        <v>496</v>
      </c>
      <c r="AT3121" s="49" t="s">
        <v>497</v>
      </c>
    </row>
    <row r="3122" spans="1:46" x14ac:dyDescent="0.25">
      <c r="A3122">
        <v>18</v>
      </c>
      <c r="B3122" t="s">
        <v>169</v>
      </c>
      <c r="C3122" t="s">
        <v>169</v>
      </c>
      <c r="D3122" t="s">
        <v>170</v>
      </c>
      <c r="E3122" t="s">
        <v>642</v>
      </c>
      <c r="F3122" t="s">
        <v>643</v>
      </c>
      <c r="G3122">
        <v>8708830.8921000008</v>
      </c>
      <c r="H3122">
        <v>8991070.8842999991</v>
      </c>
      <c r="I3122">
        <v>9000557.6456000004</v>
      </c>
      <c r="J3122">
        <v>9354183.2601999994</v>
      </c>
      <c r="K3122">
        <v>10242327.1052</v>
      </c>
      <c r="L3122">
        <v>10782920.127</v>
      </c>
      <c r="M3122">
        <v>11260602.0659</v>
      </c>
      <c r="N3122">
        <v>11233086.1316</v>
      </c>
      <c r="O3122">
        <v>11384714.6273</v>
      </c>
      <c r="P3122">
        <v>11790263.0766</v>
      </c>
      <c r="Q3122">
        <v>11408964.217</v>
      </c>
      <c r="R3122">
        <v>10986003.971799999</v>
      </c>
      <c r="S3122">
        <v>10858659.3641</v>
      </c>
      <c r="T3122">
        <v>10360993.5902</v>
      </c>
      <c r="U3122">
        <v>9444554.4379999992</v>
      </c>
      <c r="V3122">
        <v>8597135.3662999999</v>
      </c>
      <c r="W3122">
        <v>7825053.2304999996</v>
      </c>
      <c r="X3122">
        <v>7377197.9669000003</v>
      </c>
      <c r="Y3122">
        <v>6973545.3048</v>
      </c>
      <c r="Z3122">
        <v>6589196.6419000002</v>
      </c>
      <c r="AA3122">
        <v>6187897.8156000003</v>
      </c>
      <c r="AB3122">
        <v>5411907.0506999996</v>
      </c>
      <c r="AC3122">
        <v>4852132.2801000001</v>
      </c>
      <c r="AD3122">
        <v>4540697.9282999998</v>
      </c>
      <c r="AE3122">
        <v>4475511.5959000001</v>
      </c>
      <c r="AF3122">
        <v>4907561.8109999998</v>
      </c>
      <c r="AG3122">
        <v>4983672.2664999999</v>
      </c>
      <c r="AH3122">
        <v>4985840.4219000004</v>
      </c>
      <c r="AI3122">
        <v>5122092.5888999999</v>
      </c>
      <c r="AJ3122">
        <v>5070557.3682000004</v>
      </c>
      <c r="AK3122">
        <v>4899635.6292000003</v>
      </c>
      <c r="AL3122">
        <v>4236145.1014999999</v>
      </c>
      <c r="AM3122" s="49" t="s">
        <v>170</v>
      </c>
      <c r="AN3122" s="49" t="s">
        <v>14</v>
      </c>
      <c r="AO3122" s="49" t="s">
        <v>500</v>
      </c>
      <c r="AP3122" s="49" t="s">
        <v>505</v>
      </c>
      <c r="AQ3122" s="49" t="s">
        <v>13</v>
      </c>
      <c r="AR3122" s="49" t="s">
        <v>487</v>
      </c>
      <c r="AS3122" s="49" t="s">
        <v>488</v>
      </c>
      <c r="AT3122" s="49" t="s">
        <v>489</v>
      </c>
    </row>
    <row r="3123" spans="1:46" x14ac:dyDescent="0.25">
      <c r="A3123">
        <v>18</v>
      </c>
      <c r="B3123" t="s">
        <v>379</v>
      </c>
      <c r="C3123" t="s">
        <v>379</v>
      </c>
      <c r="D3123" t="s">
        <v>608</v>
      </c>
      <c r="E3123" t="s">
        <v>642</v>
      </c>
      <c r="F3123" t="s">
        <v>643</v>
      </c>
      <c r="G3123">
        <v>290761.9975</v>
      </c>
      <c r="H3123">
        <v>301374.19990000001</v>
      </c>
      <c r="I3123">
        <v>313194.59980000003</v>
      </c>
      <c r="J3123">
        <v>335476.79960000003</v>
      </c>
      <c r="K3123">
        <v>405237.59620000003</v>
      </c>
      <c r="L3123">
        <v>416565.00030000001</v>
      </c>
      <c r="M3123">
        <v>427994.39909999998</v>
      </c>
      <c r="N3123">
        <v>436071.79969999997</v>
      </c>
      <c r="O3123">
        <v>470247.79820000002</v>
      </c>
      <c r="P3123">
        <v>506199.2009</v>
      </c>
      <c r="Q3123">
        <v>531983.20250000001</v>
      </c>
      <c r="R3123">
        <v>549065.39679999999</v>
      </c>
      <c r="S3123">
        <v>571946.20019999996</v>
      </c>
      <c r="T3123">
        <v>593567.59739999997</v>
      </c>
      <c r="U3123">
        <v>602328.80290000001</v>
      </c>
      <c r="V3123">
        <v>637267.20090000005</v>
      </c>
      <c r="W3123">
        <v>657624.00029999996</v>
      </c>
      <c r="X3123">
        <v>667274.79619999998</v>
      </c>
      <c r="Y3123">
        <v>679205.99970000004</v>
      </c>
      <c r="Z3123">
        <v>703174.49609999999</v>
      </c>
      <c r="AA3123">
        <v>722176.30039999995</v>
      </c>
      <c r="AB3123">
        <v>746673.70270000002</v>
      </c>
      <c r="AC3123">
        <v>737453.90430000005</v>
      </c>
      <c r="AD3123">
        <v>764137.19720000005</v>
      </c>
      <c r="AE3123">
        <v>764590.70299999998</v>
      </c>
      <c r="AF3123">
        <v>780220.10270000005</v>
      </c>
      <c r="AG3123">
        <v>794013.50280000002</v>
      </c>
      <c r="AH3123">
        <v>808702.43420000002</v>
      </c>
      <c r="AI3123">
        <v>820591.10820000002</v>
      </c>
      <c r="AJ3123">
        <v>871972.93709999998</v>
      </c>
      <c r="AK3123">
        <v>880686.78579999995</v>
      </c>
      <c r="AL3123" t="s">
        <v>531</v>
      </c>
      <c r="AM3123" s="49" t="s">
        <v>380</v>
      </c>
      <c r="AN3123" s="49" t="s">
        <v>6</v>
      </c>
      <c r="AO3123" s="49" t="s">
        <v>9</v>
      </c>
      <c r="AP3123" s="49" t="s">
        <v>494</v>
      </c>
      <c r="AQ3123" s="49" t="s">
        <v>9</v>
      </c>
      <c r="AR3123" s="49" t="s">
        <v>487</v>
      </c>
      <c r="AS3123" s="49" t="s">
        <v>488</v>
      </c>
      <c r="AT3123" s="49" t="s">
        <v>489</v>
      </c>
    </row>
    <row r="3124" spans="1:46" x14ac:dyDescent="0.25">
      <c r="A3124">
        <v>18</v>
      </c>
      <c r="B3124" t="s">
        <v>387</v>
      </c>
      <c r="C3124" t="s">
        <v>387</v>
      </c>
      <c r="D3124" t="s">
        <v>388</v>
      </c>
      <c r="E3124" t="s">
        <v>642</v>
      </c>
      <c r="F3124" t="s">
        <v>643</v>
      </c>
      <c r="G3124">
        <v>69168686.878299996</v>
      </c>
      <c r="H3124">
        <v>68733207.221900001</v>
      </c>
      <c r="I3124">
        <v>68962482.171900004</v>
      </c>
      <c r="J3124">
        <v>66855516.646799996</v>
      </c>
      <c r="K3124">
        <v>69377271.608899996</v>
      </c>
      <c r="L3124">
        <v>69442039.332399994</v>
      </c>
      <c r="M3124">
        <v>70238938.741999999</v>
      </c>
      <c r="N3124">
        <v>70117543.761399999</v>
      </c>
      <c r="O3124">
        <v>70655764.299400002</v>
      </c>
      <c r="P3124">
        <v>69891725.621900007</v>
      </c>
      <c r="Q3124">
        <v>69770760.282299995</v>
      </c>
      <c r="R3124">
        <v>70662261.811100006</v>
      </c>
      <c r="S3124">
        <v>69287669.981700003</v>
      </c>
      <c r="T3124">
        <v>68385306.097499996</v>
      </c>
      <c r="U3124">
        <v>68856448.267399997</v>
      </c>
      <c r="V3124">
        <v>68248431.859899998</v>
      </c>
      <c r="W3124">
        <v>69220750.309900001</v>
      </c>
      <c r="X3124">
        <v>69831481.170499995</v>
      </c>
      <c r="Y3124">
        <v>71207083.810699999</v>
      </c>
      <c r="Z3124">
        <v>70544017.753299996</v>
      </c>
      <c r="AA3124">
        <v>72153107.833700001</v>
      </c>
      <c r="AB3124">
        <v>74588736.890799999</v>
      </c>
      <c r="AC3124">
        <v>76002135.441</v>
      </c>
      <c r="AD3124">
        <v>78415458.588400006</v>
      </c>
      <c r="AE3124">
        <v>84164284.795499995</v>
      </c>
      <c r="AF3124">
        <v>84638794.287200004</v>
      </c>
      <c r="AG3124">
        <v>80163033.476199999</v>
      </c>
      <c r="AH3124">
        <v>83424968.0792</v>
      </c>
      <c r="AI3124">
        <v>90346099.349800006</v>
      </c>
      <c r="AJ3124">
        <v>96706170.8204</v>
      </c>
      <c r="AK3124">
        <v>90436803.6294</v>
      </c>
      <c r="AL3124">
        <v>91419128.230000004</v>
      </c>
      <c r="AM3124" s="49" t="s">
        <v>388</v>
      </c>
      <c r="AN3124" s="49" t="s">
        <v>14</v>
      </c>
      <c r="AO3124" s="49" t="s">
        <v>507</v>
      </c>
      <c r="AP3124" s="49" t="s">
        <v>505</v>
      </c>
      <c r="AQ3124" s="49" t="s">
        <v>13</v>
      </c>
      <c r="AR3124" s="49" t="s">
        <v>487</v>
      </c>
      <c r="AS3124" s="49" t="s">
        <v>488</v>
      </c>
      <c r="AT3124" s="49" t="s">
        <v>489</v>
      </c>
    </row>
    <row r="3125" spans="1:46" x14ac:dyDescent="0.25">
      <c r="A3125">
        <v>18</v>
      </c>
      <c r="B3125" t="s">
        <v>385</v>
      </c>
      <c r="C3125" t="s">
        <v>385</v>
      </c>
      <c r="D3125" t="s">
        <v>386</v>
      </c>
      <c r="E3125" t="s">
        <v>642</v>
      </c>
      <c r="F3125" t="s">
        <v>643</v>
      </c>
      <c r="G3125">
        <v>48088.797700000003</v>
      </c>
      <c r="H3125">
        <v>45583.198799999998</v>
      </c>
      <c r="I3125">
        <v>52774.6014</v>
      </c>
      <c r="J3125">
        <v>49940.799400000004</v>
      </c>
      <c r="K3125">
        <v>49352.6</v>
      </c>
      <c r="L3125">
        <v>42419.401599999997</v>
      </c>
      <c r="M3125">
        <v>41033.198100000001</v>
      </c>
      <c r="N3125">
        <v>43732.398800000003</v>
      </c>
      <c r="O3125">
        <v>51595.200799999999</v>
      </c>
      <c r="P3125">
        <v>38486.4012</v>
      </c>
      <c r="Q3125">
        <v>43860.602800000001</v>
      </c>
      <c r="R3125">
        <v>51503.400999999998</v>
      </c>
      <c r="S3125">
        <v>52751.996899999998</v>
      </c>
      <c r="T3125">
        <v>49754.001100000001</v>
      </c>
      <c r="U3125">
        <v>36642.601499999997</v>
      </c>
      <c r="V3125">
        <v>44506.4041</v>
      </c>
      <c r="W3125">
        <v>35425.000500000002</v>
      </c>
      <c r="X3125">
        <v>54138.602299999999</v>
      </c>
      <c r="Y3125">
        <v>59585.398800000003</v>
      </c>
      <c r="Z3125">
        <v>62353.200199999999</v>
      </c>
      <c r="AA3125">
        <v>86170.075700000001</v>
      </c>
      <c r="AB3125">
        <v>79668.745699999999</v>
      </c>
      <c r="AC3125">
        <v>78250.488100000002</v>
      </c>
      <c r="AD3125">
        <v>91399.334499999997</v>
      </c>
      <c r="AE3125">
        <v>109626.6646</v>
      </c>
      <c r="AF3125">
        <v>123101.11840000001</v>
      </c>
      <c r="AG3125">
        <v>128804.9384</v>
      </c>
      <c r="AH3125">
        <v>133825.89970000001</v>
      </c>
      <c r="AI3125">
        <v>134026.7488</v>
      </c>
      <c r="AJ3125">
        <v>138811.19779999999</v>
      </c>
      <c r="AK3125">
        <v>129512.66250000001</v>
      </c>
      <c r="AL3125" t="s">
        <v>531</v>
      </c>
      <c r="AM3125" s="49" t="s">
        <v>386</v>
      </c>
      <c r="AN3125" s="49" t="s">
        <v>14</v>
      </c>
      <c r="AO3125" s="49" t="s">
        <v>506</v>
      </c>
      <c r="AP3125" s="49" t="s">
        <v>505</v>
      </c>
      <c r="AQ3125" s="49" t="s">
        <v>10</v>
      </c>
      <c r="AR3125" s="49" t="s">
        <v>487</v>
      </c>
      <c r="AS3125" s="49" t="s">
        <v>488</v>
      </c>
      <c r="AT3125" s="49" t="s">
        <v>489</v>
      </c>
    </row>
    <row r="3126" spans="1:46" x14ac:dyDescent="0.25">
      <c r="A3126">
        <v>18</v>
      </c>
      <c r="B3126" t="s">
        <v>389</v>
      </c>
      <c r="C3126" t="s">
        <v>389</v>
      </c>
      <c r="D3126" t="s">
        <v>432</v>
      </c>
      <c r="E3126" t="s">
        <v>642</v>
      </c>
      <c r="F3126" t="s">
        <v>643</v>
      </c>
      <c r="G3126">
        <v>1618413.8997</v>
      </c>
      <c r="H3126">
        <v>1659929.2664999999</v>
      </c>
      <c r="I3126">
        <v>1707026.4373999999</v>
      </c>
      <c r="J3126">
        <v>1797138.9672999999</v>
      </c>
      <c r="K3126">
        <v>1935151.4994999999</v>
      </c>
      <c r="L3126">
        <v>1882239.5961</v>
      </c>
      <c r="M3126">
        <v>1898898.0192</v>
      </c>
      <c r="N3126">
        <v>1983946.6103000001</v>
      </c>
      <c r="O3126">
        <v>2102412.9117999999</v>
      </c>
      <c r="P3126">
        <v>2121539.9224</v>
      </c>
      <c r="Q3126">
        <v>2101187.8750999998</v>
      </c>
      <c r="R3126">
        <v>2124817.1778000002</v>
      </c>
      <c r="S3126">
        <v>2201837.6343</v>
      </c>
      <c r="T3126">
        <v>2145145.4567</v>
      </c>
      <c r="U3126">
        <v>2198563.4479</v>
      </c>
      <c r="V3126">
        <v>2171580.2922</v>
      </c>
      <c r="W3126">
        <v>2235760.3021</v>
      </c>
      <c r="X3126">
        <v>2296452.8332000002</v>
      </c>
      <c r="Y3126">
        <v>2373901.2518000002</v>
      </c>
      <c r="Z3126">
        <v>2318796.2943000002</v>
      </c>
      <c r="AA3126">
        <v>2278917.9704999998</v>
      </c>
      <c r="AB3126">
        <v>2170626.0241999999</v>
      </c>
      <c r="AC3126">
        <v>2108892.0852999999</v>
      </c>
      <c r="AD3126">
        <v>2004219.4476000001</v>
      </c>
      <c r="AE3126">
        <v>1870369.926</v>
      </c>
      <c r="AF3126">
        <v>1867155.5689000001</v>
      </c>
      <c r="AG3126">
        <v>1914869.3842</v>
      </c>
      <c r="AH3126">
        <v>1943370.9750000001</v>
      </c>
      <c r="AI3126">
        <v>2309813.8037999999</v>
      </c>
      <c r="AJ3126">
        <v>2280414.7598999999</v>
      </c>
      <c r="AK3126">
        <v>1894314.5282999999</v>
      </c>
      <c r="AL3126" t="s">
        <v>531</v>
      </c>
      <c r="AM3126" s="49" t="s">
        <v>432</v>
      </c>
      <c r="AN3126" s="49" t="s">
        <v>14</v>
      </c>
      <c r="AO3126" s="49" t="s">
        <v>485</v>
      </c>
      <c r="AP3126" s="49" t="s">
        <v>494</v>
      </c>
      <c r="AQ3126" s="49" t="s">
        <v>11</v>
      </c>
      <c r="AR3126" s="49" t="s">
        <v>487</v>
      </c>
      <c r="AS3126" s="49" t="s">
        <v>496</v>
      </c>
      <c r="AT3126" s="49" t="s">
        <v>497</v>
      </c>
    </row>
    <row r="3127" spans="1:46" x14ac:dyDescent="0.25">
      <c r="A3127">
        <v>18</v>
      </c>
      <c r="B3127" t="s">
        <v>392</v>
      </c>
      <c r="C3127" t="s">
        <v>392</v>
      </c>
      <c r="D3127" t="s">
        <v>433</v>
      </c>
      <c r="E3127" t="s">
        <v>642</v>
      </c>
      <c r="F3127" t="s">
        <v>643</v>
      </c>
      <c r="G3127">
        <v>6064303.2284000004</v>
      </c>
      <c r="H3127">
        <v>6720197.8584000003</v>
      </c>
      <c r="I3127">
        <v>6769322.4075999996</v>
      </c>
      <c r="J3127">
        <v>7145028.6276000002</v>
      </c>
      <c r="K3127">
        <v>7447626.7088000001</v>
      </c>
      <c r="L3127">
        <v>8058196.5575999999</v>
      </c>
      <c r="M3127">
        <v>9091138.3894999996</v>
      </c>
      <c r="N3127">
        <v>9595190.7625999991</v>
      </c>
      <c r="O3127">
        <v>9489909.2720999997</v>
      </c>
      <c r="P3127">
        <v>8786325.6879999992</v>
      </c>
      <c r="Q3127">
        <v>9181952.9619999994</v>
      </c>
      <c r="R3127">
        <v>9526255.5778999999</v>
      </c>
      <c r="S3127">
        <v>8787469.5050000008</v>
      </c>
      <c r="T3127">
        <v>8282668.0464000003</v>
      </c>
      <c r="U3127">
        <v>9151924.0559</v>
      </c>
      <c r="V3127">
        <v>9380807.7284999993</v>
      </c>
      <c r="W3127">
        <v>9354524.1494999994</v>
      </c>
      <c r="X3127">
        <v>9146252.0095000006</v>
      </c>
      <c r="Y3127">
        <v>9335927.8702000007</v>
      </c>
      <c r="Z3127">
        <v>8556062.3266000003</v>
      </c>
      <c r="AA3127">
        <v>8423131.4350000005</v>
      </c>
      <c r="AB3127">
        <v>8498479.1686000004</v>
      </c>
      <c r="AC3127">
        <v>8336936.6446000002</v>
      </c>
      <c r="AD3127">
        <v>8328123.9581000004</v>
      </c>
      <c r="AE3127">
        <v>8011568.7604999999</v>
      </c>
      <c r="AF3127">
        <v>7705124.4840000002</v>
      </c>
      <c r="AG3127">
        <v>7080859.3192999996</v>
      </c>
      <c r="AH3127">
        <v>6237528.2851</v>
      </c>
      <c r="AI3127">
        <v>4776307.5569000002</v>
      </c>
      <c r="AJ3127">
        <v>3379130.4619</v>
      </c>
      <c r="AK3127">
        <v>2147908.9624000001</v>
      </c>
      <c r="AL3127" t="s">
        <v>531</v>
      </c>
      <c r="AM3127" s="49" t="s">
        <v>433</v>
      </c>
      <c r="AN3127" s="49" t="s">
        <v>14</v>
      </c>
      <c r="AO3127" s="49" t="s">
        <v>506</v>
      </c>
      <c r="AP3127" s="49" t="s">
        <v>493</v>
      </c>
      <c r="AQ3127" s="49" t="s">
        <v>10</v>
      </c>
      <c r="AR3127" s="49" t="s">
        <v>495</v>
      </c>
      <c r="AS3127" s="49" t="s">
        <v>496</v>
      </c>
      <c r="AT3127" s="49" t="s">
        <v>497</v>
      </c>
    </row>
    <row r="3128" spans="1:46" x14ac:dyDescent="0.25">
      <c r="A3128">
        <v>18</v>
      </c>
      <c r="B3128" t="s">
        <v>393</v>
      </c>
      <c r="C3128" t="s">
        <v>393</v>
      </c>
      <c r="D3128" t="s">
        <v>394</v>
      </c>
      <c r="E3128" t="s">
        <v>642</v>
      </c>
      <c r="F3128" t="s">
        <v>643</v>
      </c>
      <c r="G3128">
        <v>765429.36919999996</v>
      </c>
      <c r="H3128">
        <v>845813.93209999998</v>
      </c>
      <c r="I3128">
        <v>921418.99910000002</v>
      </c>
      <c r="J3128">
        <v>1005711.7010999999</v>
      </c>
      <c r="K3128">
        <v>1007725.4975000001</v>
      </c>
      <c r="L3128">
        <v>1106738.1425999999</v>
      </c>
      <c r="M3128">
        <v>1201632.5256000001</v>
      </c>
      <c r="N3128">
        <v>1318125.7264</v>
      </c>
      <c r="O3128">
        <v>1456524.7631000001</v>
      </c>
      <c r="P3128">
        <v>1559104.0008</v>
      </c>
      <c r="Q3128">
        <v>1671445.9265999999</v>
      </c>
      <c r="R3128">
        <v>1749368.4417000001</v>
      </c>
      <c r="S3128">
        <v>1866737.8770000001</v>
      </c>
      <c r="T3128">
        <v>1915809.3962000001</v>
      </c>
      <c r="U3128">
        <v>2410755.0732</v>
      </c>
      <c r="V3128">
        <v>2535529.8690999998</v>
      </c>
      <c r="W3128">
        <v>2584838.9723999999</v>
      </c>
      <c r="X3128">
        <v>2631953.9413000001</v>
      </c>
      <c r="Y3128">
        <v>2560437.9043000001</v>
      </c>
      <c r="Z3128">
        <v>2766273.5317000002</v>
      </c>
      <c r="AA3128">
        <v>2759274.4079</v>
      </c>
      <c r="AB3128">
        <v>2833394.6430000002</v>
      </c>
      <c r="AC3128">
        <v>2873724.4084999999</v>
      </c>
      <c r="AD3128">
        <v>2850897.6063999999</v>
      </c>
      <c r="AE3128">
        <v>2933206.9668999999</v>
      </c>
      <c r="AF3128">
        <v>2557691.5477</v>
      </c>
      <c r="AG3128">
        <v>2534563.9575</v>
      </c>
      <c r="AH3128">
        <v>2503610.6060000001</v>
      </c>
      <c r="AI3128">
        <v>2547113.7859</v>
      </c>
      <c r="AJ3128">
        <v>2565192.3086999999</v>
      </c>
      <c r="AK3128">
        <v>2336723.5312999999</v>
      </c>
      <c r="AL3128" t="s">
        <v>531</v>
      </c>
      <c r="AM3128" s="49" t="s">
        <v>394</v>
      </c>
      <c r="AN3128" s="49" t="s">
        <v>14</v>
      </c>
      <c r="AO3128" s="49" t="s">
        <v>485</v>
      </c>
      <c r="AP3128" s="49" t="s">
        <v>494</v>
      </c>
      <c r="AQ3128" s="49" t="s">
        <v>11</v>
      </c>
      <c r="AR3128" s="49" t="s">
        <v>487</v>
      </c>
      <c r="AS3128" s="49" t="s">
        <v>488</v>
      </c>
      <c r="AT3128" s="49" t="s">
        <v>489</v>
      </c>
    </row>
    <row r="3129" spans="1:46" x14ac:dyDescent="0.25">
      <c r="A3129">
        <v>18</v>
      </c>
      <c r="B3129" t="s">
        <v>493</v>
      </c>
      <c r="C3129" t="s">
        <v>609</v>
      </c>
      <c r="D3129" t="s">
        <v>56</v>
      </c>
      <c r="E3129" t="s">
        <v>642</v>
      </c>
      <c r="F3129" t="s">
        <v>643</v>
      </c>
      <c r="G3129">
        <v>367665867.51099998</v>
      </c>
      <c r="H3129">
        <v>368398746.25199997</v>
      </c>
      <c r="I3129">
        <v>370451890.42540002</v>
      </c>
      <c r="J3129">
        <v>371898094.30779999</v>
      </c>
      <c r="K3129">
        <v>377313571.62709999</v>
      </c>
      <c r="L3129">
        <v>386606889.65490001</v>
      </c>
      <c r="M3129">
        <v>395967761.74680001</v>
      </c>
      <c r="N3129">
        <v>401420148.48820001</v>
      </c>
      <c r="O3129">
        <v>405870715.38929999</v>
      </c>
      <c r="P3129">
        <v>406938831.54540002</v>
      </c>
      <c r="Q3129">
        <v>418955723.59810001</v>
      </c>
      <c r="R3129">
        <v>425952976.47780001</v>
      </c>
      <c r="S3129">
        <v>428832090.49529999</v>
      </c>
      <c r="T3129">
        <v>446824900.29729998</v>
      </c>
      <c r="U3129">
        <v>468439553.54400003</v>
      </c>
      <c r="V3129">
        <v>483064550.31519997</v>
      </c>
      <c r="W3129">
        <v>497026568.18150002</v>
      </c>
      <c r="X3129">
        <v>506047929.04820001</v>
      </c>
      <c r="Y3129">
        <v>516361541.02890003</v>
      </c>
      <c r="Z3129">
        <v>510756393.2457</v>
      </c>
      <c r="AA3129">
        <v>535062294.3308</v>
      </c>
      <c r="AB3129">
        <v>548751618.89180005</v>
      </c>
      <c r="AC3129">
        <v>556314912.02980006</v>
      </c>
      <c r="AD3129">
        <v>563862152.34860003</v>
      </c>
      <c r="AE3129">
        <v>572665893.74699998</v>
      </c>
      <c r="AF3129">
        <v>574671419.58089995</v>
      </c>
      <c r="AG3129">
        <v>572754689.77960002</v>
      </c>
      <c r="AH3129">
        <v>585173233.76489997</v>
      </c>
      <c r="AI3129">
        <v>605502272.18490005</v>
      </c>
      <c r="AJ3129">
        <v>617499738.74170005</v>
      </c>
      <c r="AK3129">
        <v>592625090.64059997</v>
      </c>
      <c r="AL3129" t="s">
        <v>531</v>
      </c>
      <c r="AM3129" s="49" t="e">
        <v>#N/A</v>
      </c>
      <c r="AN3129" s="49" t="e">
        <v>#N/A</v>
      </c>
      <c r="AO3129" s="49" t="e">
        <v>#N/A</v>
      </c>
      <c r="AP3129" s="49" t="e">
        <v>#N/A</v>
      </c>
      <c r="AQ3129" s="49" t="e">
        <v>#N/A</v>
      </c>
      <c r="AR3129" s="49" t="e">
        <v>#N/A</v>
      </c>
      <c r="AS3129" s="49" t="e">
        <v>#N/A</v>
      </c>
      <c r="AT3129" s="49" t="e">
        <v>#N/A</v>
      </c>
    </row>
    <row r="3130" spans="1:46" x14ac:dyDescent="0.25">
      <c r="A3130">
        <v>18</v>
      </c>
      <c r="B3130" t="s">
        <v>399</v>
      </c>
      <c r="C3130" t="s">
        <v>399</v>
      </c>
      <c r="D3130" t="s">
        <v>434</v>
      </c>
      <c r="E3130" t="s">
        <v>642</v>
      </c>
      <c r="F3130" t="s">
        <v>643</v>
      </c>
      <c r="G3130">
        <v>392887.87589999998</v>
      </c>
      <c r="H3130">
        <v>432122.04800000001</v>
      </c>
      <c r="I3130">
        <v>373857.91950000002</v>
      </c>
      <c r="J3130">
        <v>458654.09259999997</v>
      </c>
      <c r="K3130">
        <v>709572.93969999999</v>
      </c>
      <c r="L3130">
        <v>723749.40260000003</v>
      </c>
      <c r="M3130">
        <v>731262.55240000004</v>
      </c>
      <c r="N3130">
        <v>765553.33620000002</v>
      </c>
      <c r="O3130">
        <v>779867.06759999995</v>
      </c>
      <c r="P3130">
        <v>826659.47699999996</v>
      </c>
      <c r="Q3130">
        <v>922346.80229999998</v>
      </c>
      <c r="R3130">
        <v>925394.40330000001</v>
      </c>
      <c r="S3130">
        <v>930716.75560000003</v>
      </c>
      <c r="T3130">
        <v>917300.74529999995</v>
      </c>
      <c r="U3130">
        <v>863938.83219999995</v>
      </c>
      <c r="V3130">
        <v>856090.65879999998</v>
      </c>
      <c r="W3130">
        <v>784304.62760000001</v>
      </c>
      <c r="X3130">
        <v>691570.52029999997</v>
      </c>
      <c r="Y3130">
        <v>621001.08940000006</v>
      </c>
      <c r="Z3130">
        <v>633881.86750000005</v>
      </c>
      <c r="AA3130">
        <v>802750.12760000001</v>
      </c>
      <c r="AB3130">
        <v>771210.02119999996</v>
      </c>
      <c r="AC3130">
        <v>622736.58920000005</v>
      </c>
      <c r="AD3130">
        <v>763675.43500000006</v>
      </c>
      <c r="AE3130">
        <v>681984.79559999995</v>
      </c>
      <c r="AF3130">
        <v>174295.16099999999</v>
      </c>
      <c r="AG3130">
        <v>62765.821900000003</v>
      </c>
      <c r="AH3130">
        <v>129511.553</v>
      </c>
      <c r="AI3130">
        <v>176248.78469999999</v>
      </c>
      <c r="AJ3130">
        <v>181217.51139999999</v>
      </c>
      <c r="AK3130">
        <v>166131.62109999999</v>
      </c>
      <c r="AL3130" t="s">
        <v>531</v>
      </c>
      <c r="AM3130" s="49" t="s">
        <v>434</v>
      </c>
      <c r="AN3130" s="49" t="s">
        <v>14</v>
      </c>
      <c r="AO3130" s="49" t="s">
        <v>485</v>
      </c>
      <c r="AP3130" s="49" t="s">
        <v>486</v>
      </c>
      <c r="AQ3130" s="49" t="s">
        <v>11</v>
      </c>
      <c r="AR3130" s="49" t="s">
        <v>487</v>
      </c>
      <c r="AS3130" s="49" t="s">
        <v>496</v>
      </c>
      <c r="AT3130" s="49" t="s">
        <v>497</v>
      </c>
    </row>
    <row r="3131" spans="1:46" x14ac:dyDescent="0.25">
      <c r="A3131">
        <v>18</v>
      </c>
      <c r="B3131" t="s">
        <v>402</v>
      </c>
      <c r="C3131" t="s">
        <v>402</v>
      </c>
      <c r="D3131" t="s">
        <v>403</v>
      </c>
      <c r="E3131" t="s">
        <v>642</v>
      </c>
      <c r="F3131" t="s">
        <v>643</v>
      </c>
      <c r="G3131">
        <v>207375.7586</v>
      </c>
      <c r="H3131">
        <v>214724.7733</v>
      </c>
      <c r="I3131">
        <v>212050.5343</v>
      </c>
      <c r="J3131">
        <v>220020.09969999999</v>
      </c>
      <c r="K3131">
        <v>220154.6802</v>
      </c>
      <c r="L3131">
        <v>224090.91279999999</v>
      </c>
      <c r="M3131">
        <v>224036.7691</v>
      </c>
      <c r="N3131">
        <v>229901.37059999999</v>
      </c>
      <c r="O3131">
        <v>236195.36610000001</v>
      </c>
      <c r="P3131">
        <v>243864.63329999999</v>
      </c>
      <c r="Q3131">
        <v>251445.37899999999</v>
      </c>
      <c r="R3131">
        <v>257293.53049999999</v>
      </c>
      <c r="S3131">
        <v>262471.99089999998</v>
      </c>
      <c r="T3131">
        <v>267475.05359999998</v>
      </c>
      <c r="U3131">
        <v>269867.01429999998</v>
      </c>
      <c r="V3131">
        <v>276575.6998</v>
      </c>
      <c r="W3131">
        <v>281828.58470000001</v>
      </c>
      <c r="X3131">
        <v>285141.48229999997</v>
      </c>
      <c r="Y3131">
        <v>289312.90419999999</v>
      </c>
      <c r="Z3131">
        <v>295796.3063</v>
      </c>
      <c r="AA3131">
        <v>303322.70730000001</v>
      </c>
      <c r="AB3131">
        <v>313003.50579999998</v>
      </c>
      <c r="AC3131">
        <v>325306.42599999998</v>
      </c>
      <c r="AD3131">
        <v>335755.79119999998</v>
      </c>
      <c r="AE3131">
        <v>345189.45549999998</v>
      </c>
      <c r="AF3131">
        <v>348064.98320000002</v>
      </c>
      <c r="AG3131">
        <v>351134.56910000002</v>
      </c>
      <c r="AH3131">
        <v>374168.09019999998</v>
      </c>
      <c r="AI3131">
        <v>393959.4497</v>
      </c>
      <c r="AJ3131">
        <v>391125.22480000003</v>
      </c>
      <c r="AK3131">
        <v>401613.27179999999</v>
      </c>
      <c r="AL3131" t="s">
        <v>531</v>
      </c>
      <c r="AM3131" s="49" t="s">
        <v>403</v>
      </c>
      <c r="AN3131" s="49" t="s">
        <v>4</v>
      </c>
      <c r="AO3131" s="49" t="s">
        <v>9</v>
      </c>
      <c r="AP3131" s="49" t="s">
        <v>494</v>
      </c>
      <c r="AQ3131" s="49" t="s">
        <v>9</v>
      </c>
      <c r="AR3131" s="49" t="s">
        <v>495</v>
      </c>
      <c r="AS3131" s="49" t="s">
        <v>488</v>
      </c>
      <c r="AT3131" s="49" t="s">
        <v>489</v>
      </c>
    </row>
    <row r="3132" spans="1:46" x14ac:dyDescent="0.25">
      <c r="A3132">
        <v>18</v>
      </c>
      <c r="B3132" t="s">
        <v>404</v>
      </c>
      <c r="C3132" t="s">
        <v>404</v>
      </c>
      <c r="D3132" t="s">
        <v>405</v>
      </c>
      <c r="E3132" t="s">
        <v>642</v>
      </c>
      <c r="F3132" t="s">
        <v>643</v>
      </c>
      <c r="G3132">
        <v>357992.02</v>
      </c>
      <c r="H3132">
        <v>375948.09989999997</v>
      </c>
      <c r="I3132">
        <v>377941.77029999997</v>
      </c>
      <c r="J3132">
        <v>361034.81459999998</v>
      </c>
      <c r="K3132">
        <v>354334.17609999998</v>
      </c>
      <c r="L3132">
        <v>350918.22879999998</v>
      </c>
      <c r="M3132">
        <v>345674.12359999999</v>
      </c>
      <c r="N3132">
        <v>337411.74599999998</v>
      </c>
      <c r="O3132">
        <v>345207.92349999998</v>
      </c>
      <c r="P3132">
        <v>365115.29499999998</v>
      </c>
      <c r="Q3132">
        <v>365245.68030000001</v>
      </c>
      <c r="R3132">
        <v>367393.35379999998</v>
      </c>
      <c r="S3132">
        <v>364818.11170000001</v>
      </c>
      <c r="T3132">
        <v>356144.7536</v>
      </c>
      <c r="U3132">
        <v>354605.81150000001</v>
      </c>
      <c r="V3132">
        <v>367670.51579999999</v>
      </c>
      <c r="W3132">
        <v>376217.03899999999</v>
      </c>
      <c r="X3132">
        <v>374702.31329999998</v>
      </c>
      <c r="Y3132">
        <v>357287.47779999999</v>
      </c>
      <c r="Z3132">
        <v>365172.71269999997</v>
      </c>
      <c r="AA3132">
        <v>372258.90519999998</v>
      </c>
      <c r="AB3132">
        <v>372858.23729999998</v>
      </c>
      <c r="AC3132">
        <v>382631.91159999999</v>
      </c>
      <c r="AD3132">
        <v>389429.54560000001</v>
      </c>
      <c r="AE3132">
        <v>469263.26799999998</v>
      </c>
      <c r="AF3132">
        <v>434409.3554</v>
      </c>
      <c r="AG3132">
        <v>359507.65419999999</v>
      </c>
      <c r="AH3132">
        <v>402347.97979999997</v>
      </c>
      <c r="AI3132">
        <v>423021.092</v>
      </c>
      <c r="AJ3132">
        <v>377284.52220000001</v>
      </c>
      <c r="AK3132">
        <v>377351.09240000002</v>
      </c>
      <c r="AL3132" t="s">
        <v>531</v>
      </c>
      <c r="AM3132" s="49" t="s">
        <v>405</v>
      </c>
      <c r="AN3132" s="49" t="s">
        <v>4</v>
      </c>
      <c r="AO3132" s="49" t="s">
        <v>9</v>
      </c>
      <c r="AP3132" s="49" t="s">
        <v>494</v>
      </c>
      <c r="AQ3132" s="49" t="s">
        <v>9</v>
      </c>
      <c r="AR3132" s="49" t="s">
        <v>487</v>
      </c>
      <c r="AS3132" s="49" t="s">
        <v>488</v>
      </c>
      <c r="AT3132" s="49" t="s">
        <v>489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T3132"/>
  <sheetViews>
    <sheetView workbookViewId="0">
      <selection activeCell="AH34" sqref="AH34"/>
    </sheetView>
  </sheetViews>
  <sheetFormatPr defaultRowHeight="12.5" x14ac:dyDescent="0.25"/>
  <cols>
    <col min="39" max="39" width="14.90625" style="51" bestFit="1" customWidth="1"/>
    <col min="40" max="40" width="12.90625" style="51" bestFit="1" customWidth="1"/>
    <col min="41" max="41" width="9.36328125" style="51" bestFit="1" customWidth="1"/>
    <col min="42" max="42" width="19.1796875" style="51" bestFit="1" customWidth="1"/>
    <col min="43" max="43" width="18.36328125" style="51" bestFit="1" customWidth="1"/>
    <col min="44" max="44" width="21.1796875" style="51" bestFit="1" customWidth="1"/>
    <col min="45" max="45" width="13.81640625" style="51" bestFit="1" customWidth="1"/>
    <col min="46" max="46" width="17.7265625" style="51" bestFit="1" customWidth="1"/>
  </cols>
  <sheetData>
    <row r="1" spans="1:46" x14ac:dyDescent="0.25">
      <c r="A1" t="s">
        <v>532</v>
      </c>
      <c r="B1" t="s">
        <v>530</v>
      </c>
      <c r="C1" t="s">
        <v>534</v>
      </c>
      <c r="D1" t="s">
        <v>459</v>
      </c>
      <c r="E1" t="s">
        <v>535</v>
      </c>
      <c r="F1" t="s">
        <v>536</v>
      </c>
      <c r="G1">
        <v>1990</v>
      </c>
      <c r="H1">
        <v>1991</v>
      </c>
      <c r="I1">
        <v>1992</v>
      </c>
      <c r="J1">
        <v>1993</v>
      </c>
      <c r="K1">
        <v>1994</v>
      </c>
      <c r="L1">
        <v>1995</v>
      </c>
      <c r="M1">
        <v>1996</v>
      </c>
      <c r="N1">
        <v>1997</v>
      </c>
      <c r="O1">
        <v>1998</v>
      </c>
      <c r="P1">
        <v>1999</v>
      </c>
      <c r="Q1">
        <v>2000</v>
      </c>
      <c r="R1">
        <v>2001</v>
      </c>
      <c r="S1">
        <v>2002</v>
      </c>
      <c r="T1">
        <v>2003</v>
      </c>
      <c r="U1">
        <v>2004</v>
      </c>
      <c r="V1">
        <v>2005</v>
      </c>
      <c r="W1">
        <v>2006</v>
      </c>
      <c r="X1">
        <v>2007</v>
      </c>
      <c r="Y1">
        <v>2008</v>
      </c>
      <c r="Z1">
        <v>2009</v>
      </c>
      <c r="AA1">
        <v>2010</v>
      </c>
      <c r="AB1">
        <v>2011</v>
      </c>
      <c r="AC1">
        <v>2012</v>
      </c>
      <c r="AD1">
        <v>2013</v>
      </c>
      <c r="AE1">
        <v>2014</v>
      </c>
      <c r="AF1">
        <v>2015</v>
      </c>
      <c r="AG1">
        <v>2016</v>
      </c>
      <c r="AH1">
        <v>2017</v>
      </c>
      <c r="AI1">
        <v>2018</v>
      </c>
      <c r="AJ1">
        <v>2019</v>
      </c>
      <c r="AK1">
        <v>2020</v>
      </c>
      <c r="AL1">
        <v>2021</v>
      </c>
      <c r="AM1" s="47" t="s">
        <v>459</v>
      </c>
      <c r="AN1" s="48" t="s">
        <v>460</v>
      </c>
      <c r="AO1" s="48" t="s">
        <v>461</v>
      </c>
      <c r="AP1" s="48" t="s">
        <v>462</v>
      </c>
      <c r="AQ1" s="48" t="s">
        <v>463</v>
      </c>
      <c r="AR1" s="48" t="s">
        <v>464</v>
      </c>
      <c r="AS1" s="48" t="s">
        <v>465</v>
      </c>
      <c r="AT1" s="48" t="s">
        <v>466</v>
      </c>
    </row>
    <row r="2" spans="1:46" x14ac:dyDescent="0.25">
      <c r="A2">
        <v>1</v>
      </c>
      <c r="B2" t="s">
        <v>537</v>
      </c>
      <c r="C2" t="s">
        <v>537</v>
      </c>
      <c r="D2" t="s">
        <v>538</v>
      </c>
      <c r="E2" t="s">
        <v>539</v>
      </c>
      <c r="F2" t="s">
        <v>540</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c r="AK2">
        <v>1</v>
      </c>
      <c r="AL2">
        <v>0</v>
      </c>
      <c r="AM2" s="49" t="e">
        <v>#N/A</v>
      </c>
      <c r="AN2" s="49" t="e">
        <v>#N/A</v>
      </c>
      <c r="AO2" s="49" t="e">
        <v>#N/A</v>
      </c>
      <c r="AP2" s="49" t="e">
        <v>#N/A</v>
      </c>
      <c r="AQ2" s="49" t="e">
        <v>#N/A</v>
      </c>
      <c r="AR2" s="49" t="e">
        <v>#N/A</v>
      </c>
      <c r="AS2" s="49" t="e">
        <v>#N/A</v>
      </c>
      <c r="AT2" s="49" t="e">
        <v>#N/A</v>
      </c>
    </row>
    <row r="3" spans="1:46" x14ac:dyDescent="0.25">
      <c r="A3">
        <v>1</v>
      </c>
      <c r="B3" t="s">
        <v>493</v>
      </c>
      <c r="C3" t="s">
        <v>541</v>
      </c>
      <c r="D3" t="s">
        <v>9</v>
      </c>
      <c r="E3" t="s">
        <v>539</v>
      </c>
      <c r="F3" t="s">
        <v>540</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c r="AF3">
        <v>1</v>
      </c>
      <c r="AG3">
        <v>1</v>
      </c>
      <c r="AH3">
        <v>1</v>
      </c>
      <c r="AI3">
        <v>1</v>
      </c>
      <c r="AJ3">
        <v>1</v>
      </c>
      <c r="AK3">
        <v>1</v>
      </c>
      <c r="AL3">
        <v>0</v>
      </c>
      <c r="AM3" s="49" t="e">
        <v>#N/A</v>
      </c>
      <c r="AN3" s="49" t="e">
        <v>#N/A</v>
      </c>
      <c r="AO3" s="49" t="e">
        <v>#N/A</v>
      </c>
      <c r="AP3" s="49" t="e">
        <v>#N/A</v>
      </c>
      <c r="AQ3" s="49" t="e">
        <v>#N/A</v>
      </c>
      <c r="AR3" s="49" t="e">
        <v>#N/A</v>
      </c>
      <c r="AS3" s="49" t="e">
        <v>#N/A</v>
      </c>
      <c r="AT3" s="49" t="e">
        <v>#N/A</v>
      </c>
    </row>
    <row r="4" spans="1:46" x14ac:dyDescent="0.25">
      <c r="A4">
        <v>1</v>
      </c>
      <c r="B4" t="s">
        <v>60</v>
      </c>
      <c r="C4" t="s">
        <v>60</v>
      </c>
      <c r="D4" t="s">
        <v>61</v>
      </c>
      <c r="E4" t="s">
        <v>539</v>
      </c>
      <c r="F4" t="s">
        <v>540</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c r="AH4">
        <v>1</v>
      </c>
      <c r="AI4">
        <v>1</v>
      </c>
      <c r="AJ4">
        <v>1</v>
      </c>
      <c r="AK4">
        <v>1</v>
      </c>
      <c r="AL4">
        <v>1</v>
      </c>
      <c r="AM4" s="49" t="s">
        <v>61</v>
      </c>
      <c r="AN4" s="49" t="s">
        <v>14</v>
      </c>
      <c r="AO4" s="49" t="s">
        <v>500</v>
      </c>
      <c r="AP4" s="49" t="s">
        <v>501</v>
      </c>
      <c r="AQ4" s="49" t="s">
        <v>502</v>
      </c>
      <c r="AR4" s="49" t="s">
        <v>487</v>
      </c>
      <c r="AS4" s="49" t="s">
        <v>488</v>
      </c>
      <c r="AT4" s="49" t="s">
        <v>489</v>
      </c>
    </row>
    <row r="5" spans="1:46" x14ac:dyDescent="0.25">
      <c r="A5">
        <v>1</v>
      </c>
      <c r="B5" t="s">
        <v>148</v>
      </c>
      <c r="C5" t="s">
        <v>148</v>
      </c>
      <c r="D5" t="s">
        <v>411</v>
      </c>
      <c r="E5" t="s">
        <v>539</v>
      </c>
      <c r="F5" t="s">
        <v>540</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c r="AF5">
        <v>1</v>
      </c>
      <c r="AG5">
        <v>1</v>
      </c>
      <c r="AH5">
        <v>1</v>
      </c>
      <c r="AI5">
        <v>1</v>
      </c>
      <c r="AJ5">
        <v>1</v>
      </c>
      <c r="AK5">
        <v>1</v>
      </c>
      <c r="AL5">
        <v>0</v>
      </c>
      <c r="AM5" s="49" t="s">
        <v>411</v>
      </c>
      <c r="AN5" s="49" t="s">
        <v>7</v>
      </c>
      <c r="AO5" s="49" t="s">
        <v>9</v>
      </c>
      <c r="AP5" s="49" t="s">
        <v>494</v>
      </c>
      <c r="AQ5" s="49" t="s">
        <v>9</v>
      </c>
      <c r="AR5" s="49" t="s">
        <v>495</v>
      </c>
      <c r="AS5" s="49" t="s">
        <v>496</v>
      </c>
      <c r="AT5" s="49" t="s">
        <v>497</v>
      </c>
    </row>
    <row r="6" spans="1:46" x14ac:dyDescent="0.25">
      <c r="A6">
        <v>1</v>
      </c>
      <c r="B6" t="s">
        <v>59</v>
      </c>
      <c r="C6" t="s">
        <v>59</v>
      </c>
      <c r="D6" t="s">
        <v>406</v>
      </c>
      <c r="E6" t="s">
        <v>539</v>
      </c>
      <c r="F6" t="s">
        <v>540</v>
      </c>
      <c r="G6">
        <v>1</v>
      </c>
      <c r="H6">
        <v>1</v>
      </c>
      <c r="I6">
        <v>1</v>
      </c>
      <c r="J6">
        <v>1</v>
      </c>
      <c r="K6">
        <v>1</v>
      </c>
      <c r="L6">
        <v>1</v>
      </c>
      <c r="M6">
        <v>1</v>
      </c>
      <c r="N6">
        <v>1</v>
      </c>
      <c r="O6">
        <v>1</v>
      </c>
      <c r="P6">
        <v>1</v>
      </c>
      <c r="Q6">
        <v>1</v>
      </c>
      <c r="R6">
        <v>1</v>
      </c>
      <c r="S6">
        <v>1</v>
      </c>
      <c r="T6">
        <v>1</v>
      </c>
      <c r="U6">
        <v>1</v>
      </c>
      <c r="V6">
        <v>1</v>
      </c>
      <c r="W6">
        <v>1</v>
      </c>
      <c r="X6">
        <v>1</v>
      </c>
      <c r="Y6">
        <v>1</v>
      </c>
      <c r="Z6">
        <v>1</v>
      </c>
      <c r="AA6">
        <v>1</v>
      </c>
      <c r="AB6">
        <v>1</v>
      </c>
      <c r="AC6">
        <v>1</v>
      </c>
      <c r="AD6">
        <v>1</v>
      </c>
      <c r="AE6">
        <v>1</v>
      </c>
      <c r="AF6">
        <v>1</v>
      </c>
      <c r="AG6">
        <v>1</v>
      </c>
      <c r="AH6">
        <v>1</v>
      </c>
      <c r="AI6">
        <v>1</v>
      </c>
      <c r="AJ6">
        <v>1</v>
      </c>
      <c r="AK6">
        <v>1</v>
      </c>
      <c r="AL6">
        <v>0</v>
      </c>
      <c r="AM6" s="49" t="s">
        <v>406</v>
      </c>
      <c r="AN6" s="49" t="s">
        <v>4</v>
      </c>
      <c r="AO6" s="49" t="s">
        <v>9</v>
      </c>
      <c r="AP6" s="49" t="s">
        <v>494</v>
      </c>
      <c r="AQ6" s="49" t="s">
        <v>9</v>
      </c>
      <c r="AR6" s="49" t="s">
        <v>495</v>
      </c>
      <c r="AS6" s="49" t="s">
        <v>496</v>
      </c>
      <c r="AT6" s="49" t="s">
        <v>497</v>
      </c>
    </row>
    <row r="7" spans="1:46" x14ac:dyDescent="0.25">
      <c r="A7">
        <v>1</v>
      </c>
      <c r="B7" t="s">
        <v>63</v>
      </c>
      <c r="C7" t="s">
        <v>63</v>
      </c>
      <c r="D7" t="s">
        <v>64</v>
      </c>
      <c r="E7" t="s">
        <v>539</v>
      </c>
      <c r="F7" t="s">
        <v>540</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c r="AG7">
        <v>1</v>
      </c>
      <c r="AH7">
        <v>1</v>
      </c>
      <c r="AI7">
        <v>1</v>
      </c>
      <c r="AJ7">
        <v>1</v>
      </c>
      <c r="AK7">
        <v>1</v>
      </c>
      <c r="AL7">
        <v>1</v>
      </c>
      <c r="AM7" s="49" t="s">
        <v>64</v>
      </c>
      <c r="AN7" s="49" t="s">
        <v>14</v>
      </c>
      <c r="AO7" s="49" t="s">
        <v>506</v>
      </c>
      <c r="AP7" s="49" t="s">
        <v>501</v>
      </c>
      <c r="AQ7" s="49" t="s">
        <v>10</v>
      </c>
      <c r="AR7" s="49" t="s">
        <v>487</v>
      </c>
      <c r="AS7" s="49" t="s">
        <v>488</v>
      </c>
      <c r="AT7" s="49" t="s">
        <v>489</v>
      </c>
    </row>
    <row r="8" spans="1:46" x14ac:dyDescent="0.25">
      <c r="A8">
        <v>1</v>
      </c>
      <c r="B8" t="s">
        <v>65</v>
      </c>
      <c r="C8" t="s">
        <v>65</v>
      </c>
      <c r="D8" t="s">
        <v>66</v>
      </c>
      <c r="E8" t="s">
        <v>539</v>
      </c>
      <c r="F8" t="s">
        <v>540</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c r="AF8">
        <v>1</v>
      </c>
      <c r="AG8">
        <v>1</v>
      </c>
      <c r="AH8">
        <v>1</v>
      </c>
      <c r="AI8">
        <v>1</v>
      </c>
      <c r="AJ8">
        <v>1</v>
      </c>
      <c r="AK8">
        <v>1</v>
      </c>
      <c r="AL8">
        <v>1</v>
      </c>
      <c r="AM8" s="49" t="s">
        <v>66</v>
      </c>
      <c r="AN8" s="49" t="s">
        <v>14</v>
      </c>
      <c r="AO8" s="49" t="s">
        <v>500</v>
      </c>
      <c r="AP8" s="49" t="s">
        <v>501</v>
      </c>
      <c r="AQ8" s="49" t="s">
        <v>502</v>
      </c>
      <c r="AR8" s="49" t="s">
        <v>487</v>
      </c>
      <c r="AS8" s="49" t="s">
        <v>488</v>
      </c>
      <c r="AT8" s="49" t="s">
        <v>489</v>
      </c>
    </row>
    <row r="9" spans="1:46" x14ac:dyDescent="0.25">
      <c r="A9">
        <v>1</v>
      </c>
      <c r="B9" t="s">
        <v>69</v>
      </c>
      <c r="C9" t="s">
        <v>69</v>
      </c>
      <c r="D9" t="s">
        <v>70</v>
      </c>
      <c r="E9" t="s">
        <v>539</v>
      </c>
      <c r="F9" t="s">
        <v>540</v>
      </c>
      <c r="G9">
        <v>1</v>
      </c>
      <c r="H9">
        <v>1</v>
      </c>
      <c r="I9">
        <v>1</v>
      </c>
      <c r="J9">
        <v>1</v>
      </c>
      <c r="K9">
        <v>1</v>
      </c>
      <c r="L9">
        <v>1</v>
      </c>
      <c r="M9">
        <v>1</v>
      </c>
      <c r="N9">
        <v>1</v>
      </c>
      <c r="O9">
        <v>1</v>
      </c>
      <c r="P9">
        <v>1</v>
      </c>
      <c r="Q9">
        <v>1</v>
      </c>
      <c r="R9">
        <v>1</v>
      </c>
      <c r="S9">
        <v>1</v>
      </c>
      <c r="T9">
        <v>1</v>
      </c>
      <c r="U9">
        <v>1</v>
      </c>
      <c r="V9">
        <v>1</v>
      </c>
      <c r="W9">
        <v>1</v>
      </c>
      <c r="X9">
        <v>1</v>
      </c>
      <c r="Y9">
        <v>1</v>
      </c>
      <c r="Z9">
        <v>1</v>
      </c>
      <c r="AA9">
        <v>1</v>
      </c>
      <c r="AB9">
        <v>1</v>
      </c>
      <c r="AC9">
        <v>1</v>
      </c>
      <c r="AD9">
        <v>1</v>
      </c>
      <c r="AE9">
        <v>1</v>
      </c>
      <c r="AF9">
        <v>1</v>
      </c>
      <c r="AG9">
        <v>1</v>
      </c>
      <c r="AH9">
        <v>1</v>
      </c>
      <c r="AI9">
        <v>1</v>
      </c>
      <c r="AJ9">
        <v>1</v>
      </c>
      <c r="AK9">
        <v>1</v>
      </c>
      <c r="AL9">
        <v>1</v>
      </c>
      <c r="AM9" s="49" t="s">
        <v>70</v>
      </c>
      <c r="AN9" s="49" t="s">
        <v>14</v>
      </c>
      <c r="AO9" s="49" t="s">
        <v>509</v>
      </c>
      <c r="AP9" s="49" t="s">
        <v>505</v>
      </c>
      <c r="AQ9" s="49" t="s">
        <v>13</v>
      </c>
      <c r="AR9" s="49" t="s">
        <v>487</v>
      </c>
      <c r="AS9" s="49" t="s">
        <v>488</v>
      </c>
      <c r="AT9" s="49" t="s">
        <v>489</v>
      </c>
    </row>
    <row r="10" spans="1:46" x14ac:dyDescent="0.25">
      <c r="A10">
        <v>1</v>
      </c>
      <c r="B10" t="s">
        <v>71</v>
      </c>
      <c r="C10" t="s">
        <v>71</v>
      </c>
      <c r="D10" t="s">
        <v>72</v>
      </c>
      <c r="E10" t="s">
        <v>539</v>
      </c>
      <c r="F10" t="s">
        <v>540</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c r="AF10">
        <v>1</v>
      </c>
      <c r="AG10">
        <v>1</v>
      </c>
      <c r="AH10">
        <v>1</v>
      </c>
      <c r="AI10">
        <v>1</v>
      </c>
      <c r="AJ10">
        <v>1</v>
      </c>
      <c r="AK10">
        <v>1</v>
      </c>
      <c r="AL10">
        <v>1</v>
      </c>
      <c r="AM10" s="49" t="s">
        <v>72</v>
      </c>
      <c r="AN10" s="49" t="s">
        <v>14</v>
      </c>
      <c r="AO10" s="49" t="s">
        <v>500</v>
      </c>
      <c r="AP10" s="49" t="s">
        <v>505</v>
      </c>
      <c r="AQ10" s="49" t="s">
        <v>13</v>
      </c>
      <c r="AR10" s="49" t="s">
        <v>487</v>
      </c>
      <c r="AS10" s="49" t="s">
        <v>488</v>
      </c>
      <c r="AT10" s="49" t="s">
        <v>489</v>
      </c>
    </row>
    <row r="11" spans="1:46" x14ac:dyDescent="0.25">
      <c r="A11">
        <v>1</v>
      </c>
      <c r="B11" t="s">
        <v>73</v>
      </c>
      <c r="C11" t="s">
        <v>73</v>
      </c>
      <c r="D11" t="s">
        <v>408</v>
      </c>
      <c r="E11" t="s">
        <v>539</v>
      </c>
      <c r="F11" t="s">
        <v>540</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c r="AF11">
        <v>1</v>
      </c>
      <c r="AG11">
        <v>1</v>
      </c>
      <c r="AH11">
        <v>1</v>
      </c>
      <c r="AI11">
        <v>1</v>
      </c>
      <c r="AJ11">
        <v>1</v>
      </c>
      <c r="AK11">
        <v>1</v>
      </c>
      <c r="AL11">
        <v>1</v>
      </c>
      <c r="AM11" s="49" t="s">
        <v>408</v>
      </c>
      <c r="AN11" s="49" t="s">
        <v>14</v>
      </c>
      <c r="AO11" s="49" t="s">
        <v>500</v>
      </c>
      <c r="AP11" s="49" t="s">
        <v>501</v>
      </c>
      <c r="AQ11" s="49" t="s">
        <v>502</v>
      </c>
      <c r="AR11" s="49" t="s">
        <v>495</v>
      </c>
      <c r="AS11" s="49" t="s">
        <v>496</v>
      </c>
      <c r="AT11" s="49" t="s">
        <v>497</v>
      </c>
    </row>
    <row r="12" spans="1:46" x14ac:dyDescent="0.25">
      <c r="A12">
        <v>1</v>
      </c>
      <c r="B12" t="s">
        <v>86</v>
      </c>
      <c r="C12" t="s">
        <v>86</v>
      </c>
      <c r="D12" t="s">
        <v>87</v>
      </c>
      <c r="E12" t="s">
        <v>539</v>
      </c>
      <c r="F12" t="s">
        <v>540</v>
      </c>
      <c r="G12">
        <v>1</v>
      </c>
      <c r="H12">
        <v>1</v>
      </c>
      <c r="I12">
        <v>1</v>
      </c>
      <c r="J12">
        <v>1</v>
      </c>
      <c r="K12">
        <v>1</v>
      </c>
      <c r="L12">
        <v>1</v>
      </c>
      <c r="M12">
        <v>1</v>
      </c>
      <c r="N12">
        <v>1</v>
      </c>
      <c r="O12">
        <v>1</v>
      </c>
      <c r="P12">
        <v>1</v>
      </c>
      <c r="Q12">
        <v>1</v>
      </c>
      <c r="R12">
        <v>1</v>
      </c>
      <c r="S12">
        <v>1</v>
      </c>
      <c r="T12">
        <v>1</v>
      </c>
      <c r="U12">
        <v>1</v>
      </c>
      <c r="V12">
        <v>1</v>
      </c>
      <c r="W12">
        <v>1</v>
      </c>
      <c r="X12">
        <v>1</v>
      </c>
      <c r="Y12">
        <v>1</v>
      </c>
      <c r="Z12">
        <v>1</v>
      </c>
      <c r="AA12">
        <v>1</v>
      </c>
      <c r="AB12">
        <v>1</v>
      </c>
      <c r="AC12">
        <v>1</v>
      </c>
      <c r="AD12">
        <v>1</v>
      </c>
      <c r="AE12">
        <v>1</v>
      </c>
      <c r="AF12">
        <v>1</v>
      </c>
      <c r="AG12">
        <v>1</v>
      </c>
      <c r="AH12">
        <v>1</v>
      </c>
      <c r="AI12">
        <v>1</v>
      </c>
      <c r="AJ12">
        <v>1</v>
      </c>
      <c r="AK12">
        <v>1</v>
      </c>
      <c r="AL12">
        <v>0</v>
      </c>
      <c r="AM12" s="49" t="s">
        <v>87</v>
      </c>
      <c r="AN12" s="49" t="s">
        <v>14</v>
      </c>
      <c r="AO12" s="49" t="s">
        <v>485</v>
      </c>
      <c r="AP12" s="49" t="s">
        <v>505</v>
      </c>
      <c r="AQ12" s="49" t="s">
        <v>13</v>
      </c>
      <c r="AR12" s="49" t="s">
        <v>495</v>
      </c>
      <c r="AS12" s="49" t="s">
        <v>488</v>
      </c>
      <c r="AT12" s="49" t="s">
        <v>489</v>
      </c>
    </row>
    <row r="13" spans="1:46" x14ac:dyDescent="0.25">
      <c r="A13">
        <v>1</v>
      </c>
      <c r="B13" t="s">
        <v>82</v>
      </c>
      <c r="C13" t="s">
        <v>82</v>
      </c>
      <c r="D13" t="s">
        <v>83</v>
      </c>
      <c r="E13" t="s">
        <v>539</v>
      </c>
      <c r="F13" t="s">
        <v>540</v>
      </c>
      <c r="G13">
        <v>1</v>
      </c>
      <c r="H13">
        <v>1</v>
      </c>
      <c r="I13">
        <v>1</v>
      </c>
      <c r="J13">
        <v>1</v>
      </c>
      <c r="K13">
        <v>1</v>
      </c>
      <c r="L13">
        <v>1</v>
      </c>
      <c r="M13">
        <v>1</v>
      </c>
      <c r="N13">
        <v>1</v>
      </c>
      <c r="O13">
        <v>1</v>
      </c>
      <c r="P13">
        <v>1</v>
      </c>
      <c r="Q13">
        <v>1</v>
      </c>
      <c r="R13">
        <v>1</v>
      </c>
      <c r="S13">
        <v>1</v>
      </c>
      <c r="T13">
        <v>1</v>
      </c>
      <c r="U13">
        <v>1</v>
      </c>
      <c r="V13">
        <v>1</v>
      </c>
      <c r="W13">
        <v>1</v>
      </c>
      <c r="X13">
        <v>1</v>
      </c>
      <c r="Y13">
        <v>1</v>
      </c>
      <c r="Z13">
        <v>1</v>
      </c>
      <c r="AA13">
        <v>1</v>
      </c>
      <c r="AB13">
        <v>1</v>
      </c>
      <c r="AC13">
        <v>1</v>
      </c>
      <c r="AD13">
        <v>1</v>
      </c>
      <c r="AE13">
        <v>1</v>
      </c>
      <c r="AF13">
        <v>1</v>
      </c>
      <c r="AG13">
        <v>1</v>
      </c>
      <c r="AH13">
        <v>1</v>
      </c>
      <c r="AI13">
        <v>1</v>
      </c>
      <c r="AJ13">
        <v>1</v>
      </c>
      <c r="AK13">
        <v>1</v>
      </c>
      <c r="AL13">
        <v>0</v>
      </c>
      <c r="AM13" s="49" t="s">
        <v>83</v>
      </c>
      <c r="AN13" s="49" t="s">
        <v>14</v>
      </c>
      <c r="AO13" s="49" t="s">
        <v>485</v>
      </c>
      <c r="AP13" s="49" t="s">
        <v>494</v>
      </c>
      <c r="AQ13" s="49" t="s">
        <v>11</v>
      </c>
      <c r="AR13" s="49" t="s">
        <v>487</v>
      </c>
      <c r="AS13" s="49" t="s">
        <v>488</v>
      </c>
      <c r="AT13" s="49" t="s">
        <v>489</v>
      </c>
    </row>
    <row r="14" spans="1:46" x14ac:dyDescent="0.25">
      <c r="A14">
        <v>1</v>
      </c>
      <c r="B14" t="s">
        <v>92</v>
      </c>
      <c r="C14" t="s">
        <v>92</v>
      </c>
      <c r="D14" t="s">
        <v>93</v>
      </c>
      <c r="E14" t="s">
        <v>539</v>
      </c>
      <c r="F14" t="s">
        <v>540</v>
      </c>
      <c r="G14">
        <v>1</v>
      </c>
      <c r="H14">
        <v>1</v>
      </c>
      <c r="I14">
        <v>1</v>
      </c>
      <c r="J14">
        <v>1</v>
      </c>
      <c r="K14">
        <v>1</v>
      </c>
      <c r="L14">
        <v>1</v>
      </c>
      <c r="M14">
        <v>1</v>
      </c>
      <c r="N14">
        <v>1</v>
      </c>
      <c r="O14">
        <v>1</v>
      </c>
      <c r="P14">
        <v>1</v>
      </c>
      <c r="Q14">
        <v>1</v>
      </c>
      <c r="R14">
        <v>1</v>
      </c>
      <c r="S14">
        <v>1</v>
      </c>
      <c r="T14">
        <v>1</v>
      </c>
      <c r="U14">
        <v>1</v>
      </c>
      <c r="V14">
        <v>1</v>
      </c>
      <c r="W14">
        <v>1</v>
      </c>
      <c r="X14">
        <v>1</v>
      </c>
      <c r="Y14">
        <v>1</v>
      </c>
      <c r="Z14">
        <v>1</v>
      </c>
      <c r="AA14">
        <v>1</v>
      </c>
      <c r="AB14">
        <v>1</v>
      </c>
      <c r="AC14">
        <v>1</v>
      </c>
      <c r="AD14">
        <v>1</v>
      </c>
      <c r="AE14">
        <v>1</v>
      </c>
      <c r="AF14">
        <v>1</v>
      </c>
      <c r="AG14">
        <v>1</v>
      </c>
      <c r="AH14">
        <v>1</v>
      </c>
      <c r="AI14">
        <v>1</v>
      </c>
      <c r="AJ14">
        <v>1</v>
      </c>
      <c r="AK14">
        <v>1</v>
      </c>
      <c r="AL14">
        <v>0</v>
      </c>
      <c r="AM14" s="49" t="s">
        <v>93</v>
      </c>
      <c r="AN14" s="49" t="s">
        <v>14</v>
      </c>
      <c r="AO14" s="49" t="s">
        <v>500</v>
      </c>
      <c r="AP14" s="49" t="s">
        <v>501</v>
      </c>
      <c r="AQ14" s="49" t="s">
        <v>502</v>
      </c>
      <c r="AR14" s="49" t="s">
        <v>495</v>
      </c>
      <c r="AS14" s="49" t="s">
        <v>488</v>
      </c>
      <c r="AT14" s="49" t="s">
        <v>489</v>
      </c>
    </row>
    <row r="15" spans="1:46" x14ac:dyDescent="0.25">
      <c r="A15">
        <v>1</v>
      </c>
      <c r="B15" t="s">
        <v>76</v>
      </c>
      <c r="C15" t="s">
        <v>76</v>
      </c>
      <c r="D15" t="s">
        <v>77</v>
      </c>
      <c r="E15" t="s">
        <v>539</v>
      </c>
      <c r="F15" t="s">
        <v>540</v>
      </c>
      <c r="G15">
        <v>1</v>
      </c>
      <c r="H15">
        <v>1</v>
      </c>
      <c r="I15">
        <v>1</v>
      </c>
      <c r="J15">
        <v>1</v>
      </c>
      <c r="K15">
        <v>1</v>
      </c>
      <c r="L15">
        <v>1</v>
      </c>
      <c r="M15">
        <v>1</v>
      </c>
      <c r="N15">
        <v>1</v>
      </c>
      <c r="O15">
        <v>1</v>
      </c>
      <c r="P15">
        <v>1</v>
      </c>
      <c r="Q15">
        <v>1</v>
      </c>
      <c r="R15">
        <v>1</v>
      </c>
      <c r="S15">
        <v>1</v>
      </c>
      <c r="T15">
        <v>1</v>
      </c>
      <c r="U15">
        <v>1</v>
      </c>
      <c r="V15">
        <v>1</v>
      </c>
      <c r="W15">
        <v>1</v>
      </c>
      <c r="X15">
        <v>1</v>
      </c>
      <c r="Y15">
        <v>1</v>
      </c>
      <c r="Z15">
        <v>1</v>
      </c>
      <c r="AA15">
        <v>1</v>
      </c>
      <c r="AB15">
        <v>1</v>
      </c>
      <c r="AC15">
        <v>1</v>
      </c>
      <c r="AD15">
        <v>1</v>
      </c>
      <c r="AE15">
        <v>1</v>
      </c>
      <c r="AF15">
        <v>1</v>
      </c>
      <c r="AG15">
        <v>1</v>
      </c>
      <c r="AH15">
        <v>1</v>
      </c>
      <c r="AI15">
        <v>1</v>
      </c>
      <c r="AJ15">
        <v>1</v>
      </c>
      <c r="AK15">
        <v>1</v>
      </c>
      <c r="AL15">
        <v>1</v>
      </c>
      <c r="AM15" s="49" t="s">
        <v>77</v>
      </c>
      <c r="AN15" s="49" t="s">
        <v>14</v>
      </c>
      <c r="AO15" s="49" t="s">
        <v>500</v>
      </c>
      <c r="AP15" s="49" t="s">
        <v>505</v>
      </c>
      <c r="AQ15" s="49" t="s">
        <v>13</v>
      </c>
      <c r="AR15" s="49" t="s">
        <v>487</v>
      </c>
      <c r="AS15" s="49" t="s">
        <v>488</v>
      </c>
      <c r="AT15" s="49" t="s">
        <v>489</v>
      </c>
    </row>
    <row r="16" spans="1:46" x14ac:dyDescent="0.25">
      <c r="A16">
        <v>1</v>
      </c>
      <c r="B16" t="s">
        <v>78</v>
      </c>
      <c r="C16" t="s">
        <v>78</v>
      </c>
      <c r="D16" t="s">
        <v>79</v>
      </c>
      <c r="E16" t="s">
        <v>539</v>
      </c>
      <c r="F16" t="s">
        <v>540</v>
      </c>
      <c r="G16">
        <v>1</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1</v>
      </c>
      <c r="AE16">
        <v>1</v>
      </c>
      <c r="AF16">
        <v>1</v>
      </c>
      <c r="AG16">
        <v>1</v>
      </c>
      <c r="AH16">
        <v>1</v>
      </c>
      <c r="AI16">
        <v>1</v>
      </c>
      <c r="AJ16">
        <v>1</v>
      </c>
      <c r="AK16">
        <v>1</v>
      </c>
      <c r="AL16">
        <v>0</v>
      </c>
      <c r="AM16" s="49" t="s">
        <v>79</v>
      </c>
      <c r="AN16" s="49" t="s">
        <v>8</v>
      </c>
      <c r="AO16" s="49" t="s">
        <v>9</v>
      </c>
      <c r="AP16" s="49" t="s">
        <v>494</v>
      </c>
      <c r="AQ16" s="49" t="s">
        <v>9</v>
      </c>
      <c r="AR16" s="49" t="s">
        <v>487</v>
      </c>
      <c r="AS16" s="49" t="s">
        <v>488</v>
      </c>
      <c r="AT16" s="49" t="s">
        <v>489</v>
      </c>
    </row>
    <row r="17" spans="1:46" x14ac:dyDescent="0.25">
      <c r="A17">
        <v>1</v>
      </c>
      <c r="B17" t="s">
        <v>96</v>
      </c>
      <c r="C17" t="s">
        <v>96</v>
      </c>
      <c r="D17" t="s">
        <v>97</v>
      </c>
      <c r="E17" t="s">
        <v>539</v>
      </c>
      <c r="F17" t="s">
        <v>540</v>
      </c>
      <c r="G17">
        <v>1</v>
      </c>
      <c r="H17">
        <v>1</v>
      </c>
      <c r="I17">
        <v>1</v>
      </c>
      <c r="J17">
        <v>1</v>
      </c>
      <c r="K17">
        <v>1</v>
      </c>
      <c r="L17">
        <v>1</v>
      </c>
      <c r="M17">
        <v>1</v>
      </c>
      <c r="N17">
        <v>1</v>
      </c>
      <c r="O17">
        <v>1</v>
      </c>
      <c r="P17">
        <v>1</v>
      </c>
      <c r="Q17">
        <v>1</v>
      </c>
      <c r="R17">
        <v>1</v>
      </c>
      <c r="S17">
        <v>1</v>
      </c>
      <c r="T17">
        <v>1</v>
      </c>
      <c r="U17">
        <v>1</v>
      </c>
      <c r="V17">
        <v>1</v>
      </c>
      <c r="W17">
        <v>1</v>
      </c>
      <c r="X17">
        <v>1</v>
      </c>
      <c r="Y17">
        <v>1</v>
      </c>
      <c r="Z17">
        <v>1</v>
      </c>
      <c r="AA17">
        <v>1</v>
      </c>
      <c r="AB17">
        <v>1</v>
      </c>
      <c r="AC17">
        <v>1</v>
      </c>
      <c r="AD17">
        <v>1</v>
      </c>
      <c r="AE17">
        <v>1</v>
      </c>
      <c r="AF17">
        <v>1</v>
      </c>
      <c r="AG17">
        <v>1</v>
      </c>
      <c r="AH17">
        <v>1</v>
      </c>
      <c r="AI17">
        <v>1</v>
      </c>
      <c r="AJ17">
        <v>1</v>
      </c>
      <c r="AK17">
        <v>1</v>
      </c>
      <c r="AL17">
        <v>0</v>
      </c>
      <c r="AM17" s="49" t="s">
        <v>97</v>
      </c>
      <c r="AN17" s="49" t="s">
        <v>14</v>
      </c>
      <c r="AO17" s="49" t="s">
        <v>506</v>
      </c>
      <c r="AP17" s="49" t="s">
        <v>494</v>
      </c>
      <c r="AQ17" s="49" t="s">
        <v>10</v>
      </c>
      <c r="AR17" s="49" t="s">
        <v>495</v>
      </c>
      <c r="AS17" s="49" t="s">
        <v>488</v>
      </c>
      <c r="AT17" s="49" t="s">
        <v>489</v>
      </c>
    </row>
    <row r="18" spans="1:46" x14ac:dyDescent="0.25">
      <c r="A18">
        <v>1</v>
      </c>
      <c r="B18" t="s">
        <v>90</v>
      </c>
      <c r="C18" t="s">
        <v>90</v>
      </c>
      <c r="D18" t="s">
        <v>91</v>
      </c>
      <c r="E18" t="s">
        <v>539</v>
      </c>
      <c r="F18" t="s">
        <v>540</v>
      </c>
      <c r="G18">
        <v>1</v>
      </c>
      <c r="H18">
        <v>1</v>
      </c>
      <c r="I18">
        <v>1</v>
      </c>
      <c r="J18">
        <v>1</v>
      </c>
      <c r="K18">
        <v>1</v>
      </c>
      <c r="L18">
        <v>1</v>
      </c>
      <c r="M18">
        <v>1</v>
      </c>
      <c r="N18">
        <v>1</v>
      </c>
      <c r="O18">
        <v>1</v>
      </c>
      <c r="P18">
        <v>1</v>
      </c>
      <c r="Q18">
        <v>1</v>
      </c>
      <c r="R18">
        <v>1</v>
      </c>
      <c r="S18">
        <v>1</v>
      </c>
      <c r="T18">
        <v>1</v>
      </c>
      <c r="U18">
        <v>1</v>
      </c>
      <c r="V18">
        <v>1</v>
      </c>
      <c r="W18">
        <v>1</v>
      </c>
      <c r="X18">
        <v>1</v>
      </c>
      <c r="Y18">
        <v>1</v>
      </c>
      <c r="Z18">
        <v>1</v>
      </c>
      <c r="AA18">
        <v>1</v>
      </c>
      <c r="AB18">
        <v>1</v>
      </c>
      <c r="AC18">
        <v>1</v>
      </c>
      <c r="AD18">
        <v>1</v>
      </c>
      <c r="AE18">
        <v>1</v>
      </c>
      <c r="AF18">
        <v>1</v>
      </c>
      <c r="AG18">
        <v>1</v>
      </c>
      <c r="AH18">
        <v>1</v>
      </c>
      <c r="AI18">
        <v>1</v>
      </c>
      <c r="AJ18">
        <v>1</v>
      </c>
      <c r="AK18">
        <v>1</v>
      </c>
      <c r="AL18">
        <v>1</v>
      </c>
      <c r="AM18" s="49" t="s">
        <v>91</v>
      </c>
      <c r="AN18" s="49" t="s">
        <v>14</v>
      </c>
      <c r="AO18" s="49" t="s">
        <v>500</v>
      </c>
      <c r="AP18" s="49" t="s">
        <v>501</v>
      </c>
      <c r="AQ18" s="49" t="s">
        <v>502</v>
      </c>
      <c r="AR18" s="49" t="s">
        <v>487</v>
      </c>
      <c r="AS18" s="49" t="s">
        <v>488</v>
      </c>
      <c r="AT18" s="49" t="s">
        <v>489</v>
      </c>
    </row>
    <row r="19" spans="1:46" x14ac:dyDescent="0.25">
      <c r="A19">
        <v>1</v>
      </c>
      <c r="B19" t="s">
        <v>105</v>
      </c>
      <c r="C19" t="s">
        <v>105</v>
      </c>
      <c r="D19" t="s">
        <v>106</v>
      </c>
      <c r="E19" t="s">
        <v>539</v>
      </c>
      <c r="F19" t="s">
        <v>540</v>
      </c>
      <c r="G19">
        <v>1</v>
      </c>
      <c r="H19">
        <v>1</v>
      </c>
      <c r="I19">
        <v>1</v>
      </c>
      <c r="J19">
        <v>1</v>
      </c>
      <c r="K19">
        <v>1</v>
      </c>
      <c r="L19">
        <v>1</v>
      </c>
      <c r="M19">
        <v>1</v>
      </c>
      <c r="N19">
        <v>1</v>
      </c>
      <c r="O19">
        <v>1</v>
      </c>
      <c r="P19">
        <v>1</v>
      </c>
      <c r="Q19">
        <v>1</v>
      </c>
      <c r="R19">
        <v>1</v>
      </c>
      <c r="S19">
        <v>1</v>
      </c>
      <c r="T19">
        <v>1</v>
      </c>
      <c r="U19">
        <v>1</v>
      </c>
      <c r="V19">
        <v>1</v>
      </c>
      <c r="W19">
        <v>1</v>
      </c>
      <c r="X19">
        <v>1</v>
      </c>
      <c r="Y19">
        <v>1</v>
      </c>
      <c r="Z19">
        <v>1</v>
      </c>
      <c r="AA19">
        <v>1</v>
      </c>
      <c r="AB19">
        <v>1</v>
      </c>
      <c r="AC19">
        <v>1</v>
      </c>
      <c r="AD19">
        <v>1</v>
      </c>
      <c r="AE19">
        <v>1</v>
      </c>
      <c r="AF19">
        <v>1</v>
      </c>
      <c r="AG19">
        <v>1</v>
      </c>
      <c r="AH19">
        <v>1</v>
      </c>
      <c r="AI19">
        <v>1</v>
      </c>
      <c r="AJ19">
        <v>1</v>
      </c>
      <c r="AK19">
        <v>1</v>
      </c>
      <c r="AL19">
        <v>0</v>
      </c>
      <c r="AM19" s="49" t="s">
        <v>106</v>
      </c>
      <c r="AN19" s="49" t="s">
        <v>4</v>
      </c>
      <c r="AO19" s="49" t="s">
        <v>9</v>
      </c>
      <c r="AP19" s="49" t="s">
        <v>501</v>
      </c>
      <c r="AQ19" s="49" t="s">
        <v>9</v>
      </c>
      <c r="AR19" s="49" t="s">
        <v>495</v>
      </c>
      <c r="AS19" s="49" t="s">
        <v>488</v>
      </c>
      <c r="AT19" s="49" t="s">
        <v>489</v>
      </c>
    </row>
    <row r="20" spans="1:46" x14ac:dyDescent="0.25">
      <c r="A20">
        <v>1</v>
      </c>
      <c r="B20" t="s">
        <v>98</v>
      </c>
      <c r="C20" t="s">
        <v>98</v>
      </c>
      <c r="D20" t="s">
        <v>99</v>
      </c>
      <c r="E20" t="s">
        <v>539</v>
      </c>
      <c r="F20" t="s">
        <v>540</v>
      </c>
      <c r="G20">
        <v>1</v>
      </c>
      <c r="H20">
        <v>1</v>
      </c>
      <c r="I20">
        <v>1</v>
      </c>
      <c r="J20">
        <v>1</v>
      </c>
      <c r="K20">
        <v>1</v>
      </c>
      <c r="L20">
        <v>1</v>
      </c>
      <c r="M20">
        <v>1</v>
      </c>
      <c r="N20">
        <v>1</v>
      </c>
      <c r="O20">
        <v>1</v>
      </c>
      <c r="P20">
        <v>1</v>
      </c>
      <c r="Q20">
        <v>1</v>
      </c>
      <c r="R20">
        <v>1</v>
      </c>
      <c r="S20">
        <v>1</v>
      </c>
      <c r="T20">
        <v>1</v>
      </c>
      <c r="U20">
        <v>1</v>
      </c>
      <c r="V20">
        <v>1</v>
      </c>
      <c r="W20">
        <v>1</v>
      </c>
      <c r="X20">
        <v>1</v>
      </c>
      <c r="Y20">
        <v>1</v>
      </c>
      <c r="Z20">
        <v>1</v>
      </c>
      <c r="AA20">
        <v>1</v>
      </c>
      <c r="AB20">
        <v>1</v>
      </c>
      <c r="AC20">
        <v>1</v>
      </c>
      <c r="AD20">
        <v>1</v>
      </c>
      <c r="AE20">
        <v>1</v>
      </c>
      <c r="AF20">
        <v>1</v>
      </c>
      <c r="AG20">
        <v>1</v>
      </c>
      <c r="AH20">
        <v>1</v>
      </c>
      <c r="AI20">
        <v>1</v>
      </c>
      <c r="AJ20">
        <v>1</v>
      </c>
      <c r="AK20">
        <v>1</v>
      </c>
      <c r="AL20">
        <v>1</v>
      </c>
      <c r="AM20" s="49" t="s">
        <v>99</v>
      </c>
      <c r="AN20" s="49" t="s">
        <v>14</v>
      </c>
      <c r="AO20" s="49" t="s">
        <v>506</v>
      </c>
      <c r="AP20" s="49" t="s">
        <v>501</v>
      </c>
      <c r="AQ20" s="49" t="s">
        <v>10</v>
      </c>
      <c r="AR20" s="49" t="s">
        <v>487</v>
      </c>
      <c r="AS20" s="49" t="s">
        <v>488</v>
      </c>
      <c r="AT20" s="49" t="s">
        <v>489</v>
      </c>
    </row>
    <row r="21" spans="1:46" x14ac:dyDescent="0.25">
      <c r="A21">
        <v>1</v>
      </c>
      <c r="B21" t="s">
        <v>102</v>
      </c>
      <c r="C21" t="s">
        <v>102</v>
      </c>
      <c r="D21" t="s">
        <v>409</v>
      </c>
      <c r="E21" t="s">
        <v>539</v>
      </c>
      <c r="F21" t="s">
        <v>540</v>
      </c>
      <c r="G21">
        <v>1</v>
      </c>
      <c r="H21">
        <v>1</v>
      </c>
      <c r="I21">
        <v>1</v>
      </c>
      <c r="J21">
        <v>1</v>
      </c>
      <c r="K21">
        <v>1</v>
      </c>
      <c r="L21">
        <v>1</v>
      </c>
      <c r="M21">
        <v>1</v>
      </c>
      <c r="N21">
        <v>1</v>
      </c>
      <c r="O21">
        <v>1</v>
      </c>
      <c r="P21">
        <v>1</v>
      </c>
      <c r="Q21">
        <v>1</v>
      </c>
      <c r="R21">
        <v>1</v>
      </c>
      <c r="S21">
        <v>1</v>
      </c>
      <c r="T21">
        <v>1</v>
      </c>
      <c r="U21">
        <v>1</v>
      </c>
      <c r="V21">
        <v>1</v>
      </c>
      <c r="W21">
        <v>1</v>
      </c>
      <c r="X21">
        <v>1</v>
      </c>
      <c r="Y21">
        <v>1</v>
      </c>
      <c r="Z21">
        <v>1</v>
      </c>
      <c r="AA21">
        <v>1</v>
      </c>
      <c r="AB21">
        <v>1</v>
      </c>
      <c r="AC21">
        <v>1</v>
      </c>
      <c r="AD21">
        <v>1</v>
      </c>
      <c r="AE21">
        <v>1</v>
      </c>
      <c r="AF21">
        <v>1</v>
      </c>
      <c r="AG21">
        <v>1</v>
      </c>
      <c r="AH21">
        <v>1</v>
      </c>
      <c r="AI21">
        <v>1</v>
      </c>
      <c r="AJ21">
        <v>1</v>
      </c>
      <c r="AK21">
        <v>1</v>
      </c>
      <c r="AL21">
        <v>0</v>
      </c>
      <c r="AM21" s="49" t="s">
        <v>409</v>
      </c>
      <c r="AN21" s="49" t="s">
        <v>14</v>
      </c>
      <c r="AO21" s="49" t="s">
        <v>485</v>
      </c>
      <c r="AP21" s="49" t="s">
        <v>505</v>
      </c>
      <c r="AQ21" s="49" t="s">
        <v>13</v>
      </c>
      <c r="AR21" s="49" t="s">
        <v>495</v>
      </c>
      <c r="AS21" s="49" t="s">
        <v>496</v>
      </c>
      <c r="AT21" s="49" t="s">
        <v>497</v>
      </c>
    </row>
    <row r="22" spans="1:46" x14ac:dyDescent="0.25">
      <c r="A22">
        <v>1</v>
      </c>
      <c r="B22" t="s">
        <v>84</v>
      </c>
      <c r="C22" t="s">
        <v>84</v>
      </c>
      <c r="D22" t="s">
        <v>85</v>
      </c>
      <c r="E22" t="s">
        <v>539</v>
      </c>
      <c r="F22" t="s">
        <v>540</v>
      </c>
      <c r="G22">
        <v>1</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c r="AG22">
        <v>1</v>
      </c>
      <c r="AH22">
        <v>1</v>
      </c>
      <c r="AI22">
        <v>1</v>
      </c>
      <c r="AJ22">
        <v>1</v>
      </c>
      <c r="AK22">
        <v>1</v>
      </c>
      <c r="AL22">
        <v>1</v>
      </c>
      <c r="AM22" s="49" t="s">
        <v>85</v>
      </c>
      <c r="AN22" s="49" t="s">
        <v>14</v>
      </c>
      <c r="AO22" s="49" t="s">
        <v>500</v>
      </c>
      <c r="AP22" s="49" t="s">
        <v>501</v>
      </c>
      <c r="AQ22" s="49" t="s">
        <v>502</v>
      </c>
      <c r="AR22" s="49" t="s">
        <v>487</v>
      </c>
      <c r="AS22" s="49" t="s">
        <v>488</v>
      </c>
      <c r="AT22" s="49" t="s">
        <v>489</v>
      </c>
    </row>
    <row r="23" spans="1:46" x14ac:dyDescent="0.25">
      <c r="A23">
        <v>1</v>
      </c>
      <c r="B23" t="s">
        <v>223</v>
      </c>
      <c r="C23" t="s">
        <v>223</v>
      </c>
      <c r="D23" t="s">
        <v>224</v>
      </c>
      <c r="E23" t="s">
        <v>539</v>
      </c>
      <c r="F23" t="s">
        <v>540</v>
      </c>
      <c r="G23">
        <v>0</v>
      </c>
      <c r="H23">
        <v>0</v>
      </c>
      <c r="I23">
        <v>0</v>
      </c>
      <c r="J23">
        <v>0</v>
      </c>
      <c r="K23">
        <v>0</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c r="AG23">
        <v>1</v>
      </c>
      <c r="AH23">
        <v>1</v>
      </c>
      <c r="AI23">
        <v>1</v>
      </c>
      <c r="AJ23">
        <v>1</v>
      </c>
      <c r="AK23">
        <v>1</v>
      </c>
      <c r="AL23">
        <v>0</v>
      </c>
      <c r="AM23" s="49" t="s">
        <v>224</v>
      </c>
      <c r="AN23" s="49" t="s">
        <v>14</v>
      </c>
      <c r="AO23" s="49" t="s">
        <v>485</v>
      </c>
      <c r="AP23" s="49" t="s">
        <v>494</v>
      </c>
      <c r="AQ23" s="49" t="s">
        <v>11</v>
      </c>
      <c r="AR23" s="49" t="s">
        <v>487</v>
      </c>
      <c r="AS23" s="49" t="s">
        <v>488</v>
      </c>
      <c r="AT23" s="49" t="s">
        <v>489</v>
      </c>
    </row>
    <row r="24" spans="1:46" x14ac:dyDescent="0.25">
      <c r="A24">
        <v>1</v>
      </c>
      <c r="B24" t="s">
        <v>119</v>
      </c>
      <c r="C24" t="s">
        <v>119</v>
      </c>
      <c r="D24" t="s">
        <v>120</v>
      </c>
      <c r="E24" t="s">
        <v>539</v>
      </c>
      <c r="F24" t="s">
        <v>540</v>
      </c>
      <c r="G24">
        <v>1</v>
      </c>
      <c r="H24">
        <v>1</v>
      </c>
      <c r="I24">
        <v>1</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c r="AG24">
        <v>1</v>
      </c>
      <c r="AH24">
        <v>1</v>
      </c>
      <c r="AI24">
        <v>1</v>
      </c>
      <c r="AJ24">
        <v>1</v>
      </c>
      <c r="AK24">
        <v>1</v>
      </c>
      <c r="AL24">
        <v>0</v>
      </c>
      <c r="AM24" s="49" t="s">
        <v>120</v>
      </c>
      <c r="AN24" s="49" t="s">
        <v>5</v>
      </c>
      <c r="AO24" s="49" t="s">
        <v>9</v>
      </c>
      <c r="AP24" s="49" t="s">
        <v>494</v>
      </c>
      <c r="AQ24" s="49" t="s">
        <v>9</v>
      </c>
      <c r="AR24" s="49" t="s">
        <v>487</v>
      </c>
      <c r="AS24" s="49" t="s">
        <v>488</v>
      </c>
      <c r="AT24" s="49" t="s">
        <v>489</v>
      </c>
    </row>
    <row r="25" spans="1:46" x14ac:dyDescent="0.25">
      <c r="A25">
        <v>1</v>
      </c>
      <c r="B25" t="s">
        <v>109</v>
      </c>
      <c r="C25" t="s">
        <v>109</v>
      </c>
      <c r="D25" t="s">
        <v>110</v>
      </c>
      <c r="E25" t="s">
        <v>539</v>
      </c>
      <c r="F25" t="s">
        <v>540</v>
      </c>
      <c r="G25">
        <v>1</v>
      </c>
      <c r="H25">
        <v>1</v>
      </c>
      <c r="I25">
        <v>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c r="AG25">
        <v>1</v>
      </c>
      <c r="AH25">
        <v>1</v>
      </c>
      <c r="AI25">
        <v>1</v>
      </c>
      <c r="AJ25">
        <v>1</v>
      </c>
      <c r="AK25">
        <v>1</v>
      </c>
      <c r="AL25">
        <v>1</v>
      </c>
      <c r="AM25" s="49" t="s">
        <v>110</v>
      </c>
      <c r="AN25" s="49" t="s">
        <v>14</v>
      </c>
      <c r="AO25" s="49" t="s">
        <v>507</v>
      </c>
      <c r="AP25" s="49" t="s">
        <v>505</v>
      </c>
      <c r="AQ25" s="49" t="s">
        <v>13</v>
      </c>
      <c r="AR25" s="49" t="s">
        <v>487</v>
      </c>
      <c r="AS25" s="49" t="s">
        <v>488</v>
      </c>
      <c r="AT25" s="49" t="s">
        <v>489</v>
      </c>
    </row>
    <row r="26" spans="1:46" x14ac:dyDescent="0.25">
      <c r="A26">
        <v>1</v>
      </c>
      <c r="B26" t="s">
        <v>113</v>
      </c>
      <c r="C26" t="s">
        <v>113</v>
      </c>
      <c r="D26" t="s">
        <v>114</v>
      </c>
      <c r="E26" t="s">
        <v>539</v>
      </c>
      <c r="F26" t="s">
        <v>540</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c r="AK26">
        <v>1</v>
      </c>
      <c r="AL26">
        <v>1</v>
      </c>
      <c r="AM26" s="49" t="s">
        <v>114</v>
      </c>
      <c r="AN26" s="49" t="s">
        <v>14</v>
      </c>
      <c r="AO26" s="49" t="s">
        <v>506</v>
      </c>
      <c r="AP26" s="49" t="s">
        <v>505</v>
      </c>
      <c r="AQ26" s="49" t="s">
        <v>10</v>
      </c>
      <c r="AR26" s="49" t="s">
        <v>495</v>
      </c>
      <c r="AS26" s="49" t="s">
        <v>488</v>
      </c>
      <c r="AT26" s="49" t="s">
        <v>489</v>
      </c>
    </row>
    <row r="27" spans="1:46" x14ac:dyDescent="0.25">
      <c r="A27">
        <v>1</v>
      </c>
      <c r="B27" t="s">
        <v>493</v>
      </c>
      <c r="C27" t="s">
        <v>542</v>
      </c>
      <c r="D27" t="s">
        <v>543</v>
      </c>
      <c r="E27" t="s">
        <v>539</v>
      </c>
      <c r="F27" t="s">
        <v>540</v>
      </c>
      <c r="G27">
        <v>1</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1</v>
      </c>
      <c r="AE27">
        <v>1</v>
      </c>
      <c r="AF27">
        <v>1</v>
      </c>
      <c r="AG27">
        <v>1</v>
      </c>
      <c r="AH27">
        <v>1</v>
      </c>
      <c r="AI27">
        <v>1</v>
      </c>
      <c r="AJ27">
        <v>1</v>
      </c>
      <c r="AK27">
        <v>1</v>
      </c>
      <c r="AL27">
        <v>0</v>
      </c>
      <c r="AM27" s="49" t="e">
        <v>#N/A</v>
      </c>
      <c r="AN27" s="49" t="e">
        <v>#N/A</v>
      </c>
      <c r="AO27" s="49" t="e">
        <v>#N/A</v>
      </c>
      <c r="AP27" s="49" t="e">
        <v>#N/A</v>
      </c>
      <c r="AQ27" s="49" t="e">
        <v>#N/A</v>
      </c>
      <c r="AR27" s="49" t="e">
        <v>#N/A</v>
      </c>
      <c r="AS27" s="49" t="e">
        <v>#N/A</v>
      </c>
      <c r="AT27" s="49" t="e">
        <v>#N/A</v>
      </c>
    </row>
    <row r="28" spans="1:46" x14ac:dyDescent="0.25">
      <c r="A28">
        <v>1</v>
      </c>
      <c r="B28" t="s">
        <v>544</v>
      </c>
      <c r="C28" t="s">
        <v>544</v>
      </c>
      <c r="D28" t="s">
        <v>545</v>
      </c>
      <c r="E28" t="s">
        <v>539</v>
      </c>
      <c r="F28" t="s">
        <v>540</v>
      </c>
      <c r="G28">
        <v>1</v>
      </c>
      <c r="H28">
        <v>1</v>
      </c>
      <c r="I28">
        <v>1</v>
      </c>
      <c r="J28">
        <v>1</v>
      </c>
      <c r="K28">
        <v>1</v>
      </c>
      <c r="L28">
        <v>1</v>
      </c>
      <c r="M28">
        <v>1</v>
      </c>
      <c r="N28">
        <v>1</v>
      </c>
      <c r="O28">
        <v>1</v>
      </c>
      <c r="P28">
        <v>1</v>
      </c>
      <c r="Q28">
        <v>1</v>
      </c>
      <c r="R28">
        <v>1</v>
      </c>
      <c r="S28">
        <v>1</v>
      </c>
      <c r="T28">
        <v>1</v>
      </c>
      <c r="U28">
        <v>1</v>
      </c>
      <c r="V28">
        <v>1</v>
      </c>
      <c r="W28">
        <v>1</v>
      </c>
      <c r="X28">
        <v>1</v>
      </c>
      <c r="Y28">
        <v>1</v>
      </c>
      <c r="Z28">
        <v>1</v>
      </c>
      <c r="AA28">
        <v>1</v>
      </c>
      <c r="AB28">
        <v>1</v>
      </c>
      <c r="AC28">
        <v>1</v>
      </c>
      <c r="AD28">
        <v>1</v>
      </c>
      <c r="AE28">
        <v>1</v>
      </c>
      <c r="AF28">
        <v>1</v>
      </c>
      <c r="AG28">
        <v>1</v>
      </c>
      <c r="AH28">
        <v>1</v>
      </c>
      <c r="AI28">
        <v>1</v>
      </c>
      <c r="AJ28">
        <v>1</v>
      </c>
      <c r="AK28">
        <v>1</v>
      </c>
      <c r="AL28">
        <v>0</v>
      </c>
      <c r="AM28" s="49" t="e">
        <v>#N/A</v>
      </c>
      <c r="AN28" s="49" t="e">
        <v>#N/A</v>
      </c>
      <c r="AO28" s="49" t="e">
        <v>#N/A</v>
      </c>
      <c r="AP28" s="49" t="e">
        <v>#N/A</v>
      </c>
      <c r="AQ28" s="49" t="e">
        <v>#N/A</v>
      </c>
      <c r="AR28" s="49" t="e">
        <v>#N/A</v>
      </c>
      <c r="AS28" s="49" t="e">
        <v>#N/A</v>
      </c>
      <c r="AT28" s="49" t="e">
        <v>#N/A</v>
      </c>
    </row>
    <row r="29" spans="1:46" x14ac:dyDescent="0.25">
      <c r="A29">
        <v>1</v>
      </c>
      <c r="B29" t="s">
        <v>124</v>
      </c>
      <c r="C29" t="s">
        <v>124</v>
      </c>
      <c r="D29" t="s">
        <v>125</v>
      </c>
      <c r="E29" t="s">
        <v>539</v>
      </c>
      <c r="F29" t="s">
        <v>540</v>
      </c>
      <c r="G29">
        <v>1</v>
      </c>
      <c r="H29">
        <v>1</v>
      </c>
      <c r="I29">
        <v>1</v>
      </c>
      <c r="J29">
        <v>1</v>
      </c>
      <c r="K29">
        <v>1</v>
      </c>
      <c r="L29">
        <v>1</v>
      </c>
      <c r="M29">
        <v>1</v>
      </c>
      <c r="N29">
        <v>1</v>
      </c>
      <c r="O29">
        <v>1</v>
      </c>
      <c r="P29">
        <v>1</v>
      </c>
      <c r="Q29">
        <v>1</v>
      </c>
      <c r="R29">
        <v>1</v>
      </c>
      <c r="S29">
        <v>1</v>
      </c>
      <c r="T29">
        <v>1</v>
      </c>
      <c r="U29">
        <v>1</v>
      </c>
      <c r="V29">
        <v>1</v>
      </c>
      <c r="W29">
        <v>1</v>
      </c>
      <c r="X29">
        <v>1</v>
      </c>
      <c r="Y29">
        <v>1</v>
      </c>
      <c r="Z29">
        <v>1</v>
      </c>
      <c r="AA29">
        <v>1</v>
      </c>
      <c r="AB29">
        <v>1</v>
      </c>
      <c r="AC29">
        <v>1</v>
      </c>
      <c r="AD29">
        <v>1</v>
      </c>
      <c r="AE29">
        <v>1</v>
      </c>
      <c r="AF29">
        <v>1</v>
      </c>
      <c r="AG29">
        <v>1</v>
      </c>
      <c r="AH29">
        <v>1</v>
      </c>
      <c r="AI29">
        <v>1</v>
      </c>
      <c r="AJ29">
        <v>1</v>
      </c>
      <c r="AK29">
        <v>1</v>
      </c>
      <c r="AL29">
        <v>1</v>
      </c>
      <c r="AM29" s="49" t="s">
        <v>125</v>
      </c>
      <c r="AN29" s="49" t="s">
        <v>14</v>
      </c>
      <c r="AO29" s="49" t="s">
        <v>506</v>
      </c>
      <c r="AP29" s="49" t="s">
        <v>501</v>
      </c>
      <c r="AQ29" s="49" t="s">
        <v>10</v>
      </c>
      <c r="AR29" s="49" t="s">
        <v>487</v>
      </c>
      <c r="AS29" s="49" t="s">
        <v>488</v>
      </c>
      <c r="AT29" s="49" t="s">
        <v>489</v>
      </c>
    </row>
    <row r="30" spans="1:46" x14ac:dyDescent="0.25">
      <c r="A30">
        <v>1</v>
      </c>
      <c r="B30" t="s">
        <v>130</v>
      </c>
      <c r="C30" t="s">
        <v>130</v>
      </c>
      <c r="D30" t="s">
        <v>131</v>
      </c>
      <c r="E30" t="s">
        <v>539</v>
      </c>
      <c r="F30" t="s">
        <v>540</v>
      </c>
      <c r="G30">
        <v>1</v>
      </c>
      <c r="H30">
        <v>1</v>
      </c>
      <c r="I30">
        <v>1</v>
      </c>
      <c r="J30">
        <v>1</v>
      </c>
      <c r="K30">
        <v>1</v>
      </c>
      <c r="L30">
        <v>1</v>
      </c>
      <c r="M30">
        <v>1</v>
      </c>
      <c r="N30">
        <v>1</v>
      </c>
      <c r="O30">
        <v>1</v>
      </c>
      <c r="P30">
        <v>1</v>
      </c>
      <c r="Q30">
        <v>1</v>
      </c>
      <c r="R30">
        <v>1</v>
      </c>
      <c r="S30">
        <v>1</v>
      </c>
      <c r="T30">
        <v>1</v>
      </c>
      <c r="U30">
        <v>1</v>
      </c>
      <c r="V30">
        <v>1</v>
      </c>
      <c r="W30">
        <v>1</v>
      </c>
      <c r="X30">
        <v>1</v>
      </c>
      <c r="Y30">
        <v>1</v>
      </c>
      <c r="Z30">
        <v>1</v>
      </c>
      <c r="AA30">
        <v>1</v>
      </c>
      <c r="AB30">
        <v>1</v>
      </c>
      <c r="AC30">
        <v>1</v>
      </c>
      <c r="AD30">
        <v>1</v>
      </c>
      <c r="AE30">
        <v>1</v>
      </c>
      <c r="AF30">
        <v>1</v>
      </c>
      <c r="AG30">
        <v>1</v>
      </c>
      <c r="AH30">
        <v>1</v>
      </c>
      <c r="AI30">
        <v>1</v>
      </c>
      <c r="AJ30">
        <v>1</v>
      </c>
      <c r="AK30">
        <v>1</v>
      </c>
      <c r="AL30">
        <v>1</v>
      </c>
      <c r="AM30" s="49" t="s">
        <v>131</v>
      </c>
      <c r="AN30" s="49" t="s">
        <v>14</v>
      </c>
      <c r="AO30" s="49" t="s">
        <v>507</v>
      </c>
      <c r="AP30" s="49" t="s">
        <v>501</v>
      </c>
      <c r="AQ30" s="49" t="s">
        <v>10</v>
      </c>
      <c r="AR30" s="49" t="s">
        <v>487</v>
      </c>
      <c r="AS30" s="49" t="s">
        <v>488</v>
      </c>
      <c r="AT30" s="49" t="s">
        <v>489</v>
      </c>
    </row>
    <row r="31" spans="1:46" x14ac:dyDescent="0.25">
      <c r="A31">
        <v>1</v>
      </c>
      <c r="B31" t="s">
        <v>117</v>
      </c>
      <c r="C31" t="s">
        <v>117</v>
      </c>
      <c r="D31" t="s">
        <v>546</v>
      </c>
      <c r="E31" t="s">
        <v>539</v>
      </c>
      <c r="F31" t="s">
        <v>540</v>
      </c>
      <c r="G31">
        <v>1</v>
      </c>
      <c r="H31">
        <v>1</v>
      </c>
      <c r="I31">
        <v>1</v>
      </c>
      <c r="J31">
        <v>1</v>
      </c>
      <c r="K31">
        <v>1</v>
      </c>
      <c r="L31">
        <v>1</v>
      </c>
      <c r="M31">
        <v>1</v>
      </c>
      <c r="N31">
        <v>1</v>
      </c>
      <c r="O31">
        <v>1</v>
      </c>
      <c r="P31">
        <v>1</v>
      </c>
      <c r="Q31">
        <v>1</v>
      </c>
      <c r="R31">
        <v>1</v>
      </c>
      <c r="S31">
        <v>1</v>
      </c>
      <c r="T31">
        <v>1</v>
      </c>
      <c r="U31">
        <v>1</v>
      </c>
      <c r="V31">
        <v>1</v>
      </c>
      <c r="W31">
        <v>1</v>
      </c>
      <c r="X31">
        <v>1</v>
      </c>
      <c r="Y31">
        <v>1</v>
      </c>
      <c r="Z31">
        <v>1</v>
      </c>
      <c r="AA31">
        <v>1</v>
      </c>
      <c r="AB31">
        <v>1</v>
      </c>
      <c r="AC31">
        <v>1</v>
      </c>
      <c r="AD31">
        <v>1</v>
      </c>
      <c r="AE31">
        <v>1</v>
      </c>
      <c r="AF31">
        <v>1</v>
      </c>
      <c r="AG31">
        <v>1</v>
      </c>
      <c r="AH31">
        <v>1</v>
      </c>
      <c r="AI31">
        <v>1</v>
      </c>
      <c r="AJ31">
        <v>1</v>
      </c>
      <c r="AK31">
        <v>1</v>
      </c>
      <c r="AL31">
        <v>0</v>
      </c>
      <c r="AM31" s="49" t="s">
        <v>118</v>
      </c>
      <c r="AN31" s="49" t="s">
        <v>8</v>
      </c>
      <c r="AO31" s="49" t="s">
        <v>9</v>
      </c>
      <c r="AP31" s="49" t="s">
        <v>494</v>
      </c>
      <c r="AQ31" s="49" t="s">
        <v>9</v>
      </c>
      <c r="AR31" s="49" t="s">
        <v>487</v>
      </c>
      <c r="AS31" s="49" t="s">
        <v>488</v>
      </c>
      <c r="AT31" s="49" t="s">
        <v>489</v>
      </c>
    </row>
    <row r="32" spans="1:46" x14ac:dyDescent="0.25">
      <c r="A32">
        <v>1</v>
      </c>
      <c r="B32" t="s">
        <v>192</v>
      </c>
      <c r="C32" t="s">
        <v>192</v>
      </c>
      <c r="D32" t="s">
        <v>193</v>
      </c>
      <c r="E32" t="s">
        <v>539</v>
      </c>
      <c r="F32" t="s">
        <v>540</v>
      </c>
      <c r="G32">
        <v>1</v>
      </c>
      <c r="H32">
        <v>1</v>
      </c>
      <c r="I32">
        <v>1</v>
      </c>
      <c r="J32">
        <v>1</v>
      </c>
      <c r="K32">
        <v>1</v>
      </c>
      <c r="L32">
        <v>1</v>
      </c>
      <c r="M32">
        <v>1</v>
      </c>
      <c r="N32">
        <v>1</v>
      </c>
      <c r="O32">
        <v>1</v>
      </c>
      <c r="P32">
        <v>1</v>
      </c>
      <c r="Q32">
        <v>1</v>
      </c>
      <c r="R32">
        <v>1</v>
      </c>
      <c r="S32">
        <v>1</v>
      </c>
      <c r="T32">
        <v>1</v>
      </c>
      <c r="U32">
        <v>1</v>
      </c>
      <c r="V32">
        <v>1</v>
      </c>
      <c r="W32">
        <v>1</v>
      </c>
      <c r="X32">
        <v>1</v>
      </c>
      <c r="Y32">
        <v>1</v>
      </c>
      <c r="Z32">
        <v>1</v>
      </c>
      <c r="AA32">
        <v>1</v>
      </c>
      <c r="AB32">
        <v>1</v>
      </c>
      <c r="AC32">
        <v>1</v>
      </c>
      <c r="AD32">
        <v>1</v>
      </c>
      <c r="AE32">
        <v>1</v>
      </c>
      <c r="AF32">
        <v>1</v>
      </c>
      <c r="AG32">
        <v>1</v>
      </c>
      <c r="AH32">
        <v>1</v>
      </c>
      <c r="AI32">
        <v>1</v>
      </c>
      <c r="AJ32">
        <v>1</v>
      </c>
      <c r="AK32">
        <v>1</v>
      </c>
      <c r="AL32">
        <v>1</v>
      </c>
      <c r="AM32" s="49" t="s">
        <v>193</v>
      </c>
      <c r="AN32" s="49" t="s">
        <v>14</v>
      </c>
      <c r="AO32" s="49" t="s">
        <v>500</v>
      </c>
      <c r="AP32" s="49" t="s">
        <v>505</v>
      </c>
      <c r="AQ32" s="49" t="s">
        <v>13</v>
      </c>
      <c r="AR32" s="49" t="s">
        <v>487</v>
      </c>
      <c r="AS32" s="49" t="s">
        <v>488</v>
      </c>
      <c r="AT32" s="49" t="s">
        <v>489</v>
      </c>
    </row>
    <row r="33" spans="1:46" x14ac:dyDescent="0.25">
      <c r="A33">
        <v>1</v>
      </c>
      <c r="B33" t="s">
        <v>132</v>
      </c>
      <c r="C33" t="s">
        <v>132</v>
      </c>
      <c r="D33" t="s">
        <v>133</v>
      </c>
      <c r="E33" t="s">
        <v>539</v>
      </c>
      <c r="F33" t="s">
        <v>540</v>
      </c>
      <c r="G33">
        <v>1</v>
      </c>
      <c r="H33">
        <v>1</v>
      </c>
      <c r="I33">
        <v>1</v>
      </c>
      <c r="J33">
        <v>1</v>
      </c>
      <c r="K33">
        <v>1</v>
      </c>
      <c r="L33">
        <v>1</v>
      </c>
      <c r="M33">
        <v>1</v>
      </c>
      <c r="N33">
        <v>1</v>
      </c>
      <c r="O33">
        <v>1</v>
      </c>
      <c r="P33">
        <v>1</v>
      </c>
      <c r="Q33">
        <v>1</v>
      </c>
      <c r="R33">
        <v>1</v>
      </c>
      <c r="S33">
        <v>1</v>
      </c>
      <c r="T33">
        <v>1</v>
      </c>
      <c r="U33">
        <v>1</v>
      </c>
      <c r="V33">
        <v>1</v>
      </c>
      <c r="W33">
        <v>1</v>
      </c>
      <c r="X33">
        <v>1</v>
      </c>
      <c r="Y33">
        <v>1</v>
      </c>
      <c r="Z33">
        <v>1</v>
      </c>
      <c r="AA33">
        <v>1</v>
      </c>
      <c r="AB33">
        <v>1</v>
      </c>
      <c r="AC33">
        <v>1</v>
      </c>
      <c r="AD33">
        <v>1</v>
      </c>
      <c r="AE33">
        <v>1</v>
      </c>
      <c r="AF33">
        <v>1</v>
      </c>
      <c r="AG33">
        <v>1</v>
      </c>
      <c r="AH33">
        <v>1</v>
      </c>
      <c r="AI33">
        <v>1</v>
      </c>
      <c r="AJ33">
        <v>1</v>
      </c>
      <c r="AK33">
        <v>1</v>
      </c>
      <c r="AL33">
        <v>0</v>
      </c>
      <c r="AM33" s="49" t="s">
        <v>133</v>
      </c>
      <c r="AN33" s="49" t="s">
        <v>14</v>
      </c>
      <c r="AO33" s="49" t="s">
        <v>507</v>
      </c>
      <c r="AP33" s="49" t="s">
        <v>501</v>
      </c>
      <c r="AQ33" s="49" t="s">
        <v>10</v>
      </c>
      <c r="AR33" s="49" t="s">
        <v>487</v>
      </c>
      <c r="AS33" s="49" t="s">
        <v>488</v>
      </c>
      <c r="AT33" s="49" t="s">
        <v>489</v>
      </c>
    </row>
    <row r="34" spans="1:46" x14ac:dyDescent="0.25">
      <c r="A34">
        <v>1</v>
      </c>
      <c r="B34" t="s">
        <v>134</v>
      </c>
      <c r="C34" t="s">
        <v>134</v>
      </c>
      <c r="D34" t="s">
        <v>135</v>
      </c>
      <c r="E34" t="s">
        <v>539</v>
      </c>
      <c r="F34" t="s">
        <v>540</v>
      </c>
      <c r="G34">
        <v>1</v>
      </c>
      <c r="H34">
        <v>1</v>
      </c>
      <c r="I34">
        <v>1</v>
      </c>
      <c r="J34">
        <v>1</v>
      </c>
      <c r="K34">
        <v>1</v>
      </c>
      <c r="L34">
        <v>1</v>
      </c>
      <c r="M34">
        <v>1</v>
      </c>
      <c r="N34">
        <v>1</v>
      </c>
      <c r="O34">
        <v>1</v>
      </c>
      <c r="P34">
        <v>1</v>
      </c>
      <c r="Q34">
        <v>1</v>
      </c>
      <c r="R34">
        <v>1</v>
      </c>
      <c r="S34">
        <v>1</v>
      </c>
      <c r="T34">
        <v>1</v>
      </c>
      <c r="U34">
        <v>1</v>
      </c>
      <c r="V34">
        <v>1</v>
      </c>
      <c r="W34">
        <v>1</v>
      </c>
      <c r="X34">
        <v>1</v>
      </c>
      <c r="Y34">
        <v>1</v>
      </c>
      <c r="Z34">
        <v>1</v>
      </c>
      <c r="AA34">
        <v>1</v>
      </c>
      <c r="AB34">
        <v>1</v>
      </c>
      <c r="AC34">
        <v>1</v>
      </c>
      <c r="AD34">
        <v>1</v>
      </c>
      <c r="AE34">
        <v>1</v>
      </c>
      <c r="AF34">
        <v>1</v>
      </c>
      <c r="AG34">
        <v>1</v>
      </c>
      <c r="AH34">
        <v>1</v>
      </c>
      <c r="AI34">
        <v>1</v>
      </c>
      <c r="AJ34">
        <v>1</v>
      </c>
      <c r="AK34">
        <v>1</v>
      </c>
      <c r="AL34">
        <v>1</v>
      </c>
      <c r="AM34" s="49" t="s">
        <v>135</v>
      </c>
      <c r="AN34" s="49" t="s">
        <v>14</v>
      </c>
      <c r="AO34" s="49" t="s">
        <v>500</v>
      </c>
      <c r="AP34" s="49" t="s">
        <v>505</v>
      </c>
      <c r="AQ34" s="49" t="s">
        <v>13</v>
      </c>
      <c r="AR34" s="49" t="s">
        <v>487</v>
      </c>
      <c r="AS34" s="49" t="s">
        <v>488</v>
      </c>
      <c r="AT34" s="49" t="s">
        <v>489</v>
      </c>
    </row>
    <row r="35" spans="1:46" x14ac:dyDescent="0.25">
      <c r="A35">
        <v>1</v>
      </c>
      <c r="B35" t="s">
        <v>136</v>
      </c>
      <c r="C35" t="s">
        <v>136</v>
      </c>
      <c r="D35" t="s">
        <v>137</v>
      </c>
      <c r="E35" t="s">
        <v>539</v>
      </c>
      <c r="F35" t="s">
        <v>540</v>
      </c>
      <c r="G35">
        <v>1</v>
      </c>
      <c r="H35">
        <v>1</v>
      </c>
      <c r="I35">
        <v>1</v>
      </c>
      <c r="J35">
        <v>1</v>
      </c>
      <c r="K35">
        <v>1</v>
      </c>
      <c r="L35">
        <v>1</v>
      </c>
      <c r="M35">
        <v>1</v>
      </c>
      <c r="N35">
        <v>1</v>
      </c>
      <c r="O35">
        <v>1</v>
      </c>
      <c r="P35">
        <v>1</v>
      </c>
      <c r="Q35">
        <v>1</v>
      </c>
      <c r="R35">
        <v>1</v>
      </c>
      <c r="S35">
        <v>1</v>
      </c>
      <c r="T35">
        <v>1</v>
      </c>
      <c r="U35">
        <v>1</v>
      </c>
      <c r="V35">
        <v>1</v>
      </c>
      <c r="W35">
        <v>1</v>
      </c>
      <c r="X35">
        <v>1</v>
      </c>
      <c r="Y35">
        <v>1</v>
      </c>
      <c r="Z35">
        <v>1</v>
      </c>
      <c r="AA35">
        <v>1</v>
      </c>
      <c r="AB35">
        <v>1</v>
      </c>
      <c r="AC35">
        <v>1</v>
      </c>
      <c r="AD35">
        <v>1</v>
      </c>
      <c r="AE35">
        <v>1</v>
      </c>
      <c r="AF35">
        <v>1</v>
      </c>
      <c r="AG35">
        <v>1</v>
      </c>
      <c r="AH35">
        <v>1</v>
      </c>
      <c r="AI35">
        <v>1</v>
      </c>
      <c r="AJ35">
        <v>1</v>
      </c>
      <c r="AK35">
        <v>1</v>
      </c>
      <c r="AL35">
        <v>1</v>
      </c>
      <c r="AM35" s="49" t="s">
        <v>137</v>
      </c>
      <c r="AN35" s="49" t="s">
        <v>14</v>
      </c>
      <c r="AO35" s="49" t="s">
        <v>500</v>
      </c>
      <c r="AP35" s="49" t="s">
        <v>505</v>
      </c>
      <c r="AQ35" s="49" t="s">
        <v>13</v>
      </c>
      <c r="AR35" s="49" t="s">
        <v>487</v>
      </c>
      <c r="AS35" s="49" t="s">
        <v>488</v>
      </c>
      <c r="AT35" s="49" t="s">
        <v>489</v>
      </c>
    </row>
    <row r="36" spans="1:46" x14ac:dyDescent="0.25">
      <c r="A36">
        <v>1</v>
      </c>
      <c r="B36" t="s">
        <v>315</v>
      </c>
      <c r="C36" t="s">
        <v>315</v>
      </c>
      <c r="D36" t="s">
        <v>547</v>
      </c>
      <c r="E36" t="s">
        <v>539</v>
      </c>
      <c r="F36" t="s">
        <v>540</v>
      </c>
      <c r="G36">
        <v>1</v>
      </c>
      <c r="H36">
        <v>1</v>
      </c>
      <c r="I36">
        <v>1</v>
      </c>
      <c r="J36">
        <v>1</v>
      </c>
      <c r="K36">
        <v>1</v>
      </c>
      <c r="L36">
        <v>1</v>
      </c>
      <c r="M36">
        <v>1</v>
      </c>
      <c r="N36">
        <v>1</v>
      </c>
      <c r="O36">
        <v>1</v>
      </c>
      <c r="P36">
        <v>1</v>
      </c>
      <c r="Q36">
        <v>1</v>
      </c>
      <c r="R36">
        <v>1</v>
      </c>
      <c r="S36">
        <v>1</v>
      </c>
      <c r="T36">
        <v>1</v>
      </c>
      <c r="U36">
        <v>1</v>
      </c>
      <c r="V36">
        <v>1</v>
      </c>
      <c r="W36">
        <v>1</v>
      </c>
      <c r="X36">
        <v>1</v>
      </c>
      <c r="Y36">
        <v>1</v>
      </c>
      <c r="Z36">
        <v>1</v>
      </c>
      <c r="AA36">
        <v>1</v>
      </c>
      <c r="AB36">
        <v>1</v>
      </c>
      <c r="AC36">
        <v>1</v>
      </c>
      <c r="AD36">
        <v>1</v>
      </c>
      <c r="AE36">
        <v>1</v>
      </c>
      <c r="AF36">
        <v>1</v>
      </c>
      <c r="AG36">
        <v>1</v>
      </c>
      <c r="AH36">
        <v>1</v>
      </c>
      <c r="AI36">
        <v>1</v>
      </c>
      <c r="AJ36">
        <v>1</v>
      </c>
      <c r="AK36">
        <v>1</v>
      </c>
      <c r="AL36">
        <v>0</v>
      </c>
      <c r="AM36" s="49" t="s">
        <v>316</v>
      </c>
      <c r="AN36" s="49" t="s">
        <v>14</v>
      </c>
      <c r="AO36" s="49" t="s">
        <v>485</v>
      </c>
      <c r="AP36" s="49" t="s">
        <v>486</v>
      </c>
      <c r="AQ36" s="49" t="s">
        <v>11</v>
      </c>
      <c r="AR36" s="49" t="s">
        <v>487</v>
      </c>
      <c r="AS36" s="49" t="s">
        <v>488</v>
      </c>
      <c r="AT36" s="49" t="s">
        <v>489</v>
      </c>
    </row>
    <row r="37" spans="1:46" x14ac:dyDescent="0.25">
      <c r="A37">
        <v>1</v>
      </c>
      <c r="B37" t="s">
        <v>121</v>
      </c>
      <c r="C37" t="s">
        <v>121</v>
      </c>
      <c r="D37" t="s">
        <v>548</v>
      </c>
      <c r="E37" t="s">
        <v>539</v>
      </c>
      <c r="F37" t="s">
        <v>540</v>
      </c>
      <c r="G37">
        <v>1</v>
      </c>
      <c r="H37">
        <v>1</v>
      </c>
      <c r="I37">
        <v>1</v>
      </c>
      <c r="J37">
        <v>1</v>
      </c>
      <c r="K37">
        <v>1</v>
      </c>
      <c r="L37">
        <v>1</v>
      </c>
      <c r="M37">
        <v>1</v>
      </c>
      <c r="N37">
        <v>1</v>
      </c>
      <c r="O37">
        <v>1</v>
      </c>
      <c r="P37">
        <v>1</v>
      </c>
      <c r="Q37">
        <v>1</v>
      </c>
      <c r="R37">
        <v>1</v>
      </c>
      <c r="S37">
        <v>1</v>
      </c>
      <c r="T37">
        <v>1</v>
      </c>
      <c r="U37">
        <v>1</v>
      </c>
      <c r="V37">
        <v>1</v>
      </c>
      <c r="W37">
        <v>1</v>
      </c>
      <c r="X37">
        <v>1</v>
      </c>
      <c r="Y37">
        <v>1</v>
      </c>
      <c r="Z37">
        <v>1</v>
      </c>
      <c r="AA37">
        <v>1</v>
      </c>
      <c r="AB37">
        <v>1</v>
      </c>
      <c r="AC37">
        <v>1</v>
      </c>
      <c r="AD37">
        <v>1</v>
      </c>
      <c r="AE37">
        <v>1</v>
      </c>
      <c r="AF37">
        <v>1</v>
      </c>
      <c r="AG37">
        <v>1</v>
      </c>
      <c r="AH37">
        <v>1</v>
      </c>
      <c r="AI37">
        <v>1</v>
      </c>
      <c r="AJ37">
        <v>1</v>
      </c>
      <c r="AK37">
        <v>1</v>
      </c>
      <c r="AL37">
        <v>0</v>
      </c>
      <c r="AM37" s="49" t="s">
        <v>122</v>
      </c>
      <c r="AN37" s="49" t="s">
        <v>5</v>
      </c>
      <c r="AO37" s="49" t="s">
        <v>9</v>
      </c>
      <c r="AP37" s="49" t="s">
        <v>486</v>
      </c>
      <c r="AQ37" s="49" t="s">
        <v>9</v>
      </c>
      <c r="AR37" s="49" t="s">
        <v>495</v>
      </c>
      <c r="AS37" s="49" t="s">
        <v>488</v>
      </c>
      <c r="AT37" s="49" t="s">
        <v>489</v>
      </c>
    </row>
    <row r="38" spans="1:46" x14ac:dyDescent="0.25">
      <c r="A38">
        <v>1</v>
      </c>
      <c r="B38" t="s">
        <v>144</v>
      </c>
      <c r="C38" t="s">
        <v>144</v>
      </c>
      <c r="D38" t="s">
        <v>145</v>
      </c>
      <c r="E38" t="s">
        <v>539</v>
      </c>
      <c r="F38" t="s">
        <v>540</v>
      </c>
      <c r="G38">
        <v>1</v>
      </c>
      <c r="H38">
        <v>1</v>
      </c>
      <c r="I38">
        <v>1</v>
      </c>
      <c r="J38">
        <v>1</v>
      </c>
      <c r="K38">
        <v>1</v>
      </c>
      <c r="L38">
        <v>1</v>
      </c>
      <c r="M38">
        <v>1</v>
      </c>
      <c r="N38">
        <v>1</v>
      </c>
      <c r="O38">
        <v>1</v>
      </c>
      <c r="P38">
        <v>1</v>
      </c>
      <c r="Q38">
        <v>1</v>
      </c>
      <c r="R38">
        <v>1</v>
      </c>
      <c r="S38">
        <v>1</v>
      </c>
      <c r="T38">
        <v>1</v>
      </c>
      <c r="U38">
        <v>1</v>
      </c>
      <c r="V38">
        <v>1</v>
      </c>
      <c r="W38">
        <v>1</v>
      </c>
      <c r="X38">
        <v>1</v>
      </c>
      <c r="Y38">
        <v>1</v>
      </c>
      <c r="Z38">
        <v>1</v>
      </c>
      <c r="AA38">
        <v>1</v>
      </c>
      <c r="AB38">
        <v>1</v>
      </c>
      <c r="AC38">
        <v>1</v>
      </c>
      <c r="AD38">
        <v>1</v>
      </c>
      <c r="AE38">
        <v>1</v>
      </c>
      <c r="AF38">
        <v>1</v>
      </c>
      <c r="AG38">
        <v>1</v>
      </c>
      <c r="AH38">
        <v>1</v>
      </c>
      <c r="AI38">
        <v>1</v>
      </c>
      <c r="AJ38">
        <v>1</v>
      </c>
      <c r="AK38">
        <v>1</v>
      </c>
      <c r="AL38">
        <v>1</v>
      </c>
      <c r="AM38" s="49" t="s">
        <v>145</v>
      </c>
      <c r="AN38" s="49" t="s">
        <v>14</v>
      </c>
      <c r="AO38" s="49" t="s">
        <v>500</v>
      </c>
      <c r="AP38" s="49" t="s">
        <v>505</v>
      </c>
      <c r="AQ38" s="49" t="s">
        <v>13</v>
      </c>
      <c r="AR38" s="49" t="s">
        <v>487</v>
      </c>
      <c r="AS38" s="49" t="s">
        <v>488</v>
      </c>
      <c r="AT38" s="49" t="s">
        <v>489</v>
      </c>
    </row>
    <row r="39" spans="1:46" x14ac:dyDescent="0.25">
      <c r="A39">
        <v>1</v>
      </c>
      <c r="B39" t="s">
        <v>146</v>
      </c>
      <c r="C39" t="s">
        <v>146</v>
      </c>
      <c r="D39" t="s">
        <v>147</v>
      </c>
      <c r="E39" t="s">
        <v>539</v>
      </c>
      <c r="F39" t="s">
        <v>540</v>
      </c>
      <c r="G39">
        <v>1</v>
      </c>
      <c r="H39">
        <v>1</v>
      </c>
      <c r="I39">
        <v>1</v>
      </c>
      <c r="J39">
        <v>1</v>
      </c>
      <c r="K39">
        <v>1</v>
      </c>
      <c r="L39">
        <v>1</v>
      </c>
      <c r="M39">
        <v>1</v>
      </c>
      <c r="N39">
        <v>1</v>
      </c>
      <c r="O39">
        <v>1</v>
      </c>
      <c r="P39">
        <v>1</v>
      </c>
      <c r="Q39">
        <v>1</v>
      </c>
      <c r="R39">
        <v>1</v>
      </c>
      <c r="S39">
        <v>1</v>
      </c>
      <c r="T39">
        <v>1</v>
      </c>
      <c r="U39">
        <v>1</v>
      </c>
      <c r="V39">
        <v>1</v>
      </c>
      <c r="W39">
        <v>1</v>
      </c>
      <c r="X39">
        <v>1</v>
      </c>
      <c r="Y39">
        <v>1</v>
      </c>
      <c r="Z39">
        <v>1</v>
      </c>
      <c r="AA39">
        <v>1</v>
      </c>
      <c r="AB39">
        <v>1</v>
      </c>
      <c r="AC39">
        <v>1</v>
      </c>
      <c r="AD39">
        <v>1</v>
      </c>
      <c r="AE39">
        <v>1</v>
      </c>
      <c r="AF39">
        <v>1</v>
      </c>
      <c r="AG39">
        <v>1</v>
      </c>
      <c r="AH39">
        <v>1</v>
      </c>
      <c r="AI39">
        <v>1</v>
      </c>
      <c r="AJ39">
        <v>1</v>
      </c>
      <c r="AK39">
        <v>1</v>
      </c>
      <c r="AL39">
        <v>0</v>
      </c>
      <c r="AM39" s="49" t="s">
        <v>147</v>
      </c>
      <c r="AN39" s="49" t="s">
        <v>14</v>
      </c>
      <c r="AO39" s="49" t="s">
        <v>507</v>
      </c>
      <c r="AP39" s="49" t="s">
        <v>501</v>
      </c>
      <c r="AQ39" s="49" t="s">
        <v>10</v>
      </c>
      <c r="AR39" s="49" t="s">
        <v>487</v>
      </c>
      <c r="AS39" s="49" t="s">
        <v>488</v>
      </c>
      <c r="AT39" s="49" t="s">
        <v>489</v>
      </c>
    </row>
    <row r="40" spans="1:46" x14ac:dyDescent="0.25">
      <c r="A40">
        <v>1</v>
      </c>
      <c r="B40" t="s">
        <v>149</v>
      </c>
      <c r="C40" t="s">
        <v>149</v>
      </c>
      <c r="D40" t="s">
        <v>412</v>
      </c>
      <c r="E40" t="s">
        <v>539</v>
      </c>
      <c r="F40" t="s">
        <v>540</v>
      </c>
      <c r="G40">
        <v>1</v>
      </c>
      <c r="H40">
        <v>1</v>
      </c>
      <c r="I40">
        <v>1</v>
      </c>
      <c r="J40">
        <v>1</v>
      </c>
      <c r="K40">
        <v>1</v>
      </c>
      <c r="L40">
        <v>1</v>
      </c>
      <c r="M40">
        <v>1</v>
      </c>
      <c r="N40">
        <v>1</v>
      </c>
      <c r="O40">
        <v>1</v>
      </c>
      <c r="P40">
        <v>1</v>
      </c>
      <c r="Q40">
        <v>1</v>
      </c>
      <c r="R40">
        <v>1</v>
      </c>
      <c r="S40">
        <v>1</v>
      </c>
      <c r="T40">
        <v>1</v>
      </c>
      <c r="U40">
        <v>1</v>
      </c>
      <c r="V40">
        <v>1</v>
      </c>
      <c r="W40">
        <v>1</v>
      </c>
      <c r="X40">
        <v>1</v>
      </c>
      <c r="Y40">
        <v>1</v>
      </c>
      <c r="Z40">
        <v>1</v>
      </c>
      <c r="AA40">
        <v>1</v>
      </c>
      <c r="AB40">
        <v>1</v>
      </c>
      <c r="AC40">
        <v>1</v>
      </c>
      <c r="AD40">
        <v>1</v>
      </c>
      <c r="AE40">
        <v>1</v>
      </c>
      <c r="AF40">
        <v>1</v>
      </c>
      <c r="AG40">
        <v>1</v>
      </c>
      <c r="AH40">
        <v>1</v>
      </c>
      <c r="AI40">
        <v>1</v>
      </c>
      <c r="AJ40">
        <v>1</v>
      </c>
      <c r="AK40">
        <v>1</v>
      </c>
      <c r="AL40">
        <v>0</v>
      </c>
      <c r="AM40" s="49" t="s">
        <v>412</v>
      </c>
      <c r="AN40" s="49" t="s">
        <v>14</v>
      </c>
      <c r="AO40" s="49" t="s">
        <v>506</v>
      </c>
      <c r="AP40" s="49" t="s">
        <v>501</v>
      </c>
      <c r="AQ40" s="49" t="s">
        <v>10</v>
      </c>
      <c r="AR40" s="49" t="s">
        <v>487</v>
      </c>
      <c r="AS40" s="49" t="s">
        <v>496</v>
      </c>
      <c r="AT40" s="49" t="s">
        <v>497</v>
      </c>
    </row>
    <row r="41" spans="1:46" x14ac:dyDescent="0.25">
      <c r="A41">
        <v>1</v>
      </c>
      <c r="B41" t="s">
        <v>150</v>
      </c>
      <c r="C41" t="s">
        <v>150</v>
      </c>
      <c r="D41" t="s">
        <v>151</v>
      </c>
      <c r="E41" t="s">
        <v>539</v>
      </c>
      <c r="F41" t="s">
        <v>540</v>
      </c>
      <c r="G41">
        <v>1</v>
      </c>
      <c r="H41">
        <v>1</v>
      </c>
      <c r="I41">
        <v>1</v>
      </c>
      <c r="J41">
        <v>1</v>
      </c>
      <c r="K41">
        <v>1</v>
      </c>
      <c r="L41">
        <v>1</v>
      </c>
      <c r="M41">
        <v>1</v>
      </c>
      <c r="N41">
        <v>1</v>
      </c>
      <c r="O41">
        <v>1</v>
      </c>
      <c r="P41">
        <v>1</v>
      </c>
      <c r="Q41">
        <v>1</v>
      </c>
      <c r="R41">
        <v>1</v>
      </c>
      <c r="S41">
        <v>1</v>
      </c>
      <c r="T41">
        <v>1</v>
      </c>
      <c r="U41">
        <v>1</v>
      </c>
      <c r="V41">
        <v>1</v>
      </c>
      <c r="W41">
        <v>1</v>
      </c>
      <c r="X41">
        <v>1</v>
      </c>
      <c r="Y41">
        <v>1</v>
      </c>
      <c r="Z41">
        <v>1</v>
      </c>
      <c r="AA41">
        <v>1</v>
      </c>
      <c r="AB41">
        <v>1</v>
      </c>
      <c r="AC41">
        <v>1</v>
      </c>
      <c r="AD41">
        <v>1</v>
      </c>
      <c r="AE41">
        <v>1</v>
      </c>
      <c r="AF41">
        <v>1</v>
      </c>
      <c r="AG41">
        <v>1</v>
      </c>
      <c r="AH41">
        <v>1</v>
      </c>
      <c r="AI41">
        <v>1</v>
      </c>
      <c r="AJ41">
        <v>1</v>
      </c>
      <c r="AK41">
        <v>1</v>
      </c>
      <c r="AL41">
        <v>0</v>
      </c>
      <c r="AM41" s="49" t="s">
        <v>151</v>
      </c>
      <c r="AN41" s="49" t="s">
        <v>7</v>
      </c>
      <c r="AO41" s="49" t="s">
        <v>9</v>
      </c>
      <c r="AP41" s="49" t="s">
        <v>494</v>
      </c>
      <c r="AQ41" s="49" t="s">
        <v>9</v>
      </c>
      <c r="AR41" s="49" t="s">
        <v>487</v>
      </c>
      <c r="AS41" s="49" t="s">
        <v>488</v>
      </c>
      <c r="AT41" s="49" t="s">
        <v>489</v>
      </c>
    </row>
    <row r="42" spans="1:46" x14ac:dyDescent="0.25">
      <c r="A42">
        <v>1</v>
      </c>
      <c r="B42" t="s">
        <v>338</v>
      </c>
      <c r="C42" t="s">
        <v>338</v>
      </c>
      <c r="D42" t="s">
        <v>339</v>
      </c>
      <c r="E42" t="s">
        <v>539</v>
      </c>
      <c r="F42" t="s">
        <v>540</v>
      </c>
      <c r="G42">
        <v>1</v>
      </c>
      <c r="H42">
        <v>1</v>
      </c>
      <c r="I42">
        <v>1</v>
      </c>
      <c r="J42">
        <v>1</v>
      </c>
      <c r="K42">
        <v>1</v>
      </c>
      <c r="L42">
        <v>1</v>
      </c>
      <c r="M42">
        <v>1</v>
      </c>
      <c r="N42">
        <v>1</v>
      </c>
      <c r="O42">
        <v>1</v>
      </c>
      <c r="P42">
        <v>1</v>
      </c>
      <c r="Q42">
        <v>1</v>
      </c>
      <c r="R42">
        <v>1</v>
      </c>
      <c r="S42">
        <v>1</v>
      </c>
      <c r="T42">
        <v>1</v>
      </c>
      <c r="U42">
        <v>1</v>
      </c>
      <c r="V42">
        <v>1</v>
      </c>
      <c r="W42">
        <v>1</v>
      </c>
      <c r="X42">
        <v>1</v>
      </c>
      <c r="Y42">
        <v>1</v>
      </c>
      <c r="Z42">
        <v>1</v>
      </c>
      <c r="AA42">
        <v>1</v>
      </c>
      <c r="AB42">
        <v>1</v>
      </c>
      <c r="AC42">
        <v>1</v>
      </c>
      <c r="AD42">
        <v>1</v>
      </c>
      <c r="AE42">
        <v>1</v>
      </c>
      <c r="AF42">
        <v>1</v>
      </c>
      <c r="AG42">
        <v>1</v>
      </c>
      <c r="AH42">
        <v>1</v>
      </c>
      <c r="AI42">
        <v>1</v>
      </c>
      <c r="AJ42">
        <v>1</v>
      </c>
      <c r="AK42">
        <v>1</v>
      </c>
      <c r="AL42">
        <v>0</v>
      </c>
      <c r="AM42" s="49" t="s">
        <v>339</v>
      </c>
      <c r="AN42" s="49" t="s">
        <v>14</v>
      </c>
      <c r="AO42" s="49" t="s">
        <v>507</v>
      </c>
      <c r="AP42" s="49" t="s">
        <v>494</v>
      </c>
      <c r="AQ42" s="49" t="s">
        <v>10</v>
      </c>
      <c r="AR42" s="49" t="s">
        <v>487</v>
      </c>
      <c r="AS42" s="49" t="s">
        <v>488</v>
      </c>
      <c r="AT42" s="49" t="s">
        <v>489</v>
      </c>
    </row>
    <row r="43" spans="1:46" x14ac:dyDescent="0.25">
      <c r="A43">
        <v>1</v>
      </c>
      <c r="B43" t="s">
        <v>181</v>
      </c>
      <c r="C43" t="s">
        <v>181</v>
      </c>
      <c r="D43" t="s">
        <v>414</v>
      </c>
      <c r="E43" t="s">
        <v>539</v>
      </c>
      <c r="F43" t="s">
        <v>540</v>
      </c>
      <c r="G43">
        <v>1</v>
      </c>
      <c r="H43">
        <v>1</v>
      </c>
      <c r="I43">
        <v>1</v>
      </c>
      <c r="J43">
        <v>1</v>
      </c>
      <c r="K43">
        <v>1</v>
      </c>
      <c r="L43">
        <v>1</v>
      </c>
      <c r="M43">
        <v>1</v>
      </c>
      <c r="N43">
        <v>1</v>
      </c>
      <c r="O43">
        <v>1</v>
      </c>
      <c r="P43">
        <v>1</v>
      </c>
      <c r="Q43">
        <v>1</v>
      </c>
      <c r="R43">
        <v>1</v>
      </c>
      <c r="S43">
        <v>1</v>
      </c>
      <c r="T43">
        <v>1</v>
      </c>
      <c r="U43">
        <v>1</v>
      </c>
      <c r="V43">
        <v>1</v>
      </c>
      <c r="W43">
        <v>1</v>
      </c>
      <c r="X43">
        <v>1</v>
      </c>
      <c r="Y43">
        <v>1</v>
      </c>
      <c r="Z43">
        <v>1</v>
      </c>
      <c r="AA43">
        <v>1</v>
      </c>
      <c r="AB43">
        <v>1</v>
      </c>
      <c r="AC43">
        <v>1</v>
      </c>
      <c r="AD43">
        <v>1</v>
      </c>
      <c r="AE43">
        <v>1</v>
      </c>
      <c r="AF43">
        <v>1</v>
      </c>
      <c r="AG43">
        <v>1</v>
      </c>
      <c r="AH43">
        <v>1</v>
      </c>
      <c r="AI43">
        <v>1</v>
      </c>
      <c r="AJ43">
        <v>1</v>
      </c>
      <c r="AK43">
        <v>1</v>
      </c>
      <c r="AL43">
        <v>0</v>
      </c>
      <c r="AM43" s="49" t="s">
        <v>414</v>
      </c>
      <c r="AN43" s="49" t="s">
        <v>5</v>
      </c>
      <c r="AO43" s="49" t="s">
        <v>9</v>
      </c>
      <c r="AP43" s="49" t="s">
        <v>501</v>
      </c>
      <c r="AQ43" s="49" t="s">
        <v>9</v>
      </c>
      <c r="AR43" s="49" t="s">
        <v>495</v>
      </c>
      <c r="AS43" s="49" t="s">
        <v>496</v>
      </c>
      <c r="AT43" s="49" t="s">
        <v>497</v>
      </c>
    </row>
    <row r="44" spans="1:46" x14ac:dyDescent="0.25">
      <c r="A44">
        <v>1</v>
      </c>
      <c r="B44" t="s">
        <v>152</v>
      </c>
      <c r="C44" t="s">
        <v>152</v>
      </c>
      <c r="D44" t="s">
        <v>153</v>
      </c>
      <c r="E44" t="s">
        <v>539</v>
      </c>
      <c r="F44" t="s">
        <v>540</v>
      </c>
      <c r="G44">
        <v>0</v>
      </c>
      <c r="H44">
        <v>0</v>
      </c>
      <c r="I44">
        <v>1</v>
      </c>
      <c r="J44">
        <v>1</v>
      </c>
      <c r="K44">
        <v>1</v>
      </c>
      <c r="L44">
        <v>1</v>
      </c>
      <c r="M44">
        <v>1</v>
      </c>
      <c r="N44">
        <v>1</v>
      </c>
      <c r="O44">
        <v>1</v>
      </c>
      <c r="P44">
        <v>1</v>
      </c>
      <c r="Q44">
        <v>1</v>
      </c>
      <c r="R44">
        <v>1</v>
      </c>
      <c r="S44">
        <v>1</v>
      </c>
      <c r="T44">
        <v>1</v>
      </c>
      <c r="U44">
        <v>1</v>
      </c>
      <c r="V44">
        <v>1</v>
      </c>
      <c r="W44">
        <v>1</v>
      </c>
      <c r="X44">
        <v>1</v>
      </c>
      <c r="Y44">
        <v>1</v>
      </c>
      <c r="Z44">
        <v>1</v>
      </c>
      <c r="AA44">
        <v>1</v>
      </c>
      <c r="AB44">
        <v>1</v>
      </c>
      <c r="AC44">
        <v>1</v>
      </c>
      <c r="AD44">
        <v>1</v>
      </c>
      <c r="AE44">
        <v>1</v>
      </c>
      <c r="AF44">
        <v>1</v>
      </c>
      <c r="AG44">
        <v>1</v>
      </c>
      <c r="AH44">
        <v>1</v>
      </c>
      <c r="AI44">
        <v>1</v>
      </c>
      <c r="AJ44">
        <v>1</v>
      </c>
      <c r="AK44">
        <v>1</v>
      </c>
      <c r="AL44">
        <v>0</v>
      </c>
      <c r="AM44" s="49" t="s">
        <v>153</v>
      </c>
      <c r="AN44" s="49" t="s">
        <v>6</v>
      </c>
      <c r="AO44" s="49" t="s">
        <v>9</v>
      </c>
      <c r="AP44" s="49" t="s">
        <v>486</v>
      </c>
      <c r="AQ44" s="49" t="s">
        <v>9</v>
      </c>
      <c r="AR44" s="49" t="s">
        <v>487</v>
      </c>
      <c r="AS44" s="49" t="s">
        <v>488</v>
      </c>
      <c r="AT44" s="49" t="s">
        <v>489</v>
      </c>
    </row>
    <row r="45" spans="1:46" x14ac:dyDescent="0.25">
      <c r="A45">
        <v>1</v>
      </c>
      <c r="B45" t="s">
        <v>156</v>
      </c>
      <c r="C45" t="s">
        <v>156</v>
      </c>
      <c r="D45" t="s">
        <v>157</v>
      </c>
      <c r="E45" t="s">
        <v>539</v>
      </c>
      <c r="F45" t="s">
        <v>540</v>
      </c>
      <c r="G45">
        <v>1</v>
      </c>
      <c r="H45">
        <v>1</v>
      </c>
      <c r="I45">
        <v>1</v>
      </c>
      <c r="J45">
        <v>1</v>
      </c>
      <c r="K45">
        <v>1</v>
      </c>
      <c r="L45">
        <v>1</v>
      </c>
      <c r="M45">
        <v>1</v>
      </c>
      <c r="N45">
        <v>1</v>
      </c>
      <c r="O45">
        <v>1</v>
      </c>
      <c r="P45">
        <v>1</v>
      </c>
      <c r="Q45">
        <v>1</v>
      </c>
      <c r="R45">
        <v>1</v>
      </c>
      <c r="S45">
        <v>1</v>
      </c>
      <c r="T45">
        <v>1</v>
      </c>
      <c r="U45">
        <v>1</v>
      </c>
      <c r="V45">
        <v>1</v>
      </c>
      <c r="W45">
        <v>1</v>
      </c>
      <c r="X45">
        <v>1</v>
      </c>
      <c r="Y45">
        <v>1</v>
      </c>
      <c r="Z45">
        <v>1</v>
      </c>
      <c r="AA45">
        <v>1</v>
      </c>
      <c r="AB45">
        <v>1</v>
      </c>
      <c r="AC45">
        <v>1</v>
      </c>
      <c r="AD45">
        <v>1</v>
      </c>
      <c r="AE45">
        <v>1</v>
      </c>
      <c r="AF45">
        <v>1</v>
      </c>
      <c r="AG45">
        <v>1</v>
      </c>
      <c r="AH45">
        <v>1</v>
      </c>
      <c r="AI45">
        <v>1</v>
      </c>
      <c r="AJ45">
        <v>1</v>
      </c>
      <c r="AK45">
        <v>1</v>
      </c>
      <c r="AL45">
        <v>1</v>
      </c>
      <c r="AM45" s="49" t="s">
        <v>157</v>
      </c>
      <c r="AN45" s="49" t="s">
        <v>14</v>
      </c>
      <c r="AO45" s="49" t="s">
        <v>500</v>
      </c>
      <c r="AP45" s="49" t="s">
        <v>505</v>
      </c>
      <c r="AQ45" s="49" t="s">
        <v>13</v>
      </c>
      <c r="AR45" s="49" t="s">
        <v>487</v>
      </c>
      <c r="AS45" s="49" t="s">
        <v>488</v>
      </c>
      <c r="AT45" s="49" t="s">
        <v>489</v>
      </c>
    </row>
    <row r="46" spans="1:46" x14ac:dyDescent="0.25">
      <c r="A46">
        <v>1</v>
      </c>
      <c r="B46" t="s">
        <v>158</v>
      </c>
      <c r="C46" t="s">
        <v>158</v>
      </c>
      <c r="D46" t="s">
        <v>159</v>
      </c>
      <c r="E46" t="s">
        <v>539</v>
      </c>
      <c r="F46" t="s">
        <v>540</v>
      </c>
      <c r="G46">
        <v>1</v>
      </c>
      <c r="H46">
        <v>1</v>
      </c>
      <c r="I46">
        <v>1</v>
      </c>
      <c r="J46">
        <v>1</v>
      </c>
      <c r="K46">
        <v>1</v>
      </c>
      <c r="L46">
        <v>1</v>
      </c>
      <c r="M46">
        <v>1</v>
      </c>
      <c r="N46">
        <v>1</v>
      </c>
      <c r="O46">
        <v>1</v>
      </c>
      <c r="P46">
        <v>1</v>
      </c>
      <c r="Q46">
        <v>1</v>
      </c>
      <c r="R46">
        <v>1</v>
      </c>
      <c r="S46">
        <v>1</v>
      </c>
      <c r="T46">
        <v>1</v>
      </c>
      <c r="U46">
        <v>1</v>
      </c>
      <c r="V46">
        <v>1</v>
      </c>
      <c r="W46">
        <v>1</v>
      </c>
      <c r="X46">
        <v>1</v>
      </c>
      <c r="Y46">
        <v>1</v>
      </c>
      <c r="Z46">
        <v>1</v>
      </c>
      <c r="AA46">
        <v>1</v>
      </c>
      <c r="AB46">
        <v>1</v>
      </c>
      <c r="AC46">
        <v>1</v>
      </c>
      <c r="AD46">
        <v>1</v>
      </c>
      <c r="AE46">
        <v>1</v>
      </c>
      <c r="AF46">
        <v>1</v>
      </c>
      <c r="AG46">
        <v>1</v>
      </c>
      <c r="AH46">
        <v>1</v>
      </c>
      <c r="AI46">
        <v>1</v>
      </c>
      <c r="AJ46">
        <v>1</v>
      </c>
      <c r="AK46">
        <v>1</v>
      </c>
      <c r="AL46">
        <v>0</v>
      </c>
      <c r="AM46" s="49" t="s">
        <v>159</v>
      </c>
      <c r="AN46" s="49" t="s">
        <v>6</v>
      </c>
      <c r="AO46" s="49" t="s">
        <v>9</v>
      </c>
      <c r="AP46" s="49" t="s">
        <v>486</v>
      </c>
      <c r="AQ46" s="49" t="s">
        <v>9</v>
      </c>
      <c r="AR46" s="49" t="s">
        <v>487</v>
      </c>
      <c r="AS46" s="49" t="s">
        <v>488</v>
      </c>
      <c r="AT46" s="49" t="s">
        <v>489</v>
      </c>
    </row>
    <row r="47" spans="1:46" x14ac:dyDescent="0.25">
      <c r="A47">
        <v>1</v>
      </c>
      <c r="B47" t="s">
        <v>160</v>
      </c>
      <c r="C47" t="s">
        <v>160</v>
      </c>
      <c r="D47" t="s">
        <v>161</v>
      </c>
      <c r="E47" t="s">
        <v>539</v>
      </c>
      <c r="F47" t="s">
        <v>540</v>
      </c>
      <c r="G47">
        <v>1</v>
      </c>
      <c r="H47">
        <v>1</v>
      </c>
      <c r="I47">
        <v>1</v>
      </c>
      <c r="J47">
        <v>1</v>
      </c>
      <c r="K47">
        <v>1</v>
      </c>
      <c r="L47">
        <v>1</v>
      </c>
      <c r="M47">
        <v>1</v>
      </c>
      <c r="N47">
        <v>1</v>
      </c>
      <c r="O47">
        <v>1</v>
      </c>
      <c r="P47">
        <v>1</v>
      </c>
      <c r="Q47">
        <v>1</v>
      </c>
      <c r="R47">
        <v>1</v>
      </c>
      <c r="S47">
        <v>1</v>
      </c>
      <c r="T47">
        <v>1</v>
      </c>
      <c r="U47">
        <v>1</v>
      </c>
      <c r="V47">
        <v>1</v>
      </c>
      <c r="W47">
        <v>1</v>
      </c>
      <c r="X47">
        <v>1</v>
      </c>
      <c r="Y47">
        <v>1</v>
      </c>
      <c r="Z47">
        <v>1</v>
      </c>
      <c r="AA47">
        <v>1</v>
      </c>
      <c r="AB47">
        <v>1</v>
      </c>
      <c r="AC47">
        <v>1</v>
      </c>
      <c r="AD47">
        <v>1</v>
      </c>
      <c r="AE47">
        <v>1</v>
      </c>
      <c r="AF47">
        <v>1</v>
      </c>
      <c r="AG47">
        <v>1</v>
      </c>
      <c r="AH47">
        <v>1</v>
      </c>
      <c r="AI47">
        <v>1</v>
      </c>
      <c r="AJ47">
        <v>1</v>
      </c>
      <c r="AK47">
        <v>1</v>
      </c>
      <c r="AL47">
        <v>1</v>
      </c>
      <c r="AM47" s="49" t="s">
        <v>161</v>
      </c>
      <c r="AN47" s="49" t="s">
        <v>14</v>
      </c>
      <c r="AO47" s="49" t="s">
        <v>500</v>
      </c>
      <c r="AP47" s="49" t="s">
        <v>505</v>
      </c>
      <c r="AQ47" s="49" t="s">
        <v>13</v>
      </c>
      <c r="AR47" s="49" t="s">
        <v>487</v>
      </c>
      <c r="AS47" s="49" t="s">
        <v>488</v>
      </c>
      <c r="AT47" s="49" t="s">
        <v>489</v>
      </c>
    </row>
    <row r="48" spans="1:46" x14ac:dyDescent="0.25">
      <c r="A48">
        <v>1</v>
      </c>
      <c r="B48" t="s">
        <v>164</v>
      </c>
      <c r="C48" t="s">
        <v>164</v>
      </c>
      <c r="D48" t="s">
        <v>165</v>
      </c>
      <c r="E48" t="s">
        <v>539</v>
      </c>
      <c r="F48" t="s">
        <v>540</v>
      </c>
      <c r="G48">
        <v>1</v>
      </c>
      <c r="H48">
        <v>1</v>
      </c>
      <c r="I48">
        <v>1</v>
      </c>
      <c r="J48">
        <v>1</v>
      </c>
      <c r="K48">
        <v>1</v>
      </c>
      <c r="L48">
        <v>1</v>
      </c>
      <c r="M48">
        <v>1</v>
      </c>
      <c r="N48">
        <v>1</v>
      </c>
      <c r="O48">
        <v>1</v>
      </c>
      <c r="P48">
        <v>1</v>
      </c>
      <c r="Q48">
        <v>1</v>
      </c>
      <c r="R48">
        <v>1</v>
      </c>
      <c r="S48">
        <v>1</v>
      </c>
      <c r="T48">
        <v>1</v>
      </c>
      <c r="U48">
        <v>1</v>
      </c>
      <c r="V48">
        <v>1</v>
      </c>
      <c r="W48">
        <v>1</v>
      </c>
      <c r="X48">
        <v>1</v>
      </c>
      <c r="Y48">
        <v>1</v>
      </c>
      <c r="Z48">
        <v>1</v>
      </c>
      <c r="AA48">
        <v>1</v>
      </c>
      <c r="AB48">
        <v>1</v>
      </c>
      <c r="AC48">
        <v>1</v>
      </c>
      <c r="AD48">
        <v>1</v>
      </c>
      <c r="AE48">
        <v>1</v>
      </c>
      <c r="AF48">
        <v>1</v>
      </c>
      <c r="AG48">
        <v>1</v>
      </c>
      <c r="AH48">
        <v>1</v>
      </c>
      <c r="AI48">
        <v>1</v>
      </c>
      <c r="AJ48">
        <v>1</v>
      </c>
      <c r="AK48">
        <v>1</v>
      </c>
      <c r="AL48">
        <v>1</v>
      </c>
      <c r="AM48" s="49" t="s">
        <v>165</v>
      </c>
      <c r="AN48" s="49" t="s">
        <v>14</v>
      </c>
      <c r="AO48" s="49" t="s">
        <v>500</v>
      </c>
      <c r="AP48" s="49" t="s">
        <v>505</v>
      </c>
      <c r="AQ48" s="49" t="s">
        <v>13</v>
      </c>
      <c r="AR48" s="49" t="s">
        <v>487</v>
      </c>
      <c r="AS48" s="49" t="s">
        <v>488</v>
      </c>
      <c r="AT48" s="49" t="s">
        <v>489</v>
      </c>
    </row>
    <row r="49" spans="1:46" x14ac:dyDescent="0.25">
      <c r="A49">
        <v>1</v>
      </c>
      <c r="B49" t="s">
        <v>168</v>
      </c>
      <c r="C49" t="s">
        <v>168</v>
      </c>
      <c r="D49" t="s">
        <v>413</v>
      </c>
      <c r="E49" t="s">
        <v>539</v>
      </c>
      <c r="F49" t="s">
        <v>540</v>
      </c>
      <c r="G49">
        <v>1</v>
      </c>
      <c r="H49">
        <v>1</v>
      </c>
      <c r="I49">
        <v>1</v>
      </c>
      <c r="J49">
        <v>1</v>
      </c>
      <c r="K49">
        <v>1</v>
      </c>
      <c r="L49">
        <v>1</v>
      </c>
      <c r="M49">
        <v>1</v>
      </c>
      <c r="N49">
        <v>1</v>
      </c>
      <c r="O49">
        <v>1</v>
      </c>
      <c r="P49">
        <v>1</v>
      </c>
      <c r="Q49">
        <v>1</v>
      </c>
      <c r="R49">
        <v>1</v>
      </c>
      <c r="S49">
        <v>1</v>
      </c>
      <c r="T49">
        <v>1</v>
      </c>
      <c r="U49">
        <v>1</v>
      </c>
      <c r="V49">
        <v>1</v>
      </c>
      <c r="W49">
        <v>1</v>
      </c>
      <c r="X49">
        <v>1</v>
      </c>
      <c r="Y49">
        <v>1</v>
      </c>
      <c r="Z49">
        <v>1</v>
      </c>
      <c r="AA49">
        <v>1</v>
      </c>
      <c r="AB49">
        <v>1</v>
      </c>
      <c r="AC49">
        <v>1</v>
      </c>
      <c r="AD49">
        <v>1</v>
      </c>
      <c r="AE49">
        <v>1</v>
      </c>
      <c r="AF49">
        <v>1</v>
      </c>
      <c r="AG49">
        <v>1</v>
      </c>
      <c r="AH49">
        <v>1</v>
      </c>
      <c r="AI49">
        <v>1</v>
      </c>
      <c r="AJ49">
        <v>1</v>
      </c>
      <c r="AK49">
        <v>1</v>
      </c>
      <c r="AL49">
        <v>0</v>
      </c>
      <c r="AM49" s="49" t="s">
        <v>413</v>
      </c>
      <c r="AN49" s="49" t="s">
        <v>5</v>
      </c>
      <c r="AO49" s="49" t="s">
        <v>9</v>
      </c>
      <c r="AP49" s="49" t="s">
        <v>501</v>
      </c>
      <c r="AQ49" s="49" t="s">
        <v>9</v>
      </c>
      <c r="AR49" s="49" t="s">
        <v>495</v>
      </c>
      <c r="AS49" s="49" t="s">
        <v>496</v>
      </c>
      <c r="AT49" s="49" t="s">
        <v>497</v>
      </c>
    </row>
    <row r="50" spans="1:46" x14ac:dyDescent="0.25">
      <c r="A50">
        <v>1</v>
      </c>
      <c r="B50" t="s">
        <v>171</v>
      </c>
      <c r="C50" t="s">
        <v>171</v>
      </c>
      <c r="D50" t="s">
        <v>172</v>
      </c>
      <c r="E50" t="s">
        <v>539</v>
      </c>
      <c r="F50" t="s">
        <v>540</v>
      </c>
      <c r="G50">
        <v>1</v>
      </c>
      <c r="H50">
        <v>1</v>
      </c>
      <c r="I50">
        <v>1</v>
      </c>
      <c r="J50">
        <v>1</v>
      </c>
      <c r="K50">
        <v>1</v>
      </c>
      <c r="L50">
        <v>1</v>
      </c>
      <c r="M50">
        <v>1</v>
      </c>
      <c r="N50">
        <v>1</v>
      </c>
      <c r="O50">
        <v>1</v>
      </c>
      <c r="P50">
        <v>1</v>
      </c>
      <c r="Q50">
        <v>1</v>
      </c>
      <c r="R50">
        <v>1</v>
      </c>
      <c r="S50">
        <v>1</v>
      </c>
      <c r="T50">
        <v>1</v>
      </c>
      <c r="U50">
        <v>1</v>
      </c>
      <c r="V50">
        <v>1</v>
      </c>
      <c r="W50">
        <v>1</v>
      </c>
      <c r="X50">
        <v>1</v>
      </c>
      <c r="Y50">
        <v>1</v>
      </c>
      <c r="Z50">
        <v>1</v>
      </c>
      <c r="AA50">
        <v>1</v>
      </c>
      <c r="AB50">
        <v>1</v>
      </c>
      <c r="AC50">
        <v>1</v>
      </c>
      <c r="AD50">
        <v>1</v>
      </c>
      <c r="AE50">
        <v>1</v>
      </c>
      <c r="AF50">
        <v>1</v>
      </c>
      <c r="AG50">
        <v>1</v>
      </c>
      <c r="AH50">
        <v>1</v>
      </c>
      <c r="AI50">
        <v>1</v>
      </c>
      <c r="AJ50">
        <v>1</v>
      </c>
      <c r="AK50">
        <v>1</v>
      </c>
      <c r="AL50">
        <v>1</v>
      </c>
      <c r="AM50" s="49" t="s">
        <v>172</v>
      </c>
      <c r="AN50" s="49" t="s">
        <v>14</v>
      </c>
      <c r="AO50" s="49" t="s">
        <v>500</v>
      </c>
      <c r="AP50" s="49" t="s">
        <v>501</v>
      </c>
      <c r="AQ50" s="49" t="s">
        <v>502</v>
      </c>
      <c r="AR50" s="49" t="s">
        <v>487</v>
      </c>
      <c r="AS50" s="49" t="s">
        <v>488</v>
      </c>
      <c r="AT50" s="49" t="s">
        <v>489</v>
      </c>
    </row>
    <row r="51" spans="1:46" x14ac:dyDescent="0.25">
      <c r="A51">
        <v>1</v>
      </c>
      <c r="B51" t="s">
        <v>138</v>
      </c>
      <c r="C51" t="s">
        <v>138</v>
      </c>
      <c r="D51" t="s">
        <v>139</v>
      </c>
      <c r="E51" t="s">
        <v>539</v>
      </c>
      <c r="F51" t="s">
        <v>540</v>
      </c>
      <c r="G51">
        <v>1</v>
      </c>
      <c r="H51">
        <v>1</v>
      </c>
      <c r="I51">
        <v>1</v>
      </c>
      <c r="J51">
        <v>1</v>
      </c>
      <c r="K51">
        <v>1</v>
      </c>
      <c r="L51">
        <v>1</v>
      </c>
      <c r="M51">
        <v>1</v>
      </c>
      <c r="N51">
        <v>1</v>
      </c>
      <c r="O51">
        <v>1</v>
      </c>
      <c r="P51">
        <v>1</v>
      </c>
      <c r="Q51">
        <v>1</v>
      </c>
      <c r="R51">
        <v>1</v>
      </c>
      <c r="S51">
        <v>1</v>
      </c>
      <c r="T51">
        <v>1</v>
      </c>
      <c r="U51">
        <v>1</v>
      </c>
      <c r="V51">
        <v>1</v>
      </c>
      <c r="W51">
        <v>1</v>
      </c>
      <c r="X51">
        <v>1</v>
      </c>
      <c r="Y51">
        <v>1</v>
      </c>
      <c r="Z51">
        <v>1</v>
      </c>
      <c r="AA51">
        <v>1</v>
      </c>
      <c r="AB51">
        <v>1</v>
      </c>
      <c r="AC51">
        <v>1</v>
      </c>
      <c r="AD51">
        <v>1</v>
      </c>
      <c r="AE51">
        <v>1</v>
      </c>
      <c r="AF51">
        <v>1</v>
      </c>
      <c r="AG51">
        <v>1</v>
      </c>
      <c r="AH51">
        <v>1</v>
      </c>
      <c r="AI51">
        <v>1</v>
      </c>
      <c r="AJ51">
        <v>1</v>
      </c>
      <c r="AK51">
        <v>1</v>
      </c>
      <c r="AL51">
        <v>1</v>
      </c>
      <c r="AM51" s="49" t="s">
        <v>139</v>
      </c>
      <c r="AN51" s="49" t="s">
        <v>14</v>
      </c>
      <c r="AO51" s="49" t="s">
        <v>500</v>
      </c>
      <c r="AP51" s="49" t="s">
        <v>505</v>
      </c>
      <c r="AQ51" s="49" t="s">
        <v>13</v>
      </c>
      <c r="AR51" s="49" t="s">
        <v>487</v>
      </c>
      <c r="AS51" s="49" t="s">
        <v>488</v>
      </c>
      <c r="AT51" s="49" t="s">
        <v>489</v>
      </c>
    </row>
    <row r="52" spans="1:46" x14ac:dyDescent="0.25">
      <c r="A52">
        <v>1</v>
      </c>
      <c r="B52" t="s">
        <v>173</v>
      </c>
      <c r="C52" t="s">
        <v>173</v>
      </c>
      <c r="D52" t="s">
        <v>174</v>
      </c>
      <c r="E52" t="s">
        <v>539</v>
      </c>
      <c r="F52" t="s">
        <v>540</v>
      </c>
      <c r="G52">
        <v>1</v>
      </c>
      <c r="H52">
        <v>1</v>
      </c>
      <c r="I52">
        <v>1</v>
      </c>
      <c r="J52">
        <v>1</v>
      </c>
      <c r="K52">
        <v>1</v>
      </c>
      <c r="L52">
        <v>1</v>
      </c>
      <c r="M52">
        <v>1</v>
      </c>
      <c r="N52">
        <v>1</v>
      </c>
      <c r="O52">
        <v>1</v>
      </c>
      <c r="P52">
        <v>1</v>
      </c>
      <c r="Q52">
        <v>1</v>
      </c>
      <c r="R52">
        <v>1</v>
      </c>
      <c r="S52">
        <v>1</v>
      </c>
      <c r="T52">
        <v>1</v>
      </c>
      <c r="U52">
        <v>1</v>
      </c>
      <c r="V52">
        <v>1</v>
      </c>
      <c r="W52">
        <v>1</v>
      </c>
      <c r="X52">
        <v>1</v>
      </c>
      <c r="Y52">
        <v>1</v>
      </c>
      <c r="Z52">
        <v>1</v>
      </c>
      <c r="AA52">
        <v>1</v>
      </c>
      <c r="AB52">
        <v>1</v>
      </c>
      <c r="AC52">
        <v>1</v>
      </c>
      <c r="AD52">
        <v>1</v>
      </c>
      <c r="AE52">
        <v>1</v>
      </c>
      <c r="AF52">
        <v>1</v>
      </c>
      <c r="AG52">
        <v>1</v>
      </c>
      <c r="AH52">
        <v>1</v>
      </c>
      <c r="AI52">
        <v>1</v>
      </c>
      <c r="AJ52">
        <v>1</v>
      </c>
      <c r="AK52">
        <v>1</v>
      </c>
      <c r="AL52">
        <v>0</v>
      </c>
      <c r="AM52" s="49" t="s">
        <v>174</v>
      </c>
      <c r="AN52" s="49" t="s">
        <v>8</v>
      </c>
      <c r="AO52" s="49" t="s">
        <v>9</v>
      </c>
      <c r="AP52" s="49" t="s">
        <v>494</v>
      </c>
      <c r="AQ52" s="49" t="s">
        <v>9</v>
      </c>
      <c r="AR52" s="49" t="s">
        <v>495</v>
      </c>
      <c r="AS52" s="49" t="s">
        <v>488</v>
      </c>
      <c r="AT52" s="49" t="s">
        <v>489</v>
      </c>
    </row>
    <row r="53" spans="1:46" x14ac:dyDescent="0.25">
      <c r="A53">
        <v>1</v>
      </c>
      <c r="B53" t="s">
        <v>549</v>
      </c>
      <c r="C53" t="s">
        <v>549</v>
      </c>
      <c r="D53" t="s">
        <v>550</v>
      </c>
      <c r="E53" t="s">
        <v>539</v>
      </c>
      <c r="F53" t="s">
        <v>540</v>
      </c>
      <c r="G53">
        <v>1</v>
      </c>
      <c r="H53">
        <v>1</v>
      </c>
      <c r="I53">
        <v>1</v>
      </c>
      <c r="J53">
        <v>1</v>
      </c>
      <c r="K53">
        <v>1</v>
      </c>
      <c r="L53">
        <v>1</v>
      </c>
      <c r="M53">
        <v>1</v>
      </c>
      <c r="N53">
        <v>1</v>
      </c>
      <c r="O53">
        <v>1</v>
      </c>
      <c r="P53">
        <v>1</v>
      </c>
      <c r="Q53">
        <v>1</v>
      </c>
      <c r="R53">
        <v>1</v>
      </c>
      <c r="S53">
        <v>1</v>
      </c>
      <c r="T53">
        <v>1</v>
      </c>
      <c r="U53">
        <v>1</v>
      </c>
      <c r="V53">
        <v>1</v>
      </c>
      <c r="W53">
        <v>1</v>
      </c>
      <c r="X53">
        <v>1</v>
      </c>
      <c r="Y53">
        <v>1</v>
      </c>
      <c r="Z53">
        <v>1</v>
      </c>
      <c r="AA53">
        <v>1</v>
      </c>
      <c r="AB53">
        <v>1</v>
      </c>
      <c r="AC53">
        <v>1</v>
      </c>
      <c r="AD53">
        <v>1</v>
      </c>
      <c r="AE53">
        <v>1</v>
      </c>
      <c r="AF53">
        <v>1</v>
      </c>
      <c r="AG53">
        <v>1</v>
      </c>
      <c r="AH53">
        <v>1</v>
      </c>
      <c r="AI53">
        <v>1</v>
      </c>
      <c r="AJ53">
        <v>1</v>
      </c>
      <c r="AK53">
        <v>1</v>
      </c>
      <c r="AL53">
        <v>0</v>
      </c>
      <c r="AM53" s="49" t="e">
        <v>#N/A</v>
      </c>
      <c r="AN53" s="49" t="e">
        <v>#N/A</v>
      </c>
      <c r="AO53" s="49" t="e">
        <v>#N/A</v>
      </c>
      <c r="AP53" s="49" t="e">
        <v>#N/A</v>
      </c>
      <c r="AQ53" s="49" t="e">
        <v>#N/A</v>
      </c>
      <c r="AR53" s="49" t="e">
        <v>#N/A</v>
      </c>
      <c r="AS53" s="49" t="e">
        <v>#N/A</v>
      </c>
      <c r="AT53" s="49" t="e">
        <v>#N/A</v>
      </c>
    </row>
    <row r="54" spans="1:46" x14ac:dyDescent="0.25">
      <c r="A54">
        <v>1</v>
      </c>
      <c r="B54" t="s">
        <v>182</v>
      </c>
      <c r="C54" t="s">
        <v>182</v>
      </c>
      <c r="D54" t="s">
        <v>183</v>
      </c>
      <c r="E54" t="s">
        <v>539</v>
      </c>
      <c r="F54" t="s">
        <v>540</v>
      </c>
      <c r="G54">
        <v>1</v>
      </c>
      <c r="H54">
        <v>1</v>
      </c>
      <c r="I54">
        <v>1</v>
      </c>
      <c r="J54">
        <v>1</v>
      </c>
      <c r="K54">
        <v>1</v>
      </c>
      <c r="L54">
        <v>1</v>
      </c>
      <c r="M54">
        <v>1</v>
      </c>
      <c r="N54">
        <v>1</v>
      </c>
      <c r="O54">
        <v>1</v>
      </c>
      <c r="P54">
        <v>1</v>
      </c>
      <c r="Q54">
        <v>1</v>
      </c>
      <c r="R54">
        <v>1</v>
      </c>
      <c r="S54">
        <v>1</v>
      </c>
      <c r="T54">
        <v>1</v>
      </c>
      <c r="U54">
        <v>1</v>
      </c>
      <c r="V54">
        <v>1</v>
      </c>
      <c r="W54">
        <v>1</v>
      </c>
      <c r="X54">
        <v>1</v>
      </c>
      <c r="Y54">
        <v>1</v>
      </c>
      <c r="Z54">
        <v>1</v>
      </c>
      <c r="AA54">
        <v>1</v>
      </c>
      <c r="AB54">
        <v>1</v>
      </c>
      <c r="AC54">
        <v>1</v>
      </c>
      <c r="AD54">
        <v>1</v>
      </c>
      <c r="AE54">
        <v>1</v>
      </c>
      <c r="AF54">
        <v>1</v>
      </c>
      <c r="AG54">
        <v>1</v>
      </c>
      <c r="AH54">
        <v>1</v>
      </c>
      <c r="AI54">
        <v>1</v>
      </c>
      <c r="AJ54">
        <v>1</v>
      </c>
      <c r="AK54">
        <v>1</v>
      </c>
      <c r="AL54">
        <v>1</v>
      </c>
      <c r="AM54" s="49" t="s">
        <v>183</v>
      </c>
      <c r="AN54" s="49" t="s">
        <v>14</v>
      </c>
      <c r="AO54" s="49" t="s">
        <v>500</v>
      </c>
      <c r="AP54" s="49" t="s">
        <v>505</v>
      </c>
      <c r="AQ54" s="49" t="s">
        <v>13</v>
      </c>
      <c r="AR54" s="49" t="s">
        <v>487</v>
      </c>
      <c r="AS54" s="49" t="s">
        <v>488</v>
      </c>
      <c r="AT54" s="49" t="s">
        <v>489</v>
      </c>
    </row>
    <row r="55" spans="1:46" x14ac:dyDescent="0.25">
      <c r="A55">
        <v>1</v>
      </c>
      <c r="B55" t="s">
        <v>186</v>
      </c>
      <c r="C55" t="s">
        <v>186</v>
      </c>
      <c r="D55" t="s">
        <v>187</v>
      </c>
      <c r="E55" t="s">
        <v>539</v>
      </c>
      <c r="F55" t="s">
        <v>540</v>
      </c>
      <c r="G55">
        <v>1</v>
      </c>
      <c r="H55">
        <v>1</v>
      </c>
      <c r="I55">
        <v>1</v>
      </c>
      <c r="J55">
        <v>1</v>
      </c>
      <c r="K55">
        <v>1</v>
      </c>
      <c r="L55">
        <v>1</v>
      </c>
      <c r="M55">
        <v>1</v>
      </c>
      <c r="N55">
        <v>1</v>
      </c>
      <c r="O55">
        <v>1</v>
      </c>
      <c r="P55">
        <v>1</v>
      </c>
      <c r="Q55">
        <v>1</v>
      </c>
      <c r="R55">
        <v>1</v>
      </c>
      <c r="S55">
        <v>1</v>
      </c>
      <c r="T55">
        <v>1</v>
      </c>
      <c r="U55">
        <v>1</v>
      </c>
      <c r="V55">
        <v>1</v>
      </c>
      <c r="W55">
        <v>1</v>
      </c>
      <c r="X55">
        <v>1</v>
      </c>
      <c r="Y55">
        <v>1</v>
      </c>
      <c r="Z55">
        <v>1</v>
      </c>
      <c r="AA55">
        <v>1</v>
      </c>
      <c r="AB55">
        <v>1</v>
      </c>
      <c r="AC55">
        <v>1</v>
      </c>
      <c r="AD55">
        <v>1</v>
      </c>
      <c r="AE55">
        <v>1</v>
      </c>
      <c r="AF55">
        <v>1</v>
      </c>
      <c r="AG55">
        <v>1</v>
      </c>
      <c r="AH55">
        <v>1</v>
      </c>
      <c r="AI55">
        <v>1</v>
      </c>
      <c r="AJ55">
        <v>1</v>
      </c>
      <c r="AK55">
        <v>1</v>
      </c>
      <c r="AL55">
        <v>0</v>
      </c>
      <c r="AM55" s="49" t="s">
        <v>187</v>
      </c>
      <c r="AN55" s="49" t="s">
        <v>14</v>
      </c>
      <c r="AO55" s="49" t="s">
        <v>507</v>
      </c>
      <c r="AP55" s="49" t="s">
        <v>501</v>
      </c>
      <c r="AQ55" s="49" t="s">
        <v>10</v>
      </c>
      <c r="AR55" s="49" t="s">
        <v>487</v>
      </c>
      <c r="AS55" s="49" t="s">
        <v>488</v>
      </c>
      <c r="AT55" s="49" t="s">
        <v>489</v>
      </c>
    </row>
    <row r="56" spans="1:46" x14ac:dyDescent="0.25">
      <c r="A56">
        <v>1</v>
      </c>
      <c r="B56" t="s">
        <v>188</v>
      </c>
      <c r="C56" t="s">
        <v>188</v>
      </c>
      <c r="D56" t="s">
        <v>189</v>
      </c>
      <c r="E56" t="s">
        <v>539</v>
      </c>
      <c r="F56" t="s">
        <v>540</v>
      </c>
      <c r="G56">
        <v>1</v>
      </c>
      <c r="H56">
        <v>1</v>
      </c>
      <c r="I56">
        <v>1</v>
      </c>
      <c r="J56">
        <v>1</v>
      </c>
      <c r="K56">
        <v>1</v>
      </c>
      <c r="L56">
        <v>1</v>
      </c>
      <c r="M56">
        <v>1</v>
      </c>
      <c r="N56">
        <v>1</v>
      </c>
      <c r="O56">
        <v>1</v>
      </c>
      <c r="P56">
        <v>1</v>
      </c>
      <c r="Q56">
        <v>1</v>
      </c>
      <c r="R56">
        <v>1</v>
      </c>
      <c r="S56">
        <v>1</v>
      </c>
      <c r="T56">
        <v>1</v>
      </c>
      <c r="U56">
        <v>1</v>
      </c>
      <c r="V56">
        <v>1</v>
      </c>
      <c r="W56">
        <v>1</v>
      </c>
      <c r="X56">
        <v>1</v>
      </c>
      <c r="Y56">
        <v>1</v>
      </c>
      <c r="Z56">
        <v>1</v>
      </c>
      <c r="AA56">
        <v>1</v>
      </c>
      <c r="AB56">
        <v>1</v>
      </c>
      <c r="AC56">
        <v>1</v>
      </c>
      <c r="AD56">
        <v>1</v>
      </c>
      <c r="AE56">
        <v>1</v>
      </c>
      <c r="AF56">
        <v>1</v>
      </c>
      <c r="AG56">
        <v>1</v>
      </c>
      <c r="AH56">
        <v>1</v>
      </c>
      <c r="AI56">
        <v>1</v>
      </c>
      <c r="AJ56">
        <v>1</v>
      </c>
      <c r="AK56">
        <v>1</v>
      </c>
      <c r="AL56">
        <v>0</v>
      </c>
      <c r="AM56" s="49" t="s">
        <v>189</v>
      </c>
      <c r="AN56" s="49" t="s">
        <v>14</v>
      </c>
      <c r="AO56" s="49" t="s">
        <v>506</v>
      </c>
      <c r="AP56" s="49" t="s">
        <v>501</v>
      </c>
      <c r="AQ56" s="49" t="s">
        <v>10</v>
      </c>
      <c r="AR56" s="49" t="s">
        <v>495</v>
      </c>
      <c r="AS56" s="49" t="s">
        <v>488</v>
      </c>
      <c r="AT56" s="49" t="s">
        <v>489</v>
      </c>
    </row>
    <row r="57" spans="1:46" x14ac:dyDescent="0.25">
      <c r="A57">
        <v>1</v>
      </c>
      <c r="B57" t="s">
        <v>194</v>
      </c>
      <c r="C57" t="s">
        <v>194</v>
      </c>
      <c r="D57" t="s">
        <v>195</v>
      </c>
      <c r="E57" t="s">
        <v>539</v>
      </c>
      <c r="F57" t="s">
        <v>540</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0</v>
      </c>
      <c r="AM57" s="49" t="s">
        <v>195</v>
      </c>
      <c r="AN57" s="49" t="s">
        <v>14</v>
      </c>
      <c r="AO57" s="49" t="s">
        <v>507</v>
      </c>
      <c r="AP57" s="49" t="s">
        <v>494</v>
      </c>
      <c r="AQ57" s="49" t="s">
        <v>10</v>
      </c>
      <c r="AR57" s="49" t="s">
        <v>487</v>
      </c>
      <c r="AS57" s="49" t="s">
        <v>488</v>
      </c>
      <c r="AT57" s="49" t="s">
        <v>489</v>
      </c>
    </row>
    <row r="58" spans="1:46" x14ac:dyDescent="0.25">
      <c r="A58">
        <v>1</v>
      </c>
      <c r="B58" t="s">
        <v>190</v>
      </c>
      <c r="C58" t="s">
        <v>190</v>
      </c>
      <c r="D58" t="s">
        <v>191</v>
      </c>
      <c r="E58" t="s">
        <v>539</v>
      </c>
      <c r="F58" t="s">
        <v>540</v>
      </c>
      <c r="G58">
        <v>1</v>
      </c>
      <c r="H58">
        <v>1</v>
      </c>
      <c r="I58">
        <v>1</v>
      </c>
      <c r="J58">
        <v>1</v>
      </c>
      <c r="K58">
        <v>1</v>
      </c>
      <c r="L58">
        <v>1</v>
      </c>
      <c r="M58">
        <v>1</v>
      </c>
      <c r="N58">
        <v>1</v>
      </c>
      <c r="O58">
        <v>1</v>
      </c>
      <c r="P58">
        <v>1</v>
      </c>
      <c r="Q58">
        <v>1</v>
      </c>
      <c r="R58">
        <v>1</v>
      </c>
      <c r="S58">
        <v>1</v>
      </c>
      <c r="T58">
        <v>1</v>
      </c>
      <c r="U58">
        <v>1</v>
      </c>
      <c r="V58">
        <v>1</v>
      </c>
      <c r="W58">
        <v>1</v>
      </c>
      <c r="X58">
        <v>1</v>
      </c>
      <c r="Y58">
        <v>1</v>
      </c>
      <c r="Z58">
        <v>1</v>
      </c>
      <c r="AA58">
        <v>1</v>
      </c>
      <c r="AB58">
        <v>1</v>
      </c>
      <c r="AC58">
        <v>1</v>
      </c>
      <c r="AD58">
        <v>1</v>
      </c>
      <c r="AE58">
        <v>1</v>
      </c>
      <c r="AF58">
        <v>1</v>
      </c>
      <c r="AG58">
        <v>1</v>
      </c>
      <c r="AH58">
        <v>1</v>
      </c>
      <c r="AI58">
        <v>1</v>
      </c>
      <c r="AJ58">
        <v>1</v>
      </c>
      <c r="AK58">
        <v>1</v>
      </c>
      <c r="AL58">
        <v>0</v>
      </c>
      <c r="AM58" s="49" t="s">
        <v>191</v>
      </c>
      <c r="AN58" s="49" t="s">
        <v>14</v>
      </c>
      <c r="AO58" s="49" t="s">
        <v>507</v>
      </c>
      <c r="AP58" s="49" t="s">
        <v>494</v>
      </c>
      <c r="AQ58" s="49" t="s">
        <v>10</v>
      </c>
      <c r="AR58" s="49" t="s">
        <v>487</v>
      </c>
      <c r="AS58" s="49" t="s">
        <v>488</v>
      </c>
      <c r="AT58" s="49" t="s">
        <v>489</v>
      </c>
    </row>
    <row r="59" spans="1:46" x14ac:dyDescent="0.25">
      <c r="A59">
        <v>1</v>
      </c>
      <c r="B59" t="s">
        <v>196</v>
      </c>
      <c r="C59" t="s">
        <v>196</v>
      </c>
      <c r="D59" t="s">
        <v>197</v>
      </c>
      <c r="E59" t="s">
        <v>539</v>
      </c>
      <c r="F59" t="s">
        <v>540</v>
      </c>
      <c r="G59">
        <v>1</v>
      </c>
      <c r="H59">
        <v>1</v>
      </c>
      <c r="I59">
        <v>1</v>
      </c>
      <c r="J59">
        <v>1</v>
      </c>
      <c r="K59">
        <v>1</v>
      </c>
      <c r="L59">
        <v>1</v>
      </c>
      <c r="M59">
        <v>1</v>
      </c>
      <c r="N59">
        <v>1</v>
      </c>
      <c r="O59">
        <v>1</v>
      </c>
      <c r="P59">
        <v>1</v>
      </c>
      <c r="Q59">
        <v>1</v>
      </c>
      <c r="R59">
        <v>1</v>
      </c>
      <c r="S59">
        <v>1</v>
      </c>
      <c r="T59">
        <v>1</v>
      </c>
      <c r="U59">
        <v>1</v>
      </c>
      <c r="V59">
        <v>1</v>
      </c>
      <c r="W59">
        <v>1</v>
      </c>
      <c r="X59">
        <v>1</v>
      </c>
      <c r="Y59">
        <v>1</v>
      </c>
      <c r="Z59">
        <v>1</v>
      </c>
      <c r="AA59">
        <v>1</v>
      </c>
      <c r="AB59">
        <v>1</v>
      </c>
      <c r="AC59">
        <v>1</v>
      </c>
      <c r="AD59">
        <v>1</v>
      </c>
      <c r="AE59">
        <v>1</v>
      </c>
      <c r="AF59">
        <v>1</v>
      </c>
      <c r="AG59">
        <v>1</v>
      </c>
      <c r="AH59">
        <v>1</v>
      </c>
      <c r="AI59">
        <v>1</v>
      </c>
      <c r="AJ59">
        <v>1</v>
      </c>
      <c r="AK59">
        <v>1</v>
      </c>
      <c r="AL59">
        <v>1</v>
      </c>
      <c r="AM59" s="49" t="s">
        <v>197</v>
      </c>
      <c r="AN59" s="49" t="s">
        <v>14</v>
      </c>
      <c r="AO59" s="49" t="s">
        <v>500</v>
      </c>
      <c r="AP59" s="49" t="s">
        <v>505</v>
      </c>
      <c r="AQ59" s="49" t="s">
        <v>13</v>
      </c>
      <c r="AR59" s="49" t="s">
        <v>487</v>
      </c>
      <c r="AS59" s="49" t="s">
        <v>488</v>
      </c>
      <c r="AT59" s="49" t="s">
        <v>489</v>
      </c>
    </row>
    <row r="60" spans="1:46" x14ac:dyDescent="0.25">
      <c r="A60">
        <v>1</v>
      </c>
      <c r="B60" t="s">
        <v>206</v>
      </c>
      <c r="C60" t="s">
        <v>206</v>
      </c>
      <c r="D60" t="s">
        <v>207</v>
      </c>
      <c r="E60" t="s">
        <v>539</v>
      </c>
      <c r="F60" t="s">
        <v>540</v>
      </c>
      <c r="G60">
        <v>1</v>
      </c>
      <c r="H60">
        <v>1</v>
      </c>
      <c r="I60">
        <v>1</v>
      </c>
      <c r="J60">
        <v>1</v>
      </c>
      <c r="K60">
        <v>1</v>
      </c>
      <c r="L60">
        <v>1</v>
      </c>
      <c r="M60">
        <v>1</v>
      </c>
      <c r="N60">
        <v>1</v>
      </c>
      <c r="O60">
        <v>1</v>
      </c>
      <c r="P60">
        <v>1</v>
      </c>
      <c r="Q60">
        <v>1</v>
      </c>
      <c r="R60">
        <v>1</v>
      </c>
      <c r="S60">
        <v>1</v>
      </c>
      <c r="T60">
        <v>1</v>
      </c>
      <c r="U60">
        <v>1</v>
      </c>
      <c r="V60">
        <v>1</v>
      </c>
      <c r="W60">
        <v>1</v>
      </c>
      <c r="X60">
        <v>1</v>
      </c>
      <c r="Y60">
        <v>1</v>
      </c>
      <c r="Z60">
        <v>1</v>
      </c>
      <c r="AA60">
        <v>1</v>
      </c>
      <c r="AB60">
        <v>1</v>
      </c>
      <c r="AC60">
        <v>1</v>
      </c>
      <c r="AD60">
        <v>1</v>
      </c>
      <c r="AE60">
        <v>1</v>
      </c>
      <c r="AF60">
        <v>1</v>
      </c>
      <c r="AG60">
        <v>1</v>
      </c>
      <c r="AH60">
        <v>1</v>
      </c>
      <c r="AI60">
        <v>1</v>
      </c>
      <c r="AJ60">
        <v>1</v>
      </c>
      <c r="AK60">
        <v>1</v>
      </c>
      <c r="AL60">
        <v>1</v>
      </c>
      <c r="AM60" s="49" t="s">
        <v>207</v>
      </c>
      <c r="AN60" s="49" t="s">
        <v>14</v>
      </c>
      <c r="AO60" s="49" t="s">
        <v>500</v>
      </c>
      <c r="AP60" s="49" t="s">
        <v>505</v>
      </c>
      <c r="AQ60" s="49" t="s">
        <v>13</v>
      </c>
      <c r="AR60" s="49" t="s">
        <v>487</v>
      </c>
      <c r="AS60" s="49" t="s">
        <v>488</v>
      </c>
      <c r="AT60" s="49" t="s">
        <v>489</v>
      </c>
    </row>
    <row r="61" spans="1:46" x14ac:dyDescent="0.25">
      <c r="A61">
        <v>1</v>
      </c>
      <c r="B61" t="s">
        <v>493</v>
      </c>
      <c r="C61" t="s">
        <v>551</v>
      </c>
      <c r="D61" t="s">
        <v>552</v>
      </c>
      <c r="E61" t="s">
        <v>539</v>
      </c>
      <c r="F61" t="s">
        <v>540</v>
      </c>
      <c r="G61">
        <v>1</v>
      </c>
      <c r="H61">
        <v>1</v>
      </c>
      <c r="I61">
        <v>1</v>
      </c>
      <c r="J61">
        <v>1</v>
      </c>
      <c r="K61">
        <v>1</v>
      </c>
      <c r="L61">
        <v>1</v>
      </c>
      <c r="M61">
        <v>1</v>
      </c>
      <c r="N61">
        <v>1</v>
      </c>
      <c r="O61">
        <v>1</v>
      </c>
      <c r="P61">
        <v>1</v>
      </c>
      <c r="Q61">
        <v>1</v>
      </c>
      <c r="R61">
        <v>1</v>
      </c>
      <c r="S61">
        <v>1</v>
      </c>
      <c r="T61">
        <v>1</v>
      </c>
      <c r="U61">
        <v>1</v>
      </c>
      <c r="V61">
        <v>1</v>
      </c>
      <c r="W61">
        <v>1</v>
      </c>
      <c r="X61">
        <v>1</v>
      </c>
      <c r="Y61">
        <v>1</v>
      </c>
      <c r="Z61">
        <v>1</v>
      </c>
      <c r="AA61">
        <v>1</v>
      </c>
      <c r="AB61">
        <v>1</v>
      </c>
      <c r="AC61">
        <v>1</v>
      </c>
      <c r="AD61">
        <v>1</v>
      </c>
      <c r="AE61">
        <v>1</v>
      </c>
      <c r="AF61">
        <v>1</v>
      </c>
      <c r="AG61">
        <v>1</v>
      </c>
      <c r="AH61">
        <v>1</v>
      </c>
      <c r="AI61">
        <v>1</v>
      </c>
      <c r="AJ61">
        <v>1</v>
      </c>
      <c r="AK61">
        <v>1</v>
      </c>
      <c r="AL61">
        <v>1</v>
      </c>
      <c r="AM61" s="49" t="e">
        <v>#N/A</v>
      </c>
      <c r="AN61" s="49" t="e">
        <v>#N/A</v>
      </c>
      <c r="AO61" s="49" t="e">
        <v>#N/A</v>
      </c>
      <c r="AP61" s="49" t="e">
        <v>#N/A</v>
      </c>
      <c r="AQ61" s="49" t="e">
        <v>#N/A</v>
      </c>
      <c r="AR61" s="49" t="e">
        <v>#N/A</v>
      </c>
      <c r="AS61" s="49" t="e">
        <v>#N/A</v>
      </c>
      <c r="AT61" s="49" t="e">
        <v>#N/A</v>
      </c>
    </row>
    <row r="62" spans="1:46" x14ac:dyDescent="0.25">
      <c r="A62">
        <v>1</v>
      </c>
      <c r="B62" t="s">
        <v>200</v>
      </c>
      <c r="C62" t="s">
        <v>200</v>
      </c>
      <c r="D62" t="s">
        <v>201</v>
      </c>
      <c r="E62" t="s">
        <v>539</v>
      </c>
      <c r="F62" t="s">
        <v>540</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c r="AI62">
        <v>1</v>
      </c>
      <c r="AJ62">
        <v>1</v>
      </c>
      <c r="AK62">
        <v>1</v>
      </c>
      <c r="AL62">
        <v>0</v>
      </c>
      <c r="AM62" s="49" t="s">
        <v>201</v>
      </c>
      <c r="AN62" s="49" t="s">
        <v>14</v>
      </c>
      <c r="AO62" s="49" t="s">
        <v>485</v>
      </c>
      <c r="AP62" s="49" t="s">
        <v>494</v>
      </c>
      <c r="AQ62" s="49" t="s">
        <v>11</v>
      </c>
      <c r="AR62" s="49" t="s">
        <v>487</v>
      </c>
      <c r="AS62" s="49" t="s">
        <v>488</v>
      </c>
      <c r="AT62" s="49" t="s">
        <v>489</v>
      </c>
    </row>
    <row r="63" spans="1:46" x14ac:dyDescent="0.25">
      <c r="A63">
        <v>1</v>
      </c>
      <c r="B63" t="s">
        <v>198</v>
      </c>
      <c r="C63" t="s">
        <v>198</v>
      </c>
      <c r="D63" t="s">
        <v>199</v>
      </c>
      <c r="E63" t="s">
        <v>539</v>
      </c>
      <c r="F63" t="s">
        <v>540</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c r="AI63">
        <v>1</v>
      </c>
      <c r="AJ63">
        <v>1</v>
      </c>
      <c r="AK63">
        <v>1</v>
      </c>
      <c r="AL63">
        <v>0</v>
      </c>
      <c r="AM63" s="49" t="s">
        <v>199</v>
      </c>
      <c r="AN63" s="49" t="s">
        <v>14</v>
      </c>
      <c r="AO63" s="49" t="s">
        <v>485</v>
      </c>
      <c r="AP63" s="49" t="s">
        <v>494</v>
      </c>
      <c r="AQ63" s="49" t="s">
        <v>11</v>
      </c>
      <c r="AR63" s="49" t="s">
        <v>487</v>
      </c>
      <c r="AS63" s="49" t="s">
        <v>488</v>
      </c>
      <c r="AT63" s="49" t="s">
        <v>489</v>
      </c>
    </row>
    <row r="64" spans="1:46" x14ac:dyDescent="0.25">
      <c r="A64">
        <v>1</v>
      </c>
      <c r="B64" t="s">
        <v>205</v>
      </c>
      <c r="C64" t="s">
        <v>205</v>
      </c>
      <c r="D64" t="s">
        <v>416</v>
      </c>
      <c r="E64" t="s">
        <v>539</v>
      </c>
      <c r="F64" t="s">
        <v>540</v>
      </c>
      <c r="G64">
        <v>1</v>
      </c>
      <c r="H64">
        <v>1</v>
      </c>
      <c r="I64">
        <v>1</v>
      </c>
      <c r="J64">
        <v>1</v>
      </c>
      <c r="K64">
        <v>1</v>
      </c>
      <c r="L64">
        <v>1</v>
      </c>
      <c r="M64">
        <v>1</v>
      </c>
      <c r="N64">
        <v>1</v>
      </c>
      <c r="O64">
        <v>1</v>
      </c>
      <c r="P64">
        <v>1</v>
      </c>
      <c r="Q64">
        <v>1</v>
      </c>
      <c r="R64">
        <v>1</v>
      </c>
      <c r="S64">
        <v>1</v>
      </c>
      <c r="T64">
        <v>1</v>
      </c>
      <c r="U64">
        <v>1</v>
      </c>
      <c r="V64">
        <v>1</v>
      </c>
      <c r="W64">
        <v>1</v>
      </c>
      <c r="X64">
        <v>1</v>
      </c>
      <c r="Y64">
        <v>1</v>
      </c>
      <c r="Z64">
        <v>1</v>
      </c>
      <c r="AA64">
        <v>1</v>
      </c>
      <c r="AB64">
        <v>1</v>
      </c>
      <c r="AC64">
        <v>1</v>
      </c>
      <c r="AD64">
        <v>1</v>
      </c>
      <c r="AE64">
        <v>1</v>
      </c>
      <c r="AF64">
        <v>1</v>
      </c>
      <c r="AG64">
        <v>1</v>
      </c>
      <c r="AH64">
        <v>1</v>
      </c>
      <c r="AI64">
        <v>1</v>
      </c>
      <c r="AJ64">
        <v>1</v>
      </c>
      <c r="AK64">
        <v>1</v>
      </c>
      <c r="AL64">
        <v>0</v>
      </c>
      <c r="AM64" s="49" t="s">
        <v>416</v>
      </c>
      <c r="AN64" s="49" t="s">
        <v>14</v>
      </c>
      <c r="AO64" s="49" t="s">
        <v>485</v>
      </c>
      <c r="AP64" s="49" t="s">
        <v>501</v>
      </c>
      <c r="AQ64" s="49" t="s">
        <v>11</v>
      </c>
      <c r="AR64" s="49" t="s">
        <v>495</v>
      </c>
      <c r="AS64" s="49" t="s">
        <v>496</v>
      </c>
      <c r="AT64" s="49" t="s">
        <v>497</v>
      </c>
    </row>
    <row r="65" spans="1:46" x14ac:dyDescent="0.25">
      <c r="A65">
        <v>1</v>
      </c>
      <c r="B65" t="s">
        <v>202</v>
      </c>
      <c r="C65" t="s">
        <v>202</v>
      </c>
      <c r="D65" t="s">
        <v>203</v>
      </c>
      <c r="E65" t="s">
        <v>539</v>
      </c>
      <c r="F65" t="s">
        <v>540</v>
      </c>
      <c r="G65">
        <v>1</v>
      </c>
      <c r="H65">
        <v>1</v>
      </c>
      <c r="I65">
        <v>1</v>
      </c>
      <c r="J65">
        <v>1</v>
      </c>
      <c r="K65">
        <v>1</v>
      </c>
      <c r="L65">
        <v>1</v>
      </c>
      <c r="M65">
        <v>1</v>
      </c>
      <c r="N65">
        <v>1</v>
      </c>
      <c r="O65">
        <v>1</v>
      </c>
      <c r="P65">
        <v>1</v>
      </c>
      <c r="Q65">
        <v>1</v>
      </c>
      <c r="R65">
        <v>1</v>
      </c>
      <c r="S65">
        <v>1</v>
      </c>
      <c r="T65">
        <v>1</v>
      </c>
      <c r="U65">
        <v>1</v>
      </c>
      <c r="V65">
        <v>1</v>
      </c>
      <c r="W65">
        <v>1</v>
      </c>
      <c r="X65">
        <v>1</v>
      </c>
      <c r="Y65">
        <v>1</v>
      </c>
      <c r="Z65">
        <v>1</v>
      </c>
      <c r="AA65">
        <v>1</v>
      </c>
      <c r="AB65">
        <v>1</v>
      </c>
      <c r="AC65">
        <v>1</v>
      </c>
      <c r="AD65">
        <v>1</v>
      </c>
      <c r="AE65">
        <v>1</v>
      </c>
      <c r="AF65">
        <v>1</v>
      </c>
      <c r="AG65">
        <v>1</v>
      </c>
      <c r="AH65">
        <v>1</v>
      </c>
      <c r="AI65">
        <v>1</v>
      </c>
      <c r="AJ65">
        <v>1</v>
      </c>
      <c r="AK65">
        <v>1</v>
      </c>
      <c r="AL65">
        <v>1</v>
      </c>
      <c r="AM65" s="49" t="s">
        <v>203</v>
      </c>
      <c r="AN65" s="49" t="s">
        <v>14</v>
      </c>
      <c r="AO65" s="49" t="s">
        <v>500</v>
      </c>
      <c r="AP65" s="49" t="s">
        <v>505</v>
      </c>
      <c r="AQ65" s="49" t="s">
        <v>13</v>
      </c>
      <c r="AR65" s="49" t="s">
        <v>487</v>
      </c>
      <c r="AS65" s="49" t="s">
        <v>488</v>
      </c>
      <c r="AT65" s="49" t="s">
        <v>489</v>
      </c>
    </row>
    <row r="66" spans="1:46" x14ac:dyDescent="0.25">
      <c r="A66">
        <v>1</v>
      </c>
      <c r="B66" t="s">
        <v>204</v>
      </c>
      <c r="C66" t="s">
        <v>204</v>
      </c>
      <c r="D66" t="s">
        <v>553</v>
      </c>
      <c r="E66" t="s">
        <v>539</v>
      </c>
      <c r="F66" t="s">
        <v>540</v>
      </c>
      <c r="G66">
        <v>1</v>
      </c>
      <c r="H66">
        <v>1</v>
      </c>
      <c r="I66">
        <v>1</v>
      </c>
      <c r="J66">
        <v>1</v>
      </c>
      <c r="K66">
        <v>1</v>
      </c>
      <c r="L66">
        <v>1</v>
      </c>
      <c r="M66">
        <v>1</v>
      </c>
      <c r="N66">
        <v>1</v>
      </c>
      <c r="O66">
        <v>1</v>
      </c>
      <c r="P66">
        <v>1</v>
      </c>
      <c r="Q66">
        <v>1</v>
      </c>
      <c r="R66">
        <v>1</v>
      </c>
      <c r="S66">
        <v>1</v>
      </c>
      <c r="T66">
        <v>1</v>
      </c>
      <c r="U66">
        <v>1</v>
      </c>
      <c r="V66">
        <v>1</v>
      </c>
      <c r="W66">
        <v>1</v>
      </c>
      <c r="X66">
        <v>1</v>
      </c>
      <c r="Y66">
        <v>1</v>
      </c>
      <c r="Z66">
        <v>1</v>
      </c>
      <c r="AA66">
        <v>1</v>
      </c>
      <c r="AB66">
        <v>1</v>
      </c>
      <c r="AC66">
        <v>1</v>
      </c>
      <c r="AD66">
        <v>1</v>
      </c>
      <c r="AE66">
        <v>1</v>
      </c>
      <c r="AF66">
        <v>1</v>
      </c>
      <c r="AG66">
        <v>1</v>
      </c>
      <c r="AH66">
        <v>1</v>
      </c>
      <c r="AI66">
        <v>1</v>
      </c>
      <c r="AJ66">
        <v>1</v>
      </c>
      <c r="AK66">
        <v>1</v>
      </c>
      <c r="AL66">
        <v>0</v>
      </c>
      <c r="AM66" s="49" t="s">
        <v>415</v>
      </c>
      <c r="AN66" s="49" t="s">
        <v>14</v>
      </c>
      <c r="AO66" s="49" t="s">
        <v>485</v>
      </c>
      <c r="AP66" s="49" t="s">
        <v>494</v>
      </c>
      <c r="AQ66" s="49" t="s">
        <v>11</v>
      </c>
      <c r="AR66" s="49" t="s">
        <v>487</v>
      </c>
      <c r="AS66" s="49" t="s">
        <v>496</v>
      </c>
      <c r="AT66" s="49" t="s">
        <v>497</v>
      </c>
    </row>
    <row r="67" spans="1:46" x14ac:dyDescent="0.25">
      <c r="A67">
        <v>1</v>
      </c>
      <c r="B67" t="s">
        <v>208</v>
      </c>
      <c r="C67" t="s">
        <v>208</v>
      </c>
      <c r="D67" t="s">
        <v>209</v>
      </c>
      <c r="E67" t="s">
        <v>539</v>
      </c>
      <c r="F67" t="s">
        <v>540</v>
      </c>
      <c r="G67">
        <v>1</v>
      </c>
      <c r="H67">
        <v>1</v>
      </c>
      <c r="I67">
        <v>1</v>
      </c>
      <c r="J67">
        <v>1</v>
      </c>
      <c r="K67">
        <v>1</v>
      </c>
      <c r="L67">
        <v>1</v>
      </c>
      <c r="M67">
        <v>1</v>
      </c>
      <c r="N67">
        <v>1</v>
      </c>
      <c r="O67">
        <v>1</v>
      </c>
      <c r="P67">
        <v>1</v>
      </c>
      <c r="Q67">
        <v>1</v>
      </c>
      <c r="R67">
        <v>1</v>
      </c>
      <c r="S67">
        <v>1</v>
      </c>
      <c r="T67">
        <v>1</v>
      </c>
      <c r="U67">
        <v>1</v>
      </c>
      <c r="V67">
        <v>1</v>
      </c>
      <c r="W67">
        <v>1</v>
      </c>
      <c r="X67">
        <v>1</v>
      </c>
      <c r="Y67">
        <v>1</v>
      </c>
      <c r="Z67">
        <v>1</v>
      </c>
      <c r="AA67">
        <v>1</v>
      </c>
      <c r="AB67">
        <v>1</v>
      </c>
      <c r="AC67">
        <v>1</v>
      </c>
      <c r="AD67">
        <v>1</v>
      </c>
      <c r="AE67">
        <v>1</v>
      </c>
      <c r="AF67">
        <v>1</v>
      </c>
      <c r="AG67">
        <v>0</v>
      </c>
      <c r="AH67">
        <v>0</v>
      </c>
      <c r="AI67">
        <v>0</v>
      </c>
      <c r="AJ67">
        <v>0</v>
      </c>
      <c r="AK67">
        <v>0</v>
      </c>
      <c r="AL67">
        <v>0</v>
      </c>
      <c r="AM67" s="49" t="s">
        <v>209</v>
      </c>
      <c r="AN67" s="49" t="s">
        <v>14</v>
      </c>
      <c r="AO67" s="49" t="s">
        <v>485</v>
      </c>
      <c r="AP67" s="49" t="s">
        <v>505</v>
      </c>
      <c r="AQ67" s="49" t="s">
        <v>13</v>
      </c>
      <c r="AR67" s="49" t="s">
        <v>487</v>
      </c>
      <c r="AS67" s="49" t="s">
        <v>488</v>
      </c>
      <c r="AT67" s="49" t="s">
        <v>489</v>
      </c>
    </row>
    <row r="68" spans="1:46" x14ac:dyDescent="0.25">
      <c r="A68">
        <v>1</v>
      </c>
      <c r="B68" t="s">
        <v>210</v>
      </c>
      <c r="C68" t="s">
        <v>210</v>
      </c>
      <c r="D68" t="s">
        <v>211</v>
      </c>
      <c r="E68" t="s">
        <v>539</v>
      </c>
      <c r="F68" t="s">
        <v>540</v>
      </c>
      <c r="G68">
        <v>1</v>
      </c>
      <c r="H68">
        <v>1</v>
      </c>
      <c r="I68">
        <v>1</v>
      </c>
      <c r="J68">
        <v>1</v>
      </c>
      <c r="K68">
        <v>1</v>
      </c>
      <c r="L68">
        <v>1</v>
      </c>
      <c r="M68">
        <v>1</v>
      </c>
      <c r="N68">
        <v>1</v>
      </c>
      <c r="O68">
        <v>1</v>
      </c>
      <c r="P68">
        <v>1</v>
      </c>
      <c r="Q68">
        <v>1</v>
      </c>
      <c r="R68">
        <v>1</v>
      </c>
      <c r="S68">
        <v>1</v>
      </c>
      <c r="T68">
        <v>1</v>
      </c>
      <c r="U68">
        <v>1</v>
      </c>
      <c r="V68">
        <v>1</v>
      </c>
      <c r="W68">
        <v>1</v>
      </c>
      <c r="X68">
        <v>1</v>
      </c>
      <c r="Y68">
        <v>1</v>
      </c>
      <c r="Z68">
        <v>1</v>
      </c>
      <c r="AA68">
        <v>1</v>
      </c>
      <c r="AB68">
        <v>1</v>
      </c>
      <c r="AC68">
        <v>1</v>
      </c>
      <c r="AD68">
        <v>1</v>
      </c>
      <c r="AE68">
        <v>1</v>
      </c>
      <c r="AF68">
        <v>1</v>
      </c>
      <c r="AG68">
        <v>1</v>
      </c>
      <c r="AH68">
        <v>1</v>
      </c>
      <c r="AI68">
        <v>1</v>
      </c>
      <c r="AJ68">
        <v>1</v>
      </c>
      <c r="AK68">
        <v>1</v>
      </c>
      <c r="AL68">
        <v>1</v>
      </c>
      <c r="AM68" s="49" t="s">
        <v>211</v>
      </c>
      <c r="AN68" s="49" t="s">
        <v>14</v>
      </c>
      <c r="AO68" s="49" t="s">
        <v>500</v>
      </c>
      <c r="AP68" s="49" t="s">
        <v>505</v>
      </c>
      <c r="AQ68" s="49" t="s">
        <v>13</v>
      </c>
      <c r="AR68" s="49" t="s">
        <v>487</v>
      </c>
      <c r="AS68" s="49" t="s">
        <v>488</v>
      </c>
      <c r="AT68" s="49" t="s">
        <v>489</v>
      </c>
    </row>
    <row r="69" spans="1:46" x14ac:dyDescent="0.25">
      <c r="A69">
        <v>1</v>
      </c>
      <c r="B69" t="s">
        <v>212</v>
      </c>
      <c r="C69" t="s">
        <v>212</v>
      </c>
      <c r="D69" t="s">
        <v>213</v>
      </c>
      <c r="E69" t="s">
        <v>539</v>
      </c>
      <c r="F69" t="s">
        <v>540</v>
      </c>
      <c r="G69">
        <v>1</v>
      </c>
      <c r="H69">
        <v>1</v>
      </c>
      <c r="I69">
        <v>1</v>
      </c>
      <c r="J69">
        <v>1</v>
      </c>
      <c r="K69">
        <v>1</v>
      </c>
      <c r="L69">
        <v>1</v>
      </c>
      <c r="M69">
        <v>1</v>
      </c>
      <c r="N69">
        <v>1</v>
      </c>
      <c r="O69">
        <v>1</v>
      </c>
      <c r="P69">
        <v>1</v>
      </c>
      <c r="Q69">
        <v>1</v>
      </c>
      <c r="R69">
        <v>1</v>
      </c>
      <c r="S69">
        <v>1</v>
      </c>
      <c r="T69">
        <v>1</v>
      </c>
      <c r="U69">
        <v>1</v>
      </c>
      <c r="V69">
        <v>1</v>
      </c>
      <c r="W69">
        <v>1</v>
      </c>
      <c r="X69">
        <v>1</v>
      </c>
      <c r="Y69">
        <v>1</v>
      </c>
      <c r="Z69">
        <v>1</v>
      </c>
      <c r="AA69">
        <v>1</v>
      </c>
      <c r="AB69">
        <v>1</v>
      </c>
      <c r="AC69">
        <v>1</v>
      </c>
      <c r="AD69">
        <v>1</v>
      </c>
      <c r="AE69">
        <v>1</v>
      </c>
      <c r="AF69">
        <v>1</v>
      </c>
      <c r="AG69">
        <v>1</v>
      </c>
      <c r="AH69">
        <v>1</v>
      </c>
      <c r="AI69">
        <v>1</v>
      </c>
      <c r="AJ69">
        <v>1</v>
      </c>
      <c r="AK69">
        <v>1</v>
      </c>
      <c r="AL69">
        <v>0</v>
      </c>
      <c r="AM69" s="49" t="s">
        <v>213</v>
      </c>
      <c r="AN69" s="49" t="s">
        <v>14</v>
      </c>
      <c r="AO69" s="49" t="s">
        <v>507</v>
      </c>
      <c r="AP69" s="49" t="s">
        <v>501</v>
      </c>
      <c r="AQ69" s="49" t="s">
        <v>10</v>
      </c>
      <c r="AR69" s="49" t="s">
        <v>487</v>
      </c>
      <c r="AS69" s="49" t="s">
        <v>488</v>
      </c>
      <c r="AT69" s="49" t="s">
        <v>489</v>
      </c>
    </row>
    <row r="70" spans="1:46" x14ac:dyDescent="0.25">
      <c r="A70">
        <v>1</v>
      </c>
      <c r="B70" t="s">
        <v>216</v>
      </c>
      <c r="C70" t="s">
        <v>216</v>
      </c>
      <c r="D70" t="s">
        <v>217</v>
      </c>
      <c r="E70" t="s">
        <v>539</v>
      </c>
      <c r="F70" t="s">
        <v>540</v>
      </c>
      <c r="G70">
        <v>1</v>
      </c>
      <c r="H70">
        <v>1</v>
      </c>
      <c r="I70">
        <v>1</v>
      </c>
      <c r="J70">
        <v>1</v>
      </c>
      <c r="K70">
        <v>1</v>
      </c>
      <c r="L70">
        <v>1</v>
      </c>
      <c r="M70">
        <v>1</v>
      </c>
      <c r="N70">
        <v>1</v>
      </c>
      <c r="O70">
        <v>1</v>
      </c>
      <c r="P70">
        <v>1</v>
      </c>
      <c r="Q70">
        <v>1</v>
      </c>
      <c r="R70">
        <v>1</v>
      </c>
      <c r="S70">
        <v>1</v>
      </c>
      <c r="T70">
        <v>1</v>
      </c>
      <c r="U70">
        <v>1</v>
      </c>
      <c r="V70">
        <v>1</v>
      </c>
      <c r="W70">
        <v>1</v>
      </c>
      <c r="X70">
        <v>1</v>
      </c>
      <c r="Y70">
        <v>1</v>
      </c>
      <c r="Z70">
        <v>1</v>
      </c>
      <c r="AA70">
        <v>1</v>
      </c>
      <c r="AB70">
        <v>1</v>
      </c>
      <c r="AC70">
        <v>1</v>
      </c>
      <c r="AD70">
        <v>1</v>
      </c>
      <c r="AE70">
        <v>1</v>
      </c>
      <c r="AF70">
        <v>1</v>
      </c>
      <c r="AG70">
        <v>1</v>
      </c>
      <c r="AH70">
        <v>1</v>
      </c>
      <c r="AI70">
        <v>1</v>
      </c>
      <c r="AJ70">
        <v>1</v>
      </c>
      <c r="AK70">
        <v>1</v>
      </c>
      <c r="AL70">
        <v>1</v>
      </c>
      <c r="AM70" s="49" t="s">
        <v>217</v>
      </c>
      <c r="AN70" s="49" t="s">
        <v>14</v>
      </c>
      <c r="AO70" s="49" t="s">
        <v>485</v>
      </c>
      <c r="AP70" s="49" t="s">
        <v>505</v>
      </c>
      <c r="AQ70" s="49" t="s">
        <v>13</v>
      </c>
      <c r="AR70" s="49" t="s">
        <v>487</v>
      </c>
      <c r="AS70" s="49" t="s">
        <v>488</v>
      </c>
      <c r="AT70" s="49" t="s">
        <v>489</v>
      </c>
    </row>
    <row r="71" spans="1:46" x14ac:dyDescent="0.25">
      <c r="A71">
        <v>1</v>
      </c>
      <c r="B71" t="s">
        <v>214</v>
      </c>
      <c r="C71" t="s">
        <v>214</v>
      </c>
      <c r="D71" t="s">
        <v>215</v>
      </c>
      <c r="E71" t="s">
        <v>539</v>
      </c>
      <c r="F71" t="s">
        <v>540</v>
      </c>
      <c r="G71">
        <v>1</v>
      </c>
      <c r="H71">
        <v>1</v>
      </c>
      <c r="I71">
        <v>1</v>
      </c>
      <c r="J71">
        <v>1</v>
      </c>
      <c r="K71">
        <v>1</v>
      </c>
      <c r="L71">
        <v>1</v>
      </c>
      <c r="M71">
        <v>1</v>
      </c>
      <c r="N71">
        <v>1</v>
      </c>
      <c r="O71">
        <v>1</v>
      </c>
      <c r="P71">
        <v>1</v>
      </c>
      <c r="Q71">
        <v>1</v>
      </c>
      <c r="R71">
        <v>1</v>
      </c>
      <c r="S71">
        <v>1</v>
      </c>
      <c r="T71">
        <v>1</v>
      </c>
      <c r="U71">
        <v>1</v>
      </c>
      <c r="V71">
        <v>1</v>
      </c>
      <c r="W71">
        <v>1</v>
      </c>
      <c r="X71">
        <v>1</v>
      </c>
      <c r="Y71">
        <v>1</v>
      </c>
      <c r="Z71">
        <v>1</v>
      </c>
      <c r="AA71">
        <v>1</v>
      </c>
      <c r="AB71">
        <v>1</v>
      </c>
      <c r="AC71">
        <v>1</v>
      </c>
      <c r="AD71">
        <v>1</v>
      </c>
      <c r="AE71">
        <v>1</v>
      </c>
      <c r="AF71">
        <v>1</v>
      </c>
      <c r="AG71">
        <v>1</v>
      </c>
      <c r="AH71">
        <v>1</v>
      </c>
      <c r="AI71">
        <v>1</v>
      </c>
      <c r="AJ71">
        <v>1</v>
      </c>
      <c r="AK71">
        <v>1</v>
      </c>
      <c r="AL71">
        <v>0</v>
      </c>
      <c r="AM71" s="49" t="s">
        <v>215</v>
      </c>
      <c r="AN71" s="49" t="s">
        <v>14</v>
      </c>
      <c r="AO71" s="49" t="s">
        <v>485</v>
      </c>
      <c r="AP71" s="49" t="s">
        <v>501</v>
      </c>
      <c r="AQ71" s="49" t="s">
        <v>11</v>
      </c>
      <c r="AR71" s="49" t="s">
        <v>487</v>
      </c>
      <c r="AS71" s="49" t="s">
        <v>488</v>
      </c>
      <c r="AT71" s="49" t="s">
        <v>489</v>
      </c>
    </row>
    <row r="72" spans="1:46" x14ac:dyDescent="0.25">
      <c r="A72">
        <v>1</v>
      </c>
      <c r="B72" t="s">
        <v>218</v>
      </c>
      <c r="C72" t="s">
        <v>218</v>
      </c>
      <c r="D72" t="s">
        <v>417</v>
      </c>
      <c r="E72" t="s">
        <v>539</v>
      </c>
      <c r="F72" t="s">
        <v>540</v>
      </c>
      <c r="G72">
        <v>1</v>
      </c>
      <c r="H72">
        <v>1</v>
      </c>
      <c r="I72">
        <v>1</v>
      </c>
      <c r="J72">
        <v>1</v>
      </c>
      <c r="K72">
        <v>1</v>
      </c>
      <c r="L72">
        <v>1</v>
      </c>
      <c r="M72">
        <v>1</v>
      </c>
      <c r="N72">
        <v>1</v>
      </c>
      <c r="O72">
        <v>1</v>
      </c>
      <c r="P72">
        <v>1</v>
      </c>
      <c r="Q72">
        <v>1</v>
      </c>
      <c r="R72">
        <v>1</v>
      </c>
      <c r="S72">
        <v>1</v>
      </c>
      <c r="T72">
        <v>1</v>
      </c>
      <c r="U72">
        <v>1</v>
      </c>
      <c r="V72">
        <v>1</v>
      </c>
      <c r="W72">
        <v>1</v>
      </c>
      <c r="X72">
        <v>1</v>
      </c>
      <c r="Y72">
        <v>1</v>
      </c>
      <c r="Z72">
        <v>1</v>
      </c>
      <c r="AA72">
        <v>1</v>
      </c>
      <c r="AB72">
        <v>1</v>
      </c>
      <c r="AC72">
        <v>1</v>
      </c>
      <c r="AD72">
        <v>1</v>
      </c>
      <c r="AE72">
        <v>1</v>
      </c>
      <c r="AF72">
        <v>1</v>
      </c>
      <c r="AG72">
        <v>1</v>
      </c>
      <c r="AH72">
        <v>1</v>
      </c>
      <c r="AI72">
        <v>1</v>
      </c>
      <c r="AJ72">
        <v>1</v>
      </c>
      <c r="AK72">
        <v>1</v>
      </c>
      <c r="AL72">
        <v>0</v>
      </c>
      <c r="AM72" s="49" t="s">
        <v>417</v>
      </c>
      <c r="AN72" s="49" t="s">
        <v>14</v>
      </c>
      <c r="AO72" s="49" t="s">
        <v>500</v>
      </c>
      <c r="AP72" s="49" t="s">
        <v>501</v>
      </c>
      <c r="AQ72" s="49" t="s">
        <v>502</v>
      </c>
      <c r="AR72" s="49" t="s">
        <v>495</v>
      </c>
      <c r="AS72" s="49" t="s">
        <v>496</v>
      </c>
      <c r="AT72" s="49" t="s">
        <v>497</v>
      </c>
    </row>
    <row r="73" spans="1:46" x14ac:dyDescent="0.25">
      <c r="A73">
        <v>1</v>
      </c>
      <c r="B73" t="s">
        <v>219</v>
      </c>
      <c r="C73" t="s">
        <v>219</v>
      </c>
      <c r="D73" t="s">
        <v>220</v>
      </c>
      <c r="E73" t="s">
        <v>539</v>
      </c>
      <c r="F73" t="s">
        <v>540</v>
      </c>
      <c r="G73">
        <v>1</v>
      </c>
      <c r="H73">
        <v>1</v>
      </c>
      <c r="I73">
        <v>1</v>
      </c>
      <c r="J73">
        <v>1</v>
      </c>
      <c r="K73">
        <v>1</v>
      </c>
      <c r="L73">
        <v>1</v>
      </c>
      <c r="M73">
        <v>1</v>
      </c>
      <c r="N73">
        <v>1</v>
      </c>
      <c r="O73">
        <v>1</v>
      </c>
      <c r="P73">
        <v>1</v>
      </c>
      <c r="Q73">
        <v>1</v>
      </c>
      <c r="R73">
        <v>1</v>
      </c>
      <c r="S73">
        <v>1</v>
      </c>
      <c r="T73">
        <v>1</v>
      </c>
      <c r="U73">
        <v>1</v>
      </c>
      <c r="V73">
        <v>1</v>
      </c>
      <c r="W73">
        <v>1</v>
      </c>
      <c r="X73">
        <v>1</v>
      </c>
      <c r="Y73">
        <v>1</v>
      </c>
      <c r="Z73">
        <v>1</v>
      </c>
      <c r="AA73">
        <v>1</v>
      </c>
      <c r="AB73">
        <v>1</v>
      </c>
      <c r="AC73">
        <v>1</v>
      </c>
      <c r="AD73">
        <v>1</v>
      </c>
      <c r="AE73">
        <v>1</v>
      </c>
      <c r="AF73">
        <v>1</v>
      </c>
      <c r="AG73">
        <v>1</v>
      </c>
      <c r="AH73">
        <v>1</v>
      </c>
      <c r="AI73">
        <v>1</v>
      </c>
      <c r="AJ73">
        <v>1</v>
      </c>
      <c r="AK73">
        <v>1</v>
      </c>
      <c r="AL73">
        <v>0</v>
      </c>
      <c r="AM73" s="49" t="s">
        <v>220</v>
      </c>
      <c r="AN73" s="49" t="s">
        <v>6</v>
      </c>
      <c r="AO73" s="49" t="s">
        <v>9</v>
      </c>
      <c r="AP73" s="49" t="s">
        <v>494</v>
      </c>
      <c r="AQ73" s="49" t="s">
        <v>9</v>
      </c>
      <c r="AR73" s="49" t="s">
        <v>487</v>
      </c>
      <c r="AS73" s="49" t="s">
        <v>488</v>
      </c>
      <c r="AT73" s="49" t="s">
        <v>489</v>
      </c>
    </row>
    <row r="74" spans="1:46" x14ac:dyDescent="0.25">
      <c r="A74">
        <v>1</v>
      </c>
      <c r="B74" t="s">
        <v>355</v>
      </c>
      <c r="C74" t="s">
        <v>355</v>
      </c>
      <c r="D74" t="s">
        <v>554</v>
      </c>
      <c r="E74" t="s">
        <v>539</v>
      </c>
      <c r="F74" t="s">
        <v>540</v>
      </c>
      <c r="G74">
        <v>1</v>
      </c>
      <c r="H74">
        <v>1</v>
      </c>
      <c r="I74">
        <v>1</v>
      </c>
      <c r="J74">
        <v>1</v>
      </c>
      <c r="K74">
        <v>1</v>
      </c>
      <c r="L74">
        <v>1</v>
      </c>
      <c r="M74">
        <v>1</v>
      </c>
      <c r="N74">
        <v>1</v>
      </c>
      <c r="O74">
        <v>1</v>
      </c>
      <c r="P74">
        <v>1</v>
      </c>
      <c r="Q74">
        <v>1</v>
      </c>
      <c r="R74">
        <v>1</v>
      </c>
      <c r="S74">
        <v>1</v>
      </c>
      <c r="T74">
        <v>1</v>
      </c>
      <c r="U74">
        <v>1</v>
      </c>
      <c r="V74">
        <v>1</v>
      </c>
      <c r="W74">
        <v>1</v>
      </c>
      <c r="X74">
        <v>1</v>
      </c>
      <c r="Y74">
        <v>1</v>
      </c>
      <c r="Z74">
        <v>1</v>
      </c>
      <c r="AA74">
        <v>1</v>
      </c>
      <c r="AB74">
        <v>1</v>
      </c>
      <c r="AC74">
        <v>1</v>
      </c>
      <c r="AD74">
        <v>1</v>
      </c>
      <c r="AE74">
        <v>1</v>
      </c>
      <c r="AF74">
        <v>1</v>
      </c>
      <c r="AG74">
        <v>1</v>
      </c>
      <c r="AH74">
        <v>1</v>
      </c>
      <c r="AI74">
        <v>1</v>
      </c>
      <c r="AJ74">
        <v>1</v>
      </c>
      <c r="AK74">
        <v>1</v>
      </c>
      <c r="AL74">
        <v>0</v>
      </c>
      <c r="AM74" s="49" t="s">
        <v>356</v>
      </c>
      <c r="AN74" s="49" t="s">
        <v>4</v>
      </c>
      <c r="AO74" s="49" t="s">
        <v>9</v>
      </c>
      <c r="AP74" s="49" t="s">
        <v>494</v>
      </c>
      <c r="AQ74" s="49" t="s">
        <v>9</v>
      </c>
      <c r="AR74" s="49" t="s">
        <v>487</v>
      </c>
      <c r="AS74" s="49" t="s">
        <v>488</v>
      </c>
      <c r="AT74" s="49" t="s">
        <v>489</v>
      </c>
    </row>
    <row r="75" spans="1:46" x14ac:dyDescent="0.25">
      <c r="A75">
        <v>1</v>
      </c>
      <c r="B75" t="s">
        <v>229</v>
      </c>
      <c r="C75" t="s">
        <v>229</v>
      </c>
      <c r="D75" t="s">
        <v>230</v>
      </c>
      <c r="E75" t="s">
        <v>539</v>
      </c>
      <c r="F75" t="s">
        <v>540</v>
      </c>
      <c r="G75">
        <v>1</v>
      </c>
      <c r="H75">
        <v>1</v>
      </c>
      <c r="I75">
        <v>1</v>
      </c>
      <c r="J75">
        <v>1</v>
      </c>
      <c r="K75">
        <v>1</v>
      </c>
      <c r="L75">
        <v>1</v>
      </c>
      <c r="M75">
        <v>1</v>
      </c>
      <c r="N75">
        <v>1</v>
      </c>
      <c r="O75">
        <v>1</v>
      </c>
      <c r="P75">
        <v>1</v>
      </c>
      <c r="Q75">
        <v>1</v>
      </c>
      <c r="R75">
        <v>1</v>
      </c>
      <c r="S75">
        <v>1</v>
      </c>
      <c r="T75">
        <v>1</v>
      </c>
      <c r="U75">
        <v>1</v>
      </c>
      <c r="V75">
        <v>1</v>
      </c>
      <c r="W75">
        <v>1</v>
      </c>
      <c r="X75">
        <v>1</v>
      </c>
      <c r="Y75">
        <v>1</v>
      </c>
      <c r="Z75">
        <v>1</v>
      </c>
      <c r="AA75">
        <v>1</v>
      </c>
      <c r="AB75">
        <v>1</v>
      </c>
      <c r="AC75">
        <v>1</v>
      </c>
      <c r="AD75">
        <v>1</v>
      </c>
      <c r="AE75">
        <v>1</v>
      </c>
      <c r="AF75">
        <v>1</v>
      </c>
      <c r="AG75">
        <v>1</v>
      </c>
      <c r="AH75">
        <v>1</v>
      </c>
      <c r="AI75">
        <v>1</v>
      </c>
      <c r="AJ75">
        <v>1</v>
      </c>
      <c r="AK75">
        <v>1</v>
      </c>
      <c r="AL75">
        <v>1</v>
      </c>
      <c r="AM75" s="49" t="s">
        <v>230</v>
      </c>
      <c r="AN75" s="49" t="s">
        <v>14</v>
      </c>
      <c r="AO75" s="49" t="s">
        <v>485</v>
      </c>
      <c r="AP75" s="49" t="s">
        <v>505</v>
      </c>
      <c r="AQ75" s="49" t="s">
        <v>13</v>
      </c>
      <c r="AR75" s="49" t="s">
        <v>487</v>
      </c>
      <c r="AS75" s="49" t="s">
        <v>488</v>
      </c>
      <c r="AT75" s="49" t="s">
        <v>489</v>
      </c>
    </row>
    <row r="76" spans="1:46" x14ac:dyDescent="0.25">
      <c r="A76">
        <v>1</v>
      </c>
      <c r="B76" t="s">
        <v>555</v>
      </c>
      <c r="C76" t="s">
        <v>556</v>
      </c>
      <c r="D76" t="s">
        <v>557</v>
      </c>
      <c r="E76" t="s">
        <v>539</v>
      </c>
      <c r="F76" t="s">
        <v>540</v>
      </c>
      <c r="G76">
        <v>0</v>
      </c>
      <c r="H76">
        <v>0</v>
      </c>
      <c r="I76">
        <v>0</v>
      </c>
      <c r="J76">
        <v>0</v>
      </c>
      <c r="K76">
        <v>0</v>
      </c>
      <c r="L76">
        <v>0</v>
      </c>
      <c r="M76">
        <v>0</v>
      </c>
      <c r="N76">
        <v>0</v>
      </c>
      <c r="O76">
        <v>0</v>
      </c>
      <c r="P76">
        <v>0</v>
      </c>
      <c r="Q76">
        <v>1</v>
      </c>
      <c r="R76">
        <v>1</v>
      </c>
      <c r="S76">
        <v>1</v>
      </c>
      <c r="T76">
        <v>1</v>
      </c>
      <c r="U76">
        <v>1</v>
      </c>
      <c r="V76">
        <v>1</v>
      </c>
      <c r="W76">
        <v>1</v>
      </c>
      <c r="X76">
        <v>1</v>
      </c>
      <c r="Y76">
        <v>1</v>
      </c>
      <c r="Z76">
        <v>1</v>
      </c>
      <c r="AA76">
        <v>1</v>
      </c>
      <c r="AB76">
        <v>1</v>
      </c>
      <c r="AC76">
        <v>1</v>
      </c>
      <c r="AD76">
        <v>1</v>
      </c>
      <c r="AE76">
        <v>1</v>
      </c>
      <c r="AF76">
        <v>1</v>
      </c>
      <c r="AG76">
        <v>1</v>
      </c>
      <c r="AH76">
        <v>1</v>
      </c>
      <c r="AI76">
        <v>1</v>
      </c>
      <c r="AJ76">
        <v>1</v>
      </c>
      <c r="AK76">
        <v>1</v>
      </c>
      <c r="AL76">
        <v>1</v>
      </c>
      <c r="AM76" s="49" t="e">
        <v>#N/A</v>
      </c>
      <c r="AN76" s="49" t="e">
        <v>#N/A</v>
      </c>
      <c r="AO76" s="49" t="e">
        <v>#N/A</v>
      </c>
      <c r="AP76" s="49" t="e">
        <v>#N/A</v>
      </c>
      <c r="AQ76" s="49" t="e">
        <v>#N/A</v>
      </c>
      <c r="AR76" s="49" t="e">
        <v>#N/A</v>
      </c>
      <c r="AS76" s="49" t="e">
        <v>#N/A</v>
      </c>
      <c r="AT76" s="49" t="e">
        <v>#N/A</v>
      </c>
    </row>
    <row r="77" spans="1:46" x14ac:dyDescent="0.25">
      <c r="A77">
        <v>1</v>
      </c>
      <c r="B77" t="s">
        <v>231</v>
      </c>
      <c r="C77" t="s">
        <v>231</v>
      </c>
      <c r="D77" t="s">
        <v>418</v>
      </c>
      <c r="E77" t="s">
        <v>539</v>
      </c>
      <c r="F77" t="s">
        <v>540</v>
      </c>
      <c r="G77">
        <v>1</v>
      </c>
      <c r="H77">
        <v>1</v>
      </c>
      <c r="I77">
        <v>1</v>
      </c>
      <c r="J77">
        <v>1</v>
      </c>
      <c r="K77">
        <v>1</v>
      </c>
      <c r="L77">
        <v>1</v>
      </c>
      <c r="M77">
        <v>1</v>
      </c>
      <c r="N77">
        <v>1</v>
      </c>
      <c r="O77">
        <v>1</v>
      </c>
      <c r="P77">
        <v>1</v>
      </c>
      <c r="Q77">
        <v>1</v>
      </c>
      <c r="R77">
        <v>1</v>
      </c>
      <c r="S77">
        <v>1</v>
      </c>
      <c r="T77">
        <v>1</v>
      </c>
      <c r="U77">
        <v>1</v>
      </c>
      <c r="V77">
        <v>1</v>
      </c>
      <c r="W77">
        <v>1</v>
      </c>
      <c r="X77">
        <v>1</v>
      </c>
      <c r="Y77">
        <v>1</v>
      </c>
      <c r="Z77">
        <v>1</v>
      </c>
      <c r="AA77">
        <v>1</v>
      </c>
      <c r="AB77">
        <v>1</v>
      </c>
      <c r="AC77">
        <v>1</v>
      </c>
      <c r="AD77">
        <v>1</v>
      </c>
      <c r="AE77">
        <v>1</v>
      </c>
      <c r="AF77">
        <v>1</v>
      </c>
      <c r="AG77">
        <v>1</v>
      </c>
      <c r="AH77">
        <v>1</v>
      </c>
      <c r="AI77">
        <v>1</v>
      </c>
      <c r="AJ77">
        <v>1</v>
      </c>
      <c r="AK77">
        <v>1</v>
      </c>
      <c r="AL77">
        <v>0</v>
      </c>
      <c r="AM77" s="49" t="s">
        <v>418</v>
      </c>
      <c r="AN77" s="49" t="s">
        <v>14</v>
      </c>
      <c r="AO77" s="49" t="s">
        <v>485</v>
      </c>
      <c r="AP77" s="49" t="s">
        <v>505</v>
      </c>
      <c r="AQ77" s="49" t="s">
        <v>13</v>
      </c>
      <c r="AR77" s="49" t="s">
        <v>495</v>
      </c>
      <c r="AS77" s="49" t="s">
        <v>496</v>
      </c>
      <c r="AT77" s="49" t="s">
        <v>497</v>
      </c>
    </row>
    <row r="78" spans="1:46" x14ac:dyDescent="0.25">
      <c r="A78">
        <v>1</v>
      </c>
      <c r="B78" t="s">
        <v>221</v>
      </c>
      <c r="C78" t="s">
        <v>221</v>
      </c>
      <c r="D78" t="s">
        <v>222</v>
      </c>
      <c r="E78" t="s">
        <v>539</v>
      </c>
      <c r="F78" t="s">
        <v>540</v>
      </c>
      <c r="G78">
        <v>1</v>
      </c>
      <c r="H78">
        <v>1</v>
      </c>
      <c r="I78">
        <v>1</v>
      </c>
      <c r="J78">
        <v>1</v>
      </c>
      <c r="K78">
        <v>1</v>
      </c>
      <c r="L78">
        <v>1</v>
      </c>
      <c r="M78">
        <v>1</v>
      </c>
      <c r="N78">
        <v>1</v>
      </c>
      <c r="O78">
        <v>1</v>
      </c>
      <c r="P78">
        <v>1</v>
      </c>
      <c r="Q78">
        <v>1</v>
      </c>
      <c r="R78">
        <v>1</v>
      </c>
      <c r="S78">
        <v>1</v>
      </c>
      <c r="T78">
        <v>1</v>
      </c>
      <c r="U78">
        <v>1</v>
      </c>
      <c r="V78">
        <v>1</v>
      </c>
      <c r="W78">
        <v>1</v>
      </c>
      <c r="X78">
        <v>1</v>
      </c>
      <c r="Y78">
        <v>1</v>
      </c>
      <c r="Z78">
        <v>1</v>
      </c>
      <c r="AA78">
        <v>1</v>
      </c>
      <c r="AB78">
        <v>1</v>
      </c>
      <c r="AC78">
        <v>1</v>
      </c>
      <c r="AD78">
        <v>1</v>
      </c>
      <c r="AE78">
        <v>1</v>
      </c>
      <c r="AF78">
        <v>1</v>
      </c>
      <c r="AG78">
        <v>1</v>
      </c>
      <c r="AH78">
        <v>1</v>
      </c>
      <c r="AI78">
        <v>1</v>
      </c>
      <c r="AJ78">
        <v>1</v>
      </c>
      <c r="AK78">
        <v>1</v>
      </c>
      <c r="AL78">
        <v>0</v>
      </c>
      <c r="AM78" s="49" t="s">
        <v>222</v>
      </c>
      <c r="AN78" s="49" t="s">
        <v>14</v>
      </c>
      <c r="AO78" s="49" t="s">
        <v>485</v>
      </c>
      <c r="AP78" s="49" t="s">
        <v>494</v>
      </c>
      <c r="AQ78" s="49" t="s">
        <v>11</v>
      </c>
      <c r="AR78" s="49" t="s">
        <v>495</v>
      </c>
      <c r="AS78" s="49" t="s">
        <v>488</v>
      </c>
      <c r="AT78" s="49" t="s">
        <v>489</v>
      </c>
    </row>
    <row r="79" spans="1:46" x14ac:dyDescent="0.25">
      <c r="A79">
        <v>1</v>
      </c>
      <c r="B79" t="s">
        <v>232</v>
      </c>
      <c r="C79" t="s">
        <v>232</v>
      </c>
      <c r="D79" t="s">
        <v>558</v>
      </c>
      <c r="E79" t="s">
        <v>539</v>
      </c>
      <c r="F79" t="s">
        <v>540</v>
      </c>
      <c r="G79">
        <v>0</v>
      </c>
      <c r="H79">
        <v>0</v>
      </c>
      <c r="I79">
        <v>0</v>
      </c>
      <c r="J79">
        <v>0</v>
      </c>
      <c r="K79">
        <v>0</v>
      </c>
      <c r="L79">
        <v>0</v>
      </c>
      <c r="M79">
        <v>0</v>
      </c>
      <c r="N79">
        <v>0</v>
      </c>
      <c r="O79">
        <v>0</v>
      </c>
      <c r="P79">
        <v>0</v>
      </c>
      <c r="Q79">
        <v>1</v>
      </c>
      <c r="R79">
        <v>1</v>
      </c>
      <c r="S79">
        <v>1</v>
      </c>
      <c r="T79">
        <v>1</v>
      </c>
      <c r="U79">
        <v>1</v>
      </c>
      <c r="V79">
        <v>1</v>
      </c>
      <c r="W79">
        <v>1</v>
      </c>
      <c r="X79">
        <v>1</v>
      </c>
      <c r="Y79">
        <v>1</v>
      </c>
      <c r="Z79">
        <v>1</v>
      </c>
      <c r="AA79">
        <v>1</v>
      </c>
      <c r="AB79">
        <v>1</v>
      </c>
      <c r="AC79">
        <v>1</v>
      </c>
      <c r="AD79">
        <v>1</v>
      </c>
      <c r="AE79">
        <v>1</v>
      </c>
      <c r="AF79">
        <v>1</v>
      </c>
      <c r="AG79">
        <v>1</v>
      </c>
      <c r="AH79">
        <v>1</v>
      </c>
      <c r="AI79">
        <v>1</v>
      </c>
      <c r="AJ79">
        <v>1</v>
      </c>
      <c r="AK79">
        <v>1</v>
      </c>
      <c r="AL79">
        <v>0</v>
      </c>
      <c r="AM79" s="49" t="s">
        <v>233</v>
      </c>
      <c r="AN79" s="49" t="s">
        <v>14</v>
      </c>
      <c r="AO79" s="49" t="s">
        <v>485</v>
      </c>
      <c r="AP79" s="49" t="s">
        <v>494</v>
      </c>
      <c r="AQ79" s="49" t="s">
        <v>11</v>
      </c>
      <c r="AR79" s="49" t="s">
        <v>487</v>
      </c>
      <c r="AS79" s="49" t="s">
        <v>488</v>
      </c>
      <c r="AT79" s="49" t="s">
        <v>489</v>
      </c>
    </row>
    <row r="80" spans="1:46" x14ac:dyDescent="0.25">
      <c r="A80">
        <v>1</v>
      </c>
      <c r="B80" t="s">
        <v>249</v>
      </c>
      <c r="C80" t="s">
        <v>249</v>
      </c>
      <c r="D80" t="s">
        <v>250</v>
      </c>
      <c r="E80" t="s">
        <v>539</v>
      </c>
      <c r="F80" t="s">
        <v>540</v>
      </c>
      <c r="G80">
        <v>1</v>
      </c>
      <c r="H80">
        <v>1</v>
      </c>
      <c r="I80">
        <v>1</v>
      </c>
      <c r="J80">
        <v>1</v>
      </c>
      <c r="K80">
        <v>1</v>
      </c>
      <c r="L80">
        <v>1</v>
      </c>
      <c r="M80">
        <v>1</v>
      </c>
      <c r="N80">
        <v>1</v>
      </c>
      <c r="O80">
        <v>1</v>
      </c>
      <c r="P80">
        <v>1</v>
      </c>
      <c r="Q80">
        <v>1</v>
      </c>
      <c r="R80">
        <v>1</v>
      </c>
      <c r="S80">
        <v>1</v>
      </c>
      <c r="T80">
        <v>1</v>
      </c>
      <c r="U80">
        <v>1</v>
      </c>
      <c r="V80">
        <v>1</v>
      </c>
      <c r="W80">
        <v>1</v>
      </c>
      <c r="X80">
        <v>1</v>
      </c>
      <c r="Y80">
        <v>1</v>
      </c>
      <c r="Z80">
        <v>1</v>
      </c>
      <c r="AA80">
        <v>1</v>
      </c>
      <c r="AB80">
        <v>1</v>
      </c>
      <c r="AC80">
        <v>1</v>
      </c>
      <c r="AD80">
        <v>1</v>
      </c>
      <c r="AE80">
        <v>1</v>
      </c>
      <c r="AF80">
        <v>1</v>
      </c>
      <c r="AG80">
        <v>1</v>
      </c>
      <c r="AH80">
        <v>1</v>
      </c>
      <c r="AI80">
        <v>1</v>
      </c>
      <c r="AJ80">
        <v>1</v>
      </c>
      <c r="AK80">
        <v>1</v>
      </c>
      <c r="AL80">
        <v>1</v>
      </c>
      <c r="AM80" s="49" t="s">
        <v>250</v>
      </c>
      <c r="AN80" s="49" t="s">
        <v>14</v>
      </c>
      <c r="AO80" s="49" t="s">
        <v>500</v>
      </c>
      <c r="AP80" s="49" t="s">
        <v>505</v>
      </c>
      <c r="AQ80" s="49" t="s">
        <v>13</v>
      </c>
      <c r="AR80" s="49" t="s">
        <v>487</v>
      </c>
      <c r="AS80" s="49" t="s">
        <v>488</v>
      </c>
      <c r="AT80" s="49" t="s">
        <v>489</v>
      </c>
    </row>
    <row r="81" spans="1:46" x14ac:dyDescent="0.25">
      <c r="A81">
        <v>1</v>
      </c>
      <c r="B81" t="s">
        <v>234</v>
      </c>
      <c r="C81" t="s">
        <v>234</v>
      </c>
      <c r="D81" t="s">
        <v>235</v>
      </c>
      <c r="E81" t="s">
        <v>539</v>
      </c>
      <c r="F81" t="s">
        <v>540</v>
      </c>
      <c r="G81">
        <v>1</v>
      </c>
      <c r="H81">
        <v>1</v>
      </c>
      <c r="I81">
        <v>1</v>
      </c>
      <c r="J81">
        <v>1</v>
      </c>
      <c r="K81">
        <v>1</v>
      </c>
      <c r="L81">
        <v>1</v>
      </c>
      <c r="M81">
        <v>1</v>
      </c>
      <c r="N81">
        <v>1</v>
      </c>
      <c r="O81">
        <v>1</v>
      </c>
      <c r="P81">
        <v>1</v>
      </c>
      <c r="Q81">
        <v>1</v>
      </c>
      <c r="R81">
        <v>1</v>
      </c>
      <c r="S81">
        <v>1</v>
      </c>
      <c r="T81">
        <v>1</v>
      </c>
      <c r="U81">
        <v>1</v>
      </c>
      <c r="V81">
        <v>1</v>
      </c>
      <c r="W81">
        <v>1</v>
      </c>
      <c r="X81">
        <v>1</v>
      </c>
      <c r="Y81">
        <v>1</v>
      </c>
      <c r="Z81">
        <v>1</v>
      </c>
      <c r="AA81">
        <v>1</v>
      </c>
      <c r="AB81">
        <v>1</v>
      </c>
      <c r="AC81">
        <v>1</v>
      </c>
      <c r="AD81">
        <v>1</v>
      </c>
      <c r="AE81">
        <v>1</v>
      </c>
      <c r="AF81">
        <v>1</v>
      </c>
      <c r="AG81">
        <v>1</v>
      </c>
      <c r="AH81">
        <v>1</v>
      </c>
      <c r="AI81">
        <v>1</v>
      </c>
      <c r="AJ81">
        <v>1</v>
      </c>
      <c r="AK81">
        <v>1</v>
      </c>
      <c r="AL81">
        <v>0</v>
      </c>
      <c r="AM81" s="49" t="s">
        <v>235</v>
      </c>
      <c r="AN81" s="49" t="s">
        <v>14</v>
      </c>
      <c r="AO81" s="49" t="s">
        <v>485</v>
      </c>
      <c r="AP81" s="49" t="s">
        <v>501</v>
      </c>
      <c r="AQ81" s="49" t="s">
        <v>11</v>
      </c>
      <c r="AR81" s="49" t="s">
        <v>487</v>
      </c>
      <c r="AS81" s="49" t="s">
        <v>488</v>
      </c>
      <c r="AT81" s="49" t="s">
        <v>489</v>
      </c>
    </row>
    <row r="82" spans="1:46" x14ac:dyDescent="0.25">
      <c r="A82">
        <v>1</v>
      </c>
      <c r="B82" t="s">
        <v>238</v>
      </c>
      <c r="C82" t="s">
        <v>238</v>
      </c>
      <c r="D82" t="s">
        <v>419</v>
      </c>
      <c r="E82" t="s">
        <v>539</v>
      </c>
      <c r="F82" t="s">
        <v>540</v>
      </c>
      <c r="G82">
        <v>1</v>
      </c>
      <c r="H82">
        <v>1</v>
      </c>
      <c r="I82">
        <v>1</v>
      </c>
      <c r="J82">
        <v>1</v>
      </c>
      <c r="K82">
        <v>1</v>
      </c>
      <c r="L82">
        <v>1</v>
      </c>
      <c r="M82">
        <v>1</v>
      </c>
      <c r="N82">
        <v>1</v>
      </c>
      <c r="O82">
        <v>1</v>
      </c>
      <c r="P82">
        <v>1</v>
      </c>
      <c r="Q82">
        <v>1</v>
      </c>
      <c r="R82">
        <v>1</v>
      </c>
      <c r="S82">
        <v>1</v>
      </c>
      <c r="T82">
        <v>1</v>
      </c>
      <c r="U82">
        <v>1</v>
      </c>
      <c r="V82">
        <v>1</v>
      </c>
      <c r="W82">
        <v>1</v>
      </c>
      <c r="X82">
        <v>1</v>
      </c>
      <c r="Y82">
        <v>1</v>
      </c>
      <c r="Z82">
        <v>1</v>
      </c>
      <c r="AA82">
        <v>1</v>
      </c>
      <c r="AB82">
        <v>1</v>
      </c>
      <c r="AC82">
        <v>1</v>
      </c>
      <c r="AD82">
        <v>1</v>
      </c>
      <c r="AE82">
        <v>1</v>
      </c>
      <c r="AF82">
        <v>1</v>
      </c>
      <c r="AG82">
        <v>1</v>
      </c>
      <c r="AH82">
        <v>1</v>
      </c>
      <c r="AI82">
        <v>1</v>
      </c>
      <c r="AJ82">
        <v>1</v>
      </c>
      <c r="AK82">
        <v>1</v>
      </c>
      <c r="AL82">
        <v>0</v>
      </c>
      <c r="AM82" s="49" t="s">
        <v>419</v>
      </c>
      <c r="AN82" s="49" t="s">
        <v>7</v>
      </c>
      <c r="AO82" s="49" t="s">
        <v>9</v>
      </c>
      <c r="AP82" s="49" t="s">
        <v>501</v>
      </c>
      <c r="AQ82" s="49" t="s">
        <v>9</v>
      </c>
      <c r="AR82" s="49" t="s">
        <v>495</v>
      </c>
      <c r="AS82" s="49" t="s">
        <v>496</v>
      </c>
      <c r="AT82" s="49" t="s">
        <v>497</v>
      </c>
    </row>
    <row r="83" spans="1:46" x14ac:dyDescent="0.25">
      <c r="A83">
        <v>1</v>
      </c>
      <c r="B83" t="s">
        <v>245</v>
      </c>
      <c r="C83" t="s">
        <v>245</v>
      </c>
      <c r="D83" t="s">
        <v>246</v>
      </c>
      <c r="E83" t="s">
        <v>539</v>
      </c>
      <c r="F83" t="s">
        <v>540</v>
      </c>
      <c r="G83">
        <v>1</v>
      </c>
      <c r="H83">
        <v>1</v>
      </c>
      <c r="I83">
        <v>1</v>
      </c>
      <c r="J83">
        <v>1</v>
      </c>
      <c r="K83">
        <v>1</v>
      </c>
      <c r="L83">
        <v>1</v>
      </c>
      <c r="M83">
        <v>1</v>
      </c>
      <c r="N83">
        <v>1</v>
      </c>
      <c r="O83">
        <v>1</v>
      </c>
      <c r="P83">
        <v>1</v>
      </c>
      <c r="Q83">
        <v>1</v>
      </c>
      <c r="R83">
        <v>1</v>
      </c>
      <c r="S83">
        <v>1</v>
      </c>
      <c r="T83">
        <v>1</v>
      </c>
      <c r="U83">
        <v>1</v>
      </c>
      <c r="V83">
        <v>1</v>
      </c>
      <c r="W83">
        <v>1</v>
      </c>
      <c r="X83">
        <v>1</v>
      </c>
      <c r="Y83">
        <v>1</v>
      </c>
      <c r="Z83">
        <v>1</v>
      </c>
      <c r="AA83">
        <v>1</v>
      </c>
      <c r="AB83">
        <v>1</v>
      </c>
      <c r="AC83">
        <v>1</v>
      </c>
      <c r="AD83">
        <v>1</v>
      </c>
      <c r="AE83">
        <v>1</v>
      </c>
      <c r="AF83">
        <v>1</v>
      </c>
      <c r="AG83">
        <v>1</v>
      </c>
      <c r="AH83">
        <v>1</v>
      </c>
      <c r="AI83">
        <v>1</v>
      </c>
      <c r="AJ83">
        <v>1</v>
      </c>
      <c r="AK83">
        <v>1</v>
      </c>
      <c r="AL83">
        <v>1</v>
      </c>
      <c r="AM83" s="49" t="s">
        <v>246</v>
      </c>
      <c r="AN83" s="49" t="s">
        <v>14</v>
      </c>
      <c r="AO83" s="49" t="s">
        <v>500</v>
      </c>
      <c r="AP83" s="49" t="s">
        <v>505</v>
      </c>
      <c r="AQ83" s="49" t="s">
        <v>13</v>
      </c>
      <c r="AR83" s="49" t="s">
        <v>487</v>
      </c>
      <c r="AS83" s="49" t="s">
        <v>488</v>
      </c>
      <c r="AT83" s="49" t="s">
        <v>489</v>
      </c>
    </row>
    <row r="84" spans="1:46" x14ac:dyDescent="0.25">
      <c r="A84">
        <v>1</v>
      </c>
      <c r="B84" t="s">
        <v>247</v>
      </c>
      <c r="C84" t="s">
        <v>247</v>
      </c>
      <c r="D84" t="s">
        <v>248</v>
      </c>
      <c r="E84" t="s">
        <v>539</v>
      </c>
      <c r="F84" t="s">
        <v>540</v>
      </c>
      <c r="G84">
        <v>1</v>
      </c>
      <c r="H84">
        <v>1</v>
      </c>
      <c r="I84">
        <v>1</v>
      </c>
      <c r="J84">
        <v>1</v>
      </c>
      <c r="K84">
        <v>1</v>
      </c>
      <c r="L84">
        <v>1</v>
      </c>
      <c r="M84">
        <v>1</v>
      </c>
      <c r="N84">
        <v>1</v>
      </c>
      <c r="O84">
        <v>1</v>
      </c>
      <c r="P84">
        <v>1</v>
      </c>
      <c r="Q84">
        <v>1</v>
      </c>
      <c r="R84">
        <v>1</v>
      </c>
      <c r="S84">
        <v>1</v>
      </c>
      <c r="T84">
        <v>1</v>
      </c>
      <c r="U84">
        <v>1</v>
      </c>
      <c r="V84">
        <v>1</v>
      </c>
      <c r="W84">
        <v>1</v>
      </c>
      <c r="X84">
        <v>1</v>
      </c>
      <c r="Y84">
        <v>1</v>
      </c>
      <c r="Z84">
        <v>1</v>
      </c>
      <c r="AA84">
        <v>1</v>
      </c>
      <c r="AB84">
        <v>1</v>
      </c>
      <c r="AC84">
        <v>1</v>
      </c>
      <c r="AD84">
        <v>1</v>
      </c>
      <c r="AE84">
        <v>1</v>
      </c>
      <c r="AF84">
        <v>1</v>
      </c>
      <c r="AG84">
        <v>1</v>
      </c>
      <c r="AH84">
        <v>1</v>
      </c>
      <c r="AI84">
        <v>1</v>
      </c>
      <c r="AJ84">
        <v>1</v>
      </c>
      <c r="AK84">
        <v>1</v>
      </c>
      <c r="AL84">
        <v>1</v>
      </c>
      <c r="AM84" s="49" t="s">
        <v>248</v>
      </c>
      <c r="AN84" s="49" t="s">
        <v>14</v>
      </c>
      <c r="AO84" s="49" t="s">
        <v>500</v>
      </c>
      <c r="AP84" s="49" t="s">
        <v>505</v>
      </c>
      <c r="AQ84" s="49" t="s">
        <v>13</v>
      </c>
      <c r="AR84" s="49" t="s">
        <v>487</v>
      </c>
      <c r="AS84" s="49" t="s">
        <v>488</v>
      </c>
      <c r="AT84" s="49" t="s">
        <v>489</v>
      </c>
    </row>
    <row r="85" spans="1:46" x14ac:dyDescent="0.25">
      <c r="A85">
        <v>1</v>
      </c>
      <c r="B85" t="s">
        <v>255</v>
      </c>
      <c r="C85" t="s">
        <v>255</v>
      </c>
      <c r="D85" t="s">
        <v>256</v>
      </c>
      <c r="E85" t="s">
        <v>539</v>
      </c>
      <c r="F85" t="s">
        <v>540</v>
      </c>
      <c r="G85">
        <v>1</v>
      </c>
      <c r="H85">
        <v>1</v>
      </c>
      <c r="I85">
        <v>1</v>
      </c>
      <c r="J85">
        <v>1</v>
      </c>
      <c r="K85">
        <v>1</v>
      </c>
      <c r="L85">
        <v>1</v>
      </c>
      <c r="M85">
        <v>1</v>
      </c>
      <c r="N85">
        <v>1</v>
      </c>
      <c r="O85">
        <v>1</v>
      </c>
      <c r="P85">
        <v>1</v>
      </c>
      <c r="Q85">
        <v>1</v>
      </c>
      <c r="R85">
        <v>1</v>
      </c>
      <c r="S85">
        <v>1</v>
      </c>
      <c r="T85">
        <v>1</v>
      </c>
      <c r="U85">
        <v>1</v>
      </c>
      <c r="V85">
        <v>1</v>
      </c>
      <c r="W85">
        <v>1</v>
      </c>
      <c r="X85">
        <v>1</v>
      </c>
      <c r="Y85">
        <v>1</v>
      </c>
      <c r="Z85">
        <v>1</v>
      </c>
      <c r="AA85">
        <v>1</v>
      </c>
      <c r="AB85">
        <v>1</v>
      </c>
      <c r="AC85">
        <v>1</v>
      </c>
      <c r="AD85">
        <v>1</v>
      </c>
      <c r="AE85">
        <v>1</v>
      </c>
      <c r="AF85">
        <v>1</v>
      </c>
      <c r="AG85">
        <v>1</v>
      </c>
      <c r="AH85">
        <v>1</v>
      </c>
      <c r="AI85">
        <v>1</v>
      </c>
      <c r="AJ85">
        <v>1</v>
      </c>
      <c r="AK85">
        <v>1</v>
      </c>
      <c r="AL85">
        <v>0</v>
      </c>
      <c r="AM85" s="49" t="s">
        <v>256</v>
      </c>
      <c r="AN85" s="49" t="s">
        <v>6</v>
      </c>
      <c r="AO85" s="49" t="s">
        <v>9</v>
      </c>
      <c r="AP85" s="49" t="s">
        <v>486</v>
      </c>
      <c r="AQ85" s="49" t="s">
        <v>9</v>
      </c>
      <c r="AR85" s="49" t="s">
        <v>487</v>
      </c>
      <c r="AS85" s="49" t="s">
        <v>488</v>
      </c>
      <c r="AT85" s="49" t="s">
        <v>489</v>
      </c>
    </row>
    <row r="86" spans="1:46" x14ac:dyDescent="0.25">
      <c r="A86">
        <v>1</v>
      </c>
      <c r="B86" t="s">
        <v>281</v>
      </c>
      <c r="C86" t="s">
        <v>281</v>
      </c>
      <c r="D86" t="s">
        <v>282</v>
      </c>
      <c r="E86" t="s">
        <v>539</v>
      </c>
      <c r="F86" t="s">
        <v>540</v>
      </c>
      <c r="G86">
        <v>1</v>
      </c>
      <c r="H86">
        <v>1</v>
      </c>
      <c r="I86">
        <v>1</v>
      </c>
      <c r="J86">
        <v>1</v>
      </c>
      <c r="K86">
        <v>1</v>
      </c>
      <c r="L86">
        <v>1</v>
      </c>
      <c r="M86">
        <v>1</v>
      </c>
      <c r="N86">
        <v>1</v>
      </c>
      <c r="O86">
        <v>1</v>
      </c>
      <c r="P86">
        <v>1</v>
      </c>
      <c r="Q86">
        <v>1</v>
      </c>
      <c r="R86">
        <v>1</v>
      </c>
      <c r="S86">
        <v>1</v>
      </c>
      <c r="T86">
        <v>1</v>
      </c>
      <c r="U86">
        <v>1</v>
      </c>
      <c r="V86">
        <v>1</v>
      </c>
      <c r="W86">
        <v>1</v>
      </c>
      <c r="X86">
        <v>1</v>
      </c>
      <c r="Y86">
        <v>1</v>
      </c>
      <c r="Z86">
        <v>1</v>
      </c>
      <c r="AA86">
        <v>1</v>
      </c>
      <c r="AB86">
        <v>1</v>
      </c>
      <c r="AC86">
        <v>1</v>
      </c>
      <c r="AD86">
        <v>1</v>
      </c>
      <c r="AE86">
        <v>1</v>
      </c>
      <c r="AF86">
        <v>1</v>
      </c>
      <c r="AG86">
        <v>1</v>
      </c>
      <c r="AH86">
        <v>1</v>
      </c>
      <c r="AI86">
        <v>1</v>
      </c>
      <c r="AJ86">
        <v>1</v>
      </c>
      <c r="AK86">
        <v>1</v>
      </c>
      <c r="AL86">
        <v>0</v>
      </c>
      <c r="AM86" s="49" t="s">
        <v>282</v>
      </c>
      <c r="AN86" s="49" t="s">
        <v>14</v>
      </c>
      <c r="AO86" s="49" t="s">
        <v>485</v>
      </c>
      <c r="AP86" s="49" t="s">
        <v>501</v>
      </c>
      <c r="AQ86" s="49" t="s">
        <v>11</v>
      </c>
      <c r="AR86" s="49" t="s">
        <v>487</v>
      </c>
      <c r="AS86" s="49" t="s">
        <v>488</v>
      </c>
      <c r="AT86" s="49" t="s">
        <v>489</v>
      </c>
    </row>
    <row r="87" spans="1:46" x14ac:dyDescent="0.25">
      <c r="A87">
        <v>1</v>
      </c>
      <c r="B87" t="s">
        <v>267</v>
      </c>
      <c r="C87" t="s">
        <v>267</v>
      </c>
      <c r="D87" t="s">
        <v>268</v>
      </c>
      <c r="E87" t="s">
        <v>539</v>
      </c>
      <c r="F87" t="s">
        <v>540</v>
      </c>
      <c r="G87">
        <v>1</v>
      </c>
      <c r="H87">
        <v>1</v>
      </c>
      <c r="I87">
        <v>1</v>
      </c>
      <c r="J87">
        <v>1</v>
      </c>
      <c r="K87">
        <v>1</v>
      </c>
      <c r="L87">
        <v>1</v>
      </c>
      <c r="M87">
        <v>1</v>
      </c>
      <c r="N87">
        <v>1</v>
      </c>
      <c r="O87">
        <v>1</v>
      </c>
      <c r="P87">
        <v>1</v>
      </c>
      <c r="Q87">
        <v>1</v>
      </c>
      <c r="R87">
        <v>1</v>
      </c>
      <c r="S87">
        <v>1</v>
      </c>
      <c r="T87">
        <v>1</v>
      </c>
      <c r="U87">
        <v>1</v>
      </c>
      <c r="V87">
        <v>1</v>
      </c>
      <c r="W87">
        <v>1</v>
      </c>
      <c r="X87">
        <v>1</v>
      </c>
      <c r="Y87">
        <v>1</v>
      </c>
      <c r="Z87">
        <v>1</v>
      </c>
      <c r="AA87">
        <v>1</v>
      </c>
      <c r="AB87">
        <v>1</v>
      </c>
      <c r="AC87">
        <v>1</v>
      </c>
      <c r="AD87">
        <v>1</v>
      </c>
      <c r="AE87">
        <v>1</v>
      </c>
      <c r="AF87">
        <v>1</v>
      </c>
      <c r="AG87">
        <v>1</v>
      </c>
      <c r="AH87">
        <v>1</v>
      </c>
      <c r="AI87">
        <v>1</v>
      </c>
      <c r="AJ87">
        <v>1</v>
      </c>
      <c r="AK87">
        <v>1</v>
      </c>
      <c r="AL87">
        <v>1</v>
      </c>
      <c r="AM87" s="49" t="s">
        <v>268</v>
      </c>
      <c r="AN87" s="49" t="s">
        <v>14</v>
      </c>
      <c r="AO87" s="49" t="s">
        <v>500</v>
      </c>
      <c r="AP87" s="49" t="s">
        <v>505</v>
      </c>
      <c r="AQ87" s="49" t="s">
        <v>13</v>
      </c>
      <c r="AR87" s="49" t="s">
        <v>487</v>
      </c>
      <c r="AS87" s="49" t="s">
        <v>488</v>
      </c>
      <c r="AT87" s="49" t="s">
        <v>489</v>
      </c>
    </row>
    <row r="88" spans="1:46" x14ac:dyDescent="0.25">
      <c r="A88">
        <v>1</v>
      </c>
      <c r="B88" t="s">
        <v>277</v>
      </c>
      <c r="C88" t="s">
        <v>559</v>
      </c>
      <c r="D88" t="s">
        <v>278</v>
      </c>
      <c r="E88" t="s">
        <v>539</v>
      </c>
      <c r="F88" t="s">
        <v>540</v>
      </c>
      <c r="G88">
        <v>1</v>
      </c>
      <c r="H88">
        <v>1</v>
      </c>
      <c r="I88">
        <v>1</v>
      </c>
      <c r="J88">
        <v>1</v>
      </c>
      <c r="K88">
        <v>1</v>
      </c>
      <c r="L88">
        <v>1</v>
      </c>
      <c r="M88">
        <v>1</v>
      </c>
      <c r="N88">
        <v>1</v>
      </c>
      <c r="O88">
        <v>1</v>
      </c>
      <c r="P88">
        <v>1</v>
      </c>
      <c r="Q88">
        <v>1</v>
      </c>
      <c r="R88">
        <v>1</v>
      </c>
      <c r="S88">
        <v>1</v>
      </c>
      <c r="T88">
        <v>1</v>
      </c>
      <c r="U88">
        <v>1</v>
      </c>
      <c r="V88">
        <v>1</v>
      </c>
      <c r="W88">
        <v>1</v>
      </c>
      <c r="X88">
        <v>1</v>
      </c>
      <c r="Y88">
        <v>1</v>
      </c>
      <c r="Z88">
        <v>1</v>
      </c>
      <c r="AA88">
        <v>1</v>
      </c>
      <c r="AB88">
        <v>1</v>
      </c>
      <c r="AC88">
        <v>1</v>
      </c>
      <c r="AD88">
        <v>1</v>
      </c>
      <c r="AE88">
        <v>1</v>
      </c>
      <c r="AF88">
        <v>1</v>
      </c>
      <c r="AG88">
        <v>1</v>
      </c>
      <c r="AH88">
        <v>1</v>
      </c>
      <c r="AI88">
        <v>1</v>
      </c>
      <c r="AJ88">
        <v>1</v>
      </c>
      <c r="AK88">
        <v>1</v>
      </c>
      <c r="AL88">
        <v>0</v>
      </c>
      <c r="AM88" s="49" t="s">
        <v>278</v>
      </c>
      <c r="AN88" s="49" t="s">
        <v>6</v>
      </c>
      <c r="AO88" s="49" t="s">
        <v>9</v>
      </c>
      <c r="AP88" s="49" t="s">
        <v>501</v>
      </c>
      <c r="AQ88" s="49" t="s">
        <v>9</v>
      </c>
      <c r="AR88" s="49" t="s">
        <v>487</v>
      </c>
      <c r="AS88" s="49" t="s">
        <v>488</v>
      </c>
      <c r="AT88" s="49" t="s">
        <v>489</v>
      </c>
    </row>
    <row r="89" spans="1:46" x14ac:dyDescent="0.25">
      <c r="A89">
        <v>1</v>
      </c>
      <c r="B89" t="s">
        <v>493</v>
      </c>
      <c r="C89" t="s">
        <v>560</v>
      </c>
      <c r="D89" t="s">
        <v>561</v>
      </c>
      <c r="E89" t="s">
        <v>539</v>
      </c>
      <c r="F89" t="s">
        <v>540</v>
      </c>
      <c r="G89">
        <v>1</v>
      </c>
      <c r="H89">
        <v>1</v>
      </c>
      <c r="I89">
        <v>1</v>
      </c>
      <c r="J89">
        <v>1</v>
      </c>
      <c r="K89">
        <v>1</v>
      </c>
      <c r="L89">
        <v>1</v>
      </c>
      <c r="M89">
        <v>1</v>
      </c>
      <c r="N89">
        <v>1</v>
      </c>
      <c r="O89">
        <v>1</v>
      </c>
      <c r="P89">
        <v>1</v>
      </c>
      <c r="Q89">
        <v>1</v>
      </c>
      <c r="R89">
        <v>1</v>
      </c>
      <c r="S89">
        <v>1</v>
      </c>
      <c r="T89">
        <v>1</v>
      </c>
      <c r="U89">
        <v>1</v>
      </c>
      <c r="V89">
        <v>1</v>
      </c>
      <c r="W89">
        <v>1</v>
      </c>
      <c r="X89">
        <v>1</v>
      </c>
      <c r="Y89">
        <v>1</v>
      </c>
      <c r="Z89">
        <v>1</v>
      </c>
      <c r="AA89">
        <v>1</v>
      </c>
      <c r="AB89">
        <v>1</v>
      </c>
      <c r="AC89">
        <v>1</v>
      </c>
      <c r="AD89">
        <v>1</v>
      </c>
      <c r="AE89">
        <v>1</v>
      </c>
      <c r="AF89">
        <v>1</v>
      </c>
      <c r="AG89">
        <v>1</v>
      </c>
      <c r="AH89">
        <v>1</v>
      </c>
      <c r="AI89">
        <v>1</v>
      </c>
      <c r="AJ89">
        <v>1</v>
      </c>
      <c r="AK89">
        <v>1</v>
      </c>
      <c r="AL89">
        <v>0</v>
      </c>
      <c r="AM89" s="49" t="e">
        <v>#N/A</v>
      </c>
      <c r="AN89" s="49" t="e">
        <v>#N/A</v>
      </c>
      <c r="AO89" s="49" t="e">
        <v>#N/A</v>
      </c>
      <c r="AP89" s="49" t="e">
        <v>#N/A</v>
      </c>
      <c r="AQ89" s="49" t="e">
        <v>#N/A</v>
      </c>
      <c r="AR89" s="49" t="e">
        <v>#N/A</v>
      </c>
      <c r="AS89" s="49" t="e">
        <v>#N/A</v>
      </c>
      <c r="AT89" s="49" t="e">
        <v>#N/A</v>
      </c>
    </row>
    <row r="90" spans="1:46" x14ac:dyDescent="0.25">
      <c r="A90">
        <v>1</v>
      </c>
      <c r="B90" t="s">
        <v>493</v>
      </c>
      <c r="C90" t="s">
        <v>562</v>
      </c>
      <c r="D90" t="s">
        <v>563</v>
      </c>
      <c r="E90" t="s">
        <v>539</v>
      </c>
      <c r="F90" t="s">
        <v>540</v>
      </c>
      <c r="G90">
        <v>1</v>
      </c>
      <c r="H90">
        <v>1</v>
      </c>
      <c r="I90">
        <v>1</v>
      </c>
      <c r="J90">
        <v>1</v>
      </c>
      <c r="K90">
        <v>1</v>
      </c>
      <c r="L90">
        <v>1</v>
      </c>
      <c r="M90">
        <v>1</v>
      </c>
      <c r="N90">
        <v>1</v>
      </c>
      <c r="O90">
        <v>1</v>
      </c>
      <c r="P90">
        <v>1</v>
      </c>
      <c r="Q90">
        <v>1</v>
      </c>
      <c r="R90">
        <v>1</v>
      </c>
      <c r="S90">
        <v>1</v>
      </c>
      <c r="T90">
        <v>1</v>
      </c>
      <c r="U90">
        <v>1</v>
      </c>
      <c r="V90">
        <v>1</v>
      </c>
      <c r="W90">
        <v>1</v>
      </c>
      <c r="X90">
        <v>1</v>
      </c>
      <c r="Y90">
        <v>1</v>
      </c>
      <c r="Z90">
        <v>1</v>
      </c>
      <c r="AA90">
        <v>1</v>
      </c>
      <c r="AB90">
        <v>1</v>
      </c>
      <c r="AC90">
        <v>1</v>
      </c>
      <c r="AD90">
        <v>1</v>
      </c>
      <c r="AE90">
        <v>1</v>
      </c>
      <c r="AF90">
        <v>1</v>
      </c>
      <c r="AG90">
        <v>1</v>
      </c>
      <c r="AH90">
        <v>1</v>
      </c>
      <c r="AI90">
        <v>1</v>
      </c>
      <c r="AJ90">
        <v>1</v>
      </c>
      <c r="AK90">
        <v>1</v>
      </c>
      <c r="AL90">
        <v>0</v>
      </c>
      <c r="AM90" s="49" t="e">
        <v>#N/A</v>
      </c>
      <c r="AN90" s="49" t="e">
        <v>#N/A</v>
      </c>
      <c r="AO90" s="49" t="e">
        <v>#N/A</v>
      </c>
      <c r="AP90" s="49" t="e">
        <v>#N/A</v>
      </c>
      <c r="AQ90" s="49" t="e">
        <v>#N/A</v>
      </c>
      <c r="AR90" s="49" t="e">
        <v>#N/A</v>
      </c>
      <c r="AS90" s="49" t="e">
        <v>#N/A</v>
      </c>
      <c r="AT90" s="49" t="e">
        <v>#N/A</v>
      </c>
    </row>
    <row r="91" spans="1:46" x14ac:dyDescent="0.25">
      <c r="A91">
        <v>1</v>
      </c>
      <c r="B91" t="s">
        <v>493</v>
      </c>
      <c r="C91" t="s">
        <v>564</v>
      </c>
      <c r="D91" t="s">
        <v>565</v>
      </c>
      <c r="E91" t="s">
        <v>539</v>
      </c>
      <c r="F91" t="s">
        <v>540</v>
      </c>
      <c r="G91">
        <v>1</v>
      </c>
      <c r="H91">
        <v>1</v>
      </c>
      <c r="I91">
        <v>1</v>
      </c>
      <c r="J91">
        <v>1</v>
      </c>
      <c r="K91">
        <v>1</v>
      </c>
      <c r="L91">
        <v>1</v>
      </c>
      <c r="M91">
        <v>1</v>
      </c>
      <c r="N91">
        <v>1</v>
      </c>
      <c r="O91">
        <v>1</v>
      </c>
      <c r="P91">
        <v>1</v>
      </c>
      <c r="Q91">
        <v>1</v>
      </c>
      <c r="R91">
        <v>1</v>
      </c>
      <c r="S91">
        <v>1</v>
      </c>
      <c r="T91">
        <v>1</v>
      </c>
      <c r="U91">
        <v>1</v>
      </c>
      <c r="V91">
        <v>1</v>
      </c>
      <c r="W91">
        <v>1</v>
      </c>
      <c r="X91">
        <v>1</v>
      </c>
      <c r="Y91">
        <v>1</v>
      </c>
      <c r="Z91">
        <v>1</v>
      </c>
      <c r="AA91">
        <v>1</v>
      </c>
      <c r="AB91">
        <v>1</v>
      </c>
      <c r="AC91">
        <v>1</v>
      </c>
      <c r="AD91">
        <v>1</v>
      </c>
      <c r="AE91">
        <v>1</v>
      </c>
      <c r="AF91">
        <v>1</v>
      </c>
      <c r="AG91">
        <v>1</v>
      </c>
      <c r="AH91">
        <v>1</v>
      </c>
      <c r="AI91">
        <v>1</v>
      </c>
      <c r="AJ91">
        <v>1</v>
      </c>
      <c r="AK91">
        <v>1</v>
      </c>
      <c r="AL91">
        <v>0</v>
      </c>
      <c r="AM91" s="49" t="e">
        <v>#N/A</v>
      </c>
      <c r="AN91" s="49" t="e">
        <v>#N/A</v>
      </c>
      <c r="AO91" s="49" t="e">
        <v>#N/A</v>
      </c>
      <c r="AP91" s="49" t="e">
        <v>#N/A</v>
      </c>
      <c r="AQ91" s="49" t="e">
        <v>#N/A</v>
      </c>
      <c r="AR91" s="49" t="e">
        <v>#N/A</v>
      </c>
      <c r="AS91" s="49" t="e">
        <v>#N/A</v>
      </c>
      <c r="AT91" s="49" t="e">
        <v>#N/A</v>
      </c>
    </row>
    <row r="92" spans="1:46" x14ac:dyDescent="0.25">
      <c r="A92">
        <v>1</v>
      </c>
      <c r="B92" t="s">
        <v>493</v>
      </c>
      <c r="C92" t="s">
        <v>566</v>
      </c>
      <c r="D92" t="s">
        <v>567</v>
      </c>
      <c r="E92" t="s">
        <v>539</v>
      </c>
      <c r="F92" t="s">
        <v>540</v>
      </c>
      <c r="G92">
        <v>1</v>
      </c>
      <c r="H92">
        <v>1</v>
      </c>
      <c r="I92">
        <v>1</v>
      </c>
      <c r="J92">
        <v>1</v>
      </c>
      <c r="K92">
        <v>1</v>
      </c>
      <c r="L92">
        <v>1</v>
      </c>
      <c r="M92">
        <v>1</v>
      </c>
      <c r="N92">
        <v>1</v>
      </c>
      <c r="O92">
        <v>1</v>
      </c>
      <c r="P92">
        <v>1</v>
      </c>
      <c r="Q92">
        <v>1</v>
      </c>
      <c r="R92">
        <v>1</v>
      </c>
      <c r="S92">
        <v>1</v>
      </c>
      <c r="T92">
        <v>1</v>
      </c>
      <c r="U92">
        <v>1</v>
      </c>
      <c r="V92">
        <v>1</v>
      </c>
      <c r="W92">
        <v>1</v>
      </c>
      <c r="X92">
        <v>1</v>
      </c>
      <c r="Y92">
        <v>1</v>
      </c>
      <c r="Z92">
        <v>1</v>
      </c>
      <c r="AA92">
        <v>1</v>
      </c>
      <c r="AB92">
        <v>1</v>
      </c>
      <c r="AC92">
        <v>1</v>
      </c>
      <c r="AD92">
        <v>1</v>
      </c>
      <c r="AE92">
        <v>1</v>
      </c>
      <c r="AF92">
        <v>1</v>
      </c>
      <c r="AG92">
        <v>1</v>
      </c>
      <c r="AH92">
        <v>1</v>
      </c>
      <c r="AI92">
        <v>1</v>
      </c>
      <c r="AJ92">
        <v>1</v>
      </c>
      <c r="AK92">
        <v>1</v>
      </c>
      <c r="AL92">
        <v>0</v>
      </c>
      <c r="AM92" s="49" t="e">
        <v>#N/A</v>
      </c>
      <c r="AN92" s="49" t="e">
        <v>#N/A</v>
      </c>
      <c r="AO92" s="49" t="e">
        <v>#N/A</v>
      </c>
      <c r="AP92" s="49" t="e">
        <v>#N/A</v>
      </c>
      <c r="AQ92" s="49" t="e">
        <v>#N/A</v>
      </c>
      <c r="AR92" s="49" t="e">
        <v>#N/A</v>
      </c>
      <c r="AS92" s="49" t="e">
        <v>#N/A</v>
      </c>
      <c r="AT92" s="49" t="e">
        <v>#N/A</v>
      </c>
    </row>
    <row r="93" spans="1:46" x14ac:dyDescent="0.25">
      <c r="A93">
        <v>1</v>
      </c>
      <c r="B93" t="s">
        <v>493</v>
      </c>
      <c r="C93" t="s">
        <v>568</v>
      </c>
      <c r="D93" t="s">
        <v>569</v>
      </c>
      <c r="E93" t="s">
        <v>539</v>
      </c>
      <c r="F93" t="s">
        <v>540</v>
      </c>
      <c r="G93">
        <v>1</v>
      </c>
      <c r="H93">
        <v>1</v>
      </c>
      <c r="I93">
        <v>1</v>
      </c>
      <c r="J93">
        <v>1</v>
      </c>
      <c r="K93">
        <v>1</v>
      </c>
      <c r="L93">
        <v>1</v>
      </c>
      <c r="M93">
        <v>1</v>
      </c>
      <c r="N93">
        <v>1</v>
      </c>
      <c r="O93">
        <v>1</v>
      </c>
      <c r="P93">
        <v>1</v>
      </c>
      <c r="Q93">
        <v>1</v>
      </c>
      <c r="R93">
        <v>1</v>
      </c>
      <c r="S93">
        <v>1</v>
      </c>
      <c r="T93">
        <v>1</v>
      </c>
      <c r="U93">
        <v>1</v>
      </c>
      <c r="V93">
        <v>1</v>
      </c>
      <c r="W93">
        <v>1</v>
      </c>
      <c r="X93">
        <v>1</v>
      </c>
      <c r="Y93">
        <v>1</v>
      </c>
      <c r="Z93">
        <v>1</v>
      </c>
      <c r="AA93">
        <v>1</v>
      </c>
      <c r="AB93">
        <v>1</v>
      </c>
      <c r="AC93">
        <v>1</v>
      </c>
      <c r="AD93">
        <v>1</v>
      </c>
      <c r="AE93">
        <v>1</v>
      </c>
      <c r="AF93">
        <v>1</v>
      </c>
      <c r="AG93">
        <v>1</v>
      </c>
      <c r="AH93">
        <v>1</v>
      </c>
      <c r="AI93">
        <v>1</v>
      </c>
      <c r="AJ93">
        <v>1</v>
      </c>
      <c r="AK93">
        <v>1</v>
      </c>
      <c r="AL93">
        <v>1</v>
      </c>
      <c r="AM93" s="49" t="e">
        <v>#N/A</v>
      </c>
      <c r="AN93" s="49" t="e">
        <v>#N/A</v>
      </c>
      <c r="AO93" s="49" t="e">
        <v>#N/A</v>
      </c>
      <c r="AP93" s="49" t="e">
        <v>#N/A</v>
      </c>
      <c r="AQ93" s="49" t="e">
        <v>#N/A</v>
      </c>
      <c r="AR93" s="49" t="e">
        <v>#N/A</v>
      </c>
      <c r="AS93" s="49" t="e">
        <v>#N/A</v>
      </c>
      <c r="AT93" s="49" t="e">
        <v>#N/A</v>
      </c>
    </row>
    <row r="94" spans="1:46" x14ac:dyDescent="0.25">
      <c r="A94">
        <v>1</v>
      </c>
      <c r="B94" t="s">
        <v>493</v>
      </c>
      <c r="C94" t="s">
        <v>570</v>
      </c>
      <c r="D94" t="s">
        <v>571</v>
      </c>
      <c r="E94" t="s">
        <v>539</v>
      </c>
      <c r="F94" t="s">
        <v>540</v>
      </c>
      <c r="G94">
        <v>1</v>
      </c>
      <c r="H94">
        <v>1</v>
      </c>
      <c r="I94">
        <v>1</v>
      </c>
      <c r="J94">
        <v>1</v>
      </c>
      <c r="K94">
        <v>1</v>
      </c>
      <c r="L94">
        <v>1</v>
      </c>
      <c r="M94">
        <v>1</v>
      </c>
      <c r="N94">
        <v>1</v>
      </c>
      <c r="O94">
        <v>1</v>
      </c>
      <c r="P94">
        <v>1</v>
      </c>
      <c r="Q94">
        <v>1</v>
      </c>
      <c r="R94">
        <v>1</v>
      </c>
      <c r="S94">
        <v>1</v>
      </c>
      <c r="T94">
        <v>1</v>
      </c>
      <c r="U94">
        <v>1</v>
      </c>
      <c r="V94">
        <v>1</v>
      </c>
      <c r="W94">
        <v>1</v>
      </c>
      <c r="X94">
        <v>1</v>
      </c>
      <c r="Y94">
        <v>1</v>
      </c>
      <c r="Z94">
        <v>1</v>
      </c>
      <c r="AA94">
        <v>1</v>
      </c>
      <c r="AB94">
        <v>1</v>
      </c>
      <c r="AC94">
        <v>1</v>
      </c>
      <c r="AD94">
        <v>1</v>
      </c>
      <c r="AE94">
        <v>1</v>
      </c>
      <c r="AF94">
        <v>1</v>
      </c>
      <c r="AG94">
        <v>1</v>
      </c>
      <c r="AH94">
        <v>1</v>
      </c>
      <c r="AI94">
        <v>1</v>
      </c>
      <c r="AJ94">
        <v>1</v>
      </c>
      <c r="AK94">
        <v>1</v>
      </c>
      <c r="AL94">
        <v>1</v>
      </c>
      <c r="AM94" s="49" t="e">
        <v>#N/A</v>
      </c>
      <c r="AN94" s="49" t="e">
        <v>#N/A</v>
      </c>
      <c r="AO94" s="49" t="e">
        <v>#N/A</v>
      </c>
      <c r="AP94" s="49" t="e">
        <v>#N/A</v>
      </c>
      <c r="AQ94" s="49" t="e">
        <v>#N/A</v>
      </c>
      <c r="AR94" s="49" t="e">
        <v>#N/A</v>
      </c>
      <c r="AS94" s="49" t="e">
        <v>#N/A</v>
      </c>
      <c r="AT94" s="49" t="e">
        <v>#N/A</v>
      </c>
    </row>
    <row r="95" spans="1:46" x14ac:dyDescent="0.25">
      <c r="A95">
        <v>1</v>
      </c>
      <c r="B95" t="s">
        <v>493</v>
      </c>
      <c r="C95" t="s">
        <v>572</v>
      </c>
      <c r="D95" t="s">
        <v>573</v>
      </c>
      <c r="E95" t="s">
        <v>539</v>
      </c>
      <c r="F95" t="s">
        <v>540</v>
      </c>
      <c r="G95">
        <v>1</v>
      </c>
      <c r="H95">
        <v>1</v>
      </c>
      <c r="I95">
        <v>1</v>
      </c>
      <c r="J95">
        <v>1</v>
      </c>
      <c r="K95">
        <v>1</v>
      </c>
      <c r="L95">
        <v>1</v>
      </c>
      <c r="M95">
        <v>1</v>
      </c>
      <c r="N95">
        <v>1</v>
      </c>
      <c r="O95">
        <v>1</v>
      </c>
      <c r="P95">
        <v>1</v>
      </c>
      <c r="Q95">
        <v>1</v>
      </c>
      <c r="R95">
        <v>1</v>
      </c>
      <c r="S95">
        <v>1</v>
      </c>
      <c r="T95">
        <v>1</v>
      </c>
      <c r="U95">
        <v>1</v>
      </c>
      <c r="V95">
        <v>1</v>
      </c>
      <c r="W95">
        <v>1</v>
      </c>
      <c r="X95">
        <v>1</v>
      </c>
      <c r="Y95">
        <v>1</v>
      </c>
      <c r="Z95">
        <v>1</v>
      </c>
      <c r="AA95">
        <v>1</v>
      </c>
      <c r="AB95">
        <v>1</v>
      </c>
      <c r="AC95">
        <v>1</v>
      </c>
      <c r="AD95">
        <v>1</v>
      </c>
      <c r="AE95">
        <v>1</v>
      </c>
      <c r="AF95">
        <v>1</v>
      </c>
      <c r="AG95">
        <v>1</v>
      </c>
      <c r="AH95">
        <v>1</v>
      </c>
      <c r="AI95">
        <v>1</v>
      </c>
      <c r="AJ95">
        <v>1</v>
      </c>
      <c r="AK95">
        <v>1</v>
      </c>
      <c r="AL95">
        <v>0</v>
      </c>
      <c r="AM95" s="49" t="e">
        <v>#N/A</v>
      </c>
      <c r="AN95" s="49" t="e">
        <v>#N/A</v>
      </c>
      <c r="AO95" s="49" t="e">
        <v>#N/A</v>
      </c>
      <c r="AP95" s="49" t="e">
        <v>#N/A</v>
      </c>
      <c r="AQ95" s="49" t="e">
        <v>#N/A</v>
      </c>
      <c r="AR95" s="49" t="e">
        <v>#N/A</v>
      </c>
      <c r="AS95" s="49" t="e">
        <v>#N/A</v>
      </c>
      <c r="AT95" s="49" t="e">
        <v>#N/A</v>
      </c>
    </row>
    <row r="96" spans="1:46" x14ac:dyDescent="0.25">
      <c r="A96">
        <v>1</v>
      </c>
      <c r="B96" t="s">
        <v>259</v>
      </c>
      <c r="C96" t="s">
        <v>259</v>
      </c>
      <c r="D96" t="s">
        <v>260</v>
      </c>
      <c r="E96" t="s">
        <v>539</v>
      </c>
      <c r="F96" t="s">
        <v>540</v>
      </c>
      <c r="G96">
        <v>1</v>
      </c>
      <c r="H96">
        <v>1</v>
      </c>
      <c r="I96">
        <v>1</v>
      </c>
      <c r="J96">
        <v>1</v>
      </c>
      <c r="K96">
        <v>1</v>
      </c>
      <c r="L96">
        <v>1</v>
      </c>
      <c r="M96">
        <v>1</v>
      </c>
      <c r="N96">
        <v>1</v>
      </c>
      <c r="O96">
        <v>1</v>
      </c>
      <c r="P96">
        <v>1</v>
      </c>
      <c r="Q96">
        <v>1</v>
      </c>
      <c r="R96">
        <v>1</v>
      </c>
      <c r="S96">
        <v>1</v>
      </c>
      <c r="T96">
        <v>1</v>
      </c>
      <c r="U96">
        <v>1</v>
      </c>
      <c r="V96">
        <v>1</v>
      </c>
      <c r="W96">
        <v>1</v>
      </c>
      <c r="X96">
        <v>1</v>
      </c>
      <c r="Y96">
        <v>1</v>
      </c>
      <c r="Z96">
        <v>1</v>
      </c>
      <c r="AA96">
        <v>1</v>
      </c>
      <c r="AB96">
        <v>1</v>
      </c>
      <c r="AC96">
        <v>1</v>
      </c>
      <c r="AD96">
        <v>1</v>
      </c>
      <c r="AE96">
        <v>1</v>
      </c>
      <c r="AF96">
        <v>1</v>
      </c>
      <c r="AG96">
        <v>1</v>
      </c>
      <c r="AH96">
        <v>1</v>
      </c>
      <c r="AI96">
        <v>1</v>
      </c>
      <c r="AJ96">
        <v>1</v>
      </c>
      <c r="AK96">
        <v>1</v>
      </c>
      <c r="AL96">
        <v>1</v>
      </c>
      <c r="AM96" s="49" t="s">
        <v>260</v>
      </c>
      <c r="AN96" s="49" t="s">
        <v>14</v>
      </c>
      <c r="AO96" s="49" t="s">
        <v>507</v>
      </c>
      <c r="AP96" s="49" t="s">
        <v>501</v>
      </c>
      <c r="AQ96" s="49" t="s">
        <v>10</v>
      </c>
      <c r="AR96" s="49" t="s">
        <v>487</v>
      </c>
      <c r="AS96" s="49" t="s">
        <v>488</v>
      </c>
      <c r="AT96" s="49" t="s">
        <v>489</v>
      </c>
    </row>
    <row r="97" spans="1:46" x14ac:dyDescent="0.25">
      <c r="A97">
        <v>1</v>
      </c>
      <c r="B97" t="s">
        <v>493</v>
      </c>
      <c r="C97" t="s">
        <v>574</v>
      </c>
      <c r="D97" t="s">
        <v>575</v>
      </c>
      <c r="E97" t="s">
        <v>539</v>
      </c>
      <c r="F97" t="s">
        <v>540</v>
      </c>
      <c r="G97">
        <v>1</v>
      </c>
      <c r="H97">
        <v>1</v>
      </c>
      <c r="I97">
        <v>1</v>
      </c>
      <c r="J97">
        <v>1</v>
      </c>
      <c r="K97">
        <v>1</v>
      </c>
      <c r="L97">
        <v>1</v>
      </c>
      <c r="M97">
        <v>1</v>
      </c>
      <c r="N97">
        <v>1</v>
      </c>
      <c r="O97">
        <v>1</v>
      </c>
      <c r="P97">
        <v>1</v>
      </c>
      <c r="Q97">
        <v>1</v>
      </c>
      <c r="R97">
        <v>1</v>
      </c>
      <c r="S97">
        <v>1</v>
      </c>
      <c r="T97">
        <v>1</v>
      </c>
      <c r="U97">
        <v>1</v>
      </c>
      <c r="V97">
        <v>1</v>
      </c>
      <c r="W97">
        <v>1</v>
      </c>
      <c r="X97">
        <v>1</v>
      </c>
      <c r="Y97">
        <v>1</v>
      </c>
      <c r="Z97">
        <v>1</v>
      </c>
      <c r="AA97">
        <v>1</v>
      </c>
      <c r="AB97">
        <v>1</v>
      </c>
      <c r="AC97">
        <v>1</v>
      </c>
      <c r="AD97">
        <v>1</v>
      </c>
      <c r="AE97">
        <v>1</v>
      </c>
      <c r="AF97">
        <v>1</v>
      </c>
      <c r="AG97">
        <v>1</v>
      </c>
      <c r="AH97">
        <v>1</v>
      </c>
      <c r="AI97">
        <v>1</v>
      </c>
      <c r="AJ97">
        <v>1</v>
      </c>
      <c r="AK97">
        <v>1</v>
      </c>
      <c r="AL97">
        <v>0</v>
      </c>
      <c r="AM97" s="49" t="e">
        <v>#N/A</v>
      </c>
      <c r="AN97" s="49" t="e">
        <v>#N/A</v>
      </c>
      <c r="AO97" s="49" t="e">
        <v>#N/A</v>
      </c>
      <c r="AP97" s="49" t="e">
        <v>#N/A</v>
      </c>
      <c r="AQ97" s="49" t="e">
        <v>#N/A</v>
      </c>
      <c r="AR97" s="49" t="e">
        <v>#N/A</v>
      </c>
      <c r="AS97" s="49" t="e">
        <v>#N/A</v>
      </c>
      <c r="AT97" s="49" t="e">
        <v>#N/A</v>
      </c>
    </row>
    <row r="98" spans="1:46" x14ac:dyDescent="0.25">
      <c r="A98">
        <v>1</v>
      </c>
      <c r="B98" t="s">
        <v>273</v>
      </c>
      <c r="C98" t="s">
        <v>273</v>
      </c>
      <c r="D98" t="s">
        <v>420</v>
      </c>
      <c r="E98" t="s">
        <v>539</v>
      </c>
      <c r="F98" t="s">
        <v>540</v>
      </c>
      <c r="G98">
        <v>1</v>
      </c>
      <c r="H98">
        <v>1</v>
      </c>
      <c r="I98">
        <v>1</v>
      </c>
      <c r="J98">
        <v>1</v>
      </c>
      <c r="K98">
        <v>1</v>
      </c>
      <c r="L98">
        <v>1</v>
      </c>
      <c r="M98">
        <v>1</v>
      </c>
      <c r="N98">
        <v>1</v>
      </c>
      <c r="O98">
        <v>1</v>
      </c>
      <c r="P98">
        <v>1</v>
      </c>
      <c r="Q98">
        <v>1</v>
      </c>
      <c r="R98">
        <v>1</v>
      </c>
      <c r="S98">
        <v>1</v>
      </c>
      <c r="T98">
        <v>1</v>
      </c>
      <c r="U98">
        <v>1</v>
      </c>
      <c r="V98">
        <v>1</v>
      </c>
      <c r="W98">
        <v>1</v>
      </c>
      <c r="X98">
        <v>1</v>
      </c>
      <c r="Y98">
        <v>1</v>
      </c>
      <c r="Z98">
        <v>1</v>
      </c>
      <c r="AA98">
        <v>1</v>
      </c>
      <c r="AB98">
        <v>1</v>
      </c>
      <c r="AC98">
        <v>1</v>
      </c>
      <c r="AD98">
        <v>1</v>
      </c>
      <c r="AE98">
        <v>1</v>
      </c>
      <c r="AF98">
        <v>1</v>
      </c>
      <c r="AG98">
        <v>1</v>
      </c>
      <c r="AH98">
        <v>1</v>
      </c>
      <c r="AI98">
        <v>1</v>
      </c>
      <c r="AJ98">
        <v>1</v>
      </c>
      <c r="AK98">
        <v>1</v>
      </c>
      <c r="AL98">
        <v>0</v>
      </c>
      <c r="AM98" s="49" t="s">
        <v>420</v>
      </c>
      <c r="AN98" s="49" t="s">
        <v>14</v>
      </c>
      <c r="AO98" s="49" t="s">
        <v>485</v>
      </c>
      <c r="AP98" s="49" t="s">
        <v>494</v>
      </c>
      <c r="AQ98" s="49" t="s">
        <v>11</v>
      </c>
      <c r="AR98" s="49" t="s">
        <v>495</v>
      </c>
      <c r="AS98" s="49" t="s">
        <v>488</v>
      </c>
      <c r="AT98" s="49" t="s">
        <v>497</v>
      </c>
    </row>
    <row r="99" spans="1:46" x14ac:dyDescent="0.25">
      <c r="A99">
        <v>1</v>
      </c>
      <c r="B99" t="s">
        <v>271</v>
      </c>
      <c r="C99" t="s">
        <v>271</v>
      </c>
      <c r="D99" t="s">
        <v>272</v>
      </c>
      <c r="E99" t="s">
        <v>539</v>
      </c>
      <c r="F99" t="s">
        <v>540</v>
      </c>
      <c r="G99">
        <v>0</v>
      </c>
      <c r="H99">
        <v>0</v>
      </c>
      <c r="I99">
        <v>0</v>
      </c>
      <c r="J99">
        <v>0</v>
      </c>
      <c r="K99">
        <v>0</v>
      </c>
      <c r="L99">
        <v>0</v>
      </c>
      <c r="M99">
        <v>0</v>
      </c>
      <c r="N99">
        <v>0</v>
      </c>
      <c r="O99">
        <v>0</v>
      </c>
      <c r="P99">
        <v>0</v>
      </c>
      <c r="Q99">
        <v>0</v>
      </c>
      <c r="R99">
        <v>0</v>
      </c>
      <c r="S99">
        <v>0</v>
      </c>
      <c r="T99">
        <v>0</v>
      </c>
      <c r="U99">
        <v>0</v>
      </c>
      <c r="V99">
        <v>1</v>
      </c>
      <c r="W99">
        <v>1</v>
      </c>
      <c r="X99">
        <v>1</v>
      </c>
      <c r="Y99">
        <v>1</v>
      </c>
      <c r="Z99">
        <v>1</v>
      </c>
      <c r="AA99">
        <v>1</v>
      </c>
      <c r="AB99">
        <v>1</v>
      </c>
      <c r="AC99">
        <v>1</v>
      </c>
      <c r="AD99">
        <v>1</v>
      </c>
      <c r="AE99">
        <v>1</v>
      </c>
      <c r="AF99">
        <v>1</v>
      </c>
      <c r="AG99">
        <v>1</v>
      </c>
      <c r="AH99">
        <v>1</v>
      </c>
      <c r="AI99">
        <v>1</v>
      </c>
      <c r="AJ99">
        <v>1</v>
      </c>
      <c r="AK99">
        <v>1</v>
      </c>
      <c r="AL99">
        <v>0</v>
      </c>
      <c r="AM99" s="49" t="s">
        <v>272</v>
      </c>
      <c r="AN99" s="49" t="s">
        <v>14</v>
      </c>
      <c r="AO99" s="49" t="s">
        <v>500</v>
      </c>
      <c r="AP99" s="49" t="s">
        <v>501</v>
      </c>
      <c r="AQ99" s="49" t="s">
        <v>502</v>
      </c>
      <c r="AR99" s="49" t="s">
        <v>487</v>
      </c>
      <c r="AS99" s="49" t="s">
        <v>488</v>
      </c>
      <c r="AT99" s="49" t="s">
        <v>489</v>
      </c>
    </row>
    <row r="100" spans="1:46" x14ac:dyDescent="0.25">
      <c r="A100">
        <v>1</v>
      </c>
      <c r="B100" t="s">
        <v>251</v>
      </c>
      <c r="C100" t="s">
        <v>251</v>
      </c>
      <c r="D100" t="s">
        <v>252</v>
      </c>
      <c r="E100" t="s">
        <v>539</v>
      </c>
      <c r="F100" t="s">
        <v>540</v>
      </c>
      <c r="G100">
        <v>1</v>
      </c>
      <c r="H100">
        <v>1</v>
      </c>
      <c r="I100">
        <v>1</v>
      </c>
      <c r="J100">
        <v>1</v>
      </c>
      <c r="K100">
        <v>1</v>
      </c>
      <c r="L100">
        <v>1</v>
      </c>
      <c r="M100">
        <v>1</v>
      </c>
      <c r="N100">
        <v>1</v>
      </c>
      <c r="O100">
        <v>1</v>
      </c>
      <c r="P100">
        <v>1</v>
      </c>
      <c r="Q100">
        <v>1</v>
      </c>
      <c r="R100">
        <v>1</v>
      </c>
      <c r="S100">
        <v>1</v>
      </c>
      <c r="T100">
        <v>1</v>
      </c>
      <c r="U100">
        <v>1</v>
      </c>
      <c r="V100">
        <v>1</v>
      </c>
      <c r="W100">
        <v>1</v>
      </c>
      <c r="X100">
        <v>1</v>
      </c>
      <c r="Y100">
        <v>1</v>
      </c>
      <c r="Z100">
        <v>1</v>
      </c>
      <c r="AA100">
        <v>1</v>
      </c>
      <c r="AB100">
        <v>1</v>
      </c>
      <c r="AC100">
        <v>1</v>
      </c>
      <c r="AD100">
        <v>1</v>
      </c>
      <c r="AE100">
        <v>1</v>
      </c>
      <c r="AF100">
        <v>1</v>
      </c>
      <c r="AG100">
        <v>1</v>
      </c>
      <c r="AH100">
        <v>1</v>
      </c>
      <c r="AI100">
        <v>1</v>
      </c>
      <c r="AJ100">
        <v>1</v>
      </c>
      <c r="AK100">
        <v>1</v>
      </c>
      <c r="AL100">
        <v>1</v>
      </c>
      <c r="AM100" s="49" t="s">
        <v>252</v>
      </c>
      <c r="AN100" s="49" t="s">
        <v>7</v>
      </c>
      <c r="AO100" s="49" t="s">
        <v>9</v>
      </c>
      <c r="AP100" s="49" t="s">
        <v>494</v>
      </c>
      <c r="AQ100" s="49" t="s">
        <v>9</v>
      </c>
      <c r="AR100" s="49" t="s">
        <v>487</v>
      </c>
      <c r="AS100" s="49" t="s">
        <v>488</v>
      </c>
      <c r="AT100" s="49" t="s">
        <v>489</v>
      </c>
    </row>
    <row r="101" spans="1:46" x14ac:dyDescent="0.25">
      <c r="A101">
        <v>1</v>
      </c>
      <c r="B101" t="s">
        <v>274</v>
      </c>
      <c r="C101" t="s">
        <v>274</v>
      </c>
      <c r="D101" t="s">
        <v>275</v>
      </c>
      <c r="E101" t="s">
        <v>539</v>
      </c>
      <c r="F101" t="s">
        <v>540</v>
      </c>
      <c r="G101">
        <v>1</v>
      </c>
      <c r="H101">
        <v>1</v>
      </c>
      <c r="I101">
        <v>1</v>
      </c>
      <c r="J101">
        <v>1</v>
      </c>
      <c r="K101">
        <v>1</v>
      </c>
      <c r="L101">
        <v>1</v>
      </c>
      <c r="M101">
        <v>1</v>
      </c>
      <c r="N101">
        <v>1</v>
      </c>
      <c r="O101">
        <v>1</v>
      </c>
      <c r="P101">
        <v>1</v>
      </c>
      <c r="Q101">
        <v>1</v>
      </c>
      <c r="R101">
        <v>1</v>
      </c>
      <c r="S101">
        <v>1</v>
      </c>
      <c r="T101">
        <v>1</v>
      </c>
      <c r="U101">
        <v>1</v>
      </c>
      <c r="V101">
        <v>1</v>
      </c>
      <c r="W101">
        <v>1</v>
      </c>
      <c r="X101">
        <v>1</v>
      </c>
      <c r="Y101">
        <v>1</v>
      </c>
      <c r="Z101">
        <v>1</v>
      </c>
      <c r="AA101">
        <v>1</v>
      </c>
      <c r="AB101">
        <v>1</v>
      </c>
      <c r="AC101">
        <v>1</v>
      </c>
      <c r="AD101">
        <v>1</v>
      </c>
      <c r="AE101">
        <v>1</v>
      </c>
      <c r="AF101">
        <v>1</v>
      </c>
      <c r="AG101">
        <v>1</v>
      </c>
      <c r="AH101">
        <v>1</v>
      </c>
      <c r="AI101">
        <v>1</v>
      </c>
      <c r="AJ101">
        <v>1</v>
      </c>
      <c r="AK101">
        <v>1</v>
      </c>
      <c r="AL101">
        <v>0</v>
      </c>
      <c r="AM101" s="49" t="s">
        <v>275</v>
      </c>
      <c r="AN101" s="49" t="s">
        <v>4</v>
      </c>
      <c r="AO101" s="49" t="s">
        <v>9</v>
      </c>
      <c r="AP101" s="49" t="s">
        <v>486</v>
      </c>
      <c r="AQ101" s="49" t="s">
        <v>9</v>
      </c>
      <c r="AR101" s="49" t="s">
        <v>495</v>
      </c>
      <c r="AS101" s="49" t="s">
        <v>488</v>
      </c>
      <c r="AT101" s="49" t="s">
        <v>489</v>
      </c>
    </row>
    <row r="102" spans="1:46" x14ac:dyDescent="0.25">
      <c r="A102">
        <v>1</v>
      </c>
      <c r="B102" t="s">
        <v>269</v>
      </c>
      <c r="C102" t="s">
        <v>269</v>
      </c>
      <c r="D102" t="s">
        <v>270</v>
      </c>
      <c r="E102" t="s">
        <v>539</v>
      </c>
      <c r="F102" t="s">
        <v>540</v>
      </c>
      <c r="G102">
        <v>1</v>
      </c>
      <c r="H102">
        <v>1</v>
      </c>
      <c r="I102">
        <v>1</v>
      </c>
      <c r="J102">
        <v>1</v>
      </c>
      <c r="K102">
        <v>1</v>
      </c>
      <c r="L102">
        <v>1</v>
      </c>
      <c r="M102">
        <v>1</v>
      </c>
      <c r="N102">
        <v>1</v>
      </c>
      <c r="O102">
        <v>1</v>
      </c>
      <c r="P102">
        <v>1</v>
      </c>
      <c r="Q102">
        <v>1</v>
      </c>
      <c r="R102">
        <v>1</v>
      </c>
      <c r="S102">
        <v>1</v>
      </c>
      <c r="T102">
        <v>1</v>
      </c>
      <c r="U102">
        <v>1</v>
      </c>
      <c r="V102">
        <v>1</v>
      </c>
      <c r="W102">
        <v>1</v>
      </c>
      <c r="X102">
        <v>1</v>
      </c>
      <c r="Y102">
        <v>1</v>
      </c>
      <c r="Z102">
        <v>1</v>
      </c>
      <c r="AA102">
        <v>1</v>
      </c>
      <c r="AB102">
        <v>1</v>
      </c>
      <c r="AC102">
        <v>1</v>
      </c>
      <c r="AD102">
        <v>1</v>
      </c>
      <c r="AE102">
        <v>1</v>
      </c>
      <c r="AF102">
        <v>1</v>
      </c>
      <c r="AG102">
        <v>1</v>
      </c>
      <c r="AH102">
        <v>1</v>
      </c>
      <c r="AI102">
        <v>1</v>
      </c>
      <c r="AJ102">
        <v>1</v>
      </c>
      <c r="AK102">
        <v>1</v>
      </c>
      <c r="AL102">
        <v>0</v>
      </c>
      <c r="AM102" s="49" t="s">
        <v>270</v>
      </c>
      <c r="AN102" s="49" t="s">
        <v>14</v>
      </c>
      <c r="AO102" s="49" t="s">
        <v>485</v>
      </c>
      <c r="AP102" s="49" t="s">
        <v>494</v>
      </c>
      <c r="AQ102" s="49" t="s">
        <v>11</v>
      </c>
      <c r="AR102" s="49" t="s">
        <v>487</v>
      </c>
      <c r="AS102" s="49" t="s">
        <v>488</v>
      </c>
      <c r="AT102" s="49" t="s">
        <v>489</v>
      </c>
    </row>
    <row r="103" spans="1:46" x14ac:dyDescent="0.25">
      <c r="A103">
        <v>1</v>
      </c>
      <c r="B103" t="s">
        <v>283</v>
      </c>
      <c r="C103" t="s">
        <v>283</v>
      </c>
      <c r="D103" t="s">
        <v>284</v>
      </c>
      <c r="E103" t="s">
        <v>539</v>
      </c>
      <c r="F103" t="s">
        <v>540</v>
      </c>
      <c r="G103">
        <v>0</v>
      </c>
      <c r="H103">
        <v>1</v>
      </c>
      <c r="I103">
        <v>1</v>
      </c>
      <c r="J103">
        <v>1</v>
      </c>
      <c r="K103">
        <v>1</v>
      </c>
      <c r="L103">
        <v>1</v>
      </c>
      <c r="M103">
        <v>1</v>
      </c>
      <c r="N103">
        <v>1</v>
      </c>
      <c r="O103">
        <v>1</v>
      </c>
      <c r="P103">
        <v>1</v>
      </c>
      <c r="Q103">
        <v>1</v>
      </c>
      <c r="R103">
        <v>1</v>
      </c>
      <c r="S103">
        <v>1</v>
      </c>
      <c r="T103">
        <v>1</v>
      </c>
      <c r="U103">
        <v>1</v>
      </c>
      <c r="V103">
        <v>1</v>
      </c>
      <c r="W103">
        <v>1</v>
      </c>
      <c r="X103">
        <v>1</v>
      </c>
      <c r="Y103">
        <v>1</v>
      </c>
      <c r="Z103">
        <v>1</v>
      </c>
      <c r="AA103">
        <v>1</v>
      </c>
      <c r="AB103">
        <v>1</v>
      </c>
      <c r="AC103">
        <v>1</v>
      </c>
      <c r="AD103">
        <v>1</v>
      </c>
      <c r="AE103">
        <v>1</v>
      </c>
      <c r="AF103">
        <v>1</v>
      </c>
      <c r="AG103">
        <v>1</v>
      </c>
      <c r="AH103">
        <v>1</v>
      </c>
      <c r="AI103">
        <v>1</v>
      </c>
      <c r="AJ103">
        <v>1</v>
      </c>
      <c r="AK103">
        <v>1</v>
      </c>
      <c r="AL103">
        <v>0</v>
      </c>
      <c r="AM103" s="49" t="s">
        <v>284</v>
      </c>
      <c r="AN103" s="49" t="s">
        <v>4</v>
      </c>
      <c r="AO103" s="49" t="s">
        <v>9</v>
      </c>
      <c r="AP103" s="49" t="s">
        <v>501</v>
      </c>
      <c r="AQ103" s="49" t="s">
        <v>9</v>
      </c>
      <c r="AR103" s="49" t="s">
        <v>495</v>
      </c>
      <c r="AS103" s="49" t="s">
        <v>488</v>
      </c>
      <c r="AT103" s="49" t="s">
        <v>489</v>
      </c>
    </row>
    <row r="104" spans="1:46" x14ac:dyDescent="0.25">
      <c r="A104">
        <v>1</v>
      </c>
      <c r="B104" t="s">
        <v>294</v>
      </c>
      <c r="C104" t="s">
        <v>294</v>
      </c>
      <c r="D104" t="s">
        <v>295</v>
      </c>
      <c r="E104" t="s">
        <v>539</v>
      </c>
      <c r="F104" t="s">
        <v>540</v>
      </c>
      <c r="G104">
        <v>1</v>
      </c>
      <c r="H104">
        <v>1</v>
      </c>
      <c r="I104">
        <v>1</v>
      </c>
      <c r="J104">
        <v>1</v>
      </c>
      <c r="K104">
        <v>1</v>
      </c>
      <c r="L104">
        <v>1</v>
      </c>
      <c r="M104">
        <v>1</v>
      </c>
      <c r="N104">
        <v>1</v>
      </c>
      <c r="O104">
        <v>1</v>
      </c>
      <c r="P104">
        <v>1</v>
      </c>
      <c r="Q104">
        <v>1</v>
      </c>
      <c r="R104">
        <v>1</v>
      </c>
      <c r="S104">
        <v>1</v>
      </c>
      <c r="T104">
        <v>1</v>
      </c>
      <c r="U104">
        <v>1</v>
      </c>
      <c r="V104">
        <v>1</v>
      </c>
      <c r="W104">
        <v>1</v>
      </c>
      <c r="X104">
        <v>1</v>
      </c>
      <c r="Y104">
        <v>1</v>
      </c>
      <c r="Z104">
        <v>1</v>
      </c>
      <c r="AA104">
        <v>1</v>
      </c>
      <c r="AB104">
        <v>1</v>
      </c>
      <c r="AC104">
        <v>1</v>
      </c>
      <c r="AD104">
        <v>1</v>
      </c>
      <c r="AE104">
        <v>1</v>
      </c>
      <c r="AF104">
        <v>1</v>
      </c>
      <c r="AG104">
        <v>1</v>
      </c>
      <c r="AH104">
        <v>1</v>
      </c>
      <c r="AI104">
        <v>1</v>
      </c>
      <c r="AJ104">
        <v>1</v>
      </c>
      <c r="AK104">
        <v>1</v>
      </c>
      <c r="AL104">
        <v>0</v>
      </c>
      <c r="AM104" s="49" t="s">
        <v>295</v>
      </c>
      <c r="AN104" s="49" t="s">
        <v>14</v>
      </c>
      <c r="AO104" s="49" t="s">
        <v>485</v>
      </c>
      <c r="AP104" s="49" t="s">
        <v>494</v>
      </c>
      <c r="AQ104" s="49" t="s">
        <v>11</v>
      </c>
      <c r="AR104" s="49" t="s">
        <v>487</v>
      </c>
      <c r="AS104" s="49" t="s">
        <v>488</v>
      </c>
      <c r="AT104" s="49" t="s">
        <v>489</v>
      </c>
    </row>
    <row r="105" spans="1:46" x14ac:dyDescent="0.25">
      <c r="A105">
        <v>1</v>
      </c>
      <c r="B105" t="s">
        <v>290</v>
      </c>
      <c r="C105" t="s">
        <v>290</v>
      </c>
      <c r="D105" t="s">
        <v>291</v>
      </c>
      <c r="E105" t="s">
        <v>539</v>
      </c>
      <c r="F105" t="s">
        <v>540</v>
      </c>
      <c r="G105">
        <v>1</v>
      </c>
      <c r="H105">
        <v>1</v>
      </c>
      <c r="I105">
        <v>1</v>
      </c>
      <c r="J105">
        <v>1</v>
      </c>
      <c r="K105">
        <v>1</v>
      </c>
      <c r="L105">
        <v>1</v>
      </c>
      <c r="M105">
        <v>1</v>
      </c>
      <c r="N105">
        <v>1</v>
      </c>
      <c r="O105">
        <v>1</v>
      </c>
      <c r="P105">
        <v>1</v>
      </c>
      <c r="Q105">
        <v>1</v>
      </c>
      <c r="R105">
        <v>1</v>
      </c>
      <c r="S105">
        <v>1</v>
      </c>
      <c r="T105">
        <v>1</v>
      </c>
      <c r="U105">
        <v>1</v>
      </c>
      <c r="V105">
        <v>1</v>
      </c>
      <c r="W105">
        <v>1</v>
      </c>
      <c r="X105">
        <v>1</v>
      </c>
      <c r="Y105">
        <v>1</v>
      </c>
      <c r="Z105">
        <v>1</v>
      </c>
      <c r="AA105">
        <v>1</v>
      </c>
      <c r="AB105">
        <v>1</v>
      </c>
      <c r="AC105">
        <v>1</v>
      </c>
      <c r="AD105">
        <v>1</v>
      </c>
      <c r="AE105">
        <v>1</v>
      </c>
      <c r="AF105">
        <v>1</v>
      </c>
      <c r="AG105">
        <v>1</v>
      </c>
      <c r="AH105">
        <v>1</v>
      </c>
      <c r="AI105">
        <v>1</v>
      </c>
      <c r="AJ105">
        <v>1</v>
      </c>
      <c r="AK105">
        <v>1</v>
      </c>
      <c r="AL105">
        <v>1</v>
      </c>
      <c r="AM105" s="49" t="s">
        <v>291</v>
      </c>
      <c r="AN105" s="49" t="s">
        <v>14</v>
      </c>
      <c r="AO105" s="49" t="s">
        <v>500</v>
      </c>
      <c r="AP105" s="49" t="s">
        <v>505</v>
      </c>
      <c r="AQ105" s="49" t="s">
        <v>13</v>
      </c>
      <c r="AR105" s="49" t="s">
        <v>487</v>
      </c>
      <c r="AS105" s="49" t="s">
        <v>488</v>
      </c>
      <c r="AT105" s="49" t="s">
        <v>489</v>
      </c>
    </row>
    <row r="106" spans="1:46" x14ac:dyDescent="0.25">
      <c r="A106">
        <v>1</v>
      </c>
      <c r="B106" t="s">
        <v>576</v>
      </c>
      <c r="C106" t="s">
        <v>576</v>
      </c>
      <c r="D106" t="s">
        <v>577</v>
      </c>
      <c r="E106" t="s">
        <v>539</v>
      </c>
      <c r="F106" t="s">
        <v>540</v>
      </c>
      <c r="G106">
        <v>1</v>
      </c>
      <c r="H106">
        <v>1</v>
      </c>
      <c r="I106">
        <v>1</v>
      </c>
      <c r="J106">
        <v>1</v>
      </c>
      <c r="K106">
        <v>1</v>
      </c>
      <c r="L106">
        <v>1</v>
      </c>
      <c r="M106">
        <v>1</v>
      </c>
      <c r="N106">
        <v>1</v>
      </c>
      <c r="O106">
        <v>1</v>
      </c>
      <c r="P106">
        <v>1</v>
      </c>
      <c r="Q106">
        <v>1</v>
      </c>
      <c r="R106">
        <v>1</v>
      </c>
      <c r="S106">
        <v>1</v>
      </c>
      <c r="T106">
        <v>1</v>
      </c>
      <c r="U106">
        <v>1</v>
      </c>
      <c r="V106">
        <v>1</v>
      </c>
      <c r="W106">
        <v>1</v>
      </c>
      <c r="X106">
        <v>1</v>
      </c>
      <c r="Y106">
        <v>1</v>
      </c>
      <c r="Z106">
        <v>1</v>
      </c>
      <c r="AA106">
        <v>1</v>
      </c>
      <c r="AB106">
        <v>1</v>
      </c>
      <c r="AC106">
        <v>1</v>
      </c>
      <c r="AD106">
        <v>1</v>
      </c>
      <c r="AE106">
        <v>1</v>
      </c>
      <c r="AF106">
        <v>1</v>
      </c>
      <c r="AG106">
        <v>1</v>
      </c>
      <c r="AH106">
        <v>1</v>
      </c>
      <c r="AI106">
        <v>1</v>
      </c>
      <c r="AJ106">
        <v>1</v>
      </c>
      <c r="AK106">
        <v>1</v>
      </c>
      <c r="AL106">
        <v>0</v>
      </c>
      <c r="AM106" s="49" t="e">
        <v>#N/A</v>
      </c>
      <c r="AN106" s="49" t="e">
        <v>#N/A</v>
      </c>
      <c r="AO106" s="49" t="e">
        <v>#N/A</v>
      </c>
      <c r="AP106" s="49" t="e">
        <v>#N/A</v>
      </c>
      <c r="AQ106" s="49" t="e">
        <v>#N/A</v>
      </c>
      <c r="AR106" s="49" t="e">
        <v>#N/A</v>
      </c>
      <c r="AS106" s="49" t="e">
        <v>#N/A</v>
      </c>
      <c r="AT106" s="49" t="e">
        <v>#N/A</v>
      </c>
    </row>
    <row r="107" spans="1:46" x14ac:dyDescent="0.25">
      <c r="A107">
        <v>1</v>
      </c>
      <c r="B107" t="s">
        <v>298</v>
      </c>
      <c r="C107" t="s">
        <v>298</v>
      </c>
      <c r="D107" t="s">
        <v>299</v>
      </c>
      <c r="E107" t="s">
        <v>539</v>
      </c>
      <c r="F107" t="s">
        <v>540</v>
      </c>
      <c r="G107">
        <v>1</v>
      </c>
      <c r="H107">
        <v>1</v>
      </c>
      <c r="I107">
        <v>1</v>
      </c>
      <c r="J107">
        <v>1</v>
      </c>
      <c r="K107">
        <v>1</v>
      </c>
      <c r="L107">
        <v>1</v>
      </c>
      <c r="M107">
        <v>1</v>
      </c>
      <c r="N107">
        <v>1</v>
      </c>
      <c r="O107">
        <v>1</v>
      </c>
      <c r="P107">
        <v>1</v>
      </c>
      <c r="Q107">
        <v>1</v>
      </c>
      <c r="R107">
        <v>1</v>
      </c>
      <c r="S107">
        <v>1</v>
      </c>
      <c r="T107">
        <v>1</v>
      </c>
      <c r="U107">
        <v>1</v>
      </c>
      <c r="V107">
        <v>1</v>
      </c>
      <c r="W107">
        <v>1</v>
      </c>
      <c r="X107">
        <v>1</v>
      </c>
      <c r="Y107">
        <v>1</v>
      </c>
      <c r="Z107">
        <v>1</v>
      </c>
      <c r="AA107">
        <v>1</v>
      </c>
      <c r="AB107">
        <v>1</v>
      </c>
      <c r="AC107">
        <v>1</v>
      </c>
      <c r="AD107">
        <v>1</v>
      </c>
      <c r="AE107">
        <v>1</v>
      </c>
      <c r="AF107">
        <v>1</v>
      </c>
      <c r="AG107">
        <v>1</v>
      </c>
      <c r="AH107">
        <v>1</v>
      </c>
      <c r="AI107">
        <v>1</v>
      </c>
      <c r="AJ107">
        <v>1</v>
      </c>
      <c r="AK107">
        <v>1</v>
      </c>
      <c r="AL107">
        <v>1</v>
      </c>
      <c r="AM107" s="49" t="s">
        <v>299</v>
      </c>
      <c r="AN107" s="49" t="s">
        <v>14</v>
      </c>
      <c r="AO107" s="49" t="s">
        <v>509</v>
      </c>
      <c r="AP107" s="49" t="s">
        <v>505</v>
      </c>
      <c r="AQ107" s="49" t="s">
        <v>13</v>
      </c>
      <c r="AR107" s="49" t="s">
        <v>487</v>
      </c>
      <c r="AS107" s="49" t="s">
        <v>488</v>
      </c>
      <c r="AT107" s="49" t="s">
        <v>489</v>
      </c>
    </row>
    <row r="108" spans="1:46" x14ac:dyDescent="0.25">
      <c r="A108">
        <v>1</v>
      </c>
      <c r="B108" t="s">
        <v>288</v>
      </c>
      <c r="C108" t="s">
        <v>288</v>
      </c>
      <c r="D108" t="s">
        <v>289</v>
      </c>
      <c r="E108" t="s">
        <v>539</v>
      </c>
      <c r="F108" t="s">
        <v>540</v>
      </c>
      <c r="G108">
        <v>1</v>
      </c>
      <c r="H108">
        <v>1</v>
      </c>
      <c r="I108">
        <v>1</v>
      </c>
      <c r="J108">
        <v>1</v>
      </c>
      <c r="K108">
        <v>1</v>
      </c>
      <c r="L108">
        <v>1</v>
      </c>
      <c r="M108">
        <v>1</v>
      </c>
      <c r="N108">
        <v>1</v>
      </c>
      <c r="O108">
        <v>1</v>
      </c>
      <c r="P108">
        <v>1</v>
      </c>
      <c r="Q108">
        <v>1</v>
      </c>
      <c r="R108">
        <v>1</v>
      </c>
      <c r="S108">
        <v>1</v>
      </c>
      <c r="T108">
        <v>1</v>
      </c>
      <c r="U108">
        <v>1</v>
      </c>
      <c r="V108">
        <v>1</v>
      </c>
      <c r="W108">
        <v>1</v>
      </c>
      <c r="X108">
        <v>1</v>
      </c>
      <c r="Y108">
        <v>1</v>
      </c>
      <c r="Z108">
        <v>1</v>
      </c>
      <c r="AA108">
        <v>1</v>
      </c>
      <c r="AB108">
        <v>1</v>
      </c>
      <c r="AC108">
        <v>1</v>
      </c>
      <c r="AD108">
        <v>1</v>
      </c>
      <c r="AE108">
        <v>1</v>
      </c>
      <c r="AF108">
        <v>1</v>
      </c>
      <c r="AG108">
        <v>1</v>
      </c>
      <c r="AH108">
        <v>1</v>
      </c>
      <c r="AI108">
        <v>1</v>
      </c>
      <c r="AJ108">
        <v>1</v>
      </c>
      <c r="AK108">
        <v>1</v>
      </c>
      <c r="AL108">
        <v>0</v>
      </c>
      <c r="AM108" s="49" t="s">
        <v>289</v>
      </c>
      <c r="AN108" s="49" t="s">
        <v>14</v>
      </c>
      <c r="AO108" s="49" t="s">
        <v>507</v>
      </c>
      <c r="AP108" s="49" t="s">
        <v>494</v>
      </c>
      <c r="AQ108" s="49" t="s">
        <v>10</v>
      </c>
      <c r="AR108" s="49" t="s">
        <v>487</v>
      </c>
      <c r="AS108" s="49" t="s">
        <v>488</v>
      </c>
      <c r="AT108" s="49" t="s">
        <v>489</v>
      </c>
    </row>
    <row r="109" spans="1:46" x14ac:dyDescent="0.25">
      <c r="A109">
        <v>1</v>
      </c>
      <c r="B109" t="s">
        <v>285</v>
      </c>
      <c r="C109" t="s">
        <v>285</v>
      </c>
      <c r="D109" t="s">
        <v>286</v>
      </c>
      <c r="E109" t="s">
        <v>539</v>
      </c>
      <c r="F109" t="s">
        <v>540</v>
      </c>
      <c r="G109">
        <v>1</v>
      </c>
      <c r="H109">
        <v>1</v>
      </c>
      <c r="I109">
        <v>1</v>
      </c>
      <c r="J109">
        <v>1</v>
      </c>
      <c r="K109">
        <v>1</v>
      </c>
      <c r="L109">
        <v>1</v>
      </c>
      <c r="M109">
        <v>1</v>
      </c>
      <c r="N109">
        <v>1</v>
      </c>
      <c r="O109">
        <v>1</v>
      </c>
      <c r="P109">
        <v>1</v>
      </c>
      <c r="Q109">
        <v>1</v>
      </c>
      <c r="R109">
        <v>1</v>
      </c>
      <c r="S109">
        <v>1</v>
      </c>
      <c r="T109">
        <v>1</v>
      </c>
      <c r="U109">
        <v>1</v>
      </c>
      <c r="V109">
        <v>1</v>
      </c>
      <c r="W109">
        <v>1</v>
      </c>
      <c r="X109">
        <v>1</v>
      </c>
      <c r="Y109">
        <v>1</v>
      </c>
      <c r="Z109">
        <v>1</v>
      </c>
      <c r="AA109">
        <v>1</v>
      </c>
      <c r="AB109">
        <v>1</v>
      </c>
      <c r="AC109">
        <v>1</v>
      </c>
      <c r="AD109">
        <v>1</v>
      </c>
      <c r="AE109">
        <v>1</v>
      </c>
      <c r="AF109">
        <v>1</v>
      </c>
      <c r="AG109">
        <v>1</v>
      </c>
      <c r="AH109">
        <v>1</v>
      </c>
      <c r="AI109">
        <v>1</v>
      </c>
      <c r="AJ109">
        <v>1</v>
      </c>
      <c r="AK109">
        <v>1</v>
      </c>
      <c r="AL109">
        <v>0</v>
      </c>
      <c r="AM109" s="49" t="s">
        <v>286</v>
      </c>
      <c r="AN109" s="49" t="s">
        <v>8</v>
      </c>
      <c r="AO109" s="49" t="s">
        <v>9</v>
      </c>
      <c r="AP109" s="49" t="s">
        <v>486</v>
      </c>
      <c r="AQ109" s="49" t="s">
        <v>9</v>
      </c>
      <c r="AR109" s="49" t="s">
        <v>487</v>
      </c>
      <c r="AS109" s="49" t="s">
        <v>488</v>
      </c>
      <c r="AT109" s="49" t="s">
        <v>489</v>
      </c>
    </row>
    <row r="110" spans="1:46" x14ac:dyDescent="0.25">
      <c r="A110">
        <v>1</v>
      </c>
      <c r="B110" t="s">
        <v>287</v>
      </c>
      <c r="C110" t="s">
        <v>287</v>
      </c>
      <c r="D110" t="s">
        <v>422</v>
      </c>
      <c r="E110" t="s">
        <v>539</v>
      </c>
      <c r="F110" t="s">
        <v>540</v>
      </c>
      <c r="G110">
        <v>1</v>
      </c>
      <c r="H110">
        <v>1</v>
      </c>
      <c r="I110">
        <v>1</v>
      </c>
      <c r="J110">
        <v>1</v>
      </c>
      <c r="K110">
        <v>1</v>
      </c>
      <c r="L110">
        <v>1</v>
      </c>
      <c r="M110">
        <v>1</v>
      </c>
      <c r="N110">
        <v>1</v>
      </c>
      <c r="O110">
        <v>1</v>
      </c>
      <c r="P110">
        <v>1</v>
      </c>
      <c r="Q110">
        <v>1</v>
      </c>
      <c r="R110">
        <v>1</v>
      </c>
      <c r="S110">
        <v>1</v>
      </c>
      <c r="T110">
        <v>1</v>
      </c>
      <c r="U110">
        <v>1</v>
      </c>
      <c r="V110">
        <v>1</v>
      </c>
      <c r="W110">
        <v>1</v>
      </c>
      <c r="X110">
        <v>1</v>
      </c>
      <c r="Y110">
        <v>1</v>
      </c>
      <c r="Z110">
        <v>1</v>
      </c>
      <c r="AA110">
        <v>1</v>
      </c>
      <c r="AB110">
        <v>1</v>
      </c>
      <c r="AC110">
        <v>1</v>
      </c>
      <c r="AD110">
        <v>1</v>
      </c>
      <c r="AE110">
        <v>1</v>
      </c>
      <c r="AF110">
        <v>1</v>
      </c>
      <c r="AG110">
        <v>1</v>
      </c>
      <c r="AH110">
        <v>1</v>
      </c>
      <c r="AI110">
        <v>1</v>
      </c>
      <c r="AJ110">
        <v>1</v>
      </c>
      <c r="AK110">
        <v>1</v>
      </c>
      <c r="AL110">
        <v>0</v>
      </c>
      <c r="AM110" s="49" t="s">
        <v>422</v>
      </c>
      <c r="AN110" s="49" t="s">
        <v>8</v>
      </c>
      <c r="AO110" s="49" t="s">
        <v>9</v>
      </c>
      <c r="AP110" s="49" t="s">
        <v>494</v>
      </c>
      <c r="AQ110" s="49" t="s">
        <v>9</v>
      </c>
      <c r="AR110" s="49" t="s">
        <v>495</v>
      </c>
      <c r="AS110" s="49" t="s">
        <v>496</v>
      </c>
      <c r="AT110" s="49" t="s">
        <v>497</v>
      </c>
    </row>
    <row r="111" spans="1:46" x14ac:dyDescent="0.25">
      <c r="A111">
        <v>1</v>
      </c>
      <c r="B111" t="s">
        <v>493</v>
      </c>
      <c r="C111" t="s">
        <v>578</v>
      </c>
      <c r="D111" t="s">
        <v>579</v>
      </c>
      <c r="E111" t="s">
        <v>539</v>
      </c>
      <c r="F111" t="s">
        <v>540</v>
      </c>
      <c r="G111">
        <v>1</v>
      </c>
      <c r="H111">
        <v>1</v>
      </c>
      <c r="I111">
        <v>1</v>
      </c>
      <c r="J111">
        <v>1</v>
      </c>
      <c r="K111">
        <v>1</v>
      </c>
      <c r="L111">
        <v>1</v>
      </c>
      <c r="M111">
        <v>1</v>
      </c>
      <c r="N111">
        <v>1</v>
      </c>
      <c r="O111">
        <v>1</v>
      </c>
      <c r="P111">
        <v>1</v>
      </c>
      <c r="Q111">
        <v>1</v>
      </c>
      <c r="R111">
        <v>1</v>
      </c>
      <c r="S111">
        <v>1</v>
      </c>
      <c r="T111">
        <v>1</v>
      </c>
      <c r="U111">
        <v>1</v>
      </c>
      <c r="V111">
        <v>1</v>
      </c>
      <c r="W111">
        <v>1</v>
      </c>
      <c r="X111">
        <v>1</v>
      </c>
      <c r="Y111">
        <v>1</v>
      </c>
      <c r="Z111">
        <v>1</v>
      </c>
      <c r="AA111">
        <v>1</v>
      </c>
      <c r="AB111">
        <v>1</v>
      </c>
      <c r="AC111">
        <v>1</v>
      </c>
      <c r="AD111">
        <v>1</v>
      </c>
      <c r="AE111">
        <v>1</v>
      </c>
      <c r="AF111">
        <v>1</v>
      </c>
      <c r="AG111">
        <v>1</v>
      </c>
      <c r="AH111">
        <v>1</v>
      </c>
      <c r="AI111">
        <v>1</v>
      </c>
      <c r="AJ111">
        <v>1</v>
      </c>
      <c r="AK111">
        <v>1</v>
      </c>
      <c r="AL111">
        <v>0</v>
      </c>
      <c r="AM111" s="49" t="e">
        <v>#N/A</v>
      </c>
      <c r="AN111" s="49" t="e">
        <v>#N/A</v>
      </c>
      <c r="AO111" s="49" t="e">
        <v>#N/A</v>
      </c>
      <c r="AP111" s="49" t="e">
        <v>#N/A</v>
      </c>
      <c r="AQ111" s="49" t="e">
        <v>#N/A</v>
      </c>
      <c r="AR111" s="49" t="e">
        <v>#N/A</v>
      </c>
      <c r="AS111" s="49" t="e">
        <v>#N/A</v>
      </c>
      <c r="AT111" s="49" t="e">
        <v>#N/A</v>
      </c>
    </row>
    <row r="112" spans="1:46" x14ac:dyDescent="0.25">
      <c r="A112">
        <v>1</v>
      </c>
      <c r="B112" t="s">
        <v>493</v>
      </c>
      <c r="C112" t="s">
        <v>580</v>
      </c>
      <c r="D112" t="s">
        <v>581</v>
      </c>
      <c r="E112" t="s">
        <v>539</v>
      </c>
      <c r="F112" t="s">
        <v>540</v>
      </c>
      <c r="G112">
        <v>1</v>
      </c>
      <c r="H112">
        <v>1</v>
      </c>
      <c r="I112">
        <v>1</v>
      </c>
      <c r="J112">
        <v>1</v>
      </c>
      <c r="K112">
        <v>1</v>
      </c>
      <c r="L112">
        <v>1</v>
      </c>
      <c r="M112">
        <v>1</v>
      </c>
      <c r="N112">
        <v>1</v>
      </c>
      <c r="O112">
        <v>1</v>
      </c>
      <c r="P112">
        <v>1</v>
      </c>
      <c r="Q112">
        <v>1</v>
      </c>
      <c r="R112">
        <v>1</v>
      </c>
      <c r="S112">
        <v>1</v>
      </c>
      <c r="T112">
        <v>1</v>
      </c>
      <c r="U112">
        <v>1</v>
      </c>
      <c r="V112">
        <v>1</v>
      </c>
      <c r="W112">
        <v>1</v>
      </c>
      <c r="X112">
        <v>1</v>
      </c>
      <c r="Y112">
        <v>1</v>
      </c>
      <c r="Z112">
        <v>1</v>
      </c>
      <c r="AA112">
        <v>1</v>
      </c>
      <c r="AB112">
        <v>1</v>
      </c>
      <c r="AC112">
        <v>1</v>
      </c>
      <c r="AD112">
        <v>1</v>
      </c>
      <c r="AE112">
        <v>1</v>
      </c>
      <c r="AF112">
        <v>1</v>
      </c>
      <c r="AG112">
        <v>1</v>
      </c>
      <c r="AH112">
        <v>1</v>
      </c>
      <c r="AI112">
        <v>1</v>
      </c>
      <c r="AJ112">
        <v>1</v>
      </c>
      <c r="AK112">
        <v>1</v>
      </c>
      <c r="AL112">
        <v>0</v>
      </c>
      <c r="AM112" s="49" t="e">
        <v>#N/A</v>
      </c>
      <c r="AN112" s="49" t="e">
        <v>#N/A</v>
      </c>
      <c r="AO112" s="49" t="e">
        <v>#N/A</v>
      </c>
      <c r="AP112" s="49" t="e">
        <v>#N/A</v>
      </c>
      <c r="AQ112" s="49" t="e">
        <v>#N/A</v>
      </c>
      <c r="AR112" s="49" t="e">
        <v>#N/A</v>
      </c>
      <c r="AS112" s="49" t="e">
        <v>#N/A</v>
      </c>
      <c r="AT112" s="49" t="e">
        <v>#N/A</v>
      </c>
    </row>
    <row r="113" spans="1:46" x14ac:dyDescent="0.25">
      <c r="A113">
        <v>1</v>
      </c>
      <c r="B113" t="s">
        <v>493</v>
      </c>
      <c r="C113" t="s">
        <v>582</v>
      </c>
      <c r="D113" t="s">
        <v>583</v>
      </c>
      <c r="E113" t="s">
        <v>539</v>
      </c>
      <c r="F113" t="s">
        <v>540</v>
      </c>
      <c r="G113">
        <v>1</v>
      </c>
      <c r="H113">
        <v>1</v>
      </c>
      <c r="I113">
        <v>1</v>
      </c>
      <c r="J113">
        <v>1</v>
      </c>
      <c r="K113">
        <v>1</v>
      </c>
      <c r="L113">
        <v>1</v>
      </c>
      <c r="M113">
        <v>1</v>
      </c>
      <c r="N113">
        <v>1</v>
      </c>
      <c r="O113">
        <v>1</v>
      </c>
      <c r="P113">
        <v>1</v>
      </c>
      <c r="Q113">
        <v>1</v>
      </c>
      <c r="R113">
        <v>1</v>
      </c>
      <c r="S113">
        <v>1</v>
      </c>
      <c r="T113">
        <v>1</v>
      </c>
      <c r="U113">
        <v>1</v>
      </c>
      <c r="V113">
        <v>1</v>
      </c>
      <c r="W113">
        <v>1</v>
      </c>
      <c r="X113">
        <v>1</v>
      </c>
      <c r="Y113">
        <v>1</v>
      </c>
      <c r="Z113">
        <v>1</v>
      </c>
      <c r="AA113">
        <v>1</v>
      </c>
      <c r="AB113">
        <v>1</v>
      </c>
      <c r="AC113">
        <v>1</v>
      </c>
      <c r="AD113">
        <v>1</v>
      </c>
      <c r="AE113">
        <v>1</v>
      </c>
      <c r="AF113">
        <v>1</v>
      </c>
      <c r="AG113">
        <v>1</v>
      </c>
      <c r="AH113">
        <v>1</v>
      </c>
      <c r="AI113">
        <v>1</v>
      </c>
      <c r="AJ113">
        <v>1</v>
      </c>
      <c r="AK113">
        <v>1</v>
      </c>
      <c r="AL113">
        <v>0</v>
      </c>
      <c r="AM113" s="49" t="e">
        <v>#N/A</v>
      </c>
      <c r="AN113" s="49" t="e">
        <v>#N/A</v>
      </c>
      <c r="AO113" s="49" t="e">
        <v>#N/A</v>
      </c>
      <c r="AP113" s="49" t="e">
        <v>#N/A</v>
      </c>
      <c r="AQ113" s="49" t="e">
        <v>#N/A</v>
      </c>
      <c r="AR113" s="49" t="e">
        <v>#N/A</v>
      </c>
      <c r="AS113" s="49" t="e">
        <v>#N/A</v>
      </c>
      <c r="AT113" s="49" t="e">
        <v>#N/A</v>
      </c>
    </row>
    <row r="114" spans="1:46" x14ac:dyDescent="0.25">
      <c r="A114">
        <v>1</v>
      </c>
      <c r="B114" t="s">
        <v>493</v>
      </c>
      <c r="C114" t="s">
        <v>584</v>
      </c>
      <c r="D114" t="s">
        <v>585</v>
      </c>
      <c r="E114" t="s">
        <v>539</v>
      </c>
      <c r="F114" t="s">
        <v>540</v>
      </c>
      <c r="G114">
        <v>1</v>
      </c>
      <c r="H114">
        <v>1</v>
      </c>
      <c r="I114">
        <v>1</v>
      </c>
      <c r="J114">
        <v>1</v>
      </c>
      <c r="K114">
        <v>1</v>
      </c>
      <c r="L114">
        <v>1</v>
      </c>
      <c r="M114">
        <v>1</v>
      </c>
      <c r="N114">
        <v>1</v>
      </c>
      <c r="O114">
        <v>1</v>
      </c>
      <c r="P114">
        <v>1</v>
      </c>
      <c r="Q114">
        <v>1</v>
      </c>
      <c r="R114">
        <v>1</v>
      </c>
      <c r="S114">
        <v>1</v>
      </c>
      <c r="T114">
        <v>1</v>
      </c>
      <c r="U114">
        <v>1</v>
      </c>
      <c r="V114">
        <v>1</v>
      </c>
      <c r="W114">
        <v>1</v>
      </c>
      <c r="X114">
        <v>1</v>
      </c>
      <c r="Y114">
        <v>1</v>
      </c>
      <c r="Z114">
        <v>1</v>
      </c>
      <c r="AA114">
        <v>1</v>
      </c>
      <c r="AB114">
        <v>1</v>
      </c>
      <c r="AC114">
        <v>1</v>
      </c>
      <c r="AD114">
        <v>1</v>
      </c>
      <c r="AE114">
        <v>1</v>
      </c>
      <c r="AF114">
        <v>1</v>
      </c>
      <c r="AG114">
        <v>1</v>
      </c>
      <c r="AH114">
        <v>1</v>
      </c>
      <c r="AI114">
        <v>1</v>
      </c>
      <c r="AJ114">
        <v>1</v>
      </c>
      <c r="AK114">
        <v>1</v>
      </c>
      <c r="AL114">
        <v>0</v>
      </c>
      <c r="AM114" s="49" t="e">
        <v>#N/A</v>
      </c>
      <c r="AN114" s="49" t="e">
        <v>#N/A</v>
      </c>
      <c r="AO114" s="49" t="e">
        <v>#N/A</v>
      </c>
      <c r="AP114" s="49" t="e">
        <v>#N/A</v>
      </c>
      <c r="AQ114" s="49" t="e">
        <v>#N/A</v>
      </c>
      <c r="AR114" s="49" t="e">
        <v>#N/A</v>
      </c>
      <c r="AS114" s="49" t="e">
        <v>#N/A</v>
      </c>
      <c r="AT114" s="49" t="e">
        <v>#N/A</v>
      </c>
    </row>
    <row r="115" spans="1:46" x14ac:dyDescent="0.25">
      <c r="A115">
        <v>1</v>
      </c>
      <c r="B115" t="s">
        <v>292</v>
      </c>
      <c r="C115" t="s">
        <v>292</v>
      </c>
      <c r="D115" t="s">
        <v>293</v>
      </c>
      <c r="E115" t="s">
        <v>539</v>
      </c>
      <c r="F115" t="s">
        <v>540</v>
      </c>
      <c r="G115">
        <v>1</v>
      </c>
      <c r="H115">
        <v>1</v>
      </c>
      <c r="I115">
        <v>1</v>
      </c>
      <c r="J115">
        <v>1</v>
      </c>
      <c r="K115">
        <v>1</v>
      </c>
      <c r="L115">
        <v>1</v>
      </c>
      <c r="M115">
        <v>1</v>
      </c>
      <c r="N115">
        <v>1</v>
      </c>
      <c r="O115">
        <v>1</v>
      </c>
      <c r="P115">
        <v>1</v>
      </c>
      <c r="Q115">
        <v>1</v>
      </c>
      <c r="R115">
        <v>1</v>
      </c>
      <c r="S115">
        <v>1</v>
      </c>
      <c r="T115">
        <v>1</v>
      </c>
      <c r="U115">
        <v>1</v>
      </c>
      <c r="V115">
        <v>1</v>
      </c>
      <c r="W115">
        <v>1</v>
      </c>
      <c r="X115">
        <v>1</v>
      </c>
      <c r="Y115">
        <v>1</v>
      </c>
      <c r="Z115">
        <v>1</v>
      </c>
      <c r="AA115">
        <v>1</v>
      </c>
      <c r="AB115">
        <v>1</v>
      </c>
      <c r="AC115">
        <v>1</v>
      </c>
      <c r="AD115">
        <v>1</v>
      </c>
      <c r="AE115">
        <v>1</v>
      </c>
      <c r="AF115">
        <v>1</v>
      </c>
      <c r="AG115">
        <v>1</v>
      </c>
      <c r="AH115">
        <v>1</v>
      </c>
      <c r="AI115">
        <v>1</v>
      </c>
      <c r="AJ115">
        <v>1</v>
      </c>
      <c r="AK115">
        <v>1</v>
      </c>
      <c r="AL115">
        <v>1</v>
      </c>
      <c r="AM115" s="49" t="s">
        <v>293</v>
      </c>
      <c r="AN115" s="49" t="s">
        <v>14</v>
      </c>
      <c r="AO115" s="49" t="s">
        <v>500</v>
      </c>
      <c r="AP115" s="49" t="s">
        <v>505</v>
      </c>
      <c r="AQ115" s="49" t="s">
        <v>13</v>
      </c>
      <c r="AR115" s="49" t="s">
        <v>495</v>
      </c>
      <c r="AS115" s="49" t="s">
        <v>488</v>
      </c>
      <c r="AT115" s="49" t="s">
        <v>489</v>
      </c>
    </row>
    <row r="116" spans="1:46" x14ac:dyDescent="0.25">
      <c r="A116">
        <v>1</v>
      </c>
      <c r="B116" t="s">
        <v>493</v>
      </c>
      <c r="C116" t="s">
        <v>586</v>
      </c>
      <c r="D116" t="s">
        <v>587</v>
      </c>
      <c r="E116" t="s">
        <v>539</v>
      </c>
      <c r="F116" t="s">
        <v>540</v>
      </c>
      <c r="G116">
        <v>1</v>
      </c>
      <c r="H116">
        <v>1</v>
      </c>
      <c r="I116">
        <v>1</v>
      </c>
      <c r="J116">
        <v>1</v>
      </c>
      <c r="K116">
        <v>1</v>
      </c>
      <c r="L116">
        <v>1</v>
      </c>
      <c r="M116">
        <v>1</v>
      </c>
      <c r="N116">
        <v>1</v>
      </c>
      <c r="O116">
        <v>1</v>
      </c>
      <c r="P116">
        <v>1</v>
      </c>
      <c r="Q116">
        <v>1</v>
      </c>
      <c r="R116">
        <v>1</v>
      </c>
      <c r="S116">
        <v>1</v>
      </c>
      <c r="T116">
        <v>1</v>
      </c>
      <c r="U116">
        <v>1</v>
      </c>
      <c r="V116">
        <v>1</v>
      </c>
      <c r="W116">
        <v>1</v>
      </c>
      <c r="X116">
        <v>1</v>
      </c>
      <c r="Y116">
        <v>1</v>
      </c>
      <c r="Z116">
        <v>1</v>
      </c>
      <c r="AA116">
        <v>1</v>
      </c>
      <c r="AB116">
        <v>1</v>
      </c>
      <c r="AC116">
        <v>1</v>
      </c>
      <c r="AD116">
        <v>1</v>
      </c>
      <c r="AE116">
        <v>1</v>
      </c>
      <c r="AF116">
        <v>1</v>
      </c>
      <c r="AG116">
        <v>1</v>
      </c>
      <c r="AH116">
        <v>1</v>
      </c>
      <c r="AI116">
        <v>1</v>
      </c>
      <c r="AJ116">
        <v>1</v>
      </c>
      <c r="AK116">
        <v>1</v>
      </c>
      <c r="AL116">
        <v>1</v>
      </c>
      <c r="AM116" s="49" t="e">
        <v>#N/A</v>
      </c>
      <c r="AN116" s="49" t="e">
        <v>#N/A</v>
      </c>
      <c r="AO116" s="49" t="e">
        <v>#N/A</v>
      </c>
      <c r="AP116" s="49" t="e">
        <v>#N/A</v>
      </c>
      <c r="AQ116" s="49" t="e">
        <v>#N/A</v>
      </c>
      <c r="AR116" s="49" t="e">
        <v>#N/A</v>
      </c>
      <c r="AS116" s="49" t="e">
        <v>#N/A</v>
      </c>
      <c r="AT116" s="49" t="e">
        <v>#N/A</v>
      </c>
    </row>
    <row r="117" spans="1:46" x14ac:dyDescent="0.25">
      <c r="A117">
        <v>1</v>
      </c>
      <c r="B117" t="s">
        <v>493</v>
      </c>
      <c r="C117" t="s">
        <v>588</v>
      </c>
      <c r="D117" t="s">
        <v>589</v>
      </c>
      <c r="E117" t="s">
        <v>539</v>
      </c>
      <c r="F117" t="s">
        <v>540</v>
      </c>
      <c r="G117">
        <v>1</v>
      </c>
      <c r="H117">
        <v>1</v>
      </c>
      <c r="I117">
        <v>1</v>
      </c>
      <c r="J117">
        <v>1</v>
      </c>
      <c r="K117">
        <v>1</v>
      </c>
      <c r="L117">
        <v>1</v>
      </c>
      <c r="M117">
        <v>1</v>
      </c>
      <c r="N117">
        <v>1</v>
      </c>
      <c r="O117">
        <v>1</v>
      </c>
      <c r="P117">
        <v>1</v>
      </c>
      <c r="Q117">
        <v>1</v>
      </c>
      <c r="R117">
        <v>1</v>
      </c>
      <c r="S117">
        <v>1</v>
      </c>
      <c r="T117">
        <v>1</v>
      </c>
      <c r="U117">
        <v>1</v>
      </c>
      <c r="V117">
        <v>1</v>
      </c>
      <c r="W117">
        <v>1</v>
      </c>
      <c r="X117">
        <v>1</v>
      </c>
      <c r="Y117">
        <v>1</v>
      </c>
      <c r="Z117">
        <v>1</v>
      </c>
      <c r="AA117">
        <v>1</v>
      </c>
      <c r="AB117">
        <v>1</v>
      </c>
      <c r="AC117">
        <v>1</v>
      </c>
      <c r="AD117">
        <v>1</v>
      </c>
      <c r="AE117">
        <v>1</v>
      </c>
      <c r="AF117">
        <v>1</v>
      </c>
      <c r="AG117">
        <v>1</v>
      </c>
      <c r="AH117">
        <v>1</v>
      </c>
      <c r="AI117">
        <v>1</v>
      </c>
      <c r="AJ117">
        <v>1</v>
      </c>
      <c r="AK117">
        <v>1</v>
      </c>
      <c r="AL117">
        <v>1</v>
      </c>
      <c r="AM117" s="49" t="e">
        <v>#N/A</v>
      </c>
      <c r="AN117" s="49" t="e">
        <v>#N/A</v>
      </c>
      <c r="AO117" s="49" t="e">
        <v>#N/A</v>
      </c>
      <c r="AP117" s="49" t="e">
        <v>#N/A</v>
      </c>
      <c r="AQ117" s="49" t="e">
        <v>#N/A</v>
      </c>
      <c r="AR117" s="49" t="e">
        <v>#N/A</v>
      </c>
      <c r="AS117" s="49" t="e">
        <v>#N/A</v>
      </c>
      <c r="AT117" s="49" t="e">
        <v>#N/A</v>
      </c>
    </row>
    <row r="118" spans="1:46" x14ac:dyDescent="0.25">
      <c r="A118">
        <v>1</v>
      </c>
      <c r="B118" t="s">
        <v>493</v>
      </c>
      <c r="C118" t="s">
        <v>590</v>
      </c>
      <c r="D118" t="s">
        <v>591</v>
      </c>
      <c r="E118" t="s">
        <v>539</v>
      </c>
      <c r="F118" t="s">
        <v>540</v>
      </c>
      <c r="G118">
        <v>1</v>
      </c>
      <c r="H118">
        <v>1</v>
      </c>
      <c r="I118">
        <v>1</v>
      </c>
      <c r="J118">
        <v>1</v>
      </c>
      <c r="K118">
        <v>1</v>
      </c>
      <c r="L118">
        <v>1</v>
      </c>
      <c r="M118">
        <v>1</v>
      </c>
      <c r="N118">
        <v>1</v>
      </c>
      <c r="O118">
        <v>1</v>
      </c>
      <c r="P118">
        <v>1</v>
      </c>
      <c r="Q118">
        <v>1</v>
      </c>
      <c r="R118">
        <v>1</v>
      </c>
      <c r="S118">
        <v>1</v>
      </c>
      <c r="T118">
        <v>1</v>
      </c>
      <c r="U118">
        <v>1</v>
      </c>
      <c r="V118">
        <v>1</v>
      </c>
      <c r="W118">
        <v>1</v>
      </c>
      <c r="X118">
        <v>1</v>
      </c>
      <c r="Y118">
        <v>1</v>
      </c>
      <c r="Z118">
        <v>1</v>
      </c>
      <c r="AA118">
        <v>1</v>
      </c>
      <c r="AB118">
        <v>1</v>
      </c>
      <c r="AC118">
        <v>1</v>
      </c>
      <c r="AD118">
        <v>1</v>
      </c>
      <c r="AE118">
        <v>1</v>
      </c>
      <c r="AF118">
        <v>1</v>
      </c>
      <c r="AG118">
        <v>1</v>
      </c>
      <c r="AH118">
        <v>1</v>
      </c>
      <c r="AI118">
        <v>1</v>
      </c>
      <c r="AJ118">
        <v>1</v>
      </c>
      <c r="AK118">
        <v>1</v>
      </c>
      <c r="AL118">
        <v>1</v>
      </c>
      <c r="AM118" s="49" t="e">
        <v>#N/A</v>
      </c>
      <c r="AN118" s="49" t="e">
        <v>#N/A</v>
      </c>
      <c r="AO118" s="49" t="e">
        <v>#N/A</v>
      </c>
      <c r="AP118" s="49" t="e">
        <v>#N/A</v>
      </c>
      <c r="AQ118" s="49" t="e">
        <v>#N/A</v>
      </c>
      <c r="AR118" s="49" t="e">
        <v>#N/A</v>
      </c>
      <c r="AS118" s="49" t="e">
        <v>#N/A</v>
      </c>
      <c r="AT118" s="49" t="e">
        <v>#N/A</v>
      </c>
    </row>
    <row r="119" spans="1:46" x14ac:dyDescent="0.25">
      <c r="A119">
        <v>1</v>
      </c>
      <c r="B119" t="s">
        <v>493</v>
      </c>
      <c r="C119" t="s">
        <v>592</v>
      </c>
      <c r="D119" t="s">
        <v>593</v>
      </c>
      <c r="E119" t="s">
        <v>539</v>
      </c>
      <c r="F119" t="s">
        <v>540</v>
      </c>
      <c r="G119">
        <v>1</v>
      </c>
      <c r="H119">
        <v>1</v>
      </c>
      <c r="I119">
        <v>1</v>
      </c>
      <c r="J119">
        <v>1</v>
      </c>
      <c r="K119">
        <v>1</v>
      </c>
      <c r="L119">
        <v>1</v>
      </c>
      <c r="M119">
        <v>1</v>
      </c>
      <c r="N119">
        <v>1</v>
      </c>
      <c r="O119">
        <v>1</v>
      </c>
      <c r="P119">
        <v>1</v>
      </c>
      <c r="Q119">
        <v>1</v>
      </c>
      <c r="R119">
        <v>1</v>
      </c>
      <c r="S119">
        <v>1</v>
      </c>
      <c r="T119">
        <v>1</v>
      </c>
      <c r="U119">
        <v>1</v>
      </c>
      <c r="V119">
        <v>1</v>
      </c>
      <c r="W119">
        <v>1</v>
      </c>
      <c r="X119">
        <v>1</v>
      </c>
      <c r="Y119">
        <v>1</v>
      </c>
      <c r="Z119">
        <v>1</v>
      </c>
      <c r="AA119">
        <v>1</v>
      </c>
      <c r="AB119">
        <v>1</v>
      </c>
      <c r="AC119">
        <v>1</v>
      </c>
      <c r="AD119">
        <v>1</v>
      </c>
      <c r="AE119">
        <v>1</v>
      </c>
      <c r="AF119">
        <v>1</v>
      </c>
      <c r="AG119">
        <v>1</v>
      </c>
      <c r="AH119">
        <v>1</v>
      </c>
      <c r="AI119">
        <v>1</v>
      </c>
      <c r="AJ119">
        <v>1</v>
      </c>
      <c r="AK119">
        <v>1</v>
      </c>
      <c r="AL119">
        <v>1</v>
      </c>
      <c r="AM119" s="49" t="e">
        <v>#N/A</v>
      </c>
      <c r="AN119" s="49" t="e">
        <v>#N/A</v>
      </c>
      <c r="AO119" s="49" t="e">
        <v>#N/A</v>
      </c>
      <c r="AP119" s="49" t="e">
        <v>#N/A</v>
      </c>
      <c r="AQ119" s="49" t="e">
        <v>#N/A</v>
      </c>
      <c r="AR119" s="49" t="e">
        <v>#N/A</v>
      </c>
      <c r="AS119" s="49" t="e">
        <v>#N/A</v>
      </c>
      <c r="AT119" s="49" t="e">
        <v>#N/A</v>
      </c>
    </row>
    <row r="120" spans="1:46" x14ac:dyDescent="0.25">
      <c r="A120">
        <v>1</v>
      </c>
      <c r="B120" t="s">
        <v>300</v>
      </c>
      <c r="C120" t="s">
        <v>300</v>
      </c>
      <c r="D120" t="s">
        <v>423</v>
      </c>
      <c r="E120" t="s">
        <v>539</v>
      </c>
      <c r="F120" t="s">
        <v>540</v>
      </c>
      <c r="G120">
        <v>1</v>
      </c>
      <c r="H120">
        <v>1</v>
      </c>
      <c r="I120">
        <v>1</v>
      </c>
      <c r="J120">
        <v>1</v>
      </c>
      <c r="K120">
        <v>1</v>
      </c>
      <c r="L120">
        <v>1</v>
      </c>
      <c r="M120">
        <v>1</v>
      </c>
      <c r="N120">
        <v>1</v>
      </c>
      <c r="O120">
        <v>1</v>
      </c>
      <c r="P120">
        <v>1</v>
      </c>
      <c r="Q120">
        <v>1</v>
      </c>
      <c r="R120">
        <v>1</v>
      </c>
      <c r="S120">
        <v>1</v>
      </c>
      <c r="T120">
        <v>1</v>
      </c>
      <c r="U120">
        <v>1</v>
      </c>
      <c r="V120">
        <v>1</v>
      </c>
      <c r="W120">
        <v>1</v>
      </c>
      <c r="X120">
        <v>1</v>
      </c>
      <c r="Y120">
        <v>1</v>
      </c>
      <c r="Z120">
        <v>1</v>
      </c>
      <c r="AA120">
        <v>1</v>
      </c>
      <c r="AB120">
        <v>1</v>
      </c>
      <c r="AC120">
        <v>1</v>
      </c>
      <c r="AD120">
        <v>1</v>
      </c>
      <c r="AE120">
        <v>1</v>
      </c>
      <c r="AF120">
        <v>1</v>
      </c>
      <c r="AG120">
        <v>1</v>
      </c>
      <c r="AH120">
        <v>1</v>
      </c>
      <c r="AI120">
        <v>1</v>
      </c>
      <c r="AJ120">
        <v>1</v>
      </c>
      <c r="AK120">
        <v>1</v>
      </c>
      <c r="AL120">
        <v>0</v>
      </c>
      <c r="AM120" s="49" t="s">
        <v>423</v>
      </c>
      <c r="AN120" s="49" t="s">
        <v>14</v>
      </c>
      <c r="AO120" s="49" t="s">
        <v>485</v>
      </c>
      <c r="AP120" s="49" t="s">
        <v>505</v>
      </c>
      <c r="AQ120" s="49" t="s">
        <v>13</v>
      </c>
      <c r="AR120" s="49" t="s">
        <v>495</v>
      </c>
      <c r="AS120" s="49" t="s">
        <v>496</v>
      </c>
      <c r="AT120" s="49" t="s">
        <v>497</v>
      </c>
    </row>
    <row r="121" spans="1:46" x14ac:dyDescent="0.25">
      <c r="A121">
        <v>1</v>
      </c>
      <c r="B121" t="s">
        <v>493</v>
      </c>
      <c r="C121" t="s">
        <v>594</v>
      </c>
      <c r="D121" t="s">
        <v>595</v>
      </c>
      <c r="E121" t="s">
        <v>539</v>
      </c>
      <c r="F121" t="s">
        <v>540</v>
      </c>
      <c r="G121">
        <v>1</v>
      </c>
      <c r="H121">
        <v>1</v>
      </c>
      <c r="I121">
        <v>1</v>
      </c>
      <c r="J121">
        <v>1</v>
      </c>
      <c r="K121">
        <v>1</v>
      </c>
      <c r="L121">
        <v>1</v>
      </c>
      <c r="M121">
        <v>1</v>
      </c>
      <c r="N121">
        <v>1</v>
      </c>
      <c r="O121">
        <v>1</v>
      </c>
      <c r="P121">
        <v>1</v>
      </c>
      <c r="Q121">
        <v>1</v>
      </c>
      <c r="R121">
        <v>1</v>
      </c>
      <c r="S121">
        <v>1</v>
      </c>
      <c r="T121">
        <v>1</v>
      </c>
      <c r="U121">
        <v>1</v>
      </c>
      <c r="V121">
        <v>1</v>
      </c>
      <c r="W121">
        <v>1</v>
      </c>
      <c r="X121">
        <v>1</v>
      </c>
      <c r="Y121">
        <v>1</v>
      </c>
      <c r="Z121">
        <v>1</v>
      </c>
      <c r="AA121">
        <v>1</v>
      </c>
      <c r="AB121">
        <v>1</v>
      </c>
      <c r="AC121">
        <v>1</v>
      </c>
      <c r="AD121">
        <v>1</v>
      </c>
      <c r="AE121">
        <v>1</v>
      </c>
      <c r="AF121">
        <v>1</v>
      </c>
      <c r="AG121">
        <v>1</v>
      </c>
      <c r="AH121">
        <v>1</v>
      </c>
      <c r="AI121">
        <v>1</v>
      </c>
      <c r="AJ121">
        <v>1</v>
      </c>
      <c r="AK121">
        <v>1</v>
      </c>
      <c r="AL121">
        <v>0</v>
      </c>
      <c r="AM121" s="49" t="e">
        <v>#N/A</v>
      </c>
      <c r="AN121" s="49" t="e">
        <v>#N/A</v>
      </c>
      <c r="AO121" s="49" t="e">
        <v>#N/A</v>
      </c>
      <c r="AP121" s="49" t="e">
        <v>#N/A</v>
      </c>
      <c r="AQ121" s="49" t="e">
        <v>#N/A</v>
      </c>
      <c r="AR121" s="49" t="e">
        <v>#N/A</v>
      </c>
      <c r="AS121" s="49" t="e">
        <v>#N/A</v>
      </c>
      <c r="AT121" s="49" t="e">
        <v>#N/A</v>
      </c>
    </row>
    <row r="122" spans="1:46" x14ac:dyDescent="0.25">
      <c r="A122">
        <v>1</v>
      </c>
      <c r="B122" t="s">
        <v>493</v>
      </c>
      <c r="C122" t="s">
        <v>596</v>
      </c>
      <c r="D122" t="s">
        <v>597</v>
      </c>
      <c r="E122" t="s">
        <v>539</v>
      </c>
      <c r="F122" t="s">
        <v>540</v>
      </c>
      <c r="G122">
        <v>1</v>
      </c>
      <c r="H122">
        <v>1</v>
      </c>
      <c r="I122">
        <v>1</v>
      </c>
      <c r="J122">
        <v>1</v>
      </c>
      <c r="K122">
        <v>1</v>
      </c>
      <c r="L122">
        <v>1</v>
      </c>
      <c r="M122">
        <v>1</v>
      </c>
      <c r="N122">
        <v>1</v>
      </c>
      <c r="O122">
        <v>1</v>
      </c>
      <c r="P122">
        <v>1</v>
      </c>
      <c r="Q122">
        <v>1</v>
      </c>
      <c r="R122">
        <v>1</v>
      </c>
      <c r="S122">
        <v>1</v>
      </c>
      <c r="T122">
        <v>1</v>
      </c>
      <c r="U122">
        <v>1</v>
      </c>
      <c r="V122">
        <v>1</v>
      </c>
      <c r="W122">
        <v>1</v>
      </c>
      <c r="X122">
        <v>1</v>
      </c>
      <c r="Y122">
        <v>1</v>
      </c>
      <c r="Z122">
        <v>1</v>
      </c>
      <c r="AA122">
        <v>1</v>
      </c>
      <c r="AB122">
        <v>1</v>
      </c>
      <c r="AC122">
        <v>1</v>
      </c>
      <c r="AD122">
        <v>1</v>
      </c>
      <c r="AE122">
        <v>1</v>
      </c>
      <c r="AF122">
        <v>1</v>
      </c>
      <c r="AG122">
        <v>1</v>
      </c>
      <c r="AH122">
        <v>1</v>
      </c>
      <c r="AI122">
        <v>1</v>
      </c>
      <c r="AJ122">
        <v>1</v>
      </c>
      <c r="AK122">
        <v>1</v>
      </c>
      <c r="AL122">
        <v>0</v>
      </c>
      <c r="AM122" s="49" t="e">
        <v>#N/A</v>
      </c>
      <c r="AN122" s="49" t="e">
        <v>#N/A</v>
      </c>
      <c r="AO122" s="49" t="e">
        <v>#N/A</v>
      </c>
      <c r="AP122" s="49" t="e">
        <v>#N/A</v>
      </c>
      <c r="AQ122" s="49" t="e">
        <v>#N/A</v>
      </c>
      <c r="AR122" s="49" t="e">
        <v>#N/A</v>
      </c>
      <c r="AS122" s="49" t="e">
        <v>#N/A</v>
      </c>
      <c r="AT122" s="49" t="e">
        <v>#N/A</v>
      </c>
    </row>
    <row r="123" spans="1:46" x14ac:dyDescent="0.25">
      <c r="A123">
        <v>1</v>
      </c>
      <c r="B123" t="s">
        <v>493</v>
      </c>
      <c r="C123" t="s">
        <v>598</v>
      </c>
      <c r="D123" t="s">
        <v>599</v>
      </c>
      <c r="E123" t="s">
        <v>539</v>
      </c>
      <c r="F123" t="s">
        <v>540</v>
      </c>
      <c r="G123">
        <v>1</v>
      </c>
      <c r="H123">
        <v>1</v>
      </c>
      <c r="I123">
        <v>1</v>
      </c>
      <c r="J123">
        <v>1</v>
      </c>
      <c r="K123">
        <v>1</v>
      </c>
      <c r="L123">
        <v>1</v>
      </c>
      <c r="M123">
        <v>1</v>
      </c>
      <c r="N123">
        <v>1</v>
      </c>
      <c r="O123">
        <v>1</v>
      </c>
      <c r="P123">
        <v>1</v>
      </c>
      <c r="Q123">
        <v>1</v>
      </c>
      <c r="R123">
        <v>1</v>
      </c>
      <c r="S123">
        <v>1</v>
      </c>
      <c r="T123">
        <v>1</v>
      </c>
      <c r="U123">
        <v>1</v>
      </c>
      <c r="V123">
        <v>1</v>
      </c>
      <c r="W123">
        <v>1</v>
      </c>
      <c r="X123">
        <v>1</v>
      </c>
      <c r="Y123">
        <v>1</v>
      </c>
      <c r="Z123">
        <v>1</v>
      </c>
      <c r="AA123">
        <v>1</v>
      </c>
      <c r="AB123">
        <v>1</v>
      </c>
      <c r="AC123">
        <v>1</v>
      </c>
      <c r="AD123">
        <v>1</v>
      </c>
      <c r="AE123">
        <v>1</v>
      </c>
      <c r="AF123">
        <v>1</v>
      </c>
      <c r="AG123">
        <v>1</v>
      </c>
      <c r="AH123">
        <v>1</v>
      </c>
      <c r="AI123">
        <v>1</v>
      </c>
      <c r="AJ123">
        <v>1</v>
      </c>
      <c r="AK123">
        <v>1</v>
      </c>
      <c r="AL123">
        <v>0</v>
      </c>
      <c r="AM123" s="49" t="e">
        <v>#N/A</v>
      </c>
      <c r="AN123" s="49" t="e">
        <v>#N/A</v>
      </c>
      <c r="AO123" s="49" t="e">
        <v>#N/A</v>
      </c>
      <c r="AP123" s="49" t="e">
        <v>#N/A</v>
      </c>
      <c r="AQ123" s="49" t="e">
        <v>#N/A</v>
      </c>
      <c r="AR123" s="49" t="e">
        <v>#N/A</v>
      </c>
      <c r="AS123" s="49" t="e">
        <v>#N/A</v>
      </c>
      <c r="AT123" s="49" t="e">
        <v>#N/A</v>
      </c>
    </row>
    <row r="124" spans="1:46" x14ac:dyDescent="0.25">
      <c r="A124">
        <v>1</v>
      </c>
      <c r="B124" t="s">
        <v>301</v>
      </c>
      <c r="C124" t="s">
        <v>301</v>
      </c>
      <c r="D124" t="s">
        <v>302</v>
      </c>
      <c r="E124" t="s">
        <v>539</v>
      </c>
      <c r="F124" t="s">
        <v>540</v>
      </c>
      <c r="G124">
        <v>1</v>
      </c>
      <c r="H124">
        <v>1</v>
      </c>
      <c r="I124">
        <v>1</v>
      </c>
      <c r="J124">
        <v>1</v>
      </c>
      <c r="K124">
        <v>1</v>
      </c>
      <c r="L124">
        <v>1</v>
      </c>
      <c r="M124">
        <v>1</v>
      </c>
      <c r="N124">
        <v>1</v>
      </c>
      <c r="O124">
        <v>1</v>
      </c>
      <c r="P124">
        <v>1</v>
      </c>
      <c r="Q124">
        <v>1</v>
      </c>
      <c r="R124">
        <v>1</v>
      </c>
      <c r="S124">
        <v>1</v>
      </c>
      <c r="T124">
        <v>1</v>
      </c>
      <c r="U124">
        <v>1</v>
      </c>
      <c r="V124">
        <v>1</v>
      </c>
      <c r="W124">
        <v>1</v>
      </c>
      <c r="X124">
        <v>1</v>
      </c>
      <c r="Y124">
        <v>1</v>
      </c>
      <c r="Z124">
        <v>1</v>
      </c>
      <c r="AA124">
        <v>1</v>
      </c>
      <c r="AB124">
        <v>1</v>
      </c>
      <c r="AC124">
        <v>1</v>
      </c>
      <c r="AD124">
        <v>1</v>
      </c>
      <c r="AE124">
        <v>1</v>
      </c>
      <c r="AF124">
        <v>1</v>
      </c>
      <c r="AG124">
        <v>1</v>
      </c>
      <c r="AH124">
        <v>1</v>
      </c>
      <c r="AI124">
        <v>1</v>
      </c>
      <c r="AJ124">
        <v>1</v>
      </c>
      <c r="AK124">
        <v>1</v>
      </c>
      <c r="AL124">
        <v>0</v>
      </c>
      <c r="AM124" s="49" t="s">
        <v>302</v>
      </c>
      <c r="AN124" s="49" t="s">
        <v>14</v>
      </c>
      <c r="AO124" s="49" t="s">
        <v>485</v>
      </c>
      <c r="AP124" s="49" t="s">
        <v>494</v>
      </c>
      <c r="AQ124" s="49" t="s">
        <v>11</v>
      </c>
      <c r="AR124" s="49" t="s">
        <v>487</v>
      </c>
      <c r="AS124" s="49" t="s">
        <v>488</v>
      </c>
      <c r="AT124" s="49" t="s">
        <v>489</v>
      </c>
    </row>
    <row r="125" spans="1:46" x14ac:dyDescent="0.25">
      <c r="A125">
        <v>1</v>
      </c>
      <c r="B125" t="s">
        <v>303</v>
      </c>
      <c r="C125" t="s">
        <v>303</v>
      </c>
      <c r="D125" t="s">
        <v>304</v>
      </c>
      <c r="E125" t="s">
        <v>539</v>
      </c>
      <c r="F125" t="s">
        <v>540</v>
      </c>
      <c r="G125">
        <v>1</v>
      </c>
      <c r="H125">
        <v>1</v>
      </c>
      <c r="I125">
        <v>1</v>
      </c>
      <c r="J125">
        <v>1</v>
      </c>
      <c r="K125">
        <v>1</v>
      </c>
      <c r="L125">
        <v>1</v>
      </c>
      <c r="M125">
        <v>1</v>
      </c>
      <c r="N125">
        <v>1</v>
      </c>
      <c r="O125">
        <v>1</v>
      </c>
      <c r="P125">
        <v>1</v>
      </c>
      <c r="Q125">
        <v>1</v>
      </c>
      <c r="R125">
        <v>1</v>
      </c>
      <c r="S125">
        <v>1</v>
      </c>
      <c r="T125">
        <v>1</v>
      </c>
      <c r="U125">
        <v>1</v>
      </c>
      <c r="V125">
        <v>1</v>
      </c>
      <c r="W125">
        <v>1</v>
      </c>
      <c r="X125">
        <v>1</v>
      </c>
      <c r="Y125">
        <v>1</v>
      </c>
      <c r="Z125">
        <v>1</v>
      </c>
      <c r="AA125">
        <v>1</v>
      </c>
      <c r="AB125">
        <v>1</v>
      </c>
      <c r="AC125">
        <v>1</v>
      </c>
      <c r="AD125">
        <v>1</v>
      </c>
      <c r="AE125">
        <v>1</v>
      </c>
      <c r="AF125">
        <v>1</v>
      </c>
      <c r="AG125">
        <v>1</v>
      </c>
      <c r="AH125">
        <v>1</v>
      </c>
      <c r="AI125">
        <v>1</v>
      </c>
      <c r="AJ125">
        <v>1</v>
      </c>
      <c r="AK125">
        <v>1</v>
      </c>
      <c r="AL125">
        <v>0</v>
      </c>
      <c r="AM125" s="49" t="s">
        <v>304</v>
      </c>
      <c r="AN125" s="49" t="s">
        <v>14</v>
      </c>
      <c r="AO125" s="49" t="s">
        <v>507</v>
      </c>
      <c r="AP125" s="49" t="s">
        <v>501</v>
      </c>
      <c r="AQ125" s="49" t="s">
        <v>10</v>
      </c>
      <c r="AR125" s="49" t="s">
        <v>487</v>
      </c>
      <c r="AS125" s="49" t="s">
        <v>488</v>
      </c>
      <c r="AT125" s="49" t="s">
        <v>489</v>
      </c>
    </row>
    <row r="126" spans="1:46" x14ac:dyDescent="0.25">
      <c r="A126">
        <v>1</v>
      </c>
      <c r="B126" t="s">
        <v>319</v>
      </c>
      <c r="C126" t="s">
        <v>319</v>
      </c>
      <c r="D126" t="s">
        <v>320</v>
      </c>
      <c r="E126" t="s">
        <v>539</v>
      </c>
      <c r="F126" t="s">
        <v>540</v>
      </c>
      <c r="G126">
        <v>1</v>
      </c>
      <c r="H126">
        <v>1</v>
      </c>
      <c r="I126">
        <v>1</v>
      </c>
      <c r="J126">
        <v>1</v>
      </c>
      <c r="K126">
        <v>1</v>
      </c>
      <c r="L126">
        <v>1</v>
      </c>
      <c r="M126">
        <v>1</v>
      </c>
      <c r="N126">
        <v>1</v>
      </c>
      <c r="O126">
        <v>1</v>
      </c>
      <c r="P126">
        <v>1</v>
      </c>
      <c r="Q126">
        <v>1</v>
      </c>
      <c r="R126">
        <v>1</v>
      </c>
      <c r="S126">
        <v>1</v>
      </c>
      <c r="T126">
        <v>1</v>
      </c>
      <c r="U126">
        <v>1</v>
      </c>
      <c r="V126">
        <v>1</v>
      </c>
      <c r="W126">
        <v>1</v>
      </c>
      <c r="X126">
        <v>1</v>
      </c>
      <c r="Y126">
        <v>1</v>
      </c>
      <c r="Z126">
        <v>1</v>
      </c>
      <c r="AA126">
        <v>1</v>
      </c>
      <c r="AB126">
        <v>1</v>
      </c>
      <c r="AC126">
        <v>1</v>
      </c>
      <c r="AD126">
        <v>1</v>
      </c>
      <c r="AE126">
        <v>1</v>
      </c>
      <c r="AF126">
        <v>1</v>
      </c>
      <c r="AG126">
        <v>1</v>
      </c>
      <c r="AH126">
        <v>1</v>
      </c>
      <c r="AI126">
        <v>1</v>
      </c>
      <c r="AJ126">
        <v>1</v>
      </c>
      <c r="AK126">
        <v>1</v>
      </c>
      <c r="AL126">
        <v>0</v>
      </c>
      <c r="AM126" s="49" t="s">
        <v>320</v>
      </c>
      <c r="AN126" s="49" t="s">
        <v>14</v>
      </c>
      <c r="AO126" s="49" t="s">
        <v>506</v>
      </c>
      <c r="AP126" s="49" t="s">
        <v>501</v>
      </c>
      <c r="AQ126" s="49" t="s">
        <v>10</v>
      </c>
      <c r="AR126" s="49" t="s">
        <v>487</v>
      </c>
      <c r="AS126" s="49" t="s">
        <v>488</v>
      </c>
      <c r="AT126" s="49" t="s">
        <v>489</v>
      </c>
    </row>
    <row r="127" spans="1:46" x14ac:dyDescent="0.25">
      <c r="A127">
        <v>1</v>
      </c>
      <c r="B127" t="s">
        <v>115</v>
      </c>
      <c r="C127" t="s">
        <v>115</v>
      </c>
      <c r="D127" t="s">
        <v>600</v>
      </c>
      <c r="E127" t="s">
        <v>539</v>
      </c>
      <c r="F127" t="s">
        <v>540</v>
      </c>
      <c r="G127">
        <v>1</v>
      </c>
      <c r="H127">
        <v>1</v>
      </c>
      <c r="I127">
        <v>1</v>
      </c>
      <c r="J127">
        <v>1</v>
      </c>
      <c r="K127">
        <v>1</v>
      </c>
      <c r="L127">
        <v>1</v>
      </c>
      <c r="M127">
        <v>1</v>
      </c>
      <c r="N127">
        <v>1</v>
      </c>
      <c r="O127">
        <v>1</v>
      </c>
      <c r="P127">
        <v>1</v>
      </c>
      <c r="Q127">
        <v>1</v>
      </c>
      <c r="R127">
        <v>1</v>
      </c>
      <c r="S127">
        <v>1</v>
      </c>
      <c r="T127">
        <v>1</v>
      </c>
      <c r="U127">
        <v>1</v>
      </c>
      <c r="V127">
        <v>1</v>
      </c>
      <c r="W127">
        <v>1</v>
      </c>
      <c r="X127">
        <v>1</v>
      </c>
      <c r="Y127">
        <v>1</v>
      </c>
      <c r="Z127">
        <v>1</v>
      </c>
      <c r="AA127">
        <v>1</v>
      </c>
      <c r="AB127">
        <v>1</v>
      </c>
      <c r="AC127">
        <v>1</v>
      </c>
      <c r="AD127">
        <v>1</v>
      </c>
      <c r="AE127">
        <v>1</v>
      </c>
      <c r="AF127">
        <v>1</v>
      </c>
      <c r="AG127">
        <v>1</v>
      </c>
      <c r="AH127">
        <v>1</v>
      </c>
      <c r="AI127">
        <v>1</v>
      </c>
      <c r="AJ127">
        <v>1</v>
      </c>
      <c r="AK127">
        <v>1</v>
      </c>
      <c r="AL127">
        <v>0</v>
      </c>
      <c r="AM127" s="49" t="s">
        <v>116</v>
      </c>
      <c r="AN127" s="49" t="s">
        <v>14</v>
      </c>
      <c r="AO127" s="49" t="s">
        <v>485</v>
      </c>
      <c r="AP127" s="49" t="s">
        <v>501</v>
      </c>
      <c r="AQ127" s="49" t="s">
        <v>11</v>
      </c>
      <c r="AR127" s="49" t="s">
        <v>487</v>
      </c>
      <c r="AS127" s="49" t="s">
        <v>488</v>
      </c>
      <c r="AT127" s="49" t="s">
        <v>489</v>
      </c>
    </row>
    <row r="128" spans="1:46" x14ac:dyDescent="0.25">
      <c r="A128">
        <v>1</v>
      </c>
      <c r="B128" t="s">
        <v>305</v>
      </c>
      <c r="C128" t="s">
        <v>305</v>
      </c>
      <c r="D128" t="s">
        <v>306</v>
      </c>
      <c r="E128" t="s">
        <v>539</v>
      </c>
      <c r="F128" t="s">
        <v>540</v>
      </c>
      <c r="G128">
        <v>1</v>
      </c>
      <c r="H128">
        <v>1</v>
      </c>
      <c r="I128">
        <v>1</v>
      </c>
      <c r="J128">
        <v>1</v>
      </c>
      <c r="K128">
        <v>1</v>
      </c>
      <c r="L128">
        <v>1</v>
      </c>
      <c r="M128">
        <v>1</v>
      </c>
      <c r="N128">
        <v>1</v>
      </c>
      <c r="O128">
        <v>1</v>
      </c>
      <c r="P128">
        <v>1</v>
      </c>
      <c r="Q128">
        <v>1</v>
      </c>
      <c r="R128">
        <v>1</v>
      </c>
      <c r="S128">
        <v>1</v>
      </c>
      <c r="T128">
        <v>1</v>
      </c>
      <c r="U128">
        <v>1</v>
      </c>
      <c r="V128">
        <v>1</v>
      </c>
      <c r="W128">
        <v>1</v>
      </c>
      <c r="X128">
        <v>1</v>
      </c>
      <c r="Y128">
        <v>1</v>
      </c>
      <c r="Z128">
        <v>1</v>
      </c>
      <c r="AA128">
        <v>1</v>
      </c>
      <c r="AB128">
        <v>1</v>
      </c>
      <c r="AC128">
        <v>1</v>
      </c>
      <c r="AD128">
        <v>1</v>
      </c>
      <c r="AE128">
        <v>1</v>
      </c>
      <c r="AF128">
        <v>1</v>
      </c>
      <c r="AG128">
        <v>1</v>
      </c>
      <c r="AH128">
        <v>1</v>
      </c>
      <c r="AI128">
        <v>1</v>
      </c>
      <c r="AJ128">
        <v>1</v>
      </c>
      <c r="AK128">
        <v>1</v>
      </c>
      <c r="AL128">
        <v>0</v>
      </c>
      <c r="AM128" s="49" t="s">
        <v>306</v>
      </c>
      <c r="AN128" s="49" t="s">
        <v>14</v>
      </c>
      <c r="AO128" s="49" t="s">
        <v>506</v>
      </c>
      <c r="AP128" s="49" t="s">
        <v>501</v>
      </c>
      <c r="AQ128" s="49" t="s">
        <v>10</v>
      </c>
      <c r="AR128" s="49" t="s">
        <v>487</v>
      </c>
      <c r="AS128" s="49" t="s">
        <v>488</v>
      </c>
      <c r="AT128" s="49" t="s">
        <v>489</v>
      </c>
    </row>
    <row r="129" spans="1:46" x14ac:dyDescent="0.25">
      <c r="A129">
        <v>1</v>
      </c>
      <c r="B129" t="s">
        <v>307</v>
      </c>
      <c r="C129" t="s">
        <v>307</v>
      </c>
      <c r="D129" t="s">
        <v>308</v>
      </c>
      <c r="E129" t="s">
        <v>539</v>
      </c>
      <c r="F129" t="s">
        <v>540</v>
      </c>
      <c r="G129">
        <v>1</v>
      </c>
      <c r="H129">
        <v>1</v>
      </c>
      <c r="I129">
        <v>1</v>
      </c>
      <c r="J129">
        <v>1</v>
      </c>
      <c r="K129">
        <v>1</v>
      </c>
      <c r="L129">
        <v>1</v>
      </c>
      <c r="M129">
        <v>1</v>
      </c>
      <c r="N129">
        <v>1</v>
      </c>
      <c r="O129">
        <v>1</v>
      </c>
      <c r="P129">
        <v>1</v>
      </c>
      <c r="Q129">
        <v>1</v>
      </c>
      <c r="R129">
        <v>1</v>
      </c>
      <c r="S129">
        <v>1</v>
      </c>
      <c r="T129">
        <v>1</v>
      </c>
      <c r="U129">
        <v>1</v>
      </c>
      <c r="V129">
        <v>1</v>
      </c>
      <c r="W129">
        <v>1</v>
      </c>
      <c r="X129">
        <v>1</v>
      </c>
      <c r="Y129">
        <v>1</v>
      </c>
      <c r="Z129">
        <v>1</v>
      </c>
      <c r="AA129">
        <v>1</v>
      </c>
      <c r="AB129">
        <v>1</v>
      </c>
      <c r="AC129">
        <v>1</v>
      </c>
      <c r="AD129">
        <v>1</v>
      </c>
      <c r="AE129">
        <v>1</v>
      </c>
      <c r="AF129">
        <v>1</v>
      </c>
      <c r="AG129">
        <v>1</v>
      </c>
      <c r="AH129">
        <v>1</v>
      </c>
      <c r="AI129">
        <v>1</v>
      </c>
      <c r="AJ129">
        <v>1</v>
      </c>
      <c r="AK129">
        <v>1</v>
      </c>
      <c r="AL129">
        <v>0</v>
      </c>
      <c r="AM129" s="49" t="s">
        <v>308</v>
      </c>
      <c r="AN129" s="49" t="s">
        <v>14</v>
      </c>
      <c r="AO129" s="49" t="s">
        <v>485</v>
      </c>
      <c r="AP129" s="49" t="s">
        <v>494</v>
      </c>
      <c r="AQ129" s="49" t="s">
        <v>11</v>
      </c>
      <c r="AR129" s="49" t="s">
        <v>487</v>
      </c>
      <c r="AS129" s="49" t="s">
        <v>488</v>
      </c>
      <c r="AT129" s="49" t="s">
        <v>489</v>
      </c>
    </row>
    <row r="130" spans="1:46" x14ac:dyDescent="0.25">
      <c r="A130">
        <v>1</v>
      </c>
      <c r="B130" t="s">
        <v>313</v>
      </c>
      <c r="C130" t="s">
        <v>313</v>
      </c>
      <c r="D130" t="s">
        <v>314</v>
      </c>
      <c r="E130" t="s">
        <v>539</v>
      </c>
      <c r="F130" t="s">
        <v>540</v>
      </c>
      <c r="G130">
        <v>1</v>
      </c>
      <c r="H130">
        <v>1</v>
      </c>
      <c r="I130">
        <v>1</v>
      </c>
      <c r="J130">
        <v>1</v>
      </c>
      <c r="K130">
        <v>1</v>
      </c>
      <c r="L130">
        <v>1</v>
      </c>
      <c r="M130">
        <v>1</v>
      </c>
      <c r="N130">
        <v>1</v>
      </c>
      <c r="O130">
        <v>1</v>
      </c>
      <c r="P130">
        <v>1</v>
      </c>
      <c r="Q130">
        <v>1</v>
      </c>
      <c r="R130">
        <v>1</v>
      </c>
      <c r="S130">
        <v>1</v>
      </c>
      <c r="T130">
        <v>1</v>
      </c>
      <c r="U130">
        <v>1</v>
      </c>
      <c r="V130">
        <v>1</v>
      </c>
      <c r="W130">
        <v>1</v>
      </c>
      <c r="X130">
        <v>1</v>
      </c>
      <c r="Y130">
        <v>1</v>
      </c>
      <c r="Z130">
        <v>1</v>
      </c>
      <c r="AA130">
        <v>1</v>
      </c>
      <c r="AB130">
        <v>1</v>
      </c>
      <c r="AC130">
        <v>1</v>
      </c>
      <c r="AD130">
        <v>1</v>
      </c>
      <c r="AE130">
        <v>1</v>
      </c>
      <c r="AF130">
        <v>1</v>
      </c>
      <c r="AG130">
        <v>1</v>
      </c>
      <c r="AH130">
        <v>1</v>
      </c>
      <c r="AI130">
        <v>1</v>
      </c>
      <c r="AJ130">
        <v>1</v>
      </c>
      <c r="AK130">
        <v>1</v>
      </c>
      <c r="AL130">
        <v>1</v>
      </c>
      <c r="AM130" s="49" t="s">
        <v>314</v>
      </c>
      <c r="AN130" s="49" t="s">
        <v>14</v>
      </c>
      <c r="AO130" s="49" t="s">
        <v>500</v>
      </c>
      <c r="AP130" s="49" t="s">
        <v>505</v>
      </c>
      <c r="AQ130" s="49" t="s">
        <v>13</v>
      </c>
      <c r="AR130" s="49" t="s">
        <v>487</v>
      </c>
      <c r="AS130" s="49" t="s">
        <v>488</v>
      </c>
      <c r="AT130" s="49" t="s">
        <v>489</v>
      </c>
    </row>
    <row r="131" spans="1:46" x14ac:dyDescent="0.25">
      <c r="A131">
        <v>1</v>
      </c>
      <c r="B131" t="s">
        <v>317</v>
      </c>
      <c r="C131" t="s">
        <v>317</v>
      </c>
      <c r="D131" t="s">
        <v>318</v>
      </c>
      <c r="E131" t="s">
        <v>539</v>
      </c>
      <c r="F131" t="s">
        <v>540</v>
      </c>
      <c r="G131">
        <v>1</v>
      </c>
      <c r="H131">
        <v>1</v>
      </c>
      <c r="I131">
        <v>1</v>
      </c>
      <c r="J131">
        <v>1</v>
      </c>
      <c r="K131">
        <v>1</v>
      </c>
      <c r="L131">
        <v>1</v>
      </c>
      <c r="M131">
        <v>1</v>
      </c>
      <c r="N131">
        <v>1</v>
      </c>
      <c r="O131">
        <v>1</v>
      </c>
      <c r="P131">
        <v>1</v>
      </c>
      <c r="Q131">
        <v>1</v>
      </c>
      <c r="R131">
        <v>1</v>
      </c>
      <c r="S131">
        <v>1</v>
      </c>
      <c r="T131">
        <v>1</v>
      </c>
      <c r="U131">
        <v>1</v>
      </c>
      <c r="V131">
        <v>1</v>
      </c>
      <c r="W131">
        <v>1</v>
      </c>
      <c r="X131">
        <v>1</v>
      </c>
      <c r="Y131">
        <v>1</v>
      </c>
      <c r="Z131">
        <v>1</v>
      </c>
      <c r="AA131">
        <v>1</v>
      </c>
      <c r="AB131">
        <v>1</v>
      </c>
      <c r="AC131">
        <v>1</v>
      </c>
      <c r="AD131">
        <v>1</v>
      </c>
      <c r="AE131">
        <v>1</v>
      </c>
      <c r="AF131">
        <v>1</v>
      </c>
      <c r="AG131">
        <v>1</v>
      </c>
      <c r="AH131">
        <v>1</v>
      </c>
      <c r="AI131">
        <v>1</v>
      </c>
      <c r="AJ131">
        <v>1</v>
      </c>
      <c r="AK131">
        <v>1</v>
      </c>
      <c r="AL131">
        <v>1</v>
      </c>
      <c r="AM131" s="49" t="s">
        <v>318</v>
      </c>
      <c r="AN131" s="49" t="s">
        <v>14</v>
      </c>
      <c r="AO131" s="49" t="s">
        <v>500</v>
      </c>
      <c r="AP131" s="49" t="s">
        <v>505</v>
      </c>
      <c r="AQ131" s="49" t="s">
        <v>13</v>
      </c>
      <c r="AR131" s="49" t="s">
        <v>487</v>
      </c>
      <c r="AS131" s="49" t="s">
        <v>488</v>
      </c>
      <c r="AT131" s="49" t="s">
        <v>489</v>
      </c>
    </row>
    <row r="132" spans="1:46" x14ac:dyDescent="0.25">
      <c r="A132">
        <v>1</v>
      </c>
      <c r="B132" t="s">
        <v>321</v>
      </c>
      <c r="C132" t="s">
        <v>321</v>
      </c>
      <c r="D132" t="s">
        <v>424</v>
      </c>
      <c r="E132" t="s">
        <v>539</v>
      </c>
      <c r="F132" t="s">
        <v>540</v>
      </c>
      <c r="G132">
        <v>1</v>
      </c>
      <c r="H132">
        <v>1</v>
      </c>
      <c r="I132">
        <v>1</v>
      </c>
      <c r="J132">
        <v>1</v>
      </c>
      <c r="K132">
        <v>1</v>
      </c>
      <c r="L132">
        <v>1</v>
      </c>
      <c r="M132">
        <v>1</v>
      </c>
      <c r="N132">
        <v>1</v>
      </c>
      <c r="O132">
        <v>1</v>
      </c>
      <c r="P132">
        <v>1</v>
      </c>
      <c r="Q132">
        <v>1</v>
      </c>
      <c r="R132">
        <v>1</v>
      </c>
      <c r="S132">
        <v>1</v>
      </c>
      <c r="T132">
        <v>1</v>
      </c>
      <c r="U132">
        <v>1</v>
      </c>
      <c r="V132">
        <v>1</v>
      </c>
      <c r="W132">
        <v>1</v>
      </c>
      <c r="X132">
        <v>1</v>
      </c>
      <c r="Y132">
        <v>1</v>
      </c>
      <c r="Z132">
        <v>1</v>
      </c>
      <c r="AA132">
        <v>1</v>
      </c>
      <c r="AB132">
        <v>1</v>
      </c>
      <c r="AC132">
        <v>1</v>
      </c>
      <c r="AD132">
        <v>1</v>
      </c>
      <c r="AE132">
        <v>1</v>
      </c>
      <c r="AF132">
        <v>1</v>
      </c>
      <c r="AG132">
        <v>1</v>
      </c>
      <c r="AH132">
        <v>1</v>
      </c>
      <c r="AI132">
        <v>1</v>
      </c>
      <c r="AJ132">
        <v>1</v>
      </c>
      <c r="AK132">
        <v>1</v>
      </c>
      <c r="AL132">
        <v>0</v>
      </c>
      <c r="AM132" s="49" t="s">
        <v>424</v>
      </c>
      <c r="AN132" s="49" t="s">
        <v>14</v>
      </c>
      <c r="AO132" s="49" t="s">
        <v>485</v>
      </c>
      <c r="AP132" s="49" t="s">
        <v>505</v>
      </c>
      <c r="AQ132" s="49" t="s">
        <v>13</v>
      </c>
      <c r="AR132" s="49" t="s">
        <v>495</v>
      </c>
      <c r="AS132" s="49" t="s">
        <v>496</v>
      </c>
      <c r="AT132" s="49" t="s">
        <v>497</v>
      </c>
    </row>
    <row r="133" spans="1:46" x14ac:dyDescent="0.25">
      <c r="A133">
        <v>1</v>
      </c>
      <c r="B133" t="s">
        <v>253</v>
      </c>
      <c r="C133" t="s">
        <v>253</v>
      </c>
      <c r="D133" t="s">
        <v>601</v>
      </c>
      <c r="E133" t="s">
        <v>539</v>
      </c>
      <c r="F133" t="s">
        <v>540</v>
      </c>
      <c r="G133">
        <v>1</v>
      </c>
      <c r="H133">
        <v>1</v>
      </c>
      <c r="I133">
        <v>1</v>
      </c>
      <c r="J133">
        <v>1</v>
      </c>
      <c r="K133">
        <v>1</v>
      </c>
      <c r="L133">
        <v>1</v>
      </c>
      <c r="M133">
        <v>1</v>
      </c>
      <c r="N133">
        <v>1</v>
      </c>
      <c r="O133">
        <v>1</v>
      </c>
      <c r="P133">
        <v>1</v>
      </c>
      <c r="Q133">
        <v>1</v>
      </c>
      <c r="R133">
        <v>1</v>
      </c>
      <c r="S133">
        <v>1</v>
      </c>
      <c r="T133">
        <v>1</v>
      </c>
      <c r="U133">
        <v>1</v>
      </c>
      <c r="V133">
        <v>1</v>
      </c>
      <c r="W133">
        <v>1</v>
      </c>
      <c r="X133">
        <v>1</v>
      </c>
      <c r="Y133">
        <v>1</v>
      </c>
      <c r="Z133">
        <v>1</v>
      </c>
      <c r="AA133">
        <v>1</v>
      </c>
      <c r="AB133">
        <v>1</v>
      </c>
      <c r="AC133">
        <v>1</v>
      </c>
      <c r="AD133">
        <v>1</v>
      </c>
      <c r="AE133">
        <v>1</v>
      </c>
      <c r="AF133">
        <v>1</v>
      </c>
      <c r="AG133">
        <v>1</v>
      </c>
      <c r="AH133">
        <v>1</v>
      </c>
      <c r="AI133">
        <v>1</v>
      </c>
      <c r="AJ133">
        <v>1</v>
      </c>
      <c r="AK133">
        <v>1</v>
      </c>
      <c r="AL133">
        <v>1</v>
      </c>
      <c r="AM133" s="49" t="s">
        <v>254</v>
      </c>
      <c r="AN133" s="49" t="s">
        <v>14</v>
      </c>
      <c r="AO133" s="49" t="s">
        <v>500</v>
      </c>
      <c r="AP133" s="49" t="s">
        <v>501</v>
      </c>
      <c r="AQ133" s="49" t="s">
        <v>502</v>
      </c>
      <c r="AR133" s="49" t="s">
        <v>487</v>
      </c>
      <c r="AS133" s="49" t="s">
        <v>488</v>
      </c>
      <c r="AT133" s="49" t="s">
        <v>489</v>
      </c>
    </row>
    <row r="134" spans="1:46" x14ac:dyDescent="0.25">
      <c r="A134">
        <v>1</v>
      </c>
      <c r="B134" t="s">
        <v>263</v>
      </c>
      <c r="C134" t="s">
        <v>263</v>
      </c>
      <c r="D134" t="s">
        <v>602</v>
      </c>
      <c r="E134" t="s">
        <v>539</v>
      </c>
      <c r="F134" t="s">
        <v>540</v>
      </c>
      <c r="G134">
        <v>1</v>
      </c>
      <c r="H134">
        <v>1</v>
      </c>
      <c r="I134">
        <v>1</v>
      </c>
      <c r="J134">
        <v>1</v>
      </c>
      <c r="K134">
        <v>1</v>
      </c>
      <c r="L134">
        <v>1</v>
      </c>
      <c r="M134">
        <v>1</v>
      </c>
      <c r="N134">
        <v>1</v>
      </c>
      <c r="O134">
        <v>1</v>
      </c>
      <c r="P134">
        <v>1</v>
      </c>
      <c r="Q134">
        <v>1</v>
      </c>
      <c r="R134">
        <v>1</v>
      </c>
      <c r="S134">
        <v>1</v>
      </c>
      <c r="T134">
        <v>1</v>
      </c>
      <c r="U134">
        <v>1</v>
      </c>
      <c r="V134">
        <v>1</v>
      </c>
      <c r="W134">
        <v>1</v>
      </c>
      <c r="X134">
        <v>1</v>
      </c>
      <c r="Y134">
        <v>1</v>
      </c>
      <c r="Z134">
        <v>1</v>
      </c>
      <c r="AA134">
        <v>1</v>
      </c>
      <c r="AB134">
        <v>1</v>
      </c>
      <c r="AC134">
        <v>1</v>
      </c>
      <c r="AD134">
        <v>1</v>
      </c>
      <c r="AE134">
        <v>1</v>
      </c>
      <c r="AF134">
        <v>1</v>
      </c>
      <c r="AG134">
        <v>1</v>
      </c>
      <c r="AH134">
        <v>1</v>
      </c>
      <c r="AI134">
        <v>1</v>
      </c>
      <c r="AJ134">
        <v>1</v>
      </c>
      <c r="AK134">
        <v>1</v>
      </c>
      <c r="AL134">
        <v>1</v>
      </c>
      <c r="AM134" s="49" t="s">
        <v>264</v>
      </c>
      <c r="AN134" s="49" t="s">
        <v>14</v>
      </c>
      <c r="AO134" s="49" t="s">
        <v>500</v>
      </c>
      <c r="AP134" s="49" t="s">
        <v>501</v>
      </c>
      <c r="AQ134" s="49" t="s">
        <v>502</v>
      </c>
      <c r="AR134" s="49" t="s">
        <v>487</v>
      </c>
      <c r="AS134" s="49" t="s">
        <v>488</v>
      </c>
      <c r="AT134" s="49" t="s">
        <v>489</v>
      </c>
    </row>
    <row r="135" spans="1:46" x14ac:dyDescent="0.25">
      <c r="A135">
        <v>1</v>
      </c>
      <c r="B135" t="s">
        <v>123</v>
      </c>
      <c r="C135" t="s">
        <v>123</v>
      </c>
      <c r="D135" t="s">
        <v>603</v>
      </c>
      <c r="E135" t="s">
        <v>539</v>
      </c>
      <c r="F135" t="s">
        <v>540</v>
      </c>
      <c r="G135">
        <v>1</v>
      </c>
      <c r="H135">
        <v>1</v>
      </c>
      <c r="I135">
        <v>1</v>
      </c>
      <c r="J135">
        <v>1</v>
      </c>
      <c r="K135">
        <v>1</v>
      </c>
      <c r="L135">
        <v>1</v>
      </c>
      <c r="M135">
        <v>1</v>
      </c>
      <c r="N135">
        <v>1</v>
      </c>
      <c r="O135">
        <v>1</v>
      </c>
      <c r="P135">
        <v>1</v>
      </c>
      <c r="Q135">
        <v>1</v>
      </c>
      <c r="R135">
        <v>1</v>
      </c>
      <c r="S135">
        <v>1</v>
      </c>
      <c r="T135">
        <v>1</v>
      </c>
      <c r="U135">
        <v>1</v>
      </c>
      <c r="V135">
        <v>1</v>
      </c>
      <c r="W135">
        <v>1</v>
      </c>
      <c r="X135">
        <v>1</v>
      </c>
      <c r="Y135">
        <v>1</v>
      </c>
      <c r="Z135">
        <v>1</v>
      </c>
      <c r="AA135">
        <v>1</v>
      </c>
      <c r="AB135">
        <v>1</v>
      </c>
      <c r="AC135">
        <v>1</v>
      </c>
      <c r="AD135">
        <v>1</v>
      </c>
      <c r="AE135">
        <v>1</v>
      </c>
      <c r="AF135">
        <v>1</v>
      </c>
      <c r="AG135">
        <v>1</v>
      </c>
      <c r="AH135">
        <v>1</v>
      </c>
      <c r="AI135">
        <v>1</v>
      </c>
      <c r="AJ135">
        <v>1</v>
      </c>
      <c r="AK135">
        <v>1</v>
      </c>
      <c r="AL135">
        <v>0</v>
      </c>
      <c r="AM135" s="49" t="s">
        <v>410</v>
      </c>
      <c r="AN135" s="49" t="s">
        <v>5</v>
      </c>
      <c r="AO135" s="49" t="s">
        <v>9</v>
      </c>
      <c r="AP135" s="49" t="s">
        <v>494</v>
      </c>
      <c r="AQ135" s="49" t="s">
        <v>9</v>
      </c>
      <c r="AR135" s="49" t="s">
        <v>495</v>
      </c>
      <c r="AS135" s="49" t="s">
        <v>496</v>
      </c>
      <c r="AT135" s="49" t="s">
        <v>497</v>
      </c>
    </row>
    <row r="136" spans="1:46" x14ac:dyDescent="0.25">
      <c r="A136">
        <v>1</v>
      </c>
      <c r="B136" t="s">
        <v>375</v>
      </c>
      <c r="C136" t="s">
        <v>375</v>
      </c>
      <c r="D136" t="s">
        <v>604</v>
      </c>
      <c r="E136" t="s">
        <v>539</v>
      </c>
      <c r="F136" t="s">
        <v>540</v>
      </c>
      <c r="G136">
        <v>1</v>
      </c>
      <c r="H136">
        <v>1</v>
      </c>
      <c r="I136">
        <v>1</v>
      </c>
      <c r="J136">
        <v>1</v>
      </c>
      <c r="K136">
        <v>1</v>
      </c>
      <c r="L136">
        <v>1</v>
      </c>
      <c r="M136">
        <v>1</v>
      </c>
      <c r="N136">
        <v>1</v>
      </c>
      <c r="O136">
        <v>1</v>
      </c>
      <c r="P136">
        <v>1</v>
      </c>
      <c r="Q136">
        <v>1</v>
      </c>
      <c r="R136">
        <v>1</v>
      </c>
      <c r="S136">
        <v>1</v>
      </c>
      <c r="T136">
        <v>1</v>
      </c>
      <c r="U136">
        <v>1</v>
      </c>
      <c r="V136">
        <v>1</v>
      </c>
      <c r="W136">
        <v>1</v>
      </c>
      <c r="X136">
        <v>1</v>
      </c>
      <c r="Y136">
        <v>1</v>
      </c>
      <c r="Z136">
        <v>1</v>
      </c>
      <c r="AA136">
        <v>1</v>
      </c>
      <c r="AB136">
        <v>1</v>
      </c>
      <c r="AC136">
        <v>1</v>
      </c>
      <c r="AD136">
        <v>1</v>
      </c>
      <c r="AE136">
        <v>1</v>
      </c>
      <c r="AF136">
        <v>1</v>
      </c>
      <c r="AG136">
        <v>1</v>
      </c>
      <c r="AH136">
        <v>1</v>
      </c>
      <c r="AI136">
        <v>1</v>
      </c>
      <c r="AJ136">
        <v>1</v>
      </c>
      <c r="AK136">
        <v>1</v>
      </c>
      <c r="AL136">
        <v>1</v>
      </c>
      <c r="AM136" s="49" t="s">
        <v>376</v>
      </c>
      <c r="AN136" s="49" t="s">
        <v>14</v>
      </c>
      <c r="AO136" s="49" t="s">
        <v>500</v>
      </c>
      <c r="AP136" s="49" t="s">
        <v>501</v>
      </c>
      <c r="AQ136" s="49" t="s">
        <v>502</v>
      </c>
      <c r="AR136" s="49" t="s">
        <v>487</v>
      </c>
      <c r="AS136" s="49" t="s">
        <v>488</v>
      </c>
      <c r="AT136" s="49" t="s">
        <v>489</v>
      </c>
    </row>
    <row r="137" spans="1:46" x14ac:dyDescent="0.25">
      <c r="A137">
        <v>1</v>
      </c>
      <c r="B137" t="s">
        <v>322</v>
      </c>
      <c r="C137" t="s">
        <v>322</v>
      </c>
      <c r="D137" t="s">
        <v>323</v>
      </c>
      <c r="E137" t="s">
        <v>539</v>
      </c>
      <c r="F137" t="s">
        <v>540</v>
      </c>
      <c r="G137">
        <v>1</v>
      </c>
      <c r="H137">
        <v>1</v>
      </c>
      <c r="I137">
        <v>1</v>
      </c>
      <c r="J137">
        <v>1</v>
      </c>
      <c r="K137">
        <v>1</v>
      </c>
      <c r="L137">
        <v>1</v>
      </c>
      <c r="M137">
        <v>1</v>
      </c>
      <c r="N137">
        <v>1</v>
      </c>
      <c r="O137">
        <v>1</v>
      </c>
      <c r="P137">
        <v>1</v>
      </c>
      <c r="Q137">
        <v>1</v>
      </c>
      <c r="R137">
        <v>1</v>
      </c>
      <c r="S137">
        <v>1</v>
      </c>
      <c r="T137">
        <v>1</v>
      </c>
      <c r="U137">
        <v>1</v>
      </c>
      <c r="V137">
        <v>1</v>
      </c>
      <c r="W137">
        <v>1</v>
      </c>
      <c r="X137">
        <v>1</v>
      </c>
      <c r="Y137">
        <v>1</v>
      </c>
      <c r="Z137">
        <v>1</v>
      </c>
      <c r="AA137">
        <v>1</v>
      </c>
      <c r="AB137">
        <v>1</v>
      </c>
      <c r="AC137">
        <v>1</v>
      </c>
      <c r="AD137">
        <v>1</v>
      </c>
      <c r="AE137">
        <v>1</v>
      </c>
      <c r="AF137">
        <v>1</v>
      </c>
      <c r="AG137">
        <v>1</v>
      </c>
      <c r="AH137">
        <v>1</v>
      </c>
      <c r="AI137">
        <v>1</v>
      </c>
      <c r="AJ137">
        <v>1</v>
      </c>
      <c r="AK137">
        <v>1</v>
      </c>
      <c r="AL137">
        <v>1</v>
      </c>
      <c r="AM137" s="49" t="s">
        <v>323</v>
      </c>
      <c r="AN137" s="49" t="s">
        <v>14</v>
      </c>
      <c r="AO137" s="49" t="s">
        <v>500</v>
      </c>
      <c r="AP137" s="49" t="s">
        <v>501</v>
      </c>
      <c r="AQ137" s="49" t="s">
        <v>502</v>
      </c>
      <c r="AR137" s="49" t="s">
        <v>487</v>
      </c>
      <c r="AS137" s="49" t="s">
        <v>488</v>
      </c>
      <c r="AT137" s="49" t="s">
        <v>489</v>
      </c>
    </row>
    <row r="138" spans="1:46" x14ac:dyDescent="0.25">
      <c r="A138">
        <v>1</v>
      </c>
      <c r="B138" t="s">
        <v>324</v>
      </c>
      <c r="C138" t="s">
        <v>324</v>
      </c>
      <c r="D138" t="s">
        <v>425</v>
      </c>
      <c r="E138" t="s">
        <v>539</v>
      </c>
      <c r="F138" t="s">
        <v>540</v>
      </c>
      <c r="G138">
        <v>1</v>
      </c>
      <c r="H138">
        <v>1</v>
      </c>
      <c r="I138">
        <v>1</v>
      </c>
      <c r="J138">
        <v>1</v>
      </c>
      <c r="K138">
        <v>1</v>
      </c>
      <c r="L138">
        <v>1</v>
      </c>
      <c r="M138">
        <v>1</v>
      </c>
      <c r="N138">
        <v>1</v>
      </c>
      <c r="O138">
        <v>1</v>
      </c>
      <c r="P138">
        <v>1</v>
      </c>
      <c r="Q138">
        <v>1</v>
      </c>
      <c r="R138">
        <v>1</v>
      </c>
      <c r="S138">
        <v>1</v>
      </c>
      <c r="T138">
        <v>1</v>
      </c>
      <c r="U138">
        <v>1</v>
      </c>
      <c r="V138">
        <v>1</v>
      </c>
      <c r="W138">
        <v>1</v>
      </c>
      <c r="X138">
        <v>1</v>
      </c>
      <c r="Y138">
        <v>1</v>
      </c>
      <c r="Z138">
        <v>1</v>
      </c>
      <c r="AA138">
        <v>1</v>
      </c>
      <c r="AB138">
        <v>1</v>
      </c>
      <c r="AC138">
        <v>1</v>
      </c>
      <c r="AD138">
        <v>1</v>
      </c>
      <c r="AE138">
        <v>1</v>
      </c>
      <c r="AF138">
        <v>1</v>
      </c>
      <c r="AG138">
        <v>1</v>
      </c>
      <c r="AH138">
        <v>1</v>
      </c>
      <c r="AI138">
        <v>1</v>
      </c>
      <c r="AJ138">
        <v>1</v>
      </c>
      <c r="AK138">
        <v>1</v>
      </c>
      <c r="AL138">
        <v>1</v>
      </c>
      <c r="AM138" s="49" t="s">
        <v>425</v>
      </c>
      <c r="AN138" s="49" t="s">
        <v>14</v>
      </c>
      <c r="AO138" s="49" t="s">
        <v>500</v>
      </c>
      <c r="AP138" s="49" t="s">
        <v>501</v>
      </c>
      <c r="AQ138" s="49" t="s">
        <v>502</v>
      </c>
      <c r="AR138" s="49" t="s">
        <v>495</v>
      </c>
      <c r="AS138" s="49" t="s">
        <v>496</v>
      </c>
      <c r="AT138" s="49" t="s">
        <v>497</v>
      </c>
    </row>
    <row r="139" spans="1:46" x14ac:dyDescent="0.25">
      <c r="A139">
        <v>1</v>
      </c>
      <c r="B139" t="s">
        <v>325</v>
      </c>
      <c r="C139" t="s">
        <v>325</v>
      </c>
      <c r="D139" t="s">
        <v>326</v>
      </c>
      <c r="E139" t="s">
        <v>539</v>
      </c>
      <c r="F139" t="s">
        <v>540</v>
      </c>
      <c r="G139">
        <v>1</v>
      </c>
      <c r="H139">
        <v>1</v>
      </c>
      <c r="I139">
        <v>1</v>
      </c>
      <c r="J139">
        <v>1</v>
      </c>
      <c r="K139">
        <v>1</v>
      </c>
      <c r="L139">
        <v>1</v>
      </c>
      <c r="M139">
        <v>1</v>
      </c>
      <c r="N139">
        <v>1</v>
      </c>
      <c r="O139">
        <v>1</v>
      </c>
      <c r="P139">
        <v>1</v>
      </c>
      <c r="Q139">
        <v>1</v>
      </c>
      <c r="R139">
        <v>1</v>
      </c>
      <c r="S139">
        <v>1</v>
      </c>
      <c r="T139">
        <v>1</v>
      </c>
      <c r="U139">
        <v>1</v>
      </c>
      <c r="V139">
        <v>1</v>
      </c>
      <c r="W139">
        <v>1</v>
      </c>
      <c r="X139">
        <v>1</v>
      </c>
      <c r="Y139">
        <v>1</v>
      </c>
      <c r="Z139">
        <v>1</v>
      </c>
      <c r="AA139">
        <v>1</v>
      </c>
      <c r="AB139">
        <v>1</v>
      </c>
      <c r="AC139">
        <v>1</v>
      </c>
      <c r="AD139">
        <v>1</v>
      </c>
      <c r="AE139">
        <v>1</v>
      </c>
      <c r="AF139">
        <v>1</v>
      </c>
      <c r="AG139">
        <v>1</v>
      </c>
      <c r="AH139">
        <v>1</v>
      </c>
      <c r="AI139">
        <v>1</v>
      </c>
      <c r="AJ139">
        <v>1</v>
      </c>
      <c r="AK139">
        <v>1</v>
      </c>
      <c r="AL139">
        <v>0</v>
      </c>
      <c r="AM139" s="49" t="s">
        <v>326</v>
      </c>
      <c r="AN139" s="49" t="s">
        <v>6</v>
      </c>
      <c r="AO139" s="49" t="s">
        <v>9</v>
      </c>
      <c r="AP139" s="49" t="s">
        <v>486</v>
      </c>
      <c r="AQ139" s="49" t="s">
        <v>9</v>
      </c>
      <c r="AR139" s="49" t="s">
        <v>487</v>
      </c>
      <c r="AS139" s="49" t="s">
        <v>488</v>
      </c>
      <c r="AT139" s="49" t="s">
        <v>489</v>
      </c>
    </row>
    <row r="140" spans="1:46" x14ac:dyDescent="0.25">
      <c r="A140">
        <v>1</v>
      </c>
      <c r="B140" t="s">
        <v>327</v>
      </c>
      <c r="C140" t="s">
        <v>327</v>
      </c>
      <c r="D140" t="s">
        <v>426</v>
      </c>
      <c r="E140" t="s">
        <v>539</v>
      </c>
      <c r="F140" t="s">
        <v>540</v>
      </c>
      <c r="G140">
        <v>1</v>
      </c>
      <c r="H140">
        <v>1</v>
      </c>
      <c r="I140">
        <v>1</v>
      </c>
      <c r="J140">
        <v>1</v>
      </c>
      <c r="K140">
        <v>1</v>
      </c>
      <c r="L140">
        <v>1</v>
      </c>
      <c r="M140">
        <v>1</v>
      </c>
      <c r="N140">
        <v>1</v>
      </c>
      <c r="O140">
        <v>1</v>
      </c>
      <c r="P140">
        <v>1</v>
      </c>
      <c r="Q140">
        <v>1</v>
      </c>
      <c r="R140">
        <v>1</v>
      </c>
      <c r="S140">
        <v>1</v>
      </c>
      <c r="T140">
        <v>1</v>
      </c>
      <c r="U140">
        <v>1</v>
      </c>
      <c r="V140">
        <v>1</v>
      </c>
      <c r="W140">
        <v>1</v>
      </c>
      <c r="X140">
        <v>1</v>
      </c>
      <c r="Y140">
        <v>1</v>
      </c>
      <c r="Z140">
        <v>1</v>
      </c>
      <c r="AA140">
        <v>1</v>
      </c>
      <c r="AB140">
        <v>1</v>
      </c>
      <c r="AC140">
        <v>1</v>
      </c>
      <c r="AD140">
        <v>1</v>
      </c>
      <c r="AE140">
        <v>1</v>
      </c>
      <c r="AF140">
        <v>1</v>
      </c>
      <c r="AG140">
        <v>1</v>
      </c>
      <c r="AH140">
        <v>1</v>
      </c>
      <c r="AI140">
        <v>1</v>
      </c>
      <c r="AJ140">
        <v>1</v>
      </c>
      <c r="AK140">
        <v>1</v>
      </c>
      <c r="AL140">
        <v>0</v>
      </c>
      <c r="AM140" s="49" t="s">
        <v>426</v>
      </c>
      <c r="AN140" s="49" t="s">
        <v>14</v>
      </c>
      <c r="AO140" s="49" t="s">
        <v>485</v>
      </c>
      <c r="AP140" s="49" t="s">
        <v>505</v>
      </c>
      <c r="AQ140" s="49" t="s">
        <v>13</v>
      </c>
      <c r="AR140" s="49" t="s">
        <v>495</v>
      </c>
      <c r="AS140" s="49" t="s">
        <v>496</v>
      </c>
      <c r="AT140" s="49" t="s">
        <v>497</v>
      </c>
    </row>
    <row r="141" spans="1:46" x14ac:dyDescent="0.25">
      <c r="A141">
        <v>1</v>
      </c>
      <c r="B141" t="s">
        <v>330</v>
      </c>
      <c r="C141" t="s">
        <v>330</v>
      </c>
      <c r="D141" t="s">
        <v>331</v>
      </c>
      <c r="E141" t="s">
        <v>539</v>
      </c>
      <c r="F141" t="s">
        <v>540</v>
      </c>
      <c r="G141">
        <v>1</v>
      </c>
      <c r="H141">
        <v>1</v>
      </c>
      <c r="I141">
        <v>1</v>
      </c>
      <c r="J141">
        <v>1</v>
      </c>
      <c r="K141">
        <v>1</v>
      </c>
      <c r="L141">
        <v>1</v>
      </c>
      <c r="M141">
        <v>1</v>
      </c>
      <c r="N141">
        <v>1</v>
      </c>
      <c r="O141">
        <v>1</v>
      </c>
      <c r="P141">
        <v>1</v>
      </c>
      <c r="Q141">
        <v>1</v>
      </c>
      <c r="R141">
        <v>1</v>
      </c>
      <c r="S141">
        <v>1</v>
      </c>
      <c r="T141">
        <v>1</v>
      </c>
      <c r="U141">
        <v>1</v>
      </c>
      <c r="V141">
        <v>1</v>
      </c>
      <c r="W141">
        <v>1</v>
      </c>
      <c r="X141">
        <v>1</v>
      </c>
      <c r="Y141">
        <v>1</v>
      </c>
      <c r="Z141">
        <v>1</v>
      </c>
      <c r="AA141">
        <v>1</v>
      </c>
      <c r="AB141">
        <v>1</v>
      </c>
      <c r="AC141">
        <v>1</v>
      </c>
      <c r="AD141">
        <v>1</v>
      </c>
      <c r="AE141">
        <v>1</v>
      </c>
      <c r="AF141">
        <v>1</v>
      </c>
      <c r="AG141">
        <v>1</v>
      </c>
      <c r="AH141">
        <v>1</v>
      </c>
      <c r="AI141">
        <v>1</v>
      </c>
      <c r="AJ141">
        <v>1</v>
      </c>
      <c r="AK141">
        <v>1</v>
      </c>
      <c r="AL141">
        <v>0</v>
      </c>
      <c r="AM141" s="49" t="s">
        <v>331</v>
      </c>
      <c r="AN141" s="49" t="s">
        <v>8</v>
      </c>
      <c r="AO141" s="49" t="s">
        <v>9</v>
      </c>
      <c r="AP141" s="49" t="s">
        <v>494</v>
      </c>
      <c r="AQ141" s="49" t="s">
        <v>9</v>
      </c>
      <c r="AR141" s="49" t="s">
        <v>487</v>
      </c>
      <c r="AS141" s="49" t="s">
        <v>488</v>
      </c>
      <c r="AT141" s="49" t="s">
        <v>489</v>
      </c>
    </row>
    <row r="142" spans="1:46" x14ac:dyDescent="0.25">
      <c r="A142">
        <v>1</v>
      </c>
      <c r="B142" t="s">
        <v>342</v>
      </c>
      <c r="C142" t="s">
        <v>342</v>
      </c>
      <c r="D142" t="s">
        <v>343</v>
      </c>
      <c r="E142" t="s">
        <v>539</v>
      </c>
      <c r="F142" t="s">
        <v>540</v>
      </c>
      <c r="G142">
        <v>1</v>
      </c>
      <c r="H142">
        <v>1</v>
      </c>
      <c r="I142">
        <v>1</v>
      </c>
      <c r="J142">
        <v>1</v>
      </c>
      <c r="K142">
        <v>1</v>
      </c>
      <c r="L142">
        <v>1</v>
      </c>
      <c r="M142">
        <v>1</v>
      </c>
      <c r="N142">
        <v>1</v>
      </c>
      <c r="O142">
        <v>1</v>
      </c>
      <c r="P142">
        <v>1</v>
      </c>
      <c r="Q142">
        <v>1</v>
      </c>
      <c r="R142">
        <v>1</v>
      </c>
      <c r="S142">
        <v>1</v>
      </c>
      <c r="T142">
        <v>1</v>
      </c>
      <c r="U142">
        <v>1</v>
      </c>
      <c r="V142">
        <v>1</v>
      </c>
      <c r="W142">
        <v>1</v>
      </c>
      <c r="X142">
        <v>1</v>
      </c>
      <c r="Y142">
        <v>1</v>
      </c>
      <c r="Z142">
        <v>1</v>
      </c>
      <c r="AA142">
        <v>1</v>
      </c>
      <c r="AB142">
        <v>1</v>
      </c>
      <c r="AC142">
        <v>1</v>
      </c>
      <c r="AD142">
        <v>1</v>
      </c>
      <c r="AE142">
        <v>1</v>
      </c>
      <c r="AF142">
        <v>1</v>
      </c>
      <c r="AG142">
        <v>1</v>
      </c>
      <c r="AH142">
        <v>1</v>
      </c>
      <c r="AI142">
        <v>1</v>
      </c>
      <c r="AJ142">
        <v>1</v>
      </c>
      <c r="AK142">
        <v>1</v>
      </c>
      <c r="AL142">
        <v>1</v>
      </c>
      <c r="AM142" s="49" t="s">
        <v>343</v>
      </c>
      <c r="AN142" s="49" t="s">
        <v>14</v>
      </c>
      <c r="AO142" s="49" t="s">
        <v>500</v>
      </c>
      <c r="AP142" s="49" t="s">
        <v>501</v>
      </c>
      <c r="AQ142" s="49" t="s">
        <v>502</v>
      </c>
      <c r="AR142" s="49" t="s">
        <v>487</v>
      </c>
      <c r="AS142" s="49" t="s">
        <v>488</v>
      </c>
      <c r="AT142" s="49" t="s">
        <v>489</v>
      </c>
    </row>
    <row r="143" spans="1:46" x14ac:dyDescent="0.25">
      <c r="A143">
        <v>1</v>
      </c>
      <c r="B143" t="s">
        <v>332</v>
      </c>
      <c r="C143" t="s">
        <v>332</v>
      </c>
      <c r="D143" t="s">
        <v>333</v>
      </c>
      <c r="E143" t="s">
        <v>539</v>
      </c>
      <c r="F143" t="s">
        <v>540</v>
      </c>
      <c r="G143">
        <v>1</v>
      </c>
      <c r="H143">
        <v>1</v>
      </c>
      <c r="I143">
        <v>1</v>
      </c>
      <c r="J143">
        <v>1</v>
      </c>
      <c r="K143">
        <v>1</v>
      </c>
      <c r="L143">
        <v>1</v>
      </c>
      <c r="M143">
        <v>1</v>
      </c>
      <c r="N143">
        <v>1</v>
      </c>
      <c r="O143">
        <v>1</v>
      </c>
      <c r="P143">
        <v>1</v>
      </c>
      <c r="Q143">
        <v>1</v>
      </c>
      <c r="R143">
        <v>1</v>
      </c>
      <c r="S143">
        <v>1</v>
      </c>
      <c r="T143">
        <v>1</v>
      </c>
      <c r="U143">
        <v>1</v>
      </c>
      <c r="V143">
        <v>1</v>
      </c>
      <c r="W143">
        <v>1</v>
      </c>
      <c r="X143">
        <v>1</v>
      </c>
      <c r="Y143">
        <v>1</v>
      </c>
      <c r="Z143">
        <v>1</v>
      </c>
      <c r="AA143">
        <v>1</v>
      </c>
      <c r="AB143">
        <v>1</v>
      </c>
      <c r="AC143">
        <v>1</v>
      </c>
      <c r="AD143">
        <v>1</v>
      </c>
      <c r="AE143">
        <v>1</v>
      </c>
      <c r="AF143">
        <v>1</v>
      </c>
      <c r="AG143">
        <v>1</v>
      </c>
      <c r="AH143">
        <v>1</v>
      </c>
      <c r="AI143">
        <v>1</v>
      </c>
      <c r="AJ143">
        <v>1</v>
      </c>
      <c r="AK143">
        <v>1</v>
      </c>
      <c r="AL143">
        <v>0</v>
      </c>
      <c r="AM143" s="49" t="s">
        <v>333</v>
      </c>
      <c r="AN143" s="49" t="s">
        <v>14</v>
      </c>
      <c r="AO143" s="49" t="s">
        <v>485</v>
      </c>
      <c r="AP143" s="49" t="s">
        <v>505</v>
      </c>
      <c r="AQ143" s="49" t="s">
        <v>13</v>
      </c>
      <c r="AR143" s="49" t="s">
        <v>495</v>
      </c>
      <c r="AS143" s="49" t="s">
        <v>488</v>
      </c>
      <c r="AT143" s="49" t="s">
        <v>489</v>
      </c>
    </row>
    <row r="144" spans="1:46" x14ac:dyDescent="0.25">
      <c r="A144">
        <v>1</v>
      </c>
      <c r="B144" t="s">
        <v>349</v>
      </c>
      <c r="C144" t="s">
        <v>349</v>
      </c>
      <c r="D144" t="s">
        <v>350</v>
      </c>
      <c r="E144" t="s">
        <v>539</v>
      </c>
      <c r="F144" t="s">
        <v>540</v>
      </c>
      <c r="G144">
        <v>1</v>
      </c>
      <c r="H144">
        <v>1</v>
      </c>
      <c r="I144">
        <v>1</v>
      </c>
      <c r="J144">
        <v>1</v>
      </c>
      <c r="K144">
        <v>1</v>
      </c>
      <c r="L144">
        <v>1</v>
      </c>
      <c r="M144">
        <v>1</v>
      </c>
      <c r="N144">
        <v>1</v>
      </c>
      <c r="O144">
        <v>1</v>
      </c>
      <c r="P144">
        <v>1</v>
      </c>
      <c r="Q144">
        <v>1</v>
      </c>
      <c r="R144">
        <v>1</v>
      </c>
      <c r="S144">
        <v>1</v>
      </c>
      <c r="T144">
        <v>1</v>
      </c>
      <c r="U144">
        <v>1</v>
      </c>
      <c r="V144">
        <v>1</v>
      </c>
      <c r="W144">
        <v>1</v>
      </c>
      <c r="X144">
        <v>1</v>
      </c>
      <c r="Y144">
        <v>1</v>
      </c>
      <c r="Z144">
        <v>1</v>
      </c>
      <c r="AA144">
        <v>1</v>
      </c>
      <c r="AB144">
        <v>1</v>
      </c>
      <c r="AC144">
        <v>1</v>
      </c>
      <c r="AD144">
        <v>1</v>
      </c>
      <c r="AE144">
        <v>1</v>
      </c>
      <c r="AF144">
        <v>1</v>
      </c>
      <c r="AG144">
        <v>1</v>
      </c>
      <c r="AH144">
        <v>1</v>
      </c>
      <c r="AI144">
        <v>1</v>
      </c>
      <c r="AJ144">
        <v>1</v>
      </c>
      <c r="AK144">
        <v>1</v>
      </c>
      <c r="AL144">
        <v>1</v>
      </c>
      <c r="AM144" s="49" t="s">
        <v>350</v>
      </c>
      <c r="AN144" s="49" t="s">
        <v>14</v>
      </c>
      <c r="AO144" s="49" t="s">
        <v>500</v>
      </c>
      <c r="AP144" s="49" t="s">
        <v>505</v>
      </c>
      <c r="AQ144" s="49" t="s">
        <v>13</v>
      </c>
      <c r="AR144" s="49" t="s">
        <v>487</v>
      </c>
      <c r="AS144" s="49" t="s">
        <v>488</v>
      </c>
      <c r="AT144" s="49" t="s">
        <v>489</v>
      </c>
    </row>
    <row r="145" spans="1:46" x14ac:dyDescent="0.25">
      <c r="A145">
        <v>1</v>
      </c>
      <c r="B145" t="s">
        <v>351</v>
      </c>
      <c r="C145" t="s">
        <v>351</v>
      </c>
      <c r="D145" t="s">
        <v>352</v>
      </c>
      <c r="E145" t="s">
        <v>539</v>
      </c>
      <c r="F145" t="s">
        <v>540</v>
      </c>
      <c r="G145">
        <v>1</v>
      </c>
      <c r="H145">
        <v>1</v>
      </c>
      <c r="I145">
        <v>1</v>
      </c>
      <c r="J145">
        <v>1</v>
      </c>
      <c r="K145">
        <v>1</v>
      </c>
      <c r="L145">
        <v>1</v>
      </c>
      <c r="M145">
        <v>1</v>
      </c>
      <c r="N145">
        <v>1</v>
      </c>
      <c r="O145">
        <v>1</v>
      </c>
      <c r="P145">
        <v>1</v>
      </c>
      <c r="Q145">
        <v>1</v>
      </c>
      <c r="R145">
        <v>1</v>
      </c>
      <c r="S145">
        <v>1</v>
      </c>
      <c r="T145">
        <v>1</v>
      </c>
      <c r="U145">
        <v>1</v>
      </c>
      <c r="V145">
        <v>1</v>
      </c>
      <c r="W145">
        <v>1</v>
      </c>
      <c r="X145">
        <v>1</v>
      </c>
      <c r="Y145">
        <v>1</v>
      </c>
      <c r="Z145">
        <v>1</v>
      </c>
      <c r="AA145">
        <v>1</v>
      </c>
      <c r="AB145">
        <v>1</v>
      </c>
      <c r="AC145">
        <v>1</v>
      </c>
      <c r="AD145">
        <v>1</v>
      </c>
      <c r="AE145">
        <v>1</v>
      </c>
      <c r="AF145">
        <v>1</v>
      </c>
      <c r="AG145">
        <v>1</v>
      </c>
      <c r="AH145">
        <v>1</v>
      </c>
      <c r="AI145">
        <v>1</v>
      </c>
      <c r="AJ145">
        <v>1</v>
      </c>
      <c r="AK145">
        <v>1</v>
      </c>
      <c r="AL145">
        <v>1</v>
      </c>
      <c r="AM145" s="49" t="s">
        <v>352</v>
      </c>
      <c r="AN145" s="49" t="s">
        <v>14</v>
      </c>
      <c r="AO145" s="49" t="s">
        <v>500</v>
      </c>
      <c r="AP145" s="49" t="s">
        <v>505</v>
      </c>
      <c r="AQ145" s="49" t="s">
        <v>13</v>
      </c>
      <c r="AR145" s="49" t="s">
        <v>487</v>
      </c>
      <c r="AS145" s="49" t="s">
        <v>488</v>
      </c>
      <c r="AT145" s="49" t="s">
        <v>489</v>
      </c>
    </row>
    <row r="146" spans="1:46" x14ac:dyDescent="0.25">
      <c r="A146">
        <v>1</v>
      </c>
      <c r="B146" t="s">
        <v>400</v>
      </c>
      <c r="C146" t="s">
        <v>400</v>
      </c>
      <c r="D146" t="s">
        <v>401</v>
      </c>
      <c r="E146" t="s">
        <v>539</v>
      </c>
      <c r="F146" t="s">
        <v>540</v>
      </c>
      <c r="G146">
        <v>1</v>
      </c>
      <c r="H146">
        <v>1</v>
      </c>
      <c r="I146">
        <v>1</v>
      </c>
      <c r="J146">
        <v>1</v>
      </c>
      <c r="K146">
        <v>1</v>
      </c>
      <c r="L146">
        <v>1</v>
      </c>
      <c r="M146">
        <v>1</v>
      </c>
      <c r="N146">
        <v>1</v>
      </c>
      <c r="O146">
        <v>1</v>
      </c>
      <c r="P146">
        <v>1</v>
      </c>
      <c r="Q146">
        <v>1</v>
      </c>
      <c r="R146">
        <v>1</v>
      </c>
      <c r="S146">
        <v>1</v>
      </c>
      <c r="T146">
        <v>1</v>
      </c>
      <c r="U146">
        <v>1</v>
      </c>
      <c r="V146">
        <v>1</v>
      </c>
      <c r="W146">
        <v>1</v>
      </c>
      <c r="X146">
        <v>1</v>
      </c>
      <c r="Y146">
        <v>1</v>
      </c>
      <c r="Z146">
        <v>1</v>
      </c>
      <c r="AA146">
        <v>1</v>
      </c>
      <c r="AB146">
        <v>1</v>
      </c>
      <c r="AC146">
        <v>1</v>
      </c>
      <c r="AD146">
        <v>1</v>
      </c>
      <c r="AE146">
        <v>1</v>
      </c>
      <c r="AF146">
        <v>1</v>
      </c>
      <c r="AG146">
        <v>1</v>
      </c>
      <c r="AH146">
        <v>1</v>
      </c>
      <c r="AI146">
        <v>1</v>
      </c>
      <c r="AJ146">
        <v>1</v>
      </c>
      <c r="AK146">
        <v>1</v>
      </c>
      <c r="AL146">
        <v>0</v>
      </c>
      <c r="AM146" s="49" t="s">
        <v>401</v>
      </c>
      <c r="AN146" s="49" t="s">
        <v>4</v>
      </c>
      <c r="AO146" s="49" t="s">
        <v>9</v>
      </c>
      <c r="AP146" s="49" t="s">
        <v>501</v>
      </c>
      <c r="AQ146" s="49" t="s">
        <v>9</v>
      </c>
      <c r="AR146" s="49" t="s">
        <v>487</v>
      </c>
      <c r="AS146" s="49" t="s">
        <v>488</v>
      </c>
      <c r="AT146" s="49" t="s">
        <v>489</v>
      </c>
    </row>
    <row r="147" spans="1:46" x14ac:dyDescent="0.25">
      <c r="A147">
        <v>1</v>
      </c>
      <c r="B147" t="s">
        <v>344</v>
      </c>
      <c r="C147" t="s">
        <v>344</v>
      </c>
      <c r="D147" t="s">
        <v>345</v>
      </c>
      <c r="E147" t="s">
        <v>539</v>
      </c>
      <c r="F147" t="s">
        <v>540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1</v>
      </c>
      <c r="AD147">
        <v>1</v>
      </c>
      <c r="AE147">
        <v>1</v>
      </c>
      <c r="AF147">
        <v>1</v>
      </c>
      <c r="AG147">
        <v>1</v>
      </c>
      <c r="AH147">
        <v>1</v>
      </c>
      <c r="AI147">
        <v>1</v>
      </c>
      <c r="AJ147">
        <v>1</v>
      </c>
      <c r="AK147">
        <v>1</v>
      </c>
      <c r="AL147">
        <v>0</v>
      </c>
      <c r="AM147" s="49" t="s">
        <v>345</v>
      </c>
      <c r="AN147" s="49" t="s">
        <v>6</v>
      </c>
      <c r="AO147" s="49" t="s">
        <v>9</v>
      </c>
      <c r="AP147" s="49" t="s">
        <v>486</v>
      </c>
      <c r="AQ147" s="49" t="s">
        <v>9</v>
      </c>
      <c r="AR147" s="49" t="s">
        <v>495</v>
      </c>
      <c r="AS147" s="49" t="s">
        <v>488</v>
      </c>
      <c r="AT147" s="49" t="s">
        <v>489</v>
      </c>
    </row>
    <row r="148" spans="1:46" x14ac:dyDescent="0.25">
      <c r="A148">
        <v>1</v>
      </c>
      <c r="B148" t="s">
        <v>154</v>
      </c>
      <c r="C148" t="s">
        <v>154</v>
      </c>
      <c r="D148" t="s">
        <v>155</v>
      </c>
      <c r="E148" t="s">
        <v>539</v>
      </c>
      <c r="F148" t="s">
        <v>540</v>
      </c>
      <c r="G148">
        <v>1</v>
      </c>
      <c r="H148">
        <v>1</v>
      </c>
      <c r="I148">
        <v>1</v>
      </c>
      <c r="J148">
        <v>1</v>
      </c>
      <c r="K148">
        <v>1</v>
      </c>
      <c r="L148">
        <v>1</v>
      </c>
      <c r="M148">
        <v>1</v>
      </c>
      <c r="N148">
        <v>1</v>
      </c>
      <c r="O148">
        <v>1</v>
      </c>
      <c r="P148">
        <v>1</v>
      </c>
      <c r="Q148">
        <v>1</v>
      </c>
      <c r="R148">
        <v>1</v>
      </c>
      <c r="S148">
        <v>1</v>
      </c>
      <c r="T148">
        <v>1</v>
      </c>
      <c r="U148">
        <v>1</v>
      </c>
      <c r="V148">
        <v>1</v>
      </c>
      <c r="W148">
        <v>1</v>
      </c>
      <c r="X148">
        <v>1</v>
      </c>
      <c r="Y148">
        <v>1</v>
      </c>
      <c r="Z148">
        <v>1</v>
      </c>
      <c r="AA148">
        <v>1</v>
      </c>
      <c r="AB148">
        <v>1</v>
      </c>
      <c r="AC148">
        <v>1</v>
      </c>
      <c r="AD148">
        <v>1</v>
      </c>
      <c r="AE148">
        <v>1</v>
      </c>
      <c r="AF148">
        <v>1</v>
      </c>
      <c r="AG148">
        <v>1</v>
      </c>
      <c r="AH148">
        <v>1</v>
      </c>
      <c r="AI148">
        <v>1</v>
      </c>
      <c r="AJ148">
        <v>1</v>
      </c>
      <c r="AK148">
        <v>1</v>
      </c>
      <c r="AL148">
        <v>1</v>
      </c>
      <c r="AM148" s="49" t="s">
        <v>155</v>
      </c>
      <c r="AN148" s="49" t="s">
        <v>14</v>
      </c>
      <c r="AO148" s="49" t="s">
        <v>500</v>
      </c>
      <c r="AP148" s="49" t="s">
        <v>505</v>
      </c>
      <c r="AQ148" s="49" t="s">
        <v>13</v>
      </c>
      <c r="AR148" s="49" t="s">
        <v>487</v>
      </c>
      <c r="AS148" s="49" t="s">
        <v>488</v>
      </c>
      <c r="AT148" s="49" t="s">
        <v>489</v>
      </c>
    </row>
    <row r="149" spans="1:46" x14ac:dyDescent="0.25">
      <c r="A149">
        <v>1</v>
      </c>
      <c r="B149" t="s">
        <v>241</v>
      </c>
      <c r="C149" t="s">
        <v>241</v>
      </c>
      <c r="D149" t="s">
        <v>242</v>
      </c>
      <c r="E149" t="s">
        <v>539</v>
      </c>
      <c r="F149" t="s">
        <v>540</v>
      </c>
      <c r="G149">
        <v>1</v>
      </c>
      <c r="H149">
        <v>1</v>
      </c>
      <c r="I149">
        <v>1</v>
      </c>
      <c r="J149">
        <v>1</v>
      </c>
      <c r="K149">
        <v>1</v>
      </c>
      <c r="L149">
        <v>1</v>
      </c>
      <c r="M149">
        <v>1</v>
      </c>
      <c r="N149">
        <v>1</v>
      </c>
      <c r="O149">
        <v>1</v>
      </c>
      <c r="P149">
        <v>1</v>
      </c>
      <c r="Q149">
        <v>1</v>
      </c>
      <c r="R149">
        <v>1</v>
      </c>
      <c r="S149">
        <v>1</v>
      </c>
      <c r="T149">
        <v>1</v>
      </c>
      <c r="U149">
        <v>1</v>
      </c>
      <c r="V149">
        <v>1</v>
      </c>
      <c r="W149">
        <v>1</v>
      </c>
      <c r="X149">
        <v>1</v>
      </c>
      <c r="Y149">
        <v>1</v>
      </c>
      <c r="Z149">
        <v>1</v>
      </c>
      <c r="AA149">
        <v>1</v>
      </c>
      <c r="AB149">
        <v>1</v>
      </c>
      <c r="AC149">
        <v>1</v>
      </c>
      <c r="AD149">
        <v>1</v>
      </c>
      <c r="AE149">
        <v>1</v>
      </c>
      <c r="AF149">
        <v>1</v>
      </c>
      <c r="AG149">
        <v>1</v>
      </c>
      <c r="AH149">
        <v>1</v>
      </c>
      <c r="AI149">
        <v>1</v>
      </c>
      <c r="AJ149">
        <v>1</v>
      </c>
      <c r="AK149">
        <v>1</v>
      </c>
      <c r="AL149">
        <v>0</v>
      </c>
      <c r="AM149" s="49" t="s">
        <v>242</v>
      </c>
      <c r="AN149" s="49" t="s">
        <v>14</v>
      </c>
      <c r="AO149" s="49" t="s">
        <v>485</v>
      </c>
      <c r="AP149" s="49" t="s">
        <v>494</v>
      </c>
      <c r="AQ149" s="49" t="s">
        <v>11</v>
      </c>
      <c r="AR149" s="49" t="s">
        <v>487</v>
      </c>
      <c r="AS149" s="49" t="s">
        <v>488</v>
      </c>
      <c r="AT149" s="49" t="s">
        <v>489</v>
      </c>
    </row>
    <row r="150" spans="1:46" x14ac:dyDescent="0.25">
      <c r="A150">
        <v>1</v>
      </c>
      <c r="B150" t="s">
        <v>328</v>
      </c>
      <c r="C150" t="s">
        <v>328</v>
      </c>
      <c r="D150" t="s">
        <v>329</v>
      </c>
      <c r="E150" t="s">
        <v>539</v>
      </c>
      <c r="F150" t="s">
        <v>540</v>
      </c>
      <c r="G150">
        <v>1</v>
      </c>
      <c r="H150">
        <v>1</v>
      </c>
      <c r="I150">
        <v>1</v>
      </c>
      <c r="J150">
        <v>1</v>
      </c>
      <c r="K150">
        <v>1</v>
      </c>
      <c r="L150">
        <v>1</v>
      </c>
      <c r="M150">
        <v>1</v>
      </c>
      <c r="N150">
        <v>1</v>
      </c>
      <c r="O150">
        <v>1</v>
      </c>
      <c r="P150">
        <v>1</v>
      </c>
      <c r="Q150">
        <v>1</v>
      </c>
      <c r="R150">
        <v>1</v>
      </c>
      <c r="S150">
        <v>1</v>
      </c>
      <c r="T150">
        <v>1</v>
      </c>
      <c r="U150">
        <v>1</v>
      </c>
      <c r="V150">
        <v>1</v>
      </c>
      <c r="W150">
        <v>1</v>
      </c>
      <c r="X150">
        <v>1</v>
      </c>
      <c r="Y150">
        <v>1</v>
      </c>
      <c r="Z150">
        <v>1</v>
      </c>
      <c r="AA150">
        <v>1</v>
      </c>
      <c r="AB150">
        <v>1</v>
      </c>
      <c r="AC150">
        <v>1</v>
      </c>
      <c r="AD150">
        <v>1</v>
      </c>
      <c r="AE150">
        <v>1</v>
      </c>
      <c r="AF150">
        <v>1</v>
      </c>
      <c r="AG150">
        <v>1</v>
      </c>
      <c r="AH150">
        <v>1</v>
      </c>
      <c r="AI150">
        <v>1</v>
      </c>
      <c r="AJ150">
        <v>1</v>
      </c>
      <c r="AK150">
        <v>1</v>
      </c>
      <c r="AL150">
        <v>0</v>
      </c>
      <c r="AM150" s="49" t="s">
        <v>329</v>
      </c>
      <c r="AN150" s="49" t="s">
        <v>6</v>
      </c>
      <c r="AO150" s="49" t="s">
        <v>9</v>
      </c>
      <c r="AP150" s="49" t="s">
        <v>486</v>
      </c>
      <c r="AQ150" s="49" t="s">
        <v>9</v>
      </c>
      <c r="AR150" s="49" t="s">
        <v>487</v>
      </c>
      <c r="AS150" s="49" t="s">
        <v>488</v>
      </c>
      <c r="AT150" s="49" t="s">
        <v>489</v>
      </c>
    </row>
    <row r="151" spans="1:46" x14ac:dyDescent="0.25">
      <c r="A151">
        <v>1</v>
      </c>
      <c r="B151" t="s">
        <v>348</v>
      </c>
      <c r="C151" t="s">
        <v>348</v>
      </c>
      <c r="D151" t="s">
        <v>427</v>
      </c>
      <c r="E151" t="s">
        <v>539</v>
      </c>
      <c r="F151" t="s">
        <v>540</v>
      </c>
      <c r="G151">
        <v>0</v>
      </c>
      <c r="H151">
        <v>0</v>
      </c>
      <c r="I151">
        <v>0</v>
      </c>
      <c r="J151">
        <v>0</v>
      </c>
      <c r="K151">
        <v>0</v>
      </c>
      <c r="L151">
        <v>0</v>
      </c>
      <c r="M151">
        <v>0</v>
      </c>
      <c r="N151">
        <v>0</v>
      </c>
      <c r="O151">
        <v>0</v>
      </c>
      <c r="P151">
        <v>0</v>
      </c>
      <c r="Q151">
        <v>1</v>
      </c>
      <c r="R151">
        <v>1</v>
      </c>
      <c r="S151">
        <v>1</v>
      </c>
      <c r="T151">
        <v>1</v>
      </c>
      <c r="U151">
        <v>1</v>
      </c>
      <c r="V151">
        <v>1</v>
      </c>
      <c r="W151">
        <v>1</v>
      </c>
      <c r="X151">
        <v>1</v>
      </c>
      <c r="Y151">
        <v>1</v>
      </c>
      <c r="Z151">
        <v>1</v>
      </c>
      <c r="AA151">
        <v>1</v>
      </c>
      <c r="AB151">
        <v>1</v>
      </c>
      <c r="AC151">
        <v>1</v>
      </c>
      <c r="AD151">
        <v>1</v>
      </c>
      <c r="AE151">
        <v>1</v>
      </c>
      <c r="AF151">
        <v>1</v>
      </c>
      <c r="AG151">
        <v>1</v>
      </c>
      <c r="AH151">
        <v>1</v>
      </c>
      <c r="AI151">
        <v>1</v>
      </c>
      <c r="AJ151">
        <v>1</v>
      </c>
      <c r="AK151">
        <v>1</v>
      </c>
      <c r="AL151">
        <v>0</v>
      </c>
      <c r="AM151" s="49" t="s">
        <v>427</v>
      </c>
      <c r="AN151" s="49" t="s">
        <v>14</v>
      </c>
      <c r="AO151" s="49" t="s">
        <v>506</v>
      </c>
      <c r="AP151" s="49" t="s">
        <v>501</v>
      </c>
      <c r="AQ151" s="49" t="s">
        <v>10</v>
      </c>
      <c r="AR151" s="49" t="s">
        <v>495</v>
      </c>
      <c r="AS151" s="49" t="s">
        <v>488</v>
      </c>
      <c r="AT151" s="49" t="s">
        <v>497</v>
      </c>
    </row>
    <row r="152" spans="1:46" x14ac:dyDescent="0.25">
      <c r="A152">
        <v>1</v>
      </c>
      <c r="B152" t="s">
        <v>353</v>
      </c>
      <c r="C152" s="50" t="s">
        <v>353</v>
      </c>
      <c r="D152" t="s">
        <v>354</v>
      </c>
      <c r="E152" t="s">
        <v>539</v>
      </c>
      <c r="F152" t="s">
        <v>540</v>
      </c>
      <c r="G152">
        <v>1</v>
      </c>
      <c r="H152">
        <v>1</v>
      </c>
      <c r="I152">
        <v>1</v>
      </c>
      <c r="J152">
        <v>1</v>
      </c>
      <c r="K152">
        <v>1</v>
      </c>
      <c r="L152">
        <v>1</v>
      </c>
      <c r="M152">
        <v>1</v>
      </c>
      <c r="N152">
        <v>1</v>
      </c>
      <c r="O152">
        <v>1</v>
      </c>
      <c r="P152">
        <v>1</v>
      </c>
      <c r="Q152">
        <v>1</v>
      </c>
      <c r="R152">
        <v>1</v>
      </c>
      <c r="S152">
        <v>1</v>
      </c>
      <c r="T152">
        <v>1</v>
      </c>
      <c r="U152">
        <v>1</v>
      </c>
      <c r="V152">
        <v>1</v>
      </c>
      <c r="W152">
        <v>1</v>
      </c>
      <c r="X152">
        <v>1</v>
      </c>
      <c r="Y152">
        <v>1</v>
      </c>
      <c r="Z152">
        <v>1</v>
      </c>
      <c r="AA152">
        <v>1</v>
      </c>
      <c r="AB152">
        <v>1</v>
      </c>
      <c r="AC152">
        <v>1</v>
      </c>
      <c r="AD152">
        <v>1</v>
      </c>
      <c r="AE152">
        <v>1</v>
      </c>
      <c r="AF152">
        <v>1</v>
      </c>
      <c r="AG152">
        <v>1</v>
      </c>
      <c r="AH152">
        <v>1</v>
      </c>
      <c r="AI152">
        <v>1</v>
      </c>
      <c r="AJ152">
        <v>1</v>
      </c>
      <c r="AK152">
        <v>1</v>
      </c>
      <c r="AL152">
        <v>1</v>
      </c>
      <c r="AM152" s="49" t="s">
        <v>354</v>
      </c>
      <c r="AN152" s="49" t="s">
        <v>14</v>
      </c>
      <c r="AO152" s="49" t="s">
        <v>500</v>
      </c>
      <c r="AP152" s="49" t="s">
        <v>505</v>
      </c>
      <c r="AQ152" s="49" t="s">
        <v>13</v>
      </c>
      <c r="AR152" s="49" t="s">
        <v>487</v>
      </c>
      <c r="AS152" s="49" t="s">
        <v>488</v>
      </c>
      <c r="AT152" s="49" t="s">
        <v>489</v>
      </c>
    </row>
    <row r="153" spans="1:46" x14ac:dyDescent="0.25">
      <c r="A153">
        <v>1</v>
      </c>
      <c r="B153" t="s">
        <v>111</v>
      </c>
      <c r="C153" s="50" t="s">
        <v>111</v>
      </c>
      <c r="D153" t="s">
        <v>112</v>
      </c>
      <c r="E153" t="s">
        <v>539</v>
      </c>
      <c r="F153" t="s">
        <v>540</v>
      </c>
      <c r="G153">
        <v>1</v>
      </c>
      <c r="H153">
        <v>1</v>
      </c>
      <c r="I153">
        <v>1</v>
      </c>
      <c r="J153">
        <v>1</v>
      </c>
      <c r="K153">
        <v>1</v>
      </c>
      <c r="L153">
        <v>1</v>
      </c>
      <c r="M153">
        <v>1</v>
      </c>
      <c r="N153">
        <v>1</v>
      </c>
      <c r="O153">
        <v>1</v>
      </c>
      <c r="P153">
        <v>1</v>
      </c>
      <c r="Q153">
        <v>1</v>
      </c>
      <c r="R153">
        <v>1</v>
      </c>
      <c r="S153">
        <v>1</v>
      </c>
      <c r="T153">
        <v>1</v>
      </c>
      <c r="U153">
        <v>1</v>
      </c>
      <c r="V153">
        <v>1</v>
      </c>
      <c r="W153">
        <v>1</v>
      </c>
      <c r="X153">
        <v>1</v>
      </c>
      <c r="Y153">
        <v>1</v>
      </c>
      <c r="Z153">
        <v>1</v>
      </c>
      <c r="AA153">
        <v>1</v>
      </c>
      <c r="AB153">
        <v>1</v>
      </c>
      <c r="AC153">
        <v>1</v>
      </c>
      <c r="AD153">
        <v>1</v>
      </c>
      <c r="AE153">
        <v>1</v>
      </c>
      <c r="AF153">
        <v>1</v>
      </c>
      <c r="AG153">
        <v>1</v>
      </c>
      <c r="AH153">
        <v>1</v>
      </c>
      <c r="AI153">
        <v>1</v>
      </c>
      <c r="AJ153">
        <v>1</v>
      </c>
      <c r="AK153">
        <v>1</v>
      </c>
      <c r="AL153">
        <v>1</v>
      </c>
      <c r="AM153" s="49" t="s">
        <v>112</v>
      </c>
      <c r="AN153" s="49" t="s">
        <v>14</v>
      </c>
      <c r="AO153" s="49" t="s">
        <v>500</v>
      </c>
      <c r="AP153" s="49" t="s">
        <v>505</v>
      </c>
      <c r="AQ153" s="49" t="s">
        <v>13</v>
      </c>
      <c r="AR153" s="49" t="s">
        <v>487</v>
      </c>
      <c r="AS153" s="49" t="s">
        <v>488</v>
      </c>
      <c r="AT153" s="49" t="s">
        <v>489</v>
      </c>
    </row>
    <row r="154" spans="1:46" x14ac:dyDescent="0.25">
      <c r="A154">
        <v>1</v>
      </c>
      <c r="B154" t="s">
        <v>359</v>
      </c>
      <c r="C154" s="50" t="s">
        <v>359</v>
      </c>
      <c r="D154" t="s">
        <v>605</v>
      </c>
      <c r="E154" t="s">
        <v>539</v>
      </c>
      <c r="F154" t="s">
        <v>540</v>
      </c>
      <c r="G154">
        <v>1</v>
      </c>
      <c r="H154">
        <v>1</v>
      </c>
      <c r="I154">
        <v>1</v>
      </c>
      <c r="J154">
        <v>1</v>
      </c>
      <c r="K154">
        <v>1</v>
      </c>
      <c r="L154">
        <v>1</v>
      </c>
      <c r="M154">
        <v>1</v>
      </c>
      <c r="N154">
        <v>1</v>
      </c>
      <c r="O154">
        <v>1</v>
      </c>
      <c r="P154">
        <v>1</v>
      </c>
      <c r="Q154">
        <v>1</v>
      </c>
      <c r="R154">
        <v>1</v>
      </c>
      <c r="S154">
        <v>1</v>
      </c>
      <c r="T154">
        <v>1</v>
      </c>
      <c r="U154">
        <v>1</v>
      </c>
      <c r="V154">
        <v>1</v>
      </c>
      <c r="W154">
        <v>1</v>
      </c>
      <c r="X154">
        <v>1</v>
      </c>
      <c r="Y154">
        <v>1</v>
      </c>
      <c r="Z154">
        <v>1</v>
      </c>
      <c r="AA154">
        <v>1</v>
      </c>
      <c r="AB154">
        <v>1</v>
      </c>
      <c r="AC154">
        <v>1</v>
      </c>
      <c r="AD154">
        <v>1</v>
      </c>
      <c r="AE154">
        <v>1</v>
      </c>
      <c r="AF154">
        <v>1</v>
      </c>
      <c r="AG154">
        <v>1</v>
      </c>
      <c r="AH154">
        <v>1</v>
      </c>
      <c r="AI154">
        <v>1</v>
      </c>
      <c r="AJ154">
        <v>1</v>
      </c>
      <c r="AK154">
        <v>1</v>
      </c>
      <c r="AL154">
        <v>0</v>
      </c>
      <c r="AM154" s="49" t="s">
        <v>360</v>
      </c>
      <c r="AN154" s="49" t="s">
        <v>14</v>
      </c>
      <c r="AO154" s="49" t="s">
        <v>485</v>
      </c>
      <c r="AP154" s="49" t="s">
        <v>486</v>
      </c>
      <c r="AQ154" s="49" t="s">
        <v>11</v>
      </c>
      <c r="AR154" s="49" t="s">
        <v>487</v>
      </c>
      <c r="AS154" s="49" t="s">
        <v>488</v>
      </c>
      <c r="AT154" s="49" t="s">
        <v>489</v>
      </c>
    </row>
    <row r="155" spans="1:46" x14ac:dyDescent="0.25">
      <c r="A155">
        <v>1</v>
      </c>
      <c r="B155" t="s">
        <v>366</v>
      </c>
      <c r="C155" s="50" t="s">
        <v>366</v>
      </c>
      <c r="D155" t="s">
        <v>367</v>
      </c>
      <c r="E155" t="s">
        <v>539</v>
      </c>
      <c r="F155" t="s">
        <v>540</v>
      </c>
      <c r="G155">
        <v>1</v>
      </c>
      <c r="H155">
        <v>1</v>
      </c>
      <c r="I155">
        <v>1</v>
      </c>
      <c r="J155">
        <v>1</v>
      </c>
      <c r="K155">
        <v>1</v>
      </c>
      <c r="L155">
        <v>1</v>
      </c>
      <c r="M155">
        <v>1</v>
      </c>
      <c r="N155">
        <v>1</v>
      </c>
      <c r="O155">
        <v>1</v>
      </c>
      <c r="P155">
        <v>1</v>
      </c>
      <c r="Q155">
        <v>1</v>
      </c>
      <c r="R155">
        <v>1</v>
      </c>
      <c r="S155">
        <v>1</v>
      </c>
      <c r="T155">
        <v>1</v>
      </c>
      <c r="U155">
        <v>1</v>
      </c>
      <c r="V155">
        <v>1</v>
      </c>
      <c r="W155">
        <v>1</v>
      </c>
      <c r="X155">
        <v>1</v>
      </c>
      <c r="Y155">
        <v>1</v>
      </c>
      <c r="Z155">
        <v>1</v>
      </c>
      <c r="AA155">
        <v>1</v>
      </c>
      <c r="AB155">
        <v>1</v>
      </c>
      <c r="AC155">
        <v>1</v>
      </c>
      <c r="AD155">
        <v>1</v>
      </c>
      <c r="AE155">
        <v>1</v>
      </c>
      <c r="AF155">
        <v>1</v>
      </c>
      <c r="AG155">
        <v>1</v>
      </c>
      <c r="AH155">
        <v>1</v>
      </c>
      <c r="AI155">
        <v>1</v>
      </c>
      <c r="AJ155">
        <v>1</v>
      </c>
      <c r="AK155">
        <v>1</v>
      </c>
      <c r="AL155">
        <v>0</v>
      </c>
      <c r="AM155" s="49" t="s">
        <v>367</v>
      </c>
      <c r="AN155" s="49" t="s">
        <v>14</v>
      </c>
      <c r="AO155" s="49" t="s">
        <v>485</v>
      </c>
      <c r="AP155" s="49" t="s">
        <v>494</v>
      </c>
      <c r="AQ155" s="49" t="s">
        <v>11</v>
      </c>
      <c r="AR155" s="49" t="s">
        <v>487</v>
      </c>
      <c r="AS155" s="49" t="s">
        <v>488</v>
      </c>
      <c r="AT155" s="49" t="s">
        <v>489</v>
      </c>
    </row>
    <row r="156" spans="1:46" x14ac:dyDescent="0.25">
      <c r="A156">
        <v>1</v>
      </c>
      <c r="B156" t="s">
        <v>364</v>
      </c>
      <c r="C156" s="50" t="s">
        <v>364</v>
      </c>
      <c r="D156" t="s">
        <v>365</v>
      </c>
      <c r="E156" t="s">
        <v>539</v>
      </c>
      <c r="F156" t="s">
        <v>540</v>
      </c>
      <c r="G156">
        <v>1</v>
      </c>
      <c r="H156">
        <v>1</v>
      </c>
      <c r="I156">
        <v>1</v>
      </c>
      <c r="J156">
        <v>1</v>
      </c>
      <c r="K156">
        <v>1</v>
      </c>
      <c r="L156">
        <v>1</v>
      </c>
      <c r="M156">
        <v>1</v>
      </c>
      <c r="N156">
        <v>1</v>
      </c>
      <c r="O156">
        <v>1</v>
      </c>
      <c r="P156">
        <v>1</v>
      </c>
      <c r="Q156">
        <v>1</v>
      </c>
      <c r="R156">
        <v>1</v>
      </c>
      <c r="S156">
        <v>1</v>
      </c>
      <c r="T156">
        <v>1</v>
      </c>
      <c r="U156">
        <v>1</v>
      </c>
      <c r="V156">
        <v>1</v>
      </c>
      <c r="W156">
        <v>1</v>
      </c>
      <c r="X156">
        <v>1</v>
      </c>
      <c r="Y156">
        <v>1</v>
      </c>
      <c r="Z156">
        <v>1</v>
      </c>
      <c r="AA156">
        <v>1</v>
      </c>
      <c r="AB156">
        <v>1</v>
      </c>
      <c r="AC156">
        <v>1</v>
      </c>
      <c r="AD156">
        <v>1</v>
      </c>
      <c r="AE156">
        <v>1</v>
      </c>
      <c r="AF156">
        <v>1</v>
      </c>
      <c r="AG156">
        <v>1</v>
      </c>
      <c r="AH156">
        <v>1</v>
      </c>
      <c r="AI156">
        <v>1</v>
      </c>
      <c r="AJ156">
        <v>1</v>
      </c>
      <c r="AK156">
        <v>1</v>
      </c>
      <c r="AL156">
        <v>0</v>
      </c>
      <c r="AM156" s="49" t="s">
        <v>365</v>
      </c>
      <c r="AN156" s="49" t="s">
        <v>14</v>
      </c>
      <c r="AO156" s="49" t="s">
        <v>485</v>
      </c>
      <c r="AP156" s="49" t="s">
        <v>501</v>
      </c>
      <c r="AQ156" s="49" t="s">
        <v>11</v>
      </c>
      <c r="AR156" s="49" t="s">
        <v>487</v>
      </c>
      <c r="AS156" s="49" t="s">
        <v>488</v>
      </c>
      <c r="AT156" s="49" t="s">
        <v>489</v>
      </c>
    </row>
    <row r="157" spans="1:46" x14ac:dyDescent="0.25">
      <c r="A157">
        <v>1</v>
      </c>
      <c r="B157" t="s">
        <v>493</v>
      </c>
      <c r="C157" s="50" t="s">
        <v>606</v>
      </c>
      <c r="D157" t="s">
        <v>607</v>
      </c>
      <c r="E157" t="s">
        <v>539</v>
      </c>
      <c r="F157" t="s">
        <v>540</v>
      </c>
      <c r="G157">
        <v>1</v>
      </c>
      <c r="H157">
        <v>1</v>
      </c>
      <c r="I157">
        <v>1</v>
      </c>
      <c r="J157">
        <v>1</v>
      </c>
      <c r="K157">
        <v>1</v>
      </c>
      <c r="L157">
        <v>1</v>
      </c>
      <c r="M157">
        <v>1</v>
      </c>
      <c r="N157">
        <v>1</v>
      </c>
      <c r="O157">
        <v>1</v>
      </c>
      <c r="P157">
        <v>1</v>
      </c>
      <c r="Q157">
        <v>1</v>
      </c>
      <c r="R157">
        <v>1</v>
      </c>
      <c r="S157">
        <v>1</v>
      </c>
      <c r="T157">
        <v>1</v>
      </c>
      <c r="U157">
        <v>1</v>
      </c>
      <c r="V157">
        <v>1</v>
      </c>
      <c r="W157">
        <v>1</v>
      </c>
      <c r="X157">
        <v>1</v>
      </c>
      <c r="Y157">
        <v>1</v>
      </c>
      <c r="Z157">
        <v>1</v>
      </c>
      <c r="AA157">
        <v>1</v>
      </c>
      <c r="AB157">
        <v>1</v>
      </c>
      <c r="AC157">
        <v>1</v>
      </c>
      <c r="AD157">
        <v>1</v>
      </c>
      <c r="AE157">
        <v>1</v>
      </c>
      <c r="AF157">
        <v>1</v>
      </c>
      <c r="AG157">
        <v>1</v>
      </c>
      <c r="AH157">
        <v>1</v>
      </c>
      <c r="AI157">
        <v>1</v>
      </c>
      <c r="AJ157">
        <v>1</v>
      </c>
      <c r="AK157">
        <v>1</v>
      </c>
      <c r="AL157">
        <v>0</v>
      </c>
      <c r="AM157" s="49" t="e">
        <v>#N/A</v>
      </c>
      <c r="AN157" s="49" t="e">
        <v>#N/A</v>
      </c>
      <c r="AO157" s="49" t="e">
        <v>#N/A</v>
      </c>
      <c r="AP157" s="49" t="e">
        <v>#N/A</v>
      </c>
      <c r="AQ157" s="49" t="e">
        <v>#N/A</v>
      </c>
      <c r="AR157" s="49" t="e">
        <v>#N/A</v>
      </c>
      <c r="AS157" s="49" t="e">
        <v>#N/A</v>
      </c>
      <c r="AT157" s="49" t="e">
        <v>#N/A</v>
      </c>
    </row>
    <row r="158" spans="1:46" x14ac:dyDescent="0.25">
      <c r="A158">
        <v>1</v>
      </c>
      <c r="B158" t="s">
        <v>362</v>
      </c>
      <c r="C158" s="50" t="s">
        <v>362</v>
      </c>
      <c r="D158" t="s">
        <v>363</v>
      </c>
      <c r="E158" t="s">
        <v>539</v>
      </c>
      <c r="F158" t="s">
        <v>540</v>
      </c>
      <c r="G158">
        <v>1</v>
      </c>
      <c r="H158">
        <v>1</v>
      </c>
      <c r="I158">
        <v>1</v>
      </c>
      <c r="J158">
        <v>1</v>
      </c>
      <c r="K158">
        <v>1</v>
      </c>
      <c r="L158">
        <v>1</v>
      </c>
      <c r="M158">
        <v>1</v>
      </c>
      <c r="N158">
        <v>1</v>
      </c>
      <c r="O158">
        <v>1</v>
      </c>
      <c r="P158">
        <v>1</v>
      </c>
      <c r="Q158">
        <v>1</v>
      </c>
      <c r="R158">
        <v>1</v>
      </c>
      <c r="S158">
        <v>1</v>
      </c>
      <c r="T158">
        <v>1</v>
      </c>
      <c r="U158">
        <v>1</v>
      </c>
      <c r="V158">
        <v>1</v>
      </c>
      <c r="W158">
        <v>1</v>
      </c>
      <c r="X158">
        <v>1</v>
      </c>
      <c r="Y158">
        <v>1</v>
      </c>
      <c r="Z158">
        <v>1</v>
      </c>
      <c r="AA158">
        <v>1</v>
      </c>
      <c r="AB158">
        <v>1</v>
      </c>
      <c r="AC158">
        <v>1</v>
      </c>
      <c r="AD158">
        <v>1</v>
      </c>
      <c r="AE158">
        <v>1</v>
      </c>
      <c r="AF158">
        <v>1</v>
      </c>
      <c r="AG158">
        <v>1</v>
      </c>
      <c r="AH158">
        <v>1</v>
      </c>
      <c r="AI158">
        <v>1</v>
      </c>
      <c r="AJ158">
        <v>1</v>
      </c>
      <c r="AK158">
        <v>1</v>
      </c>
      <c r="AL158">
        <v>0</v>
      </c>
      <c r="AM158" s="49" t="s">
        <v>363</v>
      </c>
      <c r="AN158" s="49" t="s">
        <v>8</v>
      </c>
      <c r="AO158" s="49" t="s">
        <v>9</v>
      </c>
      <c r="AP158" s="49" t="s">
        <v>486</v>
      </c>
      <c r="AQ158" s="49" t="s">
        <v>9</v>
      </c>
      <c r="AR158" s="49" t="s">
        <v>495</v>
      </c>
      <c r="AS158" s="49" t="s">
        <v>488</v>
      </c>
      <c r="AT158" s="49" t="s">
        <v>489</v>
      </c>
    </row>
    <row r="159" spans="1:46" x14ac:dyDescent="0.25">
      <c r="A159">
        <v>1</v>
      </c>
      <c r="B159" t="s">
        <v>372</v>
      </c>
      <c r="C159" s="50" t="s">
        <v>372</v>
      </c>
      <c r="D159" t="s">
        <v>431</v>
      </c>
      <c r="E159" t="s">
        <v>539</v>
      </c>
      <c r="F159" t="s">
        <v>540</v>
      </c>
      <c r="G159">
        <v>1</v>
      </c>
      <c r="H159">
        <v>1</v>
      </c>
      <c r="I159">
        <v>1</v>
      </c>
      <c r="J159">
        <v>1</v>
      </c>
      <c r="K159">
        <v>1</v>
      </c>
      <c r="L159">
        <v>1</v>
      </c>
      <c r="M159">
        <v>1</v>
      </c>
      <c r="N159">
        <v>1</v>
      </c>
      <c r="O159">
        <v>1</v>
      </c>
      <c r="P159">
        <v>1</v>
      </c>
      <c r="Q159">
        <v>1</v>
      </c>
      <c r="R159">
        <v>1</v>
      </c>
      <c r="S159">
        <v>1</v>
      </c>
      <c r="T159">
        <v>1</v>
      </c>
      <c r="U159">
        <v>1</v>
      </c>
      <c r="V159">
        <v>1</v>
      </c>
      <c r="W159">
        <v>1</v>
      </c>
      <c r="X159">
        <v>1</v>
      </c>
      <c r="Y159">
        <v>1</v>
      </c>
      <c r="Z159">
        <v>1</v>
      </c>
      <c r="AA159">
        <v>1</v>
      </c>
      <c r="AB159">
        <v>1</v>
      </c>
      <c r="AC159">
        <v>1</v>
      </c>
      <c r="AD159">
        <v>1</v>
      </c>
      <c r="AE159">
        <v>1</v>
      </c>
      <c r="AF159">
        <v>1</v>
      </c>
      <c r="AG159">
        <v>1</v>
      </c>
      <c r="AH159">
        <v>1</v>
      </c>
      <c r="AI159">
        <v>1</v>
      </c>
      <c r="AJ159">
        <v>1</v>
      </c>
      <c r="AK159">
        <v>1</v>
      </c>
      <c r="AL159">
        <v>0</v>
      </c>
      <c r="AM159" s="49" t="s">
        <v>431</v>
      </c>
      <c r="AN159" s="49" t="s">
        <v>14</v>
      </c>
      <c r="AO159" s="49" t="s">
        <v>507</v>
      </c>
      <c r="AP159" s="49" t="s">
        <v>505</v>
      </c>
      <c r="AQ159" s="49" t="s">
        <v>10</v>
      </c>
      <c r="AR159" s="49" t="s">
        <v>495</v>
      </c>
      <c r="AS159" s="49" t="s">
        <v>496</v>
      </c>
      <c r="AT159" s="49" t="s">
        <v>497</v>
      </c>
    </row>
    <row r="160" spans="1:46" x14ac:dyDescent="0.25">
      <c r="A160">
        <v>1</v>
      </c>
      <c r="B160" t="s">
        <v>373</v>
      </c>
      <c r="C160" s="50" t="s">
        <v>373</v>
      </c>
      <c r="D160" t="s">
        <v>374</v>
      </c>
      <c r="E160" t="s">
        <v>539</v>
      </c>
      <c r="F160" t="s">
        <v>540</v>
      </c>
      <c r="G160">
        <v>1</v>
      </c>
      <c r="H160">
        <v>1</v>
      </c>
      <c r="I160">
        <v>1</v>
      </c>
      <c r="J160">
        <v>1</v>
      </c>
      <c r="K160">
        <v>1</v>
      </c>
      <c r="L160">
        <v>1</v>
      </c>
      <c r="M160">
        <v>1</v>
      </c>
      <c r="N160">
        <v>1</v>
      </c>
      <c r="O160">
        <v>1</v>
      </c>
      <c r="P160">
        <v>1</v>
      </c>
      <c r="Q160">
        <v>1</v>
      </c>
      <c r="R160">
        <v>1</v>
      </c>
      <c r="S160">
        <v>1</v>
      </c>
      <c r="T160">
        <v>1</v>
      </c>
      <c r="U160">
        <v>1</v>
      </c>
      <c r="V160">
        <v>1</v>
      </c>
      <c r="W160">
        <v>1</v>
      </c>
      <c r="X160">
        <v>1</v>
      </c>
      <c r="Y160">
        <v>1</v>
      </c>
      <c r="Z160">
        <v>1</v>
      </c>
      <c r="AA160">
        <v>1</v>
      </c>
      <c r="AB160">
        <v>1</v>
      </c>
      <c r="AC160">
        <v>1</v>
      </c>
      <c r="AD160">
        <v>1</v>
      </c>
      <c r="AE160">
        <v>1</v>
      </c>
      <c r="AF160">
        <v>1</v>
      </c>
      <c r="AG160">
        <v>1</v>
      </c>
      <c r="AH160">
        <v>1</v>
      </c>
      <c r="AI160">
        <v>1</v>
      </c>
      <c r="AJ160">
        <v>1</v>
      </c>
      <c r="AK160">
        <v>1</v>
      </c>
      <c r="AL160">
        <v>0</v>
      </c>
      <c r="AM160" s="49" t="s">
        <v>374</v>
      </c>
      <c r="AN160" s="49" t="s">
        <v>7</v>
      </c>
      <c r="AO160" s="49" t="s">
        <v>9</v>
      </c>
      <c r="AP160" s="49" t="s">
        <v>494</v>
      </c>
      <c r="AQ160" s="49" t="s">
        <v>9</v>
      </c>
      <c r="AR160" s="49" t="s">
        <v>487</v>
      </c>
      <c r="AS160" s="49" t="s">
        <v>488</v>
      </c>
      <c r="AT160" s="49" t="s">
        <v>489</v>
      </c>
    </row>
    <row r="161" spans="1:46" x14ac:dyDescent="0.25">
      <c r="A161">
        <v>1</v>
      </c>
      <c r="B161" t="s">
        <v>368</v>
      </c>
      <c r="C161" s="50" t="s">
        <v>368</v>
      </c>
      <c r="D161" t="s">
        <v>429</v>
      </c>
      <c r="E161" t="s">
        <v>539</v>
      </c>
      <c r="F161" t="s">
        <v>540</v>
      </c>
      <c r="G161">
        <v>1</v>
      </c>
      <c r="H161">
        <v>1</v>
      </c>
      <c r="I161">
        <v>1</v>
      </c>
      <c r="J161">
        <v>1</v>
      </c>
      <c r="K161">
        <v>1</v>
      </c>
      <c r="L161">
        <v>1</v>
      </c>
      <c r="M161">
        <v>1</v>
      </c>
      <c r="N161">
        <v>1</v>
      </c>
      <c r="O161">
        <v>1</v>
      </c>
      <c r="P161">
        <v>1</v>
      </c>
      <c r="Q161">
        <v>1</v>
      </c>
      <c r="R161">
        <v>1</v>
      </c>
      <c r="S161">
        <v>1</v>
      </c>
      <c r="T161">
        <v>1</v>
      </c>
      <c r="U161">
        <v>1</v>
      </c>
      <c r="V161">
        <v>1</v>
      </c>
      <c r="W161">
        <v>1</v>
      </c>
      <c r="X161">
        <v>1</v>
      </c>
      <c r="Y161">
        <v>1</v>
      </c>
      <c r="Z161">
        <v>1</v>
      </c>
      <c r="AA161">
        <v>1</v>
      </c>
      <c r="AB161">
        <v>1</v>
      </c>
      <c r="AC161">
        <v>1</v>
      </c>
      <c r="AD161">
        <v>1</v>
      </c>
      <c r="AE161">
        <v>1</v>
      </c>
      <c r="AF161">
        <v>1</v>
      </c>
      <c r="AG161">
        <v>1</v>
      </c>
      <c r="AH161">
        <v>1</v>
      </c>
      <c r="AI161">
        <v>1</v>
      </c>
      <c r="AJ161">
        <v>1</v>
      </c>
      <c r="AK161">
        <v>1</v>
      </c>
      <c r="AL161">
        <v>0</v>
      </c>
      <c r="AM161" s="49" t="s">
        <v>429</v>
      </c>
      <c r="AN161" s="49" t="s">
        <v>14</v>
      </c>
      <c r="AO161" s="49" t="s">
        <v>485</v>
      </c>
      <c r="AP161" s="49" t="s">
        <v>501</v>
      </c>
      <c r="AQ161" s="49" t="s">
        <v>11</v>
      </c>
      <c r="AR161" s="49" t="s">
        <v>495</v>
      </c>
      <c r="AS161" s="49" t="s">
        <v>496</v>
      </c>
      <c r="AT161" s="49" t="s">
        <v>497</v>
      </c>
    </row>
    <row r="162" spans="1:46" x14ac:dyDescent="0.25">
      <c r="A162">
        <v>1</v>
      </c>
      <c r="B162" t="s">
        <v>381</v>
      </c>
      <c r="C162" s="50" t="s">
        <v>381</v>
      </c>
      <c r="D162" t="s">
        <v>382</v>
      </c>
      <c r="E162" t="s">
        <v>539</v>
      </c>
      <c r="F162" t="s">
        <v>540</v>
      </c>
      <c r="G162">
        <v>1</v>
      </c>
      <c r="H162">
        <v>1</v>
      </c>
      <c r="I162">
        <v>1</v>
      </c>
      <c r="J162">
        <v>1</v>
      </c>
      <c r="K162">
        <v>1</v>
      </c>
      <c r="L162">
        <v>1</v>
      </c>
      <c r="M162">
        <v>1</v>
      </c>
      <c r="N162">
        <v>1</v>
      </c>
      <c r="O162">
        <v>1</v>
      </c>
      <c r="P162">
        <v>1</v>
      </c>
      <c r="Q162">
        <v>1</v>
      </c>
      <c r="R162">
        <v>1</v>
      </c>
      <c r="S162">
        <v>1</v>
      </c>
      <c r="T162">
        <v>1</v>
      </c>
      <c r="U162">
        <v>1</v>
      </c>
      <c r="V162">
        <v>1</v>
      </c>
      <c r="W162">
        <v>1</v>
      </c>
      <c r="X162">
        <v>1</v>
      </c>
      <c r="Y162">
        <v>1</v>
      </c>
      <c r="Z162">
        <v>1</v>
      </c>
      <c r="AA162">
        <v>1</v>
      </c>
      <c r="AB162">
        <v>1</v>
      </c>
      <c r="AC162">
        <v>1</v>
      </c>
      <c r="AD162">
        <v>1</v>
      </c>
      <c r="AE162">
        <v>1</v>
      </c>
      <c r="AF162">
        <v>1</v>
      </c>
      <c r="AG162">
        <v>1</v>
      </c>
      <c r="AH162">
        <v>1</v>
      </c>
      <c r="AI162">
        <v>1</v>
      </c>
      <c r="AJ162">
        <v>1</v>
      </c>
      <c r="AK162">
        <v>1</v>
      </c>
      <c r="AL162">
        <v>0</v>
      </c>
      <c r="AM162" s="49" t="s">
        <v>382</v>
      </c>
      <c r="AN162" s="49" t="s">
        <v>6</v>
      </c>
      <c r="AO162" s="49" t="s">
        <v>9</v>
      </c>
      <c r="AP162" s="49" t="s">
        <v>486</v>
      </c>
      <c r="AQ162" s="49" t="s">
        <v>9</v>
      </c>
      <c r="AR162" s="49" t="s">
        <v>487</v>
      </c>
      <c r="AS162" s="49" t="s">
        <v>488</v>
      </c>
      <c r="AT162" s="49" t="s">
        <v>489</v>
      </c>
    </row>
    <row r="163" spans="1:46" x14ac:dyDescent="0.25">
      <c r="A163">
        <v>1</v>
      </c>
      <c r="B163" t="s">
        <v>383</v>
      </c>
      <c r="C163" s="50" t="s">
        <v>383</v>
      </c>
      <c r="D163" t="s">
        <v>384</v>
      </c>
      <c r="E163" t="s">
        <v>539</v>
      </c>
      <c r="F163" t="s">
        <v>540</v>
      </c>
      <c r="G163">
        <v>1</v>
      </c>
      <c r="H163">
        <v>1</v>
      </c>
      <c r="I163">
        <v>1</v>
      </c>
      <c r="J163">
        <v>1</v>
      </c>
      <c r="K163">
        <v>1</v>
      </c>
      <c r="L163">
        <v>1</v>
      </c>
      <c r="M163">
        <v>1</v>
      </c>
      <c r="N163">
        <v>1</v>
      </c>
      <c r="O163">
        <v>1</v>
      </c>
      <c r="P163">
        <v>1</v>
      </c>
      <c r="Q163">
        <v>1</v>
      </c>
      <c r="R163">
        <v>1</v>
      </c>
      <c r="S163">
        <v>1</v>
      </c>
      <c r="T163">
        <v>1</v>
      </c>
      <c r="U163">
        <v>1</v>
      </c>
      <c r="V163">
        <v>1</v>
      </c>
      <c r="W163">
        <v>1</v>
      </c>
      <c r="X163">
        <v>1</v>
      </c>
      <c r="Y163">
        <v>1</v>
      </c>
      <c r="Z163">
        <v>1</v>
      </c>
      <c r="AA163">
        <v>1</v>
      </c>
      <c r="AB163">
        <v>1</v>
      </c>
      <c r="AC163">
        <v>1</v>
      </c>
      <c r="AD163">
        <v>1</v>
      </c>
      <c r="AE163">
        <v>1</v>
      </c>
      <c r="AF163">
        <v>1</v>
      </c>
      <c r="AG163">
        <v>1</v>
      </c>
      <c r="AH163">
        <v>1</v>
      </c>
      <c r="AI163">
        <v>1</v>
      </c>
      <c r="AJ163">
        <v>1</v>
      </c>
      <c r="AK163">
        <v>1</v>
      </c>
      <c r="AL163">
        <v>1</v>
      </c>
      <c r="AM163" s="49" t="s">
        <v>384</v>
      </c>
      <c r="AN163" s="49" t="s">
        <v>14</v>
      </c>
      <c r="AO163" s="49" t="s">
        <v>500</v>
      </c>
      <c r="AP163" s="49" t="s">
        <v>494</v>
      </c>
      <c r="AQ163" s="49" t="s">
        <v>502</v>
      </c>
      <c r="AR163" s="49" t="s">
        <v>487</v>
      </c>
      <c r="AS163" s="49" t="s">
        <v>488</v>
      </c>
      <c r="AT163" s="49" t="s">
        <v>489</v>
      </c>
    </row>
    <row r="164" spans="1:46" x14ac:dyDescent="0.25">
      <c r="A164">
        <v>1</v>
      </c>
      <c r="B164" t="s">
        <v>62</v>
      </c>
      <c r="C164" s="50" t="s">
        <v>62</v>
      </c>
      <c r="D164" t="s">
        <v>407</v>
      </c>
      <c r="E164" t="s">
        <v>539</v>
      </c>
      <c r="F164" t="s">
        <v>540</v>
      </c>
      <c r="G164">
        <v>1</v>
      </c>
      <c r="H164">
        <v>1</v>
      </c>
      <c r="I164">
        <v>1</v>
      </c>
      <c r="J164">
        <v>1</v>
      </c>
      <c r="K164">
        <v>1</v>
      </c>
      <c r="L164">
        <v>1</v>
      </c>
      <c r="M164">
        <v>1</v>
      </c>
      <c r="N164">
        <v>1</v>
      </c>
      <c r="O164">
        <v>1</v>
      </c>
      <c r="P164">
        <v>1</v>
      </c>
      <c r="Q164">
        <v>1</v>
      </c>
      <c r="R164">
        <v>1</v>
      </c>
      <c r="S164">
        <v>1</v>
      </c>
      <c r="T164">
        <v>1</v>
      </c>
      <c r="U164">
        <v>1</v>
      </c>
      <c r="V164">
        <v>1</v>
      </c>
      <c r="W164">
        <v>1</v>
      </c>
      <c r="X164">
        <v>1</v>
      </c>
      <c r="Y164">
        <v>1</v>
      </c>
      <c r="Z164">
        <v>1</v>
      </c>
      <c r="AA164">
        <v>1</v>
      </c>
      <c r="AB164">
        <v>1</v>
      </c>
      <c r="AC164">
        <v>1</v>
      </c>
      <c r="AD164">
        <v>1</v>
      </c>
      <c r="AE164">
        <v>1</v>
      </c>
      <c r="AF164">
        <v>1</v>
      </c>
      <c r="AG164">
        <v>1</v>
      </c>
      <c r="AH164">
        <v>1</v>
      </c>
      <c r="AI164">
        <v>1</v>
      </c>
      <c r="AJ164">
        <v>1</v>
      </c>
      <c r="AK164">
        <v>1</v>
      </c>
      <c r="AL164">
        <v>0</v>
      </c>
      <c r="AM164" s="49" t="s">
        <v>407</v>
      </c>
      <c r="AN164" s="49" t="s">
        <v>14</v>
      </c>
      <c r="AO164" s="49" t="s">
        <v>485</v>
      </c>
      <c r="AP164" s="49" t="s">
        <v>505</v>
      </c>
      <c r="AQ164" s="49" t="s">
        <v>13</v>
      </c>
      <c r="AR164" s="49" t="s">
        <v>495</v>
      </c>
      <c r="AS164" s="49" t="s">
        <v>496</v>
      </c>
      <c r="AT164" s="49" t="s">
        <v>497</v>
      </c>
    </row>
    <row r="165" spans="1:46" x14ac:dyDescent="0.25">
      <c r="A165">
        <v>1</v>
      </c>
      <c r="B165" t="s">
        <v>169</v>
      </c>
      <c r="C165" s="50" t="s">
        <v>169</v>
      </c>
      <c r="D165" t="s">
        <v>170</v>
      </c>
      <c r="E165" t="s">
        <v>539</v>
      </c>
      <c r="F165" t="s">
        <v>540</v>
      </c>
      <c r="G165">
        <v>1</v>
      </c>
      <c r="H165">
        <v>1</v>
      </c>
      <c r="I165">
        <v>1</v>
      </c>
      <c r="J165">
        <v>1</v>
      </c>
      <c r="K165">
        <v>1</v>
      </c>
      <c r="L165">
        <v>1</v>
      </c>
      <c r="M165">
        <v>1</v>
      </c>
      <c r="N165">
        <v>1</v>
      </c>
      <c r="O165">
        <v>1</v>
      </c>
      <c r="P165">
        <v>1</v>
      </c>
      <c r="Q165">
        <v>1</v>
      </c>
      <c r="R165">
        <v>1</v>
      </c>
      <c r="S165">
        <v>1</v>
      </c>
      <c r="T165">
        <v>1</v>
      </c>
      <c r="U165">
        <v>1</v>
      </c>
      <c r="V165">
        <v>1</v>
      </c>
      <c r="W165">
        <v>1</v>
      </c>
      <c r="X165">
        <v>1</v>
      </c>
      <c r="Y165">
        <v>1</v>
      </c>
      <c r="Z165">
        <v>1</v>
      </c>
      <c r="AA165">
        <v>1</v>
      </c>
      <c r="AB165">
        <v>1</v>
      </c>
      <c r="AC165">
        <v>1</v>
      </c>
      <c r="AD165">
        <v>1</v>
      </c>
      <c r="AE165">
        <v>1</v>
      </c>
      <c r="AF165">
        <v>1</v>
      </c>
      <c r="AG165">
        <v>1</v>
      </c>
      <c r="AH165">
        <v>1</v>
      </c>
      <c r="AI165">
        <v>1</v>
      </c>
      <c r="AJ165">
        <v>1</v>
      </c>
      <c r="AK165">
        <v>1</v>
      </c>
      <c r="AL165">
        <v>1</v>
      </c>
      <c r="AM165" s="49" t="s">
        <v>170</v>
      </c>
      <c r="AN165" s="49" t="s">
        <v>14</v>
      </c>
      <c r="AO165" s="49" t="s">
        <v>500</v>
      </c>
      <c r="AP165" s="49" t="s">
        <v>505</v>
      </c>
      <c r="AQ165" s="49" t="s">
        <v>13</v>
      </c>
      <c r="AR165" s="49" t="s">
        <v>487</v>
      </c>
      <c r="AS165" s="49" t="s">
        <v>488</v>
      </c>
      <c r="AT165" s="49" t="s">
        <v>489</v>
      </c>
    </row>
    <row r="166" spans="1:46" x14ac:dyDescent="0.25">
      <c r="A166">
        <v>1</v>
      </c>
      <c r="B166" t="s">
        <v>379</v>
      </c>
      <c r="C166" s="50" t="s">
        <v>379</v>
      </c>
      <c r="D166" t="s">
        <v>608</v>
      </c>
      <c r="E166" t="s">
        <v>539</v>
      </c>
      <c r="F166" t="s">
        <v>540</v>
      </c>
      <c r="G166">
        <v>1</v>
      </c>
      <c r="H166">
        <v>1</v>
      </c>
      <c r="I166">
        <v>1</v>
      </c>
      <c r="J166">
        <v>1</v>
      </c>
      <c r="K166">
        <v>1</v>
      </c>
      <c r="L166">
        <v>1</v>
      </c>
      <c r="M166">
        <v>1</v>
      </c>
      <c r="N166">
        <v>1</v>
      </c>
      <c r="O166">
        <v>1</v>
      </c>
      <c r="P166">
        <v>1</v>
      </c>
      <c r="Q166">
        <v>1</v>
      </c>
      <c r="R166">
        <v>1</v>
      </c>
      <c r="S166">
        <v>1</v>
      </c>
      <c r="T166">
        <v>1</v>
      </c>
      <c r="U166">
        <v>1</v>
      </c>
      <c r="V166">
        <v>1</v>
      </c>
      <c r="W166">
        <v>1</v>
      </c>
      <c r="X166">
        <v>1</v>
      </c>
      <c r="Y166">
        <v>1</v>
      </c>
      <c r="Z166">
        <v>1</v>
      </c>
      <c r="AA166">
        <v>1</v>
      </c>
      <c r="AB166">
        <v>1</v>
      </c>
      <c r="AC166">
        <v>1</v>
      </c>
      <c r="AD166">
        <v>1</v>
      </c>
      <c r="AE166">
        <v>1</v>
      </c>
      <c r="AF166">
        <v>1</v>
      </c>
      <c r="AG166">
        <v>1</v>
      </c>
      <c r="AH166">
        <v>1</v>
      </c>
      <c r="AI166">
        <v>1</v>
      </c>
      <c r="AJ166">
        <v>1</v>
      </c>
      <c r="AK166">
        <v>1</v>
      </c>
      <c r="AL166">
        <v>0</v>
      </c>
      <c r="AM166" s="49" t="s">
        <v>380</v>
      </c>
      <c r="AN166" s="49" t="s">
        <v>6</v>
      </c>
      <c r="AO166" s="49" t="s">
        <v>9</v>
      </c>
      <c r="AP166" s="49" t="s">
        <v>494</v>
      </c>
      <c r="AQ166" s="49" t="s">
        <v>9</v>
      </c>
      <c r="AR166" s="49" t="s">
        <v>487</v>
      </c>
      <c r="AS166" s="49" t="s">
        <v>488</v>
      </c>
      <c r="AT166" s="49" t="s">
        <v>489</v>
      </c>
    </row>
    <row r="167" spans="1:46" x14ac:dyDescent="0.25">
      <c r="A167">
        <v>1</v>
      </c>
      <c r="B167" t="s">
        <v>387</v>
      </c>
      <c r="C167" s="50" t="s">
        <v>387</v>
      </c>
      <c r="D167" t="s">
        <v>388</v>
      </c>
      <c r="E167" t="s">
        <v>539</v>
      </c>
      <c r="F167" t="s">
        <v>540</v>
      </c>
      <c r="G167">
        <v>1</v>
      </c>
      <c r="H167">
        <v>1</v>
      </c>
      <c r="I167">
        <v>1</v>
      </c>
      <c r="J167">
        <v>1</v>
      </c>
      <c r="K167">
        <v>1</v>
      </c>
      <c r="L167">
        <v>1</v>
      </c>
      <c r="M167">
        <v>1</v>
      </c>
      <c r="N167">
        <v>1</v>
      </c>
      <c r="O167">
        <v>1</v>
      </c>
      <c r="P167">
        <v>1</v>
      </c>
      <c r="Q167">
        <v>1</v>
      </c>
      <c r="R167">
        <v>1</v>
      </c>
      <c r="S167">
        <v>1</v>
      </c>
      <c r="T167">
        <v>1</v>
      </c>
      <c r="U167">
        <v>1</v>
      </c>
      <c r="V167">
        <v>1</v>
      </c>
      <c r="W167">
        <v>1</v>
      </c>
      <c r="X167">
        <v>1</v>
      </c>
      <c r="Y167">
        <v>1</v>
      </c>
      <c r="Z167">
        <v>1</v>
      </c>
      <c r="AA167">
        <v>1</v>
      </c>
      <c r="AB167">
        <v>1</v>
      </c>
      <c r="AC167">
        <v>1</v>
      </c>
      <c r="AD167">
        <v>1</v>
      </c>
      <c r="AE167">
        <v>1</v>
      </c>
      <c r="AF167">
        <v>1</v>
      </c>
      <c r="AG167">
        <v>1</v>
      </c>
      <c r="AH167">
        <v>1</v>
      </c>
      <c r="AI167">
        <v>1</v>
      </c>
      <c r="AJ167">
        <v>1</v>
      </c>
      <c r="AK167">
        <v>1</v>
      </c>
      <c r="AL167">
        <v>1</v>
      </c>
      <c r="AM167" s="49" t="s">
        <v>388</v>
      </c>
      <c r="AN167" s="49" t="s">
        <v>14</v>
      </c>
      <c r="AO167" s="49" t="s">
        <v>507</v>
      </c>
      <c r="AP167" s="49" t="s">
        <v>505</v>
      </c>
      <c r="AQ167" s="49" t="s">
        <v>13</v>
      </c>
      <c r="AR167" s="49" t="s">
        <v>487</v>
      </c>
      <c r="AS167" s="49" t="s">
        <v>488</v>
      </c>
      <c r="AT167" s="49" t="s">
        <v>489</v>
      </c>
    </row>
    <row r="168" spans="1:46" x14ac:dyDescent="0.25">
      <c r="A168">
        <v>1</v>
      </c>
      <c r="B168" t="s">
        <v>385</v>
      </c>
      <c r="C168" s="50" t="s">
        <v>385</v>
      </c>
      <c r="D168" t="s">
        <v>386</v>
      </c>
      <c r="E168" t="s">
        <v>539</v>
      </c>
      <c r="F168" t="s">
        <v>540</v>
      </c>
      <c r="G168">
        <v>1</v>
      </c>
      <c r="H168">
        <v>1</v>
      </c>
      <c r="I168">
        <v>1</v>
      </c>
      <c r="J168">
        <v>1</v>
      </c>
      <c r="K168">
        <v>1</v>
      </c>
      <c r="L168">
        <v>1</v>
      </c>
      <c r="M168">
        <v>1</v>
      </c>
      <c r="N168">
        <v>1</v>
      </c>
      <c r="O168">
        <v>1</v>
      </c>
      <c r="P168">
        <v>1</v>
      </c>
      <c r="Q168">
        <v>1</v>
      </c>
      <c r="R168">
        <v>1</v>
      </c>
      <c r="S168">
        <v>1</v>
      </c>
      <c r="T168">
        <v>1</v>
      </c>
      <c r="U168">
        <v>1</v>
      </c>
      <c r="V168">
        <v>1</v>
      </c>
      <c r="W168">
        <v>1</v>
      </c>
      <c r="X168">
        <v>1</v>
      </c>
      <c r="Y168">
        <v>1</v>
      </c>
      <c r="Z168">
        <v>1</v>
      </c>
      <c r="AA168">
        <v>1</v>
      </c>
      <c r="AB168">
        <v>1</v>
      </c>
      <c r="AC168">
        <v>1</v>
      </c>
      <c r="AD168">
        <v>1</v>
      </c>
      <c r="AE168">
        <v>1</v>
      </c>
      <c r="AF168">
        <v>1</v>
      </c>
      <c r="AG168">
        <v>1</v>
      </c>
      <c r="AH168">
        <v>1</v>
      </c>
      <c r="AI168">
        <v>1</v>
      </c>
      <c r="AJ168">
        <v>1</v>
      </c>
      <c r="AK168">
        <v>1</v>
      </c>
      <c r="AL168">
        <v>0</v>
      </c>
      <c r="AM168" s="49" t="s">
        <v>386</v>
      </c>
      <c r="AN168" s="49" t="s">
        <v>14</v>
      </c>
      <c r="AO168" s="49" t="s">
        <v>506</v>
      </c>
      <c r="AP168" s="49" t="s">
        <v>505</v>
      </c>
      <c r="AQ168" s="49" t="s">
        <v>10</v>
      </c>
      <c r="AR168" s="49" t="s">
        <v>487</v>
      </c>
      <c r="AS168" s="49" t="s">
        <v>488</v>
      </c>
      <c r="AT168" s="49" t="s">
        <v>489</v>
      </c>
    </row>
    <row r="169" spans="1:46" x14ac:dyDescent="0.25">
      <c r="A169">
        <v>1</v>
      </c>
      <c r="B169" t="s">
        <v>389</v>
      </c>
      <c r="C169" s="50" t="s">
        <v>389</v>
      </c>
      <c r="D169" t="s">
        <v>432</v>
      </c>
      <c r="E169" t="s">
        <v>539</v>
      </c>
      <c r="F169" t="s">
        <v>540</v>
      </c>
      <c r="G169">
        <v>1</v>
      </c>
      <c r="H169">
        <v>1</v>
      </c>
      <c r="I169">
        <v>1</v>
      </c>
      <c r="J169">
        <v>1</v>
      </c>
      <c r="K169">
        <v>1</v>
      </c>
      <c r="L169">
        <v>1</v>
      </c>
      <c r="M169">
        <v>1</v>
      </c>
      <c r="N169">
        <v>1</v>
      </c>
      <c r="O169">
        <v>1</v>
      </c>
      <c r="P169">
        <v>1</v>
      </c>
      <c r="Q169">
        <v>1</v>
      </c>
      <c r="R169">
        <v>1</v>
      </c>
      <c r="S169">
        <v>1</v>
      </c>
      <c r="T169">
        <v>1</v>
      </c>
      <c r="U169">
        <v>1</v>
      </c>
      <c r="V169">
        <v>1</v>
      </c>
      <c r="W169">
        <v>1</v>
      </c>
      <c r="X169">
        <v>1</v>
      </c>
      <c r="Y169">
        <v>1</v>
      </c>
      <c r="Z169">
        <v>1</v>
      </c>
      <c r="AA169">
        <v>1</v>
      </c>
      <c r="AB169">
        <v>1</v>
      </c>
      <c r="AC169">
        <v>1</v>
      </c>
      <c r="AD169">
        <v>1</v>
      </c>
      <c r="AE169">
        <v>1</v>
      </c>
      <c r="AF169">
        <v>1</v>
      </c>
      <c r="AG169">
        <v>1</v>
      </c>
      <c r="AH169">
        <v>1</v>
      </c>
      <c r="AI169">
        <v>1</v>
      </c>
      <c r="AJ169">
        <v>1</v>
      </c>
      <c r="AK169">
        <v>1</v>
      </c>
      <c r="AL169">
        <v>0</v>
      </c>
      <c r="AM169" s="49" t="s">
        <v>432</v>
      </c>
      <c r="AN169" s="49" t="s">
        <v>14</v>
      </c>
      <c r="AO169" s="49" t="s">
        <v>485</v>
      </c>
      <c r="AP169" s="49" t="s">
        <v>494</v>
      </c>
      <c r="AQ169" s="49" t="s">
        <v>11</v>
      </c>
      <c r="AR169" s="49" t="s">
        <v>487</v>
      </c>
      <c r="AS169" s="49" t="s">
        <v>496</v>
      </c>
      <c r="AT169" s="49" t="s">
        <v>497</v>
      </c>
    </row>
    <row r="170" spans="1:46" x14ac:dyDescent="0.25">
      <c r="A170">
        <v>1</v>
      </c>
      <c r="B170" t="s">
        <v>392</v>
      </c>
      <c r="C170" s="50" t="s">
        <v>392</v>
      </c>
      <c r="D170" t="s">
        <v>433</v>
      </c>
      <c r="E170" t="s">
        <v>539</v>
      </c>
      <c r="F170" t="s">
        <v>540</v>
      </c>
      <c r="G170">
        <v>1</v>
      </c>
      <c r="H170">
        <v>1</v>
      </c>
      <c r="I170">
        <v>1</v>
      </c>
      <c r="J170">
        <v>1</v>
      </c>
      <c r="K170">
        <v>1</v>
      </c>
      <c r="L170">
        <v>1</v>
      </c>
      <c r="M170">
        <v>1</v>
      </c>
      <c r="N170">
        <v>1</v>
      </c>
      <c r="O170">
        <v>1</v>
      </c>
      <c r="P170">
        <v>1</v>
      </c>
      <c r="Q170">
        <v>1</v>
      </c>
      <c r="R170">
        <v>1</v>
      </c>
      <c r="S170">
        <v>1</v>
      </c>
      <c r="T170">
        <v>1</v>
      </c>
      <c r="U170">
        <v>1</v>
      </c>
      <c r="V170">
        <v>1</v>
      </c>
      <c r="W170">
        <v>1</v>
      </c>
      <c r="X170">
        <v>1</v>
      </c>
      <c r="Y170">
        <v>1</v>
      </c>
      <c r="Z170">
        <v>1</v>
      </c>
      <c r="AA170">
        <v>1</v>
      </c>
      <c r="AB170">
        <v>1</v>
      </c>
      <c r="AC170">
        <v>1</v>
      </c>
      <c r="AD170">
        <v>1</v>
      </c>
      <c r="AE170">
        <v>1</v>
      </c>
      <c r="AF170">
        <v>1</v>
      </c>
      <c r="AG170">
        <v>1</v>
      </c>
      <c r="AH170">
        <v>1</v>
      </c>
      <c r="AI170">
        <v>1</v>
      </c>
      <c r="AJ170">
        <v>1</v>
      </c>
      <c r="AK170">
        <v>1</v>
      </c>
      <c r="AL170">
        <v>0</v>
      </c>
      <c r="AM170" s="49" t="s">
        <v>433</v>
      </c>
      <c r="AN170" s="49" t="s">
        <v>14</v>
      </c>
      <c r="AO170" s="49" t="s">
        <v>506</v>
      </c>
      <c r="AP170" s="49" t="s">
        <v>493</v>
      </c>
      <c r="AQ170" s="49" t="s">
        <v>10</v>
      </c>
      <c r="AR170" s="49" t="s">
        <v>495</v>
      </c>
      <c r="AS170" s="49" t="s">
        <v>496</v>
      </c>
      <c r="AT170" s="49" t="s">
        <v>497</v>
      </c>
    </row>
    <row r="171" spans="1:46" x14ac:dyDescent="0.25">
      <c r="A171">
        <v>1</v>
      </c>
      <c r="B171" t="s">
        <v>393</v>
      </c>
      <c r="C171" s="50" t="s">
        <v>393</v>
      </c>
      <c r="D171" t="s">
        <v>394</v>
      </c>
      <c r="E171" t="s">
        <v>539</v>
      </c>
      <c r="F171" t="s">
        <v>540</v>
      </c>
      <c r="G171">
        <v>1</v>
      </c>
      <c r="H171">
        <v>1</v>
      </c>
      <c r="I171">
        <v>1</v>
      </c>
      <c r="J171">
        <v>1</v>
      </c>
      <c r="K171">
        <v>1</v>
      </c>
      <c r="L171">
        <v>1</v>
      </c>
      <c r="M171">
        <v>1</v>
      </c>
      <c r="N171">
        <v>1</v>
      </c>
      <c r="O171">
        <v>1</v>
      </c>
      <c r="P171">
        <v>1</v>
      </c>
      <c r="Q171">
        <v>1</v>
      </c>
      <c r="R171">
        <v>1</v>
      </c>
      <c r="S171">
        <v>1</v>
      </c>
      <c r="T171">
        <v>1</v>
      </c>
      <c r="U171">
        <v>1</v>
      </c>
      <c r="V171">
        <v>1</v>
      </c>
      <c r="W171">
        <v>1</v>
      </c>
      <c r="X171">
        <v>1</v>
      </c>
      <c r="Y171">
        <v>1</v>
      </c>
      <c r="Z171">
        <v>1</v>
      </c>
      <c r="AA171">
        <v>1</v>
      </c>
      <c r="AB171">
        <v>1</v>
      </c>
      <c r="AC171">
        <v>1</v>
      </c>
      <c r="AD171">
        <v>1</v>
      </c>
      <c r="AE171">
        <v>1</v>
      </c>
      <c r="AF171">
        <v>1</v>
      </c>
      <c r="AG171">
        <v>1</v>
      </c>
      <c r="AH171">
        <v>1</v>
      </c>
      <c r="AI171">
        <v>1</v>
      </c>
      <c r="AJ171">
        <v>1</v>
      </c>
      <c r="AK171">
        <v>1</v>
      </c>
      <c r="AL171">
        <v>0</v>
      </c>
      <c r="AM171" s="49" t="s">
        <v>394</v>
      </c>
      <c r="AN171" s="49" t="s">
        <v>14</v>
      </c>
      <c r="AO171" s="49" t="s">
        <v>485</v>
      </c>
      <c r="AP171" s="49" t="s">
        <v>494</v>
      </c>
      <c r="AQ171" s="49" t="s">
        <v>11</v>
      </c>
      <c r="AR171" s="49" t="s">
        <v>487</v>
      </c>
      <c r="AS171" s="49" t="s">
        <v>488</v>
      </c>
      <c r="AT171" s="49" t="s">
        <v>489</v>
      </c>
    </row>
    <row r="172" spans="1:46" x14ac:dyDescent="0.25">
      <c r="A172">
        <v>1</v>
      </c>
      <c r="B172" t="s">
        <v>493</v>
      </c>
      <c r="C172" s="50" t="s">
        <v>609</v>
      </c>
      <c r="D172" t="s">
        <v>56</v>
      </c>
      <c r="E172" t="s">
        <v>539</v>
      </c>
      <c r="F172" t="s">
        <v>540</v>
      </c>
      <c r="G172">
        <v>1</v>
      </c>
      <c r="H172">
        <v>1</v>
      </c>
      <c r="I172">
        <v>1</v>
      </c>
      <c r="J172">
        <v>1</v>
      </c>
      <c r="K172">
        <v>1</v>
      </c>
      <c r="L172">
        <v>1</v>
      </c>
      <c r="M172">
        <v>1</v>
      </c>
      <c r="N172">
        <v>1</v>
      </c>
      <c r="O172">
        <v>1</v>
      </c>
      <c r="P172">
        <v>1</v>
      </c>
      <c r="Q172">
        <v>1</v>
      </c>
      <c r="R172">
        <v>1</v>
      </c>
      <c r="S172">
        <v>1</v>
      </c>
      <c r="T172">
        <v>1</v>
      </c>
      <c r="U172">
        <v>1</v>
      </c>
      <c r="V172">
        <v>1</v>
      </c>
      <c r="W172">
        <v>1</v>
      </c>
      <c r="X172">
        <v>1</v>
      </c>
      <c r="Y172">
        <v>1</v>
      </c>
      <c r="Z172">
        <v>1</v>
      </c>
      <c r="AA172">
        <v>1</v>
      </c>
      <c r="AB172">
        <v>1</v>
      </c>
      <c r="AC172">
        <v>1</v>
      </c>
      <c r="AD172">
        <v>1</v>
      </c>
      <c r="AE172">
        <v>1</v>
      </c>
      <c r="AF172">
        <v>1</v>
      </c>
      <c r="AG172">
        <v>1</v>
      </c>
      <c r="AH172">
        <v>1</v>
      </c>
      <c r="AI172">
        <v>1</v>
      </c>
      <c r="AJ172">
        <v>1</v>
      </c>
      <c r="AK172">
        <v>1</v>
      </c>
      <c r="AL172">
        <v>0</v>
      </c>
      <c r="AM172" s="49" t="e">
        <v>#N/A</v>
      </c>
      <c r="AN172" s="49" t="e">
        <v>#N/A</v>
      </c>
      <c r="AO172" s="49" t="e">
        <v>#N/A</v>
      </c>
      <c r="AP172" s="49" t="e">
        <v>#N/A</v>
      </c>
      <c r="AQ172" s="49" t="e">
        <v>#N/A</v>
      </c>
      <c r="AR172" s="49" t="e">
        <v>#N/A</v>
      </c>
      <c r="AS172" s="49" t="e">
        <v>#N/A</v>
      </c>
      <c r="AT172" s="49" t="e">
        <v>#N/A</v>
      </c>
    </row>
    <row r="173" spans="1:46" x14ac:dyDescent="0.25">
      <c r="A173">
        <v>1</v>
      </c>
      <c r="B173" t="s">
        <v>399</v>
      </c>
      <c r="C173" s="50" t="s">
        <v>399</v>
      </c>
      <c r="D173" t="s">
        <v>434</v>
      </c>
      <c r="E173" t="s">
        <v>539</v>
      </c>
      <c r="F173" t="s">
        <v>540</v>
      </c>
      <c r="G173">
        <v>1</v>
      </c>
      <c r="H173">
        <v>1</v>
      </c>
      <c r="I173">
        <v>1</v>
      </c>
      <c r="J173">
        <v>1</v>
      </c>
      <c r="K173">
        <v>1</v>
      </c>
      <c r="L173">
        <v>1</v>
      </c>
      <c r="M173">
        <v>1</v>
      </c>
      <c r="N173">
        <v>1</v>
      </c>
      <c r="O173">
        <v>1</v>
      </c>
      <c r="P173">
        <v>1</v>
      </c>
      <c r="Q173">
        <v>1</v>
      </c>
      <c r="R173">
        <v>1</v>
      </c>
      <c r="S173">
        <v>1</v>
      </c>
      <c r="T173">
        <v>1</v>
      </c>
      <c r="U173">
        <v>1</v>
      </c>
      <c r="V173">
        <v>1</v>
      </c>
      <c r="W173">
        <v>1</v>
      </c>
      <c r="X173">
        <v>1</v>
      </c>
      <c r="Y173">
        <v>1</v>
      </c>
      <c r="Z173">
        <v>1</v>
      </c>
      <c r="AA173">
        <v>1</v>
      </c>
      <c r="AB173">
        <v>1</v>
      </c>
      <c r="AC173">
        <v>1</v>
      </c>
      <c r="AD173">
        <v>1</v>
      </c>
      <c r="AE173">
        <v>1</v>
      </c>
      <c r="AF173">
        <v>1</v>
      </c>
      <c r="AG173">
        <v>1</v>
      </c>
      <c r="AH173">
        <v>1</v>
      </c>
      <c r="AI173">
        <v>1</v>
      </c>
      <c r="AJ173">
        <v>1</v>
      </c>
      <c r="AK173">
        <v>1</v>
      </c>
      <c r="AL173">
        <v>0</v>
      </c>
      <c r="AM173" s="49" t="s">
        <v>434</v>
      </c>
      <c r="AN173" s="49" t="s">
        <v>14</v>
      </c>
      <c r="AO173" s="49" t="s">
        <v>485</v>
      </c>
      <c r="AP173" s="49" t="s">
        <v>486</v>
      </c>
      <c r="AQ173" s="49" t="s">
        <v>11</v>
      </c>
      <c r="AR173" s="49" t="s">
        <v>487</v>
      </c>
      <c r="AS173" s="49" t="s">
        <v>496</v>
      </c>
      <c r="AT173" s="49" t="s">
        <v>497</v>
      </c>
    </row>
    <row r="174" spans="1:46" x14ac:dyDescent="0.25">
      <c r="A174">
        <v>1</v>
      </c>
      <c r="B174" t="s">
        <v>402</v>
      </c>
      <c r="C174" s="50" t="s">
        <v>402</v>
      </c>
      <c r="D174" t="s">
        <v>403</v>
      </c>
      <c r="E174" t="s">
        <v>539</v>
      </c>
      <c r="F174" t="s">
        <v>540</v>
      </c>
      <c r="G174">
        <v>1</v>
      </c>
      <c r="H174">
        <v>1</v>
      </c>
      <c r="I174">
        <v>1</v>
      </c>
      <c r="J174">
        <v>1</v>
      </c>
      <c r="K174">
        <v>1</v>
      </c>
      <c r="L174">
        <v>1</v>
      </c>
      <c r="M174">
        <v>1</v>
      </c>
      <c r="N174">
        <v>1</v>
      </c>
      <c r="O174">
        <v>1</v>
      </c>
      <c r="P174">
        <v>1</v>
      </c>
      <c r="Q174">
        <v>1</v>
      </c>
      <c r="R174">
        <v>1</v>
      </c>
      <c r="S174">
        <v>1</v>
      </c>
      <c r="T174">
        <v>1</v>
      </c>
      <c r="U174">
        <v>1</v>
      </c>
      <c r="V174">
        <v>1</v>
      </c>
      <c r="W174">
        <v>1</v>
      </c>
      <c r="X174">
        <v>1</v>
      </c>
      <c r="Y174">
        <v>1</v>
      </c>
      <c r="Z174">
        <v>1</v>
      </c>
      <c r="AA174">
        <v>1</v>
      </c>
      <c r="AB174">
        <v>1</v>
      </c>
      <c r="AC174">
        <v>1</v>
      </c>
      <c r="AD174">
        <v>1</v>
      </c>
      <c r="AE174">
        <v>1</v>
      </c>
      <c r="AF174">
        <v>1</v>
      </c>
      <c r="AG174">
        <v>1</v>
      </c>
      <c r="AH174">
        <v>1</v>
      </c>
      <c r="AI174">
        <v>1</v>
      </c>
      <c r="AJ174">
        <v>1</v>
      </c>
      <c r="AK174">
        <v>1</v>
      </c>
      <c r="AL174">
        <v>0</v>
      </c>
      <c r="AM174" s="49" t="s">
        <v>403</v>
      </c>
      <c r="AN174" s="49" t="s">
        <v>4</v>
      </c>
      <c r="AO174" s="49" t="s">
        <v>9</v>
      </c>
      <c r="AP174" s="49" t="s">
        <v>494</v>
      </c>
      <c r="AQ174" s="49" t="s">
        <v>9</v>
      </c>
      <c r="AR174" s="49" t="s">
        <v>495</v>
      </c>
      <c r="AS174" s="49" t="s">
        <v>488</v>
      </c>
      <c r="AT174" s="49" t="s">
        <v>489</v>
      </c>
    </row>
    <row r="175" spans="1:46" x14ac:dyDescent="0.25">
      <c r="A175">
        <v>1</v>
      </c>
      <c r="B175" t="s">
        <v>404</v>
      </c>
      <c r="C175" s="50" t="s">
        <v>404</v>
      </c>
      <c r="D175" t="s">
        <v>405</v>
      </c>
      <c r="E175" t="s">
        <v>539</v>
      </c>
      <c r="F175" t="s">
        <v>540</v>
      </c>
      <c r="G175">
        <v>1</v>
      </c>
      <c r="H175">
        <v>1</v>
      </c>
      <c r="I175">
        <v>1</v>
      </c>
      <c r="J175">
        <v>1</v>
      </c>
      <c r="K175">
        <v>1</v>
      </c>
      <c r="L175">
        <v>1</v>
      </c>
      <c r="M175">
        <v>1</v>
      </c>
      <c r="N175">
        <v>1</v>
      </c>
      <c r="O175">
        <v>1</v>
      </c>
      <c r="P175">
        <v>1</v>
      </c>
      <c r="Q175">
        <v>1</v>
      </c>
      <c r="R175">
        <v>1</v>
      </c>
      <c r="S175">
        <v>1</v>
      </c>
      <c r="T175">
        <v>1</v>
      </c>
      <c r="U175">
        <v>1</v>
      </c>
      <c r="V175">
        <v>1</v>
      </c>
      <c r="W175">
        <v>1</v>
      </c>
      <c r="X175">
        <v>1</v>
      </c>
      <c r="Y175">
        <v>1</v>
      </c>
      <c r="Z175">
        <v>1</v>
      </c>
      <c r="AA175">
        <v>1</v>
      </c>
      <c r="AB175">
        <v>1</v>
      </c>
      <c r="AC175">
        <v>1</v>
      </c>
      <c r="AD175">
        <v>1</v>
      </c>
      <c r="AE175">
        <v>1</v>
      </c>
      <c r="AF175">
        <v>1</v>
      </c>
      <c r="AG175">
        <v>1</v>
      </c>
      <c r="AH175">
        <v>1</v>
      </c>
      <c r="AI175">
        <v>1</v>
      </c>
      <c r="AJ175">
        <v>1</v>
      </c>
      <c r="AK175">
        <v>1</v>
      </c>
      <c r="AL175">
        <v>0</v>
      </c>
      <c r="AM175" s="49" t="s">
        <v>405</v>
      </c>
      <c r="AN175" s="49" t="s">
        <v>4</v>
      </c>
      <c r="AO175" s="49" t="s">
        <v>9</v>
      </c>
      <c r="AP175" s="49" t="s">
        <v>494</v>
      </c>
      <c r="AQ175" s="49" t="s">
        <v>9</v>
      </c>
      <c r="AR175" s="49" t="s">
        <v>487</v>
      </c>
      <c r="AS175" s="49" t="s">
        <v>488</v>
      </c>
      <c r="AT175" s="49" t="s">
        <v>489</v>
      </c>
    </row>
    <row r="176" spans="1:46" x14ac:dyDescent="0.25">
      <c r="A176">
        <v>2</v>
      </c>
      <c r="B176" t="s">
        <v>537</v>
      </c>
      <c r="C176" s="50" t="s">
        <v>537</v>
      </c>
      <c r="D176" t="s">
        <v>538</v>
      </c>
      <c r="E176" t="s">
        <v>610</v>
      </c>
      <c r="F176" t="s">
        <v>611</v>
      </c>
      <c r="G176">
        <v>1</v>
      </c>
      <c r="H176">
        <v>1</v>
      </c>
      <c r="I176">
        <v>1</v>
      </c>
      <c r="J176">
        <v>1</v>
      </c>
      <c r="K176">
        <v>1</v>
      </c>
      <c r="L176">
        <v>1</v>
      </c>
      <c r="M176">
        <v>1</v>
      </c>
      <c r="N176">
        <v>1</v>
      </c>
      <c r="O176">
        <v>1</v>
      </c>
      <c r="P176">
        <v>1</v>
      </c>
      <c r="Q176">
        <v>1</v>
      </c>
      <c r="R176">
        <v>1</v>
      </c>
      <c r="S176">
        <v>1</v>
      </c>
      <c r="T176">
        <v>1</v>
      </c>
      <c r="U176">
        <v>1</v>
      </c>
      <c r="V176">
        <v>1</v>
      </c>
      <c r="W176">
        <v>1</v>
      </c>
      <c r="X176">
        <v>1</v>
      </c>
      <c r="Y176">
        <v>1</v>
      </c>
      <c r="Z176">
        <v>1</v>
      </c>
      <c r="AA176">
        <v>1</v>
      </c>
      <c r="AB176">
        <v>1</v>
      </c>
      <c r="AC176">
        <v>1</v>
      </c>
      <c r="AD176">
        <v>1</v>
      </c>
      <c r="AE176">
        <v>1</v>
      </c>
      <c r="AF176">
        <v>1</v>
      </c>
      <c r="AG176">
        <v>1</v>
      </c>
      <c r="AH176">
        <v>1</v>
      </c>
      <c r="AI176">
        <v>1</v>
      </c>
      <c r="AJ176">
        <v>1</v>
      </c>
      <c r="AK176">
        <v>1</v>
      </c>
      <c r="AL176">
        <v>0</v>
      </c>
      <c r="AM176" s="49" t="e">
        <v>#N/A</v>
      </c>
      <c r="AN176" s="49" t="e">
        <v>#N/A</v>
      </c>
      <c r="AO176" s="49" t="e">
        <v>#N/A</v>
      </c>
      <c r="AP176" s="49" t="e">
        <v>#N/A</v>
      </c>
      <c r="AQ176" s="49" t="e">
        <v>#N/A</v>
      </c>
      <c r="AR176" s="49" t="e">
        <v>#N/A</v>
      </c>
      <c r="AS176" s="49" t="e">
        <v>#N/A</v>
      </c>
      <c r="AT176" s="49" t="e">
        <v>#N/A</v>
      </c>
    </row>
    <row r="177" spans="1:46" x14ac:dyDescent="0.25">
      <c r="A177">
        <v>2</v>
      </c>
      <c r="B177" t="s">
        <v>493</v>
      </c>
      <c r="C177" s="50" t="s">
        <v>541</v>
      </c>
      <c r="D177" t="s">
        <v>9</v>
      </c>
      <c r="E177" t="s">
        <v>610</v>
      </c>
      <c r="F177" t="s">
        <v>611</v>
      </c>
      <c r="G177">
        <v>1</v>
      </c>
      <c r="H177">
        <v>1</v>
      </c>
      <c r="I177">
        <v>1</v>
      </c>
      <c r="J177">
        <v>1</v>
      </c>
      <c r="K177">
        <v>1</v>
      </c>
      <c r="L177">
        <v>1</v>
      </c>
      <c r="M177">
        <v>1</v>
      </c>
      <c r="N177">
        <v>1</v>
      </c>
      <c r="O177">
        <v>1</v>
      </c>
      <c r="P177">
        <v>1</v>
      </c>
      <c r="Q177">
        <v>1</v>
      </c>
      <c r="R177">
        <v>1</v>
      </c>
      <c r="S177">
        <v>1</v>
      </c>
      <c r="T177">
        <v>1</v>
      </c>
      <c r="U177">
        <v>1</v>
      </c>
      <c r="V177">
        <v>1</v>
      </c>
      <c r="W177">
        <v>1</v>
      </c>
      <c r="X177">
        <v>1</v>
      </c>
      <c r="Y177">
        <v>1</v>
      </c>
      <c r="Z177">
        <v>1</v>
      </c>
      <c r="AA177">
        <v>1</v>
      </c>
      <c r="AB177">
        <v>1</v>
      </c>
      <c r="AC177">
        <v>1</v>
      </c>
      <c r="AD177">
        <v>1</v>
      </c>
      <c r="AE177">
        <v>1</v>
      </c>
      <c r="AF177">
        <v>1</v>
      </c>
      <c r="AG177">
        <v>1</v>
      </c>
      <c r="AH177">
        <v>1</v>
      </c>
      <c r="AI177">
        <v>1</v>
      </c>
      <c r="AJ177">
        <v>1</v>
      </c>
      <c r="AK177">
        <v>1</v>
      </c>
      <c r="AL177">
        <v>0</v>
      </c>
      <c r="AM177" s="49" t="e">
        <v>#N/A</v>
      </c>
      <c r="AN177" s="49" t="e">
        <v>#N/A</v>
      </c>
      <c r="AO177" s="49" t="e">
        <v>#N/A</v>
      </c>
      <c r="AP177" s="49" t="e">
        <v>#N/A</v>
      </c>
      <c r="AQ177" s="49" t="e">
        <v>#N/A</v>
      </c>
      <c r="AR177" s="49" t="e">
        <v>#N/A</v>
      </c>
      <c r="AS177" s="49" t="e">
        <v>#N/A</v>
      </c>
      <c r="AT177" s="49" t="e">
        <v>#N/A</v>
      </c>
    </row>
    <row r="178" spans="1:46" x14ac:dyDescent="0.25">
      <c r="A178">
        <v>2</v>
      </c>
      <c r="B178" t="s">
        <v>60</v>
      </c>
      <c r="C178" s="50" t="s">
        <v>60</v>
      </c>
      <c r="D178" t="s">
        <v>61</v>
      </c>
      <c r="E178" t="s">
        <v>610</v>
      </c>
      <c r="F178" t="s">
        <v>611</v>
      </c>
      <c r="G178">
        <v>1</v>
      </c>
      <c r="H178">
        <v>1</v>
      </c>
      <c r="I178">
        <v>1</v>
      </c>
      <c r="J178">
        <v>1</v>
      </c>
      <c r="K178">
        <v>1</v>
      </c>
      <c r="L178">
        <v>1</v>
      </c>
      <c r="M178">
        <v>1</v>
      </c>
      <c r="N178">
        <v>1</v>
      </c>
      <c r="O178">
        <v>1</v>
      </c>
      <c r="P178">
        <v>1</v>
      </c>
      <c r="Q178">
        <v>1</v>
      </c>
      <c r="R178">
        <v>1</v>
      </c>
      <c r="S178">
        <v>1</v>
      </c>
      <c r="T178">
        <v>1</v>
      </c>
      <c r="U178">
        <v>1</v>
      </c>
      <c r="V178">
        <v>1</v>
      </c>
      <c r="W178">
        <v>1</v>
      </c>
      <c r="X178">
        <v>1</v>
      </c>
      <c r="Y178">
        <v>1</v>
      </c>
      <c r="Z178">
        <v>1</v>
      </c>
      <c r="AA178">
        <v>1</v>
      </c>
      <c r="AB178">
        <v>1</v>
      </c>
      <c r="AC178">
        <v>1</v>
      </c>
      <c r="AD178">
        <v>1</v>
      </c>
      <c r="AE178">
        <v>1</v>
      </c>
      <c r="AF178">
        <v>1</v>
      </c>
      <c r="AG178">
        <v>1</v>
      </c>
      <c r="AH178">
        <v>1</v>
      </c>
      <c r="AI178">
        <v>1</v>
      </c>
      <c r="AJ178">
        <v>1</v>
      </c>
      <c r="AK178">
        <v>1</v>
      </c>
      <c r="AL178">
        <v>1</v>
      </c>
      <c r="AM178" s="49" t="s">
        <v>61</v>
      </c>
      <c r="AN178" s="49" t="s">
        <v>14</v>
      </c>
      <c r="AO178" s="49" t="s">
        <v>500</v>
      </c>
      <c r="AP178" s="49" t="s">
        <v>501</v>
      </c>
      <c r="AQ178" s="49" t="s">
        <v>502</v>
      </c>
      <c r="AR178" s="49" t="s">
        <v>487</v>
      </c>
      <c r="AS178" s="49" t="s">
        <v>488</v>
      </c>
      <c r="AT178" s="49" t="s">
        <v>489</v>
      </c>
    </row>
    <row r="179" spans="1:46" x14ac:dyDescent="0.25">
      <c r="A179">
        <v>2</v>
      </c>
      <c r="B179" t="s">
        <v>148</v>
      </c>
      <c r="C179" s="50" t="s">
        <v>148</v>
      </c>
      <c r="D179" t="s">
        <v>411</v>
      </c>
      <c r="E179" t="s">
        <v>610</v>
      </c>
      <c r="F179" t="s">
        <v>611</v>
      </c>
      <c r="G179">
        <v>1</v>
      </c>
      <c r="H179">
        <v>1</v>
      </c>
      <c r="I179">
        <v>1</v>
      </c>
      <c r="J179">
        <v>1</v>
      </c>
      <c r="K179">
        <v>1</v>
      </c>
      <c r="L179">
        <v>1</v>
      </c>
      <c r="M179">
        <v>1</v>
      </c>
      <c r="N179">
        <v>1</v>
      </c>
      <c r="O179">
        <v>1</v>
      </c>
      <c r="P179">
        <v>1</v>
      </c>
      <c r="Q179">
        <v>1</v>
      </c>
      <c r="R179">
        <v>1</v>
      </c>
      <c r="S179">
        <v>1</v>
      </c>
      <c r="T179">
        <v>1</v>
      </c>
      <c r="U179">
        <v>1</v>
      </c>
      <c r="V179">
        <v>1</v>
      </c>
      <c r="W179">
        <v>1</v>
      </c>
      <c r="X179">
        <v>1</v>
      </c>
      <c r="Y179">
        <v>1</v>
      </c>
      <c r="Z179">
        <v>1</v>
      </c>
      <c r="AA179">
        <v>1</v>
      </c>
      <c r="AB179">
        <v>1</v>
      </c>
      <c r="AC179">
        <v>1</v>
      </c>
      <c r="AD179">
        <v>1</v>
      </c>
      <c r="AE179">
        <v>1</v>
      </c>
      <c r="AF179">
        <v>1</v>
      </c>
      <c r="AG179">
        <v>1</v>
      </c>
      <c r="AH179">
        <v>1</v>
      </c>
      <c r="AI179">
        <v>1</v>
      </c>
      <c r="AJ179">
        <v>1</v>
      </c>
      <c r="AK179">
        <v>1</v>
      </c>
      <c r="AL179">
        <v>0</v>
      </c>
      <c r="AM179" s="49" t="s">
        <v>411</v>
      </c>
      <c r="AN179" s="49" t="s">
        <v>7</v>
      </c>
      <c r="AO179" s="49" t="s">
        <v>9</v>
      </c>
      <c r="AP179" s="49" t="s">
        <v>494</v>
      </c>
      <c r="AQ179" s="49" t="s">
        <v>9</v>
      </c>
      <c r="AR179" s="49" t="s">
        <v>495</v>
      </c>
      <c r="AS179" s="49" t="s">
        <v>496</v>
      </c>
      <c r="AT179" s="49" t="s">
        <v>497</v>
      </c>
    </row>
    <row r="180" spans="1:46" x14ac:dyDescent="0.25">
      <c r="A180">
        <v>2</v>
      </c>
      <c r="B180" t="s">
        <v>59</v>
      </c>
      <c r="C180" s="50" t="s">
        <v>59</v>
      </c>
      <c r="D180" t="s">
        <v>406</v>
      </c>
      <c r="E180" t="s">
        <v>610</v>
      </c>
      <c r="F180" t="s">
        <v>611</v>
      </c>
      <c r="G180">
        <v>1</v>
      </c>
      <c r="H180">
        <v>1</v>
      </c>
      <c r="I180">
        <v>1</v>
      </c>
      <c r="J180">
        <v>1</v>
      </c>
      <c r="K180">
        <v>1</v>
      </c>
      <c r="L180">
        <v>1</v>
      </c>
      <c r="M180">
        <v>1</v>
      </c>
      <c r="N180">
        <v>1</v>
      </c>
      <c r="O180">
        <v>1</v>
      </c>
      <c r="P180">
        <v>1</v>
      </c>
      <c r="Q180">
        <v>1</v>
      </c>
      <c r="R180">
        <v>1</v>
      </c>
      <c r="S180">
        <v>1</v>
      </c>
      <c r="T180">
        <v>1</v>
      </c>
      <c r="U180">
        <v>1</v>
      </c>
      <c r="V180">
        <v>1</v>
      </c>
      <c r="W180">
        <v>1</v>
      </c>
      <c r="X180">
        <v>1</v>
      </c>
      <c r="Y180">
        <v>1</v>
      </c>
      <c r="Z180">
        <v>1</v>
      </c>
      <c r="AA180">
        <v>1</v>
      </c>
      <c r="AB180">
        <v>1</v>
      </c>
      <c r="AC180">
        <v>1</v>
      </c>
      <c r="AD180">
        <v>1</v>
      </c>
      <c r="AE180">
        <v>1</v>
      </c>
      <c r="AF180">
        <v>1</v>
      </c>
      <c r="AG180">
        <v>1</v>
      </c>
      <c r="AH180">
        <v>1</v>
      </c>
      <c r="AI180">
        <v>1</v>
      </c>
      <c r="AJ180">
        <v>1</v>
      </c>
      <c r="AK180">
        <v>1</v>
      </c>
      <c r="AL180">
        <v>0</v>
      </c>
      <c r="AM180" s="49" t="s">
        <v>406</v>
      </c>
      <c r="AN180" s="49" t="s">
        <v>4</v>
      </c>
      <c r="AO180" s="49" t="s">
        <v>9</v>
      </c>
      <c r="AP180" s="49" t="s">
        <v>494</v>
      </c>
      <c r="AQ180" s="49" t="s">
        <v>9</v>
      </c>
      <c r="AR180" s="49" t="s">
        <v>495</v>
      </c>
      <c r="AS180" s="49" t="s">
        <v>496</v>
      </c>
      <c r="AT180" s="49" t="s">
        <v>497</v>
      </c>
    </row>
    <row r="181" spans="1:46" x14ac:dyDescent="0.25">
      <c r="A181">
        <v>2</v>
      </c>
      <c r="B181" t="s">
        <v>63</v>
      </c>
      <c r="C181" s="50" t="s">
        <v>63</v>
      </c>
      <c r="D181" t="s">
        <v>64</v>
      </c>
      <c r="E181" t="s">
        <v>610</v>
      </c>
      <c r="F181" t="s">
        <v>611</v>
      </c>
      <c r="G181">
        <v>1</v>
      </c>
      <c r="H181">
        <v>1</v>
      </c>
      <c r="I181">
        <v>1</v>
      </c>
      <c r="J181">
        <v>1</v>
      </c>
      <c r="K181">
        <v>1</v>
      </c>
      <c r="L181">
        <v>1</v>
      </c>
      <c r="M181">
        <v>1</v>
      </c>
      <c r="N181">
        <v>1</v>
      </c>
      <c r="O181">
        <v>1</v>
      </c>
      <c r="P181">
        <v>1</v>
      </c>
      <c r="Q181">
        <v>1</v>
      </c>
      <c r="R181">
        <v>1</v>
      </c>
      <c r="S181">
        <v>1</v>
      </c>
      <c r="T181">
        <v>1</v>
      </c>
      <c r="U181">
        <v>1</v>
      </c>
      <c r="V181">
        <v>1</v>
      </c>
      <c r="W181">
        <v>1</v>
      </c>
      <c r="X181">
        <v>1</v>
      </c>
      <c r="Y181">
        <v>1</v>
      </c>
      <c r="Z181">
        <v>1</v>
      </c>
      <c r="AA181">
        <v>1</v>
      </c>
      <c r="AB181">
        <v>1</v>
      </c>
      <c r="AC181">
        <v>1</v>
      </c>
      <c r="AD181">
        <v>1</v>
      </c>
      <c r="AE181">
        <v>1</v>
      </c>
      <c r="AF181">
        <v>1</v>
      </c>
      <c r="AG181">
        <v>1</v>
      </c>
      <c r="AH181">
        <v>1</v>
      </c>
      <c r="AI181">
        <v>1</v>
      </c>
      <c r="AJ181">
        <v>1</v>
      </c>
      <c r="AK181">
        <v>1</v>
      </c>
      <c r="AL181">
        <v>1</v>
      </c>
      <c r="AM181" s="49" t="s">
        <v>64</v>
      </c>
      <c r="AN181" s="49" t="s">
        <v>14</v>
      </c>
      <c r="AO181" s="49" t="s">
        <v>506</v>
      </c>
      <c r="AP181" s="49" t="s">
        <v>501</v>
      </c>
      <c r="AQ181" s="49" t="s">
        <v>10</v>
      </c>
      <c r="AR181" s="49" t="s">
        <v>487</v>
      </c>
      <c r="AS181" s="49" t="s">
        <v>488</v>
      </c>
      <c r="AT181" s="49" t="s">
        <v>489</v>
      </c>
    </row>
    <row r="182" spans="1:46" x14ac:dyDescent="0.25">
      <c r="A182">
        <v>2</v>
      </c>
      <c r="B182" t="s">
        <v>65</v>
      </c>
      <c r="C182" s="50" t="s">
        <v>65</v>
      </c>
      <c r="D182" t="s">
        <v>66</v>
      </c>
      <c r="E182" t="s">
        <v>610</v>
      </c>
      <c r="F182" t="s">
        <v>611</v>
      </c>
      <c r="G182">
        <v>1</v>
      </c>
      <c r="H182">
        <v>1</v>
      </c>
      <c r="I182">
        <v>1</v>
      </c>
      <c r="J182">
        <v>1</v>
      </c>
      <c r="K182">
        <v>1</v>
      </c>
      <c r="L182">
        <v>1</v>
      </c>
      <c r="M182">
        <v>1</v>
      </c>
      <c r="N182">
        <v>1</v>
      </c>
      <c r="O182">
        <v>1</v>
      </c>
      <c r="P182">
        <v>1</v>
      </c>
      <c r="Q182">
        <v>1</v>
      </c>
      <c r="R182">
        <v>1</v>
      </c>
      <c r="S182">
        <v>1</v>
      </c>
      <c r="T182">
        <v>1</v>
      </c>
      <c r="U182">
        <v>1</v>
      </c>
      <c r="V182">
        <v>1</v>
      </c>
      <c r="W182">
        <v>1</v>
      </c>
      <c r="X182">
        <v>1</v>
      </c>
      <c r="Y182">
        <v>1</v>
      </c>
      <c r="Z182">
        <v>1</v>
      </c>
      <c r="AA182">
        <v>1</v>
      </c>
      <c r="AB182">
        <v>1</v>
      </c>
      <c r="AC182">
        <v>1</v>
      </c>
      <c r="AD182">
        <v>1</v>
      </c>
      <c r="AE182">
        <v>1</v>
      </c>
      <c r="AF182">
        <v>1</v>
      </c>
      <c r="AG182">
        <v>1</v>
      </c>
      <c r="AH182">
        <v>1</v>
      </c>
      <c r="AI182">
        <v>1</v>
      </c>
      <c r="AJ182">
        <v>1</v>
      </c>
      <c r="AK182">
        <v>1</v>
      </c>
      <c r="AL182">
        <v>1</v>
      </c>
      <c r="AM182" s="49" t="s">
        <v>66</v>
      </c>
      <c r="AN182" s="49" t="s">
        <v>14</v>
      </c>
      <c r="AO182" s="49" t="s">
        <v>500</v>
      </c>
      <c r="AP182" s="49" t="s">
        <v>501</v>
      </c>
      <c r="AQ182" s="49" t="s">
        <v>502</v>
      </c>
      <c r="AR182" s="49" t="s">
        <v>487</v>
      </c>
      <c r="AS182" s="49" t="s">
        <v>488</v>
      </c>
      <c r="AT182" s="49" t="s">
        <v>489</v>
      </c>
    </row>
    <row r="183" spans="1:46" x14ac:dyDescent="0.25">
      <c r="A183">
        <v>2</v>
      </c>
      <c r="B183" t="s">
        <v>69</v>
      </c>
      <c r="C183" s="50" t="s">
        <v>69</v>
      </c>
      <c r="D183" t="s">
        <v>70</v>
      </c>
      <c r="E183" t="s">
        <v>610</v>
      </c>
      <c r="F183" t="s">
        <v>611</v>
      </c>
      <c r="G183">
        <v>1</v>
      </c>
      <c r="H183">
        <v>1</v>
      </c>
      <c r="I183">
        <v>1</v>
      </c>
      <c r="J183">
        <v>1</v>
      </c>
      <c r="K183">
        <v>1</v>
      </c>
      <c r="L183">
        <v>1</v>
      </c>
      <c r="M183">
        <v>1</v>
      </c>
      <c r="N183">
        <v>1</v>
      </c>
      <c r="O183">
        <v>1</v>
      </c>
      <c r="P183">
        <v>1</v>
      </c>
      <c r="Q183">
        <v>1</v>
      </c>
      <c r="R183">
        <v>1</v>
      </c>
      <c r="S183">
        <v>1</v>
      </c>
      <c r="T183">
        <v>1</v>
      </c>
      <c r="U183">
        <v>1</v>
      </c>
      <c r="V183">
        <v>1</v>
      </c>
      <c r="W183">
        <v>1</v>
      </c>
      <c r="X183">
        <v>1</v>
      </c>
      <c r="Y183">
        <v>1</v>
      </c>
      <c r="Z183">
        <v>1</v>
      </c>
      <c r="AA183">
        <v>1</v>
      </c>
      <c r="AB183">
        <v>1</v>
      </c>
      <c r="AC183">
        <v>1</v>
      </c>
      <c r="AD183">
        <v>1</v>
      </c>
      <c r="AE183">
        <v>1</v>
      </c>
      <c r="AF183">
        <v>1</v>
      </c>
      <c r="AG183">
        <v>1</v>
      </c>
      <c r="AH183">
        <v>1</v>
      </c>
      <c r="AI183">
        <v>1</v>
      </c>
      <c r="AJ183">
        <v>1</v>
      </c>
      <c r="AK183">
        <v>1</v>
      </c>
      <c r="AL183">
        <v>1</v>
      </c>
      <c r="AM183" s="49" t="s">
        <v>70</v>
      </c>
      <c r="AN183" s="49" t="s">
        <v>14</v>
      </c>
      <c r="AO183" s="49" t="s">
        <v>509</v>
      </c>
      <c r="AP183" s="49" t="s">
        <v>505</v>
      </c>
      <c r="AQ183" s="49" t="s">
        <v>13</v>
      </c>
      <c r="AR183" s="49" t="s">
        <v>487</v>
      </c>
      <c r="AS183" s="49" t="s">
        <v>488</v>
      </c>
      <c r="AT183" s="49" t="s">
        <v>489</v>
      </c>
    </row>
    <row r="184" spans="1:46" x14ac:dyDescent="0.25">
      <c r="A184">
        <v>2</v>
      </c>
      <c r="B184" t="s">
        <v>71</v>
      </c>
      <c r="C184" s="50" t="s">
        <v>71</v>
      </c>
      <c r="D184" t="s">
        <v>72</v>
      </c>
      <c r="E184" t="s">
        <v>610</v>
      </c>
      <c r="F184" t="s">
        <v>611</v>
      </c>
      <c r="G184">
        <v>1</v>
      </c>
      <c r="H184">
        <v>1</v>
      </c>
      <c r="I184">
        <v>1</v>
      </c>
      <c r="J184">
        <v>1</v>
      </c>
      <c r="K184">
        <v>1</v>
      </c>
      <c r="L184">
        <v>1</v>
      </c>
      <c r="M184">
        <v>1</v>
      </c>
      <c r="N184">
        <v>1</v>
      </c>
      <c r="O184">
        <v>1</v>
      </c>
      <c r="P184">
        <v>1</v>
      </c>
      <c r="Q184">
        <v>1</v>
      </c>
      <c r="R184">
        <v>1</v>
      </c>
      <c r="S184">
        <v>1</v>
      </c>
      <c r="T184">
        <v>1</v>
      </c>
      <c r="U184">
        <v>1</v>
      </c>
      <c r="V184">
        <v>1</v>
      </c>
      <c r="W184">
        <v>1</v>
      </c>
      <c r="X184">
        <v>1</v>
      </c>
      <c r="Y184">
        <v>1</v>
      </c>
      <c r="Z184">
        <v>1</v>
      </c>
      <c r="AA184">
        <v>1</v>
      </c>
      <c r="AB184">
        <v>1</v>
      </c>
      <c r="AC184">
        <v>1</v>
      </c>
      <c r="AD184">
        <v>1</v>
      </c>
      <c r="AE184">
        <v>1</v>
      </c>
      <c r="AF184">
        <v>1</v>
      </c>
      <c r="AG184">
        <v>1</v>
      </c>
      <c r="AH184">
        <v>1</v>
      </c>
      <c r="AI184">
        <v>1</v>
      </c>
      <c r="AJ184">
        <v>1</v>
      </c>
      <c r="AK184">
        <v>1</v>
      </c>
      <c r="AL184">
        <v>1</v>
      </c>
      <c r="AM184" s="49" t="s">
        <v>72</v>
      </c>
      <c r="AN184" s="49" t="s">
        <v>14</v>
      </c>
      <c r="AO184" s="49" t="s">
        <v>500</v>
      </c>
      <c r="AP184" s="49" t="s">
        <v>505</v>
      </c>
      <c r="AQ184" s="49" t="s">
        <v>13</v>
      </c>
      <c r="AR184" s="49" t="s">
        <v>487</v>
      </c>
      <c r="AS184" s="49" t="s">
        <v>488</v>
      </c>
      <c r="AT184" s="49" t="s">
        <v>489</v>
      </c>
    </row>
    <row r="185" spans="1:46" x14ac:dyDescent="0.25">
      <c r="A185">
        <v>2</v>
      </c>
      <c r="B185" t="s">
        <v>73</v>
      </c>
      <c r="C185" s="50" t="s">
        <v>73</v>
      </c>
      <c r="D185" t="s">
        <v>408</v>
      </c>
      <c r="E185" t="s">
        <v>610</v>
      </c>
      <c r="F185" t="s">
        <v>611</v>
      </c>
      <c r="G185">
        <v>1</v>
      </c>
      <c r="H185">
        <v>1</v>
      </c>
      <c r="I185">
        <v>1</v>
      </c>
      <c r="J185">
        <v>1</v>
      </c>
      <c r="K185">
        <v>1</v>
      </c>
      <c r="L185">
        <v>1</v>
      </c>
      <c r="M185">
        <v>1</v>
      </c>
      <c r="N185">
        <v>1</v>
      </c>
      <c r="O185">
        <v>1</v>
      </c>
      <c r="P185">
        <v>1</v>
      </c>
      <c r="Q185">
        <v>1</v>
      </c>
      <c r="R185">
        <v>1</v>
      </c>
      <c r="S185">
        <v>1</v>
      </c>
      <c r="T185">
        <v>1</v>
      </c>
      <c r="U185">
        <v>1</v>
      </c>
      <c r="V185">
        <v>1</v>
      </c>
      <c r="W185">
        <v>1</v>
      </c>
      <c r="X185">
        <v>1</v>
      </c>
      <c r="Y185">
        <v>1</v>
      </c>
      <c r="Z185">
        <v>1</v>
      </c>
      <c r="AA185">
        <v>1</v>
      </c>
      <c r="AB185">
        <v>1</v>
      </c>
      <c r="AC185">
        <v>1</v>
      </c>
      <c r="AD185">
        <v>1</v>
      </c>
      <c r="AE185">
        <v>1</v>
      </c>
      <c r="AF185">
        <v>1</v>
      </c>
      <c r="AG185">
        <v>1</v>
      </c>
      <c r="AH185">
        <v>1</v>
      </c>
      <c r="AI185">
        <v>1</v>
      </c>
      <c r="AJ185">
        <v>1</v>
      </c>
      <c r="AK185">
        <v>1</v>
      </c>
      <c r="AL185">
        <v>1</v>
      </c>
      <c r="AM185" s="49" t="s">
        <v>408</v>
      </c>
      <c r="AN185" s="49" t="s">
        <v>14</v>
      </c>
      <c r="AO185" s="49" t="s">
        <v>500</v>
      </c>
      <c r="AP185" s="49" t="s">
        <v>501</v>
      </c>
      <c r="AQ185" s="49" t="s">
        <v>502</v>
      </c>
      <c r="AR185" s="49" t="s">
        <v>495</v>
      </c>
      <c r="AS185" s="49" t="s">
        <v>496</v>
      </c>
      <c r="AT185" s="49" t="s">
        <v>497</v>
      </c>
    </row>
    <row r="186" spans="1:46" x14ac:dyDescent="0.25">
      <c r="A186">
        <v>2</v>
      </c>
      <c r="B186" t="s">
        <v>86</v>
      </c>
      <c r="C186" s="50" t="s">
        <v>86</v>
      </c>
      <c r="D186" t="s">
        <v>87</v>
      </c>
      <c r="E186" t="s">
        <v>610</v>
      </c>
      <c r="F186" t="s">
        <v>611</v>
      </c>
      <c r="G186">
        <v>1</v>
      </c>
      <c r="H186">
        <v>1</v>
      </c>
      <c r="I186">
        <v>1</v>
      </c>
      <c r="J186">
        <v>1</v>
      </c>
      <c r="K186">
        <v>1</v>
      </c>
      <c r="L186">
        <v>1</v>
      </c>
      <c r="M186">
        <v>1</v>
      </c>
      <c r="N186">
        <v>1</v>
      </c>
      <c r="O186">
        <v>1</v>
      </c>
      <c r="P186">
        <v>1</v>
      </c>
      <c r="Q186">
        <v>1</v>
      </c>
      <c r="R186">
        <v>1</v>
      </c>
      <c r="S186">
        <v>1</v>
      </c>
      <c r="T186">
        <v>1</v>
      </c>
      <c r="U186">
        <v>1</v>
      </c>
      <c r="V186">
        <v>1</v>
      </c>
      <c r="W186">
        <v>1</v>
      </c>
      <c r="X186">
        <v>1</v>
      </c>
      <c r="Y186">
        <v>1</v>
      </c>
      <c r="Z186">
        <v>1</v>
      </c>
      <c r="AA186">
        <v>1</v>
      </c>
      <c r="AB186">
        <v>1</v>
      </c>
      <c r="AC186">
        <v>1</v>
      </c>
      <c r="AD186">
        <v>1</v>
      </c>
      <c r="AE186">
        <v>1</v>
      </c>
      <c r="AF186">
        <v>1</v>
      </c>
      <c r="AG186">
        <v>1</v>
      </c>
      <c r="AH186">
        <v>1</v>
      </c>
      <c r="AI186">
        <v>1</v>
      </c>
      <c r="AJ186">
        <v>1</v>
      </c>
      <c r="AK186">
        <v>1</v>
      </c>
      <c r="AL186">
        <v>0</v>
      </c>
      <c r="AM186" s="49" t="s">
        <v>87</v>
      </c>
      <c r="AN186" s="49" t="s">
        <v>14</v>
      </c>
      <c r="AO186" s="49" t="s">
        <v>485</v>
      </c>
      <c r="AP186" s="49" t="s">
        <v>505</v>
      </c>
      <c r="AQ186" s="49" t="s">
        <v>13</v>
      </c>
      <c r="AR186" s="49" t="s">
        <v>495</v>
      </c>
      <c r="AS186" s="49" t="s">
        <v>488</v>
      </c>
      <c r="AT186" s="49" t="s">
        <v>489</v>
      </c>
    </row>
    <row r="187" spans="1:46" x14ac:dyDescent="0.25">
      <c r="A187">
        <v>2</v>
      </c>
      <c r="B187" t="s">
        <v>82</v>
      </c>
      <c r="C187" s="50" t="s">
        <v>82</v>
      </c>
      <c r="D187" t="s">
        <v>83</v>
      </c>
      <c r="E187" t="s">
        <v>610</v>
      </c>
      <c r="F187" t="s">
        <v>611</v>
      </c>
      <c r="G187">
        <v>1</v>
      </c>
      <c r="H187">
        <v>1</v>
      </c>
      <c r="I187">
        <v>1</v>
      </c>
      <c r="J187">
        <v>1</v>
      </c>
      <c r="K187">
        <v>1</v>
      </c>
      <c r="L187">
        <v>1</v>
      </c>
      <c r="M187">
        <v>1</v>
      </c>
      <c r="N187">
        <v>1</v>
      </c>
      <c r="O187">
        <v>1</v>
      </c>
      <c r="P187">
        <v>1</v>
      </c>
      <c r="Q187">
        <v>1</v>
      </c>
      <c r="R187">
        <v>1</v>
      </c>
      <c r="S187">
        <v>1</v>
      </c>
      <c r="T187">
        <v>1</v>
      </c>
      <c r="U187">
        <v>1</v>
      </c>
      <c r="V187">
        <v>1</v>
      </c>
      <c r="W187">
        <v>1</v>
      </c>
      <c r="X187">
        <v>1</v>
      </c>
      <c r="Y187">
        <v>1</v>
      </c>
      <c r="Z187">
        <v>1</v>
      </c>
      <c r="AA187">
        <v>1</v>
      </c>
      <c r="AB187">
        <v>1</v>
      </c>
      <c r="AC187">
        <v>1</v>
      </c>
      <c r="AD187">
        <v>1</v>
      </c>
      <c r="AE187">
        <v>1</v>
      </c>
      <c r="AF187">
        <v>1</v>
      </c>
      <c r="AG187">
        <v>1</v>
      </c>
      <c r="AH187">
        <v>1</v>
      </c>
      <c r="AI187">
        <v>1</v>
      </c>
      <c r="AJ187">
        <v>1</v>
      </c>
      <c r="AK187">
        <v>1</v>
      </c>
      <c r="AL187">
        <v>0</v>
      </c>
      <c r="AM187" s="49" t="s">
        <v>83</v>
      </c>
      <c r="AN187" s="49" t="s">
        <v>14</v>
      </c>
      <c r="AO187" s="49" t="s">
        <v>485</v>
      </c>
      <c r="AP187" s="49" t="s">
        <v>494</v>
      </c>
      <c r="AQ187" s="49" t="s">
        <v>11</v>
      </c>
      <c r="AR187" s="49" t="s">
        <v>487</v>
      </c>
      <c r="AS187" s="49" t="s">
        <v>488</v>
      </c>
      <c r="AT187" s="49" t="s">
        <v>489</v>
      </c>
    </row>
    <row r="188" spans="1:46" x14ac:dyDescent="0.25">
      <c r="A188">
        <v>2</v>
      </c>
      <c r="B188" t="s">
        <v>92</v>
      </c>
      <c r="C188" s="50" t="s">
        <v>92</v>
      </c>
      <c r="D188" t="s">
        <v>93</v>
      </c>
      <c r="E188" t="s">
        <v>610</v>
      </c>
      <c r="F188" t="s">
        <v>611</v>
      </c>
      <c r="G188">
        <v>1</v>
      </c>
      <c r="H188">
        <v>1</v>
      </c>
      <c r="I188">
        <v>1</v>
      </c>
      <c r="J188">
        <v>1</v>
      </c>
      <c r="K188">
        <v>1</v>
      </c>
      <c r="L188">
        <v>1</v>
      </c>
      <c r="M188">
        <v>1</v>
      </c>
      <c r="N188">
        <v>1</v>
      </c>
      <c r="O188">
        <v>1</v>
      </c>
      <c r="P188">
        <v>1</v>
      </c>
      <c r="Q188">
        <v>1</v>
      </c>
      <c r="R188">
        <v>1</v>
      </c>
      <c r="S188">
        <v>1</v>
      </c>
      <c r="T188">
        <v>1</v>
      </c>
      <c r="U188">
        <v>1</v>
      </c>
      <c r="V188">
        <v>1</v>
      </c>
      <c r="W188">
        <v>1</v>
      </c>
      <c r="X188">
        <v>1</v>
      </c>
      <c r="Y188">
        <v>1</v>
      </c>
      <c r="Z188">
        <v>1</v>
      </c>
      <c r="AA188">
        <v>1</v>
      </c>
      <c r="AB188">
        <v>1</v>
      </c>
      <c r="AC188">
        <v>1</v>
      </c>
      <c r="AD188">
        <v>1</v>
      </c>
      <c r="AE188">
        <v>1</v>
      </c>
      <c r="AF188">
        <v>1</v>
      </c>
      <c r="AG188">
        <v>1</v>
      </c>
      <c r="AH188">
        <v>1</v>
      </c>
      <c r="AI188">
        <v>1</v>
      </c>
      <c r="AJ188">
        <v>1</v>
      </c>
      <c r="AK188">
        <v>1</v>
      </c>
      <c r="AL188">
        <v>0</v>
      </c>
      <c r="AM188" s="49" t="s">
        <v>93</v>
      </c>
      <c r="AN188" s="49" t="s">
        <v>14</v>
      </c>
      <c r="AO188" s="49" t="s">
        <v>500</v>
      </c>
      <c r="AP188" s="49" t="s">
        <v>501</v>
      </c>
      <c r="AQ188" s="49" t="s">
        <v>502</v>
      </c>
      <c r="AR188" s="49" t="s">
        <v>495</v>
      </c>
      <c r="AS188" s="49" t="s">
        <v>488</v>
      </c>
      <c r="AT188" s="49" t="s">
        <v>489</v>
      </c>
    </row>
    <row r="189" spans="1:46" x14ac:dyDescent="0.25">
      <c r="A189">
        <v>2</v>
      </c>
      <c r="B189" t="s">
        <v>76</v>
      </c>
      <c r="C189" s="50" t="s">
        <v>76</v>
      </c>
      <c r="D189" t="s">
        <v>77</v>
      </c>
      <c r="E189" t="s">
        <v>610</v>
      </c>
      <c r="F189" t="s">
        <v>611</v>
      </c>
      <c r="G189">
        <v>1</v>
      </c>
      <c r="H189">
        <v>1</v>
      </c>
      <c r="I189">
        <v>1</v>
      </c>
      <c r="J189">
        <v>1</v>
      </c>
      <c r="K189">
        <v>1</v>
      </c>
      <c r="L189">
        <v>1</v>
      </c>
      <c r="M189">
        <v>1</v>
      </c>
      <c r="N189">
        <v>1</v>
      </c>
      <c r="O189">
        <v>1</v>
      </c>
      <c r="P189">
        <v>1</v>
      </c>
      <c r="Q189">
        <v>1</v>
      </c>
      <c r="R189">
        <v>1</v>
      </c>
      <c r="S189">
        <v>1</v>
      </c>
      <c r="T189">
        <v>1</v>
      </c>
      <c r="U189">
        <v>1</v>
      </c>
      <c r="V189">
        <v>1</v>
      </c>
      <c r="W189">
        <v>1</v>
      </c>
      <c r="X189">
        <v>1</v>
      </c>
      <c r="Y189">
        <v>1</v>
      </c>
      <c r="Z189">
        <v>1</v>
      </c>
      <c r="AA189">
        <v>1</v>
      </c>
      <c r="AB189">
        <v>1</v>
      </c>
      <c r="AC189">
        <v>1</v>
      </c>
      <c r="AD189">
        <v>1</v>
      </c>
      <c r="AE189">
        <v>1</v>
      </c>
      <c r="AF189">
        <v>1</v>
      </c>
      <c r="AG189">
        <v>1</v>
      </c>
      <c r="AH189">
        <v>1</v>
      </c>
      <c r="AI189">
        <v>1</v>
      </c>
      <c r="AJ189">
        <v>1</v>
      </c>
      <c r="AK189">
        <v>1</v>
      </c>
      <c r="AL189">
        <v>1</v>
      </c>
      <c r="AM189" s="49" t="s">
        <v>77</v>
      </c>
      <c r="AN189" s="49" t="s">
        <v>14</v>
      </c>
      <c r="AO189" s="49" t="s">
        <v>500</v>
      </c>
      <c r="AP189" s="49" t="s">
        <v>505</v>
      </c>
      <c r="AQ189" s="49" t="s">
        <v>13</v>
      </c>
      <c r="AR189" s="49" t="s">
        <v>487</v>
      </c>
      <c r="AS189" s="49" t="s">
        <v>488</v>
      </c>
      <c r="AT189" s="49" t="s">
        <v>489</v>
      </c>
    </row>
    <row r="190" spans="1:46" x14ac:dyDescent="0.25">
      <c r="A190">
        <v>2</v>
      </c>
      <c r="B190" t="s">
        <v>78</v>
      </c>
      <c r="C190" s="50" t="s">
        <v>78</v>
      </c>
      <c r="D190" t="s">
        <v>79</v>
      </c>
      <c r="E190" t="s">
        <v>610</v>
      </c>
      <c r="F190" t="s">
        <v>611</v>
      </c>
      <c r="G190">
        <v>1</v>
      </c>
      <c r="H190">
        <v>1</v>
      </c>
      <c r="I190">
        <v>1</v>
      </c>
      <c r="J190">
        <v>1</v>
      </c>
      <c r="K190">
        <v>1</v>
      </c>
      <c r="L190">
        <v>1</v>
      </c>
      <c r="M190">
        <v>1</v>
      </c>
      <c r="N190">
        <v>1</v>
      </c>
      <c r="O190">
        <v>1</v>
      </c>
      <c r="P190">
        <v>1</v>
      </c>
      <c r="Q190">
        <v>1</v>
      </c>
      <c r="R190">
        <v>1</v>
      </c>
      <c r="S190">
        <v>1</v>
      </c>
      <c r="T190">
        <v>1</v>
      </c>
      <c r="U190">
        <v>1</v>
      </c>
      <c r="V190">
        <v>1</v>
      </c>
      <c r="W190">
        <v>1</v>
      </c>
      <c r="X190">
        <v>1</v>
      </c>
      <c r="Y190">
        <v>1</v>
      </c>
      <c r="Z190">
        <v>1</v>
      </c>
      <c r="AA190">
        <v>1</v>
      </c>
      <c r="AB190">
        <v>1</v>
      </c>
      <c r="AC190">
        <v>1</v>
      </c>
      <c r="AD190">
        <v>1</v>
      </c>
      <c r="AE190">
        <v>1</v>
      </c>
      <c r="AF190">
        <v>1</v>
      </c>
      <c r="AG190">
        <v>1</v>
      </c>
      <c r="AH190">
        <v>1</v>
      </c>
      <c r="AI190">
        <v>1</v>
      </c>
      <c r="AJ190">
        <v>1</v>
      </c>
      <c r="AK190">
        <v>1</v>
      </c>
      <c r="AL190">
        <v>0</v>
      </c>
      <c r="AM190" s="49" t="s">
        <v>79</v>
      </c>
      <c r="AN190" s="49" t="s">
        <v>8</v>
      </c>
      <c r="AO190" s="49" t="s">
        <v>9</v>
      </c>
      <c r="AP190" s="49" t="s">
        <v>494</v>
      </c>
      <c r="AQ190" s="49" t="s">
        <v>9</v>
      </c>
      <c r="AR190" s="49" t="s">
        <v>487</v>
      </c>
      <c r="AS190" s="49" t="s">
        <v>488</v>
      </c>
      <c r="AT190" s="49" t="s">
        <v>489</v>
      </c>
    </row>
    <row r="191" spans="1:46" x14ac:dyDescent="0.25">
      <c r="A191">
        <v>2</v>
      </c>
      <c r="B191" t="s">
        <v>96</v>
      </c>
      <c r="C191" s="50" t="s">
        <v>96</v>
      </c>
      <c r="D191" t="s">
        <v>97</v>
      </c>
      <c r="E191" t="s">
        <v>610</v>
      </c>
      <c r="F191" t="s">
        <v>611</v>
      </c>
      <c r="G191">
        <v>1</v>
      </c>
      <c r="H191">
        <v>1</v>
      </c>
      <c r="I191">
        <v>1</v>
      </c>
      <c r="J191">
        <v>1</v>
      </c>
      <c r="K191">
        <v>1</v>
      </c>
      <c r="L191">
        <v>1</v>
      </c>
      <c r="M191">
        <v>1</v>
      </c>
      <c r="N191">
        <v>1</v>
      </c>
      <c r="O191">
        <v>1</v>
      </c>
      <c r="P191">
        <v>1</v>
      </c>
      <c r="Q191">
        <v>1</v>
      </c>
      <c r="R191">
        <v>1</v>
      </c>
      <c r="S191">
        <v>1</v>
      </c>
      <c r="T191">
        <v>1</v>
      </c>
      <c r="U191">
        <v>1</v>
      </c>
      <c r="V191">
        <v>1</v>
      </c>
      <c r="W191">
        <v>1</v>
      </c>
      <c r="X191">
        <v>1</v>
      </c>
      <c r="Y191">
        <v>1</v>
      </c>
      <c r="Z191">
        <v>1</v>
      </c>
      <c r="AA191">
        <v>1</v>
      </c>
      <c r="AB191">
        <v>1</v>
      </c>
      <c r="AC191">
        <v>1</v>
      </c>
      <c r="AD191">
        <v>1</v>
      </c>
      <c r="AE191">
        <v>1</v>
      </c>
      <c r="AF191">
        <v>1</v>
      </c>
      <c r="AG191">
        <v>1</v>
      </c>
      <c r="AH191">
        <v>1</v>
      </c>
      <c r="AI191">
        <v>1</v>
      </c>
      <c r="AJ191">
        <v>1</v>
      </c>
      <c r="AK191">
        <v>1</v>
      </c>
      <c r="AL191">
        <v>0</v>
      </c>
      <c r="AM191" s="49" t="s">
        <v>97</v>
      </c>
      <c r="AN191" s="49" t="s">
        <v>14</v>
      </c>
      <c r="AO191" s="49" t="s">
        <v>506</v>
      </c>
      <c r="AP191" s="49" t="s">
        <v>494</v>
      </c>
      <c r="AQ191" s="49" t="s">
        <v>10</v>
      </c>
      <c r="AR191" s="49" t="s">
        <v>495</v>
      </c>
      <c r="AS191" s="49" t="s">
        <v>488</v>
      </c>
      <c r="AT191" s="49" t="s">
        <v>489</v>
      </c>
    </row>
    <row r="192" spans="1:46" x14ac:dyDescent="0.25">
      <c r="A192">
        <v>2</v>
      </c>
      <c r="B192" t="s">
        <v>90</v>
      </c>
      <c r="C192" s="50" t="s">
        <v>90</v>
      </c>
      <c r="D192" t="s">
        <v>91</v>
      </c>
      <c r="E192" t="s">
        <v>610</v>
      </c>
      <c r="F192" t="s">
        <v>611</v>
      </c>
      <c r="G192">
        <v>1</v>
      </c>
      <c r="H192">
        <v>1</v>
      </c>
      <c r="I192">
        <v>1</v>
      </c>
      <c r="J192">
        <v>1</v>
      </c>
      <c r="K192">
        <v>1</v>
      </c>
      <c r="L192">
        <v>1</v>
      </c>
      <c r="M192">
        <v>1</v>
      </c>
      <c r="N192">
        <v>1</v>
      </c>
      <c r="O192">
        <v>1</v>
      </c>
      <c r="P192">
        <v>1</v>
      </c>
      <c r="Q192">
        <v>1</v>
      </c>
      <c r="R192">
        <v>1</v>
      </c>
      <c r="S192">
        <v>1</v>
      </c>
      <c r="T192">
        <v>1</v>
      </c>
      <c r="U192">
        <v>1</v>
      </c>
      <c r="V192">
        <v>1</v>
      </c>
      <c r="W192">
        <v>1</v>
      </c>
      <c r="X192">
        <v>1</v>
      </c>
      <c r="Y192">
        <v>1</v>
      </c>
      <c r="Z192">
        <v>1</v>
      </c>
      <c r="AA192">
        <v>1</v>
      </c>
      <c r="AB192">
        <v>1</v>
      </c>
      <c r="AC192">
        <v>1</v>
      </c>
      <c r="AD192">
        <v>1</v>
      </c>
      <c r="AE192">
        <v>1</v>
      </c>
      <c r="AF192">
        <v>1</v>
      </c>
      <c r="AG192">
        <v>1</v>
      </c>
      <c r="AH192">
        <v>1</v>
      </c>
      <c r="AI192">
        <v>1</v>
      </c>
      <c r="AJ192">
        <v>1</v>
      </c>
      <c r="AK192">
        <v>1</v>
      </c>
      <c r="AL192">
        <v>1</v>
      </c>
      <c r="AM192" s="49" t="s">
        <v>91</v>
      </c>
      <c r="AN192" s="49" t="s">
        <v>14</v>
      </c>
      <c r="AO192" s="49" t="s">
        <v>500</v>
      </c>
      <c r="AP192" s="49" t="s">
        <v>501</v>
      </c>
      <c r="AQ192" s="49" t="s">
        <v>502</v>
      </c>
      <c r="AR192" s="49" t="s">
        <v>487</v>
      </c>
      <c r="AS192" s="49" t="s">
        <v>488</v>
      </c>
      <c r="AT192" s="49" t="s">
        <v>489</v>
      </c>
    </row>
    <row r="193" spans="1:46" x14ac:dyDescent="0.25">
      <c r="A193">
        <v>2</v>
      </c>
      <c r="B193" t="s">
        <v>105</v>
      </c>
      <c r="C193" s="50" t="s">
        <v>105</v>
      </c>
      <c r="D193" t="s">
        <v>106</v>
      </c>
      <c r="E193" t="s">
        <v>610</v>
      </c>
      <c r="F193" t="s">
        <v>611</v>
      </c>
      <c r="G193">
        <v>1</v>
      </c>
      <c r="H193">
        <v>1</v>
      </c>
      <c r="I193">
        <v>1</v>
      </c>
      <c r="J193">
        <v>1</v>
      </c>
      <c r="K193">
        <v>1</v>
      </c>
      <c r="L193">
        <v>1</v>
      </c>
      <c r="M193">
        <v>1</v>
      </c>
      <c r="N193">
        <v>1</v>
      </c>
      <c r="O193">
        <v>1</v>
      </c>
      <c r="P193">
        <v>1</v>
      </c>
      <c r="Q193">
        <v>1</v>
      </c>
      <c r="R193">
        <v>1</v>
      </c>
      <c r="S193">
        <v>1</v>
      </c>
      <c r="T193">
        <v>1</v>
      </c>
      <c r="U193">
        <v>1</v>
      </c>
      <c r="V193">
        <v>1</v>
      </c>
      <c r="W193">
        <v>1</v>
      </c>
      <c r="X193">
        <v>1</v>
      </c>
      <c r="Y193">
        <v>1</v>
      </c>
      <c r="Z193">
        <v>1</v>
      </c>
      <c r="AA193">
        <v>1</v>
      </c>
      <c r="AB193">
        <v>1</v>
      </c>
      <c r="AC193">
        <v>1</v>
      </c>
      <c r="AD193">
        <v>1</v>
      </c>
      <c r="AE193">
        <v>1</v>
      </c>
      <c r="AF193">
        <v>1</v>
      </c>
      <c r="AG193">
        <v>1</v>
      </c>
      <c r="AH193">
        <v>1</v>
      </c>
      <c r="AI193">
        <v>1</v>
      </c>
      <c r="AJ193">
        <v>1</v>
      </c>
      <c r="AK193">
        <v>1</v>
      </c>
      <c r="AL193">
        <v>0</v>
      </c>
      <c r="AM193" s="49" t="s">
        <v>106</v>
      </c>
      <c r="AN193" s="49" t="s">
        <v>4</v>
      </c>
      <c r="AO193" s="49" t="s">
        <v>9</v>
      </c>
      <c r="AP193" s="49" t="s">
        <v>501</v>
      </c>
      <c r="AQ193" s="49" t="s">
        <v>9</v>
      </c>
      <c r="AR193" s="49" t="s">
        <v>495</v>
      </c>
      <c r="AS193" s="49" t="s">
        <v>488</v>
      </c>
      <c r="AT193" s="49" t="s">
        <v>489</v>
      </c>
    </row>
    <row r="194" spans="1:46" x14ac:dyDescent="0.25">
      <c r="A194">
        <v>2</v>
      </c>
      <c r="B194" t="s">
        <v>98</v>
      </c>
      <c r="C194" s="50" t="s">
        <v>98</v>
      </c>
      <c r="D194" t="s">
        <v>99</v>
      </c>
      <c r="E194" t="s">
        <v>610</v>
      </c>
      <c r="F194" t="s">
        <v>611</v>
      </c>
      <c r="G194">
        <v>1</v>
      </c>
      <c r="H194">
        <v>1</v>
      </c>
      <c r="I194">
        <v>1</v>
      </c>
      <c r="J194">
        <v>1</v>
      </c>
      <c r="K194">
        <v>1</v>
      </c>
      <c r="L194">
        <v>1</v>
      </c>
      <c r="M194">
        <v>1</v>
      </c>
      <c r="N194">
        <v>1</v>
      </c>
      <c r="O194">
        <v>1</v>
      </c>
      <c r="P194">
        <v>1</v>
      </c>
      <c r="Q194">
        <v>1</v>
      </c>
      <c r="R194">
        <v>1</v>
      </c>
      <c r="S194">
        <v>1</v>
      </c>
      <c r="T194">
        <v>1</v>
      </c>
      <c r="U194">
        <v>1</v>
      </c>
      <c r="V194">
        <v>1</v>
      </c>
      <c r="W194">
        <v>1</v>
      </c>
      <c r="X194">
        <v>1</v>
      </c>
      <c r="Y194">
        <v>1</v>
      </c>
      <c r="Z194">
        <v>1</v>
      </c>
      <c r="AA194">
        <v>1</v>
      </c>
      <c r="AB194">
        <v>1</v>
      </c>
      <c r="AC194">
        <v>1</v>
      </c>
      <c r="AD194">
        <v>1</v>
      </c>
      <c r="AE194">
        <v>1</v>
      </c>
      <c r="AF194">
        <v>1</v>
      </c>
      <c r="AG194">
        <v>1</v>
      </c>
      <c r="AH194">
        <v>1</v>
      </c>
      <c r="AI194">
        <v>1</v>
      </c>
      <c r="AJ194">
        <v>1</v>
      </c>
      <c r="AK194">
        <v>1</v>
      </c>
      <c r="AL194">
        <v>1</v>
      </c>
      <c r="AM194" s="49" t="s">
        <v>99</v>
      </c>
      <c r="AN194" s="49" t="s">
        <v>14</v>
      </c>
      <c r="AO194" s="49" t="s">
        <v>506</v>
      </c>
      <c r="AP194" s="49" t="s">
        <v>501</v>
      </c>
      <c r="AQ194" s="49" t="s">
        <v>10</v>
      </c>
      <c r="AR194" s="49" t="s">
        <v>487</v>
      </c>
      <c r="AS194" s="49" t="s">
        <v>488</v>
      </c>
      <c r="AT194" s="49" t="s">
        <v>489</v>
      </c>
    </row>
    <row r="195" spans="1:46" x14ac:dyDescent="0.25">
      <c r="A195">
        <v>2</v>
      </c>
      <c r="B195" t="s">
        <v>102</v>
      </c>
      <c r="C195" s="50" t="s">
        <v>102</v>
      </c>
      <c r="D195" t="s">
        <v>409</v>
      </c>
      <c r="E195" t="s">
        <v>610</v>
      </c>
      <c r="F195" t="s">
        <v>611</v>
      </c>
      <c r="G195">
        <v>1</v>
      </c>
      <c r="H195">
        <v>1</v>
      </c>
      <c r="I195">
        <v>1</v>
      </c>
      <c r="J195">
        <v>1</v>
      </c>
      <c r="K195">
        <v>1</v>
      </c>
      <c r="L195">
        <v>1</v>
      </c>
      <c r="M195">
        <v>1</v>
      </c>
      <c r="N195">
        <v>1</v>
      </c>
      <c r="O195">
        <v>1</v>
      </c>
      <c r="P195">
        <v>1</v>
      </c>
      <c r="Q195">
        <v>1</v>
      </c>
      <c r="R195">
        <v>1</v>
      </c>
      <c r="S195">
        <v>1</v>
      </c>
      <c r="T195">
        <v>1</v>
      </c>
      <c r="U195">
        <v>1</v>
      </c>
      <c r="V195">
        <v>1</v>
      </c>
      <c r="W195">
        <v>1</v>
      </c>
      <c r="X195">
        <v>1</v>
      </c>
      <c r="Y195">
        <v>1</v>
      </c>
      <c r="Z195">
        <v>1</v>
      </c>
      <c r="AA195">
        <v>1</v>
      </c>
      <c r="AB195">
        <v>1</v>
      </c>
      <c r="AC195">
        <v>1</v>
      </c>
      <c r="AD195">
        <v>1</v>
      </c>
      <c r="AE195">
        <v>1</v>
      </c>
      <c r="AF195">
        <v>1</v>
      </c>
      <c r="AG195">
        <v>1</v>
      </c>
      <c r="AH195">
        <v>1</v>
      </c>
      <c r="AI195">
        <v>1</v>
      </c>
      <c r="AJ195">
        <v>1</v>
      </c>
      <c r="AK195">
        <v>1</v>
      </c>
      <c r="AL195">
        <v>0</v>
      </c>
      <c r="AM195" s="49" t="s">
        <v>409</v>
      </c>
      <c r="AN195" s="49" t="s">
        <v>14</v>
      </c>
      <c r="AO195" s="49" t="s">
        <v>485</v>
      </c>
      <c r="AP195" s="49" t="s">
        <v>505</v>
      </c>
      <c r="AQ195" s="49" t="s">
        <v>13</v>
      </c>
      <c r="AR195" s="49" t="s">
        <v>495</v>
      </c>
      <c r="AS195" s="49" t="s">
        <v>496</v>
      </c>
      <c r="AT195" s="49" t="s">
        <v>497</v>
      </c>
    </row>
    <row r="196" spans="1:46" x14ac:dyDescent="0.25">
      <c r="A196">
        <v>2</v>
      </c>
      <c r="B196" t="s">
        <v>84</v>
      </c>
      <c r="C196" s="50" t="s">
        <v>84</v>
      </c>
      <c r="D196" t="s">
        <v>85</v>
      </c>
      <c r="E196" t="s">
        <v>610</v>
      </c>
      <c r="F196" t="s">
        <v>611</v>
      </c>
      <c r="G196">
        <v>1</v>
      </c>
      <c r="H196">
        <v>1</v>
      </c>
      <c r="I196">
        <v>1</v>
      </c>
      <c r="J196">
        <v>1</v>
      </c>
      <c r="K196">
        <v>1</v>
      </c>
      <c r="L196">
        <v>1</v>
      </c>
      <c r="M196">
        <v>1</v>
      </c>
      <c r="N196">
        <v>1</v>
      </c>
      <c r="O196">
        <v>1</v>
      </c>
      <c r="P196">
        <v>1</v>
      </c>
      <c r="Q196">
        <v>1</v>
      </c>
      <c r="R196">
        <v>1</v>
      </c>
      <c r="S196">
        <v>1</v>
      </c>
      <c r="T196">
        <v>1</v>
      </c>
      <c r="U196">
        <v>1</v>
      </c>
      <c r="V196">
        <v>1</v>
      </c>
      <c r="W196">
        <v>1</v>
      </c>
      <c r="X196">
        <v>1</v>
      </c>
      <c r="Y196">
        <v>1</v>
      </c>
      <c r="Z196">
        <v>1</v>
      </c>
      <c r="AA196">
        <v>1</v>
      </c>
      <c r="AB196">
        <v>1</v>
      </c>
      <c r="AC196">
        <v>1</v>
      </c>
      <c r="AD196">
        <v>1</v>
      </c>
      <c r="AE196">
        <v>1</v>
      </c>
      <c r="AF196">
        <v>1</v>
      </c>
      <c r="AG196">
        <v>1</v>
      </c>
      <c r="AH196">
        <v>1</v>
      </c>
      <c r="AI196">
        <v>1</v>
      </c>
      <c r="AJ196">
        <v>1</v>
      </c>
      <c r="AK196">
        <v>1</v>
      </c>
      <c r="AL196">
        <v>1</v>
      </c>
      <c r="AM196" s="49" t="s">
        <v>85</v>
      </c>
      <c r="AN196" s="49" t="s">
        <v>14</v>
      </c>
      <c r="AO196" s="49" t="s">
        <v>500</v>
      </c>
      <c r="AP196" s="49" t="s">
        <v>501</v>
      </c>
      <c r="AQ196" s="49" t="s">
        <v>502</v>
      </c>
      <c r="AR196" s="49" t="s">
        <v>487</v>
      </c>
      <c r="AS196" s="49" t="s">
        <v>488</v>
      </c>
      <c r="AT196" s="49" t="s">
        <v>489</v>
      </c>
    </row>
    <row r="197" spans="1:46" x14ac:dyDescent="0.25">
      <c r="A197">
        <v>2</v>
      </c>
      <c r="B197" t="s">
        <v>223</v>
      </c>
      <c r="C197" s="50" t="s">
        <v>223</v>
      </c>
      <c r="D197" t="s">
        <v>224</v>
      </c>
      <c r="E197" t="s">
        <v>610</v>
      </c>
      <c r="F197" t="s">
        <v>611</v>
      </c>
      <c r="G197">
        <v>0</v>
      </c>
      <c r="H197">
        <v>0</v>
      </c>
      <c r="I197">
        <v>0</v>
      </c>
      <c r="J197">
        <v>0</v>
      </c>
      <c r="K197">
        <v>0</v>
      </c>
      <c r="L197">
        <v>1</v>
      </c>
      <c r="M197">
        <v>1</v>
      </c>
      <c r="N197">
        <v>1</v>
      </c>
      <c r="O197">
        <v>1</v>
      </c>
      <c r="P197">
        <v>1</v>
      </c>
      <c r="Q197">
        <v>1</v>
      </c>
      <c r="R197">
        <v>1</v>
      </c>
      <c r="S197">
        <v>1</v>
      </c>
      <c r="T197">
        <v>1</v>
      </c>
      <c r="U197">
        <v>1</v>
      </c>
      <c r="V197">
        <v>1</v>
      </c>
      <c r="W197">
        <v>1</v>
      </c>
      <c r="X197">
        <v>1</v>
      </c>
      <c r="Y197">
        <v>1</v>
      </c>
      <c r="Z197">
        <v>1</v>
      </c>
      <c r="AA197">
        <v>1</v>
      </c>
      <c r="AB197">
        <v>1</v>
      </c>
      <c r="AC197">
        <v>1</v>
      </c>
      <c r="AD197">
        <v>1</v>
      </c>
      <c r="AE197">
        <v>1</v>
      </c>
      <c r="AF197">
        <v>1</v>
      </c>
      <c r="AG197">
        <v>1</v>
      </c>
      <c r="AH197">
        <v>1</v>
      </c>
      <c r="AI197">
        <v>1</v>
      </c>
      <c r="AJ197">
        <v>1</v>
      </c>
      <c r="AK197">
        <v>1</v>
      </c>
      <c r="AL197">
        <v>0</v>
      </c>
      <c r="AM197" s="49" t="s">
        <v>224</v>
      </c>
      <c r="AN197" s="49" t="s">
        <v>14</v>
      </c>
      <c r="AO197" s="49" t="s">
        <v>485</v>
      </c>
      <c r="AP197" s="49" t="s">
        <v>494</v>
      </c>
      <c r="AQ197" s="49" t="s">
        <v>11</v>
      </c>
      <c r="AR197" s="49" t="s">
        <v>487</v>
      </c>
      <c r="AS197" s="49" t="s">
        <v>488</v>
      </c>
      <c r="AT197" s="49" t="s">
        <v>489</v>
      </c>
    </row>
    <row r="198" spans="1:46" x14ac:dyDescent="0.25">
      <c r="A198">
        <v>2</v>
      </c>
      <c r="B198" t="s">
        <v>119</v>
      </c>
      <c r="C198" s="50" t="s">
        <v>119</v>
      </c>
      <c r="D198" t="s">
        <v>120</v>
      </c>
      <c r="E198" t="s">
        <v>610</v>
      </c>
      <c r="F198" t="s">
        <v>611</v>
      </c>
      <c r="G198">
        <v>1</v>
      </c>
      <c r="H198">
        <v>1</v>
      </c>
      <c r="I198">
        <v>1</v>
      </c>
      <c r="J198">
        <v>1</v>
      </c>
      <c r="K198">
        <v>1</v>
      </c>
      <c r="L198">
        <v>1</v>
      </c>
      <c r="M198">
        <v>1</v>
      </c>
      <c r="N198">
        <v>1</v>
      </c>
      <c r="O198">
        <v>1</v>
      </c>
      <c r="P198">
        <v>1</v>
      </c>
      <c r="Q198">
        <v>1</v>
      </c>
      <c r="R198">
        <v>1</v>
      </c>
      <c r="S198">
        <v>1</v>
      </c>
      <c r="T198">
        <v>1</v>
      </c>
      <c r="U198">
        <v>1</v>
      </c>
      <c r="V198">
        <v>1</v>
      </c>
      <c r="W198">
        <v>1</v>
      </c>
      <c r="X198">
        <v>1</v>
      </c>
      <c r="Y198">
        <v>1</v>
      </c>
      <c r="Z198">
        <v>1</v>
      </c>
      <c r="AA198">
        <v>1</v>
      </c>
      <c r="AB198">
        <v>1</v>
      </c>
      <c r="AC198">
        <v>1</v>
      </c>
      <c r="AD198">
        <v>1</v>
      </c>
      <c r="AE198">
        <v>1</v>
      </c>
      <c r="AF198">
        <v>1</v>
      </c>
      <c r="AG198">
        <v>1</v>
      </c>
      <c r="AH198">
        <v>1</v>
      </c>
      <c r="AI198">
        <v>1</v>
      </c>
      <c r="AJ198">
        <v>1</v>
      </c>
      <c r="AK198">
        <v>1</v>
      </c>
      <c r="AL198">
        <v>0</v>
      </c>
      <c r="AM198" s="49" t="s">
        <v>120</v>
      </c>
      <c r="AN198" s="49" t="s">
        <v>5</v>
      </c>
      <c r="AO198" s="49" t="s">
        <v>9</v>
      </c>
      <c r="AP198" s="49" t="s">
        <v>494</v>
      </c>
      <c r="AQ198" s="49" t="s">
        <v>9</v>
      </c>
      <c r="AR198" s="49" t="s">
        <v>487</v>
      </c>
      <c r="AS198" s="49" t="s">
        <v>488</v>
      </c>
      <c r="AT198" s="49" t="s">
        <v>489</v>
      </c>
    </row>
    <row r="199" spans="1:46" x14ac:dyDescent="0.25">
      <c r="A199">
        <v>2</v>
      </c>
      <c r="B199" t="s">
        <v>109</v>
      </c>
      <c r="C199" s="50" t="s">
        <v>109</v>
      </c>
      <c r="D199" t="s">
        <v>110</v>
      </c>
      <c r="E199" t="s">
        <v>610</v>
      </c>
      <c r="F199" t="s">
        <v>611</v>
      </c>
      <c r="G199">
        <v>1</v>
      </c>
      <c r="H199">
        <v>1</v>
      </c>
      <c r="I199">
        <v>1</v>
      </c>
      <c r="J199">
        <v>1</v>
      </c>
      <c r="K199">
        <v>1</v>
      </c>
      <c r="L199">
        <v>1</v>
      </c>
      <c r="M199">
        <v>1</v>
      </c>
      <c r="N199">
        <v>1</v>
      </c>
      <c r="O199">
        <v>1</v>
      </c>
      <c r="P199">
        <v>1</v>
      </c>
      <c r="Q199">
        <v>1</v>
      </c>
      <c r="R199">
        <v>1</v>
      </c>
      <c r="S199">
        <v>1</v>
      </c>
      <c r="T199">
        <v>1</v>
      </c>
      <c r="U199">
        <v>1</v>
      </c>
      <c r="V199">
        <v>1</v>
      </c>
      <c r="W199">
        <v>1</v>
      </c>
      <c r="X199">
        <v>1</v>
      </c>
      <c r="Y199">
        <v>1</v>
      </c>
      <c r="Z199">
        <v>1</v>
      </c>
      <c r="AA199">
        <v>1</v>
      </c>
      <c r="AB199">
        <v>1</v>
      </c>
      <c r="AC199">
        <v>1</v>
      </c>
      <c r="AD199">
        <v>1</v>
      </c>
      <c r="AE199">
        <v>1</v>
      </c>
      <c r="AF199">
        <v>1</v>
      </c>
      <c r="AG199">
        <v>1</v>
      </c>
      <c r="AH199">
        <v>1</v>
      </c>
      <c r="AI199">
        <v>1</v>
      </c>
      <c r="AJ199">
        <v>1</v>
      </c>
      <c r="AK199">
        <v>1</v>
      </c>
      <c r="AL199">
        <v>1</v>
      </c>
      <c r="AM199" s="49" t="s">
        <v>110</v>
      </c>
      <c r="AN199" s="49" t="s">
        <v>14</v>
      </c>
      <c r="AO199" s="49" t="s">
        <v>507</v>
      </c>
      <c r="AP199" s="49" t="s">
        <v>505</v>
      </c>
      <c r="AQ199" s="49" t="s">
        <v>13</v>
      </c>
      <c r="AR199" s="49" t="s">
        <v>487</v>
      </c>
      <c r="AS199" s="49" t="s">
        <v>488</v>
      </c>
      <c r="AT199" s="49" t="s">
        <v>489</v>
      </c>
    </row>
    <row r="200" spans="1:46" x14ac:dyDescent="0.25">
      <c r="A200">
        <v>2</v>
      </c>
      <c r="B200" t="s">
        <v>113</v>
      </c>
      <c r="C200" s="50" t="s">
        <v>113</v>
      </c>
      <c r="D200" t="s">
        <v>114</v>
      </c>
      <c r="E200" t="s">
        <v>610</v>
      </c>
      <c r="F200" t="s">
        <v>611</v>
      </c>
      <c r="G200">
        <v>1</v>
      </c>
      <c r="H200">
        <v>1</v>
      </c>
      <c r="I200">
        <v>1</v>
      </c>
      <c r="J200">
        <v>1</v>
      </c>
      <c r="K200">
        <v>1</v>
      </c>
      <c r="L200">
        <v>1</v>
      </c>
      <c r="M200">
        <v>1</v>
      </c>
      <c r="N200">
        <v>1</v>
      </c>
      <c r="O200">
        <v>1</v>
      </c>
      <c r="P200">
        <v>1</v>
      </c>
      <c r="Q200">
        <v>1</v>
      </c>
      <c r="R200">
        <v>1</v>
      </c>
      <c r="S200">
        <v>1</v>
      </c>
      <c r="T200">
        <v>1</v>
      </c>
      <c r="U200">
        <v>1</v>
      </c>
      <c r="V200">
        <v>1</v>
      </c>
      <c r="W200">
        <v>1</v>
      </c>
      <c r="X200">
        <v>1</v>
      </c>
      <c r="Y200">
        <v>1</v>
      </c>
      <c r="Z200">
        <v>1</v>
      </c>
      <c r="AA200">
        <v>1</v>
      </c>
      <c r="AB200">
        <v>1</v>
      </c>
      <c r="AC200">
        <v>1</v>
      </c>
      <c r="AD200">
        <v>1</v>
      </c>
      <c r="AE200">
        <v>1</v>
      </c>
      <c r="AF200">
        <v>1</v>
      </c>
      <c r="AG200">
        <v>1</v>
      </c>
      <c r="AH200">
        <v>1</v>
      </c>
      <c r="AI200">
        <v>1</v>
      </c>
      <c r="AJ200">
        <v>1</v>
      </c>
      <c r="AK200">
        <v>1</v>
      </c>
      <c r="AL200">
        <v>1</v>
      </c>
      <c r="AM200" s="49" t="s">
        <v>114</v>
      </c>
      <c r="AN200" s="49" t="s">
        <v>14</v>
      </c>
      <c r="AO200" s="49" t="s">
        <v>506</v>
      </c>
      <c r="AP200" s="49" t="s">
        <v>505</v>
      </c>
      <c r="AQ200" s="49" t="s">
        <v>10</v>
      </c>
      <c r="AR200" s="49" t="s">
        <v>495</v>
      </c>
      <c r="AS200" s="49" t="s">
        <v>488</v>
      </c>
      <c r="AT200" s="49" t="s">
        <v>489</v>
      </c>
    </row>
    <row r="201" spans="1:46" x14ac:dyDescent="0.25">
      <c r="A201">
        <v>2</v>
      </c>
      <c r="B201" t="s">
        <v>493</v>
      </c>
      <c r="C201" s="50" t="s">
        <v>542</v>
      </c>
      <c r="D201" t="s">
        <v>543</v>
      </c>
      <c r="E201" t="s">
        <v>610</v>
      </c>
      <c r="F201" t="s">
        <v>611</v>
      </c>
      <c r="G201">
        <v>1</v>
      </c>
      <c r="H201">
        <v>1</v>
      </c>
      <c r="I201">
        <v>1</v>
      </c>
      <c r="J201">
        <v>1</v>
      </c>
      <c r="K201">
        <v>1</v>
      </c>
      <c r="L201">
        <v>1</v>
      </c>
      <c r="M201">
        <v>1</v>
      </c>
      <c r="N201">
        <v>1</v>
      </c>
      <c r="O201">
        <v>1</v>
      </c>
      <c r="P201">
        <v>1</v>
      </c>
      <c r="Q201">
        <v>1</v>
      </c>
      <c r="R201">
        <v>1</v>
      </c>
      <c r="S201">
        <v>1</v>
      </c>
      <c r="T201">
        <v>1</v>
      </c>
      <c r="U201">
        <v>1</v>
      </c>
      <c r="V201">
        <v>1</v>
      </c>
      <c r="W201">
        <v>1</v>
      </c>
      <c r="X201">
        <v>1</v>
      </c>
      <c r="Y201">
        <v>1</v>
      </c>
      <c r="Z201">
        <v>1</v>
      </c>
      <c r="AA201">
        <v>1</v>
      </c>
      <c r="AB201">
        <v>1</v>
      </c>
      <c r="AC201">
        <v>1</v>
      </c>
      <c r="AD201">
        <v>1</v>
      </c>
      <c r="AE201">
        <v>1</v>
      </c>
      <c r="AF201">
        <v>1</v>
      </c>
      <c r="AG201">
        <v>1</v>
      </c>
      <c r="AH201">
        <v>1</v>
      </c>
      <c r="AI201">
        <v>1</v>
      </c>
      <c r="AJ201">
        <v>1</v>
      </c>
      <c r="AK201">
        <v>1</v>
      </c>
      <c r="AL201">
        <v>0</v>
      </c>
      <c r="AM201" s="49" t="e">
        <v>#N/A</v>
      </c>
      <c r="AN201" s="49" t="e">
        <v>#N/A</v>
      </c>
      <c r="AO201" s="49" t="e">
        <v>#N/A</v>
      </c>
      <c r="AP201" s="49" t="e">
        <v>#N/A</v>
      </c>
      <c r="AQ201" s="49" t="e">
        <v>#N/A</v>
      </c>
      <c r="AR201" s="49" t="e">
        <v>#N/A</v>
      </c>
      <c r="AS201" s="49" t="e">
        <v>#N/A</v>
      </c>
      <c r="AT201" s="49" t="e">
        <v>#N/A</v>
      </c>
    </row>
    <row r="202" spans="1:46" x14ac:dyDescent="0.25">
      <c r="A202">
        <v>2</v>
      </c>
      <c r="B202" t="s">
        <v>544</v>
      </c>
      <c r="C202" s="50" t="s">
        <v>544</v>
      </c>
      <c r="D202" t="s">
        <v>545</v>
      </c>
      <c r="E202" t="s">
        <v>610</v>
      </c>
      <c r="F202" t="s">
        <v>611</v>
      </c>
      <c r="G202">
        <v>1</v>
      </c>
      <c r="H202">
        <v>1</v>
      </c>
      <c r="I202">
        <v>1</v>
      </c>
      <c r="J202">
        <v>1</v>
      </c>
      <c r="K202">
        <v>1</v>
      </c>
      <c r="L202">
        <v>1</v>
      </c>
      <c r="M202">
        <v>1</v>
      </c>
      <c r="N202">
        <v>1</v>
      </c>
      <c r="O202">
        <v>1</v>
      </c>
      <c r="P202">
        <v>1</v>
      </c>
      <c r="Q202">
        <v>1</v>
      </c>
      <c r="R202">
        <v>1</v>
      </c>
      <c r="S202">
        <v>1</v>
      </c>
      <c r="T202">
        <v>1</v>
      </c>
      <c r="U202">
        <v>1</v>
      </c>
      <c r="V202">
        <v>1</v>
      </c>
      <c r="W202">
        <v>1</v>
      </c>
      <c r="X202">
        <v>1</v>
      </c>
      <c r="Y202">
        <v>1</v>
      </c>
      <c r="Z202">
        <v>1</v>
      </c>
      <c r="AA202">
        <v>1</v>
      </c>
      <c r="AB202">
        <v>1</v>
      </c>
      <c r="AC202">
        <v>1</v>
      </c>
      <c r="AD202">
        <v>1</v>
      </c>
      <c r="AE202">
        <v>1</v>
      </c>
      <c r="AF202">
        <v>1</v>
      </c>
      <c r="AG202">
        <v>1</v>
      </c>
      <c r="AH202">
        <v>1</v>
      </c>
      <c r="AI202">
        <v>1</v>
      </c>
      <c r="AJ202">
        <v>1</v>
      </c>
      <c r="AK202">
        <v>1</v>
      </c>
      <c r="AL202">
        <v>0</v>
      </c>
      <c r="AM202" s="49" t="e">
        <v>#N/A</v>
      </c>
      <c r="AN202" s="49" t="e">
        <v>#N/A</v>
      </c>
      <c r="AO202" s="49" t="e">
        <v>#N/A</v>
      </c>
      <c r="AP202" s="49" t="e">
        <v>#N/A</v>
      </c>
      <c r="AQ202" s="49" t="e">
        <v>#N/A</v>
      </c>
      <c r="AR202" s="49" t="e">
        <v>#N/A</v>
      </c>
      <c r="AS202" s="49" t="e">
        <v>#N/A</v>
      </c>
      <c r="AT202" s="49" t="e">
        <v>#N/A</v>
      </c>
    </row>
    <row r="203" spans="1:46" x14ac:dyDescent="0.25">
      <c r="A203">
        <v>2</v>
      </c>
      <c r="B203" t="s">
        <v>124</v>
      </c>
      <c r="C203" s="50" t="s">
        <v>124</v>
      </c>
      <c r="D203" t="s">
        <v>125</v>
      </c>
      <c r="E203" t="s">
        <v>610</v>
      </c>
      <c r="F203" t="s">
        <v>611</v>
      </c>
      <c r="G203">
        <v>1</v>
      </c>
      <c r="H203">
        <v>1</v>
      </c>
      <c r="I203">
        <v>1</v>
      </c>
      <c r="J203">
        <v>1</v>
      </c>
      <c r="K203">
        <v>1</v>
      </c>
      <c r="L203">
        <v>1</v>
      </c>
      <c r="M203">
        <v>1</v>
      </c>
      <c r="N203">
        <v>1</v>
      </c>
      <c r="O203">
        <v>1</v>
      </c>
      <c r="P203">
        <v>1</v>
      </c>
      <c r="Q203">
        <v>1</v>
      </c>
      <c r="R203">
        <v>1</v>
      </c>
      <c r="S203">
        <v>1</v>
      </c>
      <c r="T203">
        <v>1</v>
      </c>
      <c r="U203">
        <v>1</v>
      </c>
      <c r="V203">
        <v>1</v>
      </c>
      <c r="W203">
        <v>1</v>
      </c>
      <c r="X203">
        <v>1</v>
      </c>
      <c r="Y203">
        <v>1</v>
      </c>
      <c r="Z203">
        <v>1</v>
      </c>
      <c r="AA203">
        <v>1</v>
      </c>
      <c r="AB203">
        <v>1</v>
      </c>
      <c r="AC203">
        <v>1</v>
      </c>
      <c r="AD203">
        <v>1</v>
      </c>
      <c r="AE203">
        <v>1</v>
      </c>
      <c r="AF203">
        <v>1</v>
      </c>
      <c r="AG203">
        <v>1</v>
      </c>
      <c r="AH203">
        <v>1</v>
      </c>
      <c r="AI203">
        <v>1</v>
      </c>
      <c r="AJ203">
        <v>1</v>
      </c>
      <c r="AK203">
        <v>1</v>
      </c>
      <c r="AL203">
        <v>1</v>
      </c>
      <c r="AM203" s="49" t="s">
        <v>125</v>
      </c>
      <c r="AN203" s="49" t="s">
        <v>14</v>
      </c>
      <c r="AO203" s="49" t="s">
        <v>506</v>
      </c>
      <c r="AP203" s="49" t="s">
        <v>501</v>
      </c>
      <c r="AQ203" s="49" t="s">
        <v>10</v>
      </c>
      <c r="AR203" s="49" t="s">
        <v>487</v>
      </c>
      <c r="AS203" s="49" t="s">
        <v>488</v>
      </c>
      <c r="AT203" s="49" t="s">
        <v>489</v>
      </c>
    </row>
    <row r="204" spans="1:46" x14ac:dyDescent="0.25">
      <c r="A204">
        <v>2</v>
      </c>
      <c r="B204" t="s">
        <v>130</v>
      </c>
      <c r="C204" s="50" t="s">
        <v>130</v>
      </c>
      <c r="D204" t="s">
        <v>131</v>
      </c>
      <c r="E204" t="s">
        <v>610</v>
      </c>
      <c r="F204" t="s">
        <v>611</v>
      </c>
      <c r="G204">
        <v>1</v>
      </c>
      <c r="H204">
        <v>1</v>
      </c>
      <c r="I204">
        <v>1</v>
      </c>
      <c r="J204">
        <v>1</v>
      </c>
      <c r="K204">
        <v>1</v>
      </c>
      <c r="L204">
        <v>1</v>
      </c>
      <c r="M204">
        <v>1</v>
      </c>
      <c r="N204">
        <v>1</v>
      </c>
      <c r="O204">
        <v>1</v>
      </c>
      <c r="P204">
        <v>1</v>
      </c>
      <c r="Q204">
        <v>1</v>
      </c>
      <c r="R204">
        <v>1</v>
      </c>
      <c r="S204">
        <v>1</v>
      </c>
      <c r="T204">
        <v>1</v>
      </c>
      <c r="U204">
        <v>1</v>
      </c>
      <c r="V204">
        <v>1</v>
      </c>
      <c r="W204">
        <v>1</v>
      </c>
      <c r="X204">
        <v>1</v>
      </c>
      <c r="Y204">
        <v>1</v>
      </c>
      <c r="Z204">
        <v>1</v>
      </c>
      <c r="AA204">
        <v>1</v>
      </c>
      <c r="AB204">
        <v>1</v>
      </c>
      <c r="AC204">
        <v>1</v>
      </c>
      <c r="AD204">
        <v>1</v>
      </c>
      <c r="AE204">
        <v>1</v>
      </c>
      <c r="AF204">
        <v>1</v>
      </c>
      <c r="AG204">
        <v>1</v>
      </c>
      <c r="AH204">
        <v>1</v>
      </c>
      <c r="AI204">
        <v>1</v>
      </c>
      <c r="AJ204">
        <v>1</v>
      </c>
      <c r="AK204">
        <v>1</v>
      </c>
      <c r="AL204">
        <v>1</v>
      </c>
      <c r="AM204" s="49" t="s">
        <v>131</v>
      </c>
      <c r="AN204" s="49" t="s">
        <v>14</v>
      </c>
      <c r="AO204" s="49" t="s">
        <v>507</v>
      </c>
      <c r="AP204" s="49" t="s">
        <v>501</v>
      </c>
      <c r="AQ204" s="49" t="s">
        <v>10</v>
      </c>
      <c r="AR204" s="49" t="s">
        <v>487</v>
      </c>
      <c r="AS204" s="49" t="s">
        <v>488</v>
      </c>
      <c r="AT204" s="49" t="s">
        <v>489</v>
      </c>
    </row>
    <row r="205" spans="1:46" x14ac:dyDescent="0.25">
      <c r="A205">
        <v>2</v>
      </c>
      <c r="B205" t="s">
        <v>117</v>
      </c>
      <c r="C205" s="50" t="s">
        <v>117</v>
      </c>
      <c r="D205" t="s">
        <v>546</v>
      </c>
      <c r="E205" t="s">
        <v>610</v>
      </c>
      <c r="F205" t="s">
        <v>611</v>
      </c>
      <c r="G205">
        <v>1</v>
      </c>
      <c r="H205">
        <v>1</v>
      </c>
      <c r="I205">
        <v>1</v>
      </c>
      <c r="J205">
        <v>1</v>
      </c>
      <c r="K205">
        <v>1</v>
      </c>
      <c r="L205">
        <v>1</v>
      </c>
      <c r="M205">
        <v>1</v>
      </c>
      <c r="N205">
        <v>1</v>
      </c>
      <c r="O205">
        <v>1</v>
      </c>
      <c r="P205">
        <v>1</v>
      </c>
      <c r="Q205">
        <v>1</v>
      </c>
      <c r="R205">
        <v>1</v>
      </c>
      <c r="S205">
        <v>1</v>
      </c>
      <c r="T205">
        <v>1</v>
      </c>
      <c r="U205">
        <v>1</v>
      </c>
      <c r="V205">
        <v>1</v>
      </c>
      <c r="W205">
        <v>1</v>
      </c>
      <c r="X205">
        <v>1</v>
      </c>
      <c r="Y205">
        <v>1</v>
      </c>
      <c r="Z205">
        <v>1</v>
      </c>
      <c r="AA205">
        <v>1</v>
      </c>
      <c r="AB205">
        <v>1</v>
      </c>
      <c r="AC205">
        <v>1</v>
      </c>
      <c r="AD205">
        <v>1</v>
      </c>
      <c r="AE205">
        <v>1</v>
      </c>
      <c r="AF205">
        <v>1</v>
      </c>
      <c r="AG205">
        <v>1</v>
      </c>
      <c r="AH205">
        <v>1</v>
      </c>
      <c r="AI205">
        <v>1</v>
      </c>
      <c r="AJ205">
        <v>1</v>
      </c>
      <c r="AK205">
        <v>1</v>
      </c>
      <c r="AL205">
        <v>0</v>
      </c>
      <c r="AM205" s="49" t="s">
        <v>118</v>
      </c>
      <c r="AN205" s="49" t="s">
        <v>8</v>
      </c>
      <c r="AO205" s="49" t="s">
        <v>9</v>
      </c>
      <c r="AP205" s="49" t="s">
        <v>494</v>
      </c>
      <c r="AQ205" s="49" t="s">
        <v>9</v>
      </c>
      <c r="AR205" s="49" t="s">
        <v>487</v>
      </c>
      <c r="AS205" s="49" t="s">
        <v>488</v>
      </c>
      <c r="AT205" s="49" t="s">
        <v>489</v>
      </c>
    </row>
    <row r="206" spans="1:46" x14ac:dyDescent="0.25">
      <c r="A206">
        <v>2</v>
      </c>
      <c r="B206" t="s">
        <v>192</v>
      </c>
      <c r="C206" s="50" t="s">
        <v>192</v>
      </c>
      <c r="D206" t="s">
        <v>193</v>
      </c>
      <c r="E206" t="s">
        <v>610</v>
      </c>
      <c r="F206" t="s">
        <v>611</v>
      </c>
      <c r="G206">
        <v>1</v>
      </c>
      <c r="H206">
        <v>1</v>
      </c>
      <c r="I206">
        <v>1</v>
      </c>
      <c r="J206">
        <v>1</v>
      </c>
      <c r="K206">
        <v>1</v>
      </c>
      <c r="L206">
        <v>1</v>
      </c>
      <c r="M206">
        <v>1</v>
      </c>
      <c r="N206">
        <v>1</v>
      </c>
      <c r="O206">
        <v>1</v>
      </c>
      <c r="P206">
        <v>1</v>
      </c>
      <c r="Q206">
        <v>1</v>
      </c>
      <c r="R206">
        <v>1</v>
      </c>
      <c r="S206">
        <v>1</v>
      </c>
      <c r="T206">
        <v>1</v>
      </c>
      <c r="U206">
        <v>1</v>
      </c>
      <c r="V206">
        <v>1</v>
      </c>
      <c r="W206">
        <v>1</v>
      </c>
      <c r="X206">
        <v>1</v>
      </c>
      <c r="Y206">
        <v>1</v>
      </c>
      <c r="Z206">
        <v>1</v>
      </c>
      <c r="AA206">
        <v>1</v>
      </c>
      <c r="AB206">
        <v>1</v>
      </c>
      <c r="AC206">
        <v>1</v>
      </c>
      <c r="AD206">
        <v>1</v>
      </c>
      <c r="AE206">
        <v>1</v>
      </c>
      <c r="AF206">
        <v>1</v>
      </c>
      <c r="AG206">
        <v>1</v>
      </c>
      <c r="AH206">
        <v>1</v>
      </c>
      <c r="AI206">
        <v>1</v>
      </c>
      <c r="AJ206">
        <v>1</v>
      </c>
      <c r="AK206">
        <v>1</v>
      </c>
      <c r="AL206">
        <v>1</v>
      </c>
      <c r="AM206" s="49" t="s">
        <v>193</v>
      </c>
      <c r="AN206" s="49" t="s">
        <v>14</v>
      </c>
      <c r="AO206" s="49" t="s">
        <v>500</v>
      </c>
      <c r="AP206" s="49" t="s">
        <v>505</v>
      </c>
      <c r="AQ206" s="49" t="s">
        <v>13</v>
      </c>
      <c r="AR206" s="49" t="s">
        <v>487</v>
      </c>
      <c r="AS206" s="49" t="s">
        <v>488</v>
      </c>
      <c r="AT206" s="49" t="s">
        <v>489</v>
      </c>
    </row>
    <row r="207" spans="1:46" x14ac:dyDescent="0.25">
      <c r="A207">
        <v>2</v>
      </c>
      <c r="B207" t="s">
        <v>132</v>
      </c>
      <c r="C207" s="50" t="s">
        <v>132</v>
      </c>
      <c r="D207" t="s">
        <v>133</v>
      </c>
      <c r="E207" t="s">
        <v>610</v>
      </c>
      <c r="F207" t="s">
        <v>611</v>
      </c>
      <c r="G207">
        <v>1</v>
      </c>
      <c r="H207">
        <v>1</v>
      </c>
      <c r="I207">
        <v>1</v>
      </c>
      <c r="J207">
        <v>1</v>
      </c>
      <c r="K207">
        <v>1</v>
      </c>
      <c r="L207">
        <v>1</v>
      </c>
      <c r="M207">
        <v>1</v>
      </c>
      <c r="N207">
        <v>1</v>
      </c>
      <c r="O207">
        <v>1</v>
      </c>
      <c r="P207">
        <v>1</v>
      </c>
      <c r="Q207">
        <v>1</v>
      </c>
      <c r="R207">
        <v>1</v>
      </c>
      <c r="S207">
        <v>1</v>
      </c>
      <c r="T207">
        <v>1</v>
      </c>
      <c r="U207">
        <v>1</v>
      </c>
      <c r="V207">
        <v>1</v>
      </c>
      <c r="W207">
        <v>1</v>
      </c>
      <c r="X207">
        <v>1</v>
      </c>
      <c r="Y207">
        <v>1</v>
      </c>
      <c r="Z207">
        <v>1</v>
      </c>
      <c r="AA207">
        <v>1</v>
      </c>
      <c r="AB207">
        <v>1</v>
      </c>
      <c r="AC207">
        <v>1</v>
      </c>
      <c r="AD207">
        <v>1</v>
      </c>
      <c r="AE207">
        <v>1</v>
      </c>
      <c r="AF207">
        <v>1</v>
      </c>
      <c r="AG207">
        <v>1</v>
      </c>
      <c r="AH207">
        <v>1</v>
      </c>
      <c r="AI207">
        <v>1</v>
      </c>
      <c r="AJ207">
        <v>1</v>
      </c>
      <c r="AK207">
        <v>1</v>
      </c>
      <c r="AL207">
        <v>0</v>
      </c>
      <c r="AM207" s="49" t="s">
        <v>133</v>
      </c>
      <c r="AN207" s="49" t="s">
        <v>14</v>
      </c>
      <c r="AO207" s="49" t="s">
        <v>507</v>
      </c>
      <c r="AP207" s="49" t="s">
        <v>501</v>
      </c>
      <c r="AQ207" s="49" t="s">
        <v>10</v>
      </c>
      <c r="AR207" s="49" t="s">
        <v>487</v>
      </c>
      <c r="AS207" s="49" t="s">
        <v>488</v>
      </c>
      <c r="AT207" s="49" t="s">
        <v>489</v>
      </c>
    </row>
    <row r="208" spans="1:46" x14ac:dyDescent="0.25">
      <c r="A208">
        <v>2</v>
      </c>
      <c r="B208" t="s">
        <v>134</v>
      </c>
      <c r="C208" s="50" t="s">
        <v>134</v>
      </c>
      <c r="D208" t="s">
        <v>135</v>
      </c>
      <c r="E208" t="s">
        <v>610</v>
      </c>
      <c r="F208" t="s">
        <v>611</v>
      </c>
      <c r="G208">
        <v>1</v>
      </c>
      <c r="H208">
        <v>1</v>
      </c>
      <c r="I208">
        <v>1</v>
      </c>
      <c r="J208">
        <v>1</v>
      </c>
      <c r="K208">
        <v>1</v>
      </c>
      <c r="L208">
        <v>1</v>
      </c>
      <c r="M208">
        <v>1</v>
      </c>
      <c r="N208">
        <v>1</v>
      </c>
      <c r="O208">
        <v>1</v>
      </c>
      <c r="P208">
        <v>1</v>
      </c>
      <c r="Q208">
        <v>1</v>
      </c>
      <c r="R208">
        <v>1</v>
      </c>
      <c r="S208">
        <v>1</v>
      </c>
      <c r="T208">
        <v>1</v>
      </c>
      <c r="U208">
        <v>1</v>
      </c>
      <c r="V208">
        <v>1</v>
      </c>
      <c r="W208">
        <v>1</v>
      </c>
      <c r="X208">
        <v>1</v>
      </c>
      <c r="Y208">
        <v>1</v>
      </c>
      <c r="Z208">
        <v>1</v>
      </c>
      <c r="AA208">
        <v>1</v>
      </c>
      <c r="AB208">
        <v>1</v>
      </c>
      <c r="AC208">
        <v>1</v>
      </c>
      <c r="AD208">
        <v>1</v>
      </c>
      <c r="AE208">
        <v>1</v>
      </c>
      <c r="AF208">
        <v>1</v>
      </c>
      <c r="AG208">
        <v>1</v>
      </c>
      <c r="AH208">
        <v>1</v>
      </c>
      <c r="AI208">
        <v>1</v>
      </c>
      <c r="AJ208">
        <v>1</v>
      </c>
      <c r="AK208">
        <v>1</v>
      </c>
      <c r="AL208">
        <v>1</v>
      </c>
      <c r="AM208" s="49" t="s">
        <v>135</v>
      </c>
      <c r="AN208" s="49" t="s">
        <v>14</v>
      </c>
      <c r="AO208" s="49" t="s">
        <v>500</v>
      </c>
      <c r="AP208" s="49" t="s">
        <v>505</v>
      </c>
      <c r="AQ208" s="49" t="s">
        <v>13</v>
      </c>
      <c r="AR208" s="49" t="s">
        <v>487</v>
      </c>
      <c r="AS208" s="49" t="s">
        <v>488</v>
      </c>
      <c r="AT208" s="49" t="s">
        <v>489</v>
      </c>
    </row>
    <row r="209" spans="1:46" x14ac:dyDescent="0.25">
      <c r="A209">
        <v>2</v>
      </c>
      <c r="B209" t="s">
        <v>136</v>
      </c>
      <c r="C209" s="50" t="s">
        <v>136</v>
      </c>
      <c r="D209" t="s">
        <v>137</v>
      </c>
      <c r="E209" t="s">
        <v>610</v>
      </c>
      <c r="F209" t="s">
        <v>611</v>
      </c>
      <c r="G209">
        <v>1</v>
      </c>
      <c r="H209">
        <v>1</v>
      </c>
      <c r="I209">
        <v>1</v>
      </c>
      <c r="J209">
        <v>1</v>
      </c>
      <c r="K209">
        <v>1</v>
      </c>
      <c r="L209">
        <v>1</v>
      </c>
      <c r="M209">
        <v>1</v>
      </c>
      <c r="N209">
        <v>1</v>
      </c>
      <c r="O209">
        <v>1</v>
      </c>
      <c r="P209">
        <v>1</v>
      </c>
      <c r="Q209">
        <v>1</v>
      </c>
      <c r="R209">
        <v>1</v>
      </c>
      <c r="S209">
        <v>1</v>
      </c>
      <c r="T209">
        <v>1</v>
      </c>
      <c r="U209">
        <v>1</v>
      </c>
      <c r="V209">
        <v>1</v>
      </c>
      <c r="W209">
        <v>1</v>
      </c>
      <c r="X209">
        <v>1</v>
      </c>
      <c r="Y209">
        <v>1</v>
      </c>
      <c r="Z209">
        <v>1</v>
      </c>
      <c r="AA209">
        <v>1</v>
      </c>
      <c r="AB209">
        <v>1</v>
      </c>
      <c r="AC209">
        <v>1</v>
      </c>
      <c r="AD209">
        <v>1</v>
      </c>
      <c r="AE209">
        <v>1</v>
      </c>
      <c r="AF209">
        <v>1</v>
      </c>
      <c r="AG209">
        <v>1</v>
      </c>
      <c r="AH209">
        <v>1</v>
      </c>
      <c r="AI209">
        <v>1</v>
      </c>
      <c r="AJ209">
        <v>1</v>
      </c>
      <c r="AK209">
        <v>1</v>
      </c>
      <c r="AL209">
        <v>1</v>
      </c>
      <c r="AM209" s="49" t="s">
        <v>137</v>
      </c>
      <c r="AN209" s="49" t="s">
        <v>14</v>
      </c>
      <c r="AO209" s="49" t="s">
        <v>500</v>
      </c>
      <c r="AP209" s="49" t="s">
        <v>505</v>
      </c>
      <c r="AQ209" s="49" t="s">
        <v>13</v>
      </c>
      <c r="AR209" s="49" t="s">
        <v>487</v>
      </c>
      <c r="AS209" s="49" t="s">
        <v>488</v>
      </c>
      <c r="AT209" s="49" t="s">
        <v>489</v>
      </c>
    </row>
    <row r="210" spans="1:46" x14ac:dyDescent="0.25">
      <c r="A210">
        <v>2</v>
      </c>
      <c r="B210" t="s">
        <v>315</v>
      </c>
      <c r="C210" s="50" t="s">
        <v>315</v>
      </c>
      <c r="D210" t="s">
        <v>547</v>
      </c>
      <c r="E210" t="s">
        <v>610</v>
      </c>
      <c r="F210" t="s">
        <v>611</v>
      </c>
      <c r="G210">
        <v>1</v>
      </c>
      <c r="H210">
        <v>1</v>
      </c>
      <c r="I210">
        <v>1</v>
      </c>
      <c r="J210">
        <v>1</v>
      </c>
      <c r="K210">
        <v>1</v>
      </c>
      <c r="L210">
        <v>1</v>
      </c>
      <c r="M210">
        <v>1</v>
      </c>
      <c r="N210">
        <v>1</v>
      </c>
      <c r="O210">
        <v>1</v>
      </c>
      <c r="P210">
        <v>1</v>
      </c>
      <c r="Q210">
        <v>1</v>
      </c>
      <c r="R210">
        <v>1</v>
      </c>
      <c r="S210">
        <v>1</v>
      </c>
      <c r="T210">
        <v>1</v>
      </c>
      <c r="U210">
        <v>1</v>
      </c>
      <c r="V210">
        <v>1</v>
      </c>
      <c r="W210">
        <v>1</v>
      </c>
      <c r="X210">
        <v>1</v>
      </c>
      <c r="Y210">
        <v>1</v>
      </c>
      <c r="Z210">
        <v>1</v>
      </c>
      <c r="AA210">
        <v>1</v>
      </c>
      <c r="AB210">
        <v>1</v>
      </c>
      <c r="AC210">
        <v>1</v>
      </c>
      <c r="AD210">
        <v>1</v>
      </c>
      <c r="AE210">
        <v>1</v>
      </c>
      <c r="AF210">
        <v>1</v>
      </c>
      <c r="AG210">
        <v>1</v>
      </c>
      <c r="AH210">
        <v>1</v>
      </c>
      <c r="AI210">
        <v>1</v>
      </c>
      <c r="AJ210">
        <v>1</v>
      </c>
      <c r="AK210">
        <v>1</v>
      </c>
      <c r="AL210">
        <v>0</v>
      </c>
      <c r="AM210" s="49" t="s">
        <v>316</v>
      </c>
      <c r="AN210" s="49" t="s">
        <v>14</v>
      </c>
      <c r="AO210" s="49" t="s">
        <v>485</v>
      </c>
      <c r="AP210" s="49" t="s">
        <v>486</v>
      </c>
      <c r="AQ210" s="49" t="s">
        <v>11</v>
      </c>
      <c r="AR210" s="49" t="s">
        <v>487</v>
      </c>
      <c r="AS210" s="49" t="s">
        <v>488</v>
      </c>
      <c r="AT210" s="49" t="s">
        <v>489</v>
      </c>
    </row>
    <row r="211" spans="1:46" x14ac:dyDescent="0.25">
      <c r="A211">
        <v>2</v>
      </c>
      <c r="B211" t="s">
        <v>121</v>
      </c>
      <c r="C211" s="50" t="s">
        <v>121</v>
      </c>
      <c r="D211" t="s">
        <v>548</v>
      </c>
      <c r="E211" t="s">
        <v>610</v>
      </c>
      <c r="F211" t="s">
        <v>611</v>
      </c>
      <c r="G211">
        <v>1</v>
      </c>
      <c r="H211">
        <v>1</v>
      </c>
      <c r="I211">
        <v>1</v>
      </c>
      <c r="J211">
        <v>1</v>
      </c>
      <c r="K211">
        <v>1</v>
      </c>
      <c r="L211">
        <v>1</v>
      </c>
      <c r="M211">
        <v>1</v>
      </c>
      <c r="N211">
        <v>1</v>
      </c>
      <c r="O211">
        <v>1</v>
      </c>
      <c r="P211">
        <v>1</v>
      </c>
      <c r="Q211">
        <v>1</v>
      </c>
      <c r="R211">
        <v>1</v>
      </c>
      <c r="S211">
        <v>1</v>
      </c>
      <c r="T211">
        <v>1</v>
      </c>
      <c r="U211">
        <v>1</v>
      </c>
      <c r="V211">
        <v>1</v>
      </c>
      <c r="W211">
        <v>1</v>
      </c>
      <c r="X211">
        <v>1</v>
      </c>
      <c r="Y211">
        <v>1</v>
      </c>
      <c r="Z211">
        <v>1</v>
      </c>
      <c r="AA211">
        <v>1</v>
      </c>
      <c r="AB211">
        <v>1</v>
      </c>
      <c r="AC211">
        <v>1</v>
      </c>
      <c r="AD211">
        <v>1</v>
      </c>
      <c r="AE211">
        <v>1</v>
      </c>
      <c r="AF211">
        <v>1</v>
      </c>
      <c r="AG211">
        <v>1</v>
      </c>
      <c r="AH211">
        <v>1</v>
      </c>
      <c r="AI211">
        <v>1</v>
      </c>
      <c r="AJ211">
        <v>1</v>
      </c>
      <c r="AK211">
        <v>1</v>
      </c>
      <c r="AL211">
        <v>0</v>
      </c>
      <c r="AM211" s="49" t="s">
        <v>122</v>
      </c>
      <c r="AN211" s="49" t="s">
        <v>5</v>
      </c>
      <c r="AO211" s="49" t="s">
        <v>9</v>
      </c>
      <c r="AP211" s="49" t="s">
        <v>486</v>
      </c>
      <c r="AQ211" s="49" t="s">
        <v>9</v>
      </c>
      <c r="AR211" s="49" t="s">
        <v>495</v>
      </c>
      <c r="AS211" s="49" t="s">
        <v>488</v>
      </c>
      <c r="AT211" s="49" t="s">
        <v>489</v>
      </c>
    </row>
    <row r="212" spans="1:46" x14ac:dyDescent="0.25">
      <c r="A212">
        <v>2</v>
      </c>
      <c r="B212" t="s">
        <v>144</v>
      </c>
      <c r="C212" s="50" t="s">
        <v>144</v>
      </c>
      <c r="D212" t="s">
        <v>145</v>
      </c>
      <c r="E212" t="s">
        <v>610</v>
      </c>
      <c r="F212" t="s">
        <v>611</v>
      </c>
      <c r="G212">
        <v>1</v>
      </c>
      <c r="H212">
        <v>1</v>
      </c>
      <c r="I212">
        <v>1</v>
      </c>
      <c r="J212">
        <v>1</v>
      </c>
      <c r="K212">
        <v>1</v>
      </c>
      <c r="L212">
        <v>1</v>
      </c>
      <c r="M212">
        <v>1</v>
      </c>
      <c r="N212">
        <v>1</v>
      </c>
      <c r="O212">
        <v>1</v>
      </c>
      <c r="P212">
        <v>1</v>
      </c>
      <c r="Q212">
        <v>1</v>
      </c>
      <c r="R212">
        <v>1</v>
      </c>
      <c r="S212">
        <v>1</v>
      </c>
      <c r="T212">
        <v>1</v>
      </c>
      <c r="U212">
        <v>1</v>
      </c>
      <c r="V212">
        <v>1</v>
      </c>
      <c r="W212">
        <v>1</v>
      </c>
      <c r="X212">
        <v>1</v>
      </c>
      <c r="Y212">
        <v>1</v>
      </c>
      <c r="Z212">
        <v>1</v>
      </c>
      <c r="AA212">
        <v>1</v>
      </c>
      <c r="AB212">
        <v>1</v>
      </c>
      <c r="AC212">
        <v>1</v>
      </c>
      <c r="AD212">
        <v>1</v>
      </c>
      <c r="AE212">
        <v>1</v>
      </c>
      <c r="AF212">
        <v>1</v>
      </c>
      <c r="AG212">
        <v>1</v>
      </c>
      <c r="AH212">
        <v>1</v>
      </c>
      <c r="AI212">
        <v>1</v>
      </c>
      <c r="AJ212">
        <v>1</v>
      </c>
      <c r="AK212">
        <v>1</v>
      </c>
      <c r="AL212">
        <v>1</v>
      </c>
      <c r="AM212" s="49" t="s">
        <v>145</v>
      </c>
      <c r="AN212" s="49" t="s">
        <v>14</v>
      </c>
      <c r="AO212" s="49" t="s">
        <v>500</v>
      </c>
      <c r="AP212" s="49" t="s">
        <v>505</v>
      </c>
      <c r="AQ212" s="49" t="s">
        <v>13</v>
      </c>
      <c r="AR212" s="49" t="s">
        <v>487</v>
      </c>
      <c r="AS212" s="49" t="s">
        <v>488</v>
      </c>
      <c r="AT212" s="49" t="s">
        <v>489</v>
      </c>
    </row>
    <row r="213" spans="1:46" x14ac:dyDescent="0.25">
      <c r="A213">
        <v>2</v>
      </c>
      <c r="B213" t="s">
        <v>146</v>
      </c>
      <c r="C213" s="50" t="s">
        <v>146</v>
      </c>
      <c r="D213" t="s">
        <v>147</v>
      </c>
      <c r="E213" t="s">
        <v>610</v>
      </c>
      <c r="F213" t="s">
        <v>611</v>
      </c>
      <c r="G213">
        <v>1</v>
      </c>
      <c r="H213">
        <v>1</v>
      </c>
      <c r="I213">
        <v>1</v>
      </c>
      <c r="J213">
        <v>1</v>
      </c>
      <c r="K213">
        <v>1</v>
      </c>
      <c r="L213">
        <v>1</v>
      </c>
      <c r="M213">
        <v>1</v>
      </c>
      <c r="N213">
        <v>1</v>
      </c>
      <c r="O213">
        <v>1</v>
      </c>
      <c r="P213">
        <v>1</v>
      </c>
      <c r="Q213">
        <v>1</v>
      </c>
      <c r="R213">
        <v>1</v>
      </c>
      <c r="S213">
        <v>1</v>
      </c>
      <c r="T213">
        <v>1</v>
      </c>
      <c r="U213">
        <v>1</v>
      </c>
      <c r="V213">
        <v>1</v>
      </c>
      <c r="W213">
        <v>1</v>
      </c>
      <c r="X213">
        <v>1</v>
      </c>
      <c r="Y213">
        <v>1</v>
      </c>
      <c r="Z213">
        <v>1</v>
      </c>
      <c r="AA213">
        <v>1</v>
      </c>
      <c r="AB213">
        <v>1</v>
      </c>
      <c r="AC213">
        <v>1</v>
      </c>
      <c r="AD213">
        <v>1</v>
      </c>
      <c r="AE213">
        <v>1</v>
      </c>
      <c r="AF213">
        <v>1</v>
      </c>
      <c r="AG213">
        <v>1</v>
      </c>
      <c r="AH213">
        <v>1</v>
      </c>
      <c r="AI213">
        <v>1</v>
      </c>
      <c r="AJ213">
        <v>1</v>
      </c>
      <c r="AK213">
        <v>1</v>
      </c>
      <c r="AL213">
        <v>0</v>
      </c>
      <c r="AM213" s="49" t="s">
        <v>147</v>
      </c>
      <c r="AN213" s="49" t="s">
        <v>14</v>
      </c>
      <c r="AO213" s="49" t="s">
        <v>507</v>
      </c>
      <c r="AP213" s="49" t="s">
        <v>501</v>
      </c>
      <c r="AQ213" s="49" t="s">
        <v>10</v>
      </c>
      <c r="AR213" s="49" t="s">
        <v>487</v>
      </c>
      <c r="AS213" s="49" t="s">
        <v>488</v>
      </c>
      <c r="AT213" s="49" t="s">
        <v>489</v>
      </c>
    </row>
    <row r="214" spans="1:46" x14ac:dyDescent="0.25">
      <c r="A214">
        <v>2</v>
      </c>
      <c r="B214" t="s">
        <v>149</v>
      </c>
      <c r="C214" s="50" t="s">
        <v>149</v>
      </c>
      <c r="D214" t="s">
        <v>412</v>
      </c>
      <c r="E214" t="s">
        <v>610</v>
      </c>
      <c r="F214" t="s">
        <v>611</v>
      </c>
      <c r="G214">
        <v>1</v>
      </c>
      <c r="H214">
        <v>1</v>
      </c>
      <c r="I214">
        <v>1</v>
      </c>
      <c r="J214">
        <v>1</v>
      </c>
      <c r="K214">
        <v>1</v>
      </c>
      <c r="L214">
        <v>1</v>
      </c>
      <c r="M214">
        <v>1</v>
      </c>
      <c r="N214">
        <v>1</v>
      </c>
      <c r="O214">
        <v>1</v>
      </c>
      <c r="P214">
        <v>1</v>
      </c>
      <c r="Q214">
        <v>1</v>
      </c>
      <c r="R214">
        <v>1</v>
      </c>
      <c r="S214">
        <v>1</v>
      </c>
      <c r="T214">
        <v>1</v>
      </c>
      <c r="U214">
        <v>1</v>
      </c>
      <c r="V214">
        <v>1</v>
      </c>
      <c r="W214">
        <v>1</v>
      </c>
      <c r="X214">
        <v>1</v>
      </c>
      <c r="Y214">
        <v>1</v>
      </c>
      <c r="Z214">
        <v>1</v>
      </c>
      <c r="AA214">
        <v>1</v>
      </c>
      <c r="AB214">
        <v>1</v>
      </c>
      <c r="AC214">
        <v>1</v>
      </c>
      <c r="AD214">
        <v>1</v>
      </c>
      <c r="AE214">
        <v>1</v>
      </c>
      <c r="AF214">
        <v>1</v>
      </c>
      <c r="AG214">
        <v>1</v>
      </c>
      <c r="AH214">
        <v>1</v>
      </c>
      <c r="AI214">
        <v>1</v>
      </c>
      <c r="AJ214">
        <v>1</v>
      </c>
      <c r="AK214">
        <v>1</v>
      </c>
      <c r="AL214">
        <v>0</v>
      </c>
      <c r="AM214" s="49" t="s">
        <v>412</v>
      </c>
      <c r="AN214" s="49" t="s">
        <v>14</v>
      </c>
      <c r="AO214" s="49" t="s">
        <v>506</v>
      </c>
      <c r="AP214" s="49" t="s">
        <v>501</v>
      </c>
      <c r="AQ214" s="49" t="s">
        <v>10</v>
      </c>
      <c r="AR214" s="49" t="s">
        <v>487</v>
      </c>
      <c r="AS214" s="49" t="s">
        <v>496</v>
      </c>
      <c r="AT214" s="49" t="s">
        <v>497</v>
      </c>
    </row>
    <row r="215" spans="1:46" x14ac:dyDescent="0.25">
      <c r="A215">
        <v>2</v>
      </c>
      <c r="B215" t="s">
        <v>150</v>
      </c>
      <c r="C215" s="50" t="s">
        <v>150</v>
      </c>
      <c r="D215" t="s">
        <v>151</v>
      </c>
      <c r="E215" t="s">
        <v>610</v>
      </c>
      <c r="F215" t="s">
        <v>611</v>
      </c>
      <c r="G215">
        <v>1</v>
      </c>
      <c r="H215">
        <v>1</v>
      </c>
      <c r="I215">
        <v>1</v>
      </c>
      <c r="J215">
        <v>1</v>
      </c>
      <c r="K215">
        <v>1</v>
      </c>
      <c r="L215">
        <v>1</v>
      </c>
      <c r="M215">
        <v>1</v>
      </c>
      <c r="N215">
        <v>1</v>
      </c>
      <c r="O215">
        <v>1</v>
      </c>
      <c r="P215">
        <v>1</v>
      </c>
      <c r="Q215">
        <v>1</v>
      </c>
      <c r="R215">
        <v>1</v>
      </c>
      <c r="S215">
        <v>1</v>
      </c>
      <c r="T215">
        <v>1</v>
      </c>
      <c r="U215">
        <v>1</v>
      </c>
      <c r="V215">
        <v>1</v>
      </c>
      <c r="W215">
        <v>1</v>
      </c>
      <c r="X215">
        <v>1</v>
      </c>
      <c r="Y215">
        <v>1</v>
      </c>
      <c r="Z215">
        <v>1</v>
      </c>
      <c r="AA215">
        <v>1</v>
      </c>
      <c r="AB215">
        <v>1</v>
      </c>
      <c r="AC215">
        <v>1</v>
      </c>
      <c r="AD215">
        <v>1</v>
      </c>
      <c r="AE215">
        <v>1</v>
      </c>
      <c r="AF215">
        <v>1</v>
      </c>
      <c r="AG215">
        <v>1</v>
      </c>
      <c r="AH215">
        <v>1</v>
      </c>
      <c r="AI215">
        <v>1</v>
      </c>
      <c r="AJ215">
        <v>1</v>
      </c>
      <c r="AK215">
        <v>1</v>
      </c>
      <c r="AL215">
        <v>0</v>
      </c>
      <c r="AM215" s="49" t="s">
        <v>151</v>
      </c>
      <c r="AN215" s="49" t="s">
        <v>7</v>
      </c>
      <c r="AO215" s="49" t="s">
        <v>9</v>
      </c>
      <c r="AP215" s="49" t="s">
        <v>494</v>
      </c>
      <c r="AQ215" s="49" t="s">
        <v>9</v>
      </c>
      <c r="AR215" s="49" t="s">
        <v>487</v>
      </c>
      <c r="AS215" s="49" t="s">
        <v>488</v>
      </c>
      <c r="AT215" s="49" t="s">
        <v>489</v>
      </c>
    </row>
    <row r="216" spans="1:46" x14ac:dyDescent="0.25">
      <c r="A216">
        <v>2</v>
      </c>
      <c r="B216" t="s">
        <v>338</v>
      </c>
      <c r="C216" s="50" t="s">
        <v>338</v>
      </c>
      <c r="D216" t="s">
        <v>339</v>
      </c>
      <c r="E216" t="s">
        <v>610</v>
      </c>
      <c r="F216" t="s">
        <v>611</v>
      </c>
      <c r="G216">
        <v>1</v>
      </c>
      <c r="H216">
        <v>1</v>
      </c>
      <c r="I216">
        <v>1</v>
      </c>
      <c r="J216">
        <v>1</v>
      </c>
      <c r="K216">
        <v>1</v>
      </c>
      <c r="L216">
        <v>1</v>
      </c>
      <c r="M216">
        <v>1</v>
      </c>
      <c r="N216">
        <v>1</v>
      </c>
      <c r="O216">
        <v>1</v>
      </c>
      <c r="P216">
        <v>1</v>
      </c>
      <c r="Q216">
        <v>1</v>
      </c>
      <c r="R216">
        <v>1</v>
      </c>
      <c r="S216">
        <v>1</v>
      </c>
      <c r="T216">
        <v>1</v>
      </c>
      <c r="U216">
        <v>1</v>
      </c>
      <c r="V216">
        <v>1</v>
      </c>
      <c r="W216">
        <v>1</v>
      </c>
      <c r="X216">
        <v>1</v>
      </c>
      <c r="Y216">
        <v>1</v>
      </c>
      <c r="Z216">
        <v>1</v>
      </c>
      <c r="AA216">
        <v>1</v>
      </c>
      <c r="AB216">
        <v>1</v>
      </c>
      <c r="AC216">
        <v>1</v>
      </c>
      <c r="AD216">
        <v>1</v>
      </c>
      <c r="AE216">
        <v>1</v>
      </c>
      <c r="AF216">
        <v>1</v>
      </c>
      <c r="AG216">
        <v>1</v>
      </c>
      <c r="AH216">
        <v>1</v>
      </c>
      <c r="AI216">
        <v>1</v>
      </c>
      <c r="AJ216">
        <v>1</v>
      </c>
      <c r="AK216">
        <v>1</v>
      </c>
      <c r="AL216">
        <v>0</v>
      </c>
      <c r="AM216" s="49" t="s">
        <v>339</v>
      </c>
      <c r="AN216" s="49" t="s">
        <v>14</v>
      </c>
      <c r="AO216" s="49" t="s">
        <v>507</v>
      </c>
      <c r="AP216" s="49" t="s">
        <v>494</v>
      </c>
      <c r="AQ216" s="49" t="s">
        <v>10</v>
      </c>
      <c r="AR216" s="49" t="s">
        <v>487</v>
      </c>
      <c r="AS216" s="49" t="s">
        <v>488</v>
      </c>
      <c r="AT216" s="49" t="s">
        <v>489</v>
      </c>
    </row>
    <row r="217" spans="1:46" x14ac:dyDescent="0.25">
      <c r="A217">
        <v>2</v>
      </c>
      <c r="B217" t="s">
        <v>181</v>
      </c>
      <c r="C217" s="50" t="s">
        <v>181</v>
      </c>
      <c r="D217" t="s">
        <v>414</v>
      </c>
      <c r="E217" t="s">
        <v>610</v>
      </c>
      <c r="F217" t="s">
        <v>611</v>
      </c>
      <c r="G217">
        <v>1</v>
      </c>
      <c r="H217">
        <v>1</v>
      </c>
      <c r="I217">
        <v>1</v>
      </c>
      <c r="J217">
        <v>1</v>
      </c>
      <c r="K217">
        <v>1</v>
      </c>
      <c r="L217">
        <v>1</v>
      </c>
      <c r="M217">
        <v>1</v>
      </c>
      <c r="N217">
        <v>1</v>
      </c>
      <c r="O217">
        <v>1</v>
      </c>
      <c r="P217">
        <v>1</v>
      </c>
      <c r="Q217">
        <v>1</v>
      </c>
      <c r="R217">
        <v>1</v>
      </c>
      <c r="S217">
        <v>1</v>
      </c>
      <c r="T217">
        <v>1</v>
      </c>
      <c r="U217">
        <v>1</v>
      </c>
      <c r="V217">
        <v>1</v>
      </c>
      <c r="W217">
        <v>1</v>
      </c>
      <c r="X217">
        <v>1</v>
      </c>
      <c r="Y217">
        <v>1</v>
      </c>
      <c r="Z217">
        <v>1</v>
      </c>
      <c r="AA217">
        <v>1</v>
      </c>
      <c r="AB217">
        <v>1</v>
      </c>
      <c r="AC217">
        <v>1</v>
      </c>
      <c r="AD217">
        <v>1</v>
      </c>
      <c r="AE217">
        <v>1</v>
      </c>
      <c r="AF217">
        <v>1</v>
      </c>
      <c r="AG217">
        <v>1</v>
      </c>
      <c r="AH217">
        <v>1</v>
      </c>
      <c r="AI217">
        <v>1</v>
      </c>
      <c r="AJ217">
        <v>1</v>
      </c>
      <c r="AK217">
        <v>1</v>
      </c>
      <c r="AL217">
        <v>0</v>
      </c>
      <c r="AM217" s="49" t="s">
        <v>414</v>
      </c>
      <c r="AN217" s="49" t="s">
        <v>5</v>
      </c>
      <c r="AO217" s="49" t="s">
        <v>9</v>
      </c>
      <c r="AP217" s="49" t="s">
        <v>501</v>
      </c>
      <c r="AQ217" s="49" t="s">
        <v>9</v>
      </c>
      <c r="AR217" s="49" t="s">
        <v>495</v>
      </c>
      <c r="AS217" s="49" t="s">
        <v>496</v>
      </c>
      <c r="AT217" s="49" t="s">
        <v>497</v>
      </c>
    </row>
    <row r="218" spans="1:46" x14ac:dyDescent="0.25">
      <c r="A218">
        <v>2</v>
      </c>
      <c r="B218" t="s">
        <v>152</v>
      </c>
      <c r="C218" s="50" t="s">
        <v>152</v>
      </c>
      <c r="D218" t="s">
        <v>153</v>
      </c>
      <c r="E218" t="s">
        <v>610</v>
      </c>
      <c r="F218" t="s">
        <v>611</v>
      </c>
      <c r="G218">
        <v>0</v>
      </c>
      <c r="H218">
        <v>0</v>
      </c>
      <c r="I218">
        <v>1</v>
      </c>
      <c r="J218">
        <v>1</v>
      </c>
      <c r="K218">
        <v>1</v>
      </c>
      <c r="L218">
        <v>1</v>
      </c>
      <c r="M218">
        <v>1</v>
      </c>
      <c r="N218">
        <v>1</v>
      </c>
      <c r="O218">
        <v>1</v>
      </c>
      <c r="P218">
        <v>1</v>
      </c>
      <c r="Q218">
        <v>1</v>
      </c>
      <c r="R218">
        <v>1</v>
      </c>
      <c r="S218">
        <v>1</v>
      </c>
      <c r="T218">
        <v>1</v>
      </c>
      <c r="U218">
        <v>1</v>
      </c>
      <c r="V218">
        <v>1</v>
      </c>
      <c r="W218">
        <v>1</v>
      </c>
      <c r="X218">
        <v>1</v>
      </c>
      <c r="Y218">
        <v>1</v>
      </c>
      <c r="Z218">
        <v>1</v>
      </c>
      <c r="AA218">
        <v>1</v>
      </c>
      <c r="AB218">
        <v>1</v>
      </c>
      <c r="AC218">
        <v>1</v>
      </c>
      <c r="AD218">
        <v>1</v>
      </c>
      <c r="AE218">
        <v>1</v>
      </c>
      <c r="AF218">
        <v>1</v>
      </c>
      <c r="AG218">
        <v>1</v>
      </c>
      <c r="AH218">
        <v>1</v>
      </c>
      <c r="AI218">
        <v>1</v>
      </c>
      <c r="AJ218">
        <v>1</v>
      </c>
      <c r="AK218">
        <v>1</v>
      </c>
      <c r="AL218">
        <v>0</v>
      </c>
      <c r="AM218" s="49" t="s">
        <v>153</v>
      </c>
      <c r="AN218" s="49" t="s">
        <v>6</v>
      </c>
      <c r="AO218" s="49" t="s">
        <v>9</v>
      </c>
      <c r="AP218" s="49" t="s">
        <v>486</v>
      </c>
      <c r="AQ218" s="49" t="s">
        <v>9</v>
      </c>
      <c r="AR218" s="49" t="s">
        <v>487</v>
      </c>
      <c r="AS218" s="49" t="s">
        <v>488</v>
      </c>
      <c r="AT218" s="49" t="s">
        <v>489</v>
      </c>
    </row>
    <row r="219" spans="1:46" x14ac:dyDescent="0.25">
      <c r="A219">
        <v>2</v>
      </c>
      <c r="B219" t="s">
        <v>156</v>
      </c>
      <c r="C219" s="50" t="s">
        <v>156</v>
      </c>
      <c r="D219" t="s">
        <v>157</v>
      </c>
      <c r="E219" t="s">
        <v>610</v>
      </c>
      <c r="F219" t="s">
        <v>611</v>
      </c>
      <c r="G219">
        <v>1</v>
      </c>
      <c r="H219">
        <v>1</v>
      </c>
      <c r="I219">
        <v>1</v>
      </c>
      <c r="J219">
        <v>1</v>
      </c>
      <c r="K219">
        <v>1</v>
      </c>
      <c r="L219">
        <v>1</v>
      </c>
      <c r="M219">
        <v>1</v>
      </c>
      <c r="N219">
        <v>1</v>
      </c>
      <c r="O219">
        <v>1</v>
      </c>
      <c r="P219">
        <v>1</v>
      </c>
      <c r="Q219">
        <v>1</v>
      </c>
      <c r="R219">
        <v>1</v>
      </c>
      <c r="S219">
        <v>1</v>
      </c>
      <c r="T219">
        <v>1</v>
      </c>
      <c r="U219">
        <v>1</v>
      </c>
      <c r="V219">
        <v>1</v>
      </c>
      <c r="W219">
        <v>1</v>
      </c>
      <c r="X219">
        <v>1</v>
      </c>
      <c r="Y219">
        <v>1</v>
      </c>
      <c r="Z219">
        <v>1</v>
      </c>
      <c r="AA219">
        <v>1</v>
      </c>
      <c r="AB219">
        <v>1</v>
      </c>
      <c r="AC219">
        <v>1</v>
      </c>
      <c r="AD219">
        <v>1</v>
      </c>
      <c r="AE219">
        <v>1</v>
      </c>
      <c r="AF219">
        <v>1</v>
      </c>
      <c r="AG219">
        <v>1</v>
      </c>
      <c r="AH219">
        <v>1</v>
      </c>
      <c r="AI219">
        <v>1</v>
      </c>
      <c r="AJ219">
        <v>1</v>
      </c>
      <c r="AK219">
        <v>1</v>
      </c>
      <c r="AL219">
        <v>1</v>
      </c>
      <c r="AM219" s="49" t="s">
        <v>157</v>
      </c>
      <c r="AN219" s="49" t="s">
        <v>14</v>
      </c>
      <c r="AO219" s="49" t="s">
        <v>500</v>
      </c>
      <c r="AP219" s="49" t="s">
        <v>505</v>
      </c>
      <c r="AQ219" s="49" t="s">
        <v>13</v>
      </c>
      <c r="AR219" s="49" t="s">
        <v>487</v>
      </c>
      <c r="AS219" s="49" t="s">
        <v>488</v>
      </c>
      <c r="AT219" s="49" t="s">
        <v>489</v>
      </c>
    </row>
    <row r="220" spans="1:46" x14ac:dyDescent="0.25">
      <c r="A220">
        <v>2</v>
      </c>
      <c r="B220" t="s">
        <v>158</v>
      </c>
      <c r="C220" s="50" t="s">
        <v>158</v>
      </c>
      <c r="D220" t="s">
        <v>159</v>
      </c>
      <c r="E220" t="s">
        <v>610</v>
      </c>
      <c r="F220" t="s">
        <v>611</v>
      </c>
      <c r="G220">
        <v>1</v>
      </c>
      <c r="H220">
        <v>1</v>
      </c>
      <c r="I220">
        <v>1</v>
      </c>
      <c r="J220">
        <v>1</v>
      </c>
      <c r="K220">
        <v>1</v>
      </c>
      <c r="L220">
        <v>1</v>
      </c>
      <c r="M220">
        <v>1</v>
      </c>
      <c r="N220">
        <v>1</v>
      </c>
      <c r="O220">
        <v>1</v>
      </c>
      <c r="P220">
        <v>1</v>
      </c>
      <c r="Q220">
        <v>1</v>
      </c>
      <c r="R220">
        <v>1</v>
      </c>
      <c r="S220">
        <v>1</v>
      </c>
      <c r="T220">
        <v>1</v>
      </c>
      <c r="U220">
        <v>1</v>
      </c>
      <c r="V220">
        <v>1</v>
      </c>
      <c r="W220">
        <v>1</v>
      </c>
      <c r="X220">
        <v>1</v>
      </c>
      <c r="Y220">
        <v>1</v>
      </c>
      <c r="Z220">
        <v>1</v>
      </c>
      <c r="AA220">
        <v>1</v>
      </c>
      <c r="AB220">
        <v>1</v>
      </c>
      <c r="AC220">
        <v>1</v>
      </c>
      <c r="AD220">
        <v>1</v>
      </c>
      <c r="AE220">
        <v>1</v>
      </c>
      <c r="AF220">
        <v>1</v>
      </c>
      <c r="AG220">
        <v>1</v>
      </c>
      <c r="AH220">
        <v>1</v>
      </c>
      <c r="AI220">
        <v>1</v>
      </c>
      <c r="AJ220">
        <v>1</v>
      </c>
      <c r="AK220">
        <v>1</v>
      </c>
      <c r="AL220">
        <v>0</v>
      </c>
      <c r="AM220" s="49" t="s">
        <v>159</v>
      </c>
      <c r="AN220" s="49" t="s">
        <v>6</v>
      </c>
      <c r="AO220" s="49" t="s">
        <v>9</v>
      </c>
      <c r="AP220" s="49" t="s">
        <v>486</v>
      </c>
      <c r="AQ220" s="49" t="s">
        <v>9</v>
      </c>
      <c r="AR220" s="49" t="s">
        <v>487</v>
      </c>
      <c r="AS220" s="49" t="s">
        <v>488</v>
      </c>
      <c r="AT220" s="49" t="s">
        <v>489</v>
      </c>
    </row>
    <row r="221" spans="1:46" x14ac:dyDescent="0.25">
      <c r="A221">
        <v>2</v>
      </c>
      <c r="B221" t="s">
        <v>160</v>
      </c>
      <c r="C221" s="50" t="s">
        <v>160</v>
      </c>
      <c r="D221" t="s">
        <v>161</v>
      </c>
      <c r="E221" t="s">
        <v>610</v>
      </c>
      <c r="F221" t="s">
        <v>611</v>
      </c>
      <c r="G221">
        <v>1</v>
      </c>
      <c r="H221">
        <v>1</v>
      </c>
      <c r="I221">
        <v>1</v>
      </c>
      <c r="J221">
        <v>1</v>
      </c>
      <c r="K221">
        <v>1</v>
      </c>
      <c r="L221">
        <v>1</v>
      </c>
      <c r="M221">
        <v>1</v>
      </c>
      <c r="N221">
        <v>1</v>
      </c>
      <c r="O221">
        <v>1</v>
      </c>
      <c r="P221">
        <v>1</v>
      </c>
      <c r="Q221">
        <v>1</v>
      </c>
      <c r="R221">
        <v>1</v>
      </c>
      <c r="S221">
        <v>1</v>
      </c>
      <c r="T221">
        <v>1</v>
      </c>
      <c r="U221">
        <v>1</v>
      </c>
      <c r="V221">
        <v>1</v>
      </c>
      <c r="W221">
        <v>1</v>
      </c>
      <c r="X221">
        <v>1</v>
      </c>
      <c r="Y221">
        <v>1</v>
      </c>
      <c r="Z221">
        <v>1</v>
      </c>
      <c r="AA221">
        <v>1</v>
      </c>
      <c r="AB221">
        <v>1</v>
      </c>
      <c r="AC221">
        <v>1</v>
      </c>
      <c r="AD221">
        <v>1</v>
      </c>
      <c r="AE221">
        <v>1</v>
      </c>
      <c r="AF221">
        <v>1</v>
      </c>
      <c r="AG221">
        <v>1</v>
      </c>
      <c r="AH221">
        <v>1</v>
      </c>
      <c r="AI221">
        <v>1</v>
      </c>
      <c r="AJ221">
        <v>1</v>
      </c>
      <c r="AK221">
        <v>1</v>
      </c>
      <c r="AL221">
        <v>1</v>
      </c>
      <c r="AM221" s="49" t="s">
        <v>161</v>
      </c>
      <c r="AN221" s="49" t="s">
        <v>14</v>
      </c>
      <c r="AO221" s="49" t="s">
        <v>500</v>
      </c>
      <c r="AP221" s="49" t="s">
        <v>505</v>
      </c>
      <c r="AQ221" s="49" t="s">
        <v>13</v>
      </c>
      <c r="AR221" s="49" t="s">
        <v>487</v>
      </c>
      <c r="AS221" s="49" t="s">
        <v>488</v>
      </c>
      <c r="AT221" s="49" t="s">
        <v>489</v>
      </c>
    </row>
    <row r="222" spans="1:46" x14ac:dyDescent="0.25">
      <c r="A222">
        <v>2</v>
      </c>
      <c r="B222" t="s">
        <v>164</v>
      </c>
      <c r="C222" s="50" t="s">
        <v>164</v>
      </c>
      <c r="D222" t="s">
        <v>165</v>
      </c>
      <c r="E222" t="s">
        <v>610</v>
      </c>
      <c r="F222" t="s">
        <v>611</v>
      </c>
      <c r="G222">
        <v>1</v>
      </c>
      <c r="H222">
        <v>1</v>
      </c>
      <c r="I222">
        <v>1</v>
      </c>
      <c r="J222">
        <v>1</v>
      </c>
      <c r="K222">
        <v>1</v>
      </c>
      <c r="L222">
        <v>1</v>
      </c>
      <c r="M222">
        <v>1</v>
      </c>
      <c r="N222">
        <v>1</v>
      </c>
      <c r="O222">
        <v>1</v>
      </c>
      <c r="P222">
        <v>1</v>
      </c>
      <c r="Q222">
        <v>1</v>
      </c>
      <c r="R222">
        <v>1</v>
      </c>
      <c r="S222">
        <v>1</v>
      </c>
      <c r="T222">
        <v>1</v>
      </c>
      <c r="U222">
        <v>1</v>
      </c>
      <c r="V222">
        <v>1</v>
      </c>
      <c r="W222">
        <v>1</v>
      </c>
      <c r="X222">
        <v>1</v>
      </c>
      <c r="Y222">
        <v>1</v>
      </c>
      <c r="Z222">
        <v>1</v>
      </c>
      <c r="AA222">
        <v>1</v>
      </c>
      <c r="AB222">
        <v>1</v>
      </c>
      <c r="AC222">
        <v>1</v>
      </c>
      <c r="AD222">
        <v>1</v>
      </c>
      <c r="AE222">
        <v>1</v>
      </c>
      <c r="AF222">
        <v>1</v>
      </c>
      <c r="AG222">
        <v>1</v>
      </c>
      <c r="AH222">
        <v>1</v>
      </c>
      <c r="AI222">
        <v>1</v>
      </c>
      <c r="AJ222">
        <v>1</v>
      </c>
      <c r="AK222">
        <v>1</v>
      </c>
      <c r="AL222">
        <v>1</v>
      </c>
      <c r="AM222" s="49" t="s">
        <v>165</v>
      </c>
      <c r="AN222" s="49" t="s">
        <v>14</v>
      </c>
      <c r="AO222" s="49" t="s">
        <v>500</v>
      </c>
      <c r="AP222" s="49" t="s">
        <v>505</v>
      </c>
      <c r="AQ222" s="49" t="s">
        <v>13</v>
      </c>
      <c r="AR222" s="49" t="s">
        <v>487</v>
      </c>
      <c r="AS222" s="49" t="s">
        <v>488</v>
      </c>
      <c r="AT222" s="49" t="s">
        <v>489</v>
      </c>
    </row>
    <row r="223" spans="1:46" x14ac:dyDescent="0.25">
      <c r="A223">
        <v>2</v>
      </c>
      <c r="B223" t="s">
        <v>168</v>
      </c>
      <c r="C223" s="50" t="s">
        <v>168</v>
      </c>
      <c r="D223" t="s">
        <v>413</v>
      </c>
      <c r="E223" t="s">
        <v>610</v>
      </c>
      <c r="F223" t="s">
        <v>611</v>
      </c>
      <c r="G223">
        <v>1</v>
      </c>
      <c r="H223">
        <v>1</v>
      </c>
      <c r="I223">
        <v>1</v>
      </c>
      <c r="J223">
        <v>1</v>
      </c>
      <c r="K223">
        <v>1</v>
      </c>
      <c r="L223">
        <v>1</v>
      </c>
      <c r="M223">
        <v>1</v>
      </c>
      <c r="N223">
        <v>1</v>
      </c>
      <c r="O223">
        <v>1</v>
      </c>
      <c r="P223">
        <v>1</v>
      </c>
      <c r="Q223">
        <v>1</v>
      </c>
      <c r="R223">
        <v>1</v>
      </c>
      <c r="S223">
        <v>1</v>
      </c>
      <c r="T223">
        <v>1</v>
      </c>
      <c r="U223">
        <v>1</v>
      </c>
      <c r="V223">
        <v>1</v>
      </c>
      <c r="W223">
        <v>1</v>
      </c>
      <c r="X223">
        <v>1</v>
      </c>
      <c r="Y223">
        <v>1</v>
      </c>
      <c r="Z223">
        <v>1</v>
      </c>
      <c r="AA223">
        <v>1</v>
      </c>
      <c r="AB223">
        <v>1</v>
      </c>
      <c r="AC223">
        <v>1</v>
      </c>
      <c r="AD223">
        <v>1</v>
      </c>
      <c r="AE223">
        <v>1</v>
      </c>
      <c r="AF223">
        <v>1</v>
      </c>
      <c r="AG223">
        <v>1</v>
      </c>
      <c r="AH223">
        <v>1</v>
      </c>
      <c r="AI223">
        <v>1</v>
      </c>
      <c r="AJ223">
        <v>1</v>
      </c>
      <c r="AK223">
        <v>1</v>
      </c>
      <c r="AL223">
        <v>0</v>
      </c>
      <c r="AM223" s="49" t="s">
        <v>413</v>
      </c>
      <c r="AN223" s="49" t="s">
        <v>5</v>
      </c>
      <c r="AO223" s="49" t="s">
        <v>9</v>
      </c>
      <c r="AP223" s="49" t="s">
        <v>501</v>
      </c>
      <c r="AQ223" s="49" t="s">
        <v>9</v>
      </c>
      <c r="AR223" s="49" t="s">
        <v>495</v>
      </c>
      <c r="AS223" s="49" t="s">
        <v>496</v>
      </c>
      <c r="AT223" s="49" t="s">
        <v>497</v>
      </c>
    </row>
    <row r="224" spans="1:46" x14ac:dyDescent="0.25">
      <c r="A224">
        <v>2</v>
      </c>
      <c r="B224" t="s">
        <v>171</v>
      </c>
      <c r="C224" s="50" t="s">
        <v>171</v>
      </c>
      <c r="D224" t="s">
        <v>172</v>
      </c>
      <c r="E224" t="s">
        <v>610</v>
      </c>
      <c r="F224" t="s">
        <v>611</v>
      </c>
      <c r="G224">
        <v>1</v>
      </c>
      <c r="H224">
        <v>1</v>
      </c>
      <c r="I224">
        <v>1</v>
      </c>
      <c r="J224">
        <v>1</v>
      </c>
      <c r="K224">
        <v>1</v>
      </c>
      <c r="L224">
        <v>1</v>
      </c>
      <c r="M224">
        <v>1</v>
      </c>
      <c r="N224">
        <v>1</v>
      </c>
      <c r="O224">
        <v>1</v>
      </c>
      <c r="P224">
        <v>1</v>
      </c>
      <c r="Q224">
        <v>1</v>
      </c>
      <c r="R224">
        <v>1</v>
      </c>
      <c r="S224">
        <v>1</v>
      </c>
      <c r="T224">
        <v>1</v>
      </c>
      <c r="U224">
        <v>1</v>
      </c>
      <c r="V224">
        <v>1</v>
      </c>
      <c r="W224">
        <v>1</v>
      </c>
      <c r="X224">
        <v>1</v>
      </c>
      <c r="Y224">
        <v>1</v>
      </c>
      <c r="Z224">
        <v>1</v>
      </c>
      <c r="AA224">
        <v>1</v>
      </c>
      <c r="AB224">
        <v>1</v>
      </c>
      <c r="AC224">
        <v>1</v>
      </c>
      <c r="AD224">
        <v>1</v>
      </c>
      <c r="AE224">
        <v>1</v>
      </c>
      <c r="AF224">
        <v>1</v>
      </c>
      <c r="AG224">
        <v>1</v>
      </c>
      <c r="AH224">
        <v>1</v>
      </c>
      <c r="AI224">
        <v>1</v>
      </c>
      <c r="AJ224">
        <v>1</v>
      </c>
      <c r="AK224">
        <v>1</v>
      </c>
      <c r="AL224">
        <v>1</v>
      </c>
      <c r="AM224" s="49" t="s">
        <v>172</v>
      </c>
      <c r="AN224" s="49" t="s">
        <v>14</v>
      </c>
      <c r="AO224" s="49" t="s">
        <v>500</v>
      </c>
      <c r="AP224" s="49" t="s">
        <v>501</v>
      </c>
      <c r="AQ224" s="49" t="s">
        <v>502</v>
      </c>
      <c r="AR224" s="49" t="s">
        <v>487</v>
      </c>
      <c r="AS224" s="49" t="s">
        <v>488</v>
      </c>
      <c r="AT224" s="49" t="s">
        <v>489</v>
      </c>
    </row>
    <row r="225" spans="1:46" x14ac:dyDescent="0.25">
      <c r="A225">
        <v>2</v>
      </c>
      <c r="B225" t="s">
        <v>138</v>
      </c>
      <c r="C225" s="50" t="s">
        <v>138</v>
      </c>
      <c r="D225" t="s">
        <v>139</v>
      </c>
      <c r="E225" t="s">
        <v>610</v>
      </c>
      <c r="F225" t="s">
        <v>611</v>
      </c>
      <c r="G225">
        <v>0</v>
      </c>
      <c r="H225">
        <v>0</v>
      </c>
      <c r="I225">
        <v>0</v>
      </c>
      <c r="J225">
        <v>0</v>
      </c>
      <c r="K225">
        <v>0</v>
      </c>
      <c r="L225">
        <v>0</v>
      </c>
      <c r="M225">
        <v>0</v>
      </c>
      <c r="N225">
        <v>0</v>
      </c>
      <c r="O225">
        <v>0</v>
      </c>
      <c r="P225">
        <v>0</v>
      </c>
      <c r="Q225">
        <v>0</v>
      </c>
      <c r="R225">
        <v>0</v>
      </c>
      <c r="S225">
        <v>0</v>
      </c>
      <c r="T225">
        <v>1</v>
      </c>
      <c r="U225">
        <v>1</v>
      </c>
      <c r="V225">
        <v>1</v>
      </c>
      <c r="W225">
        <v>1</v>
      </c>
      <c r="X225">
        <v>1</v>
      </c>
      <c r="Y225">
        <v>1</v>
      </c>
      <c r="Z225">
        <v>1</v>
      </c>
      <c r="AA225">
        <v>1</v>
      </c>
      <c r="AB225">
        <v>1</v>
      </c>
      <c r="AC225">
        <v>1</v>
      </c>
      <c r="AD225">
        <v>1</v>
      </c>
      <c r="AE225">
        <v>1</v>
      </c>
      <c r="AF225">
        <v>1</v>
      </c>
      <c r="AG225">
        <v>1</v>
      </c>
      <c r="AH225">
        <v>1</v>
      </c>
      <c r="AI225">
        <v>1</v>
      </c>
      <c r="AJ225">
        <v>1</v>
      </c>
      <c r="AK225">
        <v>1</v>
      </c>
      <c r="AL225">
        <v>1</v>
      </c>
      <c r="AM225" s="49" t="s">
        <v>139</v>
      </c>
      <c r="AN225" s="49" t="s">
        <v>14</v>
      </c>
      <c r="AO225" s="49" t="s">
        <v>500</v>
      </c>
      <c r="AP225" s="49" t="s">
        <v>505</v>
      </c>
      <c r="AQ225" s="49" t="s">
        <v>13</v>
      </c>
      <c r="AR225" s="49" t="s">
        <v>487</v>
      </c>
      <c r="AS225" s="49" t="s">
        <v>488</v>
      </c>
      <c r="AT225" s="49" t="s">
        <v>489</v>
      </c>
    </row>
    <row r="226" spans="1:46" x14ac:dyDescent="0.25">
      <c r="A226">
        <v>2</v>
      </c>
      <c r="B226" t="s">
        <v>173</v>
      </c>
      <c r="C226" s="50" t="s">
        <v>173</v>
      </c>
      <c r="D226" t="s">
        <v>174</v>
      </c>
      <c r="E226" t="s">
        <v>610</v>
      </c>
      <c r="F226" t="s">
        <v>611</v>
      </c>
      <c r="G226">
        <v>1</v>
      </c>
      <c r="H226">
        <v>1</v>
      </c>
      <c r="I226">
        <v>1</v>
      </c>
      <c r="J226">
        <v>1</v>
      </c>
      <c r="K226">
        <v>1</v>
      </c>
      <c r="L226">
        <v>1</v>
      </c>
      <c r="M226">
        <v>1</v>
      </c>
      <c r="N226">
        <v>1</v>
      </c>
      <c r="O226">
        <v>1</v>
      </c>
      <c r="P226">
        <v>1</v>
      </c>
      <c r="Q226">
        <v>1</v>
      </c>
      <c r="R226">
        <v>1</v>
      </c>
      <c r="S226">
        <v>1</v>
      </c>
      <c r="T226">
        <v>1</v>
      </c>
      <c r="U226">
        <v>1</v>
      </c>
      <c r="V226">
        <v>1</v>
      </c>
      <c r="W226">
        <v>1</v>
      </c>
      <c r="X226">
        <v>1</v>
      </c>
      <c r="Y226">
        <v>1</v>
      </c>
      <c r="Z226">
        <v>1</v>
      </c>
      <c r="AA226">
        <v>1</v>
      </c>
      <c r="AB226">
        <v>1</v>
      </c>
      <c r="AC226">
        <v>1</v>
      </c>
      <c r="AD226">
        <v>1</v>
      </c>
      <c r="AE226">
        <v>1</v>
      </c>
      <c r="AF226">
        <v>1</v>
      </c>
      <c r="AG226">
        <v>1</v>
      </c>
      <c r="AH226">
        <v>1</v>
      </c>
      <c r="AI226">
        <v>1</v>
      </c>
      <c r="AJ226">
        <v>1</v>
      </c>
      <c r="AK226">
        <v>1</v>
      </c>
      <c r="AL226">
        <v>0</v>
      </c>
      <c r="AM226" s="49" t="s">
        <v>174</v>
      </c>
      <c r="AN226" s="49" t="s">
        <v>8</v>
      </c>
      <c r="AO226" s="49" t="s">
        <v>9</v>
      </c>
      <c r="AP226" s="49" t="s">
        <v>494</v>
      </c>
      <c r="AQ226" s="49" t="s">
        <v>9</v>
      </c>
      <c r="AR226" s="49" t="s">
        <v>495</v>
      </c>
      <c r="AS226" s="49" t="s">
        <v>488</v>
      </c>
      <c r="AT226" s="49" t="s">
        <v>489</v>
      </c>
    </row>
    <row r="227" spans="1:46" x14ac:dyDescent="0.25">
      <c r="A227">
        <v>2</v>
      </c>
      <c r="B227" t="s">
        <v>549</v>
      </c>
      <c r="C227" s="50" t="s">
        <v>549</v>
      </c>
      <c r="D227" t="s">
        <v>550</v>
      </c>
      <c r="E227" t="s">
        <v>610</v>
      </c>
      <c r="F227" t="s">
        <v>611</v>
      </c>
      <c r="G227">
        <v>1</v>
      </c>
      <c r="H227">
        <v>1</v>
      </c>
      <c r="I227">
        <v>1</v>
      </c>
      <c r="J227">
        <v>1</v>
      </c>
      <c r="K227">
        <v>1</v>
      </c>
      <c r="L227">
        <v>1</v>
      </c>
      <c r="M227">
        <v>1</v>
      </c>
      <c r="N227">
        <v>1</v>
      </c>
      <c r="O227">
        <v>1</v>
      </c>
      <c r="P227">
        <v>1</v>
      </c>
      <c r="Q227">
        <v>1</v>
      </c>
      <c r="R227">
        <v>1</v>
      </c>
      <c r="S227">
        <v>1</v>
      </c>
      <c r="T227">
        <v>1</v>
      </c>
      <c r="U227">
        <v>1</v>
      </c>
      <c r="V227">
        <v>1</v>
      </c>
      <c r="W227">
        <v>1</v>
      </c>
      <c r="X227">
        <v>1</v>
      </c>
      <c r="Y227">
        <v>1</v>
      </c>
      <c r="Z227">
        <v>1</v>
      </c>
      <c r="AA227">
        <v>1</v>
      </c>
      <c r="AB227">
        <v>1</v>
      </c>
      <c r="AC227">
        <v>1</v>
      </c>
      <c r="AD227">
        <v>1</v>
      </c>
      <c r="AE227">
        <v>1</v>
      </c>
      <c r="AF227">
        <v>1</v>
      </c>
      <c r="AG227">
        <v>1</v>
      </c>
      <c r="AH227">
        <v>1</v>
      </c>
      <c r="AI227">
        <v>1</v>
      </c>
      <c r="AJ227">
        <v>1</v>
      </c>
      <c r="AK227">
        <v>1</v>
      </c>
      <c r="AL227">
        <v>0</v>
      </c>
      <c r="AM227" s="49" t="e">
        <v>#N/A</v>
      </c>
      <c r="AN227" s="49" t="e">
        <v>#N/A</v>
      </c>
      <c r="AO227" s="49" t="e">
        <v>#N/A</v>
      </c>
      <c r="AP227" s="49" t="e">
        <v>#N/A</v>
      </c>
      <c r="AQ227" s="49" t="e">
        <v>#N/A</v>
      </c>
      <c r="AR227" s="49" t="e">
        <v>#N/A</v>
      </c>
      <c r="AS227" s="49" t="e">
        <v>#N/A</v>
      </c>
      <c r="AT227" s="49" t="e">
        <v>#N/A</v>
      </c>
    </row>
    <row r="228" spans="1:46" x14ac:dyDescent="0.25">
      <c r="A228">
        <v>2</v>
      </c>
      <c r="B228" t="s">
        <v>182</v>
      </c>
      <c r="C228" s="50" t="s">
        <v>182</v>
      </c>
      <c r="D228" t="s">
        <v>183</v>
      </c>
      <c r="E228" t="s">
        <v>610</v>
      </c>
      <c r="F228" t="s">
        <v>611</v>
      </c>
      <c r="G228">
        <v>1</v>
      </c>
      <c r="H228">
        <v>1</v>
      </c>
      <c r="I228">
        <v>1</v>
      </c>
      <c r="J228">
        <v>1</v>
      </c>
      <c r="K228">
        <v>1</v>
      </c>
      <c r="L228">
        <v>1</v>
      </c>
      <c r="M228">
        <v>1</v>
      </c>
      <c r="N228">
        <v>1</v>
      </c>
      <c r="O228">
        <v>1</v>
      </c>
      <c r="P228">
        <v>1</v>
      </c>
      <c r="Q228">
        <v>1</v>
      </c>
      <c r="R228">
        <v>1</v>
      </c>
      <c r="S228">
        <v>1</v>
      </c>
      <c r="T228">
        <v>1</v>
      </c>
      <c r="U228">
        <v>1</v>
      </c>
      <c r="V228">
        <v>1</v>
      </c>
      <c r="W228">
        <v>1</v>
      </c>
      <c r="X228">
        <v>1</v>
      </c>
      <c r="Y228">
        <v>1</v>
      </c>
      <c r="Z228">
        <v>1</v>
      </c>
      <c r="AA228">
        <v>1</v>
      </c>
      <c r="AB228">
        <v>1</v>
      </c>
      <c r="AC228">
        <v>1</v>
      </c>
      <c r="AD228">
        <v>1</v>
      </c>
      <c r="AE228">
        <v>1</v>
      </c>
      <c r="AF228">
        <v>1</v>
      </c>
      <c r="AG228">
        <v>1</v>
      </c>
      <c r="AH228">
        <v>1</v>
      </c>
      <c r="AI228">
        <v>1</v>
      </c>
      <c r="AJ228">
        <v>1</v>
      </c>
      <c r="AK228">
        <v>1</v>
      </c>
      <c r="AL228">
        <v>1</v>
      </c>
      <c r="AM228" s="49" t="s">
        <v>183</v>
      </c>
      <c r="AN228" s="49" t="s">
        <v>14</v>
      </c>
      <c r="AO228" s="49" t="s">
        <v>500</v>
      </c>
      <c r="AP228" s="49" t="s">
        <v>505</v>
      </c>
      <c r="AQ228" s="49" t="s">
        <v>13</v>
      </c>
      <c r="AR228" s="49" t="s">
        <v>487</v>
      </c>
      <c r="AS228" s="49" t="s">
        <v>488</v>
      </c>
      <c r="AT228" s="49" t="s">
        <v>489</v>
      </c>
    </row>
    <row r="229" spans="1:46" x14ac:dyDescent="0.25">
      <c r="A229">
        <v>2</v>
      </c>
      <c r="B229" t="s">
        <v>186</v>
      </c>
      <c r="C229" s="50" t="s">
        <v>186</v>
      </c>
      <c r="D229" t="s">
        <v>187</v>
      </c>
      <c r="E229" t="s">
        <v>610</v>
      </c>
      <c r="F229" t="s">
        <v>611</v>
      </c>
      <c r="G229">
        <v>1</v>
      </c>
      <c r="H229">
        <v>1</v>
      </c>
      <c r="I229">
        <v>1</v>
      </c>
      <c r="J229">
        <v>1</v>
      </c>
      <c r="K229">
        <v>1</v>
      </c>
      <c r="L229">
        <v>1</v>
      </c>
      <c r="M229">
        <v>1</v>
      </c>
      <c r="N229">
        <v>1</v>
      </c>
      <c r="O229">
        <v>1</v>
      </c>
      <c r="P229">
        <v>1</v>
      </c>
      <c r="Q229">
        <v>1</v>
      </c>
      <c r="R229">
        <v>1</v>
      </c>
      <c r="S229">
        <v>1</v>
      </c>
      <c r="T229">
        <v>1</v>
      </c>
      <c r="U229">
        <v>1</v>
      </c>
      <c r="V229">
        <v>1</v>
      </c>
      <c r="W229">
        <v>1</v>
      </c>
      <c r="X229">
        <v>1</v>
      </c>
      <c r="Y229">
        <v>1</v>
      </c>
      <c r="Z229">
        <v>1</v>
      </c>
      <c r="AA229">
        <v>1</v>
      </c>
      <c r="AB229">
        <v>1</v>
      </c>
      <c r="AC229">
        <v>1</v>
      </c>
      <c r="AD229">
        <v>1</v>
      </c>
      <c r="AE229">
        <v>1</v>
      </c>
      <c r="AF229">
        <v>1</v>
      </c>
      <c r="AG229">
        <v>1</v>
      </c>
      <c r="AH229">
        <v>1</v>
      </c>
      <c r="AI229">
        <v>1</v>
      </c>
      <c r="AJ229">
        <v>1</v>
      </c>
      <c r="AK229">
        <v>1</v>
      </c>
      <c r="AL229">
        <v>0</v>
      </c>
      <c r="AM229" s="49" t="s">
        <v>187</v>
      </c>
      <c r="AN229" s="49" t="s">
        <v>14</v>
      </c>
      <c r="AO229" s="49" t="s">
        <v>507</v>
      </c>
      <c r="AP229" s="49" t="s">
        <v>501</v>
      </c>
      <c r="AQ229" s="49" t="s">
        <v>10</v>
      </c>
      <c r="AR229" s="49" t="s">
        <v>487</v>
      </c>
      <c r="AS229" s="49" t="s">
        <v>488</v>
      </c>
      <c r="AT229" s="49" t="s">
        <v>489</v>
      </c>
    </row>
    <row r="230" spans="1:46" x14ac:dyDescent="0.25">
      <c r="A230">
        <v>2</v>
      </c>
      <c r="B230" t="s">
        <v>188</v>
      </c>
      <c r="C230" s="50" t="s">
        <v>188</v>
      </c>
      <c r="D230" t="s">
        <v>189</v>
      </c>
      <c r="E230" t="s">
        <v>610</v>
      </c>
      <c r="F230" t="s">
        <v>611</v>
      </c>
      <c r="G230">
        <v>1</v>
      </c>
      <c r="H230">
        <v>1</v>
      </c>
      <c r="I230">
        <v>1</v>
      </c>
      <c r="J230">
        <v>1</v>
      </c>
      <c r="K230">
        <v>1</v>
      </c>
      <c r="L230">
        <v>1</v>
      </c>
      <c r="M230">
        <v>1</v>
      </c>
      <c r="N230">
        <v>1</v>
      </c>
      <c r="O230">
        <v>1</v>
      </c>
      <c r="P230">
        <v>1</v>
      </c>
      <c r="Q230">
        <v>1</v>
      </c>
      <c r="R230">
        <v>1</v>
      </c>
      <c r="S230">
        <v>1</v>
      </c>
      <c r="T230">
        <v>1</v>
      </c>
      <c r="U230">
        <v>1</v>
      </c>
      <c r="V230">
        <v>1</v>
      </c>
      <c r="W230">
        <v>1</v>
      </c>
      <c r="X230">
        <v>1</v>
      </c>
      <c r="Y230">
        <v>1</v>
      </c>
      <c r="Z230">
        <v>1</v>
      </c>
      <c r="AA230">
        <v>1</v>
      </c>
      <c r="AB230">
        <v>1</v>
      </c>
      <c r="AC230">
        <v>1</v>
      </c>
      <c r="AD230">
        <v>1</v>
      </c>
      <c r="AE230">
        <v>1</v>
      </c>
      <c r="AF230">
        <v>1</v>
      </c>
      <c r="AG230">
        <v>1</v>
      </c>
      <c r="AH230">
        <v>1</v>
      </c>
      <c r="AI230">
        <v>1</v>
      </c>
      <c r="AJ230">
        <v>1</v>
      </c>
      <c r="AK230">
        <v>1</v>
      </c>
      <c r="AL230">
        <v>0</v>
      </c>
      <c r="AM230" s="49" t="s">
        <v>189</v>
      </c>
      <c r="AN230" s="49" t="s">
        <v>14</v>
      </c>
      <c r="AO230" s="49" t="s">
        <v>506</v>
      </c>
      <c r="AP230" s="49" t="s">
        <v>501</v>
      </c>
      <c r="AQ230" s="49" t="s">
        <v>10</v>
      </c>
      <c r="AR230" s="49" t="s">
        <v>495</v>
      </c>
      <c r="AS230" s="49" t="s">
        <v>488</v>
      </c>
      <c r="AT230" s="49" t="s">
        <v>489</v>
      </c>
    </row>
    <row r="231" spans="1:46" x14ac:dyDescent="0.25">
      <c r="A231">
        <v>2</v>
      </c>
      <c r="B231" t="s">
        <v>194</v>
      </c>
      <c r="C231" s="50" t="s">
        <v>194</v>
      </c>
      <c r="D231" t="s">
        <v>195</v>
      </c>
      <c r="E231" t="s">
        <v>610</v>
      </c>
      <c r="F231" t="s">
        <v>611</v>
      </c>
      <c r="G231">
        <v>1</v>
      </c>
      <c r="H231">
        <v>1</v>
      </c>
      <c r="I231">
        <v>1</v>
      </c>
      <c r="J231">
        <v>1</v>
      </c>
      <c r="K231">
        <v>1</v>
      </c>
      <c r="L231">
        <v>1</v>
      </c>
      <c r="M231">
        <v>1</v>
      </c>
      <c r="N231">
        <v>1</v>
      </c>
      <c r="O231">
        <v>1</v>
      </c>
      <c r="P231">
        <v>1</v>
      </c>
      <c r="Q231">
        <v>1</v>
      </c>
      <c r="R231">
        <v>1</v>
      </c>
      <c r="S231">
        <v>1</v>
      </c>
      <c r="T231">
        <v>1</v>
      </c>
      <c r="U231">
        <v>1</v>
      </c>
      <c r="V231">
        <v>1</v>
      </c>
      <c r="W231">
        <v>1</v>
      </c>
      <c r="X231">
        <v>1</v>
      </c>
      <c r="Y231">
        <v>1</v>
      </c>
      <c r="Z231">
        <v>1</v>
      </c>
      <c r="AA231">
        <v>1</v>
      </c>
      <c r="AB231">
        <v>1</v>
      </c>
      <c r="AC231">
        <v>1</v>
      </c>
      <c r="AD231">
        <v>1</v>
      </c>
      <c r="AE231">
        <v>1</v>
      </c>
      <c r="AF231">
        <v>1</v>
      </c>
      <c r="AG231">
        <v>1</v>
      </c>
      <c r="AH231">
        <v>1</v>
      </c>
      <c r="AI231">
        <v>1</v>
      </c>
      <c r="AJ231">
        <v>1</v>
      </c>
      <c r="AK231">
        <v>1</v>
      </c>
      <c r="AL231">
        <v>0</v>
      </c>
      <c r="AM231" s="49" t="s">
        <v>195</v>
      </c>
      <c r="AN231" s="49" t="s">
        <v>14</v>
      </c>
      <c r="AO231" s="49" t="s">
        <v>507</v>
      </c>
      <c r="AP231" s="49" t="s">
        <v>494</v>
      </c>
      <c r="AQ231" s="49" t="s">
        <v>10</v>
      </c>
      <c r="AR231" s="49" t="s">
        <v>487</v>
      </c>
      <c r="AS231" s="49" t="s">
        <v>488</v>
      </c>
      <c r="AT231" s="49" t="s">
        <v>489</v>
      </c>
    </row>
    <row r="232" spans="1:46" x14ac:dyDescent="0.25">
      <c r="A232">
        <v>2</v>
      </c>
      <c r="B232" t="s">
        <v>190</v>
      </c>
      <c r="C232" s="50" t="s">
        <v>190</v>
      </c>
      <c r="D232" t="s">
        <v>191</v>
      </c>
      <c r="E232" t="s">
        <v>610</v>
      </c>
      <c r="F232" t="s">
        <v>611</v>
      </c>
      <c r="G232">
        <v>1</v>
      </c>
      <c r="H232">
        <v>1</v>
      </c>
      <c r="I232">
        <v>1</v>
      </c>
      <c r="J232">
        <v>1</v>
      </c>
      <c r="K232">
        <v>1</v>
      </c>
      <c r="L232">
        <v>1</v>
      </c>
      <c r="M232">
        <v>1</v>
      </c>
      <c r="N232">
        <v>1</v>
      </c>
      <c r="O232">
        <v>1</v>
      </c>
      <c r="P232">
        <v>1</v>
      </c>
      <c r="Q232">
        <v>1</v>
      </c>
      <c r="R232">
        <v>1</v>
      </c>
      <c r="S232">
        <v>1</v>
      </c>
      <c r="T232">
        <v>1</v>
      </c>
      <c r="U232">
        <v>1</v>
      </c>
      <c r="V232">
        <v>1</v>
      </c>
      <c r="W232">
        <v>1</v>
      </c>
      <c r="X232">
        <v>1</v>
      </c>
      <c r="Y232">
        <v>1</v>
      </c>
      <c r="Z232">
        <v>1</v>
      </c>
      <c r="AA232">
        <v>1</v>
      </c>
      <c r="AB232">
        <v>1</v>
      </c>
      <c r="AC232">
        <v>1</v>
      </c>
      <c r="AD232">
        <v>1</v>
      </c>
      <c r="AE232">
        <v>1</v>
      </c>
      <c r="AF232">
        <v>1</v>
      </c>
      <c r="AG232">
        <v>1</v>
      </c>
      <c r="AH232">
        <v>1</v>
      </c>
      <c r="AI232">
        <v>1</v>
      </c>
      <c r="AJ232">
        <v>1</v>
      </c>
      <c r="AK232">
        <v>1</v>
      </c>
      <c r="AL232">
        <v>0</v>
      </c>
      <c r="AM232" s="49" t="s">
        <v>191</v>
      </c>
      <c r="AN232" s="49" t="s">
        <v>14</v>
      </c>
      <c r="AO232" s="49" t="s">
        <v>507</v>
      </c>
      <c r="AP232" s="49" t="s">
        <v>494</v>
      </c>
      <c r="AQ232" s="49" t="s">
        <v>10</v>
      </c>
      <c r="AR232" s="49" t="s">
        <v>487</v>
      </c>
      <c r="AS232" s="49" t="s">
        <v>488</v>
      </c>
      <c r="AT232" s="49" t="s">
        <v>489</v>
      </c>
    </row>
    <row r="233" spans="1:46" x14ac:dyDescent="0.25">
      <c r="A233">
        <v>2</v>
      </c>
      <c r="B233" t="s">
        <v>196</v>
      </c>
      <c r="C233" s="50" t="s">
        <v>196</v>
      </c>
      <c r="D233" t="s">
        <v>197</v>
      </c>
      <c r="E233" t="s">
        <v>610</v>
      </c>
      <c r="F233" t="s">
        <v>611</v>
      </c>
      <c r="G233">
        <v>1</v>
      </c>
      <c r="H233">
        <v>1</v>
      </c>
      <c r="I233">
        <v>1</v>
      </c>
      <c r="J233">
        <v>1</v>
      </c>
      <c r="K233">
        <v>1</v>
      </c>
      <c r="L233">
        <v>1</v>
      </c>
      <c r="M233">
        <v>1</v>
      </c>
      <c r="N233">
        <v>1</v>
      </c>
      <c r="O233">
        <v>1</v>
      </c>
      <c r="P233">
        <v>1</v>
      </c>
      <c r="Q233">
        <v>1</v>
      </c>
      <c r="R233">
        <v>1</v>
      </c>
      <c r="S233">
        <v>1</v>
      </c>
      <c r="T233">
        <v>1</v>
      </c>
      <c r="U233">
        <v>1</v>
      </c>
      <c r="V233">
        <v>1</v>
      </c>
      <c r="W233">
        <v>1</v>
      </c>
      <c r="X233">
        <v>1</v>
      </c>
      <c r="Y233">
        <v>1</v>
      </c>
      <c r="Z233">
        <v>1</v>
      </c>
      <c r="AA233">
        <v>1</v>
      </c>
      <c r="AB233">
        <v>1</v>
      </c>
      <c r="AC233">
        <v>1</v>
      </c>
      <c r="AD233">
        <v>1</v>
      </c>
      <c r="AE233">
        <v>1</v>
      </c>
      <c r="AF233">
        <v>1</v>
      </c>
      <c r="AG233">
        <v>1</v>
      </c>
      <c r="AH233">
        <v>1</v>
      </c>
      <c r="AI233">
        <v>1</v>
      </c>
      <c r="AJ233">
        <v>1</v>
      </c>
      <c r="AK233">
        <v>1</v>
      </c>
      <c r="AL233">
        <v>1</v>
      </c>
      <c r="AM233" s="49" t="s">
        <v>197</v>
      </c>
      <c r="AN233" s="49" t="s">
        <v>14</v>
      </c>
      <c r="AO233" s="49" t="s">
        <v>500</v>
      </c>
      <c r="AP233" s="49" t="s">
        <v>505</v>
      </c>
      <c r="AQ233" s="49" t="s">
        <v>13</v>
      </c>
      <c r="AR233" s="49" t="s">
        <v>487</v>
      </c>
      <c r="AS233" s="49" t="s">
        <v>488</v>
      </c>
      <c r="AT233" s="49" t="s">
        <v>489</v>
      </c>
    </row>
    <row r="234" spans="1:46" x14ac:dyDescent="0.25">
      <c r="A234">
        <v>2</v>
      </c>
      <c r="B234" t="s">
        <v>206</v>
      </c>
      <c r="C234" s="50" t="s">
        <v>206</v>
      </c>
      <c r="D234" t="s">
        <v>207</v>
      </c>
      <c r="E234" t="s">
        <v>610</v>
      </c>
      <c r="F234" t="s">
        <v>611</v>
      </c>
      <c r="G234">
        <v>1</v>
      </c>
      <c r="H234">
        <v>1</v>
      </c>
      <c r="I234">
        <v>1</v>
      </c>
      <c r="J234">
        <v>1</v>
      </c>
      <c r="K234">
        <v>1</v>
      </c>
      <c r="L234">
        <v>1</v>
      </c>
      <c r="M234">
        <v>1</v>
      </c>
      <c r="N234">
        <v>1</v>
      </c>
      <c r="O234">
        <v>1</v>
      </c>
      <c r="P234">
        <v>1</v>
      </c>
      <c r="Q234">
        <v>1</v>
      </c>
      <c r="R234">
        <v>1</v>
      </c>
      <c r="S234">
        <v>1</v>
      </c>
      <c r="T234">
        <v>1</v>
      </c>
      <c r="U234">
        <v>1</v>
      </c>
      <c r="V234">
        <v>1</v>
      </c>
      <c r="W234">
        <v>1</v>
      </c>
      <c r="X234">
        <v>1</v>
      </c>
      <c r="Y234">
        <v>1</v>
      </c>
      <c r="Z234">
        <v>1</v>
      </c>
      <c r="AA234">
        <v>1</v>
      </c>
      <c r="AB234">
        <v>1</v>
      </c>
      <c r="AC234">
        <v>1</v>
      </c>
      <c r="AD234">
        <v>1</v>
      </c>
      <c r="AE234">
        <v>1</v>
      </c>
      <c r="AF234">
        <v>1</v>
      </c>
      <c r="AG234">
        <v>1</v>
      </c>
      <c r="AH234">
        <v>1</v>
      </c>
      <c r="AI234">
        <v>1</v>
      </c>
      <c r="AJ234">
        <v>1</v>
      </c>
      <c r="AK234">
        <v>1</v>
      </c>
      <c r="AL234">
        <v>1</v>
      </c>
      <c r="AM234" s="49" t="s">
        <v>207</v>
      </c>
      <c r="AN234" s="49" t="s">
        <v>14</v>
      </c>
      <c r="AO234" s="49" t="s">
        <v>500</v>
      </c>
      <c r="AP234" s="49" t="s">
        <v>505</v>
      </c>
      <c r="AQ234" s="49" t="s">
        <v>13</v>
      </c>
      <c r="AR234" s="49" t="s">
        <v>487</v>
      </c>
      <c r="AS234" s="49" t="s">
        <v>488</v>
      </c>
      <c r="AT234" s="49" t="s">
        <v>489</v>
      </c>
    </row>
    <row r="235" spans="1:46" x14ac:dyDescent="0.25">
      <c r="A235">
        <v>2</v>
      </c>
      <c r="B235" t="s">
        <v>493</v>
      </c>
      <c r="C235" s="50" t="s">
        <v>551</v>
      </c>
      <c r="D235" t="s">
        <v>552</v>
      </c>
      <c r="E235" t="s">
        <v>610</v>
      </c>
      <c r="F235" t="s">
        <v>611</v>
      </c>
      <c r="G235">
        <v>1</v>
      </c>
      <c r="H235">
        <v>1</v>
      </c>
      <c r="I235">
        <v>1</v>
      </c>
      <c r="J235">
        <v>1</v>
      </c>
      <c r="K235">
        <v>1</v>
      </c>
      <c r="L235">
        <v>1</v>
      </c>
      <c r="M235">
        <v>1</v>
      </c>
      <c r="N235">
        <v>1</v>
      </c>
      <c r="O235">
        <v>1</v>
      </c>
      <c r="P235">
        <v>1</v>
      </c>
      <c r="Q235">
        <v>1</v>
      </c>
      <c r="R235">
        <v>1</v>
      </c>
      <c r="S235">
        <v>1</v>
      </c>
      <c r="T235">
        <v>1</v>
      </c>
      <c r="U235">
        <v>1</v>
      </c>
      <c r="V235">
        <v>1</v>
      </c>
      <c r="W235">
        <v>1</v>
      </c>
      <c r="X235">
        <v>1</v>
      </c>
      <c r="Y235">
        <v>1</v>
      </c>
      <c r="Z235">
        <v>1</v>
      </c>
      <c r="AA235">
        <v>1</v>
      </c>
      <c r="AB235">
        <v>1</v>
      </c>
      <c r="AC235">
        <v>1</v>
      </c>
      <c r="AD235">
        <v>1</v>
      </c>
      <c r="AE235">
        <v>1</v>
      </c>
      <c r="AF235">
        <v>1</v>
      </c>
      <c r="AG235">
        <v>1</v>
      </c>
      <c r="AH235">
        <v>1</v>
      </c>
      <c r="AI235">
        <v>1</v>
      </c>
      <c r="AJ235">
        <v>1</v>
      </c>
      <c r="AK235">
        <v>1</v>
      </c>
      <c r="AL235">
        <v>1</v>
      </c>
      <c r="AM235" s="49" t="e">
        <v>#N/A</v>
      </c>
      <c r="AN235" s="49" t="e">
        <v>#N/A</v>
      </c>
      <c r="AO235" s="49" t="e">
        <v>#N/A</v>
      </c>
      <c r="AP235" s="49" t="e">
        <v>#N/A</v>
      </c>
      <c r="AQ235" s="49" t="e">
        <v>#N/A</v>
      </c>
      <c r="AR235" s="49" t="e">
        <v>#N/A</v>
      </c>
      <c r="AS235" s="49" t="e">
        <v>#N/A</v>
      </c>
      <c r="AT235" s="49" t="e">
        <v>#N/A</v>
      </c>
    </row>
    <row r="236" spans="1:46" x14ac:dyDescent="0.25">
      <c r="A236">
        <v>2</v>
      </c>
      <c r="B236" t="s">
        <v>200</v>
      </c>
      <c r="C236" s="50" t="s">
        <v>200</v>
      </c>
      <c r="D236" t="s">
        <v>201</v>
      </c>
      <c r="E236" t="s">
        <v>610</v>
      </c>
      <c r="F236" t="s">
        <v>611</v>
      </c>
      <c r="G236">
        <v>1</v>
      </c>
      <c r="H236">
        <v>1</v>
      </c>
      <c r="I236">
        <v>1</v>
      </c>
      <c r="J236">
        <v>1</v>
      </c>
      <c r="K236">
        <v>1</v>
      </c>
      <c r="L236">
        <v>1</v>
      </c>
      <c r="M236">
        <v>1</v>
      </c>
      <c r="N236">
        <v>1</v>
      </c>
      <c r="O236">
        <v>1</v>
      </c>
      <c r="P236">
        <v>1</v>
      </c>
      <c r="Q236">
        <v>1</v>
      </c>
      <c r="R236">
        <v>1</v>
      </c>
      <c r="S236">
        <v>1</v>
      </c>
      <c r="T236">
        <v>1</v>
      </c>
      <c r="U236">
        <v>1</v>
      </c>
      <c r="V236">
        <v>1</v>
      </c>
      <c r="W236">
        <v>1</v>
      </c>
      <c r="X236">
        <v>1</v>
      </c>
      <c r="Y236">
        <v>1</v>
      </c>
      <c r="Z236">
        <v>1</v>
      </c>
      <c r="AA236">
        <v>1</v>
      </c>
      <c r="AB236">
        <v>1</v>
      </c>
      <c r="AC236">
        <v>1</v>
      </c>
      <c r="AD236">
        <v>1</v>
      </c>
      <c r="AE236">
        <v>1</v>
      </c>
      <c r="AF236">
        <v>1</v>
      </c>
      <c r="AG236">
        <v>1</v>
      </c>
      <c r="AH236">
        <v>1</v>
      </c>
      <c r="AI236">
        <v>1</v>
      </c>
      <c r="AJ236">
        <v>1</v>
      </c>
      <c r="AK236">
        <v>1</v>
      </c>
      <c r="AL236">
        <v>0</v>
      </c>
      <c r="AM236" s="49" t="s">
        <v>201</v>
      </c>
      <c r="AN236" s="49" t="s">
        <v>14</v>
      </c>
      <c r="AO236" s="49" t="s">
        <v>485</v>
      </c>
      <c r="AP236" s="49" t="s">
        <v>494</v>
      </c>
      <c r="AQ236" s="49" t="s">
        <v>11</v>
      </c>
      <c r="AR236" s="49" t="s">
        <v>487</v>
      </c>
      <c r="AS236" s="49" t="s">
        <v>488</v>
      </c>
      <c r="AT236" s="49" t="s">
        <v>489</v>
      </c>
    </row>
    <row r="237" spans="1:46" x14ac:dyDescent="0.25">
      <c r="A237">
        <v>2</v>
      </c>
      <c r="B237" t="s">
        <v>198</v>
      </c>
      <c r="C237" s="50" t="s">
        <v>198</v>
      </c>
      <c r="D237" t="s">
        <v>199</v>
      </c>
      <c r="E237" t="s">
        <v>610</v>
      </c>
      <c r="F237" t="s">
        <v>611</v>
      </c>
      <c r="G237">
        <v>1</v>
      </c>
      <c r="H237">
        <v>1</v>
      </c>
      <c r="I237">
        <v>1</v>
      </c>
      <c r="J237">
        <v>1</v>
      </c>
      <c r="K237">
        <v>1</v>
      </c>
      <c r="L237">
        <v>1</v>
      </c>
      <c r="M237">
        <v>1</v>
      </c>
      <c r="N237">
        <v>1</v>
      </c>
      <c r="O237">
        <v>1</v>
      </c>
      <c r="P237">
        <v>1</v>
      </c>
      <c r="Q237">
        <v>1</v>
      </c>
      <c r="R237">
        <v>1</v>
      </c>
      <c r="S237">
        <v>1</v>
      </c>
      <c r="T237">
        <v>1</v>
      </c>
      <c r="U237">
        <v>1</v>
      </c>
      <c r="V237">
        <v>1</v>
      </c>
      <c r="W237">
        <v>1</v>
      </c>
      <c r="X237">
        <v>1</v>
      </c>
      <c r="Y237">
        <v>1</v>
      </c>
      <c r="Z237">
        <v>1</v>
      </c>
      <c r="AA237">
        <v>1</v>
      </c>
      <c r="AB237">
        <v>1</v>
      </c>
      <c r="AC237">
        <v>1</v>
      </c>
      <c r="AD237">
        <v>1</v>
      </c>
      <c r="AE237">
        <v>1</v>
      </c>
      <c r="AF237">
        <v>1</v>
      </c>
      <c r="AG237">
        <v>1</v>
      </c>
      <c r="AH237">
        <v>1</v>
      </c>
      <c r="AI237">
        <v>1</v>
      </c>
      <c r="AJ237">
        <v>1</v>
      </c>
      <c r="AK237">
        <v>1</v>
      </c>
      <c r="AL237">
        <v>0</v>
      </c>
      <c r="AM237" s="49" t="s">
        <v>199</v>
      </c>
      <c r="AN237" s="49" t="s">
        <v>14</v>
      </c>
      <c r="AO237" s="49" t="s">
        <v>485</v>
      </c>
      <c r="AP237" s="49" t="s">
        <v>494</v>
      </c>
      <c r="AQ237" s="49" t="s">
        <v>11</v>
      </c>
      <c r="AR237" s="49" t="s">
        <v>487</v>
      </c>
      <c r="AS237" s="49" t="s">
        <v>488</v>
      </c>
      <c r="AT237" s="49" t="s">
        <v>489</v>
      </c>
    </row>
    <row r="238" spans="1:46" x14ac:dyDescent="0.25">
      <c r="A238">
        <v>2</v>
      </c>
      <c r="B238" t="s">
        <v>205</v>
      </c>
      <c r="C238" s="50" t="s">
        <v>205</v>
      </c>
      <c r="D238" t="s">
        <v>416</v>
      </c>
      <c r="E238" t="s">
        <v>610</v>
      </c>
      <c r="F238" t="s">
        <v>611</v>
      </c>
      <c r="G238">
        <v>1</v>
      </c>
      <c r="H238">
        <v>1</v>
      </c>
      <c r="I238">
        <v>1</v>
      </c>
      <c r="J238">
        <v>1</v>
      </c>
      <c r="K238">
        <v>1</v>
      </c>
      <c r="L238">
        <v>1</v>
      </c>
      <c r="M238">
        <v>1</v>
      </c>
      <c r="N238">
        <v>1</v>
      </c>
      <c r="O238">
        <v>1</v>
      </c>
      <c r="P238">
        <v>1</v>
      </c>
      <c r="Q238">
        <v>1</v>
      </c>
      <c r="R238">
        <v>1</v>
      </c>
      <c r="S238">
        <v>1</v>
      </c>
      <c r="T238">
        <v>1</v>
      </c>
      <c r="U238">
        <v>1</v>
      </c>
      <c r="V238">
        <v>1</v>
      </c>
      <c r="W238">
        <v>1</v>
      </c>
      <c r="X238">
        <v>1</v>
      </c>
      <c r="Y238">
        <v>1</v>
      </c>
      <c r="Z238">
        <v>1</v>
      </c>
      <c r="AA238">
        <v>1</v>
      </c>
      <c r="AB238">
        <v>1</v>
      </c>
      <c r="AC238">
        <v>1</v>
      </c>
      <c r="AD238">
        <v>1</v>
      </c>
      <c r="AE238">
        <v>1</v>
      </c>
      <c r="AF238">
        <v>1</v>
      </c>
      <c r="AG238">
        <v>1</v>
      </c>
      <c r="AH238">
        <v>1</v>
      </c>
      <c r="AI238">
        <v>1</v>
      </c>
      <c r="AJ238">
        <v>1</v>
      </c>
      <c r="AK238">
        <v>1</v>
      </c>
      <c r="AL238">
        <v>0</v>
      </c>
      <c r="AM238" s="49" t="s">
        <v>416</v>
      </c>
      <c r="AN238" s="49" t="s">
        <v>14</v>
      </c>
      <c r="AO238" s="49" t="s">
        <v>485</v>
      </c>
      <c r="AP238" s="49" t="s">
        <v>501</v>
      </c>
      <c r="AQ238" s="49" t="s">
        <v>11</v>
      </c>
      <c r="AR238" s="49" t="s">
        <v>495</v>
      </c>
      <c r="AS238" s="49" t="s">
        <v>496</v>
      </c>
      <c r="AT238" s="49" t="s">
        <v>497</v>
      </c>
    </row>
    <row r="239" spans="1:46" x14ac:dyDescent="0.25">
      <c r="A239">
        <v>2</v>
      </c>
      <c r="B239" t="s">
        <v>202</v>
      </c>
      <c r="C239" s="50" t="s">
        <v>202</v>
      </c>
      <c r="D239" t="s">
        <v>203</v>
      </c>
      <c r="E239" t="s">
        <v>610</v>
      </c>
      <c r="F239" t="s">
        <v>611</v>
      </c>
      <c r="G239">
        <v>1</v>
      </c>
      <c r="H239">
        <v>1</v>
      </c>
      <c r="I239">
        <v>1</v>
      </c>
      <c r="J239">
        <v>1</v>
      </c>
      <c r="K239">
        <v>1</v>
      </c>
      <c r="L239">
        <v>1</v>
      </c>
      <c r="M239">
        <v>1</v>
      </c>
      <c r="N239">
        <v>1</v>
      </c>
      <c r="O239">
        <v>1</v>
      </c>
      <c r="P239">
        <v>1</v>
      </c>
      <c r="Q239">
        <v>1</v>
      </c>
      <c r="R239">
        <v>1</v>
      </c>
      <c r="S239">
        <v>1</v>
      </c>
      <c r="T239">
        <v>1</v>
      </c>
      <c r="U239">
        <v>1</v>
      </c>
      <c r="V239">
        <v>1</v>
      </c>
      <c r="W239">
        <v>1</v>
      </c>
      <c r="X239">
        <v>1</v>
      </c>
      <c r="Y239">
        <v>1</v>
      </c>
      <c r="Z239">
        <v>1</v>
      </c>
      <c r="AA239">
        <v>1</v>
      </c>
      <c r="AB239">
        <v>1</v>
      </c>
      <c r="AC239">
        <v>1</v>
      </c>
      <c r="AD239">
        <v>1</v>
      </c>
      <c r="AE239">
        <v>1</v>
      </c>
      <c r="AF239">
        <v>1</v>
      </c>
      <c r="AG239">
        <v>1</v>
      </c>
      <c r="AH239">
        <v>1</v>
      </c>
      <c r="AI239">
        <v>1</v>
      </c>
      <c r="AJ239">
        <v>1</v>
      </c>
      <c r="AK239">
        <v>1</v>
      </c>
      <c r="AL239">
        <v>1</v>
      </c>
      <c r="AM239" s="49" t="s">
        <v>203</v>
      </c>
      <c r="AN239" s="49" t="s">
        <v>14</v>
      </c>
      <c r="AO239" s="49" t="s">
        <v>500</v>
      </c>
      <c r="AP239" s="49" t="s">
        <v>505</v>
      </c>
      <c r="AQ239" s="49" t="s">
        <v>13</v>
      </c>
      <c r="AR239" s="49" t="s">
        <v>487</v>
      </c>
      <c r="AS239" s="49" t="s">
        <v>488</v>
      </c>
      <c r="AT239" s="49" t="s">
        <v>489</v>
      </c>
    </row>
    <row r="240" spans="1:46" x14ac:dyDescent="0.25">
      <c r="A240">
        <v>2</v>
      </c>
      <c r="B240" t="s">
        <v>204</v>
      </c>
      <c r="C240" s="50" t="s">
        <v>204</v>
      </c>
      <c r="D240" t="s">
        <v>553</v>
      </c>
      <c r="E240" t="s">
        <v>610</v>
      </c>
      <c r="F240" t="s">
        <v>611</v>
      </c>
      <c r="G240">
        <v>1</v>
      </c>
      <c r="H240">
        <v>1</v>
      </c>
      <c r="I240">
        <v>1</v>
      </c>
      <c r="J240">
        <v>1</v>
      </c>
      <c r="K240">
        <v>1</v>
      </c>
      <c r="L240">
        <v>1</v>
      </c>
      <c r="M240">
        <v>1</v>
      </c>
      <c r="N240">
        <v>1</v>
      </c>
      <c r="O240">
        <v>1</v>
      </c>
      <c r="P240">
        <v>1</v>
      </c>
      <c r="Q240">
        <v>1</v>
      </c>
      <c r="R240">
        <v>1</v>
      </c>
      <c r="S240">
        <v>1</v>
      </c>
      <c r="T240">
        <v>1</v>
      </c>
      <c r="U240">
        <v>1</v>
      </c>
      <c r="V240">
        <v>1</v>
      </c>
      <c r="W240">
        <v>1</v>
      </c>
      <c r="X240">
        <v>1</v>
      </c>
      <c r="Y240">
        <v>1</v>
      </c>
      <c r="Z240">
        <v>1</v>
      </c>
      <c r="AA240">
        <v>1</v>
      </c>
      <c r="AB240">
        <v>1</v>
      </c>
      <c r="AC240">
        <v>1</v>
      </c>
      <c r="AD240">
        <v>1</v>
      </c>
      <c r="AE240">
        <v>1</v>
      </c>
      <c r="AF240">
        <v>1</v>
      </c>
      <c r="AG240">
        <v>1</v>
      </c>
      <c r="AH240">
        <v>1</v>
      </c>
      <c r="AI240">
        <v>1</v>
      </c>
      <c r="AJ240">
        <v>1</v>
      </c>
      <c r="AK240">
        <v>1</v>
      </c>
      <c r="AL240">
        <v>0</v>
      </c>
      <c r="AM240" s="49" t="s">
        <v>415</v>
      </c>
      <c r="AN240" s="49" t="s">
        <v>14</v>
      </c>
      <c r="AO240" s="49" t="s">
        <v>485</v>
      </c>
      <c r="AP240" s="49" t="s">
        <v>494</v>
      </c>
      <c r="AQ240" s="49" t="s">
        <v>11</v>
      </c>
      <c r="AR240" s="49" t="s">
        <v>487</v>
      </c>
      <c r="AS240" s="49" t="s">
        <v>496</v>
      </c>
      <c r="AT240" s="49" t="s">
        <v>497</v>
      </c>
    </row>
    <row r="241" spans="1:46" x14ac:dyDescent="0.25">
      <c r="A241">
        <v>2</v>
      </c>
      <c r="B241" t="s">
        <v>208</v>
      </c>
      <c r="C241" s="50" t="s">
        <v>208</v>
      </c>
      <c r="D241" t="s">
        <v>209</v>
      </c>
      <c r="E241" t="s">
        <v>610</v>
      </c>
      <c r="F241" t="s">
        <v>611</v>
      </c>
      <c r="G241">
        <v>1</v>
      </c>
      <c r="H241">
        <v>1</v>
      </c>
      <c r="I241">
        <v>1</v>
      </c>
      <c r="J241">
        <v>1</v>
      </c>
      <c r="K241">
        <v>1</v>
      </c>
      <c r="L241">
        <v>1</v>
      </c>
      <c r="M241">
        <v>1</v>
      </c>
      <c r="N241">
        <v>1</v>
      </c>
      <c r="O241">
        <v>1</v>
      </c>
      <c r="P241">
        <v>1</v>
      </c>
      <c r="Q241">
        <v>1</v>
      </c>
      <c r="R241">
        <v>1</v>
      </c>
      <c r="S241">
        <v>1</v>
      </c>
      <c r="T241">
        <v>1</v>
      </c>
      <c r="U241">
        <v>1</v>
      </c>
      <c r="V241">
        <v>1</v>
      </c>
      <c r="W241">
        <v>1</v>
      </c>
      <c r="X241">
        <v>1</v>
      </c>
      <c r="Y241">
        <v>1</v>
      </c>
      <c r="Z241">
        <v>1</v>
      </c>
      <c r="AA241">
        <v>1</v>
      </c>
      <c r="AB241">
        <v>1</v>
      </c>
      <c r="AC241">
        <v>1</v>
      </c>
      <c r="AD241">
        <v>1</v>
      </c>
      <c r="AE241">
        <v>1</v>
      </c>
      <c r="AF241">
        <v>1</v>
      </c>
      <c r="AG241">
        <v>1</v>
      </c>
      <c r="AH241">
        <v>1</v>
      </c>
      <c r="AI241">
        <v>1</v>
      </c>
      <c r="AJ241">
        <v>1</v>
      </c>
      <c r="AK241">
        <v>1</v>
      </c>
      <c r="AL241">
        <v>1</v>
      </c>
      <c r="AM241" s="49" t="s">
        <v>209</v>
      </c>
      <c r="AN241" s="49" t="s">
        <v>14</v>
      </c>
      <c r="AO241" s="49" t="s">
        <v>485</v>
      </c>
      <c r="AP241" s="49" t="s">
        <v>505</v>
      </c>
      <c r="AQ241" s="49" t="s">
        <v>13</v>
      </c>
      <c r="AR241" s="49" t="s">
        <v>487</v>
      </c>
      <c r="AS241" s="49" t="s">
        <v>488</v>
      </c>
      <c r="AT241" s="49" t="s">
        <v>489</v>
      </c>
    </row>
    <row r="242" spans="1:46" x14ac:dyDescent="0.25">
      <c r="A242">
        <v>2</v>
      </c>
      <c r="B242" t="s">
        <v>210</v>
      </c>
      <c r="C242" s="50" t="s">
        <v>210</v>
      </c>
      <c r="D242" t="s">
        <v>211</v>
      </c>
      <c r="E242" t="s">
        <v>610</v>
      </c>
      <c r="F242" t="s">
        <v>611</v>
      </c>
      <c r="G242">
        <v>1</v>
      </c>
      <c r="H242">
        <v>1</v>
      </c>
      <c r="I242">
        <v>1</v>
      </c>
      <c r="J242">
        <v>1</v>
      </c>
      <c r="K242">
        <v>1</v>
      </c>
      <c r="L242">
        <v>1</v>
      </c>
      <c r="M242">
        <v>1</v>
      </c>
      <c r="N242">
        <v>1</v>
      </c>
      <c r="O242">
        <v>1</v>
      </c>
      <c r="P242">
        <v>1</v>
      </c>
      <c r="Q242">
        <v>1</v>
      </c>
      <c r="R242">
        <v>1</v>
      </c>
      <c r="S242">
        <v>1</v>
      </c>
      <c r="T242">
        <v>1</v>
      </c>
      <c r="U242">
        <v>1</v>
      </c>
      <c r="V242">
        <v>1</v>
      </c>
      <c r="W242">
        <v>1</v>
      </c>
      <c r="X242">
        <v>1</v>
      </c>
      <c r="Y242">
        <v>1</v>
      </c>
      <c r="Z242">
        <v>1</v>
      </c>
      <c r="AA242">
        <v>1</v>
      </c>
      <c r="AB242">
        <v>1</v>
      </c>
      <c r="AC242">
        <v>1</v>
      </c>
      <c r="AD242">
        <v>1</v>
      </c>
      <c r="AE242">
        <v>1</v>
      </c>
      <c r="AF242">
        <v>1</v>
      </c>
      <c r="AG242">
        <v>1</v>
      </c>
      <c r="AH242">
        <v>1</v>
      </c>
      <c r="AI242">
        <v>1</v>
      </c>
      <c r="AJ242">
        <v>1</v>
      </c>
      <c r="AK242">
        <v>1</v>
      </c>
      <c r="AL242">
        <v>1</v>
      </c>
      <c r="AM242" s="49" t="s">
        <v>211</v>
      </c>
      <c r="AN242" s="49" t="s">
        <v>14</v>
      </c>
      <c r="AO242" s="49" t="s">
        <v>500</v>
      </c>
      <c r="AP242" s="49" t="s">
        <v>505</v>
      </c>
      <c r="AQ242" s="49" t="s">
        <v>13</v>
      </c>
      <c r="AR242" s="49" t="s">
        <v>487</v>
      </c>
      <c r="AS242" s="49" t="s">
        <v>488</v>
      </c>
      <c r="AT242" s="49" t="s">
        <v>489</v>
      </c>
    </row>
    <row r="243" spans="1:46" x14ac:dyDescent="0.25">
      <c r="A243">
        <v>2</v>
      </c>
      <c r="B243" t="s">
        <v>212</v>
      </c>
      <c r="C243" s="50" t="s">
        <v>212</v>
      </c>
      <c r="D243" t="s">
        <v>213</v>
      </c>
      <c r="E243" t="s">
        <v>610</v>
      </c>
      <c r="F243" t="s">
        <v>611</v>
      </c>
      <c r="G243">
        <v>1</v>
      </c>
      <c r="H243">
        <v>1</v>
      </c>
      <c r="I243">
        <v>1</v>
      </c>
      <c r="J243">
        <v>1</v>
      </c>
      <c r="K243">
        <v>1</v>
      </c>
      <c r="L243">
        <v>1</v>
      </c>
      <c r="M243">
        <v>1</v>
      </c>
      <c r="N243">
        <v>1</v>
      </c>
      <c r="O243">
        <v>1</v>
      </c>
      <c r="P243">
        <v>1</v>
      </c>
      <c r="Q243">
        <v>1</v>
      </c>
      <c r="R243">
        <v>1</v>
      </c>
      <c r="S243">
        <v>1</v>
      </c>
      <c r="T243">
        <v>1</v>
      </c>
      <c r="U243">
        <v>1</v>
      </c>
      <c r="V243">
        <v>1</v>
      </c>
      <c r="W243">
        <v>1</v>
      </c>
      <c r="X243">
        <v>1</v>
      </c>
      <c r="Y243">
        <v>1</v>
      </c>
      <c r="Z243">
        <v>1</v>
      </c>
      <c r="AA243">
        <v>1</v>
      </c>
      <c r="AB243">
        <v>1</v>
      </c>
      <c r="AC243">
        <v>1</v>
      </c>
      <c r="AD243">
        <v>1</v>
      </c>
      <c r="AE243">
        <v>1</v>
      </c>
      <c r="AF243">
        <v>1</v>
      </c>
      <c r="AG243">
        <v>1</v>
      </c>
      <c r="AH243">
        <v>1</v>
      </c>
      <c r="AI243">
        <v>1</v>
      </c>
      <c r="AJ243">
        <v>1</v>
      </c>
      <c r="AK243">
        <v>1</v>
      </c>
      <c r="AL243">
        <v>0</v>
      </c>
      <c r="AM243" s="49" t="s">
        <v>213</v>
      </c>
      <c r="AN243" s="49" t="s">
        <v>14</v>
      </c>
      <c r="AO243" s="49" t="s">
        <v>507</v>
      </c>
      <c r="AP243" s="49" t="s">
        <v>501</v>
      </c>
      <c r="AQ243" s="49" t="s">
        <v>10</v>
      </c>
      <c r="AR243" s="49" t="s">
        <v>487</v>
      </c>
      <c r="AS243" s="49" t="s">
        <v>488</v>
      </c>
      <c r="AT243" s="49" t="s">
        <v>489</v>
      </c>
    </row>
    <row r="244" spans="1:46" x14ac:dyDescent="0.25">
      <c r="A244">
        <v>2</v>
      </c>
      <c r="B244" t="s">
        <v>216</v>
      </c>
      <c r="C244" s="50" t="s">
        <v>216</v>
      </c>
      <c r="D244" t="s">
        <v>217</v>
      </c>
      <c r="E244" t="s">
        <v>610</v>
      </c>
      <c r="F244" t="s">
        <v>611</v>
      </c>
      <c r="G244">
        <v>1</v>
      </c>
      <c r="H244">
        <v>1</v>
      </c>
      <c r="I244">
        <v>1</v>
      </c>
      <c r="J244">
        <v>1</v>
      </c>
      <c r="K244">
        <v>1</v>
      </c>
      <c r="L244">
        <v>1</v>
      </c>
      <c r="M244">
        <v>1</v>
      </c>
      <c r="N244">
        <v>1</v>
      </c>
      <c r="O244">
        <v>1</v>
      </c>
      <c r="P244">
        <v>1</v>
      </c>
      <c r="Q244">
        <v>1</v>
      </c>
      <c r="R244">
        <v>1</v>
      </c>
      <c r="S244">
        <v>1</v>
      </c>
      <c r="T244">
        <v>1</v>
      </c>
      <c r="U244">
        <v>1</v>
      </c>
      <c r="V244">
        <v>1</v>
      </c>
      <c r="W244">
        <v>1</v>
      </c>
      <c r="X244">
        <v>1</v>
      </c>
      <c r="Y244">
        <v>1</v>
      </c>
      <c r="Z244">
        <v>1</v>
      </c>
      <c r="AA244">
        <v>1</v>
      </c>
      <c r="AB244">
        <v>1</v>
      </c>
      <c r="AC244">
        <v>1</v>
      </c>
      <c r="AD244">
        <v>1</v>
      </c>
      <c r="AE244">
        <v>1</v>
      </c>
      <c r="AF244">
        <v>1</v>
      </c>
      <c r="AG244">
        <v>1</v>
      </c>
      <c r="AH244">
        <v>1</v>
      </c>
      <c r="AI244">
        <v>1</v>
      </c>
      <c r="AJ244">
        <v>1</v>
      </c>
      <c r="AK244">
        <v>1</v>
      </c>
      <c r="AL244">
        <v>1</v>
      </c>
      <c r="AM244" s="49" t="s">
        <v>217</v>
      </c>
      <c r="AN244" s="49" t="s">
        <v>14</v>
      </c>
      <c r="AO244" s="49" t="s">
        <v>485</v>
      </c>
      <c r="AP244" s="49" t="s">
        <v>505</v>
      </c>
      <c r="AQ244" s="49" t="s">
        <v>13</v>
      </c>
      <c r="AR244" s="49" t="s">
        <v>487</v>
      </c>
      <c r="AS244" s="49" t="s">
        <v>488</v>
      </c>
      <c r="AT244" s="49" t="s">
        <v>489</v>
      </c>
    </row>
    <row r="245" spans="1:46" x14ac:dyDescent="0.25">
      <c r="A245">
        <v>2</v>
      </c>
      <c r="B245" t="s">
        <v>214</v>
      </c>
      <c r="C245" s="50" t="s">
        <v>214</v>
      </c>
      <c r="D245" t="s">
        <v>215</v>
      </c>
      <c r="E245" t="s">
        <v>610</v>
      </c>
      <c r="F245" t="s">
        <v>611</v>
      </c>
      <c r="G245">
        <v>1</v>
      </c>
      <c r="H245">
        <v>1</v>
      </c>
      <c r="I245">
        <v>1</v>
      </c>
      <c r="J245">
        <v>1</v>
      </c>
      <c r="K245">
        <v>1</v>
      </c>
      <c r="L245">
        <v>1</v>
      </c>
      <c r="M245">
        <v>1</v>
      </c>
      <c r="N245">
        <v>1</v>
      </c>
      <c r="O245">
        <v>1</v>
      </c>
      <c r="P245">
        <v>1</v>
      </c>
      <c r="Q245">
        <v>1</v>
      </c>
      <c r="R245">
        <v>1</v>
      </c>
      <c r="S245">
        <v>1</v>
      </c>
      <c r="T245">
        <v>1</v>
      </c>
      <c r="U245">
        <v>1</v>
      </c>
      <c r="V245">
        <v>1</v>
      </c>
      <c r="W245">
        <v>1</v>
      </c>
      <c r="X245">
        <v>1</v>
      </c>
      <c r="Y245">
        <v>1</v>
      </c>
      <c r="Z245">
        <v>1</v>
      </c>
      <c r="AA245">
        <v>1</v>
      </c>
      <c r="AB245">
        <v>1</v>
      </c>
      <c r="AC245">
        <v>1</v>
      </c>
      <c r="AD245">
        <v>1</v>
      </c>
      <c r="AE245">
        <v>1</v>
      </c>
      <c r="AF245">
        <v>1</v>
      </c>
      <c r="AG245">
        <v>1</v>
      </c>
      <c r="AH245">
        <v>1</v>
      </c>
      <c r="AI245">
        <v>1</v>
      </c>
      <c r="AJ245">
        <v>1</v>
      </c>
      <c r="AK245">
        <v>1</v>
      </c>
      <c r="AL245">
        <v>0</v>
      </c>
      <c r="AM245" s="49" t="s">
        <v>215</v>
      </c>
      <c r="AN245" s="49" t="s">
        <v>14</v>
      </c>
      <c r="AO245" s="49" t="s">
        <v>485</v>
      </c>
      <c r="AP245" s="49" t="s">
        <v>501</v>
      </c>
      <c r="AQ245" s="49" t="s">
        <v>11</v>
      </c>
      <c r="AR245" s="49" t="s">
        <v>487</v>
      </c>
      <c r="AS245" s="49" t="s">
        <v>488</v>
      </c>
      <c r="AT245" s="49" t="s">
        <v>489</v>
      </c>
    </row>
    <row r="246" spans="1:46" x14ac:dyDescent="0.25">
      <c r="A246">
        <v>2</v>
      </c>
      <c r="B246" t="s">
        <v>218</v>
      </c>
      <c r="C246" s="50" t="s">
        <v>218</v>
      </c>
      <c r="D246" t="s">
        <v>417</v>
      </c>
      <c r="E246" t="s">
        <v>610</v>
      </c>
      <c r="F246" t="s">
        <v>611</v>
      </c>
      <c r="G246">
        <v>1</v>
      </c>
      <c r="H246">
        <v>1</v>
      </c>
      <c r="I246">
        <v>1</v>
      </c>
      <c r="J246">
        <v>1</v>
      </c>
      <c r="K246">
        <v>1</v>
      </c>
      <c r="L246">
        <v>1</v>
      </c>
      <c r="M246">
        <v>1</v>
      </c>
      <c r="N246">
        <v>1</v>
      </c>
      <c r="O246">
        <v>1</v>
      </c>
      <c r="P246">
        <v>1</v>
      </c>
      <c r="Q246">
        <v>1</v>
      </c>
      <c r="R246">
        <v>1</v>
      </c>
      <c r="S246">
        <v>1</v>
      </c>
      <c r="T246">
        <v>1</v>
      </c>
      <c r="U246">
        <v>1</v>
      </c>
      <c r="V246">
        <v>1</v>
      </c>
      <c r="W246">
        <v>1</v>
      </c>
      <c r="X246">
        <v>1</v>
      </c>
      <c r="Y246">
        <v>1</v>
      </c>
      <c r="Z246">
        <v>1</v>
      </c>
      <c r="AA246">
        <v>1</v>
      </c>
      <c r="AB246">
        <v>1</v>
      </c>
      <c r="AC246">
        <v>1</v>
      </c>
      <c r="AD246">
        <v>1</v>
      </c>
      <c r="AE246">
        <v>1</v>
      </c>
      <c r="AF246">
        <v>1</v>
      </c>
      <c r="AG246">
        <v>1</v>
      </c>
      <c r="AH246">
        <v>1</v>
      </c>
      <c r="AI246">
        <v>1</v>
      </c>
      <c r="AJ246">
        <v>1</v>
      </c>
      <c r="AK246">
        <v>1</v>
      </c>
      <c r="AL246">
        <v>0</v>
      </c>
      <c r="AM246" s="49" t="s">
        <v>417</v>
      </c>
      <c r="AN246" s="49" t="s">
        <v>14</v>
      </c>
      <c r="AO246" s="49" t="s">
        <v>500</v>
      </c>
      <c r="AP246" s="49" t="s">
        <v>501</v>
      </c>
      <c r="AQ246" s="49" t="s">
        <v>502</v>
      </c>
      <c r="AR246" s="49" t="s">
        <v>495</v>
      </c>
      <c r="AS246" s="49" t="s">
        <v>496</v>
      </c>
      <c r="AT246" s="49" t="s">
        <v>497</v>
      </c>
    </row>
    <row r="247" spans="1:46" x14ac:dyDescent="0.25">
      <c r="A247">
        <v>2</v>
      </c>
      <c r="B247" t="s">
        <v>219</v>
      </c>
      <c r="C247" s="50" t="s">
        <v>219</v>
      </c>
      <c r="D247" t="s">
        <v>220</v>
      </c>
      <c r="E247" t="s">
        <v>610</v>
      </c>
      <c r="F247" t="s">
        <v>611</v>
      </c>
      <c r="G247">
        <v>1</v>
      </c>
      <c r="H247">
        <v>1</v>
      </c>
      <c r="I247">
        <v>1</v>
      </c>
      <c r="J247">
        <v>1</v>
      </c>
      <c r="K247">
        <v>1</v>
      </c>
      <c r="L247">
        <v>1</v>
      </c>
      <c r="M247">
        <v>1</v>
      </c>
      <c r="N247">
        <v>1</v>
      </c>
      <c r="O247">
        <v>1</v>
      </c>
      <c r="P247">
        <v>1</v>
      </c>
      <c r="Q247">
        <v>1</v>
      </c>
      <c r="R247">
        <v>1</v>
      </c>
      <c r="S247">
        <v>1</v>
      </c>
      <c r="T247">
        <v>1</v>
      </c>
      <c r="U247">
        <v>1</v>
      </c>
      <c r="V247">
        <v>1</v>
      </c>
      <c r="W247">
        <v>1</v>
      </c>
      <c r="X247">
        <v>1</v>
      </c>
      <c r="Y247">
        <v>1</v>
      </c>
      <c r="Z247">
        <v>1</v>
      </c>
      <c r="AA247">
        <v>1</v>
      </c>
      <c r="AB247">
        <v>1</v>
      </c>
      <c r="AC247">
        <v>1</v>
      </c>
      <c r="AD247">
        <v>1</v>
      </c>
      <c r="AE247">
        <v>1</v>
      </c>
      <c r="AF247">
        <v>1</v>
      </c>
      <c r="AG247">
        <v>1</v>
      </c>
      <c r="AH247">
        <v>1</v>
      </c>
      <c r="AI247">
        <v>1</v>
      </c>
      <c r="AJ247">
        <v>1</v>
      </c>
      <c r="AK247">
        <v>1</v>
      </c>
      <c r="AL247">
        <v>0</v>
      </c>
      <c r="AM247" s="49" t="s">
        <v>220</v>
      </c>
      <c r="AN247" s="49" t="s">
        <v>6</v>
      </c>
      <c r="AO247" s="49" t="s">
        <v>9</v>
      </c>
      <c r="AP247" s="49" t="s">
        <v>494</v>
      </c>
      <c r="AQ247" s="49" t="s">
        <v>9</v>
      </c>
      <c r="AR247" s="49" t="s">
        <v>487</v>
      </c>
      <c r="AS247" s="49" t="s">
        <v>488</v>
      </c>
      <c r="AT247" s="49" t="s">
        <v>489</v>
      </c>
    </row>
    <row r="248" spans="1:46" x14ac:dyDescent="0.25">
      <c r="A248">
        <v>2</v>
      </c>
      <c r="B248" t="s">
        <v>355</v>
      </c>
      <c r="C248" s="50" t="s">
        <v>355</v>
      </c>
      <c r="D248" t="s">
        <v>554</v>
      </c>
      <c r="E248" t="s">
        <v>610</v>
      </c>
      <c r="F248" t="s">
        <v>611</v>
      </c>
      <c r="G248">
        <v>1</v>
      </c>
      <c r="H248">
        <v>1</v>
      </c>
      <c r="I248">
        <v>1</v>
      </c>
      <c r="J248">
        <v>1</v>
      </c>
      <c r="K248">
        <v>1</v>
      </c>
      <c r="L248">
        <v>1</v>
      </c>
      <c r="M248">
        <v>1</v>
      </c>
      <c r="N248">
        <v>1</v>
      </c>
      <c r="O248">
        <v>1</v>
      </c>
      <c r="P248">
        <v>1</v>
      </c>
      <c r="Q248">
        <v>1</v>
      </c>
      <c r="R248">
        <v>1</v>
      </c>
      <c r="S248">
        <v>1</v>
      </c>
      <c r="T248">
        <v>1</v>
      </c>
      <c r="U248">
        <v>1</v>
      </c>
      <c r="V248">
        <v>1</v>
      </c>
      <c r="W248">
        <v>1</v>
      </c>
      <c r="X248">
        <v>1</v>
      </c>
      <c r="Y248">
        <v>1</v>
      </c>
      <c r="Z248">
        <v>1</v>
      </c>
      <c r="AA248">
        <v>1</v>
      </c>
      <c r="AB248">
        <v>1</v>
      </c>
      <c r="AC248">
        <v>1</v>
      </c>
      <c r="AD248">
        <v>1</v>
      </c>
      <c r="AE248">
        <v>1</v>
      </c>
      <c r="AF248">
        <v>1</v>
      </c>
      <c r="AG248">
        <v>1</v>
      </c>
      <c r="AH248">
        <v>1</v>
      </c>
      <c r="AI248">
        <v>1</v>
      </c>
      <c r="AJ248">
        <v>1</v>
      </c>
      <c r="AK248">
        <v>1</v>
      </c>
      <c r="AL248">
        <v>0</v>
      </c>
      <c r="AM248" s="49" t="s">
        <v>356</v>
      </c>
      <c r="AN248" s="49" t="s">
        <v>4</v>
      </c>
      <c r="AO248" s="49" t="s">
        <v>9</v>
      </c>
      <c r="AP248" s="49" t="s">
        <v>494</v>
      </c>
      <c r="AQ248" s="49" t="s">
        <v>9</v>
      </c>
      <c r="AR248" s="49" t="s">
        <v>487</v>
      </c>
      <c r="AS248" s="49" t="s">
        <v>488</v>
      </c>
      <c r="AT248" s="49" t="s">
        <v>489</v>
      </c>
    </row>
    <row r="249" spans="1:46" x14ac:dyDescent="0.25">
      <c r="A249">
        <v>2</v>
      </c>
      <c r="B249" t="s">
        <v>229</v>
      </c>
      <c r="C249" s="50" t="s">
        <v>229</v>
      </c>
      <c r="D249" t="s">
        <v>230</v>
      </c>
      <c r="E249" t="s">
        <v>610</v>
      </c>
      <c r="F249" t="s">
        <v>611</v>
      </c>
      <c r="G249">
        <v>1</v>
      </c>
      <c r="H249">
        <v>1</v>
      </c>
      <c r="I249">
        <v>1</v>
      </c>
      <c r="J249">
        <v>1</v>
      </c>
      <c r="K249">
        <v>1</v>
      </c>
      <c r="L249">
        <v>1</v>
      </c>
      <c r="M249">
        <v>1</v>
      </c>
      <c r="N249">
        <v>1</v>
      </c>
      <c r="O249">
        <v>1</v>
      </c>
      <c r="P249">
        <v>1</v>
      </c>
      <c r="Q249">
        <v>1</v>
      </c>
      <c r="R249">
        <v>1</v>
      </c>
      <c r="S249">
        <v>1</v>
      </c>
      <c r="T249">
        <v>1</v>
      </c>
      <c r="U249">
        <v>1</v>
      </c>
      <c r="V249">
        <v>1</v>
      </c>
      <c r="W249">
        <v>1</v>
      </c>
      <c r="X249">
        <v>1</v>
      </c>
      <c r="Y249">
        <v>1</v>
      </c>
      <c r="Z249">
        <v>1</v>
      </c>
      <c r="AA249">
        <v>1</v>
      </c>
      <c r="AB249">
        <v>1</v>
      </c>
      <c r="AC249">
        <v>1</v>
      </c>
      <c r="AD249">
        <v>1</v>
      </c>
      <c r="AE249">
        <v>1</v>
      </c>
      <c r="AF249">
        <v>1</v>
      </c>
      <c r="AG249">
        <v>1</v>
      </c>
      <c r="AH249">
        <v>1</v>
      </c>
      <c r="AI249">
        <v>1</v>
      </c>
      <c r="AJ249">
        <v>1</v>
      </c>
      <c r="AK249">
        <v>1</v>
      </c>
      <c r="AL249">
        <v>1</v>
      </c>
      <c r="AM249" s="49" t="s">
        <v>230</v>
      </c>
      <c r="AN249" s="49" t="s">
        <v>14</v>
      </c>
      <c r="AO249" s="49" t="s">
        <v>485</v>
      </c>
      <c r="AP249" s="49" t="s">
        <v>505</v>
      </c>
      <c r="AQ249" s="49" t="s">
        <v>13</v>
      </c>
      <c r="AR249" s="49" t="s">
        <v>487</v>
      </c>
      <c r="AS249" s="49" t="s">
        <v>488</v>
      </c>
      <c r="AT249" s="49" t="s">
        <v>489</v>
      </c>
    </row>
    <row r="250" spans="1:46" x14ac:dyDescent="0.25">
      <c r="A250">
        <v>2</v>
      </c>
      <c r="B250" t="s">
        <v>555</v>
      </c>
      <c r="C250" s="50" t="s">
        <v>556</v>
      </c>
      <c r="D250" t="s">
        <v>557</v>
      </c>
      <c r="E250" t="s">
        <v>610</v>
      </c>
      <c r="F250" t="s">
        <v>611</v>
      </c>
      <c r="G250">
        <v>0</v>
      </c>
      <c r="H250">
        <v>0</v>
      </c>
      <c r="I250">
        <v>0</v>
      </c>
      <c r="J250">
        <v>0</v>
      </c>
      <c r="K250">
        <v>0</v>
      </c>
      <c r="L250">
        <v>0</v>
      </c>
      <c r="M250">
        <v>0</v>
      </c>
      <c r="N250">
        <v>0</v>
      </c>
      <c r="O250">
        <v>0</v>
      </c>
      <c r="P250">
        <v>0</v>
      </c>
      <c r="Q250">
        <v>1</v>
      </c>
      <c r="R250">
        <v>1</v>
      </c>
      <c r="S250">
        <v>1</v>
      </c>
      <c r="T250">
        <v>1</v>
      </c>
      <c r="U250">
        <v>1</v>
      </c>
      <c r="V250">
        <v>1</v>
      </c>
      <c r="W250">
        <v>1</v>
      </c>
      <c r="X250">
        <v>1</v>
      </c>
      <c r="Y250">
        <v>1</v>
      </c>
      <c r="Z250">
        <v>1</v>
      </c>
      <c r="AA250">
        <v>1</v>
      </c>
      <c r="AB250">
        <v>1</v>
      </c>
      <c r="AC250">
        <v>1</v>
      </c>
      <c r="AD250">
        <v>1</v>
      </c>
      <c r="AE250">
        <v>1</v>
      </c>
      <c r="AF250">
        <v>1</v>
      </c>
      <c r="AG250">
        <v>1</v>
      </c>
      <c r="AH250">
        <v>1</v>
      </c>
      <c r="AI250">
        <v>1</v>
      </c>
      <c r="AJ250">
        <v>1</v>
      </c>
      <c r="AK250">
        <v>1</v>
      </c>
      <c r="AL250">
        <v>1</v>
      </c>
      <c r="AM250" s="49" t="e">
        <v>#N/A</v>
      </c>
      <c r="AN250" s="49" t="e">
        <v>#N/A</v>
      </c>
      <c r="AO250" s="49" t="e">
        <v>#N/A</v>
      </c>
      <c r="AP250" s="49" t="e">
        <v>#N/A</v>
      </c>
      <c r="AQ250" s="49" t="e">
        <v>#N/A</v>
      </c>
      <c r="AR250" s="49" t="e">
        <v>#N/A</v>
      </c>
      <c r="AS250" s="49" t="e">
        <v>#N/A</v>
      </c>
      <c r="AT250" s="49" t="e">
        <v>#N/A</v>
      </c>
    </row>
    <row r="251" spans="1:46" x14ac:dyDescent="0.25">
      <c r="A251">
        <v>2</v>
      </c>
      <c r="B251" t="s">
        <v>231</v>
      </c>
      <c r="C251" s="50" t="s">
        <v>231</v>
      </c>
      <c r="D251" t="s">
        <v>418</v>
      </c>
      <c r="E251" t="s">
        <v>610</v>
      </c>
      <c r="F251" t="s">
        <v>611</v>
      </c>
      <c r="G251">
        <v>1</v>
      </c>
      <c r="H251">
        <v>1</v>
      </c>
      <c r="I251">
        <v>1</v>
      </c>
      <c r="J251">
        <v>1</v>
      </c>
      <c r="K251">
        <v>1</v>
      </c>
      <c r="L251">
        <v>1</v>
      </c>
      <c r="M251">
        <v>1</v>
      </c>
      <c r="N251">
        <v>1</v>
      </c>
      <c r="O251">
        <v>1</v>
      </c>
      <c r="P251">
        <v>1</v>
      </c>
      <c r="Q251">
        <v>1</v>
      </c>
      <c r="R251">
        <v>1</v>
      </c>
      <c r="S251">
        <v>1</v>
      </c>
      <c r="T251">
        <v>1</v>
      </c>
      <c r="U251">
        <v>1</v>
      </c>
      <c r="V251">
        <v>1</v>
      </c>
      <c r="W251">
        <v>1</v>
      </c>
      <c r="X251">
        <v>1</v>
      </c>
      <c r="Y251">
        <v>1</v>
      </c>
      <c r="Z251">
        <v>1</v>
      </c>
      <c r="AA251">
        <v>1</v>
      </c>
      <c r="AB251">
        <v>1</v>
      </c>
      <c r="AC251">
        <v>1</v>
      </c>
      <c r="AD251">
        <v>1</v>
      </c>
      <c r="AE251">
        <v>1</v>
      </c>
      <c r="AF251">
        <v>1</v>
      </c>
      <c r="AG251">
        <v>1</v>
      </c>
      <c r="AH251">
        <v>1</v>
      </c>
      <c r="AI251">
        <v>1</v>
      </c>
      <c r="AJ251">
        <v>1</v>
      </c>
      <c r="AK251">
        <v>1</v>
      </c>
      <c r="AL251">
        <v>0</v>
      </c>
      <c r="AM251" s="49" t="s">
        <v>418</v>
      </c>
      <c r="AN251" s="49" t="s">
        <v>14</v>
      </c>
      <c r="AO251" s="49" t="s">
        <v>485</v>
      </c>
      <c r="AP251" s="49" t="s">
        <v>505</v>
      </c>
      <c r="AQ251" s="49" t="s">
        <v>13</v>
      </c>
      <c r="AR251" s="49" t="s">
        <v>495</v>
      </c>
      <c r="AS251" s="49" t="s">
        <v>496</v>
      </c>
      <c r="AT251" s="49" t="s">
        <v>497</v>
      </c>
    </row>
    <row r="252" spans="1:46" x14ac:dyDescent="0.25">
      <c r="A252">
        <v>2</v>
      </c>
      <c r="B252" t="s">
        <v>221</v>
      </c>
      <c r="C252" s="50" t="s">
        <v>221</v>
      </c>
      <c r="D252" t="s">
        <v>222</v>
      </c>
      <c r="E252" t="s">
        <v>610</v>
      </c>
      <c r="F252" t="s">
        <v>611</v>
      </c>
      <c r="G252">
        <v>1</v>
      </c>
      <c r="H252">
        <v>1</v>
      </c>
      <c r="I252">
        <v>1</v>
      </c>
      <c r="J252">
        <v>1</v>
      </c>
      <c r="K252">
        <v>1</v>
      </c>
      <c r="L252">
        <v>1</v>
      </c>
      <c r="M252">
        <v>1</v>
      </c>
      <c r="N252">
        <v>1</v>
      </c>
      <c r="O252">
        <v>1</v>
      </c>
      <c r="P252">
        <v>1</v>
      </c>
      <c r="Q252">
        <v>1</v>
      </c>
      <c r="R252">
        <v>1</v>
      </c>
      <c r="S252">
        <v>1</v>
      </c>
      <c r="T252">
        <v>1</v>
      </c>
      <c r="U252">
        <v>1</v>
      </c>
      <c r="V252">
        <v>1</v>
      </c>
      <c r="W252">
        <v>1</v>
      </c>
      <c r="X252">
        <v>1</v>
      </c>
      <c r="Y252">
        <v>1</v>
      </c>
      <c r="Z252">
        <v>1</v>
      </c>
      <c r="AA252">
        <v>1</v>
      </c>
      <c r="AB252">
        <v>1</v>
      </c>
      <c r="AC252">
        <v>1</v>
      </c>
      <c r="AD252">
        <v>1</v>
      </c>
      <c r="AE252">
        <v>1</v>
      </c>
      <c r="AF252">
        <v>1</v>
      </c>
      <c r="AG252">
        <v>1</v>
      </c>
      <c r="AH252">
        <v>1</v>
      </c>
      <c r="AI252">
        <v>1</v>
      </c>
      <c r="AJ252">
        <v>1</v>
      </c>
      <c r="AK252">
        <v>1</v>
      </c>
      <c r="AL252">
        <v>0</v>
      </c>
      <c r="AM252" s="49" t="s">
        <v>222</v>
      </c>
      <c r="AN252" s="49" t="s">
        <v>14</v>
      </c>
      <c r="AO252" s="49" t="s">
        <v>485</v>
      </c>
      <c r="AP252" s="49" t="s">
        <v>494</v>
      </c>
      <c r="AQ252" s="49" t="s">
        <v>11</v>
      </c>
      <c r="AR252" s="49" t="s">
        <v>495</v>
      </c>
      <c r="AS252" s="49" t="s">
        <v>488</v>
      </c>
      <c r="AT252" s="49" t="s">
        <v>489</v>
      </c>
    </row>
    <row r="253" spans="1:46" x14ac:dyDescent="0.25">
      <c r="A253">
        <v>2</v>
      </c>
      <c r="B253" t="s">
        <v>232</v>
      </c>
      <c r="C253" s="50" t="s">
        <v>232</v>
      </c>
      <c r="D253" t="s">
        <v>558</v>
      </c>
      <c r="E253" t="s">
        <v>610</v>
      </c>
      <c r="F253" t="s">
        <v>611</v>
      </c>
      <c r="G253">
        <v>0</v>
      </c>
      <c r="H253">
        <v>0</v>
      </c>
      <c r="I253">
        <v>0</v>
      </c>
      <c r="J253">
        <v>0</v>
      </c>
      <c r="K253">
        <v>0</v>
      </c>
      <c r="L253">
        <v>0</v>
      </c>
      <c r="M253">
        <v>0</v>
      </c>
      <c r="N253">
        <v>0</v>
      </c>
      <c r="O253">
        <v>0</v>
      </c>
      <c r="P253">
        <v>0</v>
      </c>
      <c r="Q253">
        <v>1</v>
      </c>
      <c r="R253">
        <v>1</v>
      </c>
      <c r="S253">
        <v>1</v>
      </c>
      <c r="T253">
        <v>1</v>
      </c>
      <c r="U253">
        <v>1</v>
      </c>
      <c r="V253">
        <v>1</v>
      </c>
      <c r="W253">
        <v>1</v>
      </c>
      <c r="X253">
        <v>1</v>
      </c>
      <c r="Y253">
        <v>1</v>
      </c>
      <c r="Z253">
        <v>1</v>
      </c>
      <c r="AA253">
        <v>1</v>
      </c>
      <c r="AB253">
        <v>1</v>
      </c>
      <c r="AC253">
        <v>1</v>
      </c>
      <c r="AD253">
        <v>1</v>
      </c>
      <c r="AE253">
        <v>1</v>
      </c>
      <c r="AF253">
        <v>1</v>
      </c>
      <c r="AG253">
        <v>1</v>
      </c>
      <c r="AH253">
        <v>1</v>
      </c>
      <c r="AI253">
        <v>1</v>
      </c>
      <c r="AJ253">
        <v>1</v>
      </c>
      <c r="AK253">
        <v>1</v>
      </c>
      <c r="AL253">
        <v>0</v>
      </c>
      <c r="AM253" s="49" t="s">
        <v>233</v>
      </c>
      <c r="AN253" s="49" t="s">
        <v>14</v>
      </c>
      <c r="AO253" s="49" t="s">
        <v>485</v>
      </c>
      <c r="AP253" s="49" t="s">
        <v>494</v>
      </c>
      <c r="AQ253" s="49" t="s">
        <v>11</v>
      </c>
      <c r="AR253" s="49" t="s">
        <v>487</v>
      </c>
      <c r="AS253" s="49" t="s">
        <v>488</v>
      </c>
      <c r="AT253" s="49" t="s">
        <v>489</v>
      </c>
    </row>
    <row r="254" spans="1:46" x14ac:dyDescent="0.25">
      <c r="A254">
        <v>2</v>
      </c>
      <c r="B254" t="s">
        <v>249</v>
      </c>
      <c r="C254" s="50" t="s">
        <v>249</v>
      </c>
      <c r="D254" t="s">
        <v>250</v>
      </c>
      <c r="E254" t="s">
        <v>610</v>
      </c>
      <c r="F254" t="s">
        <v>611</v>
      </c>
      <c r="G254">
        <v>1</v>
      </c>
      <c r="H254">
        <v>1</v>
      </c>
      <c r="I254">
        <v>1</v>
      </c>
      <c r="J254">
        <v>1</v>
      </c>
      <c r="K254">
        <v>1</v>
      </c>
      <c r="L254">
        <v>1</v>
      </c>
      <c r="M254">
        <v>1</v>
      </c>
      <c r="N254">
        <v>1</v>
      </c>
      <c r="O254">
        <v>1</v>
      </c>
      <c r="P254">
        <v>1</v>
      </c>
      <c r="Q254">
        <v>1</v>
      </c>
      <c r="R254">
        <v>1</v>
      </c>
      <c r="S254">
        <v>1</v>
      </c>
      <c r="T254">
        <v>1</v>
      </c>
      <c r="U254">
        <v>1</v>
      </c>
      <c r="V254">
        <v>1</v>
      </c>
      <c r="W254">
        <v>1</v>
      </c>
      <c r="X254">
        <v>1</v>
      </c>
      <c r="Y254">
        <v>1</v>
      </c>
      <c r="Z254">
        <v>1</v>
      </c>
      <c r="AA254">
        <v>1</v>
      </c>
      <c r="AB254">
        <v>1</v>
      </c>
      <c r="AC254">
        <v>1</v>
      </c>
      <c r="AD254">
        <v>1</v>
      </c>
      <c r="AE254">
        <v>1</v>
      </c>
      <c r="AF254">
        <v>1</v>
      </c>
      <c r="AG254">
        <v>1</v>
      </c>
      <c r="AH254">
        <v>1</v>
      </c>
      <c r="AI254">
        <v>1</v>
      </c>
      <c r="AJ254">
        <v>1</v>
      </c>
      <c r="AK254">
        <v>1</v>
      </c>
      <c r="AL254">
        <v>1</v>
      </c>
      <c r="AM254" s="49" t="s">
        <v>250</v>
      </c>
      <c r="AN254" s="49" t="s">
        <v>14</v>
      </c>
      <c r="AO254" s="49" t="s">
        <v>500</v>
      </c>
      <c r="AP254" s="49" t="s">
        <v>505</v>
      </c>
      <c r="AQ254" s="49" t="s">
        <v>13</v>
      </c>
      <c r="AR254" s="49" t="s">
        <v>487</v>
      </c>
      <c r="AS254" s="49" t="s">
        <v>488</v>
      </c>
      <c r="AT254" s="49" t="s">
        <v>489</v>
      </c>
    </row>
    <row r="255" spans="1:46" x14ac:dyDescent="0.25">
      <c r="A255">
        <v>2</v>
      </c>
      <c r="B255" t="s">
        <v>234</v>
      </c>
      <c r="C255" s="50" t="s">
        <v>234</v>
      </c>
      <c r="D255" t="s">
        <v>235</v>
      </c>
      <c r="E255" t="s">
        <v>610</v>
      </c>
      <c r="F255" t="s">
        <v>611</v>
      </c>
      <c r="G255">
        <v>1</v>
      </c>
      <c r="H255">
        <v>1</v>
      </c>
      <c r="I255">
        <v>1</v>
      </c>
      <c r="J255">
        <v>1</v>
      </c>
      <c r="K255">
        <v>1</v>
      </c>
      <c r="L255">
        <v>1</v>
      </c>
      <c r="M255">
        <v>1</v>
      </c>
      <c r="N255">
        <v>1</v>
      </c>
      <c r="O255">
        <v>1</v>
      </c>
      <c r="P255">
        <v>1</v>
      </c>
      <c r="Q255">
        <v>1</v>
      </c>
      <c r="R255">
        <v>1</v>
      </c>
      <c r="S255">
        <v>1</v>
      </c>
      <c r="T255">
        <v>1</v>
      </c>
      <c r="U255">
        <v>1</v>
      </c>
      <c r="V255">
        <v>1</v>
      </c>
      <c r="W255">
        <v>1</v>
      </c>
      <c r="X255">
        <v>1</v>
      </c>
      <c r="Y255">
        <v>1</v>
      </c>
      <c r="Z255">
        <v>1</v>
      </c>
      <c r="AA255">
        <v>1</v>
      </c>
      <c r="AB255">
        <v>1</v>
      </c>
      <c r="AC255">
        <v>1</v>
      </c>
      <c r="AD255">
        <v>1</v>
      </c>
      <c r="AE255">
        <v>1</v>
      </c>
      <c r="AF255">
        <v>1</v>
      </c>
      <c r="AG255">
        <v>1</v>
      </c>
      <c r="AH255">
        <v>1</v>
      </c>
      <c r="AI255">
        <v>1</v>
      </c>
      <c r="AJ255">
        <v>1</v>
      </c>
      <c r="AK255">
        <v>1</v>
      </c>
      <c r="AL255">
        <v>0</v>
      </c>
      <c r="AM255" s="49" t="s">
        <v>235</v>
      </c>
      <c r="AN255" s="49" t="s">
        <v>14</v>
      </c>
      <c r="AO255" s="49" t="s">
        <v>485</v>
      </c>
      <c r="AP255" s="49" t="s">
        <v>501</v>
      </c>
      <c r="AQ255" s="49" t="s">
        <v>11</v>
      </c>
      <c r="AR255" s="49" t="s">
        <v>487</v>
      </c>
      <c r="AS255" s="49" t="s">
        <v>488</v>
      </c>
      <c r="AT255" s="49" t="s">
        <v>489</v>
      </c>
    </row>
    <row r="256" spans="1:46" x14ac:dyDescent="0.25">
      <c r="A256">
        <v>2</v>
      </c>
      <c r="B256" t="s">
        <v>238</v>
      </c>
      <c r="C256" s="50" t="s">
        <v>238</v>
      </c>
      <c r="D256" t="s">
        <v>419</v>
      </c>
      <c r="E256" t="s">
        <v>610</v>
      </c>
      <c r="F256" t="s">
        <v>611</v>
      </c>
      <c r="G256">
        <v>1</v>
      </c>
      <c r="H256">
        <v>1</v>
      </c>
      <c r="I256">
        <v>1</v>
      </c>
      <c r="J256">
        <v>1</v>
      </c>
      <c r="K256">
        <v>1</v>
      </c>
      <c r="L256">
        <v>1</v>
      </c>
      <c r="M256">
        <v>1</v>
      </c>
      <c r="N256">
        <v>1</v>
      </c>
      <c r="O256">
        <v>1</v>
      </c>
      <c r="P256">
        <v>1</v>
      </c>
      <c r="Q256">
        <v>1</v>
      </c>
      <c r="R256">
        <v>1</v>
      </c>
      <c r="S256">
        <v>1</v>
      </c>
      <c r="T256">
        <v>1</v>
      </c>
      <c r="U256">
        <v>1</v>
      </c>
      <c r="V256">
        <v>1</v>
      </c>
      <c r="W256">
        <v>1</v>
      </c>
      <c r="X256">
        <v>1</v>
      </c>
      <c r="Y256">
        <v>1</v>
      </c>
      <c r="Z256">
        <v>1</v>
      </c>
      <c r="AA256">
        <v>1</v>
      </c>
      <c r="AB256">
        <v>1</v>
      </c>
      <c r="AC256">
        <v>1</v>
      </c>
      <c r="AD256">
        <v>1</v>
      </c>
      <c r="AE256">
        <v>1</v>
      </c>
      <c r="AF256">
        <v>1</v>
      </c>
      <c r="AG256">
        <v>1</v>
      </c>
      <c r="AH256">
        <v>1</v>
      </c>
      <c r="AI256">
        <v>1</v>
      </c>
      <c r="AJ256">
        <v>1</v>
      </c>
      <c r="AK256">
        <v>1</v>
      </c>
      <c r="AL256">
        <v>0</v>
      </c>
      <c r="AM256" s="49" t="s">
        <v>419</v>
      </c>
      <c r="AN256" s="49" t="s">
        <v>7</v>
      </c>
      <c r="AO256" s="49" t="s">
        <v>9</v>
      </c>
      <c r="AP256" s="49" t="s">
        <v>501</v>
      </c>
      <c r="AQ256" s="49" t="s">
        <v>9</v>
      </c>
      <c r="AR256" s="49" t="s">
        <v>495</v>
      </c>
      <c r="AS256" s="49" t="s">
        <v>496</v>
      </c>
      <c r="AT256" s="49" t="s">
        <v>497</v>
      </c>
    </row>
    <row r="257" spans="1:46" x14ac:dyDescent="0.25">
      <c r="A257">
        <v>2</v>
      </c>
      <c r="B257" t="s">
        <v>245</v>
      </c>
      <c r="C257" s="50" t="s">
        <v>245</v>
      </c>
      <c r="D257" t="s">
        <v>246</v>
      </c>
      <c r="E257" t="s">
        <v>610</v>
      </c>
      <c r="F257" t="s">
        <v>611</v>
      </c>
      <c r="G257">
        <v>1</v>
      </c>
      <c r="H257">
        <v>1</v>
      </c>
      <c r="I257">
        <v>1</v>
      </c>
      <c r="J257">
        <v>1</v>
      </c>
      <c r="K257">
        <v>1</v>
      </c>
      <c r="L257">
        <v>1</v>
      </c>
      <c r="M257">
        <v>1</v>
      </c>
      <c r="N257">
        <v>1</v>
      </c>
      <c r="O257">
        <v>1</v>
      </c>
      <c r="P257">
        <v>1</v>
      </c>
      <c r="Q257">
        <v>1</v>
      </c>
      <c r="R257">
        <v>1</v>
      </c>
      <c r="S257">
        <v>1</v>
      </c>
      <c r="T257">
        <v>1</v>
      </c>
      <c r="U257">
        <v>1</v>
      </c>
      <c r="V257">
        <v>1</v>
      </c>
      <c r="W257">
        <v>1</v>
      </c>
      <c r="X257">
        <v>1</v>
      </c>
      <c r="Y257">
        <v>1</v>
      </c>
      <c r="Z257">
        <v>1</v>
      </c>
      <c r="AA257">
        <v>1</v>
      </c>
      <c r="AB257">
        <v>1</v>
      </c>
      <c r="AC257">
        <v>1</v>
      </c>
      <c r="AD257">
        <v>1</v>
      </c>
      <c r="AE257">
        <v>1</v>
      </c>
      <c r="AF257">
        <v>1</v>
      </c>
      <c r="AG257">
        <v>1</v>
      </c>
      <c r="AH257">
        <v>1</v>
      </c>
      <c r="AI257">
        <v>1</v>
      </c>
      <c r="AJ257">
        <v>1</v>
      </c>
      <c r="AK257">
        <v>1</v>
      </c>
      <c r="AL257">
        <v>1</v>
      </c>
      <c r="AM257" s="49" t="s">
        <v>246</v>
      </c>
      <c r="AN257" s="49" t="s">
        <v>14</v>
      </c>
      <c r="AO257" s="49" t="s">
        <v>500</v>
      </c>
      <c r="AP257" s="49" t="s">
        <v>505</v>
      </c>
      <c r="AQ257" s="49" t="s">
        <v>13</v>
      </c>
      <c r="AR257" s="49" t="s">
        <v>487</v>
      </c>
      <c r="AS257" s="49" t="s">
        <v>488</v>
      </c>
      <c r="AT257" s="49" t="s">
        <v>489</v>
      </c>
    </row>
    <row r="258" spans="1:46" x14ac:dyDescent="0.25">
      <c r="A258">
        <v>2</v>
      </c>
      <c r="B258" t="s">
        <v>247</v>
      </c>
      <c r="C258" s="50" t="s">
        <v>247</v>
      </c>
      <c r="D258" t="s">
        <v>248</v>
      </c>
      <c r="E258" t="s">
        <v>610</v>
      </c>
      <c r="F258" t="s">
        <v>611</v>
      </c>
      <c r="G258">
        <v>1</v>
      </c>
      <c r="H258">
        <v>1</v>
      </c>
      <c r="I258">
        <v>1</v>
      </c>
      <c r="J258">
        <v>1</v>
      </c>
      <c r="K258">
        <v>1</v>
      </c>
      <c r="L258">
        <v>1</v>
      </c>
      <c r="M258">
        <v>1</v>
      </c>
      <c r="N258">
        <v>1</v>
      </c>
      <c r="O258">
        <v>1</v>
      </c>
      <c r="P258">
        <v>1</v>
      </c>
      <c r="Q258">
        <v>1</v>
      </c>
      <c r="R258">
        <v>1</v>
      </c>
      <c r="S258">
        <v>1</v>
      </c>
      <c r="T258">
        <v>1</v>
      </c>
      <c r="U258">
        <v>1</v>
      </c>
      <c r="V258">
        <v>1</v>
      </c>
      <c r="W258">
        <v>1</v>
      </c>
      <c r="X258">
        <v>1</v>
      </c>
      <c r="Y258">
        <v>1</v>
      </c>
      <c r="Z258">
        <v>1</v>
      </c>
      <c r="AA258">
        <v>1</v>
      </c>
      <c r="AB258">
        <v>1</v>
      </c>
      <c r="AC258">
        <v>1</v>
      </c>
      <c r="AD258">
        <v>1</v>
      </c>
      <c r="AE258">
        <v>1</v>
      </c>
      <c r="AF258">
        <v>1</v>
      </c>
      <c r="AG258">
        <v>1</v>
      </c>
      <c r="AH258">
        <v>1</v>
      </c>
      <c r="AI258">
        <v>1</v>
      </c>
      <c r="AJ258">
        <v>1</v>
      </c>
      <c r="AK258">
        <v>1</v>
      </c>
      <c r="AL258">
        <v>1</v>
      </c>
      <c r="AM258" s="49" t="s">
        <v>248</v>
      </c>
      <c r="AN258" s="49" t="s">
        <v>14</v>
      </c>
      <c r="AO258" s="49" t="s">
        <v>500</v>
      </c>
      <c r="AP258" s="49" t="s">
        <v>505</v>
      </c>
      <c r="AQ258" s="49" t="s">
        <v>13</v>
      </c>
      <c r="AR258" s="49" t="s">
        <v>487</v>
      </c>
      <c r="AS258" s="49" t="s">
        <v>488</v>
      </c>
      <c r="AT258" s="49" t="s">
        <v>489</v>
      </c>
    </row>
    <row r="259" spans="1:46" x14ac:dyDescent="0.25">
      <c r="A259">
        <v>2</v>
      </c>
      <c r="B259" t="s">
        <v>255</v>
      </c>
      <c r="C259" s="50" t="s">
        <v>255</v>
      </c>
      <c r="D259" t="s">
        <v>256</v>
      </c>
      <c r="E259" t="s">
        <v>610</v>
      </c>
      <c r="F259" t="s">
        <v>611</v>
      </c>
      <c r="G259">
        <v>1</v>
      </c>
      <c r="H259">
        <v>1</v>
      </c>
      <c r="I259">
        <v>1</v>
      </c>
      <c r="J259">
        <v>1</v>
      </c>
      <c r="K259">
        <v>1</v>
      </c>
      <c r="L259">
        <v>1</v>
      </c>
      <c r="M259">
        <v>1</v>
      </c>
      <c r="N259">
        <v>1</v>
      </c>
      <c r="O259">
        <v>1</v>
      </c>
      <c r="P259">
        <v>1</v>
      </c>
      <c r="Q259">
        <v>1</v>
      </c>
      <c r="R259">
        <v>1</v>
      </c>
      <c r="S259">
        <v>1</v>
      </c>
      <c r="T259">
        <v>1</v>
      </c>
      <c r="U259">
        <v>1</v>
      </c>
      <c r="V259">
        <v>1</v>
      </c>
      <c r="W259">
        <v>1</v>
      </c>
      <c r="X259">
        <v>1</v>
      </c>
      <c r="Y259">
        <v>1</v>
      </c>
      <c r="Z259">
        <v>1</v>
      </c>
      <c r="AA259">
        <v>1</v>
      </c>
      <c r="AB259">
        <v>1</v>
      </c>
      <c r="AC259">
        <v>1</v>
      </c>
      <c r="AD259">
        <v>1</v>
      </c>
      <c r="AE259">
        <v>1</v>
      </c>
      <c r="AF259">
        <v>1</v>
      </c>
      <c r="AG259">
        <v>1</v>
      </c>
      <c r="AH259">
        <v>1</v>
      </c>
      <c r="AI259">
        <v>1</v>
      </c>
      <c r="AJ259">
        <v>1</v>
      </c>
      <c r="AK259">
        <v>1</v>
      </c>
      <c r="AL259">
        <v>0</v>
      </c>
      <c r="AM259" s="49" t="s">
        <v>256</v>
      </c>
      <c r="AN259" s="49" t="s">
        <v>6</v>
      </c>
      <c r="AO259" s="49" t="s">
        <v>9</v>
      </c>
      <c r="AP259" s="49" t="s">
        <v>486</v>
      </c>
      <c r="AQ259" s="49" t="s">
        <v>9</v>
      </c>
      <c r="AR259" s="49" t="s">
        <v>487</v>
      </c>
      <c r="AS259" s="49" t="s">
        <v>488</v>
      </c>
      <c r="AT259" s="49" t="s">
        <v>489</v>
      </c>
    </row>
    <row r="260" spans="1:46" x14ac:dyDescent="0.25">
      <c r="A260">
        <v>2</v>
      </c>
      <c r="B260" t="s">
        <v>281</v>
      </c>
      <c r="C260" s="50" t="s">
        <v>281</v>
      </c>
      <c r="D260" t="s">
        <v>282</v>
      </c>
      <c r="E260" t="s">
        <v>610</v>
      </c>
      <c r="F260" t="s">
        <v>611</v>
      </c>
      <c r="G260">
        <v>1</v>
      </c>
      <c r="H260">
        <v>1</v>
      </c>
      <c r="I260">
        <v>1</v>
      </c>
      <c r="J260">
        <v>1</v>
      </c>
      <c r="K260">
        <v>1</v>
      </c>
      <c r="L260">
        <v>1</v>
      </c>
      <c r="M260">
        <v>1</v>
      </c>
      <c r="N260">
        <v>1</v>
      </c>
      <c r="O260">
        <v>1</v>
      </c>
      <c r="P260">
        <v>1</v>
      </c>
      <c r="Q260">
        <v>1</v>
      </c>
      <c r="R260">
        <v>1</v>
      </c>
      <c r="S260">
        <v>1</v>
      </c>
      <c r="T260">
        <v>1</v>
      </c>
      <c r="U260">
        <v>1</v>
      </c>
      <c r="V260">
        <v>1</v>
      </c>
      <c r="W260">
        <v>1</v>
      </c>
      <c r="X260">
        <v>1</v>
      </c>
      <c r="Y260">
        <v>1</v>
      </c>
      <c r="Z260">
        <v>1</v>
      </c>
      <c r="AA260">
        <v>1</v>
      </c>
      <c r="AB260">
        <v>1</v>
      </c>
      <c r="AC260">
        <v>1</v>
      </c>
      <c r="AD260">
        <v>1</v>
      </c>
      <c r="AE260">
        <v>1</v>
      </c>
      <c r="AF260">
        <v>1</v>
      </c>
      <c r="AG260">
        <v>1</v>
      </c>
      <c r="AH260">
        <v>1</v>
      </c>
      <c r="AI260">
        <v>1</v>
      </c>
      <c r="AJ260">
        <v>1</v>
      </c>
      <c r="AK260">
        <v>1</v>
      </c>
      <c r="AL260">
        <v>0</v>
      </c>
      <c r="AM260" s="49" t="s">
        <v>282</v>
      </c>
      <c r="AN260" s="49" t="s">
        <v>14</v>
      </c>
      <c r="AO260" s="49" t="s">
        <v>485</v>
      </c>
      <c r="AP260" s="49" t="s">
        <v>501</v>
      </c>
      <c r="AQ260" s="49" t="s">
        <v>11</v>
      </c>
      <c r="AR260" s="49" t="s">
        <v>487</v>
      </c>
      <c r="AS260" s="49" t="s">
        <v>488</v>
      </c>
      <c r="AT260" s="49" t="s">
        <v>489</v>
      </c>
    </row>
    <row r="261" spans="1:46" x14ac:dyDescent="0.25">
      <c r="A261">
        <v>2</v>
      </c>
      <c r="B261" t="s">
        <v>267</v>
      </c>
      <c r="C261" s="50" t="s">
        <v>267</v>
      </c>
      <c r="D261" t="s">
        <v>268</v>
      </c>
      <c r="E261" t="s">
        <v>610</v>
      </c>
      <c r="F261" t="s">
        <v>611</v>
      </c>
      <c r="G261">
        <v>1</v>
      </c>
      <c r="H261">
        <v>1</v>
      </c>
      <c r="I261">
        <v>1</v>
      </c>
      <c r="J261">
        <v>1</v>
      </c>
      <c r="K261">
        <v>1</v>
      </c>
      <c r="L261">
        <v>1</v>
      </c>
      <c r="M261">
        <v>1</v>
      </c>
      <c r="N261">
        <v>1</v>
      </c>
      <c r="O261">
        <v>1</v>
      </c>
      <c r="P261">
        <v>1</v>
      </c>
      <c r="Q261">
        <v>1</v>
      </c>
      <c r="R261">
        <v>1</v>
      </c>
      <c r="S261">
        <v>1</v>
      </c>
      <c r="T261">
        <v>1</v>
      </c>
      <c r="U261">
        <v>1</v>
      </c>
      <c r="V261">
        <v>1</v>
      </c>
      <c r="W261">
        <v>1</v>
      </c>
      <c r="X261">
        <v>1</v>
      </c>
      <c r="Y261">
        <v>1</v>
      </c>
      <c r="Z261">
        <v>1</v>
      </c>
      <c r="AA261">
        <v>1</v>
      </c>
      <c r="AB261">
        <v>1</v>
      </c>
      <c r="AC261">
        <v>1</v>
      </c>
      <c r="AD261">
        <v>1</v>
      </c>
      <c r="AE261">
        <v>1</v>
      </c>
      <c r="AF261">
        <v>1</v>
      </c>
      <c r="AG261">
        <v>1</v>
      </c>
      <c r="AH261">
        <v>1</v>
      </c>
      <c r="AI261">
        <v>1</v>
      </c>
      <c r="AJ261">
        <v>1</v>
      </c>
      <c r="AK261">
        <v>1</v>
      </c>
      <c r="AL261">
        <v>1</v>
      </c>
      <c r="AM261" s="49" t="s">
        <v>268</v>
      </c>
      <c r="AN261" s="49" t="s">
        <v>14</v>
      </c>
      <c r="AO261" s="49" t="s">
        <v>500</v>
      </c>
      <c r="AP261" s="49" t="s">
        <v>505</v>
      </c>
      <c r="AQ261" s="49" t="s">
        <v>13</v>
      </c>
      <c r="AR261" s="49" t="s">
        <v>487</v>
      </c>
      <c r="AS261" s="49" t="s">
        <v>488</v>
      </c>
      <c r="AT261" s="49" t="s">
        <v>489</v>
      </c>
    </row>
    <row r="262" spans="1:46" x14ac:dyDescent="0.25">
      <c r="A262">
        <v>2</v>
      </c>
      <c r="B262" t="s">
        <v>277</v>
      </c>
      <c r="C262" s="50" t="s">
        <v>559</v>
      </c>
      <c r="D262" t="s">
        <v>278</v>
      </c>
      <c r="E262" t="s">
        <v>610</v>
      </c>
      <c r="F262" t="s">
        <v>611</v>
      </c>
      <c r="G262">
        <v>1</v>
      </c>
      <c r="H262">
        <v>1</v>
      </c>
      <c r="I262">
        <v>1</v>
      </c>
      <c r="J262">
        <v>1</v>
      </c>
      <c r="K262">
        <v>1</v>
      </c>
      <c r="L262">
        <v>1</v>
      </c>
      <c r="M262">
        <v>1</v>
      </c>
      <c r="N262">
        <v>1</v>
      </c>
      <c r="O262">
        <v>1</v>
      </c>
      <c r="P262">
        <v>1</v>
      </c>
      <c r="Q262">
        <v>1</v>
      </c>
      <c r="R262">
        <v>1</v>
      </c>
      <c r="S262">
        <v>1</v>
      </c>
      <c r="T262">
        <v>1</v>
      </c>
      <c r="U262">
        <v>1</v>
      </c>
      <c r="V262">
        <v>1</v>
      </c>
      <c r="W262">
        <v>1</v>
      </c>
      <c r="X262">
        <v>1</v>
      </c>
      <c r="Y262">
        <v>1</v>
      </c>
      <c r="Z262">
        <v>1</v>
      </c>
      <c r="AA262">
        <v>1</v>
      </c>
      <c r="AB262">
        <v>1</v>
      </c>
      <c r="AC262">
        <v>1</v>
      </c>
      <c r="AD262">
        <v>1</v>
      </c>
      <c r="AE262">
        <v>1</v>
      </c>
      <c r="AF262">
        <v>1</v>
      </c>
      <c r="AG262">
        <v>1</v>
      </c>
      <c r="AH262">
        <v>1</v>
      </c>
      <c r="AI262">
        <v>1</v>
      </c>
      <c r="AJ262">
        <v>1</v>
      </c>
      <c r="AK262">
        <v>1</v>
      </c>
      <c r="AL262">
        <v>0</v>
      </c>
      <c r="AM262" s="49" t="s">
        <v>278</v>
      </c>
      <c r="AN262" s="49" t="s">
        <v>6</v>
      </c>
      <c r="AO262" s="49" t="s">
        <v>9</v>
      </c>
      <c r="AP262" s="49" t="s">
        <v>501</v>
      </c>
      <c r="AQ262" s="49" t="s">
        <v>9</v>
      </c>
      <c r="AR262" s="49" t="s">
        <v>487</v>
      </c>
      <c r="AS262" s="49" t="s">
        <v>488</v>
      </c>
      <c r="AT262" s="49" t="s">
        <v>489</v>
      </c>
    </row>
    <row r="263" spans="1:46" x14ac:dyDescent="0.25">
      <c r="A263">
        <v>2</v>
      </c>
      <c r="B263" t="s">
        <v>493</v>
      </c>
      <c r="C263" s="50" t="s">
        <v>560</v>
      </c>
      <c r="D263" t="s">
        <v>561</v>
      </c>
      <c r="E263" t="s">
        <v>610</v>
      </c>
      <c r="F263" t="s">
        <v>611</v>
      </c>
      <c r="G263">
        <v>1</v>
      </c>
      <c r="H263">
        <v>1</v>
      </c>
      <c r="I263">
        <v>1</v>
      </c>
      <c r="J263">
        <v>1</v>
      </c>
      <c r="K263">
        <v>1</v>
      </c>
      <c r="L263">
        <v>1</v>
      </c>
      <c r="M263">
        <v>1</v>
      </c>
      <c r="N263">
        <v>1</v>
      </c>
      <c r="O263">
        <v>1</v>
      </c>
      <c r="P263">
        <v>1</v>
      </c>
      <c r="Q263">
        <v>1</v>
      </c>
      <c r="R263">
        <v>1</v>
      </c>
      <c r="S263">
        <v>1</v>
      </c>
      <c r="T263">
        <v>1</v>
      </c>
      <c r="U263">
        <v>1</v>
      </c>
      <c r="V263">
        <v>1</v>
      </c>
      <c r="W263">
        <v>1</v>
      </c>
      <c r="X263">
        <v>1</v>
      </c>
      <c r="Y263">
        <v>1</v>
      </c>
      <c r="Z263">
        <v>1</v>
      </c>
      <c r="AA263">
        <v>1</v>
      </c>
      <c r="AB263">
        <v>1</v>
      </c>
      <c r="AC263">
        <v>1</v>
      </c>
      <c r="AD263">
        <v>1</v>
      </c>
      <c r="AE263">
        <v>1</v>
      </c>
      <c r="AF263">
        <v>1</v>
      </c>
      <c r="AG263">
        <v>1</v>
      </c>
      <c r="AH263">
        <v>1</v>
      </c>
      <c r="AI263">
        <v>1</v>
      </c>
      <c r="AJ263">
        <v>1</v>
      </c>
      <c r="AK263">
        <v>1</v>
      </c>
      <c r="AL263">
        <v>0</v>
      </c>
      <c r="AM263" s="49" t="e">
        <v>#N/A</v>
      </c>
      <c r="AN263" s="49" t="e">
        <v>#N/A</v>
      </c>
      <c r="AO263" s="49" t="e">
        <v>#N/A</v>
      </c>
      <c r="AP263" s="49" t="e">
        <v>#N/A</v>
      </c>
      <c r="AQ263" s="49" t="e">
        <v>#N/A</v>
      </c>
      <c r="AR263" s="49" t="e">
        <v>#N/A</v>
      </c>
      <c r="AS263" s="49" t="e">
        <v>#N/A</v>
      </c>
      <c r="AT263" s="49" t="e">
        <v>#N/A</v>
      </c>
    </row>
    <row r="264" spans="1:46" x14ac:dyDescent="0.25">
      <c r="A264">
        <v>2</v>
      </c>
      <c r="B264" t="s">
        <v>493</v>
      </c>
      <c r="C264" s="50" t="s">
        <v>562</v>
      </c>
      <c r="D264" t="s">
        <v>563</v>
      </c>
      <c r="E264" t="s">
        <v>610</v>
      </c>
      <c r="F264" t="s">
        <v>611</v>
      </c>
      <c r="G264">
        <v>1</v>
      </c>
      <c r="H264">
        <v>1</v>
      </c>
      <c r="I264">
        <v>1</v>
      </c>
      <c r="J264">
        <v>1</v>
      </c>
      <c r="K264">
        <v>1</v>
      </c>
      <c r="L264">
        <v>1</v>
      </c>
      <c r="M264">
        <v>1</v>
      </c>
      <c r="N264">
        <v>1</v>
      </c>
      <c r="O264">
        <v>1</v>
      </c>
      <c r="P264">
        <v>1</v>
      </c>
      <c r="Q264">
        <v>1</v>
      </c>
      <c r="R264">
        <v>1</v>
      </c>
      <c r="S264">
        <v>1</v>
      </c>
      <c r="T264">
        <v>1</v>
      </c>
      <c r="U264">
        <v>1</v>
      </c>
      <c r="V264">
        <v>1</v>
      </c>
      <c r="W264">
        <v>1</v>
      </c>
      <c r="X264">
        <v>1</v>
      </c>
      <c r="Y264">
        <v>1</v>
      </c>
      <c r="Z264">
        <v>1</v>
      </c>
      <c r="AA264">
        <v>1</v>
      </c>
      <c r="AB264">
        <v>1</v>
      </c>
      <c r="AC264">
        <v>1</v>
      </c>
      <c r="AD264">
        <v>1</v>
      </c>
      <c r="AE264">
        <v>1</v>
      </c>
      <c r="AF264">
        <v>1</v>
      </c>
      <c r="AG264">
        <v>1</v>
      </c>
      <c r="AH264">
        <v>1</v>
      </c>
      <c r="AI264">
        <v>1</v>
      </c>
      <c r="AJ264">
        <v>1</v>
      </c>
      <c r="AK264">
        <v>1</v>
      </c>
      <c r="AL264">
        <v>0</v>
      </c>
      <c r="AM264" s="49" t="e">
        <v>#N/A</v>
      </c>
      <c r="AN264" s="49" t="e">
        <v>#N/A</v>
      </c>
      <c r="AO264" s="49" t="e">
        <v>#N/A</v>
      </c>
      <c r="AP264" s="49" t="e">
        <v>#N/A</v>
      </c>
      <c r="AQ264" s="49" t="e">
        <v>#N/A</v>
      </c>
      <c r="AR264" s="49" t="e">
        <v>#N/A</v>
      </c>
      <c r="AS264" s="49" t="e">
        <v>#N/A</v>
      </c>
      <c r="AT264" s="49" t="e">
        <v>#N/A</v>
      </c>
    </row>
    <row r="265" spans="1:46" x14ac:dyDescent="0.25">
      <c r="A265">
        <v>2</v>
      </c>
      <c r="B265" t="s">
        <v>493</v>
      </c>
      <c r="C265" s="50" t="s">
        <v>564</v>
      </c>
      <c r="D265" t="s">
        <v>565</v>
      </c>
      <c r="E265" t="s">
        <v>610</v>
      </c>
      <c r="F265" t="s">
        <v>611</v>
      </c>
      <c r="G265">
        <v>1</v>
      </c>
      <c r="H265">
        <v>1</v>
      </c>
      <c r="I265">
        <v>1</v>
      </c>
      <c r="J265">
        <v>1</v>
      </c>
      <c r="K265">
        <v>1</v>
      </c>
      <c r="L265">
        <v>1</v>
      </c>
      <c r="M265">
        <v>1</v>
      </c>
      <c r="N265">
        <v>1</v>
      </c>
      <c r="O265">
        <v>1</v>
      </c>
      <c r="P265">
        <v>1</v>
      </c>
      <c r="Q265">
        <v>1</v>
      </c>
      <c r="R265">
        <v>1</v>
      </c>
      <c r="S265">
        <v>1</v>
      </c>
      <c r="T265">
        <v>1</v>
      </c>
      <c r="U265">
        <v>1</v>
      </c>
      <c r="V265">
        <v>1</v>
      </c>
      <c r="W265">
        <v>1</v>
      </c>
      <c r="X265">
        <v>1</v>
      </c>
      <c r="Y265">
        <v>1</v>
      </c>
      <c r="Z265">
        <v>1</v>
      </c>
      <c r="AA265">
        <v>1</v>
      </c>
      <c r="AB265">
        <v>1</v>
      </c>
      <c r="AC265">
        <v>1</v>
      </c>
      <c r="AD265">
        <v>1</v>
      </c>
      <c r="AE265">
        <v>1</v>
      </c>
      <c r="AF265">
        <v>1</v>
      </c>
      <c r="AG265">
        <v>1</v>
      </c>
      <c r="AH265">
        <v>1</v>
      </c>
      <c r="AI265">
        <v>1</v>
      </c>
      <c r="AJ265">
        <v>1</v>
      </c>
      <c r="AK265">
        <v>1</v>
      </c>
      <c r="AL265">
        <v>0</v>
      </c>
      <c r="AM265" s="49" t="e">
        <v>#N/A</v>
      </c>
      <c r="AN265" s="49" t="e">
        <v>#N/A</v>
      </c>
      <c r="AO265" s="49" t="e">
        <v>#N/A</v>
      </c>
      <c r="AP265" s="49" t="e">
        <v>#N/A</v>
      </c>
      <c r="AQ265" s="49" t="e">
        <v>#N/A</v>
      </c>
      <c r="AR265" s="49" t="e">
        <v>#N/A</v>
      </c>
      <c r="AS265" s="49" t="e">
        <v>#N/A</v>
      </c>
      <c r="AT265" s="49" t="e">
        <v>#N/A</v>
      </c>
    </row>
    <row r="266" spans="1:46" x14ac:dyDescent="0.25">
      <c r="A266">
        <v>2</v>
      </c>
      <c r="B266" t="s">
        <v>493</v>
      </c>
      <c r="C266" s="50" t="s">
        <v>566</v>
      </c>
      <c r="D266" t="s">
        <v>567</v>
      </c>
      <c r="E266" t="s">
        <v>610</v>
      </c>
      <c r="F266" t="s">
        <v>611</v>
      </c>
      <c r="G266">
        <v>1</v>
      </c>
      <c r="H266">
        <v>1</v>
      </c>
      <c r="I266">
        <v>1</v>
      </c>
      <c r="J266">
        <v>1</v>
      </c>
      <c r="K266">
        <v>1</v>
      </c>
      <c r="L266">
        <v>1</v>
      </c>
      <c r="M266">
        <v>1</v>
      </c>
      <c r="N266">
        <v>1</v>
      </c>
      <c r="O266">
        <v>1</v>
      </c>
      <c r="P266">
        <v>1</v>
      </c>
      <c r="Q266">
        <v>1</v>
      </c>
      <c r="R266">
        <v>1</v>
      </c>
      <c r="S266">
        <v>1</v>
      </c>
      <c r="T266">
        <v>1</v>
      </c>
      <c r="U266">
        <v>1</v>
      </c>
      <c r="V266">
        <v>1</v>
      </c>
      <c r="W266">
        <v>1</v>
      </c>
      <c r="X266">
        <v>1</v>
      </c>
      <c r="Y266">
        <v>1</v>
      </c>
      <c r="Z266">
        <v>1</v>
      </c>
      <c r="AA266">
        <v>1</v>
      </c>
      <c r="AB266">
        <v>1</v>
      </c>
      <c r="AC266">
        <v>1</v>
      </c>
      <c r="AD266">
        <v>1</v>
      </c>
      <c r="AE266">
        <v>1</v>
      </c>
      <c r="AF266">
        <v>1</v>
      </c>
      <c r="AG266">
        <v>1</v>
      </c>
      <c r="AH266">
        <v>1</v>
      </c>
      <c r="AI266">
        <v>1</v>
      </c>
      <c r="AJ266">
        <v>1</v>
      </c>
      <c r="AK266">
        <v>1</v>
      </c>
      <c r="AL266">
        <v>0</v>
      </c>
      <c r="AM266" s="49" t="e">
        <v>#N/A</v>
      </c>
      <c r="AN266" s="49" t="e">
        <v>#N/A</v>
      </c>
      <c r="AO266" s="49" t="e">
        <v>#N/A</v>
      </c>
      <c r="AP266" s="49" t="e">
        <v>#N/A</v>
      </c>
      <c r="AQ266" s="49" t="e">
        <v>#N/A</v>
      </c>
      <c r="AR266" s="49" t="e">
        <v>#N/A</v>
      </c>
      <c r="AS266" s="49" t="e">
        <v>#N/A</v>
      </c>
      <c r="AT266" s="49" t="e">
        <v>#N/A</v>
      </c>
    </row>
    <row r="267" spans="1:46" x14ac:dyDescent="0.25">
      <c r="A267">
        <v>2</v>
      </c>
      <c r="B267" t="s">
        <v>493</v>
      </c>
      <c r="C267" s="50" t="s">
        <v>568</v>
      </c>
      <c r="D267" t="s">
        <v>569</v>
      </c>
      <c r="E267" t="s">
        <v>610</v>
      </c>
      <c r="F267" t="s">
        <v>611</v>
      </c>
      <c r="G267">
        <v>1</v>
      </c>
      <c r="H267">
        <v>1</v>
      </c>
      <c r="I267">
        <v>1</v>
      </c>
      <c r="J267">
        <v>1</v>
      </c>
      <c r="K267">
        <v>1</v>
      </c>
      <c r="L267">
        <v>1</v>
      </c>
      <c r="M267">
        <v>1</v>
      </c>
      <c r="N267">
        <v>1</v>
      </c>
      <c r="O267">
        <v>1</v>
      </c>
      <c r="P267">
        <v>1</v>
      </c>
      <c r="Q267">
        <v>1</v>
      </c>
      <c r="R267">
        <v>1</v>
      </c>
      <c r="S267">
        <v>1</v>
      </c>
      <c r="T267">
        <v>1</v>
      </c>
      <c r="U267">
        <v>1</v>
      </c>
      <c r="V267">
        <v>1</v>
      </c>
      <c r="W267">
        <v>1</v>
      </c>
      <c r="X267">
        <v>1</v>
      </c>
      <c r="Y267">
        <v>1</v>
      </c>
      <c r="Z267">
        <v>1</v>
      </c>
      <c r="AA267">
        <v>1</v>
      </c>
      <c r="AB267">
        <v>1</v>
      </c>
      <c r="AC267">
        <v>1</v>
      </c>
      <c r="AD267">
        <v>1</v>
      </c>
      <c r="AE267">
        <v>1</v>
      </c>
      <c r="AF267">
        <v>1</v>
      </c>
      <c r="AG267">
        <v>1</v>
      </c>
      <c r="AH267">
        <v>1</v>
      </c>
      <c r="AI267">
        <v>1</v>
      </c>
      <c r="AJ267">
        <v>1</v>
      </c>
      <c r="AK267">
        <v>1</v>
      </c>
      <c r="AL267">
        <v>1</v>
      </c>
      <c r="AM267" s="49" t="e">
        <v>#N/A</v>
      </c>
      <c r="AN267" s="49" t="e">
        <v>#N/A</v>
      </c>
      <c r="AO267" s="49" t="e">
        <v>#N/A</v>
      </c>
      <c r="AP267" s="49" t="e">
        <v>#N/A</v>
      </c>
      <c r="AQ267" s="49" t="e">
        <v>#N/A</v>
      </c>
      <c r="AR267" s="49" t="e">
        <v>#N/A</v>
      </c>
      <c r="AS267" s="49" t="e">
        <v>#N/A</v>
      </c>
      <c r="AT267" s="49" t="e">
        <v>#N/A</v>
      </c>
    </row>
    <row r="268" spans="1:46" x14ac:dyDescent="0.25">
      <c r="A268">
        <v>2</v>
      </c>
      <c r="B268" t="s">
        <v>493</v>
      </c>
      <c r="C268" s="50" t="s">
        <v>570</v>
      </c>
      <c r="D268" t="s">
        <v>571</v>
      </c>
      <c r="E268" t="s">
        <v>610</v>
      </c>
      <c r="F268" t="s">
        <v>611</v>
      </c>
      <c r="G268">
        <v>1</v>
      </c>
      <c r="H268">
        <v>1</v>
      </c>
      <c r="I268">
        <v>1</v>
      </c>
      <c r="J268">
        <v>1</v>
      </c>
      <c r="K268">
        <v>1</v>
      </c>
      <c r="L268">
        <v>1</v>
      </c>
      <c r="M268">
        <v>1</v>
      </c>
      <c r="N268">
        <v>1</v>
      </c>
      <c r="O268">
        <v>1</v>
      </c>
      <c r="P268">
        <v>1</v>
      </c>
      <c r="Q268">
        <v>1</v>
      </c>
      <c r="R268">
        <v>1</v>
      </c>
      <c r="S268">
        <v>1</v>
      </c>
      <c r="T268">
        <v>1</v>
      </c>
      <c r="U268">
        <v>1</v>
      </c>
      <c r="V268">
        <v>1</v>
      </c>
      <c r="W268">
        <v>1</v>
      </c>
      <c r="X268">
        <v>1</v>
      </c>
      <c r="Y268">
        <v>1</v>
      </c>
      <c r="Z268">
        <v>1</v>
      </c>
      <c r="AA268">
        <v>1</v>
      </c>
      <c r="AB268">
        <v>1</v>
      </c>
      <c r="AC268">
        <v>1</v>
      </c>
      <c r="AD268">
        <v>1</v>
      </c>
      <c r="AE268">
        <v>1</v>
      </c>
      <c r="AF268">
        <v>1</v>
      </c>
      <c r="AG268">
        <v>1</v>
      </c>
      <c r="AH268">
        <v>1</v>
      </c>
      <c r="AI268">
        <v>1</v>
      </c>
      <c r="AJ268">
        <v>1</v>
      </c>
      <c r="AK268">
        <v>1</v>
      </c>
      <c r="AL268">
        <v>1</v>
      </c>
      <c r="AM268" s="49" t="e">
        <v>#N/A</v>
      </c>
      <c r="AN268" s="49" t="e">
        <v>#N/A</v>
      </c>
      <c r="AO268" s="49" t="e">
        <v>#N/A</v>
      </c>
      <c r="AP268" s="49" t="e">
        <v>#N/A</v>
      </c>
      <c r="AQ268" s="49" t="e">
        <v>#N/A</v>
      </c>
      <c r="AR268" s="49" t="e">
        <v>#N/A</v>
      </c>
      <c r="AS268" s="49" t="e">
        <v>#N/A</v>
      </c>
      <c r="AT268" s="49" t="e">
        <v>#N/A</v>
      </c>
    </row>
    <row r="269" spans="1:46" x14ac:dyDescent="0.25">
      <c r="A269">
        <v>2</v>
      </c>
      <c r="B269" t="s">
        <v>493</v>
      </c>
      <c r="C269" s="50" t="s">
        <v>572</v>
      </c>
      <c r="D269" t="s">
        <v>573</v>
      </c>
      <c r="E269" t="s">
        <v>610</v>
      </c>
      <c r="F269" t="s">
        <v>611</v>
      </c>
      <c r="G269">
        <v>1</v>
      </c>
      <c r="H269">
        <v>1</v>
      </c>
      <c r="I269">
        <v>1</v>
      </c>
      <c r="J269">
        <v>1</v>
      </c>
      <c r="K269">
        <v>1</v>
      </c>
      <c r="L269">
        <v>1</v>
      </c>
      <c r="M269">
        <v>1</v>
      </c>
      <c r="N269">
        <v>1</v>
      </c>
      <c r="O269">
        <v>1</v>
      </c>
      <c r="P269">
        <v>1</v>
      </c>
      <c r="Q269">
        <v>1</v>
      </c>
      <c r="R269">
        <v>1</v>
      </c>
      <c r="S269">
        <v>1</v>
      </c>
      <c r="T269">
        <v>1</v>
      </c>
      <c r="U269">
        <v>1</v>
      </c>
      <c r="V269">
        <v>1</v>
      </c>
      <c r="W269">
        <v>1</v>
      </c>
      <c r="X269">
        <v>1</v>
      </c>
      <c r="Y269">
        <v>1</v>
      </c>
      <c r="Z269">
        <v>1</v>
      </c>
      <c r="AA269">
        <v>1</v>
      </c>
      <c r="AB269">
        <v>1</v>
      </c>
      <c r="AC269">
        <v>1</v>
      </c>
      <c r="AD269">
        <v>1</v>
      </c>
      <c r="AE269">
        <v>1</v>
      </c>
      <c r="AF269">
        <v>1</v>
      </c>
      <c r="AG269">
        <v>1</v>
      </c>
      <c r="AH269">
        <v>1</v>
      </c>
      <c r="AI269">
        <v>1</v>
      </c>
      <c r="AJ269">
        <v>1</v>
      </c>
      <c r="AK269">
        <v>1</v>
      </c>
      <c r="AL269">
        <v>0</v>
      </c>
      <c r="AM269" s="49" t="e">
        <v>#N/A</v>
      </c>
      <c r="AN269" s="49" t="e">
        <v>#N/A</v>
      </c>
      <c r="AO269" s="49" t="e">
        <v>#N/A</v>
      </c>
      <c r="AP269" s="49" t="e">
        <v>#N/A</v>
      </c>
      <c r="AQ269" s="49" t="e">
        <v>#N/A</v>
      </c>
      <c r="AR269" s="49" t="e">
        <v>#N/A</v>
      </c>
      <c r="AS269" s="49" t="e">
        <v>#N/A</v>
      </c>
      <c r="AT269" s="49" t="e">
        <v>#N/A</v>
      </c>
    </row>
    <row r="270" spans="1:46" x14ac:dyDescent="0.25">
      <c r="A270">
        <v>2</v>
      </c>
      <c r="B270" t="s">
        <v>259</v>
      </c>
      <c r="C270" s="50" t="s">
        <v>259</v>
      </c>
      <c r="D270" t="s">
        <v>260</v>
      </c>
      <c r="E270" t="s">
        <v>610</v>
      </c>
      <c r="F270" t="s">
        <v>611</v>
      </c>
      <c r="G270">
        <v>1</v>
      </c>
      <c r="H270">
        <v>1</v>
      </c>
      <c r="I270">
        <v>1</v>
      </c>
      <c r="J270">
        <v>1</v>
      </c>
      <c r="K270">
        <v>1</v>
      </c>
      <c r="L270">
        <v>1</v>
      </c>
      <c r="M270">
        <v>1</v>
      </c>
      <c r="N270">
        <v>1</v>
      </c>
      <c r="O270">
        <v>1</v>
      </c>
      <c r="P270">
        <v>1</v>
      </c>
      <c r="Q270">
        <v>1</v>
      </c>
      <c r="R270">
        <v>1</v>
      </c>
      <c r="S270">
        <v>1</v>
      </c>
      <c r="T270">
        <v>1</v>
      </c>
      <c r="U270">
        <v>1</v>
      </c>
      <c r="V270">
        <v>1</v>
      </c>
      <c r="W270">
        <v>1</v>
      </c>
      <c r="X270">
        <v>1</v>
      </c>
      <c r="Y270">
        <v>1</v>
      </c>
      <c r="Z270">
        <v>1</v>
      </c>
      <c r="AA270">
        <v>1</v>
      </c>
      <c r="AB270">
        <v>1</v>
      </c>
      <c r="AC270">
        <v>1</v>
      </c>
      <c r="AD270">
        <v>1</v>
      </c>
      <c r="AE270">
        <v>1</v>
      </c>
      <c r="AF270">
        <v>1</v>
      </c>
      <c r="AG270">
        <v>1</v>
      </c>
      <c r="AH270">
        <v>1</v>
      </c>
      <c r="AI270">
        <v>1</v>
      </c>
      <c r="AJ270">
        <v>1</v>
      </c>
      <c r="AK270">
        <v>1</v>
      </c>
      <c r="AL270">
        <v>1</v>
      </c>
      <c r="AM270" s="49" t="s">
        <v>260</v>
      </c>
      <c r="AN270" s="49" t="s">
        <v>14</v>
      </c>
      <c r="AO270" s="49" t="s">
        <v>507</v>
      </c>
      <c r="AP270" s="49" t="s">
        <v>501</v>
      </c>
      <c r="AQ270" s="49" t="s">
        <v>10</v>
      </c>
      <c r="AR270" s="49" t="s">
        <v>487</v>
      </c>
      <c r="AS270" s="49" t="s">
        <v>488</v>
      </c>
      <c r="AT270" s="49" t="s">
        <v>489</v>
      </c>
    </row>
    <row r="271" spans="1:46" x14ac:dyDescent="0.25">
      <c r="A271">
        <v>2</v>
      </c>
      <c r="B271" t="s">
        <v>493</v>
      </c>
      <c r="C271" s="50" t="s">
        <v>574</v>
      </c>
      <c r="D271" t="s">
        <v>575</v>
      </c>
      <c r="E271" t="s">
        <v>610</v>
      </c>
      <c r="F271" t="s">
        <v>611</v>
      </c>
      <c r="G271">
        <v>1</v>
      </c>
      <c r="H271">
        <v>1</v>
      </c>
      <c r="I271">
        <v>1</v>
      </c>
      <c r="J271">
        <v>1</v>
      </c>
      <c r="K271">
        <v>1</v>
      </c>
      <c r="L271">
        <v>1</v>
      </c>
      <c r="M271">
        <v>1</v>
      </c>
      <c r="N271">
        <v>1</v>
      </c>
      <c r="O271">
        <v>1</v>
      </c>
      <c r="P271">
        <v>1</v>
      </c>
      <c r="Q271">
        <v>1</v>
      </c>
      <c r="R271">
        <v>1</v>
      </c>
      <c r="S271">
        <v>1</v>
      </c>
      <c r="T271">
        <v>1</v>
      </c>
      <c r="U271">
        <v>1</v>
      </c>
      <c r="V271">
        <v>1</v>
      </c>
      <c r="W271">
        <v>1</v>
      </c>
      <c r="X271">
        <v>1</v>
      </c>
      <c r="Y271">
        <v>1</v>
      </c>
      <c r="Z271">
        <v>1</v>
      </c>
      <c r="AA271">
        <v>1</v>
      </c>
      <c r="AB271">
        <v>1</v>
      </c>
      <c r="AC271">
        <v>1</v>
      </c>
      <c r="AD271">
        <v>1</v>
      </c>
      <c r="AE271">
        <v>1</v>
      </c>
      <c r="AF271">
        <v>1</v>
      </c>
      <c r="AG271">
        <v>1</v>
      </c>
      <c r="AH271">
        <v>1</v>
      </c>
      <c r="AI271">
        <v>1</v>
      </c>
      <c r="AJ271">
        <v>1</v>
      </c>
      <c r="AK271">
        <v>1</v>
      </c>
      <c r="AL271">
        <v>0</v>
      </c>
      <c r="AM271" s="49" t="e">
        <v>#N/A</v>
      </c>
      <c r="AN271" s="49" t="e">
        <v>#N/A</v>
      </c>
      <c r="AO271" s="49" t="e">
        <v>#N/A</v>
      </c>
      <c r="AP271" s="49" t="e">
        <v>#N/A</v>
      </c>
      <c r="AQ271" s="49" t="e">
        <v>#N/A</v>
      </c>
      <c r="AR271" s="49" t="e">
        <v>#N/A</v>
      </c>
      <c r="AS271" s="49" t="e">
        <v>#N/A</v>
      </c>
      <c r="AT271" s="49" t="e">
        <v>#N/A</v>
      </c>
    </row>
    <row r="272" spans="1:46" x14ac:dyDescent="0.25">
      <c r="A272">
        <v>2</v>
      </c>
      <c r="B272" t="s">
        <v>273</v>
      </c>
      <c r="C272" s="50" t="s">
        <v>273</v>
      </c>
      <c r="D272" t="s">
        <v>420</v>
      </c>
      <c r="E272" t="s">
        <v>610</v>
      </c>
      <c r="F272" t="s">
        <v>611</v>
      </c>
      <c r="G272">
        <v>1</v>
      </c>
      <c r="H272">
        <v>1</v>
      </c>
      <c r="I272">
        <v>1</v>
      </c>
      <c r="J272">
        <v>1</v>
      </c>
      <c r="K272">
        <v>1</v>
      </c>
      <c r="L272">
        <v>1</v>
      </c>
      <c r="M272">
        <v>1</v>
      </c>
      <c r="N272">
        <v>1</v>
      </c>
      <c r="O272">
        <v>1</v>
      </c>
      <c r="P272">
        <v>1</v>
      </c>
      <c r="Q272">
        <v>1</v>
      </c>
      <c r="R272">
        <v>1</v>
      </c>
      <c r="S272">
        <v>1</v>
      </c>
      <c r="T272">
        <v>1</v>
      </c>
      <c r="U272">
        <v>1</v>
      </c>
      <c r="V272">
        <v>1</v>
      </c>
      <c r="W272">
        <v>1</v>
      </c>
      <c r="X272">
        <v>1</v>
      </c>
      <c r="Y272">
        <v>1</v>
      </c>
      <c r="Z272">
        <v>1</v>
      </c>
      <c r="AA272">
        <v>1</v>
      </c>
      <c r="AB272">
        <v>1</v>
      </c>
      <c r="AC272">
        <v>1</v>
      </c>
      <c r="AD272">
        <v>1</v>
      </c>
      <c r="AE272">
        <v>1</v>
      </c>
      <c r="AF272">
        <v>1</v>
      </c>
      <c r="AG272">
        <v>1</v>
      </c>
      <c r="AH272">
        <v>1</v>
      </c>
      <c r="AI272">
        <v>1</v>
      </c>
      <c r="AJ272">
        <v>1</v>
      </c>
      <c r="AK272">
        <v>1</v>
      </c>
      <c r="AL272">
        <v>0</v>
      </c>
      <c r="AM272" s="49" t="s">
        <v>420</v>
      </c>
      <c r="AN272" s="49" t="s">
        <v>14</v>
      </c>
      <c r="AO272" s="49" t="s">
        <v>485</v>
      </c>
      <c r="AP272" s="49" t="s">
        <v>494</v>
      </c>
      <c r="AQ272" s="49" t="s">
        <v>11</v>
      </c>
      <c r="AR272" s="49" t="s">
        <v>495</v>
      </c>
      <c r="AS272" s="49" t="s">
        <v>488</v>
      </c>
      <c r="AT272" s="49" t="s">
        <v>497</v>
      </c>
    </row>
    <row r="273" spans="1:46" x14ac:dyDescent="0.25">
      <c r="A273">
        <v>2</v>
      </c>
      <c r="B273" t="s">
        <v>271</v>
      </c>
      <c r="C273" s="50" t="s">
        <v>271</v>
      </c>
      <c r="D273" t="s">
        <v>272</v>
      </c>
      <c r="E273" t="s">
        <v>610</v>
      </c>
      <c r="F273" t="s">
        <v>611</v>
      </c>
      <c r="G273">
        <v>0</v>
      </c>
      <c r="H273">
        <v>0</v>
      </c>
      <c r="I273">
        <v>0</v>
      </c>
      <c r="J273">
        <v>0</v>
      </c>
      <c r="K273">
        <v>0</v>
      </c>
      <c r="L273">
        <v>0</v>
      </c>
      <c r="M273">
        <v>0</v>
      </c>
      <c r="N273">
        <v>0</v>
      </c>
      <c r="O273">
        <v>0</v>
      </c>
      <c r="P273">
        <v>0</v>
      </c>
      <c r="Q273">
        <v>0</v>
      </c>
      <c r="R273">
        <v>0</v>
      </c>
      <c r="S273">
        <v>0</v>
      </c>
      <c r="T273">
        <v>0</v>
      </c>
      <c r="U273">
        <v>0</v>
      </c>
      <c r="V273">
        <v>1</v>
      </c>
      <c r="W273">
        <v>1</v>
      </c>
      <c r="X273">
        <v>1</v>
      </c>
      <c r="Y273">
        <v>1</v>
      </c>
      <c r="Z273">
        <v>1</v>
      </c>
      <c r="AA273">
        <v>1</v>
      </c>
      <c r="AB273">
        <v>1</v>
      </c>
      <c r="AC273">
        <v>1</v>
      </c>
      <c r="AD273">
        <v>1</v>
      </c>
      <c r="AE273">
        <v>1</v>
      </c>
      <c r="AF273">
        <v>1</v>
      </c>
      <c r="AG273">
        <v>1</v>
      </c>
      <c r="AH273">
        <v>1</v>
      </c>
      <c r="AI273">
        <v>1</v>
      </c>
      <c r="AJ273">
        <v>1</v>
      </c>
      <c r="AK273">
        <v>1</v>
      </c>
      <c r="AL273">
        <v>0</v>
      </c>
      <c r="AM273" s="49" t="s">
        <v>272</v>
      </c>
      <c r="AN273" s="49" t="s">
        <v>14</v>
      </c>
      <c r="AO273" s="49" t="s">
        <v>500</v>
      </c>
      <c r="AP273" s="49" t="s">
        <v>501</v>
      </c>
      <c r="AQ273" s="49" t="s">
        <v>502</v>
      </c>
      <c r="AR273" s="49" t="s">
        <v>487</v>
      </c>
      <c r="AS273" s="49" t="s">
        <v>488</v>
      </c>
      <c r="AT273" s="49" t="s">
        <v>489</v>
      </c>
    </row>
    <row r="274" spans="1:46" x14ac:dyDescent="0.25">
      <c r="A274">
        <v>2</v>
      </c>
      <c r="B274" t="s">
        <v>251</v>
      </c>
      <c r="C274" s="50" t="s">
        <v>251</v>
      </c>
      <c r="D274" t="s">
        <v>252</v>
      </c>
      <c r="E274" t="s">
        <v>610</v>
      </c>
      <c r="F274" t="s">
        <v>611</v>
      </c>
      <c r="G274">
        <v>1</v>
      </c>
      <c r="H274">
        <v>1</v>
      </c>
      <c r="I274">
        <v>1</v>
      </c>
      <c r="J274">
        <v>1</v>
      </c>
      <c r="K274">
        <v>1</v>
      </c>
      <c r="L274">
        <v>1</v>
      </c>
      <c r="M274">
        <v>1</v>
      </c>
      <c r="N274">
        <v>1</v>
      </c>
      <c r="O274">
        <v>1</v>
      </c>
      <c r="P274">
        <v>1</v>
      </c>
      <c r="Q274">
        <v>1</v>
      </c>
      <c r="R274">
        <v>1</v>
      </c>
      <c r="S274">
        <v>1</v>
      </c>
      <c r="T274">
        <v>1</v>
      </c>
      <c r="U274">
        <v>1</v>
      </c>
      <c r="V274">
        <v>1</v>
      </c>
      <c r="W274">
        <v>1</v>
      </c>
      <c r="X274">
        <v>1</v>
      </c>
      <c r="Y274">
        <v>1</v>
      </c>
      <c r="Z274">
        <v>1</v>
      </c>
      <c r="AA274">
        <v>1</v>
      </c>
      <c r="AB274">
        <v>1</v>
      </c>
      <c r="AC274">
        <v>1</v>
      </c>
      <c r="AD274">
        <v>1</v>
      </c>
      <c r="AE274">
        <v>1</v>
      </c>
      <c r="AF274">
        <v>1</v>
      </c>
      <c r="AG274">
        <v>1</v>
      </c>
      <c r="AH274">
        <v>1</v>
      </c>
      <c r="AI274">
        <v>1</v>
      </c>
      <c r="AJ274">
        <v>1</v>
      </c>
      <c r="AK274">
        <v>1</v>
      </c>
      <c r="AL274">
        <v>1</v>
      </c>
      <c r="AM274" s="49" t="s">
        <v>252</v>
      </c>
      <c r="AN274" s="49" t="s">
        <v>7</v>
      </c>
      <c r="AO274" s="49" t="s">
        <v>9</v>
      </c>
      <c r="AP274" s="49" t="s">
        <v>494</v>
      </c>
      <c r="AQ274" s="49" t="s">
        <v>9</v>
      </c>
      <c r="AR274" s="49" t="s">
        <v>487</v>
      </c>
      <c r="AS274" s="49" t="s">
        <v>488</v>
      </c>
      <c r="AT274" s="49" t="s">
        <v>489</v>
      </c>
    </row>
    <row r="275" spans="1:46" x14ac:dyDescent="0.25">
      <c r="A275">
        <v>2</v>
      </c>
      <c r="B275" t="s">
        <v>274</v>
      </c>
      <c r="C275" s="50" t="s">
        <v>274</v>
      </c>
      <c r="D275" t="s">
        <v>275</v>
      </c>
      <c r="E275" t="s">
        <v>610</v>
      </c>
      <c r="F275" t="s">
        <v>611</v>
      </c>
      <c r="G275">
        <v>1</v>
      </c>
      <c r="H275">
        <v>1</v>
      </c>
      <c r="I275">
        <v>1</v>
      </c>
      <c r="J275">
        <v>1</v>
      </c>
      <c r="K275">
        <v>1</v>
      </c>
      <c r="L275">
        <v>1</v>
      </c>
      <c r="M275">
        <v>1</v>
      </c>
      <c r="N275">
        <v>1</v>
      </c>
      <c r="O275">
        <v>1</v>
      </c>
      <c r="P275">
        <v>1</v>
      </c>
      <c r="Q275">
        <v>1</v>
      </c>
      <c r="R275">
        <v>1</v>
      </c>
      <c r="S275">
        <v>1</v>
      </c>
      <c r="T275">
        <v>1</v>
      </c>
      <c r="U275">
        <v>1</v>
      </c>
      <c r="V275">
        <v>1</v>
      </c>
      <c r="W275">
        <v>1</v>
      </c>
      <c r="X275">
        <v>1</v>
      </c>
      <c r="Y275">
        <v>1</v>
      </c>
      <c r="Z275">
        <v>1</v>
      </c>
      <c r="AA275">
        <v>1</v>
      </c>
      <c r="AB275">
        <v>1</v>
      </c>
      <c r="AC275">
        <v>1</v>
      </c>
      <c r="AD275">
        <v>1</v>
      </c>
      <c r="AE275">
        <v>1</v>
      </c>
      <c r="AF275">
        <v>1</v>
      </c>
      <c r="AG275">
        <v>1</v>
      </c>
      <c r="AH275">
        <v>1</v>
      </c>
      <c r="AI275">
        <v>1</v>
      </c>
      <c r="AJ275">
        <v>1</v>
      </c>
      <c r="AK275">
        <v>1</v>
      </c>
      <c r="AL275">
        <v>0</v>
      </c>
      <c r="AM275" s="49" t="s">
        <v>275</v>
      </c>
      <c r="AN275" s="49" t="s">
        <v>4</v>
      </c>
      <c r="AO275" s="49" t="s">
        <v>9</v>
      </c>
      <c r="AP275" s="49" t="s">
        <v>486</v>
      </c>
      <c r="AQ275" s="49" t="s">
        <v>9</v>
      </c>
      <c r="AR275" s="49" t="s">
        <v>495</v>
      </c>
      <c r="AS275" s="49" t="s">
        <v>488</v>
      </c>
      <c r="AT275" s="49" t="s">
        <v>489</v>
      </c>
    </row>
    <row r="276" spans="1:46" x14ac:dyDescent="0.25">
      <c r="A276">
        <v>2</v>
      </c>
      <c r="B276" t="s">
        <v>269</v>
      </c>
      <c r="C276" s="50" t="s">
        <v>269</v>
      </c>
      <c r="D276" t="s">
        <v>270</v>
      </c>
      <c r="E276" t="s">
        <v>610</v>
      </c>
      <c r="F276" t="s">
        <v>611</v>
      </c>
      <c r="G276">
        <v>1</v>
      </c>
      <c r="H276">
        <v>1</v>
      </c>
      <c r="I276">
        <v>1</v>
      </c>
      <c r="J276">
        <v>1</v>
      </c>
      <c r="K276">
        <v>1</v>
      </c>
      <c r="L276">
        <v>1</v>
      </c>
      <c r="M276">
        <v>1</v>
      </c>
      <c r="N276">
        <v>1</v>
      </c>
      <c r="O276">
        <v>1</v>
      </c>
      <c r="P276">
        <v>1</v>
      </c>
      <c r="Q276">
        <v>1</v>
      </c>
      <c r="R276">
        <v>1</v>
      </c>
      <c r="S276">
        <v>1</v>
      </c>
      <c r="T276">
        <v>1</v>
      </c>
      <c r="U276">
        <v>1</v>
      </c>
      <c r="V276">
        <v>1</v>
      </c>
      <c r="W276">
        <v>1</v>
      </c>
      <c r="X276">
        <v>1</v>
      </c>
      <c r="Y276">
        <v>1</v>
      </c>
      <c r="Z276">
        <v>1</v>
      </c>
      <c r="AA276">
        <v>1</v>
      </c>
      <c r="AB276">
        <v>1</v>
      </c>
      <c r="AC276">
        <v>1</v>
      </c>
      <c r="AD276">
        <v>1</v>
      </c>
      <c r="AE276">
        <v>1</v>
      </c>
      <c r="AF276">
        <v>1</v>
      </c>
      <c r="AG276">
        <v>1</v>
      </c>
      <c r="AH276">
        <v>1</v>
      </c>
      <c r="AI276">
        <v>1</v>
      </c>
      <c r="AJ276">
        <v>1</v>
      </c>
      <c r="AK276">
        <v>1</v>
      </c>
      <c r="AL276">
        <v>0</v>
      </c>
      <c r="AM276" s="49" t="s">
        <v>270</v>
      </c>
      <c r="AN276" s="49" t="s">
        <v>14</v>
      </c>
      <c r="AO276" s="49" t="s">
        <v>485</v>
      </c>
      <c r="AP276" s="49" t="s">
        <v>494</v>
      </c>
      <c r="AQ276" s="49" t="s">
        <v>11</v>
      </c>
      <c r="AR276" s="49" t="s">
        <v>487</v>
      </c>
      <c r="AS276" s="49" t="s">
        <v>488</v>
      </c>
      <c r="AT276" s="49" t="s">
        <v>489</v>
      </c>
    </row>
    <row r="277" spans="1:46" x14ac:dyDescent="0.25">
      <c r="A277">
        <v>2</v>
      </c>
      <c r="B277" t="s">
        <v>283</v>
      </c>
      <c r="C277" s="50" t="s">
        <v>283</v>
      </c>
      <c r="D277" t="s">
        <v>284</v>
      </c>
      <c r="E277" t="s">
        <v>610</v>
      </c>
      <c r="F277" t="s">
        <v>611</v>
      </c>
      <c r="G277">
        <v>0</v>
      </c>
      <c r="H277">
        <v>1</v>
      </c>
      <c r="I277">
        <v>1</v>
      </c>
      <c r="J277">
        <v>1</v>
      </c>
      <c r="K277">
        <v>1</v>
      </c>
      <c r="L277">
        <v>1</v>
      </c>
      <c r="M277">
        <v>1</v>
      </c>
      <c r="N277">
        <v>1</v>
      </c>
      <c r="O277">
        <v>1</v>
      </c>
      <c r="P277">
        <v>1</v>
      </c>
      <c r="Q277">
        <v>1</v>
      </c>
      <c r="R277">
        <v>1</v>
      </c>
      <c r="S277">
        <v>1</v>
      </c>
      <c r="T277">
        <v>1</v>
      </c>
      <c r="U277">
        <v>1</v>
      </c>
      <c r="V277">
        <v>1</v>
      </c>
      <c r="W277">
        <v>1</v>
      </c>
      <c r="X277">
        <v>1</v>
      </c>
      <c r="Y277">
        <v>1</v>
      </c>
      <c r="Z277">
        <v>1</v>
      </c>
      <c r="AA277">
        <v>1</v>
      </c>
      <c r="AB277">
        <v>1</v>
      </c>
      <c r="AC277">
        <v>1</v>
      </c>
      <c r="AD277">
        <v>1</v>
      </c>
      <c r="AE277">
        <v>1</v>
      </c>
      <c r="AF277">
        <v>1</v>
      </c>
      <c r="AG277">
        <v>1</v>
      </c>
      <c r="AH277">
        <v>1</v>
      </c>
      <c r="AI277">
        <v>1</v>
      </c>
      <c r="AJ277">
        <v>1</v>
      </c>
      <c r="AK277">
        <v>1</v>
      </c>
      <c r="AL277">
        <v>0</v>
      </c>
      <c r="AM277" s="49" t="s">
        <v>284</v>
      </c>
      <c r="AN277" s="49" t="s">
        <v>4</v>
      </c>
      <c r="AO277" s="49" t="s">
        <v>9</v>
      </c>
      <c r="AP277" s="49" t="s">
        <v>501</v>
      </c>
      <c r="AQ277" s="49" t="s">
        <v>9</v>
      </c>
      <c r="AR277" s="49" t="s">
        <v>495</v>
      </c>
      <c r="AS277" s="49" t="s">
        <v>488</v>
      </c>
      <c r="AT277" s="49" t="s">
        <v>489</v>
      </c>
    </row>
    <row r="278" spans="1:46" x14ac:dyDescent="0.25">
      <c r="A278">
        <v>2</v>
      </c>
      <c r="B278" t="s">
        <v>294</v>
      </c>
      <c r="C278" s="50" t="s">
        <v>294</v>
      </c>
      <c r="D278" t="s">
        <v>295</v>
      </c>
      <c r="E278" t="s">
        <v>610</v>
      </c>
      <c r="F278" t="s">
        <v>611</v>
      </c>
      <c r="G278">
        <v>1</v>
      </c>
      <c r="H278">
        <v>1</v>
      </c>
      <c r="I278">
        <v>1</v>
      </c>
      <c r="J278">
        <v>1</v>
      </c>
      <c r="K278">
        <v>1</v>
      </c>
      <c r="L278">
        <v>1</v>
      </c>
      <c r="M278">
        <v>1</v>
      </c>
      <c r="N278">
        <v>1</v>
      </c>
      <c r="O278">
        <v>1</v>
      </c>
      <c r="P278">
        <v>1</v>
      </c>
      <c r="Q278">
        <v>1</v>
      </c>
      <c r="R278">
        <v>1</v>
      </c>
      <c r="S278">
        <v>1</v>
      </c>
      <c r="T278">
        <v>1</v>
      </c>
      <c r="U278">
        <v>1</v>
      </c>
      <c r="V278">
        <v>1</v>
      </c>
      <c r="W278">
        <v>1</v>
      </c>
      <c r="X278">
        <v>1</v>
      </c>
      <c r="Y278">
        <v>1</v>
      </c>
      <c r="Z278">
        <v>1</v>
      </c>
      <c r="AA278">
        <v>1</v>
      </c>
      <c r="AB278">
        <v>1</v>
      </c>
      <c r="AC278">
        <v>1</v>
      </c>
      <c r="AD278">
        <v>1</v>
      </c>
      <c r="AE278">
        <v>1</v>
      </c>
      <c r="AF278">
        <v>1</v>
      </c>
      <c r="AG278">
        <v>1</v>
      </c>
      <c r="AH278">
        <v>1</v>
      </c>
      <c r="AI278">
        <v>1</v>
      </c>
      <c r="AJ278">
        <v>1</v>
      </c>
      <c r="AK278">
        <v>1</v>
      </c>
      <c r="AL278">
        <v>0</v>
      </c>
      <c r="AM278" s="49" t="s">
        <v>295</v>
      </c>
      <c r="AN278" s="49" t="s">
        <v>14</v>
      </c>
      <c r="AO278" s="49" t="s">
        <v>485</v>
      </c>
      <c r="AP278" s="49" t="s">
        <v>494</v>
      </c>
      <c r="AQ278" s="49" t="s">
        <v>11</v>
      </c>
      <c r="AR278" s="49" t="s">
        <v>487</v>
      </c>
      <c r="AS278" s="49" t="s">
        <v>488</v>
      </c>
      <c r="AT278" s="49" t="s">
        <v>489</v>
      </c>
    </row>
    <row r="279" spans="1:46" x14ac:dyDescent="0.25">
      <c r="A279">
        <v>2</v>
      </c>
      <c r="B279" t="s">
        <v>290</v>
      </c>
      <c r="C279" s="50" t="s">
        <v>290</v>
      </c>
      <c r="D279" t="s">
        <v>291</v>
      </c>
      <c r="E279" t="s">
        <v>610</v>
      </c>
      <c r="F279" t="s">
        <v>611</v>
      </c>
      <c r="G279">
        <v>1</v>
      </c>
      <c r="H279">
        <v>1</v>
      </c>
      <c r="I279">
        <v>1</v>
      </c>
      <c r="J279">
        <v>1</v>
      </c>
      <c r="K279">
        <v>1</v>
      </c>
      <c r="L279">
        <v>1</v>
      </c>
      <c r="M279">
        <v>1</v>
      </c>
      <c r="N279">
        <v>1</v>
      </c>
      <c r="O279">
        <v>1</v>
      </c>
      <c r="P279">
        <v>1</v>
      </c>
      <c r="Q279">
        <v>1</v>
      </c>
      <c r="R279">
        <v>1</v>
      </c>
      <c r="S279">
        <v>1</v>
      </c>
      <c r="T279">
        <v>1</v>
      </c>
      <c r="U279">
        <v>1</v>
      </c>
      <c r="V279">
        <v>1</v>
      </c>
      <c r="W279">
        <v>1</v>
      </c>
      <c r="X279">
        <v>1</v>
      </c>
      <c r="Y279">
        <v>1</v>
      </c>
      <c r="Z279">
        <v>1</v>
      </c>
      <c r="AA279">
        <v>1</v>
      </c>
      <c r="AB279">
        <v>1</v>
      </c>
      <c r="AC279">
        <v>1</v>
      </c>
      <c r="AD279">
        <v>1</v>
      </c>
      <c r="AE279">
        <v>1</v>
      </c>
      <c r="AF279">
        <v>1</v>
      </c>
      <c r="AG279">
        <v>1</v>
      </c>
      <c r="AH279">
        <v>1</v>
      </c>
      <c r="AI279">
        <v>1</v>
      </c>
      <c r="AJ279">
        <v>1</v>
      </c>
      <c r="AK279">
        <v>1</v>
      </c>
      <c r="AL279">
        <v>1</v>
      </c>
      <c r="AM279" s="49" t="s">
        <v>291</v>
      </c>
      <c r="AN279" s="49" t="s">
        <v>14</v>
      </c>
      <c r="AO279" s="49" t="s">
        <v>500</v>
      </c>
      <c r="AP279" s="49" t="s">
        <v>505</v>
      </c>
      <c r="AQ279" s="49" t="s">
        <v>13</v>
      </c>
      <c r="AR279" s="49" t="s">
        <v>487</v>
      </c>
      <c r="AS279" s="49" t="s">
        <v>488</v>
      </c>
      <c r="AT279" s="49" t="s">
        <v>489</v>
      </c>
    </row>
    <row r="280" spans="1:46" x14ac:dyDescent="0.25">
      <c r="A280">
        <v>2</v>
      </c>
      <c r="B280" t="s">
        <v>576</v>
      </c>
      <c r="C280" s="50" t="s">
        <v>576</v>
      </c>
      <c r="D280" t="s">
        <v>577</v>
      </c>
      <c r="E280" t="s">
        <v>610</v>
      </c>
      <c r="F280" t="s">
        <v>611</v>
      </c>
      <c r="G280">
        <v>1</v>
      </c>
      <c r="H280">
        <v>1</v>
      </c>
      <c r="I280">
        <v>1</v>
      </c>
      <c r="J280">
        <v>1</v>
      </c>
      <c r="K280">
        <v>1</v>
      </c>
      <c r="L280">
        <v>1</v>
      </c>
      <c r="M280">
        <v>1</v>
      </c>
      <c r="N280">
        <v>1</v>
      </c>
      <c r="O280">
        <v>1</v>
      </c>
      <c r="P280">
        <v>1</v>
      </c>
      <c r="Q280">
        <v>1</v>
      </c>
      <c r="R280">
        <v>1</v>
      </c>
      <c r="S280">
        <v>1</v>
      </c>
      <c r="T280">
        <v>1</v>
      </c>
      <c r="U280">
        <v>1</v>
      </c>
      <c r="V280">
        <v>1</v>
      </c>
      <c r="W280">
        <v>1</v>
      </c>
      <c r="X280">
        <v>1</v>
      </c>
      <c r="Y280">
        <v>1</v>
      </c>
      <c r="Z280">
        <v>1</v>
      </c>
      <c r="AA280">
        <v>1</v>
      </c>
      <c r="AB280">
        <v>1</v>
      </c>
      <c r="AC280">
        <v>1</v>
      </c>
      <c r="AD280">
        <v>1</v>
      </c>
      <c r="AE280">
        <v>1</v>
      </c>
      <c r="AF280">
        <v>1</v>
      </c>
      <c r="AG280">
        <v>1</v>
      </c>
      <c r="AH280">
        <v>1</v>
      </c>
      <c r="AI280">
        <v>1</v>
      </c>
      <c r="AJ280">
        <v>1</v>
      </c>
      <c r="AK280">
        <v>1</v>
      </c>
      <c r="AL280">
        <v>0</v>
      </c>
      <c r="AM280" s="49" t="e">
        <v>#N/A</v>
      </c>
      <c r="AN280" s="49" t="e">
        <v>#N/A</v>
      </c>
      <c r="AO280" s="49" t="e">
        <v>#N/A</v>
      </c>
      <c r="AP280" s="49" t="e">
        <v>#N/A</v>
      </c>
      <c r="AQ280" s="49" t="e">
        <v>#N/A</v>
      </c>
      <c r="AR280" s="49" t="e">
        <v>#N/A</v>
      </c>
      <c r="AS280" s="49" t="e">
        <v>#N/A</v>
      </c>
      <c r="AT280" s="49" t="e">
        <v>#N/A</v>
      </c>
    </row>
    <row r="281" spans="1:46" x14ac:dyDescent="0.25">
      <c r="A281">
        <v>2</v>
      </c>
      <c r="B281" t="s">
        <v>298</v>
      </c>
      <c r="C281" s="50" t="s">
        <v>298</v>
      </c>
      <c r="D281" t="s">
        <v>299</v>
      </c>
      <c r="E281" t="s">
        <v>610</v>
      </c>
      <c r="F281" t="s">
        <v>611</v>
      </c>
      <c r="G281">
        <v>1</v>
      </c>
      <c r="H281">
        <v>1</v>
      </c>
      <c r="I281">
        <v>1</v>
      </c>
      <c r="J281">
        <v>1</v>
      </c>
      <c r="K281">
        <v>1</v>
      </c>
      <c r="L281">
        <v>1</v>
      </c>
      <c r="M281">
        <v>1</v>
      </c>
      <c r="N281">
        <v>1</v>
      </c>
      <c r="O281">
        <v>1</v>
      </c>
      <c r="P281">
        <v>1</v>
      </c>
      <c r="Q281">
        <v>1</v>
      </c>
      <c r="R281">
        <v>1</v>
      </c>
      <c r="S281">
        <v>1</v>
      </c>
      <c r="T281">
        <v>1</v>
      </c>
      <c r="U281">
        <v>1</v>
      </c>
      <c r="V281">
        <v>1</v>
      </c>
      <c r="W281">
        <v>1</v>
      </c>
      <c r="X281">
        <v>1</v>
      </c>
      <c r="Y281">
        <v>1</v>
      </c>
      <c r="Z281">
        <v>1</v>
      </c>
      <c r="AA281">
        <v>1</v>
      </c>
      <c r="AB281">
        <v>1</v>
      </c>
      <c r="AC281">
        <v>1</v>
      </c>
      <c r="AD281">
        <v>1</v>
      </c>
      <c r="AE281">
        <v>1</v>
      </c>
      <c r="AF281">
        <v>1</v>
      </c>
      <c r="AG281">
        <v>1</v>
      </c>
      <c r="AH281">
        <v>1</v>
      </c>
      <c r="AI281">
        <v>1</v>
      </c>
      <c r="AJ281">
        <v>1</v>
      </c>
      <c r="AK281">
        <v>1</v>
      </c>
      <c r="AL281">
        <v>1</v>
      </c>
      <c r="AM281" s="49" t="s">
        <v>299</v>
      </c>
      <c r="AN281" s="49" t="s">
        <v>14</v>
      </c>
      <c r="AO281" s="49" t="s">
        <v>509</v>
      </c>
      <c r="AP281" s="49" t="s">
        <v>505</v>
      </c>
      <c r="AQ281" s="49" t="s">
        <v>13</v>
      </c>
      <c r="AR281" s="49" t="s">
        <v>487</v>
      </c>
      <c r="AS281" s="49" t="s">
        <v>488</v>
      </c>
      <c r="AT281" s="49" t="s">
        <v>489</v>
      </c>
    </row>
    <row r="282" spans="1:46" x14ac:dyDescent="0.25">
      <c r="A282">
        <v>2</v>
      </c>
      <c r="B282" t="s">
        <v>288</v>
      </c>
      <c r="C282" s="50" t="s">
        <v>288</v>
      </c>
      <c r="D282" t="s">
        <v>289</v>
      </c>
      <c r="E282" t="s">
        <v>610</v>
      </c>
      <c r="F282" t="s">
        <v>611</v>
      </c>
      <c r="G282">
        <v>1</v>
      </c>
      <c r="H282">
        <v>1</v>
      </c>
      <c r="I282">
        <v>1</v>
      </c>
      <c r="J282">
        <v>1</v>
      </c>
      <c r="K282">
        <v>1</v>
      </c>
      <c r="L282">
        <v>1</v>
      </c>
      <c r="M282">
        <v>1</v>
      </c>
      <c r="N282">
        <v>1</v>
      </c>
      <c r="O282">
        <v>1</v>
      </c>
      <c r="P282">
        <v>1</v>
      </c>
      <c r="Q282">
        <v>1</v>
      </c>
      <c r="R282">
        <v>1</v>
      </c>
      <c r="S282">
        <v>1</v>
      </c>
      <c r="T282">
        <v>1</v>
      </c>
      <c r="U282">
        <v>1</v>
      </c>
      <c r="V282">
        <v>1</v>
      </c>
      <c r="W282">
        <v>1</v>
      </c>
      <c r="X282">
        <v>1</v>
      </c>
      <c r="Y282">
        <v>1</v>
      </c>
      <c r="Z282">
        <v>1</v>
      </c>
      <c r="AA282">
        <v>1</v>
      </c>
      <c r="AB282">
        <v>1</v>
      </c>
      <c r="AC282">
        <v>1</v>
      </c>
      <c r="AD282">
        <v>1</v>
      </c>
      <c r="AE282">
        <v>1</v>
      </c>
      <c r="AF282">
        <v>1</v>
      </c>
      <c r="AG282">
        <v>1</v>
      </c>
      <c r="AH282">
        <v>1</v>
      </c>
      <c r="AI282">
        <v>1</v>
      </c>
      <c r="AJ282">
        <v>1</v>
      </c>
      <c r="AK282">
        <v>1</v>
      </c>
      <c r="AL282">
        <v>0</v>
      </c>
      <c r="AM282" s="49" t="s">
        <v>289</v>
      </c>
      <c r="AN282" s="49" t="s">
        <v>14</v>
      </c>
      <c r="AO282" s="49" t="s">
        <v>507</v>
      </c>
      <c r="AP282" s="49" t="s">
        <v>494</v>
      </c>
      <c r="AQ282" s="49" t="s">
        <v>10</v>
      </c>
      <c r="AR282" s="49" t="s">
        <v>487</v>
      </c>
      <c r="AS282" s="49" t="s">
        <v>488</v>
      </c>
      <c r="AT282" s="49" t="s">
        <v>489</v>
      </c>
    </row>
    <row r="283" spans="1:46" x14ac:dyDescent="0.25">
      <c r="A283">
        <v>2</v>
      </c>
      <c r="B283" t="s">
        <v>285</v>
      </c>
      <c r="C283" s="50" t="s">
        <v>285</v>
      </c>
      <c r="D283" t="s">
        <v>286</v>
      </c>
      <c r="E283" t="s">
        <v>610</v>
      </c>
      <c r="F283" t="s">
        <v>611</v>
      </c>
      <c r="G283">
        <v>1</v>
      </c>
      <c r="H283">
        <v>1</v>
      </c>
      <c r="I283">
        <v>1</v>
      </c>
      <c r="J283">
        <v>1</v>
      </c>
      <c r="K283">
        <v>1</v>
      </c>
      <c r="L283">
        <v>1</v>
      </c>
      <c r="M283">
        <v>1</v>
      </c>
      <c r="N283">
        <v>1</v>
      </c>
      <c r="O283">
        <v>1</v>
      </c>
      <c r="P283">
        <v>1</v>
      </c>
      <c r="Q283">
        <v>1</v>
      </c>
      <c r="R283">
        <v>1</v>
      </c>
      <c r="S283">
        <v>1</v>
      </c>
      <c r="T283">
        <v>1</v>
      </c>
      <c r="U283">
        <v>1</v>
      </c>
      <c r="V283">
        <v>1</v>
      </c>
      <c r="W283">
        <v>1</v>
      </c>
      <c r="X283">
        <v>1</v>
      </c>
      <c r="Y283">
        <v>1</v>
      </c>
      <c r="Z283">
        <v>1</v>
      </c>
      <c r="AA283">
        <v>1</v>
      </c>
      <c r="AB283">
        <v>1</v>
      </c>
      <c r="AC283">
        <v>1</v>
      </c>
      <c r="AD283">
        <v>1</v>
      </c>
      <c r="AE283">
        <v>1</v>
      </c>
      <c r="AF283">
        <v>1</v>
      </c>
      <c r="AG283">
        <v>1</v>
      </c>
      <c r="AH283">
        <v>1</v>
      </c>
      <c r="AI283">
        <v>1</v>
      </c>
      <c r="AJ283">
        <v>1</v>
      </c>
      <c r="AK283">
        <v>1</v>
      </c>
      <c r="AL283">
        <v>0</v>
      </c>
      <c r="AM283" s="49" t="s">
        <v>286</v>
      </c>
      <c r="AN283" s="49" t="s">
        <v>8</v>
      </c>
      <c r="AO283" s="49" t="s">
        <v>9</v>
      </c>
      <c r="AP283" s="49" t="s">
        <v>486</v>
      </c>
      <c r="AQ283" s="49" t="s">
        <v>9</v>
      </c>
      <c r="AR283" s="49" t="s">
        <v>487</v>
      </c>
      <c r="AS283" s="49" t="s">
        <v>488</v>
      </c>
      <c r="AT283" s="49" t="s">
        <v>489</v>
      </c>
    </row>
    <row r="284" spans="1:46" x14ac:dyDescent="0.25">
      <c r="A284">
        <v>2</v>
      </c>
      <c r="B284" t="s">
        <v>287</v>
      </c>
      <c r="C284" s="50" t="s">
        <v>287</v>
      </c>
      <c r="D284" t="s">
        <v>422</v>
      </c>
      <c r="E284" t="s">
        <v>610</v>
      </c>
      <c r="F284" t="s">
        <v>611</v>
      </c>
      <c r="G284">
        <v>1</v>
      </c>
      <c r="H284">
        <v>1</v>
      </c>
      <c r="I284">
        <v>1</v>
      </c>
      <c r="J284">
        <v>1</v>
      </c>
      <c r="K284">
        <v>1</v>
      </c>
      <c r="L284">
        <v>1</v>
      </c>
      <c r="M284">
        <v>1</v>
      </c>
      <c r="N284">
        <v>1</v>
      </c>
      <c r="O284">
        <v>1</v>
      </c>
      <c r="P284">
        <v>1</v>
      </c>
      <c r="Q284">
        <v>1</v>
      </c>
      <c r="R284">
        <v>1</v>
      </c>
      <c r="S284">
        <v>1</v>
      </c>
      <c r="T284">
        <v>1</v>
      </c>
      <c r="U284">
        <v>1</v>
      </c>
      <c r="V284">
        <v>1</v>
      </c>
      <c r="W284">
        <v>1</v>
      </c>
      <c r="X284">
        <v>1</v>
      </c>
      <c r="Y284">
        <v>1</v>
      </c>
      <c r="Z284">
        <v>1</v>
      </c>
      <c r="AA284">
        <v>1</v>
      </c>
      <c r="AB284">
        <v>1</v>
      </c>
      <c r="AC284">
        <v>1</v>
      </c>
      <c r="AD284">
        <v>1</v>
      </c>
      <c r="AE284">
        <v>1</v>
      </c>
      <c r="AF284">
        <v>1</v>
      </c>
      <c r="AG284">
        <v>1</v>
      </c>
      <c r="AH284">
        <v>1</v>
      </c>
      <c r="AI284">
        <v>1</v>
      </c>
      <c r="AJ284">
        <v>1</v>
      </c>
      <c r="AK284">
        <v>1</v>
      </c>
      <c r="AL284">
        <v>0</v>
      </c>
      <c r="AM284" s="49" t="s">
        <v>422</v>
      </c>
      <c r="AN284" s="49" t="s">
        <v>8</v>
      </c>
      <c r="AO284" s="49" t="s">
        <v>9</v>
      </c>
      <c r="AP284" s="49" t="s">
        <v>494</v>
      </c>
      <c r="AQ284" s="49" t="s">
        <v>9</v>
      </c>
      <c r="AR284" s="49" t="s">
        <v>495</v>
      </c>
      <c r="AS284" s="49" t="s">
        <v>496</v>
      </c>
      <c r="AT284" s="49" t="s">
        <v>497</v>
      </c>
    </row>
    <row r="285" spans="1:46" x14ac:dyDescent="0.25">
      <c r="A285">
        <v>2</v>
      </c>
      <c r="B285" t="s">
        <v>493</v>
      </c>
      <c r="C285" s="50" t="s">
        <v>578</v>
      </c>
      <c r="D285" t="s">
        <v>579</v>
      </c>
      <c r="E285" t="s">
        <v>610</v>
      </c>
      <c r="F285" t="s">
        <v>611</v>
      </c>
      <c r="G285">
        <v>1</v>
      </c>
      <c r="H285">
        <v>1</v>
      </c>
      <c r="I285">
        <v>1</v>
      </c>
      <c r="J285">
        <v>1</v>
      </c>
      <c r="K285">
        <v>1</v>
      </c>
      <c r="L285">
        <v>1</v>
      </c>
      <c r="M285">
        <v>1</v>
      </c>
      <c r="N285">
        <v>1</v>
      </c>
      <c r="O285">
        <v>1</v>
      </c>
      <c r="P285">
        <v>1</v>
      </c>
      <c r="Q285">
        <v>1</v>
      </c>
      <c r="R285">
        <v>1</v>
      </c>
      <c r="S285">
        <v>1</v>
      </c>
      <c r="T285">
        <v>1</v>
      </c>
      <c r="U285">
        <v>1</v>
      </c>
      <c r="V285">
        <v>1</v>
      </c>
      <c r="W285">
        <v>1</v>
      </c>
      <c r="X285">
        <v>1</v>
      </c>
      <c r="Y285">
        <v>1</v>
      </c>
      <c r="Z285">
        <v>1</v>
      </c>
      <c r="AA285">
        <v>1</v>
      </c>
      <c r="AB285">
        <v>1</v>
      </c>
      <c r="AC285">
        <v>1</v>
      </c>
      <c r="AD285">
        <v>1</v>
      </c>
      <c r="AE285">
        <v>1</v>
      </c>
      <c r="AF285">
        <v>1</v>
      </c>
      <c r="AG285">
        <v>1</v>
      </c>
      <c r="AH285">
        <v>1</v>
      </c>
      <c r="AI285">
        <v>1</v>
      </c>
      <c r="AJ285">
        <v>1</v>
      </c>
      <c r="AK285">
        <v>1</v>
      </c>
      <c r="AL285">
        <v>0</v>
      </c>
      <c r="AM285" s="49" t="e">
        <v>#N/A</v>
      </c>
      <c r="AN285" s="49" t="e">
        <v>#N/A</v>
      </c>
      <c r="AO285" s="49" t="e">
        <v>#N/A</v>
      </c>
      <c r="AP285" s="49" t="e">
        <v>#N/A</v>
      </c>
      <c r="AQ285" s="49" t="e">
        <v>#N/A</v>
      </c>
      <c r="AR285" s="49" t="e">
        <v>#N/A</v>
      </c>
      <c r="AS285" s="49" t="e">
        <v>#N/A</v>
      </c>
      <c r="AT285" s="49" t="e">
        <v>#N/A</v>
      </c>
    </row>
    <row r="286" spans="1:46" x14ac:dyDescent="0.25">
      <c r="A286">
        <v>2</v>
      </c>
      <c r="B286" t="s">
        <v>493</v>
      </c>
      <c r="C286" s="50" t="s">
        <v>580</v>
      </c>
      <c r="D286" t="s">
        <v>581</v>
      </c>
      <c r="E286" t="s">
        <v>610</v>
      </c>
      <c r="F286" t="s">
        <v>611</v>
      </c>
      <c r="G286">
        <v>1</v>
      </c>
      <c r="H286">
        <v>1</v>
      </c>
      <c r="I286">
        <v>1</v>
      </c>
      <c r="J286">
        <v>1</v>
      </c>
      <c r="K286">
        <v>1</v>
      </c>
      <c r="L286">
        <v>1</v>
      </c>
      <c r="M286">
        <v>1</v>
      </c>
      <c r="N286">
        <v>1</v>
      </c>
      <c r="O286">
        <v>1</v>
      </c>
      <c r="P286">
        <v>1</v>
      </c>
      <c r="Q286">
        <v>1</v>
      </c>
      <c r="R286">
        <v>1</v>
      </c>
      <c r="S286">
        <v>1</v>
      </c>
      <c r="T286">
        <v>1</v>
      </c>
      <c r="U286">
        <v>1</v>
      </c>
      <c r="V286">
        <v>1</v>
      </c>
      <c r="W286">
        <v>1</v>
      </c>
      <c r="X286">
        <v>1</v>
      </c>
      <c r="Y286">
        <v>1</v>
      </c>
      <c r="Z286">
        <v>1</v>
      </c>
      <c r="AA286">
        <v>1</v>
      </c>
      <c r="AB286">
        <v>1</v>
      </c>
      <c r="AC286">
        <v>1</v>
      </c>
      <c r="AD286">
        <v>1</v>
      </c>
      <c r="AE286">
        <v>1</v>
      </c>
      <c r="AF286">
        <v>1</v>
      </c>
      <c r="AG286">
        <v>1</v>
      </c>
      <c r="AH286">
        <v>1</v>
      </c>
      <c r="AI286">
        <v>1</v>
      </c>
      <c r="AJ286">
        <v>1</v>
      </c>
      <c r="AK286">
        <v>1</v>
      </c>
      <c r="AL286">
        <v>0</v>
      </c>
      <c r="AM286" s="49" t="e">
        <v>#N/A</v>
      </c>
      <c r="AN286" s="49" t="e">
        <v>#N/A</v>
      </c>
      <c r="AO286" s="49" t="e">
        <v>#N/A</v>
      </c>
      <c r="AP286" s="49" t="e">
        <v>#N/A</v>
      </c>
      <c r="AQ286" s="49" t="e">
        <v>#N/A</v>
      </c>
      <c r="AR286" s="49" t="e">
        <v>#N/A</v>
      </c>
      <c r="AS286" s="49" t="e">
        <v>#N/A</v>
      </c>
      <c r="AT286" s="49" t="e">
        <v>#N/A</v>
      </c>
    </row>
    <row r="287" spans="1:46" x14ac:dyDescent="0.25">
      <c r="A287">
        <v>2</v>
      </c>
      <c r="B287" t="s">
        <v>493</v>
      </c>
      <c r="C287" s="50" t="s">
        <v>582</v>
      </c>
      <c r="D287" t="s">
        <v>583</v>
      </c>
      <c r="E287" t="s">
        <v>610</v>
      </c>
      <c r="F287" t="s">
        <v>611</v>
      </c>
      <c r="G287">
        <v>1</v>
      </c>
      <c r="H287">
        <v>1</v>
      </c>
      <c r="I287">
        <v>1</v>
      </c>
      <c r="J287">
        <v>1</v>
      </c>
      <c r="K287">
        <v>1</v>
      </c>
      <c r="L287">
        <v>1</v>
      </c>
      <c r="M287">
        <v>1</v>
      </c>
      <c r="N287">
        <v>1</v>
      </c>
      <c r="O287">
        <v>1</v>
      </c>
      <c r="P287">
        <v>1</v>
      </c>
      <c r="Q287">
        <v>1</v>
      </c>
      <c r="R287">
        <v>1</v>
      </c>
      <c r="S287">
        <v>1</v>
      </c>
      <c r="T287">
        <v>1</v>
      </c>
      <c r="U287">
        <v>1</v>
      </c>
      <c r="V287">
        <v>1</v>
      </c>
      <c r="W287">
        <v>1</v>
      </c>
      <c r="X287">
        <v>1</v>
      </c>
      <c r="Y287">
        <v>1</v>
      </c>
      <c r="Z287">
        <v>1</v>
      </c>
      <c r="AA287">
        <v>1</v>
      </c>
      <c r="AB287">
        <v>1</v>
      </c>
      <c r="AC287">
        <v>1</v>
      </c>
      <c r="AD287">
        <v>1</v>
      </c>
      <c r="AE287">
        <v>1</v>
      </c>
      <c r="AF287">
        <v>1</v>
      </c>
      <c r="AG287">
        <v>1</v>
      </c>
      <c r="AH287">
        <v>1</v>
      </c>
      <c r="AI287">
        <v>1</v>
      </c>
      <c r="AJ287">
        <v>1</v>
      </c>
      <c r="AK287">
        <v>1</v>
      </c>
      <c r="AL287">
        <v>0</v>
      </c>
      <c r="AM287" s="49" t="e">
        <v>#N/A</v>
      </c>
      <c r="AN287" s="49" t="e">
        <v>#N/A</v>
      </c>
      <c r="AO287" s="49" t="e">
        <v>#N/A</v>
      </c>
      <c r="AP287" s="49" t="e">
        <v>#N/A</v>
      </c>
      <c r="AQ287" s="49" t="e">
        <v>#N/A</v>
      </c>
      <c r="AR287" s="49" t="e">
        <v>#N/A</v>
      </c>
      <c r="AS287" s="49" t="e">
        <v>#N/A</v>
      </c>
      <c r="AT287" s="49" t="e">
        <v>#N/A</v>
      </c>
    </row>
    <row r="288" spans="1:46" x14ac:dyDescent="0.25">
      <c r="A288">
        <v>2</v>
      </c>
      <c r="B288" t="s">
        <v>493</v>
      </c>
      <c r="C288" s="50" t="s">
        <v>584</v>
      </c>
      <c r="D288" t="s">
        <v>585</v>
      </c>
      <c r="E288" t="s">
        <v>610</v>
      </c>
      <c r="F288" t="s">
        <v>611</v>
      </c>
      <c r="G288">
        <v>1</v>
      </c>
      <c r="H288">
        <v>1</v>
      </c>
      <c r="I288">
        <v>1</v>
      </c>
      <c r="J288">
        <v>1</v>
      </c>
      <c r="K288">
        <v>1</v>
      </c>
      <c r="L288">
        <v>1</v>
      </c>
      <c r="M288">
        <v>1</v>
      </c>
      <c r="N288">
        <v>1</v>
      </c>
      <c r="O288">
        <v>1</v>
      </c>
      <c r="P288">
        <v>1</v>
      </c>
      <c r="Q288">
        <v>1</v>
      </c>
      <c r="R288">
        <v>1</v>
      </c>
      <c r="S288">
        <v>1</v>
      </c>
      <c r="T288">
        <v>1</v>
      </c>
      <c r="U288">
        <v>1</v>
      </c>
      <c r="V288">
        <v>1</v>
      </c>
      <c r="W288">
        <v>1</v>
      </c>
      <c r="X288">
        <v>1</v>
      </c>
      <c r="Y288">
        <v>1</v>
      </c>
      <c r="Z288">
        <v>1</v>
      </c>
      <c r="AA288">
        <v>1</v>
      </c>
      <c r="AB288">
        <v>1</v>
      </c>
      <c r="AC288">
        <v>1</v>
      </c>
      <c r="AD288">
        <v>1</v>
      </c>
      <c r="AE288">
        <v>1</v>
      </c>
      <c r="AF288">
        <v>1</v>
      </c>
      <c r="AG288">
        <v>1</v>
      </c>
      <c r="AH288">
        <v>1</v>
      </c>
      <c r="AI288">
        <v>1</v>
      </c>
      <c r="AJ288">
        <v>1</v>
      </c>
      <c r="AK288">
        <v>1</v>
      </c>
      <c r="AL288">
        <v>0</v>
      </c>
      <c r="AM288" s="49" t="e">
        <v>#N/A</v>
      </c>
      <c r="AN288" s="49" t="e">
        <v>#N/A</v>
      </c>
      <c r="AO288" s="49" t="e">
        <v>#N/A</v>
      </c>
      <c r="AP288" s="49" t="e">
        <v>#N/A</v>
      </c>
      <c r="AQ288" s="49" t="e">
        <v>#N/A</v>
      </c>
      <c r="AR288" s="49" t="e">
        <v>#N/A</v>
      </c>
      <c r="AS288" s="49" t="e">
        <v>#N/A</v>
      </c>
      <c r="AT288" s="49" t="e">
        <v>#N/A</v>
      </c>
    </row>
    <row r="289" spans="1:46" x14ac:dyDescent="0.25">
      <c r="A289">
        <v>2</v>
      </c>
      <c r="B289" t="s">
        <v>292</v>
      </c>
      <c r="C289" s="50" t="s">
        <v>292</v>
      </c>
      <c r="D289" t="s">
        <v>293</v>
      </c>
      <c r="E289" t="s">
        <v>610</v>
      </c>
      <c r="F289" t="s">
        <v>611</v>
      </c>
      <c r="G289">
        <v>1</v>
      </c>
      <c r="H289">
        <v>1</v>
      </c>
      <c r="I289">
        <v>1</v>
      </c>
      <c r="J289">
        <v>1</v>
      </c>
      <c r="K289">
        <v>1</v>
      </c>
      <c r="L289">
        <v>1</v>
      </c>
      <c r="M289">
        <v>1</v>
      </c>
      <c r="N289">
        <v>1</v>
      </c>
      <c r="O289">
        <v>1</v>
      </c>
      <c r="P289">
        <v>1</v>
      </c>
      <c r="Q289">
        <v>1</v>
      </c>
      <c r="R289">
        <v>1</v>
      </c>
      <c r="S289">
        <v>1</v>
      </c>
      <c r="T289">
        <v>1</v>
      </c>
      <c r="U289">
        <v>1</v>
      </c>
      <c r="V289">
        <v>1</v>
      </c>
      <c r="W289">
        <v>1</v>
      </c>
      <c r="X289">
        <v>1</v>
      </c>
      <c r="Y289">
        <v>1</v>
      </c>
      <c r="Z289">
        <v>1</v>
      </c>
      <c r="AA289">
        <v>1</v>
      </c>
      <c r="AB289">
        <v>1</v>
      </c>
      <c r="AC289">
        <v>1</v>
      </c>
      <c r="AD289">
        <v>1</v>
      </c>
      <c r="AE289">
        <v>1</v>
      </c>
      <c r="AF289">
        <v>1</v>
      </c>
      <c r="AG289">
        <v>1</v>
      </c>
      <c r="AH289">
        <v>1</v>
      </c>
      <c r="AI289">
        <v>1</v>
      </c>
      <c r="AJ289">
        <v>1</v>
      </c>
      <c r="AK289">
        <v>1</v>
      </c>
      <c r="AL289">
        <v>1</v>
      </c>
      <c r="AM289" s="49" t="s">
        <v>293</v>
      </c>
      <c r="AN289" s="49" t="s">
        <v>14</v>
      </c>
      <c r="AO289" s="49" t="s">
        <v>500</v>
      </c>
      <c r="AP289" s="49" t="s">
        <v>505</v>
      </c>
      <c r="AQ289" s="49" t="s">
        <v>13</v>
      </c>
      <c r="AR289" s="49" t="s">
        <v>495</v>
      </c>
      <c r="AS289" s="49" t="s">
        <v>488</v>
      </c>
      <c r="AT289" s="49" t="s">
        <v>489</v>
      </c>
    </row>
    <row r="290" spans="1:46" x14ac:dyDescent="0.25">
      <c r="A290">
        <v>2</v>
      </c>
      <c r="B290" t="s">
        <v>493</v>
      </c>
      <c r="C290" s="50" t="s">
        <v>586</v>
      </c>
      <c r="D290" t="s">
        <v>587</v>
      </c>
      <c r="E290" t="s">
        <v>610</v>
      </c>
      <c r="F290" t="s">
        <v>611</v>
      </c>
      <c r="G290">
        <v>1</v>
      </c>
      <c r="H290">
        <v>1</v>
      </c>
      <c r="I290">
        <v>1</v>
      </c>
      <c r="J290">
        <v>1</v>
      </c>
      <c r="K290">
        <v>1</v>
      </c>
      <c r="L290">
        <v>1</v>
      </c>
      <c r="M290">
        <v>1</v>
      </c>
      <c r="N290">
        <v>1</v>
      </c>
      <c r="O290">
        <v>1</v>
      </c>
      <c r="P290">
        <v>1</v>
      </c>
      <c r="Q290">
        <v>1</v>
      </c>
      <c r="R290">
        <v>1</v>
      </c>
      <c r="S290">
        <v>1</v>
      </c>
      <c r="T290">
        <v>1</v>
      </c>
      <c r="U290">
        <v>1</v>
      </c>
      <c r="V290">
        <v>1</v>
      </c>
      <c r="W290">
        <v>1</v>
      </c>
      <c r="X290">
        <v>1</v>
      </c>
      <c r="Y290">
        <v>1</v>
      </c>
      <c r="Z290">
        <v>1</v>
      </c>
      <c r="AA290">
        <v>1</v>
      </c>
      <c r="AB290">
        <v>1</v>
      </c>
      <c r="AC290">
        <v>1</v>
      </c>
      <c r="AD290">
        <v>1</v>
      </c>
      <c r="AE290">
        <v>1</v>
      </c>
      <c r="AF290">
        <v>1</v>
      </c>
      <c r="AG290">
        <v>1</v>
      </c>
      <c r="AH290">
        <v>1</v>
      </c>
      <c r="AI290">
        <v>1</v>
      </c>
      <c r="AJ290">
        <v>1</v>
      </c>
      <c r="AK290">
        <v>1</v>
      </c>
      <c r="AL290">
        <v>1</v>
      </c>
      <c r="AM290" s="49" t="e">
        <v>#N/A</v>
      </c>
      <c r="AN290" s="49" t="e">
        <v>#N/A</v>
      </c>
      <c r="AO290" s="49" t="e">
        <v>#N/A</v>
      </c>
      <c r="AP290" s="49" t="e">
        <v>#N/A</v>
      </c>
      <c r="AQ290" s="49" t="e">
        <v>#N/A</v>
      </c>
      <c r="AR290" s="49" t="e">
        <v>#N/A</v>
      </c>
      <c r="AS290" s="49" t="e">
        <v>#N/A</v>
      </c>
      <c r="AT290" s="49" t="e">
        <v>#N/A</v>
      </c>
    </row>
    <row r="291" spans="1:46" x14ac:dyDescent="0.25">
      <c r="A291">
        <v>2</v>
      </c>
      <c r="B291" t="s">
        <v>493</v>
      </c>
      <c r="C291" s="50" t="s">
        <v>588</v>
      </c>
      <c r="D291" t="s">
        <v>589</v>
      </c>
      <c r="E291" t="s">
        <v>610</v>
      </c>
      <c r="F291" t="s">
        <v>611</v>
      </c>
      <c r="G291">
        <v>1</v>
      </c>
      <c r="H291">
        <v>1</v>
      </c>
      <c r="I291">
        <v>1</v>
      </c>
      <c r="J291">
        <v>1</v>
      </c>
      <c r="K291">
        <v>1</v>
      </c>
      <c r="L291">
        <v>1</v>
      </c>
      <c r="M291">
        <v>1</v>
      </c>
      <c r="N291">
        <v>1</v>
      </c>
      <c r="O291">
        <v>1</v>
      </c>
      <c r="P291">
        <v>1</v>
      </c>
      <c r="Q291">
        <v>1</v>
      </c>
      <c r="R291">
        <v>1</v>
      </c>
      <c r="S291">
        <v>1</v>
      </c>
      <c r="T291">
        <v>1</v>
      </c>
      <c r="U291">
        <v>1</v>
      </c>
      <c r="V291">
        <v>1</v>
      </c>
      <c r="W291">
        <v>1</v>
      </c>
      <c r="X291">
        <v>1</v>
      </c>
      <c r="Y291">
        <v>1</v>
      </c>
      <c r="Z291">
        <v>1</v>
      </c>
      <c r="AA291">
        <v>1</v>
      </c>
      <c r="AB291">
        <v>1</v>
      </c>
      <c r="AC291">
        <v>1</v>
      </c>
      <c r="AD291">
        <v>1</v>
      </c>
      <c r="AE291">
        <v>1</v>
      </c>
      <c r="AF291">
        <v>1</v>
      </c>
      <c r="AG291">
        <v>1</v>
      </c>
      <c r="AH291">
        <v>1</v>
      </c>
      <c r="AI291">
        <v>1</v>
      </c>
      <c r="AJ291">
        <v>1</v>
      </c>
      <c r="AK291">
        <v>1</v>
      </c>
      <c r="AL291">
        <v>1</v>
      </c>
      <c r="AM291" s="49" t="e">
        <v>#N/A</v>
      </c>
      <c r="AN291" s="49" t="e">
        <v>#N/A</v>
      </c>
      <c r="AO291" s="49" t="e">
        <v>#N/A</v>
      </c>
      <c r="AP291" s="49" t="e">
        <v>#N/A</v>
      </c>
      <c r="AQ291" s="49" t="e">
        <v>#N/A</v>
      </c>
      <c r="AR291" s="49" t="e">
        <v>#N/A</v>
      </c>
      <c r="AS291" s="49" t="e">
        <v>#N/A</v>
      </c>
      <c r="AT291" s="49" t="e">
        <v>#N/A</v>
      </c>
    </row>
    <row r="292" spans="1:46" x14ac:dyDescent="0.25">
      <c r="A292">
        <v>2</v>
      </c>
      <c r="B292" t="s">
        <v>493</v>
      </c>
      <c r="C292" s="50" t="s">
        <v>590</v>
      </c>
      <c r="D292" t="s">
        <v>591</v>
      </c>
      <c r="E292" t="s">
        <v>610</v>
      </c>
      <c r="F292" t="s">
        <v>611</v>
      </c>
      <c r="G292">
        <v>1</v>
      </c>
      <c r="H292">
        <v>1</v>
      </c>
      <c r="I292">
        <v>1</v>
      </c>
      <c r="J292">
        <v>1</v>
      </c>
      <c r="K292">
        <v>1</v>
      </c>
      <c r="L292">
        <v>1</v>
      </c>
      <c r="M292">
        <v>1</v>
      </c>
      <c r="N292">
        <v>1</v>
      </c>
      <c r="O292">
        <v>1</v>
      </c>
      <c r="P292">
        <v>1</v>
      </c>
      <c r="Q292">
        <v>1</v>
      </c>
      <c r="R292">
        <v>1</v>
      </c>
      <c r="S292">
        <v>1</v>
      </c>
      <c r="T292">
        <v>1</v>
      </c>
      <c r="U292">
        <v>1</v>
      </c>
      <c r="V292">
        <v>1</v>
      </c>
      <c r="W292">
        <v>1</v>
      </c>
      <c r="X292">
        <v>1</v>
      </c>
      <c r="Y292">
        <v>1</v>
      </c>
      <c r="Z292">
        <v>1</v>
      </c>
      <c r="AA292">
        <v>1</v>
      </c>
      <c r="AB292">
        <v>1</v>
      </c>
      <c r="AC292">
        <v>1</v>
      </c>
      <c r="AD292">
        <v>1</v>
      </c>
      <c r="AE292">
        <v>1</v>
      </c>
      <c r="AF292">
        <v>1</v>
      </c>
      <c r="AG292">
        <v>1</v>
      </c>
      <c r="AH292">
        <v>1</v>
      </c>
      <c r="AI292">
        <v>1</v>
      </c>
      <c r="AJ292">
        <v>1</v>
      </c>
      <c r="AK292">
        <v>1</v>
      </c>
      <c r="AL292">
        <v>1</v>
      </c>
      <c r="AM292" s="49" t="e">
        <v>#N/A</v>
      </c>
      <c r="AN292" s="49" t="e">
        <v>#N/A</v>
      </c>
      <c r="AO292" s="49" t="e">
        <v>#N/A</v>
      </c>
      <c r="AP292" s="49" t="e">
        <v>#N/A</v>
      </c>
      <c r="AQ292" s="49" t="e">
        <v>#N/A</v>
      </c>
      <c r="AR292" s="49" t="e">
        <v>#N/A</v>
      </c>
      <c r="AS292" s="49" t="e">
        <v>#N/A</v>
      </c>
      <c r="AT292" s="49" t="e">
        <v>#N/A</v>
      </c>
    </row>
    <row r="293" spans="1:46" x14ac:dyDescent="0.25">
      <c r="A293">
        <v>2</v>
      </c>
      <c r="B293" t="s">
        <v>493</v>
      </c>
      <c r="C293" s="50" t="s">
        <v>592</v>
      </c>
      <c r="D293" t="s">
        <v>593</v>
      </c>
      <c r="E293" t="s">
        <v>610</v>
      </c>
      <c r="F293" t="s">
        <v>611</v>
      </c>
      <c r="G293">
        <v>1</v>
      </c>
      <c r="H293">
        <v>1</v>
      </c>
      <c r="I293">
        <v>1</v>
      </c>
      <c r="J293">
        <v>1</v>
      </c>
      <c r="K293">
        <v>1</v>
      </c>
      <c r="L293">
        <v>1</v>
      </c>
      <c r="M293">
        <v>1</v>
      </c>
      <c r="N293">
        <v>1</v>
      </c>
      <c r="O293">
        <v>1</v>
      </c>
      <c r="P293">
        <v>1</v>
      </c>
      <c r="Q293">
        <v>1</v>
      </c>
      <c r="R293">
        <v>1</v>
      </c>
      <c r="S293">
        <v>1</v>
      </c>
      <c r="T293">
        <v>1</v>
      </c>
      <c r="U293">
        <v>1</v>
      </c>
      <c r="V293">
        <v>1</v>
      </c>
      <c r="W293">
        <v>1</v>
      </c>
      <c r="X293">
        <v>1</v>
      </c>
      <c r="Y293">
        <v>1</v>
      </c>
      <c r="Z293">
        <v>1</v>
      </c>
      <c r="AA293">
        <v>1</v>
      </c>
      <c r="AB293">
        <v>1</v>
      </c>
      <c r="AC293">
        <v>1</v>
      </c>
      <c r="AD293">
        <v>1</v>
      </c>
      <c r="AE293">
        <v>1</v>
      </c>
      <c r="AF293">
        <v>1</v>
      </c>
      <c r="AG293">
        <v>1</v>
      </c>
      <c r="AH293">
        <v>1</v>
      </c>
      <c r="AI293">
        <v>1</v>
      </c>
      <c r="AJ293">
        <v>1</v>
      </c>
      <c r="AK293">
        <v>1</v>
      </c>
      <c r="AL293">
        <v>1</v>
      </c>
      <c r="AM293" s="49" t="e">
        <v>#N/A</v>
      </c>
      <c r="AN293" s="49" t="e">
        <v>#N/A</v>
      </c>
      <c r="AO293" s="49" t="e">
        <v>#N/A</v>
      </c>
      <c r="AP293" s="49" t="e">
        <v>#N/A</v>
      </c>
      <c r="AQ293" s="49" t="e">
        <v>#N/A</v>
      </c>
      <c r="AR293" s="49" t="e">
        <v>#N/A</v>
      </c>
      <c r="AS293" s="49" t="e">
        <v>#N/A</v>
      </c>
      <c r="AT293" s="49" t="e">
        <v>#N/A</v>
      </c>
    </row>
    <row r="294" spans="1:46" x14ac:dyDescent="0.25">
      <c r="A294">
        <v>2</v>
      </c>
      <c r="B294" t="s">
        <v>300</v>
      </c>
      <c r="C294" s="50" t="s">
        <v>300</v>
      </c>
      <c r="D294" t="s">
        <v>423</v>
      </c>
      <c r="E294" t="s">
        <v>610</v>
      </c>
      <c r="F294" t="s">
        <v>611</v>
      </c>
      <c r="G294">
        <v>1</v>
      </c>
      <c r="H294">
        <v>1</v>
      </c>
      <c r="I294">
        <v>1</v>
      </c>
      <c r="J294">
        <v>1</v>
      </c>
      <c r="K294">
        <v>1</v>
      </c>
      <c r="L294">
        <v>1</v>
      </c>
      <c r="M294">
        <v>1</v>
      </c>
      <c r="N294">
        <v>1</v>
      </c>
      <c r="O294">
        <v>1</v>
      </c>
      <c r="P294">
        <v>1</v>
      </c>
      <c r="Q294">
        <v>1</v>
      </c>
      <c r="R294">
        <v>1</v>
      </c>
      <c r="S294">
        <v>1</v>
      </c>
      <c r="T294">
        <v>1</v>
      </c>
      <c r="U294">
        <v>1</v>
      </c>
      <c r="V294">
        <v>1</v>
      </c>
      <c r="W294">
        <v>1</v>
      </c>
      <c r="X294">
        <v>1</v>
      </c>
      <c r="Y294">
        <v>1</v>
      </c>
      <c r="Z294">
        <v>1</v>
      </c>
      <c r="AA294">
        <v>1</v>
      </c>
      <c r="AB294">
        <v>1</v>
      </c>
      <c r="AC294">
        <v>1</v>
      </c>
      <c r="AD294">
        <v>1</v>
      </c>
      <c r="AE294">
        <v>1</v>
      </c>
      <c r="AF294">
        <v>1</v>
      </c>
      <c r="AG294">
        <v>1</v>
      </c>
      <c r="AH294">
        <v>1</v>
      </c>
      <c r="AI294">
        <v>1</v>
      </c>
      <c r="AJ294">
        <v>1</v>
      </c>
      <c r="AK294">
        <v>1</v>
      </c>
      <c r="AL294">
        <v>0</v>
      </c>
      <c r="AM294" s="49" t="s">
        <v>423</v>
      </c>
      <c r="AN294" s="49" t="s">
        <v>14</v>
      </c>
      <c r="AO294" s="49" t="s">
        <v>485</v>
      </c>
      <c r="AP294" s="49" t="s">
        <v>505</v>
      </c>
      <c r="AQ294" s="49" t="s">
        <v>13</v>
      </c>
      <c r="AR294" s="49" t="s">
        <v>495</v>
      </c>
      <c r="AS294" s="49" t="s">
        <v>496</v>
      </c>
      <c r="AT294" s="49" t="s">
        <v>497</v>
      </c>
    </row>
    <row r="295" spans="1:46" x14ac:dyDescent="0.25">
      <c r="A295">
        <v>2</v>
      </c>
      <c r="B295" t="s">
        <v>493</v>
      </c>
      <c r="C295" s="50" t="s">
        <v>594</v>
      </c>
      <c r="D295" t="s">
        <v>595</v>
      </c>
      <c r="E295" t="s">
        <v>610</v>
      </c>
      <c r="F295" t="s">
        <v>611</v>
      </c>
      <c r="G295">
        <v>1</v>
      </c>
      <c r="H295">
        <v>1</v>
      </c>
      <c r="I295">
        <v>1</v>
      </c>
      <c r="J295">
        <v>1</v>
      </c>
      <c r="K295">
        <v>1</v>
      </c>
      <c r="L295">
        <v>1</v>
      </c>
      <c r="M295">
        <v>1</v>
      </c>
      <c r="N295">
        <v>1</v>
      </c>
      <c r="O295">
        <v>1</v>
      </c>
      <c r="P295">
        <v>1</v>
      </c>
      <c r="Q295">
        <v>1</v>
      </c>
      <c r="R295">
        <v>1</v>
      </c>
      <c r="S295">
        <v>1</v>
      </c>
      <c r="T295">
        <v>1</v>
      </c>
      <c r="U295">
        <v>1</v>
      </c>
      <c r="V295">
        <v>1</v>
      </c>
      <c r="W295">
        <v>1</v>
      </c>
      <c r="X295">
        <v>1</v>
      </c>
      <c r="Y295">
        <v>1</v>
      </c>
      <c r="Z295">
        <v>1</v>
      </c>
      <c r="AA295">
        <v>1</v>
      </c>
      <c r="AB295">
        <v>1</v>
      </c>
      <c r="AC295">
        <v>1</v>
      </c>
      <c r="AD295">
        <v>1</v>
      </c>
      <c r="AE295">
        <v>1</v>
      </c>
      <c r="AF295">
        <v>1</v>
      </c>
      <c r="AG295">
        <v>1</v>
      </c>
      <c r="AH295">
        <v>1</v>
      </c>
      <c r="AI295">
        <v>1</v>
      </c>
      <c r="AJ295">
        <v>1</v>
      </c>
      <c r="AK295">
        <v>1</v>
      </c>
      <c r="AL295">
        <v>0</v>
      </c>
      <c r="AM295" s="49" t="e">
        <v>#N/A</v>
      </c>
      <c r="AN295" s="49" t="e">
        <v>#N/A</v>
      </c>
      <c r="AO295" s="49" t="e">
        <v>#N/A</v>
      </c>
      <c r="AP295" s="49" t="e">
        <v>#N/A</v>
      </c>
      <c r="AQ295" s="49" t="e">
        <v>#N/A</v>
      </c>
      <c r="AR295" s="49" t="e">
        <v>#N/A</v>
      </c>
      <c r="AS295" s="49" t="e">
        <v>#N/A</v>
      </c>
      <c r="AT295" s="49" t="e">
        <v>#N/A</v>
      </c>
    </row>
    <row r="296" spans="1:46" x14ac:dyDescent="0.25">
      <c r="A296">
        <v>2</v>
      </c>
      <c r="B296" t="s">
        <v>493</v>
      </c>
      <c r="C296" s="50" t="s">
        <v>596</v>
      </c>
      <c r="D296" t="s">
        <v>597</v>
      </c>
      <c r="E296" t="s">
        <v>610</v>
      </c>
      <c r="F296" t="s">
        <v>611</v>
      </c>
      <c r="G296">
        <v>1</v>
      </c>
      <c r="H296">
        <v>1</v>
      </c>
      <c r="I296">
        <v>1</v>
      </c>
      <c r="J296">
        <v>1</v>
      </c>
      <c r="K296">
        <v>1</v>
      </c>
      <c r="L296">
        <v>1</v>
      </c>
      <c r="M296">
        <v>1</v>
      </c>
      <c r="N296">
        <v>1</v>
      </c>
      <c r="O296">
        <v>1</v>
      </c>
      <c r="P296">
        <v>1</v>
      </c>
      <c r="Q296">
        <v>1</v>
      </c>
      <c r="R296">
        <v>1</v>
      </c>
      <c r="S296">
        <v>1</v>
      </c>
      <c r="T296">
        <v>1</v>
      </c>
      <c r="U296">
        <v>1</v>
      </c>
      <c r="V296">
        <v>1</v>
      </c>
      <c r="W296">
        <v>1</v>
      </c>
      <c r="X296">
        <v>1</v>
      </c>
      <c r="Y296">
        <v>1</v>
      </c>
      <c r="Z296">
        <v>1</v>
      </c>
      <c r="AA296">
        <v>1</v>
      </c>
      <c r="AB296">
        <v>1</v>
      </c>
      <c r="AC296">
        <v>1</v>
      </c>
      <c r="AD296">
        <v>1</v>
      </c>
      <c r="AE296">
        <v>1</v>
      </c>
      <c r="AF296">
        <v>1</v>
      </c>
      <c r="AG296">
        <v>1</v>
      </c>
      <c r="AH296">
        <v>1</v>
      </c>
      <c r="AI296">
        <v>1</v>
      </c>
      <c r="AJ296">
        <v>1</v>
      </c>
      <c r="AK296">
        <v>1</v>
      </c>
      <c r="AL296">
        <v>0</v>
      </c>
      <c r="AM296" s="49" t="e">
        <v>#N/A</v>
      </c>
      <c r="AN296" s="49" t="e">
        <v>#N/A</v>
      </c>
      <c r="AO296" s="49" t="e">
        <v>#N/A</v>
      </c>
      <c r="AP296" s="49" t="e">
        <v>#N/A</v>
      </c>
      <c r="AQ296" s="49" t="e">
        <v>#N/A</v>
      </c>
      <c r="AR296" s="49" t="e">
        <v>#N/A</v>
      </c>
      <c r="AS296" s="49" t="e">
        <v>#N/A</v>
      </c>
      <c r="AT296" s="49" t="e">
        <v>#N/A</v>
      </c>
    </row>
    <row r="297" spans="1:46" x14ac:dyDescent="0.25">
      <c r="A297">
        <v>2</v>
      </c>
      <c r="B297" t="s">
        <v>493</v>
      </c>
      <c r="C297" s="50" t="s">
        <v>598</v>
      </c>
      <c r="D297" t="s">
        <v>599</v>
      </c>
      <c r="E297" t="s">
        <v>610</v>
      </c>
      <c r="F297" t="s">
        <v>611</v>
      </c>
      <c r="G297">
        <v>1</v>
      </c>
      <c r="H297">
        <v>1</v>
      </c>
      <c r="I297">
        <v>1</v>
      </c>
      <c r="J297">
        <v>1</v>
      </c>
      <c r="K297">
        <v>1</v>
      </c>
      <c r="L297">
        <v>1</v>
      </c>
      <c r="M297">
        <v>1</v>
      </c>
      <c r="N297">
        <v>1</v>
      </c>
      <c r="O297">
        <v>1</v>
      </c>
      <c r="P297">
        <v>1</v>
      </c>
      <c r="Q297">
        <v>1</v>
      </c>
      <c r="R297">
        <v>1</v>
      </c>
      <c r="S297">
        <v>1</v>
      </c>
      <c r="T297">
        <v>1</v>
      </c>
      <c r="U297">
        <v>1</v>
      </c>
      <c r="V297">
        <v>1</v>
      </c>
      <c r="W297">
        <v>1</v>
      </c>
      <c r="X297">
        <v>1</v>
      </c>
      <c r="Y297">
        <v>1</v>
      </c>
      <c r="Z297">
        <v>1</v>
      </c>
      <c r="AA297">
        <v>1</v>
      </c>
      <c r="AB297">
        <v>1</v>
      </c>
      <c r="AC297">
        <v>1</v>
      </c>
      <c r="AD297">
        <v>1</v>
      </c>
      <c r="AE297">
        <v>1</v>
      </c>
      <c r="AF297">
        <v>1</v>
      </c>
      <c r="AG297">
        <v>1</v>
      </c>
      <c r="AH297">
        <v>1</v>
      </c>
      <c r="AI297">
        <v>1</v>
      </c>
      <c r="AJ297">
        <v>1</v>
      </c>
      <c r="AK297">
        <v>1</v>
      </c>
      <c r="AL297">
        <v>0</v>
      </c>
      <c r="AM297" s="49" t="e">
        <v>#N/A</v>
      </c>
      <c r="AN297" s="49" t="e">
        <v>#N/A</v>
      </c>
      <c r="AO297" s="49" t="e">
        <v>#N/A</v>
      </c>
      <c r="AP297" s="49" t="e">
        <v>#N/A</v>
      </c>
      <c r="AQ297" s="49" t="e">
        <v>#N/A</v>
      </c>
      <c r="AR297" s="49" t="e">
        <v>#N/A</v>
      </c>
      <c r="AS297" s="49" t="e">
        <v>#N/A</v>
      </c>
      <c r="AT297" s="49" t="e">
        <v>#N/A</v>
      </c>
    </row>
    <row r="298" spans="1:46" x14ac:dyDescent="0.25">
      <c r="A298">
        <v>2</v>
      </c>
      <c r="B298" t="s">
        <v>301</v>
      </c>
      <c r="C298" s="50" t="s">
        <v>301</v>
      </c>
      <c r="D298" t="s">
        <v>302</v>
      </c>
      <c r="E298" t="s">
        <v>610</v>
      </c>
      <c r="F298" t="s">
        <v>611</v>
      </c>
      <c r="G298">
        <v>1</v>
      </c>
      <c r="H298">
        <v>1</v>
      </c>
      <c r="I298">
        <v>1</v>
      </c>
      <c r="J298">
        <v>1</v>
      </c>
      <c r="K298">
        <v>1</v>
      </c>
      <c r="L298">
        <v>1</v>
      </c>
      <c r="M298">
        <v>1</v>
      </c>
      <c r="N298">
        <v>1</v>
      </c>
      <c r="O298">
        <v>1</v>
      </c>
      <c r="P298">
        <v>1</v>
      </c>
      <c r="Q298">
        <v>1</v>
      </c>
      <c r="R298">
        <v>1</v>
      </c>
      <c r="S298">
        <v>1</v>
      </c>
      <c r="T298">
        <v>1</v>
      </c>
      <c r="U298">
        <v>1</v>
      </c>
      <c r="V298">
        <v>1</v>
      </c>
      <c r="W298">
        <v>1</v>
      </c>
      <c r="X298">
        <v>1</v>
      </c>
      <c r="Y298">
        <v>1</v>
      </c>
      <c r="Z298">
        <v>1</v>
      </c>
      <c r="AA298">
        <v>1</v>
      </c>
      <c r="AB298">
        <v>1</v>
      </c>
      <c r="AC298">
        <v>1</v>
      </c>
      <c r="AD298">
        <v>1</v>
      </c>
      <c r="AE298">
        <v>1</v>
      </c>
      <c r="AF298">
        <v>1</v>
      </c>
      <c r="AG298">
        <v>1</v>
      </c>
      <c r="AH298">
        <v>1</v>
      </c>
      <c r="AI298">
        <v>1</v>
      </c>
      <c r="AJ298">
        <v>1</v>
      </c>
      <c r="AK298">
        <v>1</v>
      </c>
      <c r="AL298">
        <v>0</v>
      </c>
      <c r="AM298" s="49" t="s">
        <v>302</v>
      </c>
      <c r="AN298" s="49" t="s">
        <v>14</v>
      </c>
      <c r="AO298" s="49" t="s">
        <v>485</v>
      </c>
      <c r="AP298" s="49" t="s">
        <v>494</v>
      </c>
      <c r="AQ298" s="49" t="s">
        <v>11</v>
      </c>
      <c r="AR298" s="49" t="s">
        <v>487</v>
      </c>
      <c r="AS298" s="49" t="s">
        <v>488</v>
      </c>
      <c r="AT298" s="49" t="s">
        <v>489</v>
      </c>
    </row>
    <row r="299" spans="1:46" x14ac:dyDescent="0.25">
      <c r="A299">
        <v>2</v>
      </c>
      <c r="B299" t="s">
        <v>303</v>
      </c>
      <c r="C299" s="50" t="s">
        <v>303</v>
      </c>
      <c r="D299" t="s">
        <v>304</v>
      </c>
      <c r="E299" t="s">
        <v>610</v>
      </c>
      <c r="F299" t="s">
        <v>611</v>
      </c>
      <c r="G299">
        <v>1</v>
      </c>
      <c r="H299">
        <v>1</v>
      </c>
      <c r="I299">
        <v>1</v>
      </c>
      <c r="J299">
        <v>1</v>
      </c>
      <c r="K299">
        <v>1</v>
      </c>
      <c r="L299">
        <v>1</v>
      </c>
      <c r="M299">
        <v>1</v>
      </c>
      <c r="N299">
        <v>1</v>
      </c>
      <c r="O299">
        <v>1</v>
      </c>
      <c r="P299">
        <v>1</v>
      </c>
      <c r="Q299">
        <v>1</v>
      </c>
      <c r="R299">
        <v>1</v>
      </c>
      <c r="S299">
        <v>1</v>
      </c>
      <c r="T299">
        <v>1</v>
      </c>
      <c r="U299">
        <v>1</v>
      </c>
      <c r="V299">
        <v>1</v>
      </c>
      <c r="W299">
        <v>1</v>
      </c>
      <c r="X299">
        <v>1</v>
      </c>
      <c r="Y299">
        <v>1</v>
      </c>
      <c r="Z299">
        <v>1</v>
      </c>
      <c r="AA299">
        <v>1</v>
      </c>
      <c r="AB299">
        <v>1</v>
      </c>
      <c r="AC299">
        <v>1</v>
      </c>
      <c r="AD299">
        <v>1</v>
      </c>
      <c r="AE299">
        <v>1</v>
      </c>
      <c r="AF299">
        <v>1</v>
      </c>
      <c r="AG299">
        <v>1</v>
      </c>
      <c r="AH299">
        <v>1</v>
      </c>
      <c r="AI299">
        <v>1</v>
      </c>
      <c r="AJ299">
        <v>1</v>
      </c>
      <c r="AK299">
        <v>1</v>
      </c>
      <c r="AL299">
        <v>0</v>
      </c>
      <c r="AM299" s="49" t="s">
        <v>304</v>
      </c>
      <c r="AN299" s="49" t="s">
        <v>14</v>
      </c>
      <c r="AO299" s="49" t="s">
        <v>507</v>
      </c>
      <c r="AP299" s="49" t="s">
        <v>501</v>
      </c>
      <c r="AQ299" s="49" t="s">
        <v>10</v>
      </c>
      <c r="AR299" s="49" t="s">
        <v>487</v>
      </c>
      <c r="AS299" s="49" t="s">
        <v>488</v>
      </c>
      <c r="AT299" s="49" t="s">
        <v>489</v>
      </c>
    </row>
    <row r="300" spans="1:46" x14ac:dyDescent="0.25">
      <c r="A300">
        <v>2</v>
      </c>
      <c r="B300" t="s">
        <v>319</v>
      </c>
      <c r="C300" s="50" t="s">
        <v>319</v>
      </c>
      <c r="D300" t="s">
        <v>320</v>
      </c>
      <c r="E300" t="s">
        <v>610</v>
      </c>
      <c r="F300" t="s">
        <v>611</v>
      </c>
      <c r="G300">
        <v>1</v>
      </c>
      <c r="H300">
        <v>1</v>
      </c>
      <c r="I300">
        <v>1</v>
      </c>
      <c r="J300">
        <v>1</v>
      </c>
      <c r="K300">
        <v>1</v>
      </c>
      <c r="L300">
        <v>1</v>
      </c>
      <c r="M300">
        <v>1</v>
      </c>
      <c r="N300">
        <v>1</v>
      </c>
      <c r="O300">
        <v>1</v>
      </c>
      <c r="P300">
        <v>1</v>
      </c>
      <c r="Q300">
        <v>1</v>
      </c>
      <c r="R300">
        <v>1</v>
      </c>
      <c r="S300">
        <v>1</v>
      </c>
      <c r="T300">
        <v>1</v>
      </c>
      <c r="U300">
        <v>1</v>
      </c>
      <c r="V300">
        <v>1</v>
      </c>
      <c r="W300">
        <v>1</v>
      </c>
      <c r="X300">
        <v>1</v>
      </c>
      <c r="Y300">
        <v>1</v>
      </c>
      <c r="Z300">
        <v>1</v>
      </c>
      <c r="AA300">
        <v>1</v>
      </c>
      <c r="AB300">
        <v>1</v>
      </c>
      <c r="AC300">
        <v>1</v>
      </c>
      <c r="AD300">
        <v>1</v>
      </c>
      <c r="AE300">
        <v>1</v>
      </c>
      <c r="AF300">
        <v>1</v>
      </c>
      <c r="AG300">
        <v>1</v>
      </c>
      <c r="AH300">
        <v>1</v>
      </c>
      <c r="AI300">
        <v>1</v>
      </c>
      <c r="AJ300">
        <v>1</v>
      </c>
      <c r="AK300">
        <v>1</v>
      </c>
      <c r="AL300">
        <v>0</v>
      </c>
      <c r="AM300" s="49" t="s">
        <v>320</v>
      </c>
      <c r="AN300" s="49" t="s">
        <v>14</v>
      </c>
      <c r="AO300" s="49" t="s">
        <v>506</v>
      </c>
      <c r="AP300" s="49" t="s">
        <v>501</v>
      </c>
      <c r="AQ300" s="49" t="s">
        <v>10</v>
      </c>
      <c r="AR300" s="49" t="s">
        <v>487</v>
      </c>
      <c r="AS300" s="49" t="s">
        <v>488</v>
      </c>
      <c r="AT300" s="49" t="s">
        <v>489</v>
      </c>
    </row>
    <row r="301" spans="1:46" x14ac:dyDescent="0.25">
      <c r="A301">
        <v>2</v>
      </c>
      <c r="B301" t="s">
        <v>115</v>
      </c>
      <c r="C301" s="50" t="s">
        <v>115</v>
      </c>
      <c r="D301" t="s">
        <v>600</v>
      </c>
      <c r="E301" t="s">
        <v>610</v>
      </c>
      <c r="F301" t="s">
        <v>611</v>
      </c>
      <c r="G301">
        <v>1</v>
      </c>
      <c r="H301">
        <v>1</v>
      </c>
      <c r="I301">
        <v>1</v>
      </c>
      <c r="J301">
        <v>1</v>
      </c>
      <c r="K301">
        <v>1</v>
      </c>
      <c r="L301">
        <v>1</v>
      </c>
      <c r="M301">
        <v>1</v>
      </c>
      <c r="N301">
        <v>1</v>
      </c>
      <c r="O301">
        <v>1</v>
      </c>
      <c r="P301">
        <v>1</v>
      </c>
      <c r="Q301">
        <v>1</v>
      </c>
      <c r="R301">
        <v>1</v>
      </c>
      <c r="S301">
        <v>1</v>
      </c>
      <c r="T301">
        <v>1</v>
      </c>
      <c r="U301">
        <v>1</v>
      </c>
      <c r="V301">
        <v>1</v>
      </c>
      <c r="W301">
        <v>1</v>
      </c>
      <c r="X301">
        <v>1</v>
      </c>
      <c r="Y301">
        <v>1</v>
      </c>
      <c r="Z301">
        <v>1</v>
      </c>
      <c r="AA301">
        <v>1</v>
      </c>
      <c r="AB301">
        <v>1</v>
      </c>
      <c r="AC301">
        <v>1</v>
      </c>
      <c r="AD301">
        <v>1</v>
      </c>
      <c r="AE301">
        <v>1</v>
      </c>
      <c r="AF301">
        <v>1</v>
      </c>
      <c r="AG301">
        <v>1</v>
      </c>
      <c r="AH301">
        <v>1</v>
      </c>
      <c r="AI301">
        <v>1</v>
      </c>
      <c r="AJ301">
        <v>1</v>
      </c>
      <c r="AK301">
        <v>1</v>
      </c>
      <c r="AL301">
        <v>0</v>
      </c>
      <c r="AM301" s="49" t="s">
        <v>116</v>
      </c>
      <c r="AN301" s="49" t="s">
        <v>14</v>
      </c>
      <c r="AO301" s="49" t="s">
        <v>485</v>
      </c>
      <c r="AP301" s="49" t="s">
        <v>501</v>
      </c>
      <c r="AQ301" s="49" t="s">
        <v>11</v>
      </c>
      <c r="AR301" s="49" t="s">
        <v>487</v>
      </c>
      <c r="AS301" s="49" t="s">
        <v>488</v>
      </c>
      <c r="AT301" s="49" t="s">
        <v>489</v>
      </c>
    </row>
    <row r="302" spans="1:46" x14ac:dyDescent="0.25">
      <c r="A302">
        <v>2</v>
      </c>
      <c r="B302" t="s">
        <v>305</v>
      </c>
      <c r="C302" t="s">
        <v>305</v>
      </c>
      <c r="D302" t="s">
        <v>306</v>
      </c>
      <c r="E302" t="s">
        <v>610</v>
      </c>
      <c r="F302" t="s">
        <v>611</v>
      </c>
      <c r="G302">
        <v>1</v>
      </c>
      <c r="H302">
        <v>1</v>
      </c>
      <c r="I302">
        <v>1</v>
      </c>
      <c r="J302">
        <v>1</v>
      </c>
      <c r="K302">
        <v>1</v>
      </c>
      <c r="L302">
        <v>1</v>
      </c>
      <c r="M302">
        <v>1</v>
      </c>
      <c r="N302">
        <v>1</v>
      </c>
      <c r="O302">
        <v>1</v>
      </c>
      <c r="P302">
        <v>1</v>
      </c>
      <c r="Q302">
        <v>1</v>
      </c>
      <c r="R302">
        <v>1</v>
      </c>
      <c r="S302">
        <v>1</v>
      </c>
      <c r="T302">
        <v>1</v>
      </c>
      <c r="U302">
        <v>1</v>
      </c>
      <c r="V302">
        <v>1</v>
      </c>
      <c r="W302">
        <v>1</v>
      </c>
      <c r="X302">
        <v>1</v>
      </c>
      <c r="Y302">
        <v>1</v>
      </c>
      <c r="Z302">
        <v>1</v>
      </c>
      <c r="AA302">
        <v>1</v>
      </c>
      <c r="AB302">
        <v>1</v>
      </c>
      <c r="AC302">
        <v>1</v>
      </c>
      <c r="AD302">
        <v>1</v>
      </c>
      <c r="AE302">
        <v>1</v>
      </c>
      <c r="AF302">
        <v>1</v>
      </c>
      <c r="AG302">
        <v>1</v>
      </c>
      <c r="AH302">
        <v>1</v>
      </c>
      <c r="AI302">
        <v>1</v>
      </c>
      <c r="AJ302">
        <v>1</v>
      </c>
      <c r="AK302">
        <v>1</v>
      </c>
      <c r="AL302">
        <v>0</v>
      </c>
      <c r="AM302" s="49" t="s">
        <v>306</v>
      </c>
      <c r="AN302" s="49" t="s">
        <v>14</v>
      </c>
      <c r="AO302" s="49" t="s">
        <v>506</v>
      </c>
      <c r="AP302" s="49" t="s">
        <v>501</v>
      </c>
      <c r="AQ302" s="49" t="s">
        <v>10</v>
      </c>
      <c r="AR302" s="49" t="s">
        <v>487</v>
      </c>
      <c r="AS302" s="49" t="s">
        <v>488</v>
      </c>
      <c r="AT302" s="49" t="s">
        <v>489</v>
      </c>
    </row>
    <row r="303" spans="1:46" x14ac:dyDescent="0.25">
      <c r="A303">
        <v>2</v>
      </c>
      <c r="B303" t="s">
        <v>307</v>
      </c>
      <c r="C303" t="s">
        <v>307</v>
      </c>
      <c r="D303" t="s">
        <v>308</v>
      </c>
      <c r="E303" t="s">
        <v>610</v>
      </c>
      <c r="F303" t="s">
        <v>611</v>
      </c>
      <c r="G303">
        <v>1</v>
      </c>
      <c r="H303">
        <v>1</v>
      </c>
      <c r="I303">
        <v>1</v>
      </c>
      <c r="J303">
        <v>1</v>
      </c>
      <c r="K303">
        <v>1</v>
      </c>
      <c r="L303">
        <v>1</v>
      </c>
      <c r="M303">
        <v>1</v>
      </c>
      <c r="N303">
        <v>1</v>
      </c>
      <c r="O303">
        <v>1</v>
      </c>
      <c r="P303">
        <v>1</v>
      </c>
      <c r="Q303">
        <v>1</v>
      </c>
      <c r="R303">
        <v>1</v>
      </c>
      <c r="S303">
        <v>1</v>
      </c>
      <c r="T303">
        <v>1</v>
      </c>
      <c r="U303">
        <v>1</v>
      </c>
      <c r="V303">
        <v>1</v>
      </c>
      <c r="W303">
        <v>1</v>
      </c>
      <c r="X303">
        <v>1</v>
      </c>
      <c r="Y303">
        <v>1</v>
      </c>
      <c r="Z303">
        <v>1</v>
      </c>
      <c r="AA303">
        <v>1</v>
      </c>
      <c r="AB303">
        <v>1</v>
      </c>
      <c r="AC303">
        <v>1</v>
      </c>
      <c r="AD303">
        <v>1</v>
      </c>
      <c r="AE303">
        <v>1</v>
      </c>
      <c r="AF303">
        <v>1</v>
      </c>
      <c r="AG303">
        <v>1</v>
      </c>
      <c r="AH303">
        <v>1</v>
      </c>
      <c r="AI303">
        <v>1</v>
      </c>
      <c r="AJ303">
        <v>1</v>
      </c>
      <c r="AK303">
        <v>1</v>
      </c>
      <c r="AL303">
        <v>0</v>
      </c>
      <c r="AM303" s="49" t="s">
        <v>308</v>
      </c>
      <c r="AN303" s="49" t="s">
        <v>14</v>
      </c>
      <c r="AO303" s="49" t="s">
        <v>485</v>
      </c>
      <c r="AP303" s="49" t="s">
        <v>494</v>
      </c>
      <c r="AQ303" s="49" t="s">
        <v>11</v>
      </c>
      <c r="AR303" s="49" t="s">
        <v>487</v>
      </c>
      <c r="AS303" s="49" t="s">
        <v>488</v>
      </c>
      <c r="AT303" s="49" t="s">
        <v>489</v>
      </c>
    </row>
    <row r="304" spans="1:46" x14ac:dyDescent="0.25">
      <c r="A304">
        <v>2</v>
      </c>
      <c r="B304" t="s">
        <v>313</v>
      </c>
      <c r="C304" t="s">
        <v>313</v>
      </c>
      <c r="D304" t="s">
        <v>314</v>
      </c>
      <c r="E304" t="s">
        <v>610</v>
      </c>
      <c r="F304" t="s">
        <v>611</v>
      </c>
      <c r="G304">
        <v>1</v>
      </c>
      <c r="H304">
        <v>1</v>
      </c>
      <c r="I304">
        <v>1</v>
      </c>
      <c r="J304">
        <v>1</v>
      </c>
      <c r="K304">
        <v>1</v>
      </c>
      <c r="L304">
        <v>1</v>
      </c>
      <c r="M304">
        <v>1</v>
      </c>
      <c r="N304">
        <v>1</v>
      </c>
      <c r="O304">
        <v>1</v>
      </c>
      <c r="P304">
        <v>1</v>
      </c>
      <c r="Q304">
        <v>1</v>
      </c>
      <c r="R304">
        <v>1</v>
      </c>
      <c r="S304">
        <v>1</v>
      </c>
      <c r="T304">
        <v>1</v>
      </c>
      <c r="U304">
        <v>1</v>
      </c>
      <c r="V304">
        <v>1</v>
      </c>
      <c r="W304">
        <v>1</v>
      </c>
      <c r="X304">
        <v>1</v>
      </c>
      <c r="Y304">
        <v>1</v>
      </c>
      <c r="Z304">
        <v>1</v>
      </c>
      <c r="AA304">
        <v>1</v>
      </c>
      <c r="AB304">
        <v>1</v>
      </c>
      <c r="AC304">
        <v>1</v>
      </c>
      <c r="AD304">
        <v>1</v>
      </c>
      <c r="AE304">
        <v>1</v>
      </c>
      <c r="AF304">
        <v>1</v>
      </c>
      <c r="AG304">
        <v>1</v>
      </c>
      <c r="AH304">
        <v>1</v>
      </c>
      <c r="AI304">
        <v>1</v>
      </c>
      <c r="AJ304">
        <v>1</v>
      </c>
      <c r="AK304">
        <v>1</v>
      </c>
      <c r="AL304">
        <v>1</v>
      </c>
      <c r="AM304" s="49" t="s">
        <v>314</v>
      </c>
      <c r="AN304" s="49" t="s">
        <v>14</v>
      </c>
      <c r="AO304" s="49" t="s">
        <v>500</v>
      </c>
      <c r="AP304" s="49" t="s">
        <v>505</v>
      </c>
      <c r="AQ304" s="49" t="s">
        <v>13</v>
      </c>
      <c r="AR304" s="49" t="s">
        <v>487</v>
      </c>
      <c r="AS304" s="49" t="s">
        <v>488</v>
      </c>
      <c r="AT304" s="49" t="s">
        <v>489</v>
      </c>
    </row>
    <row r="305" spans="1:46" x14ac:dyDescent="0.25">
      <c r="A305">
        <v>2</v>
      </c>
      <c r="B305" t="s">
        <v>317</v>
      </c>
      <c r="C305" t="s">
        <v>317</v>
      </c>
      <c r="D305" t="s">
        <v>318</v>
      </c>
      <c r="E305" t="s">
        <v>610</v>
      </c>
      <c r="F305" t="s">
        <v>611</v>
      </c>
      <c r="G305">
        <v>1</v>
      </c>
      <c r="H305">
        <v>1</v>
      </c>
      <c r="I305">
        <v>1</v>
      </c>
      <c r="J305">
        <v>1</v>
      </c>
      <c r="K305">
        <v>1</v>
      </c>
      <c r="L305">
        <v>1</v>
      </c>
      <c r="M305">
        <v>1</v>
      </c>
      <c r="N305">
        <v>1</v>
      </c>
      <c r="O305">
        <v>1</v>
      </c>
      <c r="P305">
        <v>1</v>
      </c>
      <c r="Q305">
        <v>1</v>
      </c>
      <c r="R305">
        <v>1</v>
      </c>
      <c r="S305">
        <v>1</v>
      </c>
      <c r="T305">
        <v>1</v>
      </c>
      <c r="U305">
        <v>1</v>
      </c>
      <c r="V305">
        <v>1</v>
      </c>
      <c r="W305">
        <v>1</v>
      </c>
      <c r="X305">
        <v>1</v>
      </c>
      <c r="Y305">
        <v>1</v>
      </c>
      <c r="Z305">
        <v>1</v>
      </c>
      <c r="AA305">
        <v>1</v>
      </c>
      <c r="AB305">
        <v>1</v>
      </c>
      <c r="AC305">
        <v>1</v>
      </c>
      <c r="AD305">
        <v>1</v>
      </c>
      <c r="AE305">
        <v>1</v>
      </c>
      <c r="AF305">
        <v>1</v>
      </c>
      <c r="AG305">
        <v>1</v>
      </c>
      <c r="AH305">
        <v>1</v>
      </c>
      <c r="AI305">
        <v>1</v>
      </c>
      <c r="AJ305">
        <v>1</v>
      </c>
      <c r="AK305">
        <v>1</v>
      </c>
      <c r="AL305">
        <v>1</v>
      </c>
      <c r="AM305" s="49" t="s">
        <v>318</v>
      </c>
      <c r="AN305" s="49" t="s">
        <v>14</v>
      </c>
      <c r="AO305" s="49" t="s">
        <v>500</v>
      </c>
      <c r="AP305" s="49" t="s">
        <v>505</v>
      </c>
      <c r="AQ305" s="49" t="s">
        <v>13</v>
      </c>
      <c r="AR305" s="49" t="s">
        <v>487</v>
      </c>
      <c r="AS305" s="49" t="s">
        <v>488</v>
      </c>
      <c r="AT305" s="49" t="s">
        <v>489</v>
      </c>
    </row>
    <row r="306" spans="1:46" x14ac:dyDescent="0.25">
      <c r="A306">
        <v>2</v>
      </c>
      <c r="B306" t="s">
        <v>321</v>
      </c>
      <c r="C306" t="s">
        <v>321</v>
      </c>
      <c r="D306" t="s">
        <v>424</v>
      </c>
      <c r="E306" t="s">
        <v>610</v>
      </c>
      <c r="F306" t="s">
        <v>611</v>
      </c>
      <c r="G306">
        <v>1</v>
      </c>
      <c r="H306">
        <v>1</v>
      </c>
      <c r="I306">
        <v>1</v>
      </c>
      <c r="J306">
        <v>1</v>
      </c>
      <c r="K306">
        <v>1</v>
      </c>
      <c r="L306">
        <v>1</v>
      </c>
      <c r="M306">
        <v>1</v>
      </c>
      <c r="N306">
        <v>1</v>
      </c>
      <c r="O306">
        <v>1</v>
      </c>
      <c r="P306">
        <v>1</v>
      </c>
      <c r="Q306">
        <v>1</v>
      </c>
      <c r="R306">
        <v>1</v>
      </c>
      <c r="S306">
        <v>1</v>
      </c>
      <c r="T306">
        <v>1</v>
      </c>
      <c r="U306">
        <v>1</v>
      </c>
      <c r="V306">
        <v>1</v>
      </c>
      <c r="W306">
        <v>1</v>
      </c>
      <c r="X306">
        <v>1</v>
      </c>
      <c r="Y306">
        <v>1</v>
      </c>
      <c r="Z306">
        <v>1</v>
      </c>
      <c r="AA306">
        <v>1</v>
      </c>
      <c r="AB306">
        <v>1</v>
      </c>
      <c r="AC306">
        <v>1</v>
      </c>
      <c r="AD306">
        <v>1</v>
      </c>
      <c r="AE306">
        <v>1</v>
      </c>
      <c r="AF306">
        <v>1</v>
      </c>
      <c r="AG306">
        <v>1</v>
      </c>
      <c r="AH306">
        <v>1</v>
      </c>
      <c r="AI306">
        <v>1</v>
      </c>
      <c r="AJ306">
        <v>1</v>
      </c>
      <c r="AK306">
        <v>1</v>
      </c>
      <c r="AL306">
        <v>0</v>
      </c>
      <c r="AM306" s="49" t="s">
        <v>424</v>
      </c>
      <c r="AN306" s="49" t="s">
        <v>14</v>
      </c>
      <c r="AO306" s="49" t="s">
        <v>485</v>
      </c>
      <c r="AP306" s="49" t="s">
        <v>505</v>
      </c>
      <c r="AQ306" s="49" t="s">
        <v>13</v>
      </c>
      <c r="AR306" s="49" t="s">
        <v>495</v>
      </c>
      <c r="AS306" s="49" t="s">
        <v>496</v>
      </c>
      <c r="AT306" s="49" t="s">
        <v>497</v>
      </c>
    </row>
    <row r="307" spans="1:46" x14ac:dyDescent="0.25">
      <c r="A307">
        <v>2</v>
      </c>
      <c r="B307" t="s">
        <v>253</v>
      </c>
      <c r="C307" t="s">
        <v>253</v>
      </c>
      <c r="D307" t="s">
        <v>601</v>
      </c>
      <c r="E307" t="s">
        <v>610</v>
      </c>
      <c r="F307" t="s">
        <v>611</v>
      </c>
      <c r="G307">
        <v>1</v>
      </c>
      <c r="H307">
        <v>1</v>
      </c>
      <c r="I307">
        <v>1</v>
      </c>
      <c r="J307">
        <v>1</v>
      </c>
      <c r="K307">
        <v>1</v>
      </c>
      <c r="L307">
        <v>1</v>
      </c>
      <c r="M307">
        <v>1</v>
      </c>
      <c r="N307">
        <v>1</v>
      </c>
      <c r="O307">
        <v>1</v>
      </c>
      <c r="P307">
        <v>1</v>
      </c>
      <c r="Q307">
        <v>1</v>
      </c>
      <c r="R307">
        <v>1</v>
      </c>
      <c r="S307">
        <v>1</v>
      </c>
      <c r="T307">
        <v>1</v>
      </c>
      <c r="U307">
        <v>1</v>
      </c>
      <c r="V307">
        <v>1</v>
      </c>
      <c r="W307">
        <v>1</v>
      </c>
      <c r="X307">
        <v>1</v>
      </c>
      <c r="Y307">
        <v>1</v>
      </c>
      <c r="Z307">
        <v>1</v>
      </c>
      <c r="AA307">
        <v>1</v>
      </c>
      <c r="AB307">
        <v>1</v>
      </c>
      <c r="AC307">
        <v>1</v>
      </c>
      <c r="AD307">
        <v>1</v>
      </c>
      <c r="AE307">
        <v>1</v>
      </c>
      <c r="AF307">
        <v>1</v>
      </c>
      <c r="AG307">
        <v>1</v>
      </c>
      <c r="AH307">
        <v>1</v>
      </c>
      <c r="AI307">
        <v>1</v>
      </c>
      <c r="AJ307">
        <v>1</v>
      </c>
      <c r="AK307">
        <v>1</v>
      </c>
      <c r="AL307">
        <v>1</v>
      </c>
      <c r="AM307" s="49" t="s">
        <v>254</v>
      </c>
      <c r="AN307" s="49" t="s">
        <v>14</v>
      </c>
      <c r="AO307" s="49" t="s">
        <v>500</v>
      </c>
      <c r="AP307" s="49" t="s">
        <v>501</v>
      </c>
      <c r="AQ307" s="49" t="s">
        <v>502</v>
      </c>
      <c r="AR307" s="49" t="s">
        <v>487</v>
      </c>
      <c r="AS307" s="49" t="s">
        <v>488</v>
      </c>
      <c r="AT307" s="49" t="s">
        <v>489</v>
      </c>
    </row>
    <row r="308" spans="1:46" x14ac:dyDescent="0.25">
      <c r="A308">
        <v>2</v>
      </c>
      <c r="B308" t="s">
        <v>263</v>
      </c>
      <c r="C308" t="s">
        <v>263</v>
      </c>
      <c r="D308" t="s">
        <v>602</v>
      </c>
      <c r="E308" t="s">
        <v>610</v>
      </c>
      <c r="F308" t="s">
        <v>611</v>
      </c>
      <c r="G308">
        <v>1</v>
      </c>
      <c r="H308">
        <v>1</v>
      </c>
      <c r="I308">
        <v>1</v>
      </c>
      <c r="J308">
        <v>1</v>
      </c>
      <c r="K308">
        <v>1</v>
      </c>
      <c r="L308">
        <v>1</v>
      </c>
      <c r="M308">
        <v>1</v>
      </c>
      <c r="N308">
        <v>1</v>
      </c>
      <c r="O308">
        <v>1</v>
      </c>
      <c r="P308">
        <v>1</v>
      </c>
      <c r="Q308">
        <v>1</v>
      </c>
      <c r="R308">
        <v>1</v>
      </c>
      <c r="S308">
        <v>1</v>
      </c>
      <c r="T308">
        <v>1</v>
      </c>
      <c r="U308">
        <v>1</v>
      </c>
      <c r="V308">
        <v>1</v>
      </c>
      <c r="W308">
        <v>1</v>
      </c>
      <c r="X308">
        <v>1</v>
      </c>
      <c r="Y308">
        <v>1</v>
      </c>
      <c r="Z308">
        <v>1</v>
      </c>
      <c r="AA308">
        <v>1</v>
      </c>
      <c r="AB308">
        <v>1</v>
      </c>
      <c r="AC308">
        <v>1</v>
      </c>
      <c r="AD308">
        <v>1</v>
      </c>
      <c r="AE308">
        <v>1</v>
      </c>
      <c r="AF308">
        <v>1</v>
      </c>
      <c r="AG308">
        <v>1</v>
      </c>
      <c r="AH308">
        <v>1</v>
      </c>
      <c r="AI308">
        <v>1</v>
      </c>
      <c r="AJ308">
        <v>1</v>
      </c>
      <c r="AK308">
        <v>1</v>
      </c>
      <c r="AL308">
        <v>1</v>
      </c>
      <c r="AM308" s="49" t="s">
        <v>264</v>
      </c>
      <c r="AN308" s="49" t="s">
        <v>14</v>
      </c>
      <c r="AO308" s="49" t="s">
        <v>500</v>
      </c>
      <c r="AP308" s="49" t="s">
        <v>501</v>
      </c>
      <c r="AQ308" s="49" t="s">
        <v>502</v>
      </c>
      <c r="AR308" s="49" t="s">
        <v>487</v>
      </c>
      <c r="AS308" s="49" t="s">
        <v>488</v>
      </c>
      <c r="AT308" s="49" t="s">
        <v>489</v>
      </c>
    </row>
    <row r="309" spans="1:46" x14ac:dyDescent="0.25">
      <c r="A309">
        <v>2</v>
      </c>
      <c r="B309" t="s">
        <v>123</v>
      </c>
      <c r="C309" t="s">
        <v>123</v>
      </c>
      <c r="D309" t="s">
        <v>603</v>
      </c>
      <c r="E309" t="s">
        <v>610</v>
      </c>
      <c r="F309" t="s">
        <v>611</v>
      </c>
      <c r="G309">
        <v>1</v>
      </c>
      <c r="H309">
        <v>1</v>
      </c>
      <c r="I309">
        <v>1</v>
      </c>
      <c r="J309">
        <v>1</v>
      </c>
      <c r="K309">
        <v>1</v>
      </c>
      <c r="L309">
        <v>1</v>
      </c>
      <c r="M309">
        <v>1</v>
      </c>
      <c r="N309">
        <v>1</v>
      </c>
      <c r="O309">
        <v>1</v>
      </c>
      <c r="P309">
        <v>1</v>
      </c>
      <c r="Q309">
        <v>1</v>
      </c>
      <c r="R309">
        <v>1</v>
      </c>
      <c r="S309">
        <v>1</v>
      </c>
      <c r="T309">
        <v>1</v>
      </c>
      <c r="U309">
        <v>1</v>
      </c>
      <c r="V309">
        <v>1</v>
      </c>
      <c r="W309">
        <v>1</v>
      </c>
      <c r="X309">
        <v>1</v>
      </c>
      <c r="Y309">
        <v>1</v>
      </c>
      <c r="Z309">
        <v>1</v>
      </c>
      <c r="AA309">
        <v>1</v>
      </c>
      <c r="AB309">
        <v>1</v>
      </c>
      <c r="AC309">
        <v>1</v>
      </c>
      <c r="AD309">
        <v>1</v>
      </c>
      <c r="AE309">
        <v>1</v>
      </c>
      <c r="AF309">
        <v>1</v>
      </c>
      <c r="AG309">
        <v>1</v>
      </c>
      <c r="AH309">
        <v>1</v>
      </c>
      <c r="AI309">
        <v>1</v>
      </c>
      <c r="AJ309">
        <v>1</v>
      </c>
      <c r="AK309">
        <v>1</v>
      </c>
      <c r="AL309">
        <v>0</v>
      </c>
      <c r="AM309" s="49" t="s">
        <v>410</v>
      </c>
      <c r="AN309" s="49" t="s">
        <v>5</v>
      </c>
      <c r="AO309" s="49" t="s">
        <v>9</v>
      </c>
      <c r="AP309" s="49" t="s">
        <v>494</v>
      </c>
      <c r="AQ309" s="49" t="s">
        <v>9</v>
      </c>
      <c r="AR309" s="49" t="s">
        <v>495</v>
      </c>
      <c r="AS309" s="49" t="s">
        <v>496</v>
      </c>
      <c r="AT309" s="49" t="s">
        <v>497</v>
      </c>
    </row>
    <row r="310" spans="1:46" x14ac:dyDescent="0.25">
      <c r="A310">
        <v>2</v>
      </c>
      <c r="B310" t="s">
        <v>375</v>
      </c>
      <c r="C310" t="s">
        <v>375</v>
      </c>
      <c r="D310" t="s">
        <v>604</v>
      </c>
      <c r="E310" t="s">
        <v>610</v>
      </c>
      <c r="F310" t="s">
        <v>611</v>
      </c>
      <c r="G310">
        <v>1</v>
      </c>
      <c r="H310">
        <v>1</v>
      </c>
      <c r="I310">
        <v>1</v>
      </c>
      <c r="J310">
        <v>1</v>
      </c>
      <c r="K310">
        <v>1</v>
      </c>
      <c r="L310">
        <v>1</v>
      </c>
      <c r="M310">
        <v>1</v>
      </c>
      <c r="N310">
        <v>1</v>
      </c>
      <c r="O310">
        <v>1</v>
      </c>
      <c r="P310">
        <v>1</v>
      </c>
      <c r="Q310">
        <v>1</v>
      </c>
      <c r="R310">
        <v>1</v>
      </c>
      <c r="S310">
        <v>1</v>
      </c>
      <c r="T310">
        <v>1</v>
      </c>
      <c r="U310">
        <v>1</v>
      </c>
      <c r="V310">
        <v>1</v>
      </c>
      <c r="W310">
        <v>1</v>
      </c>
      <c r="X310">
        <v>1</v>
      </c>
      <c r="Y310">
        <v>1</v>
      </c>
      <c r="Z310">
        <v>1</v>
      </c>
      <c r="AA310">
        <v>1</v>
      </c>
      <c r="AB310">
        <v>1</v>
      </c>
      <c r="AC310">
        <v>1</v>
      </c>
      <c r="AD310">
        <v>1</v>
      </c>
      <c r="AE310">
        <v>1</v>
      </c>
      <c r="AF310">
        <v>1</v>
      </c>
      <c r="AG310">
        <v>1</v>
      </c>
      <c r="AH310">
        <v>1</v>
      </c>
      <c r="AI310">
        <v>1</v>
      </c>
      <c r="AJ310">
        <v>1</v>
      </c>
      <c r="AK310">
        <v>1</v>
      </c>
      <c r="AL310">
        <v>1</v>
      </c>
      <c r="AM310" s="49" t="s">
        <v>376</v>
      </c>
      <c r="AN310" s="49" t="s">
        <v>14</v>
      </c>
      <c r="AO310" s="49" t="s">
        <v>500</v>
      </c>
      <c r="AP310" s="49" t="s">
        <v>501</v>
      </c>
      <c r="AQ310" s="49" t="s">
        <v>502</v>
      </c>
      <c r="AR310" s="49" t="s">
        <v>487</v>
      </c>
      <c r="AS310" s="49" t="s">
        <v>488</v>
      </c>
      <c r="AT310" s="49" t="s">
        <v>489</v>
      </c>
    </row>
    <row r="311" spans="1:46" x14ac:dyDescent="0.25">
      <c r="A311">
        <v>2</v>
      </c>
      <c r="B311" t="s">
        <v>322</v>
      </c>
      <c r="C311" t="s">
        <v>322</v>
      </c>
      <c r="D311" t="s">
        <v>323</v>
      </c>
      <c r="E311" t="s">
        <v>610</v>
      </c>
      <c r="F311" t="s">
        <v>611</v>
      </c>
      <c r="G311">
        <v>1</v>
      </c>
      <c r="H311">
        <v>1</v>
      </c>
      <c r="I311">
        <v>1</v>
      </c>
      <c r="J311">
        <v>1</v>
      </c>
      <c r="K311">
        <v>1</v>
      </c>
      <c r="L311">
        <v>1</v>
      </c>
      <c r="M311">
        <v>1</v>
      </c>
      <c r="N311">
        <v>1</v>
      </c>
      <c r="O311">
        <v>1</v>
      </c>
      <c r="P311">
        <v>1</v>
      </c>
      <c r="Q311">
        <v>1</v>
      </c>
      <c r="R311">
        <v>1</v>
      </c>
      <c r="S311">
        <v>1</v>
      </c>
      <c r="T311">
        <v>1</v>
      </c>
      <c r="U311">
        <v>1</v>
      </c>
      <c r="V311">
        <v>1</v>
      </c>
      <c r="W311">
        <v>1</v>
      </c>
      <c r="X311">
        <v>1</v>
      </c>
      <c r="Y311">
        <v>1</v>
      </c>
      <c r="Z311">
        <v>1</v>
      </c>
      <c r="AA311">
        <v>1</v>
      </c>
      <c r="AB311">
        <v>1</v>
      </c>
      <c r="AC311">
        <v>1</v>
      </c>
      <c r="AD311">
        <v>1</v>
      </c>
      <c r="AE311">
        <v>1</v>
      </c>
      <c r="AF311">
        <v>1</v>
      </c>
      <c r="AG311">
        <v>1</v>
      </c>
      <c r="AH311">
        <v>1</v>
      </c>
      <c r="AI311">
        <v>1</v>
      </c>
      <c r="AJ311">
        <v>1</v>
      </c>
      <c r="AK311">
        <v>1</v>
      </c>
      <c r="AL311">
        <v>1</v>
      </c>
      <c r="AM311" s="49" t="s">
        <v>323</v>
      </c>
      <c r="AN311" s="49" t="s">
        <v>14</v>
      </c>
      <c r="AO311" s="49" t="s">
        <v>500</v>
      </c>
      <c r="AP311" s="49" t="s">
        <v>501</v>
      </c>
      <c r="AQ311" s="49" t="s">
        <v>502</v>
      </c>
      <c r="AR311" s="49" t="s">
        <v>487</v>
      </c>
      <c r="AS311" s="49" t="s">
        <v>488</v>
      </c>
      <c r="AT311" s="49" t="s">
        <v>489</v>
      </c>
    </row>
    <row r="312" spans="1:46" x14ac:dyDescent="0.25">
      <c r="A312">
        <v>2</v>
      </c>
      <c r="B312" t="s">
        <v>324</v>
      </c>
      <c r="C312" t="s">
        <v>324</v>
      </c>
      <c r="D312" t="s">
        <v>425</v>
      </c>
      <c r="E312" t="s">
        <v>610</v>
      </c>
      <c r="F312" t="s">
        <v>611</v>
      </c>
      <c r="G312">
        <v>1</v>
      </c>
      <c r="H312">
        <v>1</v>
      </c>
      <c r="I312">
        <v>1</v>
      </c>
      <c r="J312">
        <v>1</v>
      </c>
      <c r="K312">
        <v>1</v>
      </c>
      <c r="L312">
        <v>1</v>
      </c>
      <c r="M312">
        <v>1</v>
      </c>
      <c r="N312">
        <v>1</v>
      </c>
      <c r="O312">
        <v>1</v>
      </c>
      <c r="P312">
        <v>1</v>
      </c>
      <c r="Q312">
        <v>1</v>
      </c>
      <c r="R312">
        <v>1</v>
      </c>
      <c r="S312">
        <v>1</v>
      </c>
      <c r="T312">
        <v>1</v>
      </c>
      <c r="U312">
        <v>1</v>
      </c>
      <c r="V312">
        <v>1</v>
      </c>
      <c r="W312">
        <v>1</v>
      </c>
      <c r="X312">
        <v>1</v>
      </c>
      <c r="Y312">
        <v>1</v>
      </c>
      <c r="Z312">
        <v>1</v>
      </c>
      <c r="AA312">
        <v>1</v>
      </c>
      <c r="AB312">
        <v>1</v>
      </c>
      <c r="AC312">
        <v>1</v>
      </c>
      <c r="AD312">
        <v>1</v>
      </c>
      <c r="AE312">
        <v>1</v>
      </c>
      <c r="AF312">
        <v>1</v>
      </c>
      <c r="AG312">
        <v>1</v>
      </c>
      <c r="AH312">
        <v>1</v>
      </c>
      <c r="AI312">
        <v>1</v>
      </c>
      <c r="AJ312">
        <v>1</v>
      </c>
      <c r="AK312">
        <v>1</v>
      </c>
      <c r="AL312">
        <v>1</v>
      </c>
      <c r="AM312" s="49" t="s">
        <v>425</v>
      </c>
      <c r="AN312" s="49" t="s">
        <v>14</v>
      </c>
      <c r="AO312" s="49" t="s">
        <v>500</v>
      </c>
      <c r="AP312" s="49" t="s">
        <v>501</v>
      </c>
      <c r="AQ312" s="49" t="s">
        <v>502</v>
      </c>
      <c r="AR312" s="49" t="s">
        <v>495</v>
      </c>
      <c r="AS312" s="49" t="s">
        <v>496</v>
      </c>
      <c r="AT312" s="49" t="s">
        <v>497</v>
      </c>
    </row>
    <row r="313" spans="1:46" x14ac:dyDescent="0.25">
      <c r="A313">
        <v>2</v>
      </c>
      <c r="B313" t="s">
        <v>325</v>
      </c>
      <c r="C313" t="s">
        <v>325</v>
      </c>
      <c r="D313" t="s">
        <v>326</v>
      </c>
      <c r="E313" t="s">
        <v>610</v>
      </c>
      <c r="F313" t="s">
        <v>611</v>
      </c>
      <c r="G313">
        <v>1</v>
      </c>
      <c r="H313">
        <v>1</v>
      </c>
      <c r="I313">
        <v>1</v>
      </c>
      <c r="J313">
        <v>1</v>
      </c>
      <c r="K313">
        <v>1</v>
      </c>
      <c r="L313">
        <v>1</v>
      </c>
      <c r="M313">
        <v>1</v>
      </c>
      <c r="N313">
        <v>1</v>
      </c>
      <c r="O313">
        <v>1</v>
      </c>
      <c r="P313">
        <v>1</v>
      </c>
      <c r="Q313">
        <v>1</v>
      </c>
      <c r="R313">
        <v>1</v>
      </c>
      <c r="S313">
        <v>1</v>
      </c>
      <c r="T313">
        <v>1</v>
      </c>
      <c r="U313">
        <v>1</v>
      </c>
      <c r="V313">
        <v>1</v>
      </c>
      <c r="W313">
        <v>1</v>
      </c>
      <c r="X313">
        <v>1</v>
      </c>
      <c r="Y313">
        <v>1</v>
      </c>
      <c r="Z313">
        <v>1</v>
      </c>
      <c r="AA313">
        <v>1</v>
      </c>
      <c r="AB313">
        <v>1</v>
      </c>
      <c r="AC313">
        <v>1</v>
      </c>
      <c r="AD313">
        <v>1</v>
      </c>
      <c r="AE313">
        <v>1</v>
      </c>
      <c r="AF313">
        <v>1</v>
      </c>
      <c r="AG313">
        <v>1</v>
      </c>
      <c r="AH313">
        <v>1</v>
      </c>
      <c r="AI313">
        <v>1</v>
      </c>
      <c r="AJ313">
        <v>1</v>
      </c>
      <c r="AK313">
        <v>1</v>
      </c>
      <c r="AL313">
        <v>0</v>
      </c>
      <c r="AM313" s="49" t="s">
        <v>326</v>
      </c>
      <c r="AN313" s="49" t="s">
        <v>6</v>
      </c>
      <c r="AO313" s="49" t="s">
        <v>9</v>
      </c>
      <c r="AP313" s="49" t="s">
        <v>486</v>
      </c>
      <c r="AQ313" s="49" t="s">
        <v>9</v>
      </c>
      <c r="AR313" s="49" t="s">
        <v>487</v>
      </c>
      <c r="AS313" s="49" t="s">
        <v>488</v>
      </c>
      <c r="AT313" s="49" t="s">
        <v>489</v>
      </c>
    </row>
    <row r="314" spans="1:46" x14ac:dyDescent="0.25">
      <c r="A314">
        <v>2</v>
      </c>
      <c r="B314" t="s">
        <v>327</v>
      </c>
      <c r="C314" t="s">
        <v>327</v>
      </c>
      <c r="D314" t="s">
        <v>426</v>
      </c>
      <c r="E314" t="s">
        <v>610</v>
      </c>
      <c r="F314" t="s">
        <v>611</v>
      </c>
      <c r="G314">
        <v>1</v>
      </c>
      <c r="H314">
        <v>1</v>
      </c>
      <c r="I314">
        <v>1</v>
      </c>
      <c r="J314">
        <v>1</v>
      </c>
      <c r="K314">
        <v>1</v>
      </c>
      <c r="L314">
        <v>1</v>
      </c>
      <c r="M314">
        <v>1</v>
      </c>
      <c r="N314">
        <v>1</v>
      </c>
      <c r="O314">
        <v>1</v>
      </c>
      <c r="P314">
        <v>1</v>
      </c>
      <c r="Q314">
        <v>1</v>
      </c>
      <c r="R314">
        <v>1</v>
      </c>
      <c r="S314">
        <v>1</v>
      </c>
      <c r="T314">
        <v>1</v>
      </c>
      <c r="U314">
        <v>1</v>
      </c>
      <c r="V314">
        <v>1</v>
      </c>
      <c r="W314">
        <v>1</v>
      </c>
      <c r="X314">
        <v>1</v>
      </c>
      <c r="Y314">
        <v>1</v>
      </c>
      <c r="Z314">
        <v>1</v>
      </c>
      <c r="AA314">
        <v>1</v>
      </c>
      <c r="AB314">
        <v>1</v>
      </c>
      <c r="AC314">
        <v>1</v>
      </c>
      <c r="AD314">
        <v>1</v>
      </c>
      <c r="AE314">
        <v>1</v>
      </c>
      <c r="AF314">
        <v>1</v>
      </c>
      <c r="AG314">
        <v>1</v>
      </c>
      <c r="AH314">
        <v>1</v>
      </c>
      <c r="AI314">
        <v>1</v>
      </c>
      <c r="AJ314">
        <v>1</v>
      </c>
      <c r="AK314">
        <v>1</v>
      </c>
      <c r="AL314">
        <v>0</v>
      </c>
      <c r="AM314" s="49" t="s">
        <v>426</v>
      </c>
      <c r="AN314" s="49" t="s">
        <v>14</v>
      </c>
      <c r="AO314" s="49" t="s">
        <v>485</v>
      </c>
      <c r="AP314" s="49" t="s">
        <v>505</v>
      </c>
      <c r="AQ314" s="49" t="s">
        <v>13</v>
      </c>
      <c r="AR314" s="49" t="s">
        <v>495</v>
      </c>
      <c r="AS314" s="49" t="s">
        <v>496</v>
      </c>
      <c r="AT314" s="49" t="s">
        <v>497</v>
      </c>
    </row>
    <row r="315" spans="1:46" x14ac:dyDescent="0.25">
      <c r="A315">
        <v>2</v>
      </c>
      <c r="B315" t="s">
        <v>330</v>
      </c>
      <c r="C315" t="s">
        <v>330</v>
      </c>
      <c r="D315" t="s">
        <v>331</v>
      </c>
      <c r="E315" t="s">
        <v>610</v>
      </c>
      <c r="F315" t="s">
        <v>611</v>
      </c>
      <c r="G315">
        <v>1</v>
      </c>
      <c r="H315">
        <v>1</v>
      </c>
      <c r="I315">
        <v>1</v>
      </c>
      <c r="J315">
        <v>1</v>
      </c>
      <c r="K315">
        <v>1</v>
      </c>
      <c r="L315">
        <v>1</v>
      </c>
      <c r="M315">
        <v>1</v>
      </c>
      <c r="N315">
        <v>1</v>
      </c>
      <c r="O315">
        <v>1</v>
      </c>
      <c r="P315">
        <v>1</v>
      </c>
      <c r="Q315">
        <v>1</v>
      </c>
      <c r="R315">
        <v>1</v>
      </c>
      <c r="S315">
        <v>1</v>
      </c>
      <c r="T315">
        <v>1</v>
      </c>
      <c r="U315">
        <v>1</v>
      </c>
      <c r="V315">
        <v>1</v>
      </c>
      <c r="W315">
        <v>1</v>
      </c>
      <c r="X315">
        <v>1</v>
      </c>
      <c r="Y315">
        <v>1</v>
      </c>
      <c r="Z315">
        <v>1</v>
      </c>
      <c r="AA315">
        <v>1</v>
      </c>
      <c r="AB315">
        <v>1</v>
      </c>
      <c r="AC315">
        <v>1</v>
      </c>
      <c r="AD315">
        <v>1</v>
      </c>
      <c r="AE315">
        <v>1</v>
      </c>
      <c r="AF315">
        <v>1</v>
      </c>
      <c r="AG315">
        <v>1</v>
      </c>
      <c r="AH315">
        <v>1</v>
      </c>
      <c r="AI315">
        <v>1</v>
      </c>
      <c r="AJ315">
        <v>1</v>
      </c>
      <c r="AK315">
        <v>1</v>
      </c>
      <c r="AL315">
        <v>0</v>
      </c>
      <c r="AM315" s="49" t="s">
        <v>331</v>
      </c>
      <c r="AN315" s="49" t="s">
        <v>8</v>
      </c>
      <c r="AO315" s="49" t="s">
        <v>9</v>
      </c>
      <c r="AP315" s="49" t="s">
        <v>494</v>
      </c>
      <c r="AQ315" s="49" t="s">
        <v>9</v>
      </c>
      <c r="AR315" s="49" t="s">
        <v>487</v>
      </c>
      <c r="AS315" s="49" t="s">
        <v>488</v>
      </c>
      <c r="AT315" s="49" t="s">
        <v>489</v>
      </c>
    </row>
    <row r="316" spans="1:46" x14ac:dyDescent="0.25">
      <c r="A316">
        <v>2</v>
      </c>
      <c r="B316" t="s">
        <v>342</v>
      </c>
      <c r="C316" t="s">
        <v>342</v>
      </c>
      <c r="D316" t="s">
        <v>343</v>
      </c>
      <c r="E316" t="s">
        <v>610</v>
      </c>
      <c r="F316" t="s">
        <v>611</v>
      </c>
      <c r="G316">
        <v>1</v>
      </c>
      <c r="H316">
        <v>1</v>
      </c>
      <c r="I316">
        <v>1</v>
      </c>
      <c r="J316">
        <v>1</v>
      </c>
      <c r="K316">
        <v>1</v>
      </c>
      <c r="L316">
        <v>1</v>
      </c>
      <c r="M316">
        <v>1</v>
      </c>
      <c r="N316">
        <v>1</v>
      </c>
      <c r="O316">
        <v>1</v>
      </c>
      <c r="P316">
        <v>1</v>
      </c>
      <c r="Q316">
        <v>1</v>
      </c>
      <c r="R316">
        <v>1</v>
      </c>
      <c r="S316">
        <v>1</v>
      </c>
      <c r="T316">
        <v>1</v>
      </c>
      <c r="U316">
        <v>1</v>
      </c>
      <c r="V316">
        <v>1</v>
      </c>
      <c r="W316">
        <v>1</v>
      </c>
      <c r="X316">
        <v>1</v>
      </c>
      <c r="Y316">
        <v>1</v>
      </c>
      <c r="Z316">
        <v>1</v>
      </c>
      <c r="AA316">
        <v>1</v>
      </c>
      <c r="AB316">
        <v>1</v>
      </c>
      <c r="AC316">
        <v>1</v>
      </c>
      <c r="AD316">
        <v>1</v>
      </c>
      <c r="AE316">
        <v>1</v>
      </c>
      <c r="AF316">
        <v>1</v>
      </c>
      <c r="AG316">
        <v>1</v>
      </c>
      <c r="AH316">
        <v>1</v>
      </c>
      <c r="AI316">
        <v>1</v>
      </c>
      <c r="AJ316">
        <v>1</v>
      </c>
      <c r="AK316">
        <v>1</v>
      </c>
      <c r="AL316">
        <v>1</v>
      </c>
      <c r="AM316" s="49" t="s">
        <v>343</v>
      </c>
      <c r="AN316" s="49" t="s">
        <v>14</v>
      </c>
      <c r="AO316" s="49" t="s">
        <v>500</v>
      </c>
      <c r="AP316" s="49" t="s">
        <v>501</v>
      </c>
      <c r="AQ316" s="49" t="s">
        <v>502</v>
      </c>
      <c r="AR316" s="49" t="s">
        <v>487</v>
      </c>
      <c r="AS316" s="49" t="s">
        <v>488</v>
      </c>
      <c r="AT316" s="49" t="s">
        <v>489</v>
      </c>
    </row>
    <row r="317" spans="1:46" x14ac:dyDescent="0.25">
      <c r="A317">
        <v>2</v>
      </c>
      <c r="B317" t="s">
        <v>332</v>
      </c>
      <c r="C317" t="s">
        <v>332</v>
      </c>
      <c r="D317" t="s">
        <v>333</v>
      </c>
      <c r="E317" t="s">
        <v>610</v>
      </c>
      <c r="F317" t="s">
        <v>611</v>
      </c>
      <c r="G317">
        <v>1</v>
      </c>
      <c r="H317">
        <v>1</v>
      </c>
      <c r="I317">
        <v>1</v>
      </c>
      <c r="J317">
        <v>1</v>
      </c>
      <c r="K317">
        <v>1</v>
      </c>
      <c r="L317">
        <v>1</v>
      </c>
      <c r="M317">
        <v>1</v>
      </c>
      <c r="N317">
        <v>1</v>
      </c>
      <c r="O317">
        <v>1</v>
      </c>
      <c r="P317">
        <v>1</v>
      </c>
      <c r="Q317">
        <v>1</v>
      </c>
      <c r="R317">
        <v>1</v>
      </c>
      <c r="S317">
        <v>1</v>
      </c>
      <c r="T317">
        <v>1</v>
      </c>
      <c r="U317">
        <v>1</v>
      </c>
      <c r="V317">
        <v>1</v>
      </c>
      <c r="W317">
        <v>1</v>
      </c>
      <c r="X317">
        <v>1</v>
      </c>
      <c r="Y317">
        <v>1</v>
      </c>
      <c r="Z317">
        <v>1</v>
      </c>
      <c r="AA317">
        <v>1</v>
      </c>
      <c r="AB317">
        <v>1</v>
      </c>
      <c r="AC317">
        <v>1</v>
      </c>
      <c r="AD317">
        <v>1</v>
      </c>
      <c r="AE317">
        <v>1</v>
      </c>
      <c r="AF317">
        <v>1</v>
      </c>
      <c r="AG317">
        <v>1</v>
      </c>
      <c r="AH317">
        <v>1</v>
      </c>
      <c r="AI317">
        <v>1</v>
      </c>
      <c r="AJ317">
        <v>1</v>
      </c>
      <c r="AK317">
        <v>1</v>
      </c>
      <c r="AL317">
        <v>0</v>
      </c>
      <c r="AM317" s="49" t="s">
        <v>333</v>
      </c>
      <c r="AN317" s="49" t="s">
        <v>14</v>
      </c>
      <c r="AO317" s="49" t="s">
        <v>485</v>
      </c>
      <c r="AP317" s="49" t="s">
        <v>505</v>
      </c>
      <c r="AQ317" s="49" t="s">
        <v>13</v>
      </c>
      <c r="AR317" s="49" t="s">
        <v>495</v>
      </c>
      <c r="AS317" s="49" t="s">
        <v>488</v>
      </c>
      <c r="AT317" s="49" t="s">
        <v>489</v>
      </c>
    </row>
    <row r="318" spans="1:46" x14ac:dyDescent="0.25">
      <c r="A318">
        <v>2</v>
      </c>
      <c r="B318" t="s">
        <v>349</v>
      </c>
      <c r="C318" t="s">
        <v>349</v>
      </c>
      <c r="D318" t="s">
        <v>350</v>
      </c>
      <c r="E318" t="s">
        <v>610</v>
      </c>
      <c r="F318" t="s">
        <v>611</v>
      </c>
      <c r="G318">
        <v>1</v>
      </c>
      <c r="H318">
        <v>1</v>
      </c>
      <c r="I318">
        <v>1</v>
      </c>
      <c r="J318">
        <v>1</v>
      </c>
      <c r="K318">
        <v>1</v>
      </c>
      <c r="L318">
        <v>1</v>
      </c>
      <c r="M318">
        <v>1</v>
      </c>
      <c r="N318">
        <v>1</v>
      </c>
      <c r="O318">
        <v>1</v>
      </c>
      <c r="P318">
        <v>1</v>
      </c>
      <c r="Q318">
        <v>1</v>
      </c>
      <c r="R318">
        <v>1</v>
      </c>
      <c r="S318">
        <v>1</v>
      </c>
      <c r="T318">
        <v>1</v>
      </c>
      <c r="U318">
        <v>1</v>
      </c>
      <c r="V318">
        <v>1</v>
      </c>
      <c r="W318">
        <v>1</v>
      </c>
      <c r="X318">
        <v>1</v>
      </c>
      <c r="Y318">
        <v>1</v>
      </c>
      <c r="Z318">
        <v>1</v>
      </c>
      <c r="AA318">
        <v>1</v>
      </c>
      <c r="AB318">
        <v>1</v>
      </c>
      <c r="AC318">
        <v>1</v>
      </c>
      <c r="AD318">
        <v>1</v>
      </c>
      <c r="AE318">
        <v>1</v>
      </c>
      <c r="AF318">
        <v>1</v>
      </c>
      <c r="AG318">
        <v>1</v>
      </c>
      <c r="AH318">
        <v>1</v>
      </c>
      <c r="AI318">
        <v>1</v>
      </c>
      <c r="AJ318">
        <v>1</v>
      </c>
      <c r="AK318">
        <v>1</v>
      </c>
      <c r="AL318">
        <v>1</v>
      </c>
      <c r="AM318" s="49" t="s">
        <v>350</v>
      </c>
      <c r="AN318" s="49" t="s">
        <v>14</v>
      </c>
      <c r="AO318" s="49" t="s">
        <v>500</v>
      </c>
      <c r="AP318" s="49" t="s">
        <v>505</v>
      </c>
      <c r="AQ318" s="49" t="s">
        <v>13</v>
      </c>
      <c r="AR318" s="49" t="s">
        <v>487</v>
      </c>
      <c r="AS318" s="49" t="s">
        <v>488</v>
      </c>
      <c r="AT318" s="49" t="s">
        <v>489</v>
      </c>
    </row>
    <row r="319" spans="1:46" x14ac:dyDescent="0.25">
      <c r="A319">
        <v>2</v>
      </c>
      <c r="B319" t="s">
        <v>351</v>
      </c>
      <c r="C319" t="s">
        <v>351</v>
      </c>
      <c r="D319" t="s">
        <v>352</v>
      </c>
      <c r="E319" t="s">
        <v>610</v>
      </c>
      <c r="F319" t="s">
        <v>611</v>
      </c>
      <c r="G319">
        <v>1</v>
      </c>
      <c r="H319">
        <v>1</v>
      </c>
      <c r="I319">
        <v>1</v>
      </c>
      <c r="J319">
        <v>1</v>
      </c>
      <c r="K319">
        <v>1</v>
      </c>
      <c r="L319">
        <v>1</v>
      </c>
      <c r="M319">
        <v>1</v>
      </c>
      <c r="N319">
        <v>1</v>
      </c>
      <c r="O319">
        <v>1</v>
      </c>
      <c r="P319">
        <v>1</v>
      </c>
      <c r="Q319">
        <v>1</v>
      </c>
      <c r="R319">
        <v>1</v>
      </c>
      <c r="S319">
        <v>1</v>
      </c>
      <c r="T319">
        <v>1</v>
      </c>
      <c r="U319">
        <v>1</v>
      </c>
      <c r="V319">
        <v>1</v>
      </c>
      <c r="W319">
        <v>1</v>
      </c>
      <c r="X319">
        <v>1</v>
      </c>
      <c r="Y319">
        <v>1</v>
      </c>
      <c r="Z319">
        <v>1</v>
      </c>
      <c r="AA319">
        <v>1</v>
      </c>
      <c r="AB319">
        <v>1</v>
      </c>
      <c r="AC319">
        <v>1</v>
      </c>
      <c r="AD319">
        <v>1</v>
      </c>
      <c r="AE319">
        <v>1</v>
      </c>
      <c r="AF319">
        <v>1</v>
      </c>
      <c r="AG319">
        <v>1</v>
      </c>
      <c r="AH319">
        <v>1</v>
      </c>
      <c r="AI319">
        <v>1</v>
      </c>
      <c r="AJ319">
        <v>1</v>
      </c>
      <c r="AK319">
        <v>1</v>
      </c>
      <c r="AL319">
        <v>1</v>
      </c>
      <c r="AM319" s="49" t="s">
        <v>352</v>
      </c>
      <c r="AN319" s="49" t="s">
        <v>14</v>
      </c>
      <c r="AO319" s="49" t="s">
        <v>500</v>
      </c>
      <c r="AP319" s="49" t="s">
        <v>505</v>
      </c>
      <c r="AQ319" s="49" t="s">
        <v>13</v>
      </c>
      <c r="AR319" s="49" t="s">
        <v>487</v>
      </c>
      <c r="AS319" s="49" t="s">
        <v>488</v>
      </c>
      <c r="AT319" s="49" t="s">
        <v>489</v>
      </c>
    </row>
    <row r="320" spans="1:46" x14ac:dyDescent="0.25">
      <c r="A320">
        <v>2</v>
      </c>
      <c r="B320" t="s">
        <v>400</v>
      </c>
      <c r="C320" t="s">
        <v>400</v>
      </c>
      <c r="D320" t="s">
        <v>401</v>
      </c>
      <c r="E320" t="s">
        <v>610</v>
      </c>
      <c r="F320" t="s">
        <v>611</v>
      </c>
      <c r="G320">
        <v>1</v>
      </c>
      <c r="H320">
        <v>1</v>
      </c>
      <c r="I320">
        <v>1</v>
      </c>
      <c r="J320">
        <v>1</v>
      </c>
      <c r="K320">
        <v>1</v>
      </c>
      <c r="L320">
        <v>1</v>
      </c>
      <c r="M320">
        <v>1</v>
      </c>
      <c r="N320">
        <v>1</v>
      </c>
      <c r="O320">
        <v>1</v>
      </c>
      <c r="P320">
        <v>1</v>
      </c>
      <c r="Q320">
        <v>1</v>
      </c>
      <c r="R320">
        <v>1</v>
      </c>
      <c r="S320">
        <v>1</v>
      </c>
      <c r="T320">
        <v>1</v>
      </c>
      <c r="U320">
        <v>1</v>
      </c>
      <c r="V320">
        <v>1</v>
      </c>
      <c r="W320">
        <v>1</v>
      </c>
      <c r="X320">
        <v>1</v>
      </c>
      <c r="Y320">
        <v>1</v>
      </c>
      <c r="Z320">
        <v>1</v>
      </c>
      <c r="AA320">
        <v>1</v>
      </c>
      <c r="AB320">
        <v>1</v>
      </c>
      <c r="AC320">
        <v>1</v>
      </c>
      <c r="AD320">
        <v>1</v>
      </c>
      <c r="AE320">
        <v>1</v>
      </c>
      <c r="AF320">
        <v>1</v>
      </c>
      <c r="AG320">
        <v>1</v>
      </c>
      <c r="AH320">
        <v>1</v>
      </c>
      <c r="AI320">
        <v>1</v>
      </c>
      <c r="AJ320">
        <v>1</v>
      </c>
      <c r="AK320">
        <v>1</v>
      </c>
      <c r="AL320">
        <v>0</v>
      </c>
      <c r="AM320" s="49" t="s">
        <v>401</v>
      </c>
      <c r="AN320" s="49" t="s">
        <v>4</v>
      </c>
      <c r="AO320" s="49" t="s">
        <v>9</v>
      </c>
      <c r="AP320" s="49" t="s">
        <v>501</v>
      </c>
      <c r="AQ320" s="49" t="s">
        <v>9</v>
      </c>
      <c r="AR320" s="49" t="s">
        <v>487</v>
      </c>
      <c r="AS320" s="49" t="s">
        <v>488</v>
      </c>
      <c r="AT320" s="49" t="s">
        <v>489</v>
      </c>
    </row>
    <row r="321" spans="1:46" x14ac:dyDescent="0.25">
      <c r="A321">
        <v>2</v>
      </c>
      <c r="B321" t="s">
        <v>344</v>
      </c>
      <c r="C321" t="s">
        <v>344</v>
      </c>
      <c r="D321" t="s">
        <v>345</v>
      </c>
      <c r="E321" t="s">
        <v>610</v>
      </c>
      <c r="F321" t="s">
        <v>611</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1</v>
      </c>
      <c r="AD321">
        <v>1</v>
      </c>
      <c r="AE321">
        <v>1</v>
      </c>
      <c r="AF321">
        <v>1</v>
      </c>
      <c r="AG321">
        <v>1</v>
      </c>
      <c r="AH321">
        <v>1</v>
      </c>
      <c r="AI321">
        <v>1</v>
      </c>
      <c r="AJ321">
        <v>1</v>
      </c>
      <c r="AK321">
        <v>1</v>
      </c>
      <c r="AL321">
        <v>0</v>
      </c>
      <c r="AM321" s="49" t="s">
        <v>345</v>
      </c>
      <c r="AN321" s="49" t="s">
        <v>6</v>
      </c>
      <c r="AO321" s="49" t="s">
        <v>9</v>
      </c>
      <c r="AP321" s="49" t="s">
        <v>486</v>
      </c>
      <c r="AQ321" s="49" t="s">
        <v>9</v>
      </c>
      <c r="AR321" s="49" t="s">
        <v>495</v>
      </c>
      <c r="AS321" s="49" t="s">
        <v>488</v>
      </c>
      <c r="AT321" s="49" t="s">
        <v>489</v>
      </c>
    </row>
    <row r="322" spans="1:46" x14ac:dyDescent="0.25">
      <c r="A322">
        <v>2</v>
      </c>
      <c r="B322" t="s">
        <v>154</v>
      </c>
      <c r="C322" t="s">
        <v>154</v>
      </c>
      <c r="D322" t="s">
        <v>155</v>
      </c>
      <c r="E322" t="s">
        <v>610</v>
      </c>
      <c r="F322" t="s">
        <v>611</v>
      </c>
      <c r="G322">
        <v>1</v>
      </c>
      <c r="H322">
        <v>1</v>
      </c>
      <c r="I322">
        <v>1</v>
      </c>
      <c r="J322">
        <v>1</v>
      </c>
      <c r="K322">
        <v>1</v>
      </c>
      <c r="L322">
        <v>1</v>
      </c>
      <c r="M322">
        <v>1</v>
      </c>
      <c r="N322">
        <v>1</v>
      </c>
      <c r="O322">
        <v>1</v>
      </c>
      <c r="P322">
        <v>1</v>
      </c>
      <c r="Q322">
        <v>1</v>
      </c>
      <c r="R322">
        <v>1</v>
      </c>
      <c r="S322">
        <v>1</v>
      </c>
      <c r="T322">
        <v>1</v>
      </c>
      <c r="U322">
        <v>1</v>
      </c>
      <c r="V322">
        <v>1</v>
      </c>
      <c r="W322">
        <v>1</v>
      </c>
      <c r="X322">
        <v>1</v>
      </c>
      <c r="Y322">
        <v>1</v>
      </c>
      <c r="Z322">
        <v>1</v>
      </c>
      <c r="AA322">
        <v>1</v>
      </c>
      <c r="AB322">
        <v>1</v>
      </c>
      <c r="AC322">
        <v>1</v>
      </c>
      <c r="AD322">
        <v>1</v>
      </c>
      <c r="AE322">
        <v>1</v>
      </c>
      <c r="AF322">
        <v>1</v>
      </c>
      <c r="AG322">
        <v>1</v>
      </c>
      <c r="AH322">
        <v>1</v>
      </c>
      <c r="AI322">
        <v>1</v>
      </c>
      <c r="AJ322">
        <v>1</v>
      </c>
      <c r="AK322">
        <v>1</v>
      </c>
      <c r="AL322">
        <v>1</v>
      </c>
      <c r="AM322" s="49" t="s">
        <v>155</v>
      </c>
      <c r="AN322" s="49" t="s">
        <v>14</v>
      </c>
      <c r="AO322" s="49" t="s">
        <v>500</v>
      </c>
      <c r="AP322" s="49" t="s">
        <v>505</v>
      </c>
      <c r="AQ322" s="49" t="s">
        <v>13</v>
      </c>
      <c r="AR322" s="49" t="s">
        <v>487</v>
      </c>
      <c r="AS322" s="49" t="s">
        <v>488</v>
      </c>
      <c r="AT322" s="49" t="s">
        <v>489</v>
      </c>
    </row>
    <row r="323" spans="1:46" x14ac:dyDescent="0.25">
      <c r="A323">
        <v>2</v>
      </c>
      <c r="B323" t="s">
        <v>241</v>
      </c>
      <c r="C323" t="s">
        <v>241</v>
      </c>
      <c r="D323" t="s">
        <v>242</v>
      </c>
      <c r="E323" t="s">
        <v>610</v>
      </c>
      <c r="F323" t="s">
        <v>611</v>
      </c>
      <c r="G323">
        <v>1</v>
      </c>
      <c r="H323">
        <v>1</v>
      </c>
      <c r="I323">
        <v>1</v>
      </c>
      <c r="J323">
        <v>1</v>
      </c>
      <c r="K323">
        <v>1</v>
      </c>
      <c r="L323">
        <v>1</v>
      </c>
      <c r="M323">
        <v>1</v>
      </c>
      <c r="N323">
        <v>1</v>
      </c>
      <c r="O323">
        <v>1</v>
      </c>
      <c r="P323">
        <v>1</v>
      </c>
      <c r="Q323">
        <v>1</v>
      </c>
      <c r="R323">
        <v>1</v>
      </c>
      <c r="S323">
        <v>1</v>
      </c>
      <c r="T323">
        <v>1</v>
      </c>
      <c r="U323">
        <v>1</v>
      </c>
      <c r="V323">
        <v>1</v>
      </c>
      <c r="W323">
        <v>1</v>
      </c>
      <c r="X323">
        <v>1</v>
      </c>
      <c r="Y323">
        <v>1</v>
      </c>
      <c r="Z323">
        <v>1</v>
      </c>
      <c r="AA323">
        <v>1</v>
      </c>
      <c r="AB323">
        <v>1</v>
      </c>
      <c r="AC323">
        <v>1</v>
      </c>
      <c r="AD323">
        <v>1</v>
      </c>
      <c r="AE323">
        <v>1</v>
      </c>
      <c r="AF323">
        <v>1</v>
      </c>
      <c r="AG323">
        <v>1</v>
      </c>
      <c r="AH323">
        <v>1</v>
      </c>
      <c r="AI323">
        <v>1</v>
      </c>
      <c r="AJ323">
        <v>1</v>
      </c>
      <c r="AK323">
        <v>1</v>
      </c>
      <c r="AL323">
        <v>0</v>
      </c>
      <c r="AM323" s="49" t="s">
        <v>242</v>
      </c>
      <c r="AN323" s="49" t="s">
        <v>14</v>
      </c>
      <c r="AO323" s="49" t="s">
        <v>485</v>
      </c>
      <c r="AP323" s="49" t="s">
        <v>494</v>
      </c>
      <c r="AQ323" s="49" t="s">
        <v>11</v>
      </c>
      <c r="AR323" s="49" t="s">
        <v>487</v>
      </c>
      <c r="AS323" s="49" t="s">
        <v>488</v>
      </c>
      <c r="AT323" s="49" t="s">
        <v>489</v>
      </c>
    </row>
    <row r="324" spans="1:46" x14ac:dyDescent="0.25">
      <c r="A324">
        <v>2</v>
      </c>
      <c r="B324" t="s">
        <v>328</v>
      </c>
      <c r="C324" t="s">
        <v>328</v>
      </c>
      <c r="D324" t="s">
        <v>329</v>
      </c>
      <c r="E324" t="s">
        <v>610</v>
      </c>
      <c r="F324" t="s">
        <v>611</v>
      </c>
      <c r="G324">
        <v>1</v>
      </c>
      <c r="H324">
        <v>1</v>
      </c>
      <c r="I324">
        <v>1</v>
      </c>
      <c r="J324">
        <v>1</v>
      </c>
      <c r="K324">
        <v>1</v>
      </c>
      <c r="L324">
        <v>1</v>
      </c>
      <c r="M324">
        <v>1</v>
      </c>
      <c r="N324">
        <v>1</v>
      </c>
      <c r="O324">
        <v>1</v>
      </c>
      <c r="P324">
        <v>1</v>
      </c>
      <c r="Q324">
        <v>1</v>
      </c>
      <c r="R324">
        <v>1</v>
      </c>
      <c r="S324">
        <v>1</v>
      </c>
      <c r="T324">
        <v>1</v>
      </c>
      <c r="U324">
        <v>1</v>
      </c>
      <c r="V324">
        <v>1</v>
      </c>
      <c r="W324">
        <v>1</v>
      </c>
      <c r="X324">
        <v>1</v>
      </c>
      <c r="Y324">
        <v>1</v>
      </c>
      <c r="Z324">
        <v>1</v>
      </c>
      <c r="AA324">
        <v>1</v>
      </c>
      <c r="AB324">
        <v>1</v>
      </c>
      <c r="AC324">
        <v>1</v>
      </c>
      <c r="AD324">
        <v>1</v>
      </c>
      <c r="AE324">
        <v>1</v>
      </c>
      <c r="AF324">
        <v>1</v>
      </c>
      <c r="AG324">
        <v>1</v>
      </c>
      <c r="AH324">
        <v>1</v>
      </c>
      <c r="AI324">
        <v>1</v>
      </c>
      <c r="AJ324">
        <v>1</v>
      </c>
      <c r="AK324">
        <v>1</v>
      </c>
      <c r="AL324">
        <v>0</v>
      </c>
      <c r="AM324" s="49" t="s">
        <v>329</v>
      </c>
      <c r="AN324" s="49" t="s">
        <v>6</v>
      </c>
      <c r="AO324" s="49" t="s">
        <v>9</v>
      </c>
      <c r="AP324" s="49" t="s">
        <v>486</v>
      </c>
      <c r="AQ324" s="49" t="s">
        <v>9</v>
      </c>
      <c r="AR324" s="49" t="s">
        <v>487</v>
      </c>
      <c r="AS324" s="49" t="s">
        <v>488</v>
      </c>
      <c r="AT324" s="49" t="s">
        <v>489</v>
      </c>
    </row>
    <row r="325" spans="1:46" x14ac:dyDescent="0.25">
      <c r="A325">
        <v>2</v>
      </c>
      <c r="B325" t="s">
        <v>348</v>
      </c>
      <c r="C325" t="s">
        <v>348</v>
      </c>
      <c r="D325" t="s">
        <v>427</v>
      </c>
      <c r="E325" t="s">
        <v>610</v>
      </c>
      <c r="F325" t="s">
        <v>611</v>
      </c>
      <c r="G325">
        <v>0</v>
      </c>
      <c r="H325">
        <v>0</v>
      </c>
      <c r="I325">
        <v>0</v>
      </c>
      <c r="J325">
        <v>0</v>
      </c>
      <c r="K325">
        <v>0</v>
      </c>
      <c r="L325">
        <v>0</v>
      </c>
      <c r="M325">
        <v>0</v>
      </c>
      <c r="N325">
        <v>0</v>
      </c>
      <c r="O325">
        <v>0</v>
      </c>
      <c r="P325">
        <v>0</v>
      </c>
      <c r="Q325">
        <v>1</v>
      </c>
      <c r="R325">
        <v>1</v>
      </c>
      <c r="S325">
        <v>1</v>
      </c>
      <c r="T325">
        <v>1</v>
      </c>
      <c r="U325">
        <v>1</v>
      </c>
      <c r="V325">
        <v>1</v>
      </c>
      <c r="W325">
        <v>1</v>
      </c>
      <c r="X325">
        <v>1</v>
      </c>
      <c r="Y325">
        <v>1</v>
      </c>
      <c r="Z325">
        <v>1</v>
      </c>
      <c r="AA325">
        <v>1</v>
      </c>
      <c r="AB325">
        <v>1</v>
      </c>
      <c r="AC325">
        <v>1</v>
      </c>
      <c r="AD325">
        <v>1</v>
      </c>
      <c r="AE325">
        <v>1</v>
      </c>
      <c r="AF325">
        <v>1</v>
      </c>
      <c r="AG325">
        <v>1</v>
      </c>
      <c r="AH325">
        <v>1</v>
      </c>
      <c r="AI325">
        <v>1</v>
      </c>
      <c r="AJ325">
        <v>1</v>
      </c>
      <c r="AK325">
        <v>1</v>
      </c>
      <c r="AL325">
        <v>0</v>
      </c>
      <c r="AM325" s="49" t="s">
        <v>427</v>
      </c>
      <c r="AN325" s="49" t="s">
        <v>14</v>
      </c>
      <c r="AO325" s="49" t="s">
        <v>506</v>
      </c>
      <c r="AP325" s="49" t="s">
        <v>501</v>
      </c>
      <c r="AQ325" s="49" t="s">
        <v>10</v>
      </c>
      <c r="AR325" s="49" t="s">
        <v>495</v>
      </c>
      <c r="AS325" s="49" t="s">
        <v>488</v>
      </c>
      <c r="AT325" s="49" t="s">
        <v>497</v>
      </c>
    </row>
    <row r="326" spans="1:46" x14ac:dyDescent="0.25">
      <c r="A326">
        <v>2</v>
      </c>
      <c r="B326" t="s">
        <v>353</v>
      </c>
      <c r="C326" t="s">
        <v>353</v>
      </c>
      <c r="D326" t="s">
        <v>354</v>
      </c>
      <c r="E326" t="s">
        <v>610</v>
      </c>
      <c r="F326" t="s">
        <v>611</v>
      </c>
      <c r="G326">
        <v>1</v>
      </c>
      <c r="H326">
        <v>1</v>
      </c>
      <c r="I326">
        <v>1</v>
      </c>
      <c r="J326">
        <v>1</v>
      </c>
      <c r="K326">
        <v>1</v>
      </c>
      <c r="L326">
        <v>1</v>
      </c>
      <c r="M326">
        <v>1</v>
      </c>
      <c r="N326">
        <v>1</v>
      </c>
      <c r="O326">
        <v>1</v>
      </c>
      <c r="P326">
        <v>1</v>
      </c>
      <c r="Q326">
        <v>1</v>
      </c>
      <c r="R326">
        <v>1</v>
      </c>
      <c r="S326">
        <v>1</v>
      </c>
      <c r="T326">
        <v>1</v>
      </c>
      <c r="U326">
        <v>1</v>
      </c>
      <c r="V326">
        <v>1</v>
      </c>
      <c r="W326">
        <v>1</v>
      </c>
      <c r="X326">
        <v>1</v>
      </c>
      <c r="Y326">
        <v>1</v>
      </c>
      <c r="Z326">
        <v>1</v>
      </c>
      <c r="AA326">
        <v>1</v>
      </c>
      <c r="AB326">
        <v>1</v>
      </c>
      <c r="AC326">
        <v>1</v>
      </c>
      <c r="AD326">
        <v>1</v>
      </c>
      <c r="AE326">
        <v>1</v>
      </c>
      <c r="AF326">
        <v>1</v>
      </c>
      <c r="AG326">
        <v>1</v>
      </c>
      <c r="AH326">
        <v>1</v>
      </c>
      <c r="AI326">
        <v>1</v>
      </c>
      <c r="AJ326">
        <v>1</v>
      </c>
      <c r="AK326">
        <v>1</v>
      </c>
      <c r="AL326">
        <v>1</v>
      </c>
      <c r="AM326" s="49" t="s">
        <v>354</v>
      </c>
      <c r="AN326" s="49" t="s">
        <v>14</v>
      </c>
      <c r="AO326" s="49" t="s">
        <v>500</v>
      </c>
      <c r="AP326" s="49" t="s">
        <v>505</v>
      </c>
      <c r="AQ326" s="49" t="s">
        <v>13</v>
      </c>
      <c r="AR326" s="49" t="s">
        <v>487</v>
      </c>
      <c r="AS326" s="49" t="s">
        <v>488</v>
      </c>
      <c r="AT326" s="49" t="s">
        <v>489</v>
      </c>
    </row>
    <row r="327" spans="1:46" x14ac:dyDescent="0.25">
      <c r="A327">
        <v>2</v>
      </c>
      <c r="B327" t="s">
        <v>111</v>
      </c>
      <c r="C327" t="s">
        <v>111</v>
      </c>
      <c r="D327" t="s">
        <v>112</v>
      </c>
      <c r="E327" t="s">
        <v>610</v>
      </c>
      <c r="F327" t="s">
        <v>611</v>
      </c>
      <c r="G327">
        <v>1</v>
      </c>
      <c r="H327">
        <v>1</v>
      </c>
      <c r="I327">
        <v>1</v>
      </c>
      <c r="J327">
        <v>1</v>
      </c>
      <c r="K327">
        <v>1</v>
      </c>
      <c r="L327">
        <v>1</v>
      </c>
      <c r="M327">
        <v>1</v>
      </c>
      <c r="N327">
        <v>1</v>
      </c>
      <c r="O327">
        <v>1</v>
      </c>
      <c r="P327">
        <v>1</v>
      </c>
      <c r="Q327">
        <v>1</v>
      </c>
      <c r="R327">
        <v>1</v>
      </c>
      <c r="S327">
        <v>1</v>
      </c>
      <c r="T327">
        <v>1</v>
      </c>
      <c r="U327">
        <v>1</v>
      </c>
      <c r="V327">
        <v>1</v>
      </c>
      <c r="W327">
        <v>1</v>
      </c>
      <c r="X327">
        <v>1</v>
      </c>
      <c r="Y327">
        <v>1</v>
      </c>
      <c r="Z327">
        <v>1</v>
      </c>
      <c r="AA327">
        <v>1</v>
      </c>
      <c r="AB327">
        <v>1</v>
      </c>
      <c r="AC327">
        <v>1</v>
      </c>
      <c r="AD327">
        <v>1</v>
      </c>
      <c r="AE327">
        <v>1</v>
      </c>
      <c r="AF327">
        <v>1</v>
      </c>
      <c r="AG327">
        <v>1</v>
      </c>
      <c r="AH327">
        <v>1</v>
      </c>
      <c r="AI327">
        <v>1</v>
      </c>
      <c r="AJ327">
        <v>1</v>
      </c>
      <c r="AK327">
        <v>1</v>
      </c>
      <c r="AL327">
        <v>1</v>
      </c>
      <c r="AM327" s="49" t="s">
        <v>112</v>
      </c>
      <c r="AN327" s="49" t="s">
        <v>14</v>
      </c>
      <c r="AO327" s="49" t="s">
        <v>500</v>
      </c>
      <c r="AP327" s="49" t="s">
        <v>505</v>
      </c>
      <c r="AQ327" s="49" t="s">
        <v>13</v>
      </c>
      <c r="AR327" s="49" t="s">
        <v>487</v>
      </c>
      <c r="AS327" s="49" t="s">
        <v>488</v>
      </c>
      <c r="AT327" s="49" t="s">
        <v>489</v>
      </c>
    </row>
    <row r="328" spans="1:46" x14ac:dyDescent="0.25">
      <c r="A328">
        <v>2</v>
      </c>
      <c r="B328" t="s">
        <v>359</v>
      </c>
      <c r="C328" t="s">
        <v>359</v>
      </c>
      <c r="D328" t="s">
        <v>605</v>
      </c>
      <c r="E328" t="s">
        <v>610</v>
      </c>
      <c r="F328" t="s">
        <v>611</v>
      </c>
      <c r="G328">
        <v>1</v>
      </c>
      <c r="H328">
        <v>1</v>
      </c>
      <c r="I328">
        <v>1</v>
      </c>
      <c r="J328">
        <v>1</v>
      </c>
      <c r="K328">
        <v>1</v>
      </c>
      <c r="L328">
        <v>1</v>
      </c>
      <c r="M328">
        <v>1</v>
      </c>
      <c r="N328">
        <v>1</v>
      </c>
      <c r="O328">
        <v>1</v>
      </c>
      <c r="P328">
        <v>1</v>
      </c>
      <c r="Q328">
        <v>1</v>
      </c>
      <c r="R328">
        <v>1</v>
      </c>
      <c r="S328">
        <v>1</v>
      </c>
      <c r="T328">
        <v>1</v>
      </c>
      <c r="U328">
        <v>1</v>
      </c>
      <c r="V328">
        <v>1</v>
      </c>
      <c r="W328">
        <v>1</v>
      </c>
      <c r="X328">
        <v>1</v>
      </c>
      <c r="Y328">
        <v>1</v>
      </c>
      <c r="Z328">
        <v>1</v>
      </c>
      <c r="AA328">
        <v>1</v>
      </c>
      <c r="AB328">
        <v>1</v>
      </c>
      <c r="AC328">
        <v>1</v>
      </c>
      <c r="AD328">
        <v>1</v>
      </c>
      <c r="AE328">
        <v>1</v>
      </c>
      <c r="AF328">
        <v>1</v>
      </c>
      <c r="AG328">
        <v>1</v>
      </c>
      <c r="AH328">
        <v>1</v>
      </c>
      <c r="AI328">
        <v>1</v>
      </c>
      <c r="AJ328">
        <v>1</v>
      </c>
      <c r="AK328">
        <v>1</v>
      </c>
      <c r="AL328">
        <v>0</v>
      </c>
      <c r="AM328" s="49" t="s">
        <v>360</v>
      </c>
      <c r="AN328" s="49" t="s">
        <v>14</v>
      </c>
      <c r="AO328" s="49" t="s">
        <v>485</v>
      </c>
      <c r="AP328" s="49" t="s">
        <v>486</v>
      </c>
      <c r="AQ328" s="49" t="s">
        <v>11</v>
      </c>
      <c r="AR328" s="49" t="s">
        <v>487</v>
      </c>
      <c r="AS328" s="49" t="s">
        <v>488</v>
      </c>
      <c r="AT328" s="49" t="s">
        <v>489</v>
      </c>
    </row>
    <row r="329" spans="1:46" x14ac:dyDescent="0.25">
      <c r="A329">
        <v>2</v>
      </c>
      <c r="B329" t="s">
        <v>366</v>
      </c>
      <c r="C329" t="s">
        <v>366</v>
      </c>
      <c r="D329" t="s">
        <v>367</v>
      </c>
      <c r="E329" t="s">
        <v>610</v>
      </c>
      <c r="F329" t="s">
        <v>611</v>
      </c>
      <c r="G329">
        <v>1</v>
      </c>
      <c r="H329">
        <v>1</v>
      </c>
      <c r="I329">
        <v>1</v>
      </c>
      <c r="J329">
        <v>1</v>
      </c>
      <c r="K329">
        <v>1</v>
      </c>
      <c r="L329">
        <v>1</v>
      </c>
      <c r="M329">
        <v>1</v>
      </c>
      <c r="N329">
        <v>1</v>
      </c>
      <c r="O329">
        <v>1</v>
      </c>
      <c r="P329">
        <v>1</v>
      </c>
      <c r="Q329">
        <v>1</v>
      </c>
      <c r="R329">
        <v>1</v>
      </c>
      <c r="S329">
        <v>1</v>
      </c>
      <c r="T329">
        <v>1</v>
      </c>
      <c r="U329">
        <v>1</v>
      </c>
      <c r="V329">
        <v>1</v>
      </c>
      <c r="W329">
        <v>1</v>
      </c>
      <c r="X329">
        <v>1</v>
      </c>
      <c r="Y329">
        <v>1</v>
      </c>
      <c r="Z329">
        <v>1</v>
      </c>
      <c r="AA329">
        <v>1</v>
      </c>
      <c r="AB329">
        <v>1</v>
      </c>
      <c r="AC329">
        <v>1</v>
      </c>
      <c r="AD329">
        <v>1</v>
      </c>
      <c r="AE329">
        <v>1</v>
      </c>
      <c r="AF329">
        <v>1</v>
      </c>
      <c r="AG329">
        <v>1</v>
      </c>
      <c r="AH329">
        <v>1</v>
      </c>
      <c r="AI329">
        <v>1</v>
      </c>
      <c r="AJ329">
        <v>1</v>
      </c>
      <c r="AK329">
        <v>1</v>
      </c>
      <c r="AL329">
        <v>0</v>
      </c>
      <c r="AM329" s="49" t="s">
        <v>367</v>
      </c>
      <c r="AN329" s="49" t="s">
        <v>14</v>
      </c>
      <c r="AO329" s="49" t="s">
        <v>485</v>
      </c>
      <c r="AP329" s="49" t="s">
        <v>494</v>
      </c>
      <c r="AQ329" s="49" t="s">
        <v>11</v>
      </c>
      <c r="AR329" s="49" t="s">
        <v>487</v>
      </c>
      <c r="AS329" s="49" t="s">
        <v>488</v>
      </c>
      <c r="AT329" s="49" t="s">
        <v>489</v>
      </c>
    </row>
    <row r="330" spans="1:46" x14ac:dyDescent="0.25">
      <c r="A330">
        <v>2</v>
      </c>
      <c r="B330" t="s">
        <v>364</v>
      </c>
      <c r="C330" t="s">
        <v>364</v>
      </c>
      <c r="D330" t="s">
        <v>365</v>
      </c>
      <c r="E330" t="s">
        <v>610</v>
      </c>
      <c r="F330" t="s">
        <v>611</v>
      </c>
      <c r="G330">
        <v>1</v>
      </c>
      <c r="H330">
        <v>1</v>
      </c>
      <c r="I330">
        <v>1</v>
      </c>
      <c r="J330">
        <v>1</v>
      </c>
      <c r="K330">
        <v>1</v>
      </c>
      <c r="L330">
        <v>1</v>
      </c>
      <c r="M330">
        <v>1</v>
      </c>
      <c r="N330">
        <v>1</v>
      </c>
      <c r="O330">
        <v>1</v>
      </c>
      <c r="P330">
        <v>1</v>
      </c>
      <c r="Q330">
        <v>1</v>
      </c>
      <c r="R330">
        <v>1</v>
      </c>
      <c r="S330">
        <v>1</v>
      </c>
      <c r="T330">
        <v>1</v>
      </c>
      <c r="U330">
        <v>1</v>
      </c>
      <c r="V330">
        <v>1</v>
      </c>
      <c r="W330">
        <v>1</v>
      </c>
      <c r="X330">
        <v>1</v>
      </c>
      <c r="Y330">
        <v>1</v>
      </c>
      <c r="Z330">
        <v>1</v>
      </c>
      <c r="AA330">
        <v>1</v>
      </c>
      <c r="AB330">
        <v>1</v>
      </c>
      <c r="AC330">
        <v>1</v>
      </c>
      <c r="AD330">
        <v>1</v>
      </c>
      <c r="AE330">
        <v>1</v>
      </c>
      <c r="AF330">
        <v>1</v>
      </c>
      <c r="AG330">
        <v>1</v>
      </c>
      <c r="AH330">
        <v>1</v>
      </c>
      <c r="AI330">
        <v>1</v>
      </c>
      <c r="AJ330">
        <v>1</v>
      </c>
      <c r="AK330">
        <v>1</v>
      </c>
      <c r="AL330">
        <v>0</v>
      </c>
      <c r="AM330" s="49" t="s">
        <v>365</v>
      </c>
      <c r="AN330" s="49" t="s">
        <v>14</v>
      </c>
      <c r="AO330" s="49" t="s">
        <v>485</v>
      </c>
      <c r="AP330" s="49" t="s">
        <v>501</v>
      </c>
      <c r="AQ330" s="49" t="s">
        <v>11</v>
      </c>
      <c r="AR330" s="49" t="s">
        <v>487</v>
      </c>
      <c r="AS330" s="49" t="s">
        <v>488</v>
      </c>
      <c r="AT330" s="49" t="s">
        <v>489</v>
      </c>
    </row>
    <row r="331" spans="1:46" x14ac:dyDescent="0.25">
      <c r="A331">
        <v>2</v>
      </c>
      <c r="B331" t="s">
        <v>493</v>
      </c>
      <c r="C331" t="s">
        <v>606</v>
      </c>
      <c r="D331" t="s">
        <v>607</v>
      </c>
      <c r="E331" t="s">
        <v>610</v>
      </c>
      <c r="F331" t="s">
        <v>611</v>
      </c>
      <c r="G331">
        <v>1</v>
      </c>
      <c r="H331">
        <v>1</v>
      </c>
      <c r="I331">
        <v>1</v>
      </c>
      <c r="J331">
        <v>1</v>
      </c>
      <c r="K331">
        <v>1</v>
      </c>
      <c r="L331">
        <v>1</v>
      </c>
      <c r="M331">
        <v>1</v>
      </c>
      <c r="N331">
        <v>1</v>
      </c>
      <c r="O331">
        <v>1</v>
      </c>
      <c r="P331">
        <v>1</v>
      </c>
      <c r="Q331">
        <v>1</v>
      </c>
      <c r="R331">
        <v>1</v>
      </c>
      <c r="S331">
        <v>1</v>
      </c>
      <c r="T331">
        <v>1</v>
      </c>
      <c r="U331">
        <v>1</v>
      </c>
      <c r="V331">
        <v>1</v>
      </c>
      <c r="W331">
        <v>1</v>
      </c>
      <c r="X331">
        <v>1</v>
      </c>
      <c r="Y331">
        <v>1</v>
      </c>
      <c r="Z331">
        <v>1</v>
      </c>
      <c r="AA331">
        <v>1</v>
      </c>
      <c r="AB331">
        <v>1</v>
      </c>
      <c r="AC331">
        <v>1</v>
      </c>
      <c r="AD331">
        <v>1</v>
      </c>
      <c r="AE331">
        <v>1</v>
      </c>
      <c r="AF331">
        <v>1</v>
      </c>
      <c r="AG331">
        <v>1</v>
      </c>
      <c r="AH331">
        <v>1</v>
      </c>
      <c r="AI331">
        <v>1</v>
      </c>
      <c r="AJ331">
        <v>1</v>
      </c>
      <c r="AK331">
        <v>1</v>
      </c>
      <c r="AL331">
        <v>0</v>
      </c>
      <c r="AM331" s="49" t="e">
        <v>#N/A</v>
      </c>
      <c r="AN331" s="49" t="e">
        <v>#N/A</v>
      </c>
      <c r="AO331" s="49" t="e">
        <v>#N/A</v>
      </c>
      <c r="AP331" s="49" t="e">
        <v>#N/A</v>
      </c>
      <c r="AQ331" s="49" t="e">
        <v>#N/A</v>
      </c>
      <c r="AR331" s="49" t="e">
        <v>#N/A</v>
      </c>
      <c r="AS331" s="49" t="e">
        <v>#N/A</v>
      </c>
      <c r="AT331" s="49" t="e">
        <v>#N/A</v>
      </c>
    </row>
    <row r="332" spans="1:46" x14ac:dyDescent="0.25">
      <c r="A332">
        <v>2</v>
      </c>
      <c r="B332" t="s">
        <v>362</v>
      </c>
      <c r="C332" t="s">
        <v>362</v>
      </c>
      <c r="D332" t="s">
        <v>363</v>
      </c>
      <c r="E332" t="s">
        <v>610</v>
      </c>
      <c r="F332" t="s">
        <v>611</v>
      </c>
      <c r="G332">
        <v>1</v>
      </c>
      <c r="H332">
        <v>1</v>
      </c>
      <c r="I332">
        <v>1</v>
      </c>
      <c r="J332">
        <v>1</v>
      </c>
      <c r="K332">
        <v>1</v>
      </c>
      <c r="L332">
        <v>1</v>
      </c>
      <c r="M332">
        <v>1</v>
      </c>
      <c r="N332">
        <v>1</v>
      </c>
      <c r="O332">
        <v>1</v>
      </c>
      <c r="P332">
        <v>1</v>
      </c>
      <c r="Q332">
        <v>1</v>
      </c>
      <c r="R332">
        <v>1</v>
      </c>
      <c r="S332">
        <v>1</v>
      </c>
      <c r="T332">
        <v>1</v>
      </c>
      <c r="U332">
        <v>1</v>
      </c>
      <c r="V332">
        <v>1</v>
      </c>
      <c r="W332">
        <v>1</v>
      </c>
      <c r="X332">
        <v>1</v>
      </c>
      <c r="Y332">
        <v>1</v>
      </c>
      <c r="Z332">
        <v>1</v>
      </c>
      <c r="AA332">
        <v>1</v>
      </c>
      <c r="AB332">
        <v>1</v>
      </c>
      <c r="AC332">
        <v>1</v>
      </c>
      <c r="AD332">
        <v>1</v>
      </c>
      <c r="AE332">
        <v>1</v>
      </c>
      <c r="AF332">
        <v>1</v>
      </c>
      <c r="AG332">
        <v>1</v>
      </c>
      <c r="AH332">
        <v>1</v>
      </c>
      <c r="AI332">
        <v>1</v>
      </c>
      <c r="AJ332">
        <v>1</v>
      </c>
      <c r="AK332">
        <v>1</v>
      </c>
      <c r="AL332">
        <v>0</v>
      </c>
      <c r="AM332" s="49" t="s">
        <v>363</v>
      </c>
      <c r="AN332" s="49" t="s">
        <v>8</v>
      </c>
      <c r="AO332" s="49" t="s">
        <v>9</v>
      </c>
      <c r="AP332" s="49" t="s">
        <v>486</v>
      </c>
      <c r="AQ332" s="49" t="s">
        <v>9</v>
      </c>
      <c r="AR332" s="49" t="s">
        <v>495</v>
      </c>
      <c r="AS332" s="49" t="s">
        <v>488</v>
      </c>
      <c r="AT332" s="49" t="s">
        <v>489</v>
      </c>
    </row>
    <row r="333" spans="1:46" x14ac:dyDescent="0.25">
      <c r="A333">
        <v>2</v>
      </c>
      <c r="B333" t="s">
        <v>372</v>
      </c>
      <c r="C333" t="s">
        <v>372</v>
      </c>
      <c r="D333" t="s">
        <v>431</v>
      </c>
      <c r="E333" t="s">
        <v>610</v>
      </c>
      <c r="F333" t="s">
        <v>611</v>
      </c>
      <c r="G333">
        <v>1</v>
      </c>
      <c r="H333">
        <v>1</v>
      </c>
      <c r="I333">
        <v>1</v>
      </c>
      <c r="J333">
        <v>1</v>
      </c>
      <c r="K333">
        <v>1</v>
      </c>
      <c r="L333">
        <v>1</v>
      </c>
      <c r="M333">
        <v>1</v>
      </c>
      <c r="N333">
        <v>1</v>
      </c>
      <c r="O333">
        <v>1</v>
      </c>
      <c r="P333">
        <v>1</v>
      </c>
      <c r="Q333">
        <v>1</v>
      </c>
      <c r="R333">
        <v>1</v>
      </c>
      <c r="S333">
        <v>1</v>
      </c>
      <c r="T333">
        <v>1</v>
      </c>
      <c r="U333">
        <v>1</v>
      </c>
      <c r="V333">
        <v>1</v>
      </c>
      <c r="W333">
        <v>1</v>
      </c>
      <c r="X333">
        <v>1</v>
      </c>
      <c r="Y333">
        <v>1</v>
      </c>
      <c r="Z333">
        <v>1</v>
      </c>
      <c r="AA333">
        <v>1</v>
      </c>
      <c r="AB333">
        <v>1</v>
      </c>
      <c r="AC333">
        <v>1</v>
      </c>
      <c r="AD333">
        <v>1</v>
      </c>
      <c r="AE333">
        <v>1</v>
      </c>
      <c r="AF333">
        <v>1</v>
      </c>
      <c r="AG333">
        <v>1</v>
      </c>
      <c r="AH333">
        <v>1</v>
      </c>
      <c r="AI333">
        <v>1</v>
      </c>
      <c r="AJ333">
        <v>1</v>
      </c>
      <c r="AK333">
        <v>1</v>
      </c>
      <c r="AL333">
        <v>0</v>
      </c>
      <c r="AM333" s="49" t="s">
        <v>431</v>
      </c>
      <c r="AN333" s="49" t="s">
        <v>14</v>
      </c>
      <c r="AO333" s="49" t="s">
        <v>507</v>
      </c>
      <c r="AP333" s="49" t="s">
        <v>505</v>
      </c>
      <c r="AQ333" s="49" t="s">
        <v>10</v>
      </c>
      <c r="AR333" s="49" t="s">
        <v>495</v>
      </c>
      <c r="AS333" s="49" t="s">
        <v>496</v>
      </c>
      <c r="AT333" s="49" t="s">
        <v>497</v>
      </c>
    </row>
    <row r="334" spans="1:46" x14ac:dyDescent="0.25">
      <c r="A334">
        <v>2</v>
      </c>
      <c r="B334" t="s">
        <v>373</v>
      </c>
      <c r="C334" t="s">
        <v>373</v>
      </c>
      <c r="D334" t="s">
        <v>374</v>
      </c>
      <c r="E334" t="s">
        <v>610</v>
      </c>
      <c r="F334" t="s">
        <v>611</v>
      </c>
      <c r="G334">
        <v>1</v>
      </c>
      <c r="H334">
        <v>1</v>
      </c>
      <c r="I334">
        <v>1</v>
      </c>
      <c r="J334">
        <v>1</v>
      </c>
      <c r="K334">
        <v>1</v>
      </c>
      <c r="L334">
        <v>1</v>
      </c>
      <c r="M334">
        <v>1</v>
      </c>
      <c r="N334">
        <v>1</v>
      </c>
      <c r="O334">
        <v>1</v>
      </c>
      <c r="P334">
        <v>1</v>
      </c>
      <c r="Q334">
        <v>1</v>
      </c>
      <c r="R334">
        <v>1</v>
      </c>
      <c r="S334">
        <v>1</v>
      </c>
      <c r="T334">
        <v>1</v>
      </c>
      <c r="U334">
        <v>1</v>
      </c>
      <c r="V334">
        <v>1</v>
      </c>
      <c r="W334">
        <v>1</v>
      </c>
      <c r="X334">
        <v>1</v>
      </c>
      <c r="Y334">
        <v>1</v>
      </c>
      <c r="Z334">
        <v>1</v>
      </c>
      <c r="AA334">
        <v>1</v>
      </c>
      <c r="AB334">
        <v>1</v>
      </c>
      <c r="AC334">
        <v>1</v>
      </c>
      <c r="AD334">
        <v>1</v>
      </c>
      <c r="AE334">
        <v>1</v>
      </c>
      <c r="AF334">
        <v>1</v>
      </c>
      <c r="AG334">
        <v>1</v>
      </c>
      <c r="AH334">
        <v>1</v>
      </c>
      <c r="AI334">
        <v>1</v>
      </c>
      <c r="AJ334">
        <v>1</v>
      </c>
      <c r="AK334">
        <v>1</v>
      </c>
      <c r="AL334">
        <v>0</v>
      </c>
      <c r="AM334" s="49" t="s">
        <v>374</v>
      </c>
      <c r="AN334" s="49" t="s">
        <v>7</v>
      </c>
      <c r="AO334" s="49" t="s">
        <v>9</v>
      </c>
      <c r="AP334" s="49" t="s">
        <v>494</v>
      </c>
      <c r="AQ334" s="49" t="s">
        <v>9</v>
      </c>
      <c r="AR334" s="49" t="s">
        <v>487</v>
      </c>
      <c r="AS334" s="49" t="s">
        <v>488</v>
      </c>
      <c r="AT334" s="49" t="s">
        <v>489</v>
      </c>
    </row>
    <row r="335" spans="1:46" x14ac:dyDescent="0.25">
      <c r="A335">
        <v>2</v>
      </c>
      <c r="B335" t="s">
        <v>368</v>
      </c>
      <c r="C335" t="s">
        <v>368</v>
      </c>
      <c r="D335" t="s">
        <v>429</v>
      </c>
      <c r="E335" t="s">
        <v>610</v>
      </c>
      <c r="F335" t="s">
        <v>611</v>
      </c>
      <c r="G335">
        <v>1</v>
      </c>
      <c r="H335">
        <v>1</v>
      </c>
      <c r="I335">
        <v>1</v>
      </c>
      <c r="J335">
        <v>1</v>
      </c>
      <c r="K335">
        <v>1</v>
      </c>
      <c r="L335">
        <v>1</v>
      </c>
      <c r="M335">
        <v>1</v>
      </c>
      <c r="N335">
        <v>1</v>
      </c>
      <c r="O335">
        <v>1</v>
      </c>
      <c r="P335">
        <v>1</v>
      </c>
      <c r="Q335">
        <v>1</v>
      </c>
      <c r="R335">
        <v>1</v>
      </c>
      <c r="S335">
        <v>1</v>
      </c>
      <c r="T335">
        <v>1</v>
      </c>
      <c r="U335">
        <v>1</v>
      </c>
      <c r="V335">
        <v>1</v>
      </c>
      <c r="W335">
        <v>1</v>
      </c>
      <c r="X335">
        <v>1</v>
      </c>
      <c r="Y335">
        <v>1</v>
      </c>
      <c r="Z335">
        <v>1</v>
      </c>
      <c r="AA335">
        <v>1</v>
      </c>
      <c r="AB335">
        <v>1</v>
      </c>
      <c r="AC335">
        <v>1</v>
      </c>
      <c r="AD335">
        <v>1</v>
      </c>
      <c r="AE335">
        <v>1</v>
      </c>
      <c r="AF335">
        <v>1</v>
      </c>
      <c r="AG335">
        <v>1</v>
      </c>
      <c r="AH335">
        <v>1</v>
      </c>
      <c r="AI335">
        <v>1</v>
      </c>
      <c r="AJ335">
        <v>1</v>
      </c>
      <c r="AK335">
        <v>1</v>
      </c>
      <c r="AL335">
        <v>0</v>
      </c>
      <c r="AM335" s="49" t="s">
        <v>429</v>
      </c>
      <c r="AN335" s="49" t="s">
        <v>14</v>
      </c>
      <c r="AO335" s="49" t="s">
        <v>485</v>
      </c>
      <c r="AP335" s="49" t="s">
        <v>501</v>
      </c>
      <c r="AQ335" s="49" t="s">
        <v>11</v>
      </c>
      <c r="AR335" s="49" t="s">
        <v>495</v>
      </c>
      <c r="AS335" s="49" t="s">
        <v>496</v>
      </c>
      <c r="AT335" s="49" t="s">
        <v>497</v>
      </c>
    </row>
    <row r="336" spans="1:46" x14ac:dyDescent="0.25">
      <c r="A336">
        <v>2</v>
      </c>
      <c r="B336" t="s">
        <v>381</v>
      </c>
      <c r="C336" t="s">
        <v>381</v>
      </c>
      <c r="D336" t="s">
        <v>382</v>
      </c>
      <c r="E336" t="s">
        <v>610</v>
      </c>
      <c r="F336" t="s">
        <v>611</v>
      </c>
      <c r="G336">
        <v>1</v>
      </c>
      <c r="H336">
        <v>1</v>
      </c>
      <c r="I336">
        <v>1</v>
      </c>
      <c r="J336">
        <v>1</v>
      </c>
      <c r="K336">
        <v>1</v>
      </c>
      <c r="L336">
        <v>1</v>
      </c>
      <c r="M336">
        <v>1</v>
      </c>
      <c r="N336">
        <v>1</v>
      </c>
      <c r="O336">
        <v>1</v>
      </c>
      <c r="P336">
        <v>1</v>
      </c>
      <c r="Q336">
        <v>1</v>
      </c>
      <c r="R336">
        <v>1</v>
      </c>
      <c r="S336">
        <v>1</v>
      </c>
      <c r="T336">
        <v>1</v>
      </c>
      <c r="U336">
        <v>1</v>
      </c>
      <c r="V336">
        <v>1</v>
      </c>
      <c r="W336">
        <v>1</v>
      </c>
      <c r="X336">
        <v>1</v>
      </c>
      <c r="Y336">
        <v>1</v>
      </c>
      <c r="Z336">
        <v>1</v>
      </c>
      <c r="AA336">
        <v>1</v>
      </c>
      <c r="AB336">
        <v>1</v>
      </c>
      <c r="AC336">
        <v>1</v>
      </c>
      <c r="AD336">
        <v>1</v>
      </c>
      <c r="AE336">
        <v>1</v>
      </c>
      <c r="AF336">
        <v>1</v>
      </c>
      <c r="AG336">
        <v>1</v>
      </c>
      <c r="AH336">
        <v>1</v>
      </c>
      <c r="AI336">
        <v>1</v>
      </c>
      <c r="AJ336">
        <v>1</v>
      </c>
      <c r="AK336">
        <v>1</v>
      </c>
      <c r="AL336">
        <v>0</v>
      </c>
      <c r="AM336" s="49" t="s">
        <v>382</v>
      </c>
      <c r="AN336" s="49" t="s">
        <v>6</v>
      </c>
      <c r="AO336" s="49" t="s">
        <v>9</v>
      </c>
      <c r="AP336" s="49" t="s">
        <v>486</v>
      </c>
      <c r="AQ336" s="49" t="s">
        <v>9</v>
      </c>
      <c r="AR336" s="49" t="s">
        <v>487</v>
      </c>
      <c r="AS336" s="49" t="s">
        <v>488</v>
      </c>
      <c r="AT336" s="49" t="s">
        <v>489</v>
      </c>
    </row>
    <row r="337" spans="1:46" x14ac:dyDescent="0.25">
      <c r="A337">
        <v>2</v>
      </c>
      <c r="B337" t="s">
        <v>383</v>
      </c>
      <c r="C337" t="s">
        <v>383</v>
      </c>
      <c r="D337" t="s">
        <v>384</v>
      </c>
      <c r="E337" t="s">
        <v>610</v>
      </c>
      <c r="F337" t="s">
        <v>611</v>
      </c>
      <c r="G337">
        <v>1</v>
      </c>
      <c r="H337">
        <v>1</v>
      </c>
      <c r="I337">
        <v>1</v>
      </c>
      <c r="J337">
        <v>1</v>
      </c>
      <c r="K337">
        <v>1</v>
      </c>
      <c r="L337">
        <v>1</v>
      </c>
      <c r="M337">
        <v>1</v>
      </c>
      <c r="N337">
        <v>1</v>
      </c>
      <c r="O337">
        <v>1</v>
      </c>
      <c r="P337">
        <v>1</v>
      </c>
      <c r="Q337">
        <v>1</v>
      </c>
      <c r="R337">
        <v>1</v>
      </c>
      <c r="S337">
        <v>1</v>
      </c>
      <c r="T337">
        <v>1</v>
      </c>
      <c r="U337">
        <v>1</v>
      </c>
      <c r="V337">
        <v>1</v>
      </c>
      <c r="W337">
        <v>1</v>
      </c>
      <c r="X337">
        <v>1</v>
      </c>
      <c r="Y337">
        <v>1</v>
      </c>
      <c r="Z337">
        <v>1</v>
      </c>
      <c r="AA337">
        <v>1</v>
      </c>
      <c r="AB337">
        <v>1</v>
      </c>
      <c r="AC337">
        <v>1</v>
      </c>
      <c r="AD337">
        <v>1</v>
      </c>
      <c r="AE337">
        <v>1</v>
      </c>
      <c r="AF337">
        <v>1</v>
      </c>
      <c r="AG337">
        <v>1</v>
      </c>
      <c r="AH337">
        <v>1</v>
      </c>
      <c r="AI337">
        <v>1</v>
      </c>
      <c r="AJ337">
        <v>1</v>
      </c>
      <c r="AK337">
        <v>1</v>
      </c>
      <c r="AL337">
        <v>1</v>
      </c>
      <c r="AM337" s="49" t="s">
        <v>384</v>
      </c>
      <c r="AN337" s="49" t="s">
        <v>14</v>
      </c>
      <c r="AO337" s="49" t="s">
        <v>500</v>
      </c>
      <c r="AP337" s="49" t="s">
        <v>494</v>
      </c>
      <c r="AQ337" s="49" t="s">
        <v>502</v>
      </c>
      <c r="AR337" s="49" t="s">
        <v>487</v>
      </c>
      <c r="AS337" s="49" t="s">
        <v>488</v>
      </c>
      <c r="AT337" s="49" t="s">
        <v>489</v>
      </c>
    </row>
    <row r="338" spans="1:46" x14ac:dyDescent="0.25">
      <c r="A338">
        <v>2</v>
      </c>
      <c r="B338" t="s">
        <v>62</v>
      </c>
      <c r="C338" t="s">
        <v>62</v>
      </c>
      <c r="D338" t="s">
        <v>407</v>
      </c>
      <c r="E338" t="s">
        <v>610</v>
      </c>
      <c r="F338" t="s">
        <v>611</v>
      </c>
      <c r="G338">
        <v>1</v>
      </c>
      <c r="H338">
        <v>1</v>
      </c>
      <c r="I338">
        <v>1</v>
      </c>
      <c r="J338">
        <v>1</v>
      </c>
      <c r="K338">
        <v>1</v>
      </c>
      <c r="L338">
        <v>1</v>
      </c>
      <c r="M338">
        <v>1</v>
      </c>
      <c r="N338">
        <v>1</v>
      </c>
      <c r="O338">
        <v>1</v>
      </c>
      <c r="P338">
        <v>1</v>
      </c>
      <c r="Q338">
        <v>1</v>
      </c>
      <c r="R338">
        <v>1</v>
      </c>
      <c r="S338">
        <v>1</v>
      </c>
      <c r="T338">
        <v>1</v>
      </c>
      <c r="U338">
        <v>1</v>
      </c>
      <c r="V338">
        <v>1</v>
      </c>
      <c r="W338">
        <v>1</v>
      </c>
      <c r="X338">
        <v>1</v>
      </c>
      <c r="Y338">
        <v>1</v>
      </c>
      <c r="Z338">
        <v>1</v>
      </c>
      <c r="AA338">
        <v>1</v>
      </c>
      <c r="AB338">
        <v>1</v>
      </c>
      <c r="AC338">
        <v>1</v>
      </c>
      <c r="AD338">
        <v>1</v>
      </c>
      <c r="AE338">
        <v>1</v>
      </c>
      <c r="AF338">
        <v>1</v>
      </c>
      <c r="AG338">
        <v>1</v>
      </c>
      <c r="AH338">
        <v>1</v>
      </c>
      <c r="AI338">
        <v>1</v>
      </c>
      <c r="AJ338">
        <v>1</v>
      </c>
      <c r="AK338">
        <v>1</v>
      </c>
      <c r="AL338">
        <v>0</v>
      </c>
      <c r="AM338" s="49" t="s">
        <v>407</v>
      </c>
      <c r="AN338" s="49" t="s">
        <v>14</v>
      </c>
      <c r="AO338" s="49" t="s">
        <v>485</v>
      </c>
      <c r="AP338" s="49" t="s">
        <v>505</v>
      </c>
      <c r="AQ338" s="49" t="s">
        <v>13</v>
      </c>
      <c r="AR338" s="49" t="s">
        <v>495</v>
      </c>
      <c r="AS338" s="49" t="s">
        <v>496</v>
      </c>
      <c r="AT338" s="49" t="s">
        <v>497</v>
      </c>
    </row>
    <row r="339" spans="1:46" x14ac:dyDescent="0.25">
      <c r="A339">
        <v>2</v>
      </c>
      <c r="B339" t="s">
        <v>169</v>
      </c>
      <c r="C339" t="s">
        <v>169</v>
      </c>
      <c r="D339" t="s">
        <v>170</v>
      </c>
      <c r="E339" t="s">
        <v>610</v>
      </c>
      <c r="F339" t="s">
        <v>611</v>
      </c>
      <c r="G339">
        <v>1</v>
      </c>
      <c r="H339">
        <v>1</v>
      </c>
      <c r="I339">
        <v>1</v>
      </c>
      <c r="J339">
        <v>1</v>
      </c>
      <c r="K339">
        <v>1</v>
      </c>
      <c r="L339">
        <v>1</v>
      </c>
      <c r="M339">
        <v>1</v>
      </c>
      <c r="N339">
        <v>1</v>
      </c>
      <c r="O339">
        <v>1</v>
      </c>
      <c r="P339">
        <v>1</v>
      </c>
      <c r="Q339">
        <v>1</v>
      </c>
      <c r="R339">
        <v>1</v>
      </c>
      <c r="S339">
        <v>1</v>
      </c>
      <c r="T339">
        <v>1</v>
      </c>
      <c r="U339">
        <v>1</v>
      </c>
      <c r="V339">
        <v>1</v>
      </c>
      <c r="W339">
        <v>1</v>
      </c>
      <c r="X339">
        <v>1</v>
      </c>
      <c r="Y339">
        <v>1</v>
      </c>
      <c r="Z339">
        <v>1</v>
      </c>
      <c r="AA339">
        <v>1</v>
      </c>
      <c r="AB339">
        <v>1</v>
      </c>
      <c r="AC339">
        <v>1</v>
      </c>
      <c r="AD339">
        <v>1</v>
      </c>
      <c r="AE339">
        <v>1</v>
      </c>
      <c r="AF339">
        <v>1</v>
      </c>
      <c r="AG339">
        <v>1</v>
      </c>
      <c r="AH339">
        <v>1</v>
      </c>
      <c r="AI339">
        <v>1</v>
      </c>
      <c r="AJ339">
        <v>1</v>
      </c>
      <c r="AK339">
        <v>1</v>
      </c>
      <c r="AL339">
        <v>1</v>
      </c>
      <c r="AM339" s="49" t="s">
        <v>170</v>
      </c>
      <c r="AN339" s="49" t="s">
        <v>14</v>
      </c>
      <c r="AO339" s="49" t="s">
        <v>500</v>
      </c>
      <c r="AP339" s="49" t="s">
        <v>505</v>
      </c>
      <c r="AQ339" s="49" t="s">
        <v>13</v>
      </c>
      <c r="AR339" s="49" t="s">
        <v>487</v>
      </c>
      <c r="AS339" s="49" t="s">
        <v>488</v>
      </c>
      <c r="AT339" s="49" t="s">
        <v>489</v>
      </c>
    </row>
    <row r="340" spans="1:46" x14ac:dyDescent="0.25">
      <c r="A340">
        <v>2</v>
      </c>
      <c r="B340" t="s">
        <v>379</v>
      </c>
      <c r="C340" t="s">
        <v>379</v>
      </c>
      <c r="D340" t="s">
        <v>608</v>
      </c>
      <c r="E340" t="s">
        <v>610</v>
      </c>
      <c r="F340" t="s">
        <v>611</v>
      </c>
      <c r="G340">
        <v>1</v>
      </c>
      <c r="H340">
        <v>1</v>
      </c>
      <c r="I340">
        <v>1</v>
      </c>
      <c r="J340">
        <v>1</v>
      </c>
      <c r="K340">
        <v>1</v>
      </c>
      <c r="L340">
        <v>1</v>
      </c>
      <c r="M340">
        <v>1</v>
      </c>
      <c r="N340">
        <v>1</v>
      </c>
      <c r="O340">
        <v>1</v>
      </c>
      <c r="P340">
        <v>1</v>
      </c>
      <c r="Q340">
        <v>1</v>
      </c>
      <c r="R340">
        <v>1</v>
      </c>
      <c r="S340">
        <v>1</v>
      </c>
      <c r="T340">
        <v>1</v>
      </c>
      <c r="U340">
        <v>1</v>
      </c>
      <c r="V340">
        <v>1</v>
      </c>
      <c r="W340">
        <v>1</v>
      </c>
      <c r="X340">
        <v>1</v>
      </c>
      <c r="Y340">
        <v>1</v>
      </c>
      <c r="Z340">
        <v>1</v>
      </c>
      <c r="AA340">
        <v>1</v>
      </c>
      <c r="AB340">
        <v>1</v>
      </c>
      <c r="AC340">
        <v>1</v>
      </c>
      <c r="AD340">
        <v>1</v>
      </c>
      <c r="AE340">
        <v>1</v>
      </c>
      <c r="AF340">
        <v>1</v>
      </c>
      <c r="AG340">
        <v>1</v>
      </c>
      <c r="AH340">
        <v>1</v>
      </c>
      <c r="AI340">
        <v>1</v>
      </c>
      <c r="AJ340">
        <v>1</v>
      </c>
      <c r="AK340">
        <v>1</v>
      </c>
      <c r="AL340">
        <v>0</v>
      </c>
      <c r="AM340" s="49" t="s">
        <v>380</v>
      </c>
      <c r="AN340" s="49" t="s">
        <v>6</v>
      </c>
      <c r="AO340" s="49" t="s">
        <v>9</v>
      </c>
      <c r="AP340" s="49" t="s">
        <v>494</v>
      </c>
      <c r="AQ340" s="49" t="s">
        <v>9</v>
      </c>
      <c r="AR340" s="49" t="s">
        <v>487</v>
      </c>
      <c r="AS340" s="49" t="s">
        <v>488</v>
      </c>
      <c r="AT340" s="49" t="s">
        <v>489</v>
      </c>
    </row>
    <row r="341" spans="1:46" x14ac:dyDescent="0.25">
      <c r="A341">
        <v>2</v>
      </c>
      <c r="B341" t="s">
        <v>387</v>
      </c>
      <c r="C341" t="s">
        <v>387</v>
      </c>
      <c r="D341" t="s">
        <v>388</v>
      </c>
      <c r="E341" t="s">
        <v>610</v>
      </c>
      <c r="F341" t="s">
        <v>611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c r="AI341">
        <v>1</v>
      </c>
      <c r="AJ341">
        <v>1</v>
      </c>
      <c r="AK341">
        <v>1</v>
      </c>
      <c r="AL341">
        <v>1</v>
      </c>
      <c r="AM341" s="49" t="s">
        <v>388</v>
      </c>
      <c r="AN341" s="49" t="s">
        <v>14</v>
      </c>
      <c r="AO341" s="49" t="s">
        <v>507</v>
      </c>
      <c r="AP341" s="49" t="s">
        <v>505</v>
      </c>
      <c r="AQ341" s="49" t="s">
        <v>13</v>
      </c>
      <c r="AR341" s="49" t="s">
        <v>487</v>
      </c>
      <c r="AS341" s="49" t="s">
        <v>488</v>
      </c>
      <c r="AT341" s="49" t="s">
        <v>489</v>
      </c>
    </row>
    <row r="342" spans="1:46" x14ac:dyDescent="0.25">
      <c r="A342">
        <v>2</v>
      </c>
      <c r="B342" t="s">
        <v>385</v>
      </c>
      <c r="C342" t="s">
        <v>385</v>
      </c>
      <c r="D342" t="s">
        <v>386</v>
      </c>
      <c r="E342" t="s">
        <v>610</v>
      </c>
      <c r="F342" t="s">
        <v>611</v>
      </c>
      <c r="G342">
        <v>1</v>
      </c>
      <c r="H342">
        <v>1</v>
      </c>
      <c r="I342">
        <v>1</v>
      </c>
      <c r="J342">
        <v>1</v>
      </c>
      <c r="K342">
        <v>1</v>
      </c>
      <c r="L342">
        <v>1</v>
      </c>
      <c r="M342">
        <v>1</v>
      </c>
      <c r="N342">
        <v>1</v>
      </c>
      <c r="O342">
        <v>1</v>
      </c>
      <c r="P342">
        <v>1</v>
      </c>
      <c r="Q342">
        <v>1</v>
      </c>
      <c r="R342">
        <v>1</v>
      </c>
      <c r="S342">
        <v>1</v>
      </c>
      <c r="T342">
        <v>1</v>
      </c>
      <c r="U342">
        <v>1</v>
      </c>
      <c r="V342">
        <v>1</v>
      </c>
      <c r="W342">
        <v>1</v>
      </c>
      <c r="X342">
        <v>1</v>
      </c>
      <c r="Y342">
        <v>1</v>
      </c>
      <c r="Z342">
        <v>1</v>
      </c>
      <c r="AA342">
        <v>1</v>
      </c>
      <c r="AB342">
        <v>1</v>
      </c>
      <c r="AC342">
        <v>1</v>
      </c>
      <c r="AD342">
        <v>1</v>
      </c>
      <c r="AE342">
        <v>1</v>
      </c>
      <c r="AF342">
        <v>1</v>
      </c>
      <c r="AG342">
        <v>1</v>
      </c>
      <c r="AH342">
        <v>1</v>
      </c>
      <c r="AI342">
        <v>1</v>
      </c>
      <c r="AJ342">
        <v>1</v>
      </c>
      <c r="AK342">
        <v>1</v>
      </c>
      <c r="AL342">
        <v>0</v>
      </c>
      <c r="AM342" s="49" t="s">
        <v>386</v>
      </c>
      <c r="AN342" s="49" t="s">
        <v>14</v>
      </c>
      <c r="AO342" s="49" t="s">
        <v>506</v>
      </c>
      <c r="AP342" s="49" t="s">
        <v>505</v>
      </c>
      <c r="AQ342" s="49" t="s">
        <v>10</v>
      </c>
      <c r="AR342" s="49" t="s">
        <v>487</v>
      </c>
      <c r="AS342" s="49" t="s">
        <v>488</v>
      </c>
      <c r="AT342" s="49" t="s">
        <v>489</v>
      </c>
    </row>
    <row r="343" spans="1:46" x14ac:dyDescent="0.25">
      <c r="A343">
        <v>2</v>
      </c>
      <c r="B343" t="s">
        <v>389</v>
      </c>
      <c r="C343" t="s">
        <v>389</v>
      </c>
      <c r="D343" t="s">
        <v>432</v>
      </c>
      <c r="E343" t="s">
        <v>610</v>
      </c>
      <c r="F343" t="s">
        <v>611</v>
      </c>
      <c r="G343">
        <v>1</v>
      </c>
      <c r="H343">
        <v>1</v>
      </c>
      <c r="I343">
        <v>1</v>
      </c>
      <c r="J343">
        <v>1</v>
      </c>
      <c r="K343">
        <v>1</v>
      </c>
      <c r="L343">
        <v>1</v>
      </c>
      <c r="M343">
        <v>1</v>
      </c>
      <c r="N343">
        <v>1</v>
      </c>
      <c r="O343">
        <v>1</v>
      </c>
      <c r="P343">
        <v>1</v>
      </c>
      <c r="Q343">
        <v>1</v>
      </c>
      <c r="R343">
        <v>1</v>
      </c>
      <c r="S343">
        <v>1</v>
      </c>
      <c r="T343">
        <v>1</v>
      </c>
      <c r="U343">
        <v>1</v>
      </c>
      <c r="V343">
        <v>1</v>
      </c>
      <c r="W343">
        <v>1</v>
      </c>
      <c r="X343">
        <v>1</v>
      </c>
      <c r="Y343">
        <v>1</v>
      </c>
      <c r="Z343">
        <v>1</v>
      </c>
      <c r="AA343">
        <v>1</v>
      </c>
      <c r="AB343">
        <v>1</v>
      </c>
      <c r="AC343">
        <v>1</v>
      </c>
      <c r="AD343">
        <v>1</v>
      </c>
      <c r="AE343">
        <v>1</v>
      </c>
      <c r="AF343">
        <v>1</v>
      </c>
      <c r="AG343">
        <v>1</v>
      </c>
      <c r="AH343">
        <v>1</v>
      </c>
      <c r="AI343">
        <v>1</v>
      </c>
      <c r="AJ343">
        <v>1</v>
      </c>
      <c r="AK343">
        <v>1</v>
      </c>
      <c r="AL343">
        <v>0</v>
      </c>
      <c r="AM343" s="49" t="s">
        <v>432</v>
      </c>
      <c r="AN343" s="49" t="s">
        <v>14</v>
      </c>
      <c r="AO343" s="49" t="s">
        <v>485</v>
      </c>
      <c r="AP343" s="49" t="s">
        <v>494</v>
      </c>
      <c r="AQ343" s="49" t="s">
        <v>11</v>
      </c>
      <c r="AR343" s="49" t="s">
        <v>487</v>
      </c>
      <c r="AS343" s="49" t="s">
        <v>496</v>
      </c>
      <c r="AT343" s="49" t="s">
        <v>497</v>
      </c>
    </row>
    <row r="344" spans="1:46" x14ac:dyDescent="0.25">
      <c r="A344">
        <v>2</v>
      </c>
      <c r="B344" t="s">
        <v>392</v>
      </c>
      <c r="C344" t="s">
        <v>392</v>
      </c>
      <c r="D344" t="s">
        <v>433</v>
      </c>
      <c r="E344" t="s">
        <v>610</v>
      </c>
      <c r="F344" t="s">
        <v>611</v>
      </c>
      <c r="G344">
        <v>1</v>
      </c>
      <c r="H344">
        <v>1</v>
      </c>
      <c r="I344">
        <v>1</v>
      </c>
      <c r="J344">
        <v>1</v>
      </c>
      <c r="K344">
        <v>1</v>
      </c>
      <c r="L344">
        <v>1</v>
      </c>
      <c r="M344">
        <v>1</v>
      </c>
      <c r="N344">
        <v>1</v>
      </c>
      <c r="O344">
        <v>1</v>
      </c>
      <c r="P344">
        <v>1</v>
      </c>
      <c r="Q344">
        <v>1</v>
      </c>
      <c r="R344">
        <v>1</v>
      </c>
      <c r="S344">
        <v>1</v>
      </c>
      <c r="T344">
        <v>1</v>
      </c>
      <c r="U344">
        <v>1</v>
      </c>
      <c r="V344">
        <v>1</v>
      </c>
      <c r="W344">
        <v>1</v>
      </c>
      <c r="X344">
        <v>1</v>
      </c>
      <c r="Y344">
        <v>1</v>
      </c>
      <c r="Z344">
        <v>1</v>
      </c>
      <c r="AA344">
        <v>1</v>
      </c>
      <c r="AB344">
        <v>1</v>
      </c>
      <c r="AC344">
        <v>1</v>
      </c>
      <c r="AD344">
        <v>1</v>
      </c>
      <c r="AE344">
        <v>1</v>
      </c>
      <c r="AF344">
        <v>1</v>
      </c>
      <c r="AG344">
        <v>1</v>
      </c>
      <c r="AH344">
        <v>1</v>
      </c>
      <c r="AI344">
        <v>1</v>
      </c>
      <c r="AJ344">
        <v>1</v>
      </c>
      <c r="AK344">
        <v>1</v>
      </c>
      <c r="AL344">
        <v>0</v>
      </c>
      <c r="AM344" s="49" t="s">
        <v>433</v>
      </c>
      <c r="AN344" s="49" t="s">
        <v>14</v>
      </c>
      <c r="AO344" s="49" t="s">
        <v>506</v>
      </c>
      <c r="AP344" s="49" t="s">
        <v>493</v>
      </c>
      <c r="AQ344" s="49" t="s">
        <v>10</v>
      </c>
      <c r="AR344" s="49" t="s">
        <v>495</v>
      </c>
      <c r="AS344" s="49" t="s">
        <v>496</v>
      </c>
      <c r="AT344" s="49" t="s">
        <v>497</v>
      </c>
    </row>
    <row r="345" spans="1:46" x14ac:dyDescent="0.25">
      <c r="A345">
        <v>2</v>
      </c>
      <c r="B345" t="s">
        <v>393</v>
      </c>
      <c r="C345" t="s">
        <v>393</v>
      </c>
      <c r="D345" t="s">
        <v>394</v>
      </c>
      <c r="E345" t="s">
        <v>610</v>
      </c>
      <c r="F345" t="s">
        <v>611</v>
      </c>
      <c r="G345">
        <v>1</v>
      </c>
      <c r="H345">
        <v>1</v>
      </c>
      <c r="I345">
        <v>1</v>
      </c>
      <c r="J345">
        <v>1</v>
      </c>
      <c r="K345">
        <v>1</v>
      </c>
      <c r="L345">
        <v>1</v>
      </c>
      <c r="M345">
        <v>1</v>
      </c>
      <c r="N345">
        <v>1</v>
      </c>
      <c r="O345">
        <v>1</v>
      </c>
      <c r="P345">
        <v>1</v>
      </c>
      <c r="Q345">
        <v>1</v>
      </c>
      <c r="R345">
        <v>1</v>
      </c>
      <c r="S345">
        <v>1</v>
      </c>
      <c r="T345">
        <v>1</v>
      </c>
      <c r="U345">
        <v>1</v>
      </c>
      <c r="V345">
        <v>1</v>
      </c>
      <c r="W345">
        <v>1</v>
      </c>
      <c r="X345">
        <v>1</v>
      </c>
      <c r="Y345">
        <v>1</v>
      </c>
      <c r="Z345">
        <v>1</v>
      </c>
      <c r="AA345">
        <v>1</v>
      </c>
      <c r="AB345">
        <v>1</v>
      </c>
      <c r="AC345">
        <v>1</v>
      </c>
      <c r="AD345">
        <v>1</v>
      </c>
      <c r="AE345">
        <v>1</v>
      </c>
      <c r="AF345">
        <v>1</v>
      </c>
      <c r="AG345">
        <v>1</v>
      </c>
      <c r="AH345">
        <v>1</v>
      </c>
      <c r="AI345">
        <v>1</v>
      </c>
      <c r="AJ345">
        <v>1</v>
      </c>
      <c r="AK345">
        <v>1</v>
      </c>
      <c r="AL345">
        <v>0</v>
      </c>
      <c r="AM345" s="49" t="s">
        <v>394</v>
      </c>
      <c r="AN345" s="49" t="s">
        <v>14</v>
      </c>
      <c r="AO345" s="49" t="s">
        <v>485</v>
      </c>
      <c r="AP345" s="49" t="s">
        <v>494</v>
      </c>
      <c r="AQ345" s="49" t="s">
        <v>11</v>
      </c>
      <c r="AR345" s="49" t="s">
        <v>487</v>
      </c>
      <c r="AS345" s="49" t="s">
        <v>488</v>
      </c>
      <c r="AT345" s="49" t="s">
        <v>489</v>
      </c>
    </row>
    <row r="346" spans="1:46" x14ac:dyDescent="0.25">
      <c r="A346">
        <v>2</v>
      </c>
      <c r="B346" t="s">
        <v>493</v>
      </c>
      <c r="C346" t="s">
        <v>609</v>
      </c>
      <c r="D346" t="s">
        <v>56</v>
      </c>
      <c r="E346" t="s">
        <v>610</v>
      </c>
      <c r="F346" t="s">
        <v>611</v>
      </c>
      <c r="G346">
        <v>1</v>
      </c>
      <c r="H346">
        <v>1</v>
      </c>
      <c r="I346">
        <v>1</v>
      </c>
      <c r="J346">
        <v>1</v>
      </c>
      <c r="K346">
        <v>1</v>
      </c>
      <c r="L346">
        <v>1</v>
      </c>
      <c r="M346">
        <v>1</v>
      </c>
      <c r="N346">
        <v>1</v>
      </c>
      <c r="O346">
        <v>1</v>
      </c>
      <c r="P346">
        <v>1</v>
      </c>
      <c r="Q346">
        <v>1</v>
      </c>
      <c r="R346">
        <v>1</v>
      </c>
      <c r="S346">
        <v>1</v>
      </c>
      <c r="T346">
        <v>1</v>
      </c>
      <c r="U346">
        <v>1</v>
      </c>
      <c r="V346">
        <v>1</v>
      </c>
      <c r="W346">
        <v>1</v>
      </c>
      <c r="X346">
        <v>1</v>
      </c>
      <c r="Y346">
        <v>1</v>
      </c>
      <c r="Z346">
        <v>1</v>
      </c>
      <c r="AA346">
        <v>1</v>
      </c>
      <c r="AB346">
        <v>1</v>
      </c>
      <c r="AC346">
        <v>1</v>
      </c>
      <c r="AD346">
        <v>1</v>
      </c>
      <c r="AE346">
        <v>1</v>
      </c>
      <c r="AF346">
        <v>1</v>
      </c>
      <c r="AG346">
        <v>1</v>
      </c>
      <c r="AH346">
        <v>1</v>
      </c>
      <c r="AI346">
        <v>1</v>
      </c>
      <c r="AJ346">
        <v>1</v>
      </c>
      <c r="AK346">
        <v>1</v>
      </c>
      <c r="AL346">
        <v>0</v>
      </c>
      <c r="AM346" s="49" t="e">
        <v>#N/A</v>
      </c>
      <c r="AN346" s="49" t="e">
        <v>#N/A</v>
      </c>
      <c r="AO346" s="49" t="e">
        <v>#N/A</v>
      </c>
      <c r="AP346" s="49" t="e">
        <v>#N/A</v>
      </c>
      <c r="AQ346" s="49" t="e">
        <v>#N/A</v>
      </c>
      <c r="AR346" s="49" t="e">
        <v>#N/A</v>
      </c>
      <c r="AS346" s="49" t="e">
        <v>#N/A</v>
      </c>
      <c r="AT346" s="49" t="e">
        <v>#N/A</v>
      </c>
    </row>
    <row r="347" spans="1:46" x14ac:dyDescent="0.25">
      <c r="A347">
        <v>2</v>
      </c>
      <c r="B347" t="s">
        <v>399</v>
      </c>
      <c r="C347" t="s">
        <v>399</v>
      </c>
      <c r="D347" t="s">
        <v>434</v>
      </c>
      <c r="E347" t="s">
        <v>610</v>
      </c>
      <c r="F347" t="s">
        <v>611</v>
      </c>
      <c r="G347">
        <v>1</v>
      </c>
      <c r="H347">
        <v>1</v>
      </c>
      <c r="I347">
        <v>1</v>
      </c>
      <c r="J347">
        <v>1</v>
      </c>
      <c r="K347">
        <v>1</v>
      </c>
      <c r="L347">
        <v>1</v>
      </c>
      <c r="M347">
        <v>1</v>
      </c>
      <c r="N347">
        <v>1</v>
      </c>
      <c r="O347">
        <v>1</v>
      </c>
      <c r="P347">
        <v>1</v>
      </c>
      <c r="Q347">
        <v>1</v>
      </c>
      <c r="R347">
        <v>1</v>
      </c>
      <c r="S347">
        <v>1</v>
      </c>
      <c r="T347">
        <v>1</v>
      </c>
      <c r="U347">
        <v>1</v>
      </c>
      <c r="V347">
        <v>1</v>
      </c>
      <c r="W347">
        <v>1</v>
      </c>
      <c r="X347">
        <v>1</v>
      </c>
      <c r="Y347">
        <v>1</v>
      </c>
      <c r="Z347">
        <v>1</v>
      </c>
      <c r="AA347">
        <v>1</v>
      </c>
      <c r="AB347">
        <v>1</v>
      </c>
      <c r="AC347">
        <v>1</v>
      </c>
      <c r="AD347">
        <v>1</v>
      </c>
      <c r="AE347">
        <v>1</v>
      </c>
      <c r="AF347">
        <v>1</v>
      </c>
      <c r="AG347">
        <v>1</v>
      </c>
      <c r="AH347">
        <v>1</v>
      </c>
      <c r="AI347">
        <v>1</v>
      </c>
      <c r="AJ347">
        <v>1</v>
      </c>
      <c r="AK347">
        <v>1</v>
      </c>
      <c r="AL347">
        <v>0</v>
      </c>
      <c r="AM347" s="49" t="s">
        <v>434</v>
      </c>
      <c r="AN347" s="49" t="s">
        <v>14</v>
      </c>
      <c r="AO347" s="49" t="s">
        <v>485</v>
      </c>
      <c r="AP347" s="49" t="s">
        <v>486</v>
      </c>
      <c r="AQ347" s="49" t="s">
        <v>11</v>
      </c>
      <c r="AR347" s="49" t="s">
        <v>487</v>
      </c>
      <c r="AS347" s="49" t="s">
        <v>496</v>
      </c>
      <c r="AT347" s="49" t="s">
        <v>497</v>
      </c>
    </row>
    <row r="348" spans="1:46" x14ac:dyDescent="0.25">
      <c r="A348">
        <v>2</v>
      </c>
      <c r="B348" t="s">
        <v>402</v>
      </c>
      <c r="C348" t="s">
        <v>402</v>
      </c>
      <c r="D348" t="s">
        <v>403</v>
      </c>
      <c r="E348" t="s">
        <v>610</v>
      </c>
      <c r="F348" t="s">
        <v>611</v>
      </c>
      <c r="G348">
        <v>1</v>
      </c>
      <c r="H348">
        <v>1</v>
      </c>
      <c r="I348">
        <v>1</v>
      </c>
      <c r="J348">
        <v>1</v>
      </c>
      <c r="K348">
        <v>1</v>
      </c>
      <c r="L348">
        <v>1</v>
      </c>
      <c r="M348">
        <v>1</v>
      </c>
      <c r="N348">
        <v>1</v>
      </c>
      <c r="O348">
        <v>1</v>
      </c>
      <c r="P348">
        <v>1</v>
      </c>
      <c r="Q348">
        <v>1</v>
      </c>
      <c r="R348">
        <v>1</v>
      </c>
      <c r="S348">
        <v>1</v>
      </c>
      <c r="T348">
        <v>1</v>
      </c>
      <c r="U348">
        <v>1</v>
      </c>
      <c r="V348">
        <v>1</v>
      </c>
      <c r="W348">
        <v>1</v>
      </c>
      <c r="X348">
        <v>1</v>
      </c>
      <c r="Y348">
        <v>1</v>
      </c>
      <c r="Z348">
        <v>1</v>
      </c>
      <c r="AA348">
        <v>1</v>
      </c>
      <c r="AB348">
        <v>1</v>
      </c>
      <c r="AC348">
        <v>1</v>
      </c>
      <c r="AD348">
        <v>1</v>
      </c>
      <c r="AE348">
        <v>1</v>
      </c>
      <c r="AF348">
        <v>1</v>
      </c>
      <c r="AG348">
        <v>1</v>
      </c>
      <c r="AH348">
        <v>1</v>
      </c>
      <c r="AI348">
        <v>1</v>
      </c>
      <c r="AJ348">
        <v>1</v>
      </c>
      <c r="AK348">
        <v>1</v>
      </c>
      <c r="AL348">
        <v>0</v>
      </c>
      <c r="AM348" s="49" t="s">
        <v>403</v>
      </c>
      <c r="AN348" s="49" t="s">
        <v>4</v>
      </c>
      <c r="AO348" s="49" t="s">
        <v>9</v>
      </c>
      <c r="AP348" s="49" t="s">
        <v>494</v>
      </c>
      <c r="AQ348" s="49" t="s">
        <v>9</v>
      </c>
      <c r="AR348" s="49" t="s">
        <v>495</v>
      </c>
      <c r="AS348" s="49" t="s">
        <v>488</v>
      </c>
      <c r="AT348" s="49" t="s">
        <v>489</v>
      </c>
    </row>
    <row r="349" spans="1:46" x14ac:dyDescent="0.25">
      <c r="A349">
        <v>2</v>
      </c>
      <c r="B349" t="s">
        <v>404</v>
      </c>
      <c r="C349" t="s">
        <v>404</v>
      </c>
      <c r="D349" t="s">
        <v>405</v>
      </c>
      <c r="E349" t="s">
        <v>610</v>
      </c>
      <c r="F349" t="s">
        <v>611</v>
      </c>
      <c r="G349">
        <v>1</v>
      </c>
      <c r="H349">
        <v>1</v>
      </c>
      <c r="I349">
        <v>1</v>
      </c>
      <c r="J349">
        <v>1</v>
      </c>
      <c r="K349">
        <v>1</v>
      </c>
      <c r="L349">
        <v>1</v>
      </c>
      <c r="M349">
        <v>1</v>
      </c>
      <c r="N349">
        <v>1</v>
      </c>
      <c r="O349">
        <v>1</v>
      </c>
      <c r="P349">
        <v>1</v>
      </c>
      <c r="Q349">
        <v>1</v>
      </c>
      <c r="R349">
        <v>1</v>
      </c>
      <c r="S349">
        <v>1</v>
      </c>
      <c r="T349">
        <v>1</v>
      </c>
      <c r="U349">
        <v>1</v>
      </c>
      <c r="V349">
        <v>1</v>
      </c>
      <c r="W349">
        <v>1</v>
      </c>
      <c r="X349">
        <v>1</v>
      </c>
      <c r="Y349">
        <v>1</v>
      </c>
      <c r="Z349">
        <v>1</v>
      </c>
      <c r="AA349">
        <v>1</v>
      </c>
      <c r="AB349">
        <v>1</v>
      </c>
      <c r="AC349">
        <v>1</v>
      </c>
      <c r="AD349">
        <v>1</v>
      </c>
      <c r="AE349">
        <v>1</v>
      </c>
      <c r="AF349">
        <v>1</v>
      </c>
      <c r="AG349">
        <v>1</v>
      </c>
      <c r="AH349">
        <v>1</v>
      </c>
      <c r="AI349">
        <v>1</v>
      </c>
      <c r="AJ349">
        <v>1</v>
      </c>
      <c r="AK349">
        <v>1</v>
      </c>
      <c r="AL349">
        <v>0</v>
      </c>
      <c r="AM349" s="49" t="s">
        <v>405</v>
      </c>
      <c r="AN349" s="49" t="s">
        <v>4</v>
      </c>
      <c r="AO349" s="49" t="s">
        <v>9</v>
      </c>
      <c r="AP349" s="49" t="s">
        <v>494</v>
      </c>
      <c r="AQ349" s="49" t="s">
        <v>9</v>
      </c>
      <c r="AR349" s="49" t="s">
        <v>487</v>
      </c>
      <c r="AS349" s="49" t="s">
        <v>488</v>
      </c>
      <c r="AT349" s="49" t="s">
        <v>489</v>
      </c>
    </row>
    <row r="350" spans="1:46" x14ac:dyDescent="0.25">
      <c r="A350">
        <v>3</v>
      </c>
      <c r="B350" t="s">
        <v>537</v>
      </c>
      <c r="C350" t="s">
        <v>537</v>
      </c>
      <c r="D350" t="s">
        <v>538</v>
      </c>
      <c r="E350" t="s">
        <v>612</v>
      </c>
      <c r="F350" t="s">
        <v>613</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c r="AI350">
        <v>1</v>
      </c>
      <c r="AJ350">
        <v>1</v>
      </c>
      <c r="AK350">
        <v>1</v>
      </c>
      <c r="AL350">
        <v>0</v>
      </c>
      <c r="AM350" s="49" t="e">
        <v>#N/A</v>
      </c>
      <c r="AN350" s="49" t="e">
        <v>#N/A</v>
      </c>
      <c r="AO350" s="49" t="e">
        <v>#N/A</v>
      </c>
      <c r="AP350" s="49" t="e">
        <v>#N/A</v>
      </c>
      <c r="AQ350" s="49" t="e">
        <v>#N/A</v>
      </c>
      <c r="AR350" s="49" t="e">
        <v>#N/A</v>
      </c>
      <c r="AS350" s="49" t="e">
        <v>#N/A</v>
      </c>
      <c r="AT350" s="49" t="e">
        <v>#N/A</v>
      </c>
    </row>
    <row r="351" spans="1:46" x14ac:dyDescent="0.25">
      <c r="A351">
        <v>3</v>
      </c>
      <c r="B351" t="s">
        <v>493</v>
      </c>
      <c r="C351" t="s">
        <v>541</v>
      </c>
      <c r="D351" t="s">
        <v>9</v>
      </c>
      <c r="E351" t="s">
        <v>612</v>
      </c>
      <c r="F351" t="s">
        <v>613</v>
      </c>
      <c r="G351">
        <v>1</v>
      </c>
      <c r="H351">
        <v>1</v>
      </c>
      <c r="I351">
        <v>1</v>
      </c>
      <c r="J351">
        <v>1</v>
      </c>
      <c r="K351">
        <v>1</v>
      </c>
      <c r="L351">
        <v>1</v>
      </c>
      <c r="M351">
        <v>1</v>
      </c>
      <c r="N351">
        <v>1</v>
      </c>
      <c r="O351">
        <v>1</v>
      </c>
      <c r="P351">
        <v>1</v>
      </c>
      <c r="Q351">
        <v>1</v>
      </c>
      <c r="R351">
        <v>1</v>
      </c>
      <c r="S351">
        <v>1</v>
      </c>
      <c r="T351">
        <v>1</v>
      </c>
      <c r="U351">
        <v>1</v>
      </c>
      <c r="V351">
        <v>1</v>
      </c>
      <c r="W351">
        <v>1</v>
      </c>
      <c r="X351">
        <v>1</v>
      </c>
      <c r="Y351">
        <v>1</v>
      </c>
      <c r="Z351">
        <v>1</v>
      </c>
      <c r="AA351">
        <v>1</v>
      </c>
      <c r="AB351">
        <v>1</v>
      </c>
      <c r="AC351">
        <v>1</v>
      </c>
      <c r="AD351">
        <v>1</v>
      </c>
      <c r="AE351">
        <v>1</v>
      </c>
      <c r="AF351">
        <v>1</v>
      </c>
      <c r="AG351">
        <v>1</v>
      </c>
      <c r="AH351">
        <v>1</v>
      </c>
      <c r="AI351">
        <v>1</v>
      </c>
      <c r="AJ351">
        <v>1</v>
      </c>
      <c r="AK351">
        <v>1</v>
      </c>
      <c r="AL351">
        <v>0</v>
      </c>
      <c r="AM351" s="49" t="e">
        <v>#N/A</v>
      </c>
      <c r="AN351" s="49" t="e">
        <v>#N/A</v>
      </c>
      <c r="AO351" s="49" t="e">
        <v>#N/A</v>
      </c>
      <c r="AP351" s="49" t="e">
        <v>#N/A</v>
      </c>
      <c r="AQ351" s="49" t="e">
        <v>#N/A</v>
      </c>
      <c r="AR351" s="49" t="e">
        <v>#N/A</v>
      </c>
      <c r="AS351" s="49" t="e">
        <v>#N/A</v>
      </c>
      <c r="AT351" s="49" t="e">
        <v>#N/A</v>
      </c>
    </row>
    <row r="352" spans="1:46" x14ac:dyDescent="0.25">
      <c r="A352">
        <v>3</v>
      </c>
      <c r="B352" t="s">
        <v>60</v>
      </c>
      <c r="C352" t="s">
        <v>60</v>
      </c>
      <c r="D352" t="s">
        <v>61</v>
      </c>
      <c r="E352" t="s">
        <v>612</v>
      </c>
      <c r="F352" t="s">
        <v>613</v>
      </c>
      <c r="G352">
        <v>1</v>
      </c>
      <c r="H352">
        <v>1</v>
      </c>
      <c r="I352">
        <v>1</v>
      </c>
      <c r="J352">
        <v>1</v>
      </c>
      <c r="K352">
        <v>1</v>
      </c>
      <c r="L352">
        <v>1</v>
      </c>
      <c r="M352">
        <v>1</v>
      </c>
      <c r="N352">
        <v>1</v>
      </c>
      <c r="O352">
        <v>1</v>
      </c>
      <c r="P352">
        <v>1</v>
      </c>
      <c r="Q352">
        <v>1</v>
      </c>
      <c r="R352">
        <v>1</v>
      </c>
      <c r="S352">
        <v>1</v>
      </c>
      <c r="T352">
        <v>1</v>
      </c>
      <c r="U352">
        <v>1</v>
      </c>
      <c r="V352">
        <v>1</v>
      </c>
      <c r="W352">
        <v>1</v>
      </c>
      <c r="X352">
        <v>1</v>
      </c>
      <c r="Y352">
        <v>1</v>
      </c>
      <c r="Z352">
        <v>1</v>
      </c>
      <c r="AA352">
        <v>1</v>
      </c>
      <c r="AB352">
        <v>1</v>
      </c>
      <c r="AC352">
        <v>1</v>
      </c>
      <c r="AD352">
        <v>1</v>
      </c>
      <c r="AE352">
        <v>1</v>
      </c>
      <c r="AF352">
        <v>1</v>
      </c>
      <c r="AG352">
        <v>1</v>
      </c>
      <c r="AH352">
        <v>1</v>
      </c>
      <c r="AI352">
        <v>1</v>
      </c>
      <c r="AJ352">
        <v>1</v>
      </c>
      <c r="AK352">
        <v>1</v>
      </c>
      <c r="AL352">
        <v>1</v>
      </c>
      <c r="AM352" s="49" t="s">
        <v>61</v>
      </c>
      <c r="AN352" s="49" t="s">
        <v>14</v>
      </c>
      <c r="AO352" s="49" t="s">
        <v>500</v>
      </c>
      <c r="AP352" s="49" t="s">
        <v>501</v>
      </c>
      <c r="AQ352" s="49" t="s">
        <v>502</v>
      </c>
      <c r="AR352" s="49" t="s">
        <v>487</v>
      </c>
      <c r="AS352" s="49" t="s">
        <v>488</v>
      </c>
      <c r="AT352" s="49" t="s">
        <v>489</v>
      </c>
    </row>
    <row r="353" spans="1:46" x14ac:dyDescent="0.25">
      <c r="A353">
        <v>3</v>
      </c>
      <c r="B353" t="s">
        <v>148</v>
      </c>
      <c r="C353" t="s">
        <v>148</v>
      </c>
      <c r="D353" t="s">
        <v>411</v>
      </c>
      <c r="E353" t="s">
        <v>612</v>
      </c>
      <c r="F353" t="s">
        <v>613</v>
      </c>
      <c r="G353">
        <v>1</v>
      </c>
      <c r="H353">
        <v>1</v>
      </c>
      <c r="I353">
        <v>1</v>
      </c>
      <c r="J353">
        <v>1</v>
      </c>
      <c r="K353">
        <v>1</v>
      </c>
      <c r="L353">
        <v>1</v>
      </c>
      <c r="M353">
        <v>1</v>
      </c>
      <c r="N353">
        <v>1</v>
      </c>
      <c r="O353">
        <v>1</v>
      </c>
      <c r="P353">
        <v>1</v>
      </c>
      <c r="Q353">
        <v>1</v>
      </c>
      <c r="R353">
        <v>1</v>
      </c>
      <c r="S353">
        <v>1</v>
      </c>
      <c r="T353">
        <v>1</v>
      </c>
      <c r="U353">
        <v>1</v>
      </c>
      <c r="V353">
        <v>1</v>
      </c>
      <c r="W353">
        <v>1</v>
      </c>
      <c r="X353">
        <v>1</v>
      </c>
      <c r="Y353">
        <v>1</v>
      </c>
      <c r="Z353">
        <v>1</v>
      </c>
      <c r="AA353">
        <v>1</v>
      </c>
      <c r="AB353">
        <v>1</v>
      </c>
      <c r="AC353">
        <v>1</v>
      </c>
      <c r="AD353">
        <v>1</v>
      </c>
      <c r="AE353">
        <v>1</v>
      </c>
      <c r="AF353">
        <v>1</v>
      </c>
      <c r="AG353">
        <v>1</v>
      </c>
      <c r="AH353">
        <v>1</v>
      </c>
      <c r="AI353">
        <v>1</v>
      </c>
      <c r="AJ353">
        <v>1</v>
      </c>
      <c r="AK353">
        <v>1</v>
      </c>
      <c r="AL353">
        <v>0</v>
      </c>
      <c r="AM353" s="49" t="s">
        <v>411</v>
      </c>
      <c r="AN353" s="49" t="s">
        <v>7</v>
      </c>
      <c r="AO353" s="49" t="s">
        <v>9</v>
      </c>
      <c r="AP353" s="49" t="s">
        <v>494</v>
      </c>
      <c r="AQ353" s="49" t="s">
        <v>9</v>
      </c>
      <c r="AR353" s="49" t="s">
        <v>495</v>
      </c>
      <c r="AS353" s="49" t="s">
        <v>496</v>
      </c>
      <c r="AT353" s="49" t="s">
        <v>497</v>
      </c>
    </row>
    <row r="354" spans="1:46" x14ac:dyDescent="0.25">
      <c r="A354">
        <v>3</v>
      </c>
      <c r="B354" t="s">
        <v>59</v>
      </c>
      <c r="C354" t="s">
        <v>59</v>
      </c>
      <c r="D354" t="s">
        <v>406</v>
      </c>
      <c r="E354" t="s">
        <v>612</v>
      </c>
      <c r="F354" t="s">
        <v>613</v>
      </c>
      <c r="G354">
        <v>1</v>
      </c>
      <c r="H354">
        <v>1</v>
      </c>
      <c r="I354">
        <v>1</v>
      </c>
      <c r="J354">
        <v>1</v>
      </c>
      <c r="K354">
        <v>1</v>
      </c>
      <c r="L354">
        <v>1</v>
      </c>
      <c r="M354">
        <v>1</v>
      </c>
      <c r="N354">
        <v>1</v>
      </c>
      <c r="O354">
        <v>1</v>
      </c>
      <c r="P354">
        <v>1</v>
      </c>
      <c r="Q354">
        <v>1</v>
      </c>
      <c r="R354">
        <v>1</v>
      </c>
      <c r="S354">
        <v>1</v>
      </c>
      <c r="T354">
        <v>1</v>
      </c>
      <c r="U354">
        <v>1</v>
      </c>
      <c r="V354">
        <v>1</v>
      </c>
      <c r="W354">
        <v>1</v>
      </c>
      <c r="X354">
        <v>1</v>
      </c>
      <c r="Y354">
        <v>1</v>
      </c>
      <c r="Z354">
        <v>1</v>
      </c>
      <c r="AA354">
        <v>1</v>
      </c>
      <c r="AB354">
        <v>1</v>
      </c>
      <c r="AC354">
        <v>1</v>
      </c>
      <c r="AD354">
        <v>1</v>
      </c>
      <c r="AE354">
        <v>1</v>
      </c>
      <c r="AF354">
        <v>1</v>
      </c>
      <c r="AG354">
        <v>1</v>
      </c>
      <c r="AH354">
        <v>1</v>
      </c>
      <c r="AI354">
        <v>1</v>
      </c>
      <c r="AJ354">
        <v>1</v>
      </c>
      <c r="AK354">
        <v>1</v>
      </c>
      <c r="AL354">
        <v>0</v>
      </c>
      <c r="AM354" s="49" t="s">
        <v>406</v>
      </c>
      <c r="AN354" s="49" t="s">
        <v>4</v>
      </c>
      <c r="AO354" s="49" t="s">
        <v>9</v>
      </c>
      <c r="AP354" s="49" t="s">
        <v>494</v>
      </c>
      <c r="AQ354" s="49" t="s">
        <v>9</v>
      </c>
      <c r="AR354" s="49" t="s">
        <v>495</v>
      </c>
      <c r="AS354" s="49" t="s">
        <v>496</v>
      </c>
      <c r="AT354" s="49" t="s">
        <v>497</v>
      </c>
    </row>
    <row r="355" spans="1:46" x14ac:dyDescent="0.25">
      <c r="A355">
        <v>3</v>
      </c>
      <c r="B355" t="s">
        <v>63</v>
      </c>
      <c r="C355" t="s">
        <v>63</v>
      </c>
      <c r="D355" t="s">
        <v>64</v>
      </c>
      <c r="E355" t="s">
        <v>612</v>
      </c>
      <c r="F355" t="s">
        <v>613</v>
      </c>
      <c r="G355">
        <v>1</v>
      </c>
      <c r="H355">
        <v>1</v>
      </c>
      <c r="I355">
        <v>1</v>
      </c>
      <c r="J355">
        <v>1</v>
      </c>
      <c r="K355">
        <v>1</v>
      </c>
      <c r="L355">
        <v>1</v>
      </c>
      <c r="M355">
        <v>1</v>
      </c>
      <c r="N355">
        <v>1</v>
      </c>
      <c r="O355">
        <v>1</v>
      </c>
      <c r="P355">
        <v>1</v>
      </c>
      <c r="Q355">
        <v>1</v>
      </c>
      <c r="R355">
        <v>1</v>
      </c>
      <c r="S355">
        <v>1</v>
      </c>
      <c r="T355">
        <v>1</v>
      </c>
      <c r="U355">
        <v>1</v>
      </c>
      <c r="V355">
        <v>1</v>
      </c>
      <c r="W355">
        <v>1</v>
      </c>
      <c r="X355">
        <v>1</v>
      </c>
      <c r="Y355">
        <v>1</v>
      </c>
      <c r="Z355">
        <v>1</v>
      </c>
      <c r="AA355">
        <v>1</v>
      </c>
      <c r="AB355">
        <v>1</v>
      </c>
      <c r="AC355">
        <v>1</v>
      </c>
      <c r="AD355">
        <v>1</v>
      </c>
      <c r="AE355">
        <v>1</v>
      </c>
      <c r="AF355">
        <v>1</v>
      </c>
      <c r="AG355">
        <v>1</v>
      </c>
      <c r="AH355">
        <v>1</v>
      </c>
      <c r="AI355">
        <v>1</v>
      </c>
      <c r="AJ355">
        <v>1</v>
      </c>
      <c r="AK355">
        <v>1</v>
      </c>
      <c r="AL355">
        <v>1</v>
      </c>
      <c r="AM355" s="49" t="s">
        <v>64</v>
      </c>
      <c r="AN355" s="49" t="s">
        <v>14</v>
      </c>
      <c r="AO355" s="49" t="s">
        <v>506</v>
      </c>
      <c r="AP355" s="49" t="s">
        <v>501</v>
      </c>
      <c r="AQ355" s="49" t="s">
        <v>10</v>
      </c>
      <c r="AR355" s="49" t="s">
        <v>487</v>
      </c>
      <c r="AS355" s="49" t="s">
        <v>488</v>
      </c>
      <c r="AT355" s="49" t="s">
        <v>489</v>
      </c>
    </row>
    <row r="356" spans="1:46" x14ac:dyDescent="0.25">
      <c r="A356">
        <v>3</v>
      </c>
      <c r="B356" t="s">
        <v>65</v>
      </c>
      <c r="C356" t="s">
        <v>65</v>
      </c>
      <c r="D356" t="s">
        <v>66</v>
      </c>
      <c r="E356" t="s">
        <v>612</v>
      </c>
      <c r="F356" t="s">
        <v>613</v>
      </c>
      <c r="G356">
        <v>1</v>
      </c>
      <c r="H356">
        <v>1</v>
      </c>
      <c r="I356">
        <v>1</v>
      </c>
      <c r="J356">
        <v>1</v>
      </c>
      <c r="K356">
        <v>1</v>
      </c>
      <c r="L356">
        <v>1</v>
      </c>
      <c r="M356">
        <v>1</v>
      </c>
      <c r="N356">
        <v>1</v>
      </c>
      <c r="O356">
        <v>1</v>
      </c>
      <c r="P356">
        <v>1</v>
      </c>
      <c r="Q356">
        <v>1</v>
      </c>
      <c r="R356">
        <v>1</v>
      </c>
      <c r="S356">
        <v>1</v>
      </c>
      <c r="T356">
        <v>1</v>
      </c>
      <c r="U356">
        <v>1</v>
      </c>
      <c r="V356">
        <v>1</v>
      </c>
      <c r="W356">
        <v>1</v>
      </c>
      <c r="X356">
        <v>1</v>
      </c>
      <c r="Y356">
        <v>1</v>
      </c>
      <c r="Z356">
        <v>1</v>
      </c>
      <c r="AA356">
        <v>1</v>
      </c>
      <c r="AB356">
        <v>1</v>
      </c>
      <c r="AC356">
        <v>1</v>
      </c>
      <c r="AD356">
        <v>1</v>
      </c>
      <c r="AE356">
        <v>1</v>
      </c>
      <c r="AF356">
        <v>1</v>
      </c>
      <c r="AG356">
        <v>1</v>
      </c>
      <c r="AH356">
        <v>1</v>
      </c>
      <c r="AI356">
        <v>1</v>
      </c>
      <c r="AJ356">
        <v>1</v>
      </c>
      <c r="AK356">
        <v>1</v>
      </c>
      <c r="AL356">
        <v>1</v>
      </c>
      <c r="AM356" s="49" t="s">
        <v>66</v>
      </c>
      <c r="AN356" s="49" t="s">
        <v>14</v>
      </c>
      <c r="AO356" s="49" t="s">
        <v>500</v>
      </c>
      <c r="AP356" s="49" t="s">
        <v>501</v>
      </c>
      <c r="AQ356" s="49" t="s">
        <v>502</v>
      </c>
      <c r="AR356" s="49" t="s">
        <v>487</v>
      </c>
      <c r="AS356" s="49" t="s">
        <v>488</v>
      </c>
      <c r="AT356" s="49" t="s">
        <v>489</v>
      </c>
    </row>
    <row r="357" spans="1:46" x14ac:dyDescent="0.25">
      <c r="A357">
        <v>3</v>
      </c>
      <c r="B357" t="s">
        <v>69</v>
      </c>
      <c r="C357" t="s">
        <v>69</v>
      </c>
      <c r="D357" t="s">
        <v>70</v>
      </c>
      <c r="E357" t="s">
        <v>612</v>
      </c>
      <c r="F357" t="s">
        <v>613</v>
      </c>
      <c r="G357">
        <v>1</v>
      </c>
      <c r="H357">
        <v>1</v>
      </c>
      <c r="I357">
        <v>1</v>
      </c>
      <c r="J357">
        <v>1</v>
      </c>
      <c r="K357">
        <v>1</v>
      </c>
      <c r="L357">
        <v>1</v>
      </c>
      <c r="M357">
        <v>1</v>
      </c>
      <c r="N357">
        <v>1</v>
      </c>
      <c r="O357">
        <v>1</v>
      </c>
      <c r="P357">
        <v>1</v>
      </c>
      <c r="Q357">
        <v>1</v>
      </c>
      <c r="R357">
        <v>1</v>
      </c>
      <c r="S357">
        <v>1</v>
      </c>
      <c r="T357">
        <v>1</v>
      </c>
      <c r="U357">
        <v>1</v>
      </c>
      <c r="V357">
        <v>1</v>
      </c>
      <c r="W357">
        <v>1</v>
      </c>
      <c r="X357">
        <v>1</v>
      </c>
      <c r="Y357">
        <v>1</v>
      </c>
      <c r="Z357">
        <v>1</v>
      </c>
      <c r="AA357">
        <v>1</v>
      </c>
      <c r="AB357">
        <v>1</v>
      </c>
      <c r="AC357">
        <v>1</v>
      </c>
      <c r="AD357">
        <v>1</v>
      </c>
      <c r="AE357">
        <v>1</v>
      </c>
      <c r="AF357">
        <v>1</v>
      </c>
      <c r="AG357">
        <v>1</v>
      </c>
      <c r="AH357">
        <v>1</v>
      </c>
      <c r="AI357">
        <v>1</v>
      </c>
      <c r="AJ357">
        <v>1</v>
      </c>
      <c r="AK357">
        <v>1</v>
      </c>
      <c r="AL357">
        <v>1</v>
      </c>
      <c r="AM357" s="49" t="s">
        <v>70</v>
      </c>
      <c r="AN357" s="49" t="s">
        <v>14</v>
      </c>
      <c r="AO357" s="49" t="s">
        <v>509</v>
      </c>
      <c r="AP357" s="49" t="s">
        <v>505</v>
      </c>
      <c r="AQ357" s="49" t="s">
        <v>13</v>
      </c>
      <c r="AR357" s="49" t="s">
        <v>487</v>
      </c>
      <c r="AS357" s="49" t="s">
        <v>488</v>
      </c>
      <c r="AT357" s="49" t="s">
        <v>489</v>
      </c>
    </row>
    <row r="358" spans="1:46" x14ac:dyDescent="0.25">
      <c r="A358">
        <v>3</v>
      </c>
      <c r="B358" t="s">
        <v>71</v>
      </c>
      <c r="C358" t="s">
        <v>71</v>
      </c>
      <c r="D358" t="s">
        <v>72</v>
      </c>
      <c r="E358" t="s">
        <v>612</v>
      </c>
      <c r="F358" t="s">
        <v>613</v>
      </c>
      <c r="G358">
        <v>1</v>
      </c>
      <c r="H358">
        <v>1</v>
      </c>
      <c r="I358">
        <v>1</v>
      </c>
      <c r="J358">
        <v>1</v>
      </c>
      <c r="K358">
        <v>1</v>
      </c>
      <c r="L358">
        <v>1</v>
      </c>
      <c r="M358">
        <v>1</v>
      </c>
      <c r="N358">
        <v>1</v>
      </c>
      <c r="O358">
        <v>1</v>
      </c>
      <c r="P358">
        <v>1</v>
      </c>
      <c r="Q358">
        <v>1</v>
      </c>
      <c r="R358">
        <v>1</v>
      </c>
      <c r="S358">
        <v>1</v>
      </c>
      <c r="T358">
        <v>1</v>
      </c>
      <c r="U358">
        <v>1</v>
      </c>
      <c r="V358">
        <v>1</v>
      </c>
      <c r="W358">
        <v>1</v>
      </c>
      <c r="X358">
        <v>1</v>
      </c>
      <c r="Y358">
        <v>1</v>
      </c>
      <c r="Z358">
        <v>1</v>
      </c>
      <c r="AA358">
        <v>1</v>
      </c>
      <c r="AB358">
        <v>1</v>
      </c>
      <c r="AC358">
        <v>1</v>
      </c>
      <c r="AD358">
        <v>1</v>
      </c>
      <c r="AE358">
        <v>1</v>
      </c>
      <c r="AF358">
        <v>1</v>
      </c>
      <c r="AG358">
        <v>1</v>
      </c>
      <c r="AH358">
        <v>1</v>
      </c>
      <c r="AI358">
        <v>1</v>
      </c>
      <c r="AJ358">
        <v>1</v>
      </c>
      <c r="AK358">
        <v>1</v>
      </c>
      <c r="AL358">
        <v>1</v>
      </c>
      <c r="AM358" s="49" t="s">
        <v>72</v>
      </c>
      <c r="AN358" s="49" t="s">
        <v>14</v>
      </c>
      <c r="AO358" s="49" t="s">
        <v>500</v>
      </c>
      <c r="AP358" s="49" t="s">
        <v>505</v>
      </c>
      <c r="AQ358" s="49" t="s">
        <v>13</v>
      </c>
      <c r="AR358" s="49" t="s">
        <v>487</v>
      </c>
      <c r="AS358" s="49" t="s">
        <v>488</v>
      </c>
      <c r="AT358" s="49" t="s">
        <v>489</v>
      </c>
    </row>
    <row r="359" spans="1:46" x14ac:dyDescent="0.25">
      <c r="A359">
        <v>3</v>
      </c>
      <c r="B359" t="s">
        <v>73</v>
      </c>
      <c r="C359" t="s">
        <v>73</v>
      </c>
      <c r="D359" t="s">
        <v>408</v>
      </c>
      <c r="E359" t="s">
        <v>612</v>
      </c>
      <c r="F359" t="s">
        <v>613</v>
      </c>
      <c r="G359">
        <v>1</v>
      </c>
      <c r="H359">
        <v>1</v>
      </c>
      <c r="I359">
        <v>1</v>
      </c>
      <c r="J359">
        <v>1</v>
      </c>
      <c r="K359">
        <v>1</v>
      </c>
      <c r="L359">
        <v>1</v>
      </c>
      <c r="M359">
        <v>1</v>
      </c>
      <c r="N359">
        <v>1</v>
      </c>
      <c r="O359">
        <v>1</v>
      </c>
      <c r="P359">
        <v>1</v>
      </c>
      <c r="Q359">
        <v>1</v>
      </c>
      <c r="R359">
        <v>1</v>
      </c>
      <c r="S359">
        <v>1</v>
      </c>
      <c r="T359">
        <v>1</v>
      </c>
      <c r="U359">
        <v>1</v>
      </c>
      <c r="V359">
        <v>1</v>
      </c>
      <c r="W359">
        <v>1</v>
      </c>
      <c r="X359">
        <v>1</v>
      </c>
      <c r="Y359">
        <v>1</v>
      </c>
      <c r="Z359">
        <v>1</v>
      </c>
      <c r="AA359">
        <v>1</v>
      </c>
      <c r="AB359">
        <v>1</v>
      </c>
      <c r="AC359">
        <v>1</v>
      </c>
      <c r="AD359">
        <v>1</v>
      </c>
      <c r="AE359">
        <v>1</v>
      </c>
      <c r="AF359">
        <v>1</v>
      </c>
      <c r="AG359">
        <v>1</v>
      </c>
      <c r="AH359">
        <v>1</v>
      </c>
      <c r="AI359">
        <v>1</v>
      </c>
      <c r="AJ359">
        <v>1</v>
      </c>
      <c r="AK359">
        <v>1</v>
      </c>
      <c r="AL359">
        <v>1</v>
      </c>
      <c r="AM359" s="49" t="s">
        <v>408</v>
      </c>
      <c r="AN359" s="49" t="s">
        <v>14</v>
      </c>
      <c r="AO359" s="49" t="s">
        <v>500</v>
      </c>
      <c r="AP359" s="49" t="s">
        <v>501</v>
      </c>
      <c r="AQ359" s="49" t="s">
        <v>502</v>
      </c>
      <c r="AR359" s="49" t="s">
        <v>495</v>
      </c>
      <c r="AS359" s="49" t="s">
        <v>496</v>
      </c>
      <c r="AT359" s="49" t="s">
        <v>497</v>
      </c>
    </row>
    <row r="360" spans="1:46" x14ac:dyDescent="0.25">
      <c r="A360">
        <v>3</v>
      </c>
      <c r="B360" t="s">
        <v>86</v>
      </c>
      <c r="C360" t="s">
        <v>86</v>
      </c>
      <c r="D360" t="s">
        <v>87</v>
      </c>
      <c r="E360" t="s">
        <v>612</v>
      </c>
      <c r="F360" t="s">
        <v>613</v>
      </c>
      <c r="G360">
        <v>1</v>
      </c>
      <c r="H360">
        <v>1</v>
      </c>
      <c r="I360">
        <v>1</v>
      </c>
      <c r="J360">
        <v>1</v>
      </c>
      <c r="K360">
        <v>1</v>
      </c>
      <c r="L360">
        <v>1</v>
      </c>
      <c r="M360">
        <v>1</v>
      </c>
      <c r="N360">
        <v>1</v>
      </c>
      <c r="O360">
        <v>1</v>
      </c>
      <c r="P360">
        <v>1</v>
      </c>
      <c r="Q360">
        <v>1</v>
      </c>
      <c r="R360">
        <v>1</v>
      </c>
      <c r="S360">
        <v>1</v>
      </c>
      <c r="T360">
        <v>1</v>
      </c>
      <c r="U360">
        <v>1</v>
      </c>
      <c r="V360">
        <v>1</v>
      </c>
      <c r="W360">
        <v>1</v>
      </c>
      <c r="X360">
        <v>1</v>
      </c>
      <c r="Y360">
        <v>1</v>
      </c>
      <c r="Z360">
        <v>1</v>
      </c>
      <c r="AA360">
        <v>1</v>
      </c>
      <c r="AB360">
        <v>1</v>
      </c>
      <c r="AC360">
        <v>1</v>
      </c>
      <c r="AD360">
        <v>1</v>
      </c>
      <c r="AE360">
        <v>1</v>
      </c>
      <c r="AF360">
        <v>1</v>
      </c>
      <c r="AG360">
        <v>1</v>
      </c>
      <c r="AH360">
        <v>1</v>
      </c>
      <c r="AI360">
        <v>1</v>
      </c>
      <c r="AJ360">
        <v>1</v>
      </c>
      <c r="AK360">
        <v>1</v>
      </c>
      <c r="AL360">
        <v>0</v>
      </c>
      <c r="AM360" s="49" t="s">
        <v>87</v>
      </c>
      <c r="AN360" s="49" t="s">
        <v>14</v>
      </c>
      <c r="AO360" s="49" t="s">
        <v>485</v>
      </c>
      <c r="AP360" s="49" t="s">
        <v>505</v>
      </c>
      <c r="AQ360" s="49" t="s">
        <v>13</v>
      </c>
      <c r="AR360" s="49" t="s">
        <v>495</v>
      </c>
      <c r="AS360" s="49" t="s">
        <v>488</v>
      </c>
      <c r="AT360" s="49" t="s">
        <v>489</v>
      </c>
    </row>
    <row r="361" spans="1:46" x14ac:dyDescent="0.25">
      <c r="A361">
        <v>3</v>
      </c>
      <c r="B361" t="s">
        <v>82</v>
      </c>
      <c r="C361" t="s">
        <v>82</v>
      </c>
      <c r="D361" t="s">
        <v>83</v>
      </c>
      <c r="E361" t="s">
        <v>612</v>
      </c>
      <c r="F361" t="s">
        <v>613</v>
      </c>
      <c r="G361">
        <v>1</v>
      </c>
      <c r="H361">
        <v>1</v>
      </c>
      <c r="I361">
        <v>1</v>
      </c>
      <c r="J361">
        <v>1</v>
      </c>
      <c r="K361">
        <v>1</v>
      </c>
      <c r="L361">
        <v>1</v>
      </c>
      <c r="M361">
        <v>1</v>
      </c>
      <c r="N361">
        <v>1</v>
      </c>
      <c r="O361">
        <v>1</v>
      </c>
      <c r="P361">
        <v>1</v>
      </c>
      <c r="Q361">
        <v>1</v>
      </c>
      <c r="R361">
        <v>1</v>
      </c>
      <c r="S361">
        <v>1</v>
      </c>
      <c r="T361">
        <v>1</v>
      </c>
      <c r="U361">
        <v>1</v>
      </c>
      <c r="V361">
        <v>1</v>
      </c>
      <c r="W361">
        <v>1</v>
      </c>
      <c r="X361">
        <v>1</v>
      </c>
      <c r="Y361">
        <v>1</v>
      </c>
      <c r="Z361">
        <v>1</v>
      </c>
      <c r="AA361">
        <v>1</v>
      </c>
      <c r="AB361">
        <v>1</v>
      </c>
      <c r="AC361">
        <v>1</v>
      </c>
      <c r="AD361">
        <v>1</v>
      </c>
      <c r="AE361">
        <v>1</v>
      </c>
      <c r="AF361">
        <v>1</v>
      </c>
      <c r="AG361">
        <v>1</v>
      </c>
      <c r="AH361">
        <v>1</v>
      </c>
      <c r="AI361">
        <v>1</v>
      </c>
      <c r="AJ361">
        <v>1</v>
      </c>
      <c r="AK361">
        <v>1</v>
      </c>
      <c r="AL361">
        <v>0</v>
      </c>
      <c r="AM361" s="49" t="s">
        <v>83</v>
      </c>
      <c r="AN361" s="49" t="s">
        <v>14</v>
      </c>
      <c r="AO361" s="49" t="s">
        <v>485</v>
      </c>
      <c r="AP361" s="49" t="s">
        <v>494</v>
      </c>
      <c r="AQ361" s="49" t="s">
        <v>11</v>
      </c>
      <c r="AR361" s="49" t="s">
        <v>487</v>
      </c>
      <c r="AS361" s="49" t="s">
        <v>488</v>
      </c>
      <c r="AT361" s="49" t="s">
        <v>489</v>
      </c>
    </row>
    <row r="362" spans="1:46" x14ac:dyDescent="0.25">
      <c r="A362">
        <v>3</v>
      </c>
      <c r="B362" t="s">
        <v>92</v>
      </c>
      <c r="C362" t="s">
        <v>92</v>
      </c>
      <c r="D362" t="s">
        <v>93</v>
      </c>
      <c r="E362" t="s">
        <v>612</v>
      </c>
      <c r="F362" t="s">
        <v>613</v>
      </c>
      <c r="G362">
        <v>1</v>
      </c>
      <c r="H362">
        <v>1</v>
      </c>
      <c r="I362">
        <v>1</v>
      </c>
      <c r="J362">
        <v>1</v>
      </c>
      <c r="K362">
        <v>1</v>
      </c>
      <c r="L362">
        <v>1</v>
      </c>
      <c r="M362">
        <v>1</v>
      </c>
      <c r="N362">
        <v>1</v>
      </c>
      <c r="O362">
        <v>1</v>
      </c>
      <c r="P362">
        <v>1</v>
      </c>
      <c r="Q362">
        <v>1</v>
      </c>
      <c r="R362">
        <v>1</v>
      </c>
      <c r="S362">
        <v>1</v>
      </c>
      <c r="T362">
        <v>1</v>
      </c>
      <c r="U362">
        <v>1</v>
      </c>
      <c r="V362">
        <v>1</v>
      </c>
      <c r="W362">
        <v>1</v>
      </c>
      <c r="X362">
        <v>1</v>
      </c>
      <c r="Y362">
        <v>1</v>
      </c>
      <c r="Z362">
        <v>1</v>
      </c>
      <c r="AA362">
        <v>1</v>
      </c>
      <c r="AB362">
        <v>1</v>
      </c>
      <c r="AC362">
        <v>1</v>
      </c>
      <c r="AD362">
        <v>1</v>
      </c>
      <c r="AE362">
        <v>1</v>
      </c>
      <c r="AF362">
        <v>1</v>
      </c>
      <c r="AG362">
        <v>1</v>
      </c>
      <c r="AH362">
        <v>1</v>
      </c>
      <c r="AI362">
        <v>1</v>
      </c>
      <c r="AJ362">
        <v>1</v>
      </c>
      <c r="AK362">
        <v>1</v>
      </c>
      <c r="AL362">
        <v>0</v>
      </c>
      <c r="AM362" s="49" t="s">
        <v>93</v>
      </c>
      <c r="AN362" s="49" t="s">
        <v>14</v>
      </c>
      <c r="AO362" s="49" t="s">
        <v>500</v>
      </c>
      <c r="AP362" s="49" t="s">
        <v>501</v>
      </c>
      <c r="AQ362" s="49" t="s">
        <v>502</v>
      </c>
      <c r="AR362" s="49" t="s">
        <v>495</v>
      </c>
      <c r="AS362" s="49" t="s">
        <v>488</v>
      </c>
      <c r="AT362" s="49" t="s">
        <v>489</v>
      </c>
    </row>
    <row r="363" spans="1:46" x14ac:dyDescent="0.25">
      <c r="A363">
        <v>3</v>
      </c>
      <c r="B363" t="s">
        <v>76</v>
      </c>
      <c r="C363" t="s">
        <v>76</v>
      </c>
      <c r="D363" t="s">
        <v>77</v>
      </c>
      <c r="E363" t="s">
        <v>612</v>
      </c>
      <c r="F363" t="s">
        <v>613</v>
      </c>
      <c r="G363">
        <v>1</v>
      </c>
      <c r="H363">
        <v>1</v>
      </c>
      <c r="I363">
        <v>1</v>
      </c>
      <c r="J363">
        <v>1</v>
      </c>
      <c r="K363">
        <v>1</v>
      </c>
      <c r="L363">
        <v>1</v>
      </c>
      <c r="M363">
        <v>1</v>
      </c>
      <c r="N363">
        <v>1</v>
      </c>
      <c r="O363">
        <v>1</v>
      </c>
      <c r="P363">
        <v>1</v>
      </c>
      <c r="Q363">
        <v>1</v>
      </c>
      <c r="R363">
        <v>1</v>
      </c>
      <c r="S363">
        <v>1</v>
      </c>
      <c r="T363">
        <v>1</v>
      </c>
      <c r="U363">
        <v>1</v>
      </c>
      <c r="V363">
        <v>1</v>
      </c>
      <c r="W363">
        <v>1</v>
      </c>
      <c r="X363">
        <v>1</v>
      </c>
      <c r="Y363">
        <v>1</v>
      </c>
      <c r="Z363">
        <v>1</v>
      </c>
      <c r="AA363">
        <v>1</v>
      </c>
      <c r="AB363">
        <v>1</v>
      </c>
      <c r="AC363">
        <v>1</v>
      </c>
      <c r="AD363">
        <v>1</v>
      </c>
      <c r="AE363">
        <v>1</v>
      </c>
      <c r="AF363">
        <v>1</v>
      </c>
      <c r="AG363">
        <v>1</v>
      </c>
      <c r="AH363">
        <v>1</v>
      </c>
      <c r="AI363">
        <v>1</v>
      </c>
      <c r="AJ363">
        <v>1</v>
      </c>
      <c r="AK363">
        <v>1</v>
      </c>
      <c r="AL363">
        <v>1</v>
      </c>
      <c r="AM363" s="49" t="s">
        <v>77</v>
      </c>
      <c r="AN363" s="49" t="s">
        <v>14</v>
      </c>
      <c r="AO363" s="49" t="s">
        <v>500</v>
      </c>
      <c r="AP363" s="49" t="s">
        <v>505</v>
      </c>
      <c r="AQ363" s="49" t="s">
        <v>13</v>
      </c>
      <c r="AR363" s="49" t="s">
        <v>487</v>
      </c>
      <c r="AS363" s="49" t="s">
        <v>488</v>
      </c>
      <c r="AT363" s="49" t="s">
        <v>489</v>
      </c>
    </row>
    <row r="364" spans="1:46" x14ac:dyDescent="0.25">
      <c r="A364">
        <v>3</v>
      </c>
      <c r="B364" t="s">
        <v>78</v>
      </c>
      <c r="C364" t="s">
        <v>78</v>
      </c>
      <c r="D364" t="s">
        <v>79</v>
      </c>
      <c r="E364" t="s">
        <v>612</v>
      </c>
      <c r="F364" t="s">
        <v>613</v>
      </c>
      <c r="G364">
        <v>1</v>
      </c>
      <c r="H364">
        <v>1</v>
      </c>
      <c r="I364">
        <v>1</v>
      </c>
      <c r="J364">
        <v>1</v>
      </c>
      <c r="K364">
        <v>1</v>
      </c>
      <c r="L364">
        <v>1</v>
      </c>
      <c r="M364">
        <v>1</v>
      </c>
      <c r="N364">
        <v>1</v>
      </c>
      <c r="O364">
        <v>1</v>
      </c>
      <c r="P364">
        <v>1</v>
      </c>
      <c r="Q364">
        <v>1</v>
      </c>
      <c r="R364">
        <v>1</v>
      </c>
      <c r="S364">
        <v>1</v>
      </c>
      <c r="T364">
        <v>1</v>
      </c>
      <c r="U364">
        <v>1</v>
      </c>
      <c r="V364">
        <v>1</v>
      </c>
      <c r="W364">
        <v>1</v>
      </c>
      <c r="X364">
        <v>1</v>
      </c>
      <c r="Y364">
        <v>1</v>
      </c>
      <c r="Z364">
        <v>1</v>
      </c>
      <c r="AA364">
        <v>1</v>
      </c>
      <c r="AB364">
        <v>1</v>
      </c>
      <c r="AC364">
        <v>1</v>
      </c>
      <c r="AD364">
        <v>1</v>
      </c>
      <c r="AE364">
        <v>1</v>
      </c>
      <c r="AF364">
        <v>1</v>
      </c>
      <c r="AG364">
        <v>1</v>
      </c>
      <c r="AH364">
        <v>1</v>
      </c>
      <c r="AI364">
        <v>1</v>
      </c>
      <c r="AJ364">
        <v>1</v>
      </c>
      <c r="AK364">
        <v>1</v>
      </c>
      <c r="AL364">
        <v>0</v>
      </c>
      <c r="AM364" s="49" t="s">
        <v>79</v>
      </c>
      <c r="AN364" s="49" t="s">
        <v>8</v>
      </c>
      <c r="AO364" s="49" t="s">
        <v>9</v>
      </c>
      <c r="AP364" s="49" t="s">
        <v>494</v>
      </c>
      <c r="AQ364" s="49" t="s">
        <v>9</v>
      </c>
      <c r="AR364" s="49" t="s">
        <v>487</v>
      </c>
      <c r="AS364" s="49" t="s">
        <v>488</v>
      </c>
      <c r="AT364" s="49" t="s">
        <v>489</v>
      </c>
    </row>
    <row r="365" spans="1:46" x14ac:dyDescent="0.25">
      <c r="A365">
        <v>3</v>
      </c>
      <c r="B365" t="s">
        <v>96</v>
      </c>
      <c r="C365" t="s">
        <v>96</v>
      </c>
      <c r="D365" t="s">
        <v>97</v>
      </c>
      <c r="E365" t="s">
        <v>612</v>
      </c>
      <c r="F365" t="s">
        <v>613</v>
      </c>
      <c r="G365">
        <v>1</v>
      </c>
      <c r="H365">
        <v>1</v>
      </c>
      <c r="I365">
        <v>1</v>
      </c>
      <c r="J365">
        <v>1</v>
      </c>
      <c r="K365">
        <v>1</v>
      </c>
      <c r="L365">
        <v>1</v>
      </c>
      <c r="M365">
        <v>1</v>
      </c>
      <c r="N365">
        <v>1</v>
      </c>
      <c r="O365">
        <v>1</v>
      </c>
      <c r="P365">
        <v>1</v>
      </c>
      <c r="Q365">
        <v>1</v>
      </c>
      <c r="R365">
        <v>1</v>
      </c>
      <c r="S365">
        <v>1</v>
      </c>
      <c r="T365">
        <v>1</v>
      </c>
      <c r="U365">
        <v>1</v>
      </c>
      <c r="V365">
        <v>1</v>
      </c>
      <c r="W365">
        <v>1</v>
      </c>
      <c r="X365">
        <v>1</v>
      </c>
      <c r="Y365">
        <v>1</v>
      </c>
      <c r="Z365">
        <v>1</v>
      </c>
      <c r="AA365">
        <v>1</v>
      </c>
      <c r="AB365">
        <v>1</v>
      </c>
      <c r="AC365">
        <v>1</v>
      </c>
      <c r="AD365">
        <v>1</v>
      </c>
      <c r="AE365">
        <v>1</v>
      </c>
      <c r="AF365">
        <v>1</v>
      </c>
      <c r="AG365">
        <v>1</v>
      </c>
      <c r="AH365">
        <v>1</v>
      </c>
      <c r="AI365">
        <v>1</v>
      </c>
      <c r="AJ365">
        <v>1</v>
      </c>
      <c r="AK365">
        <v>1</v>
      </c>
      <c r="AL365">
        <v>0</v>
      </c>
      <c r="AM365" s="49" t="s">
        <v>97</v>
      </c>
      <c r="AN365" s="49" t="s">
        <v>14</v>
      </c>
      <c r="AO365" s="49" t="s">
        <v>506</v>
      </c>
      <c r="AP365" s="49" t="s">
        <v>494</v>
      </c>
      <c r="AQ365" s="49" t="s">
        <v>10</v>
      </c>
      <c r="AR365" s="49" t="s">
        <v>495</v>
      </c>
      <c r="AS365" s="49" t="s">
        <v>488</v>
      </c>
      <c r="AT365" s="49" t="s">
        <v>489</v>
      </c>
    </row>
    <row r="366" spans="1:46" x14ac:dyDescent="0.25">
      <c r="A366">
        <v>3</v>
      </c>
      <c r="B366" t="s">
        <v>90</v>
      </c>
      <c r="C366" t="s">
        <v>90</v>
      </c>
      <c r="D366" t="s">
        <v>91</v>
      </c>
      <c r="E366" t="s">
        <v>612</v>
      </c>
      <c r="F366" t="s">
        <v>613</v>
      </c>
      <c r="G366">
        <v>1</v>
      </c>
      <c r="H366">
        <v>1</v>
      </c>
      <c r="I366">
        <v>1</v>
      </c>
      <c r="J366">
        <v>1</v>
      </c>
      <c r="K366">
        <v>1</v>
      </c>
      <c r="L366">
        <v>1</v>
      </c>
      <c r="M366">
        <v>1</v>
      </c>
      <c r="N366">
        <v>1</v>
      </c>
      <c r="O366">
        <v>1</v>
      </c>
      <c r="P366">
        <v>1</v>
      </c>
      <c r="Q366">
        <v>1</v>
      </c>
      <c r="R366">
        <v>1</v>
      </c>
      <c r="S366">
        <v>1</v>
      </c>
      <c r="T366">
        <v>1</v>
      </c>
      <c r="U366">
        <v>1</v>
      </c>
      <c r="V366">
        <v>1</v>
      </c>
      <c r="W366">
        <v>1</v>
      </c>
      <c r="X366">
        <v>1</v>
      </c>
      <c r="Y366">
        <v>1</v>
      </c>
      <c r="Z366">
        <v>1</v>
      </c>
      <c r="AA366">
        <v>1</v>
      </c>
      <c r="AB366">
        <v>1</v>
      </c>
      <c r="AC366">
        <v>1</v>
      </c>
      <c r="AD366">
        <v>1</v>
      </c>
      <c r="AE366">
        <v>1</v>
      </c>
      <c r="AF366">
        <v>1</v>
      </c>
      <c r="AG366">
        <v>1</v>
      </c>
      <c r="AH366">
        <v>1</v>
      </c>
      <c r="AI366">
        <v>1</v>
      </c>
      <c r="AJ366">
        <v>1</v>
      </c>
      <c r="AK366">
        <v>1</v>
      </c>
      <c r="AL366">
        <v>1</v>
      </c>
      <c r="AM366" s="49" t="s">
        <v>91</v>
      </c>
      <c r="AN366" s="49" t="s">
        <v>14</v>
      </c>
      <c r="AO366" s="49" t="s">
        <v>500</v>
      </c>
      <c r="AP366" s="49" t="s">
        <v>501</v>
      </c>
      <c r="AQ366" s="49" t="s">
        <v>502</v>
      </c>
      <c r="AR366" s="49" t="s">
        <v>487</v>
      </c>
      <c r="AS366" s="49" t="s">
        <v>488</v>
      </c>
      <c r="AT366" s="49" t="s">
        <v>489</v>
      </c>
    </row>
    <row r="367" spans="1:46" x14ac:dyDescent="0.25">
      <c r="A367">
        <v>3</v>
      </c>
      <c r="B367" t="s">
        <v>105</v>
      </c>
      <c r="C367" t="s">
        <v>105</v>
      </c>
      <c r="D367" t="s">
        <v>106</v>
      </c>
      <c r="E367" t="s">
        <v>612</v>
      </c>
      <c r="F367" t="s">
        <v>613</v>
      </c>
      <c r="G367">
        <v>1</v>
      </c>
      <c r="H367">
        <v>1</v>
      </c>
      <c r="I367">
        <v>1</v>
      </c>
      <c r="J367">
        <v>1</v>
      </c>
      <c r="K367">
        <v>1</v>
      </c>
      <c r="L367">
        <v>1</v>
      </c>
      <c r="M367">
        <v>1</v>
      </c>
      <c r="N367">
        <v>1</v>
      </c>
      <c r="O367">
        <v>1</v>
      </c>
      <c r="P367">
        <v>1</v>
      </c>
      <c r="Q367">
        <v>1</v>
      </c>
      <c r="R367">
        <v>1</v>
      </c>
      <c r="S367">
        <v>1</v>
      </c>
      <c r="T367">
        <v>1</v>
      </c>
      <c r="U367">
        <v>1</v>
      </c>
      <c r="V367">
        <v>1</v>
      </c>
      <c r="W367">
        <v>1</v>
      </c>
      <c r="X367">
        <v>1</v>
      </c>
      <c r="Y367">
        <v>1</v>
      </c>
      <c r="Z367">
        <v>1</v>
      </c>
      <c r="AA367">
        <v>1</v>
      </c>
      <c r="AB367">
        <v>1</v>
      </c>
      <c r="AC367">
        <v>1</v>
      </c>
      <c r="AD367">
        <v>1</v>
      </c>
      <c r="AE367">
        <v>1</v>
      </c>
      <c r="AF367">
        <v>1</v>
      </c>
      <c r="AG367">
        <v>1</v>
      </c>
      <c r="AH367">
        <v>1</v>
      </c>
      <c r="AI367">
        <v>1</v>
      </c>
      <c r="AJ367">
        <v>1</v>
      </c>
      <c r="AK367">
        <v>1</v>
      </c>
      <c r="AL367">
        <v>0</v>
      </c>
      <c r="AM367" s="49" t="s">
        <v>106</v>
      </c>
      <c r="AN367" s="49" t="s">
        <v>4</v>
      </c>
      <c r="AO367" s="49" t="s">
        <v>9</v>
      </c>
      <c r="AP367" s="49" t="s">
        <v>501</v>
      </c>
      <c r="AQ367" s="49" t="s">
        <v>9</v>
      </c>
      <c r="AR367" s="49" t="s">
        <v>495</v>
      </c>
      <c r="AS367" s="49" t="s">
        <v>488</v>
      </c>
      <c r="AT367" s="49" t="s">
        <v>489</v>
      </c>
    </row>
    <row r="368" spans="1:46" x14ac:dyDescent="0.25">
      <c r="A368">
        <v>3</v>
      </c>
      <c r="B368" t="s">
        <v>98</v>
      </c>
      <c r="C368" t="s">
        <v>98</v>
      </c>
      <c r="D368" t="s">
        <v>99</v>
      </c>
      <c r="E368" t="s">
        <v>612</v>
      </c>
      <c r="F368" t="s">
        <v>613</v>
      </c>
      <c r="G368">
        <v>1</v>
      </c>
      <c r="H368">
        <v>1</v>
      </c>
      <c r="I368">
        <v>1</v>
      </c>
      <c r="J368">
        <v>1</v>
      </c>
      <c r="K368">
        <v>1</v>
      </c>
      <c r="L368">
        <v>1</v>
      </c>
      <c r="M368">
        <v>1</v>
      </c>
      <c r="N368">
        <v>1</v>
      </c>
      <c r="O368">
        <v>1</v>
      </c>
      <c r="P368">
        <v>1</v>
      </c>
      <c r="Q368">
        <v>1</v>
      </c>
      <c r="R368">
        <v>1</v>
      </c>
      <c r="S368">
        <v>1</v>
      </c>
      <c r="T368">
        <v>1</v>
      </c>
      <c r="U368">
        <v>1</v>
      </c>
      <c r="V368">
        <v>1</v>
      </c>
      <c r="W368">
        <v>1</v>
      </c>
      <c r="X368">
        <v>1</v>
      </c>
      <c r="Y368">
        <v>1</v>
      </c>
      <c r="Z368">
        <v>1</v>
      </c>
      <c r="AA368">
        <v>1</v>
      </c>
      <c r="AB368">
        <v>1</v>
      </c>
      <c r="AC368">
        <v>1</v>
      </c>
      <c r="AD368">
        <v>1</v>
      </c>
      <c r="AE368">
        <v>1</v>
      </c>
      <c r="AF368">
        <v>1</v>
      </c>
      <c r="AG368">
        <v>1</v>
      </c>
      <c r="AH368">
        <v>1</v>
      </c>
      <c r="AI368">
        <v>1</v>
      </c>
      <c r="AJ368">
        <v>1</v>
      </c>
      <c r="AK368">
        <v>1</v>
      </c>
      <c r="AL368">
        <v>1</v>
      </c>
      <c r="AM368" s="49" t="s">
        <v>99</v>
      </c>
      <c r="AN368" s="49" t="s">
        <v>14</v>
      </c>
      <c r="AO368" s="49" t="s">
        <v>506</v>
      </c>
      <c r="AP368" s="49" t="s">
        <v>501</v>
      </c>
      <c r="AQ368" s="49" t="s">
        <v>10</v>
      </c>
      <c r="AR368" s="49" t="s">
        <v>487</v>
      </c>
      <c r="AS368" s="49" t="s">
        <v>488</v>
      </c>
      <c r="AT368" s="49" t="s">
        <v>489</v>
      </c>
    </row>
    <row r="369" spans="1:46" x14ac:dyDescent="0.25">
      <c r="A369">
        <v>3</v>
      </c>
      <c r="B369" t="s">
        <v>102</v>
      </c>
      <c r="C369" t="s">
        <v>102</v>
      </c>
      <c r="D369" t="s">
        <v>409</v>
      </c>
      <c r="E369" t="s">
        <v>612</v>
      </c>
      <c r="F369" t="s">
        <v>613</v>
      </c>
      <c r="G369">
        <v>1</v>
      </c>
      <c r="H369">
        <v>1</v>
      </c>
      <c r="I369">
        <v>1</v>
      </c>
      <c r="J369">
        <v>1</v>
      </c>
      <c r="K369">
        <v>1</v>
      </c>
      <c r="L369">
        <v>1</v>
      </c>
      <c r="M369">
        <v>1</v>
      </c>
      <c r="N369">
        <v>1</v>
      </c>
      <c r="O369">
        <v>1</v>
      </c>
      <c r="P369">
        <v>1</v>
      </c>
      <c r="Q369">
        <v>1</v>
      </c>
      <c r="R369">
        <v>1</v>
      </c>
      <c r="S369">
        <v>1</v>
      </c>
      <c r="T369">
        <v>1</v>
      </c>
      <c r="U369">
        <v>1</v>
      </c>
      <c r="V369">
        <v>1</v>
      </c>
      <c r="W369">
        <v>1</v>
      </c>
      <c r="X369">
        <v>1</v>
      </c>
      <c r="Y369">
        <v>1</v>
      </c>
      <c r="Z369">
        <v>1</v>
      </c>
      <c r="AA369">
        <v>1</v>
      </c>
      <c r="AB369">
        <v>1</v>
      </c>
      <c r="AC369">
        <v>1</v>
      </c>
      <c r="AD369">
        <v>1</v>
      </c>
      <c r="AE369">
        <v>1</v>
      </c>
      <c r="AF369">
        <v>1</v>
      </c>
      <c r="AG369">
        <v>1</v>
      </c>
      <c r="AH369">
        <v>1</v>
      </c>
      <c r="AI369">
        <v>1</v>
      </c>
      <c r="AJ369">
        <v>1</v>
      </c>
      <c r="AK369">
        <v>1</v>
      </c>
      <c r="AL369">
        <v>0</v>
      </c>
      <c r="AM369" s="49" t="s">
        <v>409</v>
      </c>
      <c r="AN369" s="49" t="s">
        <v>14</v>
      </c>
      <c r="AO369" s="49" t="s">
        <v>485</v>
      </c>
      <c r="AP369" s="49" t="s">
        <v>505</v>
      </c>
      <c r="AQ369" s="49" t="s">
        <v>13</v>
      </c>
      <c r="AR369" s="49" t="s">
        <v>495</v>
      </c>
      <c r="AS369" s="49" t="s">
        <v>496</v>
      </c>
      <c r="AT369" s="49" t="s">
        <v>497</v>
      </c>
    </row>
    <row r="370" spans="1:46" x14ac:dyDescent="0.25">
      <c r="A370">
        <v>3</v>
      </c>
      <c r="B370" t="s">
        <v>84</v>
      </c>
      <c r="C370" t="s">
        <v>84</v>
      </c>
      <c r="D370" t="s">
        <v>85</v>
      </c>
      <c r="E370" t="s">
        <v>612</v>
      </c>
      <c r="F370" t="s">
        <v>613</v>
      </c>
      <c r="G370">
        <v>1</v>
      </c>
      <c r="H370">
        <v>1</v>
      </c>
      <c r="I370">
        <v>1</v>
      </c>
      <c r="J370">
        <v>1</v>
      </c>
      <c r="K370">
        <v>1</v>
      </c>
      <c r="L370">
        <v>1</v>
      </c>
      <c r="M370">
        <v>1</v>
      </c>
      <c r="N370">
        <v>1</v>
      </c>
      <c r="O370">
        <v>1</v>
      </c>
      <c r="P370">
        <v>1</v>
      </c>
      <c r="Q370">
        <v>1</v>
      </c>
      <c r="R370">
        <v>1</v>
      </c>
      <c r="S370">
        <v>1</v>
      </c>
      <c r="T370">
        <v>1</v>
      </c>
      <c r="U370">
        <v>1</v>
      </c>
      <c r="V370">
        <v>1</v>
      </c>
      <c r="W370">
        <v>1</v>
      </c>
      <c r="X370">
        <v>1</v>
      </c>
      <c r="Y370">
        <v>1</v>
      </c>
      <c r="Z370">
        <v>1</v>
      </c>
      <c r="AA370">
        <v>1</v>
      </c>
      <c r="AB370">
        <v>1</v>
      </c>
      <c r="AC370">
        <v>1</v>
      </c>
      <c r="AD370">
        <v>1</v>
      </c>
      <c r="AE370">
        <v>1</v>
      </c>
      <c r="AF370">
        <v>1</v>
      </c>
      <c r="AG370">
        <v>1</v>
      </c>
      <c r="AH370">
        <v>1</v>
      </c>
      <c r="AI370">
        <v>1</v>
      </c>
      <c r="AJ370">
        <v>1</v>
      </c>
      <c r="AK370">
        <v>1</v>
      </c>
      <c r="AL370">
        <v>1</v>
      </c>
      <c r="AM370" s="49" t="s">
        <v>85</v>
      </c>
      <c r="AN370" s="49" t="s">
        <v>14</v>
      </c>
      <c r="AO370" s="49" t="s">
        <v>500</v>
      </c>
      <c r="AP370" s="49" t="s">
        <v>501</v>
      </c>
      <c r="AQ370" s="49" t="s">
        <v>502</v>
      </c>
      <c r="AR370" s="49" t="s">
        <v>487</v>
      </c>
      <c r="AS370" s="49" t="s">
        <v>488</v>
      </c>
      <c r="AT370" s="49" t="s">
        <v>489</v>
      </c>
    </row>
    <row r="371" spans="1:46" x14ac:dyDescent="0.25">
      <c r="A371">
        <v>3</v>
      </c>
      <c r="B371" t="s">
        <v>223</v>
      </c>
      <c r="C371" t="s">
        <v>223</v>
      </c>
      <c r="D371" t="s">
        <v>224</v>
      </c>
      <c r="E371" t="s">
        <v>612</v>
      </c>
      <c r="F371" t="s">
        <v>613</v>
      </c>
      <c r="G371">
        <v>0</v>
      </c>
      <c r="H371">
        <v>0</v>
      </c>
      <c r="I371">
        <v>0</v>
      </c>
      <c r="J371">
        <v>0</v>
      </c>
      <c r="K371">
        <v>0</v>
      </c>
      <c r="L371">
        <v>1</v>
      </c>
      <c r="M371">
        <v>1</v>
      </c>
      <c r="N371">
        <v>1</v>
      </c>
      <c r="O371">
        <v>1</v>
      </c>
      <c r="P371">
        <v>1</v>
      </c>
      <c r="Q371">
        <v>1</v>
      </c>
      <c r="R371">
        <v>1</v>
      </c>
      <c r="S371">
        <v>1</v>
      </c>
      <c r="T371">
        <v>1</v>
      </c>
      <c r="U371">
        <v>1</v>
      </c>
      <c r="V371">
        <v>1</v>
      </c>
      <c r="W371">
        <v>1</v>
      </c>
      <c r="X371">
        <v>1</v>
      </c>
      <c r="Y371">
        <v>1</v>
      </c>
      <c r="Z371">
        <v>1</v>
      </c>
      <c r="AA371">
        <v>1</v>
      </c>
      <c r="AB371">
        <v>1</v>
      </c>
      <c r="AC371">
        <v>1</v>
      </c>
      <c r="AD371">
        <v>1</v>
      </c>
      <c r="AE371">
        <v>1</v>
      </c>
      <c r="AF371">
        <v>1</v>
      </c>
      <c r="AG371">
        <v>1</v>
      </c>
      <c r="AH371">
        <v>1</v>
      </c>
      <c r="AI371">
        <v>1</v>
      </c>
      <c r="AJ371">
        <v>1</v>
      </c>
      <c r="AK371">
        <v>1</v>
      </c>
      <c r="AL371">
        <v>0</v>
      </c>
      <c r="AM371" s="49" t="s">
        <v>224</v>
      </c>
      <c r="AN371" s="49" t="s">
        <v>14</v>
      </c>
      <c r="AO371" s="49" t="s">
        <v>485</v>
      </c>
      <c r="AP371" s="49" t="s">
        <v>494</v>
      </c>
      <c r="AQ371" s="49" t="s">
        <v>11</v>
      </c>
      <c r="AR371" s="49" t="s">
        <v>487</v>
      </c>
      <c r="AS371" s="49" t="s">
        <v>488</v>
      </c>
      <c r="AT371" s="49" t="s">
        <v>489</v>
      </c>
    </row>
    <row r="372" spans="1:46" x14ac:dyDescent="0.25">
      <c r="A372">
        <v>3</v>
      </c>
      <c r="B372" t="s">
        <v>119</v>
      </c>
      <c r="C372" t="s">
        <v>119</v>
      </c>
      <c r="D372" t="s">
        <v>120</v>
      </c>
      <c r="E372" t="s">
        <v>612</v>
      </c>
      <c r="F372" t="s">
        <v>613</v>
      </c>
      <c r="G372">
        <v>1</v>
      </c>
      <c r="H372">
        <v>1</v>
      </c>
      <c r="I372">
        <v>1</v>
      </c>
      <c r="J372">
        <v>1</v>
      </c>
      <c r="K372">
        <v>1</v>
      </c>
      <c r="L372">
        <v>1</v>
      </c>
      <c r="M372">
        <v>1</v>
      </c>
      <c r="N372">
        <v>1</v>
      </c>
      <c r="O372">
        <v>1</v>
      </c>
      <c r="P372">
        <v>1</v>
      </c>
      <c r="Q372">
        <v>1</v>
      </c>
      <c r="R372">
        <v>1</v>
      </c>
      <c r="S372">
        <v>1</v>
      </c>
      <c r="T372">
        <v>1</v>
      </c>
      <c r="U372">
        <v>1</v>
      </c>
      <c r="V372">
        <v>1</v>
      </c>
      <c r="W372">
        <v>1</v>
      </c>
      <c r="X372">
        <v>1</v>
      </c>
      <c r="Y372">
        <v>1</v>
      </c>
      <c r="Z372">
        <v>1</v>
      </c>
      <c r="AA372">
        <v>1</v>
      </c>
      <c r="AB372">
        <v>1</v>
      </c>
      <c r="AC372">
        <v>1</v>
      </c>
      <c r="AD372">
        <v>1</v>
      </c>
      <c r="AE372">
        <v>1</v>
      </c>
      <c r="AF372">
        <v>1</v>
      </c>
      <c r="AG372">
        <v>1</v>
      </c>
      <c r="AH372">
        <v>1</v>
      </c>
      <c r="AI372">
        <v>1</v>
      </c>
      <c r="AJ372">
        <v>1</v>
      </c>
      <c r="AK372">
        <v>1</v>
      </c>
      <c r="AL372">
        <v>0</v>
      </c>
      <c r="AM372" s="49" t="s">
        <v>120</v>
      </c>
      <c r="AN372" s="49" t="s">
        <v>5</v>
      </c>
      <c r="AO372" s="49" t="s">
        <v>9</v>
      </c>
      <c r="AP372" s="49" t="s">
        <v>494</v>
      </c>
      <c r="AQ372" s="49" t="s">
        <v>9</v>
      </c>
      <c r="AR372" s="49" t="s">
        <v>487</v>
      </c>
      <c r="AS372" s="49" t="s">
        <v>488</v>
      </c>
      <c r="AT372" s="49" t="s">
        <v>489</v>
      </c>
    </row>
    <row r="373" spans="1:46" x14ac:dyDescent="0.25">
      <c r="A373">
        <v>3</v>
      </c>
      <c r="B373" t="s">
        <v>109</v>
      </c>
      <c r="C373" t="s">
        <v>109</v>
      </c>
      <c r="D373" t="s">
        <v>110</v>
      </c>
      <c r="E373" t="s">
        <v>612</v>
      </c>
      <c r="F373" t="s">
        <v>613</v>
      </c>
      <c r="G373">
        <v>1</v>
      </c>
      <c r="H373">
        <v>1</v>
      </c>
      <c r="I373">
        <v>1</v>
      </c>
      <c r="J373">
        <v>1</v>
      </c>
      <c r="K373">
        <v>1</v>
      </c>
      <c r="L373">
        <v>1</v>
      </c>
      <c r="M373">
        <v>1</v>
      </c>
      <c r="N373">
        <v>1</v>
      </c>
      <c r="O373">
        <v>1</v>
      </c>
      <c r="P373">
        <v>1</v>
      </c>
      <c r="Q373">
        <v>1</v>
      </c>
      <c r="R373">
        <v>1</v>
      </c>
      <c r="S373">
        <v>1</v>
      </c>
      <c r="T373">
        <v>1</v>
      </c>
      <c r="U373">
        <v>1</v>
      </c>
      <c r="V373">
        <v>1</v>
      </c>
      <c r="W373">
        <v>1</v>
      </c>
      <c r="X373">
        <v>1</v>
      </c>
      <c r="Y373">
        <v>1</v>
      </c>
      <c r="Z373">
        <v>1</v>
      </c>
      <c r="AA373">
        <v>1</v>
      </c>
      <c r="AB373">
        <v>1</v>
      </c>
      <c r="AC373">
        <v>1</v>
      </c>
      <c r="AD373">
        <v>1</v>
      </c>
      <c r="AE373">
        <v>1</v>
      </c>
      <c r="AF373">
        <v>1</v>
      </c>
      <c r="AG373">
        <v>1</v>
      </c>
      <c r="AH373">
        <v>1</v>
      </c>
      <c r="AI373">
        <v>1</v>
      </c>
      <c r="AJ373">
        <v>1</v>
      </c>
      <c r="AK373">
        <v>1</v>
      </c>
      <c r="AL373">
        <v>1</v>
      </c>
      <c r="AM373" s="49" t="s">
        <v>110</v>
      </c>
      <c r="AN373" s="49" t="s">
        <v>14</v>
      </c>
      <c r="AO373" s="49" t="s">
        <v>507</v>
      </c>
      <c r="AP373" s="49" t="s">
        <v>505</v>
      </c>
      <c r="AQ373" s="49" t="s">
        <v>13</v>
      </c>
      <c r="AR373" s="49" t="s">
        <v>487</v>
      </c>
      <c r="AS373" s="49" t="s">
        <v>488</v>
      </c>
      <c r="AT373" s="49" t="s">
        <v>489</v>
      </c>
    </row>
    <row r="374" spans="1:46" x14ac:dyDescent="0.25">
      <c r="A374">
        <v>3</v>
      </c>
      <c r="B374" t="s">
        <v>113</v>
      </c>
      <c r="C374" t="s">
        <v>113</v>
      </c>
      <c r="D374" t="s">
        <v>114</v>
      </c>
      <c r="E374" t="s">
        <v>612</v>
      </c>
      <c r="F374" t="s">
        <v>613</v>
      </c>
      <c r="G374">
        <v>1</v>
      </c>
      <c r="H374">
        <v>1</v>
      </c>
      <c r="I374">
        <v>1</v>
      </c>
      <c r="J374">
        <v>1</v>
      </c>
      <c r="K374">
        <v>1</v>
      </c>
      <c r="L374">
        <v>1</v>
      </c>
      <c r="M374">
        <v>1</v>
      </c>
      <c r="N374">
        <v>1</v>
      </c>
      <c r="O374">
        <v>1</v>
      </c>
      <c r="P374">
        <v>1</v>
      </c>
      <c r="Q374">
        <v>1</v>
      </c>
      <c r="R374">
        <v>1</v>
      </c>
      <c r="S374">
        <v>1</v>
      </c>
      <c r="T374">
        <v>1</v>
      </c>
      <c r="U374">
        <v>1</v>
      </c>
      <c r="V374">
        <v>1</v>
      </c>
      <c r="W374">
        <v>1</v>
      </c>
      <c r="X374">
        <v>1</v>
      </c>
      <c r="Y374">
        <v>1</v>
      </c>
      <c r="Z374">
        <v>1</v>
      </c>
      <c r="AA374">
        <v>1</v>
      </c>
      <c r="AB374">
        <v>1</v>
      </c>
      <c r="AC374">
        <v>1</v>
      </c>
      <c r="AD374">
        <v>1</v>
      </c>
      <c r="AE374">
        <v>1</v>
      </c>
      <c r="AF374">
        <v>1</v>
      </c>
      <c r="AG374">
        <v>1</v>
      </c>
      <c r="AH374">
        <v>1</v>
      </c>
      <c r="AI374">
        <v>1</v>
      </c>
      <c r="AJ374">
        <v>1</v>
      </c>
      <c r="AK374">
        <v>1</v>
      </c>
      <c r="AL374">
        <v>1</v>
      </c>
      <c r="AM374" s="49" t="s">
        <v>114</v>
      </c>
      <c r="AN374" s="49" t="s">
        <v>14</v>
      </c>
      <c r="AO374" s="49" t="s">
        <v>506</v>
      </c>
      <c r="AP374" s="49" t="s">
        <v>505</v>
      </c>
      <c r="AQ374" s="49" t="s">
        <v>10</v>
      </c>
      <c r="AR374" s="49" t="s">
        <v>495</v>
      </c>
      <c r="AS374" s="49" t="s">
        <v>488</v>
      </c>
      <c r="AT374" s="49" t="s">
        <v>489</v>
      </c>
    </row>
    <row r="375" spans="1:46" x14ac:dyDescent="0.25">
      <c r="A375">
        <v>3</v>
      </c>
      <c r="B375" t="s">
        <v>493</v>
      </c>
      <c r="C375" t="s">
        <v>542</v>
      </c>
      <c r="D375" t="s">
        <v>543</v>
      </c>
      <c r="E375" t="s">
        <v>612</v>
      </c>
      <c r="F375" t="s">
        <v>613</v>
      </c>
      <c r="G375">
        <v>1</v>
      </c>
      <c r="H375">
        <v>1</v>
      </c>
      <c r="I375">
        <v>1</v>
      </c>
      <c r="J375">
        <v>1</v>
      </c>
      <c r="K375">
        <v>1</v>
      </c>
      <c r="L375">
        <v>1</v>
      </c>
      <c r="M375">
        <v>1</v>
      </c>
      <c r="N375">
        <v>1</v>
      </c>
      <c r="O375">
        <v>1</v>
      </c>
      <c r="P375">
        <v>1</v>
      </c>
      <c r="Q375">
        <v>1</v>
      </c>
      <c r="R375">
        <v>1</v>
      </c>
      <c r="S375">
        <v>1</v>
      </c>
      <c r="T375">
        <v>1</v>
      </c>
      <c r="U375">
        <v>1</v>
      </c>
      <c r="V375">
        <v>1</v>
      </c>
      <c r="W375">
        <v>1</v>
      </c>
      <c r="X375">
        <v>1</v>
      </c>
      <c r="Y375">
        <v>1</v>
      </c>
      <c r="Z375">
        <v>1</v>
      </c>
      <c r="AA375">
        <v>1</v>
      </c>
      <c r="AB375">
        <v>1</v>
      </c>
      <c r="AC375">
        <v>1</v>
      </c>
      <c r="AD375">
        <v>1</v>
      </c>
      <c r="AE375">
        <v>1</v>
      </c>
      <c r="AF375">
        <v>1</v>
      </c>
      <c r="AG375">
        <v>1</v>
      </c>
      <c r="AH375">
        <v>1</v>
      </c>
      <c r="AI375">
        <v>1</v>
      </c>
      <c r="AJ375">
        <v>1</v>
      </c>
      <c r="AK375">
        <v>1</v>
      </c>
      <c r="AL375">
        <v>0</v>
      </c>
      <c r="AM375" s="49" t="e">
        <v>#N/A</v>
      </c>
      <c r="AN375" s="49" t="e">
        <v>#N/A</v>
      </c>
      <c r="AO375" s="49" t="e">
        <v>#N/A</v>
      </c>
      <c r="AP375" s="49" t="e">
        <v>#N/A</v>
      </c>
      <c r="AQ375" s="49" t="e">
        <v>#N/A</v>
      </c>
      <c r="AR375" s="49" t="e">
        <v>#N/A</v>
      </c>
      <c r="AS375" s="49" t="e">
        <v>#N/A</v>
      </c>
      <c r="AT375" s="49" t="e">
        <v>#N/A</v>
      </c>
    </row>
    <row r="376" spans="1:46" x14ac:dyDescent="0.25">
      <c r="A376">
        <v>3</v>
      </c>
      <c r="B376" t="s">
        <v>544</v>
      </c>
      <c r="C376" t="s">
        <v>544</v>
      </c>
      <c r="D376" t="s">
        <v>545</v>
      </c>
      <c r="E376" t="s">
        <v>612</v>
      </c>
      <c r="F376" t="s">
        <v>613</v>
      </c>
      <c r="G376">
        <v>1</v>
      </c>
      <c r="H376">
        <v>1</v>
      </c>
      <c r="I376">
        <v>1</v>
      </c>
      <c r="J376">
        <v>1</v>
      </c>
      <c r="K376">
        <v>1</v>
      </c>
      <c r="L376">
        <v>1</v>
      </c>
      <c r="M376">
        <v>1</v>
      </c>
      <c r="N376">
        <v>1</v>
      </c>
      <c r="O376">
        <v>1</v>
      </c>
      <c r="P376">
        <v>1</v>
      </c>
      <c r="Q376">
        <v>1</v>
      </c>
      <c r="R376">
        <v>1</v>
      </c>
      <c r="S376">
        <v>1</v>
      </c>
      <c r="T376">
        <v>1</v>
      </c>
      <c r="U376">
        <v>1</v>
      </c>
      <c r="V376">
        <v>1</v>
      </c>
      <c r="W376">
        <v>1</v>
      </c>
      <c r="X376">
        <v>1</v>
      </c>
      <c r="Y376">
        <v>1</v>
      </c>
      <c r="Z376">
        <v>1</v>
      </c>
      <c r="AA376">
        <v>1</v>
      </c>
      <c r="AB376">
        <v>1</v>
      </c>
      <c r="AC376">
        <v>1</v>
      </c>
      <c r="AD376">
        <v>1</v>
      </c>
      <c r="AE376">
        <v>1</v>
      </c>
      <c r="AF376">
        <v>1</v>
      </c>
      <c r="AG376">
        <v>1</v>
      </c>
      <c r="AH376">
        <v>1</v>
      </c>
      <c r="AI376">
        <v>1</v>
      </c>
      <c r="AJ376">
        <v>1</v>
      </c>
      <c r="AK376">
        <v>1</v>
      </c>
      <c r="AL376">
        <v>0</v>
      </c>
      <c r="AM376" s="49" t="e">
        <v>#N/A</v>
      </c>
      <c r="AN376" s="49" t="e">
        <v>#N/A</v>
      </c>
      <c r="AO376" s="49" t="e">
        <v>#N/A</v>
      </c>
      <c r="AP376" s="49" t="e">
        <v>#N/A</v>
      </c>
      <c r="AQ376" s="49" t="e">
        <v>#N/A</v>
      </c>
      <c r="AR376" s="49" t="e">
        <v>#N/A</v>
      </c>
      <c r="AS376" s="49" t="e">
        <v>#N/A</v>
      </c>
      <c r="AT376" s="49" t="e">
        <v>#N/A</v>
      </c>
    </row>
    <row r="377" spans="1:46" x14ac:dyDescent="0.25">
      <c r="A377">
        <v>3</v>
      </c>
      <c r="B377" t="s">
        <v>124</v>
      </c>
      <c r="C377" t="s">
        <v>124</v>
      </c>
      <c r="D377" t="s">
        <v>125</v>
      </c>
      <c r="E377" t="s">
        <v>612</v>
      </c>
      <c r="F377" t="s">
        <v>613</v>
      </c>
      <c r="G377">
        <v>1</v>
      </c>
      <c r="H377">
        <v>1</v>
      </c>
      <c r="I377">
        <v>1</v>
      </c>
      <c r="J377">
        <v>1</v>
      </c>
      <c r="K377">
        <v>1</v>
      </c>
      <c r="L377">
        <v>1</v>
      </c>
      <c r="M377">
        <v>1</v>
      </c>
      <c r="N377">
        <v>1</v>
      </c>
      <c r="O377">
        <v>1</v>
      </c>
      <c r="P377">
        <v>1</v>
      </c>
      <c r="Q377">
        <v>1</v>
      </c>
      <c r="R377">
        <v>1</v>
      </c>
      <c r="S377">
        <v>1</v>
      </c>
      <c r="T377">
        <v>1</v>
      </c>
      <c r="U377">
        <v>1</v>
      </c>
      <c r="V377">
        <v>1</v>
      </c>
      <c r="W377">
        <v>1</v>
      </c>
      <c r="X377">
        <v>1</v>
      </c>
      <c r="Y377">
        <v>1</v>
      </c>
      <c r="Z377">
        <v>1</v>
      </c>
      <c r="AA377">
        <v>1</v>
      </c>
      <c r="AB377">
        <v>1</v>
      </c>
      <c r="AC377">
        <v>1</v>
      </c>
      <c r="AD377">
        <v>1</v>
      </c>
      <c r="AE377">
        <v>1</v>
      </c>
      <c r="AF377">
        <v>1</v>
      </c>
      <c r="AG377">
        <v>1</v>
      </c>
      <c r="AH377">
        <v>1</v>
      </c>
      <c r="AI377">
        <v>1</v>
      </c>
      <c r="AJ377">
        <v>1</v>
      </c>
      <c r="AK377">
        <v>1</v>
      </c>
      <c r="AL377">
        <v>1</v>
      </c>
      <c r="AM377" s="49" t="s">
        <v>125</v>
      </c>
      <c r="AN377" s="49" t="s">
        <v>14</v>
      </c>
      <c r="AO377" s="49" t="s">
        <v>506</v>
      </c>
      <c r="AP377" s="49" t="s">
        <v>501</v>
      </c>
      <c r="AQ377" s="49" t="s">
        <v>10</v>
      </c>
      <c r="AR377" s="49" t="s">
        <v>487</v>
      </c>
      <c r="AS377" s="49" t="s">
        <v>488</v>
      </c>
      <c r="AT377" s="49" t="s">
        <v>489</v>
      </c>
    </row>
    <row r="378" spans="1:46" x14ac:dyDescent="0.25">
      <c r="A378">
        <v>3</v>
      </c>
      <c r="B378" t="s">
        <v>130</v>
      </c>
      <c r="C378" t="s">
        <v>130</v>
      </c>
      <c r="D378" t="s">
        <v>131</v>
      </c>
      <c r="E378" t="s">
        <v>612</v>
      </c>
      <c r="F378" t="s">
        <v>613</v>
      </c>
      <c r="G378">
        <v>0</v>
      </c>
      <c r="H378">
        <v>0</v>
      </c>
      <c r="I378">
        <v>0</v>
      </c>
      <c r="J378">
        <v>0</v>
      </c>
      <c r="K378">
        <v>0</v>
      </c>
      <c r="L378">
        <v>0</v>
      </c>
      <c r="M378">
        <v>0</v>
      </c>
      <c r="N378">
        <v>0</v>
      </c>
      <c r="O378">
        <v>0</v>
      </c>
      <c r="P378">
        <v>0</v>
      </c>
      <c r="Q378">
        <v>0</v>
      </c>
      <c r="R378">
        <v>0</v>
      </c>
      <c r="S378">
        <v>0</v>
      </c>
      <c r="T378">
        <v>0</v>
      </c>
      <c r="U378">
        <v>1</v>
      </c>
      <c r="V378">
        <v>0</v>
      </c>
      <c r="W378">
        <v>0</v>
      </c>
      <c r="X378">
        <v>0</v>
      </c>
      <c r="Y378">
        <v>0</v>
      </c>
      <c r="Z378">
        <v>0</v>
      </c>
      <c r="AA378">
        <v>0</v>
      </c>
      <c r="AB378">
        <v>1</v>
      </c>
      <c r="AC378">
        <v>1</v>
      </c>
      <c r="AD378">
        <v>1</v>
      </c>
      <c r="AE378">
        <v>1</v>
      </c>
      <c r="AF378">
        <v>1</v>
      </c>
      <c r="AG378">
        <v>1</v>
      </c>
      <c r="AH378">
        <v>1</v>
      </c>
      <c r="AI378">
        <v>1</v>
      </c>
      <c r="AJ378">
        <v>1</v>
      </c>
      <c r="AK378">
        <v>1</v>
      </c>
      <c r="AL378">
        <v>1</v>
      </c>
      <c r="AM378" s="49" t="s">
        <v>131</v>
      </c>
      <c r="AN378" s="49" t="s">
        <v>14</v>
      </c>
      <c r="AO378" s="49" t="s">
        <v>507</v>
      </c>
      <c r="AP378" s="49" t="s">
        <v>501</v>
      </c>
      <c r="AQ378" s="49" t="s">
        <v>10</v>
      </c>
      <c r="AR378" s="49" t="s">
        <v>487</v>
      </c>
      <c r="AS378" s="49" t="s">
        <v>488</v>
      </c>
      <c r="AT378" s="49" t="s">
        <v>489</v>
      </c>
    </row>
    <row r="379" spans="1:46" x14ac:dyDescent="0.25">
      <c r="A379">
        <v>3</v>
      </c>
      <c r="B379" t="s">
        <v>117</v>
      </c>
      <c r="C379" t="s">
        <v>117</v>
      </c>
      <c r="D379" t="s">
        <v>546</v>
      </c>
      <c r="E379" t="s">
        <v>612</v>
      </c>
      <c r="F379" t="s">
        <v>613</v>
      </c>
      <c r="G379">
        <v>1</v>
      </c>
      <c r="H379">
        <v>1</v>
      </c>
      <c r="I379">
        <v>1</v>
      </c>
      <c r="J379">
        <v>1</v>
      </c>
      <c r="K379">
        <v>1</v>
      </c>
      <c r="L379">
        <v>1</v>
      </c>
      <c r="M379">
        <v>1</v>
      </c>
      <c r="N379">
        <v>1</v>
      </c>
      <c r="O379">
        <v>1</v>
      </c>
      <c r="P379">
        <v>1</v>
      </c>
      <c r="Q379">
        <v>1</v>
      </c>
      <c r="R379">
        <v>1</v>
      </c>
      <c r="S379">
        <v>1</v>
      </c>
      <c r="T379">
        <v>1</v>
      </c>
      <c r="U379">
        <v>1</v>
      </c>
      <c r="V379">
        <v>1</v>
      </c>
      <c r="W379">
        <v>1</v>
      </c>
      <c r="X379">
        <v>1</v>
      </c>
      <c r="Y379">
        <v>1</v>
      </c>
      <c r="Z379">
        <v>1</v>
      </c>
      <c r="AA379">
        <v>1</v>
      </c>
      <c r="AB379">
        <v>1</v>
      </c>
      <c r="AC379">
        <v>1</v>
      </c>
      <c r="AD379">
        <v>1</v>
      </c>
      <c r="AE379">
        <v>1</v>
      </c>
      <c r="AF379">
        <v>1</v>
      </c>
      <c r="AG379">
        <v>1</v>
      </c>
      <c r="AH379">
        <v>1</v>
      </c>
      <c r="AI379">
        <v>1</v>
      </c>
      <c r="AJ379">
        <v>1</v>
      </c>
      <c r="AK379">
        <v>1</v>
      </c>
      <c r="AL379">
        <v>0</v>
      </c>
      <c r="AM379" s="49" t="s">
        <v>118</v>
      </c>
      <c r="AN379" s="49" t="s">
        <v>8</v>
      </c>
      <c r="AO379" s="49" t="s">
        <v>9</v>
      </c>
      <c r="AP379" s="49" t="s">
        <v>494</v>
      </c>
      <c r="AQ379" s="49" t="s">
        <v>9</v>
      </c>
      <c r="AR379" s="49" t="s">
        <v>487</v>
      </c>
      <c r="AS379" s="49" t="s">
        <v>488</v>
      </c>
      <c r="AT379" s="49" t="s">
        <v>489</v>
      </c>
    </row>
    <row r="380" spans="1:46" x14ac:dyDescent="0.25">
      <c r="A380">
        <v>3</v>
      </c>
      <c r="B380" t="s">
        <v>192</v>
      </c>
      <c r="C380" t="s">
        <v>192</v>
      </c>
      <c r="D380" t="s">
        <v>193</v>
      </c>
      <c r="E380" t="s">
        <v>612</v>
      </c>
      <c r="F380" t="s">
        <v>613</v>
      </c>
      <c r="G380">
        <v>1</v>
      </c>
      <c r="H380">
        <v>1</v>
      </c>
      <c r="I380">
        <v>1</v>
      </c>
      <c r="J380">
        <v>1</v>
      </c>
      <c r="K380">
        <v>1</v>
      </c>
      <c r="L380">
        <v>1</v>
      </c>
      <c r="M380">
        <v>1</v>
      </c>
      <c r="N380">
        <v>1</v>
      </c>
      <c r="O380">
        <v>1</v>
      </c>
      <c r="P380">
        <v>1</v>
      </c>
      <c r="Q380">
        <v>1</v>
      </c>
      <c r="R380">
        <v>1</v>
      </c>
      <c r="S380">
        <v>1</v>
      </c>
      <c r="T380">
        <v>1</v>
      </c>
      <c r="U380">
        <v>1</v>
      </c>
      <c r="V380">
        <v>1</v>
      </c>
      <c r="W380">
        <v>1</v>
      </c>
      <c r="X380">
        <v>1</v>
      </c>
      <c r="Y380">
        <v>1</v>
      </c>
      <c r="Z380">
        <v>1</v>
      </c>
      <c r="AA380">
        <v>1</v>
      </c>
      <c r="AB380">
        <v>1</v>
      </c>
      <c r="AC380">
        <v>1</v>
      </c>
      <c r="AD380">
        <v>1</v>
      </c>
      <c r="AE380">
        <v>1</v>
      </c>
      <c r="AF380">
        <v>1</v>
      </c>
      <c r="AG380">
        <v>1</v>
      </c>
      <c r="AH380">
        <v>1</v>
      </c>
      <c r="AI380">
        <v>1</v>
      </c>
      <c r="AJ380">
        <v>1</v>
      </c>
      <c r="AK380">
        <v>1</v>
      </c>
      <c r="AL380">
        <v>1</v>
      </c>
      <c r="AM380" s="49" t="s">
        <v>193</v>
      </c>
      <c r="AN380" s="49" t="s">
        <v>14</v>
      </c>
      <c r="AO380" s="49" t="s">
        <v>500</v>
      </c>
      <c r="AP380" s="49" t="s">
        <v>505</v>
      </c>
      <c r="AQ380" s="49" t="s">
        <v>13</v>
      </c>
      <c r="AR380" s="49" t="s">
        <v>487</v>
      </c>
      <c r="AS380" s="49" t="s">
        <v>488</v>
      </c>
      <c r="AT380" s="49" t="s">
        <v>489</v>
      </c>
    </row>
    <row r="381" spans="1:46" x14ac:dyDescent="0.25">
      <c r="A381">
        <v>3</v>
      </c>
      <c r="B381" t="s">
        <v>132</v>
      </c>
      <c r="C381" t="s">
        <v>132</v>
      </c>
      <c r="D381" t="s">
        <v>133</v>
      </c>
      <c r="E381" t="s">
        <v>612</v>
      </c>
      <c r="F381" t="s">
        <v>613</v>
      </c>
      <c r="G381">
        <v>1</v>
      </c>
      <c r="H381">
        <v>1</v>
      </c>
      <c r="I381">
        <v>1</v>
      </c>
      <c r="J381">
        <v>1</v>
      </c>
      <c r="K381">
        <v>1</v>
      </c>
      <c r="L381">
        <v>1</v>
      </c>
      <c r="M381">
        <v>1</v>
      </c>
      <c r="N381">
        <v>1</v>
      </c>
      <c r="O381">
        <v>1</v>
      </c>
      <c r="P381">
        <v>1</v>
      </c>
      <c r="Q381">
        <v>1</v>
      </c>
      <c r="R381">
        <v>1</v>
      </c>
      <c r="S381">
        <v>1</v>
      </c>
      <c r="T381">
        <v>1</v>
      </c>
      <c r="U381">
        <v>1</v>
      </c>
      <c r="V381">
        <v>1</v>
      </c>
      <c r="W381">
        <v>1</v>
      </c>
      <c r="X381">
        <v>1</v>
      </c>
      <c r="Y381">
        <v>1</v>
      </c>
      <c r="Z381">
        <v>1</v>
      </c>
      <c r="AA381">
        <v>1</v>
      </c>
      <c r="AB381">
        <v>1</v>
      </c>
      <c r="AC381">
        <v>1</v>
      </c>
      <c r="AD381">
        <v>1</v>
      </c>
      <c r="AE381">
        <v>1</v>
      </c>
      <c r="AF381">
        <v>1</v>
      </c>
      <c r="AG381">
        <v>1</v>
      </c>
      <c r="AH381">
        <v>1</v>
      </c>
      <c r="AI381">
        <v>1</v>
      </c>
      <c r="AJ381">
        <v>1</v>
      </c>
      <c r="AK381">
        <v>1</v>
      </c>
      <c r="AL381">
        <v>0</v>
      </c>
      <c r="AM381" s="49" t="s">
        <v>133</v>
      </c>
      <c r="AN381" s="49" t="s">
        <v>14</v>
      </c>
      <c r="AO381" s="49" t="s">
        <v>507</v>
      </c>
      <c r="AP381" s="49" t="s">
        <v>501</v>
      </c>
      <c r="AQ381" s="49" t="s">
        <v>10</v>
      </c>
      <c r="AR381" s="49" t="s">
        <v>487</v>
      </c>
      <c r="AS381" s="49" t="s">
        <v>488</v>
      </c>
      <c r="AT381" s="49" t="s">
        <v>489</v>
      </c>
    </row>
    <row r="382" spans="1:46" x14ac:dyDescent="0.25">
      <c r="A382">
        <v>3</v>
      </c>
      <c r="B382" t="s">
        <v>134</v>
      </c>
      <c r="C382" t="s">
        <v>134</v>
      </c>
      <c r="D382" t="s">
        <v>135</v>
      </c>
      <c r="E382" t="s">
        <v>612</v>
      </c>
      <c r="F382" t="s">
        <v>613</v>
      </c>
      <c r="G382">
        <v>1</v>
      </c>
      <c r="H382">
        <v>1</v>
      </c>
      <c r="I382">
        <v>1</v>
      </c>
      <c r="J382">
        <v>1</v>
      </c>
      <c r="K382">
        <v>1</v>
      </c>
      <c r="L382">
        <v>1</v>
      </c>
      <c r="M382">
        <v>1</v>
      </c>
      <c r="N382">
        <v>1</v>
      </c>
      <c r="O382">
        <v>1</v>
      </c>
      <c r="P382">
        <v>1</v>
      </c>
      <c r="Q382">
        <v>1</v>
      </c>
      <c r="R382">
        <v>1</v>
      </c>
      <c r="S382">
        <v>1</v>
      </c>
      <c r="T382">
        <v>1</v>
      </c>
      <c r="U382">
        <v>1</v>
      </c>
      <c r="V382">
        <v>1</v>
      </c>
      <c r="W382">
        <v>1</v>
      </c>
      <c r="X382">
        <v>1</v>
      </c>
      <c r="Y382">
        <v>1</v>
      </c>
      <c r="Z382">
        <v>1</v>
      </c>
      <c r="AA382">
        <v>1</v>
      </c>
      <c r="AB382">
        <v>1</v>
      </c>
      <c r="AC382">
        <v>1</v>
      </c>
      <c r="AD382">
        <v>1</v>
      </c>
      <c r="AE382">
        <v>1</v>
      </c>
      <c r="AF382">
        <v>1</v>
      </c>
      <c r="AG382">
        <v>1</v>
      </c>
      <c r="AH382">
        <v>1</v>
      </c>
      <c r="AI382">
        <v>1</v>
      </c>
      <c r="AJ382">
        <v>1</v>
      </c>
      <c r="AK382">
        <v>1</v>
      </c>
      <c r="AL382">
        <v>1</v>
      </c>
      <c r="AM382" s="49" t="s">
        <v>135</v>
      </c>
      <c r="AN382" s="49" t="s">
        <v>14</v>
      </c>
      <c r="AO382" s="49" t="s">
        <v>500</v>
      </c>
      <c r="AP382" s="49" t="s">
        <v>505</v>
      </c>
      <c r="AQ382" s="49" t="s">
        <v>13</v>
      </c>
      <c r="AR382" s="49" t="s">
        <v>487</v>
      </c>
      <c r="AS382" s="49" t="s">
        <v>488</v>
      </c>
      <c r="AT382" s="49" t="s">
        <v>489</v>
      </c>
    </row>
    <row r="383" spans="1:46" x14ac:dyDescent="0.25">
      <c r="A383">
        <v>3</v>
      </c>
      <c r="B383" t="s">
        <v>136</v>
      </c>
      <c r="C383" t="s">
        <v>136</v>
      </c>
      <c r="D383" t="s">
        <v>137</v>
      </c>
      <c r="E383" t="s">
        <v>612</v>
      </c>
      <c r="F383" t="s">
        <v>613</v>
      </c>
      <c r="G383">
        <v>1</v>
      </c>
      <c r="H383">
        <v>1</v>
      </c>
      <c r="I383">
        <v>1</v>
      </c>
      <c r="J383">
        <v>1</v>
      </c>
      <c r="K383">
        <v>1</v>
      </c>
      <c r="L383">
        <v>1</v>
      </c>
      <c r="M383">
        <v>1</v>
      </c>
      <c r="N383">
        <v>1</v>
      </c>
      <c r="O383">
        <v>1</v>
      </c>
      <c r="P383">
        <v>1</v>
      </c>
      <c r="Q383">
        <v>1</v>
      </c>
      <c r="R383">
        <v>1</v>
      </c>
      <c r="S383">
        <v>1</v>
      </c>
      <c r="T383">
        <v>1</v>
      </c>
      <c r="U383">
        <v>1</v>
      </c>
      <c r="V383">
        <v>1</v>
      </c>
      <c r="W383">
        <v>1</v>
      </c>
      <c r="X383">
        <v>1</v>
      </c>
      <c r="Y383">
        <v>1</v>
      </c>
      <c r="Z383">
        <v>1</v>
      </c>
      <c r="AA383">
        <v>1</v>
      </c>
      <c r="AB383">
        <v>1</v>
      </c>
      <c r="AC383">
        <v>1</v>
      </c>
      <c r="AD383">
        <v>1</v>
      </c>
      <c r="AE383">
        <v>1</v>
      </c>
      <c r="AF383">
        <v>1</v>
      </c>
      <c r="AG383">
        <v>1</v>
      </c>
      <c r="AH383">
        <v>1</v>
      </c>
      <c r="AI383">
        <v>1</v>
      </c>
      <c r="AJ383">
        <v>1</v>
      </c>
      <c r="AK383">
        <v>1</v>
      </c>
      <c r="AL383">
        <v>1</v>
      </c>
      <c r="AM383" s="49" t="s">
        <v>137</v>
      </c>
      <c r="AN383" s="49" t="s">
        <v>14</v>
      </c>
      <c r="AO383" s="49" t="s">
        <v>500</v>
      </c>
      <c r="AP383" s="49" t="s">
        <v>505</v>
      </c>
      <c r="AQ383" s="49" t="s">
        <v>13</v>
      </c>
      <c r="AR383" s="49" t="s">
        <v>487</v>
      </c>
      <c r="AS383" s="49" t="s">
        <v>488</v>
      </c>
      <c r="AT383" s="49" t="s">
        <v>489</v>
      </c>
    </row>
    <row r="384" spans="1:46" x14ac:dyDescent="0.25">
      <c r="A384">
        <v>3</v>
      </c>
      <c r="B384" t="s">
        <v>315</v>
      </c>
      <c r="C384" t="s">
        <v>315</v>
      </c>
      <c r="D384" t="s">
        <v>547</v>
      </c>
      <c r="E384" t="s">
        <v>612</v>
      </c>
      <c r="F384" t="s">
        <v>613</v>
      </c>
      <c r="G384">
        <v>1</v>
      </c>
      <c r="H384">
        <v>1</v>
      </c>
      <c r="I384">
        <v>1</v>
      </c>
      <c r="J384">
        <v>1</v>
      </c>
      <c r="K384">
        <v>1</v>
      </c>
      <c r="L384">
        <v>1</v>
      </c>
      <c r="M384">
        <v>1</v>
      </c>
      <c r="N384">
        <v>1</v>
      </c>
      <c r="O384">
        <v>1</v>
      </c>
      <c r="P384">
        <v>1</v>
      </c>
      <c r="Q384">
        <v>1</v>
      </c>
      <c r="R384">
        <v>1</v>
      </c>
      <c r="S384">
        <v>1</v>
      </c>
      <c r="T384">
        <v>1</v>
      </c>
      <c r="U384">
        <v>1</v>
      </c>
      <c r="V384">
        <v>1</v>
      </c>
      <c r="W384">
        <v>1</v>
      </c>
      <c r="X384">
        <v>1</v>
      </c>
      <c r="Y384">
        <v>1</v>
      </c>
      <c r="Z384">
        <v>1</v>
      </c>
      <c r="AA384">
        <v>1</v>
      </c>
      <c r="AB384">
        <v>1</v>
      </c>
      <c r="AC384">
        <v>1</v>
      </c>
      <c r="AD384">
        <v>1</v>
      </c>
      <c r="AE384">
        <v>1</v>
      </c>
      <c r="AF384">
        <v>1</v>
      </c>
      <c r="AG384">
        <v>1</v>
      </c>
      <c r="AH384">
        <v>1</v>
      </c>
      <c r="AI384">
        <v>1</v>
      </c>
      <c r="AJ384">
        <v>1</v>
      </c>
      <c r="AK384">
        <v>1</v>
      </c>
      <c r="AL384">
        <v>0</v>
      </c>
      <c r="AM384" s="49" t="s">
        <v>316</v>
      </c>
      <c r="AN384" s="49" t="s">
        <v>14</v>
      </c>
      <c r="AO384" s="49" t="s">
        <v>485</v>
      </c>
      <c r="AP384" s="49" t="s">
        <v>486</v>
      </c>
      <c r="AQ384" s="49" t="s">
        <v>11</v>
      </c>
      <c r="AR384" s="49" t="s">
        <v>487</v>
      </c>
      <c r="AS384" s="49" t="s">
        <v>488</v>
      </c>
      <c r="AT384" s="49" t="s">
        <v>489</v>
      </c>
    </row>
    <row r="385" spans="1:46" x14ac:dyDescent="0.25">
      <c r="A385">
        <v>3</v>
      </c>
      <c r="B385" t="s">
        <v>121</v>
      </c>
      <c r="C385" t="s">
        <v>121</v>
      </c>
      <c r="D385" t="s">
        <v>548</v>
      </c>
      <c r="E385" t="s">
        <v>612</v>
      </c>
      <c r="F385" t="s">
        <v>613</v>
      </c>
      <c r="G385">
        <v>1</v>
      </c>
      <c r="H385">
        <v>1</v>
      </c>
      <c r="I385">
        <v>1</v>
      </c>
      <c r="J385">
        <v>1</v>
      </c>
      <c r="K385">
        <v>1</v>
      </c>
      <c r="L385">
        <v>1</v>
      </c>
      <c r="M385">
        <v>1</v>
      </c>
      <c r="N385">
        <v>1</v>
      </c>
      <c r="O385">
        <v>1</v>
      </c>
      <c r="P385">
        <v>1</v>
      </c>
      <c r="Q385">
        <v>1</v>
      </c>
      <c r="R385">
        <v>1</v>
      </c>
      <c r="S385">
        <v>1</v>
      </c>
      <c r="T385">
        <v>1</v>
      </c>
      <c r="U385">
        <v>1</v>
      </c>
      <c r="V385">
        <v>1</v>
      </c>
      <c r="W385">
        <v>1</v>
      </c>
      <c r="X385">
        <v>1</v>
      </c>
      <c r="Y385">
        <v>1</v>
      </c>
      <c r="Z385">
        <v>1</v>
      </c>
      <c r="AA385">
        <v>1</v>
      </c>
      <c r="AB385">
        <v>1</v>
      </c>
      <c r="AC385">
        <v>1</v>
      </c>
      <c r="AD385">
        <v>1</v>
      </c>
      <c r="AE385">
        <v>1</v>
      </c>
      <c r="AF385">
        <v>1</v>
      </c>
      <c r="AG385">
        <v>1</v>
      </c>
      <c r="AH385">
        <v>1</v>
      </c>
      <c r="AI385">
        <v>1</v>
      </c>
      <c r="AJ385">
        <v>1</v>
      </c>
      <c r="AK385">
        <v>1</v>
      </c>
      <c r="AL385">
        <v>0</v>
      </c>
      <c r="AM385" s="49" t="s">
        <v>122</v>
      </c>
      <c r="AN385" s="49" t="s">
        <v>5</v>
      </c>
      <c r="AO385" s="49" t="s">
        <v>9</v>
      </c>
      <c r="AP385" s="49" t="s">
        <v>486</v>
      </c>
      <c r="AQ385" s="49" t="s">
        <v>9</v>
      </c>
      <c r="AR385" s="49" t="s">
        <v>495</v>
      </c>
      <c r="AS385" s="49" t="s">
        <v>488</v>
      </c>
      <c r="AT385" s="49" t="s">
        <v>489</v>
      </c>
    </row>
    <row r="386" spans="1:46" x14ac:dyDescent="0.25">
      <c r="A386">
        <v>3</v>
      </c>
      <c r="B386" t="s">
        <v>144</v>
      </c>
      <c r="C386" t="s">
        <v>144</v>
      </c>
      <c r="D386" t="s">
        <v>145</v>
      </c>
      <c r="E386" t="s">
        <v>612</v>
      </c>
      <c r="F386" t="s">
        <v>613</v>
      </c>
      <c r="G386">
        <v>1</v>
      </c>
      <c r="H386">
        <v>1</v>
      </c>
      <c r="I386">
        <v>1</v>
      </c>
      <c r="J386">
        <v>1</v>
      </c>
      <c r="K386">
        <v>1</v>
      </c>
      <c r="L386">
        <v>1</v>
      </c>
      <c r="M386">
        <v>1</v>
      </c>
      <c r="N386">
        <v>1</v>
      </c>
      <c r="O386">
        <v>1</v>
      </c>
      <c r="P386">
        <v>1</v>
      </c>
      <c r="Q386">
        <v>1</v>
      </c>
      <c r="R386">
        <v>1</v>
      </c>
      <c r="S386">
        <v>1</v>
      </c>
      <c r="T386">
        <v>1</v>
      </c>
      <c r="U386">
        <v>1</v>
      </c>
      <c r="V386">
        <v>1</v>
      </c>
      <c r="W386">
        <v>1</v>
      </c>
      <c r="X386">
        <v>1</v>
      </c>
      <c r="Y386">
        <v>1</v>
      </c>
      <c r="Z386">
        <v>1</v>
      </c>
      <c r="AA386">
        <v>1</v>
      </c>
      <c r="AB386">
        <v>1</v>
      </c>
      <c r="AC386">
        <v>1</v>
      </c>
      <c r="AD386">
        <v>1</v>
      </c>
      <c r="AE386">
        <v>1</v>
      </c>
      <c r="AF386">
        <v>1</v>
      </c>
      <c r="AG386">
        <v>1</v>
      </c>
      <c r="AH386">
        <v>1</v>
      </c>
      <c r="AI386">
        <v>1</v>
      </c>
      <c r="AJ386">
        <v>1</v>
      </c>
      <c r="AK386">
        <v>1</v>
      </c>
      <c r="AL386">
        <v>1</v>
      </c>
      <c r="AM386" s="49" t="s">
        <v>145</v>
      </c>
      <c r="AN386" s="49" t="s">
        <v>14</v>
      </c>
      <c r="AO386" s="49" t="s">
        <v>500</v>
      </c>
      <c r="AP386" s="49" t="s">
        <v>505</v>
      </c>
      <c r="AQ386" s="49" t="s">
        <v>13</v>
      </c>
      <c r="AR386" s="49" t="s">
        <v>487</v>
      </c>
      <c r="AS386" s="49" t="s">
        <v>488</v>
      </c>
      <c r="AT386" s="49" t="s">
        <v>489</v>
      </c>
    </row>
    <row r="387" spans="1:46" x14ac:dyDescent="0.25">
      <c r="A387">
        <v>3</v>
      </c>
      <c r="B387" t="s">
        <v>146</v>
      </c>
      <c r="C387" t="s">
        <v>146</v>
      </c>
      <c r="D387" t="s">
        <v>147</v>
      </c>
      <c r="E387" t="s">
        <v>612</v>
      </c>
      <c r="F387" t="s">
        <v>613</v>
      </c>
      <c r="G387">
        <v>1</v>
      </c>
      <c r="H387">
        <v>1</v>
      </c>
      <c r="I387">
        <v>1</v>
      </c>
      <c r="J387">
        <v>1</v>
      </c>
      <c r="K387">
        <v>1</v>
      </c>
      <c r="L387">
        <v>1</v>
      </c>
      <c r="M387">
        <v>1</v>
      </c>
      <c r="N387">
        <v>1</v>
      </c>
      <c r="O387">
        <v>1</v>
      </c>
      <c r="P387">
        <v>1</v>
      </c>
      <c r="Q387">
        <v>1</v>
      </c>
      <c r="R387">
        <v>1</v>
      </c>
      <c r="S387">
        <v>1</v>
      </c>
      <c r="T387">
        <v>1</v>
      </c>
      <c r="U387">
        <v>1</v>
      </c>
      <c r="V387">
        <v>1</v>
      </c>
      <c r="W387">
        <v>1</v>
      </c>
      <c r="X387">
        <v>1</v>
      </c>
      <c r="Y387">
        <v>1</v>
      </c>
      <c r="Z387">
        <v>1</v>
      </c>
      <c r="AA387">
        <v>1</v>
      </c>
      <c r="AB387">
        <v>1</v>
      </c>
      <c r="AC387">
        <v>1</v>
      </c>
      <c r="AD387">
        <v>1</v>
      </c>
      <c r="AE387">
        <v>1</v>
      </c>
      <c r="AF387">
        <v>1</v>
      </c>
      <c r="AG387">
        <v>1</v>
      </c>
      <c r="AH387">
        <v>1</v>
      </c>
      <c r="AI387">
        <v>1</v>
      </c>
      <c r="AJ387">
        <v>1</v>
      </c>
      <c r="AK387">
        <v>1</v>
      </c>
      <c r="AL387">
        <v>0</v>
      </c>
      <c r="AM387" s="49" t="s">
        <v>147</v>
      </c>
      <c r="AN387" s="49" t="s">
        <v>14</v>
      </c>
      <c r="AO387" s="49" t="s">
        <v>507</v>
      </c>
      <c r="AP387" s="49" t="s">
        <v>501</v>
      </c>
      <c r="AQ387" s="49" t="s">
        <v>10</v>
      </c>
      <c r="AR387" s="49" t="s">
        <v>487</v>
      </c>
      <c r="AS387" s="49" t="s">
        <v>488</v>
      </c>
      <c r="AT387" s="49" t="s">
        <v>489</v>
      </c>
    </row>
    <row r="388" spans="1:46" x14ac:dyDescent="0.25">
      <c r="A388">
        <v>3</v>
      </c>
      <c r="B388" t="s">
        <v>149</v>
      </c>
      <c r="C388" t="s">
        <v>149</v>
      </c>
      <c r="D388" t="s">
        <v>412</v>
      </c>
      <c r="E388" t="s">
        <v>612</v>
      </c>
      <c r="F388" t="s">
        <v>613</v>
      </c>
      <c r="G388">
        <v>1</v>
      </c>
      <c r="H388">
        <v>1</v>
      </c>
      <c r="I388">
        <v>1</v>
      </c>
      <c r="J388">
        <v>1</v>
      </c>
      <c r="K388">
        <v>1</v>
      </c>
      <c r="L388">
        <v>1</v>
      </c>
      <c r="M388">
        <v>1</v>
      </c>
      <c r="N388">
        <v>1</v>
      </c>
      <c r="O388">
        <v>1</v>
      </c>
      <c r="P388">
        <v>1</v>
      </c>
      <c r="Q388">
        <v>1</v>
      </c>
      <c r="R388">
        <v>1</v>
      </c>
      <c r="S388">
        <v>1</v>
      </c>
      <c r="T388">
        <v>1</v>
      </c>
      <c r="U388">
        <v>1</v>
      </c>
      <c r="V388">
        <v>1</v>
      </c>
      <c r="W388">
        <v>1</v>
      </c>
      <c r="X388">
        <v>1</v>
      </c>
      <c r="Y388">
        <v>1</v>
      </c>
      <c r="Z388">
        <v>1</v>
      </c>
      <c r="AA388">
        <v>1</v>
      </c>
      <c r="AB388">
        <v>1</v>
      </c>
      <c r="AC388">
        <v>1</v>
      </c>
      <c r="AD388">
        <v>1</v>
      </c>
      <c r="AE388">
        <v>1</v>
      </c>
      <c r="AF388">
        <v>1</v>
      </c>
      <c r="AG388">
        <v>1</v>
      </c>
      <c r="AH388">
        <v>1</v>
      </c>
      <c r="AI388">
        <v>1</v>
      </c>
      <c r="AJ388">
        <v>1</v>
      </c>
      <c r="AK388">
        <v>1</v>
      </c>
      <c r="AL388">
        <v>0</v>
      </c>
      <c r="AM388" s="49" t="s">
        <v>412</v>
      </c>
      <c r="AN388" s="49" t="s">
        <v>14</v>
      </c>
      <c r="AO388" s="49" t="s">
        <v>506</v>
      </c>
      <c r="AP388" s="49" t="s">
        <v>501</v>
      </c>
      <c r="AQ388" s="49" t="s">
        <v>10</v>
      </c>
      <c r="AR388" s="49" t="s">
        <v>487</v>
      </c>
      <c r="AS388" s="49" t="s">
        <v>496</v>
      </c>
      <c r="AT388" s="49" t="s">
        <v>497</v>
      </c>
    </row>
    <row r="389" spans="1:46" x14ac:dyDescent="0.25">
      <c r="A389">
        <v>3</v>
      </c>
      <c r="B389" t="s">
        <v>150</v>
      </c>
      <c r="C389" t="s">
        <v>150</v>
      </c>
      <c r="D389" t="s">
        <v>151</v>
      </c>
      <c r="E389" t="s">
        <v>612</v>
      </c>
      <c r="F389" t="s">
        <v>613</v>
      </c>
      <c r="G389">
        <v>1</v>
      </c>
      <c r="H389">
        <v>1</v>
      </c>
      <c r="I389">
        <v>1</v>
      </c>
      <c r="J389">
        <v>1</v>
      </c>
      <c r="K389">
        <v>1</v>
      </c>
      <c r="L389">
        <v>1</v>
      </c>
      <c r="M389">
        <v>1</v>
      </c>
      <c r="N389">
        <v>1</v>
      </c>
      <c r="O389">
        <v>1</v>
      </c>
      <c r="P389">
        <v>1</v>
      </c>
      <c r="Q389">
        <v>1</v>
      </c>
      <c r="R389">
        <v>1</v>
      </c>
      <c r="S389">
        <v>1</v>
      </c>
      <c r="T389">
        <v>1</v>
      </c>
      <c r="U389">
        <v>1</v>
      </c>
      <c r="V389">
        <v>1</v>
      </c>
      <c r="W389">
        <v>1</v>
      </c>
      <c r="X389">
        <v>1</v>
      </c>
      <c r="Y389">
        <v>1</v>
      </c>
      <c r="Z389">
        <v>1</v>
      </c>
      <c r="AA389">
        <v>1</v>
      </c>
      <c r="AB389">
        <v>1</v>
      </c>
      <c r="AC389">
        <v>1</v>
      </c>
      <c r="AD389">
        <v>1</v>
      </c>
      <c r="AE389">
        <v>1</v>
      </c>
      <c r="AF389">
        <v>1</v>
      </c>
      <c r="AG389">
        <v>1</v>
      </c>
      <c r="AH389">
        <v>1</v>
      </c>
      <c r="AI389">
        <v>1</v>
      </c>
      <c r="AJ389">
        <v>1</v>
      </c>
      <c r="AK389">
        <v>1</v>
      </c>
      <c r="AL389">
        <v>0</v>
      </c>
      <c r="AM389" s="49" t="s">
        <v>151</v>
      </c>
      <c r="AN389" s="49" t="s">
        <v>7</v>
      </c>
      <c r="AO389" s="49" t="s">
        <v>9</v>
      </c>
      <c r="AP389" s="49" t="s">
        <v>494</v>
      </c>
      <c r="AQ389" s="49" t="s">
        <v>9</v>
      </c>
      <c r="AR389" s="49" t="s">
        <v>487</v>
      </c>
      <c r="AS389" s="49" t="s">
        <v>488</v>
      </c>
      <c r="AT389" s="49" t="s">
        <v>489</v>
      </c>
    </row>
    <row r="390" spans="1:46" x14ac:dyDescent="0.25">
      <c r="A390">
        <v>3</v>
      </c>
      <c r="B390" t="s">
        <v>338</v>
      </c>
      <c r="C390" t="s">
        <v>338</v>
      </c>
      <c r="D390" t="s">
        <v>339</v>
      </c>
      <c r="E390" t="s">
        <v>612</v>
      </c>
      <c r="F390" t="s">
        <v>613</v>
      </c>
      <c r="G390">
        <v>1</v>
      </c>
      <c r="H390">
        <v>1</v>
      </c>
      <c r="I390">
        <v>1</v>
      </c>
      <c r="J390">
        <v>1</v>
      </c>
      <c r="K390">
        <v>1</v>
      </c>
      <c r="L390">
        <v>1</v>
      </c>
      <c r="M390">
        <v>1</v>
      </c>
      <c r="N390">
        <v>1</v>
      </c>
      <c r="O390">
        <v>1</v>
      </c>
      <c r="P390">
        <v>1</v>
      </c>
      <c r="Q390">
        <v>1</v>
      </c>
      <c r="R390">
        <v>1</v>
      </c>
      <c r="S390">
        <v>1</v>
      </c>
      <c r="T390">
        <v>1</v>
      </c>
      <c r="U390">
        <v>1</v>
      </c>
      <c r="V390">
        <v>1</v>
      </c>
      <c r="W390">
        <v>1</v>
      </c>
      <c r="X390">
        <v>1</v>
      </c>
      <c r="Y390">
        <v>1</v>
      </c>
      <c r="Z390">
        <v>1</v>
      </c>
      <c r="AA390">
        <v>1</v>
      </c>
      <c r="AB390">
        <v>1</v>
      </c>
      <c r="AC390">
        <v>1</v>
      </c>
      <c r="AD390">
        <v>1</v>
      </c>
      <c r="AE390">
        <v>1</v>
      </c>
      <c r="AF390">
        <v>1</v>
      </c>
      <c r="AG390">
        <v>1</v>
      </c>
      <c r="AH390">
        <v>1</v>
      </c>
      <c r="AI390">
        <v>1</v>
      </c>
      <c r="AJ390">
        <v>1</v>
      </c>
      <c r="AK390">
        <v>1</v>
      </c>
      <c r="AL390">
        <v>0</v>
      </c>
      <c r="AM390" s="49" t="s">
        <v>339</v>
      </c>
      <c r="AN390" s="49" t="s">
        <v>14</v>
      </c>
      <c r="AO390" s="49" t="s">
        <v>507</v>
      </c>
      <c r="AP390" s="49" t="s">
        <v>494</v>
      </c>
      <c r="AQ390" s="49" t="s">
        <v>10</v>
      </c>
      <c r="AR390" s="49" t="s">
        <v>487</v>
      </c>
      <c r="AS390" s="49" t="s">
        <v>488</v>
      </c>
      <c r="AT390" s="49" t="s">
        <v>489</v>
      </c>
    </row>
    <row r="391" spans="1:46" x14ac:dyDescent="0.25">
      <c r="A391">
        <v>3</v>
      </c>
      <c r="B391" t="s">
        <v>181</v>
      </c>
      <c r="C391" t="s">
        <v>181</v>
      </c>
      <c r="D391" t="s">
        <v>414</v>
      </c>
      <c r="E391" t="s">
        <v>612</v>
      </c>
      <c r="F391" t="s">
        <v>613</v>
      </c>
      <c r="G391">
        <v>1</v>
      </c>
      <c r="H391">
        <v>1</v>
      </c>
      <c r="I391">
        <v>1</v>
      </c>
      <c r="J391">
        <v>1</v>
      </c>
      <c r="K391">
        <v>1</v>
      </c>
      <c r="L391">
        <v>1</v>
      </c>
      <c r="M391">
        <v>1</v>
      </c>
      <c r="N391">
        <v>1</v>
      </c>
      <c r="O391">
        <v>1</v>
      </c>
      <c r="P391">
        <v>1</v>
      </c>
      <c r="Q391">
        <v>1</v>
      </c>
      <c r="R391">
        <v>1</v>
      </c>
      <c r="S391">
        <v>1</v>
      </c>
      <c r="T391">
        <v>1</v>
      </c>
      <c r="U391">
        <v>1</v>
      </c>
      <c r="V391">
        <v>1</v>
      </c>
      <c r="W391">
        <v>1</v>
      </c>
      <c r="X391">
        <v>1</v>
      </c>
      <c r="Y391">
        <v>1</v>
      </c>
      <c r="Z391">
        <v>1</v>
      </c>
      <c r="AA391">
        <v>1</v>
      </c>
      <c r="AB391">
        <v>1</v>
      </c>
      <c r="AC391">
        <v>1</v>
      </c>
      <c r="AD391">
        <v>1</v>
      </c>
      <c r="AE391">
        <v>1</v>
      </c>
      <c r="AF391">
        <v>1</v>
      </c>
      <c r="AG391">
        <v>1</v>
      </c>
      <c r="AH391">
        <v>1</v>
      </c>
      <c r="AI391">
        <v>1</v>
      </c>
      <c r="AJ391">
        <v>1</v>
      </c>
      <c r="AK391">
        <v>1</v>
      </c>
      <c r="AL391">
        <v>0</v>
      </c>
      <c r="AM391" s="49" t="s">
        <v>414</v>
      </c>
      <c r="AN391" s="49" t="s">
        <v>5</v>
      </c>
      <c r="AO391" s="49" t="s">
        <v>9</v>
      </c>
      <c r="AP391" s="49" t="s">
        <v>501</v>
      </c>
      <c r="AQ391" s="49" t="s">
        <v>9</v>
      </c>
      <c r="AR391" s="49" t="s">
        <v>495</v>
      </c>
      <c r="AS391" s="49" t="s">
        <v>496</v>
      </c>
      <c r="AT391" s="49" t="s">
        <v>497</v>
      </c>
    </row>
    <row r="392" spans="1:46" x14ac:dyDescent="0.25">
      <c r="A392">
        <v>3</v>
      </c>
      <c r="B392" t="s">
        <v>152</v>
      </c>
      <c r="C392" t="s">
        <v>152</v>
      </c>
      <c r="D392" t="s">
        <v>153</v>
      </c>
      <c r="E392" t="s">
        <v>612</v>
      </c>
      <c r="F392" t="s">
        <v>613</v>
      </c>
      <c r="G392">
        <v>0</v>
      </c>
      <c r="H392">
        <v>0</v>
      </c>
      <c r="I392">
        <v>1</v>
      </c>
      <c r="J392">
        <v>1</v>
      </c>
      <c r="K392">
        <v>1</v>
      </c>
      <c r="L392">
        <v>1</v>
      </c>
      <c r="M392">
        <v>1</v>
      </c>
      <c r="N392">
        <v>1</v>
      </c>
      <c r="O392">
        <v>1</v>
      </c>
      <c r="P392">
        <v>1</v>
      </c>
      <c r="Q392">
        <v>1</v>
      </c>
      <c r="R392">
        <v>1</v>
      </c>
      <c r="S392">
        <v>1</v>
      </c>
      <c r="T392">
        <v>1</v>
      </c>
      <c r="U392">
        <v>1</v>
      </c>
      <c r="V392">
        <v>1</v>
      </c>
      <c r="W392">
        <v>1</v>
      </c>
      <c r="X392">
        <v>1</v>
      </c>
      <c r="Y392">
        <v>1</v>
      </c>
      <c r="Z392">
        <v>1</v>
      </c>
      <c r="AA392">
        <v>1</v>
      </c>
      <c r="AB392">
        <v>1</v>
      </c>
      <c r="AC392">
        <v>1</v>
      </c>
      <c r="AD392">
        <v>1</v>
      </c>
      <c r="AE392">
        <v>1</v>
      </c>
      <c r="AF392">
        <v>1</v>
      </c>
      <c r="AG392">
        <v>1</v>
      </c>
      <c r="AH392">
        <v>1</v>
      </c>
      <c r="AI392">
        <v>1</v>
      </c>
      <c r="AJ392">
        <v>1</v>
      </c>
      <c r="AK392">
        <v>1</v>
      </c>
      <c r="AL392">
        <v>0</v>
      </c>
      <c r="AM392" s="49" t="s">
        <v>153</v>
      </c>
      <c r="AN392" s="49" t="s">
        <v>6</v>
      </c>
      <c r="AO392" s="49" t="s">
        <v>9</v>
      </c>
      <c r="AP392" s="49" t="s">
        <v>486</v>
      </c>
      <c r="AQ392" s="49" t="s">
        <v>9</v>
      </c>
      <c r="AR392" s="49" t="s">
        <v>487</v>
      </c>
      <c r="AS392" s="49" t="s">
        <v>488</v>
      </c>
      <c r="AT392" s="49" t="s">
        <v>489</v>
      </c>
    </row>
    <row r="393" spans="1:46" x14ac:dyDescent="0.25">
      <c r="A393">
        <v>3</v>
      </c>
      <c r="B393" t="s">
        <v>156</v>
      </c>
      <c r="C393" t="s">
        <v>156</v>
      </c>
      <c r="D393" t="s">
        <v>157</v>
      </c>
      <c r="E393" t="s">
        <v>612</v>
      </c>
      <c r="F393" t="s">
        <v>613</v>
      </c>
      <c r="G393">
        <v>1</v>
      </c>
      <c r="H393">
        <v>1</v>
      </c>
      <c r="I393">
        <v>1</v>
      </c>
      <c r="J393">
        <v>1</v>
      </c>
      <c r="K393">
        <v>1</v>
      </c>
      <c r="L393">
        <v>1</v>
      </c>
      <c r="M393">
        <v>1</v>
      </c>
      <c r="N393">
        <v>1</v>
      </c>
      <c r="O393">
        <v>1</v>
      </c>
      <c r="P393">
        <v>1</v>
      </c>
      <c r="Q393">
        <v>1</v>
      </c>
      <c r="R393">
        <v>1</v>
      </c>
      <c r="S393">
        <v>1</v>
      </c>
      <c r="T393">
        <v>1</v>
      </c>
      <c r="U393">
        <v>1</v>
      </c>
      <c r="V393">
        <v>1</v>
      </c>
      <c r="W393">
        <v>1</v>
      </c>
      <c r="X393">
        <v>1</v>
      </c>
      <c r="Y393">
        <v>1</v>
      </c>
      <c r="Z393">
        <v>1</v>
      </c>
      <c r="AA393">
        <v>1</v>
      </c>
      <c r="AB393">
        <v>1</v>
      </c>
      <c r="AC393">
        <v>1</v>
      </c>
      <c r="AD393">
        <v>1</v>
      </c>
      <c r="AE393">
        <v>1</v>
      </c>
      <c r="AF393">
        <v>1</v>
      </c>
      <c r="AG393">
        <v>1</v>
      </c>
      <c r="AH393">
        <v>1</v>
      </c>
      <c r="AI393">
        <v>1</v>
      </c>
      <c r="AJ393">
        <v>1</v>
      </c>
      <c r="AK393">
        <v>1</v>
      </c>
      <c r="AL393">
        <v>1</v>
      </c>
      <c r="AM393" s="49" t="s">
        <v>157</v>
      </c>
      <c r="AN393" s="49" t="s">
        <v>14</v>
      </c>
      <c r="AO393" s="49" t="s">
        <v>500</v>
      </c>
      <c r="AP393" s="49" t="s">
        <v>505</v>
      </c>
      <c r="AQ393" s="49" t="s">
        <v>13</v>
      </c>
      <c r="AR393" s="49" t="s">
        <v>487</v>
      </c>
      <c r="AS393" s="49" t="s">
        <v>488</v>
      </c>
      <c r="AT393" s="49" t="s">
        <v>489</v>
      </c>
    </row>
    <row r="394" spans="1:46" x14ac:dyDescent="0.25">
      <c r="A394">
        <v>3</v>
      </c>
      <c r="B394" t="s">
        <v>158</v>
      </c>
      <c r="C394" t="s">
        <v>158</v>
      </c>
      <c r="D394" t="s">
        <v>159</v>
      </c>
      <c r="E394" t="s">
        <v>612</v>
      </c>
      <c r="F394" t="s">
        <v>613</v>
      </c>
      <c r="G394">
        <v>1</v>
      </c>
      <c r="H394">
        <v>1</v>
      </c>
      <c r="I394">
        <v>1</v>
      </c>
      <c r="J394">
        <v>1</v>
      </c>
      <c r="K394">
        <v>1</v>
      </c>
      <c r="L394">
        <v>1</v>
      </c>
      <c r="M394">
        <v>1</v>
      </c>
      <c r="N394">
        <v>1</v>
      </c>
      <c r="O394">
        <v>1</v>
      </c>
      <c r="P394">
        <v>1</v>
      </c>
      <c r="Q394">
        <v>1</v>
      </c>
      <c r="R394">
        <v>1</v>
      </c>
      <c r="S394">
        <v>1</v>
      </c>
      <c r="T394">
        <v>1</v>
      </c>
      <c r="U394">
        <v>1</v>
      </c>
      <c r="V394">
        <v>1</v>
      </c>
      <c r="W394">
        <v>1</v>
      </c>
      <c r="X394">
        <v>1</v>
      </c>
      <c r="Y394">
        <v>1</v>
      </c>
      <c r="Z394">
        <v>1</v>
      </c>
      <c r="AA394">
        <v>1</v>
      </c>
      <c r="AB394">
        <v>1</v>
      </c>
      <c r="AC394">
        <v>1</v>
      </c>
      <c r="AD394">
        <v>1</v>
      </c>
      <c r="AE394">
        <v>1</v>
      </c>
      <c r="AF394">
        <v>1</v>
      </c>
      <c r="AG394">
        <v>1</v>
      </c>
      <c r="AH394">
        <v>1</v>
      </c>
      <c r="AI394">
        <v>1</v>
      </c>
      <c r="AJ394">
        <v>1</v>
      </c>
      <c r="AK394">
        <v>1</v>
      </c>
      <c r="AL394">
        <v>0</v>
      </c>
      <c r="AM394" s="49" t="s">
        <v>159</v>
      </c>
      <c r="AN394" s="49" t="s">
        <v>6</v>
      </c>
      <c r="AO394" s="49" t="s">
        <v>9</v>
      </c>
      <c r="AP394" s="49" t="s">
        <v>486</v>
      </c>
      <c r="AQ394" s="49" t="s">
        <v>9</v>
      </c>
      <c r="AR394" s="49" t="s">
        <v>487</v>
      </c>
      <c r="AS394" s="49" t="s">
        <v>488</v>
      </c>
      <c r="AT394" s="49" t="s">
        <v>489</v>
      </c>
    </row>
    <row r="395" spans="1:46" x14ac:dyDescent="0.25">
      <c r="A395">
        <v>3</v>
      </c>
      <c r="B395" t="s">
        <v>160</v>
      </c>
      <c r="C395" t="s">
        <v>160</v>
      </c>
      <c r="D395" t="s">
        <v>161</v>
      </c>
      <c r="E395" t="s">
        <v>612</v>
      </c>
      <c r="F395" t="s">
        <v>613</v>
      </c>
      <c r="G395">
        <v>1</v>
      </c>
      <c r="H395">
        <v>1</v>
      </c>
      <c r="I395">
        <v>1</v>
      </c>
      <c r="J395">
        <v>1</v>
      </c>
      <c r="K395">
        <v>1</v>
      </c>
      <c r="L395">
        <v>1</v>
      </c>
      <c r="M395">
        <v>1</v>
      </c>
      <c r="N395">
        <v>1</v>
      </c>
      <c r="O395">
        <v>1</v>
      </c>
      <c r="P395">
        <v>1</v>
      </c>
      <c r="Q395">
        <v>1</v>
      </c>
      <c r="R395">
        <v>1</v>
      </c>
      <c r="S395">
        <v>1</v>
      </c>
      <c r="T395">
        <v>1</v>
      </c>
      <c r="U395">
        <v>1</v>
      </c>
      <c r="V395">
        <v>1</v>
      </c>
      <c r="W395">
        <v>1</v>
      </c>
      <c r="X395">
        <v>1</v>
      </c>
      <c r="Y395">
        <v>1</v>
      </c>
      <c r="Z395">
        <v>1</v>
      </c>
      <c r="AA395">
        <v>1</v>
      </c>
      <c r="AB395">
        <v>1</v>
      </c>
      <c r="AC395">
        <v>1</v>
      </c>
      <c r="AD395">
        <v>1</v>
      </c>
      <c r="AE395">
        <v>1</v>
      </c>
      <c r="AF395">
        <v>1</v>
      </c>
      <c r="AG395">
        <v>1</v>
      </c>
      <c r="AH395">
        <v>1</v>
      </c>
      <c r="AI395">
        <v>1</v>
      </c>
      <c r="AJ395">
        <v>1</v>
      </c>
      <c r="AK395">
        <v>1</v>
      </c>
      <c r="AL395">
        <v>1</v>
      </c>
      <c r="AM395" s="49" t="s">
        <v>161</v>
      </c>
      <c r="AN395" s="49" t="s">
        <v>14</v>
      </c>
      <c r="AO395" s="49" t="s">
        <v>500</v>
      </c>
      <c r="AP395" s="49" t="s">
        <v>505</v>
      </c>
      <c r="AQ395" s="49" t="s">
        <v>13</v>
      </c>
      <c r="AR395" s="49" t="s">
        <v>487</v>
      </c>
      <c r="AS395" s="49" t="s">
        <v>488</v>
      </c>
      <c r="AT395" s="49" t="s">
        <v>489</v>
      </c>
    </row>
    <row r="396" spans="1:46" x14ac:dyDescent="0.25">
      <c r="A396">
        <v>3</v>
      </c>
      <c r="B396" t="s">
        <v>164</v>
      </c>
      <c r="C396" t="s">
        <v>164</v>
      </c>
      <c r="D396" t="s">
        <v>165</v>
      </c>
      <c r="E396" t="s">
        <v>612</v>
      </c>
      <c r="F396" t="s">
        <v>613</v>
      </c>
      <c r="G396">
        <v>1</v>
      </c>
      <c r="H396">
        <v>1</v>
      </c>
      <c r="I396">
        <v>1</v>
      </c>
      <c r="J396">
        <v>1</v>
      </c>
      <c r="K396">
        <v>1</v>
      </c>
      <c r="L396">
        <v>1</v>
      </c>
      <c r="M396">
        <v>1</v>
      </c>
      <c r="N396">
        <v>1</v>
      </c>
      <c r="O396">
        <v>1</v>
      </c>
      <c r="P396">
        <v>1</v>
      </c>
      <c r="Q396">
        <v>1</v>
      </c>
      <c r="R396">
        <v>1</v>
      </c>
      <c r="S396">
        <v>1</v>
      </c>
      <c r="T396">
        <v>1</v>
      </c>
      <c r="U396">
        <v>1</v>
      </c>
      <c r="V396">
        <v>1</v>
      </c>
      <c r="W396">
        <v>1</v>
      </c>
      <c r="X396">
        <v>1</v>
      </c>
      <c r="Y396">
        <v>1</v>
      </c>
      <c r="Z396">
        <v>1</v>
      </c>
      <c r="AA396">
        <v>1</v>
      </c>
      <c r="AB396">
        <v>1</v>
      </c>
      <c r="AC396">
        <v>1</v>
      </c>
      <c r="AD396">
        <v>1</v>
      </c>
      <c r="AE396">
        <v>1</v>
      </c>
      <c r="AF396">
        <v>1</v>
      </c>
      <c r="AG396">
        <v>1</v>
      </c>
      <c r="AH396">
        <v>1</v>
      </c>
      <c r="AI396">
        <v>1</v>
      </c>
      <c r="AJ396">
        <v>1</v>
      </c>
      <c r="AK396">
        <v>1</v>
      </c>
      <c r="AL396">
        <v>1</v>
      </c>
      <c r="AM396" s="49" t="s">
        <v>165</v>
      </c>
      <c r="AN396" s="49" t="s">
        <v>14</v>
      </c>
      <c r="AO396" s="49" t="s">
        <v>500</v>
      </c>
      <c r="AP396" s="49" t="s">
        <v>505</v>
      </c>
      <c r="AQ396" s="49" t="s">
        <v>13</v>
      </c>
      <c r="AR396" s="49" t="s">
        <v>487</v>
      </c>
      <c r="AS396" s="49" t="s">
        <v>488</v>
      </c>
      <c r="AT396" s="49" t="s">
        <v>489</v>
      </c>
    </row>
    <row r="397" spans="1:46" x14ac:dyDescent="0.25">
      <c r="A397">
        <v>3</v>
      </c>
      <c r="B397" t="s">
        <v>168</v>
      </c>
      <c r="C397" t="s">
        <v>168</v>
      </c>
      <c r="D397" t="s">
        <v>413</v>
      </c>
      <c r="E397" t="s">
        <v>612</v>
      </c>
      <c r="F397" t="s">
        <v>613</v>
      </c>
      <c r="G397">
        <v>1</v>
      </c>
      <c r="H397">
        <v>1</v>
      </c>
      <c r="I397">
        <v>1</v>
      </c>
      <c r="J397">
        <v>1</v>
      </c>
      <c r="K397">
        <v>1</v>
      </c>
      <c r="L397">
        <v>1</v>
      </c>
      <c r="M397">
        <v>1</v>
      </c>
      <c r="N397">
        <v>1</v>
      </c>
      <c r="O397">
        <v>1</v>
      </c>
      <c r="P397">
        <v>1</v>
      </c>
      <c r="Q397">
        <v>1</v>
      </c>
      <c r="R397">
        <v>1</v>
      </c>
      <c r="S397">
        <v>1</v>
      </c>
      <c r="T397">
        <v>1</v>
      </c>
      <c r="U397">
        <v>1</v>
      </c>
      <c r="V397">
        <v>1</v>
      </c>
      <c r="W397">
        <v>1</v>
      </c>
      <c r="X397">
        <v>1</v>
      </c>
      <c r="Y397">
        <v>1</v>
      </c>
      <c r="Z397">
        <v>1</v>
      </c>
      <c r="AA397">
        <v>1</v>
      </c>
      <c r="AB397">
        <v>1</v>
      </c>
      <c r="AC397">
        <v>1</v>
      </c>
      <c r="AD397">
        <v>1</v>
      </c>
      <c r="AE397">
        <v>1</v>
      </c>
      <c r="AF397">
        <v>1</v>
      </c>
      <c r="AG397">
        <v>1</v>
      </c>
      <c r="AH397">
        <v>1</v>
      </c>
      <c r="AI397">
        <v>1</v>
      </c>
      <c r="AJ397">
        <v>1</v>
      </c>
      <c r="AK397">
        <v>1</v>
      </c>
      <c r="AL397">
        <v>0</v>
      </c>
      <c r="AM397" s="49" t="s">
        <v>413</v>
      </c>
      <c r="AN397" s="49" t="s">
        <v>5</v>
      </c>
      <c r="AO397" s="49" t="s">
        <v>9</v>
      </c>
      <c r="AP397" s="49" t="s">
        <v>501</v>
      </c>
      <c r="AQ397" s="49" t="s">
        <v>9</v>
      </c>
      <c r="AR397" s="49" t="s">
        <v>495</v>
      </c>
      <c r="AS397" s="49" t="s">
        <v>496</v>
      </c>
      <c r="AT397" s="49" t="s">
        <v>497</v>
      </c>
    </row>
    <row r="398" spans="1:46" x14ac:dyDescent="0.25">
      <c r="A398">
        <v>3</v>
      </c>
      <c r="B398" t="s">
        <v>171</v>
      </c>
      <c r="C398" t="s">
        <v>171</v>
      </c>
      <c r="D398" t="s">
        <v>172</v>
      </c>
      <c r="E398" t="s">
        <v>612</v>
      </c>
      <c r="F398" t="s">
        <v>613</v>
      </c>
      <c r="G398">
        <v>1</v>
      </c>
      <c r="H398">
        <v>1</v>
      </c>
      <c r="I398">
        <v>1</v>
      </c>
      <c r="J398">
        <v>1</v>
      </c>
      <c r="K398">
        <v>1</v>
      </c>
      <c r="L398">
        <v>1</v>
      </c>
      <c r="M398">
        <v>1</v>
      </c>
      <c r="N398">
        <v>1</v>
      </c>
      <c r="O398">
        <v>1</v>
      </c>
      <c r="P398">
        <v>1</v>
      </c>
      <c r="Q398">
        <v>1</v>
      </c>
      <c r="R398">
        <v>1</v>
      </c>
      <c r="S398">
        <v>1</v>
      </c>
      <c r="T398">
        <v>1</v>
      </c>
      <c r="U398">
        <v>1</v>
      </c>
      <c r="V398">
        <v>1</v>
      </c>
      <c r="W398">
        <v>1</v>
      </c>
      <c r="X398">
        <v>1</v>
      </c>
      <c r="Y398">
        <v>1</v>
      </c>
      <c r="Z398">
        <v>1</v>
      </c>
      <c r="AA398">
        <v>1</v>
      </c>
      <c r="AB398">
        <v>1</v>
      </c>
      <c r="AC398">
        <v>1</v>
      </c>
      <c r="AD398">
        <v>1</v>
      </c>
      <c r="AE398">
        <v>1</v>
      </c>
      <c r="AF398">
        <v>1</v>
      </c>
      <c r="AG398">
        <v>1</v>
      </c>
      <c r="AH398">
        <v>1</v>
      </c>
      <c r="AI398">
        <v>1</v>
      </c>
      <c r="AJ398">
        <v>1</v>
      </c>
      <c r="AK398">
        <v>1</v>
      </c>
      <c r="AL398">
        <v>1</v>
      </c>
      <c r="AM398" s="49" t="s">
        <v>172</v>
      </c>
      <c r="AN398" s="49" t="s">
        <v>14</v>
      </c>
      <c r="AO398" s="49" t="s">
        <v>500</v>
      </c>
      <c r="AP398" s="49" t="s">
        <v>501</v>
      </c>
      <c r="AQ398" s="49" t="s">
        <v>502</v>
      </c>
      <c r="AR398" s="49" t="s">
        <v>487</v>
      </c>
      <c r="AS398" s="49" t="s">
        <v>488</v>
      </c>
      <c r="AT398" s="49" t="s">
        <v>489</v>
      </c>
    </row>
    <row r="399" spans="1:46" x14ac:dyDescent="0.25">
      <c r="A399">
        <v>3</v>
      </c>
      <c r="B399" t="s">
        <v>138</v>
      </c>
      <c r="C399" t="s">
        <v>138</v>
      </c>
      <c r="D399" t="s">
        <v>139</v>
      </c>
      <c r="E399" t="s">
        <v>612</v>
      </c>
      <c r="F399" t="s">
        <v>613</v>
      </c>
      <c r="G399">
        <v>1</v>
      </c>
      <c r="H399">
        <v>1</v>
      </c>
      <c r="I399">
        <v>1</v>
      </c>
      <c r="J399">
        <v>1</v>
      </c>
      <c r="K399">
        <v>1</v>
      </c>
      <c r="L399">
        <v>1</v>
      </c>
      <c r="M399">
        <v>1</v>
      </c>
      <c r="N399">
        <v>1</v>
      </c>
      <c r="O399">
        <v>1</v>
      </c>
      <c r="P399">
        <v>1</v>
      </c>
      <c r="Q399">
        <v>1</v>
      </c>
      <c r="R399">
        <v>1</v>
      </c>
      <c r="S399">
        <v>1</v>
      </c>
      <c r="T399">
        <v>1</v>
      </c>
      <c r="U399">
        <v>1</v>
      </c>
      <c r="V399">
        <v>1</v>
      </c>
      <c r="W399">
        <v>1</v>
      </c>
      <c r="X399">
        <v>1</v>
      </c>
      <c r="Y399">
        <v>1</v>
      </c>
      <c r="Z399">
        <v>1</v>
      </c>
      <c r="AA399">
        <v>1</v>
      </c>
      <c r="AB399">
        <v>1</v>
      </c>
      <c r="AC399">
        <v>1</v>
      </c>
      <c r="AD399">
        <v>1</v>
      </c>
      <c r="AE399">
        <v>1</v>
      </c>
      <c r="AF399">
        <v>1</v>
      </c>
      <c r="AG399">
        <v>1</v>
      </c>
      <c r="AH399">
        <v>1</v>
      </c>
      <c r="AI399">
        <v>1</v>
      </c>
      <c r="AJ399">
        <v>1</v>
      </c>
      <c r="AK399">
        <v>1</v>
      </c>
      <c r="AL399">
        <v>1</v>
      </c>
      <c r="AM399" s="49" t="s">
        <v>139</v>
      </c>
      <c r="AN399" s="49" t="s">
        <v>14</v>
      </c>
      <c r="AO399" s="49" t="s">
        <v>500</v>
      </c>
      <c r="AP399" s="49" t="s">
        <v>505</v>
      </c>
      <c r="AQ399" s="49" t="s">
        <v>13</v>
      </c>
      <c r="AR399" s="49" t="s">
        <v>487</v>
      </c>
      <c r="AS399" s="49" t="s">
        <v>488</v>
      </c>
      <c r="AT399" s="49" t="s">
        <v>489</v>
      </c>
    </row>
    <row r="400" spans="1:46" x14ac:dyDescent="0.25">
      <c r="A400">
        <v>3</v>
      </c>
      <c r="B400" t="s">
        <v>173</v>
      </c>
      <c r="C400" t="s">
        <v>173</v>
      </c>
      <c r="D400" t="s">
        <v>174</v>
      </c>
      <c r="E400" t="s">
        <v>612</v>
      </c>
      <c r="F400" t="s">
        <v>613</v>
      </c>
      <c r="G400">
        <v>1</v>
      </c>
      <c r="H400">
        <v>1</v>
      </c>
      <c r="I400">
        <v>1</v>
      </c>
      <c r="J400">
        <v>1</v>
      </c>
      <c r="K400">
        <v>1</v>
      </c>
      <c r="L400">
        <v>1</v>
      </c>
      <c r="M400">
        <v>1</v>
      </c>
      <c r="N400">
        <v>1</v>
      </c>
      <c r="O400">
        <v>1</v>
      </c>
      <c r="P400">
        <v>1</v>
      </c>
      <c r="Q400">
        <v>1</v>
      </c>
      <c r="R400">
        <v>1</v>
      </c>
      <c r="S400">
        <v>1</v>
      </c>
      <c r="T400">
        <v>1</v>
      </c>
      <c r="U400">
        <v>1</v>
      </c>
      <c r="V400">
        <v>1</v>
      </c>
      <c r="W400">
        <v>1</v>
      </c>
      <c r="X400">
        <v>1</v>
      </c>
      <c r="Y400">
        <v>1</v>
      </c>
      <c r="Z400">
        <v>1</v>
      </c>
      <c r="AA400">
        <v>1</v>
      </c>
      <c r="AB400">
        <v>1</v>
      </c>
      <c r="AC400">
        <v>1</v>
      </c>
      <c r="AD400">
        <v>1</v>
      </c>
      <c r="AE400">
        <v>1</v>
      </c>
      <c r="AF400">
        <v>1</v>
      </c>
      <c r="AG400">
        <v>1</v>
      </c>
      <c r="AH400">
        <v>1</v>
      </c>
      <c r="AI400">
        <v>1</v>
      </c>
      <c r="AJ400">
        <v>1</v>
      </c>
      <c r="AK400">
        <v>1</v>
      </c>
      <c r="AL400">
        <v>0</v>
      </c>
      <c r="AM400" s="49" t="s">
        <v>174</v>
      </c>
      <c r="AN400" s="49" t="s">
        <v>8</v>
      </c>
      <c r="AO400" s="49" t="s">
        <v>9</v>
      </c>
      <c r="AP400" s="49" t="s">
        <v>494</v>
      </c>
      <c r="AQ400" s="49" t="s">
        <v>9</v>
      </c>
      <c r="AR400" s="49" t="s">
        <v>495</v>
      </c>
      <c r="AS400" s="49" t="s">
        <v>488</v>
      </c>
      <c r="AT400" s="49" t="s">
        <v>489</v>
      </c>
    </row>
    <row r="401" spans="1:46" x14ac:dyDescent="0.25">
      <c r="A401">
        <v>3</v>
      </c>
      <c r="B401" t="s">
        <v>549</v>
      </c>
      <c r="C401" t="s">
        <v>549</v>
      </c>
      <c r="D401" t="s">
        <v>550</v>
      </c>
      <c r="E401" t="s">
        <v>612</v>
      </c>
      <c r="F401" t="s">
        <v>613</v>
      </c>
      <c r="G401">
        <v>1</v>
      </c>
      <c r="H401">
        <v>1</v>
      </c>
      <c r="I401">
        <v>1</v>
      </c>
      <c r="J401">
        <v>1</v>
      </c>
      <c r="K401">
        <v>1</v>
      </c>
      <c r="L401">
        <v>1</v>
      </c>
      <c r="M401">
        <v>1</v>
      </c>
      <c r="N401">
        <v>1</v>
      </c>
      <c r="O401">
        <v>1</v>
      </c>
      <c r="P401">
        <v>1</v>
      </c>
      <c r="Q401">
        <v>1</v>
      </c>
      <c r="R401">
        <v>1</v>
      </c>
      <c r="S401">
        <v>1</v>
      </c>
      <c r="T401">
        <v>1</v>
      </c>
      <c r="U401">
        <v>1</v>
      </c>
      <c r="V401">
        <v>1</v>
      </c>
      <c r="W401">
        <v>1</v>
      </c>
      <c r="X401">
        <v>1</v>
      </c>
      <c r="Y401">
        <v>1</v>
      </c>
      <c r="Z401">
        <v>1</v>
      </c>
      <c r="AA401">
        <v>1</v>
      </c>
      <c r="AB401">
        <v>1</v>
      </c>
      <c r="AC401">
        <v>1</v>
      </c>
      <c r="AD401">
        <v>1</v>
      </c>
      <c r="AE401">
        <v>1</v>
      </c>
      <c r="AF401">
        <v>1</v>
      </c>
      <c r="AG401">
        <v>1</v>
      </c>
      <c r="AH401">
        <v>1</v>
      </c>
      <c r="AI401">
        <v>1</v>
      </c>
      <c r="AJ401">
        <v>1</v>
      </c>
      <c r="AK401">
        <v>1</v>
      </c>
      <c r="AL401">
        <v>0</v>
      </c>
      <c r="AM401" s="49" t="e">
        <v>#N/A</v>
      </c>
      <c r="AN401" s="49" t="e">
        <v>#N/A</v>
      </c>
      <c r="AO401" s="49" t="e">
        <v>#N/A</v>
      </c>
      <c r="AP401" s="49" t="e">
        <v>#N/A</v>
      </c>
      <c r="AQ401" s="49" t="e">
        <v>#N/A</v>
      </c>
      <c r="AR401" s="49" t="e">
        <v>#N/A</v>
      </c>
      <c r="AS401" s="49" t="e">
        <v>#N/A</v>
      </c>
      <c r="AT401" s="49" t="e">
        <v>#N/A</v>
      </c>
    </row>
    <row r="402" spans="1:46" x14ac:dyDescent="0.25">
      <c r="A402">
        <v>3</v>
      </c>
      <c r="B402" t="s">
        <v>182</v>
      </c>
      <c r="C402" t="s">
        <v>182</v>
      </c>
      <c r="D402" t="s">
        <v>183</v>
      </c>
      <c r="E402" t="s">
        <v>612</v>
      </c>
      <c r="F402" t="s">
        <v>613</v>
      </c>
      <c r="G402">
        <v>1</v>
      </c>
      <c r="H402">
        <v>1</v>
      </c>
      <c r="I402">
        <v>1</v>
      </c>
      <c r="J402">
        <v>1</v>
      </c>
      <c r="K402">
        <v>1</v>
      </c>
      <c r="L402">
        <v>1</v>
      </c>
      <c r="M402">
        <v>1</v>
      </c>
      <c r="N402">
        <v>1</v>
      </c>
      <c r="O402">
        <v>1</v>
      </c>
      <c r="P402">
        <v>1</v>
      </c>
      <c r="Q402">
        <v>1</v>
      </c>
      <c r="R402">
        <v>0</v>
      </c>
      <c r="S402">
        <v>0</v>
      </c>
      <c r="T402">
        <v>0</v>
      </c>
      <c r="U402">
        <v>1</v>
      </c>
      <c r="V402">
        <v>1</v>
      </c>
      <c r="W402">
        <v>1</v>
      </c>
      <c r="X402">
        <v>1</v>
      </c>
      <c r="Y402">
        <v>1</v>
      </c>
      <c r="Z402">
        <v>1</v>
      </c>
      <c r="AA402">
        <v>1</v>
      </c>
      <c r="AB402">
        <v>1</v>
      </c>
      <c r="AC402">
        <v>1</v>
      </c>
      <c r="AD402">
        <v>1</v>
      </c>
      <c r="AE402">
        <v>1</v>
      </c>
      <c r="AF402">
        <v>1</v>
      </c>
      <c r="AG402">
        <v>1</v>
      </c>
      <c r="AH402">
        <v>1</v>
      </c>
      <c r="AI402">
        <v>1</v>
      </c>
      <c r="AJ402">
        <v>1</v>
      </c>
      <c r="AK402">
        <v>1</v>
      </c>
      <c r="AL402">
        <v>1</v>
      </c>
      <c r="AM402" s="49" t="s">
        <v>183</v>
      </c>
      <c r="AN402" s="49" t="s">
        <v>14</v>
      </c>
      <c r="AO402" s="49" t="s">
        <v>500</v>
      </c>
      <c r="AP402" s="49" t="s">
        <v>505</v>
      </c>
      <c r="AQ402" s="49" t="s">
        <v>13</v>
      </c>
      <c r="AR402" s="49" t="s">
        <v>487</v>
      </c>
      <c r="AS402" s="49" t="s">
        <v>488</v>
      </c>
      <c r="AT402" s="49" t="s">
        <v>489</v>
      </c>
    </row>
    <row r="403" spans="1:46" x14ac:dyDescent="0.25">
      <c r="A403">
        <v>3</v>
      </c>
      <c r="B403" t="s">
        <v>186</v>
      </c>
      <c r="C403" t="s">
        <v>186</v>
      </c>
      <c r="D403" t="s">
        <v>187</v>
      </c>
      <c r="E403" t="s">
        <v>612</v>
      </c>
      <c r="F403" t="s">
        <v>613</v>
      </c>
      <c r="G403">
        <v>1</v>
      </c>
      <c r="H403">
        <v>1</v>
      </c>
      <c r="I403">
        <v>1</v>
      </c>
      <c r="J403">
        <v>1</v>
      </c>
      <c r="K403">
        <v>1</v>
      </c>
      <c r="L403">
        <v>1</v>
      </c>
      <c r="M403">
        <v>1</v>
      </c>
      <c r="N403">
        <v>1</v>
      </c>
      <c r="O403">
        <v>1</v>
      </c>
      <c r="P403">
        <v>1</v>
      </c>
      <c r="Q403">
        <v>1</v>
      </c>
      <c r="R403">
        <v>1</v>
      </c>
      <c r="S403">
        <v>1</v>
      </c>
      <c r="T403">
        <v>1</v>
      </c>
      <c r="U403">
        <v>1</v>
      </c>
      <c r="V403">
        <v>1</v>
      </c>
      <c r="W403">
        <v>1</v>
      </c>
      <c r="X403">
        <v>1</v>
      </c>
      <c r="Y403">
        <v>1</v>
      </c>
      <c r="Z403">
        <v>1</v>
      </c>
      <c r="AA403">
        <v>1</v>
      </c>
      <c r="AB403">
        <v>1</v>
      </c>
      <c r="AC403">
        <v>1</v>
      </c>
      <c r="AD403">
        <v>1</v>
      </c>
      <c r="AE403">
        <v>1</v>
      </c>
      <c r="AF403">
        <v>1</v>
      </c>
      <c r="AG403">
        <v>1</v>
      </c>
      <c r="AH403">
        <v>1</v>
      </c>
      <c r="AI403">
        <v>1</v>
      </c>
      <c r="AJ403">
        <v>1</v>
      </c>
      <c r="AK403">
        <v>1</v>
      </c>
      <c r="AL403">
        <v>0</v>
      </c>
      <c r="AM403" s="49" t="s">
        <v>187</v>
      </c>
      <c r="AN403" s="49" t="s">
        <v>14</v>
      </c>
      <c r="AO403" s="49" t="s">
        <v>507</v>
      </c>
      <c r="AP403" s="49" t="s">
        <v>501</v>
      </c>
      <c r="AQ403" s="49" t="s">
        <v>10</v>
      </c>
      <c r="AR403" s="49" t="s">
        <v>487</v>
      </c>
      <c r="AS403" s="49" t="s">
        <v>488</v>
      </c>
      <c r="AT403" s="49" t="s">
        <v>489</v>
      </c>
    </row>
    <row r="404" spans="1:46" x14ac:dyDescent="0.25">
      <c r="A404">
        <v>3</v>
      </c>
      <c r="B404" t="s">
        <v>188</v>
      </c>
      <c r="C404" t="s">
        <v>188</v>
      </c>
      <c r="D404" t="s">
        <v>189</v>
      </c>
      <c r="E404" t="s">
        <v>612</v>
      </c>
      <c r="F404" t="s">
        <v>613</v>
      </c>
      <c r="G404">
        <v>1</v>
      </c>
      <c r="H404">
        <v>1</v>
      </c>
      <c r="I404">
        <v>1</v>
      </c>
      <c r="J404">
        <v>1</v>
      </c>
      <c r="K404">
        <v>1</v>
      </c>
      <c r="L404">
        <v>1</v>
      </c>
      <c r="M404">
        <v>1</v>
      </c>
      <c r="N404">
        <v>1</v>
      </c>
      <c r="O404">
        <v>1</v>
      </c>
      <c r="P404">
        <v>1</v>
      </c>
      <c r="Q404">
        <v>1</v>
      </c>
      <c r="R404">
        <v>1</v>
      </c>
      <c r="S404">
        <v>1</v>
      </c>
      <c r="T404">
        <v>1</v>
      </c>
      <c r="U404">
        <v>1</v>
      </c>
      <c r="V404">
        <v>1</v>
      </c>
      <c r="W404">
        <v>1</v>
      </c>
      <c r="X404">
        <v>1</v>
      </c>
      <c r="Y404">
        <v>1</v>
      </c>
      <c r="Z404">
        <v>1</v>
      </c>
      <c r="AA404">
        <v>1</v>
      </c>
      <c r="AB404">
        <v>1</v>
      </c>
      <c r="AC404">
        <v>1</v>
      </c>
      <c r="AD404">
        <v>1</v>
      </c>
      <c r="AE404">
        <v>1</v>
      </c>
      <c r="AF404">
        <v>1</v>
      </c>
      <c r="AG404">
        <v>1</v>
      </c>
      <c r="AH404">
        <v>1</v>
      </c>
      <c r="AI404">
        <v>1</v>
      </c>
      <c r="AJ404">
        <v>1</v>
      </c>
      <c r="AK404">
        <v>1</v>
      </c>
      <c r="AL404">
        <v>0</v>
      </c>
      <c r="AM404" s="49" t="s">
        <v>189</v>
      </c>
      <c r="AN404" s="49" t="s">
        <v>14</v>
      </c>
      <c r="AO404" s="49" t="s">
        <v>506</v>
      </c>
      <c r="AP404" s="49" t="s">
        <v>501</v>
      </c>
      <c r="AQ404" s="49" t="s">
        <v>10</v>
      </c>
      <c r="AR404" s="49" t="s">
        <v>495</v>
      </c>
      <c r="AS404" s="49" t="s">
        <v>488</v>
      </c>
      <c r="AT404" s="49" t="s">
        <v>489</v>
      </c>
    </row>
    <row r="405" spans="1:46" x14ac:dyDescent="0.25">
      <c r="A405">
        <v>3</v>
      </c>
      <c r="B405" t="s">
        <v>194</v>
      </c>
      <c r="C405" t="s">
        <v>194</v>
      </c>
      <c r="D405" t="s">
        <v>195</v>
      </c>
      <c r="E405" t="s">
        <v>612</v>
      </c>
      <c r="F405" t="s">
        <v>613</v>
      </c>
      <c r="G405">
        <v>1</v>
      </c>
      <c r="H405">
        <v>1</v>
      </c>
      <c r="I405">
        <v>1</v>
      </c>
      <c r="J405">
        <v>1</v>
      </c>
      <c r="K405">
        <v>1</v>
      </c>
      <c r="L405">
        <v>1</v>
      </c>
      <c r="M405">
        <v>1</v>
      </c>
      <c r="N405">
        <v>1</v>
      </c>
      <c r="O405">
        <v>1</v>
      </c>
      <c r="P405">
        <v>1</v>
      </c>
      <c r="Q405">
        <v>1</v>
      </c>
      <c r="R405">
        <v>1</v>
      </c>
      <c r="S405">
        <v>1</v>
      </c>
      <c r="T405">
        <v>1</v>
      </c>
      <c r="U405">
        <v>1</v>
      </c>
      <c r="V405">
        <v>1</v>
      </c>
      <c r="W405">
        <v>1</v>
      </c>
      <c r="X405">
        <v>1</v>
      </c>
      <c r="Y405">
        <v>1</v>
      </c>
      <c r="Z405">
        <v>1</v>
      </c>
      <c r="AA405">
        <v>1</v>
      </c>
      <c r="AB405">
        <v>1</v>
      </c>
      <c r="AC405">
        <v>1</v>
      </c>
      <c r="AD405">
        <v>1</v>
      </c>
      <c r="AE405">
        <v>1</v>
      </c>
      <c r="AF405">
        <v>1</v>
      </c>
      <c r="AG405">
        <v>1</v>
      </c>
      <c r="AH405">
        <v>1</v>
      </c>
      <c r="AI405">
        <v>1</v>
      </c>
      <c r="AJ405">
        <v>1</v>
      </c>
      <c r="AK405">
        <v>1</v>
      </c>
      <c r="AL405">
        <v>0</v>
      </c>
      <c r="AM405" s="49" t="s">
        <v>195</v>
      </c>
      <c r="AN405" s="49" t="s">
        <v>14</v>
      </c>
      <c r="AO405" s="49" t="s">
        <v>507</v>
      </c>
      <c r="AP405" s="49" t="s">
        <v>494</v>
      </c>
      <c r="AQ405" s="49" t="s">
        <v>10</v>
      </c>
      <c r="AR405" s="49" t="s">
        <v>487</v>
      </c>
      <c r="AS405" s="49" t="s">
        <v>488</v>
      </c>
      <c r="AT405" s="49" t="s">
        <v>489</v>
      </c>
    </row>
    <row r="406" spans="1:46" x14ac:dyDescent="0.25">
      <c r="A406">
        <v>3</v>
      </c>
      <c r="B406" t="s">
        <v>190</v>
      </c>
      <c r="C406" t="s">
        <v>190</v>
      </c>
      <c r="D406" t="s">
        <v>191</v>
      </c>
      <c r="E406" t="s">
        <v>612</v>
      </c>
      <c r="F406" t="s">
        <v>613</v>
      </c>
      <c r="G406">
        <v>1</v>
      </c>
      <c r="H406">
        <v>1</v>
      </c>
      <c r="I406">
        <v>1</v>
      </c>
      <c r="J406">
        <v>1</v>
      </c>
      <c r="K406">
        <v>1</v>
      </c>
      <c r="L406">
        <v>1</v>
      </c>
      <c r="M406">
        <v>1</v>
      </c>
      <c r="N406">
        <v>1</v>
      </c>
      <c r="O406">
        <v>1</v>
      </c>
      <c r="P406">
        <v>1</v>
      </c>
      <c r="Q406">
        <v>1</v>
      </c>
      <c r="R406">
        <v>1</v>
      </c>
      <c r="S406">
        <v>1</v>
      </c>
      <c r="T406">
        <v>1</v>
      </c>
      <c r="U406">
        <v>1</v>
      </c>
      <c r="V406">
        <v>1</v>
      </c>
      <c r="W406">
        <v>1</v>
      </c>
      <c r="X406">
        <v>1</v>
      </c>
      <c r="Y406">
        <v>1</v>
      </c>
      <c r="Z406">
        <v>1</v>
      </c>
      <c r="AA406">
        <v>1</v>
      </c>
      <c r="AB406">
        <v>1</v>
      </c>
      <c r="AC406">
        <v>1</v>
      </c>
      <c r="AD406">
        <v>1</v>
      </c>
      <c r="AE406">
        <v>1</v>
      </c>
      <c r="AF406">
        <v>1</v>
      </c>
      <c r="AG406">
        <v>1</v>
      </c>
      <c r="AH406">
        <v>1</v>
      </c>
      <c r="AI406">
        <v>1</v>
      </c>
      <c r="AJ406">
        <v>1</v>
      </c>
      <c r="AK406">
        <v>1</v>
      </c>
      <c r="AL406">
        <v>0</v>
      </c>
      <c r="AM406" s="49" t="s">
        <v>191</v>
      </c>
      <c r="AN406" s="49" t="s">
        <v>14</v>
      </c>
      <c r="AO406" s="49" t="s">
        <v>507</v>
      </c>
      <c r="AP406" s="49" t="s">
        <v>494</v>
      </c>
      <c r="AQ406" s="49" t="s">
        <v>10</v>
      </c>
      <c r="AR406" s="49" t="s">
        <v>487</v>
      </c>
      <c r="AS406" s="49" t="s">
        <v>488</v>
      </c>
      <c r="AT406" s="49" t="s">
        <v>489</v>
      </c>
    </row>
    <row r="407" spans="1:46" x14ac:dyDescent="0.25">
      <c r="A407">
        <v>3</v>
      </c>
      <c r="B407" t="s">
        <v>196</v>
      </c>
      <c r="C407" t="s">
        <v>196</v>
      </c>
      <c r="D407" t="s">
        <v>197</v>
      </c>
      <c r="E407" t="s">
        <v>612</v>
      </c>
      <c r="F407" t="s">
        <v>613</v>
      </c>
      <c r="G407">
        <v>1</v>
      </c>
      <c r="H407">
        <v>1</v>
      </c>
      <c r="I407">
        <v>1</v>
      </c>
      <c r="J407">
        <v>1</v>
      </c>
      <c r="K407">
        <v>1</v>
      </c>
      <c r="L407">
        <v>1</v>
      </c>
      <c r="M407">
        <v>1</v>
      </c>
      <c r="N407">
        <v>1</v>
      </c>
      <c r="O407">
        <v>1</v>
      </c>
      <c r="P407">
        <v>1</v>
      </c>
      <c r="Q407">
        <v>1</v>
      </c>
      <c r="R407">
        <v>1</v>
      </c>
      <c r="S407">
        <v>1</v>
      </c>
      <c r="T407">
        <v>1</v>
      </c>
      <c r="U407">
        <v>1</v>
      </c>
      <c r="V407">
        <v>1</v>
      </c>
      <c r="W407">
        <v>1</v>
      </c>
      <c r="X407">
        <v>1</v>
      </c>
      <c r="Y407">
        <v>1</v>
      </c>
      <c r="Z407">
        <v>1</v>
      </c>
      <c r="AA407">
        <v>1</v>
      </c>
      <c r="AB407">
        <v>1</v>
      </c>
      <c r="AC407">
        <v>1</v>
      </c>
      <c r="AD407">
        <v>1</v>
      </c>
      <c r="AE407">
        <v>1</v>
      </c>
      <c r="AF407">
        <v>1</v>
      </c>
      <c r="AG407">
        <v>1</v>
      </c>
      <c r="AH407">
        <v>1</v>
      </c>
      <c r="AI407">
        <v>1</v>
      </c>
      <c r="AJ407">
        <v>1</v>
      </c>
      <c r="AK407">
        <v>1</v>
      </c>
      <c r="AL407">
        <v>1</v>
      </c>
      <c r="AM407" s="49" t="s">
        <v>197</v>
      </c>
      <c r="AN407" s="49" t="s">
        <v>14</v>
      </c>
      <c r="AO407" s="49" t="s">
        <v>500</v>
      </c>
      <c r="AP407" s="49" t="s">
        <v>505</v>
      </c>
      <c r="AQ407" s="49" t="s">
        <v>13</v>
      </c>
      <c r="AR407" s="49" t="s">
        <v>487</v>
      </c>
      <c r="AS407" s="49" t="s">
        <v>488</v>
      </c>
      <c r="AT407" s="49" t="s">
        <v>489</v>
      </c>
    </row>
    <row r="408" spans="1:46" x14ac:dyDescent="0.25">
      <c r="A408">
        <v>3</v>
      </c>
      <c r="B408" t="s">
        <v>206</v>
      </c>
      <c r="C408" t="s">
        <v>206</v>
      </c>
      <c r="D408" t="s">
        <v>207</v>
      </c>
      <c r="E408" t="s">
        <v>612</v>
      </c>
      <c r="F408" t="s">
        <v>613</v>
      </c>
      <c r="G408">
        <v>1</v>
      </c>
      <c r="H408">
        <v>1</v>
      </c>
      <c r="I408">
        <v>1</v>
      </c>
      <c r="J408">
        <v>1</v>
      </c>
      <c r="K408">
        <v>1</v>
      </c>
      <c r="L408">
        <v>1</v>
      </c>
      <c r="M408">
        <v>1</v>
      </c>
      <c r="N408">
        <v>1</v>
      </c>
      <c r="O408">
        <v>1</v>
      </c>
      <c r="P408">
        <v>1</v>
      </c>
      <c r="Q408">
        <v>1</v>
      </c>
      <c r="R408">
        <v>1</v>
      </c>
      <c r="S408">
        <v>1</v>
      </c>
      <c r="T408">
        <v>1</v>
      </c>
      <c r="U408">
        <v>1</v>
      </c>
      <c r="V408">
        <v>1</v>
      </c>
      <c r="W408">
        <v>1</v>
      </c>
      <c r="X408">
        <v>1</v>
      </c>
      <c r="Y408">
        <v>1</v>
      </c>
      <c r="Z408">
        <v>1</v>
      </c>
      <c r="AA408">
        <v>1</v>
      </c>
      <c r="AB408">
        <v>1</v>
      </c>
      <c r="AC408">
        <v>1</v>
      </c>
      <c r="AD408">
        <v>1</v>
      </c>
      <c r="AE408">
        <v>1</v>
      </c>
      <c r="AF408">
        <v>1</v>
      </c>
      <c r="AG408">
        <v>1</v>
      </c>
      <c r="AH408">
        <v>1</v>
      </c>
      <c r="AI408">
        <v>1</v>
      </c>
      <c r="AJ408">
        <v>1</v>
      </c>
      <c r="AK408">
        <v>1</v>
      </c>
      <c r="AL408">
        <v>1</v>
      </c>
      <c r="AM408" s="49" t="s">
        <v>207</v>
      </c>
      <c r="AN408" s="49" t="s">
        <v>14</v>
      </c>
      <c r="AO408" s="49" t="s">
        <v>500</v>
      </c>
      <c r="AP408" s="49" t="s">
        <v>505</v>
      </c>
      <c r="AQ408" s="49" t="s">
        <v>13</v>
      </c>
      <c r="AR408" s="49" t="s">
        <v>487</v>
      </c>
      <c r="AS408" s="49" t="s">
        <v>488</v>
      </c>
      <c r="AT408" s="49" t="s">
        <v>489</v>
      </c>
    </row>
    <row r="409" spans="1:46" x14ac:dyDescent="0.25">
      <c r="A409">
        <v>3</v>
      </c>
      <c r="B409" t="s">
        <v>493</v>
      </c>
      <c r="C409" t="s">
        <v>551</v>
      </c>
      <c r="D409" t="s">
        <v>552</v>
      </c>
      <c r="E409" t="s">
        <v>612</v>
      </c>
      <c r="F409" t="s">
        <v>613</v>
      </c>
      <c r="G409">
        <v>1</v>
      </c>
      <c r="H409">
        <v>1</v>
      </c>
      <c r="I409">
        <v>1</v>
      </c>
      <c r="J409">
        <v>1</v>
      </c>
      <c r="K409">
        <v>1</v>
      </c>
      <c r="L409">
        <v>1</v>
      </c>
      <c r="M409">
        <v>1</v>
      </c>
      <c r="N409">
        <v>1</v>
      </c>
      <c r="O409">
        <v>1</v>
      </c>
      <c r="P409">
        <v>1</v>
      </c>
      <c r="Q409">
        <v>1</v>
      </c>
      <c r="R409">
        <v>1</v>
      </c>
      <c r="S409">
        <v>1</v>
      </c>
      <c r="T409">
        <v>1</v>
      </c>
      <c r="U409">
        <v>1</v>
      </c>
      <c r="V409">
        <v>1</v>
      </c>
      <c r="W409">
        <v>1</v>
      </c>
      <c r="X409">
        <v>1</v>
      </c>
      <c r="Y409">
        <v>1</v>
      </c>
      <c r="Z409">
        <v>1</v>
      </c>
      <c r="AA409">
        <v>1</v>
      </c>
      <c r="AB409">
        <v>1</v>
      </c>
      <c r="AC409">
        <v>1</v>
      </c>
      <c r="AD409">
        <v>1</v>
      </c>
      <c r="AE409">
        <v>1</v>
      </c>
      <c r="AF409">
        <v>1</v>
      </c>
      <c r="AG409">
        <v>1</v>
      </c>
      <c r="AH409">
        <v>1</v>
      </c>
      <c r="AI409">
        <v>1</v>
      </c>
      <c r="AJ409">
        <v>1</v>
      </c>
      <c r="AK409">
        <v>1</v>
      </c>
      <c r="AL409">
        <v>1</v>
      </c>
      <c r="AM409" s="49" t="e">
        <v>#N/A</v>
      </c>
      <c r="AN409" s="49" t="e">
        <v>#N/A</v>
      </c>
      <c r="AO409" s="49" t="e">
        <v>#N/A</v>
      </c>
      <c r="AP409" s="49" t="e">
        <v>#N/A</v>
      </c>
      <c r="AQ409" s="49" t="e">
        <v>#N/A</v>
      </c>
      <c r="AR409" s="49" t="e">
        <v>#N/A</v>
      </c>
      <c r="AS409" s="49" t="e">
        <v>#N/A</v>
      </c>
      <c r="AT409" s="49" t="e">
        <v>#N/A</v>
      </c>
    </row>
    <row r="410" spans="1:46" x14ac:dyDescent="0.25">
      <c r="A410">
        <v>3</v>
      </c>
      <c r="B410" t="s">
        <v>200</v>
      </c>
      <c r="C410" t="s">
        <v>200</v>
      </c>
      <c r="D410" t="s">
        <v>201</v>
      </c>
      <c r="E410" t="s">
        <v>612</v>
      </c>
      <c r="F410" t="s">
        <v>613</v>
      </c>
      <c r="G410">
        <v>1</v>
      </c>
      <c r="H410">
        <v>1</v>
      </c>
      <c r="I410">
        <v>1</v>
      </c>
      <c r="J410">
        <v>1</v>
      </c>
      <c r="K410">
        <v>1</v>
      </c>
      <c r="L410">
        <v>1</v>
      </c>
      <c r="M410">
        <v>1</v>
      </c>
      <c r="N410">
        <v>1</v>
      </c>
      <c r="O410">
        <v>1</v>
      </c>
      <c r="P410">
        <v>1</v>
      </c>
      <c r="Q410">
        <v>1</v>
      </c>
      <c r="R410">
        <v>1</v>
      </c>
      <c r="S410">
        <v>1</v>
      </c>
      <c r="T410">
        <v>1</v>
      </c>
      <c r="U410">
        <v>1</v>
      </c>
      <c r="V410">
        <v>1</v>
      </c>
      <c r="W410">
        <v>1</v>
      </c>
      <c r="X410">
        <v>1</v>
      </c>
      <c r="Y410">
        <v>1</v>
      </c>
      <c r="Z410">
        <v>1</v>
      </c>
      <c r="AA410">
        <v>1</v>
      </c>
      <c r="AB410">
        <v>1</v>
      </c>
      <c r="AC410">
        <v>1</v>
      </c>
      <c r="AD410">
        <v>1</v>
      </c>
      <c r="AE410">
        <v>1</v>
      </c>
      <c r="AF410">
        <v>1</v>
      </c>
      <c r="AG410">
        <v>1</v>
      </c>
      <c r="AH410">
        <v>1</v>
      </c>
      <c r="AI410">
        <v>1</v>
      </c>
      <c r="AJ410">
        <v>1</v>
      </c>
      <c r="AK410">
        <v>1</v>
      </c>
      <c r="AL410">
        <v>0</v>
      </c>
      <c r="AM410" s="49" t="s">
        <v>201</v>
      </c>
      <c r="AN410" s="49" t="s">
        <v>14</v>
      </c>
      <c r="AO410" s="49" t="s">
        <v>485</v>
      </c>
      <c r="AP410" s="49" t="s">
        <v>494</v>
      </c>
      <c r="AQ410" s="49" t="s">
        <v>11</v>
      </c>
      <c r="AR410" s="49" t="s">
        <v>487</v>
      </c>
      <c r="AS410" s="49" t="s">
        <v>488</v>
      </c>
      <c r="AT410" s="49" t="s">
        <v>489</v>
      </c>
    </row>
    <row r="411" spans="1:46" x14ac:dyDescent="0.25">
      <c r="A411">
        <v>3</v>
      </c>
      <c r="B411" t="s">
        <v>198</v>
      </c>
      <c r="C411" t="s">
        <v>198</v>
      </c>
      <c r="D411" t="s">
        <v>199</v>
      </c>
      <c r="E411" t="s">
        <v>612</v>
      </c>
      <c r="F411" t="s">
        <v>613</v>
      </c>
      <c r="G411">
        <v>1</v>
      </c>
      <c r="H411">
        <v>1</v>
      </c>
      <c r="I411">
        <v>1</v>
      </c>
      <c r="J411">
        <v>1</v>
      </c>
      <c r="K411">
        <v>1</v>
      </c>
      <c r="L411">
        <v>1</v>
      </c>
      <c r="M411">
        <v>1</v>
      </c>
      <c r="N411">
        <v>1</v>
      </c>
      <c r="O411">
        <v>1</v>
      </c>
      <c r="P411">
        <v>1</v>
      </c>
      <c r="Q411">
        <v>1</v>
      </c>
      <c r="R411">
        <v>1</v>
      </c>
      <c r="S411">
        <v>1</v>
      </c>
      <c r="T411">
        <v>1</v>
      </c>
      <c r="U411">
        <v>1</v>
      </c>
      <c r="V411">
        <v>1</v>
      </c>
      <c r="W411">
        <v>1</v>
      </c>
      <c r="X411">
        <v>1</v>
      </c>
      <c r="Y411">
        <v>1</v>
      </c>
      <c r="Z411">
        <v>1</v>
      </c>
      <c r="AA411">
        <v>1</v>
      </c>
      <c r="AB411">
        <v>1</v>
      </c>
      <c r="AC411">
        <v>1</v>
      </c>
      <c r="AD411">
        <v>1</v>
      </c>
      <c r="AE411">
        <v>1</v>
      </c>
      <c r="AF411">
        <v>1</v>
      </c>
      <c r="AG411">
        <v>1</v>
      </c>
      <c r="AH411">
        <v>1</v>
      </c>
      <c r="AI411">
        <v>1</v>
      </c>
      <c r="AJ411">
        <v>1</v>
      </c>
      <c r="AK411">
        <v>1</v>
      </c>
      <c r="AL411">
        <v>0</v>
      </c>
      <c r="AM411" s="49" t="s">
        <v>199</v>
      </c>
      <c r="AN411" s="49" t="s">
        <v>14</v>
      </c>
      <c r="AO411" s="49" t="s">
        <v>485</v>
      </c>
      <c r="AP411" s="49" t="s">
        <v>494</v>
      </c>
      <c r="AQ411" s="49" t="s">
        <v>11</v>
      </c>
      <c r="AR411" s="49" t="s">
        <v>487</v>
      </c>
      <c r="AS411" s="49" t="s">
        <v>488</v>
      </c>
      <c r="AT411" s="49" t="s">
        <v>489</v>
      </c>
    </row>
    <row r="412" spans="1:46" x14ac:dyDescent="0.25">
      <c r="A412">
        <v>3</v>
      </c>
      <c r="B412" t="s">
        <v>205</v>
      </c>
      <c r="C412" t="s">
        <v>205</v>
      </c>
      <c r="D412" t="s">
        <v>416</v>
      </c>
      <c r="E412" t="s">
        <v>612</v>
      </c>
      <c r="F412" t="s">
        <v>613</v>
      </c>
      <c r="G412">
        <v>1</v>
      </c>
      <c r="H412">
        <v>1</v>
      </c>
      <c r="I412">
        <v>1</v>
      </c>
      <c r="J412">
        <v>1</v>
      </c>
      <c r="K412">
        <v>1</v>
      </c>
      <c r="L412">
        <v>1</v>
      </c>
      <c r="M412">
        <v>1</v>
      </c>
      <c r="N412">
        <v>1</v>
      </c>
      <c r="O412">
        <v>1</v>
      </c>
      <c r="P412">
        <v>1</v>
      </c>
      <c r="Q412">
        <v>1</v>
      </c>
      <c r="R412">
        <v>1</v>
      </c>
      <c r="S412">
        <v>1</v>
      </c>
      <c r="T412">
        <v>1</v>
      </c>
      <c r="U412">
        <v>1</v>
      </c>
      <c r="V412">
        <v>1</v>
      </c>
      <c r="W412">
        <v>1</v>
      </c>
      <c r="X412">
        <v>1</v>
      </c>
      <c r="Y412">
        <v>1</v>
      </c>
      <c r="Z412">
        <v>1</v>
      </c>
      <c r="AA412">
        <v>1</v>
      </c>
      <c r="AB412">
        <v>1</v>
      </c>
      <c r="AC412">
        <v>1</v>
      </c>
      <c r="AD412">
        <v>1</v>
      </c>
      <c r="AE412">
        <v>1</v>
      </c>
      <c r="AF412">
        <v>1</v>
      </c>
      <c r="AG412">
        <v>1</v>
      </c>
      <c r="AH412">
        <v>1</v>
      </c>
      <c r="AI412">
        <v>1</v>
      </c>
      <c r="AJ412">
        <v>1</v>
      </c>
      <c r="AK412">
        <v>1</v>
      </c>
      <c r="AL412">
        <v>0</v>
      </c>
      <c r="AM412" s="49" t="s">
        <v>416</v>
      </c>
      <c r="AN412" s="49" t="s">
        <v>14</v>
      </c>
      <c r="AO412" s="49" t="s">
        <v>485</v>
      </c>
      <c r="AP412" s="49" t="s">
        <v>501</v>
      </c>
      <c r="AQ412" s="49" t="s">
        <v>11</v>
      </c>
      <c r="AR412" s="49" t="s">
        <v>495</v>
      </c>
      <c r="AS412" s="49" t="s">
        <v>496</v>
      </c>
      <c r="AT412" s="49" t="s">
        <v>497</v>
      </c>
    </row>
    <row r="413" spans="1:46" x14ac:dyDescent="0.25">
      <c r="A413">
        <v>3</v>
      </c>
      <c r="B413" t="s">
        <v>202</v>
      </c>
      <c r="C413" t="s">
        <v>202</v>
      </c>
      <c r="D413" t="s">
        <v>203</v>
      </c>
      <c r="E413" t="s">
        <v>612</v>
      </c>
      <c r="F413" t="s">
        <v>613</v>
      </c>
      <c r="G413">
        <v>1</v>
      </c>
      <c r="H413">
        <v>1</v>
      </c>
      <c r="I413">
        <v>1</v>
      </c>
      <c r="J413">
        <v>1</v>
      </c>
      <c r="K413">
        <v>1</v>
      </c>
      <c r="L413">
        <v>1</v>
      </c>
      <c r="M413">
        <v>1</v>
      </c>
      <c r="N413">
        <v>1</v>
      </c>
      <c r="O413">
        <v>1</v>
      </c>
      <c r="P413">
        <v>1</v>
      </c>
      <c r="Q413">
        <v>1</v>
      </c>
      <c r="R413">
        <v>1</v>
      </c>
      <c r="S413">
        <v>1</v>
      </c>
      <c r="T413">
        <v>1</v>
      </c>
      <c r="U413">
        <v>1</v>
      </c>
      <c r="V413">
        <v>1</v>
      </c>
      <c r="W413">
        <v>1</v>
      </c>
      <c r="X413">
        <v>1</v>
      </c>
      <c r="Y413">
        <v>1</v>
      </c>
      <c r="Z413">
        <v>1</v>
      </c>
      <c r="AA413">
        <v>1</v>
      </c>
      <c r="AB413">
        <v>1</v>
      </c>
      <c r="AC413">
        <v>1</v>
      </c>
      <c r="AD413">
        <v>1</v>
      </c>
      <c r="AE413">
        <v>1</v>
      </c>
      <c r="AF413">
        <v>1</v>
      </c>
      <c r="AG413">
        <v>1</v>
      </c>
      <c r="AH413">
        <v>1</v>
      </c>
      <c r="AI413">
        <v>1</v>
      </c>
      <c r="AJ413">
        <v>1</v>
      </c>
      <c r="AK413">
        <v>1</v>
      </c>
      <c r="AL413">
        <v>1</v>
      </c>
      <c r="AM413" s="49" t="s">
        <v>203</v>
      </c>
      <c r="AN413" s="49" t="s">
        <v>14</v>
      </c>
      <c r="AO413" s="49" t="s">
        <v>500</v>
      </c>
      <c r="AP413" s="49" t="s">
        <v>505</v>
      </c>
      <c r="AQ413" s="49" t="s">
        <v>13</v>
      </c>
      <c r="AR413" s="49" t="s">
        <v>487</v>
      </c>
      <c r="AS413" s="49" t="s">
        <v>488</v>
      </c>
      <c r="AT413" s="49" t="s">
        <v>489</v>
      </c>
    </row>
    <row r="414" spans="1:46" x14ac:dyDescent="0.25">
      <c r="A414">
        <v>3</v>
      </c>
      <c r="B414" t="s">
        <v>204</v>
      </c>
      <c r="C414" t="s">
        <v>204</v>
      </c>
      <c r="D414" t="s">
        <v>553</v>
      </c>
      <c r="E414" t="s">
        <v>612</v>
      </c>
      <c r="F414" t="s">
        <v>613</v>
      </c>
      <c r="G414">
        <v>1</v>
      </c>
      <c r="H414">
        <v>1</v>
      </c>
      <c r="I414">
        <v>1</v>
      </c>
      <c r="J414">
        <v>1</v>
      </c>
      <c r="K414">
        <v>1</v>
      </c>
      <c r="L414">
        <v>1</v>
      </c>
      <c r="M414">
        <v>1</v>
      </c>
      <c r="N414">
        <v>1</v>
      </c>
      <c r="O414">
        <v>1</v>
      </c>
      <c r="P414">
        <v>1</v>
      </c>
      <c r="Q414">
        <v>1</v>
      </c>
      <c r="R414">
        <v>1</v>
      </c>
      <c r="S414">
        <v>1</v>
      </c>
      <c r="T414">
        <v>1</v>
      </c>
      <c r="U414">
        <v>1</v>
      </c>
      <c r="V414">
        <v>1</v>
      </c>
      <c r="W414">
        <v>1</v>
      </c>
      <c r="X414">
        <v>1</v>
      </c>
      <c r="Y414">
        <v>1</v>
      </c>
      <c r="Z414">
        <v>1</v>
      </c>
      <c r="AA414">
        <v>1</v>
      </c>
      <c r="AB414">
        <v>1</v>
      </c>
      <c r="AC414">
        <v>1</v>
      </c>
      <c r="AD414">
        <v>1</v>
      </c>
      <c r="AE414">
        <v>1</v>
      </c>
      <c r="AF414">
        <v>1</v>
      </c>
      <c r="AG414">
        <v>1</v>
      </c>
      <c r="AH414">
        <v>1</v>
      </c>
      <c r="AI414">
        <v>1</v>
      </c>
      <c r="AJ414">
        <v>1</v>
      </c>
      <c r="AK414">
        <v>1</v>
      </c>
      <c r="AL414">
        <v>0</v>
      </c>
      <c r="AM414" s="49" t="s">
        <v>415</v>
      </c>
      <c r="AN414" s="49" t="s">
        <v>14</v>
      </c>
      <c r="AO414" s="49" t="s">
        <v>485</v>
      </c>
      <c r="AP414" s="49" t="s">
        <v>494</v>
      </c>
      <c r="AQ414" s="49" t="s">
        <v>11</v>
      </c>
      <c r="AR414" s="49" t="s">
        <v>487</v>
      </c>
      <c r="AS414" s="49" t="s">
        <v>496</v>
      </c>
      <c r="AT414" s="49" t="s">
        <v>497</v>
      </c>
    </row>
    <row r="415" spans="1:46" x14ac:dyDescent="0.25">
      <c r="A415">
        <v>3</v>
      </c>
      <c r="B415" t="s">
        <v>208</v>
      </c>
      <c r="C415" t="s">
        <v>208</v>
      </c>
      <c r="D415" t="s">
        <v>209</v>
      </c>
      <c r="E415" t="s">
        <v>612</v>
      </c>
      <c r="F415" t="s">
        <v>613</v>
      </c>
      <c r="G415">
        <v>1</v>
      </c>
      <c r="H415">
        <v>1</v>
      </c>
      <c r="I415">
        <v>1</v>
      </c>
      <c r="J415">
        <v>1</v>
      </c>
      <c r="K415">
        <v>1</v>
      </c>
      <c r="L415">
        <v>1</v>
      </c>
      <c r="M415">
        <v>1</v>
      </c>
      <c r="N415">
        <v>1</v>
      </c>
      <c r="O415">
        <v>1</v>
      </c>
      <c r="P415">
        <v>1</v>
      </c>
      <c r="Q415">
        <v>1</v>
      </c>
      <c r="R415">
        <v>1</v>
      </c>
      <c r="S415">
        <v>1</v>
      </c>
      <c r="T415">
        <v>1</v>
      </c>
      <c r="U415">
        <v>1</v>
      </c>
      <c r="V415">
        <v>1</v>
      </c>
      <c r="W415">
        <v>1</v>
      </c>
      <c r="X415">
        <v>1</v>
      </c>
      <c r="Y415">
        <v>1</v>
      </c>
      <c r="Z415">
        <v>1</v>
      </c>
      <c r="AA415">
        <v>1</v>
      </c>
      <c r="AB415">
        <v>1</v>
      </c>
      <c r="AC415">
        <v>1</v>
      </c>
      <c r="AD415">
        <v>1</v>
      </c>
      <c r="AE415">
        <v>1</v>
      </c>
      <c r="AF415">
        <v>1</v>
      </c>
      <c r="AG415">
        <v>1</v>
      </c>
      <c r="AH415">
        <v>1</v>
      </c>
      <c r="AI415">
        <v>1</v>
      </c>
      <c r="AJ415">
        <v>1</v>
      </c>
      <c r="AK415">
        <v>1</v>
      </c>
      <c r="AL415">
        <v>1</v>
      </c>
      <c r="AM415" s="49" t="s">
        <v>209</v>
      </c>
      <c r="AN415" s="49" t="s">
        <v>14</v>
      </c>
      <c r="AO415" s="49" t="s">
        <v>485</v>
      </c>
      <c r="AP415" s="49" t="s">
        <v>505</v>
      </c>
      <c r="AQ415" s="49" t="s">
        <v>13</v>
      </c>
      <c r="AR415" s="49" t="s">
        <v>487</v>
      </c>
      <c r="AS415" s="49" t="s">
        <v>488</v>
      </c>
      <c r="AT415" s="49" t="s">
        <v>489</v>
      </c>
    </row>
    <row r="416" spans="1:46" x14ac:dyDescent="0.25">
      <c r="A416">
        <v>3</v>
      </c>
      <c r="B416" t="s">
        <v>210</v>
      </c>
      <c r="C416" t="s">
        <v>210</v>
      </c>
      <c r="D416" t="s">
        <v>211</v>
      </c>
      <c r="E416" t="s">
        <v>612</v>
      </c>
      <c r="F416" t="s">
        <v>613</v>
      </c>
      <c r="G416">
        <v>1</v>
      </c>
      <c r="H416">
        <v>1</v>
      </c>
      <c r="I416">
        <v>1</v>
      </c>
      <c r="J416">
        <v>1</v>
      </c>
      <c r="K416">
        <v>1</v>
      </c>
      <c r="L416">
        <v>1</v>
      </c>
      <c r="M416">
        <v>1</v>
      </c>
      <c r="N416">
        <v>1</v>
      </c>
      <c r="O416">
        <v>1</v>
      </c>
      <c r="P416">
        <v>1</v>
      </c>
      <c r="Q416">
        <v>1</v>
      </c>
      <c r="R416">
        <v>1</v>
      </c>
      <c r="S416">
        <v>1</v>
      </c>
      <c r="T416">
        <v>1</v>
      </c>
      <c r="U416">
        <v>1</v>
      </c>
      <c r="V416">
        <v>1</v>
      </c>
      <c r="W416">
        <v>1</v>
      </c>
      <c r="X416">
        <v>1</v>
      </c>
      <c r="Y416">
        <v>1</v>
      </c>
      <c r="Z416">
        <v>1</v>
      </c>
      <c r="AA416">
        <v>1</v>
      </c>
      <c r="AB416">
        <v>1</v>
      </c>
      <c r="AC416">
        <v>1</v>
      </c>
      <c r="AD416">
        <v>1</v>
      </c>
      <c r="AE416">
        <v>1</v>
      </c>
      <c r="AF416">
        <v>1</v>
      </c>
      <c r="AG416">
        <v>1</v>
      </c>
      <c r="AH416">
        <v>1</v>
      </c>
      <c r="AI416">
        <v>1</v>
      </c>
      <c r="AJ416">
        <v>1</v>
      </c>
      <c r="AK416">
        <v>1</v>
      </c>
      <c r="AL416">
        <v>1</v>
      </c>
      <c r="AM416" s="49" t="s">
        <v>211</v>
      </c>
      <c r="AN416" s="49" t="s">
        <v>14</v>
      </c>
      <c r="AO416" s="49" t="s">
        <v>500</v>
      </c>
      <c r="AP416" s="49" t="s">
        <v>505</v>
      </c>
      <c r="AQ416" s="49" t="s">
        <v>13</v>
      </c>
      <c r="AR416" s="49" t="s">
        <v>487</v>
      </c>
      <c r="AS416" s="49" t="s">
        <v>488</v>
      </c>
      <c r="AT416" s="49" t="s">
        <v>489</v>
      </c>
    </row>
    <row r="417" spans="1:46" x14ac:dyDescent="0.25">
      <c r="A417">
        <v>3</v>
      </c>
      <c r="B417" t="s">
        <v>212</v>
      </c>
      <c r="C417" t="s">
        <v>212</v>
      </c>
      <c r="D417" t="s">
        <v>213</v>
      </c>
      <c r="E417" t="s">
        <v>612</v>
      </c>
      <c r="F417" t="s">
        <v>613</v>
      </c>
      <c r="G417">
        <v>1</v>
      </c>
      <c r="H417">
        <v>1</v>
      </c>
      <c r="I417">
        <v>1</v>
      </c>
      <c r="J417">
        <v>1</v>
      </c>
      <c r="K417">
        <v>1</v>
      </c>
      <c r="L417">
        <v>1</v>
      </c>
      <c r="M417">
        <v>1</v>
      </c>
      <c r="N417">
        <v>1</v>
      </c>
      <c r="O417">
        <v>1</v>
      </c>
      <c r="P417">
        <v>1</v>
      </c>
      <c r="Q417">
        <v>1</v>
      </c>
      <c r="R417">
        <v>1</v>
      </c>
      <c r="S417">
        <v>1</v>
      </c>
      <c r="T417">
        <v>1</v>
      </c>
      <c r="U417">
        <v>1</v>
      </c>
      <c r="V417">
        <v>1</v>
      </c>
      <c r="W417">
        <v>1</v>
      </c>
      <c r="X417">
        <v>1</v>
      </c>
      <c r="Y417">
        <v>1</v>
      </c>
      <c r="Z417">
        <v>1</v>
      </c>
      <c r="AA417">
        <v>1</v>
      </c>
      <c r="AB417">
        <v>1</v>
      </c>
      <c r="AC417">
        <v>1</v>
      </c>
      <c r="AD417">
        <v>1</v>
      </c>
      <c r="AE417">
        <v>1</v>
      </c>
      <c r="AF417">
        <v>1</v>
      </c>
      <c r="AG417">
        <v>1</v>
      </c>
      <c r="AH417">
        <v>1</v>
      </c>
      <c r="AI417">
        <v>1</v>
      </c>
      <c r="AJ417">
        <v>1</v>
      </c>
      <c r="AK417">
        <v>1</v>
      </c>
      <c r="AL417">
        <v>0</v>
      </c>
      <c r="AM417" s="49" t="s">
        <v>213</v>
      </c>
      <c r="AN417" s="49" t="s">
        <v>14</v>
      </c>
      <c r="AO417" s="49" t="s">
        <v>507</v>
      </c>
      <c r="AP417" s="49" t="s">
        <v>501</v>
      </c>
      <c r="AQ417" s="49" t="s">
        <v>10</v>
      </c>
      <c r="AR417" s="49" t="s">
        <v>487</v>
      </c>
      <c r="AS417" s="49" t="s">
        <v>488</v>
      </c>
      <c r="AT417" s="49" t="s">
        <v>489</v>
      </c>
    </row>
    <row r="418" spans="1:46" x14ac:dyDescent="0.25">
      <c r="A418">
        <v>3</v>
      </c>
      <c r="B418" t="s">
        <v>216</v>
      </c>
      <c r="C418" t="s">
        <v>216</v>
      </c>
      <c r="D418" t="s">
        <v>217</v>
      </c>
      <c r="E418" t="s">
        <v>612</v>
      </c>
      <c r="F418" t="s">
        <v>613</v>
      </c>
      <c r="G418">
        <v>1</v>
      </c>
      <c r="H418">
        <v>1</v>
      </c>
      <c r="I418">
        <v>1</v>
      </c>
      <c r="J418">
        <v>1</v>
      </c>
      <c r="K418">
        <v>1</v>
      </c>
      <c r="L418">
        <v>1</v>
      </c>
      <c r="M418">
        <v>1</v>
      </c>
      <c r="N418">
        <v>1</v>
      </c>
      <c r="O418">
        <v>1</v>
      </c>
      <c r="P418">
        <v>1</v>
      </c>
      <c r="Q418">
        <v>1</v>
      </c>
      <c r="R418">
        <v>1</v>
      </c>
      <c r="S418">
        <v>1</v>
      </c>
      <c r="T418">
        <v>1</v>
      </c>
      <c r="U418">
        <v>1</v>
      </c>
      <c r="V418">
        <v>1</v>
      </c>
      <c r="W418">
        <v>1</v>
      </c>
      <c r="X418">
        <v>1</v>
      </c>
      <c r="Y418">
        <v>1</v>
      </c>
      <c r="Z418">
        <v>1</v>
      </c>
      <c r="AA418">
        <v>1</v>
      </c>
      <c r="AB418">
        <v>1</v>
      </c>
      <c r="AC418">
        <v>1</v>
      </c>
      <c r="AD418">
        <v>1</v>
      </c>
      <c r="AE418">
        <v>1</v>
      </c>
      <c r="AF418">
        <v>1</v>
      </c>
      <c r="AG418">
        <v>1</v>
      </c>
      <c r="AH418">
        <v>1</v>
      </c>
      <c r="AI418">
        <v>1</v>
      </c>
      <c r="AJ418">
        <v>1</v>
      </c>
      <c r="AK418">
        <v>1</v>
      </c>
      <c r="AL418">
        <v>1</v>
      </c>
      <c r="AM418" s="49" t="s">
        <v>217</v>
      </c>
      <c r="AN418" s="49" t="s">
        <v>14</v>
      </c>
      <c r="AO418" s="49" t="s">
        <v>485</v>
      </c>
      <c r="AP418" s="49" t="s">
        <v>505</v>
      </c>
      <c r="AQ418" s="49" t="s">
        <v>13</v>
      </c>
      <c r="AR418" s="49" t="s">
        <v>487</v>
      </c>
      <c r="AS418" s="49" t="s">
        <v>488</v>
      </c>
      <c r="AT418" s="49" t="s">
        <v>489</v>
      </c>
    </row>
    <row r="419" spans="1:46" x14ac:dyDescent="0.25">
      <c r="A419">
        <v>3</v>
      </c>
      <c r="B419" t="s">
        <v>214</v>
      </c>
      <c r="C419" t="s">
        <v>214</v>
      </c>
      <c r="D419" t="s">
        <v>215</v>
      </c>
      <c r="E419" t="s">
        <v>612</v>
      </c>
      <c r="F419" t="s">
        <v>613</v>
      </c>
      <c r="G419">
        <v>1</v>
      </c>
      <c r="H419">
        <v>1</v>
      </c>
      <c r="I419">
        <v>1</v>
      </c>
      <c r="J419">
        <v>1</v>
      </c>
      <c r="K419">
        <v>1</v>
      </c>
      <c r="L419">
        <v>1</v>
      </c>
      <c r="M419">
        <v>1</v>
      </c>
      <c r="N419">
        <v>1</v>
      </c>
      <c r="O419">
        <v>1</v>
      </c>
      <c r="P419">
        <v>1</v>
      </c>
      <c r="Q419">
        <v>1</v>
      </c>
      <c r="R419">
        <v>1</v>
      </c>
      <c r="S419">
        <v>1</v>
      </c>
      <c r="T419">
        <v>1</v>
      </c>
      <c r="U419">
        <v>1</v>
      </c>
      <c r="V419">
        <v>1</v>
      </c>
      <c r="W419">
        <v>1</v>
      </c>
      <c r="X419">
        <v>1</v>
      </c>
      <c r="Y419">
        <v>1</v>
      </c>
      <c r="Z419">
        <v>1</v>
      </c>
      <c r="AA419">
        <v>1</v>
      </c>
      <c r="AB419">
        <v>1</v>
      </c>
      <c r="AC419">
        <v>1</v>
      </c>
      <c r="AD419">
        <v>1</v>
      </c>
      <c r="AE419">
        <v>1</v>
      </c>
      <c r="AF419">
        <v>1</v>
      </c>
      <c r="AG419">
        <v>1</v>
      </c>
      <c r="AH419">
        <v>1</v>
      </c>
      <c r="AI419">
        <v>1</v>
      </c>
      <c r="AJ419">
        <v>1</v>
      </c>
      <c r="AK419">
        <v>1</v>
      </c>
      <c r="AL419">
        <v>0</v>
      </c>
      <c r="AM419" s="49" t="s">
        <v>215</v>
      </c>
      <c r="AN419" s="49" t="s">
        <v>14</v>
      </c>
      <c r="AO419" s="49" t="s">
        <v>485</v>
      </c>
      <c r="AP419" s="49" t="s">
        <v>501</v>
      </c>
      <c r="AQ419" s="49" t="s">
        <v>11</v>
      </c>
      <c r="AR419" s="49" t="s">
        <v>487</v>
      </c>
      <c r="AS419" s="49" t="s">
        <v>488</v>
      </c>
      <c r="AT419" s="49" t="s">
        <v>489</v>
      </c>
    </row>
    <row r="420" spans="1:46" x14ac:dyDescent="0.25">
      <c r="A420">
        <v>3</v>
      </c>
      <c r="B420" t="s">
        <v>218</v>
      </c>
      <c r="C420" t="s">
        <v>218</v>
      </c>
      <c r="D420" t="s">
        <v>417</v>
      </c>
      <c r="E420" t="s">
        <v>612</v>
      </c>
      <c r="F420" t="s">
        <v>613</v>
      </c>
      <c r="G420">
        <v>1</v>
      </c>
      <c r="H420">
        <v>1</v>
      </c>
      <c r="I420">
        <v>1</v>
      </c>
      <c r="J420">
        <v>1</v>
      </c>
      <c r="K420">
        <v>1</v>
      </c>
      <c r="L420">
        <v>1</v>
      </c>
      <c r="M420">
        <v>1</v>
      </c>
      <c r="N420">
        <v>1</v>
      </c>
      <c r="O420">
        <v>1</v>
      </c>
      <c r="P420">
        <v>1</v>
      </c>
      <c r="Q420">
        <v>1</v>
      </c>
      <c r="R420">
        <v>1</v>
      </c>
      <c r="S420">
        <v>1</v>
      </c>
      <c r="T420">
        <v>1</v>
      </c>
      <c r="U420">
        <v>1</v>
      </c>
      <c r="V420">
        <v>1</v>
      </c>
      <c r="W420">
        <v>1</v>
      </c>
      <c r="X420">
        <v>1</v>
      </c>
      <c r="Y420">
        <v>1</v>
      </c>
      <c r="Z420">
        <v>1</v>
      </c>
      <c r="AA420">
        <v>1</v>
      </c>
      <c r="AB420">
        <v>1</v>
      </c>
      <c r="AC420">
        <v>1</v>
      </c>
      <c r="AD420">
        <v>1</v>
      </c>
      <c r="AE420">
        <v>1</v>
      </c>
      <c r="AF420">
        <v>1</v>
      </c>
      <c r="AG420">
        <v>1</v>
      </c>
      <c r="AH420">
        <v>1</v>
      </c>
      <c r="AI420">
        <v>1</v>
      </c>
      <c r="AJ420">
        <v>1</v>
      </c>
      <c r="AK420">
        <v>1</v>
      </c>
      <c r="AL420">
        <v>0</v>
      </c>
      <c r="AM420" s="49" t="s">
        <v>417</v>
      </c>
      <c r="AN420" s="49" t="s">
        <v>14</v>
      </c>
      <c r="AO420" s="49" t="s">
        <v>500</v>
      </c>
      <c r="AP420" s="49" t="s">
        <v>501</v>
      </c>
      <c r="AQ420" s="49" t="s">
        <v>502</v>
      </c>
      <c r="AR420" s="49" t="s">
        <v>495</v>
      </c>
      <c r="AS420" s="49" t="s">
        <v>496</v>
      </c>
      <c r="AT420" s="49" t="s">
        <v>497</v>
      </c>
    </row>
    <row r="421" spans="1:46" x14ac:dyDescent="0.25">
      <c r="A421">
        <v>3</v>
      </c>
      <c r="B421" t="s">
        <v>219</v>
      </c>
      <c r="C421" t="s">
        <v>219</v>
      </c>
      <c r="D421" t="s">
        <v>220</v>
      </c>
      <c r="E421" t="s">
        <v>612</v>
      </c>
      <c r="F421" t="s">
        <v>613</v>
      </c>
      <c r="G421">
        <v>1</v>
      </c>
      <c r="H421">
        <v>1</v>
      </c>
      <c r="I421">
        <v>1</v>
      </c>
      <c r="J421">
        <v>1</v>
      </c>
      <c r="K421">
        <v>1</v>
      </c>
      <c r="L421">
        <v>1</v>
      </c>
      <c r="M421">
        <v>1</v>
      </c>
      <c r="N421">
        <v>1</v>
      </c>
      <c r="O421">
        <v>1</v>
      </c>
      <c r="P421">
        <v>1</v>
      </c>
      <c r="Q421">
        <v>1</v>
      </c>
      <c r="R421">
        <v>1</v>
      </c>
      <c r="S421">
        <v>1</v>
      </c>
      <c r="T421">
        <v>1</v>
      </c>
      <c r="U421">
        <v>1</v>
      </c>
      <c r="V421">
        <v>1</v>
      </c>
      <c r="W421">
        <v>1</v>
      </c>
      <c r="X421">
        <v>1</v>
      </c>
      <c r="Y421">
        <v>1</v>
      </c>
      <c r="Z421">
        <v>1</v>
      </c>
      <c r="AA421">
        <v>1</v>
      </c>
      <c r="AB421">
        <v>1</v>
      </c>
      <c r="AC421">
        <v>1</v>
      </c>
      <c r="AD421">
        <v>1</v>
      </c>
      <c r="AE421">
        <v>1</v>
      </c>
      <c r="AF421">
        <v>1</v>
      </c>
      <c r="AG421">
        <v>1</v>
      </c>
      <c r="AH421">
        <v>1</v>
      </c>
      <c r="AI421">
        <v>1</v>
      </c>
      <c r="AJ421">
        <v>1</v>
      </c>
      <c r="AK421">
        <v>1</v>
      </c>
      <c r="AL421">
        <v>0</v>
      </c>
      <c r="AM421" s="49" t="s">
        <v>220</v>
      </c>
      <c r="AN421" s="49" t="s">
        <v>6</v>
      </c>
      <c r="AO421" s="49" t="s">
        <v>9</v>
      </c>
      <c r="AP421" s="49" t="s">
        <v>494</v>
      </c>
      <c r="AQ421" s="49" t="s">
        <v>9</v>
      </c>
      <c r="AR421" s="49" t="s">
        <v>487</v>
      </c>
      <c r="AS421" s="49" t="s">
        <v>488</v>
      </c>
      <c r="AT421" s="49" t="s">
        <v>489</v>
      </c>
    </row>
    <row r="422" spans="1:46" x14ac:dyDescent="0.25">
      <c r="A422">
        <v>3</v>
      </c>
      <c r="B422" t="s">
        <v>355</v>
      </c>
      <c r="C422" t="s">
        <v>355</v>
      </c>
      <c r="D422" t="s">
        <v>554</v>
      </c>
      <c r="E422" t="s">
        <v>612</v>
      </c>
      <c r="F422" t="s">
        <v>613</v>
      </c>
      <c r="G422">
        <v>1</v>
      </c>
      <c r="H422">
        <v>1</v>
      </c>
      <c r="I422">
        <v>1</v>
      </c>
      <c r="J422">
        <v>1</v>
      </c>
      <c r="K422">
        <v>1</v>
      </c>
      <c r="L422">
        <v>1</v>
      </c>
      <c r="M422">
        <v>1</v>
      </c>
      <c r="N422">
        <v>1</v>
      </c>
      <c r="O422">
        <v>1</v>
      </c>
      <c r="P422">
        <v>1</v>
      </c>
      <c r="Q422">
        <v>1</v>
      </c>
      <c r="R422">
        <v>1</v>
      </c>
      <c r="S422">
        <v>1</v>
      </c>
      <c r="T422">
        <v>1</v>
      </c>
      <c r="U422">
        <v>1</v>
      </c>
      <c r="V422">
        <v>1</v>
      </c>
      <c r="W422">
        <v>1</v>
      </c>
      <c r="X422">
        <v>1</v>
      </c>
      <c r="Y422">
        <v>1</v>
      </c>
      <c r="Z422">
        <v>1</v>
      </c>
      <c r="AA422">
        <v>1</v>
      </c>
      <c r="AB422">
        <v>1</v>
      </c>
      <c r="AC422">
        <v>1</v>
      </c>
      <c r="AD422">
        <v>1</v>
      </c>
      <c r="AE422">
        <v>1</v>
      </c>
      <c r="AF422">
        <v>1</v>
      </c>
      <c r="AG422">
        <v>1</v>
      </c>
      <c r="AH422">
        <v>1</v>
      </c>
      <c r="AI422">
        <v>1</v>
      </c>
      <c r="AJ422">
        <v>1</v>
      </c>
      <c r="AK422">
        <v>1</v>
      </c>
      <c r="AL422">
        <v>0</v>
      </c>
      <c r="AM422" s="49" t="s">
        <v>356</v>
      </c>
      <c r="AN422" s="49" t="s">
        <v>4</v>
      </c>
      <c r="AO422" s="49" t="s">
        <v>9</v>
      </c>
      <c r="AP422" s="49" t="s">
        <v>494</v>
      </c>
      <c r="AQ422" s="49" t="s">
        <v>9</v>
      </c>
      <c r="AR422" s="49" t="s">
        <v>487</v>
      </c>
      <c r="AS422" s="49" t="s">
        <v>488</v>
      </c>
      <c r="AT422" s="49" t="s">
        <v>489</v>
      </c>
    </row>
    <row r="423" spans="1:46" x14ac:dyDescent="0.25">
      <c r="A423">
        <v>3</v>
      </c>
      <c r="B423" t="s">
        <v>229</v>
      </c>
      <c r="C423" t="s">
        <v>229</v>
      </c>
      <c r="D423" t="s">
        <v>230</v>
      </c>
      <c r="E423" t="s">
        <v>612</v>
      </c>
      <c r="F423" t="s">
        <v>613</v>
      </c>
      <c r="G423">
        <v>1</v>
      </c>
      <c r="H423">
        <v>1</v>
      </c>
      <c r="I423">
        <v>1</v>
      </c>
      <c r="J423">
        <v>1</v>
      </c>
      <c r="K423">
        <v>1</v>
      </c>
      <c r="L423">
        <v>1</v>
      </c>
      <c r="M423">
        <v>1</v>
      </c>
      <c r="N423">
        <v>1</v>
      </c>
      <c r="O423">
        <v>1</v>
      </c>
      <c r="P423">
        <v>1</v>
      </c>
      <c r="Q423">
        <v>1</v>
      </c>
      <c r="R423">
        <v>1</v>
      </c>
      <c r="S423">
        <v>1</v>
      </c>
      <c r="T423">
        <v>1</v>
      </c>
      <c r="U423">
        <v>1</v>
      </c>
      <c r="V423">
        <v>1</v>
      </c>
      <c r="W423">
        <v>1</v>
      </c>
      <c r="X423">
        <v>1</v>
      </c>
      <c r="Y423">
        <v>1</v>
      </c>
      <c r="Z423">
        <v>1</v>
      </c>
      <c r="AA423">
        <v>1</v>
      </c>
      <c r="AB423">
        <v>1</v>
      </c>
      <c r="AC423">
        <v>1</v>
      </c>
      <c r="AD423">
        <v>1</v>
      </c>
      <c r="AE423">
        <v>1</v>
      </c>
      <c r="AF423">
        <v>1</v>
      </c>
      <c r="AG423">
        <v>1</v>
      </c>
      <c r="AH423">
        <v>1</v>
      </c>
      <c r="AI423">
        <v>1</v>
      </c>
      <c r="AJ423">
        <v>1</v>
      </c>
      <c r="AK423">
        <v>1</v>
      </c>
      <c r="AL423">
        <v>1</v>
      </c>
      <c r="AM423" s="49" t="s">
        <v>230</v>
      </c>
      <c r="AN423" s="49" t="s">
        <v>14</v>
      </c>
      <c r="AO423" s="49" t="s">
        <v>485</v>
      </c>
      <c r="AP423" s="49" t="s">
        <v>505</v>
      </c>
      <c r="AQ423" s="49" t="s">
        <v>13</v>
      </c>
      <c r="AR423" s="49" t="s">
        <v>487</v>
      </c>
      <c r="AS423" s="49" t="s">
        <v>488</v>
      </c>
      <c r="AT423" s="49" t="s">
        <v>489</v>
      </c>
    </row>
    <row r="424" spans="1:46" x14ac:dyDescent="0.25">
      <c r="A424">
        <v>3</v>
      </c>
      <c r="B424" t="s">
        <v>555</v>
      </c>
      <c r="C424" t="s">
        <v>556</v>
      </c>
      <c r="D424" t="s">
        <v>557</v>
      </c>
      <c r="E424" t="s">
        <v>612</v>
      </c>
      <c r="F424" t="s">
        <v>613</v>
      </c>
      <c r="G424">
        <v>0</v>
      </c>
      <c r="H424">
        <v>0</v>
      </c>
      <c r="I424">
        <v>0</v>
      </c>
      <c r="J424">
        <v>0</v>
      </c>
      <c r="K424">
        <v>0</v>
      </c>
      <c r="L424">
        <v>0</v>
      </c>
      <c r="M424">
        <v>0</v>
      </c>
      <c r="N424">
        <v>0</v>
      </c>
      <c r="O424">
        <v>0</v>
      </c>
      <c r="P424">
        <v>0</v>
      </c>
      <c r="Q424">
        <v>1</v>
      </c>
      <c r="R424">
        <v>1</v>
      </c>
      <c r="S424">
        <v>1</v>
      </c>
      <c r="T424">
        <v>1</v>
      </c>
      <c r="U424">
        <v>1</v>
      </c>
      <c r="V424">
        <v>1</v>
      </c>
      <c r="W424">
        <v>1</v>
      </c>
      <c r="X424">
        <v>1</v>
      </c>
      <c r="Y424">
        <v>1</v>
      </c>
      <c r="Z424">
        <v>1</v>
      </c>
      <c r="AA424">
        <v>1</v>
      </c>
      <c r="AB424">
        <v>1</v>
      </c>
      <c r="AC424">
        <v>1</v>
      </c>
      <c r="AD424">
        <v>1</v>
      </c>
      <c r="AE424">
        <v>1</v>
      </c>
      <c r="AF424">
        <v>1</v>
      </c>
      <c r="AG424">
        <v>1</v>
      </c>
      <c r="AH424">
        <v>1</v>
      </c>
      <c r="AI424">
        <v>1</v>
      </c>
      <c r="AJ424">
        <v>1</v>
      </c>
      <c r="AK424">
        <v>1</v>
      </c>
      <c r="AL424">
        <v>1</v>
      </c>
      <c r="AM424" s="49" t="e">
        <v>#N/A</v>
      </c>
      <c r="AN424" s="49" t="e">
        <v>#N/A</v>
      </c>
      <c r="AO424" s="49" t="e">
        <v>#N/A</v>
      </c>
      <c r="AP424" s="49" t="e">
        <v>#N/A</v>
      </c>
      <c r="AQ424" s="49" t="e">
        <v>#N/A</v>
      </c>
      <c r="AR424" s="49" t="e">
        <v>#N/A</v>
      </c>
      <c r="AS424" s="49" t="e">
        <v>#N/A</v>
      </c>
      <c r="AT424" s="49" t="e">
        <v>#N/A</v>
      </c>
    </row>
    <row r="425" spans="1:46" x14ac:dyDescent="0.25">
      <c r="A425">
        <v>3</v>
      </c>
      <c r="B425" t="s">
        <v>231</v>
      </c>
      <c r="C425" t="s">
        <v>231</v>
      </c>
      <c r="D425" t="s">
        <v>418</v>
      </c>
      <c r="E425" t="s">
        <v>612</v>
      </c>
      <c r="F425" t="s">
        <v>613</v>
      </c>
      <c r="G425">
        <v>1</v>
      </c>
      <c r="H425">
        <v>1</v>
      </c>
      <c r="I425">
        <v>1</v>
      </c>
      <c r="J425">
        <v>1</v>
      </c>
      <c r="K425">
        <v>1</v>
      </c>
      <c r="L425">
        <v>1</v>
      </c>
      <c r="M425">
        <v>1</v>
      </c>
      <c r="N425">
        <v>1</v>
      </c>
      <c r="O425">
        <v>1</v>
      </c>
      <c r="P425">
        <v>1</v>
      </c>
      <c r="Q425">
        <v>1</v>
      </c>
      <c r="R425">
        <v>1</v>
      </c>
      <c r="S425">
        <v>1</v>
      </c>
      <c r="T425">
        <v>1</v>
      </c>
      <c r="U425">
        <v>1</v>
      </c>
      <c r="V425">
        <v>1</v>
      </c>
      <c r="W425">
        <v>1</v>
      </c>
      <c r="X425">
        <v>1</v>
      </c>
      <c r="Y425">
        <v>1</v>
      </c>
      <c r="Z425">
        <v>1</v>
      </c>
      <c r="AA425">
        <v>1</v>
      </c>
      <c r="AB425">
        <v>1</v>
      </c>
      <c r="AC425">
        <v>1</v>
      </c>
      <c r="AD425">
        <v>1</v>
      </c>
      <c r="AE425">
        <v>1</v>
      </c>
      <c r="AF425">
        <v>1</v>
      </c>
      <c r="AG425">
        <v>1</v>
      </c>
      <c r="AH425">
        <v>1</v>
      </c>
      <c r="AI425">
        <v>1</v>
      </c>
      <c r="AJ425">
        <v>1</v>
      </c>
      <c r="AK425">
        <v>1</v>
      </c>
      <c r="AL425">
        <v>0</v>
      </c>
      <c r="AM425" s="49" t="s">
        <v>418</v>
      </c>
      <c r="AN425" s="49" t="s">
        <v>14</v>
      </c>
      <c r="AO425" s="49" t="s">
        <v>485</v>
      </c>
      <c r="AP425" s="49" t="s">
        <v>505</v>
      </c>
      <c r="AQ425" s="49" t="s">
        <v>13</v>
      </c>
      <c r="AR425" s="49" t="s">
        <v>495</v>
      </c>
      <c r="AS425" s="49" t="s">
        <v>496</v>
      </c>
      <c r="AT425" s="49" t="s">
        <v>497</v>
      </c>
    </row>
    <row r="426" spans="1:46" x14ac:dyDescent="0.25">
      <c r="A426">
        <v>3</v>
      </c>
      <c r="B426" t="s">
        <v>221</v>
      </c>
      <c r="C426" t="s">
        <v>221</v>
      </c>
      <c r="D426" t="s">
        <v>222</v>
      </c>
      <c r="E426" t="s">
        <v>612</v>
      </c>
      <c r="F426" t="s">
        <v>613</v>
      </c>
      <c r="G426">
        <v>1</v>
      </c>
      <c r="H426">
        <v>1</v>
      </c>
      <c r="I426">
        <v>1</v>
      </c>
      <c r="J426">
        <v>1</v>
      </c>
      <c r="K426">
        <v>1</v>
      </c>
      <c r="L426">
        <v>1</v>
      </c>
      <c r="M426">
        <v>1</v>
      </c>
      <c r="N426">
        <v>1</v>
      </c>
      <c r="O426">
        <v>1</v>
      </c>
      <c r="P426">
        <v>1</v>
      </c>
      <c r="Q426">
        <v>1</v>
      </c>
      <c r="R426">
        <v>1</v>
      </c>
      <c r="S426">
        <v>1</v>
      </c>
      <c r="T426">
        <v>1</v>
      </c>
      <c r="U426">
        <v>1</v>
      </c>
      <c r="V426">
        <v>1</v>
      </c>
      <c r="W426">
        <v>1</v>
      </c>
      <c r="X426">
        <v>1</v>
      </c>
      <c r="Y426">
        <v>1</v>
      </c>
      <c r="Z426">
        <v>1</v>
      </c>
      <c r="AA426">
        <v>1</v>
      </c>
      <c r="AB426">
        <v>1</v>
      </c>
      <c r="AC426">
        <v>1</v>
      </c>
      <c r="AD426">
        <v>1</v>
      </c>
      <c r="AE426">
        <v>1</v>
      </c>
      <c r="AF426">
        <v>1</v>
      </c>
      <c r="AG426">
        <v>1</v>
      </c>
      <c r="AH426">
        <v>1</v>
      </c>
      <c r="AI426">
        <v>1</v>
      </c>
      <c r="AJ426">
        <v>1</v>
      </c>
      <c r="AK426">
        <v>1</v>
      </c>
      <c r="AL426">
        <v>0</v>
      </c>
      <c r="AM426" s="49" t="s">
        <v>222</v>
      </c>
      <c r="AN426" s="49" t="s">
        <v>14</v>
      </c>
      <c r="AO426" s="49" t="s">
        <v>485</v>
      </c>
      <c r="AP426" s="49" t="s">
        <v>494</v>
      </c>
      <c r="AQ426" s="49" t="s">
        <v>11</v>
      </c>
      <c r="AR426" s="49" t="s">
        <v>495</v>
      </c>
      <c r="AS426" s="49" t="s">
        <v>488</v>
      </c>
      <c r="AT426" s="49" t="s">
        <v>489</v>
      </c>
    </row>
    <row r="427" spans="1:46" x14ac:dyDescent="0.25">
      <c r="A427">
        <v>3</v>
      </c>
      <c r="B427" t="s">
        <v>232</v>
      </c>
      <c r="C427" t="s">
        <v>232</v>
      </c>
      <c r="D427" t="s">
        <v>558</v>
      </c>
      <c r="E427" t="s">
        <v>612</v>
      </c>
      <c r="F427" t="s">
        <v>613</v>
      </c>
      <c r="G427">
        <v>0</v>
      </c>
      <c r="H427">
        <v>0</v>
      </c>
      <c r="I427">
        <v>0</v>
      </c>
      <c r="J427">
        <v>0</v>
      </c>
      <c r="K427">
        <v>0</v>
      </c>
      <c r="L427">
        <v>0</v>
      </c>
      <c r="M427">
        <v>0</v>
      </c>
      <c r="N427">
        <v>0</v>
      </c>
      <c r="O427">
        <v>0</v>
      </c>
      <c r="P427">
        <v>0</v>
      </c>
      <c r="Q427">
        <v>1</v>
      </c>
      <c r="R427">
        <v>1</v>
      </c>
      <c r="S427">
        <v>1</v>
      </c>
      <c r="T427">
        <v>1</v>
      </c>
      <c r="U427">
        <v>1</v>
      </c>
      <c r="V427">
        <v>1</v>
      </c>
      <c r="W427">
        <v>1</v>
      </c>
      <c r="X427">
        <v>1</v>
      </c>
      <c r="Y427">
        <v>1</v>
      </c>
      <c r="Z427">
        <v>1</v>
      </c>
      <c r="AA427">
        <v>1</v>
      </c>
      <c r="AB427">
        <v>1</v>
      </c>
      <c r="AC427">
        <v>1</v>
      </c>
      <c r="AD427">
        <v>1</v>
      </c>
      <c r="AE427">
        <v>1</v>
      </c>
      <c r="AF427">
        <v>1</v>
      </c>
      <c r="AG427">
        <v>1</v>
      </c>
      <c r="AH427">
        <v>1</v>
      </c>
      <c r="AI427">
        <v>1</v>
      </c>
      <c r="AJ427">
        <v>1</v>
      </c>
      <c r="AK427">
        <v>1</v>
      </c>
      <c r="AL427">
        <v>0</v>
      </c>
      <c r="AM427" s="49" t="s">
        <v>233</v>
      </c>
      <c r="AN427" s="49" t="s">
        <v>14</v>
      </c>
      <c r="AO427" s="49" t="s">
        <v>485</v>
      </c>
      <c r="AP427" s="49" t="s">
        <v>494</v>
      </c>
      <c r="AQ427" s="49" t="s">
        <v>11</v>
      </c>
      <c r="AR427" s="49" t="s">
        <v>487</v>
      </c>
      <c r="AS427" s="49" t="s">
        <v>488</v>
      </c>
      <c r="AT427" s="49" t="s">
        <v>489</v>
      </c>
    </row>
    <row r="428" spans="1:46" x14ac:dyDescent="0.25">
      <c r="A428">
        <v>3</v>
      </c>
      <c r="B428" t="s">
        <v>249</v>
      </c>
      <c r="C428" t="s">
        <v>249</v>
      </c>
      <c r="D428" t="s">
        <v>250</v>
      </c>
      <c r="E428" t="s">
        <v>612</v>
      </c>
      <c r="F428" t="s">
        <v>613</v>
      </c>
      <c r="G428">
        <v>1</v>
      </c>
      <c r="H428">
        <v>1</v>
      </c>
      <c r="I428">
        <v>1</v>
      </c>
      <c r="J428">
        <v>1</v>
      </c>
      <c r="K428">
        <v>1</v>
      </c>
      <c r="L428">
        <v>1</v>
      </c>
      <c r="M428">
        <v>1</v>
      </c>
      <c r="N428">
        <v>1</v>
      </c>
      <c r="O428">
        <v>1</v>
      </c>
      <c r="P428">
        <v>1</v>
      </c>
      <c r="Q428">
        <v>1</v>
      </c>
      <c r="R428">
        <v>1</v>
      </c>
      <c r="S428">
        <v>1</v>
      </c>
      <c r="T428">
        <v>1</v>
      </c>
      <c r="U428">
        <v>1</v>
      </c>
      <c r="V428">
        <v>1</v>
      </c>
      <c r="W428">
        <v>1</v>
      </c>
      <c r="X428">
        <v>1</v>
      </c>
      <c r="Y428">
        <v>1</v>
      </c>
      <c r="Z428">
        <v>1</v>
      </c>
      <c r="AA428">
        <v>1</v>
      </c>
      <c r="AB428">
        <v>1</v>
      </c>
      <c r="AC428">
        <v>1</v>
      </c>
      <c r="AD428">
        <v>1</v>
      </c>
      <c r="AE428">
        <v>1</v>
      </c>
      <c r="AF428">
        <v>1</v>
      </c>
      <c r="AG428">
        <v>1</v>
      </c>
      <c r="AH428">
        <v>1</v>
      </c>
      <c r="AI428">
        <v>1</v>
      </c>
      <c r="AJ428">
        <v>1</v>
      </c>
      <c r="AK428">
        <v>1</v>
      </c>
      <c r="AL428">
        <v>1</v>
      </c>
      <c r="AM428" s="49" t="s">
        <v>250</v>
      </c>
      <c r="AN428" s="49" t="s">
        <v>14</v>
      </c>
      <c r="AO428" s="49" t="s">
        <v>500</v>
      </c>
      <c r="AP428" s="49" t="s">
        <v>505</v>
      </c>
      <c r="AQ428" s="49" t="s">
        <v>13</v>
      </c>
      <c r="AR428" s="49" t="s">
        <v>487</v>
      </c>
      <c r="AS428" s="49" t="s">
        <v>488</v>
      </c>
      <c r="AT428" s="49" t="s">
        <v>489</v>
      </c>
    </row>
    <row r="429" spans="1:46" x14ac:dyDescent="0.25">
      <c r="A429">
        <v>3</v>
      </c>
      <c r="B429" t="s">
        <v>234</v>
      </c>
      <c r="C429" t="s">
        <v>234</v>
      </c>
      <c r="D429" t="s">
        <v>235</v>
      </c>
      <c r="E429" t="s">
        <v>612</v>
      </c>
      <c r="F429" t="s">
        <v>613</v>
      </c>
      <c r="G429">
        <v>1</v>
      </c>
      <c r="H429">
        <v>1</v>
      </c>
      <c r="I429">
        <v>1</v>
      </c>
      <c r="J429">
        <v>1</v>
      </c>
      <c r="K429">
        <v>1</v>
      </c>
      <c r="L429">
        <v>1</v>
      </c>
      <c r="M429">
        <v>1</v>
      </c>
      <c r="N429">
        <v>1</v>
      </c>
      <c r="O429">
        <v>1</v>
      </c>
      <c r="P429">
        <v>1</v>
      </c>
      <c r="Q429">
        <v>1</v>
      </c>
      <c r="R429">
        <v>1</v>
      </c>
      <c r="S429">
        <v>1</v>
      </c>
      <c r="T429">
        <v>1</v>
      </c>
      <c r="U429">
        <v>1</v>
      </c>
      <c r="V429">
        <v>1</v>
      </c>
      <c r="W429">
        <v>1</v>
      </c>
      <c r="X429">
        <v>1</v>
      </c>
      <c r="Y429">
        <v>1</v>
      </c>
      <c r="Z429">
        <v>1</v>
      </c>
      <c r="AA429">
        <v>1</v>
      </c>
      <c r="AB429">
        <v>1</v>
      </c>
      <c r="AC429">
        <v>1</v>
      </c>
      <c r="AD429">
        <v>1</v>
      </c>
      <c r="AE429">
        <v>1</v>
      </c>
      <c r="AF429">
        <v>1</v>
      </c>
      <c r="AG429">
        <v>1</v>
      </c>
      <c r="AH429">
        <v>1</v>
      </c>
      <c r="AI429">
        <v>1</v>
      </c>
      <c r="AJ429">
        <v>1</v>
      </c>
      <c r="AK429">
        <v>1</v>
      </c>
      <c r="AL429">
        <v>0</v>
      </c>
      <c r="AM429" s="49" t="s">
        <v>235</v>
      </c>
      <c r="AN429" s="49" t="s">
        <v>14</v>
      </c>
      <c r="AO429" s="49" t="s">
        <v>485</v>
      </c>
      <c r="AP429" s="49" t="s">
        <v>501</v>
      </c>
      <c r="AQ429" s="49" t="s">
        <v>11</v>
      </c>
      <c r="AR429" s="49" t="s">
        <v>487</v>
      </c>
      <c r="AS429" s="49" t="s">
        <v>488</v>
      </c>
      <c r="AT429" s="49" t="s">
        <v>489</v>
      </c>
    </row>
    <row r="430" spans="1:46" x14ac:dyDescent="0.25">
      <c r="A430">
        <v>3</v>
      </c>
      <c r="B430" t="s">
        <v>238</v>
      </c>
      <c r="C430" t="s">
        <v>238</v>
      </c>
      <c r="D430" t="s">
        <v>419</v>
      </c>
      <c r="E430" t="s">
        <v>612</v>
      </c>
      <c r="F430" t="s">
        <v>613</v>
      </c>
      <c r="G430">
        <v>1</v>
      </c>
      <c r="H430">
        <v>1</v>
      </c>
      <c r="I430">
        <v>1</v>
      </c>
      <c r="J430">
        <v>1</v>
      </c>
      <c r="K430">
        <v>1</v>
      </c>
      <c r="L430">
        <v>1</v>
      </c>
      <c r="M430">
        <v>1</v>
      </c>
      <c r="N430">
        <v>1</v>
      </c>
      <c r="O430">
        <v>1</v>
      </c>
      <c r="P430">
        <v>1</v>
      </c>
      <c r="Q430">
        <v>1</v>
      </c>
      <c r="R430">
        <v>1</v>
      </c>
      <c r="S430">
        <v>1</v>
      </c>
      <c r="T430">
        <v>1</v>
      </c>
      <c r="U430">
        <v>1</v>
      </c>
      <c r="V430">
        <v>1</v>
      </c>
      <c r="W430">
        <v>1</v>
      </c>
      <c r="X430">
        <v>1</v>
      </c>
      <c r="Y430">
        <v>1</v>
      </c>
      <c r="Z430">
        <v>1</v>
      </c>
      <c r="AA430">
        <v>1</v>
      </c>
      <c r="AB430">
        <v>1</v>
      </c>
      <c r="AC430">
        <v>1</v>
      </c>
      <c r="AD430">
        <v>1</v>
      </c>
      <c r="AE430">
        <v>1</v>
      </c>
      <c r="AF430">
        <v>1</v>
      </c>
      <c r="AG430">
        <v>1</v>
      </c>
      <c r="AH430">
        <v>1</v>
      </c>
      <c r="AI430">
        <v>1</v>
      </c>
      <c r="AJ430">
        <v>1</v>
      </c>
      <c r="AK430">
        <v>1</v>
      </c>
      <c r="AL430">
        <v>0</v>
      </c>
      <c r="AM430" s="49" t="s">
        <v>419</v>
      </c>
      <c r="AN430" s="49" t="s">
        <v>7</v>
      </c>
      <c r="AO430" s="49" t="s">
        <v>9</v>
      </c>
      <c r="AP430" s="49" t="s">
        <v>501</v>
      </c>
      <c r="AQ430" s="49" t="s">
        <v>9</v>
      </c>
      <c r="AR430" s="49" t="s">
        <v>495</v>
      </c>
      <c r="AS430" s="49" t="s">
        <v>496</v>
      </c>
      <c r="AT430" s="49" t="s">
        <v>497</v>
      </c>
    </row>
    <row r="431" spans="1:46" x14ac:dyDescent="0.25">
      <c r="A431">
        <v>3</v>
      </c>
      <c r="B431" t="s">
        <v>245</v>
      </c>
      <c r="C431" t="s">
        <v>245</v>
      </c>
      <c r="D431" t="s">
        <v>246</v>
      </c>
      <c r="E431" t="s">
        <v>612</v>
      </c>
      <c r="F431" t="s">
        <v>613</v>
      </c>
      <c r="G431">
        <v>1</v>
      </c>
      <c r="H431">
        <v>1</v>
      </c>
      <c r="I431">
        <v>1</v>
      </c>
      <c r="J431">
        <v>1</v>
      </c>
      <c r="K431">
        <v>1</v>
      </c>
      <c r="L431">
        <v>1</v>
      </c>
      <c r="M431">
        <v>1</v>
      </c>
      <c r="N431">
        <v>1</v>
      </c>
      <c r="O431">
        <v>1</v>
      </c>
      <c r="P431">
        <v>1</v>
      </c>
      <c r="Q431">
        <v>1</v>
      </c>
      <c r="R431">
        <v>1</v>
      </c>
      <c r="S431">
        <v>1</v>
      </c>
      <c r="T431">
        <v>1</v>
      </c>
      <c r="U431">
        <v>1</v>
      </c>
      <c r="V431">
        <v>1</v>
      </c>
      <c r="W431">
        <v>1</v>
      </c>
      <c r="X431">
        <v>1</v>
      </c>
      <c r="Y431">
        <v>1</v>
      </c>
      <c r="Z431">
        <v>1</v>
      </c>
      <c r="AA431">
        <v>1</v>
      </c>
      <c r="AB431">
        <v>1</v>
      </c>
      <c r="AC431">
        <v>1</v>
      </c>
      <c r="AD431">
        <v>1</v>
      </c>
      <c r="AE431">
        <v>1</v>
      </c>
      <c r="AF431">
        <v>1</v>
      </c>
      <c r="AG431">
        <v>1</v>
      </c>
      <c r="AH431">
        <v>1</v>
      </c>
      <c r="AI431">
        <v>1</v>
      </c>
      <c r="AJ431">
        <v>1</v>
      </c>
      <c r="AK431">
        <v>1</v>
      </c>
      <c r="AL431">
        <v>1</v>
      </c>
      <c r="AM431" s="49" t="s">
        <v>246</v>
      </c>
      <c r="AN431" s="49" t="s">
        <v>14</v>
      </c>
      <c r="AO431" s="49" t="s">
        <v>500</v>
      </c>
      <c r="AP431" s="49" t="s">
        <v>505</v>
      </c>
      <c r="AQ431" s="49" t="s">
        <v>13</v>
      </c>
      <c r="AR431" s="49" t="s">
        <v>487</v>
      </c>
      <c r="AS431" s="49" t="s">
        <v>488</v>
      </c>
      <c r="AT431" s="49" t="s">
        <v>489</v>
      </c>
    </row>
    <row r="432" spans="1:46" x14ac:dyDescent="0.25">
      <c r="A432">
        <v>3</v>
      </c>
      <c r="B432" t="s">
        <v>247</v>
      </c>
      <c r="C432" t="s">
        <v>247</v>
      </c>
      <c r="D432" t="s">
        <v>248</v>
      </c>
      <c r="E432" t="s">
        <v>612</v>
      </c>
      <c r="F432" t="s">
        <v>613</v>
      </c>
      <c r="G432">
        <v>1</v>
      </c>
      <c r="H432">
        <v>1</v>
      </c>
      <c r="I432">
        <v>1</v>
      </c>
      <c r="J432">
        <v>1</v>
      </c>
      <c r="K432">
        <v>1</v>
      </c>
      <c r="L432">
        <v>1</v>
      </c>
      <c r="M432">
        <v>1</v>
      </c>
      <c r="N432">
        <v>1</v>
      </c>
      <c r="O432">
        <v>1</v>
      </c>
      <c r="P432">
        <v>1</v>
      </c>
      <c r="Q432">
        <v>1</v>
      </c>
      <c r="R432">
        <v>1</v>
      </c>
      <c r="S432">
        <v>1</v>
      </c>
      <c r="T432">
        <v>1</v>
      </c>
      <c r="U432">
        <v>1</v>
      </c>
      <c r="V432">
        <v>1</v>
      </c>
      <c r="W432">
        <v>1</v>
      </c>
      <c r="X432">
        <v>1</v>
      </c>
      <c r="Y432">
        <v>1</v>
      </c>
      <c r="Z432">
        <v>1</v>
      </c>
      <c r="AA432">
        <v>1</v>
      </c>
      <c r="AB432">
        <v>1</v>
      </c>
      <c r="AC432">
        <v>1</v>
      </c>
      <c r="AD432">
        <v>1</v>
      </c>
      <c r="AE432">
        <v>1</v>
      </c>
      <c r="AF432">
        <v>1</v>
      </c>
      <c r="AG432">
        <v>1</v>
      </c>
      <c r="AH432">
        <v>1</v>
      </c>
      <c r="AI432">
        <v>1</v>
      </c>
      <c r="AJ432">
        <v>1</v>
      </c>
      <c r="AK432">
        <v>1</v>
      </c>
      <c r="AL432">
        <v>1</v>
      </c>
      <c r="AM432" s="49" t="s">
        <v>248</v>
      </c>
      <c r="AN432" s="49" t="s">
        <v>14</v>
      </c>
      <c r="AO432" s="49" t="s">
        <v>500</v>
      </c>
      <c r="AP432" s="49" t="s">
        <v>505</v>
      </c>
      <c r="AQ432" s="49" t="s">
        <v>13</v>
      </c>
      <c r="AR432" s="49" t="s">
        <v>487</v>
      </c>
      <c r="AS432" s="49" t="s">
        <v>488</v>
      </c>
      <c r="AT432" s="49" t="s">
        <v>489</v>
      </c>
    </row>
    <row r="433" spans="1:46" x14ac:dyDescent="0.25">
      <c r="A433">
        <v>3</v>
      </c>
      <c r="B433" t="s">
        <v>255</v>
      </c>
      <c r="C433" t="s">
        <v>255</v>
      </c>
      <c r="D433" t="s">
        <v>256</v>
      </c>
      <c r="E433" t="s">
        <v>612</v>
      </c>
      <c r="F433" t="s">
        <v>613</v>
      </c>
      <c r="G433">
        <v>1</v>
      </c>
      <c r="H433">
        <v>1</v>
      </c>
      <c r="I433">
        <v>1</v>
      </c>
      <c r="J433">
        <v>1</v>
      </c>
      <c r="K433">
        <v>1</v>
      </c>
      <c r="L433">
        <v>1</v>
      </c>
      <c r="M433">
        <v>1</v>
      </c>
      <c r="N433">
        <v>1</v>
      </c>
      <c r="O433">
        <v>1</v>
      </c>
      <c r="P433">
        <v>1</v>
      </c>
      <c r="Q433">
        <v>1</v>
      </c>
      <c r="R433">
        <v>1</v>
      </c>
      <c r="S433">
        <v>1</v>
      </c>
      <c r="T433">
        <v>1</v>
      </c>
      <c r="U433">
        <v>1</v>
      </c>
      <c r="V433">
        <v>1</v>
      </c>
      <c r="W433">
        <v>1</v>
      </c>
      <c r="X433">
        <v>1</v>
      </c>
      <c r="Y433">
        <v>1</v>
      </c>
      <c r="Z433">
        <v>1</v>
      </c>
      <c r="AA433">
        <v>1</v>
      </c>
      <c r="AB433">
        <v>1</v>
      </c>
      <c r="AC433">
        <v>1</v>
      </c>
      <c r="AD433">
        <v>1</v>
      </c>
      <c r="AE433">
        <v>1</v>
      </c>
      <c r="AF433">
        <v>1</v>
      </c>
      <c r="AG433">
        <v>1</v>
      </c>
      <c r="AH433">
        <v>1</v>
      </c>
      <c r="AI433">
        <v>1</v>
      </c>
      <c r="AJ433">
        <v>1</v>
      </c>
      <c r="AK433">
        <v>1</v>
      </c>
      <c r="AL433">
        <v>0</v>
      </c>
      <c r="AM433" s="49" t="s">
        <v>256</v>
      </c>
      <c r="AN433" s="49" t="s">
        <v>6</v>
      </c>
      <c r="AO433" s="49" t="s">
        <v>9</v>
      </c>
      <c r="AP433" s="49" t="s">
        <v>486</v>
      </c>
      <c r="AQ433" s="49" t="s">
        <v>9</v>
      </c>
      <c r="AR433" s="49" t="s">
        <v>487</v>
      </c>
      <c r="AS433" s="49" t="s">
        <v>488</v>
      </c>
      <c r="AT433" s="49" t="s">
        <v>489</v>
      </c>
    </row>
    <row r="434" spans="1:46" x14ac:dyDescent="0.25">
      <c r="A434">
        <v>3</v>
      </c>
      <c r="B434" t="s">
        <v>281</v>
      </c>
      <c r="C434" t="s">
        <v>281</v>
      </c>
      <c r="D434" t="s">
        <v>282</v>
      </c>
      <c r="E434" t="s">
        <v>612</v>
      </c>
      <c r="F434" t="s">
        <v>613</v>
      </c>
      <c r="G434">
        <v>1</v>
      </c>
      <c r="H434">
        <v>1</v>
      </c>
      <c r="I434">
        <v>1</v>
      </c>
      <c r="J434">
        <v>1</v>
      </c>
      <c r="K434">
        <v>1</v>
      </c>
      <c r="L434">
        <v>1</v>
      </c>
      <c r="M434">
        <v>1</v>
      </c>
      <c r="N434">
        <v>1</v>
      </c>
      <c r="O434">
        <v>1</v>
      </c>
      <c r="P434">
        <v>1</v>
      </c>
      <c r="Q434">
        <v>1</v>
      </c>
      <c r="R434">
        <v>1</v>
      </c>
      <c r="S434">
        <v>1</v>
      </c>
      <c r="T434">
        <v>1</v>
      </c>
      <c r="U434">
        <v>1</v>
      </c>
      <c r="V434">
        <v>1</v>
      </c>
      <c r="W434">
        <v>1</v>
      </c>
      <c r="X434">
        <v>1</v>
      </c>
      <c r="Y434">
        <v>1</v>
      </c>
      <c r="Z434">
        <v>1</v>
      </c>
      <c r="AA434">
        <v>1</v>
      </c>
      <c r="AB434">
        <v>1</v>
      </c>
      <c r="AC434">
        <v>1</v>
      </c>
      <c r="AD434">
        <v>1</v>
      </c>
      <c r="AE434">
        <v>1</v>
      </c>
      <c r="AF434">
        <v>1</v>
      </c>
      <c r="AG434">
        <v>1</v>
      </c>
      <c r="AH434">
        <v>1</v>
      </c>
      <c r="AI434">
        <v>1</v>
      </c>
      <c r="AJ434">
        <v>1</v>
      </c>
      <c r="AK434">
        <v>1</v>
      </c>
      <c r="AL434">
        <v>0</v>
      </c>
      <c r="AM434" s="49" t="s">
        <v>282</v>
      </c>
      <c r="AN434" s="49" t="s">
        <v>14</v>
      </c>
      <c r="AO434" s="49" t="s">
        <v>485</v>
      </c>
      <c r="AP434" s="49" t="s">
        <v>501</v>
      </c>
      <c r="AQ434" s="49" t="s">
        <v>11</v>
      </c>
      <c r="AR434" s="49" t="s">
        <v>487</v>
      </c>
      <c r="AS434" s="49" t="s">
        <v>488</v>
      </c>
      <c r="AT434" s="49" t="s">
        <v>489</v>
      </c>
    </row>
    <row r="435" spans="1:46" x14ac:dyDescent="0.25">
      <c r="A435">
        <v>3</v>
      </c>
      <c r="B435" t="s">
        <v>267</v>
      </c>
      <c r="C435" t="s">
        <v>267</v>
      </c>
      <c r="D435" t="s">
        <v>268</v>
      </c>
      <c r="E435" t="s">
        <v>612</v>
      </c>
      <c r="F435" t="s">
        <v>613</v>
      </c>
      <c r="G435">
        <v>1</v>
      </c>
      <c r="H435">
        <v>1</v>
      </c>
      <c r="I435">
        <v>1</v>
      </c>
      <c r="J435">
        <v>1</v>
      </c>
      <c r="K435">
        <v>1</v>
      </c>
      <c r="L435">
        <v>1</v>
      </c>
      <c r="M435">
        <v>1</v>
      </c>
      <c r="N435">
        <v>1</v>
      </c>
      <c r="O435">
        <v>1</v>
      </c>
      <c r="P435">
        <v>1</v>
      </c>
      <c r="Q435">
        <v>1</v>
      </c>
      <c r="R435">
        <v>1</v>
      </c>
      <c r="S435">
        <v>1</v>
      </c>
      <c r="T435">
        <v>1</v>
      </c>
      <c r="U435">
        <v>1</v>
      </c>
      <c r="V435">
        <v>1</v>
      </c>
      <c r="W435">
        <v>1</v>
      </c>
      <c r="X435">
        <v>1</v>
      </c>
      <c r="Y435">
        <v>1</v>
      </c>
      <c r="Z435">
        <v>1</v>
      </c>
      <c r="AA435">
        <v>1</v>
      </c>
      <c r="AB435">
        <v>1</v>
      </c>
      <c r="AC435">
        <v>1</v>
      </c>
      <c r="AD435">
        <v>1</v>
      </c>
      <c r="AE435">
        <v>1</v>
      </c>
      <c r="AF435">
        <v>1</v>
      </c>
      <c r="AG435">
        <v>1</v>
      </c>
      <c r="AH435">
        <v>1</v>
      </c>
      <c r="AI435">
        <v>1</v>
      </c>
      <c r="AJ435">
        <v>1</v>
      </c>
      <c r="AK435">
        <v>1</v>
      </c>
      <c r="AL435">
        <v>1</v>
      </c>
      <c r="AM435" s="49" t="s">
        <v>268</v>
      </c>
      <c r="AN435" s="49" t="s">
        <v>14</v>
      </c>
      <c r="AO435" s="49" t="s">
        <v>500</v>
      </c>
      <c r="AP435" s="49" t="s">
        <v>505</v>
      </c>
      <c r="AQ435" s="49" t="s">
        <v>13</v>
      </c>
      <c r="AR435" s="49" t="s">
        <v>487</v>
      </c>
      <c r="AS435" s="49" t="s">
        <v>488</v>
      </c>
      <c r="AT435" s="49" t="s">
        <v>489</v>
      </c>
    </row>
    <row r="436" spans="1:46" x14ac:dyDescent="0.25">
      <c r="A436">
        <v>3</v>
      </c>
      <c r="B436" t="s">
        <v>277</v>
      </c>
      <c r="C436" t="s">
        <v>559</v>
      </c>
      <c r="D436" t="s">
        <v>278</v>
      </c>
      <c r="E436" t="s">
        <v>612</v>
      </c>
      <c r="F436" t="s">
        <v>613</v>
      </c>
      <c r="G436">
        <v>1</v>
      </c>
      <c r="H436">
        <v>1</v>
      </c>
      <c r="I436">
        <v>1</v>
      </c>
      <c r="J436">
        <v>1</v>
      </c>
      <c r="K436">
        <v>1</v>
      </c>
      <c r="L436">
        <v>1</v>
      </c>
      <c r="M436">
        <v>1</v>
      </c>
      <c r="N436">
        <v>1</v>
      </c>
      <c r="O436">
        <v>1</v>
      </c>
      <c r="P436">
        <v>1</v>
      </c>
      <c r="Q436">
        <v>1</v>
      </c>
      <c r="R436">
        <v>1</v>
      </c>
      <c r="S436">
        <v>1</v>
      </c>
      <c r="T436">
        <v>1</v>
      </c>
      <c r="U436">
        <v>1</v>
      </c>
      <c r="V436">
        <v>1</v>
      </c>
      <c r="W436">
        <v>1</v>
      </c>
      <c r="X436">
        <v>1</v>
      </c>
      <c r="Y436">
        <v>1</v>
      </c>
      <c r="Z436">
        <v>1</v>
      </c>
      <c r="AA436">
        <v>1</v>
      </c>
      <c r="AB436">
        <v>1</v>
      </c>
      <c r="AC436">
        <v>1</v>
      </c>
      <c r="AD436">
        <v>1</v>
      </c>
      <c r="AE436">
        <v>1</v>
      </c>
      <c r="AF436">
        <v>1</v>
      </c>
      <c r="AG436">
        <v>1</v>
      </c>
      <c r="AH436">
        <v>1</v>
      </c>
      <c r="AI436">
        <v>1</v>
      </c>
      <c r="AJ436">
        <v>1</v>
      </c>
      <c r="AK436">
        <v>1</v>
      </c>
      <c r="AL436">
        <v>0</v>
      </c>
      <c r="AM436" s="49" t="s">
        <v>278</v>
      </c>
      <c r="AN436" s="49" t="s">
        <v>6</v>
      </c>
      <c r="AO436" s="49" t="s">
        <v>9</v>
      </c>
      <c r="AP436" s="49" t="s">
        <v>501</v>
      </c>
      <c r="AQ436" s="49" t="s">
        <v>9</v>
      </c>
      <c r="AR436" s="49" t="s">
        <v>487</v>
      </c>
      <c r="AS436" s="49" t="s">
        <v>488</v>
      </c>
      <c r="AT436" s="49" t="s">
        <v>489</v>
      </c>
    </row>
    <row r="437" spans="1:46" x14ac:dyDescent="0.25">
      <c r="A437">
        <v>3</v>
      </c>
      <c r="B437" t="s">
        <v>493</v>
      </c>
      <c r="C437" t="s">
        <v>560</v>
      </c>
      <c r="D437" t="s">
        <v>561</v>
      </c>
      <c r="E437" t="s">
        <v>612</v>
      </c>
      <c r="F437" t="s">
        <v>613</v>
      </c>
      <c r="G437">
        <v>1</v>
      </c>
      <c r="H437">
        <v>1</v>
      </c>
      <c r="I437">
        <v>1</v>
      </c>
      <c r="J437">
        <v>1</v>
      </c>
      <c r="K437">
        <v>1</v>
      </c>
      <c r="L437">
        <v>1</v>
      </c>
      <c r="M437">
        <v>1</v>
      </c>
      <c r="N437">
        <v>1</v>
      </c>
      <c r="O437">
        <v>1</v>
      </c>
      <c r="P437">
        <v>1</v>
      </c>
      <c r="Q437">
        <v>1</v>
      </c>
      <c r="R437">
        <v>1</v>
      </c>
      <c r="S437">
        <v>1</v>
      </c>
      <c r="T437">
        <v>1</v>
      </c>
      <c r="U437">
        <v>1</v>
      </c>
      <c r="V437">
        <v>1</v>
      </c>
      <c r="W437">
        <v>1</v>
      </c>
      <c r="X437">
        <v>1</v>
      </c>
      <c r="Y437">
        <v>1</v>
      </c>
      <c r="Z437">
        <v>1</v>
      </c>
      <c r="AA437">
        <v>1</v>
      </c>
      <c r="AB437">
        <v>1</v>
      </c>
      <c r="AC437">
        <v>1</v>
      </c>
      <c r="AD437">
        <v>1</v>
      </c>
      <c r="AE437">
        <v>1</v>
      </c>
      <c r="AF437">
        <v>1</v>
      </c>
      <c r="AG437">
        <v>1</v>
      </c>
      <c r="AH437">
        <v>1</v>
      </c>
      <c r="AI437">
        <v>1</v>
      </c>
      <c r="AJ437">
        <v>1</v>
      </c>
      <c r="AK437">
        <v>1</v>
      </c>
      <c r="AL437">
        <v>0</v>
      </c>
      <c r="AM437" s="49" t="e">
        <v>#N/A</v>
      </c>
      <c r="AN437" s="49" t="e">
        <v>#N/A</v>
      </c>
      <c r="AO437" s="49" t="e">
        <v>#N/A</v>
      </c>
      <c r="AP437" s="49" t="e">
        <v>#N/A</v>
      </c>
      <c r="AQ437" s="49" t="e">
        <v>#N/A</v>
      </c>
      <c r="AR437" s="49" t="e">
        <v>#N/A</v>
      </c>
      <c r="AS437" s="49" t="e">
        <v>#N/A</v>
      </c>
      <c r="AT437" s="49" t="e">
        <v>#N/A</v>
      </c>
    </row>
    <row r="438" spans="1:46" x14ac:dyDescent="0.25">
      <c r="A438">
        <v>3</v>
      </c>
      <c r="B438" t="s">
        <v>493</v>
      </c>
      <c r="C438" t="s">
        <v>562</v>
      </c>
      <c r="D438" t="s">
        <v>563</v>
      </c>
      <c r="E438" t="s">
        <v>612</v>
      </c>
      <c r="F438" t="s">
        <v>613</v>
      </c>
      <c r="G438">
        <v>1</v>
      </c>
      <c r="H438">
        <v>1</v>
      </c>
      <c r="I438">
        <v>1</v>
      </c>
      <c r="J438">
        <v>1</v>
      </c>
      <c r="K438">
        <v>1</v>
      </c>
      <c r="L438">
        <v>1</v>
      </c>
      <c r="M438">
        <v>1</v>
      </c>
      <c r="N438">
        <v>1</v>
      </c>
      <c r="O438">
        <v>1</v>
      </c>
      <c r="P438">
        <v>1</v>
      </c>
      <c r="Q438">
        <v>1</v>
      </c>
      <c r="R438">
        <v>1</v>
      </c>
      <c r="S438">
        <v>1</v>
      </c>
      <c r="T438">
        <v>1</v>
      </c>
      <c r="U438">
        <v>1</v>
      </c>
      <c r="V438">
        <v>1</v>
      </c>
      <c r="W438">
        <v>1</v>
      </c>
      <c r="X438">
        <v>1</v>
      </c>
      <c r="Y438">
        <v>1</v>
      </c>
      <c r="Z438">
        <v>1</v>
      </c>
      <c r="AA438">
        <v>1</v>
      </c>
      <c r="AB438">
        <v>1</v>
      </c>
      <c r="AC438">
        <v>1</v>
      </c>
      <c r="AD438">
        <v>1</v>
      </c>
      <c r="AE438">
        <v>1</v>
      </c>
      <c r="AF438">
        <v>1</v>
      </c>
      <c r="AG438">
        <v>1</v>
      </c>
      <c r="AH438">
        <v>1</v>
      </c>
      <c r="AI438">
        <v>1</v>
      </c>
      <c r="AJ438">
        <v>1</v>
      </c>
      <c r="AK438">
        <v>1</v>
      </c>
      <c r="AL438">
        <v>0</v>
      </c>
      <c r="AM438" s="49" t="e">
        <v>#N/A</v>
      </c>
      <c r="AN438" s="49" t="e">
        <v>#N/A</v>
      </c>
      <c r="AO438" s="49" t="e">
        <v>#N/A</v>
      </c>
      <c r="AP438" s="49" t="e">
        <v>#N/A</v>
      </c>
      <c r="AQ438" s="49" t="e">
        <v>#N/A</v>
      </c>
      <c r="AR438" s="49" t="e">
        <v>#N/A</v>
      </c>
      <c r="AS438" s="49" t="e">
        <v>#N/A</v>
      </c>
      <c r="AT438" s="49" t="e">
        <v>#N/A</v>
      </c>
    </row>
    <row r="439" spans="1:46" x14ac:dyDescent="0.25">
      <c r="A439">
        <v>3</v>
      </c>
      <c r="B439" t="s">
        <v>493</v>
      </c>
      <c r="C439" t="s">
        <v>564</v>
      </c>
      <c r="D439" t="s">
        <v>565</v>
      </c>
      <c r="E439" t="s">
        <v>612</v>
      </c>
      <c r="F439" t="s">
        <v>613</v>
      </c>
      <c r="G439">
        <v>1</v>
      </c>
      <c r="H439">
        <v>1</v>
      </c>
      <c r="I439">
        <v>1</v>
      </c>
      <c r="J439">
        <v>1</v>
      </c>
      <c r="K439">
        <v>1</v>
      </c>
      <c r="L439">
        <v>1</v>
      </c>
      <c r="M439">
        <v>1</v>
      </c>
      <c r="N439">
        <v>1</v>
      </c>
      <c r="O439">
        <v>1</v>
      </c>
      <c r="P439">
        <v>1</v>
      </c>
      <c r="Q439">
        <v>1</v>
      </c>
      <c r="R439">
        <v>1</v>
      </c>
      <c r="S439">
        <v>1</v>
      </c>
      <c r="T439">
        <v>1</v>
      </c>
      <c r="U439">
        <v>1</v>
      </c>
      <c r="V439">
        <v>1</v>
      </c>
      <c r="W439">
        <v>1</v>
      </c>
      <c r="X439">
        <v>1</v>
      </c>
      <c r="Y439">
        <v>1</v>
      </c>
      <c r="Z439">
        <v>1</v>
      </c>
      <c r="AA439">
        <v>1</v>
      </c>
      <c r="AB439">
        <v>1</v>
      </c>
      <c r="AC439">
        <v>1</v>
      </c>
      <c r="AD439">
        <v>1</v>
      </c>
      <c r="AE439">
        <v>1</v>
      </c>
      <c r="AF439">
        <v>1</v>
      </c>
      <c r="AG439">
        <v>1</v>
      </c>
      <c r="AH439">
        <v>1</v>
      </c>
      <c r="AI439">
        <v>1</v>
      </c>
      <c r="AJ439">
        <v>1</v>
      </c>
      <c r="AK439">
        <v>1</v>
      </c>
      <c r="AL439">
        <v>0</v>
      </c>
      <c r="AM439" s="49" t="e">
        <v>#N/A</v>
      </c>
      <c r="AN439" s="49" t="e">
        <v>#N/A</v>
      </c>
      <c r="AO439" s="49" t="e">
        <v>#N/A</v>
      </c>
      <c r="AP439" s="49" t="e">
        <v>#N/A</v>
      </c>
      <c r="AQ439" s="49" t="e">
        <v>#N/A</v>
      </c>
      <c r="AR439" s="49" t="e">
        <v>#N/A</v>
      </c>
      <c r="AS439" s="49" t="e">
        <v>#N/A</v>
      </c>
      <c r="AT439" s="49" t="e">
        <v>#N/A</v>
      </c>
    </row>
    <row r="440" spans="1:46" x14ac:dyDescent="0.25">
      <c r="A440">
        <v>3</v>
      </c>
      <c r="B440" t="s">
        <v>493</v>
      </c>
      <c r="C440" t="s">
        <v>566</v>
      </c>
      <c r="D440" t="s">
        <v>567</v>
      </c>
      <c r="E440" t="s">
        <v>612</v>
      </c>
      <c r="F440" t="s">
        <v>613</v>
      </c>
      <c r="G440">
        <v>1</v>
      </c>
      <c r="H440">
        <v>1</v>
      </c>
      <c r="I440">
        <v>1</v>
      </c>
      <c r="J440">
        <v>1</v>
      </c>
      <c r="K440">
        <v>1</v>
      </c>
      <c r="L440">
        <v>1</v>
      </c>
      <c r="M440">
        <v>1</v>
      </c>
      <c r="N440">
        <v>1</v>
      </c>
      <c r="O440">
        <v>1</v>
      </c>
      <c r="P440">
        <v>1</v>
      </c>
      <c r="Q440">
        <v>1</v>
      </c>
      <c r="R440">
        <v>1</v>
      </c>
      <c r="S440">
        <v>1</v>
      </c>
      <c r="T440">
        <v>1</v>
      </c>
      <c r="U440">
        <v>1</v>
      </c>
      <c r="V440">
        <v>1</v>
      </c>
      <c r="W440">
        <v>1</v>
      </c>
      <c r="X440">
        <v>1</v>
      </c>
      <c r="Y440">
        <v>1</v>
      </c>
      <c r="Z440">
        <v>1</v>
      </c>
      <c r="AA440">
        <v>1</v>
      </c>
      <c r="AB440">
        <v>1</v>
      </c>
      <c r="AC440">
        <v>1</v>
      </c>
      <c r="AD440">
        <v>1</v>
      </c>
      <c r="AE440">
        <v>1</v>
      </c>
      <c r="AF440">
        <v>1</v>
      </c>
      <c r="AG440">
        <v>1</v>
      </c>
      <c r="AH440">
        <v>1</v>
      </c>
      <c r="AI440">
        <v>1</v>
      </c>
      <c r="AJ440">
        <v>1</v>
      </c>
      <c r="AK440">
        <v>1</v>
      </c>
      <c r="AL440">
        <v>0</v>
      </c>
      <c r="AM440" s="49" t="e">
        <v>#N/A</v>
      </c>
      <c r="AN440" s="49" t="e">
        <v>#N/A</v>
      </c>
      <c r="AO440" s="49" t="e">
        <v>#N/A</v>
      </c>
      <c r="AP440" s="49" t="e">
        <v>#N/A</v>
      </c>
      <c r="AQ440" s="49" t="e">
        <v>#N/A</v>
      </c>
      <c r="AR440" s="49" t="e">
        <v>#N/A</v>
      </c>
      <c r="AS440" s="49" t="e">
        <v>#N/A</v>
      </c>
      <c r="AT440" s="49" t="e">
        <v>#N/A</v>
      </c>
    </row>
    <row r="441" spans="1:46" x14ac:dyDescent="0.25">
      <c r="A441">
        <v>3</v>
      </c>
      <c r="B441" t="s">
        <v>493</v>
      </c>
      <c r="C441" t="s">
        <v>568</v>
      </c>
      <c r="D441" t="s">
        <v>569</v>
      </c>
      <c r="E441" t="s">
        <v>612</v>
      </c>
      <c r="F441" t="s">
        <v>613</v>
      </c>
      <c r="G441">
        <v>1</v>
      </c>
      <c r="H441">
        <v>1</v>
      </c>
      <c r="I441">
        <v>1</v>
      </c>
      <c r="J441">
        <v>1</v>
      </c>
      <c r="K441">
        <v>1</v>
      </c>
      <c r="L441">
        <v>1</v>
      </c>
      <c r="M441">
        <v>1</v>
      </c>
      <c r="N441">
        <v>1</v>
      </c>
      <c r="O441">
        <v>1</v>
      </c>
      <c r="P441">
        <v>1</v>
      </c>
      <c r="Q441">
        <v>1</v>
      </c>
      <c r="R441">
        <v>1</v>
      </c>
      <c r="S441">
        <v>1</v>
      </c>
      <c r="T441">
        <v>1</v>
      </c>
      <c r="U441">
        <v>1</v>
      </c>
      <c r="V441">
        <v>1</v>
      </c>
      <c r="W441">
        <v>1</v>
      </c>
      <c r="X441">
        <v>1</v>
      </c>
      <c r="Y441">
        <v>1</v>
      </c>
      <c r="Z441">
        <v>1</v>
      </c>
      <c r="AA441">
        <v>1</v>
      </c>
      <c r="AB441">
        <v>1</v>
      </c>
      <c r="AC441">
        <v>1</v>
      </c>
      <c r="AD441">
        <v>1</v>
      </c>
      <c r="AE441">
        <v>1</v>
      </c>
      <c r="AF441">
        <v>1</v>
      </c>
      <c r="AG441">
        <v>1</v>
      </c>
      <c r="AH441">
        <v>1</v>
      </c>
      <c r="AI441">
        <v>1</v>
      </c>
      <c r="AJ441">
        <v>1</v>
      </c>
      <c r="AK441">
        <v>1</v>
      </c>
      <c r="AL441">
        <v>1</v>
      </c>
      <c r="AM441" s="49" t="e">
        <v>#N/A</v>
      </c>
      <c r="AN441" s="49" t="e">
        <v>#N/A</v>
      </c>
      <c r="AO441" s="49" t="e">
        <v>#N/A</v>
      </c>
      <c r="AP441" s="49" t="e">
        <v>#N/A</v>
      </c>
      <c r="AQ441" s="49" t="e">
        <v>#N/A</v>
      </c>
      <c r="AR441" s="49" t="e">
        <v>#N/A</v>
      </c>
      <c r="AS441" s="49" t="e">
        <v>#N/A</v>
      </c>
      <c r="AT441" s="49" t="e">
        <v>#N/A</v>
      </c>
    </row>
    <row r="442" spans="1:46" x14ac:dyDescent="0.25">
      <c r="A442">
        <v>3</v>
      </c>
      <c r="B442" t="s">
        <v>493</v>
      </c>
      <c r="C442" t="s">
        <v>570</v>
      </c>
      <c r="D442" t="s">
        <v>571</v>
      </c>
      <c r="E442" t="s">
        <v>612</v>
      </c>
      <c r="F442" t="s">
        <v>613</v>
      </c>
      <c r="G442">
        <v>1</v>
      </c>
      <c r="H442">
        <v>1</v>
      </c>
      <c r="I442">
        <v>1</v>
      </c>
      <c r="J442">
        <v>1</v>
      </c>
      <c r="K442">
        <v>1</v>
      </c>
      <c r="L442">
        <v>1</v>
      </c>
      <c r="M442">
        <v>1</v>
      </c>
      <c r="N442">
        <v>1</v>
      </c>
      <c r="O442">
        <v>1</v>
      </c>
      <c r="P442">
        <v>1</v>
      </c>
      <c r="Q442">
        <v>1</v>
      </c>
      <c r="R442">
        <v>1</v>
      </c>
      <c r="S442">
        <v>1</v>
      </c>
      <c r="T442">
        <v>1</v>
      </c>
      <c r="U442">
        <v>1</v>
      </c>
      <c r="V442">
        <v>1</v>
      </c>
      <c r="W442">
        <v>1</v>
      </c>
      <c r="X442">
        <v>1</v>
      </c>
      <c r="Y442">
        <v>1</v>
      </c>
      <c r="Z442">
        <v>1</v>
      </c>
      <c r="AA442">
        <v>1</v>
      </c>
      <c r="AB442">
        <v>1</v>
      </c>
      <c r="AC442">
        <v>1</v>
      </c>
      <c r="AD442">
        <v>1</v>
      </c>
      <c r="AE442">
        <v>1</v>
      </c>
      <c r="AF442">
        <v>1</v>
      </c>
      <c r="AG442">
        <v>1</v>
      </c>
      <c r="AH442">
        <v>1</v>
      </c>
      <c r="AI442">
        <v>1</v>
      </c>
      <c r="AJ442">
        <v>1</v>
      </c>
      <c r="AK442">
        <v>1</v>
      </c>
      <c r="AL442">
        <v>1</v>
      </c>
      <c r="AM442" s="49" t="e">
        <v>#N/A</v>
      </c>
      <c r="AN442" s="49" t="e">
        <v>#N/A</v>
      </c>
      <c r="AO442" s="49" t="e">
        <v>#N/A</v>
      </c>
      <c r="AP442" s="49" t="e">
        <v>#N/A</v>
      </c>
      <c r="AQ442" s="49" t="e">
        <v>#N/A</v>
      </c>
      <c r="AR442" s="49" t="e">
        <v>#N/A</v>
      </c>
      <c r="AS442" s="49" t="e">
        <v>#N/A</v>
      </c>
      <c r="AT442" s="49" t="e">
        <v>#N/A</v>
      </c>
    </row>
    <row r="443" spans="1:46" x14ac:dyDescent="0.25">
      <c r="A443">
        <v>3</v>
      </c>
      <c r="B443" t="s">
        <v>493</v>
      </c>
      <c r="C443" t="s">
        <v>572</v>
      </c>
      <c r="D443" t="s">
        <v>573</v>
      </c>
      <c r="E443" t="s">
        <v>612</v>
      </c>
      <c r="F443" t="s">
        <v>613</v>
      </c>
      <c r="G443">
        <v>1</v>
      </c>
      <c r="H443">
        <v>1</v>
      </c>
      <c r="I443">
        <v>1</v>
      </c>
      <c r="J443">
        <v>1</v>
      </c>
      <c r="K443">
        <v>1</v>
      </c>
      <c r="L443">
        <v>1</v>
      </c>
      <c r="M443">
        <v>1</v>
      </c>
      <c r="N443">
        <v>1</v>
      </c>
      <c r="O443">
        <v>1</v>
      </c>
      <c r="P443">
        <v>1</v>
      </c>
      <c r="Q443">
        <v>1</v>
      </c>
      <c r="R443">
        <v>1</v>
      </c>
      <c r="S443">
        <v>1</v>
      </c>
      <c r="T443">
        <v>1</v>
      </c>
      <c r="U443">
        <v>1</v>
      </c>
      <c r="V443">
        <v>1</v>
      </c>
      <c r="W443">
        <v>1</v>
      </c>
      <c r="X443">
        <v>1</v>
      </c>
      <c r="Y443">
        <v>1</v>
      </c>
      <c r="Z443">
        <v>1</v>
      </c>
      <c r="AA443">
        <v>1</v>
      </c>
      <c r="AB443">
        <v>1</v>
      </c>
      <c r="AC443">
        <v>1</v>
      </c>
      <c r="AD443">
        <v>1</v>
      </c>
      <c r="AE443">
        <v>1</v>
      </c>
      <c r="AF443">
        <v>1</v>
      </c>
      <c r="AG443">
        <v>1</v>
      </c>
      <c r="AH443">
        <v>1</v>
      </c>
      <c r="AI443">
        <v>1</v>
      </c>
      <c r="AJ443">
        <v>1</v>
      </c>
      <c r="AK443">
        <v>1</v>
      </c>
      <c r="AL443">
        <v>0</v>
      </c>
      <c r="AM443" s="49" t="e">
        <v>#N/A</v>
      </c>
      <c r="AN443" s="49" t="e">
        <v>#N/A</v>
      </c>
      <c r="AO443" s="49" t="e">
        <v>#N/A</v>
      </c>
      <c r="AP443" s="49" t="e">
        <v>#N/A</v>
      </c>
      <c r="AQ443" s="49" t="e">
        <v>#N/A</v>
      </c>
      <c r="AR443" s="49" t="e">
        <v>#N/A</v>
      </c>
      <c r="AS443" s="49" t="e">
        <v>#N/A</v>
      </c>
      <c r="AT443" s="49" t="e">
        <v>#N/A</v>
      </c>
    </row>
    <row r="444" spans="1:46" x14ac:dyDescent="0.25">
      <c r="A444">
        <v>3</v>
      </c>
      <c r="B444" t="s">
        <v>259</v>
      </c>
      <c r="C444" t="s">
        <v>259</v>
      </c>
      <c r="D444" t="s">
        <v>260</v>
      </c>
      <c r="E444" t="s">
        <v>612</v>
      </c>
      <c r="F444" t="s">
        <v>613</v>
      </c>
      <c r="G444">
        <v>1</v>
      </c>
      <c r="H444">
        <v>1</v>
      </c>
      <c r="I444">
        <v>1</v>
      </c>
      <c r="J444">
        <v>1</v>
      </c>
      <c r="K444">
        <v>1</v>
      </c>
      <c r="L444">
        <v>1</v>
      </c>
      <c r="M444">
        <v>1</v>
      </c>
      <c r="N444">
        <v>1</v>
      </c>
      <c r="O444">
        <v>1</v>
      </c>
      <c r="P444">
        <v>1</v>
      </c>
      <c r="Q444">
        <v>1</v>
      </c>
      <c r="R444">
        <v>1</v>
      </c>
      <c r="S444">
        <v>1</v>
      </c>
      <c r="T444">
        <v>1</v>
      </c>
      <c r="U444">
        <v>1</v>
      </c>
      <c r="V444">
        <v>1</v>
      </c>
      <c r="W444">
        <v>1</v>
      </c>
      <c r="X444">
        <v>1</v>
      </c>
      <c r="Y444">
        <v>1</v>
      </c>
      <c r="Z444">
        <v>1</v>
      </c>
      <c r="AA444">
        <v>1</v>
      </c>
      <c r="AB444">
        <v>1</v>
      </c>
      <c r="AC444">
        <v>1</v>
      </c>
      <c r="AD444">
        <v>1</v>
      </c>
      <c r="AE444">
        <v>1</v>
      </c>
      <c r="AF444">
        <v>1</v>
      </c>
      <c r="AG444">
        <v>1</v>
      </c>
      <c r="AH444">
        <v>1</v>
      </c>
      <c r="AI444">
        <v>1</v>
      </c>
      <c r="AJ444">
        <v>1</v>
      </c>
      <c r="AK444">
        <v>1</v>
      </c>
      <c r="AL444">
        <v>1</v>
      </c>
      <c r="AM444" s="49" t="s">
        <v>260</v>
      </c>
      <c r="AN444" s="49" t="s">
        <v>14</v>
      </c>
      <c r="AO444" s="49" t="s">
        <v>507</v>
      </c>
      <c r="AP444" s="49" t="s">
        <v>501</v>
      </c>
      <c r="AQ444" s="49" t="s">
        <v>10</v>
      </c>
      <c r="AR444" s="49" t="s">
        <v>487</v>
      </c>
      <c r="AS444" s="49" t="s">
        <v>488</v>
      </c>
      <c r="AT444" s="49" t="s">
        <v>489</v>
      </c>
    </row>
    <row r="445" spans="1:46" x14ac:dyDescent="0.25">
      <c r="A445">
        <v>3</v>
      </c>
      <c r="B445" t="s">
        <v>493</v>
      </c>
      <c r="C445" t="s">
        <v>574</v>
      </c>
      <c r="D445" t="s">
        <v>575</v>
      </c>
      <c r="E445" t="s">
        <v>612</v>
      </c>
      <c r="F445" t="s">
        <v>613</v>
      </c>
      <c r="G445">
        <v>1</v>
      </c>
      <c r="H445">
        <v>1</v>
      </c>
      <c r="I445">
        <v>1</v>
      </c>
      <c r="J445">
        <v>1</v>
      </c>
      <c r="K445">
        <v>1</v>
      </c>
      <c r="L445">
        <v>1</v>
      </c>
      <c r="M445">
        <v>1</v>
      </c>
      <c r="N445">
        <v>1</v>
      </c>
      <c r="O445">
        <v>1</v>
      </c>
      <c r="P445">
        <v>1</v>
      </c>
      <c r="Q445">
        <v>1</v>
      </c>
      <c r="R445">
        <v>1</v>
      </c>
      <c r="S445">
        <v>1</v>
      </c>
      <c r="T445">
        <v>1</v>
      </c>
      <c r="U445">
        <v>1</v>
      </c>
      <c r="V445">
        <v>1</v>
      </c>
      <c r="W445">
        <v>1</v>
      </c>
      <c r="X445">
        <v>1</v>
      </c>
      <c r="Y445">
        <v>1</v>
      </c>
      <c r="Z445">
        <v>1</v>
      </c>
      <c r="AA445">
        <v>1</v>
      </c>
      <c r="AB445">
        <v>1</v>
      </c>
      <c r="AC445">
        <v>1</v>
      </c>
      <c r="AD445">
        <v>1</v>
      </c>
      <c r="AE445">
        <v>1</v>
      </c>
      <c r="AF445">
        <v>1</v>
      </c>
      <c r="AG445">
        <v>1</v>
      </c>
      <c r="AH445">
        <v>1</v>
      </c>
      <c r="AI445">
        <v>1</v>
      </c>
      <c r="AJ445">
        <v>1</v>
      </c>
      <c r="AK445">
        <v>1</v>
      </c>
      <c r="AL445">
        <v>0</v>
      </c>
      <c r="AM445" s="49" t="e">
        <v>#N/A</v>
      </c>
      <c r="AN445" s="49" t="e">
        <v>#N/A</v>
      </c>
      <c r="AO445" s="49" t="e">
        <v>#N/A</v>
      </c>
      <c r="AP445" s="49" t="e">
        <v>#N/A</v>
      </c>
      <c r="AQ445" s="49" t="e">
        <v>#N/A</v>
      </c>
      <c r="AR445" s="49" t="e">
        <v>#N/A</v>
      </c>
      <c r="AS445" s="49" t="e">
        <v>#N/A</v>
      </c>
      <c r="AT445" s="49" t="e">
        <v>#N/A</v>
      </c>
    </row>
    <row r="446" spans="1:46" x14ac:dyDescent="0.25">
      <c r="A446">
        <v>3</v>
      </c>
      <c r="B446" t="s">
        <v>273</v>
      </c>
      <c r="C446" t="s">
        <v>273</v>
      </c>
      <c r="D446" t="s">
        <v>420</v>
      </c>
      <c r="E446" t="s">
        <v>612</v>
      </c>
      <c r="F446" t="s">
        <v>613</v>
      </c>
      <c r="G446">
        <v>1</v>
      </c>
      <c r="H446">
        <v>1</v>
      </c>
      <c r="I446">
        <v>1</v>
      </c>
      <c r="J446">
        <v>1</v>
      </c>
      <c r="K446">
        <v>1</v>
      </c>
      <c r="L446">
        <v>1</v>
      </c>
      <c r="M446">
        <v>1</v>
      </c>
      <c r="N446">
        <v>1</v>
      </c>
      <c r="O446">
        <v>1</v>
      </c>
      <c r="P446">
        <v>1</v>
      </c>
      <c r="Q446">
        <v>1</v>
      </c>
      <c r="R446">
        <v>1</v>
      </c>
      <c r="S446">
        <v>1</v>
      </c>
      <c r="T446">
        <v>1</v>
      </c>
      <c r="U446">
        <v>1</v>
      </c>
      <c r="V446">
        <v>1</v>
      </c>
      <c r="W446">
        <v>1</v>
      </c>
      <c r="X446">
        <v>1</v>
      </c>
      <c r="Y446">
        <v>1</v>
      </c>
      <c r="Z446">
        <v>1</v>
      </c>
      <c r="AA446">
        <v>1</v>
      </c>
      <c r="AB446">
        <v>1</v>
      </c>
      <c r="AC446">
        <v>1</v>
      </c>
      <c r="AD446">
        <v>1</v>
      </c>
      <c r="AE446">
        <v>1</v>
      </c>
      <c r="AF446">
        <v>1</v>
      </c>
      <c r="AG446">
        <v>1</v>
      </c>
      <c r="AH446">
        <v>1</v>
      </c>
      <c r="AI446">
        <v>1</v>
      </c>
      <c r="AJ446">
        <v>1</v>
      </c>
      <c r="AK446">
        <v>1</v>
      </c>
      <c r="AL446">
        <v>0</v>
      </c>
      <c r="AM446" s="49" t="s">
        <v>420</v>
      </c>
      <c r="AN446" s="49" t="s">
        <v>14</v>
      </c>
      <c r="AO446" s="49" t="s">
        <v>485</v>
      </c>
      <c r="AP446" s="49" t="s">
        <v>494</v>
      </c>
      <c r="AQ446" s="49" t="s">
        <v>11</v>
      </c>
      <c r="AR446" s="49" t="s">
        <v>495</v>
      </c>
      <c r="AS446" s="49" t="s">
        <v>488</v>
      </c>
      <c r="AT446" s="49" t="s">
        <v>497</v>
      </c>
    </row>
    <row r="447" spans="1:46" x14ac:dyDescent="0.25">
      <c r="A447">
        <v>3</v>
      </c>
      <c r="B447" t="s">
        <v>271</v>
      </c>
      <c r="C447" t="s">
        <v>271</v>
      </c>
      <c r="D447" t="s">
        <v>272</v>
      </c>
      <c r="E447" t="s">
        <v>612</v>
      </c>
      <c r="F447" t="s">
        <v>613</v>
      </c>
      <c r="G447">
        <v>0</v>
      </c>
      <c r="H447">
        <v>0</v>
      </c>
      <c r="I447">
        <v>0</v>
      </c>
      <c r="J447">
        <v>0</v>
      </c>
      <c r="K447">
        <v>0</v>
      </c>
      <c r="L447">
        <v>0</v>
      </c>
      <c r="M447">
        <v>0</v>
      </c>
      <c r="N447">
        <v>0</v>
      </c>
      <c r="O447">
        <v>0</v>
      </c>
      <c r="P447">
        <v>0</v>
      </c>
      <c r="Q447">
        <v>0</v>
      </c>
      <c r="R447">
        <v>0</v>
      </c>
      <c r="S447">
        <v>0</v>
      </c>
      <c r="T447">
        <v>0</v>
      </c>
      <c r="U447">
        <v>0</v>
      </c>
      <c r="V447">
        <v>1</v>
      </c>
      <c r="W447">
        <v>1</v>
      </c>
      <c r="X447">
        <v>1</v>
      </c>
      <c r="Y447">
        <v>1</v>
      </c>
      <c r="Z447">
        <v>1</v>
      </c>
      <c r="AA447">
        <v>1</v>
      </c>
      <c r="AB447">
        <v>1</v>
      </c>
      <c r="AC447">
        <v>1</v>
      </c>
      <c r="AD447">
        <v>1</v>
      </c>
      <c r="AE447">
        <v>1</v>
      </c>
      <c r="AF447">
        <v>1</v>
      </c>
      <c r="AG447">
        <v>1</v>
      </c>
      <c r="AH447">
        <v>1</v>
      </c>
      <c r="AI447">
        <v>1</v>
      </c>
      <c r="AJ447">
        <v>1</v>
      </c>
      <c r="AK447">
        <v>1</v>
      </c>
      <c r="AL447">
        <v>0</v>
      </c>
      <c r="AM447" s="49" t="s">
        <v>272</v>
      </c>
      <c r="AN447" s="49" t="s">
        <v>14</v>
      </c>
      <c r="AO447" s="49" t="s">
        <v>500</v>
      </c>
      <c r="AP447" s="49" t="s">
        <v>501</v>
      </c>
      <c r="AQ447" s="49" t="s">
        <v>502</v>
      </c>
      <c r="AR447" s="49" t="s">
        <v>487</v>
      </c>
      <c r="AS447" s="49" t="s">
        <v>488</v>
      </c>
      <c r="AT447" s="49" t="s">
        <v>489</v>
      </c>
    </row>
    <row r="448" spans="1:46" x14ac:dyDescent="0.25">
      <c r="A448">
        <v>3</v>
      </c>
      <c r="B448" t="s">
        <v>251</v>
      </c>
      <c r="C448" t="s">
        <v>251</v>
      </c>
      <c r="D448" t="s">
        <v>252</v>
      </c>
      <c r="E448" t="s">
        <v>612</v>
      </c>
      <c r="F448" t="s">
        <v>613</v>
      </c>
      <c r="G448">
        <v>1</v>
      </c>
      <c r="H448">
        <v>1</v>
      </c>
      <c r="I448">
        <v>1</v>
      </c>
      <c r="J448">
        <v>1</v>
      </c>
      <c r="K448">
        <v>1</v>
      </c>
      <c r="L448">
        <v>1</v>
      </c>
      <c r="M448">
        <v>1</v>
      </c>
      <c r="N448">
        <v>1</v>
      </c>
      <c r="O448">
        <v>1</v>
      </c>
      <c r="P448">
        <v>1</v>
      </c>
      <c r="Q448">
        <v>1</v>
      </c>
      <c r="R448">
        <v>1</v>
      </c>
      <c r="S448">
        <v>1</v>
      </c>
      <c r="T448">
        <v>1</v>
      </c>
      <c r="U448">
        <v>1</v>
      </c>
      <c r="V448">
        <v>1</v>
      </c>
      <c r="W448">
        <v>1</v>
      </c>
      <c r="X448">
        <v>1</v>
      </c>
      <c r="Y448">
        <v>1</v>
      </c>
      <c r="Z448">
        <v>1</v>
      </c>
      <c r="AA448">
        <v>1</v>
      </c>
      <c r="AB448">
        <v>1</v>
      </c>
      <c r="AC448">
        <v>1</v>
      </c>
      <c r="AD448">
        <v>1</v>
      </c>
      <c r="AE448">
        <v>1</v>
      </c>
      <c r="AF448">
        <v>1</v>
      </c>
      <c r="AG448">
        <v>1</v>
      </c>
      <c r="AH448">
        <v>1</v>
      </c>
      <c r="AI448">
        <v>1</v>
      </c>
      <c r="AJ448">
        <v>1</v>
      </c>
      <c r="AK448">
        <v>1</v>
      </c>
      <c r="AL448">
        <v>1</v>
      </c>
      <c r="AM448" s="49" t="s">
        <v>252</v>
      </c>
      <c r="AN448" s="49" t="s">
        <v>7</v>
      </c>
      <c r="AO448" s="49" t="s">
        <v>9</v>
      </c>
      <c r="AP448" s="49" t="s">
        <v>494</v>
      </c>
      <c r="AQ448" s="49" t="s">
        <v>9</v>
      </c>
      <c r="AR448" s="49" t="s">
        <v>487</v>
      </c>
      <c r="AS448" s="49" t="s">
        <v>488</v>
      </c>
      <c r="AT448" s="49" t="s">
        <v>489</v>
      </c>
    </row>
    <row r="449" spans="1:46" x14ac:dyDescent="0.25">
      <c r="A449">
        <v>3</v>
      </c>
      <c r="B449" t="s">
        <v>274</v>
      </c>
      <c r="C449" t="s">
        <v>274</v>
      </c>
      <c r="D449" t="s">
        <v>275</v>
      </c>
      <c r="E449" t="s">
        <v>612</v>
      </c>
      <c r="F449" t="s">
        <v>613</v>
      </c>
      <c r="G449">
        <v>1</v>
      </c>
      <c r="H449">
        <v>1</v>
      </c>
      <c r="I449">
        <v>1</v>
      </c>
      <c r="J449">
        <v>1</v>
      </c>
      <c r="K449">
        <v>1</v>
      </c>
      <c r="L449">
        <v>1</v>
      </c>
      <c r="M449">
        <v>1</v>
      </c>
      <c r="N449">
        <v>1</v>
      </c>
      <c r="O449">
        <v>1</v>
      </c>
      <c r="P449">
        <v>1</v>
      </c>
      <c r="Q449">
        <v>1</v>
      </c>
      <c r="R449">
        <v>1</v>
      </c>
      <c r="S449">
        <v>1</v>
      </c>
      <c r="T449">
        <v>1</v>
      </c>
      <c r="U449">
        <v>1</v>
      </c>
      <c r="V449">
        <v>1</v>
      </c>
      <c r="W449">
        <v>1</v>
      </c>
      <c r="X449">
        <v>1</v>
      </c>
      <c r="Y449">
        <v>1</v>
      </c>
      <c r="Z449">
        <v>1</v>
      </c>
      <c r="AA449">
        <v>1</v>
      </c>
      <c r="AB449">
        <v>1</v>
      </c>
      <c r="AC449">
        <v>1</v>
      </c>
      <c r="AD449">
        <v>1</v>
      </c>
      <c r="AE449">
        <v>1</v>
      </c>
      <c r="AF449">
        <v>1</v>
      </c>
      <c r="AG449">
        <v>1</v>
      </c>
      <c r="AH449">
        <v>1</v>
      </c>
      <c r="AI449">
        <v>1</v>
      </c>
      <c r="AJ449">
        <v>1</v>
      </c>
      <c r="AK449">
        <v>1</v>
      </c>
      <c r="AL449">
        <v>0</v>
      </c>
      <c r="AM449" s="49" t="s">
        <v>275</v>
      </c>
      <c r="AN449" s="49" t="s">
        <v>4</v>
      </c>
      <c r="AO449" s="49" t="s">
        <v>9</v>
      </c>
      <c r="AP449" s="49" t="s">
        <v>486</v>
      </c>
      <c r="AQ449" s="49" t="s">
        <v>9</v>
      </c>
      <c r="AR449" s="49" t="s">
        <v>495</v>
      </c>
      <c r="AS449" s="49" t="s">
        <v>488</v>
      </c>
      <c r="AT449" s="49" t="s">
        <v>489</v>
      </c>
    </row>
    <row r="450" spans="1:46" x14ac:dyDescent="0.25">
      <c r="A450">
        <v>3</v>
      </c>
      <c r="B450" t="s">
        <v>269</v>
      </c>
      <c r="C450" t="s">
        <v>269</v>
      </c>
      <c r="D450" t="s">
        <v>270</v>
      </c>
      <c r="E450" t="s">
        <v>612</v>
      </c>
      <c r="F450" t="s">
        <v>613</v>
      </c>
      <c r="G450">
        <v>1</v>
      </c>
      <c r="H450">
        <v>1</v>
      </c>
      <c r="I450">
        <v>1</v>
      </c>
      <c r="J450">
        <v>1</v>
      </c>
      <c r="K450">
        <v>1</v>
      </c>
      <c r="L450">
        <v>1</v>
      </c>
      <c r="M450">
        <v>1</v>
      </c>
      <c r="N450">
        <v>1</v>
      </c>
      <c r="O450">
        <v>1</v>
      </c>
      <c r="P450">
        <v>1</v>
      </c>
      <c r="Q450">
        <v>1</v>
      </c>
      <c r="R450">
        <v>1</v>
      </c>
      <c r="S450">
        <v>1</v>
      </c>
      <c r="T450">
        <v>1</v>
      </c>
      <c r="U450">
        <v>1</v>
      </c>
      <c r="V450">
        <v>1</v>
      </c>
      <c r="W450">
        <v>1</v>
      </c>
      <c r="X450">
        <v>1</v>
      </c>
      <c r="Y450">
        <v>1</v>
      </c>
      <c r="Z450">
        <v>1</v>
      </c>
      <c r="AA450">
        <v>1</v>
      </c>
      <c r="AB450">
        <v>1</v>
      </c>
      <c r="AC450">
        <v>1</v>
      </c>
      <c r="AD450">
        <v>1</v>
      </c>
      <c r="AE450">
        <v>1</v>
      </c>
      <c r="AF450">
        <v>1</v>
      </c>
      <c r="AG450">
        <v>1</v>
      </c>
      <c r="AH450">
        <v>1</v>
      </c>
      <c r="AI450">
        <v>1</v>
      </c>
      <c r="AJ450">
        <v>1</v>
      </c>
      <c r="AK450">
        <v>1</v>
      </c>
      <c r="AL450">
        <v>0</v>
      </c>
      <c r="AM450" s="49" t="s">
        <v>270</v>
      </c>
      <c r="AN450" s="49" t="s">
        <v>14</v>
      </c>
      <c r="AO450" s="49" t="s">
        <v>485</v>
      </c>
      <c r="AP450" s="49" t="s">
        <v>494</v>
      </c>
      <c r="AQ450" s="49" t="s">
        <v>11</v>
      </c>
      <c r="AR450" s="49" t="s">
        <v>487</v>
      </c>
      <c r="AS450" s="49" t="s">
        <v>488</v>
      </c>
      <c r="AT450" s="49" t="s">
        <v>489</v>
      </c>
    </row>
    <row r="451" spans="1:46" x14ac:dyDescent="0.25">
      <c r="A451">
        <v>3</v>
      </c>
      <c r="B451" t="s">
        <v>283</v>
      </c>
      <c r="C451" t="s">
        <v>283</v>
      </c>
      <c r="D451" t="s">
        <v>284</v>
      </c>
      <c r="E451" t="s">
        <v>612</v>
      </c>
      <c r="F451" t="s">
        <v>613</v>
      </c>
      <c r="G451">
        <v>0</v>
      </c>
      <c r="H451">
        <v>1</v>
      </c>
      <c r="I451">
        <v>1</v>
      </c>
      <c r="J451">
        <v>1</v>
      </c>
      <c r="K451">
        <v>1</v>
      </c>
      <c r="L451">
        <v>1</v>
      </c>
      <c r="M451">
        <v>1</v>
      </c>
      <c r="N451">
        <v>1</v>
      </c>
      <c r="O451">
        <v>1</v>
      </c>
      <c r="P451">
        <v>1</v>
      </c>
      <c r="Q451">
        <v>1</v>
      </c>
      <c r="R451">
        <v>1</v>
      </c>
      <c r="S451">
        <v>1</v>
      </c>
      <c r="T451">
        <v>1</v>
      </c>
      <c r="U451">
        <v>1</v>
      </c>
      <c r="V451">
        <v>1</v>
      </c>
      <c r="W451">
        <v>1</v>
      </c>
      <c r="X451">
        <v>1</v>
      </c>
      <c r="Y451">
        <v>1</v>
      </c>
      <c r="Z451">
        <v>1</v>
      </c>
      <c r="AA451">
        <v>1</v>
      </c>
      <c r="AB451">
        <v>1</v>
      </c>
      <c r="AC451">
        <v>1</v>
      </c>
      <c r="AD451">
        <v>1</v>
      </c>
      <c r="AE451">
        <v>1</v>
      </c>
      <c r="AF451">
        <v>1</v>
      </c>
      <c r="AG451">
        <v>1</v>
      </c>
      <c r="AH451">
        <v>1</v>
      </c>
      <c r="AI451">
        <v>1</v>
      </c>
      <c r="AJ451">
        <v>1</v>
      </c>
      <c r="AK451">
        <v>1</v>
      </c>
      <c r="AL451">
        <v>0</v>
      </c>
      <c r="AM451" s="49" t="s">
        <v>284</v>
      </c>
      <c r="AN451" s="49" t="s">
        <v>4</v>
      </c>
      <c r="AO451" s="49" t="s">
        <v>9</v>
      </c>
      <c r="AP451" s="49" t="s">
        <v>501</v>
      </c>
      <c r="AQ451" s="49" t="s">
        <v>9</v>
      </c>
      <c r="AR451" s="49" t="s">
        <v>495</v>
      </c>
      <c r="AS451" s="49" t="s">
        <v>488</v>
      </c>
      <c r="AT451" s="49" t="s">
        <v>489</v>
      </c>
    </row>
    <row r="452" spans="1:46" x14ac:dyDescent="0.25">
      <c r="A452">
        <v>3</v>
      </c>
      <c r="B452" t="s">
        <v>294</v>
      </c>
      <c r="C452" t="s">
        <v>294</v>
      </c>
      <c r="D452" t="s">
        <v>295</v>
      </c>
      <c r="E452" t="s">
        <v>612</v>
      </c>
      <c r="F452" t="s">
        <v>613</v>
      </c>
      <c r="G452">
        <v>1</v>
      </c>
      <c r="H452">
        <v>1</v>
      </c>
      <c r="I452">
        <v>1</v>
      </c>
      <c r="J452">
        <v>1</v>
      </c>
      <c r="K452">
        <v>1</v>
      </c>
      <c r="L452">
        <v>1</v>
      </c>
      <c r="M452">
        <v>1</v>
      </c>
      <c r="N452">
        <v>1</v>
      </c>
      <c r="O452">
        <v>1</v>
      </c>
      <c r="P452">
        <v>1</v>
      </c>
      <c r="Q452">
        <v>1</v>
      </c>
      <c r="R452">
        <v>1</v>
      </c>
      <c r="S452">
        <v>1</v>
      </c>
      <c r="T452">
        <v>1</v>
      </c>
      <c r="U452">
        <v>1</v>
      </c>
      <c r="V452">
        <v>1</v>
      </c>
      <c r="W452">
        <v>1</v>
      </c>
      <c r="X452">
        <v>1</v>
      </c>
      <c r="Y452">
        <v>1</v>
      </c>
      <c r="Z452">
        <v>1</v>
      </c>
      <c r="AA452">
        <v>1</v>
      </c>
      <c r="AB452">
        <v>1</v>
      </c>
      <c r="AC452">
        <v>1</v>
      </c>
      <c r="AD452">
        <v>1</v>
      </c>
      <c r="AE452">
        <v>1</v>
      </c>
      <c r="AF452">
        <v>1</v>
      </c>
      <c r="AG452">
        <v>1</v>
      </c>
      <c r="AH452">
        <v>1</v>
      </c>
      <c r="AI452">
        <v>1</v>
      </c>
      <c r="AJ452">
        <v>1</v>
      </c>
      <c r="AK452">
        <v>1</v>
      </c>
      <c r="AL452">
        <v>0</v>
      </c>
      <c r="AM452" s="49" t="s">
        <v>295</v>
      </c>
      <c r="AN452" s="49" t="s">
        <v>14</v>
      </c>
      <c r="AO452" s="49" t="s">
        <v>485</v>
      </c>
      <c r="AP452" s="49" t="s">
        <v>494</v>
      </c>
      <c r="AQ452" s="49" t="s">
        <v>11</v>
      </c>
      <c r="AR452" s="49" t="s">
        <v>487</v>
      </c>
      <c r="AS452" s="49" t="s">
        <v>488</v>
      </c>
      <c r="AT452" s="49" t="s">
        <v>489</v>
      </c>
    </row>
    <row r="453" spans="1:46" x14ac:dyDescent="0.25">
      <c r="A453">
        <v>3</v>
      </c>
      <c r="B453" t="s">
        <v>290</v>
      </c>
      <c r="C453" t="s">
        <v>290</v>
      </c>
      <c r="D453" t="s">
        <v>291</v>
      </c>
      <c r="E453" t="s">
        <v>612</v>
      </c>
      <c r="F453" t="s">
        <v>613</v>
      </c>
      <c r="G453">
        <v>1</v>
      </c>
      <c r="H453">
        <v>1</v>
      </c>
      <c r="I453">
        <v>1</v>
      </c>
      <c r="J453">
        <v>1</v>
      </c>
      <c r="K453">
        <v>1</v>
      </c>
      <c r="L453">
        <v>1</v>
      </c>
      <c r="M453">
        <v>1</v>
      </c>
      <c r="N453">
        <v>1</v>
      </c>
      <c r="O453">
        <v>1</v>
      </c>
      <c r="P453">
        <v>1</v>
      </c>
      <c r="Q453">
        <v>1</v>
      </c>
      <c r="R453">
        <v>1</v>
      </c>
      <c r="S453">
        <v>1</v>
      </c>
      <c r="T453">
        <v>1</v>
      </c>
      <c r="U453">
        <v>1</v>
      </c>
      <c r="V453">
        <v>1</v>
      </c>
      <c r="W453">
        <v>1</v>
      </c>
      <c r="X453">
        <v>1</v>
      </c>
      <c r="Y453">
        <v>1</v>
      </c>
      <c r="Z453">
        <v>1</v>
      </c>
      <c r="AA453">
        <v>1</v>
      </c>
      <c r="AB453">
        <v>1</v>
      </c>
      <c r="AC453">
        <v>1</v>
      </c>
      <c r="AD453">
        <v>1</v>
      </c>
      <c r="AE453">
        <v>1</v>
      </c>
      <c r="AF453">
        <v>1</v>
      </c>
      <c r="AG453">
        <v>1</v>
      </c>
      <c r="AH453">
        <v>1</v>
      </c>
      <c r="AI453">
        <v>1</v>
      </c>
      <c r="AJ453">
        <v>1</v>
      </c>
      <c r="AK453">
        <v>1</v>
      </c>
      <c r="AL453">
        <v>1</v>
      </c>
      <c r="AM453" s="49" t="s">
        <v>291</v>
      </c>
      <c r="AN453" s="49" t="s">
        <v>14</v>
      </c>
      <c r="AO453" s="49" t="s">
        <v>500</v>
      </c>
      <c r="AP453" s="49" t="s">
        <v>505</v>
      </c>
      <c r="AQ453" s="49" t="s">
        <v>13</v>
      </c>
      <c r="AR453" s="49" t="s">
        <v>487</v>
      </c>
      <c r="AS453" s="49" t="s">
        <v>488</v>
      </c>
      <c r="AT453" s="49" t="s">
        <v>489</v>
      </c>
    </row>
    <row r="454" spans="1:46" x14ac:dyDescent="0.25">
      <c r="A454">
        <v>3</v>
      </c>
      <c r="B454" t="s">
        <v>576</v>
      </c>
      <c r="C454" t="s">
        <v>576</v>
      </c>
      <c r="D454" t="s">
        <v>577</v>
      </c>
      <c r="E454" t="s">
        <v>612</v>
      </c>
      <c r="F454" t="s">
        <v>613</v>
      </c>
      <c r="G454">
        <v>1</v>
      </c>
      <c r="H454">
        <v>1</v>
      </c>
      <c r="I454">
        <v>1</v>
      </c>
      <c r="J454">
        <v>1</v>
      </c>
      <c r="K454">
        <v>1</v>
      </c>
      <c r="L454">
        <v>1</v>
      </c>
      <c r="M454">
        <v>1</v>
      </c>
      <c r="N454">
        <v>1</v>
      </c>
      <c r="O454">
        <v>1</v>
      </c>
      <c r="P454">
        <v>1</v>
      </c>
      <c r="Q454">
        <v>1</v>
      </c>
      <c r="R454">
        <v>1</v>
      </c>
      <c r="S454">
        <v>1</v>
      </c>
      <c r="T454">
        <v>1</v>
      </c>
      <c r="U454">
        <v>1</v>
      </c>
      <c r="V454">
        <v>1</v>
      </c>
      <c r="W454">
        <v>1</v>
      </c>
      <c r="X454">
        <v>1</v>
      </c>
      <c r="Y454">
        <v>1</v>
      </c>
      <c r="Z454">
        <v>1</v>
      </c>
      <c r="AA454">
        <v>1</v>
      </c>
      <c r="AB454">
        <v>1</v>
      </c>
      <c r="AC454">
        <v>1</v>
      </c>
      <c r="AD454">
        <v>1</v>
      </c>
      <c r="AE454">
        <v>1</v>
      </c>
      <c r="AF454">
        <v>1</v>
      </c>
      <c r="AG454">
        <v>1</v>
      </c>
      <c r="AH454">
        <v>1</v>
      </c>
      <c r="AI454">
        <v>1</v>
      </c>
      <c r="AJ454">
        <v>1</v>
      </c>
      <c r="AK454">
        <v>1</v>
      </c>
      <c r="AL454">
        <v>0</v>
      </c>
      <c r="AM454" s="49" t="e">
        <v>#N/A</v>
      </c>
      <c r="AN454" s="49" t="e">
        <v>#N/A</v>
      </c>
      <c r="AO454" s="49" t="e">
        <v>#N/A</v>
      </c>
      <c r="AP454" s="49" t="e">
        <v>#N/A</v>
      </c>
      <c r="AQ454" s="49" t="e">
        <v>#N/A</v>
      </c>
      <c r="AR454" s="49" t="e">
        <v>#N/A</v>
      </c>
      <c r="AS454" s="49" t="e">
        <v>#N/A</v>
      </c>
      <c r="AT454" s="49" t="e">
        <v>#N/A</v>
      </c>
    </row>
    <row r="455" spans="1:46" x14ac:dyDescent="0.25">
      <c r="A455">
        <v>3</v>
      </c>
      <c r="B455" t="s">
        <v>298</v>
      </c>
      <c r="C455" t="s">
        <v>298</v>
      </c>
      <c r="D455" t="s">
        <v>299</v>
      </c>
      <c r="E455" t="s">
        <v>612</v>
      </c>
      <c r="F455" t="s">
        <v>613</v>
      </c>
      <c r="G455">
        <v>1</v>
      </c>
      <c r="H455">
        <v>1</v>
      </c>
      <c r="I455">
        <v>1</v>
      </c>
      <c r="J455">
        <v>1</v>
      </c>
      <c r="K455">
        <v>1</v>
      </c>
      <c r="L455">
        <v>1</v>
      </c>
      <c r="M455">
        <v>1</v>
      </c>
      <c r="N455">
        <v>1</v>
      </c>
      <c r="O455">
        <v>1</v>
      </c>
      <c r="P455">
        <v>1</v>
      </c>
      <c r="Q455">
        <v>1</v>
      </c>
      <c r="R455">
        <v>1</v>
      </c>
      <c r="S455">
        <v>1</v>
      </c>
      <c r="T455">
        <v>1</v>
      </c>
      <c r="U455">
        <v>1</v>
      </c>
      <c r="V455">
        <v>1</v>
      </c>
      <c r="W455">
        <v>1</v>
      </c>
      <c r="X455">
        <v>1</v>
      </c>
      <c r="Y455">
        <v>1</v>
      </c>
      <c r="Z455">
        <v>1</v>
      </c>
      <c r="AA455">
        <v>1</v>
      </c>
      <c r="AB455">
        <v>1</v>
      </c>
      <c r="AC455">
        <v>1</v>
      </c>
      <c r="AD455">
        <v>1</v>
      </c>
      <c r="AE455">
        <v>1</v>
      </c>
      <c r="AF455">
        <v>1</v>
      </c>
      <c r="AG455">
        <v>1</v>
      </c>
      <c r="AH455">
        <v>1</v>
      </c>
      <c r="AI455">
        <v>1</v>
      </c>
      <c r="AJ455">
        <v>1</v>
      </c>
      <c r="AK455">
        <v>1</v>
      </c>
      <c r="AL455">
        <v>1</v>
      </c>
      <c r="AM455" s="49" t="s">
        <v>299</v>
      </c>
      <c r="AN455" s="49" t="s">
        <v>14</v>
      </c>
      <c r="AO455" s="49" t="s">
        <v>509</v>
      </c>
      <c r="AP455" s="49" t="s">
        <v>505</v>
      </c>
      <c r="AQ455" s="49" t="s">
        <v>13</v>
      </c>
      <c r="AR455" s="49" t="s">
        <v>487</v>
      </c>
      <c r="AS455" s="49" t="s">
        <v>488</v>
      </c>
      <c r="AT455" s="49" t="s">
        <v>489</v>
      </c>
    </row>
    <row r="456" spans="1:46" x14ac:dyDescent="0.25">
      <c r="A456">
        <v>3</v>
      </c>
      <c r="B456" t="s">
        <v>288</v>
      </c>
      <c r="C456" t="s">
        <v>288</v>
      </c>
      <c r="D456" t="s">
        <v>289</v>
      </c>
      <c r="E456" t="s">
        <v>612</v>
      </c>
      <c r="F456" t="s">
        <v>613</v>
      </c>
      <c r="G456">
        <v>1</v>
      </c>
      <c r="H456">
        <v>1</v>
      </c>
      <c r="I456">
        <v>1</v>
      </c>
      <c r="J456">
        <v>1</v>
      </c>
      <c r="K456">
        <v>1</v>
      </c>
      <c r="L456">
        <v>1</v>
      </c>
      <c r="M456">
        <v>1</v>
      </c>
      <c r="N456">
        <v>1</v>
      </c>
      <c r="O456">
        <v>1</v>
      </c>
      <c r="P456">
        <v>1</v>
      </c>
      <c r="Q456">
        <v>1</v>
      </c>
      <c r="R456">
        <v>1</v>
      </c>
      <c r="S456">
        <v>1</v>
      </c>
      <c r="T456">
        <v>1</v>
      </c>
      <c r="U456">
        <v>1</v>
      </c>
      <c r="V456">
        <v>1</v>
      </c>
      <c r="W456">
        <v>1</v>
      </c>
      <c r="X456">
        <v>1</v>
      </c>
      <c r="Y456">
        <v>1</v>
      </c>
      <c r="Z456">
        <v>1</v>
      </c>
      <c r="AA456">
        <v>1</v>
      </c>
      <c r="AB456">
        <v>1</v>
      </c>
      <c r="AC456">
        <v>1</v>
      </c>
      <c r="AD456">
        <v>1</v>
      </c>
      <c r="AE456">
        <v>1</v>
      </c>
      <c r="AF456">
        <v>1</v>
      </c>
      <c r="AG456">
        <v>1</v>
      </c>
      <c r="AH456">
        <v>1</v>
      </c>
      <c r="AI456">
        <v>1</v>
      </c>
      <c r="AJ456">
        <v>1</v>
      </c>
      <c r="AK456">
        <v>1</v>
      </c>
      <c r="AL456">
        <v>0</v>
      </c>
      <c r="AM456" s="49" t="s">
        <v>289</v>
      </c>
      <c r="AN456" s="49" t="s">
        <v>14</v>
      </c>
      <c r="AO456" s="49" t="s">
        <v>507</v>
      </c>
      <c r="AP456" s="49" t="s">
        <v>494</v>
      </c>
      <c r="AQ456" s="49" t="s">
        <v>10</v>
      </c>
      <c r="AR456" s="49" t="s">
        <v>487</v>
      </c>
      <c r="AS456" s="49" t="s">
        <v>488</v>
      </c>
      <c r="AT456" s="49" t="s">
        <v>489</v>
      </c>
    </row>
    <row r="457" spans="1:46" x14ac:dyDescent="0.25">
      <c r="A457">
        <v>3</v>
      </c>
      <c r="B457" t="s">
        <v>285</v>
      </c>
      <c r="C457" t="s">
        <v>285</v>
      </c>
      <c r="D457" t="s">
        <v>286</v>
      </c>
      <c r="E457" t="s">
        <v>612</v>
      </c>
      <c r="F457" t="s">
        <v>613</v>
      </c>
      <c r="G457">
        <v>1</v>
      </c>
      <c r="H457">
        <v>1</v>
      </c>
      <c r="I457">
        <v>1</v>
      </c>
      <c r="J457">
        <v>1</v>
      </c>
      <c r="K457">
        <v>1</v>
      </c>
      <c r="L457">
        <v>1</v>
      </c>
      <c r="M457">
        <v>1</v>
      </c>
      <c r="N457">
        <v>1</v>
      </c>
      <c r="O457">
        <v>1</v>
      </c>
      <c r="P457">
        <v>1</v>
      </c>
      <c r="Q457">
        <v>1</v>
      </c>
      <c r="R457">
        <v>1</v>
      </c>
      <c r="S457">
        <v>1</v>
      </c>
      <c r="T457">
        <v>1</v>
      </c>
      <c r="U457">
        <v>1</v>
      </c>
      <c r="V457">
        <v>1</v>
      </c>
      <c r="W457">
        <v>1</v>
      </c>
      <c r="X457">
        <v>1</v>
      </c>
      <c r="Y457">
        <v>1</v>
      </c>
      <c r="Z457">
        <v>1</v>
      </c>
      <c r="AA457">
        <v>1</v>
      </c>
      <c r="AB457">
        <v>1</v>
      </c>
      <c r="AC457">
        <v>1</v>
      </c>
      <c r="AD457">
        <v>1</v>
      </c>
      <c r="AE457">
        <v>1</v>
      </c>
      <c r="AF457">
        <v>1</v>
      </c>
      <c r="AG457">
        <v>1</v>
      </c>
      <c r="AH457">
        <v>1</v>
      </c>
      <c r="AI457">
        <v>1</v>
      </c>
      <c r="AJ457">
        <v>1</v>
      </c>
      <c r="AK457">
        <v>1</v>
      </c>
      <c r="AL457">
        <v>0</v>
      </c>
      <c r="AM457" s="49" t="s">
        <v>286</v>
      </c>
      <c r="AN457" s="49" t="s">
        <v>8</v>
      </c>
      <c r="AO457" s="49" t="s">
        <v>9</v>
      </c>
      <c r="AP457" s="49" t="s">
        <v>486</v>
      </c>
      <c r="AQ457" s="49" t="s">
        <v>9</v>
      </c>
      <c r="AR457" s="49" t="s">
        <v>487</v>
      </c>
      <c r="AS457" s="49" t="s">
        <v>488</v>
      </c>
      <c r="AT457" s="49" t="s">
        <v>489</v>
      </c>
    </row>
    <row r="458" spans="1:46" x14ac:dyDescent="0.25">
      <c r="A458">
        <v>3</v>
      </c>
      <c r="B458" t="s">
        <v>287</v>
      </c>
      <c r="C458" t="s">
        <v>287</v>
      </c>
      <c r="D458" t="s">
        <v>422</v>
      </c>
      <c r="E458" t="s">
        <v>612</v>
      </c>
      <c r="F458" t="s">
        <v>613</v>
      </c>
      <c r="G458">
        <v>1</v>
      </c>
      <c r="H458">
        <v>1</v>
      </c>
      <c r="I458">
        <v>1</v>
      </c>
      <c r="J458">
        <v>1</v>
      </c>
      <c r="K458">
        <v>1</v>
      </c>
      <c r="L458">
        <v>1</v>
      </c>
      <c r="M458">
        <v>1</v>
      </c>
      <c r="N458">
        <v>1</v>
      </c>
      <c r="O458">
        <v>1</v>
      </c>
      <c r="P458">
        <v>1</v>
      </c>
      <c r="Q458">
        <v>1</v>
      </c>
      <c r="R458">
        <v>1</v>
      </c>
      <c r="S458">
        <v>1</v>
      </c>
      <c r="T458">
        <v>1</v>
      </c>
      <c r="U458">
        <v>1</v>
      </c>
      <c r="V458">
        <v>1</v>
      </c>
      <c r="W458">
        <v>1</v>
      </c>
      <c r="X458">
        <v>1</v>
      </c>
      <c r="Y458">
        <v>1</v>
      </c>
      <c r="Z458">
        <v>1</v>
      </c>
      <c r="AA458">
        <v>1</v>
      </c>
      <c r="AB458">
        <v>1</v>
      </c>
      <c r="AC458">
        <v>1</v>
      </c>
      <c r="AD458">
        <v>1</v>
      </c>
      <c r="AE458">
        <v>1</v>
      </c>
      <c r="AF458">
        <v>1</v>
      </c>
      <c r="AG458">
        <v>1</v>
      </c>
      <c r="AH458">
        <v>1</v>
      </c>
      <c r="AI458">
        <v>1</v>
      </c>
      <c r="AJ458">
        <v>1</v>
      </c>
      <c r="AK458">
        <v>1</v>
      </c>
      <c r="AL458">
        <v>0</v>
      </c>
      <c r="AM458" s="49" t="s">
        <v>422</v>
      </c>
      <c r="AN458" s="49" t="s">
        <v>8</v>
      </c>
      <c r="AO458" s="49" t="s">
        <v>9</v>
      </c>
      <c r="AP458" s="49" t="s">
        <v>494</v>
      </c>
      <c r="AQ458" s="49" t="s">
        <v>9</v>
      </c>
      <c r="AR458" s="49" t="s">
        <v>495</v>
      </c>
      <c r="AS458" s="49" t="s">
        <v>496</v>
      </c>
      <c r="AT458" s="49" t="s">
        <v>497</v>
      </c>
    </row>
    <row r="459" spans="1:46" x14ac:dyDescent="0.25">
      <c r="A459">
        <v>3</v>
      </c>
      <c r="B459" t="s">
        <v>493</v>
      </c>
      <c r="C459" t="s">
        <v>578</v>
      </c>
      <c r="D459" t="s">
        <v>579</v>
      </c>
      <c r="E459" t="s">
        <v>612</v>
      </c>
      <c r="F459" t="s">
        <v>613</v>
      </c>
      <c r="G459">
        <v>1</v>
      </c>
      <c r="H459">
        <v>1</v>
      </c>
      <c r="I459">
        <v>1</v>
      </c>
      <c r="J459">
        <v>1</v>
      </c>
      <c r="K459">
        <v>1</v>
      </c>
      <c r="L459">
        <v>1</v>
      </c>
      <c r="M459">
        <v>1</v>
      </c>
      <c r="N459">
        <v>1</v>
      </c>
      <c r="O459">
        <v>1</v>
      </c>
      <c r="P459">
        <v>1</v>
      </c>
      <c r="Q459">
        <v>1</v>
      </c>
      <c r="R459">
        <v>1</v>
      </c>
      <c r="S459">
        <v>1</v>
      </c>
      <c r="T459">
        <v>1</v>
      </c>
      <c r="U459">
        <v>1</v>
      </c>
      <c r="V459">
        <v>1</v>
      </c>
      <c r="W459">
        <v>1</v>
      </c>
      <c r="X459">
        <v>1</v>
      </c>
      <c r="Y459">
        <v>1</v>
      </c>
      <c r="Z459">
        <v>1</v>
      </c>
      <c r="AA459">
        <v>1</v>
      </c>
      <c r="AB459">
        <v>1</v>
      </c>
      <c r="AC459">
        <v>1</v>
      </c>
      <c r="AD459">
        <v>1</v>
      </c>
      <c r="AE459">
        <v>1</v>
      </c>
      <c r="AF459">
        <v>1</v>
      </c>
      <c r="AG459">
        <v>1</v>
      </c>
      <c r="AH459">
        <v>1</v>
      </c>
      <c r="AI459">
        <v>1</v>
      </c>
      <c r="AJ459">
        <v>1</v>
      </c>
      <c r="AK459">
        <v>1</v>
      </c>
      <c r="AL459">
        <v>0</v>
      </c>
      <c r="AM459" s="49" t="e">
        <v>#N/A</v>
      </c>
      <c r="AN459" s="49" t="e">
        <v>#N/A</v>
      </c>
      <c r="AO459" s="49" t="e">
        <v>#N/A</v>
      </c>
      <c r="AP459" s="49" t="e">
        <v>#N/A</v>
      </c>
      <c r="AQ459" s="49" t="e">
        <v>#N/A</v>
      </c>
      <c r="AR459" s="49" t="e">
        <v>#N/A</v>
      </c>
      <c r="AS459" s="49" t="e">
        <v>#N/A</v>
      </c>
      <c r="AT459" s="49" t="e">
        <v>#N/A</v>
      </c>
    </row>
    <row r="460" spans="1:46" x14ac:dyDescent="0.25">
      <c r="A460">
        <v>3</v>
      </c>
      <c r="B460" t="s">
        <v>493</v>
      </c>
      <c r="C460" t="s">
        <v>580</v>
      </c>
      <c r="D460" t="s">
        <v>581</v>
      </c>
      <c r="E460" t="s">
        <v>612</v>
      </c>
      <c r="F460" t="s">
        <v>613</v>
      </c>
      <c r="G460">
        <v>1</v>
      </c>
      <c r="H460">
        <v>1</v>
      </c>
      <c r="I460">
        <v>1</v>
      </c>
      <c r="J460">
        <v>1</v>
      </c>
      <c r="K460">
        <v>1</v>
      </c>
      <c r="L460">
        <v>1</v>
      </c>
      <c r="M460">
        <v>1</v>
      </c>
      <c r="N460">
        <v>1</v>
      </c>
      <c r="O460">
        <v>1</v>
      </c>
      <c r="P460">
        <v>1</v>
      </c>
      <c r="Q460">
        <v>1</v>
      </c>
      <c r="R460">
        <v>1</v>
      </c>
      <c r="S460">
        <v>1</v>
      </c>
      <c r="T460">
        <v>1</v>
      </c>
      <c r="U460">
        <v>1</v>
      </c>
      <c r="V460">
        <v>1</v>
      </c>
      <c r="W460">
        <v>1</v>
      </c>
      <c r="X460">
        <v>1</v>
      </c>
      <c r="Y460">
        <v>1</v>
      </c>
      <c r="Z460">
        <v>1</v>
      </c>
      <c r="AA460">
        <v>1</v>
      </c>
      <c r="AB460">
        <v>1</v>
      </c>
      <c r="AC460">
        <v>1</v>
      </c>
      <c r="AD460">
        <v>1</v>
      </c>
      <c r="AE460">
        <v>1</v>
      </c>
      <c r="AF460">
        <v>1</v>
      </c>
      <c r="AG460">
        <v>1</v>
      </c>
      <c r="AH460">
        <v>1</v>
      </c>
      <c r="AI460">
        <v>1</v>
      </c>
      <c r="AJ460">
        <v>1</v>
      </c>
      <c r="AK460">
        <v>1</v>
      </c>
      <c r="AL460">
        <v>0</v>
      </c>
      <c r="AM460" s="49" t="e">
        <v>#N/A</v>
      </c>
      <c r="AN460" s="49" t="e">
        <v>#N/A</v>
      </c>
      <c r="AO460" s="49" t="e">
        <v>#N/A</v>
      </c>
      <c r="AP460" s="49" t="e">
        <v>#N/A</v>
      </c>
      <c r="AQ460" s="49" t="e">
        <v>#N/A</v>
      </c>
      <c r="AR460" s="49" t="e">
        <v>#N/A</v>
      </c>
      <c r="AS460" s="49" t="e">
        <v>#N/A</v>
      </c>
      <c r="AT460" s="49" t="e">
        <v>#N/A</v>
      </c>
    </row>
    <row r="461" spans="1:46" x14ac:dyDescent="0.25">
      <c r="A461">
        <v>3</v>
      </c>
      <c r="B461" t="s">
        <v>493</v>
      </c>
      <c r="C461" t="s">
        <v>582</v>
      </c>
      <c r="D461" t="s">
        <v>583</v>
      </c>
      <c r="E461" t="s">
        <v>612</v>
      </c>
      <c r="F461" t="s">
        <v>613</v>
      </c>
      <c r="G461">
        <v>1</v>
      </c>
      <c r="H461">
        <v>1</v>
      </c>
      <c r="I461">
        <v>1</v>
      </c>
      <c r="J461">
        <v>1</v>
      </c>
      <c r="K461">
        <v>1</v>
      </c>
      <c r="L461">
        <v>1</v>
      </c>
      <c r="M461">
        <v>1</v>
      </c>
      <c r="N461">
        <v>1</v>
      </c>
      <c r="O461">
        <v>1</v>
      </c>
      <c r="P461">
        <v>1</v>
      </c>
      <c r="Q461">
        <v>1</v>
      </c>
      <c r="R461">
        <v>1</v>
      </c>
      <c r="S461">
        <v>1</v>
      </c>
      <c r="T461">
        <v>1</v>
      </c>
      <c r="U461">
        <v>1</v>
      </c>
      <c r="V461">
        <v>1</v>
      </c>
      <c r="W461">
        <v>1</v>
      </c>
      <c r="X461">
        <v>1</v>
      </c>
      <c r="Y461">
        <v>1</v>
      </c>
      <c r="Z461">
        <v>1</v>
      </c>
      <c r="AA461">
        <v>1</v>
      </c>
      <c r="AB461">
        <v>1</v>
      </c>
      <c r="AC461">
        <v>1</v>
      </c>
      <c r="AD461">
        <v>1</v>
      </c>
      <c r="AE461">
        <v>1</v>
      </c>
      <c r="AF461">
        <v>1</v>
      </c>
      <c r="AG461">
        <v>1</v>
      </c>
      <c r="AH461">
        <v>1</v>
      </c>
      <c r="AI461">
        <v>1</v>
      </c>
      <c r="AJ461">
        <v>1</v>
      </c>
      <c r="AK461">
        <v>1</v>
      </c>
      <c r="AL461">
        <v>0</v>
      </c>
      <c r="AM461" s="49" t="e">
        <v>#N/A</v>
      </c>
      <c r="AN461" s="49" t="e">
        <v>#N/A</v>
      </c>
      <c r="AO461" s="49" t="e">
        <v>#N/A</v>
      </c>
      <c r="AP461" s="49" t="e">
        <v>#N/A</v>
      </c>
      <c r="AQ461" s="49" t="e">
        <v>#N/A</v>
      </c>
      <c r="AR461" s="49" t="e">
        <v>#N/A</v>
      </c>
      <c r="AS461" s="49" t="e">
        <v>#N/A</v>
      </c>
      <c r="AT461" s="49" t="e">
        <v>#N/A</v>
      </c>
    </row>
    <row r="462" spans="1:46" x14ac:dyDescent="0.25">
      <c r="A462">
        <v>3</v>
      </c>
      <c r="B462" t="s">
        <v>493</v>
      </c>
      <c r="C462" t="s">
        <v>584</v>
      </c>
      <c r="D462" t="s">
        <v>585</v>
      </c>
      <c r="E462" t="s">
        <v>612</v>
      </c>
      <c r="F462" t="s">
        <v>613</v>
      </c>
      <c r="G462">
        <v>1</v>
      </c>
      <c r="H462">
        <v>1</v>
      </c>
      <c r="I462">
        <v>1</v>
      </c>
      <c r="J462">
        <v>1</v>
      </c>
      <c r="K462">
        <v>1</v>
      </c>
      <c r="L462">
        <v>1</v>
      </c>
      <c r="M462">
        <v>1</v>
      </c>
      <c r="N462">
        <v>1</v>
      </c>
      <c r="O462">
        <v>1</v>
      </c>
      <c r="P462">
        <v>1</v>
      </c>
      <c r="Q462">
        <v>1</v>
      </c>
      <c r="R462">
        <v>1</v>
      </c>
      <c r="S462">
        <v>1</v>
      </c>
      <c r="T462">
        <v>1</v>
      </c>
      <c r="U462">
        <v>1</v>
      </c>
      <c r="V462">
        <v>1</v>
      </c>
      <c r="W462">
        <v>1</v>
      </c>
      <c r="X462">
        <v>1</v>
      </c>
      <c r="Y462">
        <v>1</v>
      </c>
      <c r="Z462">
        <v>1</v>
      </c>
      <c r="AA462">
        <v>1</v>
      </c>
      <c r="AB462">
        <v>1</v>
      </c>
      <c r="AC462">
        <v>1</v>
      </c>
      <c r="AD462">
        <v>1</v>
      </c>
      <c r="AE462">
        <v>1</v>
      </c>
      <c r="AF462">
        <v>1</v>
      </c>
      <c r="AG462">
        <v>1</v>
      </c>
      <c r="AH462">
        <v>1</v>
      </c>
      <c r="AI462">
        <v>1</v>
      </c>
      <c r="AJ462">
        <v>1</v>
      </c>
      <c r="AK462">
        <v>1</v>
      </c>
      <c r="AL462">
        <v>0</v>
      </c>
      <c r="AM462" s="49" t="e">
        <v>#N/A</v>
      </c>
      <c r="AN462" s="49" t="e">
        <v>#N/A</v>
      </c>
      <c r="AO462" s="49" t="e">
        <v>#N/A</v>
      </c>
      <c r="AP462" s="49" t="e">
        <v>#N/A</v>
      </c>
      <c r="AQ462" s="49" t="e">
        <v>#N/A</v>
      </c>
      <c r="AR462" s="49" t="e">
        <v>#N/A</v>
      </c>
      <c r="AS462" s="49" t="e">
        <v>#N/A</v>
      </c>
      <c r="AT462" s="49" t="e">
        <v>#N/A</v>
      </c>
    </row>
    <row r="463" spans="1:46" x14ac:dyDescent="0.25">
      <c r="A463">
        <v>3</v>
      </c>
      <c r="B463" t="s">
        <v>292</v>
      </c>
      <c r="C463" t="s">
        <v>292</v>
      </c>
      <c r="D463" t="s">
        <v>293</v>
      </c>
      <c r="E463" t="s">
        <v>612</v>
      </c>
      <c r="F463" t="s">
        <v>613</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1</v>
      </c>
      <c r="AJ463">
        <v>1</v>
      </c>
      <c r="AK463">
        <v>1</v>
      </c>
      <c r="AL463">
        <v>1</v>
      </c>
      <c r="AM463" s="49" t="s">
        <v>293</v>
      </c>
      <c r="AN463" s="49" t="s">
        <v>14</v>
      </c>
      <c r="AO463" s="49" t="s">
        <v>500</v>
      </c>
      <c r="AP463" s="49" t="s">
        <v>505</v>
      </c>
      <c r="AQ463" s="49" t="s">
        <v>13</v>
      </c>
      <c r="AR463" s="49" t="s">
        <v>495</v>
      </c>
      <c r="AS463" s="49" t="s">
        <v>488</v>
      </c>
      <c r="AT463" s="49" t="s">
        <v>489</v>
      </c>
    </row>
    <row r="464" spans="1:46" x14ac:dyDescent="0.25">
      <c r="A464">
        <v>3</v>
      </c>
      <c r="B464" t="s">
        <v>493</v>
      </c>
      <c r="C464" t="s">
        <v>586</v>
      </c>
      <c r="D464" t="s">
        <v>587</v>
      </c>
      <c r="E464" t="s">
        <v>612</v>
      </c>
      <c r="F464" t="s">
        <v>613</v>
      </c>
      <c r="G464">
        <v>1</v>
      </c>
      <c r="H464">
        <v>1</v>
      </c>
      <c r="I464">
        <v>1</v>
      </c>
      <c r="J464">
        <v>1</v>
      </c>
      <c r="K464">
        <v>1</v>
      </c>
      <c r="L464">
        <v>1</v>
      </c>
      <c r="M464">
        <v>1</v>
      </c>
      <c r="N464">
        <v>1</v>
      </c>
      <c r="O464">
        <v>1</v>
      </c>
      <c r="P464">
        <v>1</v>
      </c>
      <c r="Q464">
        <v>1</v>
      </c>
      <c r="R464">
        <v>1</v>
      </c>
      <c r="S464">
        <v>1</v>
      </c>
      <c r="T464">
        <v>1</v>
      </c>
      <c r="U464">
        <v>1</v>
      </c>
      <c r="V464">
        <v>1</v>
      </c>
      <c r="W464">
        <v>1</v>
      </c>
      <c r="X464">
        <v>1</v>
      </c>
      <c r="Y464">
        <v>1</v>
      </c>
      <c r="Z464">
        <v>1</v>
      </c>
      <c r="AA464">
        <v>1</v>
      </c>
      <c r="AB464">
        <v>1</v>
      </c>
      <c r="AC464">
        <v>1</v>
      </c>
      <c r="AD464">
        <v>1</v>
      </c>
      <c r="AE464">
        <v>1</v>
      </c>
      <c r="AF464">
        <v>1</v>
      </c>
      <c r="AG464">
        <v>1</v>
      </c>
      <c r="AH464">
        <v>1</v>
      </c>
      <c r="AI464">
        <v>1</v>
      </c>
      <c r="AJ464">
        <v>1</v>
      </c>
      <c r="AK464">
        <v>1</v>
      </c>
      <c r="AL464">
        <v>1</v>
      </c>
      <c r="AM464" s="49" t="e">
        <v>#N/A</v>
      </c>
      <c r="AN464" s="49" t="e">
        <v>#N/A</v>
      </c>
      <c r="AO464" s="49" t="e">
        <v>#N/A</v>
      </c>
      <c r="AP464" s="49" t="e">
        <v>#N/A</v>
      </c>
      <c r="AQ464" s="49" t="e">
        <v>#N/A</v>
      </c>
      <c r="AR464" s="49" t="e">
        <v>#N/A</v>
      </c>
      <c r="AS464" s="49" t="e">
        <v>#N/A</v>
      </c>
      <c r="AT464" s="49" t="e">
        <v>#N/A</v>
      </c>
    </row>
    <row r="465" spans="1:46" x14ac:dyDescent="0.25">
      <c r="A465">
        <v>3</v>
      </c>
      <c r="B465" t="s">
        <v>493</v>
      </c>
      <c r="C465" t="s">
        <v>588</v>
      </c>
      <c r="D465" t="s">
        <v>589</v>
      </c>
      <c r="E465" t="s">
        <v>612</v>
      </c>
      <c r="F465" t="s">
        <v>613</v>
      </c>
      <c r="G465">
        <v>1</v>
      </c>
      <c r="H465">
        <v>1</v>
      </c>
      <c r="I465">
        <v>1</v>
      </c>
      <c r="J465">
        <v>1</v>
      </c>
      <c r="K465">
        <v>1</v>
      </c>
      <c r="L465">
        <v>1</v>
      </c>
      <c r="M465">
        <v>1</v>
      </c>
      <c r="N465">
        <v>1</v>
      </c>
      <c r="O465">
        <v>1</v>
      </c>
      <c r="P465">
        <v>1</v>
      </c>
      <c r="Q465">
        <v>1</v>
      </c>
      <c r="R465">
        <v>1</v>
      </c>
      <c r="S465">
        <v>1</v>
      </c>
      <c r="T465">
        <v>1</v>
      </c>
      <c r="U465">
        <v>1</v>
      </c>
      <c r="V465">
        <v>1</v>
      </c>
      <c r="W465">
        <v>1</v>
      </c>
      <c r="X465">
        <v>1</v>
      </c>
      <c r="Y465">
        <v>1</v>
      </c>
      <c r="Z465">
        <v>1</v>
      </c>
      <c r="AA465">
        <v>1</v>
      </c>
      <c r="AB465">
        <v>1</v>
      </c>
      <c r="AC465">
        <v>1</v>
      </c>
      <c r="AD465">
        <v>1</v>
      </c>
      <c r="AE465">
        <v>1</v>
      </c>
      <c r="AF465">
        <v>1</v>
      </c>
      <c r="AG465">
        <v>1</v>
      </c>
      <c r="AH465">
        <v>1</v>
      </c>
      <c r="AI465">
        <v>1</v>
      </c>
      <c r="AJ465">
        <v>1</v>
      </c>
      <c r="AK465">
        <v>1</v>
      </c>
      <c r="AL465">
        <v>1</v>
      </c>
      <c r="AM465" s="49" t="e">
        <v>#N/A</v>
      </c>
      <c r="AN465" s="49" t="e">
        <v>#N/A</v>
      </c>
      <c r="AO465" s="49" t="e">
        <v>#N/A</v>
      </c>
      <c r="AP465" s="49" t="e">
        <v>#N/A</v>
      </c>
      <c r="AQ465" s="49" t="e">
        <v>#N/A</v>
      </c>
      <c r="AR465" s="49" t="e">
        <v>#N/A</v>
      </c>
      <c r="AS465" s="49" t="e">
        <v>#N/A</v>
      </c>
      <c r="AT465" s="49" t="e">
        <v>#N/A</v>
      </c>
    </row>
    <row r="466" spans="1:46" x14ac:dyDescent="0.25">
      <c r="A466">
        <v>3</v>
      </c>
      <c r="B466" t="s">
        <v>493</v>
      </c>
      <c r="C466" t="s">
        <v>590</v>
      </c>
      <c r="D466" t="s">
        <v>591</v>
      </c>
      <c r="E466" t="s">
        <v>612</v>
      </c>
      <c r="F466" t="s">
        <v>613</v>
      </c>
      <c r="G466">
        <v>1</v>
      </c>
      <c r="H466">
        <v>1</v>
      </c>
      <c r="I466">
        <v>1</v>
      </c>
      <c r="J466">
        <v>1</v>
      </c>
      <c r="K466">
        <v>1</v>
      </c>
      <c r="L466">
        <v>1</v>
      </c>
      <c r="M466">
        <v>1</v>
      </c>
      <c r="N466">
        <v>1</v>
      </c>
      <c r="O466">
        <v>1</v>
      </c>
      <c r="P466">
        <v>1</v>
      </c>
      <c r="Q466">
        <v>1</v>
      </c>
      <c r="R466">
        <v>1</v>
      </c>
      <c r="S466">
        <v>1</v>
      </c>
      <c r="T466">
        <v>1</v>
      </c>
      <c r="U466">
        <v>1</v>
      </c>
      <c r="V466">
        <v>1</v>
      </c>
      <c r="W466">
        <v>1</v>
      </c>
      <c r="X466">
        <v>1</v>
      </c>
      <c r="Y466">
        <v>1</v>
      </c>
      <c r="Z466">
        <v>1</v>
      </c>
      <c r="AA466">
        <v>1</v>
      </c>
      <c r="AB466">
        <v>1</v>
      </c>
      <c r="AC466">
        <v>1</v>
      </c>
      <c r="AD466">
        <v>1</v>
      </c>
      <c r="AE466">
        <v>1</v>
      </c>
      <c r="AF466">
        <v>1</v>
      </c>
      <c r="AG466">
        <v>1</v>
      </c>
      <c r="AH466">
        <v>1</v>
      </c>
      <c r="AI466">
        <v>1</v>
      </c>
      <c r="AJ466">
        <v>1</v>
      </c>
      <c r="AK466">
        <v>1</v>
      </c>
      <c r="AL466">
        <v>1</v>
      </c>
      <c r="AM466" s="49" t="e">
        <v>#N/A</v>
      </c>
      <c r="AN466" s="49" t="e">
        <v>#N/A</v>
      </c>
      <c r="AO466" s="49" t="e">
        <v>#N/A</v>
      </c>
      <c r="AP466" s="49" t="e">
        <v>#N/A</v>
      </c>
      <c r="AQ466" s="49" t="e">
        <v>#N/A</v>
      </c>
      <c r="AR466" s="49" t="e">
        <v>#N/A</v>
      </c>
      <c r="AS466" s="49" t="e">
        <v>#N/A</v>
      </c>
      <c r="AT466" s="49" t="e">
        <v>#N/A</v>
      </c>
    </row>
    <row r="467" spans="1:46" x14ac:dyDescent="0.25">
      <c r="A467">
        <v>3</v>
      </c>
      <c r="B467" t="s">
        <v>493</v>
      </c>
      <c r="C467" t="s">
        <v>592</v>
      </c>
      <c r="D467" t="s">
        <v>593</v>
      </c>
      <c r="E467" t="s">
        <v>612</v>
      </c>
      <c r="F467" t="s">
        <v>613</v>
      </c>
      <c r="G467">
        <v>1</v>
      </c>
      <c r="H467">
        <v>1</v>
      </c>
      <c r="I467">
        <v>1</v>
      </c>
      <c r="J467">
        <v>1</v>
      </c>
      <c r="K467">
        <v>1</v>
      </c>
      <c r="L467">
        <v>1</v>
      </c>
      <c r="M467">
        <v>1</v>
      </c>
      <c r="N467">
        <v>1</v>
      </c>
      <c r="O467">
        <v>1</v>
      </c>
      <c r="P467">
        <v>1</v>
      </c>
      <c r="Q467">
        <v>1</v>
      </c>
      <c r="R467">
        <v>1</v>
      </c>
      <c r="S467">
        <v>1</v>
      </c>
      <c r="T467">
        <v>1</v>
      </c>
      <c r="U467">
        <v>1</v>
      </c>
      <c r="V467">
        <v>1</v>
      </c>
      <c r="W467">
        <v>1</v>
      </c>
      <c r="X467">
        <v>1</v>
      </c>
      <c r="Y467">
        <v>1</v>
      </c>
      <c r="Z467">
        <v>1</v>
      </c>
      <c r="AA467">
        <v>1</v>
      </c>
      <c r="AB467">
        <v>1</v>
      </c>
      <c r="AC467">
        <v>1</v>
      </c>
      <c r="AD467">
        <v>1</v>
      </c>
      <c r="AE467">
        <v>1</v>
      </c>
      <c r="AF467">
        <v>1</v>
      </c>
      <c r="AG467">
        <v>1</v>
      </c>
      <c r="AH467">
        <v>1</v>
      </c>
      <c r="AI467">
        <v>1</v>
      </c>
      <c r="AJ467">
        <v>1</v>
      </c>
      <c r="AK467">
        <v>1</v>
      </c>
      <c r="AL467">
        <v>1</v>
      </c>
      <c r="AM467" s="49" t="e">
        <v>#N/A</v>
      </c>
      <c r="AN467" s="49" t="e">
        <v>#N/A</v>
      </c>
      <c r="AO467" s="49" t="e">
        <v>#N/A</v>
      </c>
      <c r="AP467" s="49" t="e">
        <v>#N/A</v>
      </c>
      <c r="AQ467" s="49" t="e">
        <v>#N/A</v>
      </c>
      <c r="AR467" s="49" t="e">
        <v>#N/A</v>
      </c>
      <c r="AS467" s="49" t="e">
        <v>#N/A</v>
      </c>
      <c r="AT467" s="49" t="e">
        <v>#N/A</v>
      </c>
    </row>
    <row r="468" spans="1:46" x14ac:dyDescent="0.25">
      <c r="A468">
        <v>3</v>
      </c>
      <c r="B468" t="s">
        <v>300</v>
      </c>
      <c r="C468" t="s">
        <v>300</v>
      </c>
      <c r="D468" t="s">
        <v>423</v>
      </c>
      <c r="E468" t="s">
        <v>612</v>
      </c>
      <c r="F468" t="s">
        <v>613</v>
      </c>
      <c r="G468">
        <v>1</v>
      </c>
      <c r="H468">
        <v>1</v>
      </c>
      <c r="I468">
        <v>1</v>
      </c>
      <c r="J468">
        <v>1</v>
      </c>
      <c r="K468">
        <v>1</v>
      </c>
      <c r="L468">
        <v>1</v>
      </c>
      <c r="M468">
        <v>1</v>
      </c>
      <c r="N468">
        <v>1</v>
      </c>
      <c r="O468">
        <v>1</v>
      </c>
      <c r="P468">
        <v>1</v>
      </c>
      <c r="Q468">
        <v>1</v>
      </c>
      <c r="R468">
        <v>1</v>
      </c>
      <c r="S468">
        <v>1</v>
      </c>
      <c r="T468">
        <v>1</v>
      </c>
      <c r="U468">
        <v>1</v>
      </c>
      <c r="V468">
        <v>1</v>
      </c>
      <c r="W468">
        <v>1</v>
      </c>
      <c r="X468">
        <v>1</v>
      </c>
      <c r="Y468">
        <v>1</v>
      </c>
      <c r="Z468">
        <v>1</v>
      </c>
      <c r="AA468">
        <v>1</v>
      </c>
      <c r="AB468">
        <v>1</v>
      </c>
      <c r="AC468">
        <v>1</v>
      </c>
      <c r="AD468">
        <v>1</v>
      </c>
      <c r="AE468">
        <v>1</v>
      </c>
      <c r="AF468">
        <v>1</v>
      </c>
      <c r="AG468">
        <v>1</v>
      </c>
      <c r="AH468">
        <v>1</v>
      </c>
      <c r="AI468">
        <v>1</v>
      </c>
      <c r="AJ468">
        <v>1</v>
      </c>
      <c r="AK468">
        <v>1</v>
      </c>
      <c r="AL468">
        <v>0</v>
      </c>
      <c r="AM468" s="49" t="s">
        <v>423</v>
      </c>
      <c r="AN468" s="49" t="s">
        <v>14</v>
      </c>
      <c r="AO468" s="49" t="s">
        <v>485</v>
      </c>
      <c r="AP468" s="49" t="s">
        <v>505</v>
      </c>
      <c r="AQ468" s="49" t="s">
        <v>13</v>
      </c>
      <c r="AR468" s="49" t="s">
        <v>495</v>
      </c>
      <c r="AS468" s="49" t="s">
        <v>496</v>
      </c>
      <c r="AT468" s="49" t="s">
        <v>497</v>
      </c>
    </row>
    <row r="469" spans="1:46" x14ac:dyDescent="0.25">
      <c r="A469">
        <v>3</v>
      </c>
      <c r="B469" t="s">
        <v>493</v>
      </c>
      <c r="C469" t="s">
        <v>594</v>
      </c>
      <c r="D469" t="s">
        <v>595</v>
      </c>
      <c r="E469" t="s">
        <v>612</v>
      </c>
      <c r="F469" t="s">
        <v>613</v>
      </c>
      <c r="G469">
        <v>1</v>
      </c>
      <c r="H469">
        <v>1</v>
      </c>
      <c r="I469">
        <v>1</v>
      </c>
      <c r="J469">
        <v>1</v>
      </c>
      <c r="K469">
        <v>1</v>
      </c>
      <c r="L469">
        <v>1</v>
      </c>
      <c r="M469">
        <v>1</v>
      </c>
      <c r="N469">
        <v>1</v>
      </c>
      <c r="O469">
        <v>1</v>
      </c>
      <c r="P469">
        <v>1</v>
      </c>
      <c r="Q469">
        <v>1</v>
      </c>
      <c r="R469">
        <v>1</v>
      </c>
      <c r="S469">
        <v>1</v>
      </c>
      <c r="T469">
        <v>1</v>
      </c>
      <c r="U469">
        <v>1</v>
      </c>
      <c r="V469">
        <v>1</v>
      </c>
      <c r="W469">
        <v>1</v>
      </c>
      <c r="X469">
        <v>1</v>
      </c>
      <c r="Y469">
        <v>1</v>
      </c>
      <c r="Z469">
        <v>1</v>
      </c>
      <c r="AA469">
        <v>1</v>
      </c>
      <c r="AB469">
        <v>1</v>
      </c>
      <c r="AC469">
        <v>1</v>
      </c>
      <c r="AD469">
        <v>1</v>
      </c>
      <c r="AE469">
        <v>1</v>
      </c>
      <c r="AF469">
        <v>1</v>
      </c>
      <c r="AG469">
        <v>1</v>
      </c>
      <c r="AH469">
        <v>1</v>
      </c>
      <c r="AI469">
        <v>1</v>
      </c>
      <c r="AJ469">
        <v>1</v>
      </c>
      <c r="AK469">
        <v>1</v>
      </c>
      <c r="AL469">
        <v>0</v>
      </c>
      <c r="AM469" s="49" t="e">
        <v>#N/A</v>
      </c>
      <c r="AN469" s="49" t="e">
        <v>#N/A</v>
      </c>
      <c r="AO469" s="49" t="e">
        <v>#N/A</v>
      </c>
      <c r="AP469" s="49" t="e">
        <v>#N/A</v>
      </c>
      <c r="AQ469" s="49" t="e">
        <v>#N/A</v>
      </c>
      <c r="AR469" s="49" t="e">
        <v>#N/A</v>
      </c>
      <c r="AS469" s="49" t="e">
        <v>#N/A</v>
      </c>
      <c r="AT469" s="49" t="e">
        <v>#N/A</v>
      </c>
    </row>
    <row r="470" spans="1:46" x14ac:dyDescent="0.25">
      <c r="A470">
        <v>3</v>
      </c>
      <c r="B470" t="s">
        <v>493</v>
      </c>
      <c r="C470" t="s">
        <v>596</v>
      </c>
      <c r="D470" t="s">
        <v>597</v>
      </c>
      <c r="E470" t="s">
        <v>612</v>
      </c>
      <c r="F470" t="s">
        <v>613</v>
      </c>
      <c r="G470">
        <v>1</v>
      </c>
      <c r="H470">
        <v>1</v>
      </c>
      <c r="I470">
        <v>1</v>
      </c>
      <c r="J470">
        <v>1</v>
      </c>
      <c r="K470">
        <v>1</v>
      </c>
      <c r="L470">
        <v>1</v>
      </c>
      <c r="M470">
        <v>1</v>
      </c>
      <c r="N470">
        <v>1</v>
      </c>
      <c r="O470">
        <v>1</v>
      </c>
      <c r="P470">
        <v>1</v>
      </c>
      <c r="Q470">
        <v>1</v>
      </c>
      <c r="R470">
        <v>1</v>
      </c>
      <c r="S470">
        <v>1</v>
      </c>
      <c r="T470">
        <v>1</v>
      </c>
      <c r="U470">
        <v>1</v>
      </c>
      <c r="V470">
        <v>1</v>
      </c>
      <c r="W470">
        <v>1</v>
      </c>
      <c r="X470">
        <v>1</v>
      </c>
      <c r="Y470">
        <v>1</v>
      </c>
      <c r="Z470">
        <v>1</v>
      </c>
      <c r="AA470">
        <v>1</v>
      </c>
      <c r="AB470">
        <v>1</v>
      </c>
      <c r="AC470">
        <v>1</v>
      </c>
      <c r="AD470">
        <v>1</v>
      </c>
      <c r="AE470">
        <v>1</v>
      </c>
      <c r="AF470">
        <v>1</v>
      </c>
      <c r="AG470">
        <v>1</v>
      </c>
      <c r="AH470">
        <v>1</v>
      </c>
      <c r="AI470">
        <v>1</v>
      </c>
      <c r="AJ470">
        <v>1</v>
      </c>
      <c r="AK470">
        <v>1</v>
      </c>
      <c r="AL470">
        <v>0</v>
      </c>
      <c r="AM470" s="49" t="e">
        <v>#N/A</v>
      </c>
      <c r="AN470" s="49" t="e">
        <v>#N/A</v>
      </c>
      <c r="AO470" s="49" t="e">
        <v>#N/A</v>
      </c>
      <c r="AP470" s="49" t="e">
        <v>#N/A</v>
      </c>
      <c r="AQ470" s="49" t="e">
        <v>#N/A</v>
      </c>
      <c r="AR470" s="49" t="e">
        <v>#N/A</v>
      </c>
      <c r="AS470" s="49" t="e">
        <v>#N/A</v>
      </c>
      <c r="AT470" s="49" t="e">
        <v>#N/A</v>
      </c>
    </row>
    <row r="471" spans="1:46" x14ac:dyDescent="0.25">
      <c r="A471">
        <v>3</v>
      </c>
      <c r="B471" t="s">
        <v>493</v>
      </c>
      <c r="C471" t="s">
        <v>598</v>
      </c>
      <c r="D471" t="s">
        <v>599</v>
      </c>
      <c r="E471" t="s">
        <v>612</v>
      </c>
      <c r="F471" t="s">
        <v>613</v>
      </c>
      <c r="G471">
        <v>1</v>
      </c>
      <c r="H471">
        <v>1</v>
      </c>
      <c r="I471">
        <v>1</v>
      </c>
      <c r="J471">
        <v>1</v>
      </c>
      <c r="K471">
        <v>1</v>
      </c>
      <c r="L471">
        <v>1</v>
      </c>
      <c r="M471">
        <v>1</v>
      </c>
      <c r="N471">
        <v>1</v>
      </c>
      <c r="O471">
        <v>1</v>
      </c>
      <c r="P471">
        <v>1</v>
      </c>
      <c r="Q471">
        <v>1</v>
      </c>
      <c r="R471">
        <v>1</v>
      </c>
      <c r="S471">
        <v>1</v>
      </c>
      <c r="T471">
        <v>1</v>
      </c>
      <c r="U471">
        <v>1</v>
      </c>
      <c r="V471">
        <v>1</v>
      </c>
      <c r="W471">
        <v>1</v>
      </c>
      <c r="X471">
        <v>1</v>
      </c>
      <c r="Y471">
        <v>1</v>
      </c>
      <c r="Z471">
        <v>1</v>
      </c>
      <c r="AA471">
        <v>1</v>
      </c>
      <c r="AB471">
        <v>1</v>
      </c>
      <c r="AC471">
        <v>1</v>
      </c>
      <c r="AD471">
        <v>1</v>
      </c>
      <c r="AE471">
        <v>1</v>
      </c>
      <c r="AF471">
        <v>1</v>
      </c>
      <c r="AG471">
        <v>1</v>
      </c>
      <c r="AH471">
        <v>1</v>
      </c>
      <c r="AI471">
        <v>1</v>
      </c>
      <c r="AJ471">
        <v>1</v>
      </c>
      <c r="AK471">
        <v>1</v>
      </c>
      <c r="AL471">
        <v>0</v>
      </c>
      <c r="AM471" s="49" t="e">
        <v>#N/A</v>
      </c>
      <c r="AN471" s="49" t="e">
        <v>#N/A</v>
      </c>
      <c r="AO471" s="49" t="e">
        <v>#N/A</v>
      </c>
      <c r="AP471" s="49" t="e">
        <v>#N/A</v>
      </c>
      <c r="AQ471" s="49" t="e">
        <v>#N/A</v>
      </c>
      <c r="AR471" s="49" t="e">
        <v>#N/A</v>
      </c>
      <c r="AS471" s="49" t="e">
        <v>#N/A</v>
      </c>
      <c r="AT471" s="49" t="e">
        <v>#N/A</v>
      </c>
    </row>
    <row r="472" spans="1:46" x14ac:dyDescent="0.25">
      <c r="A472">
        <v>3</v>
      </c>
      <c r="B472" t="s">
        <v>301</v>
      </c>
      <c r="C472" t="s">
        <v>301</v>
      </c>
      <c r="D472" t="s">
        <v>302</v>
      </c>
      <c r="E472" t="s">
        <v>612</v>
      </c>
      <c r="F472" t="s">
        <v>613</v>
      </c>
      <c r="G472">
        <v>1</v>
      </c>
      <c r="H472">
        <v>1</v>
      </c>
      <c r="I472">
        <v>1</v>
      </c>
      <c r="J472">
        <v>1</v>
      </c>
      <c r="K472">
        <v>1</v>
      </c>
      <c r="L472">
        <v>1</v>
      </c>
      <c r="M472">
        <v>1</v>
      </c>
      <c r="N472">
        <v>1</v>
      </c>
      <c r="O472">
        <v>1</v>
      </c>
      <c r="P472">
        <v>1</v>
      </c>
      <c r="Q472">
        <v>1</v>
      </c>
      <c r="R472">
        <v>1</v>
      </c>
      <c r="S472">
        <v>1</v>
      </c>
      <c r="T472">
        <v>1</v>
      </c>
      <c r="U472">
        <v>1</v>
      </c>
      <c r="V472">
        <v>1</v>
      </c>
      <c r="W472">
        <v>1</v>
      </c>
      <c r="X472">
        <v>1</v>
      </c>
      <c r="Y472">
        <v>1</v>
      </c>
      <c r="Z472">
        <v>1</v>
      </c>
      <c r="AA472">
        <v>1</v>
      </c>
      <c r="AB472">
        <v>1</v>
      </c>
      <c r="AC472">
        <v>1</v>
      </c>
      <c r="AD472">
        <v>1</v>
      </c>
      <c r="AE472">
        <v>1</v>
      </c>
      <c r="AF472">
        <v>1</v>
      </c>
      <c r="AG472">
        <v>1</v>
      </c>
      <c r="AH472">
        <v>1</v>
      </c>
      <c r="AI472">
        <v>1</v>
      </c>
      <c r="AJ472">
        <v>1</v>
      </c>
      <c r="AK472">
        <v>1</v>
      </c>
      <c r="AL472">
        <v>0</v>
      </c>
      <c r="AM472" s="49" t="s">
        <v>302</v>
      </c>
      <c r="AN472" s="49" t="s">
        <v>14</v>
      </c>
      <c r="AO472" s="49" t="s">
        <v>485</v>
      </c>
      <c r="AP472" s="49" t="s">
        <v>494</v>
      </c>
      <c r="AQ472" s="49" t="s">
        <v>11</v>
      </c>
      <c r="AR472" s="49" t="s">
        <v>487</v>
      </c>
      <c r="AS472" s="49" t="s">
        <v>488</v>
      </c>
      <c r="AT472" s="49" t="s">
        <v>489</v>
      </c>
    </row>
    <row r="473" spans="1:46" x14ac:dyDescent="0.25">
      <c r="A473">
        <v>3</v>
      </c>
      <c r="B473" t="s">
        <v>303</v>
      </c>
      <c r="C473" t="s">
        <v>303</v>
      </c>
      <c r="D473" t="s">
        <v>304</v>
      </c>
      <c r="E473" t="s">
        <v>612</v>
      </c>
      <c r="F473" t="s">
        <v>613</v>
      </c>
      <c r="G473">
        <v>1</v>
      </c>
      <c r="H473">
        <v>1</v>
      </c>
      <c r="I473">
        <v>1</v>
      </c>
      <c r="J473">
        <v>1</v>
      </c>
      <c r="K473">
        <v>1</v>
      </c>
      <c r="L473">
        <v>1</v>
      </c>
      <c r="M473">
        <v>1</v>
      </c>
      <c r="N473">
        <v>1</v>
      </c>
      <c r="O473">
        <v>1</v>
      </c>
      <c r="P473">
        <v>1</v>
      </c>
      <c r="Q473">
        <v>1</v>
      </c>
      <c r="R473">
        <v>1</v>
      </c>
      <c r="S473">
        <v>1</v>
      </c>
      <c r="T473">
        <v>1</v>
      </c>
      <c r="U473">
        <v>1</v>
      </c>
      <c r="V473">
        <v>1</v>
      </c>
      <c r="W473">
        <v>1</v>
      </c>
      <c r="X473">
        <v>1</v>
      </c>
      <c r="Y473">
        <v>1</v>
      </c>
      <c r="Z473">
        <v>1</v>
      </c>
      <c r="AA473">
        <v>1</v>
      </c>
      <c r="AB473">
        <v>1</v>
      </c>
      <c r="AC473">
        <v>1</v>
      </c>
      <c r="AD473">
        <v>1</v>
      </c>
      <c r="AE473">
        <v>1</v>
      </c>
      <c r="AF473">
        <v>1</v>
      </c>
      <c r="AG473">
        <v>1</v>
      </c>
      <c r="AH473">
        <v>1</v>
      </c>
      <c r="AI473">
        <v>1</v>
      </c>
      <c r="AJ473">
        <v>1</v>
      </c>
      <c r="AK473">
        <v>1</v>
      </c>
      <c r="AL473">
        <v>0</v>
      </c>
      <c r="AM473" s="49" t="s">
        <v>304</v>
      </c>
      <c r="AN473" s="49" t="s">
        <v>14</v>
      </c>
      <c r="AO473" s="49" t="s">
        <v>507</v>
      </c>
      <c r="AP473" s="49" t="s">
        <v>501</v>
      </c>
      <c r="AQ473" s="49" t="s">
        <v>10</v>
      </c>
      <c r="AR473" s="49" t="s">
        <v>487</v>
      </c>
      <c r="AS473" s="49" t="s">
        <v>488</v>
      </c>
      <c r="AT473" s="49" t="s">
        <v>489</v>
      </c>
    </row>
    <row r="474" spans="1:46" x14ac:dyDescent="0.25">
      <c r="A474">
        <v>3</v>
      </c>
      <c r="B474" t="s">
        <v>319</v>
      </c>
      <c r="C474" t="s">
        <v>319</v>
      </c>
      <c r="D474" t="s">
        <v>320</v>
      </c>
      <c r="E474" t="s">
        <v>612</v>
      </c>
      <c r="F474" t="s">
        <v>613</v>
      </c>
      <c r="G474">
        <v>1</v>
      </c>
      <c r="H474">
        <v>1</v>
      </c>
      <c r="I474">
        <v>1</v>
      </c>
      <c r="J474">
        <v>1</v>
      </c>
      <c r="K474">
        <v>1</v>
      </c>
      <c r="L474">
        <v>1</v>
      </c>
      <c r="M474">
        <v>1</v>
      </c>
      <c r="N474">
        <v>1</v>
      </c>
      <c r="O474">
        <v>1</v>
      </c>
      <c r="P474">
        <v>1</v>
      </c>
      <c r="Q474">
        <v>1</v>
      </c>
      <c r="R474">
        <v>1</v>
      </c>
      <c r="S474">
        <v>1</v>
      </c>
      <c r="T474">
        <v>1</v>
      </c>
      <c r="U474">
        <v>1</v>
      </c>
      <c r="V474">
        <v>1</v>
      </c>
      <c r="W474">
        <v>1</v>
      </c>
      <c r="X474">
        <v>1</v>
      </c>
      <c r="Y474">
        <v>1</v>
      </c>
      <c r="Z474">
        <v>1</v>
      </c>
      <c r="AA474">
        <v>1</v>
      </c>
      <c r="AB474">
        <v>1</v>
      </c>
      <c r="AC474">
        <v>1</v>
      </c>
      <c r="AD474">
        <v>1</v>
      </c>
      <c r="AE474">
        <v>1</v>
      </c>
      <c r="AF474">
        <v>1</v>
      </c>
      <c r="AG474">
        <v>1</v>
      </c>
      <c r="AH474">
        <v>1</v>
      </c>
      <c r="AI474">
        <v>1</v>
      </c>
      <c r="AJ474">
        <v>1</v>
      </c>
      <c r="AK474">
        <v>1</v>
      </c>
      <c r="AL474">
        <v>0</v>
      </c>
      <c r="AM474" s="49" t="s">
        <v>320</v>
      </c>
      <c r="AN474" s="49" t="s">
        <v>14</v>
      </c>
      <c r="AO474" s="49" t="s">
        <v>506</v>
      </c>
      <c r="AP474" s="49" t="s">
        <v>501</v>
      </c>
      <c r="AQ474" s="49" t="s">
        <v>10</v>
      </c>
      <c r="AR474" s="49" t="s">
        <v>487</v>
      </c>
      <c r="AS474" s="49" t="s">
        <v>488</v>
      </c>
      <c r="AT474" s="49" t="s">
        <v>489</v>
      </c>
    </row>
    <row r="475" spans="1:46" x14ac:dyDescent="0.25">
      <c r="A475">
        <v>3</v>
      </c>
      <c r="B475" t="s">
        <v>115</v>
      </c>
      <c r="C475" t="s">
        <v>115</v>
      </c>
      <c r="D475" t="s">
        <v>600</v>
      </c>
      <c r="E475" t="s">
        <v>612</v>
      </c>
      <c r="F475" t="s">
        <v>613</v>
      </c>
      <c r="G475">
        <v>1</v>
      </c>
      <c r="H475">
        <v>1</v>
      </c>
      <c r="I475">
        <v>1</v>
      </c>
      <c r="J475">
        <v>1</v>
      </c>
      <c r="K475">
        <v>1</v>
      </c>
      <c r="L475">
        <v>1</v>
      </c>
      <c r="M475">
        <v>1</v>
      </c>
      <c r="N475">
        <v>1</v>
      </c>
      <c r="O475">
        <v>1</v>
      </c>
      <c r="P475">
        <v>1</v>
      </c>
      <c r="Q475">
        <v>1</v>
      </c>
      <c r="R475">
        <v>1</v>
      </c>
      <c r="S475">
        <v>1</v>
      </c>
      <c r="T475">
        <v>1</v>
      </c>
      <c r="U475">
        <v>1</v>
      </c>
      <c r="V475">
        <v>1</v>
      </c>
      <c r="W475">
        <v>1</v>
      </c>
      <c r="X475">
        <v>1</v>
      </c>
      <c r="Y475">
        <v>1</v>
      </c>
      <c r="Z475">
        <v>1</v>
      </c>
      <c r="AA475">
        <v>1</v>
      </c>
      <c r="AB475">
        <v>1</v>
      </c>
      <c r="AC475">
        <v>1</v>
      </c>
      <c r="AD475">
        <v>1</v>
      </c>
      <c r="AE475">
        <v>1</v>
      </c>
      <c r="AF475">
        <v>1</v>
      </c>
      <c r="AG475">
        <v>1</v>
      </c>
      <c r="AH475">
        <v>1</v>
      </c>
      <c r="AI475">
        <v>1</v>
      </c>
      <c r="AJ475">
        <v>1</v>
      </c>
      <c r="AK475">
        <v>1</v>
      </c>
      <c r="AL475">
        <v>0</v>
      </c>
      <c r="AM475" s="49" t="s">
        <v>116</v>
      </c>
      <c r="AN475" s="49" t="s">
        <v>14</v>
      </c>
      <c r="AO475" s="49" t="s">
        <v>485</v>
      </c>
      <c r="AP475" s="49" t="s">
        <v>501</v>
      </c>
      <c r="AQ475" s="49" t="s">
        <v>11</v>
      </c>
      <c r="AR475" s="49" t="s">
        <v>487</v>
      </c>
      <c r="AS475" s="49" t="s">
        <v>488</v>
      </c>
      <c r="AT475" s="49" t="s">
        <v>489</v>
      </c>
    </row>
    <row r="476" spans="1:46" x14ac:dyDescent="0.25">
      <c r="A476">
        <v>3</v>
      </c>
      <c r="B476" t="s">
        <v>305</v>
      </c>
      <c r="C476" t="s">
        <v>305</v>
      </c>
      <c r="D476" t="s">
        <v>306</v>
      </c>
      <c r="E476" t="s">
        <v>612</v>
      </c>
      <c r="F476" t="s">
        <v>613</v>
      </c>
      <c r="G476">
        <v>1</v>
      </c>
      <c r="H476">
        <v>1</v>
      </c>
      <c r="I476">
        <v>1</v>
      </c>
      <c r="J476">
        <v>1</v>
      </c>
      <c r="K476">
        <v>1</v>
      </c>
      <c r="L476">
        <v>1</v>
      </c>
      <c r="M476">
        <v>1</v>
      </c>
      <c r="N476">
        <v>1</v>
      </c>
      <c r="O476">
        <v>1</v>
      </c>
      <c r="P476">
        <v>1</v>
      </c>
      <c r="Q476">
        <v>1</v>
      </c>
      <c r="R476">
        <v>1</v>
      </c>
      <c r="S476">
        <v>1</v>
      </c>
      <c r="T476">
        <v>1</v>
      </c>
      <c r="U476">
        <v>1</v>
      </c>
      <c r="V476">
        <v>1</v>
      </c>
      <c r="W476">
        <v>1</v>
      </c>
      <c r="X476">
        <v>1</v>
      </c>
      <c r="Y476">
        <v>1</v>
      </c>
      <c r="Z476">
        <v>1</v>
      </c>
      <c r="AA476">
        <v>1</v>
      </c>
      <c r="AB476">
        <v>1</v>
      </c>
      <c r="AC476">
        <v>1</v>
      </c>
      <c r="AD476">
        <v>1</v>
      </c>
      <c r="AE476">
        <v>1</v>
      </c>
      <c r="AF476">
        <v>1</v>
      </c>
      <c r="AG476">
        <v>1</v>
      </c>
      <c r="AH476">
        <v>1</v>
      </c>
      <c r="AI476">
        <v>1</v>
      </c>
      <c r="AJ476">
        <v>1</v>
      </c>
      <c r="AK476">
        <v>1</v>
      </c>
      <c r="AL476">
        <v>0</v>
      </c>
      <c r="AM476" s="49" t="s">
        <v>306</v>
      </c>
      <c r="AN476" s="49" t="s">
        <v>14</v>
      </c>
      <c r="AO476" s="49" t="s">
        <v>506</v>
      </c>
      <c r="AP476" s="49" t="s">
        <v>501</v>
      </c>
      <c r="AQ476" s="49" t="s">
        <v>10</v>
      </c>
      <c r="AR476" s="49" t="s">
        <v>487</v>
      </c>
      <c r="AS476" s="49" t="s">
        <v>488</v>
      </c>
      <c r="AT476" s="49" t="s">
        <v>489</v>
      </c>
    </row>
    <row r="477" spans="1:46" x14ac:dyDescent="0.25">
      <c r="A477">
        <v>3</v>
      </c>
      <c r="B477" t="s">
        <v>307</v>
      </c>
      <c r="C477" t="s">
        <v>307</v>
      </c>
      <c r="D477" t="s">
        <v>308</v>
      </c>
      <c r="E477" t="s">
        <v>612</v>
      </c>
      <c r="F477" t="s">
        <v>613</v>
      </c>
      <c r="G477">
        <v>1</v>
      </c>
      <c r="H477">
        <v>1</v>
      </c>
      <c r="I477">
        <v>1</v>
      </c>
      <c r="J477">
        <v>1</v>
      </c>
      <c r="K477">
        <v>1</v>
      </c>
      <c r="L477">
        <v>1</v>
      </c>
      <c r="M477">
        <v>1</v>
      </c>
      <c r="N477">
        <v>1</v>
      </c>
      <c r="O477">
        <v>1</v>
      </c>
      <c r="P477">
        <v>1</v>
      </c>
      <c r="Q477">
        <v>1</v>
      </c>
      <c r="R477">
        <v>1</v>
      </c>
      <c r="S477">
        <v>1</v>
      </c>
      <c r="T477">
        <v>1</v>
      </c>
      <c r="U477">
        <v>1</v>
      </c>
      <c r="V477">
        <v>1</v>
      </c>
      <c r="W477">
        <v>1</v>
      </c>
      <c r="X477">
        <v>1</v>
      </c>
      <c r="Y477">
        <v>1</v>
      </c>
      <c r="Z477">
        <v>1</v>
      </c>
      <c r="AA477">
        <v>1</v>
      </c>
      <c r="AB477">
        <v>1</v>
      </c>
      <c r="AC477">
        <v>1</v>
      </c>
      <c r="AD477">
        <v>1</v>
      </c>
      <c r="AE477">
        <v>1</v>
      </c>
      <c r="AF477">
        <v>1</v>
      </c>
      <c r="AG477">
        <v>1</v>
      </c>
      <c r="AH477">
        <v>1</v>
      </c>
      <c r="AI477">
        <v>1</v>
      </c>
      <c r="AJ477">
        <v>1</v>
      </c>
      <c r="AK477">
        <v>1</v>
      </c>
      <c r="AL477">
        <v>0</v>
      </c>
      <c r="AM477" s="49" t="s">
        <v>308</v>
      </c>
      <c r="AN477" s="49" t="s">
        <v>14</v>
      </c>
      <c r="AO477" s="49" t="s">
        <v>485</v>
      </c>
      <c r="AP477" s="49" t="s">
        <v>494</v>
      </c>
      <c r="AQ477" s="49" t="s">
        <v>11</v>
      </c>
      <c r="AR477" s="49" t="s">
        <v>487</v>
      </c>
      <c r="AS477" s="49" t="s">
        <v>488</v>
      </c>
      <c r="AT477" s="49" t="s">
        <v>489</v>
      </c>
    </row>
    <row r="478" spans="1:46" x14ac:dyDescent="0.25">
      <c r="A478">
        <v>3</v>
      </c>
      <c r="B478" t="s">
        <v>313</v>
      </c>
      <c r="C478" t="s">
        <v>313</v>
      </c>
      <c r="D478" t="s">
        <v>314</v>
      </c>
      <c r="E478" t="s">
        <v>612</v>
      </c>
      <c r="F478" t="s">
        <v>613</v>
      </c>
      <c r="G478">
        <v>1</v>
      </c>
      <c r="H478">
        <v>1</v>
      </c>
      <c r="I478">
        <v>1</v>
      </c>
      <c r="J478">
        <v>1</v>
      </c>
      <c r="K478">
        <v>1</v>
      </c>
      <c r="L478">
        <v>1</v>
      </c>
      <c r="M478">
        <v>1</v>
      </c>
      <c r="N478">
        <v>1</v>
      </c>
      <c r="O478">
        <v>1</v>
      </c>
      <c r="P478">
        <v>1</v>
      </c>
      <c r="Q478">
        <v>1</v>
      </c>
      <c r="R478">
        <v>1</v>
      </c>
      <c r="S478">
        <v>1</v>
      </c>
      <c r="T478">
        <v>1</v>
      </c>
      <c r="U478">
        <v>1</v>
      </c>
      <c r="V478">
        <v>1</v>
      </c>
      <c r="W478">
        <v>1</v>
      </c>
      <c r="X478">
        <v>1</v>
      </c>
      <c r="Y478">
        <v>1</v>
      </c>
      <c r="Z478">
        <v>1</v>
      </c>
      <c r="AA478">
        <v>1</v>
      </c>
      <c r="AB478">
        <v>1</v>
      </c>
      <c r="AC478">
        <v>1</v>
      </c>
      <c r="AD478">
        <v>1</v>
      </c>
      <c r="AE478">
        <v>1</v>
      </c>
      <c r="AF478">
        <v>1</v>
      </c>
      <c r="AG478">
        <v>1</v>
      </c>
      <c r="AH478">
        <v>1</v>
      </c>
      <c r="AI478">
        <v>1</v>
      </c>
      <c r="AJ478">
        <v>1</v>
      </c>
      <c r="AK478">
        <v>1</v>
      </c>
      <c r="AL478">
        <v>1</v>
      </c>
      <c r="AM478" s="49" t="s">
        <v>314</v>
      </c>
      <c r="AN478" s="49" t="s">
        <v>14</v>
      </c>
      <c r="AO478" s="49" t="s">
        <v>500</v>
      </c>
      <c r="AP478" s="49" t="s">
        <v>505</v>
      </c>
      <c r="AQ478" s="49" t="s">
        <v>13</v>
      </c>
      <c r="AR478" s="49" t="s">
        <v>487</v>
      </c>
      <c r="AS478" s="49" t="s">
        <v>488</v>
      </c>
      <c r="AT478" s="49" t="s">
        <v>489</v>
      </c>
    </row>
    <row r="479" spans="1:46" x14ac:dyDescent="0.25">
      <c r="A479">
        <v>3</v>
      </c>
      <c r="B479" t="s">
        <v>317</v>
      </c>
      <c r="C479" t="s">
        <v>317</v>
      </c>
      <c r="D479" t="s">
        <v>318</v>
      </c>
      <c r="E479" t="s">
        <v>612</v>
      </c>
      <c r="F479" t="s">
        <v>613</v>
      </c>
      <c r="G479">
        <v>1</v>
      </c>
      <c r="H479">
        <v>1</v>
      </c>
      <c r="I479">
        <v>1</v>
      </c>
      <c r="J479">
        <v>1</v>
      </c>
      <c r="K479">
        <v>1</v>
      </c>
      <c r="L479">
        <v>1</v>
      </c>
      <c r="M479">
        <v>1</v>
      </c>
      <c r="N479">
        <v>1</v>
      </c>
      <c r="O479">
        <v>1</v>
      </c>
      <c r="P479">
        <v>1</v>
      </c>
      <c r="Q479">
        <v>1</v>
      </c>
      <c r="R479">
        <v>1</v>
      </c>
      <c r="S479">
        <v>1</v>
      </c>
      <c r="T479">
        <v>1</v>
      </c>
      <c r="U479">
        <v>1</v>
      </c>
      <c r="V479">
        <v>1</v>
      </c>
      <c r="W479">
        <v>1</v>
      </c>
      <c r="X479">
        <v>1</v>
      </c>
      <c r="Y479">
        <v>1</v>
      </c>
      <c r="Z479">
        <v>1</v>
      </c>
      <c r="AA479">
        <v>1</v>
      </c>
      <c r="AB479">
        <v>1</v>
      </c>
      <c r="AC479">
        <v>1</v>
      </c>
      <c r="AD479">
        <v>1</v>
      </c>
      <c r="AE479">
        <v>1</v>
      </c>
      <c r="AF479">
        <v>1</v>
      </c>
      <c r="AG479">
        <v>1</v>
      </c>
      <c r="AH479">
        <v>1</v>
      </c>
      <c r="AI479">
        <v>1</v>
      </c>
      <c r="AJ479">
        <v>1</v>
      </c>
      <c r="AK479">
        <v>1</v>
      </c>
      <c r="AL479">
        <v>1</v>
      </c>
      <c r="AM479" s="49" t="s">
        <v>318</v>
      </c>
      <c r="AN479" s="49" t="s">
        <v>14</v>
      </c>
      <c r="AO479" s="49" t="s">
        <v>500</v>
      </c>
      <c r="AP479" s="49" t="s">
        <v>505</v>
      </c>
      <c r="AQ479" s="49" t="s">
        <v>13</v>
      </c>
      <c r="AR479" s="49" t="s">
        <v>487</v>
      </c>
      <c r="AS479" s="49" t="s">
        <v>488</v>
      </c>
      <c r="AT479" s="49" t="s">
        <v>489</v>
      </c>
    </row>
    <row r="480" spans="1:46" x14ac:dyDescent="0.25">
      <c r="A480">
        <v>3</v>
      </c>
      <c r="B480" t="s">
        <v>321</v>
      </c>
      <c r="C480" t="s">
        <v>321</v>
      </c>
      <c r="D480" t="s">
        <v>424</v>
      </c>
      <c r="E480" t="s">
        <v>612</v>
      </c>
      <c r="F480" t="s">
        <v>613</v>
      </c>
      <c r="G480">
        <v>1</v>
      </c>
      <c r="H480">
        <v>1</v>
      </c>
      <c r="I480">
        <v>1</v>
      </c>
      <c r="J480">
        <v>1</v>
      </c>
      <c r="K480">
        <v>1</v>
      </c>
      <c r="L480">
        <v>1</v>
      </c>
      <c r="M480">
        <v>1</v>
      </c>
      <c r="N480">
        <v>1</v>
      </c>
      <c r="O480">
        <v>1</v>
      </c>
      <c r="P480">
        <v>1</v>
      </c>
      <c r="Q480">
        <v>1</v>
      </c>
      <c r="R480">
        <v>1</v>
      </c>
      <c r="S480">
        <v>1</v>
      </c>
      <c r="T480">
        <v>1</v>
      </c>
      <c r="U480">
        <v>1</v>
      </c>
      <c r="V480">
        <v>1</v>
      </c>
      <c r="W480">
        <v>1</v>
      </c>
      <c r="X480">
        <v>1</v>
      </c>
      <c r="Y480">
        <v>1</v>
      </c>
      <c r="Z480">
        <v>1</v>
      </c>
      <c r="AA480">
        <v>1</v>
      </c>
      <c r="AB480">
        <v>1</v>
      </c>
      <c r="AC480">
        <v>1</v>
      </c>
      <c r="AD480">
        <v>1</v>
      </c>
      <c r="AE480">
        <v>1</v>
      </c>
      <c r="AF480">
        <v>1</v>
      </c>
      <c r="AG480">
        <v>1</v>
      </c>
      <c r="AH480">
        <v>1</v>
      </c>
      <c r="AI480">
        <v>1</v>
      </c>
      <c r="AJ480">
        <v>1</v>
      </c>
      <c r="AK480">
        <v>1</v>
      </c>
      <c r="AL480">
        <v>0</v>
      </c>
      <c r="AM480" s="49" t="s">
        <v>424</v>
      </c>
      <c r="AN480" s="49" t="s">
        <v>14</v>
      </c>
      <c r="AO480" s="49" t="s">
        <v>485</v>
      </c>
      <c r="AP480" s="49" t="s">
        <v>505</v>
      </c>
      <c r="AQ480" s="49" t="s">
        <v>13</v>
      </c>
      <c r="AR480" s="49" t="s">
        <v>495</v>
      </c>
      <c r="AS480" s="49" t="s">
        <v>496</v>
      </c>
      <c r="AT480" s="49" t="s">
        <v>497</v>
      </c>
    </row>
    <row r="481" spans="1:46" x14ac:dyDescent="0.25">
      <c r="A481">
        <v>3</v>
      </c>
      <c r="B481" t="s">
        <v>253</v>
      </c>
      <c r="C481" t="s">
        <v>253</v>
      </c>
      <c r="D481" t="s">
        <v>601</v>
      </c>
      <c r="E481" t="s">
        <v>612</v>
      </c>
      <c r="F481" t="s">
        <v>613</v>
      </c>
      <c r="G481">
        <v>1</v>
      </c>
      <c r="H481">
        <v>1</v>
      </c>
      <c r="I481">
        <v>1</v>
      </c>
      <c r="J481">
        <v>1</v>
      </c>
      <c r="K481">
        <v>1</v>
      </c>
      <c r="L481">
        <v>1</v>
      </c>
      <c r="M481">
        <v>1</v>
      </c>
      <c r="N481">
        <v>1</v>
      </c>
      <c r="O481">
        <v>1</v>
      </c>
      <c r="P481">
        <v>1</v>
      </c>
      <c r="Q481">
        <v>1</v>
      </c>
      <c r="R481">
        <v>1</v>
      </c>
      <c r="S481">
        <v>1</v>
      </c>
      <c r="T481">
        <v>1</v>
      </c>
      <c r="U481">
        <v>1</v>
      </c>
      <c r="V481">
        <v>1</v>
      </c>
      <c r="W481">
        <v>1</v>
      </c>
      <c r="X481">
        <v>1</v>
      </c>
      <c r="Y481">
        <v>1</v>
      </c>
      <c r="Z481">
        <v>1</v>
      </c>
      <c r="AA481">
        <v>1</v>
      </c>
      <c r="AB481">
        <v>1</v>
      </c>
      <c r="AC481">
        <v>1</v>
      </c>
      <c r="AD481">
        <v>1</v>
      </c>
      <c r="AE481">
        <v>1</v>
      </c>
      <c r="AF481">
        <v>1</v>
      </c>
      <c r="AG481">
        <v>1</v>
      </c>
      <c r="AH481">
        <v>1</v>
      </c>
      <c r="AI481">
        <v>1</v>
      </c>
      <c r="AJ481">
        <v>1</v>
      </c>
      <c r="AK481">
        <v>1</v>
      </c>
      <c r="AL481">
        <v>1</v>
      </c>
      <c r="AM481" s="49" t="s">
        <v>254</v>
      </c>
      <c r="AN481" s="49" t="s">
        <v>14</v>
      </c>
      <c r="AO481" s="49" t="s">
        <v>500</v>
      </c>
      <c r="AP481" s="49" t="s">
        <v>501</v>
      </c>
      <c r="AQ481" s="49" t="s">
        <v>502</v>
      </c>
      <c r="AR481" s="49" t="s">
        <v>487</v>
      </c>
      <c r="AS481" s="49" t="s">
        <v>488</v>
      </c>
      <c r="AT481" s="49" t="s">
        <v>489</v>
      </c>
    </row>
    <row r="482" spans="1:46" x14ac:dyDescent="0.25">
      <c r="A482">
        <v>3</v>
      </c>
      <c r="B482" t="s">
        <v>263</v>
      </c>
      <c r="C482" t="s">
        <v>263</v>
      </c>
      <c r="D482" t="s">
        <v>602</v>
      </c>
      <c r="E482" t="s">
        <v>612</v>
      </c>
      <c r="F482" t="s">
        <v>613</v>
      </c>
      <c r="G482">
        <v>1</v>
      </c>
      <c r="H482">
        <v>1</v>
      </c>
      <c r="I482">
        <v>1</v>
      </c>
      <c r="J482">
        <v>1</v>
      </c>
      <c r="K482">
        <v>1</v>
      </c>
      <c r="L482">
        <v>1</v>
      </c>
      <c r="M482">
        <v>1</v>
      </c>
      <c r="N482">
        <v>1</v>
      </c>
      <c r="O482">
        <v>1</v>
      </c>
      <c r="P482">
        <v>1</v>
      </c>
      <c r="Q482">
        <v>1</v>
      </c>
      <c r="R482">
        <v>1</v>
      </c>
      <c r="S482">
        <v>1</v>
      </c>
      <c r="T482">
        <v>1</v>
      </c>
      <c r="U482">
        <v>1</v>
      </c>
      <c r="V482">
        <v>1</v>
      </c>
      <c r="W482">
        <v>1</v>
      </c>
      <c r="X482">
        <v>1</v>
      </c>
      <c r="Y482">
        <v>1</v>
      </c>
      <c r="Z482">
        <v>1</v>
      </c>
      <c r="AA482">
        <v>1</v>
      </c>
      <c r="AB482">
        <v>1</v>
      </c>
      <c r="AC482">
        <v>1</v>
      </c>
      <c r="AD482">
        <v>1</v>
      </c>
      <c r="AE482">
        <v>1</v>
      </c>
      <c r="AF482">
        <v>1</v>
      </c>
      <c r="AG482">
        <v>1</v>
      </c>
      <c r="AH482">
        <v>1</v>
      </c>
      <c r="AI482">
        <v>1</v>
      </c>
      <c r="AJ482">
        <v>1</v>
      </c>
      <c r="AK482">
        <v>1</v>
      </c>
      <c r="AL482">
        <v>1</v>
      </c>
      <c r="AM482" s="49" t="s">
        <v>264</v>
      </c>
      <c r="AN482" s="49" t="s">
        <v>14</v>
      </c>
      <c r="AO482" s="49" t="s">
        <v>500</v>
      </c>
      <c r="AP482" s="49" t="s">
        <v>501</v>
      </c>
      <c r="AQ482" s="49" t="s">
        <v>502</v>
      </c>
      <c r="AR482" s="49" t="s">
        <v>487</v>
      </c>
      <c r="AS482" s="49" t="s">
        <v>488</v>
      </c>
      <c r="AT482" s="49" t="s">
        <v>489</v>
      </c>
    </row>
    <row r="483" spans="1:46" x14ac:dyDescent="0.25">
      <c r="A483">
        <v>3</v>
      </c>
      <c r="B483" t="s">
        <v>123</v>
      </c>
      <c r="C483" t="s">
        <v>123</v>
      </c>
      <c r="D483" t="s">
        <v>603</v>
      </c>
      <c r="E483" t="s">
        <v>612</v>
      </c>
      <c r="F483" t="s">
        <v>613</v>
      </c>
      <c r="G483">
        <v>1</v>
      </c>
      <c r="H483">
        <v>1</v>
      </c>
      <c r="I483">
        <v>1</v>
      </c>
      <c r="J483">
        <v>1</v>
      </c>
      <c r="K483">
        <v>1</v>
      </c>
      <c r="L483">
        <v>1</v>
      </c>
      <c r="M483">
        <v>1</v>
      </c>
      <c r="N483">
        <v>1</v>
      </c>
      <c r="O483">
        <v>1</v>
      </c>
      <c r="P483">
        <v>1</v>
      </c>
      <c r="Q483">
        <v>1</v>
      </c>
      <c r="R483">
        <v>1</v>
      </c>
      <c r="S483">
        <v>1</v>
      </c>
      <c r="T483">
        <v>1</v>
      </c>
      <c r="U483">
        <v>1</v>
      </c>
      <c r="V483">
        <v>1</v>
      </c>
      <c r="W483">
        <v>1</v>
      </c>
      <c r="X483">
        <v>1</v>
      </c>
      <c r="Y483">
        <v>1</v>
      </c>
      <c r="Z483">
        <v>1</v>
      </c>
      <c r="AA483">
        <v>1</v>
      </c>
      <c r="AB483">
        <v>1</v>
      </c>
      <c r="AC483">
        <v>1</v>
      </c>
      <c r="AD483">
        <v>1</v>
      </c>
      <c r="AE483">
        <v>1</v>
      </c>
      <c r="AF483">
        <v>1</v>
      </c>
      <c r="AG483">
        <v>1</v>
      </c>
      <c r="AH483">
        <v>1</v>
      </c>
      <c r="AI483">
        <v>1</v>
      </c>
      <c r="AJ483">
        <v>1</v>
      </c>
      <c r="AK483">
        <v>1</v>
      </c>
      <c r="AL483">
        <v>0</v>
      </c>
      <c r="AM483" s="49" t="s">
        <v>410</v>
      </c>
      <c r="AN483" s="49" t="s">
        <v>5</v>
      </c>
      <c r="AO483" s="49" t="s">
        <v>9</v>
      </c>
      <c r="AP483" s="49" t="s">
        <v>494</v>
      </c>
      <c r="AQ483" s="49" t="s">
        <v>9</v>
      </c>
      <c r="AR483" s="49" t="s">
        <v>495</v>
      </c>
      <c r="AS483" s="49" t="s">
        <v>496</v>
      </c>
      <c r="AT483" s="49" t="s">
        <v>497</v>
      </c>
    </row>
    <row r="484" spans="1:46" x14ac:dyDescent="0.25">
      <c r="A484">
        <v>3</v>
      </c>
      <c r="B484" t="s">
        <v>375</v>
      </c>
      <c r="C484" t="s">
        <v>375</v>
      </c>
      <c r="D484" t="s">
        <v>604</v>
      </c>
      <c r="E484" t="s">
        <v>612</v>
      </c>
      <c r="F484" t="s">
        <v>613</v>
      </c>
      <c r="G484">
        <v>1</v>
      </c>
      <c r="H484">
        <v>1</v>
      </c>
      <c r="I484">
        <v>1</v>
      </c>
      <c r="J484">
        <v>1</v>
      </c>
      <c r="K484">
        <v>1</v>
      </c>
      <c r="L484">
        <v>1</v>
      </c>
      <c r="M484">
        <v>1</v>
      </c>
      <c r="N484">
        <v>1</v>
      </c>
      <c r="O484">
        <v>1</v>
      </c>
      <c r="P484">
        <v>1</v>
      </c>
      <c r="Q484">
        <v>1</v>
      </c>
      <c r="R484">
        <v>1</v>
      </c>
      <c r="S484">
        <v>1</v>
      </c>
      <c r="T484">
        <v>1</v>
      </c>
      <c r="U484">
        <v>1</v>
      </c>
      <c r="V484">
        <v>1</v>
      </c>
      <c r="W484">
        <v>1</v>
      </c>
      <c r="X484">
        <v>1</v>
      </c>
      <c r="Y484">
        <v>1</v>
      </c>
      <c r="Z484">
        <v>1</v>
      </c>
      <c r="AA484">
        <v>1</v>
      </c>
      <c r="AB484">
        <v>1</v>
      </c>
      <c r="AC484">
        <v>1</v>
      </c>
      <c r="AD484">
        <v>1</v>
      </c>
      <c r="AE484">
        <v>1</v>
      </c>
      <c r="AF484">
        <v>1</v>
      </c>
      <c r="AG484">
        <v>1</v>
      </c>
      <c r="AH484">
        <v>1</v>
      </c>
      <c r="AI484">
        <v>1</v>
      </c>
      <c r="AJ484">
        <v>1</v>
      </c>
      <c r="AK484">
        <v>1</v>
      </c>
      <c r="AL484">
        <v>1</v>
      </c>
      <c r="AM484" s="49" t="s">
        <v>376</v>
      </c>
      <c r="AN484" s="49" t="s">
        <v>14</v>
      </c>
      <c r="AO484" s="49" t="s">
        <v>500</v>
      </c>
      <c r="AP484" s="49" t="s">
        <v>501</v>
      </c>
      <c r="AQ484" s="49" t="s">
        <v>502</v>
      </c>
      <c r="AR484" s="49" t="s">
        <v>487</v>
      </c>
      <c r="AS484" s="49" t="s">
        <v>488</v>
      </c>
      <c r="AT484" s="49" t="s">
        <v>489</v>
      </c>
    </row>
    <row r="485" spans="1:46" x14ac:dyDescent="0.25">
      <c r="A485">
        <v>3</v>
      </c>
      <c r="B485" t="s">
        <v>322</v>
      </c>
      <c r="C485" t="s">
        <v>322</v>
      </c>
      <c r="D485" t="s">
        <v>323</v>
      </c>
      <c r="E485" t="s">
        <v>612</v>
      </c>
      <c r="F485" t="s">
        <v>613</v>
      </c>
      <c r="G485">
        <v>1</v>
      </c>
      <c r="H485">
        <v>1</v>
      </c>
      <c r="I485">
        <v>1</v>
      </c>
      <c r="J485">
        <v>1</v>
      </c>
      <c r="K485">
        <v>1</v>
      </c>
      <c r="L485">
        <v>1</v>
      </c>
      <c r="M485">
        <v>1</v>
      </c>
      <c r="N485">
        <v>1</v>
      </c>
      <c r="O485">
        <v>1</v>
      </c>
      <c r="P485">
        <v>1</v>
      </c>
      <c r="Q485">
        <v>1</v>
      </c>
      <c r="R485">
        <v>1</v>
      </c>
      <c r="S485">
        <v>1</v>
      </c>
      <c r="T485">
        <v>1</v>
      </c>
      <c r="U485">
        <v>1</v>
      </c>
      <c r="V485">
        <v>1</v>
      </c>
      <c r="W485">
        <v>1</v>
      </c>
      <c r="X485">
        <v>1</v>
      </c>
      <c r="Y485">
        <v>1</v>
      </c>
      <c r="Z485">
        <v>1</v>
      </c>
      <c r="AA485">
        <v>1</v>
      </c>
      <c r="AB485">
        <v>1</v>
      </c>
      <c r="AC485">
        <v>1</v>
      </c>
      <c r="AD485">
        <v>1</v>
      </c>
      <c r="AE485">
        <v>1</v>
      </c>
      <c r="AF485">
        <v>1</v>
      </c>
      <c r="AG485">
        <v>1</v>
      </c>
      <c r="AH485">
        <v>1</v>
      </c>
      <c r="AI485">
        <v>1</v>
      </c>
      <c r="AJ485">
        <v>1</v>
      </c>
      <c r="AK485">
        <v>1</v>
      </c>
      <c r="AL485">
        <v>1</v>
      </c>
      <c r="AM485" s="49" t="s">
        <v>323</v>
      </c>
      <c r="AN485" s="49" t="s">
        <v>14</v>
      </c>
      <c r="AO485" s="49" t="s">
        <v>500</v>
      </c>
      <c r="AP485" s="49" t="s">
        <v>501</v>
      </c>
      <c r="AQ485" s="49" t="s">
        <v>502</v>
      </c>
      <c r="AR485" s="49" t="s">
        <v>487</v>
      </c>
      <c r="AS485" s="49" t="s">
        <v>488</v>
      </c>
      <c r="AT485" s="49" t="s">
        <v>489</v>
      </c>
    </row>
    <row r="486" spans="1:46" x14ac:dyDescent="0.25">
      <c r="A486">
        <v>3</v>
      </c>
      <c r="B486" t="s">
        <v>324</v>
      </c>
      <c r="C486" t="s">
        <v>324</v>
      </c>
      <c r="D486" t="s">
        <v>425</v>
      </c>
      <c r="E486" t="s">
        <v>612</v>
      </c>
      <c r="F486" t="s">
        <v>613</v>
      </c>
      <c r="G486">
        <v>1</v>
      </c>
      <c r="H486">
        <v>1</v>
      </c>
      <c r="I486">
        <v>1</v>
      </c>
      <c r="J486">
        <v>1</v>
      </c>
      <c r="K486">
        <v>1</v>
      </c>
      <c r="L486">
        <v>1</v>
      </c>
      <c r="M486">
        <v>1</v>
      </c>
      <c r="N486">
        <v>1</v>
      </c>
      <c r="O486">
        <v>1</v>
      </c>
      <c r="P486">
        <v>1</v>
      </c>
      <c r="Q486">
        <v>1</v>
      </c>
      <c r="R486">
        <v>1</v>
      </c>
      <c r="S486">
        <v>1</v>
      </c>
      <c r="T486">
        <v>1</v>
      </c>
      <c r="U486">
        <v>1</v>
      </c>
      <c r="V486">
        <v>1</v>
      </c>
      <c r="W486">
        <v>1</v>
      </c>
      <c r="X486">
        <v>1</v>
      </c>
      <c r="Y486">
        <v>1</v>
      </c>
      <c r="Z486">
        <v>1</v>
      </c>
      <c r="AA486">
        <v>1</v>
      </c>
      <c r="AB486">
        <v>1</v>
      </c>
      <c r="AC486">
        <v>1</v>
      </c>
      <c r="AD486">
        <v>1</v>
      </c>
      <c r="AE486">
        <v>1</v>
      </c>
      <c r="AF486">
        <v>1</v>
      </c>
      <c r="AG486">
        <v>1</v>
      </c>
      <c r="AH486">
        <v>1</v>
      </c>
      <c r="AI486">
        <v>1</v>
      </c>
      <c r="AJ486">
        <v>1</v>
      </c>
      <c r="AK486">
        <v>1</v>
      </c>
      <c r="AL486">
        <v>1</v>
      </c>
      <c r="AM486" s="49" t="s">
        <v>425</v>
      </c>
      <c r="AN486" s="49" t="s">
        <v>14</v>
      </c>
      <c r="AO486" s="49" t="s">
        <v>500</v>
      </c>
      <c r="AP486" s="49" t="s">
        <v>501</v>
      </c>
      <c r="AQ486" s="49" t="s">
        <v>502</v>
      </c>
      <c r="AR486" s="49" t="s">
        <v>495</v>
      </c>
      <c r="AS486" s="49" t="s">
        <v>496</v>
      </c>
      <c r="AT486" s="49" t="s">
        <v>497</v>
      </c>
    </row>
    <row r="487" spans="1:46" x14ac:dyDescent="0.25">
      <c r="A487">
        <v>3</v>
      </c>
      <c r="B487" t="s">
        <v>325</v>
      </c>
      <c r="C487" t="s">
        <v>325</v>
      </c>
      <c r="D487" t="s">
        <v>326</v>
      </c>
      <c r="E487" t="s">
        <v>612</v>
      </c>
      <c r="F487" t="s">
        <v>613</v>
      </c>
      <c r="G487">
        <v>1</v>
      </c>
      <c r="H487">
        <v>1</v>
      </c>
      <c r="I487">
        <v>1</v>
      </c>
      <c r="J487">
        <v>1</v>
      </c>
      <c r="K487">
        <v>1</v>
      </c>
      <c r="L487">
        <v>1</v>
      </c>
      <c r="M487">
        <v>1</v>
      </c>
      <c r="N487">
        <v>1</v>
      </c>
      <c r="O487">
        <v>1</v>
      </c>
      <c r="P487">
        <v>1</v>
      </c>
      <c r="Q487">
        <v>1</v>
      </c>
      <c r="R487">
        <v>1</v>
      </c>
      <c r="S487">
        <v>1</v>
      </c>
      <c r="T487">
        <v>1</v>
      </c>
      <c r="U487">
        <v>1</v>
      </c>
      <c r="V487">
        <v>1</v>
      </c>
      <c r="W487">
        <v>1</v>
      </c>
      <c r="X487">
        <v>1</v>
      </c>
      <c r="Y487">
        <v>1</v>
      </c>
      <c r="Z487">
        <v>1</v>
      </c>
      <c r="AA487">
        <v>1</v>
      </c>
      <c r="AB487">
        <v>1</v>
      </c>
      <c r="AC487">
        <v>1</v>
      </c>
      <c r="AD487">
        <v>1</v>
      </c>
      <c r="AE487">
        <v>1</v>
      </c>
      <c r="AF487">
        <v>1</v>
      </c>
      <c r="AG487">
        <v>1</v>
      </c>
      <c r="AH487">
        <v>1</v>
      </c>
      <c r="AI487">
        <v>1</v>
      </c>
      <c r="AJ487">
        <v>1</v>
      </c>
      <c r="AK487">
        <v>1</v>
      </c>
      <c r="AL487">
        <v>0</v>
      </c>
      <c r="AM487" s="49" t="s">
        <v>326</v>
      </c>
      <c r="AN487" s="49" t="s">
        <v>6</v>
      </c>
      <c r="AO487" s="49" t="s">
        <v>9</v>
      </c>
      <c r="AP487" s="49" t="s">
        <v>486</v>
      </c>
      <c r="AQ487" s="49" t="s">
        <v>9</v>
      </c>
      <c r="AR487" s="49" t="s">
        <v>487</v>
      </c>
      <c r="AS487" s="49" t="s">
        <v>488</v>
      </c>
      <c r="AT487" s="49" t="s">
        <v>489</v>
      </c>
    </row>
    <row r="488" spans="1:46" x14ac:dyDescent="0.25">
      <c r="A488">
        <v>3</v>
      </c>
      <c r="B488" t="s">
        <v>327</v>
      </c>
      <c r="C488" t="s">
        <v>327</v>
      </c>
      <c r="D488" t="s">
        <v>426</v>
      </c>
      <c r="E488" t="s">
        <v>612</v>
      </c>
      <c r="F488" t="s">
        <v>613</v>
      </c>
      <c r="G488">
        <v>1</v>
      </c>
      <c r="H488">
        <v>1</v>
      </c>
      <c r="I488">
        <v>1</v>
      </c>
      <c r="J488">
        <v>1</v>
      </c>
      <c r="K488">
        <v>1</v>
      </c>
      <c r="L488">
        <v>1</v>
      </c>
      <c r="M488">
        <v>1</v>
      </c>
      <c r="N488">
        <v>1</v>
      </c>
      <c r="O488">
        <v>1</v>
      </c>
      <c r="P488">
        <v>1</v>
      </c>
      <c r="Q488">
        <v>1</v>
      </c>
      <c r="R488">
        <v>1</v>
      </c>
      <c r="S488">
        <v>1</v>
      </c>
      <c r="T488">
        <v>1</v>
      </c>
      <c r="U488">
        <v>1</v>
      </c>
      <c r="V488">
        <v>1</v>
      </c>
      <c r="W488">
        <v>1</v>
      </c>
      <c r="X488">
        <v>1</v>
      </c>
      <c r="Y488">
        <v>1</v>
      </c>
      <c r="Z488">
        <v>1</v>
      </c>
      <c r="AA488">
        <v>1</v>
      </c>
      <c r="AB488">
        <v>1</v>
      </c>
      <c r="AC488">
        <v>1</v>
      </c>
      <c r="AD488">
        <v>1</v>
      </c>
      <c r="AE488">
        <v>1</v>
      </c>
      <c r="AF488">
        <v>1</v>
      </c>
      <c r="AG488">
        <v>1</v>
      </c>
      <c r="AH488">
        <v>1</v>
      </c>
      <c r="AI488">
        <v>1</v>
      </c>
      <c r="AJ488">
        <v>1</v>
      </c>
      <c r="AK488">
        <v>1</v>
      </c>
      <c r="AL488">
        <v>0</v>
      </c>
      <c r="AM488" s="49" t="s">
        <v>426</v>
      </c>
      <c r="AN488" s="49" t="s">
        <v>14</v>
      </c>
      <c r="AO488" s="49" t="s">
        <v>485</v>
      </c>
      <c r="AP488" s="49" t="s">
        <v>505</v>
      </c>
      <c r="AQ488" s="49" t="s">
        <v>13</v>
      </c>
      <c r="AR488" s="49" t="s">
        <v>495</v>
      </c>
      <c r="AS488" s="49" t="s">
        <v>496</v>
      </c>
      <c r="AT488" s="49" t="s">
        <v>497</v>
      </c>
    </row>
    <row r="489" spans="1:46" x14ac:dyDescent="0.25">
      <c r="A489">
        <v>3</v>
      </c>
      <c r="B489" t="s">
        <v>330</v>
      </c>
      <c r="C489" t="s">
        <v>330</v>
      </c>
      <c r="D489" t="s">
        <v>331</v>
      </c>
      <c r="E489" t="s">
        <v>612</v>
      </c>
      <c r="F489" t="s">
        <v>613</v>
      </c>
      <c r="G489">
        <v>1</v>
      </c>
      <c r="H489">
        <v>1</v>
      </c>
      <c r="I489">
        <v>1</v>
      </c>
      <c r="J489">
        <v>1</v>
      </c>
      <c r="K489">
        <v>1</v>
      </c>
      <c r="L489">
        <v>1</v>
      </c>
      <c r="M489">
        <v>1</v>
      </c>
      <c r="N489">
        <v>1</v>
      </c>
      <c r="O489">
        <v>1</v>
      </c>
      <c r="P489">
        <v>1</v>
      </c>
      <c r="Q489">
        <v>1</v>
      </c>
      <c r="R489">
        <v>1</v>
      </c>
      <c r="S489">
        <v>1</v>
      </c>
      <c r="T489">
        <v>1</v>
      </c>
      <c r="U489">
        <v>1</v>
      </c>
      <c r="V489">
        <v>1</v>
      </c>
      <c r="W489">
        <v>1</v>
      </c>
      <c r="X489">
        <v>1</v>
      </c>
      <c r="Y489">
        <v>1</v>
      </c>
      <c r="Z489">
        <v>1</v>
      </c>
      <c r="AA489">
        <v>1</v>
      </c>
      <c r="AB489">
        <v>1</v>
      </c>
      <c r="AC489">
        <v>1</v>
      </c>
      <c r="AD489">
        <v>1</v>
      </c>
      <c r="AE489">
        <v>1</v>
      </c>
      <c r="AF489">
        <v>1</v>
      </c>
      <c r="AG489">
        <v>1</v>
      </c>
      <c r="AH489">
        <v>1</v>
      </c>
      <c r="AI489">
        <v>1</v>
      </c>
      <c r="AJ489">
        <v>1</v>
      </c>
      <c r="AK489">
        <v>1</v>
      </c>
      <c r="AL489">
        <v>0</v>
      </c>
      <c r="AM489" s="49" t="s">
        <v>331</v>
      </c>
      <c r="AN489" s="49" t="s">
        <v>8</v>
      </c>
      <c r="AO489" s="49" t="s">
        <v>9</v>
      </c>
      <c r="AP489" s="49" t="s">
        <v>494</v>
      </c>
      <c r="AQ489" s="49" t="s">
        <v>9</v>
      </c>
      <c r="AR489" s="49" t="s">
        <v>487</v>
      </c>
      <c r="AS489" s="49" t="s">
        <v>488</v>
      </c>
      <c r="AT489" s="49" t="s">
        <v>489</v>
      </c>
    </row>
    <row r="490" spans="1:46" x14ac:dyDescent="0.25">
      <c r="A490">
        <v>3</v>
      </c>
      <c r="B490" t="s">
        <v>342</v>
      </c>
      <c r="C490" t="s">
        <v>342</v>
      </c>
      <c r="D490" t="s">
        <v>343</v>
      </c>
      <c r="E490" t="s">
        <v>612</v>
      </c>
      <c r="F490" t="s">
        <v>613</v>
      </c>
      <c r="G490">
        <v>1</v>
      </c>
      <c r="H490">
        <v>1</v>
      </c>
      <c r="I490">
        <v>1</v>
      </c>
      <c r="J490">
        <v>1</v>
      </c>
      <c r="K490">
        <v>1</v>
      </c>
      <c r="L490">
        <v>1</v>
      </c>
      <c r="M490">
        <v>1</v>
      </c>
      <c r="N490">
        <v>1</v>
      </c>
      <c r="O490">
        <v>1</v>
      </c>
      <c r="P490">
        <v>1</v>
      </c>
      <c r="Q490">
        <v>1</v>
      </c>
      <c r="R490">
        <v>1</v>
      </c>
      <c r="S490">
        <v>1</v>
      </c>
      <c r="T490">
        <v>1</v>
      </c>
      <c r="U490">
        <v>1</v>
      </c>
      <c r="V490">
        <v>1</v>
      </c>
      <c r="W490">
        <v>1</v>
      </c>
      <c r="X490">
        <v>1</v>
      </c>
      <c r="Y490">
        <v>1</v>
      </c>
      <c r="Z490">
        <v>1</v>
      </c>
      <c r="AA490">
        <v>1</v>
      </c>
      <c r="AB490">
        <v>1</v>
      </c>
      <c r="AC490">
        <v>1</v>
      </c>
      <c r="AD490">
        <v>1</v>
      </c>
      <c r="AE490">
        <v>1</v>
      </c>
      <c r="AF490">
        <v>1</v>
      </c>
      <c r="AG490">
        <v>1</v>
      </c>
      <c r="AH490">
        <v>1</v>
      </c>
      <c r="AI490">
        <v>1</v>
      </c>
      <c r="AJ490">
        <v>1</v>
      </c>
      <c r="AK490">
        <v>1</v>
      </c>
      <c r="AL490">
        <v>1</v>
      </c>
      <c r="AM490" s="49" t="s">
        <v>343</v>
      </c>
      <c r="AN490" s="49" t="s">
        <v>14</v>
      </c>
      <c r="AO490" s="49" t="s">
        <v>500</v>
      </c>
      <c r="AP490" s="49" t="s">
        <v>501</v>
      </c>
      <c r="AQ490" s="49" t="s">
        <v>502</v>
      </c>
      <c r="AR490" s="49" t="s">
        <v>487</v>
      </c>
      <c r="AS490" s="49" t="s">
        <v>488</v>
      </c>
      <c r="AT490" s="49" t="s">
        <v>489</v>
      </c>
    </row>
    <row r="491" spans="1:46" x14ac:dyDescent="0.25">
      <c r="A491">
        <v>3</v>
      </c>
      <c r="B491" t="s">
        <v>332</v>
      </c>
      <c r="C491" t="s">
        <v>332</v>
      </c>
      <c r="D491" t="s">
        <v>333</v>
      </c>
      <c r="E491" t="s">
        <v>612</v>
      </c>
      <c r="F491" t="s">
        <v>613</v>
      </c>
      <c r="G491">
        <v>1</v>
      </c>
      <c r="H491">
        <v>1</v>
      </c>
      <c r="I491">
        <v>1</v>
      </c>
      <c r="J491">
        <v>1</v>
      </c>
      <c r="K491">
        <v>1</v>
      </c>
      <c r="L491">
        <v>1</v>
      </c>
      <c r="M491">
        <v>1</v>
      </c>
      <c r="N491">
        <v>1</v>
      </c>
      <c r="O491">
        <v>1</v>
      </c>
      <c r="P491">
        <v>1</v>
      </c>
      <c r="Q491">
        <v>1</v>
      </c>
      <c r="R491">
        <v>1</v>
      </c>
      <c r="S491">
        <v>1</v>
      </c>
      <c r="T491">
        <v>1</v>
      </c>
      <c r="U491">
        <v>1</v>
      </c>
      <c r="V491">
        <v>1</v>
      </c>
      <c r="W491">
        <v>1</v>
      </c>
      <c r="X491">
        <v>1</v>
      </c>
      <c r="Y491">
        <v>1</v>
      </c>
      <c r="Z491">
        <v>1</v>
      </c>
      <c r="AA491">
        <v>1</v>
      </c>
      <c r="AB491">
        <v>1</v>
      </c>
      <c r="AC491">
        <v>1</v>
      </c>
      <c r="AD491">
        <v>1</v>
      </c>
      <c r="AE491">
        <v>1</v>
      </c>
      <c r="AF491">
        <v>1</v>
      </c>
      <c r="AG491">
        <v>1</v>
      </c>
      <c r="AH491">
        <v>1</v>
      </c>
      <c r="AI491">
        <v>1</v>
      </c>
      <c r="AJ491">
        <v>1</v>
      </c>
      <c r="AK491">
        <v>1</v>
      </c>
      <c r="AL491">
        <v>0</v>
      </c>
      <c r="AM491" s="49" t="s">
        <v>333</v>
      </c>
      <c r="AN491" s="49" t="s">
        <v>14</v>
      </c>
      <c r="AO491" s="49" t="s">
        <v>485</v>
      </c>
      <c r="AP491" s="49" t="s">
        <v>505</v>
      </c>
      <c r="AQ491" s="49" t="s">
        <v>13</v>
      </c>
      <c r="AR491" s="49" t="s">
        <v>495</v>
      </c>
      <c r="AS491" s="49" t="s">
        <v>488</v>
      </c>
      <c r="AT491" s="49" t="s">
        <v>489</v>
      </c>
    </row>
    <row r="492" spans="1:46" x14ac:dyDescent="0.25">
      <c r="A492">
        <v>3</v>
      </c>
      <c r="B492" t="s">
        <v>349</v>
      </c>
      <c r="C492" t="s">
        <v>349</v>
      </c>
      <c r="D492" t="s">
        <v>350</v>
      </c>
      <c r="E492" t="s">
        <v>612</v>
      </c>
      <c r="F492" t="s">
        <v>613</v>
      </c>
      <c r="G492">
        <v>1</v>
      </c>
      <c r="H492">
        <v>1</v>
      </c>
      <c r="I492">
        <v>1</v>
      </c>
      <c r="J492">
        <v>1</v>
      </c>
      <c r="K492">
        <v>1</v>
      </c>
      <c r="L492">
        <v>1</v>
      </c>
      <c r="M492">
        <v>1</v>
      </c>
      <c r="N492">
        <v>1</v>
      </c>
      <c r="O492">
        <v>1</v>
      </c>
      <c r="P492">
        <v>1</v>
      </c>
      <c r="Q492">
        <v>1</v>
      </c>
      <c r="R492">
        <v>1</v>
      </c>
      <c r="S492">
        <v>1</v>
      </c>
      <c r="T492">
        <v>1</v>
      </c>
      <c r="U492">
        <v>1</v>
      </c>
      <c r="V492">
        <v>1</v>
      </c>
      <c r="W492">
        <v>1</v>
      </c>
      <c r="X492">
        <v>1</v>
      </c>
      <c r="Y492">
        <v>1</v>
      </c>
      <c r="Z492">
        <v>1</v>
      </c>
      <c r="AA492">
        <v>1</v>
      </c>
      <c r="AB492">
        <v>1</v>
      </c>
      <c r="AC492">
        <v>1</v>
      </c>
      <c r="AD492">
        <v>1</v>
      </c>
      <c r="AE492">
        <v>1</v>
      </c>
      <c r="AF492">
        <v>1</v>
      </c>
      <c r="AG492">
        <v>1</v>
      </c>
      <c r="AH492">
        <v>1</v>
      </c>
      <c r="AI492">
        <v>1</v>
      </c>
      <c r="AJ492">
        <v>1</v>
      </c>
      <c r="AK492">
        <v>1</v>
      </c>
      <c r="AL492">
        <v>1</v>
      </c>
      <c r="AM492" s="49" t="s">
        <v>350</v>
      </c>
      <c r="AN492" s="49" t="s">
        <v>14</v>
      </c>
      <c r="AO492" s="49" t="s">
        <v>500</v>
      </c>
      <c r="AP492" s="49" t="s">
        <v>505</v>
      </c>
      <c r="AQ492" s="49" t="s">
        <v>13</v>
      </c>
      <c r="AR492" s="49" t="s">
        <v>487</v>
      </c>
      <c r="AS492" s="49" t="s">
        <v>488</v>
      </c>
      <c r="AT492" s="49" t="s">
        <v>489</v>
      </c>
    </row>
    <row r="493" spans="1:46" x14ac:dyDescent="0.25">
      <c r="A493">
        <v>3</v>
      </c>
      <c r="B493" t="s">
        <v>351</v>
      </c>
      <c r="C493" t="s">
        <v>351</v>
      </c>
      <c r="D493" t="s">
        <v>352</v>
      </c>
      <c r="E493" t="s">
        <v>612</v>
      </c>
      <c r="F493" t="s">
        <v>613</v>
      </c>
      <c r="G493">
        <v>1</v>
      </c>
      <c r="H493">
        <v>1</v>
      </c>
      <c r="I493">
        <v>1</v>
      </c>
      <c r="J493">
        <v>1</v>
      </c>
      <c r="K493">
        <v>1</v>
      </c>
      <c r="L493">
        <v>1</v>
      </c>
      <c r="M493">
        <v>1</v>
      </c>
      <c r="N493">
        <v>1</v>
      </c>
      <c r="O493">
        <v>1</v>
      </c>
      <c r="P493">
        <v>1</v>
      </c>
      <c r="Q493">
        <v>1</v>
      </c>
      <c r="R493">
        <v>1</v>
      </c>
      <c r="S493">
        <v>1</v>
      </c>
      <c r="T493">
        <v>1</v>
      </c>
      <c r="U493">
        <v>1</v>
      </c>
      <c r="V493">
        <v>1</v>
      </c>
      <c r="W493">
        <v>1</v>
      </c>
      <c r="X493">
        <v>1</v>
      </c>
      <c r="Y493">
        <v>1</v>
      </c>
      <c r="Z493">
        <v>1</v>
      </c>
      <c r="AA493">
        <v>1</v>
      </c>
      <c r="AB493">
        <v>1</v>
      </c>
      <c r="AC493">
        <v>1</v>
      </c>
      <c r="AD493">
        <v>1</v>
      </c>
      <c r="AE493">
        <v>1</v>
      </c>
      <c r="AF493">
        <v>1</v>
      </c>
      <c r="AG493">
        <v>1</v>
      </c>
      <c r="AH493">
        <v>1</v>
      </c>
      <c r="AI493">
        <v>1</v>
      </c>
      <c r="AJ493">
        <v>1</v>
      </c>
      <c r="AK493">
        <v>1</v>
      </c>
      <c r="AL493">
        <v>1</v>
      </c>
      <c r="AM493" s="49" t="s">
        <v>352</v>
      </c>
      <c r="AN493" s="49" t="s">
        <v>14</v>
      </c>
      <c r="AO493" s="49" t="s">
        <v>500</v>
      </c>
      <c r="AP493" s="49" t="s">
        <v>505</v>
      </c>
      <c r="AQ493" s="49" t="s">
        <v>13</v>
      </c>
      <c r="AR493" s="49" t="s">
        <v>487</v>
      </c>
      <c r="AS493" s="49" t="s">
        <v>488</v>
      </c>
      <c r="AT493" s="49" t="s">
        <v>489</v>
      </c>
    </row>
    <row r="494" spans="1:46" x14ac:dyDescent="0.25">
      <c r="A494">
        <v>3</v>
      </c>
      <c r="B494" t="s">
        <v>400</v>
      </c>
      <c r="C494" t="s">
        <v>400</v>
      </c>
      <c r="D494" t="s">
        <v>401</v>
      </c>
      <c r="E494" t="s">
        <v>612</v>
      </c>
      <c r="F494" t="s">
        <v>613</v>
      </c>
      <c r="G494">
        <v>1</v>
      </c>
      <c r="H494">
        <v>1</v>
      </c>
      <c r="I494">
        <v>1</v>
      </c>
      <c r="J494">
        <v>1</v>
      </c>
      <c r="K494">
        <v>1</v>
      </c>
      <c r="L494">
        <v>1</v>
      </c>
      <c r="M494">
        <v>1</v>
      </c>
      <c r="N494">
        <v>1</v>
      </c>
      <c r="O494">
        <v>1</v>
      </c>
      <c r="P494">
        <v>1</v>
      </c>
      <c r="Q494">
        <v>1</v>
      </c>
      <c r="R494">
        <v>1</v>
      </c>
      <c r="S494">
        <v>1</v>
      </c>
      <c r="T494">
        <v>1</v>
      </c>
      <c r="U494">
        <v>1</v>
      </c>
      <c r="V494">
        <v>1</v>
      </c>
      <c r="W494">
        <v>1</v>
      </c>
      <c r="X494">
        <v>1</v>
      </c>
      <c r="Y494">
        <v>1</v>
      </c>
      <c r="Z494">
        <v>1</v>
      </c>
      <c r="AA494">
        <v>1</v>
      </c>
      <c r="AB494">
        <v>1</v>
      </c>
      <c r="AC494">
        <v>1</v>
      </c>
      <c r="AD494">
        <v>1</v>
      </c>
      <c r="AE494">
        <v>1</v>
      </c>
      <c r="AF494">
        <v>1</v>
      </c>
      <c r="AG494">
        <v>1</v>
      </c>
      <c r="AH494">
        <v>1</v>
      </c>
      <c r="AI494">
        <v>1</v>
      </c>
      <c r="AJ494">
        <v>1</v>
      </c>
      <c r="AK494">
        <v>1</v>
      </c>
      <c r="AL494">
        <v>0</v>
      </c>
      <c r="AM494" s="49" t="s">
        <v>401</v>
      </c>
      <c r="AN494" s="49" t="s">
        <v>4</v>
      </c>
      <c r="AO494" s="49" t="s">
        <v>9</v>
      </c>
      <c r="AP494" s="49" t="s">
        <v>501</v>
      </c>
      <c r="AQ494" s="49" t="s">
        <v>9</v>
      </c>
      <c r="AR494" s="49" t="s">
        <v>487</v>
      </c>
      <c r="AS494" s="49" t="s">
        <v>488</v>
      </c>
      <c r="AT494" s="49" t="s">
        <v>489</v>
      </c>
    </row>
    <row r="495" spans="1:46" x14ac:dyDescent="0.25">
      <c r="A495">
        <v>3</v>
      </c>
      <c r="B495" t="s">
        <v>344</v>
      </c>
      <c r="C495" t="s">
        <v>344</v>
      </c>
      <c r="D495" t="s">
        <v>345</v>
      </c>
      <c r="E495" t="s">
        <v>612</v>
      </c>
      <c r="F495" t="s">
        <v>613</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1</v>
      </c>
      <c r="AD495">
        <v>1</v>
      </c>
      <c r="AE495">
        <v>1</v>
      </c>
      <c r="AF495">
        <v>1</v>
      </c>
      <c r="AG495">
        <v>1</v>
      </c>
      <c r="AH495">
        <v>1</v>
      </c>
      <c r="AI495">
        <v>1</v>
      </c>
      <c r="AJ495">
        <v>1</v>
      </c>
      <c r="AK495">
        <v>1</v>
      </c>
      <c r="AL495">
        <v>0</v>
      </c>
      <c r="AM495" s="49" t="s">
        <v>345</v>
      </c>
      <c r="AN495" s="49" t="s">
        <v>6</v>
      </c>
      <c r="AO495" s="49" t="s">
        <v>9</v>
      </c>
      <c r="AP495" s="49" t="s">
        <v>486</v>
      </c>
      <c r="AQ495" s="49" t="s">
        <v>9</v>
      </c>
      <c r="AR495" s="49" t="s">
        <v>495</v>
      </c>
      <c r="AS495" s="49" t="s">
        <v>488</v>
      </c>
      <c r="AT495" s="49" t="s">
        <v>489</v>
      </c>
    </row>
    <row r="496" spans="1:46" x14ac:dyDescent="0.25">
      <c r="A496">
        <v>3</v>
      </c>
      <c r="B496" t="s">
        <v>154</v>
      </c>
      <c r="C496" t="s">
        <v>154</v>
      </c>
      <c r="D496" t="s">
        <v>155</v>
      </c>
      <c r="E496" t="s">
        <v>612</v>
      </c>
      <c r="F496" t="s">
        <v>613</v>
      </c>
      <c r="G496">
        <v>1</v>
      </c>
      <c r="H496">
        <v>1</v>
      </c>
      <c r="I496">
        <v>1</v>
      </c>
      <c r="J496">
        <v>1</v>
      </c>
      <c r="K496">
        <v>1</v>
      </c>
      <c r="L496">
        <v>1</v>
      </c>
      <c r="M496">
        <v>1</v>
      </c>
      <c r="N496">
        <v>1</v>
      </c>
      <c r="O496">
        <v>1</v>
      </c>
      <c r="P496">
        <v>1</v>
      </c>
      <c r="Q496">
        <v>1</v>
      </c>
      <c r="R496">
        <v>1</v>
      </c>
      <c r="S496">
        <v>1</v>
      </c>
      <c r="T496">
        <v>1</v>
      </c>
      <c r="U496">
        <v>1</v>
      </c>
      <c r="V496">
        <v>1</v>
      </c>
      <c r="W496">
        <v>1</v>
      </c>
      <c r="X496">
        <v>1</v>
      </c>
      <c r="Y496">
        <v>1</v>
      </c>
      <c r="Z496">
        <v>1</v>
      </c>
      <c r="AA496">
        <v>1</v>
      </c>
      <c r="AB496">
        <v>1</v>
      </c>
      <c r="AC496">
        <v>1</v>
      </c>
      <c r="AD496">
        <v>1</v>
      </c>
      <c r="AE496">
        <v>1</v>
      </c>
      <c r="AF496">
        <v>1</v>
      </c>
      <c r="AG496">
        <v>1</v>
      </c>
      <c r="AH496">
        <v>1</v>
      </c>
      <c r="AI496">
        <v>1</v>
      </c>
      <c r="AJ496">
        <v>1</v>
      </c>
      <c r="AK496">
        <v>1</v>
      </c>
      <c r="AL496">
        <v>1</v>
      </c>
      <c r="AM496" s="49" t="s">
        <v>155</v>
      </c>
      <c r="AN496" s="49" t="s">
        <v>14</v>
      </c>
      <c r="AO496" s="49" t="s">
        <v>500</v>
      </c>
      <c r="AP496" s="49" t="s">
        <v>505</v>
      </c>
      <c r="AQ496" s="49" t="s">
        <v>13</v>
      </c>
      <c r="AR496" s="49" t="s">
        <v>487</v>
      </c>
      <c r="AS496" s="49" t="s">
        <v>488</v>
      </c>
      <c r="AT496" s="49" t="s">
        <v>489</v>
      </c>
    </row>
    <row r="497" spans="1:46" x14ac:dyDescent="0.25">
      <c r="A497">
        <v>3</v>
      </c>
      <c r="B497" t="s">
        <v>241</v>
      </c>
      <c r="C497" t="s">
        <v>241</v>
      </c>
      <c r="D497" t="s">
        <v>242</v>
      </c>
      <c r="E497" t="s">
        <v>612</v>
      </c>
      <c r="F497" t="s">
        <v>613</v>
      </c>
      <c r="G497">
        <v>1</v>
      </c>
      <c r="H497">
        <v>1</v>
      </c>
      <c r="I497">
        <v>1</v>
      </c>
      <c r="J497">
        <v>1</v>
      </c>
      <c r="K497">
        <v>1</v>
      </c>
      <c r="L497">
        <v>1</v>
      </c>
      <c r="M497">
        <v>1</v>
      </c>
      <c r="N497">
        <v>1</v>
      </c>
      <c r="O497">
        <v>1</v>
      </c>
      <c r="P497">
        <v>1</v>
      </c>
      <c r="Q497">
        <v>1</v>
      </c>
      <c r="R497">
        <v>1</v>
      </c>
      <c r="S497">
        <v>1</v>
      </c>
      <c r="T497">
        <v>1</v>
      </c>
      <c r="U497">
        <v>1</v>
      </c>
      <c r="V497">
        <v>1</v>
      </c>
      <c r="W497">
        <v>1</v>
      </c>
      <c r="X497">
        <v>1</v>
      </c>
      <c r="Y497">
        <v>1</v>
      </c>
      <c r="Z497">
        <v>1</v>
      </c>
      <c r="AA497">
        <v>1</v>
      </c>
      <c r="AB497">
        <v>1</v>
      </c>
      <c r="AC497">
        <v>1</v>
      </c>
      <c r="AD497">
        <v>1</v>
      </c>
      <c r="AE497">
        <v>1</v>
      </c>
      <c r="AF497">
        <v>1</v>
      </c>
      <c r="AG497">
        <v>1</v>
      </c>
      <c r="AH497">
        <v>1</v>
      </c>
      <c r="AI497">
        <v>1</v>
      </c>
      <c r="AJ497">
        <v>1</v>
      </c>
      <c r="AK497">
        <v>1</v>
      </c>
      <c r="AL497">
        <v>0</v>
      </c>
      <c r="AM497" s="49" t="s">
        <v>242</v>
      </c>
      <c r="AN497" s="49" t="s">
        <v>14</v>
      </c>
      <c r="AO497" s="49" t="s">
        <v>485</v>
      </c>
      <c r="AP497" s="49" t="s">
        <v>494</v>
      </c>
      <c r="AQ497" s="49" t="s">
        <v>11</v>
      </c>
      <c r="AR497" s="49" t="s">
        <v>487</v>
      </c>
      <c r="AS497" s="49" t="s">
        <v>488</v>
      </c>
      <c r="AT497" s="49" t="s">
        <v>489</v>
      </c>
    </row>
    <row r="498" spans="1:46" x14ac:dyDescent="0.25">
      <c r="A498">
        <v>3</v>
      </c>
      <c r="B498" t="s">
        <v>328</v>
      </c>
      <c r="C498" t="s">
        <v>328</v>
      </c>
      <c r="D498" t="s">
        <v>329</v>
      </c>
      <c r="E498" t="s">
        <v>612</v>
      </c>
      <c r="F498" t="s">
        <v>613</v>
      </c>
      <c r="G498">
        <v>1</v>
      </c>
      <c r="H498">
        <v>1</v>
      </c>
      <c r="I498">
        <v>1</v>
      </c>
      <c r="J498">
        <v>1</v>
      </c>
      <c r="K498">
        <v>1</v>
      </c>
      <c r="L498">
        <v>1</v>
      </c>
      <c r="M498">
        <v>1</v>
      </c>
      <c r="N498">
        <v>1</v>
      </c>
      <c r="O498">
        <v>1</v>
      </c>
      <c r="P498">
        <v>1</v>
      </c>
      <c r="Q498">
        <v>1</v>
      </c>
      <c r="R498">
        <v>1</v>
      </c>
      <c r="S498">
        <v>1</v>
      </c>
      <c r="T498">
        <v>1</v>
      </c>
      <c r="U498">
        <v>1</v>
      </c>
      <c r="V498">
        <v>1</v>
      </c>
      <c r="W498">
        <v>1</v>
      </c>
      <c r="X498">
        <v>1</v>
      </c>
      <c r="Y498">
        <v>1</v>
      </c>
      <c r="Z498">
        <v>1</v>
      </c>
      <c r="AA498">
        <v>1</v>
      </c>
      <c r="AB498">
        <v>1</v>
      </c>
      <c r="AC498">
        <v>1</v>
      </c>
      <c r="AD498">
        <v>1</v>
      </c>
      <c r="AE498">
        <v>1</v>
      </c>
      <c r="AF498">
        <v>1</v>
      </c>
      <c r="AG498">
        <v>1</v>
      </c>
      <c r="AH498">
        <v>1</v>
      </c>
      <c r="AI498">
        <v>1</v>
      </c>
      <c r="AJ498">
        <v>1</v>
      </c>
      <c r="AK498">
        <v>1</v>
      </c>
      <c r="AL498">
        <v>0</v>
      </c>
      <c r="AM498" s="49" t="s">
        <v>329</v>
      </c>
      <c r="AN498" s="49" t="s">
        <v>6</v>
      </c>
      <c r="AO498" s="49" t="s">
        <v>9</v>
      </c>
      <c r="AP498" s="49" t="s">
        <v>486</v>
      </c>
      <c r="AQ498" s="49" t="s">
        <v>9</v>
      </c>
      <c r="AR498" s="49" t="s">
        <v>487</v>
      </c>
      <c r="AS498" s="49" t="s">
        <v>488</v>
      </c>
      <c r="AT498" s="49" t="s">
        <v>489</v>
      </c>
    </row>
    <row r="499" spans="1:46" x14ac:dyDescent="0.25">
      <c r="A499">
        <v>3</v>
      </c>
      <c r="B499" t="s">
        <v>348</v>
      </c>
      <c r="C499" t="s">
        <v>348</v>
      </c>
      <c r="D499" t="s">
        <v>427</v>
      </c>
      <c r="E499" t="s">
        <v>612</v>
      </c>
      <c r="F499" t="s">
        <v>613</v>
      </c>
      <c r="G499">
        <v>0</v>
      </c>
      <c r="H499">
        <v>0</v>
      </c>
      <c r="I499">
        <v>0</v>
      </c>
      <c r="J499">
        <v>0</v>
      </c>
      <c r="K499">
        <v>0</v>
      </c>
      <c r="L499">
        <v>0</v>
      </c>
      <c r="M499">
        <v>0</v>
      </c>
      <c r="N499">
        <v>0</v>
      </c>
      <c r="O499">
        <v>0</v>
      </c>
      <c r="P499">
        <v>0</v>
      </c>
      <c r="Q499">
        <v>1</v>
      </c>
      <c r="R499">
        <v>1</v>
      </c>
      <c r="S499">
        <v>1</v>
      </c>
      <c r="T499">
        <v>1</v>
      </c>
      <c r="U499">
        <v>1</v>
      </c>
      <c r="V499">
        <v>1</v>
      </c>
      <c r="W499">
        <v>1</v>
      </c>
      <c r="X499">
        <v>1</v>
      </c>
      <c r="Y499">
        <v>1</v>
      </c>
      <c r="Z499">
        <v>1</v>
      </c>
      <c r="AA499">
        <v>1</v>
      </c>
      <c r="AB499">
        <v>1</v>
      </c>
      <c r="AC499">
        <v>1</v>
      </c>
      <c r="AD499">
        <v>1</v>
      </c>
      <c r="AE499">
        <v>1</v>
      </c>
      <c r="AF499">
        <v>1</v>
      </c>
      <c r="AG499">
        <v>1</v>
      </c>
      <c r="AH499">
        <v>1</v>
      </c>
      <c r="AI499">
        <v>1</v>
      </c>
      <c r="AJ499">
        <v>1</v>
      </c>
      <c r="AK499">
        <v>1</v>
      </c>
      <c r="AL499">
        <v>0</v>
      </c>
      <c r="AM499" s="49" t="s">
        <v>427</v>
      </c>
      <c r="AN499" s="49" t="s">
        <v>14</v>
      </c>
      <c r="AO499" s="49" t="s">
        <v>506</v>
      </c>
      <c r="AP499" s="49" t="s">
        <v>501</v>
      </c>
      <c r="AQ499" s="49" t="s">
        <v>10</v>
      </c>
      <c r="AR499" s="49" t="s">
        <v>495</v>
      </c>
      <c r="AS499" s="49" t="s">
        <v>488</v>
      </c>
      <c r="AT499" s="49" t="s">
        <v>497</v>
      </c>
    </row>
    <row r="500" spans="1:46" x14ac:dyDescent="0.25">
      <c r="A500">
        <v>3</v>
      </c>
      <c r="B500" t="s">
        <v>353</v>
      </c>
      <c r="C500" t="s">
        <v>353</v>
      </c>
      <c r="D500" t="s">
        <v>354</v>
      </c>
      <c r="E500" t="s">
        <v>612</v>
      </c>
      <c r="F500" t="s">
        <v>613</v>
      </c>
      <c r="G500">
        <v>1</v>
      </c>
      <c r="H500">
        <v>1</v>
      </c>
      <c r="I500">
        <v>1</v>
      </c>
      <c r="J500">
        <v>1</v>
      </c>
      <c r="K500">
        <v>1</v>
      </c>
      <c r="L500">
        <v>1</v>
      </c>
      <c r="M500">
        <v>1</v>
      </c>
      <c r="N500">
        <v>1</v>
      </c>
      <c r="O500">
        <v>1</v>
      </c>
      <c r="P500">
        <v>1</v>
      </c>
      <c r="Q500">
        <v>1</v>
      </c>
      <c r="R500">
        <v>1</v>
      </c>
      <c r="S500">
        <v>1</v>
      </c>
      <c r="T500">
        <v>1</v>
      </c>
      <c r="U500">
        <v>1</v>
      </c>
      <c r="V500">
        <v>1</v>
      </c>
      <c r="W500">
        <v>1</v>
      </c>
      <c r="X500">
        <v>1</v>
      </c>
      <c r="Y500">
        <v>1</v>
      </c>
      <c r="Z500">
        <v>1</v>
      </c>
      <c r="AA500">
        <v>1</v>
      </c>
      <c r="AB500">
        <v>1</v>
      </c>
      <c r="AC500">
        <v>1</v>
      </c>
      <c r="AD500">
        <v>1</v>
      </c>
      <c r="AE500">
        <v>1</v>
      </c>
      <c r="AF500">
        <v>1</v>
      </c>
      <c r="AG500">
        <v>1</v>
      </c>
      <c r="AH500">
        <v>1</v>
      </c>
      <c r="AI500">
        <v>1</v>
      </c>
      <c r="AJ500">
        <v>1</v>
      </c>
      <c r="AK500">
        <v>1</v>
      </c>
      <c r="AL500">
        <v>1</v>
      </c>
      <c r="AM500" s="49" t="s">
        <v>354</v>
      </c>
      <c r="AN500" s="49" t="s">
        <v>14</v>
      </c>
      <c r="AO500" s="49" t="s">
        <v>500</v>
      </c>
      <c r="AP500" s="49" t="s">
        <v>505</v>
      </c>
      <c r="AQ500" s="49" t="s">
        <v>13</v>
      </c>
      <c r="AR500" s="49" t="s">
        <v>487</v>
      </c>
      <c r="AS500" s="49" t="s">
        <v>488</v>
      </c>
      <c r="AT500" s="49" t="s">
        <v>489</v>
      </c>
    </row>
    <row r="501" spans="1:46" x14ac:dyDescent="0.25">
      <c r="A501">
        <v>3</v>
      </c>
      <c r="B501" t="s">
        <v>111</v>
      </c>
      <c r="C501" t="s">
        <v>111</v>
      </c>
      <c r="D501" t="s">
        <v>112</v>
      </c>
      <c r="E501" t="s">
        <v>612</v>
      </c>
      <c r="F501" t="s">
        <v>613</v>
      </c>
      <c r="G501">
        <v>1</v>
      </c>
      <c r="H501">
        <v>1</v>
      </c>
      <c r="I501">
        <v>1</v>
      </c>
      <c r="J501">
        <v>1</v>
      </c>
      <c r="K501">
        <v>1</v>
      </c>
      <c r="L501">
        <v>1</v>
      </c>
      <c r="M501">
        <v>1</v>
      </c>
      <c r="N501">
        <v>1</v>
      </c>
      <c r="O501">
        <v>1</v>
      </c>
      <c r="P501">
        <v>1</v>
      </c>
      <c r="Q501">
        <v>1</v>
      </c>
      <c r="R501">
        <v>1</v>
      </c>
      <c r="S501">
        <v>1</v>
      </c>
      <c r="T501">
        <v>1</v>
      </c>
      <c r="U501">
        <v>1</v>
      </c>
      <c r="V501">
        <v>1</v>
      </c>
      <c r="W501">
        <v>1</v>
      </c>
      <c r="X501">
        <v>1</v>
      </c>
      <c r="Y501">
        <v>1</v>
      </c>
      <c r="Z501">
        <v>1</v>
      </c>
      <c r="AA501">
        <v>1</v>
      </c>
      <c r="AB501">
        <v>1</v>
      </c>
      <c r="AC501">
        <v>1</v>
      </c>
      <c r="AD501">
        <v>1</v>
      </c>
      <c r="AE501">
        <v>1</v>
      </c>
      <c r="AF501">
        <v>1</v>
      </c>
      <c r="AG501">
        <v>1</v>
      </c>
      <c r="AH501">
        <v>1</v>
      </c>
      <c r="AI501">
        <v>1</v>
      </c>
      <c r="AJ501">
        <v>1</v>
      </c>
      <c r="AK501">
        <v>1</v>
      </c>
      <c r="AL501">
        <v>1</v>
      </c>
      <c r="AM501" s="49" t="s">
        <v>112</v>
      </c>
      <c r="AN501" s="49" t="s">
        <v>14</v>
      </c>
      <c r="AO501" s="49" t="s">
        <v>500</v>
      </c>
      <c r="AP501" s="49" t="s">
        <v>505</v>
      </c>
      <c r="AQ501" s="49" t="s">
        <v>13</v>
      </c>
      <c r="AR501" s="49" t="s">
        <v>487</v>
      </c>
      <c r="AS501" s="49" t="s">
        <v>488</v>
      </c>
      <c r="AT501" s="49" t="s">
        <v>489</v>
      </c>
    </row>
    <row r="502" spans="1:46" x14ac:dyDescent="0.25">
      <c r="A502">
        <v>3</v>
      </c>
      <c r="B502" t="s">
        <v>359</v>
      </c>
      <c r="C502" t="s">
        <v>359</v>
      </c>
      <c r="D502" t="s">
        <v>605</v>
      </c>
      <c r="E502" t="s">
        <v>612</v>
      </c>
      <c r="F502" t="s">
        <v>613</v>
      </c>
      <c r="G502">
        <v>1</v>
      </c>
      <c r="H502">
        <v>1</v>
      </c>
      <c r="I502">
        <v>1</v>
      </c>
      <c r="J502">
        <v>1</v>
      </c>
      <c r="K502">
        <v>1</v>
      </c>
      <c r="L502">
        <v>1</v>
      </c>
      <c r="M502">
        <v>1</v>
      </c>
      <c r="N502">
        <v>1</v>
      </c>
      <c r="O502">
        <v>1</v>
      </c>
      <c r="P502">
        <v>1</v>
      </c>
      <c r="Q502">
        <v>1</v>
      </c>
      <c r="R502">
        <v>1</v>
      </c>
      <c r="S502">
        <v>1</v>
      </c>
      <c r="T502">
        <v>1</v>
      </c>
      <c r="U502">
        <v>1</v>
      </c>
      <c r="V502">
        <v>1</v>
      </c>
      <c r="W502">
        <v>1</v>
      </c>
      <c r="X502">
        <v>1</v>
      </c>
      <c r="Y502">
        <v>1</v>
      </c>
      <c r="Z502">
        <v>1</v>
      </c>
      <c r="AA502">
        <v>1</v>
      </c>
      <c r="AB502">
        <v>1</v>
      </c>
      <c r="AC502">
        <v>1</v>
      </c>
      <c r="AD502">
        <v>1</v>
      </c>
      <c r="AE502">
        <v>1</v>
      </c>
      <c r="AF502">
        <v>1</v>
      </c>
      <c r="AG502">
        <v>1</v>
      </c>
      <c r="AH502">
        <v>1</v>
      </c>
      <c r="AI502">
        <v>1</v>
      </c>
      <c r="AJ502">
        <v>1</v>
      </c>
      <c r="AK502">
        <v>1</v>
      </c>
      <c r="AL502">
        <v>0</v>
      </c>
      <c r="AM502" s="49" t="s">
        <v>360</v>
      </c>
      <c r="AN502" s="49" t="s">
        <v>14</v>
      </c>
      <c r="AO502" s="49" t="s">
        <v>485</v>
      </c>
      <c r="AP502" s="49" t="s">
        <v>486</v>
      </c>
      <c r="AQ502" s="49" t="s">
        <v>11</v>
      </c>
      <c r="AR502" s="49" t="s">
        <v>487</v>
      </c>
      <c r="AS502" s="49" t="s">
        <v>488</v>
      </c>
      <c r="AT502" s="49" t="s">
        <v>489</v>
      </c>
    </row>
    <row r="503" spans="1:46" x14ac:dyDescent="0.25">
      <c r="A503">
        <v>3</v>
      </c>
      <c r="B503" t="s">
        <v>366</v>
      </c>
      <c r="C503" t="s">
        <v>366</v>
      </c>
      <c r="D503" t="s">
        <v>367</v>
      </c>
      <c r="E503" t="s">
        <v>612</v>
      </c>
      <c r="F503" t="s">
        <v>613</v>
      </c>
      <c r="G503">
        <v>1</v>
      </c>
      <c r="H503">
        <v>1</v>
      </c>
      <c r="I503">
        <v>1</v>
      </c>
      <c r="J503">
        <v>1</v>
      </c>
      <c r="K503">
        <v>1</v>
      </c>
      <c r="L503">
        <v>1</v>
      </c>
      <c r="M503">
        <v>1</v>
      </c>
      <c r="N503">
        <v>1</v>
      </c>
      <c r="O503">
        <v>1</v>
      </c>
      <c r="P503">
        <v>1</v>
      </c>
      <c r="Q503">
        <v>1</v>
      </c>
      <c r="R503">
        <v>1</v>
      </c>
      <c r="S503">
        <v>1</v>
      </c>
      <c r="T503">
        <v>1</v>
      </c>
      <c r="U503">
        <v>1</v>
      </c>
      <c r="V503">
        <v>1</v>
      </c>
      <c r="W503">
        <v>1</v>
      </c>
      <c r="X503">
        <v>1</v>
      </c>
      <c r="Y503">
        <v>1</v>
      </c>
      <c r="Z503">
        <v>1</v>
      </c>
      <c r="AA503">
        <v>1</v>
      </c>
      <c r="AB503">
        <v>1</v>
      </c>
      <c r="AC503">
        <v>1</v>
      </c>
      <c r="AD503">
        <v>1</v>
      </c>
      <c r="AE503">
        <v>1</v>
      </c>
      <c r="AF503">
        <v>1</v>
      </c>
      <c r="AG503">
        <v>1</v>
      </c>
      <c r="AH503">
        <v>1</v>
      </c>
      <c r="AI503">
        <v>1</v>
      </c>
      <c r="AJ503">
        <v>1</v>
      </c>
      <c r="AK503">
        <v>1</v>
      </c>
      <c r="AL503">
        <v>0</v>
      </c>
      <c r="AM503" s="49" t="s">
        <v>367</v>
      </c>
      <c r="AN503" s="49" t="s">
        <v>14</v>
      </c>
      <c r="AO503" s="49" t="s">
        <v>485</v>
      </c>
      <c r="AP503" s="49" t="s">
        <v>494</v>
      </c>
      <c r="AQ503" s="49" t="s">
        <v>11</v>
      </c>
      <c r="AR503" s="49" t="s">
        <v>487</v>
      </c>
      <c r="AS503" s="49" t="s">
        <v>488</v>
      </c>
      <c r="AT503" s="49" t="s">
        <v>489</v>
      </c>
    </row>
    <row r="504" spans="1:46" x14ac:dyDescent="0.25">
      <c r="A504">
        <v>3</v>
      </c>
      <c r="B504" t="s">
        <v>364</v>
      </c>
      <c r="C504" t="s">
        <v>364</v>
      </c>
      <c r="D504" t="s">
        <v>365</v>
      </c>
      <c r="E504" t="s">
        <v>612</v>
      </c>
      <c r="F504" t="s">
        <v>613</v>
      </c>
      <c r="G504">
        <v>1</v>
      </c>
      <c r="H504">
        <v>1</v>
      </c>
      <c r="I504">
        <v>1</v>
      </c>
      <c r="J504">
        <v>1</v>
      </c>
      <c r="K504">
        <v>1</v>
      </c>
      <c r="L504">
        <v>1</v>
      </c>
      <c r="M504">
        <v>1</v>
      </c>
      <c r="N504">
        <v>1</v>
      </c>
      <c r="O504">
        <v>1</v>
      </c>
      <c r="P504">
        <v>1</v>
      </c>
      <c r="Q504">
        <v>1</v>
      </c>
      <c r="R504">
        <v>1</v>
      </c>
      <c r="S504">
        <v>1</v>
      </c>
      <c r="T504">
        <v>1</v>
      </c>
      <c r="U504">
        <v>1</v>
      </c>
      <c r="V504">
        <v>1</v>
      </c>
      <c r="W504">
        <v>1</v>
      </c>
      <c r="X504">
        <v>1</v>
      </c>
      <c r="Y504">
        <v>1</v>
      </c>
      <c r="Z504">
        <v>1</v>
      </c>
      <c r="AA504">
        <v>1</v>
      </c>
      <c r="AB504">
        <v>1</v>
      </c>
      <c r="AC504">
        <v>1</v>
      </c>
      <c r="AD504">
        <v>1</v>
      </c>
      <c r="AE504">
        <v>1</v>
      </c>
      <c r="AF504">
        <v>1</v>
      </c>
      <c r="AG504">
        <v>1</v>
      </c>
      <c r="AH504">
        <v>1</v>
      </c>
      <c r="AI504">
        <v>1</v>
      </c>
      <c r="AJ504">
        <v>1</v>
      </c>
      <c r="AK504">
        <v>1</v>
      </c>
      <c r="AL504">
        <v>0</v>
      </c>
      <c r="AM504" s="49" t="s">
        <v>365</v>
      </c>
      <c r="AN504" s="49" t="s">
        <v>14</v>
      </c>
      <c r="AO504" s="49" t="s">
        <v>485</v>
      </c>
      <c r="AP504" s="49" t="s">
        <v>501</v>
      </c>
      <c r="AQ504" s="49" t="s">
        <v>11</v>
      </c>
      <c r="AR504" s="49" t="s">
        <v>487</v>
      </c>
      <c r="AS504" s="49" t="s">
        <v>488</v>
      </c>
      <c r="AT504" s="49" t="s">
        <v>489</v>
      </c>
    </row>
    <row r="505" spans="1:46" x14ac:dyDescent="0.25">
      <c r="A505">
        <v>3</v>
      </c>
      <c r="B505" t="s">
        <v>493</v>
      </c>
      <c r="C505" t="s">
        <v>606</v>
      </c>
      <c r="D505" t="s">
        <v>607</v>
      </c>
      <c r="E505" t="s">
        <v>612</v>
      </c>
      <c r="F505" t="s">
        <v>613</v>
      </c>
      <c r="G505">
        <v>1</v>
      </c>
      <c r="H505">
        <v>1</v>
      </c>
      <c r="I505">
        <v>1</v>
      </c>
      <c r="J505">
        <v>1</v>
      </c>
      <c r="K505">
        <v>1</v>
      </c>
      <c r="L505">
        <v>1</v>
      </c>
      <c r="M505">
        <v>1</v>
      </c>
      <c r="N505">
        <v>1</v>
      </c>
      <c r="O505">
        <v>1</v>
      </c>
      <c r="P505">
        <v>1</v>
      </c>
      <c r="Q505">
        <v>1</v>
      </c>
      <c r="R505">
        <v>1</v>
      </c>
      <c r="S505">
        <v>1</v>
      </c>
      <c r="T505">
        <v>1</v>
      </c>
      <c r="U505">
        <v>1</v>
      </c>
      <c r="V505">
        <v>1</v>
      </c>
      <c r="W505">
        <v>1</v>
      </c>
      <c r="X505">
        <v>1</v>
      </c>
      <c r="Y505">
        <v>1</v>
      </c>
      <c r="Z505">
        <v>1</v>
      </c>
      <c r="AA505">
        <v>1</v>
      </c>
      <c r="AB505">
        <v>1</v>
      </c>
      <c r="AC505">
        <v>1</v>
      </c>
      <c r="AD505">
        <v>1</v>
      </c>
      <c r="AE505">
        <v>1</v>
      </c>
      <c r="AF505">
        <v>1</v>
      </c>
      <c r="AG505">
        <v>1</v>
      </c>
      <c r="AH505">
        <v>1</v>
      </c>
      <c r="AI505">
        <v>1</v>
      </c>
      <c r="AJ505">
        <v>1</v>
      </c>
      <c r="AK505">
        <v>1</v>
      </c>
      <c r="AL505">
        <v>0</v>
      </c>
      <c r="AM505" s="49" t="e">
        <v>#N/A</v>
      </c>
      <c r="AN505" s="49" t="e">
        <v>#N/A</v>
      </c>
      <c r="AO505" s="49" t="e">
        <v>#N/A</v>
      </c>
      <c r="AP505" s="49" t="e">
        <v>#N/A</v>
      </c>
      <c r="AQ505" s="49" t="e">
        <v>#N/A</v>
      </c>
      <c r="AR505" s="49" t="e">
        <v>#N/A</v>
      </c>
      <c r="AS505" s="49" t="e">
        <v>#N/A</v>
      </c>
      <c r="AT505" s="49" t="e">
        <v>#N/A</v>
      </c>
    </row>
    <row r="506" spans="1:46" x14ac:dyDescent="0.25">
      <c r="A506">
        <v>3</v>
      </c>
      <c r="B506" t="s">
        <v>362</v>
      </c>
      <c r="C506" t="s">
        <v>362</v>
      </c>
      <c r="D506" t="s">
        <v>363</v>
      </c>
      <c r="E506" t="s">
        <v>612</v>
      </c>
      <c r="F506" t="s">
        <v>613</v>
      </c>
      <c r="G506">
        <v>1</v>
      </c>
      <c r="H506">
        <v>1</v>
      </c>
      <c r="I506">
        <v>1</v>
      </c>
      <c r="J506">
        <v>1</v>
      </c>
      <c r="K506">
        <v>1</v>
      </c>
      <c r="L506">
        <v>1</v>
      </c>
      <c r="M506">
        <v>1</v>
      </c>
      <c r="N506">
        <v>1</v>
      </c>
      <c r="O506">
        <v>1</v>
      </c>
      <c r="P506">
        <v>1</v>
      </c>
      <c r="Q506">
        <v>1</v>
      </c>
      <c r="R506">
        <v>1</v>
      </c>
      <c r="S506">
        <v>1</v>
      </c>
      <c r="T506">
        <v>1</v>
      </c>
      <c r="U506">
        <v>1</v>
      </c>
      <c r="V506">
        <v>1</v>
      </c>
      <c r="W506">
        <v>1</v>
      </c>
      <c r="X506">
        <v>1</v>
      </c>
      <c r="Y506">
        <v>1</v>
      </c>
      <c r="Z506">
        <v>1</v>
      </c>
      <c r="AA506">
        <v>1</v>
      </c>
      <c r="AB506">
        <v>1</v>
      </c>
      <c r="AC506">
        <v>1</v>
      </c>
      <c r="AD506">
        <v>1</v>
      </c>
      <c r="AE506">
        <v>1</v>
      </c>
      <c r="AF506">
        <v>1</v>
      </c>
      <c r="AG506">
        <v>1</v>
      </c>
      <c r="AH506">
        <v>1</v>
      </c>
      <c r="AI506">
        <v>1</v>
      </c>
      <c r="AJ506">
        <v>1</v>
      </c>
      <c r="AK506">
        <v>1</v>
      </c>
      <c r="AL506">
        <v>0</v>
      </c>
      <c r="AM506" s="49" t="s">
        <v>363</v>
      </c>
      <c r="AN506" s="49" t="s">
        <v>8</v>
      </c>
      <c r="AO506" s="49" t="s">
        <v>9</v>
      </c>
      <c r="AP506" s="49" t="s">
        <v>486</v>
      </c>
      <c r="AQ506" s="49" t="s">
        <v>9</v>
      </c>
      <c r="AR506" s="49" t="s">
        <v>495</v>
      </c>
      <c r="AS506" s="49" t="s">
        <v>488</v>
      </c>
      <c r="AT506" s="49" t="s">
        <v>489</v>
      </c>
    </row>
    <row r="507" spans="1:46" x14ac:dyDescent="0.25">
      <c r="A507">
        <v>3</v>
      </c>
      <c r="B507" t="s">
        <v>372</v>
      </c>
      <c r="C507" t="s">
        <v>372</v>
      </c>
      <c r="D507" t="s">
        <v>431</v>
      </c>
      <c r="E507" t="s">
        <v>612</v>
      </c>
      <c r="F507" t="s">
        <v>613</v>
      </c>
      <c r="G507">
        <v>1</v>
      </c>
      <c r="H507">
        <v>1</v>
      </c>
      <c r="I507">
        <v>1</v>
      </c>
      <c r="J507">
        <v>1</v>
      </c>
      <c r="K507">
        <v>1</v>
      </c>
      <c r="L507">
        <v>1</v>
      </c>
      <c r="M507">
        <v>1</v>
      </c>
      <c r="N507">
        <v>1</v>
      </c>
      <c r="O507">
        <v>1</v>
      </c>
      <c r="P507">
        <v>1</v>
      </c>
      <c r="Q507">
        <v>1</v>
      </c>
      <c r="R507">
        <v>1</v>
      </c>
      <c r="S507">
        <v>1</v>
      </c>
      <c r="T507">
        <v>1</v>
      </c>
      <c r="U507">
        <v>1</v>
      </c>
      <c r="V507">
        <v>1</v>
      </c>
      <c r="W507">
        <v>1</v>
      </c>
      <c r="X507">
        <v>1</v>
      </c>
      <c r="Y507">
        <v>1</v>
      </c>
      <c r="Z507">
        <v>1</v>
      </c>
      <c r="AA507">
        <v>1</v>
      </c>
      <c r="AB507">
        <v>1</v>
      </c>
      <c r="AC507">
        <v>1</v>
      </c>
      <c r="AD507">
        <v>1</v>
      </c>
      <c r="AE507">
        <v>1</v>
      </c>
      <c r="AF507">
        <v>1</v>
      </c>
      <c r="AG507">
        <v>1</v>
      </c>
      <c r="AH507">
        <v>1</v>
      </c>
      <c r="AI507">
        <v>1</v>
      </c>
      <c r="AJ507">
        <v>1</v>
      </c>
      <c r="AK507">
        <v>1</v>
      </c>
      <c r="AL507">
        <v>0</v>
      </c>
      <c r="AM507" s="49" t="s">
        <v>431</v>
      </c>
      <c r="AN507" s="49" t="s">
        <v>14</v>
      </c>
      <c r="AO507" s="49" t="s">
        <v>507</v>
      </c>
      <c r="AP507" s="49" t="s">
        <v>505</v>
      </c>
      <c r="AQ507" s="49" t="s">
        <v>10</v>
      </c>
      <c r="AR507" s="49" t="s">
        <v>495</v>
      </c>
      <c r="AS507" s="49" t="s">
        <v>496</v>
      </c>
      <c r="AT507" s="49" t="s">
        <v>497</v>
      </c>
    </row>
    <row r="508" spans="1:46" x14ac:dyDescent="0.25">
      <c r="A508">
        <v>3</v>
      </c>
      <c r="B508" t="s">
        <v>373</v>
      </c>
      <c r="C508" t="s">
        <v>373</v>
      </c>
      <c r="D508" t="s">
        <v>374</v>
      </c>
      <c r="E508" t="s">
        <v>612</v>
      </c>
      <c r="F508" t="s">
        <v>613</v>
      </c>
      <c r="G508">
        <v>1</v>
      </c>
      <c r="H508">
        <v>1</v>
      </c>
      <c r="I508">
        <v>1</v>
      </c>
      <c r="J508">
        <v>1</v>
      </c>
      <c r="K508">
        <v>1</v>
      </c>
      <c r="L508">
        <v>1</v>
      </c>
      <c r="M508">
        <v>1</v>
      </c>
      <c r="N508">
        <v>1</v>
      </c>
      <c r="O508">
        <v>1</v>
      </c>
      <c r="P508">
        <v>1</v>
      </c>
      <c r="Q508">
        <v>1</v>
      </c>
      <c r="R508">
        <v>1</v>
      </c>
      <c r="S508">
        <v>1</v>
      </c>
      <c r="T508">
        <v>1</v>
      </c>
      <c r="U508">
        <v>1</v>
      </c>
      <c r="V508">
        <v>1</v>
      </c>
      <c r="W508">
        <v>1</v>
      </c>
      <c r="X508">
        <v>1</v>
      </c>
      <c r="Y508">
        <v>1</v>
      </c>
      <c r="Z508">
        <v>1</v>
      </c>
      <c r="AA508">
        <v>1</v>
      </c>
      <c r="AB508">
        <v>1</v>
      </c>
      <c r="AC508">
        <v>1</v>
      </c>
      <c r="AD508">
        <v>1</v>
      </c>
      <c r="AE508">
        <v>1</v>
      </c>
      <c r="AF508">
        <v>1</v>
      </c>
      <c r="AG508">
        <v>1</v>
      </c>
      <c r="AH508">
        <v>1</v>
      </c>
      <c r="AI508">
        <v>1</v>
      </c>
      <c r="AJ508">
        <v>1</v>
      </c>
      <c r="AK508">
        <v>1</v>
      </c>
      <c r="AL508">
        <v>0</v>
      </c>
      <c r="AM508" s="49" t="s">
        <v>374</v>
      </c>
      <c r="AN508" s="49" t="s">
        <v>7</v>
      </c>
      <c r="AO508" s="49" t="s">
        <v>9</v>
      </c>
      <c r="AP508" s="49" t="s">
        <v>494</v>
      </c>
      <c r="AQ508" s="49" t="s">
        <v>9</v>
      </c>
      <c r="AR508" s="49" t="s">
        <v>487</v>
      </c>
      <c r="AS508" s="49" t="s">
        <v>488</v>
      </c>
      <c r="AT508" s="49" t="s">
        <v>489</v>
      </c>
    </row>
    <row r="509" spans="1:46" x14ac:dyDescent="0.25">
      <c r="A509">
        <v>3</v>
      </c>
      <c r="B509" t="s">
        <v>368</v>
      </c>
      <c r="C509" t="s">
        <v>368</v>
      </c>
      <c r="D509" t="s">
        <v>429</v>
      </c>
      <c r="E509" t="s">
        <v>612</v>
      </c>
      <c r="F509" t="s">
        <v>613</v>
      </c>
      <c r="G509">
        <v>1</v>
      </c>
      <c r="H509">
        <v>1</v>
      </c>
      <c r="I509">
        <v>1</v>
      </c>
      <c r="J509">
        <v>1</v>
      </c>
      <c r="K509">
        <v>1</v>
      </c>
      <c r="L509">
        <v>1</v>
      </c>
      <c r="M509">
        <v>1</v>
      </c>
      <c r="N509">
        <v>1</v>
      </c>
      <c r="O509">
        <v>1</v>
      </c>
      <c r="P509">
        <v>1</v>
      </c>
      <c r="Q509">
        <v>1</v>
      </c>
      <c r="R509">
        <v>1</v>
      </c>
      <c r="S509">
        <v>1</v>
      </c>
      <c r="T509">
        <v>1</v>
      </c>
      <c r="U509">
        <v>1</v>
      </c>
      <c r="V509">
        <v>1</v>
      </c>
      <c r="W509">
        <v>1</v>
      </c>
      <c r="X509">
        <v>1</v>
      </c>
      <c r="Y509">
        <v>1</v>
      </c>
      <c r="Z509">
        <v>1</v>
      </c>
      <c r="AA509">
        <v>1</v>
      </c>
      <c r="AB509">
        <v>1</v>
      </c>
      <c r="AC509">
        <v>1</v>
      </c>
      <c r="AD509">
        <v>1</v>
      </c>
      <c r="AE509">
        <v>1</v>
      </c>
      <c r="AF509">
        <v>1</v>
      </c>
      <c r="AG509">
        <v>1</v>
      </c>
      <c r="AH509">
        <v>1</v>
      </c>
      <c r="AI509">
        <v>1</v>
      </c>
      <c r="AJ509">
        <v>1</v>
      </c>
      <c r="AK509">
        <v>1</v>
      </c>
      <c r="AL509">
        <v>0</v>
      </c>
      <c r="AM509" s="49" t="s">
        <v>429</v>
      </c>
      <c r="AN509" s="49" t="s">
        <v>14</v>
      </c>
      <c r="AO509" s="49" t="s">
        <v>485</v>
      </c>
      <c r="AP509" s="49" t="s">
        <v>501</v>
      </c>
      <c r="AQ509" s="49" t="s">
        <v>11</v>
      </c>
      <c r="AR509" s="49" t="s">
        <v>495</v>
      </c>
      <c r="AS509" s="49" t="s">
        <v>496</v>
      </c>
      <c r="AT509" s="49" t="s">
        <v>497</v>
      </c>
    </row>
    <row r="510" spans="1:46" x14ac:dyDescent="0.25">
      <c r="A510">
        <v>3</v>
      </c>
      <c r="B510" t="s">
        <v>381</v>
      </c>
      <c r="C510" t="s">
        <v>381</v>
      </c>
      <c r="D510" t="s">
        <v>382</v>
      </c>
      <c r="E510" t="s">
        <v>612</v>
      </c>
      <c r="F510" t="s">
        <v>613</v>
      </c>
      <c r="G510">
        <v>1</v>
      </c>
      <c r="H510">
        <v>1</v>
      </c>
      <c r="I510">
        <v>1</v>
      </c>
      <c r="J510">
        <v>1</v>
      </c>
      <c r="K510">
        <v>1</v>
      </c>
      <c r="L510">
        <v>1</v>
      </c>
      <c r="M510">
        <v>1</v>
      </c>
      <c r="N510">
        <v>1</v>
      </c>
      <c r="O510">
        <v>1</v>
      </c>
      <c r="P510">
        <v>1</v>
      </c>
      <c r="Q510">
        <v>1</v>
      </c>
      <c r="R510">
        <v>1</v>
      </c>
      <c r="S510">
        <v>1</v>
      </c>
      <c r="T510">
        <v>1</v>
      </c>
      <c r="U510">
        <v>1</v>
      </c>
      <c r="V510">
        <v>1</v>
      </c>
      <c r="W510">
        <v>1</v>
      </c>
      <c r="X510">
        <v>1</v>
      </c>
      <c r="Y510">
        <v>1</v>
      </c>
      <c r="Z510">
        <v>1</v>
      </c>
      <c r="AA510">
        <v>1</v>
      </c>
      <c r="AB510">
        <v>1</v>
      </c>
      <c r="AC510">
        <v>1</v>
      </c>
      <c r="AD510">
        <v>1</v>
      </c>
      <c r="AE510">
        <v>1</v>
      </c>
      <c r="AF510">
        <v>1</v>
      </c>
      <c r="AG510">
        <v>1</v>
      </c>
      <c r="AH510">
        <v>1</v>
      </c>
      <c r="AI510">
        <v>1</v>
      </c>
      <c r="AJ510">
        <v>1</v>
      </c>
      <c r="AK510">
        <v>1</v>
      </c>
      <c r="AL510">
        <v>0</v>
      </c>
      <c r="AM510" s="49" t="s">
        <v>382</v>
      </c>
      <c r="AN510" s="49" t="s">
        <v>6</v>
      </c>
      <c r="AO510" s="49" t="s">
        <v>9</v>
      </c>
      <c r="AP510" s="49" t="s">
        <v>486</v>
      </c>
      <c r="AQ510" s="49" t="s">
        <v>9</v>
      </c>
      <c r="AR510" s="49" t="s">
        <v>487</v>
      </c>
      <c r="AS510" s="49" t="s">
        <v>488</v>
      </c>
      <c r="AT510" s="49" t="s">
        <v>489</v>
      </c>
    </row>
    <row r="511" spans="1:46" x14ac:dyDescent="0.25">
      <c r="A511">
        <v>3</v>
      </c>
      <c r="B511" t="s">
        <v>383</v>
      </c>
      <c r="C511" t="s">
        <v>383</v>
      </c>
      <c r="D511" t="s">
        <v>384</v>
      </c>
      <c r="E511" t="s">
        <v>612</v>
      </c>
      <c r="F511" t="s">
        <v>613</v>
      </c>
      <c r="G511">
        <v>1</v>
      </c>
      <c r="H511">
        <v>1</v>
      </c>
      <c r="I511">
        <v>1</v>
      </c>
      <c r="J511">
        <v>1</v>
      </c>
      <c r="K511">
        <v>1</v>
      </c>
      <c r="L511">
        <v>1</v>
      </c>
      <c r="M511">
        <v>1</v>
      </c>
      <c r="N511">
        <v>1</v>
      </c>
      <c r="O511">
        <v>1</v>
      </c>
      <c r="P511">
        <v>1</v>
      </c>
      <c r="Q511">
        <v>1</v>
      </c>
      <c r="R511">
        <v>1</v>
      </c>
      <c r="S511">
        <v>1</v>
      </c>
      <c r="T511">
        <v>1</v>
      </c>
      <c r="U511">
        <v>1</v>
      </c>
      <c r="V511">
        <v>1</v>
      </c>
      <c r="W511">
        <v>1</v>
      </c>
      <c r="X511">
        <v>1</v>
      </c>
      <c r="Y511">
        <v>1</v>
      </c>
      <c r="Z511">
        <v>1</v>
      </c>
      <c r="AA511">
        <v>1</v>
      </c>
      <c r="AB511">
        <v>1</v>
      </c>
      <c r="AC511">
        <v>1</v>
      </c>
      <c r="AD511">
        <v>1</v>
      </c>
      <c r="AE511">
        <v>1</v>
      </c>
      <c r="AF511">
        <v>1</v>
      </c>
      <c r="AG511">
        <v>1</v>
      </c>
      <c r="AH511">
        <v>1</v>
      </c>
      <c r="AI511">
        <v>1</v>
      </c>
      <c r="AJ511">
        <v>1</v>
      </c>
      <c r="AK511">
        <v>1</v>
      </c>
      <c r="AL511">
        <v>1</v>
      </c>
      <c r="AM511" s="49" t="s">
        <v>384</v>
      </c>
      <c r="AN511" s="49" t="s">
        <v>14</v>
      </c>
      <c r="AO511" s="49" t="s">
        <v>500</v>
      </c>
      <c r="AP511" s="49" t="s">
        <v>494</v>
      </c>
      <c r="AQ511" s="49" t="s">
        <v>502</v>
      </c>
      <c r="AR511" s="49" t="s">
        <v>487</v>
      </c>
      <c r="AS511" s="49" t="s">
        <v>488</v>
      </c>
      <c r="AT511" s="49" t="s">
        <v>489</v>
      </c>
    </row>
    <row r="512" spans="1:46" x14ac:dyDescent="0.25">
      <c r="A512">
        <v>3</v>
      </c>
      <c r="B512" t="s">
        <v>62</v>
      </c>
      <c r="C512" t="s">
        <v>62</v>
      </c>
      <c r="D512" t="s">
        <v>407</v>
      </c>
      <c r="E512" t="s">
        <v>612</v>
      </c>
      <c r="F512" t="s">
        <v>613</v>
      </c>
      <c r="G512">
        <v>1</v>
      </c>
      <c r="H512">
        <v>1</v>
      </c>
      <c r="I512">
        <v>1</v>
      </c>
      <c r="J512">
        <v>1</v>
      </c>
      <c r="K512">
        <v>1</v>
      </c>
      <c r="L512">
        <v>1</v>
      </c>
      <c r="M512">
        <v>1</v>
      </c>
      <c r="N512">
        <v>1</v>
      </c>
      <c r="O512">
        <v>1</v>
      </c>
      <c r="P512">
        <v>1</v>
      </c>
      <c r="Q512">
        <v>1</v>
      </c>
      <c r="R512">
        <v>1</v>
      </c>
      <c r="S512">
        <v>1</v>
      </c>
      <c r="T512">
        <v>1</v>
      </c>
      <c r="U512">
        <v>1</v>
      </c>
      <c r="V512">
        <v>1</v>
      </c>
      <c r="W512">
        <v>1</v>
      </c>
      <c r="X512">
        <v>1</v>
      </c>
      <c r="Y512">
        <v>1</v>
      </c>
      <c r="Z512">
        <v>1</v>
      </c>
      <c r="AA512">
        <v>1</v>
      </c>
      <c r="AB512">
        <v>1</v>
      </c>
      <c r="AC512">
        <v>1</v>
      </c>
      <c r="AD512">
        <v>1</v>
      </c>
      <c r="AE512">
        <v>1</v>
      </c>
      <c r="AF512">
        <v>1</v>
      </c>
      <c r="AG512">
        <v>1</v>
      </c>
      <c r="AH512">
        <v>1</v>
      </c>
      <c r="AI512">
        <v>1</v>
      </c>
      <c r="AJ512">
        <v>1</v>
      </c>
      <c r="AK512">
        <v>1</v>
      </c>
      <c r="AL512">
        <v>0</v>
      </c>
      <c r="AM512" s="49" t="s">
        <v>407</v>
      </c>
      <c r="AN512" s="49" t="s">
        <v>14</v>
      </c>
      <c r="AO512" s="49" t="s">
        <v>485</v>
      </c>
      <c r="AP512" s="49" t="s">
        <v>505</v>
      </c>
      <c r="AQ512" s="49" t="s">
        <v>13</v>
      </c>
      <c r="AR512" s="49" t="s">
        <v>495</v>
      </c>
      <c r="AS512" s="49" t="s">
        <v>496</v>
      </c>
      <c r="AT512" s="49" t="s">
        <v>497</v>
      </c>
    </row>
    <row r="513" spans="1:46" x14ac:dyDescent="0.25">
      <c r="A513">
        <v>3</v>
      </c>
      <c r="B513" t="s">
        <v>169</v>
      </c>
      <c r="C513" t="s">
        <v>169</v>
      </c>
      <c r="D513" t="s">
        <v>170</v>
      </c>
      <c r="E513" t="s">
        <v>612</v>
      </c>
      <c r="F513" t="s">
        <v>613</v>
      </c>
      <c r="G513">
        <v>1</v>
      </c>
      <c r="H513">
        <v>1</v>
      </c>
      <c r="I513">
        <v>1</v>
      </c>
      <c r="J513">
        <v>1</v>
      </c>
      <c r="K513">
        <v>1</v>
      </c>
      <c r="L513">
        <v>1</v>
      </c>
      <c r="M513">
        <v>1</v>
      </c>
      <c r="N513">
        <v>1</v>
      </c>
      <c r="O513">
        <v>1</v>
      </c>
      <c r="P513">
        <v>1</v>
      </c>
      <c r="Q513">
        <v>1</v>
      </c>
      <c r="R513">
        <v>1</v>
      </c>
      <c r="S513">
        <v>1</v>
      </c>
      <c r="T513">
        <v>1</v>
      </c>
      <c r="U513">
        <v>1</v>
      </c>
      <c r="V513">
        <v>1</v>
      </c>
      <c r="W513">
        <v>1</v>
      </c>
      <c r="X513">
        <v>1</v>
      </c>
      <c r="Y513">
        <v>1</v>
      </c>
      <c r="Z513">
        <v>1</v>
      </c>
      <c r="AA513">
        <v>1</v>
      </c>
      <c r="AB513">
        <v>1</v>
      </c>
      <c r="AC513">
        <v>1</v>
      </c>
      <c r="AD513">
        <v>1</v>
      </c>
      <c r="AE513">
        <v>1</v>
      </c>
      <c r="AF513">
        <v>1</v>
      </c>
      <c r="AG513">
        <v>1</v>
      </c>
      <c r="AH513">
        <v>1</v>
      </c>
      <c r="AI513">
        <v>1</v>
      </c>
      <c r="AJ513">
        <v>1</v>
      </c>
      <c r="AK513">
        <v>1</v>
      </c>
      <c r="AL513">
        <v>1</v>
      </c>
      <c r="AM513" s="49" t="s">
        <v>170</v>
      </c>
      <c r="AN513" s="49" t="s">
        <v>14</v>
      </c>
      <c r="AO513" s="49" t="s">
        <v>500</v>
      </c>
      <c r="AP513" s="49" t="s">
        <v>505</v>
      </c>
      <c r="AQ513" s="49" t="s">
        <v>13</v>
      </c>
      <c r="AR513" s="49" t="s">
        <v>487</v>
      </c>
      <c r="AS513" s="49" t="s">
        <v>488</v>
      </c>
      <c r="AT513" s="49" t="s">
        <v>489</v>
      </c>
    </row>
    <row r="514" spans="1:46" x14ac:dyDescent="0.25">
      <c r="A514">
        <v>3</v>
      </c>
      <c r="B514" t="s">
        <v>379</v>
      </c>
      <c r="C514" t="s">
        <v>379</v>
      </c>
      <c r="D514" t="s">
        <v>608</v>
      </c>
      <c r="E514" t="s">
        <v>612</v>
      </c>
      <c r="F514" t="s">
        <v>613</v>
      </c>
      <c r="G514">
        <v>1</v>
      </c>
      <c r="H514">
        <v>1</v>
      </c>
      <c r="I514">
        <v>1</v>
      </c>
      <c r="J514">
        <v>1</v>
      </c>
      <c r="K514">
        <v>1</v>
      </c>
      <c r="L514">
        <v>1</v>
      </c>
      <c r="M514">
        <v>1</v>
      </c>
      <c r="N514">
        <v>1</v>
      </c>
      <c r="O514">
        <v>1</v>
      </c>
      <c r="P514">
        <v>1</v>
      </c>
      <c r="Q514">
        <v>1</v>
      </c>
      <c r="R514">
        <v>1</v>
      </c>
      <c r="S514">
        <v>1</v>
      </c>
      <c r="T514">
        <v>1</v>
      </c>
      <c r="U514">
        <v>1</v>
      </c>
      <c r="V514">
        <v>1</v>
      </c>
      <c r="W514">
        <v>1</v>
      </c>
      <c r="X514">
        <v>1</v>
      </c>
      <c r="Y514">
        <v>1</v>
      </c>
      <c r="Z514">
        <v>1</v>
      </c>
      <c r="AA514">
        <v>1</v>
      </c>
      <c r="AB514">
        <v>1</v>
      </c>
      <c r="AC514">
        <v>1</v>
      </c>
      <c r="AD514">
        <v>1</v>
      </c>
      <c r="AE514">
        <v>1</v>
      </c>
      <c r="AF514">
        <v>1</v>
      </c>
      <c r="AG514">
        <v>1</v>
      </c>
      <c r="AH514">
        <v>1</v>
      </c>
      <c r="AI514">
        <v>1</v>
      </c>
      <c r="AJ514">
        <v>1</v>
      </c>
      <c r="AK514">
        <v>1</v>
      </c>
      <c r="AL514">
        <v>0</v>
      </c>
      <c r="AM514" s="49" t="s">
        <v>380</v>
      </c>
      <c r="AN514" s="49" t="s">
        <v>6</v>
      </c>
      <c r="AO514" s="49" t="s">
        <v>9</v>
      </c>
      <c r="AP514" s="49" t="s">
        <v>494</v>
      </c>
      <c r="AQ514" s="49" t="s">
        <v>9</v>
      </c>
      <c r="AR514" s="49" t="s">
        <v>487</v>
      </c>
      <c r="AS514" s="49" t="s">
        <v>488</v>
      </c>
      <c r="AT514" s="49" t="s">
        <v>489</v>
      </c>
    </row>
    <row r="515" spans="1:46" x14ac:dyDescent="0.25">
      <c r="A515">
        <v>3</v>
      </c>
      <c r="B515" t="s">
        <v>387</v>
      </c>
      <c r="C515" t="s">
        <v>387</v>
      </c>
      <c r="D515" t="s">
        <v>388</v>
      </c>
      <c r="E515" t="s">
        <v>612</v>
      </c>
      <c r="F515" t="s">
        <v>613</v>
      </c>
      <c r="G515">
        <v>1</v>
      </c>
      <c r="H515">
        <v>1</v>
      </c>
      <c r="I515">
        <v>1</v>
      </c>
      <c r="J515">
        <v>1</v>
      </c>
      <c r="K515">
        <v>1</v>
      </c>
      <c r="L515">
        <v>1</v>
      </c>
      <c r="M515">
        <v>1</v>
      </c>
      <c r="N515">
        <v>1</v>
      </c>
      <c r="O515">
        <v>1</v>
      </c>
      <c r="P515">
        <v>1</v>
      </c>
      <c r="Q515">
        <v>1</v>
      </c>
      <c r="R515">
        <v>1</v>
      </c>
      <c r="S515">
        <v>1</v>
      </c>
      <c r="T515">
        <v>1</v>
      </c>
      <c r="U515">
        <v>1</v>
      </c>
      <c r="V515">
        <v>1</v>
      </c>
      <c r="W515">
        <v>1</v>
      </c>
      <c r="X515">
        <v>1</v>
      </c>
      <c r="Y515">
        <v>1</v>
      </c>
      <c r="Z515">
        <v>1</v>
      </c>
      <c r="AA515">
        <v>1</v>
      </c>
      <c r="AB515">
        <v>1</v>
      </c>
      <c r="AC515">
        <v>1</v>
      </c>
      <c r="AD515">
        <v>1</v>
      </c>
      <c r="AE515">
        <v>1</v>
      </c>
      <c r="AF515">
        <v>1</v>
      </c>
      <c r="AG515">
        <v>1</v>
      </c>
      <c r="AH515">
        <v>1</v>
      </c>
      <c r="AI515">
        <v>1</v>
      </c>
      <c r="AJ515">
        <v>1</v>
      </c>
      <c r="AK515">
        <v>1</v>
      </c>
      <c r="AL515">
        <v>1</v>
      </c>
      <c r="AM515" s="49" t="s">
        <v>388</v>
      </c>
      <c r="AN515" s="49" t="s">
        <v>14</v>
      </c>
      <c r="AO515" s="49" t="s">
        <v>507</v>
      </c>
      <c r="AP515" s="49" t="s">
        <v>505</v>
      </c>
      <c r="AQ515" s="49" t="s">
        <v>13</v>
      </c>
      <c r="AR515" s="49" t="s">
        <v>487</v>
      </c>
      <c r="AS515" s="49" t="s">
        <v>488</v>
      </c>
      <c r="AT515" s="49" t="s">
        <v>489</v>
      </c>
    </row>
    <row r="516" spans="1:46" x14ac:dyDescent="0.25">
      <c r="A516">
        <v>3</v>
      </c>
      <c r="B516" t="s">
        <v>385</v>
      </c>
      <c r="C516" t="s">
        <v>385</v>
      </c>
      <c r="D516" t="s">
        <v>386</v>
      </c>
      <c r="E516" t="s">
        <v>612</v>
      </c>
      <c r="F516" t="s">
        <v>613</v>
      </c>
      <c r="G516">
        <v>1</v>
      </c>
      <c r="H516">
        <v>1</v>
      </c>
      <c r="I516">
        <v>1</v>
      </c>
      <c r="J516">
        <v>1</v>
      </c>
      <c r="K516">
        <v>1</v>
      </c>
      <c r="L516">
        <v>1</v>
      </c>
      <c r="M516">
        <v>1</v>
      </c>
      <c r="N516">
        <v>1</v>
      </c>
      <c r="O516">
        <v>1</v>
      </c>
      <c r="P516">
        <v>1</v>
      </c>
      <c r="Q516">
        <v>1</v>
      </c>
      <c r="R516">
        <v>1</v>
      </c>
      <c r="S516">
        <v>1</v>
      </c>
      <c r="T516">
        <v>1</v>
      </c>
      <c r="U516">
        <v>1</v>
      </c>
      <c r="V516">
        <v>1</v>
      </c>
      <c r="W516">
        <v>1</v>
      </c>
      <c r="X516">
        <v>1</v>
      </c>
      <c r="Y516">
        <v>1</v>
      </c>
      <c r="Z516">
        <v>1</v>
      </c>
      <c r="AA516">
        <v>1</v>
      </c>
      <c r="AB516">
        <v>1</v>
      </c>
      <c r="AC516">
        <v>1</v>
      </c>
      <c r="AD516">
        <v>1</v>
      </c>
      <c r="AE516">
        <v>1</v>
      </c>
      <c r="AF516">
        <v>1</v>
      </c>
      <c r="AG516">
        <v>1</v>
      </c>
      <c r="AH516">
        <v>1</v>
      </c>
      <c r="AI516">
        <v>1</v>
      </c>
      <c r="AJ516">
        <v>1</v>
      </c>
      <c r="AK516">
        <v>1</v>
      </c>
      <c r="AL516">
        <v>0</v>
      </c>
      <c r="AM516" s="49" t="s">
        <v>386</v>
      </c>
      <c r="AN516" s="49" t="s">
        <v>14</v>
      </c>
      <c r="AO516" s="49" t="s">
        <v>506</v>
      </c>
      <c r="AP516" s="49" t="s">
        <v>505</v>
      </c>
      <c r="AQ516" s="49" t="s">
        <v>10</v>
      </c>
      <c r="AR516" s="49" t="s">
        <v>487</v>
      </c>
      <c r="AS516" s="49" t="s">
        <v>488</v>
      </c>
      <c r="AT516" s="49" t="s">
        <v>489</v>
      </c>
    </row>
    <row r="517" spans="1:46" x14ac:dyDescent="0.25">
      <c r="A517">
        <v>3</v>
      </c>
      <c r="B517" t="s">
        <v>389</v>
      </c>
      <c r="C517" t="s">
        <v>389</v>
      </c>
      <c r="D517" t="s">
        <v>432</v>
      </c>
      <c r="E517" t="s">
        <v>612</v>
      </c>
      <c r="F517" t="s">
        <v>613</v>
      </c>
      <c r="G517">
        <v>1</v>
      </c>
      <c r="H517">
        <v>1</v>
      </c>
      <c r="I517">
        <v>1</v>
      </c>
      <c r="J517">
        <v>1</v>
      </c>
      <c r="K517">
        <v>1</v>
      </c>
      <c r="L517">
        <v>1</v>
      </c>
      <c r="M517">
        <v>1</v>
      </c>
      <c r="N517">
        <v>1</v>
      </c>
      <c r="O517">
        <v>1</v>
      </c>
      <c r="P517">
        <v>1</v>
      </c>
      <c r="Q517">
        <v>1</v>
      </c>
      <c r="R517">
        <v>1</v>
      </c>
      <c r="S517">
        <v>1</v>
      </c>
      <c r="T517">
        <v>1</v>
      </c>
      <c r="U517">
        <v>1</v>
      </c>
      <c r="V517">
        <v>1</v>
      </c>
      <c r="W517">
        <v>1</v>
      </c>
      <c r="X517">
        <v>1</v>
      </c>
      <c r="Y517">
        <v>1</v>
      </c>
      <c r="Z517">
        <v>1</v>
      </c>
      <c r="AA517">
        <v>1</v>
      </c>
      <c r="AB517">
        <v>1</v>
      </c>
      <c r="AC517">
        <v>1</v>
      </c>
      <c r="AD517">
        <v>1</v>
      </c>
      <c r="AE517">
        <v>1</v>
      </c>
      <c r="AF517">
        <v>1</v>
      </c>
      <c r="AG517">
        <v>1</v>
      </c>
      <c r="AH517">
        <v>1</v>
      </c>
      <c r="AI517">
        <v>1</v>
      </c>
      <c r="AJ517">
        <v>1</v>
      </c>
      <c r="AK517">
        <v>1</v>
      </c>
      <c r="AL517">
        <v>0</v>
      </c>
      <c r="AM517" s="49" t="s">
        <v>432</v>
      </c>
      <c r="AN517" s="49" t="s">
        <v>14</v>
      </c>
      <c r="AO517" s="49" t="s">
        <v>485</v>
      </c>
      <c r="AP517" s="49" t="s">
        <v>494</v>
      </c>
      <c r="AQ517" s="49" t="s">
        <v>11</v>
      </c>
      <c r="AR517" s="49" t="s">
        <v>487</v>
      </c>
      <c r="AS517" s="49" t="s">
        <v>496</v>
      </c>
      <c r="AT517" s="49" t="s">
        <v>497</v>
      </c>
    </row>
    <row r="518" spans="1:46" x14ac:dyDescent="0.25">
      <c r="A518">
        <v>3</v>
      </c>
      <c r="B518" t="s">
        <v>392</v>
      </c>
      <c r="C518" t="s">
        <v>392</v>
      </c>
      <c r="D518" t="s">
        <v>433</v>
      </c>
      <c r="E518" t="s">
        <v>612</v>
      </c>
      <c r="F518" t="s">
        <v>613</v>
      </c>
      <c r="G518">
        <v>1</v>
      </c>
      <c r="H518">
        <v>1</v>
      </c>
      <c r="I518">
        <v>1</v>
      </c>
      <c r="J518">
        <v>1</v>
      </c>
      <c r="K518">
        <v>1</v>
      </c>
      <c r="L518">
        <v>1</v>
      </c>
      <c r="M518">
        <v>1</v>
      </c>
      <c r="N518">
        <v>1</v>
      </c>
      <c r="O518">
        <v>1</v>
      </c>
      <c r="P518">
        <v>1</v>
      </c>
      <c r="Q518">
        <v>1</v>
      </c>
      <c r="R518">
        <v>1</v>
      </c>
      <c r="S518">
        <v>1</v>
      </c>
      <c r="T518">
        <v>1</v>
      </c>
      <c r="U518">
        <v>1</v>
      </c>
      <c r="V518">
        <v>1</v>
      </c>
      <c r="W518">
        <v>1</v>
      </c>
      <c r="X518">
        <v>1</v>
      </c>
      <c r="Y518">
        <v>1</v>
      </c>
      <c r="Z518">
        <v>1</v>
      </c>
      <c r="AA518">
        <v>1</v>
      </c>
      <c r="AB518">
        <v>1</v>
      </c>
      <c r="AC518">
        <v>1</v>
      </c>
      <c r="AD518">
        <v>1</v>
      </c>
      <c r="AE518">
        <v>1</v>
      </c>
      <c r="AF518">
        <v>1</v>
      </c>
      <c r="AG518">
        <v>1</v>
      </c>
      <c r="AH518">
        <v>1</v>
      </c>
      <c r="AI518">
        <v>1</v>
      </c>
      <c r="AJ518">
        <v>1</v>
      </c>
      <c r="AK518">
        <v>1</v>
      </c>
      <c r="AL518">
        <v>0</v>
      </c>
      <c r="AM518" s="49" t="s">
        <v>433</v>
      </c>
      <c r="AN518" s="49" t="s">
        <v>14</v>
      </c>
      <c r="AO518" s="49" t="s">
        <v>506</v>
      </c>
      <c r="AP518" s="49" t="s">
        <v>493</v>
      </c>
      <c r="AQ518" s="49" t="s">
        <v>10</v>
      </c>
      <c r="AR518" s="49" t="s">
        <v>495</v>
      </c>
      <c r="AS518" s="49" t="s">
        <v>496</v>
      </c>
      <c r="AT518" s="49" t="s">
        <v>497</v>
      </c>
    </row>
    <row r="519" spans="1:46" x14ac:dyDescent="0.25">
      <c r="A519">
        <v>3</v>
      </c>
      <c r="B519" t="s">
        <v>393</v>
      </c>
      <c r="C519" t="s">
        <v>393</v>
      </c>
      <c r="D519" t="s">
        <v>394</v>
      </c>
      <c r="E519" t="s">
        <v>612</v>
      </c>
      <c r="F519" t="s">
        <v>613</v>
      </c>
      <c r="G519">
        <v>1</v>
      </c>
      <c r="H519">
        <v>1</v>
      </c>
      <c r="I519">
        <v>1</v>
      </c>
      <c r="J519">
        <v>1</v>
      </c>
      <c r="K519">
        <v>1</v>
      </c>
      <c r="L519">
        <v>1</v>
      </c>
      <c r="M519">
        <v>1</v>
      </c>
      <c r="N519">
        <v>1</v>
      </c>
      <c r="O519">
        <v>1</v>
      </c>
      <c r="P519">
        <v>1</v>
      </c>
      <c r="Q519">
        <v>1</v>
      </c>
      <c r="R519">
        <v>1</v>
      </c>
      <c r="S519">
        <v>1</v>
      </c>
      <c r="T519">
        <v>1</v>
      </c>
      <c r="U519">
        <v>1</v>
      </c>
      <c r="V519">
        <v>1</v>
      </c>
      <c r="W519">
        <v>1</v>
      </c>
      <c r="X519">
        <v>1</v>
      </c>
      <c r="Y519">
        <v>1</v>
      </c>
      <c r="Z519">
        <v>1</v>
      </c>
      <c r="AA519">
        <v>1</v>
      </c>
      <c r="AB519">
        <v>1</v>
      </c>
      <c r="AC519">
        <v>1</v>
      </c>
      <c r="AD519">
        <v>1</v>
      </c>
      <c r="AE519">
        <v>1</v>
      </c>
      <c r="AF519">
        <v>1</v>
      </c>
      <c r="AG519">
        <v>1</v>
      </c>
      <c r="AH519">
        <v>1</v>
      </c>
      <c r="AI519">
        <v>1</v>
      </c>
      <c r="AJ519">
        <v>1</v>
      </c>
      <c r="AK519">
        <v>1</v>
      </c>
      <c r="AL519">
        <v>0</v>
      </c>
      <c r="AM519" s="49" t="s">
        <v>394</v>
      </c>
      <c r="AN519" s="49" t="s">
        <v>14</v>
      </c>
      <c r="AO519" s="49" t="s">
        <v>485</v>
      </c>
      <c r="AP519" s="49" t="s">
        <v>494</v>
      </c>
      <c r="AQ519" s="49" t="s">
        <v>11</v>
      </c>
      <c r="AR519" s="49" t="s">
        <v>487</v>
      </c>
      <c r="AS519" s="49" t="s">
        <v>488</v>
      </c>
      <c r="AT519" s="49" t="s">
        <v>489</v>
      </c>
    </row>
    <row r="520" spans="1:46" x14ac:dyDescent="0.25">
      <c r="A520">
        <v>3</v>
      </c>
      <c r="B520" t="s">
        <v>493</v>
      </c>
      <c r="C520" t="s">
        <v>609</v>
      </c>
      <c r="D520" t="s">
        <v>56</v>
      </c>
      <c r="E520" t="s">
        <v>612</v>
      </c>
      <c r="F520" t="s">
        <v>613</v>
      </c>
      <c r="G520">
        <v>1</v>
      </c>
      <c r="H520">
        <v>1</v>
      </c>
      <c r="I520">
        <v>1</v>
      </c>
      <c r="J520">
        <v>1</v>
      </c>
      <c r="K520">
        <v>1</v>
      </c>
      <c r="L520">
        <v>1</v>
      </c>
      <c r="M520">
        <v>1</v>
      </c>
      <c r="N520">
        <v>1</v>
      </c>
      <c r="O520">
        <v>1</v>
      </c>
      <c r="P520">
        <v>1</v>
      </c>
      <c r="Q520">
        <v>1</v>
      </c>
      <c r="R520">
        <v>1</v>
      </c>
      <c r="S520">
        <v>1</v>
      </c>
      <c r="T520">
        <v>1</v>
      </c>
      <c r="U520">
        <v>1</v>
      </c>
      <c r="V520">
        <v>1</v>
      </c>
      <c r="W520">
        <v>1</v>
      </c>
      <c r="X520">
        <v>1</v>
      </c>
      <c r="Y520">
        <v>1</v>
      </c>
      <c r="Z520">
        <v>1</v>
      </c>
      <c r="AA520">
        <v>1</v>
      </c>
      <c r="AB520">
        <v>1</v>
      </c>
      <c r="AC520">
        <v>1</v>
      </c>
      <c r="AD520">
        <v>1</v>
      </c>
      <c r="AE520">
        <v>1</v>
      </c>
      <c r="AF520">
        <v>1</v>
      </c>
      <c r="AG520">
        <v>1</v>
      </c>
      <c r="AH520">
        <v>1</v>
      </c>
      <c r="AI520">
        <v>1</v>
      </c>
      <c r="AJ520">
        <v>1</v>
      </c>
      <c r="AK520">
        <v>1</v>
      </c>
      <c r="AL520">
        <v>0</v>
      </c>
      <c r="AM520" s="49" t="e">
        <v>#N/A</v>
      </c>
      <c r="AN520" s="49" t="e">
        <v>#N/A</v>
      </c>
      <c r="AO520" s="49" t="e">
        <v>#N/A</v>
      </c>
      <c r="AP520" s="49" t="e">
        <v>#N/A</v>
      </c>
      <c r="AQ520" s="49" t="e">
        <v>#N/A</v>
      </c>
      <c r="AR520" s="49" t="e">
        <v>#N/A</v>
      </c>
      <c r="AS520" s="49" t="e">
        <v>#N/A</v>
      </c>
      <c r="AT520" s="49" t="e">
        <v>#N/A</v>
      </c>
    </row>
    <row r="521" spans="1:46" x14ac:dyDescent="0.25">
      <c r="A521">
        <v>3</v>
      </c>
      <c r="B521" t="s">
        <v>399</v>
      </c>
      <c r="C521" t="s">
        <v>399</v>
      </c>
      <c r="D521" t="s">
        <v>434</v>
      </c>
      <c r="E521" t="s">
        <v>612</v>
      </c>
      <c r="F521" t="s">
        <v>613</v>
      </c>
      <c r="G521">
        <v>1</v>
      </c>
      <c r="H521">
        <v>1</v>
      </c>
      <c r="I521">
        <v>1</v>
      </c>
      <c r="J521">
        <v>1</v>
      </c>
      <c r="K521">
        <v>1</v>
      </c>
      <c r="L521">
        <v>1</v>
      </c>
      <c r="M521">
        <v>1</v>
      </c>
      <c r="N521">
        <v>1</v>
      </c>
      <c r="O521">
        <v>1</v>
      </c>
      <c r="P521">
        <v>1</v>
      </c>
      <c r="Q521">
        <v>1</v>
      </c>
      <c r="R521">
        <v>1</v>
      </c>
      <c r="S521">
        <v>1</v>
      </c>
      <c r="T521">
        <v>1</v>
      </c>
      <c r="U521">
        <v>1</v>
      </c>
      <c r="V521">
        <v>1</v>
      </c>
      <c r="W521">
        <v>1</v>
      </c>
      <c r="X521">
        <v>1</v>
      </c>
      <c r="Y521">
        <v>1</v>
      </c>
      <c r="Z521">
        <v>1</v>
      </c>
      <c r="AA521">
        <v>1</v>
      </c>
      <c r="AB521">
        <v>1</v>
      </c>
      <c r="AC521">
        <v>1</v>
      </c>
      <c r="AD521">
        <v>1</v>
      </c>
      <c r="AE521">
        <v>1</v>
      </c>
      <c r="AF521">
        <v>1</v>
      </c>
      <c r="AG521">
        <v>1</v>
      </c>
      <c r="AH521">
        <v>1</v>
      </c>
      <c r="AI521">
        <v>1</v>
      </c>
      <c r="AJ521">
        <v>1</v>
      </c>
      <c r="AK521">
        <v>1</v>
      </c>
      <c r="AL521">
        <v>0</v>
      </c>
      <c r="AM521" s="49" t="s">
        <v>434</v>
      </c>
      <c r="AN521" s="49" t="s">
        <v>14</v>
      </c>
      <c r="AO521" s="49" t="s">
        <v>485</v>
      </c>
      <c r="AP521" s="49" t="s">
        <v>486</v>
      </c>
      <c r="AQ521" s="49" t="s">
        <v>11</v>
      </c>
      <c r="AR521" s="49" t="s">
        <v>487</v>
      </c>
      <c r="AS521" s="49" t="s">
        <v>496</v>
      </c>
      <c r="AT521" s="49" t="s">
        <v>497</v>
      </c>
    </row>
    <row r="522" spans="1:46" x14ac:dyDescent="0.25">
      <c r="A522">
        <v>3</v>
      </c>
      <c r="B522" t="s">
        <v>402</v>
      </c>
      <c r="C522" t="s">
        <v>402</v>
      </c>
      <c r="D522" t="s">
        <v>403</v>
      </c>
      <c r="E522" t="s">
        <v>612</v>
      </c>
      <c r="F522" t="s">
        <v>613</v>
      </c>
      <c r="G522">
        <v>1</v>
      </c>
      <c r="H522">
        <v>1</v>
      </c>
      <c r="I522">
        <v>1</v>
      </c>
      <c r="J522">
        <v>1</v>
      </c>
      <c r="K522">
        <v>1</v>
      </c>
      <c r="L522">
        <v>1</v>
      </c>
      <c r="M522">
        <v>1</v>
      </c>
      <c r="N522">
        <v>1</v>
      </c>
      <c r="O522">
        <v>1</v>
      </c>
      <c r="P522">
        <v>1</v>
      </c>
      <c r="Q522">
        <v>1</v>
      </c>
      <c r="R522">
        <v>1</v>
      </c>
      <c r="S522">
        <v>1</v>
      </c>
      <c r="T522">
        <v>1</v>
      </c>
      <c r="U522">
        <v>1</v>
      </c>
      <c r="V522">
        <v>1</v>
      </c>
      <c r="W522">
        <v>1</v>
      </c>
      <c r="X522">
        <v>1</v>
      </c>
      <c r="Y522">
        <v>1</v>
      </c>
      <c r="Z522">
        <v>1</v>
      </c>
      <c r="AA522">
        <v>1</v>
      </c>
      <c r="AB522">
        <v>1</v>
      </c>
      <c r="AC522">
        <v>1</v>
      </c>
      <c r="AD522">
        <v>1</v>
      </c>
      <c r="AE522">
        <v>1</v>
      </c>
      <c r="AF522">
        <v>1</v>
      </c>
      <c r="AG522">
        <v>1</v>
      </c>
      <c r="AH522">
        <v>1</v>
      </c>
      <c r="AI522">
        <v>1</v>
      </c>
      <c r="AJ522">
        <v>1</v>
      </c>
      <c r="AK522">
        <v>1</v>
      </c>
      <c r="AL522">
        <v>0</v>
      </c>
      <c r="AM522" s="49" t="s">
        <v>403</v>
      </c>
      <c r="AN522" s="49" t="s">
        <v>4</v>
      </c>
      <c r="AO522" s="49" t="s">
        <v>9</v>
      </c>
      <c r="AP522" s="49" t="s">
        <v>494</v>
      </c>
      <c r="AQ522" s="49" t="s">
        <v>9</v>
      </c>
      <c r="AR522" s="49" t="s">
        <v>495</v>
      </c>
      <c r="AS522" s="49" t="s">
        <v>488</v>
      </c>
      <c r="AT522" s="49" t="s">
        <v>489</v>
      </c>
    </row>
    <row r="523" spans="1:46" x14ac:dyDescent="0.25">
      <c r="A523">
        <v>3</v>
      </c>
      <c r="B523" t="s">
        <v>404</v>
      </c>
      <c r="C523" t="s">
        <v>404</v>
      </c>
      <c r="D523" t="s">
        <v>405</v>
      </c>
      <c r="E523" t="s">
        <v>612</v>
      </c>
      <c r="F523" t="s">
        <v>613</v>
      </c>
      <c r="G523">
        <v>1</v>
      </c>
      <c r="H523">
        <v>1</v>
      </c>
      <c r="I523">
        <v>1</v>
      </c>
      <c r="J523">
        <v>1</v>
      </c>
      <c r="K523">
        <v>1</v>
      </c>
      <c r="L523">
        <v>1</v>
      </c>
      <c r="M523">
        <v>1</v>
      </c>
      <c r="N523">
        <v>1</v>
      </c>
      <c r="O523">
        <v>1</v>
      </c>
      <c r="P523">
        <v>1</v>
      </c>
      <c r="Q523">
        <v>1</v>
      </c>
      <c r="R523">
        <v>1</v>
      </c>
      <c r="S523">
        <v>1</v>
      </c>
      <c r="T523">
        <v>1</v>
      </c>
      <c r="U523">
        <v>1</v>
      </c>
      <c r="V523">
        <v>1</v>
      </c>
      <c r="W523">
        <v>1</v>
      </c>
      <c r="X523">
        <v>1</v>
      </c>
      <c r="Y523">
        <v>1</v>
      </c>
      <c r="Z523">
        <v>1</v>
      </c>
      <c r="AA523">
        <v>1</v>
      </c>
      <c r="AB523">
        <v>1</v>
      </c>
      <c r="AC523">
        <v>1</v>
      </c>
      <c r="AD523">
        <v>1</v>
      </c>
      <c r="AE523">
        <v>1</v>
      </c>
      <c r="AF523">
        <v>1</v>
      </c>
      <c r="AG523">
        <v>1</v>
      </c>
      <c r="AH523">
        <v>1</v>
      </c>
      <c r="AI523">
        <v>1</v>
      </c>
      <c r="AJ523">
        <v>1</v>
      </c>
      <c r="AK523">
        <v>1</v>
      </c>
      <c r="AL523">
        <v>0</v>
      </c>
      <c r="AM523" s="49" t="s">
        <v>405</v>
      </c>
      <c r="AN523" s="49" t="s">
        <v>4</v>
      </c>
      <c r="AO523" s="49" t="s">
        <v>9</v>
      </c>
      <c r="AP523" s="49" t="s">
        <v>494</v>
      </c>
      <c r="AQ523" s="49" t="s">
        <v>9</v>
      </c>
      <c r="AR523" s="49" t="s">
        <v>487</v>
      </c>
      <c r="AS523" s="49" t="s">
        <v>488</v>
      </c>
      <c r="AT523" s="49" t="s">
        <v>489</v>
      </c>
    </row>
    <row r="524" spans="1:46" x14ac:dyDescent="0.25">
      <c r="A524">
        <v>4</v>
      </c>
      <c r="B524" t="s">
        <v>537</v>
      </c>
      <c r="C524" t="s">
        <v>537</v>
      </c>
      <c r="D524" t="s">
        <v>538</v>
      </c>
      <c r="E524" t="s">
        <v>614</v>
      </c>
      <c r="F524" t="s">
        <v>615</v>
      </c>
      <c r="G524">
        <v>1</v>
      </c>
      <c r="H524">
        <v>1</v>
      </c>
      <c r="I524">
        <v>1</v>
      </c>
      <c r="J524">
        <v>1</v>
      </c>
      <c r="K524">
        <v>1</v>
      </c>
      <c r="L524">
        <v>1</v>
      </c>
      <c r="M524">
        <v>1</v>
      </c>
      <c r="N524">
        <v>1</v>
      </c>
      <c r="O524">
        <v>1</v>
      </c>
      <c r="P524">
        <v>1</v>
      </c>
      <c r="Q524">
        <v>1</v>
      </c>
      <c r="R524">
        <v>1</v>
      </c>
      <c r="S524">
        <v>1</v>
      </c>
      <c r="T524">
        <v>1</v>
      </c>
      <c r="U524">
        <v>1</v>
      </c>
      <c r="V524">
        <v>1</v>
      </c>
      <c r="W524">
        <v>1</v>
      </c>
      <c r="X524">
        <v>1</v>
      </c>
      <c r="Y524">
        <v>1</v>
      </c>
      <c r="Z524">
        <v>1</v>
      </c>
      <c r="AA524">
        <v>1</v>
      </c>
      <c r="AB524">
        <v>1</v>
      </c>
      <c r="AC524">
        <v>1</v>
      </c>
      <c r="AD524">
        <v>1</v>
      </c>
      <c r="AE524">
        <v>1</v>
      </c>
      <c r="AF524">
        <v>1</v>
      </c>
      <c r="AG524">
        <v>1</v>
      </c>
      <c r="AH524">
        <v>1</v>
      </c>
      <c r="AI524">
        <v>1</v>
      </c>
      <c r="AJ524">
        <v>1</v>
      </c>
      <c r="AK524">
        <v>1</v>
      </c>
      <c r="AL524">
        <v>0</v>
      </c>
      <c r="AM524" s="49" t="e">
        <v>#N/A</v>
      </c>
      <c r="AN524" s="49" t="e">
        <v>#N/A</v>
      </c>
      <c r="AO524" s="49" t="e">
        <v>#N/A</v>
      </c>
      <c r="AP524" s="49" t="e">
        <v>#N/A</v>
      </c>
      <c r="AQ524" s="49" t="e">
        <v>#N/A</v>
      </c>
      <c r="AR524" s="49" t="e">
        <v>#N/A</v>
      </c>
      <c r="AS524" s="49" t="e">
        <v>#N/A</v>
      </c>
      <c r="AT524" s="49" t="e">
        <v>#N/A</v>
      </c>
    </row>
    <row r="525" spans="1:46" x14ac:dyDescent="0.25">
      <c r="A525">
        <v>4</v>
      </c>
      <c r="B525" t="s">
        <v>493</v>
      </c>
      <c r="C525" t="s">
        <v>541</v>
      </c>
      <c r="D525" t="s">
        <v>9</v>
      </c>
      <c r="E525" t="s">
        <v>614</v>
      </c>
      <c r="F525" t="s">
        <v>615</v>
      </c>
      <c r="G525">
        <v>1</v>
      </c>
      <c r="H525">
        <v>1</v>
      </c>
      <c r="I525">
        <v>1</v>
      </c>
      <c r="J525">
        <v>1</v>
      </c>
      <c r="K525">
        <v>1</v>
      </c>
      <c r="L525">
        <v>1</v>
      </c>
      <c r="M525">
        <v>1</v>
      </c>
      <c r="N525">
        <v>1</v>
      </c>
      <c r="O525">
        <v>1</v>
      </c>
      <c r="P525">
        <v>1</v>
      </c>
      <c r="Q525">
        <v>1</v>
      </c>
      <c r="R525">
        <v>1</v>
      </c>
      <c r="S525">
        <v>1</v>
      </c>
      <c r="T525">
        <v>1</v>
      </c>
      <c r="U525">
        <v>1</v>
      </c>
      <c r="V525">
        <v>1</v>
      </c>
      <c r="W525">
        <v>1</v>
      </c>
      <c r="X525">
        <v>1</v>
      </c>
      <c r="Y525">
        <v>1</v>
      </c>
      <c r="Z525">
        <v>1</v>
      </c>
      <c r="AA525">
        <v>1</v>
      </c>
      <c r="AB525">
        <v>1</v>
      </c>
      <c r="AC525">
        <v>1</v>
      </c>
      <c r="AD525">
        <v>1</v>
      </c>
      <c r="AE525">
        <v>1</v>
      </c>
      <c r="AF525">
        <v>1</v>
      </c>
      <c r="AG525">
        <v>1</v>
      </c>
      <c r="AH525">
        <v>1</v>
      </c>
      <c r="AI525">
        <v>1</v>
      </c>
      <c r="AJ525">
        <v>1</v>
      </c>
      <c r="AK525">
        <v>1</v>
      </c>
      <c r="AL525">
        <v>0</v>
      </c>
      <c r="AM525" s="49" t="e">
        <v>#N/A</v>
      </c>
      <c r="AN525" s="49" t="e">
        <v>#N/A</v>
      </c>
      <c r="AO525" s="49" t="e">
        <v>#N/A</v>
      </c>
      <c r="AP525" s="49" t="e">
        <v>#N/A</v>
      </c>
      <c r="AQ525" s="49" t="e">
        <v>#N/A</v>
      </c>
      <c r="AR525" s="49" t="e">
        <v>#N/A</v>
      </c>
      <c r="AS525" s="49" t="e">
        <v>#N/A</v>
      </c>
      <c r="AT525" s="49" t="e">
        <v>#N/A</v>
      </c>
    </row>
    <row r="526" spans="1:46" x14ac:dyDescent="0.25">
      <c r="A526">
        <v>4</v>
      </c>
      <c r="B526" t="s">
        <v>60</v>
      </c>
      <c r="C526" t="s">
        <v>60</v>
      </c>
      <c r="D526" t="s">
        <v>61</v>
      </c>
      <c r="E526" t="s">
        <v>614</v>
      </c>
      <c r="F526" t="s">
        <v>615</v>
      </c>
      <c r="G526">
        <v>1</v>
      </c>
      <c r="H526">
        <v>1</v>
      </c>
      <c r="I526">
        <v>1</v>
      </c>
      <c r="J526">
        <v>1</v>
      </c>
      <c r="K526">
        <v>1</v>
      </c>
      <c r="L526">
        <v>1</v>
      </c>
      <c r="M526">
        <v>1</v>
      </c>
      <c r="N526">
        <v>1</v>
      </c>
      <c r="O526">
        <v>1</v>
      </c>
      <c r="P526">
        <v>1</v>
      </c>
      <c r="Q526">
        <v>1</v>
      </c>
      <c r="R526">
        <v>1</v>
      </c>
      <c r="S526">
        <v>1</v>
      </c>
      <c r="T526">
        <v>1</v>
      </c>
      <c r="U526">
        <v>1</v>
      </c>
      <c r="V526">
        <v>1</v>
      </c>
      <c r="W526">
        <v>1</v>
      </c>
      <c r="X526">
        <v>1</v>
      </c>
      <c r="Y526">
        <v>1</v>
      </c>
      <c r="Z526">
        <v>1</v>
      </c>
      <c r="AA526">
        <v>1</v>
      </c>
      <c r="AB526">
        <v>1</v>
      </c>
      <c r="AC526">
        <v>1</v>
      </c>
      <c r="AD526">
        <v>1</v>
      </c>
      <c r="AE526">
        <v>1</v>
      </c>
      <c r="AF526">
        <v>1</v>
      </c>
      <c r="AG526">
        <v>1</v>
      </c>
      <c r="AH526">
        <v>1</v>
      </c>
      <c r="AI526">
        <v>1</v>
      </c>
      <c r="AJ526">
        <v>1</v>
      </c>
      <c r="AK526">
        <v>1</v>
      </c>
      <c r="AL526">
        <v>1</v>
      </c>
      <c r="AM526" s="49" t="s">
        <v>61</v>
      </c>
      <c r="AN526" s="49" t="s">
        <v>14</v>
      </c>
      <c r="AO526" s="49" t="s">
        <v>500</v>
      </c>
      <c r="AP526" s="49" t="s">
        <v>501</v>
      </c>
      <c r="AQ526" s="49" t="s">
        <v>502</v>
      </c>
      <c r="AR526" s="49" t="s">
        <v>487</v>
      </c>
      <c r="AS526" s="49" t="s">
        <v>488</v>
      </c>
      <c r="AT526" s="49" t="s">
        <v>489</v>
      </c>
    </row>
    <row r="527" spans="1:46" x14ac:dyDescent="0.25">
      <c r="A527">
        <v>4</v>
      </c>
      <c r="B527" t="s">
        <v>148</v>
      </c>
      <c r="C527" t="s">
        <v>148</v>
      </c>
      <c r="D527" t="s">
        <v>411</v>
      </c>
      <c r="E527" t="s">
        <v>614</v>
      </c>
      <c r="F527" t="s">
        <v>615</v>
      </c>
      <c r="G527">
        <v>1</v>
      </c>
      <c r="H527">
        <v>1</v>
      </c>
      <c r="I527">
        <v>1</v>
      </c>
      <c r="J527">
        <v>1</v>
      </c>
      <c r="K527">
        <v>1</v>
      </c>
      <c r="L527">
        <v>1</v>
      </c>
      <c r="M527">
        <v>1</v>
      </c>
      <c r="N527">
        <v>1</v>
      </c>
      <c r="O527">
        <v>1</v>
      </c>
      <c r="P527">
        <v>1</v>
      </c>
      <c r="Q527">
        <v>1</v>
      </c>
      <c r="R527">
        <v>1</v>
      </c>
      <c r="S527">
        <v>1</v>
      </c>
      <c r="T527">
        <v>1</v>
      </c>
      <c r="U527">
        <v>1</v>
      </c>
      <c r="V527">
        <v>1</v>
      </c>
      <c r="W527">
        <v>1</v>
      </c>
      <c r="X527">
        <v>1</v>
      </c>
      <c r="Y527">
        <v>1</v>
      </c>
      <c r="Z527">
        <v>1</v>
      </c>
      <c r="AA527">
        <v>1</v>
      </c>
      <c r="AB527">
        <v>1</v>
      </c>
      <c r="AC527">
        <v>1</v>
      </c>
      <c r="AD527">
        <v>1</v>
      </c>
      <c r="AE527">
        <v>1</v>
      </c>
      <c r="AF527">
        <v>1</v>
      </c>
      <c r="AG527">
        <v>1</v>
      </c>
      <c r="AH527">
        <v>1</v>
      </c>
      <c r="AI527">
        <v>1</v>
      </c>
      <c r="AJ527">
        <v>1</v>
      </c>
      <c r="AK527">
        <v>1</v>
      </c>
      <c r="AL527">
        <v>0</v>
      </c>
      <c r="AM527" s="49" t="s">
        <v>411</v>
      </c>
      <c r="AN527" s="49" t="s">
        <v>7</v>
      </c>
      <c r="AO527" s="49" t="s">
        <v>9</v>
      </c>
      <c r="AP527" s="49" t="s">
        <v>494</v>
      </c>
      <c r="AQ527" s="49" t="s">
        <v>9</v>
      </c>
      <c r="AR527" s="49" t="s">
        <v>495</v>
      </c>
      <c r="AS527" s="49" t="s">
        <v>496</v>
      </c>
      <c r="AT527" s="49" t="s">
        <v>497</v>
      </c>
    </row>
    <row r="528" spans="1:46" x14ac:dyDescent="0.25">
      <c r="A528">
        <v>4</v>
      </c>
      <c r="B528" t="s">
        <v>59</v>
      </c>
      <c r="C528" t="s">
        <v>59</v>
      </c>
      <c r="D528" t="s">
        <v>406</v>
      </c>
      <c r="E528" t="s">
        <v>614</v>
      </c>
      <c r="F528" t="s">
        <v>615</v>
      </c>
      <c r="G528">
        <v>1</v>
      </c>
      <c r="H528">
        <v>1</v>
      </c>
      <c r="I528">
        <v>1</v>
      </c>
      <c r="J528">
        <v>1</v>
      </c>
      <c r="K528">
        <v>1</v>
      </c>
      <c r="L528">
        <v>1</v>
      </c>
      <c r="M528">
        <v>1</v>
      </c>
      <c r="N528">
        <v>1</v>
      </c>
      <c r="O528">
        <v>1</v>
      </c>
      <c r="P528">
        <v>1</v>
      </c>
      <c r="Q528">
        <v>1</v>
      </c>
      <c r="R528">
        <v>1</v>
      </c>
      <c r="S528">
        <v>1</v>
      </c>
      <c r="T528">
        <v>1</v>
      </c>
      <c r="U528">
        <v>1</v>
      </c>
      <c r="V528">
        <v>1</v>
      </c>
      <c r="W528">
        <v>1</v>
      </c>
      <c r="X528">
        <v>1</v>
      </c>
      <c r="Y528">
        <v>1</v>
      </c>
      <c r="Z528">
        <v>1</v>
      </c>
      <c r="AA528">
        <v>1</v>
      </c>
      <c r="AB528">
        <v>1</v>
      </c>
      <c r="AC528">
        <v>1</v>
      </c>
      <c r="AD528">
        <v>1</v>
      </c>
      <c r="AE528">
        <v>1</v>
      </c>
      <c r="AF528">
        <v>1</v>
      </c>
      <c r="AG528">
        <v>1</v>
      </c>
      <c r="AH528">
        <v>1</v>
      </c>
      <c r="AI528">
        <v>1</v>
      </c>
      <c r="AJ528">
        <v>1</v>
      </c>
      <c r="AK528">
        <v>1</v>
      </c>
      <c r="AL528">
        <v>0</v>
      </c>
      <c r="AM528" s="49" t="s">
        <v>406</v>
      </c>
      <c r="AN528" s="49" t="s">
        <v>4</v>
      </c>
      <c r="AO528" s="49" t="s">
        <v>9</v>
      </c>
      <c r="AP528" s="49" t="s">
        <v>494</v>
      </c>
      <c r="AQ528" s="49" t="s">
        <v>9</v>
      </c>
      <c r="AR528" s="49" t="s">
        <v>495</v>
      </c>
      <c r="AS528" s="49" t="s">
        <v>496</v>
      </c>
      <c r="AT528" s="49" t="s">
        <v>497</v>
      </c>
    </row>
    <row r="529" spans="1:46" x14ac:dyDescent="0.25">
      <c r="A529">
        <v>4</v>
      </c>
      <c r="B529" t="s">
        <v>63</v>
      </c>
      <c r="C529" t="s">
        <v>63</v>
      </c>
      <c r="D529" t="s">
        <v>64</v>
      </c>
      <c r="E529" t="s">
        <v>614</v>
      </c>
      <c r="F529" t="s">
        <v>615</v>
      </c>
      <c r="G529">
        <v>1</v>
      </c>
      <c r="H529">
        <v>1</v>
      </c>
      <c r="I529">
        <v>1</v>
      </c>
      <c r="J529">
        <v>1</v>
      </c>
      <c r="K529">
        <v>1</v>
      </c>
      <c r="L529">
        <v>1</v>
      </c>
      <c r="M529">
        <v>1</v>
      </c>
      <c r="N529">
        <v>1</v>
      </c>
      <c r="O529">
        <v>1</v>
      </c>
      <c r="P529">
        <v>1</v>
      </c>
      <c r="Q529">
        <v>1</v>
      </c>
      <c r="R529">
        <v>1</v>
      </c>
      <c r="S529">
        <v>1</v>
      </c>
      <c r="T529">
        <v>1</v>
      </c>
      <c r="U529">
        <v>1</v>
      </c>
      <c r="V529">
        <v>1</v>
      </c>
      <c r="W529">
        <v>1</v>
      </c>
      <c r="X529">
        <v>1</v>
      </c>
      <c r="Y529">
        <v>1</v>
      </c>
      <c r="Z529">
        <v>1</v>
      </c>
      <c r="AA529">
        <v>1</v>
      </c>
      <c r="AB529">
        <v>1</v>
      </c>
      <c r="AC529">
        <v>1</v>
      </c>
      <c r="AD529">
        <v>1</v>
      </c>
      <c r="AE529">
        <v>1</v>
      </c>
      <c r="AF529">
        <v>1</v>
      </c>
      <c r="AG529">
        <v>1</v>
      </c>
      <c r="AH529">
        <v>1</v>
      </c>
      <c r="AI529">
        <v>1</v>
      </c>
      <c r="AJ529">
        <v>1</v>
      </c>
      <c r="AK529">
        <v>1</v>
      </c>
      <c r="AL529">
        <v>1</v>
      </c>
      <c r="AM529" s="49" t="s">
        <v>64</v>
      </c>
      <c r="AN529" s="49" t="s">
        <v>14</v>
      </c>
      <c r="AO529" s="49" t="s">
        <v>506</v>
      </c>
      <c r="AP529" s="49" t="s">
        <v>501</v>
      </c>
      <c r="AQ529" s="49" t="s">
        <v>10</v>
      </c>
      <c r="AR529" s="49" t="s">
        <v>487</v>
      </c>
      <c r="AS529" s="49" t="s">
        <v>488</v>
      </c>
      <c r="AT529" s="49" t="s">
        <v>489</v>
      </c>
    </row>
    <row r="530" spans="1:46" x14ac:dyDescent="0.25">
      <c r="A530">
        <v>4</v>
      </c>
      <c r="B530" t="s">
        <v>65</v>
      </c>
      <c r="C530" t="s">
        <v>65</v>
      </c>
      <c r="D530" t="s">
        <v>66</v>
      </c>
      <c r="E530" t="s">
        <v>614</v>
      </c>
      <c r="F530" t="s">
        <v>615</v>
      </c>
      <c r="G530">
        <v>1</v>
      </c>
      <c r="H530">
        <v>1</v>
      </c>
      <c r="I530">
        <v>1</v>
      </c>
      <c r="J530">
        <v>1</v>
      </c>
      <c r="K530">
        <v>1</v>
      </c>
      <c r="L530">
        <v>1</v>
      </c>
      <c r="M530">
        <v>1</v>
      </c>
      <c r="N530">
        <v>1</v>
      </c>
      <c r="O530">
        <v>1</v>
      </c>
      <c r="P530">
        <v>1</v>
      </c>
      <c r="Q530">
        <v>1</v>
      </c>
      <c r="R530">
        <v>1</v>
      </c>
      <c r="S530">
        <v>1</v>
      </c>
      <c r="T530">
        <v>1</v>
      </c>
      <c r="U530">
        <v>1</v>
      </c>
      <c r="V530">
        <v>1</v>
      </c>
      <c r="W530">
        <v>1</v>
      </c>
      <c r="X530">
        <v>1</v>
      </c>
      <c r="Y530">
        <v>1</v>
      </c>
      <c r="Z530">
        <v>1</v>
      </c>
      <c r="AA530">
        <v>1</v>
      </c>
      <c r="AB530">
        <v>1</v>
      </c>
      <c r="AC530">
        <v>1</v>
      </c>
      <c r="AD530">
        <v>1</v>
      </c>
      <c r="AE530">
        <v>1</v>
      </c>
      <c r="AF530">
        <v>1</v>
      </c>
      <c r="AG530">
        <v>1</v>
      </c>
      <c r="AH530">
        <v>1</v>
      </c>
      <c r="AI530">
        <v>1</v>
      </c>
      <c r="AJ530">
        <v>1</v>
      </c>
      <c r="AK530">
        <v>1</v>
      </c>
      <c r="AL530">
        <v>1</v>
      </c>
      <c r="AM530" s="49" t="s">
        <v>66</v>
      </c>
      <c r="AN530" s="49" t="s">
        <v>14</v>
      </c>
      <c r="AO530" s="49" t="s">
        <v>500</v>
      </c>
      <c r="AP530" s="49" t="s">
        <v>501</v>
      </c>
      <c r="AQ530" s="49" t="s">
        <v>502</v>
      </c>
      <c r="AR530" s="49" t="s">
        <v>487</v>
      </c>
      <c r="AS530" s="49" t="s">
        <v>488</v>
      </c>
      <c r="AT530" s="49" t="s">
        <v>489</v>
      </c>
    </row>
    <row r="531" spans="1:46" x14ac:dyDescent="0.25">
      <c r="A531">
        <v>4</v>
      </c>
      <c r="B531" t="s">
        <v>69</v>
      </c>
      <c r="C531" t="s">
        <v>69</v>
      </c>
      <c r="D531" t="s">
        <v>70</v>
      </c>
      <c r="E531" t="s">
        <v>614</v>
      </c>
      <c r="F531" t="s">
        <v>615</v>
      </c>
      <c r="G531">
        <v>1</v>
      </c>
      <c r="H531">
        <v>1</v>
      </c>
      <c r="I531">
        <v>1</v>
      </c>
      <c r="J531">
        <v>1</v>
      </c>
      <c r="K531">
        <v>1</v>
      </c>
      <c r="L531">
        <v>1</v>
      </c>
      <c r="M531">
        <v>1</v>
      </c>
      <c r="N531">
        <v>1</v>
      </c>
      <c r="O531">
        <v>1</v>
      </c>
      <c r="P531">
        <v>1</v>
      </c>
      <c r="Q531">
        <v>1</v>
      </c>
      <c r="R531">
        <v>1</v>
      </c>
      <c r="S531">
        <v>1</v>
      </c>
      <c r="T531">
        <v>1</v>
      </c>
      <c r="U531">
        <v>1</v>
      </c>
      <c r="V531">
        <v>1</v>
      </c>
      <c r="W531">
        <v>1</v>
      </c>
      <c r="X531">
        <v>1</v>
      </c>
      <c r="Y531">
        <v>1</v>
      </c>
      <c r="Z531">
        <v>1</v>
      </c>
      <c r="AA531">
        <v>1</v>
      </c>
      <c r="AB531">
        <v>1</v>
      </c>
      <c r="AC531">
        <v>1</v>
      </c>
      <c r="AD531">
        <v>1</v>
      </c>
      <c r="AE531">
        <v>1</v>
      </c>
      <c r="AF531">
        <v>1</v>
      </c>
      <c r="AG531">
        <v>1</v>
      </c>
      <c r="AH531">
        <v>1</v>
      </c>
      <c r="AI531">
        <v>1</v>
      </c>
      <c r="AJ531">
        <v>1</v>
      </c>
      <c r="AK531">
        <v>1</v>
      </c>
      <c r="AL531">
        <v>1</v>
      </c>
      <c r="AM531" s="49" t="s">
        <v>70</v>
      </c>
      <c r="AN531" s="49" t="s">
        <v>14</v>
      </c>
      <c r="AO531" s="49" t="s">
        <v>509</v>
      </c>
      <c r="AP531" s="49" t="s">
        <v>505</v>
      </c>
      <c r="AQ531" s="49" t="s">
        <v>13</v>
      </c>
      <c r="AR531" s="49" t="s">
        <v>487</v>
      </c>
      <c r="AS531" s="49" t="s">
        <v>488</v>
      </c>
      <c r="AT531" s="49" t="s">
        <v>489</v>
      </c>
    </row>
    <row r="532" spans="1:46" x14ac:dyDescent="0.25">
      <c r="A532">
        <v>4</v>
      </c>
      <c r="B532" t="s">
        <v>71</v>
      </c>
      <c r="C532" t="s">
        <v>71</v>
      </c>
      <c r="D532" t="s">
        <v>72</v>
      </c>
      <c r="E532" t="s">
        <v>614</v>
      </c>
      <c r="F532" t="s">
        <v>615</v>
      </c>
      <c r="G532">
        <v>1</v>
      </c>
      <c r="H532">
        <v>1</v>
      </c>
      <c r="I532">
        <v>1</v>
      </c>
      <c r="J532">
        <v>1</v>
      </c>
      <c r="K532">
        <v>1</v>
      </c>
      <c r="L532">
        <v>1</v>
      </c>
      <c r="M532">
        <v>1</v>
      </c>
      <c r="N532">
        <v>1</v>
      </c>
      <c r="O532">
        <v>1</v>
      </c>
      <c r="P532">
        <v>1</v>
      </c>
      <c r="Q532">
        <v>1</v>
      </c>
      <c r="R532">
        <v>1</v>
      </c>
      <c r="S532">
        <v>1</v>
      </c>
      <c r="T532">
        <v>1</v>
      </c>
      <c r="U532">
        <v>1</v>
      </c>
      <c r="V532">
        <v>1</v>
      </c>
      <c r="W532">
        <v>1</v>
      </c>
      <c r="X532">
        <v>1</v>
      </c>
      <c r="Y532">
        <v>1</v>
      </c>
      <c r="Z532">
        <v>1</v>
      </c>
      <c r="AA532">
        <v>1</v>
      </c>
      <c r="AB532">
        <v>1</v>
      </c>
      <c r="AC532">
        <v>1</v>
      </c>
      <c r="AD532">
        <v>1</v>
      </c>
      <c r="AE532">
        <v>1</v>
      </c>
      <c r="AF532">
        <v>1</v>
      </c>
      <c r="AG532">
        <v>1</v>
      </c>
      <c r="AH532">
        <v>1</v>
      </c>
      <c r="AI532">
        <v>1</v>
      </c>
      <c r="AJ532">
        <v>1</v>
      </c>
      <c r="AK532">
        <v>1</v>
      </c>
      <c r="AL532">
        <v>1</v>
      </c>
      <c r="AM532" s="49" t="s">
        <v>72</v>
      </c>
      <c r="AN532" s="49" t="s">
        <v>14</v>
      </c>
      <c r="AO532" s="49" t="s">
        <v>500</v>
      </c>
      <c r="AP532" s="49" t="s">
        <v>505</v>
      </c>
      <c r="AQ532" s="49" t="s">
        <v>13</v>
      </c>
      <c r="AR532" s="49" t="s">
        <v>487</v>
      </c>
      <c r="AS532" s="49" t="s">
        <v>488</v>
      </c>
      <c r="AT532" s="49" t="s">
        <v>489</v>
      </c>
    </row>
    <row r="533" spans="1:46" x14ac:dyDescent="0.25">
      <c r="A533">
        <v>4</v>
      </c>
      <c r="B533" t="s">
        <v>73</v>
      </c>
      <c r="C533" t="s">
        <v>73</v>
      </c>
      <c r="D533" t="s">
        <v>408</v>
      </c>
      <c r="E533" t="s">
        <v>614</v>
      </c>
      <c r="F533" t="s">
        <v>615</v>
      </c>
      <c r="G533">
        <v>1</v>
      </c>
      <c r="H533">
        <v>1</v>
      </c>
      <c r="I533">
        <v>1</v>
      </c>
      <c r="J533">
        <v>1</v>
      </c>
      <c r="K533">
        <v>1</v>
      </c>
      <c r="L533">
        <v>1</v>
      </c>
      <c r="M533">
        <v>1</v>
      </c>
      <c r="N533">
        <v>1</v>
      </c>
      <c r="O533">
        <v>1</v>
      </c>
      <c r="P533">
        <v>1</v>
      </c>
      <c r="Q533">
        <v>1</v>
      </c>
      <c r="R533">
        <v>1</v>
      </c>
      <c r="S533">
        <v>1</v>
      </c>
      <c r="T533">
        <v>1</v>
      </c>
      <c r="U533">
        <v>1</v>
      </c>
      <c r="V533">
        <v>1</v>
      </c>
      <c r="W533">
        <v>1</v>
      </c>
      <c r="X533">
        <v>1</v>
      </c>
      <c r="Y533">
        <v>1</v>
      </c>
      <c r="Z533">
        <v>1</v>
      </c>
      <c r="AA533">
        <v>1</v>
      </c>
      <c r="AB533">
        <v>1</v>
      </c>
      <c r="AC533">
        <v>1</v>
      </c>
      <c r="AD533">
        <v>1</v>
      </c>
      <c r="AE533">
        <v>1</v>
      </c>
      <c r="AF533">
        <v>1</v>
      </c>
      <c r="AG533">
        <v>1</v>
      </c>
      <c r="AH533">
        <v>1</v>
      </c>
      <c r="AI533">
        <v>1</v>
      </c>
      <c r="AJ533">
        <v>1</v>
      </c>
      <c r="AK533">
        <v>1</v>
      </c>
      <c r="AL533">
        <v>1</v>
      </c>
      <c r="AM533" s="49" t="s">
        <v>408</v>
      </c>
      <c r="AN533" s="49" t="s">
        <v>14</v>
      </c>
      <c r="AO533" s="49" t="s">
        <v>500</v>
      </c>
      <c r="AP533" s="49" t="s">
        <v>501</v>
      </c>
      <c r="AQ533" s="49" t="s">
        <v>502</v>
      </c>
      <c r="AR533" s="49" t="s">
        <v>495</v>
      </c>
      <c r="AS533" s="49" t="s">
        <v>496</v>
      </c>
      <c r="AT533" s="49" t="s">
        <v>497</v>
      </c>
    </row>
    <row r="534" spans="1:46" x14ac:dyDescent="0.25">
      <c r="A534">
        <v>4</v>
      </c>
      <c r="B534" t="s">
        <v>86</v>
      </c>
      <c r="C534" t="s">
        <v>86</v>
      </c>
      <c r="D534" t="s">
        <v>87</v>
      </c>
      <c r="E534" t="s">
        <v>614</v>
      </c>
      <c r="F534" t="s">
        <v>615</v>
      </c>
      <c r="G534">
        <v>1</v>
      </c>
      <c r="H534">
        <v>1</v>
      </c>
      <c r="I534">
        <v>1</v>
      </c>
      <c r="J534">
        <v>1</v>
      </c>
      <c r="K534">
        <v>1</v>
      </c>
      <c r="L534">
        <v>1</v>
      </c>
      <c r="M534">
        <v>1</v>
      </c>
      <c r="N534">
        <v>1</v>
      </c>
      <c r="O534">
        <v>1</v>
      </c>
      <c r="P534">
        <v>1</v>
      </c>
      <c r="Q534">
        <v>1</v>
      </c>
      <c r="R534">
        <v>1</v>
      </c>
      <c r="S534">
        <v>1</v>
      </c>
      <c r="T534">
        <v>1</v>
      </c>
      <c r="U534">
        <v>1</v>
      </c>
      <c r="V534">
        <v>1</v>
      </c>
      <c r="W534">
        <v>1</v>
      </c>
      <c r="X534">
        <v>1</v>
      </c>
      <c r="Y534">
        <v>1</v>
      </c>
      <c r="Z534">
        <v>1</v>
      </c>
      <c r="AA534">
        <v>1</v>
      </c>
      <c r="AB534">
        <v>1</v>
      </c>
      <c r="AC534">
        <v>1</v>
      </c>
      <c r="AD534">
        <v>1</v>
      </c>
      <c r="AE534">
        <v>1</v>
      </c>
      <c r="AF534">
        <v>1</v>
      </c>
      <c r="AG534">
        <v>1</v>
      </c>
      <c r="AH534">
        <v>1</v>
      </c>
      <c r="AI534">
        <v>1</v>
      </c>
      <c r="AJ534">
        <v>1</v>
      </c>
      <c r="AK534">
        <v>1</v>
      </c>
      <c r="AL534">
        <v>0</v>
      </c>
      <c r="AM534" s="49" t="s">
        <v>87</v>
      </c>
      <c r="AN534" s="49" t="s">
        <v>14</v>
      </c>
      <c r="AO534" s="49" t="s">
        <v>485</v>
      </c>
      <c r="AP534" s="49" t="s">
        <v>505</v>
      </c>
      <c r="AQ534" s="49" t="s">
        <v>13</v>
      </c>
      <c r="AR534" s="49" t="s">
        <v>495</v>
      </c>
      <c r="AS534" s="49" t="s">
        <v>488</v>
      </c>
      <c r="AT534" s="49" t="s">
        <v>489</v>
      </c>
    </row>
    <row r="535" spans="1:46" x14ac:dyDescent="0.25">
      <c r="A535">
        <v>4</v>
      </c>
      <c r="B535" t="s">
        <v>82</v>
      </c>
      <c r="C535" t="s">
        <v>82</v>
      </c>
      <c r="D535" t="s">
        <v>83</v>
      </c>
      <c r="E535" t="s">
        <v>614</v>
      </c>
      <c r="F535" t="s">
        <v>615</v>
      </c>
      <c r="G535">
        <v>1</v>
      </c>
      <c r="H535">
        <v>1</v>
      </c>
      <c r="I535">
        <v>1</v>
      </c>
      <c r="J535">
        <v>1</v>
      </c>
      <c r="K535">
        <v>1</v>
      </c>
      <c r="L535">
        <v>1</v>
      </c>
      <c r="M535">
        <v>1</v>
      </c>
      <c r="N535">
        <v>1</v>
      </c>
      <c r="O535">
        <v>1</v>
      </c>
      <c r="P535">
        <v>1</v>
      </c>
      <c r="Q535">
        <v>1</v>
      </c>
      <c r="R535">
        <v>1</v>
      </c>
      <c r="S535">
        <v>1</v>
      </c>
      <c r="T535">
        <v>1</v>
      </c>
      <c r="U535">
        <v>1</v>
      </c>
      <c r="V535">
        <v>1</v>
      </c>
      <c r="W535">
        <v>1</v>
      </c>
      <c r="X535">
        <v>1</v>
      </c>
      <c r="Y535">
        <v>1</v>
      </c>
      <c r="Z535">
        <v>1</v>
      </c>
      <c r="AA535">
        <v>1</v>
      </c>
      <c r="AB535">
        <v>1</v>
      </c>
      <c r="AC535">
        <v>1</v>
      </c>
      <c r="AD535">
        <v>1</v>
      </c>
      <c r="AE535">
        <v>1</v>
      </c>
      <c r="AF535">
        <v>1</v>
      </c>
      <c r="AG535">
        <v>1</v>
      </c>
      <c r="AH535">
        <v>1</v>
      </c>
      <c r="AI535">
        <v>1</v>
      </c>
      <c r="AJ535">
        <v>1</v>
      </c>
      <c r="AK535">
        <v>1</v>
      </c>
      <c r="AL535">
        <v>0</v>
      </c>
      <c r="AM535" s="49" t="s">
        <v>83</v>
      </c>
      <c r="AN535" s="49" t="s">
        <v>14</v>
      </c>
      <c r="AO535" s="49" t="s">
        <v>485</v>
      </c>
      <c r="AP535" s="49" t="s">
        <v>494</v>
      </c>
      <c r="AQ535" s="49" t="s">
        <v>11</v>
      </c>
      <c r="AR535" s="49" t="s">
        <v>487</v>
      </c>
      <c r="AS535" s="49" t="s">
        <v>488</v>
      </c>
      <c r="AT535" s="49" t="s">
        <v>489</v>
      </c>
    </row>
    <row r="536" spans="1:46" x14ac:dyDescent="0.25">
      <c r="A536">
        <v>4</v>
      </c>
      <c r="B536" t="s">
        <v>92</v>
      </c>
      <c r="C536" t="s">
        <v>92</v>
      </c>
      <c r="D536" t="s">
        <v>93</v>
      </c>
      <c r="E536" t="s">
        <v>614</v>
      </c>
      <c r="F536" t="s">
        <v>615</v>
      </c>
      <c r="G536">
        <v>1</v>
      </c>
      <c r="H536">
        <v>1</v>
      </c>
      <c r="I536">
        <v>1</v>
      </c>
      <c r="J536">
        <v>1</v>
      </c>
      <c r="K536">
        <v>1</v>
      </c>
      <c r="L536">
        <v>1</v>
      </c>
      <c r="M536">
        <v>1</v>
      </c>
      <c r="N536">
        <v>1</v>
      </c>
      <c r="O536">
        <v>1</v>
      </c>
      <c r="P536">
        <v>1</v>
      </c>
      <c r="Q536">
        <v>1</v>
      </c>
      <c r="R536">
        <v>1</v>
      </c>
      <c r="S536">
        <v>1</v>
      </c>
      <c r="T536">
        <v>1</v>
      </c>
      <c r="U536">
        <v>1</v>
      </c>
      <c r="V536">
        <v>1</v>
      </c>
      <c r="W536">
        <v>1</v>
      </c>
      <c r="X536">
        <v>1</v>
      </c>
      <c r="Y536">
        <v>1</v>
      </c>
      <c r="Z536">
        <v>1</v>
      </c>
      <c r="AA536">
        <v>1</v>
      </c>
      <c r="AB536">
        <v>1</v>
      </c>
      <c r="AC536">
        <v>1</v>
      </c>
      <c r="AD536">
        <v>1</v>
      </c>
      <c r="AE536">
        <v>1</v>
      </c>
      <c r="AF536">
        <v>1</v>
      </c>
      <c r="AG536">
        <v>1</v>
      </c>
      <c r="AH536">
        <v>1</v>
      </c>
      <c r="AI536">
        <v>1</v>
      </c>
      <c r="AJ536">
        <v>1</v>
      </c>
      <c r="AK536">
        <v>1</v>
      </c>
      <c r="AL536">
        <v>0</v>
      </c>
      <c r="AM536" s="49" t="s">
        <v>93</v>
      </c>
      <c r="AN536" s="49" t="s">
        <v>14</v>
      </c>
      <c r="AO536" s="49" t="s">
        <v>500</v>
      </c>
      <c r="AP536" s="49" t="s">
        <v>501</v>
      </c>
      <c r="AQ536" s="49" t="s">
        <v>502</v>
      </c>
      <c r="AR536" s="49" t="s">
        <v>495</v>
      </c>
      <c r="AS536" s="49" t="s">
        <v>488</v>
      </c>
      <c r="AT536" s="49" t="s">
        <v>489</v>
      </c>
    </row>
    <row r="537" spans="1:46" x14ac:dyDescent="0.25">
      <c r="A537">
        <v>4</v>
      </c>
      <c r="B537" t="s">
        <v>76</v>
      </c>
      <c r="C537" t="s">
        <v>76</v>
      </c>
      <c r="D537" t="s">
        <v>77</v>
      </c>
      <c r="E537" t="s">
        <v>614</v>
      </c>
      <c r="F537" t="s">
        <v>615</v>
      </c>
      <c r="G537">
        <v>1</v>
      </c>
      <c r="H537">
        <v>1</v>
      </c>
      <c r="I537">
        <v>1</v>
      </c>
      <c r="J537">
        <v>1</v>
      </c>
      <c r="K537">
        <v>1</v>
      </c>
      <c r="L537">
        <v>1</v>
      </c>
      <c r="M537">
        <v>1</v>
      </c>
      <c r="N537">
        <v>1</v>
      </c>
      <c r="O537">
        <v>1</v>
      </c>
      <c r="P537">
        <v>1</v>
      </c>
      <c r="Q537">
        <v>1</v>
      </c>
      <c r="R537">
        <v>1</v>
      </c>
      <c r="S537">
        <v>1</v>
      </c>
      <c r="T537">
        <v>1</v>
      </c>
      <c r="U537">
        <v>1</v>
      </c>
      <c r="V537">
        <v>1</v>
      </c>
      <c r="W537">
        <v>1</v>
      </c>
      <c r="X537">
        <v>1</v>
      </c>
      <c r="Y537">
        <v>1</v>
      </c>
      <c r="Z537">
        <v>1</v>
      </c>
      <c r="AA537">
        <v>1</v>
      </c>
      <c r="AB537">
        <v>1</v>
      </c>
      <c r="AC537">
        <v>1</v>
      </c>
      <c r="AD537">
        <v>1</v>
      </c>
      <c r="AE537">
        <v>1</v>
      </c>
      <c r="AF537">
        <v>1</v>
      </c>
      <c r="AG537">
        <v>1</v>
      </c>
      <c r="AH537">
        <v>1</v>
      </c>
      <c r="AI537">
        <v>1</v>
      </c>
      <c r="AJ537">
        <v>1</v>
      </c>
      <c r="AK537">
        <v>1</v>
      </c>
      <c r="AL537">
        <v>1</v>
      </c>
      <c r="AM537" s="49" t="s">
        <v>77</v>
      </c>
      <c r="AN537" s="49" t="s">
        <v>14</v>
      </c>
      <c r="AO537" s="49" t="s">
        <v>500</v>
      </c>
      <c r="AP537" s="49" t="s">
        <v>505</v>
      </c>
      <c r="AQ537" s="49" t="s">
        <v>13</v>
      </c>
      <c r="AR537" s="49" t="s">
        <v>487</v>
      </c>
      <c r="AS537" s="49" t="s">
        <v>488</v>
      </c>
      <c r="AT537" s="49" t="s">
        <v>489</v>
      </c>
    </row>
    <row r="538" spans="1:46" x14ac:dyDescent="0.25">
      <c r="A538">
        <v>4</v>
      </c>
      <c r="B538" t="s">
        <v>78</v>
      </c>
      <c r="C538" t="s">
        <v>78</v>
      </c>
      <c r="D538" t="s">
        <v>79</v>
      </c>
      <c r="E538" t="s">
        <v>614</v>
      </c>
      <c r="F538" t="s">
        <v>615</v>
      </c>
      <c r="G538">
        <v>1</v>
      </c>
      <c r="H538">
        <v>1</v>
      </c>
      <c r="I538">
        <v>1</v>
      </c>
      <c r="J538">
        <v>1</v>
      </c>
      <c r="K538">
        <v>1</v>
      </c>
      <c r="L538">
        <v>1</v>
      </c>
      <c r="M538">
        <v>1</v>
      </c>
      <c r="N538">
        <v>1</v>
      </c>
      <c r="O538">
        <v>1</v>
      </c>
      <c r="P538">
        <v>1</v>
      </c>
      <c r="Q538">
        <v>1</v>
      </c>
      <c r="R538">
        <v>1</v>
      </c>
      <c r="S538">
        <v>1</v>
      </c>
      <c r="T538">
        <v>1</v>
      </c>
      <c r="U538">
        <v>1</v>
      </c>
      <c r="V538">
        <v>1</v>
      </c>
      <c r="W538">
        <v>1</v>
      </c>
      <c r="X538">
        <v>1</v>
      </c>
      <c r="Y538">
        <v>1</v>
      </c>
      <c r="Z538">
        <v>1</v>
      </c>
      <c r="AA538">
        <v>1</v>
      </c>
      <c r="AB538">
        <v>1</v>
      </c>
      <c r="AC538">
        <v>1</v>
      </c>
      <c r="AD538">
        <v>1</v>
      </c>
      <c r="AE538">
        <v>1</v>
      </c>
      <c r="AF538">
        <v>1</v>
      </c>
      <c r="AG538">
        <v>1</v>
      </c>
      <c r="AH538">
        <v>1</v>
      </c>
      <c r="AI538">
        <v>1</v>
      </c>
      <c r="AJ538">
        <v>1</v>
      </c>
      <c r="AK538">
        <v>1</v>
      </c>
      <c r="AL538">
        <v>0</v>
      </c>
      <c r="AM538" s="49" t="s">
        <v>79</v>
      </c>
      <c r="AN538" s="49" t="s">
        <v>8</v>
      </c>
      <c r="AO538" s="49" t="s">
        <v>9</v>
      </c>
      <c r="AP538" s="49" t="s">
        <v>494</v>
      </c>
      <c r="AQ538" s="49" t="s">
        <v>9</v>
      </c>
      <c r="AR538" s="49" t="s">
        <v>487</v>
      </c>
      <c r="AS538" s="49" t="s">
        <v>488</v>
      </c>
      <c r="AT538" s="49" t="s">
        <v>489</v>
      </c>
    </row>
    <row r="539" spans="1:46" x14ac:dyDescent="0.25">
      <c r="A539">
        <v>4</v>
      </c>
      <c r="B539" t="s">
        <v>96</v>
      </c>
      <c r="C539" t="s">
        <v>96</v>
      </c>
      <c r="D539" t="s">
        <v>97</v>
      </c>
      <c r="E539" t="s">
        <v>614</v>
      </c>
      <c r="F539" t="s">
        <v>615</v>
      </c>
      <c r="G539">
        <v>1</v>
      </c>
      <c r="H539">
        <v>1</v>
      </c>
      <c r="I539">
        <v>1</v>
      </c>
      <c r="J539">
        <v>1</v>
      </c>
      <c r="K539">
        <v>1</v>
      </c>
      <c r="L539">
        <v>1</v>
      </c>
      <c r="M539">
        <v>1</v>
      </c>
      <c r="N539">
        <v>1</v>
      </c>
      <c r="O539">
        <v>1</v>
      </c>
      <c r="P539">
        <v>1</v>
      </c>
      <c r="Q539">
        <v>1</v>
      </c>
      <c r="R539">
        <v>1</v>
      </c>
      <c r="S539">
        <v>1</v>
      </c>
      <c r="T539">
        <v>1</v>
      </c>
      <c r="U539">
        <v>1</v>
      </c>
      <c r="V539">
        <v>1</v>
      </c>
      <c r="W539">
        <v>1</v>
      </c>
      <c r="X539">
        <v>1</v>
      </c>
      <c r="Y539">
        <v>1</v>
      </c>
      <c r="Z539">
        <v>1</v>
      </c>
      <c r="AA539">
        <v>1</v>
      </c>
      <c r="AB539">
        <v>1</v>
      </c>
      <c r="AC539">
        <v>1</v>
      </c>
      <c r="AD539">
        <v>1</v>
      </c>
      <c r="AE539">
        <v>1</v>
      </c>
      <c r="AF539">
        <v>1</v>
      </c>
      <c r="AG539">
        <v>1</v>
      </c>
      <c r="AH539">
        <v>1</v>
      </c>
      <c r="AI539">
        <v>1</v>
      </c>
      <c r="AJ539">
        <v>1</v>
      </c>
      <c r="AK539">
        <v>1</v>
      </c>
      <c r="AL539">
        <v>0</v>
      </c>
      <c r="AM539" s="49" t="s">
        <v>97</v>
      </c>
      <c r="AN539" s="49" t="s">
        <v>14</v>
      </c>
      <c r="AO539" s="49" t="s">
        <v>506</v>
      </c>
      <c r="AP539" s="49" t="s">
        <v>494</v>
      </c>
      <c r="AQ539" s="49" t="s">
        <v>10</v>
      </c>
      <c r="AR539" s="49" t="s">
        <v>495</v>
      </c>
      <c r="AS539" s="49" t="s">
        <v>488</v>
      </c>
      <c r="AT539" s="49" t="s">
        <v>489</v>
      </c>
    </row>
    <row r="540" spans="1:46" x14ac:dyDescent="0.25">
      <c r="A540">
        <v>4</v>
      </c>
      <c r="B540" t="s">
        <v>90</v>
      </c>
      <c r="C540" t="s">
        <v>90</v>
      </c>
      <c r="D540" t="s">
        <v>91</v>
      </c>
      <c r="E540" t="s">
        <v>614</v>
      </c>
      <c r="F540" t="s">
        <v>615</v>
      </c>
      <c r="G540">
        <v>1</v>
      </c>
      <c r="H540">
        <v>1</v>
      </c>
      <c r="I540">
        <v>1</v>
      </c>
      <c r="J540">
        <v>1</v>
      </c>
      <c r="K540">
        <v>1</v>
      </c>
      <c r="L540">
        <v>1</v>
      </c>
      <c r="M540">
        <v>1</v>
      </c>
      <c r="N540">
        <v>1</v>
      </c>
      <c r="O540">
        <v>1</v>
      </c>
      <c r="P540">
        <v>1</v>
      </c>
      <c r="Q540">
        <v>1</v>
      </c>
      <c r="R540">
        <v>1</v>
      </c>
      <c r="S540">
        <v>1</v>
      </c>
      <c r="T540">
        <v>1</v>
      </c>
      <c r="U540">
        <v>1</v>
      </c>
      <c r="V540">
        <v>1</v>
      </c>
      <c r="W540">
        <v>1</v>
      </c>
      <c r="X540">
        <v>1</v>
      </c>
      <c r="Y540">
        <v>1</v>
      </c>
      <c r="Z540">
        <v>1</v>
      </c>
      <c r="AA540">
        <v>1</v>
      </c>
      <c r="AB540">
        <v>1</v>
      </c>
      <c r="AC540">
        <v>1</v>
      </c>
      <c r="AD540">
        <v>1</v>
      </c>
      <c r="AE540">
        <v>1</v>
      </c>
      <c r="AF540">
        <v>1</v>
      </c>
      <c r="AG540">
        <v>1</v>
      </c>
      <c r="AH540">
        <v>1</v>
      </c>
      <c r="AI540">
        <v>1</v>
      </c>
      <c r="AJ540">
        <v>1</v>
      </c>
      <c r="AK540">
        <v>1</v>
      </c>
      <c r="AL540">
        <v>1</v>
      </c>
      <c r="AM540" s="49" t="s">
        <v>91</v>
      </c>
      <c r="AN540" s="49" t="s">
        <v>14</v>
      </c>
      <c r="AO540" s="49" t="s">
        <v>500</v>
      </c>
      <c r="AP540" s="49" t="s">
        <v>501</v>
      </c>
      <c r="AQ540" s="49" t="s">
        <v>502</v>
      </c>
      <c r="AR540" s="49" t="s">
        <v>487</v>
      </c>
      <c r="AS540" s="49" t="s">
        <v>488</v>
      </c>
      <c r="AT540" s="49" t="s">
        <v>489</v>
      </c>
    </row>
    <row r="541" spans="1:46" x14ac:dyDescent="0.25">
      <c r="A541">
        <v>4</v>
      </c>
      <c r="B541" t="s">
        <v>105</v>
      </c>
      <c r="C541" t="s">
        <v>105</v>
      </c>
      <c r="D541" t="s">
        <v>106</v>
      </c>
      <c r="E541" t="s">
        <v>614</v>
      </c>
      <c r="F541" t="s">
        <v>615</v>
      </c>
      <c r="G541">
        <v>1</v>
      </c>
      <c r="H541">
        <v>1</v>
      </c>
      <c r="I541">
        <v>1</v>
      </c>
      <c r="J541">
        <v>1</v>
      </c>
      <c r="K541">
        <v>1</v>
      </c>
      <c r="L541">
        <v>1</v>
      </c>
      <c r="M541">
        <v>1</v>
      </c>
      <c r="N541">
        <v>1</v>
      </c>
      <c r="O541">
        <v>1</v>
      </c>
      <c r="P541">
        <v>1</v>
      </c>
      <c r="Q541">
        <v>1</v>
      </c>
      <c r="R541">
        <v>1</v>
      </c>
      <c r="S541">
        <v>1</v>
      </c>
      <c r="T541">
        <v>1</v>
      </c>
      <c r="U541">
        <v>1</v>
      </c>
      <c r="V541">
        <v>1</v>
      </c>
      <c r="W541">
        <v>1</v>
      </c>
      <c r="X541">
        <v>1</v>
      </c>
      <c r="Y541">
        <v>1</v>
      </c>
      <c r="Z541">
        <v>1</v>
      </c>
      <c r="AA541">
        <v>1</v>
      </c>
      <c r="AB541">
        <v>1</v>
      </c>
      <c r="AC541">
        <v>1</v>
      </c>
      <c r="AD541">
        <v>1</v>
      </c>
      <c r="AE541">
        <v>1</v>
      </c>
      <c r="AF541">
        <v>1</v>
      </c>
      <c r="AG541">
        <v>1</v>
      </c>
      <c r="AH541">
        <v>1</v>
      </c>
      <c r="AI541">
        <v>1</v>
      </c>
      <c r="AJ541">
        <v>1</v>
      </c>
      <c r="AK541">
        <v>1</v>
      </c>
      <c r="AL541">
        <v>0</v>
      </c>
      <c r="AM541" s="49" t="s">
        <v>106</v>
      </c>
      <c r="AN541" s="49" t="s">
        <v>4</v>
      </c>
      <c r="AO541" s="49" t="s">
        <v>9</v>
      </c>
      <c r="AP541" s="49" t="s">
        <v>501</v>
      </c>
      <c r="AQ541" s="49" t="s">
        <v>9</v>
      </c>
      <c r="AR541" s="49" t="s">
        <v>495</v>
      </c>
      <c r="AS541" s="49" t="s">
        <v>488</v>
      </c>
      <c r="AT541" s="49" t="s">
        <v>489</v>
      </c>
    </row>
    <row r="542" spans="1:46" x14ac:dyDescent="0.25">
      <c r="A542">
        <v>4</v>
      </c>
      <c r="B542" t="s">
        <v>98</v>
      </c>
      <c r="C542" t="s">
        <v>98</v>
      </c>
      <c r="D542" t="s">
        <v>99</v>
      </c>
      <c r="E542" t="s">
        <v>614</v>
      </c>
      <c r="F542" t="s">
        <v>615</v>
      </c>
      <c r="G542">
        <v>1</v>
      </c>
      <c r="H542">
        <v>1</v>
      </c>
      <c r="I542">
        <v>1</v>
      </c>
      <c r="J542">
        <v>1</v>
      </c>
      <c r="K542">
        <v>1</v>
      </c>
      <c r="L542">
        <v>1</v>
      </c>
      <c r="M542">
        <v>1</v>
      </c>
      <c r="N542">
        <v>1</v>
      </c>
      <c r="O542">
        <v>1</v>
      </c>
      <c r="P542">
        <v>1</v>
      </c>
      <c r="Q542">
        <v>1</v>
      </c>
      <c r="R542">
        <v>1</v>
      </c>
      <c r="S542">
        <v>1</v>
      </c>
      <c r="T542">
        <v>1</v>
      </c>
      <c r="U542">
        <v>1</v>
      </c>
      <c r="V542">
        <v>1</v>
      </c>
      <c r="W542">
        <v>1</v>
      </c>
      <c r="X542">
        <v>1</v>
      </c>
      <c r="Y542">
        <v>1</v>
      </c>
      <c r="Z542">
        <v>1</v>
      </c>
      <c r="AA542">
        <v>1</v>
      </c>
      <c r="AB542">
        <v>1</v>
      </c>
      <c r="AC542">
        <v>1</v>
      </c>
      <c r="AD542">
        <v>1</v>
      </c>
      <c r="AE542">
        <v>1</v>
      </c>
      <c r="AF542">
        <v>1</v>
      </c>
      <c r="AG542">
        <v>1</v>
      </c>
      <c r="AH542">
        <v>1</v>
      </c>
      <c r="AI542">
        <v>1</v>
      </c>
      <c r="AJ542">
        <v>1</v>
      </c>
      <c r="AK542">
        <v>1</v>
      </c>
      <c r="AL542">
        <v>1</v>
      </c>
      <c r="AM542" s="49" t="s">
        <v>99</v>
      </c>
      <c r="AN542" s="49" t="s">
        <v>14</v>
      </c>
      <c r="AO542" s="49" t="s">
        <v>506</v>
      </c>
      <c r="AP542" s="49" t="s">
        <v>501</v>
      </c>
      <c r="AQ542" s="49" t="s">
        <v>10</v>
      </c>
      <c r="AR542" s="49" t="s">
        <v>487</v>
      </c>
      <c r="AS542" s="49" t="s">
        <v>488</v>
      </c>
      <c r="AT542" s="49" t="s">
        <v>489</v>
      </c>
    </row>
    <row r="543" spans="1:46" x14ac:dyDescent="0.25">
      <c r="A543">
        <v>4</v>
      </c>
      <c r="B543" t="s">
        <v>102</v>
      </c>
      <c r="C543" t="s">
        <v>102</v>
      </c>
      <c r="D543" t="s">
        <v>409</v>
      </c>
      <c r="E543" t="s">
        <v>614</v>
      </c>
      <c r="F543" t="s">
        <v>615</v>
      </c>
      <c r="G543">
        <v>1</v>
      </c>
      <c r="H543">
        <v>1</v>
      </c>
      <c r="I543">
        <v>1</v>
      </c>
      <c r="J543">
        <v>1</v>
      </c>
      <c r="K543">
        <v>1</v>
      </c>
      <c r="L543">
        <v>1</v>
      </c>
      <c r="M543">
        <v>1</v>
      </c>
      <c r="N543">
        <v>1</v>
      </c>
      <c r="O543">
        <v>1</v>
      </c>
      <c r="P543">
        <v>1</v>
      </c>
      <c r="Q543">
        <v>1</v>
      </c>
      <c r="R543">
        <v>1</v>
      </c>
      <c r="S543">
        <v>1</v>
      </c>
      <c r="T543">
        <v>1</v>
      </c>
      <c r="U543">
        <v>1</v>
      </c>
      <c r="V543">
        <v>1</v>
      </c>
      <c r="W543">
        <v>1</v>
      </c>
      <c r="X543">
        <v>1</v>
      </c>
      <c r="Y543">
        <v>1</v>
      </c>
      <c r="Z543">
        <v>1</v>
      </c>
      <c r="AA543">
        <v>1</v>
      </c>
      <c r="AB543">
        <v>1</v>
      </c>
      <c r="AC543">
        <v>1</v>
      </c>
      <c r="AD543">
        <v>1</v>
      </c>
      <c r="AE543">
        <v>1</v>
      </c>
      <c r="AF543">
        <v>1</v>
      </c>
      <c r="AG543">
        <v>1</v>
      </c>
      <c r="AH543">
        <v>1</v>
      </c>
      <c r="AI543">
        <v>1</v>
      </c>
      <c r="AJ543">
        <v>1</v>
      </c>
      <c r="AK543">
        <v>1</v>
      </c>
      <c r="AL543">
        <v>0</v>
      </c>
      <c r="AM543" s="49" t="s">
        <v>409</v>
      </c>
      <c r="AN543" s="49" t="s">
        <v>14</v>
      </c>
      <c r="AO543" s="49" t="s">
        <v>485</v>
      </c>
      <c r="AP543" s="49" t="s">
        <v>505</v>
      </c>
      <c r="AQ543" s="49" t="s">
        <v>13</v>
      </c>
      <c r="AR543" s="49" t="s">
        <v>495</v>
      </c>
      <c r="AS543" s="49" t="s">
        <v>496</v>
      </c>
      <c r="AT543" s="49" t="s">
        <v>497</v>
      </c>
    </row>
    <row r="544" spans="1:46" x14ac:dyDescent="0.25">
      <c r="A544">
        <v>4</v>
      </c>
      <c r="B544" t="s">
        <v>84</v>
      </c>
      <c r="C544" t="s">
        <v>84</v>
      </c>
      <c r="D544" t="s">
        <v>85</v>
      </c>
      <c r="E544" t="s">
        <v>614</v>
      </c>
      <c r="F544" t="s">
        <v>615</v>
      </c>
      <c r="G544">
        <v>1</v>
      </c>
      <c r="H544">
        <v>1</v>
      </c>
      <c r="I544">
        <v>1</v>
      </c>
      <c r="J544">
        <v>1</v>
      </c>
      <c r="K544">
        <v>1</v>
      </c>
      <c r="L544">
        <v>1</v>
      </c>
      <c r="M544">
        <v>1</v>
      </c>
      <c r="N544">
        <v>1</v>
      </c>
      <c r="O544">
        <v>1</v>
      </c>
      <c r="P544">
        <v>1</v>
      </c>
      <c r="Q544">
        <v>1</v>
      </c>
      <c r="R544">
        <v>1</v>
      </c>
      <c r="S544">
        <v>1</v>
      </c>
      <c r="T544">
        <v>1</v>
      </c>
      <c r="U544">
        <v>1</v>
      </c>
      <c r="V544">
        <v>1</v>
      </c>
      <c r="W544">
        <v>1</v>
      </c>
      <c r="X544">
        <v>1</v>
      </c>
      <c r="Y544">
        <v>1</v>
      </c>
      <c r="Z544">
        <v>1</v>
      </c>
      <c r="AA544">
        <v>1</v>
      </c>
      <c r="AB544">
        <v>1</v>
      </c>
      <c r="AC544">
        <v>1</v>
      </c>
      <c r="AD544">
        <v>1</v>
      </c>
      <c r="AE544">
        <v>1</v>
      </c>
      <c r="AF544">
        <v>1</v>
      </c>
      <c r="AG544">
        <v>1</v>
      </c>
      <c r="AH544">
        <v>1</v>
      </c>
      <c r="AI544">
        <v>1</v>
      </c>
      <c r="AJ544">
        <v>1</v>
      </c>
      <c r="AK544">
        <v>1</v>
      </c>
      <c r="AL544">
        <v>1</v>
      </c>
      <c r="AM544" s="49" t="s">
        <v>85</v>
      </c>
      <c r="AN544" s="49" t="s">
        <v>14</v>
      </c>
      <c r="AO544" s="49" t="s">
        <v>500</v>
      </c>
      <c r="AP544" s="49" t="s">
        <v>501</v>
      </c>
      <c r="AQ544" s="49" t="s">
        <v>502</v>
      </c>
      <c r="AR544" s="49" t="s">
        <v>487</v>
      </c>
      <c r="AS544" s="49" t="s">
        <v>488</v>
      </c>
      <c r="AT544" s="49" t="s">
        <v>489</v>
      </c>
    </row>
    <row r="545" spans="1:46" x14ac:dyDescent="0.25">
      <c r="A545">
        <v>4</v>
      </c>
      <c r="B545" t="s">
        <v>223</v>
      </c>
      <c r="C545" t="s">
        <v>223</v>
      </c>
      <c r="D545" t="s">
        <v>224</v>
      </c>
      <c r="E545" t="s">
        <v>614</v>
      </c>
      <c r="F545" t="s">
        <v>615</v>
      </c>
      <c r="G545">
        <v>0</v>
      </c>
      <c r="H545">
        <v>0</v>
      </c>
      <c r="I545">
        <v>0</v>
      </c>
      <c r="J545">
        <v>0</v>
      </c>
      <c r="K545">
        <v>0</v>
      </c>
      <c r="L545">
        <v>1</v>
      </c>
      <c r="M545">
        <v>1</v>
      </c>
      <c r="N545">
        <v>1</v>
      </c>
      <c r="O545">
        <v>1</v>
      </c>
      <c r="P545">
        <v>1</v>
      </c>
      <c r="Q545">
        <v>1</v>
      </c>
      <c r="R545">
        <v>1</v>
      </c>
      <c r="S545">
        <v>1</v>
      </c>
      <c r="T545">
        <v>1</v>
      </c>
      <c r="U545">
        <v>1</v>
      </c>
      <c r="V545">
        <v>1</v>
      </c>
      <c r="W545">
        <v>1</v>
      </c>
      <c r="X545">
        <v>1</v>
      </c>
      <c r="Y545">
        <v>1</v>
      </c>
      <c r="Z545">
        <v>1</v>
      </c>
      <c r="AA545">
        <v>1</v>
      </c>
      <c r="AB545">
        <v>1</v>
      </c>
      <c r="AC545">
        <v>1</v>
      </c>
      <c r="AD545">
        <v>1</v>
      </c>
      <c r="AE545">
        <v>1</v>
      </c>
      <c r="AF545">
        <v>1</v>
      </c>
      <c r="AG545">
        <v>1</v>
      </c>
      <c r="AH545">
        <v>1</v>
      </c>
      <c r="AI545">
        <v>1</v>
      </c>
      <c r="AJ545">
        <v>1</v>
      </c>
      <c r="AK545">
        <v>1</v>
      </c>
      <c r="AL545">
        <v>0</v>
      </c>
      <c r="AM545" s="49" t="s">
        <v>224</v>
      </c>
      <c r="AN545" s="49" t="s">
        <v>14</v>
      </c>
      <c r="AO545" s="49" t="s">
        <v>485</v>
      </c>
      <c r="AP545" s="49" t="s">
        <v>494</v>
      </c>
      <c r="AQ545" s="49" t="s">
        <v>11</v>
      </c>
      <c r="AR545" s="49" t="s">
        <v>487</v>
      </c>
      <c r="AS545" s="49" t="s">
        <v>488</v>
      </c>
      <c r="AT545" s="49" t="s">
        <v>489</v>
      </c>
    </row>
    <row r="546" spans="1:46" x14ac:dyDescent="0.25">
      <c r="A546">
        <v>4</v>
      </c>
      <c r="B546" t="s">
        <v>119</v>
      </c>
      <c r="C546" t="s">
        <v>119</v>
      </c>
      <c r="D546" t="s">
        <v>120</v>
      </c>
      <c r="E546" t="s">
        <v>614</v>
      </c>
      <c r="F546" t="s">
        <v>615</v>
      </c>
      <c r="G546">
        <v>1</v>
      </c>
      <c r="H546">
        <v>1</v>
      </c>
      <c r="I546">
        <v>1</v>
      </c>
      <c r="J546">
        <v>1</v>
      </c>
      <c r="K546">
        <v>1</v>
      </c>
      <c r="L546">
        <v>1</v>
      </c>
      <c r="M546">
        <v>1</v>
      </c>
      <c r="N546">
        <v>1</v>
      </c>
      <c r="O546">
        <v>1</v>
      </c>
      <c r="P546">
        <v>1</v>
      </c>
      <c r="Q546">
        <v>1</v>
      </c>
      <c r="R546">
        <v>1</v>
      </c>
      <c r="S546">
        <v>1</v>
      </c>
      <c r="T546">
        <v>1</v>
      </c>
      <c r="U546">
        <v>1</v>
      </c>
      <c r="V546">
        <v>1</v>
      </c>
      <c r="W546">
        <v>1</v>
      </c>
      <c r="X546">
        <v>1</v>
      </c>
      <c r="Y546">
        <v>1</v>
      </c>
      <c r="Z546">
        <v>1</v>
      </c>
      <c r="AA546">
        <v>1</v>
      </c>
      <c r="AB546">
        <v>1</v>
      </c>
      <c r="AC546">
        <v>1</v>
      </c>
      <c r="AD546">
        <v>1</v>
      </c>
      <c r="AE546">
        <v>1</v>
      </c>
      <c r="AF546">
        <v>1</v>
      </c>
      <c r="AG546">
        <v>1</v>
      </c>
      <c r="AH546">
        <v>1</v>
      </c>
      <c r="AI546">
        <v>1</v>
      </c>
      <c r="AJ546">
        <v>1</v>
      </c>
      <c r="AK546">
        <v>1</v>
      </c>
      <c r="AL546">
        <v>0</v>
      </c>
      <c r="AM546" s="49" t="s">
        <v>120</v>
      </c>
      <c r="AN546" s="49" t="s">
        <v>5</v>
      </c>
      <c r="AO546" s="49" t="s">
        <v>9</v>
      </c>
      <c r="AP546" s="49" t="s">
        <v>494</v>
      </c>
      <c r="AQ546" s="49" t="s">
        <v>9</v>
      </c>
      <c r="AR546" s="49" t="s">
        <v>487</v>
      </c>
      <c r="AS546" s="49" t="s">
        <v>488</v>
      </c>
      <c r="AT546" s="49" t="s">
        <v>489</v>
      </c>
    </row>
    <row r="547" spans="1:46" x14ac:dyDescent="0.25">
      <c r="A547">
        <v>4</v>
      </c>
      <c r="B547" t="s">
        <v>109</v>
      </c>
      <c r="C547" t="s">
        <v>109</v>
      </c>
      <c r="D547" t="s">
        <v>110</v>
      </c>
      <c r="E547" t="s">
        <v>614</v>
      </c>
      <c r="F547" t="s">
        <v>615</v>
      </c>
      <c r="G547">
        <v>1</v>
      </c>
      <c r="H547">
        <v>1</v>
      </c>
      <c r="I547">
        <v>1</v>
      </c>
      <c r="J547">
        <v>1</v>
      </c>
      <c r="K547">
        <v>1</v>
      </c>
      <c r="L547">
        <v>1</v>
      </c>
      <c r="M547">
        <v>1</v>
      </c>
      <c r="N547">
        <v>1</v>
      </c>
      <c r="O547">
        <v>1</v>
      </c>
      <c r="P547">
        <v>1</v>
      </c>
      <c r="Q547">
        <v>1</v>
      </c>
      <c r="R547">
        <v>0</v>
      </c>
      <c r="S547">
        <v>0</v>
      </c>
      <c r="T547">
        <v>0</v>
      </c>
      <c r="U547">
        <v>0</v>
      </c>
      <c r="V547">
        <v>0</v>
      </c>
      <c r="W547">
        <v>0</v>
      </c>
      <c r="X547">
        <v>0</v>
      </c>
      <c r="Y547">
        <v>0</v>
      </c>
      <c r="Z547">
        <v>0</v>
      </c>
      <c r="AA547">
        <v>1</v>
      </c>
      <c r="AB547">
        <v>1</v>
      </c>
      <c r="AC547">
        <v>1</v>
      </c>
      <c r="AD547">
        <v>1</v>
      </c>
      <c r="AE547">
        <v>1</v>
      </c>
      <c r="AF547">
        <v>1</v>
      </c>
      <c r="AG547">
        <v>1</v>
      </c>
      <c r="AH547">
        <v>1</v>
      </c>
      <c r="AI547">
        <v>1</v>
      </c>
      <c r="AJ547">
        <v>1</v>
      </c>
      <c r="AK547">
        <v>1</v>
      </c>
      <c r="AL547">
        <v>1</v>
      </c>
      <c r="AM547" s="49" t="s">
        <v>110</v>
      </c>
      <c r="AN547" s="49" t="s">
        <v>14</v>
      </c>
      <c r="AO547" s="49" t="s">
        <v>507</v>
      </c>
      <c r="AP547" s="49" t="s">
        <v>505</v>
      </c>
      <c r="AQ547" s="49" t="s">
        <v>13</v>
      </c>
      <c r="AR547" s="49" t="s">
        <v>487</v>
      </c>
      <c r="AS547" s="49" t="s">
        <v>488</v>
      </c>
      <c r="AT547" s="49" t="s">
        <v>489</v>
      </c>
    </row>
    <row r="548" spans="1:46" x14ac:dyDescent="0.25">
      <c r="A548">
        <v>4</v>
      </c>
      <c r="B548" t="s">
        <v>113</v>
      </c>
      <c r="C548" t="s">
        <v>113</v>
      </c>
      <c r="D548" t="s">
        <v>114</v>
      </c>
      <c r="E548" t="s">
        <v>614</v>
      </c>
      <c r="F548" t="s">
        <v>615</v>
      </c>
      <c r="G548">
        <v>1</v>
      </c>
      <c r="H548">
        <v>1</v>
      </c>
      <c r="I548">
        <v>1</v>
      </c>
      <c r="J548">
        <v>1</v>
      </c>
      <c r="K548">
        <v>1</v>
      </c>
      <c r="L548">
        <v>1</v>
      </c>
      <c r="M548">
        <v>1</v>
      </c>
      <c r="N548">
        <v>1</v>
      </c>
      <c r="O548">
        <v>1</v>
      </c>
      <c r="P548">
        <v>1</v>
      </c>
      <c r="Q548">
        <v>1</v>
      </c>
      <c r="R548">
        <v>1</v>
      </c>
      <c r="S548">
        <v>1</v>
      </c>
      <c r="T548">
        <v>1</v>
      </c>
      <c r="U548">
        <v>1</v>
      </c>
      <c r="V548">
        <v>1</v>
      </c>
      <c r="W548">
        <v>1</v>
      </c>
      <c r="X548">
        <v>1</v>
      </c>
      <c r="Y548">
        <v>1</v>
      </c>
      <c r="Z548">
        <v>1</v>
      </c>
      <c r="AA548">
        <v>1</v>
      </c>
      <c r="AB548">
        <v>1</v>
      </c>
      <c r="AC548">
        <v>1</v>
      </c>
      <c r="AD548">
        <v>1</v>
      </c>
      <c r="AE548">
        <v>1</v>
      </c>
      <c r="AF548">
        <v>1</v>
      </c>
      <c r="AG548">
        <v>1</v>
      </c>
      <c r="AH548">
        <v>1</v>
      </c>
      <c r="AI548">
        <v>1</v>
      </c>
      <c r="AJ548">
        <v>1</v>
      </c>
      <c r="AK548">
        <v>1</v>
      </c>
      <c r="AL548">
        <v>1</v>
      </c>
      <c r="AM548" s="49" t="s">
        <v>114</v>
      </c>
      <c r="AN548" s="49" t="s">
        <v>14</v>
      </c>
      <c r="AO548" s="49" t="s">
        <v>506</v>
      </c>
      <c r="AP548" s="49" t="s">
        <v>505</v>
      </c>
      <c r="AQ548" s="49" t="s">
        <v>10</v>
      </c>
      <c r="AR548" s="49" t="s">
        <v>495</v>
      </c>
      <c r="AS548" s="49" t="s">
        <v>488</v>
      </c>
      <c r="AT548" s="49" t="s">
        <v>489</v>
      </c>
    </row>
    <row r="549" spans="1:46" x14ac:dyDescent="0.25">
      <c r="A549">
        <v>4</v>
      </c>
      <c r="B549" t="s">
        <v>493</v>
      </c>
      <c r="C549" t="s">
        <v>542</v>
      </c>
      <c r="D549" t="s">
        <v>543</v>
      </c>
      <c r="E549" t="s">
        <v>614</v>
      </c>
      <c r="F549" t="s">
        <v>615</v>
      </c>
      <c r="G549">
        <v>1</v>
      </c>
      <c r="H549">
        <v>1</v>
      </c>
      <c r="I549">
        <v>1</v>
      </c>
      <c r="J549">
        <v>1</v>
      </c>
      <c r="K549">
        <v>1</v>
      </c>
      <c r="L549">
        <v>1</v>
      </c>
      <c r="M549">
        <v>1</v>
      </c>
      <c r="N549">
        <v>1</v>
      </c>
      <c r="O549">
        <v>1</v>
      </c>
      <c r="P549">
        <v>1</v>
      </c>
      <c r="Q549">
        <v>1</v>
      </c>
      <c r="R549">
        <v>1</v>
      </c>
      <c r="S549">
        <v>1</v>
      </c>
      <c r="T549">
        <v>1</v>
      </c>
      <c r="U549">
        <v>1</v>
      </c>
      <c r="V549">
        <v>1</v>
      </c>
      <c r="W549">
        <v>1</v>
      </c>
      <c r="X549">
        <v>1</v>
      </c>
      <c r="Y549">
        <v>1</v>
      </c>
      <c r="Z549">
        <v>1</v>
      </c>
      <c r="AA549">
        <v>1</v>
      </c>
      <c r="AB549">
        <v>1</v>
      </c>
      <c r="AC549">
        <v>1</v>
      </c>
      <c r="AD549">
        <v>1</v>
      </c>
      <c r="AE549">
        <v>1</v>
      </c>
      <c r="AF549">
        <v>1</v>
      </c>
      <c r="AG549">
        <v>1</v>
      </c>
      <c r="AH549">
        <v>1</v>
      </c>
      <c r="AI549">
        <v>1</v>
      </c>
      <c r="AJ549">
        <v>1</v>
      </c>
      <c r="AK549">
        <v>1</v>
      </c>
      <c r="AL549">
        <v>0</v>
      </c>
      <c r="AM549" s="49" t="e">
        <v>#N/A</v>
      </c>
      <c r="AN549" s="49" t="e">
        <v>#N/A</v>
      </c>
      <c r="AO549" s="49" t="e">
        <v>#N/A</v>
      </c>
      <c r="AP549" s="49" t="e">
        <v>#N/A</v>
      </c>
      <c r="AQ549" s="49" t="e">
        <v>#N/A</v>
      </c>
      <c r="AR549" s="49" t="e">
        <v>#N/A</v>
      </c>
      <c r="AS549" s="49" t="e">
        <v>#N/A</v>
      </c>
      <c r="AT549" s="49" t="e">
        <v>#N/A</v>
      </c>
    </row>
    <row r="550" spans="1:46" x14ac:dyDescent="0.25">
      <c r="A550">
        <v>4</v>
      </c>
      <c r="B550" t="s">
        <v>544</v>
      </c>
      <c r="C550" t="s">
        <v>544</v>
      </c>
      <c r="D550" t="s">
        <v>545</v>
      </c>
      <c r="E550" t="s">
        <v>614</v>
      </c>
      <c r="F550" t="s">
        <v>615</v>
      </c>
      <c r="G550">
        <v>1</v>
      </c>
      <c r="H550">
        <v>1</v>
      </c>
      <c r="I550">
        <v>1</v>
      </c>
      <c r="J550">
        <v>1</v>
      </c>
      <c r="K550">
        <v>1</v>
      </c>
      <c r="L550">
        <v>1</v>
      </c>
      <c r="M550">
        <v>1</v>
      </c>
      <c r="N550">
        <v>1</v>
      </c>
      <c r="O550">
        <v>1</v>
      </c>
      <c r="P550">
        <v>1</v>
      </c>
      <c r="Q550">
        <v>1</v>
      </c>
      <c r="R550">
        <v>1</v>
      </c>
      <c r="S550">
        <v>1</v>
      </c>
      <c r="T550">
        <v>1</v>
      </c>
      <c r="U550">
        <v>1</v>
      </c>
      <c r="V550">
        <v>1</v>
      </c>
      <c r="W550">
        <v>1</v>
      </c>
      <c r="X550">
        <v>1</v>
      </c>
      <c r="Y550">
        <v>1</v>
      </c>
      <c r="Z550">
        <v>1</v>
      </c>
      <c r="AA550">
        <v>1</v>
      </c>
      <c r="AB550">
        <v>1</v>
      </c>
      <c r="AC550">
        <v>1</v>
      </c>
      <c r="AD550">
        <v>1</v>
      </c>
      <c r="AE550">
        <v>1</v>
      </c>
      <c r="AF550">
        <v>1</v>
      </c>
      <c r="AG550">
        <v>1</v>
      </c>
      <c r="AH550">
        <v>1</v>
      </c>
      <c r="AI550">
        <v>1</v>
      </c>
      <c r="AJ550">
        <v>1</v>
      </c>
      <c r="AK550">
        <v>1</v>
      </c>
      <c r="AL550">
        <v>0</v>
      </c>
      <c r="AM550" s="49" t="e">
        <v>#N/A</v>
      </c>
      <c r="AN550" s="49" t="e">
        <v>#N/A</v>
      </c>
      <c r="AO550" s="49" t="e">
        <v>#N/A</v>
      </c>
      <c r="AP550" s="49" t="e">
        <v>#N/A</v>
      </c>
      <c r="AQ550" s="49" t="e">
        <v>#N/A</v>
      </c>
      <c r="AR550" s="49" t="e">
        <v>#N/A</v>
      </c>
      <c r="AS550" s="49" t="e">
        <v>#N/A</v>
      </c>
      <c r="AT550" s="49" t="e">
        <v>#N/A</v>
      </c>
    </row>
    <row r="551" spans="1:46" x14ac:dyDescent="0.25">
      <c r="A551">
        <v>4</v>
      </c>
      <c r="B551" t="s">
        <v>124</v>
      </c>
      <c r="C551" t="s">
        <v>124</v>
      </c>
      <c r="D551" t="s">
        <v>125</v>
      </c>
      <c r="E551" t="s">
        <v>614</v>
      </c>
      <c r="F551" t="s">
        <v>615</v>
      </c>
      <c r="G551">
        <v>1</v>
      </c>
      <c r="H551">
        <v>1</v>
      </c>
      <c r="I551">
        <v>1</v>
      </c>
      <c r="J551">
        <v>1</v>
      </c>
      <c r="K551">
        <v>1</v>
      </c>
      <c r="L551">
        <v>1</v>
      </c>
      <c r="M551">
        <v>1</v>
      </c>
      <c r="N551">
        <v>1</v>
      </c>
      <c r="O551">
        <v>1</v>
      </c>
      <c r="P551">
        <v>1</v>
      </c>
      <c r="Q551">
        <v>1</v>
      </c>
      <c r="R551">
        <v>1</v>
      </c>
      <c r="S551">
        <v>1</v>
      </c>
      <c r="T551">
        <v>1</v>
      </c>
      <c r="U551">
        <v>1</v>
      </c>
      <c r="V551">
        <v>1</v>
      </c>
      <c r="W551">
        <v>1</v>
      </c>
      <c r="X551">
        <v>1</v>
      </c>
      <c r="Y551">
        <v>1</v>
      </c>
      <c r="Z551">
        <v>1</v>
      </c>
      <c r="AA551">
        <v>1</v>
      </c>
      <c r="AB551">
        <v>1</v>
      </c>
      <c r="AC551">
        <v>1</v>
      </c>
      <c r="AD551">
        <v>1</v>
      </c>
      <c r="AE551">
        <v>1</v>
      </c>
      <c r="AF551">
        <v>1</v>
      </c>
      <c r="AG551">
        <v>1</v>
      </c>
      <c r="AH551">
        <v>1</v>
      </c>
      <c r="AI551">
        <v>1</v>
      </c>
      <c r="AJ551">
        <v>1</v>
      </c>
      <c r="AK551">
        <v>1</v>
      </c>
      <c r="AL551">
        <v>1</v>
      </c>
      <c r="AM551" s="49" t="s">
        <v>125</v>
      </c>
      <c r="AN551" s="49" t="s">
        <v>14</v>
      </c>
      <c r="AO551" s="49" t="s">
        <v>506</v>
      </c>
      <c r="AP551" s="49" t="s">
        <v>501</v>
      </c>
      <c r="AQ551" s="49" t="s">
        <v>10</v>
      </c>
      <c r="AR551" s="49" t="s">
        <v>487</v>
      </c>
      <c r="AS551" s="49" t="s">
        <v>488</v>
      </c>
      <c r="AT551" s="49" t="s">
        <v>489</v>
      </c>
    </row>
    <row r="552" spans="1:46" x14ac:dyDescent="0.25">
      <c r="A552">
        <v>4</v>
      </c>
      <c r="B552" t="s">
        <v>130</v>
      </c>
      <c r="C552" t="s">
        <v>130</v>
      </c>
      <c r="D552" t="s">
        <v>131</v>
      </c>
      <c r="E552" t="s">
        <v>614</v>
      </c>
      <c r="F552" t="s">
        <v>615</v>
      </c>
      <c r="G552">
        <v>1</v>
      </c>
      <c r="H552">
        <v>1</v>
      </c>
      <c r="I552">
        <v>1</v>
      </c>
      <c r="J552">
        <v>1</v>
      </c>
      <c r="K552">
        <v>1</v>
      </c>
      <c r="L552">
        <v>1</v>
      </c>
      <c r="M552">
        <v>1</v>
      </c>
      <c r="N552">
        <v>1</v>
      </c>
      <c r="O552">
        <v>1</v>
      </c>
      <c r="P552">
        <v>1</v>
      </c>
      <c r="Q552">
        <v>1</v>
      </c>
      <c r="R552">
        <v>1</v>
      </c>
      <c r="S552">
        <v>1</v>
      </c>
      <c r="T552">
        <v>1</v>
      </c>
      <c r="U552">
        <v>1</v>
      </c>
      <c r="V552">
        <v>1</v>
      </c>
      <c r="W552">
        <v>1</v>
      </c>
      <c r="X552">
        <v>1</v>
      </c>
      <c r="Y552">
        <v>1</v>
      </c>
      <c r="Z552">
        <v>1</v>
      </c>
      <c r="AA552">
        <v>1</v>
      </c>
      <c r="AB552">
        <v>1</v>
      </c>
      <c r="AC552">
        <v>1</v>
      </c>
      <c r="AD552">
        <v>1</v>
      </c>
      <c r="AE552">
        <v>1</v>
      </c>
      <c r="AF552">
        <v>1</v>
      </c>
      <c r="AG552">
        <v>1</v>
      </c>
      <c r="AH552">
        <v>1</v>
      </c>
      <c r="AI552">
        <v>1</v>
      </c>
      <c r="AJ552">
        <v>1</v>
      </c>
      <c r="AK552">
        <v>1</v>
      </c>
      <c r="AL552">
        <v>1</v>
      </c>
      <c r="AM552" s="49" t="s">
        <v>131</v>
      </c>
      <c r="AN552" s="49" t="s">
        <v>14</v>
      </c>
      <c r="AO552" s="49" t="s">
        <v>507</v>
      </c>
      <c r="AP552" s="49" t="s">
        <v>501</v>
      </c>
      <c r="AQ552" s="49" t="s">
        <v>10</v>
      </c>
      <c r="AR552" s="49" t="s">
        <v>487</v>
      </c>
      <c r="AS552" s="49" t="s">
        <v>488</v>
      </c>
      <c r="AT552" s="49" t="s">
        <v>489</v>
      </c>
    </row>
    <row r="553" spans="1:46" x14ac:dyDescent="0.25">
      <c r="A553">
        <v>4</v>
      </c>
      <c r="B553" t="s">
        <v>117</v>
      </c>
      <c r="C553" t="s">
        <v>117</v>
      </c>
      <c r="D553" t="s">
        <v>546</v>
      </c>
      <c r="E553" t="s">
        <v>614</v>
      </c>
      <c r="F553" t="s">
        <v>615</v>
      </c>
      <c r="G553">
        <v>1</v>
      </c>
      <c r="H553">
        <v>1</v>
      </c>
      <c r="I553">
        <v>1</v>
      </c>
      <c r="J553">
        <v>1</v>
      </c>
      <c r="K553">
        <v>1</v>
      </c>
      <c r="L553">
        <v>1</v>
      </c>
      <c r="M553">
        <v>1</v>
      </c>
      <c r="N553">
        <v>1</v>
      </c>
      <c r="O553">
        <v>1</v>
      </c>
      <c r="P553">
        <v>1</v>
      </c>
      <c r="Q553">
        <v>1</v>
      </c>
      <c r="R553">
        <v>1</v>
      </c>
      <c r="S553">
        <v>1</v>
      </c>
      <c r="T553">
        <v>1</v>
      </c>
      <c r="U553">
        <v>1</v>
      </c>
      <c r="V553">
        <v>1</v>
      </c>
      <c r="W553">
        <v>1</v>
      </c>
      <c r="X553">
        <v>1</v>
      </c>
      <c r="Y553">
        <v>1</v>
      </c>
      <c r="Z553">
        <v>1</v>
      </c>
      <c r="AA553">
        <v>1</v>
      </c>
      <c r="AB553">
        <v>1</v>
      </c>
      <c r="AC553">
        <v>1</v>
      </c>
      <c r="AD553">
        <v>1</v>
      </c>
      <c r="AE553">
        <v>1</v>
      </c>
      <c r="AF553">
        <v>1</v>
      </c>
      <c r="AG553">
        <v>1</v>
      </c>
      <c r="AH553">
        <v>1</v>
      </c>
      <c r="AI553">
        <v>1</v>
      </c>
      <c r="AJ553">
        <v>1</v>
      </c>
      <c r="AK553">
        <v>1</v>
      </c>
      <c r="AL553">
        <v>0</v>
      </c>
      <c r="AM553" s="49" t="s">
        <v>118</v>
      </c>
      <c r="AN553" s="49" t="s">
        <v>8</v>
      </c>
      <c r="AO553" s="49" t="s">
        <v>9</v>
      </c>
      <c r="AP553" s="49" t="s">
        <v>494</v>
      </c>
      <c r="AQ553" s="49" t="s">
        <v>9</v>
      </c>
      <c r="AR553" s="49" t="s">
        <v>487</v>
      </c>
      <c r="AS553" s="49" t="s">
        <v>488</v>
      </c>
      <c r="AT553" s="49" t="s">
        <v>489</v>
      </c>
    </row>
    <row r="554" spans="1:46" x14ac:dyDescent="0.25">
      <c r="A554">
        <v>4</v>
      </c>
      <c r="B554" t="s">
        <v>192</v>
      </c>
      <c r="C554" t="s">
        <v>192</v>
      </c>
      <c r="D554" t="s">
        <v>193</v>
      </c>
      <c r="E554" t="s">
        <v>614</v>
      </c>
      <c r="F554" t="s">
        <v>615</v>
      </c>
      <c r="G554">
        <v>1</v>
      </c>
      <c r="H554">
        <v>1</v>
      </c>
      <c r="I554">
        <v>1</v>
      </c>
      <c r="J554">
        <v>1</v>
      </c>
      <c r="K554">
        <v>1</v>
      </c>
      <c r="L554">
        <v>1</v>
      </c>
      <c r="M554">
        <v>1</v>
      </c>
      <c r="N554">
        <v>1</v>
      </c>
      <c r="O554">
        <v>1</v>
      </c>
      <c r="P554">
        <v>1</v>
      </c>
      <c r="Q554">
        <v>1</v>
      </c>
      <c r="R554">
        <v>1</v>
      </c>
      <c r="S554">
        <v>1</v>
      </c>
      <c r="T554">
        <v>1</v>
      </c>
      <c r="U554">
        <v>1</v>
      </c>
      <c r="V554">
        <v>1</v>
      </c>
      <c r="W554">
        <v>1</v>
      </c>
      <c r="X554">
        <v>1</v>
      </c>
      <c r="Y554">
        <v>1</v>
      </c>
      <c r="Z554">
        <v>1</v>
      </c>
      <c r="AA554">
        <v>1</v>
      </c>
      <c r="AB554">
        <v>1</v>
      </c>
      <c r="AC554">
        <v>1</v>
      </c>
      <c r="AD554">
        <v>1</v>
      </c>
      <c r="AE554">
        <v>1</v>
      </c>
      <c r="AF554">
        <v>1</v>
      </c>
      <c r="AG554">
        <v>1</v>
      </c>
      <c r="AH554">
        <v>1</v>
      </c>
      <c r="AI554">
        <v>1</v>
      </c>
      <c r="AJ554">
        <v>1</v>
      </c>
      <c r="AK554">
        <v>1</v>
      </c>
      <c r="AL554">
        <v>1</v>
      </c>
      <c r="AM554" s="49" t="s">
        <v>193</v>
      </c>
      <c r="AN554" s="49" t="s">
        <v>14</v>
      </c>
      <c r="AO554" s="49" t="s">
        <v>500</v>
      </c>
      <c r="AP554" s="49" t="s">
        <v>505</v>
      </c>
      <c r="AQ554" s="49" t="s">
        <v>13</v>
      </c>
      <c r="AR554" s="49" t="s">
        <v>487</v>
      </c>
      <c r="AS554" s="49" t="s">
        <v>488</v>
      </c>
      <c r="AT554" s="49" t="s">
        <v>489</v>
      </c>
    </row>
    <row r="555" spans="1:46" x14ac:dyDescent="0.25">
      <c r="A555">
        <v>4</v>
      </c>
      <c r="B555" t="s">
        <v>132</v>
      </c>
      <c r="C555" t="s">
        <v>132</v>
      </c>
      <c r="D555" t="s">
        <v>133</v>
      </c>
      <c r="E555" t="s">
        <v>614</v>
      </c>
      <c r="F555" t="s">
        <v>615</v>
      </c>
      <c r="G555">
        <v>1</v>
      </c>
      <c r="H555">
        <v>1</v>
      </c>
      <c r="I555">
        <v>1</v>
      </c>
      <c r="J555">
        <v>1</v>
      </c>
      <c r="K555">
        <v>1</v>
      </c>
      <c r="L555">
        <v>1</v>
      </c>
      <c r="M555">
        <v>1</v>
      </c>
      <c r="N555">
        <v>1</v>
      </c>
      <c r="O555">
        <v>1</v>
      </c>
      <c r="P555">
        <v>1</v>
      </c>
      <c r="Q555">
        <v>1</v>
      </c>
      <c r="R555">
        <v>1</v>
      </c>
      <c r="S555">
        <v>1</v>
      </c>
      <c r="T555">
        <v>1</v>
      </c>
      <c r="U555">
        <v>1</v>
      </c>
      <c r="V555">
        <v>1</v>
      </c>
      <c r="W555">
        <v>1</v>
      </c>
      <c r="X555">
        <v>1</v>
      </c>
      <c r="Y555">
        <v>1</v>
      </c>
      <c r="Z555">
        <v>1</v>
      </c>
      <c r="AA555">
        <v>1</v>
      </c>
      <c r="AB555">
        <v>1</v>
      </c>
      <c r="AC555">
        <v>1</v>
      </c>
      <c r="AD555">
        <v>1</v>
      </c>
      <c r="AE555">
        <v>1</v>
      </c>
      <c r="AF555">
        <v>1</v>
      </c>
      <c r="AG555">
        <v>1</v>
      </c>
      <c r="AH555">
        <v>1</v>
      </c>
      <c r="AI555">
        <v>1</v>
      </c>
      <c r="AJ555">
        <v>1</v>
      </c>
      <c r="AK555">
        <v>1</v>
      </c>
      <c r="AL555">
        <v>0</v>
      </c>
      <c r="AM555" s="49" t="s">
        <v>133</v>
      </c>
      <c r="AN555" s="49" t="s">
        <v>14</v>
      </c>
      <c r="AO555" s="49" t="s">
        <v>507</v>
      </c>
      <c r="AP555" s="49" t="s">
        <v>501</v>
      </c>
      <c r="AQ555" s="49" t="s">
        <v>10</v>
      </c>
      <c r="AR555" s="49" t="s">
        <v>487</v>
      </c>
      <c r="AS555" s="49" t="s">
        <v>488</v>
      </c>
      <c r="AT555" s="49" t="s">
        <v>489</v>
      </c>
    </row>
    <row r="556" spans="1:46" x14ac:dyDescent="0.25">
      <c r="A556">
        <v>4</v>
      </c>
      <c r="B556" t="s">
        <v>134</v>
      </c>
      <c r="C556" t="s">
        <v>134</v>
      </c>
      <c r="D556" t="s">
        <v>135</v>
      </c>
      <c r="E556" t="s">
        <v>614</v>
      </c>
      <c r="F556" t="s">
        <v>615</v>
      </c>
      <c r="G556">
        <v>1</v>
      </c>
      <c r="H556">
        <v>1</v>
      </c>
      <c r="I556">
        <v>1</v>
      </c>
      <c r="J556">
        <v>1</v>
      </c>
      <c r="K556">
        <v>1</v>
      </c>
      <c r="L556">
        <v>1</v>
      </c>
      <c r="M556">
        <v>1</v>
      </c>
      <c r="N556">
        <v>1</v>
      </c>
      <c r="O556">
        <v>1</v>
      </c>
      <c r="P556">
        <v>1</v>
      </c>
      <c r="Q556">
        <v>1</v>
      </c>
      <c r="R556">
        <v>1</v>
      </c>
      <c r="S556">
        <v>1</v>
      </c>
      <c r="T556">
        <v>1</v>
      </c>
      <c r="U556">
        <v>1</v>
      </c>
      <c r="V556">
        <v>1</v>
      </c>
      <c r="W556">
        <v>1</v>
      </c>
      <c r="X556">
        <v>1</v>
      </c>
      <c r="Y556">
        <v>1</v>
      </c>
      <c r="Z556">
        <v>1</v>
      </c>
      <c r="AA556">
        <v>1</v>
      </c>
      <c r="AB556">
        <v>1</v>
      </c>
      <c r="AC556">
        <v>1</v>
      </c>
      <c r="AD556">
        <v>1</v>
      </c>
      <c r="AE556">
        <v>1</v>
      </c>
      <c r="AF556">
        <v>1</v>
      </c>
      <c r="AG556">
        <v>1</v>
      </c>
      <c r="AH556">
        <v>1</v>
      </c>
      <c r="AI556">
        <v>1</v>
      </c>
      <c r="AJ556">
        <v>1</v>
      </c>
      <c r="AK556">
        <v>1</v>
      </c>
      <c r="AL556">
        <v>1</v>
      </c>
      <c r="AM556" s="49" t="s">
        <v>135</v>
      </c>
      <c r="AN556" s="49" t="s">
        <v>14</v>
      </c>
      <c r="AO556" s="49" t="s">
        <v>500</v>
      </c>
      <c r="AP556" s="49" t="s">
        <v>505</v>
      </c>
      <c r="AQ556" s="49" t="s">
        <v>13</v>
      </c>
      <c r="AR556" s="49" t="s">
        <v>487</v>
      </c>
      <c r="AS556" s="49" t="s">
        <v>488</v>
      </c>
      <c r="AT556" s="49" t="s">
        <v>489</v>
      </c>
    </row>
    <row r="557" spans="1:46" x14ac:dyDescent="0.25">
      <c r="A557">
        <v>4</v>
      </c>
      <c r="B557" t="s">
        <v>136</v>
      </c>
      <c r="C557" t="s">
        <v>136</v>
      </c>
      <c r="D557" t="s">
        <v>137</v>
      </c>
      <c r="E557" t="s">
        <v>614</v>
      </c>
      <c r="F557" t="s">
        <v>615</v>
      </c>
      <c r="G557">
        <v>1</v>
      </c>
      <c r="H557">
        <v>1</v>
      </c>
      <c r="I557">
        <v>1</v>
      </c>
      <c r="J557">
        <v>1</v>
      </c>
      <c r="K557">
        <v>1</v>
      </c>
      <c r="L557">
        <v>1</v>
      </c>
      <c r="M557">
        <v>1</v>
      </c>
      <c r="N557">
        <v>1</v>
      </c>
      <c r="O557">
        <v>1</v>
      </c>
      <c r="P557">
        <v>1</v>
      </c>
      <c r="Q557">
        <v>1</v>
      </c>
      <c r="R557">
        <v>1</v>
      </c>
      <c r="S557">
        <v>1</v>
      </c>
      <c r="T557">
        <v>1</v>
      </c>
      <c r="U557">
        <v>1</v>
      </c>
      <c r="V557">
        <v>1</v>
      </c>
      <c r="W557">
        <v>1</v>
      </c>
      <c r="X557">
        <v>1</v>
      </c>
      <c r="Y557">
        <v>1</v>
      </c>
      <c r="Z557">
        <v>1</v>
      </c>
      <c r="AA557">
        <v>1</v>
      </c>
      <c r="AB557">
        <v>1</v>
      </c>
      <c r="AC557">
        <v>1</v>
      </c>
      <c r="AD557">
        <v>1</v>
      </c>
      <c r="AE557">
        <v>1</v>
      </c>
      <c r="AF557">
        <v>1</v>
      </c>
      <c r="AG557">
        <v>1</v>
      </c>
      <c r="AH557">
        <v>1</v>
      </c>
      <c r="AI557">
        <v>1</v>
      </c>
      <c r="AJ557">
        <v>1</v>
      </c>
      <c r="AK557">
        <v>1</v>
      </c>
      <c r="AL557">
        <v>1</v>
      </c>
      <c r="AM557" s="49" t="s">
        <v>137</v>
      </c>
      <c r="AN557" s="49" t="s">
        <v>14</v>
      </c>
      <c r="AO557" s="49" t="s">
        <v>500</v>
      </c>
      <c r="AP557" s="49" t="s">
        <v>505</v>
      </c>
      <c r="AQ557" s="49" t="s">
        <v>13</v>
      </c>
      <c r="AR557" s="49" t="s">
        <v>487</v>
      </c>
      <c r="AS557" s="49" t="s">
        <v>488</v>
      </c>
      <c r="AT557" s="49" t="s">
        <v>489</v>
      </c>
    </row>
    <row r="558" spans="1:46" x14ac:dyDescent="0.25">
      <c r="A558">
        <v>4</v>
      </c>
      <c r="B558" t="s">
        <v>315</v>
      </c>
      <c r="C558" t="s">
        <v>315</v>
      </c>
      <c r="D558" t="s">
        <v>547</v>
      </c>
      <c r="E558" t="s">
        <v>614</v>
      </c>
      <c r="F558" t="s">
        <v>615</v>
      </c>
      <c r="G558">
        <v>1</v>
      </c>
      <c r="H558">
        <v>1</v>
      </c>
      <c r="I558">
        <v>1</v>
      </c>
      <c r="J558">
        <v>1</v>
      </c>
      <c r="K558">
        <v>1</v>
      </c>
      <c r="L558">
        <v>1</v>
      </c>
      <c r="M558">
        <v>1</v>
      </c>
      <c r="N558">
        <v>1</v>
      </c>
      <c r="O558">
        <v>1</v>
      </c>
      <c r="P558">
        <v>1</v>
      </c>
      <c r="Q558">
        <v>1</v>
      </c>
      <c r="R558">
        <v>1</v>
      </c>
      <c r="S558">
        <v>1</v>
      </c>
      <c r="T558">
        <v>1</v>
      </c>
      <c r="U558">
        <v>1</v>
      </c>
      <c r="V558">
        <v>1</v>
      </c>
      <c r="W558">
        <v>1</v>
      </c>
      <c r="X558">
        <v>1</v>
      </c>
      <c r="Y558">
        <v>1</v>
      </c>
      <c r="Z558">
        <v>1</v>
      </c>
      <c r="AA558">
        <v>1</v>
      </c>
      <c r="AB558">
        <v>1</v>
      </c>
      <c r="AC558">
        <v>1</v>
      </c>
      <c r="AD558">
        <v>1</v>
      </c>
      <c r="AE558">
        <v>1</v>
      </c>
      <c r="AF558">
        <v>1</v>
      </c>
      <c r="AG558">
        <v>1</v>
      </c>
      <c r="AH558">
        <v>1</v>
      </c>
      <c r="AI558">
        <v>1</v>
      </c>
      <c r="AJ558">
        <v>1</v>
      </c>
      <c r="AK558">
        <v>1</v>
      </c>
      <c r="AL558">
        <v>0</v>
      </c>
      <c r="AM558" s="49" t="s">
        <v>316</v>
      </c>
      <c r="AN558" s="49" t="s">
        <v>14</v>
      </c>
      <c r="AO558" s="49" t="s">
        <v>485</v>
      </c>
      <c r="AP558" s="49" t="s">
        <v>486</v>
      </c>
      <c r="AQ558" s="49" t="s">
        <v>11</v>
      </c>
      <c r="AR558" s="49" t="s">
        <v>487</v>
      </c>
      <c r="AS558" s="49" t="s">
        <v>488</v>
      </c>
      <c r="AT558" s="49" t="s">
        <v>489</v>
      </c>
    </row>
    <row r="559" spans="1:46" x14ac:dyDescent="0.25">
      <c r="A559">
        <v>4</v>
      </c>
      <c r="B559" t="s">
        <v>121</v>
      </c>
      <c r="C559" t="s">
        <v>121</v>
      </c>
      <c r="D559" t="s">
        <v>548</v>
      </c>
      <c r="E559" t="s">
        <v>614</v>
      </c>
      <c r="F559" t="s">
        <v>615</v>
      </c>
      <c r="G559">
        <v>1</v>
      </c>
      <c r="H559">
        <v>1</v>
      </c>
      <c r="I559">
        <v>1</v>
      </c>
      <c r="J559">
        <v>1</v>
      </c>
      <c r="K559">
        <v>1</v>
      </c>
      <c r="L559">
        <v>1</v>
      </c>
      <c r="M559">
        <v>1</v>
      </c>
      <c r="N559">
        <v>1</v>
      </c>
      <c r="O559">
        <v>1</v>
      </c>
      <c r="P559">
        <v>1</v>
      </c>
      <c r="Q559">
        <v>1</v>
      </c>
      <c r="R559">
        <v>1</v>
      </c>
      <c r="S559">
        <v>1</v>
      </c>
      <c r="T559">
        <v>1</v>
      </c>
      <c r="U559">
        <v>1</v>
      </c>
      <c r="V559">
        <v>1</v>
      </c>
      <c r="W559">
        <v>1</v>
      </c>
      <c r="X559">
        <v>1</v>
      </c>
      <c r="Y559">
        <v>1</v>
      </c>
      <c r="Z559">
        <v>1</v>
      </c>
      <c r="AA559">
        <v>1</v>
      </c>
      <c r="AB559">
        <v>1</v>
      </c>
      <c r="AC559">
        <v>1</v>
      </c>
      <c r="AD559">
        <v>1</v>
      </c>
      <c r="AE559">
        <v>1</v>
      </c>
      <c r="AF559">
        <v>1</v>
      </c>
      <c r="AG559">
        <v>1</v>
      </c>
      <c r="AH559">
        <v>1</v>
      </c>
      <c r="AI559">
        <v>1</v>
      </c>
      <c r="AJ559">
        <v>1</v>
      </c>
      <c r="AK559">
        <v>1</v>
      </c>
      <c r="AL559">
        <v>0</v>
      </c>
      <c r="AM559" s="49" t="s">
        <v>122</v>
      </c>
      <c r="AN559" s="49" t="s">
        <v>5</v>
      </c>
      <c r="AO559" s="49" t="s">
        <v>9</v>
      </c>
      <c r="AP559" s="49" t="s">
        <v>486</v>
      </c>
      <c r="AQ559" s="49" t="s">
        <v>9</v>
      </c>
      <c r="AR559" s="49" t="s">
        <v>495</v>
      </c>
      <c r="AS559" s="49" t="s">
        <v>488</v>
      </c>
      <c r="AT559" s="49" t="s">
        <v>489</v>
      </c>
    </row>
    <row r="560" spans="1:46" x14ac:dyDescent="0.25">
      <c r="A560">
        <v>4</v>
      </c>
      <c r="B560" t="s">
        <v>144</v>
      </c>
      <c r="C560" t="s">
        <v>144</v>
      </c>
      <c r="D560" t="s">
        <v>145</v>
      </c>
      <c r="E560" t="s">
        <v>614</v>
      </c>
      <c r="F560" t="s">
        <v>615</v>
      </c>
      <c r="G560">
        <v>1</v>
      </c>
      <c r="H560">
        <v>1</v>
      </c>
      <c r="I560">
        <v>1</v>
      </c>
      <c r="J560">
        <v>1</v>
      </c>
      <c r="K560">
        <v>1</v>
      </c>
      <c r="L560">
        <v>1</v>
      </c>
      <c r="M560">
        <v>1</v>
      </c>
      <c r="N560">
        <v>1</v>
      </c>
      <c r="O560">
        <v>1</v>
      </c>
      <c r="P560">
        <v>1</v>
      </c>
      <c r="Q560">
        <v>1</v>
      </c>
      <c r="R560">
        <v>1</v>
      </c>
      <c r="S560">
        <v>1</v>
      </c>
      <c r="T560">
        <v>1</v>
      </c>
      <c r="U560">
        <v>1</v>
      </c>
      <c r="V560">
        <v>1</v>
      </c>
      <c r="W560">
        <v>1</v>
      </c>
      <c r="X560">
        <v>1</v>
      </c>
      <c r="Y560">
        <v>1</v>
      </c>
      <c r="Z560">
        <v>1</v>
      </c>
      <c r="AA560">
        <v>1</v>
      </c>
      <c r="AB560">
        <v>1</v>
      </c>
      <c r="AC560">
        <v>1</v>
      </c>
      <c r="AD560">
        <v>1</v>
      </c>
      <c r="AE560">
        <v>1</v>
      </c>
      <c r="AF560">
        <v>1</v>
      </c>
      <c r="AG560">
        <v>1</v>
      </c>
      <c r="AH560">
        <v>1</v>
      </c>
      <c r="AI560">
        <v>1</v>
      </c>
      <c r="AJ560">
        <v>1</v>
      </c>
      <c r="AK560">
        <v>1</v>
      </c>
      <c r="AL560">
        <v>1</v>
      </c>
      <c r="AM560" s="49" t="s">
        <v>145</v>
      </c>
      <c r="AN560" s="49" t="s">
        <v>14</v>
      </c>
      <c r="AO560" s="49" t="s">
        <v>500</v>
      </c>
      <c r="AP560" s="49" t="s">
        <v>505</v>
      </c>
      <c r="AQ560" s="49" t="s">
        <v>13</v>
      </c>
      <c r="AR560" s="49" t="s">
        <v>487</v>
      </c>
      <c r="AS560" s="49" t="s">
        <v>488</v>
      </c>
      <c r="AT560" s="49" t="s">
        <v>489</v>
      </c>
    </row>
    <row r="561" spans="1:46" x14ac:dyDescent="0.25">
      <c r="A561">
        <v>4</v>
      </c>
      <c r="B561" t="s">
        <v>146</v>
      </c>
      <c r="C561" t="s">
        <v>146</v>
      </c>
      <c r="D561" t="s">
        <v>147</v>
      </c>
      <c r="E561" t="s">
        <v>614</v>
      </c>
      <c r="F561" t="s">
        <v>615</v>
      </c>
      <c r="G561">
        <v>1</v>
      </c>
      <c r="H561">
        <v>1</v>
      </c>
      <c r="I561">
        <v>1</v>
      </c>
      <c r="J561">
        <v>1</v>
      </c>
      <c r="K561">
        <v>1</v>
      </c>
      <c r="L561">
        <v>1</v>
      </c>
      <c r="M561">
        <v>1</v>
      </c>
      <c r="N561">
        <v>1</v>
      </c>
      <c r="O561">
        <v>1</v>
      </c>
      <c r="P561">
        <v>1</v>
      </c>
      <c r="Q561">
        <v>1</v>
      </c>
      <c r="R561">
        <v>1</v>
      </c>
      <c r="S561">
        <v>1</v>
      </c>
      <c r="T561">
        <v>1</v>
      </c>
      <c r="U561">
        <v>1</v>
      </c>
      <c r="V561">
        <v>1</v>
      </c>
      <c r="W561">
        <v>1</v>
      </c>
      <c r="X561">
        <v>1</v>
      </c>
      <c r="Y561">
        <v>1</v>
      </c>
      <c r="Z561">
        <v>1</v>
      </c>
      <c r="AA561">
        <v>1</v>
      </c>
      <c r="AB561">
        <v>1</v>
      </c>
      <c r="AC561">
        <v>1</v>
      </c>
      <c r="AD561">
        <v>1</v>
      </c>
      <c r="AE561">
        <v>1</v>
      </c>
      <c r="AF561">
        <v>1</v>
      </c>
      <c r="AG561">
        <v>1</v>
      </c>
      <c r="AH561">
        <v>1</v>
      </c>
      <c r="AI561">
        <v>1</v>
      </c>
      <c r="AJ561">
        <v>1</v>
      </c>
      <c r="AK561">
        <v>1</v>
      </c>
      <c r="AL561">
        <v>0</v>
      </c>
      <c r="AM561" s="49" t="s">
        <v>147</v>
      </c>
      <c r="AN561" s="49" t="s">
        <v>14</v>
      </c>
      <c r="AO561" s="49" t="s">
        <v>507</v>
      </c>
      <c r="AP561" s="49" t="s">
        <v>501</v>
      </c>
      <c r="AQ561" s="49" t="s">
        <v>10</v>
      </c>
      <c r="AR561" s="49" t="s">
        <v>487</v>
      </c>
      <c r="AS561" s="49" t="s">
        <v>488</v>
      </c>
      <c r="AT561" s="49" t="s">
        <v>489</v>
      </c>
    </row>
    <row r="562" spans="1:46" x14ac:dyDescent="0.25">
      <c r="A562">
        <v>4</v>
      </c>
      <c r="B562" t="s">
        <v>149</v>
      </c>
      <c r="C562" t="s">
        <v>149</v>
      </c>
      <c r="D562" t="s">
        <v>412</v>
      </c>
      <c r="E562" t="s">
        <v>614</v>
      </c>
      <c r="F562" t="s">
        <v>615</v>
      </c>
      <c r="G562">
        <v>1</v>
      </c>
      <c r="H562">
        <v>1</v>
      </c>
      <c r="I562">
        <v>1</v>
      </c>
      <c r="J562">
        <v>1</v>
      </c>
      <c r="K562">
        <v>1</v>
      </c>
      <c r="L562">
        <v>1</v>
      </c>
      <c r="M562">
        <v>1</v>
      </c>
      <c r="N562">
        <v>1</v>
      </c>
      <c r="O562">
        <v>1</v>
      </c>
      <c r="P562">
        <v>1</v>
      </c>
      <c r="Q562">
        <v>1</v>
      </c>
      <c r="R562">
        <v>1</v>
      </c>
      <c r="S562">
        <v>1</v>
      </c>
      <c r="T562">
        <v>1</v>
      </c>
      <c r="U562">
        <v>1</v>
      </c>
      <c r="V562">
        <v>1</v>
      </c>
      <c r="W562">
        <v>1</v>
      </c>
      <c r="X562">
        <v>1</v>
      </c>
      <c r="Y562">
        <v>1</v>
      </c>
      <c r="Z562">
        <v>1</v>
      </c>
      <c r="AA562">
        <v>1</v>
      </c>
      <c r="AB562">
        <v>1</v>
      </c>
      <c r="AC562">
        <v>1</v>
      </c>
      <c r="AD562">
        <v>1</v>
      </c>
      <c r="AE562">
        <v>1</v>
      </c>
      <c r="AF562">
        <v>1</v>
      </c>
      <c r="AG562">
        <v>1</v>
      </c>
      <c r="AH562">
        <v>1</v>
      </c>
      <c r="AI562">
        <v>1</v>
      </c>
      <c r="AJ562">
        <v>1</v>
      </c>
      <c r="AK562">
        <v>1</v>
      </c>
      <c r="AL562">
        <v>0</v>
      </c>
      <c r="AM562" s="49" t="s">
        <v>412</v>
      </c>
      <c r="AN562" s="49" t="s">
        <v>14</v>
      </c>
      <c r="AO562" s="49" t="s">
        <v>506</v>
      </c>
      <c r="AP562" s="49" t="s">
        <v>501</v>
      </c>
      <c r="AQ562" s="49" t="s">
        <v>10</v>
      </c>
      <c r="AR562" s="49" t="s">
        <v>487</v>
      </c>
      <c r="AS562" s="49" t="s">
        <v>496</v>
      </c>
      <c r="AT562" s="49" t="s">
        <v>497</v>
      </c>
    </row>
    <row r="563" spans="1:46" x14ac:dyDescent="0.25">
      <c r="A563">
        <v>4</v>
      </c>
      <c r="B563" t="s">
        <v>150</v>
      </c>
      <c r="C563" t="s">
        <v>150</v>
      </c>
      <c r="D563" t="s">
        <v>151</v>
      </c>
      <c r="E563" t="s">
        <v>614</v>
      </c>
      <c r="F563" t="s">
        <v>615</v>
      </c>
      <c r="G563">
        <v>1</v>
      </c>
      <c r="H563">
        <v>1</v>
      </c>
      <c r="I563">
        <v>1</v>
      </c>
      <c r="J563">
        <v>1</v>
      </c>
      <c r="K563">
        <v>1</v>
      </c>
      <c r="L563">
        <v>1</v>
      </c>
      <c r="M563">
        <v>1</v>
      </c>
      <c r="N563">
        <v>1</v>
      </c>
      <c r="O563">
        <v>1</v>
      </c>
      <c r="P563">
        <v>1</v>
      </c>
      <c r="Q563">
        <v>1</v>
      </c>
      <c r="R563">
        <v>1</v>
      </c>
      <c r="S563">
        <v>1</v>
      </c>
      <c r="T563">
        <v>1</v>
      </c>
      <c r="U563">
        <v>1</v>
      </c>
      <c r="V563">
        <v>1</v>
      </c>
      <c r="W563">
        <v>1</v>
      </c>
      <c r="X563">
        <v>1</v>
      </c>
      <c r="Y563">
        <v>1</v>
      </c>
      <c r="Z563">
        <v>1</v>
      </c>
      <c r="AA563">
        <v>1</v>
      </c>
      <c r="AB563">
        <v>1</v>
      </c>
      <c r="AC563">
        <v>1</v>
      </c>
      <c r="AD563">
        <v>1</v>
      </c>
      <c r="AE563">
        <v>1</v>
      </c>
      <c r="AF563">
        <v>1</v>
      </c>
      <c r="AG563">
        <v>1</v>
      </c>
      <c r="AH563">
        <v>1</v>
      </c>
      <c r="AI563">
        <v>1</v>
      </c>
      <c r="AJ563">
        <v>1</v>
      </c>
      <c r="AK563">
        <v>1</v>
      </c>
      <c r="AL563">
        <v>0</v>
      </c>
      <c r="AM563" s="49" t="s">
        <v>151</v>
      </c>
      <c r="AN563" s="49" t="s">
        <v>7</v>
      </c>
      <c r="AO563" s="49" t="s">
        <v>9</v>
      </c>
      <c r="AP563" s="49" t="s">
        <v>494</v>
      </c>
      <c r="AQ563" s="49" t="s">
        <v>9</v>
      </c>
      <c r="AR563" s="49" t="s">
        <v>487</v>
      </c>
      <c r="AS563" s="49" t="s">
        <v>488</v>
      </c>
      <c r="AT563" s="49" t="s">
        <v>489</v>
      </c>
    </row>
    <row r="564" spans="1:46" x14ac:dyDescent="0.25">
      <c r="A564">
        <v>4</v>
      </c>
      <c r="B564" t="s">
        <v>338</v>
      </c>
      <c r="C564" t="s">
        <v>338</v>
      </c>
      <c r="D564" t="s">
        <v>339</v>
      </c>
      <c r="E564" t="s">
        <v>614</v>
      </c>
      <c r="F564" t="s">
        <v>615</v>
      </c>
      <c r="G564">
        <v>1</v>
      </c>
      <c r="H564">
        <v>1</v>
      </c>
      <c r="I564">
        <v>1</v>
      </c>
      <c r="J564">
        <v>1</v>
      </c>
      <c r="K564">
        <v>1</v>
      </c>
      <c r="L564">
        <v>1</v>
      </c>
      <c r="M564">
        <v>1</v>
      </c>
      <c r="N564">
        <v>1</v>
      </c>
      <c r="O564">
        <v>1</v>
      </c>
      <c r="P564">
        <v>1</v>
      </c>
      <c r="Q564">
        <v>1</v>
      </c>
      <c r="R564">
        <v>1</v>
      </c>
      <c r="S564">
        <v>1</v>
      </c>
      <c r="T564">
        <v>1</v>
      </c>
      <c r="U564">
        <v>1</v>
      </c>
      <c r="V564">
        <v>1</v>
      </c>
      <c r="W564">
        <v>1</v>
      </c>
      <c r="X564">
        <v>1</v>
      </c>
      <c r="Y564">
        <v>1</v>
      </c>
      <c r="Z564">
        <v>1</v>
      </c>
      <c r="AA564">
        <v>1</v>
      </c>
      <c r="AB564">
        <v>1</v>
      </c>
      <c r="AC564">
        <v>1</v>
      </c>
      <c r="AD564">
        <v>1</v>
      </c>
      <c r="AE564">
        <v>1</v>
      </c>
      <c r="AF564">
        <v>1</v>
      </c>
      <c r="AG564">
        <v>1</v>
      </c>
      <c r="AH564">
        <v>1</v>
      </c>
      <c r="AI564">
        <v>1</v>
      </c>
      <c r="AJ564">
        <v>1</v>
      </c>
      <c r="AK564">
        <v>1</v>
      </c>
      <c r="AL564">
        <v>0</v>
      </c>
      <c r="AM564" s="49" t="s">
        <v>339</v>
      </c>
      <c r="AN564" s="49" t="s">
        <v>14</v>
      </c>
      <c r="AO564" s="49" t="s">
        <v>507</v>
      </c>
      <c r="AP564" s="49" t="s">
        <v>494</v>
      </c>
      <c r="AQ564" s="49" t="s">
        <v>10</v>
      </c>
      <c r="AR564" s="49" t="s">
        <v>487</v>
      </c>
      <c r="AS564" s="49" t="s">
        <v>488</v>
      </c>
      <c r="AT564" s="49" t="s">
        <v>489</v>
      </c>
    </row>
    <row r="565" spans="1:46" x14ac:dyDescent="0.25">
      <c r="A565">
        <v>4</v>
      </c>
      <c r="B565" t="s">
        <v>181</v>
      </c>
      <c r="C565" t="s">
        <v>181</v>
      </c>
      <c r="D565" t="s">
        <v>414</v>
      </c>
      <c r="E565" t="s">
        <v>614</v>
      </c>
      <c r="F565" t="s">
        <v>615</v>
      </c>
      <c r="G565">
        <v>1</v>
      </c>
      <c r="H565">
        <v>1</v>
      </c>
      <c r="I565">
        <v>1</v>
      </c>
      <c r="J565">
        <v>1</v>
      </c>
      <c r="K565">
        <v>1</v>
      </c>
      <c r="L565">
        <v>1</v>
      </c>
      <c r="M565">
        <v>1</v>
      </c>
      <c r="N565">
        <v>1</v>
      </c>
      <c r="O565">
        <v>1</v>
      </c>
      <c r="P565">
        <v>1</v>
      </c>
      <c r="Q565">
        <v>1</v>
      </c>
      <c r="R565">
        <v>1</v>
      </c>
      <c r="S565">
        <v>1</v>
      </c>
      <c r="T565">
        <v>1</v>
      </c>
      <c r="U565">
        <v>1</v>
      </c>
      <c r="V565">
        <v>1</v>
      </c>
      <c r="W565">
        <v>1</v>
      </c>
      <c r="X565">
        <v>1</v>
      </c>
      <c r="Y565">
        <v>1</v>
      </c>
      <c r="Z565">
        <v>1</v>
      </c>
      <c r="AA565">
        <v>1</v>
      </c>
      <c r="AB565">
        <v>1</v>
      </c>
      <c r="AC565">
        <v>1</v>
      </c>
      <c r="AD565">
        <v>1</v>
      </c>
      <c r="AE565">
        <v>1</v>
      </c>
      <c r="AF565">
        <v>1</v>
      </c>
      <c r="AG565">
        <v>1</v>
      </c>
      <c r="AH565">
        <v>1</v>
      </c>
      <c r="AI565">
        <v>1</v>
      </c>
      <c r="AJ565">
        <v>1</v>
      </c>
      <c r="AK565">
        <v>1</v>
      </c>
      <c r="AL565">
        <v>0</v>
      </c>
      <c r="AM565" s="49" t="s">
        <v>414</v>
      </c>
      <c r="AN565" s="49" t="s">
        <v>5</v>
      </c>
      <c r="AO565" s="49" t="s">
        <v>9</v>
      </c>
      <c r="AP565" s="49" t="s">
        <v>501</v>
      </c>
      <c r="AQ565" s="49" t="s">
        <v>9</v>
      </c>
      <c r="AR565" s="49" t="s">
        <v>495</v>
      </c>
      <c r="AS565" s="49" t="s">
        <v>496</v>
      </c>
      <c r="AT565" s="49" t="s">
        <v>497</v>
      </c>
    </row>
    <row r="566" spans="1:46" x14ac:dyDescent="0.25">
      <c r="A566">
        <v>4</v>
      </c>
      <c r="B566" t="s">
        <v>152</v>
      </c>
      <c r="C566" t="s">
        <v>152</v>
      </c>
      <c r="D566" t="s">
        <v>153</v>
      </c>
      <c r="E566" t="s">
        <v>614</v>
      </c>
      <c r="F566" t="s">
        <v>615</v>
      </c>
      <c r="G566">
        <v>0</v>
      </c>
      <c r="H566">
        <v>0</v>
      </c>
      <c r="I566">
        <v>1</v>
      </c>
      <c r="J566">
        <v>1</v>
      </c>
      <c r="K566">
        <v>1</v>
      </c>
      <c r="L566">
        <v>1</v>
      </c>
      <c r="M566">
        <v>1</v>
      </c>
      <c r="N566">
        <v>1</v>
      </c>
      <c r="O566">
        <v>1</v>
      </c>
      <c r="P566">
        <v>1</v>
      </c>
      <c r="Q566">
        <v>1</v>
      </c>
      <c r="R566">
        <v>1</v>
      </c>
      <c r="S566">
        <v>1</v>
      </c>
      <c r="T566">
        <v>1</v>
      </c>
      <c r="U566">
        <v>1</v>
      </c>
      <c r="V566">
        <v>1</v>
      </c>
      <c r="W566">
        <v>1</v>
      </c>
      <c r="X566">
        <v>1</v>
      </c>
      <c r="Y566">
        <v>1</v>
      </c>
      <c r="Z566">
        <v>1</v>
      </c>
      <c r="AA566">
        <v>1</v>
      </c>
      <c r="AB566">
        <v>1</v>
      </c>
      <c r="AC566">
        <v>1</v>
      </c>
      <c r="AD566">
        <v>1</v>
      </c>
      <c r="AE566">
        <v>1</v>
      </c>
      <c r="AF566">
        <v>1</v>
      </c>
      <c r="AG566">
        <v>1</v>
      </c>
      <c r="AH566">
        <v>1</v>
      </c>
      <c r="AI566">
        <v>1</v>
      </c>
      <c r="AJ566">
        <v>1</v>
      </c>
      <c r="AK566">
        <v>1</v>
      </c>
      <c r="AL566">
        <v>0</v>
      </c>
      <c r="AM566" s="49" t="s">
        <v>153</v>
      </c>
      <c r="AN566" s="49" t="s">
        <v>6</v>
      </c>
      <c r="AO566" s="49" t="s">
        <v>9</v>
      </c>
      <c r="AP566" s="49" t="s">
        <v>486</v>
      </c>
      <c r="AQ566" s="49" t="s">
        <v>9</v>
      </c>
      <c r="AR566" s="49" t="s">
        <v>487</v>
      </c>
      <c r="AS566" s="49" t="s">
        <v>488</v>
      </c>
      <c r="AT566" s="49" t="s">
        <v>489</v>
      </c>
    </row>
    <row r="567" spans="1:46" x14ac:dyDescent="0.25">
      <c r="A567">
        <v>4</v>
      </c>
      <c r="B567" t="s">
        <v>156</v>
      </c>
      <c r="C567" t="s">
        <v>156</v>
      </c>
      <c r="D567" t="s">
        <v>157</v>
      </c>
      <c r="E567" t="s">
        <v>614</v>
      </c>
      <c r="F567" t="s">
        <v>615</v>
      </c>
      <c r="G567">
        <v>1</v>
      </c>
      <c r="H567">
        <v>1</v>
      </c>
      <c r="I567">
        <v>1</v>
      </c>
      <c r="J567">
        <v>1</v>
      </c>
      <c r="K567">
        <v>1</v>
      </c>
      <c r="L567">
        <v>1</v>
      </c>
      <c r="M567">
        <v>1</v>
      </c>
      <c r="N567">
        <v>1</v>
      </c>
      <c r="O567">
        <v>1</v>
      </c>
      <c r="P567">
        <v>1</v>
      </c>
      <c r="Q567">
        <v>1</v>
      </c>
      <c r="R567">
        <v>1</v>
      </c>
      <c r="S567">
        <v>1</v>
      </c>
      <c r="T567">
        <v>1</v>
      </c>
      <c r="U567">
        <v>1</v>
      </c>
      <c r="V567">
        <v>1</v>
      </c>
      <c r="W567">
        <v>1</v>
      </c>
      <c r="X567">
        <v>1</v>
      </c>
      <c r="Y567">
        <v>1</v>
      </c>
      <c r="Z567">
        <v>1</v>
      </c>
      <c r="AA567">
        <v>1</v>
      </c>
      <c r="AB567">
        <v>1</v>
      </c>
      <c r="AC567">
        <v>1</v>
      </c>
      <c r="AD567">
        <v>1</v>
      </c>
      <c r="AE567">
        <v>1</v>
      </c>
      <c r="AF567">
        <v>1</v>
      </c>
      <c r="AG567">
        <v>1</v>
      </c>
      <c r="AH567">
        <v>1</v>
      </c>
      <c r="AI567">
        <v>1</v>
      </c>
      <c r="AJ567">
        <v>1</v>
      </c>
      <c r="AK567">
        <v>1</v>
      </c>
      <c r="AL567">
        <v>1</v>
      </c>
      <c r="AM567" s="49" t="s">
        <v>157</v>
      </c>
      <c r="AN567" s="49" t="s">
        <v>14</v>
      </c>
      <c r="AO567" s="49" t="s">
        <v>500</v>
      </c>
      <c r="AP567" s="49" t="s">
        <v>505</v>
      </c>
      <c r="AQ567" s="49" t="s">
        <v>13</v>
      </c>
      <c r="AR567" s="49" t="s">
        <v>487</v>
      </c>
      <c r="AS567" s="49" t="s">
        <v>488</v>
      </c>
      <c r="AT567" s="49" t="s">
        <v>489</v>
      </c>
    </row>
    <row r="568" spans="1:46" x14ac:dyDescent="0.25">
      <c r="A568">
        <v>4</v>
      </c>
      <c r="B568" t="s">
        <v>158</v>
      </c>
      <c r="C568" t="s">
        <v>158</v>
      </c>
      <c r="D568" t="s">
        <v>159</v>
      </c>
      <c r="E568" t="s">
        <v>614</v>
      </c>
      <c r="F568" t="s">
        <v>615</v>
      </c>
      <c r="G568">
        <v>1</v>
      </c>
      <c r="H568">
        <v>1</v>
      </c>
      <c r="I568">
        <v>1</v>
      </c>
      <c r="J568">
        <v>1</v>
      </c>
      <c r="K568">
        <v>1</v>
      </c>
      <c r="L568">
        <v>1</v>
      </c>
      <c r="M568">
        <v>1</v>
      </c>
      <c r="N568">
        <v>1</v>
      </c>
      <c r="O568">
        <v>1</v>
      </c>
      <c r="P568">
        <v>1</v>
      </c>
      <c r="Q568">
        <v>1</v>
      </c>
      <c r="R568">
        <v>1</v>
      </c>
      <c r="S568">
        <v>1</v>
      </c>
      <c r="T568">
        <v>1</v>
      </c>
      <c r="U568">
        <v>1</v>
      </c>
      <c r="V568">
        <v>1</v>
      </c>
      <c r="W568">
        <v>1</v>
      </c>
      <c r="X568">
        <v>1</v>
      </c>
      <c r="Y568">
        <v>1</v>
      </c>
      <c r="Z568">
        <v>1</v>
      </c>
      <c r="AA568">
        <v>1</v>
      </c>
      <c r="AB568">
        <v>1</v>
      </c>
      <c r="AC568">
        <v>1</v>
      </c>
      <c r="AD568">
        <v>1</v>
      </c>
      <c r="AE568">
        <v>1</v>
      </c>
      <c r="AF568">
        <v>1</v>
      </c>
      <c r="AG568">
        <v>1</v>
      </c>
      <c r="AH568">
        <v>1</v>
      </c>
      <c r="AI568">
        <v>1</v>
      </c>
      <c r="AJ568">
        <v>1</v>
      </c>
      <c r="AK568">
        <v>1</v>
      </c>
      <c r="AL568">
        <v>0</v>
      </c>
      <c r="AM568" s="49" t="s">
        <v>159</v>
      </c>
      <c r="AN568" s="49" t="s">
        <v>6</v>
      </c>
      <c r="AO568" s="49" t="s">
        <v>9</v>
      </c>
      <c r="AP568" s="49" t="s">
        <v>486</v>
      </c>
      <c r="AQ568" s="49" t="s">
        <v>9</v>
      </c>
      <c r="AR568" s="49" t="s">
        <v>487</v>
      </c>
      <c r="AS568" s="49" t="s">
        <v>488</v>
      </c>
      <c r="AT568" s="49" t="s">
        <v>489</v>
      </c>
    </row>
    <row r="569" spans="1:46" x14ac:dyDescent="0.25">
      <c r="A569">
        <v>4</v>
      </c>
      <c r="B569" t="s">
        <v>160</v>
      </c>
      <c r="C569" t="s">
        <v>160</v>
      </c>
      <c r="D569" t="s">
        <v>161</v>
      </c>
      <c r="E569" t="s">
        <v>614</v>
      </c>
      <c r="F569" t="s">
        <v>615</v>
      </c>
      <c r="G569">
        <v>1</v>
      </c>
      <c r="H569">
        <v>1</v>
      </c>
      <c r="I569">
        <v>1</v>
      </c>
      <c r="J569">
        <v>1</v>
      </c>
      <c r="K569">
        <v>1</v>
      </c>
      <c r="L569">
        <v>1</v>
      </c>
      <c r="M569">
        <v>1</v>
      </c>
      <c r="N569">
        <v>1</v>
      </c>
      <c r="O569">
        <v>1</v>
      </c>
      <c r="P569">
        <v>1</v>
      </c>
      <c r="Q569">
        <v>1</v>
      </c>
      <c r="R569">
        <v>1</v>
      </c>
      <c r="S569">
        <v>1</v>
      </c>
      <c r="T569">
        <v>1</v>
      </c>
      <c r="U569">
        <v>1</v>
      </c>
      <c r="V569">
        <v>1</v>
      </c>
      <c r="W569">
        <v>1</v>
      </c>
      <c r="X569">
        <v>1</v>
      </c>
      <c r="Y569">
        <v>1</v>
      </c>
      <c r="Z569">
        <v>1</v>
      </c>
      <c r="AA569">
        <v>1</v>
      </c>
      <c r="AB569">
        <v>1</v>
      </c>
      <c r="AC569">
        <v>1</v>
      </c>
      <c r="AD569">
        <v>1</v>
      </c>
      <c r="AE569">
        <v>1</v>
      </c>
      <c r="AF569">
        <v>1</v>
      </c>
      <c r="AG569">
        <v>1</v>
      </c>
      <c r="AH569">
        <v>1</v>
      </c>
      <c r="AI569">
        <v>1</v>
      </c>
      <c r="AJ569">
        <v>1</v>
      </c>
      <c r="AK569">
        <v>1</v>
      </c>
      <c r="AL569">
        <v>1</v>
      </c>
      <c r="AM569" s="49" t="s">
        <v>161</v>
      </c>
      <c r="AN569" s="49" t="s">
        <v>14</v>
      </c>
      <c r="AO569" s="49" t="s">
        <v>500</v>
      </c>
      <c r="AP569" s="49" t="s">
        <v>505</v>
      </c>
      <c r="AQ569" s="49" t="s">
        <v>13</v>
      </c>
      <c r="AR569" s="49" t="s">
        <v>487</v>
      </c>
      <c r="AS569" s="49" t="s">
        <v>488</v>
      </c>
      <c r="AT569" s="49" t="s">
        <v>489</v>
      </c>
    </row>
    <row r="570" spans="1:46" x14ac:dyDescent="0.25">
      <c r="A570">
        <v>4</v>
      </c>
      <c r="B570" t="s">
        <v>164</v>
      </c>
      <c r="C570" t="s">
        <v>164</v>
      </c>
      <c r="D570" t="s">
        <v>165</v>
      </c>
      <c r="E570" t="s">
        <v>614</v>
      </c>
      <c r="F570" t="s">
        <v>615</v>
      </c>
      <c r="G570">
        <v>1</v>
      </c>
      <c r="H570">
        <v>1</v>
      </c>
      <c r="I570">
        <v>1</v>
      </c>
      <c r="J570">
        <v>1</v>
      </c>
      <c r="K570">
        <v>1</v>
      </c>
      <c r="L570">
        <v>1</v>
      </c>
      <c r="M570">
        <v>1</v>
      </c>
      <c r="N570">
        <v>1</v>
      </c>
      <c r="O570">
        <v>1</v>
      </c>
      <c r="P570">
        <v>1</v>
      </c>
      <c r="Q570">
        <v>1</v>
      </c>
      <c r="R570">
        <v>1</v>
      </c>
      <c r="S570">
        <v>1</v>
      </c>
      <c r="T570">
        <v>1</v>
      </c>
      <c r="U570">
        <v>1</v>
      </c>
      <c r="V570">
        <v>1</v>
      </c>
      <c r="W570">
        <v>1</v>
      </c>
      <c r="X570">
        <v>1</v>
      </c>
      <c r="Y570">
        <v>1</v>
      </c>
      <c r="Z570">
        <v>1</v>
      </c>
      <c r="AA570">
        <v>1</v>
      </c>
      <c r="AB570">
        <v>1</v>
      </c>
      <c r="AC570">
        <v>1</v>
      </c>
      <c r="AD570">
        <v>1</v>
      </c>
      <c r="AE570">
        <v>1</v>
      </c>
      <c r="AF570">
        <v>1</v>
      </c>
      <c r="AG570">
        <v>1</v>
      </c>
      <c r="AH570">
        <v>1</v>
      </c>
      <c r="AI570">
        <v>1</v>
      </c>
      <c r="AJ570">
        <v>1</v>
      </c>
      <c r="AK570">
        <v>1</v>
      </c>
      <c r="AL570">
        <v>1</v>
      </c>
      <c r="AM570" s="49" t="s">
        <v>165</v>
      </c>
      <c r="AN570" s="49" t="s">
        <v>14</v>
      </c>
      <c r="AO570" s="49" t="s">
        <v>500</v>
      </c>
      <c r="AP570" s="49" t="s">
        <v>505</v>
      </c>
      <c r="AQ570" s="49" t="s">
        <v>13</v>
      </c>
      <c r="AR570" s="49" t="s">
        <v>487</v>
      </c>
      <c r="AS570" s="49" t="s">
        <v>488</v>
      </c>
      <c r="AT570" s="49" t="s">
        <v>489</v>
      </c>
    </row>
    <row r="571" spans="1:46" x14ac:dyDescent="0.25">
      <c r="A571">
        <v>4</v>
      </c>
      <c r="B571" t="s">
        <v>168</v>
      </c>
      <c r="C571" t="s">
        <v>168</v>
      </c>
      <c r="D571" t="s">
        <v>413</v>
      </c>
      <c r="E571" t="s">
        <v>614</v>
      </c>
      <c r="F571" t="s">
        <v>615</v>
      </c>
      <c r="G571">
        <v>1</v>
      </c>
      <c r="H571">
        <v>1</v>
      </c>
      <c r="I571">
        <v>1</v>
      </c>
      <c r="J571">
        <v>1</v>
      </c>
      <c r="K571">
        <v>1</v>
      </c>
      <c r="L571">
        <v>1</v>
      </c>
      <c r="M571">
        <v>1</v>
      </c>
      <c r="N571">
        <v>1</v>
      </c>
      <c r="O571">
        <v>1</v>
      </c>
      <c r="P571">
        <v>1</v>
      </c>
      <c r="Q571">
        <v>1</v>
      </c>
      <c r="R571">
        <v>1</v>
      </c>
      <c r="S571">
        <v>1</v>
      </c>
      <c r="T571">
        <v>1</v>
      </c>
      <c r="U571">
        <v>1</v>
      </c>
      <c r="V571">
        <v>1</v>
      </c>
      <c r="W571">
        <v>1</v>
      </c>
      <c r="X571">
        <v>1</v>
      </c>
      <c r="Y571">
        <v>1</v>
      </c>
      <c r="Z571">
        <v>1</v>
      </c>
      <c r="AA571">
        <v>1</v>
      </c>
      <c r="AB571">
        <v>1</v>
      </c>
      <c r="AC571">
        <v>1</v>
      </c>
      <c r="AD571">
        <v>1</v>
      </c>
      <c r="AE571">
        <v>1</v>
      </c>
      <c r="AF571">
        <v>1</v>
      </c>
      <c r="AG571">
        <v>1</v>
      </c>
      <c r="AH571">
        <v>1</v>
      </c>
      <c r="AI571">
        <v>1</v>
      </c>
      <c r="AJ571">
        <v>1</v>
      </c>
      <c r="AK571">
        <v>1</v>
      </c>
      <c r="AL571">
        <v>0</v>
      </c>
      <c r="AM571" s="49" t="s">
        <v>413</v>
      </c>
      <c r="AN571" s="49" t="s">
        <v>5</v>
      </c>
      <c r="AO571" s="49" t="s">
        <v>9</v>
      </c>
      <c r="AP571" s="49" t="s">
        <v>501</v>
      </c>
      <c r="AQ571" s="49" t="s">
        <v>9</v>
      </c>
      <c r="AR571" s="49" t="s">
        <v>495</v>
      </c>
      <c r="AS571" s="49" t="s">
        <v>496</v>
      </c>
      <c r="AT571" s="49" t="s">
        <v>497</v>
      </c>
    </row>
    <row r="572" spans="1:46" x14ac:dyDescent="0.25">
      <c r="A572">
        <v>4</v>
      </c>
      <c r="B572" t="s">
        <v>171</v>
      </c>
      <c r="C572" t="s">
        <v>171</v>
      </c>
      <c r="D572" t="s">
        <v>172</v>
      </c>
      <c r="E572" t="s">
        <v>614</v>
      </c>
      <c r="F572" t="s">
        <v>615</v>
      </c>
      <c r="G572">
        <v>1</v>
      </c>
      <c r="H572">
        <v>1</v>
      </c>
      <c r="I572">
        <v>1</v>
      </c>
      <c r="J572">
        <v>1</v>
      </c>
      <c r="K572">
        <v>1</v>
      </c>
      <c r="L572">
        <v>1</v>
      </c>
      <c r="M572">
        <v>1</v>
      </c>
      <c r="N572">
        <v>1</v>
      </c>
      <c r="O572">
        <v>1</v>
      </c>
      <c r="P572">
        <v>1</v>
      </c>
      <c r="Q572">
        <v>1</v>
      </c>
      <c r="R572">
        <v>1</v>
      </c>
      <c r="S572">
        <v>1</v>
      </c>
      <c r="T572">
        <v>1</v>
      </c>
      <c r="U572">
        <v>1</v>
      </c>
      <c r="V572">
        <v>1</v>
      </c>
      <c r="W572">
        <v>1</v>
      </c>
      <c r="X572">
        <v>1</v>
      </c>
      <c r="Y572">
        <v>1</v>
      </c>
      <c r="Z572">
        <v>1</v>
      </c>
      <c r="AA572">
        <v>1</v>
      </c>
      <c r="AB572">
        <v>1</v>
      </c>
      <c r="AC572">
        <v>1</v>
      </c>
      <c r="AD572">
        <v>1</v>
      </c>
      <c r="AE572">
        <v>1</v>
      </c>
      <c r="AF572">
        <v>1</v>
      </c>
      <c r="AG572">
        <v>1</v>
      </c>
      <c r="AH572">
        <v>1</v>
      </c>
      <c r="AI572">
        <v>1</v>
      </c>
      <c r="AJ572">
        <v>1</v>
      </c>
      <c r="AK572">
        <v>1</v>
      </c>
      <c r="AL572">
        <v>1</v>
      </c>
      <c r="AM572" s="49" t="s">
        <v>172</v>
      </c>
      <c r="AN572" s="49" t="s">
        <v>14</v>
      </c>
      <c r="AO572" s="49" t="s">
        <v>500</v>
      </c>
      <c r="AP572" s="49" t="s">
        <v>501</v>
      </c>
      <c r="AQ572" s="49" t="s">
        <v>502</v>
      </c>
      <c r="AR572" s="49" t="s">
        <v>487</v>
      </c>
      <c r="AS572" s="49" t="s">
        <v>488</v>
      </c>
      <c r="AT572" s="49" t="s">
        <v>489</v>
      </c>
    </row>
    <row r="573" spans="1:46" x14ac:dyDescent="0.25">
      <c r="A573">
        <v>4</v>
      </c>
      <c r="B573" t="s">
        <v>138</v>
      </c>
      <c r="C573" t="s">
        <v>138</v>
      </c>
      <c r="D573" t="s">
        <v>139</v>
      </c>
      <c r="E573" t="s">
        <v>614</v>
      </c>
      <c r="F573" t="s">
        <v>615</v>
      </c>
      <c r="G573">
        <v>1</v>
      </c>
      <c r="H573">
        <v>1</v>
      </c>
      <c r="I573">
        <v>1</v>
      </c>
      <c r="J573">
        <v>1</v>
      </c>
      <c r="K573">
        <v>1</v>
      </c>
      <c r="L573">
        <v>1</v>
      </c>
      <c r="M573">
        <v>1</v>
      </c>
      <c r="N573">
        <v>1</v>
      </c>
      <c r="O573">
        <v>1</v>
      </c>
      <c r="P573">
        <v>1</v>
      </c>
      <c r="Q573">
        <v>1</v>
      </c>
      <c r="R573">
        <v>1</v>
      </c>
      <c r="S573">
        <v>1</v>
      </c>
      <c r="T573">
        <v>1</v>
      </c>
      <c r="U573">
        <v>1</v>
      </c>
      <c r="V573">
        <v>1</v>
      </c>
      <c r="W573">
        <v>1</v>
      </c>
      <c r="X573">
        <v>1</v>
      </c>
      <c r="Y573">
        <v>1</v>
      </c>
      <c r="Z573">
        <v>1</v>
      </c>
      <c r="AA573">
        <v>1</v>
      </c>
      <c r="AB573">
        <v>1</v>
      </c>
      <c r="AC573">
        <v>1</v>
      </c>
      <c r="AD573">
        <v>1</v>
      </c>
      <c r="AE573">
        <v>1</v>
      </c>
      <c r="AF573">
        <v>1</v>
      </c>
      <c r="AG573">
        <v>1</v>
      </c>
      <c r="AH573">
        <v>1</v>
      </c>
      <c r="AI573">
        <v>1</v>
      </c>
      <c r="AJ573">
        <v>1</v>
      </c>
      <c r="AK573">
        <v>1</v>
      </c>
      <c r="AL573">
        <v>1</v>
      </c>
      <c r="AM573" s="49" t="s">
        <v>139</v>
      </c>
      <c r="AN573" s="49" t="s">
        <v>14</v>
      </c>
      <c r="AO573" s="49" t="s">
        <v>500</v>
      </c>
      <c r="AP573" s="49" t="s">
        <v>505</v>
      </c>
      <c r="AQ573" s="49" t="s">
        <v>13</v>
      </c>
      <c r="AR573" s="49" t="s">
        <v>487</v>
      </c>
      <c r="AS573" s="49" t="s">
        <v>488</v>
      </c>
      <c r="AT573" s="49" t="s">
        <v>489</v>
      </c>
    </row>
    <row r="574" spans="1:46" x14ac:dyDescent="0.25">
      <c r="A574">
        <v>4</v>
      </c>
      <c r="B574" t="s">
        <v>173</v>
      </c>
      <c r="C574" t="s">
        <v>173</v>
      </c>
      <c r="D574" t="s">
        <v>174</v>
      </c>
      <c r="E574" t="s">
        <v>614</v>
      </c>
      <c r="F574" t="s">
        <v>615</v>
      </c>
      <c r="G574">
        <v>1</v>
      </c>
      <c r="H574">
        <v>1</v>
      </c>
      <c r="I574">
        <v>1</v>
      </c>
      <c r="J574">
        <v>1</v>
      </c>
      <c r="K574">
        <v>1</v>
      </c>
      <c r="L574">
        <v>1</v>
      </c>
      <c r="M574">
        <v>1</v>
      </c>
      <c r="N574">
        <v>1</v>
      </c>
      <c r="O574">
        <v>1</v>
      </c>
      <c r="P574">
        <v>1</v>
      </c>
      <c r="Q574">
        <v>1</v>
      </c>
      <c r="R574">
        <v>1</v>
      </c>
      <c r="S574">
        <v>1</v>
      </c>
      <c r="T574">
        <v>1</v>
      </c>
      <c r="U574">
        <v>1</v>
      </c>
      <c r="V574">
        <v>1</v>
      </c>
      <c r="W574">
        <v>1</v>
      </c>
      <c r="X574">
        <v>1</v>
      </c>
      <c r="Y574">
        <v>1</v>
      </c>
      <c r="Z574">
        <v>1</v>
      </c>
      <c r="AA574">
        <v>1</v>
      </c>
      <c r="AB574">
        <v>1</v>
      </c>
      <c r="AC574">
        <v>1</v>
      </c>
      <c r="AD574">
        <v>1</v>
      </c>
      <c r="AE574">
        <v>1</v>
      </c>
      <c r="AF574">
        <v>1</v>
      </c>
      <c r="AG574">
        <v>1</v>
      </c>
      <c r="AH574">
        <v>1</v>
      </c>
      <c r="AI574">
        <v>1</v>
      </c>
      <c r="AJ574">
        <v>1</v>
      </c>
      <c r="AK574">
        <v>1</v>
      </c>
      <c r="AL574">
        <v>0</v>
      </c>
      <c r="AM574" s="49" t="s">
        <v>174</v>
      </c>
      <c r="AN574" s="49" t="s">
        <v>8</v>
      </c>
      <c r="AO574" s="49" t="s">
        <v>9</v>
      </c>
      <c r="AP574" s="49" t="s">
        <v>494</v>
      </c>
      <c r="AQ574" s="49" t="s">
        <v>9</v>
      </c>
      <c r="AR574" s="49" t="s">
        <v>495</v>
      </c>
      <c r="AS574" s="49" t="s">
        <v>488</v>
      </c>
      <c r="AT574" s="49" t="s">
        <v>489</v>
      </c>
    </row>
    <row r="575" spans="1:46" x14ac:dyDescent="0.25">
      <c r="A575">
        <v>4</v>
      </c>
      <c r="B575" t="s">
        <v>549</v>
      </c>
      <c r="C575" t="s">
        <v>549</v>
      </c>
      <c r="D575" t="s">
        <v>550</v>
      </c>
      <c r="E575" t="s">
        <v>614</v>
      </c>
      <c r="F575" t="s">
        <v>615</v>
      </c>
      <c r="G575">
        <v>1</v>
      </c>
      <c r="H575">
        <v>1</v>
      </c>
      <c r="I575">
        <v>1</v>
      </c>
      <c r="J575">
        <v>1</v>
      </c>
      <c r="K575">
        <v>1</v>
      </c>
      <c r="L575">
        <v>1</v>
      </c>
      <c r="M575">
        <v>1</v>
      </c>
      <c r="N575">
        <v>1</v>
      </c>
      <c r="O575">
        <v>1</v>
      </c>
      <c r="P575">
        <v>1</v>
      </c>
      <c r="Q575">
        <v>1</v>
      </c>
      <c r="R575">
        <v>1</v>
      </c>
      <c r="S575">
        <v>1</v>
      </c>
      <c r="T575">
        <v>1</v>
      </c>
      <c r="U575">
        <v>1</v>
      </c>
      <c r="V575">
        <v>1</v>
      </c>
      <c r="W575">
        <v>1</v>
      </c>
      <c r="X575">
        <v>1</v>
      </c>
      <c r="Y575">
        <v>1</v>
      </c>
      <c r="Z575">
        <v>1</v>
      </c>
      <c r="AA575">
        <v>1</v>
      </c>
      <c r="AB575">
        <v>1</v>
      </c>
      <c r="AC575">
        <v>1</v>
      </c>
      <c r="AD575">
        <v>1</v>
      </c>
      <c r="AE575">
        <v>1</v>
      </c>
      <c r="AF575">
        <v>1</v>
      </c>
      <c r="AG575">
        <v>1</v>
      </c>
      <c r="AH575">
        <v>1</v>
      </c>
      <c r="AI575">
        <v>1</v>
      </c>
      <c r="AJ575">
        <v>1</v>
      </c>
      <c r="AK575">
        <v>1</v>
      </c>
      <c r="AL575">
        <v>0</v>
      </c>
      <c r="AM575" s="49" t="e">
        <v>#N/A</v>
      </c>
      <c r="AN575" s="49" t="e">
        <v>#N/A</v>
      </c>
      <c r="AO575" s="49" t="e">
        <v>#N/A</v>
      </c>
      <c r="AP575" s="49" t="e">
        <v>#N/A</v>
      </c>
      <c r="AQ575" s="49" t="e">
        <v>#N/A</v>
      </c>
      <c r="AR575" s="49" t="e">
        <v>#N/A</v>
      </c>
      <c r="AS575" s="49" t="e">
        <v>#N/A</v>
      </c>
      <c r="AT575" s="49" t="e">
        <v>#N/A</v>
      </c>
    </row>
    <row r="576" spans="1:46" x14ac:dyDescent="0.25">
      <c r="A576">
        <v>4</v>
      </c>
      <c r="B576" t="s">
        <v>182</v>
      </c>
      <c r="C576" t="s">
        <v>182</v>
      </c>
      <c r="D576" t="s">
        <v>183</v>
      </c>
      <c r="E576" t="s">
        <v>614</v>
      </c>
      <c r="F576" t="s">
        <v>615</v>
      </c>
      <c r="G576">
        <v>1</v>
      </c>
      <c r="H576">
        <v>1</v>
      </c>
      <c r="I576">
        <v>1</v>
      </c>
      <c r="J576">
        <v>1</v>
      </c>
      <c r="K576">
        <v>1</v>
      </c>
      <c r="L576">
        <v>1</v>
      </c>
      <c r="M576">
        <v>1</v>
      </c>
      <c r="N576">
        <v>1</v>
      </c>
      <c r="O576">
        <v>1</v>
      </c>
      <c r="P576">
        <v>1</v>
      </c>
      <c r="Q576">
        <v>1</v>
      </c>
      <c r="R576">
        <v>1</v>
      </c>
      <c r="S576">
        <v>1</v>
      </c>
      <c r="T576">
        <v>1</v>
      </c>
      <c r="U576">
        <v>1</v>
      </c>
      <c r="V576">
        <v>1</v>
      </c>
      <c r="W576">
        <v>1</v>
      </c>
      <c r="X576">
        <v>1</v>
      </c>
      <c r="Y576">
        <v>1</v>
      </c>
      <c r="Z576">
        <v>1</v>
      </c>
      <c r="AA576">
        <v>1</v>
      </c>
      <c r="AB576">
        <v>1</v>
      </c>
      <c r="AC576">
        <v>1</v>
      </c>
      <c r="AD576">
        <v>1</v>
      </c>
      <c r="AE576">
        <v>1</v>
      </c>
      <c r="AF576">
        <v>1</v>
      </c>
      <c r="AG576">
        <v>1</v>
      </c>
      <c r="AH576">
        <v>1</v>
      </c>
      <c r="AI576">
        <v>1</v>
      </c>
      <c r="AJ576">
        <v>1</v>
      </c>
      <c r="AK576">
        <v>1</v>
      </c>
      <c r="AL576">
        <v>1</v>
      </c>
      <c r="AM576" s="49" t="s">
        <v>183</v>
      </c>
      <c r="AN576" s="49" t="s">
        <v>14</v>
      </c>
      <c r="AO576" s="49" t="s">
        <v>500</v>
      </c>
      <c r="AP576" s="49" t="s">
        <v>505</v>
      </c>
      <c r="AQ576" s="49" t="s">
        <v>13</v>
      </c>
      <c r="AR576" s="49" t="s">
        <v>487</v>
      </c>
      <c r="AS576" s="49" t="s">
        <v>488</v>
      </c>
      <c r="AT576" s="49" t="s">
        <v>489</v>
      </c>
    </row>
    <row r="577" spans="1:46" x14ac:dyDescent="0.25">
      <c r="A577">
        <v>4</v>
      </c>
      <c r="B577" t="s">
        <v>186</v>
      </c>
      <c r="C577" t="s">
        <v>186</v>
      </c>
      <c r="D577" t="s">
        <v>187</v>
      </c>
      <c r="E577" t="s">
        <v>614</v>
      </c>
      <c r="F577" t="s">
        <v>615</v>
      </c>
      <c r="G577">
        <v>1</v>
      </c>
      <c r="H577">
        <v>1</v>
      </c>
      <c r="I577">
        <v>1</v>
      </c>
      <c r="J577">
        <v>1</v>
      </c>
      <c r="K577">
        <v>1</v>
      </c>
      <c r="L577">
        <v>1</v>
      </c>
      <c r="M577">
        <v>1</v>
      </c>
      <c r="N577">
        <v>1</v>
      </c>
      <c r="O577">
        <v>1</v>
      </c>
      <c r="P577">
        <v>1</v>
      </c>
      <c r="Q577">
        <v>1</v>
      </c>
      <c r="R577">
        <v>1</v>
      </c>
      <c r="S577">
        <v>1</v>
      </c>
      <c r="T577">
        <v>1</v>
      </c>
      <c r="U577">
        <v>1</v>
      </c>
      <c r="V577">
        <v>1</v>
      </c>
      <c r="W577">
        <v>1</v>
      </c>
      <c r="X577">
        <v>1</v>
      </c>
      <c r="Y577">
        <v>1</v>
      </c>
      <c r="Z577">
        <v>1</v>
      </c>
      <c r="AA577">
        <v>1</v>
      </c>
      <c r="AB577">
        <v>1</v>
      </c>
      <c r="AC577">
        <v>1</v>
      </c>
      <c r="AD577">
        <v>1</v>
      </c>
      <c r="AE577">
        <v>1</v>
      </c>
      <c r="AF577">
        <v>1</v>
      </c>
      <c r="AG577">
        <v>1</v>
      </c>
      <c r="AH577">
        <v>1</v>
      </c>
      <c r="AI577">
        <v>1</v>
      </c>
      <c r="AJ577">
        <v>1</v>
      </c>
      <c r="AK577">
        <v>1</v>
      </c>
      <c r="AL577">
        <v>0</v>
      </c>
      <c r="AM577" s="49" t="s">
        <v>187</v>
      </c>
      <c r="AN577" s="49" t="s">
        <v>14</v>
      </c>
      <c r="AO577" s="49" t="s">
        <v>507</v>
      </c>
      <c r="AP577" s="49" t="s">
        <v>501</v>
      </c>
      <c r="AQ577" s="49" t="s">
        <v>10</v>
      </c>
      <c r="AR577" s="49" t="s">
        <v>487</v>
      </c>
      <c r="AS577" s="49" t="s">
        <v>488</v>
      </c>
      <c r="AT577" s="49" t="s">
        <v>489</v>
      </c>
    </row>
    <row r="578" spans="1:46" x14ac:dyDescent="0.25">
      <c r="A578">
        <v>4</v>
      </c>
      <c r="B578" t="s">
        <v>188</v>
      </c>
      <c r="C578" t="s">
        <v>188</v>
      </c>
      <c r="D578" t="s">
        <v>189</v>
      </c>
      <c r="E578" t="s">
        <v>614</v>
      </c>
      <c r="F578" t="s">
        <v>615</v>
      </c>
      <c r="G578">
        <v>1</v>
      </c>
      <c r="H578">
        <v>1</v>
      </c>
      <c r="I578">
        <v>1</v>
      </c>
      <c r="J578">
        <v>1</v>
      </c>
      <c r="K578">
        <v>1</v>
      </c>
      <c r="L578">
        <v>1</v>
      </c>
      <c r="M578">
        <v>1</v>
      </c>
      <c r="N578">
        <v>1</v>
      </c>
      <c r="O578">
        <v>1</v>
      </c>
      <c r="P578">
        <v>1</v>
      </c>
      <c r="Q578">
        <v>1</v>
      </c>
      <c r="R578">
        <v>1</v>
      </c>
      <c r="S578">
        <v>1</v>
      </c>
      <c r="T578">
        <v>1</v>
      </c>
      <c r="U578">
        <v>1</v>
      </c>
      <c r="V578">
        <v>1</v>
      </c>
      <c r="W578">
        <v>1</v>
      </c>
      <c r="X578">
        <v>1</v>
      </c>
      <c r="Y578">
        <v>1</v>
      </c>
      <c r="Z578">
        <v>1</v>
      </c>
      <c r="AA578">
        <v>1</v>
      </c>
      <c r="AB578">
        <v>1</v>
      </c>
      <c r="AC578">
        <v>1</v>
      </c>
      <c r="AD578">
        <v>1</v>
      </c>
      <c r="AE578">
        <v>1</v>
      </c>
      <c r="AF578">
        <v>1</v>
      </c>
      <c r="AG578">
        <v>1</v>
      </c>
      <c r="AH578">
        <v>1</v>
      </c>
      <c r="AI578">
        <v>1</v>
      </c>
      <c r="AJ578">
        <v>1</v>
      </c>
      <c r="AK578">
        <v>1</v>
      </c>
      <c r="AL578">
        <v>0</v>
      </c>
      <c r="AM578" s="49" t="s">
        <v>189</v>
      </c>
      <c r="AN578" s="49" t="s">
        <v>14</v>
      </c>
      <c r="AO578" s="49" t="s">
        <v>506</v>
      </c>
      <c r="AP578" s="49" t="s">
        <v>501</v>
      </c>
      <c r="AQ578" s="49" t="s">
        <v>10</v>
      </c>
      <c r="AR578" s="49" t="s">
        <v>495</v>
      </c>
      <c r="AS578" s="49" t="s">
        <v>488</v>
      </c>
      <c r="AT578" s="49" t="s">
        <v>489</v>
      </c>
    </row>
    <row r="579" spans="1:46" x14ac:dyDescent="0.25">
      <c r="A579">
        <v>4</v>
      </c>
      <c r="B579" t="s">
        <v>194</v>
      </c>
      <c r="C579" t="s">
        <v>194</v>
      </c>
      <c r="D579" t="s">
        <v>195</v>
      </c>
      <c r="E579" t="s">
        <v>614</v>
      </c>
      <c r="F579" t="s">
        <v>615</v>
      </c>
      <c r="G579">
        <v>1</v>
      </c>
      <c r="H579">
        <v>1</v>
      </c>
      <c r="I579">
        <v>1</v>
      </c>
      <c r="J579">
        <v>1</v>
      </c>
      <c r="K579">
        <v>1</v>
      </c>
      <c r="L579">
        <v>1</v>
      </c>
      <c r="M579">
        <v>1</v>
      </c>
      <c r="N579">
        <v>1</v>
      </c>
      <c r="O579">
        <v>1</v>
      </c>
      <c r="P579">
        <v>1</v>
      </c>
      <c r="Q579">
        <v>1</v>
      </c>
      <c r="R579">
        <v>1</v>
      </c>
      <c r="S579">
        <v>1</v>
      </c>
      <c r="T579">
        <v>1</v>
      </c>
      <c r="U579">
        <v>1</v>
      </c>
      <c r="V579">
        <v>1</v>
      </c>
      <c r="W579">
        <v>1</v>
      </c>
      <c r="X579">
        <v>1</v>
      </c>
      <c r="Y579">
        <v>1</v>
      </c>
      <c r="Z579">
        <v>1</v>
      </c>
      <c r="AA579">
        <v>1</v>
      </c>
      <c r="AB579">
        <v>1</v>
      </c>
      <c r="AC579">
        <v>1</v>
      </c>
      <c r="AD579">
        <v>1</v>
      </c>
      <c r="AE579">
        <v>1</v>
      </c>
      <c r="AF579">
        <v>1</v>
      </c>
      <c r="AG579">
        <v>1</v>
      </c>
      <c r="AH579">
        <v>1</v>
      </c>
      <c r="AI579">
        <v>1</v>
      </c>
      <c r="AJ579">
        <v>1</v>
      </c>
      <c r="AK579">
        <v>1</v>
      </c>
      <c r="AL579">
        <v>0</v>
      </c>
      <c r="AM579" s="49" t="s">
        <v>195</v>
      </c>
      <c r="AN579" s="49" t="s">
        <v>14</v>
      </c>
      <c r="AO579" s="49" t="s">
        <v>507</v>
      </c>
      <c r="AP579" s="49" t="s">
        <v>494</v>
      </c>
      <c r="AQ579" s="49" t="s">
        <v>10</v>
      </c>
      <c r="AR579" s="49" t="s">
        <v>487</v>
      </c>
      <c r="AS579" s="49" t="s">
        <v>488</v>
      </c>
      <c r="AT579" s="49" t="s">
        <v>489</v>
      </c>
    </row>
    <row r="580" spans="1:46" x14ac:dyDescent="0.25">
      <c r="A580">
        <v>4</v>
      </c>
      <c r="B580" t="s">
        <v>190</v>
      </c>
      <c r="C580" t="s">
        <v>190</v>
      </c>
      <c r="D580" t="s">
        <v>191</v>
      </c>
      <c r="E580" t="s">
        <v>614</v>
      </c>
      <c r="F580" t="s">
        <v>615</v>
      </c>
      <c r="G580">
        <v>1</v>
      </c>
      <c r="H580">
        <v>1</v>
      </c>
      <c r="I580">
        <v>1</v>
      </c>
      <c r="J580">
        <v>1</v>
      </c>
      <c r="K580">
        <v>1</v>
      </c>
      <c r="L580">
        <v>1</v>
      </c>
      <c r="M580">
        <v>1</v>
      </c>
      <c r="N580">
        <v>1</v>
      </c>
      <c r="O580">
        <v>1</v>
      </c>
      <c r="P580">
        <v>1</v>
      </c>
      <c r="Q580">
        <v>1</v>
      </c>
      <c r="R580">
        <v>1</v>
      </c>
      <c r="S580">
        <v>1</v>
      </c>
      <c r="T580">
        <v>1</v>
      </c>
      <c r="U580">
        <v>1</v>
      </c>
      <c r="V580">
        <v>1</v>
      </c>
      <c r="W580">
        <v>1</v>
      </c>
      <c r="X580">
        <v>1</v>
      </c>
      <c r="Y580">
        <v>1</v>
      </c>
      <c r="Z580">
        <v>1</v>
      </c>
      <c r="AA580">
        <v>1</v>
      </c>
      <c r="AB580">
        <v>1</v>
      </c>
      <c r="AC580">
        <v>1</v>
      </c>
      <c r="AD580">
        <v>1</v>
      </c>
      <c r="AE580">
        <v>1</v>
      </c>
      <c r="AF580">
        <v>1</v>
      </c>
      <c r="AG580">
        <v>1</v>
      </c>
      <c r="AH580">
        <v>1</v>
      </c>
      <c r="AI580">
        <v>1</v>
      </c>
      <c r="AJ580">
        <v>1</v>
      </c>
      <c r="AK580">
        <v>1</v>
      </c>
      <c r="AL580">
        <v>0</v>
      </c>
      <c r="AM580" s="49" t="s">
        <v>191</v>
      </c>
      <c r="AN580" s="49" t="s">
        <v>14</v>
      </c>
      <c r="AO580" s="49" t="s">
        <v>507</v>
      </c>
      <c r="AP580" s="49" t="s">
        <v>494</v>
      </c>
      <c r="AQ580" s="49" t="s">
        <v>10</v>
      </c>
      <c r="AR580" s="49" t="s">
        <v>487</v>
      </c>
      <c r="AS580" s="49" t="s">
        <v>488</v>
      </c>
      <c r="AT580" s="49" t="s">
        <v>489</v>
      </c>
    </row>
    <row r="581" spans="1:46" x14ac:dyDescent="0.25">
      <c r="A581">
        <v>4</v>
      </c>
      <c r="B581" t="s">
        <v>196</v>
      </c>
      <c r="C581" t="s">
        <v>196</v>
      </c>
      <c r="D581" t="s">
        <v>197</v>
      </c>
      <c r="E581" t="s">
        <v>614</v>
      </c>
      <c r="F581" t="s">
        <v>615</v>
      </c>
      <c r="G581">
        <v>1</v>
      </c>
      <c r="H581">
        <v>1</v>
      </c>
      <c r="I581">
        <v>1</v>
      </c>
      <c r="J581">
        <v>1</v>
      </c>
      <c r="K581">
        <v>1</v>
      </c>
      <c r="L581">
        <v>1</v>
      </c>
      <c r="M581">
        <v>1</v>
      </c>
      <c r="N581">
        <v>1</v>
      </c>
      <c r="O581">
        <v>1</v>
      </c>
      <c r="P581">
        <v>1</v>
      </c>
      <c r="Q581">
        <v>1</v>
      </c>
      <c r="R581">
        <v>1</v>
      </c>
      <c r="S581">
        <v>1</v>
      </c>
      <c r="T581">
        <v>1</v>
      </c>
      <c r="U581">
        <v>1</v>
      </c>
      <c r="V581">
        <v>1</v>
      </c>
      <c r="W581">
        <v>1</v>
      </c>
      <c r="X581">
        <v>1</v>
      </c>
      <c r="Y581">
        <v>1</v>
      </c>
      <c r="Z581">
        <v>1</v>
      </c>
      <c r="AA581">
        <v>1</v>
      </c>
      <c r="AB581">
        <v>1</v>
      </c>
      <c r="AC581">
        <v>1</v>
      </c>
      <c r="AD581">
        <v>1</v>
      </c>
      <c r="AE581">
        <v>1</v>
      </c>
      <c r="AF581">
        <v>1</v>
      </c>
      <c r="AG581">
        <v>1</v>
      </c>
      <c r="AH581">
        <v>1</v>
      </c>
      <c r="AI581">
        <v>1</v>
      </c>
      <c r="AJ581">
        <v>1</v>
      </c>
      <c r="AK581">
        <v>1</v>
      </c>
      <c r="AL581">
        <v>1</v>
      </c>
      <c r="AM581" s="49" t="s">
        <v>197</v>
      </c>
      <c r="AN581" s="49" t="s">
        <v>14</v>
      </c>
      <c r="AO581" s="49" t="s">
        <v>500</v>
      </c>
      <c r="AP581" s="49" t="s">
        <v>505</v>
      </c>
      <c r="AQ581" s="49" t="s">
        <v>13</v>
      </c>
      <c r="AR581" s="49" t="s">
        <v>487</v>
      </c>
      <c r="AS581" s="49" t="s">
        <v>488</v>
      </c>
      <c r="AT581" s="49" t="s">
        <v>489</v>
      </c>
    </row>
    <row r="582" spans="1:46" x14ac:dyDescent="0.25">
      <c r="A582">
        <v>4</v>
      </c>
      <c r="B582" t="s">
        <v>206</v>
      </c>
      <c r="C582" t="s">
        <v>206</v>
      </c>
      <c r="D582" t="s">
        <v>207</v>
      </c>
      <c r="E582" t="s">
        <v>614</v>
      </c>
      <c r="F582" t="s">
        <v>615</v>
      </c>
      <c r="G582">
        <v>1</v>
      </c>
      <c r="H582">
        <v>1</v>
      </c>
      <c r="I582">
        <v>1</v>
      </c>
      <c r="J582">
        <v>1</v>
      </c>
      <c r="K582">
        <v>1</v>
      </c>
      <c r="L582">
        <v>1</v>
      </c>
      <c r="M582">
        <v>1</v>
      </c>
      <c r="N582">
        <v>1</v>
      </c>
      <c r="O582">
        <v>1</v>
      </c>
      <c r="P582">
        <v>1</v>
      </c>
      <c r="Q582">
        <v>1</v>
      </c>
      <c r="R582">
        <v>1</v>
      </c>
      <c r="S582">
        <v>1</v>
      </c>
      <c r="T582">
        <v>1</v>
      </c>
      <c r="U582">
        <v>1</v>
      </c>
      <c r="V582">
        <v>1</v>
      </c>
      <c r="W582">
        <v>1</v>
      </c>
      <c r="X582">
        <v>1</v>
      </c>
      <c r="Y582">
        <v>1</v>
      </c>
      <c r="Z582">
        <v>1</v>
      </c>
      <c r="AA582">
        <v>1</v>
      </c>
      <c r="AB582">
        <v>1</v>
      </c>
      <c r="AC582">
        <v>1</v>
      </c>
      <c r="AD582">
        <v>1</v>
      </c>
      <c r="AE582">
        <v>1</v>
      </c>
      <c r="AF582">
        <v>1</v>
      </c>
      <c r="AG582">
        <v>1</v>
      </c>
      <c r="AH582">
        <v>1</v>
      </c>
      <c r="AI582">
        <v>1</v>
      </c>
      <c r="AJ582">
        <v>1</v>
      </c>
      <c r="AK582">
        <v>1</v>
      </c>
      <c r="AL582">
        <v>1</v>
      </c>
      <c r="AM582" s="49" t="s">
        <v>207</v>
      </c>
      <c r="AN582" s="49" t="s">
        <v>14</v>
      </c>
      <c r="AO582" s="49" t="s">
        <v>500</v>
      </c>
      <c r="AP582" s="49" t="s">
        <v>505</v>
      </c>
      <c r="AQ582" s="49" t="s">
        <v>13</v>
      </c>
      <c r="AR582" s="49" t="s">
        <v>487</v>
      </c>
      <c r="AS582" s="49" t="s">
        <v>488</v>
      </c>
      <c r="AT582" s="49" t="s">
        <v>489</v>
      </c>
    </row>
    <row r="583" spans="1:46" x14ac:dyDescent="0.25">
      <c r="A583">
        <v>4</v>
      </c>
      <c r="B583" t="s">
        <v>493</v>
      </c>
      <c r="C583" t="s">
        <v>551</v>
      </c>
      <c r="D583" t="s">
        <v>552</v>
      </c>
      <c r="E583" t="s">
        <v>614</v>
      </c>
      <c r="F583" t="s">
        <v>615</v>
      </c>
      <c r="G583">
        <v>1</v>
      </c>
      <c r="H583">
        <v>1</v>
      </c>
      <c r="I583">
        <v>1</v>
      </c>
      <c r="J583">
        <v>1</v>
      </c>
      <c r="K583">
        <v>1</v>
      </c>
      <c r="L583">
        <v>1</v>
      </c>
      <c r="M583">
        <v>1</v>
      </c>
      <c r="N583">
        <v>1</v>
      </c>
      <c r="O583">
        <v>1</v>
      </c>
      <c r="P583">
        <v>1</v>
      </c>
      <c r="Q583">
        <v>1</v>
      </c>
      <c r="R583">
        <v>1</v>
      </c>
      <c r="S583">
        <v>1</v>
      </c>
      <c r="T583">
        <v>1</v>
      </c>
      <c r="U583">
        <v>1</v>
      </c>
      <c r="V583">
        <v>1</v>
      </c>
      <c r="W583">
        <v>1</v>
      </c>
      <c r="X583">
        <v>1</v>
      </c>
      <c r="Y583">
        <v>1</v>
      </c>
      <c r="Z583">
        <v>1</v>
      </c>
      <c r="AA583">
        <v>1</v>
      </c>
      <c r="AB583">
        <v>1</v>
      </c>
      <c r="AC583">
        <v>1</v>
      </c>
      <c r="AD583">
        <v>1</v>
      </c>
      <c r="AE583">
        <v>1</v>
      </c>
      <c r="AF583">
        <v>1</v>
      </c>
      <c r="AG583">
        <v>1</v>
      </c>
      <c r="AH583">
        <v>1</v>
      </c>
      <c r="AI583">
        <v>1</v>
      </c>
      <c r="AJ583">
        <v>1</v>
      </c>
      <c r="AK583">
        <v>1</v>
      </c>
      <c r="AL583">
        <v>1</v>
      </c>
      <c r="AM583" s="49" t="e">
        <v>#N/A</v>
      </c>
      <c r="AN583" s="49" t="e">
        <v>#N/A</v>
      </c>
      <c r="AO583" s="49" t="e">
        <v>#N/A</v>
      </c>
      <c r="AP583" s="49" t="e">
        <v>#N/A</v>
      </c>
      <c r="AQ583" s="49" t="e">
        <v>#N/A</v>
      </c>
      <c r="AR583" s="49" t="e">
        <v>#N/A</v>
      </c>
      <c r="AS583" s="49" t="e">
        <v>#N/A</v>
      </c>
      <c r="AT583" s="49" t="e">
        <v>#N/A</v>
      </c>
    </row>
    <row r="584" spans="1:46" x14ac:dyDescent="0.25">
      <c r="A584">
        <v>4</v>
      </c>
      <c r="B584" t="s">
        <v>200</v>
      </c>
      <c r="C584" t="s">
        <v>200</v>
      </c>
      <c r="D584" t="s">
        <v>201</v>
      </c>
      <c r="E584" t="s">
        <v>614</v>
      </c>
      <c r="F584" t="s">
        <v>615</v>
      </c>
      <c r="G584">
        <v>1</v>
      </c>
      <c r="H584">
        <v>1</v>
      </c>
      <c r="I584">
        <v>1</v>
      </c>
      <c r="J584">
        <v>1</v>
      </c>
      <c r="K584">
        <v>1</v>
      </c>
      <c r="L584">
        <v>1</v>
      </c>
      <c r="M584">
        <v>1</v>
      </c>
      <c r="N584">
        <v>1</v>
      </c>
      <c r="O584">
        <v>1</v>
      </c>
      <c r="P584">
        <v>1</v>
      </c>
      <c r="Q584">
        <v>1</v>
      </c>
      <c r="R584">
        <v>1</v>
      </c>
      <c r="S584">
        <v>1</v>
      </c>
      <c r="T584">
        <v>1</v>
      </c>
      <c r="U584">
        <v>1</v>
      </c>
      <c r="V584">
        <v>1</v>
      </c>
      <c r="W584">
        <v>1</v>
      </c>
      <c r="X584">
        <v>1</v>
      </c>
      <c r="Y584">
        <v>1</v>
      </c>
      <c r="Z584">
        <v>1</v>
      </c>
      <c r="AA584">
        <v>1</v>
      </c>
      <c r="AB584">
        <v>1</v>
      </c>
      <c r="AC584">
        <v>1</v>
      </c>
      <c r="AD584">
        <v>1</v>
      </c>
      <c r="AE584">
        <v>1</v>
      </c>
      <c r="AF584">
        <v>1</v>
      </c>
      <c r="AG584">
        <v>1</v>
      </c>
      <c r="AH584">
        <v>1</v>
      </c>
      <c r="AI584">
        <v>1</v>
      </c>
      <c r="AJ584">
        <v>1</v>
      </c>
      <c r="AK584">
        <v>1</v>
      </c>
      <c r="AL584">
        <v>0</v>
      </c>
      <c r="AM584" s="49" t="s">
        <v>201</v>
      </c>
      <c r="AN584" s="49" t="s">
        <v>14</v>
      </c>
      <c r="AO584" s="49" t="s">
        <v>485</v>
      </c>
      <c r="AP584" s="49" t="s">
        <v>494</v>
      </c>
      <c r="AQ584" s="49" t="s">
        <v>11</v>
      </c>
      <c r="AR584" s="49" t="s">
        <v>487</v>
      </c>
      <c r="AS584" s="49" t="s">
        <v>488</v>
      </c>
      <c r="AT584" s="49" t="s">
        <v>489</v>
      </c>
    </row>
    <row r="585" spans="1:46" x14ac:dyDescent="0.25">
      <c r="A585">
        <v>4</v>
      </c>
      <c r="B585" t="s">
        <v>198</v>
      </c>
      <c r="C585" t="s">
        <v>198</v>
      </c>
      <c r="D585" t="s">
        <v>199</v>
      </c>
      <c r="E585" t="s">
        <v>614</v>
      </c>
      <c r="F585" t="s">
        <v>615</v>
      </c>
      <c r="G585">
        <v>1</v>
      </c>
      <c r="H585">
        <v>1</v>
      </c>
      <c r="I585">
        <v>1</v>
      </c>
      <c r="J585">
        <v>1</v>
      </c>
      <c r="K585">
        <v>1</v>
      </c>
      <c r="L585">
        <v>1</v>
      </c>
      <c r="M585">
        <v>1</v>
      </c>
      <c r="N585">
        <v>1</v>
      </c>
      <c r="O585">
        <v>1</v>
      </c>
      <c r="P585">
        <v>1</v>
      </c>
      <c r="Q585">
        <v>1</v>
      </c>
      <c r="R585">
        <v>1</v>
      </c>
      <c r="S585">
        <v>1</v>
      </c>
      <c r="T585">
        <v>1</v>
      </c>
      <c r="U585">
        <v>1</v>
      </c>
      <c r="V585">
        <v>1</v>
      </c>
      <c r="W585">
        <v>1</v>
      </c>
      <c r="X585">
        <v>1</v>
      </c>
      <c r="Y585">
        <v>1</v>
      </c>
      <c r="Z585">
        <v>1</v>
      </c>
      <c r="AA585">
        <v>1</v>
      </c>
      <c r="AB585">
        <v>1</v>
      </c>
      <c r="AC585">
        <v>1</v>
      </c>
      <c r="AD585">
        <v>1</v>
      </c>
      <c r="AE585">
        <v>1</v>
      </c>
      <c r="AF585">
        <v>1</v>
      </c>
      <c r="AG585">
        <v>1</v>
      </c>
      <c r="AH585">
        <v>1</v>
      </c>
      <c r="AI585">
        <v>1</v>
      </c>
      <c r="AJ585">
        <v>1</v>
      </c>
      <c r="AK585">
        <v>1</v>
      </c>
      <c r="AL585">
        <v>0</v>
      </c>
      <c r="AM585" s="49" t="s">
        <v>199</v>
      </c>
      <c r="AN585" s="49" t="s">
        <v>14</v>
      </c>
      <c r="AO585" s="49" t="s">
        <v>485</v>
      </c>
      <c r="AP585" s="49" t="s">
        <v>494</v>
      </c>
      <c r="AQ585" s="49" t="s">
        <v>11</v>
      </c>
      <c r="AR585" s="49" t="s">
        <v>487</v>
      </c>
      <c r="AS585" s="49" t="s">
        <v>488</v>
      </c>
      <c r="AT585" s="49" t="s">
        <v>489</v>
      </c>
    </row>
    <row r="586" spans="1:46" x14ac:dyDescent="0.25">
      <c r="A586">
        <v>4</v>
      </c>
      <c r="B586" t="s">
        <v>205</v>
      </c>
      <c r="C586" t="s">
        <v>205</v>
      </c>
      <c r="D586" t="s">
        <v>416</v>
      </c>
      <c r="E586" t="s">
        <v>614</v>
      </c>
      <c r="F586" t="s">
        <v>615</v>
      </c>
      <c r="G586">
        <v>1</v>
      </c>
      <c r="H586">
        <v>1</v>
      </c>
      <c r="I586">
        <v>1</v>
      </c>
      <c r="J586">
        <v>1</v>
      </c>
      <c r="K586">
        <v>1</v>
      </c>
      <c r="L586">
        <v>1</v>
      </c>
      <c r="M586">
        <v>1</v>
      </c>
      <c r="N586">
        <v>1</v>
      </c>
      <c r="O586">
        <v>1</v>
      </c>
      <c r="P586">
        <v>1</v>
      </c>
      <c r="Q586">
        <v>1</v>
      </c>
      <c r="R586">
        <v>1</v>
      </c>
      <c r="S586">
        <v>1</v>
      </c>
      <c r="T586">
        <v>1</v>
      </c>
      <c r="U586">
        <v>1</v>
      </c>
      <c r="V586">
        <v>1</v>
      </c>
      <c r="W586">
        <v>1</v>
      </c>
      <c r="X586">
        <v>1</v>
      </c>
      <c r="Y586">
        <v>1</v>
      </c>
      <c r="Z586">
        <v>1</v>
      </c>
      <c r="AA586">
        <v>1</v>
      </c>
      <c r="AB586">
        <v>1</v>
      </c>
      <c r="AC586">
        <v>1</v>
      </c>
      <c r="AD586">
        <v>1</v>
      </c>
      <c r="AE586">
        <v>1</v>
      </c>
      <c r="AF586">
        <v>1</v>
      </c>
      <c r="AG586">
        <v>1</v>
      </c>
      <c r="AH586">
        <v>1</v>
      </c>
      <c r="AI586">
        <v>1</v>
      </c>
      <c r="AJ586">
        <v>1</v>
      </c>
      <c r="AK586">
        <v>1</v>
      </c>
      <c r="AL586">
        <v>0</v>
      </c>
      <c r="AM586" s="49" t="s">
        <v>416</v>
      </c>
      <c r="AN586" s="49" t="s">
        <v>14</v>
      </c>
      <c r="AO586" s="49" t="s">
        <v>485</v>
      </c>
      <c r="AP586" s="49" t="s">
        <v>501</v>
      </c>
      <c r="AQ586" s="49" t="s">
        <v>11</v>
      </c>
      <c r="AR586" s="49" t="s">
        <v>495</v>
      </c>
      <c r="AS586" s="49" t="s">
        <v>496</v>
      </c>
      <c r="AT586" s="49" t="s">
        <v>497</v>
      </c>
    </row>
    <row r="587" spans="1:46" x14ac:dyDescent="0.25">
      <c r="A587">
        <v>4</v>
      </c>
      <c r="B587" t="s">
        <v>202</v>
      </c>
      <c r="C587" t="s">
        <v>202</v>
      </c>
      <c r="D587" t="s">
        <v>203</v>
      </c>
      <c r="E587" t="s">
        <v>614</v>
      </c>
      <c r="F587" t="s">
        <v>615</v>
      </c>
      <c r="G587">
        <v>1</v>
      </c>
      <c r="H587">
        <v>1</v>
      </c>
      <c r="I587">
        <v>1</v>
      </c>
      <c r="J587">
        <v>1</v>
      </c>
      <c r="K587">
        <v>1</v>
      </c>
      <c r="L587">
        <v>1</v>
      </c>
      <c r="M587">
        <v>1</v>
      </c>
      <c r="N587">
        <v>1</v>
      </c>
      <c r="O587">
        <v>1</v>
      </c>
      <c r="P587">
        <v>1</v>
      </c>
      <c r="Q587">
        <v>1</v>
      </c>
      <c r="R587">
        <v>1</v>
      </c>
      <c r="S587">
        <v>1</v>
      </c>
      <c r="T587">
        <v>1</v>
      </c>
      <c r="U587">
        <v>1</v>
      </c>
      <c r="V587">
        <v>1</v>
      </c>
      <c r="W587">
        <v>1</v>
      </c>
      <c r="X587">
        <v>1</v>
      </c>
      <c r="Y587">
        <v>1</v>
      </c>
      <c r="Z587">
        <v>1</v>
      </c>
      <c r="AA587">
        <v>1</v>
      </c>
      <c r="AB587">
        <v>1</v>
      </c>
      <c r="AC587">
        <v>1</v>
      </c>
      <c r="AD587">
        <v>1</v>
      </c>
      <c r="AE587">
        <v>1</v>
      </c>
      <c r="AF587">
        <v>1</v>
      </c>
      <c r="AG587">
        <v>1</v>
      </c>
      <c r="AH587">
        <v>1</v>
      </c>
      <c r="AI587">
        <v>1</v>
      </c>
      <c r="AJ587">
        <v>1</v>
      </c>
      <c r="AK587">
        <v>1</v>
      </c>
      <c r="AL587">
        <v>1</v>
      </c>
      <c r="AM587" s="49" t="s">
        <v>203</v>
      </c>
      <c r="AN587" s="49" t="s">
        <v>14</v>
      </c>
      <c r="AO587" s="49" t="s">
        <v>500</v>
      </c>
      <c r="AP587" s="49" t="s">
        <v>505</v>
      </c>
      <c r="AQ587" s="49" t="s">
        <v>13</v>
      </c>
      <c r="AR587" s="49" t="s">
        <v>487</v>
      </c>
      <c r="AS587" s="49" t="s">
        <v>488</v>
      </c>
      <c r="AT587" s="49" t="s">
        <v>489</v>
      </c>
    </row>
    <row r="588" spans="1:46" x14ac:dyDescent="0.25">
      <c r="A588">
        <v>4</v>
      </c>
      <c r="B588" t="s">
        <v>204</v>
      </c>
      <c r="C588" t="s">
        <v>204</v>
      </c>
      <c r="D588" t="s">
        <v>553</v>
      </c>
      <c r="E588" t="s">
        <v>614</v>
      </c>
      <c r="F588" t="s">
        <v>615</v>
      </c>
      <c r="G588">
        <v>1</v>
      </c>
      <c r="H588">
        <v>1</v>
      </c>
      <c r="I588">
        <v>1</v>
      </c>
      <c r="J588">
        <v>1</v>
      </c>
      <c r="K588">
        <v>1</v>
      </c>
      <c r="L588">
        <v>1</v>
      </c>
      <c r="M588">
        <v>1</v>
      </c>
      <c r="N588">
        <v>1</v>
      </c>
      <c r="O588">
        <v>1</v>
      </c>
      <c r="P588">
        <v>1</v>
      </c>
      <c r="Q588">
        <v>1</v>
      </c>
      <c r="R588">
        <v>1</v>
      </c>
      <c r="S588">
        <v>1</v>
      </c>
      <c r="T588">
        <v>1</v>
      </c>
      <c r="U588">
        <v>1</v>
      </c>
      <c r="V588">
        <v>1</v>
      </c>
      <c r="W588">
        <v>1</v>
      </c>
      <c r="X588">
        <v>1</v>
      </c>
      <c r="Y588">
        <v>1</v>
      </c>
      <c r="Z588">
        <v>1</v>
      </c>
      <c r="AA588">
        <v>1</v>
      </c>
      <c r="AB588">
        <v>1</v>
      </c>
      <c r="AC588">
        <v>1</v>
      </c>
      <c r="AD588">
        <v>1</v>
      </c>
      <c r="AE588">
        <v>1</v>
      </c>
      <c r="AF588">
        <v>1</v>
      </c>
      <c r="AG588">
        <v>1</v>
      </c>
      <c r="AH588">
        <v>1</v>
      </c>
      <c r="AI588">
        <v>1</v>
      </c>
      <c r="AJ588">
        <v>1</v>
      </c>
      <c r="AK588">
        <v>1</v>
      </c>
      <c r="AL588">
        <v>0</v>
      </c>
      <c r="AM588" s="49" t="s">
        <v>415</v>
      </c>
      <c r="AN588" s="49" t="s">
        <v>14</v>
      </c>
      <c r="AO588" s="49" t="s">
        <v>485</v>
      </c>
      <c r="AP588" s="49" t="s">
        <v>494</v>
      </c>
      <c r="AQ588" s="49" t="s">
        <v>11</v>
      </c>
      <c r="AR588" s="49" t="s">
        <v>487</v>
      </c>
      <c r="AS588" s="49" t="s">
        <v>496</v>
      </c>
      <c r="AT588" s="49" t="s">
        <v>497</v>
      </c>
    </row>
    <row r="589" spans="1:46" x14ac:dyDescent="0.25">
      <c r="A589">
        <v>4</v>
      </c>
      <c r="B589" t="s">
        <v>208</v>
      </c>
      <c r="C589" t="s">
        <v>208</v>
      </c>
      <c r="D589" t="s">
        <v>209</v>
      </c>
      <c r="E589" t="s">
        <v>614</v>
      </c>
      <c r="F589" t="s">
        <v>615</v>
      </c>
      <c r="G589">
        <v>1</v>
      </c>
      <c r="H589">
        <v>1</v>
      </c>
      <c r="I589">
        <v>1</v>
      </c>
      <c r="J589">
        <v>1</v>
      </c>
      <c r="K589">
        <v>1</v>
      </c>
      <c r="L589">
        <v>1</v>
      </c>
      <c r="M589">
        <v>1</v>
      </c>
      <c r="N589">
        <v>1</v>
      </c>
      <c r="O589">
        <v>1</v>
      </c>
      <c r="P589">
        <v>1</v>
      </c>
      <c r="Q589">
        <v>1</v>
      </c>
      <c r="R589">
        <v>1</v>
      </c>
      <c r="S589">
        <v>1</v>
      </c>
      <c r="T589">
        <v>1</v>
      </c>
      <c r="U589">
        <v>1</v>
      </c>
      <c r="V589">
        <v>1</v>
      </c>
      <c r="W589">
        <v>1</v>
      </c>
      <c r="X589">
        <v>1</v>
      </c>
      <c r="Y589">
        <v>1</v>
      </c>
      <c r="Z589">
        <v>1</v>
      </c>
      <c r="AA589">
        <v>1</v>
      </c>
      <c r="AB589">
        <v>1</v>
      </c>
      <c r="AC589">
        <v>1</v>
      </c>
      <c r="AD589">
        <v>1</v>
      </c>
      <c r="AE589">
        <v>1</v>
      </c>
      <c r="AF589">
        <v>1</v>
      </c>
      <c r="AG589">
        <v>1</v>
      </c>
      <c r="AH589">
        <v>1</v>
      </c>
      <c r="AI589">
        <v>1</v>
      </c>
      <c r="AJ589">
        <v>1</v>
      </c>
      <c r="AK589">
        <v>1</v>
      </c>
      <c r="AL589">
        <v>1</v>
      </c>
      <c r="AM589" s="49" t="s">
        <v>209</v>
      </c>
      <c r="AN589" s="49" t="s">
        <v>14</v>
      </c>
      <c r="AO589" s="49" t="s">
        <v>485</v>
      </c>
      <c r="AP589" s="49" t="s">
        <v>505</v>
      </c>
      <c r="AQ589" s="49" t="s">
        <v>13</v>
      </c>
      <c r="AR589" s="49" t="s">
        <v>487</v>
      </c>
      <c r="AS589" s="49" t="s">
        <v>488</v>
      </c>
      <c r="AT589" s="49" t="s">
        <v>489</v>
      </c>
    </row>
    <row r="590" spans="1:46" x14ac:dyDescent="0.25">
      <c r="A590">
        <v>4</v>
      </c>
      <c r="B590" t="s">
        <v>210</v>
      </c>
      <c r="C590" t="s">
        <v>210</v>
      </c>
      <c r="D590" t="s">
        <v>211</v>
      </c>
      <c r="E590" t="s">
        <v>614</v>
      </c>
      <c r="F590" t="s">
        <v>615</v>
      </c>
      <c r="G590">
        <v>1</v>
      </c>
      <c r="H590">
        <v>1</v>
      </c>
      <c r="I590">
        <v>1</v>
      </c>
      <c r="J590">
        <v>1</v>
      </c>
      <c r="K590">
        <v>1</v>
      </c>
      <c r="L590">
        <v>1</v>
      </c>
      <c r="M590">
        <v>1</v>
      </c>
      <c r="N590">
        <v>1</v>
      </c>
      <c r="O590">
        <v>1</v>
      </c>
      <c r="P590">
        <v>1</v>
      </c>
      <c r="Q590">
        <v>1</v>
      </c>
      <c r="R590">
        <v>1</v>
      </c>
      <c r="S590">
        <v>1</v>
      </c>
      <c r="T590">
        <v>1</v>
      </c>
      <c r="U590">
        <v>1</v>
      </c>
      <c r="V590">
        <v>1</v>
      </c>
      <c r="W590">
        <v>1</v>
      </c>
      <c r="X590">
        <v>1</v>
      </c>
      <c r="Y590">
        <v>1</v>
      </c>
      <c r="Z590">
        <v>1</v>
      </c>
      <c r="AA590">
        <v>1</v>
      </c>
      <c r="AB590">
        <v>1</v>
      </c>
      <c r="AC590">
        <v>1</v>
      </c>
      <c r="AD590">
        <v>1</v>
      </c>
      <c r="AE590">
        <v>1</v>
      </c>
      <c r="AF590">
        <v>1</v>
      </c>
      <c r="AG590">
        <v>1</v>
      </c>
      <c r="AH590">
        <v>1</v>
      </c>
      <c r="AI590">
        <v>1</v>
      </c>
      <c r="AJ590">
        <v>1</v>
      </c>
      <c r="AK590">
        <v>1</v>
      </c>
      <c r="AL590">
        <v>1</v>
      </c>
      <c r="AM590" s="49" t="s">
        <v>211</v>
      </c>
      <c r="AN590" s="49" t="s">
        <v>14</v>
      </c>
      <c r="AO590" s="49" t="s">
        <v>500</v>
      </c>
      <c r="AP590" s="49" t="s">
        <v>505</v>
      </c>
      <c r="AQ590" s="49" t="s">
        <v>13</v>
      </c>
      <c r="AR590" s="49" t="s">
        <v>487</v>
      </c>
      <c r="AS590" s="49" t="s">
        <v>488</v>
      </c>
      <c r="AT590" s="49" t="s">
        <v>489</v>
      </c>
    </row>
    <row r="591" spans="1:46" x14ac:dyDescent="0.25">
      <c r="A591">
        <v>4</v>
      </c>
      <c r="B591" t="s">
        <v>212</v>
      </c>
      <c r="C591" t="s">
        <v>212</v>
      </c>
      <c r="D591" t="s">
        <v>213</v>
      </c>
      <c r="E591" t="s">
        <v>614</v>
      </c>
      <c r="F591" t="s">
        <v>615</v>
      </c>
      <c r="G591">
        <v>1</v>
      </c>
      <c r="H591">
        <v>1</v>
      </c>
      <c r="I591">
        <v>1</v>
      </c>
      <c r="J591">
        <v>1</v>
      </c>
      <c r="K591">
        <v>1</v>
      </c>
      <c r="L591">
        <v>1</v>
      </c>
      <c r="M591">
        <v>1</v>
      </c>
      <c r="N591">
        <v>1</v>
      </c>
      <c r="O591">
        <v>1</v>
      </c>
      <c r="P591">
        <v>1</v>
      </c>
      <c r="Q591">
        <v>1</v>
      </c>
      <c r="R591">
        <v>1</v>
      </c>
      <c r="S591">
        <v>1</v>
      </c>
      <c r="T591">
        <v>1</v>
      </c>
      <c r="U591">
        <v>1</v>
      </c>
      <c r="V591">
        <v>1</v>
      </c>
      <c r="W591">
        <v>1</v>
      </c>
      <c r="X591">
        <v>1</v>
      </c>
      <c r="Y591">
        <v>1</v>
      </c>
      <c r="Z591">
        <v>1</v>
      </c>
      <c r="AA591">
        <v>1</v>
      </c>
      <c r="AB591">
        <v>1</v>
      </c>
      <c r="AC591">
        <v>1</v>
      </c>
      <c r="AD591">
        <v>1</v>
      </c>
      <c r="AE591">
        <v>1</v>
      </c>
      <c r="AF591">
        <v>1</v>
      </c>
      <c r="AG591">
        <v>1</v>
      </c>
      <c r="AH591">
        <v>1</v>
      </c>
      <c r="AI591">
        <v>1</v>
      </c>
      <c r="AJ591">
        <v>1</v>
      </c>
      <c r="AK591">
        <v>1</v>
      </c>
      <c r="AL591">
        <v>0</v>
      </c>
      <c r="AM591" s="49" t="s">
        <v>213</v>
      </c>
      <c r="AN591" s="49" t="s">
        <v>14</v>
      </c>
      <c r="AO591" s="49" t="s">
        <v>507</v>
      </c>
      <c r="AP591" s="49" t="s">
        <v>501</v>
      </c>
      <c r="AQ591" s="49" t="s">
        <v>10</v>
      </c>
      <c r="AR591" s="49" t="s">
        <v>487</v>
      </c>
      <c r="AS591" s="49" t="s">
        <v>488</v>
      </c>
      <c r="AT591" s="49" t="s">
        <v>489</v>
      </c>
    </row>
    <row r="592" spans="1:46" x14ac:dyDescent="0.25">
      <c r="A592">
        <v>4</v>
      </c>
      <c r="B592" t="s">
        <v>216</v>
      </c>
      <c r="C592" t="s">
        <v>216</v>
      </c>
      <c r="D592" t="s">
        <v>217</v>
      </c>
      <c r="E592" t="s">
        <v>614</v>
      </c>
      <c r="F592" t="s">
        <v>615</v>
      </c>
      <c r="G592">
        <v>1</v>
      </c>
      <c r="H592">
        <v>1</v>
      </c>
      <c r="I592">
        <v>1</v>
      </c>
      <c r="J592">
        <v>1</v>
      </c>
      <c r="K592">
        <v>1</v>
      </c>
      <c r="L592">
        <v>1</v>
      </c>
      <c r="M592">
        <v>1</v>
      </c>
      <c r="N592">
        <v>1</v>
      </c>
      <c r="O592">
        <v>1</v>
      </c>
      <c r="P592">
        <v>1</v>
      </c>
      <c r="Q592">
        <v>1</v>
      </c>
      <c r="R592">
        <v>1</v>
      </c>
      <c r="S592">
        <v>1</v>
      </c>
      <c r="T592">
        <v>1</v>
      </c>
      <c r="U592">
        <v>1</v>
      </c>
      <c r="V592">
        <v>1</v>
      </c>
      <c r="W592">
        <v>1</v>
      </c>
      <c r="X592">
        <v>1</v>
      </c>
      <c r="Y592">
        <v>1</v>
      </c>
      <c r="Z592">
        <v>1</v>
      </c>
      <c r="AA592">
        <v>1</v>
      </c>
      <c r="AB592">
        <v>1</v>
      </c>
      <c r="AC592">
        <v>1</v>
      </c>
      <c r="AD592">
        <v>1</v>
      </c>
      <c r="AE592">
        <v>1</v>
      </c>
      <c r="AF592">
        <v>1</v>
      </c>
      <c r="AG592">
        <v>1</v>
      </c>
      <c r="AH592">
        <v>1</v>
      </c>
      <c r="AI592">
        <v>1</v>
      </c>
      <c r="AJ592">
        <v>1</v>
      </c>
      <c r="AK592">
        <v>1</v>
      </c>
      <c r="AL592">
        <v>1</v>
      </c>
      <c r="AM592" s="49" t="s">
        <v>217</v>
      </c>
      <c r="AN592" s="49" t="s">
        <v>14</v>
      </c>
      <c r="AO592" s="49" t="s">
        <v>485</v>
      </c>
      <c r="AP592" s="49" t="s">
        <v>505</v>
      </c>
      <c r="AQ592" s="49" t="s">
        <v>13</v>
      </c>
      <c r="AR592" s="49" t="s">
        <v>487</v>
      </c>
      <c r="AS592" s="49" t="s">
        <v>488</v>
      </c>
      <c r="AT592" s="49" t="s">
        <v>489</v>
      </c>
    </row>
    <row r="593" spans="1:46" x14ac:dyDescent="0.25">
      <c r="A593">
        <v>4</v>
      </c>
      <c r="B593" t="s">
        <v>214</v>
      </c>
      <c r="C593" t="s">
        <v>214</v>
      </c>
      <c r="D593" t="s">
        <v>215</v>
      </c>
      <c r="E593" t="s">
        <v>614</v>
      </c>
      <c r="F593" t="s">
        <v>615</v>
      </c>
      <c r="G593">
        <v>1</v>
      </c>
      <c r="H593">
        <v>1</v>
      </c>
      <c r="I593">
        <v>1</v>
      </c>
      <c r="J593">
        <v>1</v>
      </c>
      <c r="K593">
        <v>1</v>
      </c>
      <c r="L593">
        <v>1</v>
      </c>
      <c r="M593">
        <v>1</v>
      </c>
      <c r="N593">
        <v>1</v>
      </c>
      <c r="O593">
        <v>1</v>
      </c>
      <c r="P593">
        <v>1</v>
      </c>
      <c r="Q593">
        <v>1</v>
      </c>
      <c r="R593">
        <v>1</v>
      </c>
      <c r="S593">
        <v>1</v>
      </c>
      <c r="T593">
        <v>1</v>
      </c>
      <c r="U593">
        <v>1</v>
      </c>
      <c r="V593">
        <v>1</v>
      </c>
      <c r="W593">
        <v>1</v>
      </c>
      <c r="X593">
        <v>1</v>
      </c>
      <c r="Y593">
        <v>1</v>
      </c>
      <c r="Z593">
        <v>1</v>
      </c>
      <c r="AA593">
        <v>1</v>
      </c>
      <c r="AB593">
        <v>1</v>
      </c>
      <c r="AC593">
        <v>1</v>
      </c>
      <c r="AD593">
        <v>1</v>
      </c>
      <c r="AE593">
        <v>1</v>
      </c>
      <c r="AF593">
        <v>1</v>
      </c>
      <c r="AG593">
        <v>1</v>
      </c>
      <c r="AH593">
        <v>1</v>
      </c>
      <c r="AI593">
        <v>1</v>
      </c>
      <c r="AJ593">
        <v>1</v>
      </c>
      <c r="AK593">
        <v>1</v>
      </c>
      <c r="AL593">
        <v>0</v>
      </c>
      <c r="AM593" s="49" t="s">
        <v>215</v>
      </c>
      <c r="AN593" s="49" t="s">
        <v>14</v>
      </c>
      <c r="AO593" s="49" t="s">
        <v>485</v>
      </c>
      <c r="AP593" s="49" t="s">
        <v>501</v>
      </c>
      <c r="AQ593" s="49" t="s">
        <v>11</v>
      </c>
      <c r="AR593" s="49" t="s">
        <v>487</v>
      </c>
      <c r="AS593" s="49" t="s">
        <v>488</v>
      </c>
      <c r="AT593" s="49" t="s">
        <v>489</v>
      </c>
    </row>
    <row r="594" spans="1:46" x14ac:dyDescent="0.25">
      <c r="A594">
        <v>4</v>
      </c>
      <c r="B594" t="s">
        <v>218</v>
      </c>
      <c r="C594" t="s">
        <v>218</v>
      </c>
      <c r="D594" t="s">
        <v>417</v>
      </c>
      <c r="E594" t="s">
        <v>614</v>
      </c>
      <c r="F594" t="s">
        <v>615</v>
      </c>
      <c r="G594">
        <v>1</v>
      </c>
      <c r="H594">
        <v>1</v>
      </c>
      <c r="I594">
        <v>1</v>
      </c>
      <c r="J594">
        <v>1</v>
      </c>
      <c r="K594">
        <v>1</v>
      </c>
      <c r="L594">
        <v>1</v>
      </c>
      <c r="M594">
        <v>1</v>
      </c>
      <c r="N594">
        <v>1</v>
      </c>
      <c r="O594">
        <v>1</v>
      </c>
      <c r="P594">
        <v>1</v>
      </c>
      <c r="Q594">
        <v>1</v>
      </c>
      <c r="R594">
        <v>1</v>
      </c>
      <c r="S594">
        <v>1</v>
      </c>
      <c r="T594">
        <v>1</v>
      </c>
      <c r="U594">
        <v>1</v>
      </c>
      <c r="V594">
        <v>1</v>
      </c>
      <c r="W594">
        <v>1</v>
      </c>
      <c r="X594">
        <v>1</v>
      </c>
      <c r="Y594">
        <v>1</v>
      </c>
      <c r="Z594">
        <v>1</v>
      </c>
      <c r="AA594">
        <v>1</v>
      </c>
      <c r="AB594">
        <v>1</v>
      </c>
      <c r="AC594">
        <v>1</v>
      </c>
      <c r="AD594">
        <v>1</v>
      </c>
      <c r="AE594">
        <v>1</v>
      </c>
      <c r="AF594">
        <v>1</v>
      </c>
      <c r="AG594">
        <v>1</v>
      </c>
      <c r="AH594">
        <v>1</v>
      </c>
      <c r="AI594">
        <v>1</v>
      </c>
      <c r="AJ594">
        <v>1</v>
      </c>
      <c r="AK594">
        <v>1</v>
      </c>
      <c r="AL594">
        <v>0</v>
      </c>
      <c r="AM594" s="49" t="s">
        <v>417</v>
      </c>
      <c r="AN594" s="49" t="s">
        <v>14</v>
      </c>
      <c r="AO594" s="49" t="s">
        <v>500</v>
      </c>
      <c r="AP594" s="49" t="s">
        <v>501</v>
      </c>
      <c r="AQ594" s="49" t="s">
        <v>502</v>
      </c>
      <c r="AR594" s="49" t="s">
        <v>495</v>
      </c>
      <c r="AS594" s="49" t="s">
        <v>496</v>
      </c>
      <c r="AT594" s="49" t="s">
        <v>497</v>
      </c>
    </row>
    <row r="595" spans="1:46" x14ac:dyDescent="0.25">
      <c r="A595">
        <v>4</v>
      </c>
      <c r="B595" t="s">
        <v>219</v>
      </c>
      <c r="C595" t="s">
        <v>219</v>
      </c>
      <c r="D595" t="s">
        <v>220</v>
      </c>
      <c r="E595" t="s">
        <v>614</v>
      </c>
      <c r="F595" t="s">
        <v>615</v>
      </c>
      <c r="G595">
        <v>1</v>
      </c>
      <c r="H595">
        <v>1</v>
      </c>
      <c r="I595">
        <v>1</v>
      </c>
      <c r="J595">
        <v>1</v>
      </c>
      <c r="K595">
        <v>1</v>
      </c>
      <c r="L595">
        <v>1</v>
      </c>
      <c r="M595">
        <v>1</v>
      </c>
      <c r="N595">
        <v>1</v>
      </c>
      <c r="O595">
        <v>1</v>
      </c>
      <c r="P595">
        <v>1</v>
      </c>
      <c r="Q595">
        <v>1</v>
      </c>
      <c r="R595">
        <v>1</v>
      </c>
      <c r="S595">
        <v>1</v>
      </c>
      <c r="T595">
        <v>1</v>
      </c>
      <c r="U595">
        <v>1</v>
      </c>
      <c r="V595">
        <v>1</v>
      </c>
      <c r="W595">
        <v>1</v>
      </c>
      <c r="X595">
        <v>1</v>
      </c>
      <c r="Y595">
        <v>1</v>
      </c>
      <c r="Z595">
        <v>1</v>
      </c>
      <c r="AA595">
        <v>1</v>
      </c>
      <c r="AB595">
        <v>1</v>
      </c>
      <c r="AC595">
        <v>1</v>
      </c>
      <c r="AD595">
        <v>1</v>
      </c>
      <c r="AE595">
        <v>1</v>
      </c>
      <c r="AF595">
        <v>1</v>
      </c>
      <c r="AG595">
        <v>1</v>
      </c>
      <c r="AH595">
        <v>1</v>
      </c>
      <c r="AI595">
        <v>1</v>
      </c>
      <c r="AJ595">
        <v>1</v>
      </c>
      <c r="AK595">
        <v>1</v>
      </c>
      <c r="AL595">
        <v>0</v>
      </c>
      <c r="AM595" s="49" t="s">
        <v>220</v>
      </c>
      <c r="AN595" s="49" t="s">
        <v>6</v>
      </c>
      <c r="AO595" s="49" t="s">
        <v>9</v>
      </c>
      <c r="AP595" s="49" t="s">
        <v>494</v>
      </c>
      <c r="AQ595" s="49" t="s">
        <v>9</v>
      </c>
      <c r="AR595" s="49" t="s">
        <v>487</v>
      </c>
      <c r="AS595" s="49" t="s">
        <v>488</v>
      </c>
      <c r="AT595" s="49" t="s">
        <v>489</v>
      </c>
    </row>
    <row r="596" spans="1:46" x14ac:dyDescent="0.25">
      <c r="A596">
        <v>4</v>
      </c>
      <c r="B596" t="s">
        <v>355</v>
      </c>
      <c r="C596" t="s">
        <v>355</v>
      </c>
      <c r="D596" t="s">
        <v>554</v>
      </c>
      <c r="E596" t="s">
        <v>614</v>
      </c>
      <c r="F596" t="s">
        <v>615</v>
      </c>
      <c r="G596">
        <v>1</v>
      </c>
      <c r="H596">
        <v>1</v>
      </c>
      <c r="I596">
        <v>1</v>
      </c>
      <c r="J596">
        <v>1</v>
      </c>
      <c r="K596">
        <v>1</v>
      </c>
      <c r="L596">
        <v>1</v>
      </c>
      <c r="M596">
        <v>1</v>
      </c>
      <c r="N596">
        <v>1</v>
      </c>
      <c r="O596">
        <v>1</v>
      </c>
      <c r="P596">
        <v>1</v>
      </c>
      <c r="Q596">
        <v>1</v>
      </c>
      <c r="R596">
        <v>1</v>
      </c>
      <c r="S596">
        <v>1</v>
      </c>
      <c r="T596">
        <v>1</v>
      </c>
      <c r="U596">
        <v>1</v>
      </c>
      <c r="V596">
        <v>1</v>
      </c>
      <c r="W596">
        <v>1</v>
      </c>
      <c r="X596">
        <v>1</v>
      </c>
      <c r="Y596">
        <v>1</v>
      </c>
      <c r="Z596">
        <v>1</v>
      </c>
      <c r="AA596">
        <v>1</v>
      </c>
      <c r="AB596">
        <v>1</v>
      </c>
      <c r="AC596">
        <v>1</v>
      </c>
      <c r="AD596">
        <v>1</v>
      </c>
      <c r="AE596">
        <v>1</v>
      </c>
      <c r="AF596">
        <v>1</v>
      </c>
      <c r="AG596">
        <v>1</v>
      </c>
      <c r="AH596">
        <v>1</v>
      </c>
      <c r="AI596">
        <v>1</v>
      </c>
      <c r="AJ596">
        <v>1</v>
      </c>
      <c r="AK596">
        <v>1</v>
      </c>
      <c r="AL596">
        <v>0</v>
      </c>
      <c r="AM596" s="49" t="s">
        <v>356</v>
      </c>
      <c r="AN596" s="49" t="s">
        <v>4</v>
      </c>
      <c r="AO596" s="49" t="s">
        <v>9</v>
      </c>
      <c r="AP596" s="49" t="s">
        <v>494</v>
      </c>
      <c r="AQ596" s="49" t="s">
        <v>9</v>
      </c>
      <c r="AR596" s="49" t="s">
        <v>487</v>
      </c>
      <c r="AS596" s="49" t="s">
        <v>488</v>
      </c>
      <c r="AT596" s="49" t="s">
        <v>489</v>
      </c>
    </row>
    <row r="597" spans="1:46" x14ac:dyDescent="0.25">
      <c r="A597">
        <v>4</v>
      </c>
      <c r="B597" t="s">
        <v>229</v>
      </c>
      <c r="C597" t="s">
        <v>229</v>
      </c>
      <c r="D597" t="s">
        <v>230</v>
      </c>
      <c r="E597" t="s">
        <v>614</v>
      </c>
      <c r="F597" t="s">
        <v>615</v>
      </c>
      <c r="G597">
        <v>1</v>
      </c>
      <c r="H597">
        <v>1</v>
      </c>
      <c r="I597">
        <v>1</v>
      </c>
      <c r="J597">
        <v>1</v>
      </c>
      <c r="K597">
        <v>1</v>
      </c>
      <c r="L597">
        <v>1</v>
      </c>
      <c r="M597">
        <v>1</v>
      </c>
      <c r="N597">
        <v>1</v>
      </c>
      <c r="O597">
        <v>1</v>
      </c>
      <c r="P597">
        <v>1</v>
      </c>
      <c r="Q597">
        <v>1</v>
      </c>
      <c r="R597">
        <v>1</v>
      </c>
      <c r="S597">
        <v>1</v>
      </c>
      <c r="T597">
        <v>1</v>
      </c>
      <c r="U597">
        <v>1</v>
      </c>
      <c r="V597">
        <v>1</v>
      </c>
      <c r="W597">
        <v>1</v>
      </c>
      <c r="X597">
        <v>1</v>
      </c>
      <c r="Y597">
        <v>1</v>
      </c>
      <c r="Z597">
        <v>1</v>
      </c>
      <c r="AA597">
        <v>1</v>
      </c>
      <c r="AB597">
        <v>1</v>
      </c>
      <c r="AC597">
        <v>1</v>
      </c>
      <c r="AD597">
        <v>1</v>
      </c>
      <c r="AE597">
        <v>1</v>
      </c>
      <c r="AF597">
        <v>1</v>
      </c>
      <c r="AG597">
        <v>1</v>
      </c>
      <c r="AH597">
        <v>1</v>
      </c>
      <c r="AI597">
        <v>1</v>
      </c>
      <c r="AJ597">
        <v>1</v>
      </c>
      <c r="AK597">
        <v>1</v>
      </c>
      <c r="AL597">
        <v>1</v>
      </c>
      <c r="AM597" s="49" t="s">
        <v>230</v>
      </c>
      <c r="AN597" s="49" t="s">
        <v>14</v>
      </c>
      <c r="AO597" s="49" t="s">
        <v>485</v>
      </c>
      <c r="AP597" s="49" t="s">
        <v>505</v>
      </c>
      <c r="AQ597" s="49" t="s">
        <v>13</v>
      </c>
      <c r="AR597" s="49" t="s">
        <v>487</v>
      </c>
      <c r="AS597" s="49" t="s">
        <v>488</v>
      </c>
      <c r="AT597" s="49" t="s">
        <v>489</v>
      </c>
    </row>
    <row r="598" spans="1:46" x14ac:dyDescent="0.25">
      <c r="A598">
        <v>4</v>
      </c>
      <c r="B598" t="s">
        <v>555</v>
      </c>
      <c r="C598" t="s">
        <v>556</v>
      </c>
      <c r="D598" t="s">
        <v>557</v>
      </c>
      <c r="E598" t="s">
        <v>614</v>
      </c>
      <c r="F598" t="s">
        <v>615</v>
      </c>
      <c r="G598">
        <v>0</v>
      </c>
      <c r="H598">
        <v>0</v>
      </c>
      <c r="I598">
        <v>0</v>
      </c>
      <c r="J598">
        <v>0</v>
      </c>
      <c r="K598">
        <v>0</v>
      </c>
      <c r="L598">
        <v>0</v>
      </c>
      <c r="M598">
        <v>0</v>
      </c>
      <c r="N598">
        <v>0</v>
      </c>
      <c r="O598">
        <v>0</v>
      </c>
      <c r="P598">
        <v>0</v>
      </c>
      <c r="Q598">
        <v>1</v>
      </c>
      <c r="R598">
        <v>1</v>
      </c>
      <c r="S598">
        <v>1</v>
      </c>
      <c r="T598">
        <v>1</v>
      </c>
      <c r="U598">
        <v>1</v>
      </c>
      <c r="V598">
        <v>1</v>
      </c>
      <c r="W598">
        <v>1</v>
      </c>
      <c r="X598">
        <v>1</v>
      </c>
      <c r="Y598">
        <v>1</v>
      </c>
      <c r="Z598">
        <v>1</v>
      </c>
      <c r="AA598">
        <v>1</v>
      </c>
      <c r="AB598">
        <v>1</v>
      </c>
      <c r="AC598">
        <v>1</v>
      </c>
      <c r="AD598">
        <v>1</v>
      </c>
      <c r="AE598">
        <v>1</v>
      </c>
      <c r="AF598">
        <v>1</v>
      </c>
      <c r="AG598">
        <v>1</v>
      </c>
      <c r="AH598">
        <v>1</v>
      </c>
      <c r="AI598">
        <v>1</v>
      </c>
      <c r="AJ598">
        <v>1</v>
      </c>
      <c r="AK598">
        <v>1</v>
      </c>
      <c r="AL598">
        <v>1</v>
      </c>
      <c r="AM598" s="49" t="e">
        <v>#N/A</v>
      </c>
      <c r="AN598" s="49" t="e">
        <v>#N/A</v>
      </c>
      <c r="AO598" s="49" t="e">
        <v>#N/A</v>
      </c>
      <c r="AP598" s="49" t="e">
        <v>#N/A</v>
      </c>
      <c r="AQ598" s="49" t="e">
        <v>#N/A</v>
      </c>
      <c r="AR598" s="49" t="e">
        <v>#N/A</v>
      </c>
      <c r="AS598" s="49" t="e">
        <v>#N/A</v>
      </c>
      <c r="AT598" s="49" t="e">
        <v>#N/A</v>
      </c>
    </row>
    <row r="599" spans="1:46" x14ac:dyDescent="0.25">
      <c r="A599">
        <v>4</v>
      </c>
      <c r="B599" t="s">
        <v>231</v>
      </c>
      <c r="C599" t="s">
        <v>231</v>
      </c>
      <c r="D599" t="s">
        <v>418</v>
      </c>
      <c r="E599" t="s">
        <v>614</v>
      </c>
      <c r="F599" t="s">
        <v>615</v>
      </c>
      <c r="G599">
        <v>1</v>
      </c>
      <c r="H599">
        <v>1</v>
      </c>
      <c r="I599">
        <v>1</v>
      </c>
      <c r="J599">
        <v>1</v>
      </c>
      <c r="K599">
        <v>1</v>
      </c>
      <c r="L599">
        <v>1</v>
      </c>
      <c r="M599">
        <v>1</v>
      </c>
      <c r="N599">
        <v>1</v>
      </c>
      <c r="O599">
        <v>1</v>
      </c>
      <c r="P599">
        <v>1</v>
      </c>
      <c r="Q599">
        <v>1</v>
      </c>
      <c r="R599">
        <v>1</v>
      </c>
      <c r="S599">
        <v>1</v>
      </c>
      <c r="T599">
        <v>1</v>
      </c>
      <c r="U599">
        <v>1</v>
      </c>
      <c r="V599">
        <v>1</v>
      </c>
      <c r="W599">
        <v>1</v>
      </c>
      <c r="X599">
        <v>1</v>
      </c>
      <c r="Y599">
        <v>1</v>
      </c>
      <c r="Z599">
        <v>1</v>
      </c>
      <c r="AA599">
        <v>1</v>
      </c>
      <c r="AB599">
        <v>1</v>
      </c>
      <c r="AC599">
        <v>1</v>
      </c>
      <c r="AD599">
        <v>1</v>
      </c>
      <c r="AE599">
        <v>1</v>
      </c>
      <c r="AF599">
        <v>1</v>
      </c>
      <c r="AG599">
        <v>1</v>
      </c>
      <c r="AH599">
        <v>1</v>
      </c>
      <c r="AI599">
        <v>1</v>
      </c>
      <c r="AJ599">
        <v>1</v>
      </c>
      <c r="AK599">
        <v>1</v>
      </c>
      <c r="AL599">
        <v>0</v>
      </c>
      <c r="AM599" s="49" t="s">
        <v>418</v>
      </c>
      <c r="AN599" s="49" t="s">
        <v>14</v>
      </c>
      <c r="AO599" s="49" t="s">
        <v>485</v>
      </c>
      <c r="AP599" s="49" t="s">
        <v>505</v>
      </c>
      <c r="AQ599" s="49" t="s">
        <v>13</v>
      </c>
      <c r="AR599" s="49" t="s">
        <v>495</v>
      </c>
      <c r="AS599" s="49" t="s">
        <v>496</v>
      </c>
      <c r="AT599" s="49" t="s">
        <v>497</v>
      </c>
    </row>
    <row r="600" spans="1:46" x14ac:dyDescent="0.25">
      <c r="A600">
        <v>4</v>
      </c>
      <c r="B600" t="s">
        <v>221</v>
      </c>
      <c r="C600" t="s">
        <v>221</v>
      </c>
      <c r="D600" t="s">
        <v>222</v>
      </c>
      <c r="E600" t="s">
        <v>614</v>
      </c>
      <c r="F600" t="s">
        <v>615</v>
      </c>
      <c r="G600">
        <v>1</v>
      </c>
      <c r="H600">
        <v>1</v>
      </c>
      <c r="I600">
        <v>1</v>
      </c>
      <c r="J600">
        <v>1</v>
      </c>
      <c r="K600">
        <v>1</v>
      </c>
      <c r="L600">
        <v>1</v>
      </c>
      <c r="M600">
        <v>1</v>
      </c>
      <c r="N600">
        <v>1</v>
      </c>
      <c r="O600">
        <v>1</v>
      </c>
      <c r="P600">
        <v>1</v>
      </c>
      <c r="Q600">
        <v>1</v>
      </c>
      <c r="R600">
        <v>1</v>
      </c>
      <c r="S600">
        <v>1</v>
      </c>
      <c r="T600">
        <v>1</v>
      </c>
      <c r="U600">
        <v>1</v>
      </c>
      <c r="V600">
        <v>1</v>
      </c>
      <c r="W600">
        <v>1</v>
      </c>
      <c r="X600">
        <v>1</v>
      </c>
      <c r="Y600">
        <v>1</v>
      </c>
      <c r="Z600">
        <v>1</v>
      </c>
      <c r="AA600">
        <v>1</v>
      </c>
      <c r="AB600">
        <v>1</v>
      </c>
      <c r="AC600">
        <v>1</v>
      </c>
      <c r="AD600">
        <v>1</v>
      </c>
      <c r="AE600">
        <v>1</v>
      </c>
      <c r="AF600">
        <v>1</v>
      </c>
      <c r="AG600">
        <v>1</v>
      </c>
      <c r="AH600">
        <v>1</v>
      </c>
      <c r="AI600">
        <v>1</v>
      </c>
      <c r="AJ600">
        <v>1</v>
      </c>
      <c r="AK600">
        <v>1</v>
      </c>
      <c r="AL600">
        <v>0</v>
      </c>
      <c r="AM600" s="49" t="s">
        <v>222</v>
      </c>
      <c r="AN600" s="49" t="s">
        <v>14</v>
      </c>
      <c r="AO600" s="49" t="s">
        <v>485</v>
      </c>
      <c r="AP600" s="49" t="s">
        <v>494</v>
      </c>
      <c r="AQ600" s="49" t="s">
        <v>11</v>
      </c>
      <c r="AR600" s="49" t="s">
        <v>495</v>
      </c>
      <c r="AS600" s="49" t="s">
        <v>488</v>
      </c>
      <c r="AT600" s="49" t="s">
        <v>489</v>
      </c>
    </row>
    <row r="601" spans="1:46" x14ac:dyDescent="0.25">
      <c r="A601">
        <v>4</v>
      </c>
      <c r="B601" t="s">
        <v>232</v>
      </c>
      <c r="C601" t="s">
        <v>232</v>
      </c>
      <c r="D601" t="s">
        <v>558</v>
      </c>
      <c r="E601" t="s">
        <v>614</v>
      </c>
      <c r="F601" t="s">
        <v>615</v>
      </c>
      <c r="G601">
        <v>0</v>
      </c>
      <c r="H601">
        <v>0</v>
      </c>
      <c r="I601">
        <v>0</v>
      </c>
      <c r="J601">
        <v>0</v>
      </c>
      <c r="K601">
        <v>0</v>
      </c>
      <c r="L601">
        <v>0</v>
      </c>
      <c r="M601">
        <v>0</v>
      </c>
      <c r="N601">
        <v>0</v>
      </c>
      <c r="O601">
        <v>0</v>
      </c>
      <c r="P601">
        <v>0</v>
      </c>
      <c r="Q601">
        <v>1</v>
      </c>
      <c r="R601">
        <v>1</v>
      </c>
      <c r="S601">
        <v>1</v>
      </c>
      <c r="T601">
        <v>1</v>
      </c>
      <c r="U601">
        <v>1</v>
      </c>
      <c r="V601">
        <v>1</v>
      </c>
      <c r="W601">
        <v>1</v>
      </c>
      <c r="X601">
        <v>1</v>
      </c>
      <c r="Y601">
        <v>1</v>
      </c>
      <c r="Z601">
        <v>1</v>
      </c>
      <c r="AA601">
        <v>1</v>
      </c>
      <c r="AB601">
        <v>1</v>
      </c>
      <c r="AC601">
        <v>1</v>
      </c>
      <c r="AD601">
        <v>1</v>
      </c>
      <c r="AE601">
        <v>1</v>
      </c>
      <c r="AF601">
        <v>1</v>
      </c>
      <c r="AG601">
        <v>1</v>
      </c>
      <c r="AH601">
        <v>1</v>
      </c>
      <c r="AI601">
        <v>1</v>
      </c>
      <c r="AJ601">
        <v>1</v>
      </c>
      <c r="AK601">
        <v>1</v>
      </c>
      <c r="AL601">
        <v>0</v>
      </c>
      <c r="AM601" s="49" t="s">
        <v>233</v>
      </c>
      <c r="AN601" s="49" t="s">
        <v>14</v>
      </c>
      <c r="AO601" s="49" t="s">
        <v>485</v>
      </c>
      <c r="AP601" s="49" t="s">
        <v>494</v>
      </c>
      <c r="AQ601" s="49" t="s">
        <v>11</v>
      </c>
      <c r="AR601" s="49" t="s">
        <v>487</v>
      </c>
      <c r="AS601" s="49" t="s">
        <v>488</v>
      </c>
      <c r="AT601" s="49" t="s">
        <v>489</v>
      </c>
    </row>
    <row r="602" spans="1:46" x14ac:dyDescent="0.25">
      <c r="A602">
        <v>4</v>
      </c>
      <c r="B602" t="s">
        <v>249</v>
      </c>
      <c r="C602" t="s">
        <v>249</v>
      </c>
      <c r="D602" t="s">
        <v>250</v>
      </c>
      <c r="E602" t="s">
        <v>614</v>
      </c>
      <c r="F602" t="s">
        <v>615</v>
      </c>
      <c r="G602">
        <v>1</v>
      </c>
      <c r="H602">
        <v>1</v>
      </c>
      <c r="I602">
        <v>1</v>
      </c>
      <c r="J602">
        <v>1</v>
      </c>
      <c r="K602">
        <v>1</v>
      </c>
      <c r="L602">
        <v>1</v>
      </c>
      <c r="M602">
        <v>1</v>
      </c>
      <c r="N602">
        <v>1</v>
      </c>
      <c r="O602">
        <v>1</v>
      </c>
      <c r="P602">
        <v>1</v>
      </c>
      <c r="Q602">
        <v>1</v>
      </c>
      <c r="R602">
        <v>1</v>
      </c>
      <c r="S602">
        <v>1</v>
      </c>
      <c r="T602">
        <v>1</v>
      </c>
      <c r="U602">
        <v>1</v>
      </c>
      <c r="V602">
        <v>1</v>
      </c>
      <c r="W602">
        <v>1</v>
      </c>
      <c r="X602">
        <v>1</v>
      </c>
      <c r="Y602">
        <v>1</v>
      </c>
      <c r="Z602">
        <v>1</v>
      </c>
      <c r="AA602">
        <v>1</v>
      </c>
      <c r="AB602">
        <v>1</v>
      </c>
      <c r="AC602">
        <v>1</v>
      </c>
      <c r="AD602">
        <v>1</v>
      </c>
      <c r="AE602">
        <v>1</v>
      </c>
      <c r="AF602">
        <v>1</v>
      </c>
      <c r="AG602">
        <v>1</v>
      </c>
      <c r="AH602">
        <v>1</v>
      </c>
      <c r="AI602">
        <v>1</v>
      </c>
      <c r="AJ602">
        <v>1</v>
      </c>
      <c r="AK602">
        <v>1</v>
      </c>
      <c r="AL602">
        <v>1</v>
      </c>
      <c r="AM602" s="49" t="s">
        <v>250</v>
      </c>
      <c r="AN602" s="49" t="s">
        <v>14</v>
      </c>
      <c r="AO602" s="49" t="s">
        <v>500</v>
      </c>
      <c r="AP602" s="49" t="s">
        <v>505</v>
      </c>
      <c r="AQ602" s="49" t="s">
        <v>13</v>
      </c>
      <c r="AR602" s="49" t="s">
        <v>487</v>
      </c>
      <c r="AS602" s="49" t="s">
        <v>488</v>
      </c>
      <c r="AT602" s="49" t="s">
        <v>489</v>
      </c>
    </row>
    <row r="603" spans="1:46" x14ac:dyDescent="0.25">
      <c r="A603">
        <v>4</v>
      </c>
      <c r="B603" t="s">
        <v>234</v>
      </c>
      <c r="C603" t="s">
        <v>234</v>
      </c>
      <c r="D603" t="s">
        <v>235</v>
      </c>
      <c r="E603" t="s">
        <v>614</v>
      </c>
      <c r="F603" t="s">
        <v>615</v>
      </c>
      <c r="G603">
        <v>1</v>
      </c>
      <c r="H603">
        <v>1</v>
      </c>
      <c r="I603">
        <v>1</v>
      </c>
      <c r="J603">
        <v>1</v>
      </c>
      <c r="K603">
        <v>1</v>
      </c>
      <c r="L603">
        <v>1</v>
      </c>
      <c r="M603">
        <v>1</v>
      </c>
      <c r="N603">
        <v>1</v>
      </c>
      <c r="O603">
        <v>1</v>
      </c>
      <c r="P603">
        <v>1</v>
      </c>
      <c r="Q603">
        <v>1</v>
      </c>
      <c r="R603">
        <v>1</v>
      </c>
      <c r="S603">
        <v>1</v>
      </c>
      <c r="T603">
        <v>1</v>
      </c>
      <c r="U603">
        <v>1</v>
      </c>
      <c r="V603">
        <v>1</v>
      </c>
      <c r="W603">
        <v>1</v>
      </c>
      <c r="X603">
        <v>1</v>
      </c>
      <c r="Y603">
        <v>1</v>
      </c>
      <c r="Z603">
        <v>1</v>
      </c>
      <c r="AA603">
        <v>1</v>
      </c>
      <c r="AB603">
        <v>1</v>
      </c>
      <c r="AC603">
        <v>1</v>
      </c>
      <c r="AD603">
        <v>1</v>
      </c>
      <c r="AE603">
        <v>1</v>
      </c>
      <c r="AF603">
        <v>1</v>
      </c>
      <c r="AG603">
        <v>1</v>
      </c>
      <c r="AH603">
        <v>1</v>
      </c>
      <c r="AI603">
        <v>1</v>
      </c>
      <c r="AJ603">
        <v>1</v>
      </c>
      <c r="AK603">
        <v>1</v>
      </c>
      <c r="AL603">
        <v>0</v>
      </c>
      <c r="AM603" s="49" t="s">
        <v>235</v>
      </c>
      <c r="AN603" s="49" t="s">
        <v>14</v>
      </c>
      <c r="AO603" s="49" t="s">
        <v>485</v>
      </c>
      <c r="AP603" s="49" t="s">
        <v>501</v>
      </c>
      <c r="AQ603" s="49" t="s">
        <v>11</v>
      </c>
      <c r="AR603" s="49" t="s">
        <v>487</v>
      </c>
      <c r="AS603" s="49" t="s">
        <v>488</v>
      </c>
      <c r="AT603" s="49" t="s">
        <v>489</v>
      </c>
    </row>
    <row r="604" spans="1:46" x14ac:dyDescent="0.25">
      <c r="A604">
        <v>4</v>
      </c>
      <c r="B604" t="s">
        <v>238</v>
      </c>
      <c r="C604" t="s">
        <v>238</v>
      </c>
      <c r="D604" t="s">
        <v>419</v>
      </c>
      <c r="E604" t="s">
        <v>614</v>
      </c>
      <c r="F604" t="s">
        <v>615</v>
      </c>
      <c r="G604">
        <v>1</v>
      </c>
      <c r="H604">
        <v>1</v>
      </c>
      <c r="I604">
        <v>1</v>
      </c>
      <c r="J604">
        <v>1</v>
      </c>
      <c r="K604">
        <v>1</v>
      </c>
      <c r="L604">
        <v>1</v>
      </c>
      <c r="M604">
        <v>1</v>
      </c>
      <c r="N604">
        <v>1</v>
      </c>
      <c r="O604">
        <v>1</v>
      </c>
      <c r="P604">
        <v>1</v>
      </c>
      <c r="Q604">
        <v>1</v>
      </c>
      <c r="R604">
        <v>1</v>
      </c>
      <c r="S604">
        <v>1</v>
      </c>
      <c r="T604">
        <v>1</v>
      </c>
      <c r="U604">
        <v>1</v>
      </c>
      <c r="V604">
        <v>1</v>
      </c>
      <c r="W604">
        <v>1</v>
      </c>
      <c r="X604">
        <v>1</v>
      </c>
      <c r="Y604">
        <v>1</v>
      </c>
      <c r="Z604">
        <v>1</v>
      </c>
      <c r="AA604">
        <v>1</v>
      </c>
      <c r="AB604">
        <v>1</v>
      </c>
      <c r="AC604">
        <v>1</v>
      </c>
      <c r="AD604">
        <v>1</v>
      </c>
      <c r="AE604">
        <v>1</v>
      </c>
      <c r="AF604">
        <v>1</v>
      </c>
      <c r="AG604">
        <v>1</v>
      </c>
      <c r="AH604">
        <v>1</v>
      </c>
      <c r="AI604">
        <v>1</v>
      </c>
      <c r="AJ604">
        <v>1</v>
      </c>
      <c r="AK604">
        <v>1</v>
      </c>
      <c r="AL604">
        <v>0</v>
      </c>
      <c r="AM604" s="49" t="s">
        <v>419</v>
      </c>
      <c r="AN604" s="49" t="s">
        <v>7</v>
      </c>
      <c r="AO604" s="49" t="s">
        <v>9</v>
      </c>
      <c r="AP604" s="49" t="s">
        <v>501</v>
      </c>
      <c r="AQ604" s="49" t="s">
        <v>9</v>
      </c>
      <c r="AR604" s="49" t="s">
        <v>495</v>
      </c>
      <c r="AS604" s="49" t="s">
        <v>496</v>
      </c>
      <c r="AT604" s="49" t="s">
        <v>497</v>
      </c>
    </row>
    <row r="605" spans="1:46" x14ac:dyDescent="0.25">
      <c r="A605">
        <v>4</v>
      </c>
      <c r="B605" t="s">
        <v>245</v>
      </c>
      <c r="C605" t="s">
        <v>245</v>
      </c>
      <c r="D605" t="s">
        <v>246</v>
      </c>
      <c r="E605" t="s">
        <v>614</v>
      </c>
      <c r="F605" t="s">
        <v>615</v>
      </c>
      <c r="G605">
        <v>1</v>
      </c>
      <c r="H605">
        <v>1</v>
      </c>
      <c r="I605">
        <v>1</v>
      </c>
      <c r="J605">
        <v>1</v>
      </c>
      <c r="K605">
        <v>1</v>
      </c>
      <c r="L605">
        <v>1</v>
      </c>
      <c r="M605">
        <v>1</v>
      </c>
      <c r="N605">
        <v>1</v>
      </c>
      <c r="O605">
        <v>1</v>
      </c>
      <c r="P605">
        <v>1</v>
      </c>
      <c r="Q605">
        <v>1</v>
      </c>
      <c r="R605">
        <v>1</v>
      </c>
      <c r="S605">
        <v>1</v>
      </c>
      <c r="T605">
        <v>1</v>
      </c>
      <c r="U605">
        <v>1</v>
      </c>
      <c r="V605">
        <v>1</v>
      </c>
      <c r="W605">
        <v>1</v>
      </c>
      <c r="X605">
        <v>1</v>
      </c>
      <c r="Y605">
        <v>1</v>
      </c>
      <c r="Z605">
        <v>1</v>
      </c>
      <c r="AA605">
        <v>1</v>
      </c>
      <c r="AB605">
        <v>1</v>
      </c>
      <c r="AC605">
        <v>1</v>
      </c>
      <c r="AD605">
        <v>1</v>
      </c>
      <c r="AE605">
        <v>1</v>
      </c>
      <c r="AF605">
        <v>1</v>
      </c>
      <c r="AG605">
        <v>1</v>
      </c>
      <c r="AH605">
        <v>1</v>
      </c>
      <c r="AI605">
        <v>1</v>
      </c>
      <c r="AJ605">
        <v>1</v>
      </c>
      <c r="AK605">
        <v>1</v>
      </c>
      <c r="AL605">
        <v>1</v>
      </c>
      <c r="AM605" s="49" t="s">
        <v>246</v>
      </c>
      <c r="AN605" s="49" t="s">
        <v>14</v>
      </c>
      <c r="AO605" s="49" t="s">
        <v>500</v>
      </c>
      <c r="AP605" s="49" t="s">
        <v>505</v>
      </c>
      <c r="AQ605" s="49" t="s">
        <v>13</v>
      </c>
      <c r="AR605" s="49" t="s">
        <v>487</v>
      </c>
      <c r="AS605" s="49" t="s">
        <v>488</v>
      </c>
      <c r="AT605" s="49" t="s">
        <v>489</v>
      </c>
    </row>
    <row r="606" spans="1:46" x14ac:dyDescent="0.25">
      <c r="A606">
        <v>4</v>
      </c>
      <c r="B606" t="s">
        <v>247</v>
      </c>
      <c r="C606" t="s">
        <v>247</v>
      </c>
      <c r="D606" t="s">
        <v>248</v>
      </c>
      <c r="E606" t="s">
        <v>614</v>
      </c>
      <c r="F606" t="s">
        <v>615</v>
      </c>
      <c r="G606">
        <v>1</v>
      </c>
      <c r="H606">
        <v>1</v>
      </c>
      <c r="I606">
        <v>1</v>
      </c>
      <c r="J606">
        <v>1</v>
      </c>
      <c r="K606">
        <v>1</v>
      </c>
      <c r="L606">
        <v>1</v>
      </c>
      <c r="M606">
        <v>1</v>
      </c>
      <c r="N606">
        <v>1</v>
      </c>
      <c r="O606">
        <v>1</v>
      </c>
      <c r="P606">
        <v>1</v>
      </c>
      <c r="Q606">
        <v>1</v>
      </c>
      <c r="R606">
        <v>1</v>
      </c>
      <c r="S606">
        <v>1</v>
      </c>
      <c r="T606">
        <v>1</v>
      </c>
      <c r="U606">
        <v>1</v>
      </c>
      <c r="V606">
        <v>1</v>
      </c>
      <c r="W606">
        <v>1</v>
      </c>
      <c r="X606">
        <v>1</v>
      </c>
      <c r="Y606">
        <v>1</v>
      </c>
      <c r="Z606">
        <v>1</v>
      </c>
      <c r="AA606">
        <v>1</v>
      </c>
      <c r="AB606">
        <v>1</v>
      </c>
      <c r="AC606">
        <v>1</v>
      </c>
      <c r="AD606">
        <v>1</v>
      </c>
      <c r="AE606">
        <v>1</v>
      </c>
      <c r="AF606">
        <v>1</v>
      </c>
      <c r="AG606">
        <v>1</v>
      </c>
      <c r="AH606">
        <v>1</v>
      </c>
      <c r="AI606">
        <v>1</v>
      </c>
      <c r="AJ606">
        <v>1</v>
      </c>
      <c r="AK606">
        <v>1</v>
      </c>
      <c r="AL606">
        <v>1</v>
      </c>
      <c r="AM606" s="49" t="s">
        <v>248</v>
      </c>
      <c r="AN606" s="49" t="s">
        <v>14</v>
      </c>
      <c r="AO606" s="49" t="s">
        <v>500</v>
      </c>
      <c r="AP606" s="49" t="s">
        <v>505</v>
      </c>
      <c r="AQ606" s="49" t="s">
        <v>13</v>
      </c>
      <c r="AR606" s="49" t="s">
        <v>487</v>
      </c>
      <c r="AS606" s="49" t="s">
        <v>488</v>
      </c>
      <c r="AT606" s="49" t="s">
        <v>489</v>
      </c>
    </row>
    <row r="607" spans="1:46" x14ac:dyDescent="0.25">
      <c r="A607">
        <v>4</v>
      </c>
      <c r="B607" t="s">
        <v>255</v>
      </c>
      <c r="C607" t="s">
        <v>255</v>
      </c>
      <c r="D607" t="s">
        <v>256</v>
      </c>
      <c r="E607" t="s">
        <v>614</v>
      </c>
      <c r="F607" t="s">
        <v>615</v>
      </c>
      <c r="G607">
        <v>1</v>
      </c>
      <c r="H607">
        <v>1</v>
      </c>
      <c r="I607">
        <v>1</v>
      </c>
      <c r="J607">
        <v>1</v>
      </c>
      <c r="K607">
        <v>1</v>
      </c>
      <c r="L607">
        <v>1</v>
      </c>
      <c r="M607">
        <v>1</v>
      </c>
      <c r="N607">
        <v>1</v>
      </c>
      <c r="O607">
        <v>1</v>
      </c>
      <c r="P607">
        <v>1</v>
      </c>
      <c r="Q607">
        <v>1</v>
      </c>
      <c r="R607">
        <v>1</v>
      </c>
      <c r="S607">
        <v>1</v>
      </c>
      <c r="T607">
        <v>1</v>
      </c>
      <c r="U607">
        <v>1</v>
      </c>
      <c r="V607">
        <v>1</v>
      </c>
      <c r="W607">
        <v>1</v>
      </c>
      <c r="X607">
        <v>1</v>
      </c>
      <c r="Y607">
        <v>1</v>
      </c>
      <c r="Z607">
        <v>1</v>
      </c>
      <c r="AA607">
        <v>1</v>
      </c>
      <c r="AB607">
        <v>1</v>
      </c>
      <c r="AC607">
        <v>1</v>
      </c>
      <c r="AD607">
        <v>1</v>
      </c>
      <c r="AE607">
        <v>1</v>
      </c>
      <c r="AF607">
        <v>1</v>
      </c>
      <c r="AG607">
        <v>1</v>
      </c>
      <c r="AH607">
        <v>1</v>
      </c>
      <c r="AI607">
        <v>1</v>
      </c>
      <c r="AJ607">
        <v>1</v>
      </c>
      <c r="AK607">
        <v>1</v>
      </c>
      <c r="AL607">
        <v>0</v>
      </c>
      <c r="AM607" s="49" t="s">
        <v>256</v>
      </c>
      <c r="AN607" s="49" t="s">
        <v>6</v>
      </c>
      <c r="AO607" s="49" t="s">
        <v>9</v>
      </c>
      <c r="AP607" s="49" t="s">
        <v>486</v>
      </c>
      <c r="AQ607" s="49" t="s">
        <v>9</v>
      </c>
      <c r="AR607" s="49" t="s">
        <v>487</v>
      </c>
      <c r="AS607" s="49" t="s">
        <v>488</v>
      </c>
      <c r="AT607" s="49" t="s">
        <v>489</v>
      </c>
    </row>
    <row r="608" spans="1:46" x14ac:dyDescent="0.25">
      <c r="A608">
        <v>4</v>
      </c>
      <c r="B608" t="s">
        <v>281</v>
      </c>
      <c r="C608" t="s">
        <v>281</v>
      </c>
      <c r="D608" t="s">
        <v>282</v>
      </c>
      <c r="E608" t="s">
        <v>614</v>
      </c>
      <c r="F608" t="s">
        <v>615</v>
      </c>
      <c r="G608">
        <v>1</v>
      </c>
      <c r="H608">
        <v>1</v>
      </c>
      <c r="I608">
        <v>1</v>
      </c>
      <c r="J608">
        <v>1</v>
      </c>
      <c r="K608">
        <v>1</v>
      </c>
      <c r="L608">
        <v>1</v>
      </c>
      <c r="M608">
        <v>1</v>
      </c>
      <c r="N608">
        <v>1</v>
      </c>
      <c r="O608">
        <v>1</v>
      </c>
      <c r="P608">
        <v>1</v>
      </c>
      <c r="Q608">
        <v>1</v>
      </c>
      <c r="R608">
        <v>1</v>
      </c>
      <c r="S608">
        <v>1</v>
      </c>
      <c r="T608">
        <v>1</v>
      </c>
      <c r="U608">
        <v>1</v>
      </c>
      <c r="V608">
        <v>1</v>
      </c>
      <c r="W608">
        <v>1</v>
      </c>
      <c r="X608">
        <v>1</v>
      </c>
      <c r="Y608">
        <v>1</v>
      </c>
      <c r="Z608">
        <v>1</v>
      </c>
      <c r="AA608">
        <v>1</v>
      </c>
      <c r="AB608">
        <v>1</v>
      </c>
      <c r="AC608">
        <v>1</v>
      </c>
      <c r="AD608">
        <v>1</v>
      </c>
      <c r="AE608">
        <v>1</v>
      </c>
      <c r="AF608">
        <v>1</v>
      </c>
      <c r="AG608">
        <v>1</v>
      </c>
      <c r="AH608">
        <v>1</v>
      </c>
      <c r="AI608">
        <v>1</v>
      </c>
      <c r="AJ608">
        <v>1</v>
      </c>
      <c r="AK608">
        <v>1</v>
      </c>
      <c r="AL608">
        <v>0</v>
      </c>
      <c r="AM608" s="49" t="s">
        <v>282</v>
      </c>
      <c r="AN608" s="49" t="s">
        <v>14</v>
      </c>
      <c r="AO608" s="49" t="s">
        <v>485</v>
      </c>
      <c r="AP608" s="49" t="s">
        <v>501</v>
      </c>
      <c r="AQ608" s="49" t="s">
        <v>11</v>
      </c>
      <c r="AR608" s="49" t="s">
        <v>487</v>
      </c>
      <c r="AS608" s="49" t="s">
        <v>488</v>
      </c>
      <c r="AT608" s="49" t="s">
        <v>489</v>
      </c>
    </row>
    <row r="609" spans="1:46" x14ac:dyDescent="0.25">
      <c r="A609">
        <v>4</v>
      </c>
      <c r="B609" t="s">
        <v>267</v>
      </c>
      <c r="C609" t="s">
        <v>267</v>
      </c>
      <c r="D609" t="s">
        <v>268</v>
      </c>
      <c r="E609" t="s">
        <v>614</v>
      </c>
      <c r="F609" t="s">
        <v>615</v>
      </c>
      <c r="G609">
        <v>1</v>
      </c>
      <c r="H609">
        <v>1</v>
      </c>
      <c r="I609">
        <v>1</v>
      </c>
      <c r="J609">
        <v>1</v>
      </c>
      <c r="K609">
        <v>1</v>
      </c>
      <c r="L609">
        <v>1</v>
      </c>
      <c r="M609">
        <v>1</v>
      </c>
      <c r="N609">
        <v>1</v>
      </c>
      <c r="O609">
        <v>1</v>
      </c>
      <c r="P609">
        <v>1</v>
      </c>
      <c r="Q609">
        <v>1</v>
      </c>
      <c r="R609">
        <v>1</v>
      </c>
      <c r="S609">
        <v>1</v>
      </c>
      <c r="T609">
        <v>1</v>
      </c>
      <c r="U609">
        <v>1</v>
      </c>
      <c r="V609">
        <v>1</v>
      </c>
      <c r="W609">
        <v>1</v>
      </c>
      <c r="X609">
        <v>1</v>
      </c>
      <c r="Y609">
        <v>1</v>
      </c>
      <c r="Z609">
        <v>1</v>
      </c>
      <c r="AA609">
        <v>1</v>
      </c>
      <c r="AB609">
        <v>1</v>
      </c>
      <c r="AC609">
        <v>1</v>
      </c>
      <c r="AD609">
        <v>1</v>
      </c>
      <c r="AE609">
        <v>1</v>
      </c>
      <c r="AF609">
        <v>1</v>
      </c>
      <c r="AG609">
        <v>1</v>
      </c>
      <c r="AH609">
        <v>1</v>
      </c>
      <c r="AI609">
        <v>1</v>
      </c>
      <c r="AJ609">
        <v>1</v>
      </c>
      <c r="AK609">
        <v>1</v>
      </c>
      <c r="AL609">
        <v>1</v>
      </c>
      <c r="AM609" s="49" t="s">
        <v>268</v>
      </c>
      <c r="AN609" s="49" t="s">
        <v>14</v>
      </c>
      <c r="AO609" s="49" t="s">
        <v>500</v>
      </c>
      <c r="AP609" s="49" t="s">
        <v>505</v>
      </c>
      <c r="AQ609" s="49" t="s">
        <v>13</v>
      </c>
      <c r="AR609" s="49" t="s">
        <v>487</v>
      </c>
      <c r="AS609" s="49" t="s">
        <v>488</v>
      </c>
      <c r="AT609" s="49" t="s">
        <v>489</v>
      </c>
    </row>
    <row r="610" spans="1:46" x14ac:dyDescent="0.25">
      <c r="A610">
        <v>4</v>
      </c>
      <c r="B610" t="s">
        <v>277</v>
      </c>
      <c r="C610" t="s">
        <v>559</v>
      </c>
      <c r="D610" t="s">
        <v>278</v>
      </c>
      <c r="E610" t="s">
        <v>614</v>
      </c>
      <c r="F610" t="s">
        <v>615</v>
      </c>
      <c r="G610">
        <v>1</v>
      </c>
      <c r="H610">
        <v>1</v>
      </c>
      <c r="I610">
        <v>1</v>
      </c>
      <c r="J610">
        <v>1</v>
      </c>
      <c r="K610">
        <v>1</v>
      </c>
      <c r="L610">
        <v>1</v>
      </c>
      <c r="M610">
        <v>1</v>
      </c>
      <c r="N610">
        <v>1</v>
      </c>
      <c r="O610">
        <v>1</v>
      </c>
      <c r="P610">
        <v>1</v>
      </c>
      <c r="Q610">
        <v>1</v>
      </c>
      <c r="R610">
        <v>1</v>
      </c>
      <c r="S610">
        <v>1</v>
      </c>
      <c r="T610">
        <v>1</v>
      </c>
      <c r="U610">
        <v>1</v>
      </c>
      <c r="V610">
        <v>1</v>
      </c>
      <c r="W610">
        <v>1</v>
      </c>
      <c r="X610">
        <v>1</v>
      </c>
      <c r="Y610">
        <v>1</v>
      </c>
      <c r="Z610">
        <v>1</v>
      </c>
      <c r="AA610">
        <v>1</v>
      </c>
      <c r="AB610">
        <v>1</v>
      </c>
      <c r="AC610">
        <v>1</v>
      </c>
      <c r="AD610">
        <v>1</v>
      </c>
      <c r="AE610">
        <v>1</v>
      </c>
      <c r="AF610">
        <v>1</v>
      </c>
      <c r="AG610">
        <v>1</v>
      </c>
      <c r="AH610">
        <v>1</v>
      </c>
      <c r="AI610">
        <v>1</v>
      </c>
      <c r="AJ610">
        <v>1</v>
      </c>
      <c r="AK610">
        <v>1</v>
      </c>
      <c r="AL610">
        <v>0</v>
      </c>
      <c r="AM610" s="49" t="s">
        <v>278</v>
      </c>
      <c r="AN610" s="49" t="s">
        <v>6</v>
      </c>
      <c r="AO610" s="49" t="s">
        <v>9</v>
      </c>
      <c r="AP610" s="49" t="s">
        <v>501</v>
      </c>
      <c r="AQ610" s="49" t="s">
        <v>9</v>
      </c>
      <c r="AR610" s="49" t="s">
        <v>487</v>
      </c>
      <c r="AS610" s="49" t="s">
        <v>488</v>
      </c>
      <c r="AT610" s="49" t="s">
        <v>489</v>
      </c>
    </row>
    <row r="611" spans="1:46" x14ac:dyDescent="0.25">
      <c r="A611">
        <v>4</v>
      </c>
      <c r="B611" t="s">
        <v>493</v>
      </c>
      <c r="C611" t="s">
        <v>560</v>
      </c>
      <c r="D611" t="s">
        <v>561</v>
      </c>
      <c r="E611" t="s">
        <v>614</v>
      </c>
      <c r="F611" t="s">
        <v>615</v>
      </c>
      <c r="G611">
        <v>1</v>
      </c>
      <c r="H611">
        <v>1</v>
      </c>
      <c r="I611">
        <v>1</v>
      </c>
      <c r="J611">
        <v>1</v>
      </c>
      <c r="K611">
        <v>1</v>
      </c>
      <c r="L611">
        <v>1</v>
      </c>
      <c r="M611">
        <v>1</v>
      </c>
      <c r="N611">
        <v>1</v>
      </c>
      <c r="O611">
        <v>1</v>
      </c>
      <c r="P611">
        <v>1</v>
      </c>
      <c r="Q611">
        <v>1</v>
      </c>
      <c r="R611">
        <v>1</v>
      </c>
      <c r="S611">
        <v>1</v>
      </c>
      <c r="T611">
        <v>1</v>
      </c>
      <c r="U611">
        <v>1</v>
      </c>
      <c r="V611">
        <v>1</v>
      </c>
      <c r="W611">
        <v>1</v>
      </c>
      <c r="X611">
        <v>1</v>
      </c>
      <c r="Y611">
        <v>1</v>
      </c>
      <c r="Z611">
        <v>1</v>
      </c>
      <c r="AA611">
        <v>1</v>
      </c>
      <c r="AB611">
        <v>1</v>
      </c>
      <c r="AC611">
        <v>1</v>
      </c>
      <c r="AD611">
        <v>1</v>
      </c>
      <c r="AE611">
        <v>1</v>
      </c>
      <c r="AF611">
        <v>1</v>
      </c>
      <c r="AG611">
        <v>1</v>
      </c>
      <c r="AH611">
        <v>1</v>
      </c>
      <c r="AI611">
        <v>1</v>
      </c>
      <c r="AJ611">
        <v>1</v>
      </c>
      <c r="AK611">
        <v>1</v>
      </c>
      <c r="AL611">
        <v>0</v>
      </c>
      <c r="AM611" s="49" t="e">
        <v>#N/A</v>
      </c>
      <c r="AN611" s="49" t="e">
        <v>#N/A</v>
      </c>
      <c r="AO611" s="49" t="e">
        <v>#N/A</v>
      </c>
      <c r="AP611" s="49" t="e">
        <v>#N/A</v>
      </c>
      <c r="AQ611" s="49" t="e">
        <v>#N/A</v>
      </c>
      <c r="AR611" s="49" t="e">
        <v>#N/A</v>
      </c>
      <c r="AS611" s="49" t="e">
        <v>#N/A</v>
      </c>
      <c r="AT611" s="49" t="e">
        <v>#N/A</v>
      </c>
    </row>
    <row r="612" spans="1:46" x14ac:dyDescent="0.25">
      <c r="A612">
        <v>4</v>
      </c>
      <c r="B612" t="s">
        <v>493</v>
      </c>
      <c r="C612" t="s">
        <v>562</v>
      </c>
      <c r="D612" t="s">
        <v>563</v>
      </c>
      <c r="E612" t="s">
        <v>614</v>
      </c>
      <c r="F612" t="s">
        <v>615</v>
      </c>
      <c r="G612">
        <v>1</v>
      </c>
      <c r="H612">
        <v>1</v>
      </c>
      <c r="I612">
        <v>1</v>
      </c>
      <c r="J612">
        <v>1</v>
      </c>
      <c r="K612">
        <v>1</v>
      </c>
      <c r="L612">
        <v>1</v>
      </c>
      <c r="M612">
        <v>1</v>
      </c>
      <c r="N612">
        <v>1</v>
      </c>
      <c r="O612">
        <v>1</v>
      </c>
      <c r="P612">
        <v>1</v>
      </c>
      <c r="Q612">
        <v>1</v>
      </c>
      <c r="R612">
        <v>1</v>
      </c>
      <c r="S612">
        <v>1</v>
      </c>
      <c r="T612">
        <v>1</v>
      </c>
      <c r="U612">
        <v>1</v>
      </c>
      <c r="V612">
        <v>1</v>
      </c>
      <c r="W612">
        <v>1</v>
      </c>
      <c r="X612">
        <v>1</v>
      </c>
      <c r="Y612">
        <v>1</v>
      </c>
      <c r="Z612">
        <v>1</v>
      </c>
      <c r="AA612">
        <v>1</v>
      </c>
      <c r="AB612">
        <v>1</v>
      </c>
      <c r="AC612">
        <v>1</v>
      </c>
      <c r="AD612">
        <v>1</v>
      </c>
      <c r="AE612">
        <v>1</v>
      </c>
      <c r="AF612">
        <v>1</v>
      </c>
      <c r="AG612">
        <v>1</v>
      </c>
      <c r="AH612">
        <v>1</v>
      </c>
      <c r="AI612">
        <v>1</v>
      </c>
      <c r="AJ612">
        <v>1</v>
      </c>
      <c r="AK612">
        <v>1</v>
      </c>
      <c r="AL612">
        <v>0</v>
      </c>
      <c r="AM612" s="49" t="e">
        <v>#N/A</v>
      </c>
      <c r="AN612" s="49" t="e">
        <v>#N/A</v>
      </c>
      <c r="AO612" s="49" t="e">
        <v>#N/A</v>
      </c>
      <c r="AP612" s="49" t="e">
        <v>#N/A</v>
      </c>
      <c r="AQ612" s="49" t="e">
        <v>#N/A</v>
      </c>
      <c r="AR612" s="49" t="e">
        <v>#N/A</v>
      </c>
      <c r="AS612" s="49" t="e">
        <v>#N/A</v>
      </c>
      <c r="AT612" s="49" t="e">
        <v>#N/A</v>
      </c>
    </row>
    <row r="613" spans="1:46" x14ac:dyDescent="0.25">
      <c r="A613">
        <v>4</v>
      </c>
      <c r="B613" t="s">
        <v>493</v>
      </c>
      <c r="C613" t="s">
        <v>564</v>
      </c>
      <c r="D613" t="s">
        <v>565</v>
      </c>
      <c r="E613" t="s">
        <v>614</v>
      </c>
      <c r="F613" t="s">
        <v>615</v>
      </c>
      <c r="G613">
        <v>1</v>
      </c>
      <c r="H613">
        <v>1</v>
      </c>
      <c r="I613">
        <v>1</v>
      </c>
      <c r="J613">
        <v>1</v>
      </c>
      <c r="K613">
        <v>1</v>
      </c>
      <c r="L613">
        <v>1</v>
      </c>
      <c r="M613">
        <v>1</v>
      </c>
      <c r="N613">
        <v>1</v>
      </c>
      <c r="O613">
        <v>1</v>
      </c>
      <c r="P613">
        <v>1</v>
      </c>
      <c r="Q613">
        <v>1</v>
      </c>
      <c r="R613">
        <v>1</v>
      </c>
      <c r="S613">
        <v>1</v>
      </c>
      <c r="T613">
        <v>1</v>
      </c>
      <c r="U613">
        <v>1</v>
      </c>
      <c r="V613">
        <v>1</v>
      </c>
      <c r="W613">
        <v>1</v>
      </c>
      <c r="X613">
        <v>1</v>
      </c>
      <c r="Y613">
        <v>1</v>
      </c>
      <c r="Z613">
        <v>1</v>
      </c>
      <c r="AA613">
        <v>1</v>
      </c>
      <c r="AB613">
        <v>1</v>
      </c>
      <c r="AC613">
        <v>1</v>
      </c>
      <c r="AD613">
        <v>1</v>
      </c>
      <c r="AE613">
        <v>1</v>
      </c>
      <c r="AF613">
        <v>1</v>
      </c>
      <c r="AG613">
        <v>1</v>
      </c>
      <c r="AH613">
        <v>1</v>
      </c>
      <c r="AI613">
        <v>1</v>
      </c>
      <c r="AJ613">
        <v>1</v>
      </c>
      <c r="AK613">
        <v>1</v>
      </c>
      <c r="AL613">
        <v>0</v>
      </c>
      <c r="AM613" s="49" t="e">
        <v>#N/A</v>
      </c>
      <c r="AN613" s="49" t="e">
        <v>#N/A</v>
      </c>
      <c r="AO613" s="49" t="e">
        <v>#N/A</v>
      </c>
      <c r="AP613" s="49" t="e">
        <v>#N/A</v>
      </c>
      <c r="AQ613" s="49" t="e">
        <v>#N/A</v>
      </c>
      <c r="AR613" s="49" t="e">
        <v>#N/A</v>
      </c>
      <c r="AS613" s="49" t="e">
        <v>#N/A</v>
      </c>
      <c r="AT613" s="49" t="e">
        <v>#N/A</v>
      </c>
    </row>
    <row r="614" spans="1:46" x14ac:dyDescent="0.25">
      <c r="A614">
        <v>4</v>
      </c>
      <c r="B614" t="s">
        <v>493</v>
      </c>
      <c r="C614" t="s">
        <v>566</v>
      </c>
      <c r="D614" t="s">
        <v>567</v>
      </c>
      <c r="E614" t="s">
        <v>614</v>
      </c>
      <c r="F614" t="s">
        <v>615</v>
      </c>
      <c r="G614">
        <v>1</v>
      </c>
      <c r="H614">
        <v>1</v>
      </c>
      <c r="I614">
        <v>1</v>
      </c>
      <c r="J614">
        <v>1</v>
      </c>
      <c r="K614">
        <v>1</v>
      </c>
      <c r="L614">
        <v>1</v>
      </c>
      <c r="M614">
        <v>1</v>
      </c>
      <c r="N614">
        <v>1</v>
      </c>
      <c r="O614">
        <v>1</v>
      </c>
      <c r="P614">
        <v>1</v>
      </c>
      <c r="Q614">
        <v>1</v>
      </c>
      <c r="R614">
        <v>1</v>
      </c>
      <c r="S614">
        <v>1</v>
      </c>
      <c r="T614">
        <v>1</v>
      </c>
      <c r="U614">
        <v>1</v>
      </c>
      <c r="V614">
        <v>1</v>
      </c>
      <c r="W614">
        <v>1</v>
      </c>
      <c r="X614">
        <v>1</v>
      </c>
      <c r="Y614">
        <v>1</v>
      </c>
      <c r="Z614">
        <v>1</v>
      </c>
      <c r="AA614">
        <v>1</v>
      </c>
      <c r="AB614">
        <v>1</v>
      </c>
      <c r="AC614">
        <v>1</v>
      </c>
      <c r="AD614">
        <v>1</v>
      </c>
      <c r="AE614">
        <v>1</v>
      </c>
      <c r="AF614">
        <v>1</v>
      </c>
      <c r="AG614">
        <v>1</v>
      </c>
      <c r="AH614">
        <v>1</v>
      </c>
      <c r="AI614">
        <v>1</v>
      </c>
      <c r="AJ614">
        <v>1</v>
      </c>
      <c r="AK614">
        <v>1</v>
      </c>
      <c r="AL614">
        <v>0</v>
      </c>
      <c r="AM614" s="49" t="e">
        <v>#N/A</v>
      </c>
      <c r="AN614" s="49" t="e">
        <v>#N/A</v>
      </c>
      <c r="AO614" s="49" t="e">
        <v>#N/A</v>
      </c>
      <c r="AP614" s="49" t="e">
        <v>#N/A</v>
      </c>
      <c r="AQ614" s="49" t="e">
        <v>#N/A</v>
      </c>
      <c r="AR614" s="49" t="e">
        <v>#N/A</v>
      </c>
      <c r="AS614" s="49" t="e">
        <v>#N/A</v>
      </c>
      <c r="AT614" s="49" t="e">
        <v>#N/A</v>
      </c>
    </row>
    <row r="615" spans="1:46" x14ac:dyDescent="0.25">
      <c r="A615">
        <v>4</v>
      </c>
      <c r="B615" t="s">
        <v>493</v>
      </c>
      <c r="C615" t="s">
        <v>568</v>
      </c>
      <c r="D615" t="s">
        <v>569</v>
      </c>
      <c r="E615" t="s">
        <v>614</v>
      </c>
      <c r="F615" t="s">
        <v>615</v>
      </c>
      <c r="G615">
        <v>1</v>
      </c>
      <c r="H615">
        <v>1</v>
      </c>
      <c r="I615">
        <v>1</v>
      </c>
      <c r="J615">
        <v>1</v>
      </c>
      <c r="K615">
        <v>1</v>
      </c>
      <c r="L615">
        <v>1</v>
      </c>
      <c r="M615">
        <v>1</v>
      </c>
      <c r="N615">
        <v>1</v>
      </c>
      <c r="O615">
        <v>1</v>
      </c>
      <c r="P615">
        <v>1</v>
      </c>
      <c r="Q615">
        <v>1</v>
      </c>
      <c r="R615">
        <v>1</v>
      </c>
      <c r="S615">
        <v>1</v>
      </c>
      <c r="T615">
        <v>1</v>
      </c>
      <c r="U615">
        <v>1</v>
      </c>
      <c r="V615">
        <v>1</v>
      </c>
      <c r="W615">
        <v>1</v>
      </c>
      <c r="X615">
        <v>1</v>
      </c>
      <c r="Y615">
        <v>1</v>
      </c>
      <c r="Z615">
        <v>1</v>
      </c>
      <c r="AA615">
        <v>1</v>
      </c>
      <c r="AB615">
        <v>1</v>
      </c>
      <c r="AC615">
        <v>1</v>
      </c>
      <c r="AD615">
        <v>1</v>
      </c>
      <c r="AE615">
        <v>1</v>
      </c>
      <c r="AF615">
        <v>1</v>
      </c>
      <c r="AG615">
        <v>1</v>
      </c>
      <c r="AH615">
        <v>1</v>
      </c>
      <c r="AI615">
        <v>1</v>
      </c>
      <c r="AJ615">
        <v>1</v>
      </c>
      <c r="AK615">
        <v>1</v>
      </c>
      <c r="AL615">
        <v>1</v>
      </c>
      <c r="AM615" s="49" t="e">
        <v>#N/A</v>
      </c>
      <c r="AN615" s="49" t="e">
        <v>#N/A</v>
      </c>
      <c r="AO615" s="49" t="e">
        <v>#N/A</v>
      </c>
      <c r="AP615" s="49" t="e">
        <v>#N/A</v>
      </c>
      <c r="AQ615" s="49" t="e">
        <v>#N/A</v>
      </c>
      <c r="AR615" s="49" t="e">
        <v>#N/A</v>
      </c>
      <c r="AS615" s="49" t="e">
        <v>#N/A</v>
      </c>
      <c r="AT615" s="49" t="e">
        <v>#N/A</v>
      </c>
    </row>
    <row r="616" spans="1:46" x14ac:dyDescent="0.25">
      <c r="A616">
        <v>4</v>
      </c>
      <c r="B616" t="s">
        <v>493</v>
      </c>
      <c r="C616" t="s">
        <v>570</v>
      </c>
      <c r="D616" t="s">
        <v>571</v>
      </c>
      <c r="E616" t="s">
        <v>614</v>
      </c>
      <c r="F616" t="s">
        <v>615</v>
      </c>
      <c r="G616">
        <v>1</v>
      </c>
      <c r="H616">
        <v>1</v>
      </c>
      <c r="I616">
        <v>1</v>
      </c>
      <c r="J616">
        <v>1</v>
      </c>
      <c r="K616">
        <v>1</v>
      </c>
      <c r="L616">
        <v>1</v>
      </c>
      <c r="M616">
        <v>1</v>
      </c>
      <c r="N616">
        <v>1</v>
      </c>
      <c r="O616">
        <v>1</v>
      </c>
      <c r="P616">
        <v>1</v>
      </c>
      <c r="Q616">
        <v>1</v>
      </c>
      <c r="R616">
        <v>1</v>
      </c>
      <c r="S616">
        <v>1</v>
      </c>
      <c r="T616">
        <v>1</v>
      </c>
      <c r="U616">
        <v>1</v>
      </c>
      <c r="V616">
        <v>1</v>
      </c>
      <c r="W616">
        <v>1</v>
      </c>
      <c r="X616">
        <v>1</v>
      </c>
      <c r="Y616">
        <v>1</v>
      </c>
      <c r="Z616">
        <v>1</v>
      </c>
      <c r="AA616">
        <v>1</v>
      </c>
      <c r="AB616">
        <v>1</v>
      </c>
      <c r="AC616">
        <v>1</v>
      </c>
      <c r="AD616">
        <v>1</v>
      </c>
      <c r="AE616">
        <v>1</v>
      </c>
      <c r="AF616">
        <v>1</v>
      </c>
      <c r="AG616">
        <v>1</v>
      </c>
      <c r="AH616">
        <v>1</v>
      </c>
      <c r="AI616">
        <v>1</v>
      </c>
      <c r="AJ616">
        <v>1</v>
      </c>
      <c r="AK616">
        <v>1</v>
      </c>
      <c r="AL616">
        <v>1</v>
      </c>
      <c r="AM616" s="49" t="e">
        <v>#N/A</v>
      </c>
      <c r="AN616" s="49" t="e">
        <v>#N/A</v>
      </c>
      <c r="AO616" s="49" t="e">
        <v>#N/A</v>
      </c>
      <c r="AP616" s="49" t="e">
        <v>#N/A</v>
      </c>
      <c r="AQ616" s="49" t="e">
        <v>#N/A</v>
      </c>
      <c r="AR616" s="49" t="e">
        <v>#N/A</v>
      </c>
      <c r="AS616" s="49" t="e">
        <v>#N/A</v>
      </c>
      <c r="AT616" s="49" t="e">
        <v>#N/A</v>
      </c>
    </row>
    <row r="617" spans="1:46" x14ac:dyDescent="0.25">
      <c r="A617">
        <v>4</v>
      </c>
      <c r="B617" t="s">
        <v>493</v>
      </c>
      <c r="C617" t="s">
        <v>572</v>
      </c>
      <c r="D617" t="s">
        <v>573</v>
      </c>
      <c r="E617" t="s">
        <v>614</v>
      </c>
      <c r="F617" t="s">
        <v>615</v>
      </c>
      <c r="G617">
        <v>1</v>
      </c>
      <c r="H617">
        <v>1</v>
      </c>
      <c r="I617">
        <v>1</v>
      </c>
      <c r="J617">
        <v>1</v>
      </c>
      <c r="K617">
        <v>1</v>
      </c>
      <c r="L617">
        <v>1</v>
      </c>
      <c r="M617">
        <v>1</v>
      </c>
      <c r="N617">
        <v>1</v>
      </c>
      <c r="O617">
        <v>1</v>
      </c>
      <c r="P617">
        <v>1</v>
      </c>
      <c r="Q617">
        <v>1</v>
      </c>
      <c r="R617">
        <v>1</v>
      </c>
      <c r="S617">
        <v>1</v>
      </c>
      <c r="T617">
        <v>1</v>
      </c>
      <c r="U617">
        <v>1</v>
      </c>
      <c r="V617">
        <v>1</v>
      </c>
      <c r="W617">
        <v>1</v>
      </c>
      <c r="X617">
        <v>1</v>
      </c>
      <c r="Y617">
        <v>1</v>
      </c>
      <c r="Z617">
        <v>1</v>
      </c>
      <c r="AA617">
        <v>1</v>
      </c>
      <c r="AB617">
        <v>1</v>
      </c>
      <c r="AC617">
        <v>1</v>
      </c>
      <c r="AD617">
        <v>1</v>
      </c>
      <c r="AE617">
        <v>1</v>
      </c>
      <c r="AF617">
        <v>1</v>
      </c>
      <c r="AG617">
        <v>1</v>
      </c>
      <c r="AH617">
        <v>1</v>
      </c>
      <c r="AI617">
        <v>1</v>
      </c>
      <c r="AJ617">
        <v>1</v>
      </c>
      <c r="AK617">
        <v>1</v>
      </c>
      <c r="AL617">
        <v>0</v>
      </c>
      <c r="AM617" s="49" t="e">
        <v>#N/A</v>
      </c>
      <c r="AN617" s="49" t="e">
        <v>#N/A</v>
      </c>
      <c r="AO617" s="49" t="e">
        <v>#N/A</v>
      </c>
      <c r="AP617" s="49" t="e">
        <v>#N/A</v>
      </c>
      <c r="AQ617" s="49" t="e">
        <v>#N/A</v>
      </c>
      <c r="AR617" s="49" t="e">
        <v>#N/A</v>
      </c>
      <c r="AS617" s="49" t="e">
        <v>#N/A</v>
      </c>
      <c r="AT617" s="49" t="e">
        <v>#N/A</v>
      </c>
    </row>
    <row r="618" spans="1:46" x14ac:dyDescent="0.25">
      <c r="A618">
        <v>4</v>
      </c>
      <c r="B618" t="s">
        <v>259</v>
      </c>
      <c r="C618" t="s">
        <v>259</v>
      </c>
      <c r="D618" t="s">
        <v>260</v>
      </c>
      <c r="E618" t="s">
        <v>614</v>
      </c>
      <c r="F618" t="s">
        <v>615</v>
      </c>
      <c r="G618">
        <v>1</v>
      </c>
      <c r="H618">
        <v>1</v>
      </c>
      <c r="I618">
        <v>1</v>
      </c>
      <c r="J618">
        <v>1</v>
      </c>
      <c r="K618">
        <v>1</v>
      </c>
      <c r="L618">
        <v>1</v>
      </c>
      <c r="M618">
        <v>1</v>
      </c>
      <c r="N618">
        <v>1</v>
      </c>
      <c r="O618">
        <v>1</v>
      </c>
      <c r="P618">
        <v>1</v>
      </c>
      <c r="Q618">
        <v>1</v>
      </c>
      <c r="R618">
        <v>1</v>
      </c>
      <c r="S618">
        <v>1</v>
      </c>
      <c r="T618">
        <v>1</v>
      </c>
      <c r="U618">
        <v>1</v>
      </c>
      <c r="V618">
        <v>1</v>
      </c>
      <c r="W618">
        <v>1</v>
      </c>
      <c r="X618">
        <v>1</v>
      </c>
      <c r="Y618">
        <v>1</v>
      </c>
      <c r="Z618">
        <v>1</v>
      </c>
      <c r="AA618">
        <v>1</v>
      </c>
      <c r="AB618">
        <v>1</v>
      </c>
      <c r="AC618">
        <v>1</v>
      </c>
      <c r="AD618">
        <v>1</v>
      </c>
      <c r="AE618">
        <v>1</v>
      </c>
      <c r="AF618">
        <v>1</v>
      </c>
      <c r="AG618">
        <v>1</v>
      </c>
      <c r="AH618">
        <v>1</v>
      </c>
      <c r="AI618">
        <v>1</v>
      </c>
      <c r="AJ618">
        <v>1</v>
      </c>
      <c r="AK618">
        <v>1</v>
      </c>
      <c r="AL618">
        <v>1</v>
      </c>
      <c r="AM618" s="49" t="s">
        <v>260</v>
      </c>
      <c r="AN618" s="49" t="s">
        <v>14</v>
      </c>
      <c r="AO618" s="49" t="s">
        <v>507</v>
      </c>
      <c r="AP618" s="49" t="s">
        <v>501</v>
      </c>
      <c r="AQ618" s="49" t="s">
        <v>10</v>
      </c>
      <c r="AR618" s="49" t="s">
        <v>487</v>
      </c>
      <c r="AS618" s="49" t="s">
        <v>488</v>
      </c>
      <c r="AT618" s="49" t="s">
        <v>489</v>
      </c>
    </row>
    <row r="619" spans="1:46" x14ac:dyDescent="0.25">
      <c r="A619">
        <v>4</v>
      </c>
      <c r="B619" t="s">
        <v>493</v>
      </c>
      <c r="C619" t="s">
        <v>574</v>
      </c>
      <c r="D619" t="s">
        <v>575</v>
      </c>
      <c r="E619" t="s">
        <v>614</v>
      </c>
      <c r="F619" t="s">
        <v>615</v>
      </c>
      <c r="G619">
        <v>1</v>
      </c>
      <c r="H619">
        <v>1</v>
      </c>
      <c r="I619">
        <v>1</v>
      </c>
      <c r="J619">
        <v>1</v>
      </c>
      <c r="K619">
        <v>1</v>
      </c>
      <c r="L619">
        <v>1</v>
      </c>
      <c r="M619">
        <v>1</v>
      </c>
      <c r="N619">
        <v>1</v>
      </c>
      <c r="O619">
        <v>1</v>
      </c>
      <c r="P619">
        <v>1</v>
      </c>
      <c r="Q619">
        <v>1</v>
      </c>
      <c r="R619">
        <v>1</v>
      </c>
      <c r="S619">
        <v>1</v>
      </c>
      <c r="T619">
        <v>1</v>
      </c>
      <c r="U619">
        <v>1</v>
      </c>
      <c r="V619">
        <v>1</v>
      </c>
      <c r="W619">
        <v>1</v>
      </c>
      <c r="X619">
        <v>1</v>
      </c>
      <c r="Y619">
        <v>1</v>
      </c>
      <c r="Z619">
        <v>1</v>
      </c>
      <c r="AA619">
        <v>1</v>
      </c>
      <c r="AB619">
        <v>1</v>
      </c>
      <c r="AC619">
        <v>1</v>
      </c>
      <c r="AD619">
        <v>1</v>
      </c>
      <c r="AE619">
        <v>1</v>
      </c>
      <c r="AF619">
        <v>1</v>
      </c>
      <c r="AG619">
        <v>1</v>
      </c>
      <c r="AH619">
        <v>1</v>
      </c>
      <c r="AI619">
        <v>1</v>
      </c>
      <c r="AJ619">
        <v>1</v>
      </c>
      <c r="AK619">
        <v>1</v>
      </c>
      <c r="AL619">
        <v>0</v>
      </c>
      <c r="AM619" s="49" t="e">
        <v>#N/A</v>
      </c>
      <c r="AN619" s="49" t="e">
        <v>#N/A</v>
      </c>
      <c r="AO619" s="49" t="e">
        <v>#N/A</v>
      </c>
      <c r="AP619" s="49" t="e">
        <v>#N/A</v>
      </c>
      <c r="AQ619" s="49" t="e">
        <v>#N/A</v>
      </c>
      <c r="AR619" s="49" t="e">
        <v>#N/A</v>
      </c>
      <c r="AS619" s="49" t="e">
        <v>#N/A</v>
      </c>
      <c r="AT619" s="49" t="e">
        <v>#N/A</v>
      </c>
    </row>
    <row r="620" spans="1:46" x14ac:dyDescent="0.25">
      <c r="A620">
        <v>4</v>
      </c>
      <c r="B620" t="s">
        <v>273</v>
      </c>
      <c r="C620" t="s">
        <v>273</v>
      </c>
      <c r="D620" t="s">
        <v>420</v>
      </c>
      <c r="E620" t="s">
        <v>614</v>
      </c>
      <c r="F620" t="s">
        <v>615</v>
      </c>
      <c r="G620">
        <v>1</v>
      </c>
      <c r="H620">
        <v>1</v>
      </c>
      <c r="I620">
        <v>1</v>
      </c>
      <c r="J620">
        <v>1</v>
      </c>
      <c r="K620">
        <v>1</v>
      </c>
      <c r="L620">
        <v>1</v>
      </c>
      <c r="M620">
        <v>1</v>
      </c>
      <c r="N620">
        <v>1</v>
      </c>
      <c r="O620">
        <v>1</v>
      </c>
      <c r="P620">
        <v>1</v>
      </c>
      <c r="Q620">
        <v>1</v>
      </c>
      <c r="R620">
        <v>1</v>
      </c>
      <c r="S620">
        <v>1</v>
      </c>
      <c r="T620">
        <v>1</v>
      </c>
      <c r="U620">
        <v>1</v>
      </c>
      <c r="V620">
        <v>1</v>
      </c>
      <c r="W620">
        <v>1</v>
      </c>
      <c r="X620">
        <v>1</v>
      </c>
      <c r="Y620">
        <v>1</v>
      </c>
      <c r="Z620">
        <v>1</v>
      </c>
      <c r="AA620">
        <v>1</v>
      </c>
      <c r="AB620">
        <v>1</v>
      </c>
      <c r="AC620">
        <v>1</v>
      </c>
      <c r="AD620">
        <v>1</v>
      </c>
      <c r="AE620">
        <v>1</v>
      </c>
      <c r="AF620">
        <v>1</v>
      </c>
      <c r="AG620">
        <v>1</v>
      </c>
      <c r="AH620">
        <v>1</v>
      </c>
      <c r="AI620">
        <v>1</v>
      </c>
      <c r="AJ620">
        <v>1</v>
      </c>
      <c r="AK620">
        <v>1</v>
      </c>
      <c r="AL620">
        <v>0</v>
      </c>
      <c r="AM620" s="49" t="s">
        <v>420</v>
      </c>
      <c r="AN620" s="49" t="s">
        <v>14</v>
      </c>
      <c r="AO620" s="49" t="s">
        <v>485</v>
      </c>
      <c r="AP620" s="49" t="s">
        <v>494</v>
      </c>
      <c r="AQ620" s="49" t="s">
        <v>11</v>
      </c>
      <c r="AR620" s="49" t="s">
        <v>495</v>
      </c>
      <c r="AS620" s="49" t="s">
        <v>488</v>
      </c>
      <c r="AT620" s="49" t="s">
        <v>497</v>
      </c>
    </row>
    <row r="621" spans="1:46" x14ac:dyDescent="0.25">
      <c r="A621">
        <v>4</v>
      </c>
      <c r="B621" t="s">
        <v>271</v>
      </c>
      <c r="C621" t="s">
        <v>271</v>
      </c>
      <c r="D621" t="s">
        <v>272</v>
      </c>
      <c r="E621" t="s">
        <v>614</v>
      </c>
      <c r="F621" t="s">
        <v>615</v>
      </c>
      <c r="G621">
        <v>0</v>
      </c>
      <c r="H621">
        <v>0</v>
      </c>
      <c r="I621">
        <v>0</v>
      </c>
      <c r="J621">
        <v>0</v>
      </c>
      <c r="K621">
        <v>0</v>
      </c>
      <c r="L621">
        <v>0</v>
      </c>
      <c r="M621">
        <v>0</v>
      </c>
      <c r="N621">
        <v>0</v>
      </c>
      <c r="O621">
        <v>0</v>
      </c>
      <c r="P621">
        <v>0</v>
      </c>
      <c r="Q621">
        <v>0</v>
      </c>
      <c r="R621">
        <v>0</v>
      </c>
      <c r="S621">
        <v>0</v>
      </c>
      <c r="T621">
        <v>0</v>
      </c>
      <c r="U621">
        <v>0</v>
      </c>
      <c r="V621">
        <v>1</v>
      </c>
      <c r="W621">
        <v>1</v>
      </c>
      <c r="X621">
        <v>1</v>
      </c>
      <c r="Y621">
        <v>1</v>
      </c>
      <c r="Z621">
        <v>1</v>
      </c>
      <c r="AA621">
        <v>1</v>
      </c>
      <c r="AB621">
        <v>1</v>
      </c>
      <c r="AC621">
        <v>1</v>
      </c>
      <c r="AD621">
        <v>1</v>
      </c>
      <c r="AE621">
        <v>1</v>
      </c>
      <c r="AF621">
        <v>1</v>
      </c>
      <c r="AG621">
        <v>1</v>
      </c>
      <c r="AH621">
        <v>1</v>
      </c>
      <c r="AI621">
        <v>1</v>
      </c>
      <c r="AJ621">
        <v>1</v>
      </c>
      <c r="AK621">
        <v>1</v>
      </c>
      <c r="AL621">
        <v>0</v>
      </c>
      <c r="AM621" s="49" t="s">
        <v>272</v>
      </c>
      <c r="AN621" s="49" t="s">
        <v>14</v>
      </c>
      <c r="AO621" s="49" t="s">
        <v>500</v>
      </c>
      <c r="AP621" s="49" t="s">
        <v>501</v>
      </c>
      <c r="AQ621" s="49" t="s">
        <v>502</v>
      </c>
      <c r="AR621" s="49" t="s">
        <v>487</v>
      </c>
      <c r="AS621" s="49" t="s">
        <v>488</v>
      </c>
      <c r="AT621" s="49" t="s">
        <v>489</v>
      </c>
    </row>
    <row r="622" spans="1:46" x14ac:dyDescent="0.25">
      <c r="A622">
        <v>4</v>
      </c>
      <c r="B622" t="s">
        <v>251</v>
      </c>
      <c r="C622" t="s">
        <v>251</v>
      </c>
      <c r="D622" t="s">
        <v>252</v>
      </c>
      <c r="E622" t="s">
        <v>614</v>
      </c>
      <c r="F622" t="s">
        <v>615</v>
      </c>
      <c r="G622">
        <v>1</v>
      </c>
      <c r="H622">
        <v>1</v>
      </c>
      <c r="I622">
        <v>1</v>
      </c>
      <c r="J622">
        <v>1</v>
      </c>
      <c r="K622">
        <v>1</v>
      </c>
      <c r="L622">
        <v>1</v>
      </c>
      <c r="M622">
        <v>1</v>
      </c>
      <c r="N622">
        <v>1</v>
      </c>
      <c r="O622">
        <v>1</v>
      </c>
      <c r="P622">
        <v>1</v>
      </c>
      <c r="Q622">
        <v>1</v>
      </c>
      <c r="R622">
        <v>1</v>
      </c>
      <c r="S622">
        <v>1</v>
      </c>
      <c r="T622">
        <v>1</v>
      </c>
      <c r="U622">
        <v>1</v>
      </c>
      <c r="V622">
        <v>1</v>
      </c>
      <c r="W622">
        <v>1</v>
      </c>
      <c r="X622">
        <v>1</v>
      </c>
      <c r="Y622">
        <v>1</v>
      </c>
      <c r="Z622">
        <v>1</v>
      </c>
      <c r="AA622">
        <v>1</v>
      </c>
      <c r="AB622">
        <v>1</v>
      </c>
      <c r="AC622">
        <v>1</v>
      </c>
      <c r="AD622">
        <v>1</v>
      </c>
      <c r="AE622">
        <v>1</v>
      </c>
      <c r="AF622">
        <v>1</v>
      </c>
      <c r="AG622">
        <v>1</v>
      </c>
      <c r="AH622">
        <v>1</v>
      </c>
      <c r="AI622">
        <v>1</v>
      </c>
      <c r="AJ622">
        <v>1</v>
      </c>
      <c r="AK622">
        <v>1</v>
      </c>
      <c r="AL622">
        <v>1</v>
      </c>
      <c r="AM622" s="49" t="s">
        <v>252</v>
      </c>
      <c r="AN622" s="49" t="s">
        <v>7</v>
      </c>
      <c r="AO622" s="49" t="s">
        <v>9</v>
      </c>
      <c r="AP622" s="49" t="s">
        <v>494</v>
      </c>
      <c r="AQ622" s="49" t="s">
        <v>9</v>
      </c>
      <c r="AR622" s="49" t="s">
        <v>487</v>
      </c>
      <c r="AS622" s="49" t="s">
        <v>488</v>
      </c>
      <c r="AT622" s="49" t="s">
        <v>489</v>
      </c>
    </row>
    <row r="623" spans="1:46" x14ac:dyDescent="0.25">
      <c r="A623">
        <v>4</v>
      </c>
      <c r="B623" t="s">
        <v>274</v>
      </c>
      <c r="C623" t="s">
        <v>274</v>
      </c>
      <c r="D623" t="s">
        <v>275</v>
      </c>
      <c r="E623" t="s">
        <v>614</v>
      </c>
      <c r="F623" t="s">
        <v>615</v>
      </c>
      <c r="G623">
        <v>1</v>
      </c>
      <c r="H623">
        <v>1</v>
      </c>
      <c r="I623">
        <v>1</v>
      </c>
      <c r="J623">
        <v>1</v>
      </c>
      <c r="K623">
        <v>1</v>
      </c>
      <c r="L623">
        <v>1</v>
      </c>
      <c r="M623">
        <v>1</v>
      </c>
      <c r="N623">
        <v>1</v>
      </c>
      <c r="O623">
        <v>1</v>
      </c>
      <c r="P623">
        <v>1</v>
      </c>
      <c r="Q623">
        <v>1</v>
      </c>
      <c r="R623">
        <v>1</v>
      </c>
      <c r="S623">
        <v>1</v>
      </c>
      <c r="T623">
        <v>1</v>
      </c>
      <c r="U623">
        <v>1</v>
      </c>
      <c r="V623">
        <v>1</v>
      </c>
      <c r="W623">
        <v>1</v>
      </c>
      <c r="X623">
        <v>1</v>
      </c>
      <c r="Y623">
        <v>1</v>
      </c>
      <c r="Z623">
        <v>1</v>
      </c>
      <c r="AA623">
        <v>1</v>
      </c>
      <c r="AB623">
        <v>1</v>
      </c>
      <c r="AC623">
        <v>1</v>
      </c>
      <c r="AD623">
        <v>1</v>
      </c>
      <c r="AE623">
        <v>1</v>
      </c>
      <c r="AF623">
        <v>1</v>
      </c>
      <c r="AG623">
        <v>1</v>
      </c>
      <c r="AH623">
        <v>1</v>
      </c>
      <c r="AI623">
        <v>1</v>
      </c>
      <c r="AJ623">
        <v>1</v>
      </c>
      <c r="AK623">
        <v>1</v>
      </c>
      <c r="AL623">
        <v>0</v>
      </c>
      <c r="AM623" s="49" t="s">
        <v>275</v>
      </c>
      <c r="AN623" s="49" t="s">
        <v>4</v>
      </c>
      <c r="AO623" s="49" t="s">
        <v>9</v>
      </c>
      <c r="AP623" s="49" t="s">
        <v>486</v>
      </c>
      <c r="AQ623" s="49" t="s">
        <v>9</v>
      </c>
      <c r="AR623" s="49" t="s">
        <v>495</v>
      </c>
      <c r="AS623" s="49" t="s">
        <v>488</v>
      </c>
      <c r="AT623" s="49" t="s">
        <v>489</v>
      </c>
    </row>
    <row r="624" spans="1:46" x14ac:dyDescent="0.25">
      <c r="A624">
        <v>4</v>
      </c>
      <c r="B624" t="s">
        <v>269</v>
      </c>
      <c r="C624" t="s">
        <v>269</v>
      </c>
      <c r="D624" t="s">
        <v>270</v>
      </c>
      <c r="E624" t="s">
        <v>614</v>
      </c>
      <c r="F624" t="s">
        <v>615</v>
      </c>
      <c r="G624">
        <v>1</v>
      </c>
      <c r="H624">
        <v>1</v>
      </c>
      <c r="I624">
        <v>1</v>
      </c>
      <c r="J624">
        <v>1</v>
      </c>
      <c r="K624">
        <v>1</v>
      </c>
      <c r="L624">
        <v>1</v>
      </c>
      <c r="M624">
        <v>1</v>
      </c>
      <c r="N624">
        <v>1</v>
      </c>
      <c r="O624">
        <v>1</v>
      </c>
      <c r="P624">
        <v>1</v>
      </c>
      <c r="Q624">
        <v>1</v>
      </c>
      <c r="R624">
        <v>1</v>
      </c>
      <c r="S624">
        <v>1</v>
      </c>
      <c r="T624">
        <v>1</v>
      </c>
      <c r="U624">
        <v>1</v>
      </c>
      <c r="V624">
        <v>1</v>
      </c>
      <c r="W624">
        <v>1</v>
      </c>
      <c r="X624">
        <v>1</v>
      </c>
      <c r="Y624">
        <v>1</v>
      </c>
      <c r="Z624">
        <v>1</v>
      </c>
      <c r="AA624">
        <v>1</v>
      </c>
      <c r="AB624">
        <v>1</v>
      </c>
      <c r="AC624">
        <v>1</v>
      </c>
      <c r="AD624">
        <v>1</v>
      </c>
      <c r="AE624">
        <v>1</v>
      </c>
      <c r="AF624">
        <v>1</v>
      </c>
      <c r="AG624">
        <v>1</v>
      </c>
      <c r="AH624">
        <v>1</v>
      </c>
      <c r="AI624">
        <v>1</v>
      </c>
      <c r="AJ624">
        <v>1</v>
      </c>
      <c r="AK624">
        <v>1</v>
      </c>
      <c r="AL624">
        <v>0</v>
      </c>
      <c r="AM624" s="49" t="s">
        <v>270</v>
      </c>
      <c r="AN624" s="49" t="s">
        <v>14</v>
      </c>
      <c r="AO624" s="49" t="s">
        <v>485</v>
      </c>
      <c r="AP624" s="49" t="s">
        <v>494</v>
      </c>
      <c r="AQ624" s="49" t="s">
        <v>11</v>
      </c>
      <c r="AR624" s="49" t="s">
        <v>487</v>
      </c>
      <c r="AS624" s="49" t="s">
        <v>488</v>
      </c>
      <c r="AT624" s="49" t="s">
        <v>489</v>
      </c>
    </row>
    <row r="625" spans="1:46" x14ac:dyDescent="0.25">
      <c r="A625">
        <v>4</v>
      </c>
      <c r="B625" t="s">
        <v>283</v>
      </c>
      <c r="C625" t="s">
        <v>283</v>
      </c>
      <c r="D625" t="s">
        <v>284</v>
      </c>
      <c r="E625" t="s">
        <v>614</v>
      </c>
      <c r="F625" t="s">
        <v>615</v>
      </c>
      <c r="G625">
        <v>0</v>
      </c>
      <c r="H625">
        <v>1</v>
      </c>
      <c r="I625">
        <v>1</v>
      </c>
      <c r="J625">
        <v>1</v>
      </c>
      <c r="K625">
        <v>1</v>
      </c>
      <c r="L625">
        <v>1</v>
      </c>
      <c r="M625">
        <v>1</v>
      </c>
      <c r="N625">
        <v>1</v>
      </c>
      <c r="O625">
        <v>1</v>
      </c>
      <c r="P625">
        <v>1</v>
      </c>
      <c r="Q625">
        <v>1</v>
      </c>
      <c r="R625">
        <v>1</v>
      </c>
      <c r="S625">
        <v>1</v>
      </c>
      <c r="T625">
        <v>1</v>
      </c>
      <c r="U625">
        <v>1</v>
      </c>
      <c r="V625">
        <v>1</v>
      </c>
      <c r="W625">
        <v>1</v>
      </c>
      <c r="X625">
        <v>1</v>
      </c>
      <c r="Y625">
        <v>1</v>
      </c>
      <c r="Z625">
        <v>1</v>
      </c>
      <c r="AA625">
        <v>1</v>
      </c>
      <c r="AB625">
        <v>1</v>
      </c>
      <c r="AC625">
        <v>1</v>
      </c>
      <c r="AD625">
        <v>1</v>
      </c>
      <c r="AE625">
        <v>1</v>
      </c>
      <c r="AF625">
        <v>1</v>
      </c>
      <c r="AG625">
        <v>1</v>
      </c>
      <c r="AH625">
        <v>1</v>
      </c>
      <c r="AI625">
        <v>1</v>
      </c>
      <c r="AJ625">
        <v>1</v>
      </c>
      <c r="AK625">
        <v>1</v>
      </c>
      <c r="AL625">
        <v>0</v>
      </c>
      <c r="AM625" s="49" t="s">
        <v>284</v>
      </c>
      <c r="AN625" s="49" t="s">
        <v>4</v>
      </c>
      <c r="AO625" s="49" t="s">
        <v>9</v>
      </c>
      <c r="AP625" s="49" t="s">
        <v>501</v>
      </c>
      <c r="AQ625" s="49" t="s">
        <v>9</v>
      </c>
      <c r="AR625" s="49" t="s">
        <v>495</v>
      </c>
      <c r="AS625" s="49" t="s">
        <v>488</v>
      </c>
      <c r="AT625" s="49" t="s">
        <v>489</v>
      </c>
    </row>
    <row r="626" spans="1:46" x14ac:dyDescent="0.25">
      <c r="A626">
        <v>4</v>
      </c>
      <c r="B626" t="s">
        <v>294</v>
      </c>
      <c r="C626" t="s">
        <v>294</v>
      </c>
      <c r="D626" t="s">
        <v>295</v>
      </c>
      <c r="E626" t="s">
        <v>614</v>
      </c>
      <c r="F626" t="s">
        <v>615</v>
      </c>
      <c r="G626">
        <v>1</v>
      </c>
      <c r="H626">
        <v>1</v>
      </c>
      <c r="I626">
        <v>1</v>
      </c>
      <c r="J626">
        <v>1</v>
      </c>
      <c r="K626">
        <v>1</v>
      </c>
      <c r="L626">
        <v>1</v>
      </c>
      <c r="M626">
        <v>1</v>
      </c>
      <c r="N626">
        <v>1</v>
      </c>
      <c r="O626">
        <v>1</v>
      </c>
      <c r="P626">
        <v>1</v>
      </c>
      <c r="Q626">
        <v>1</v>
      </c>
      <c r="R626">
        <v>1</v>
      </c>
      <c r="S626">
        <v>1</v>
      </c>
      <c r="T626">
        <v>1</v>
      </c>
      <c r="U626">
        <v>1</v>
      </c>
      <c r="V626">
        <v>1</v>
      </c>
      <c r="W626">
        <v>1</v>
      </c>
      <c r="X626">
        <v>1</v>
      </c>
      <c r="Y626">
        <v>1</v>
      </c>
      <c r="Z626">
        <v>1</v>
      </c>
      <c r="AA626">
        <v>1</v>
      </c>
      <c r="AB626">
        <v>1</v>
      </c>
      <c r="AC626">
        <v>1</v>
      </c>
      <c r="AD626">
        <v>1</v>
      </c>
      <c r="AE626">
        <v>1</v>
      </c>
      <c r="AF626">
        <v>1</v>
      </c>
      <c r="AG626">
        <v>1</v>
      </c>
      <c r="AH626">
        <v>1</v>
      </c>
      <c r="AI626">
        <v>1</v>
      </c>
      <c r="AJ626">
        <v>1</v>
      </c>
      <c r="AK626">
        <v>1</v>
      </c>
      <c r="AL626">
        <v>0</v>
      </c>
      <c r="AM626" s="49" t="s">
        <v>295</v>
      </c>
      <c r="AN626" s="49" t="s">
        <v>14</v>
      </c>
      <c r="AO626" s="49" t="s">
        <v>485</v>
      </c>
      <c r="AP626" s="49" t="s">
        <v>494</v>
      </c>
      <c r="AQ626" s="49" t="s">
        <v>11</v>
      </c>
      <c r="AR626" s="49" t="s">
        <v>487</v>
      </c>
      <c r="AS626" s="49" t="s">
        <v>488</v>
      </c>
      <c r="AT626" s="49" t="s">
        <v>489</v>
      </c>
    </row>
    <row r="627" spans="1:46" x14ac:dyDescent="0.25">
      <c r="A627">
        <v>4</v>
      </c>
      <c r="B627" t="s">
        <v>290</v>
      </c>
      <c r="C627" t="s">
        <v>290</v>
      </c>
      <c r="D627" t="s">
        <v>291</v>
      </c>
      <c r="E627" t="s">
        <v>614</v>
      </c>
      <c r="F627" t="s">
        <v>615</v>
      </c>
      <c r="G627">
        <v>1</v>
      </c>
      <c r="H627">
        <v>1</v>
      </c>
      <c r="I627">
        <v>1</v>
      </c>
      <c r="J627">
        <v>1</v>
      </c>
      <c r="K627">
        <v>1</v>
      </c>
      <c r="L627">
        <v>1</v>
      </c>
      <c r="M627">
        <v>1</v>
      </c>
      <c r="N627">
        <v>1</v>
      </c>
      <c r="O627">
        <v>1</v>
      </c>
      <c r="P627">
        <v>1</v>
      </c>
      <c r="Q627">
        <v>1</v>
      </c>
      <c r="R627">
        <v>1</v>
      </c>
      <c r="S627">
        <v>1</v>
      </c>
      <c r="T627">
        <v>1</v>
      </c>
      <c r="U627">
        <v>1</v>
      </c>
      <c r="V627">
        <v>1</v>
      </c>
      <c r="W627">
        <v>1</v>
      </c>
      <c r="X627">
        <v>1</v>
      </c>
      <c r="Y627">
        <v>1</v>
      </c>
      <c r="Z627">
        <v>1</v>
      </c>
      <c r="AA627">
        <v>1</v>
      </c>
      <c r="AB627">
        <v>1</v>
      </c>
      <c r="AC627">
        <v>1</v>
      </c>
      <c r="AD627">
        <v>1</v>
      </c>
      <c r="AE627">
        <v>1</v>
      </c>
      <c r="AF627">
        <v>1</v>
      </c>
      <c r="AG627">
        <v>1</v>
      </c>
      <c r="AH627">
        <v>1</v>
      </c>
      <c r="AI627">
        <v>1</v>
      </c>
      <c r="AJ627">
        <v>1</v>
      </c>
      <c r="AK627">
        <v>1</v>
      </c>
      <c r="AL627">
        <v>1</v>
      </c>
      <c r="AM627" s="49" t="s">
        <v>291</v>
      </c>
      <c r="AN627" s="49" t="s">
        <v>14</v>
      </c>
      <c r="AO627" s="49" t="s">
        <v>500</v>
      </c>
      <c r="AP627" s="49" t="s">
        <v>505</v>
      </c>
      <c r="AQ627" s="49" t="s">
        <v>13</v>
      </c>
      <c r="AR627" s="49" t="s">
        <v>487</v>
      </c>
      <c r="AS627" s="49" t="s">
        <v>488</v>
      </c>
      <c r="AT627" s="49" t="s">
        <v>489</v>
      </c>
    </row>
    <row r="628" spans="1:46" x14ac:dyDescent="0.25">
      <c r="A628">
        <v>4</v>
      </c>
      <c r="B628" t="s">
        <v>576</v>
      </c>
      <c r="C628" t="s">
        <v>576</v>
      </c>
      <c r="D628" t="s">
        <v>577</v>
      </c>
      <c r="E628" t="s">
        <v>614</v>
      </c>
      <c r="F628" t="s">
        <v>615</v>
      </c>
      <c r="G628">
        <v>1</v>
      </c>
      <c r="H628">
        <v>1</v>
      </c>
      <c r="I628">
        <v>1</v>
      </c>
      <c r="J628">
        <v>1</v>
      </c>
      <c r="K628">
        <v>1</v>
      </c>
      <c r="L628">
        <v>1</v>
      </c>
      <c r="M628">
        <v>1</v>
      </c>
      <c r="N628">
        <v>1</v>
      </c>
      <c r="O628">
        <v>1</v>
      </c>
      <c r="P628">
        <v>1</v>
      </c>
      <c r="Q628">
        <v>1</v>
      </c>
      <c r="R628">
        <v>1</v>
      </c>
      <c r="S628">
        <v>1</v>
      </c>
      <c r="T628">
        <v>1</v>
      </c>
      <c r="U628">
        <v>1</v>
      </c>
      <c r="V628">
        <v>1</v>
      </c>
      <c r="W628">
        <v>1</v>
      </c>
      <c r="X628">
        <v>1</v>
      </c>
      <c r="Y628">
        <v>1</v>
      </c>
      <c r="Z628">
        <v>1</v>
      </c>
      <c r="AA628">
        <v>1</v>
      </c>
      <c r="AB628">
        <v>1</v>
      </c>
      <c r="AC628">
        <v>1</v>
      </c>
      <c r="AD628">
        <v>1</v>
      </c>
      <c r="AE628">
        <v>1</v>
      </c>
      <c r="AF628">
        <v>1</v>
      </c>
      <c r="AG628">
        <v>1</v>
      </c>
      <c r="AH628">
        <v>1</v>
      </c>
      <c r="AI628">
        <v>1</v>
      </c>
      <c r="AJ628">
        <v>1</v>
      </c>
      <c r="AK628">
        <v>1</v>
      </c>
      <c r="AL628">
        <v>0</v>
      </c>
      <c r="AM628" s="49" t="e">
        <v>#N/A</v>
      </c>
      <c r="AN628" s="49" t="e">
        <v>#N/A</v>
      </c>
      <c r="AO628" s="49" t="e">
        <v>#N/A</v>
      </c>
      <c r="AP628" s="49" t="e">
        <v>#N/A</v>
      </c>
      <c r="AQ628" s="49" t="e">
        <v>#N/A</v>
      </c>
      <c r="AR628" s="49" t="e">
        <v>#N/A</v>
      </c>
      <c r="AS628" s="49" t="e">
        <v>#N/A</v>
      </c>
      <c r="AT628" s="49" t="e">
        <v>#N/A</v>
      </c>
    </row>
    <row r="629" spans="1:46" x14ac:dyDescent="0.25">
      <c r="A629">
        <v>4</v>
      </c>
      <c r="B629" t="s">
        <v>298</v>
      </c>
      <c r="C629" t="s">
        <v>298</v>
      </c>
      <c r="D629" t="s">
        <v>299</v>
      </c>
      <c r="E629" t="s">
        <v>614</v>
      </c>
      <c r="F629" t="s">
        <v>615</v>
      </c>
      <c r="G629">
        <v>1</v>
      </c>
      <c r="H629">
        <v>1</v>
      </c>
      <c r="I629">
        <v>1</v>
      </c>
      <c r="J629">
        <v>1</v>
      </c>
      <c r="K629">
        <v>1</v>
      </c>
      <c r="L629">
        <v>1</v>
      </c>
      <c r="M629">
        <v>1</v>
      </c>
      <c r="N629">
        <v>1</v>
      </c>
      <c r="O629">
        <v>1</v>
      </c>
      <c r="P629">
        <v>1</v>
      </c>
      <c r="Q629">
        <v>1</v>
      </c>
      <c r="R629">
        <v>1</v>
      </c>
      <c r="S629">
        <v>1</v>
      </c>
      <c r="T629">
        <v>1</v>
      </c>
      <c r="U629">
        <v>1</v>
      </c>
      <c r="V629">
        <v>1</v>
      </c>
      <c r="W629">
        <v>1</v>
      </c>
      <c r="X629">
        <v>1</v>
      </c>
      <c r="Y629">
        <v>1</v>
      </c>
      <c r="Z629">
        <v>1</v>
      </c>
      <c r="AA629">
        <v>1</v>
      </c>
      <c r="AB629">
        <v>1</v>
      </c>
      <c r="AC629">
        <v>1</v>
      </c>
      <c r="AD629">
        <v>1</v>
      </c>
      <c r="AE629">
        <v>1</v>
      </c>
      <c r="AF629">
        <v>1</v>
      </c>
      <c r="AG629">
        <v>1</v>
      </c>
      <c r="AH629">
        <v>1</v>
      </c>
      <c r="AI629">
        <v>1</v>
      </c>
      <c r="AJ629">
        <v>1</v>
      </c>
      <c r="AK629">
        <v>1</v>
      </c>
      <c r="AL629">
        <v>1</v>
      </c>
      <c r="AM629" s="49" t="s">
        <v>299</v>
      </c>
      <c r="AN629" s="49" t="s">
        <v>14</v>
      </c>
      <c r="AO629" s="49" t="s">
        <v>509</v>
      </c>
      <c r="AP629" s="49" t="s">
        <v>505</v>
      </c>
      <c r="AQ629" s="49" t="s">
        <v>13</v>
      </c>
      <c r="AR629" s="49" t="s">
        <v>487</v>
      </c>
      <c r="AS629" s="49" t="s">
        <v>488</v>
      </c>
      <c r="AT629" s="49" t="s">
        <v>489</v>
      </c>
    </row>
    <row r="630" spans="1:46" x14ac:dyDescent="0.25">
      <c r="A630">
        <v>4</v>
      </c>
      <c r="B630" t="s">
        <v>288</v>
      </c>
      <c r="C630" t="s">
        <v>288</v>
      </c>
      <c r="D630" t="s">
        <v>289</v>
      </c>
      <c r="E630" t="s">
        <v>614</v>
      </c>
      <c r="F630" t="s">
        <v>615</v>
      </c>
      <c r="G630">
        <v>1</v>
      </c>
      <c r="H630">
        <v>1</v>
      </c>
      <c r="I630">
        <v>1</v>
      </c>
      <c r="J630">
        <v>1</v>
      </c>
      <c r="K630">
        <v>1</v>
      </c>
      <c r="L630">
        <v>1</v>
      </c>
      <c r="M630">
        <v>1</v>
      </c>
      <c r="N630">
        <v>1</v>
      </c>
      <c r="O630">
        <v>1</v>
      </c>
      <c r="P630">
        <v>1</v>
      </c>
      <c r="Q630">
        <v>1</v>
      </c>
      <c r="R630">
        <v>1</v>
      </c>
      <c r="S630">
        <v>1</v>
      </c>
      <c r="T630">
        <v>1</v>
      </c>
      <c r="U630">
        <v>1</v>
      </c>
      <c r="V630">
        <v>1</v>
      </c>
      <c r="W630">
        <v>1</v>
      </c>
      <c r="X630">
        <v>1</v>
      </c>
      <c r="Y630">
        <v>1</v>
      </c>
      <c r="Z630">
        <v>1</v>
      </c>
      <c r="AA630">
        <v>1</v>
      </c>
      <c r="AB630">
        <v>1</v>
      </c>
      <c r="AC630">
        <v>1</v>
      </c>
      <c r="AD630">
        <v>1</v>
      </c>
      <c r="AE630">
        <v>1</v>
      </c>
      <c r="AF630">
        <v>1</v>
      </c>
      <c r="AG630">
        <v>1</v>
      </c>
      <c r="AH630">
        <v>1</v>
      </c>
      <c r="AI630">
        <v>1</v>
      </c>
      <c r="AJ630">
        <v>1</v>
      </c>
      <c r="AK630">
        <v>1</v>
      </c>
      <c r="AL630">
        <v>0</v>
      </c>
      <c r="AM630" s="49" t="s">
        <v>289</v>
      </c>
      <c r="AN630" s="49" t="s">
        <v>14</v>
      </c>
      <c r="AO630" s="49" t="s">
        <v>507</v>
      </c>
      <c r="AP630" s="49" t="s">
        <v>494</v>
      </c>
      <c r="AQ630" s="49" t="s">
        <v>10</v>
      </c>
      <c r="AR630" s="49" t="s">
        <v>487</v>
      </c>
      <c r="AS630" s="49" t="s">
        <v>488</v>
      </c>
      <c r="AT630" s="49" t="s">
        <v>489</v>
      </c>
    </row>
    <row r="631" spans="1:46" x14ac:dyDescent="0.25">
      <c r="A631">
        <v>4</v>
      </c>
      <c r="B631" t="s">
        <v>285</v>
      </c>
      <c r="C631" t="s">
        <v>285</v>
      </c>
      <c r="D631" t="s">
        <v>286</v>
      </c>
      <c r="E631" t="s">
        <v>614</v>
      </c>
      <c r="F631" t="s">
        <v>615</v>
      </c>
      <c r="G631">
        <v>1</v>
      </c>
      <c r="H631">
        <v>1</v>
      </c>
      <c r="I631">
        <v>1</v>
      </c>
      <c r="J631">
        <v>1</v>
      </c>
      <c r="K631">
        <v>1</v>
      </c>
      <c r="L631">
        <v>1</v>
      </c>
      <c r="M631">
        <v>1</v>
      </c>
      <c r="N631">
        <v>1</v>
      </c>
      <c r="O631">
        <v>1</v>
      </c>
      <c r="P631">
        <v>1</v>
      </c>
      <c r="Q631">
        <v>1</v>
      </c>
      <c r="R631">
        <v>1</v>
      </c>
      <c r="S631">
        <v>1</v>
      </c>
      <c r="T631">
        <v>1</v>
      </c>
      <c r="U631">
        <v>1</v>
      </c>
      <c r="V631">
        <v>1</v>
      </c>
      <c r="W631">
        <v>1</v>
      </c>
      <c r="X631">
        <v>1</v>
      </c>
      <c r="Y631">
        <v>1</v>
      </c>
      <c r="Z631">
        <v>1</v>
      </c>
      <c r="AA631">
        <v>1</v>
      </c>
      <c r="AB631">
        <v>1</v>
      </c>
      <c r="AC631">
        <v>1</v>
      </c>
      <c r="AD631">
        <v>1</v>
      </c>
      <c r="AE631">
        <v>1</v>
      </c>
      <c r="AF631">
        <v>1</v>
      </c>
      <c r="AG631">
        <v>1</v>
      </c>
      <c r="AH631">
        <v>1</v>
      </c>
      <c r="AI631">
        <v>1</v>
      </c>
      <c r="AJ631">
        <v>1</v>
      </c>
      <c r="AK631">
        <v>1</v>
      </c>
      <c r="AL631">
        <v>0</v>
      </c>
      <c r="AM631" s="49" t="s">
        <v>286</v>
      </c>
      <c r="AN631" s="49" t="s">
        <v>8</v>
      </c>
      <c r="AO631" s="49" t="s">
        <v>9</v>
      </c>
      <c r="AP631" s="49" t="s">
        <v>486</v>
      </c>
      <c r="AQ631" s="49" t="s">
        <v>9</v>
      </c>
      <c r="AR631" s="49" t="s">
        <v>487</v>
      </c>
      <c r="AS631" s="49" t="s">
        <v>488</v>
      </c>
      <c r="AT631" s="49" t="s">
        <v>489</v>
      </c>
    </row>
    <row r="632" spans="1:46" x14ac:dyDescent="0.25">
      <c r="A632">
        <v>4</v>
      </c>
      <c r="B632" t="s">
        <v>287</v>
      </c>
      <c r="C632" t="s">
        <v>287</v>
      </c>
      <c r="D632" t="s">
        <v>422</v>
      </c>
      <c r="E632" t="s">
        <v>614</v>
      </c>
      <c r="F632" t="s">
        <v>615</v>
      </c>
      <c r="G632">
        <v>1</v>
      </c>
      <c r="H632">
        <v>1</v>
      </c>
      <c r="I632">
        <v>1</v>
      </c>
      <c r="J632">
        <v>1</v>
      </c>
      <c r="K632">
        <v>1</v>
      </c>
      <c r="L632">
        <v>1</v>
      </c>
      <c r="M632">
        <v>1</v>
      </c>
      <c r="N632">
        <v>1</v>
      </c>
      <c r="O632">
        <v>1</v>
      </c>
      <c r="P632">
        <v>1</v>
      </c>
      <c r="Q632">
        <v>1</v>
      </c>
      <c r="R632">
        <v>1</v>
      </c>
      <c r="S632">
        <v>1</v>
      </c>
      <c r="T632">
        <v>1</v>
      </c>
      <c r="U632">
        <v>1</v>
      </c>
      <c r="V632">
        <v>1</v>
      </c>
      <c r="W632">
        <v>1</v>
      </c>
      <c r="X632">
        <v>1</v>
      </c>
      <c r="Y632">
        <v>1</v>
      </c>
      <c r="Z632">
        <v>1</v>
      </c>
      <c r="AA632">
        <v>1</v>
      </c>
      <c r="AB632">
        <v>1</v>
      </c>
      <c r="AC632">
        <v>1</v>
      </c>
      <c r="AD632">
        <v>1</v>
      </c>
      <c r="AE632">
        <v>1</v>
      </c>
      <c r="AF632">
        <v>1</v>
      </c>
      <c r="AG632">
        <v>1</v>
      </c>
      <c r="AH632">
        <v>1</v>
      </c>
      <c r="AI632">
        <v>1</v>
      </c>
      <c r="AJ632">
        <v>1</v>
      </c>
      <c r="AK632">
        <v>1</v>
      </c>
      <c r="AL632">
        <v>0</v>
      </c>
      <c r="AM632" s="49" t="s">
        <v>422</v>
      </c>
      <c r="AN632" s="49" t="s">
        <v>8</v>
      </c>
      <c r="AO632" s="49" t="s">
        <v>9</v>
      </c>
      <c r="AP632" s="49" t="s">
        <v>494</v>
      </c>
      <c r="AQ632" s="49" t="s">
        <v>9</v>
      </c>
      <c r="AR632" s="49" t="s">
        <v>495</v>
      </c>
      <c r="AS632" s="49" t="s">
        <v>496</v>
      </c>
      <c r="AT632" s="49" t="s">
        <v>497</v>
      </c>
    </row>
    <row r="633" spans="1:46" x14ac:dyDescent="0.25">
      <c r="A633">
        <v>4</v>
      </c>
      <c r="B633" t="s">
        <v>493</v>
      </c>
      <c r="C633" t="s">
        <v>578</v>
      </c>
      <c r="D633" t="s">
        <v>579</v>
      </c>
      <c r="E633" t="s">
        <v>614</v>
      </c>
      <c r="F633" t="s">
        <v>615</v>
      </c>
      <c r="G633">
        <v>1</v>
      </c>
      <c r="H633">
        <v>1</v>
      </c>
      <c r="I633">
        <v>1</v>
      </c>
      <c r="J633">
        <v>1</v>
      </c>
      <c r="K633">
        <v>1</v>
      </c>
      <c r="L633">
        <v>1</v>
      </c>
      <c r="M633">
        <v>1</v>
      </c>
      <c r="N633">
        <v>1</v>
      </c>
      <c r="O633">
        <v>1</v>
      </c>
      <c r="P633">
        <v>1</v>
      </c>
      <c r="Q633">
        <v>1</v>
      </c>
      <c r="R633">
        <v>1</v>
      </c>
      <c r="S633">
        <v>1</v>
      </c>
      <c r="T633">
        <v>1</v>
      </c>
      <c r="U633">
        <v>1</v>
      </c>
      <c r="V633">
        <v>1</v>
      </c>
      <c r="W633">
        <v>1</v>
      </c>
      <c r="X633">
        <v>1</v>
      </c>
      <c r="Y633">
        <v>1</v>
      </c>
      <c r="Z633">
        <v>1</v>
      </c>
      <c r="AA633">
        <v>1</v>
      </c>
      <c r="AB633">
        <v>1</v>
      </c>
      <c r="AC633">
        <v>1</v>
      </c>
      <c r="AD633">
        <v>1</v>
      </c>
      <c r="AE633">
        <v>1</v>
      </c>
      <c r="AF633">
        <v>1</v>
      </c>
      <c r="AG633">
        <v>1</v>
      </c>
      <c r="AH633">
        <v>1</v>
      </c>
      <c r="AI633">
        <v>1</v>
      </c>
      <c r="AJ633">
        <v>1</v>
      </c>
      <c r="AK633">
        <v>1</v>
      </c>
      <c r="AL633">
        <v>0</v>
      </c>
      <c r="AM633" s="49" t="e">
        <v>#N/A</v>
      </c>
      <c r="AN633" s="49" t="e">
        <v>#N/A</v>
      </c>
      <c r="AO633" s="49" t="e">
        <v>#N/A</v>
      </c>
      <c r="AP633" s="49" t="e">
        <v>#N/A</v>
      </c>
      <c r="AQ633" s="49" t="e">
        <v>#N/A</v>
      </c>
      <c r="AR633" s="49" t="e">
        <v>#N/A</v>
      </c>
      <c r="AS633" s="49" t="e">
        <v>#N/A</v>
      </c>
      <c r="AT633" s="49" t="e">
        <v>#N/A</v>
      </c>
    </row>
    <row r="634" spans="1:46" x14ac:dyDescent="0.25">
      <c r="A634">
        <v>4</v>
      </c>
      <c r="B634" t="s">
        <v>493</v>
      </c>
      <c r="C634" t="s">
        <v>580</v>
      </c>
      <c r="D634" t="s">
        <v>581</v>
      </c>
      <c r="E634" t="s">
        <v>614</v>
      </c>
      <c r="F634" t="s">
        <v>615</v>
      </c>
      <c r="G634">
        <v>1</v>
      </c>
      <c r="H634">
        <v>1</v>
      </c>
      <c r="I634">
        <v>1</v>
      </c>
      <c r="J634">
        <v>1</v>
      </c>
      <c r="K634">
        <v>1</v>
      </c>
      <c r="L634">
        <v>1</v>
      </c>
      <c r="M634">
        <v>1</v>
      </c>
      <c r="N634">
        <v>1</v>
      </c>
      <c r="O634">
        <v>1</v>
      </c>
      <c r="P634">
        <v>1</v>
      </c>
      <c r="Q634">
        <v>1</v>
      </c>
      <c r="R634">
        <v>1</v>
      </c>
      <c r="S634">
        <v>1</v>
      </c>
      <c r="T634">
        <v>1</v>
      </c>
      <c r="U634">
        <v>1</v>
      </c>
      <c r="V634">
        <v>1</v>
      </c>
      <c r="W634">
        <v>1</v>
      </c>
      <c r="X634">
        <v>1</v>
      </c>
      <c r="Y634">
        <v>1</v>
      </c>
      <c r="Z634">
        <v>1</v>
      </c>
      <c r="AA634">
        <v>1</v>
      </c>
      <c r="AB634">
        <v>1</v>
      </c>
      <c r="AC634">
        <v>1</v>
      </c>
      <c r="AD634">
        <v>1</v>
      </c>
      <c r="AE634">
        <v>1</v>
      </c>
      <c r="AF634">
        <v>1</v>
      </c>
      <c r="AG634">
        <v>1</v>
      </c>
      <c r="AH634">
        <v>1</v>
      </c>
      <c r="AI634">
        <v>1</v>
      </c>
      <c r="AJ634">
        <v>1</v>
      </c>
      <c r="AK634">
        <v>1</v>
      </c>
      <c r="AL634">
        <v>0</v>
      </c>
      <c r="AM634" s="49" t="e">
        <v>#N/A</v>
      </c>
      <c r="AN634" s="49" t="e">
        <v>#N/A</v>
      </c>
      <c r="AO634" s="49" t="e">
        <v>#N/A</v>
      </c>
      <c r="AP634" s="49" t="e">
        <v>#N/A</v>
      </c>
      <c r="AQ634" s="49" t="e">
        <v>#N/A</v>
      </c>
      <c r="AR634" s="49" t="e">
        <v>#N/A</v>
      </c>
      <c r="AS634" s="49" t="e">
        <v>#N/A</v>
      </c>
      <c r="AT634" s="49" t="e">
        <v>#N/A</v>
      </c>
    </row>
    <row r="635" spans="1:46" x14ac:dyDescent="0.25">
      <c r="A635">
        <v>4</v>
      </c>
      <c r="B635" t="s">
        <v>493</v>
      </c>
      <c r="C635" t="s">
        <v>582</v>
      </c>
      <c r="D635" t="s">
        <v>583</v>
      </c>
      <c r="E635" t="s">
        <v>614</v>
      </c>
      <c r="F635" t="s">
        <v>615</v>
      </c>
      <c r="G635">
        <v>1</v>
      </c>
      <c r="H635">
        <v>1</v>
      </c>
      <c r="I635">
        <v>1</v>
      </c>
      <c r="J635">
        <v>1</v>
      </c>
      <c r="K635">
        <v>1</v>
      </c>
      <c r="L635">
        <v>1</v>
      </c>
      <c r="M635">
        <v>1</v>
      </c>
      <c r="N635">
        <v>1</v>
      </c>
      <c r="O635">
        <v>1</v>
      </c>
      <c r="P635">
        <v>1</v>
      </c>
      <c r="Q635">
        <v>1</v>
      </c>
      <c r="R635">
        <v>1</v>
      </c>
      <c r="S635">
        <v>1</v>
      </c>
      <c r="T635">
        <v>1</v>
      </c>
      <c r="U635">
        <v>1</v>
      </c>
      <c r="V635">
        <v>1</v>
      </c>
      <c r="W635">
        <v>1</v>
      </c>
      <c r="X635">
        <v>1</v>
      </c>
      <c r="Y635">
        <v>1</v>
      </c>
      <c r="Z635">
        <v>1</v>
      </c>
      <c r="AA635">
        <v>1</v>
      </c>
      <c r="AB635">
        <v>1</v>
      </c>
      <c r="AC635">
        <v>1</v>
      </c>
      <c r="AD635">
        <v>1</v>
      </c>
      <c r="AE635">
        <v>1</v>
      </c>
      <c r="AF635">
        <v>1</v>
      </c>
      <c r="AG635">
        <v>1</v>
      </c>
      <c r="AH635">
        <v>1</v>
      </c>
      <c r="AI635">
        <v>1</v>
      </c>
      <c r="AJ635">
        <v>1</v>
      </c>
      <c r="AK635">
        <v>1</v>
      </c>
      <c r="AL635">
        <v>0</v>
      </c>
      <c r="AM635" s="49" t="e">
        <v>#N/A</v>
      </c>
      <c r="AN635" s="49" t="e">
        <v>#N/A</v>
      </c>
      <c r="AO635" s="49" t="e">
        <v>#N/A</v>
      </c>
      <c r="AP635" s="49" t="e">
        <v>#N/A</v>
      </c>
      <c r="AQ635" s="49" t="e">
        <v>#N/A</v>
      </c>
      <c r="AR635" s="49" t="e">
        <v>#N/A</v>
      </c>
      <c r="AS635" s="49" t="e">
        <v>#N/A</v>
      </c>
      <c r="AT635" s="49" t="e">
        <v>#N/A</v>
      </c>
    </row>
    <row r="636" spans="1:46" x14ac:dyDescent="0.25">
      <c r="A636">
        <v>4</v>
      </c>
      <c r="B636" t="s">
        <v>493</v>
      </c>
      <c r="C636" t="s">
        <v>584</v>
      </c>
      <c r="D636" t="s">
        <v>585</v>
      </c>
      <c r="E636" t="s">
        <v>614</v>
      </c>
      <c r="F636" t="s">
        <v>615</v>
      </c>
      <c r="G636">
        <v>1</v>
      </c>
      <c r="H636">
        <v>1</v>
      </c>
      <c r="I636">
        <v>1</v>
      </c>
      <c r="J636">
        <v>1</v>
      </c>
      <c r="K636">
        <v>1</v>
      </c>
      <c r="L636">
        <v>1</v>
      </c>
      <c r="M636">
        <v>1</v>
      </c>
      <c r="N636">
        <v>1</v>
      </c>
      <c r="O636">
        <v>1</v>
      </c>
      <c r="P636">
        <v>1</v>
      </c>
      <c r="Q636">
        <v>1</v>
      </c>
      <c r="R636">
        <v>1</v>
      </c>
      <c r="S636">
        <v>1</v>
      </c>
      <c r="T636">
        <v>1</v>
      </c>
      <c r="U636">
        <v>1</v>
      </c>
      <c r="V636">
        <v>1</v>
      </c>
      <c r="W636">
        <v>1</v>
      </c>
      <c r="X636">
        <v>1</v>
      </c>
      <c r="Y636">
        <v>1</v>
      </c>
      <c r="Z636">
        <v>1</v>
      </c>
      <c r="AA636">
        <v>1</v>
      </c>
      <c r="AB636">
        <v>1</v>
      </c>
      <c r="AC636">
        <v>1</v>
      </c>
      <c r="AD636">
        <v>1</v>
      </c>
      <c r="AE636">
        <v>1</v>
      </c>
      <c r="AF636">
        <v>1</v>
      </c>
      <c r="AG636">
        <v>1</v>
      </c>
      <c r="AH636">
        <v>1</v>
      </c>
      <c r="AI636">
        <v>1</v>
      </c>
      <c r="AJ636">
        <v>1</v>
      </c>
      <c r="AK636">
        <v>1</v>
      </c>
      <c r="AL636">
        <v>0</v>
      </c>
      <c r="AM636" s="49" t="e">
        <v>#N/A</v>
      </c>
      <c r="AN636" s="49" t="e">
        <v>#N/A</v>
      </c>
      <c r="AO636" s="49" t="e">
        <v>#N/A</v>
      </c>
      <c r="AP636" s="49" t="e">
        <v>#N/A</v>
      </c>
      <c r="AQ636" s="49" t="e">
        <v>#N/A</v>
      </c>
      <c r="AR636" s="49" t="e">
        <v>#N/A</v>
      </c>
      <c r="AS636" s="49" t="e">
        <v>#N/A</v>
      </c>
      <c r="AT636" s="49" t="e">
        <v>#N/A</v>
      </c>
    </row>
    <row r="637" spans="1:46" x14ac:dyDescent="0.25">
      <c r="A637">
        <v>4</v>
      </c>
      <c r="B637" t="s">
        <v>292</v>
      </c>
      <c r="C637" t="s">
        <v>292</v>
      </c>
      <c r="D637" t="s">
        <v>293</v>
      </c>
      <c r="E637" t="s">
        <v>614</v>
      </c>
      <c r="F637" t="s">
        <v>615</v>
      </c>
      <c r="G637">
        <v>1</v>
      </c>
      <c r="H637">
        <v>1</v>
      </c>
      <c r="I637">
        <v>1</v>
      </c>
      <c r="J637">
        <v>1</v>
      </c>
      <c r="K637">
        <v>1</v>
      </c>
      <c r="L637">
        <v>1</v>
      </c>
      <c r="M637">
        <v>1</v>
      </c>
      <c r="N637">
        <v>1</v>
      </c>
      <c r="O637">
        <v>1</v>
      </c>
      <c r="P637">
        <v>1</v>
      </c>
      <c r="Q637">
        <v>1</v>
      </c>
      <c r="R637">
        <v>1</v>
      </c>
      <c r="S637">
        <v>1</v>
      </c>
      <c r="T637">
        <v>1</v>
      </c>
      <c r="U637">
        <v>1</v>
      </c>
      <c r="V637">
        <v>1</v>
      </c>
      <c r="W637">
        <v>1</v>
      </c>
      <c r="X637">
        <v>1</v>
      </c>
      <c r="Y637">
        <v>1</v>
      </c>
      <c r="Z637">
        <v>1</v>
      </c>
      <c r="AA637">
        <v>1</v>
      </c>
      <c r="AB637">
        <v>1</v>
      </c>
      <c r="AC637">
        <v>1</v>
      </c>
      <c r="AD637">
        <v>1</v>
      </c>
      <c r="AE637">
        <v>1</v>
      </c>
      <c r="AF637">
        <v>1</v>
      </c>
      <c r="AG637">
        <v>1</v>
      </c>
      <c r="AH637">
        <v>1</v>
      </c>
      <c r="AI637">
        <v>1</v>
      </c>
      <c r="AJ637">
        <v>1</v>
      </c>
      <c r="AK637">
        <v>1</v>
      </c>
      <c r="AL637">
        <v>1</v>
      </c>
      <c r="AM637" s="49" t="s">
        <v>293</v>
      </c>
      <c r="AN637" s="49" t="s">
        <v>14</v>
      </c>
      <c r="AO637" s="49" t="s">
        <v>500</v>
      </c>
      <c r="AP637" s="49" t="s">
        <v>505</v>
      </c>
      <c r="AQ637" s="49" t="s">
        <v>13</v>
      </c>
      <c r="AR637" s="49" t="s">
        <v>495</v>
      </c>
      <c r="AS637" s="49" t="s">
        <v>488</v>
      </c>
      <c r="AT637" s="49" t="s">
        <v>489</v>
      </c>
    </row>
    <row r="638" spans="1:46" x14ac:dyDescent="0.25">
      <c r="A638">
        <v>4</v>
      </c>
      <c r="B638" t="s">
        <v>493</v>
      </c>
      <c r="C638" t="s">
        <v>586</v>
      </c>
      <c r="D638" t="s">
        <v>587</v>
      </c>
      <c r="E638" t="s">
        <v>614</v>
      </c>
      <c r="F638" t="s">
        <v>615</v>
      </c>
      <c r="G638">
        <v>1</v>
      </c>
      <c r="H638">
        <v>1</v>
      </c>
      <c r="I638">
        <v>1</v>
      </c>
      <c r="J638">
        <v>1</v>
      </c>
      <c r="K638">
        <v>1</v>
      </c>
      <c r="L638">
        <v>1</v>
      </c>
      <c r="M638">
        <v>1</v>
      </c>
      <c r="N638">
        <v>1</v>
      </c>
      <c r="O638">
        <v>1</v>
      </c>
      <c r="P638">
        <v>1</v>
      </c>
      <c r="Q638">
        <v>1</v>
      </c>
      <c r="R638">
        <v>1</v>
      </c>
      <c r="S638">
        <v>1</v>
      </c>
      <c r="T638">
        <v>1</v>
      </c>
      <c r="U638">
        <v>1</v>
      </c>
      <c r="V638">
        <v>1</v>
      </c>
      <c r="W638">
        <v>1</v>
      </c>
      <c r="X638">
        <v>1</v>
      </c>
      <c r="Y638">
        <v>1</v>
      </c>
      <c r="Z638">
        <v>1</v>
      </c>
      <c r="AA638">
        <v>1</v>
      </c>
      <c r="AB638">
        <v>1</v>
      </c>
      <c r="AC638">
        <v>1</v>
      </c>
      <c r="AD638">
        <v>1</v>
      </c>
      <c r="AE638">
        <v>1</v>
      </c>
      <c r="AF638">
        <v>1</v>
      </c>
      <c r="AG638">
        <v>1</v>
      </c>
      <c r="AH638">
        <v>1</v>
      </c>
      <c r="AI638">
        <v>1</v>
      </c>
      <c r="AJ638">
        <v>1</v>
      </c>
      <c r="AK638">
        <v>1</v>
      </c>
      <c r="AL638">
        <v>1</v>
      </c>
      <c r="AM638" s="49" t="e">
        <v>#N/A</v>
      </c>
      <c r="AN638" s="49" t="e">
        <v>#N/A</v>
      </c>
      <c r="AO638" s="49" t="e">
        <v>#N/A</v>
      </c>
      <c r="AP638" s="49" t="e">
        <v>#N/A</v>
      </c>
      <c r="AQ638" s="49" t="e">
        <v>#N/A</v>
      </c>
      <c r="AR638" s="49" t="e">
        <v>#N/A</v>
      </c>
      <c r="AS638" s="49" t="e">
        <v>#N/A</v>
      </c>
      <c r="AT638" s="49" t="e">
        <v>#N/A</v>
      </c>
    </row>
    <row r="639" spans="1:46" x14ac:dyDescent="0.25">
      <c r="A639">
        <v>4</v>
      </c>
      <c r="B639" t="s">
        <v>493</v>
      </c>
      <c r="C639" t="s">
        <v>588</v>
      </c>
      <c r="D639" t="s">
        <v>589</v>
      </c>
      <c r="E639" t="s">
        <v>614</v>
      </c>
      <c r="F639" t="s">
        <v>615</v>
      </c>
      <c r="G639">
        <v>1</v>
      </c>
      <c r="H639">
        <v>1</v>
      </c>
      <c r="I639">
        <v>1</v>
      </c>
      <c r="J639">
        <v>1</v>
      </c>
      <c r="K639">
        <v>1</v>
      </c>
      <c r="L639">
        <v>1</v>
      </c>
      <c r="M639">
        <v>1</v>
      </c>
      <c r="N639">
        <v>1</v>
      </c>
      <c r="O639">
        <v>1</v>
      </c>
      <c r="P639">
        <v>1</v>
      </c>
      <c r="Q639">
        <v>1</v>
      </c>
      <c r="R639">
        <v>1</v>
      </c>
      <c r="S639">
        <v>1</v>
      </c>
      <c r="T639">
        <v>1</v>
      </c>
      <c r="U639">
        <v>1</v>
      </c>
      <c r="V639">
        <v>1</v>
      </c>
      <c r="W639">
        <v>1</v>
      </c>
      <c r="X639">
        <v>1</v>
      </c>
      <c r="Y639">
        <v>1</v>
      </c>
      <c r="Z639">
        <v>1</v>
      </c>
      <c r="AA639">
        <v>1</v>
      </c>
      <c r="AB639">
        <v>1</v>
      </c>
      <c r="AC639">
        <v>1</v>
      </c>
      <c r="AD639">
        <v>1</v>
      </c>
      <c r="AE639">
        <v>1</v>
      </c>
      <c r="AF639">
        <v>1</v>
      </c>
      <c r="AG639">
        <v>1</v>
      </c>
      <c r="AH639">
        <v>1</v>
      </c>
      <c r="AI639">
        <v>1</v>
      </c>
      <c r="AJ639">
        <v>1</v>
      </c>
      <c r="AK639">
        <v>1</v>
      </c>
      <c r="AL639">
        <v>1</v>
      </c>
      <c r="AM639" s="49" t="e">
        <v>#N/A</v>
      </c>
      <c r="AN639" s="49" t="e">
        <v>#N/A</v>
      </c>
      <c r="AO639" s="49" t="e">
        <v>#N/A</v>
      </c>
      <c r="AP639" s="49" t="e">
        <v>#N/A</v>
      </c>
      <c r="AQ639" s="49" t="e">
        <v>#N/A</v>
      </c>
      <c r="AR639" s="49" t="e">
        <v>#N/A</v>
      </c>
      <c r="AS639" s="49" t="e">
        <v>#N/A</v>
      </c>
      <c r="AT639" s="49" t="e">
        <v>#N/A</v>
      </c>
    </row>
    <row r="640" spans="1:46" x14ac:dyDescent="0.25">
      <c r="A640">
        <v>4</v>
      </c>
      <c r="B640" t="s">
        <v>493</v>
      </c>
      <c r="C640" t="s">
        <v>590</v>
      </c>
      <c r="D640" t="s">
        <v>591</v>
      </c>
      <c r="E640" t="s">
        <v>614</v>
      </c>
      <c r="F640" t="s">
        <v>615</v>
      </c>
      <c r="G640">
        <v>1</v>
      </c>
      <c r="H640">
        <v>1</v>
      </c>
      <c r="I640">
        <v>1</v>
      </c>
      <c r="J640">
        <v>1</v>
      </c>
      <c r="K640">
        <v>1</v>
      </c>
      <c r="L640">
        <v>1</v>
      </c>
      <c r="M640">
        <v>1</v>
      </c>
      <c r="N640">
        <v>1</v>
      </c>
      <c r="O640">
        <v>1</v>
      </c>
      <c r="P640">
        <v>1</v>
      </c>
      <c r="Q640">
        <v>1</v>
      </c>
      <c r="R640">
        <v>1</v>
      </c>
      <c r="S640">
        <v>1</v>
      </c>
      <c r="T640">
        <v>1</v>
      </c>
      <c r="U640">
        <v>1</v>
      </c>
      <c r="V640">
        <v>1</v>
      </c>
      <c r="W640">
        <v>1</v>
      </c>
      <c r="X640">
        <v>1</v>
      </c>
      <c r="Y640">
        <v>1</v>
      </c>
      <c r="Z640">
        <v>1</v>
      </c>
      <c r="AA640">
        <v>1</v>
      </c>
      <c r="AB640">
        <v>1</v>
      </c>
      <c r="AC640">
        <v>1</v>
      </c>
      <c r="AD640">
        <v>1</v>
      </c>
      <c r="AE640">
        <v>1</v>
      </c>
      <c r="AF640">
        <v>1</v>
      </c>
      <c r="AG640">
        <v>1</v>
      </c>
      <c r="AH640">
        <v>1</v>
      </c>
      <c r="AI640">
        <v>1</v>
      </c>
      <c r="AJ640">
        <v>1</v>
      </c>
      <c r="AK640">
        <v>1</v>
      </c>
      <c r="AL640">
        <v>1</v>
      </c>
      <c r="AM640" s="49" t="e">
        <v>#N/A</v>
      </c>
      <c r="AN640" s="49" t="e">
        <v>#N/A</v>
      </c>
      <c r="AO640" s="49" t="e">
        <v>#N/A</v>
      </c>
      <c r="AP640" s="49" t="e">
        <v>#N/A</v>
      </c>
      <c r="AQ640" s="49" t="e">
        <v>#N/A</v>
      </c>
      <c r="AR640" s="49" t="e">
        <v>#N/A</v>
      </c>
      <c r="AS640" s="49" t="e">
        <v>#N/A</v>
      </c>
      <c r="AT640" s="49" t="e">
        <v>#N/A</v>
      </c>
    </row>
    <row r="641" spans="1:46" x14ac:dyDescent="0.25">
      <c r="A641">
        <v>4</v>
      </c>
      <c r="B641" t="s">
        <v>493</v>
      </c>
      <c r="C641" t="s">
        <v>592</v>
      </c>
      <c r="D641" t="s">
        <v>593</v>
      </c>
      <c r="E641" t="s">
        <v>614</v>
      </c>
      <c r="F641" t="s">
        <v>615</v>
      </c>
      <c r="G641">
        <v>1</v>
      </c>
      <c r="H641">
        <v>1</v>
      </c>
      <c r="I641">
        <v>1</v>
      </c>
      <c r="J641">
        <v>1</v>
      </c>
      <c r="K641">
        <v>1</v>
      </c>
      <c r="L641">
        <v>1</v>
      </c>
      <c r="M641">
        <v>1</v>
      </c>
      <c r="N641">
        <v>1</v>
      </c>
      <c r="O641">
        <v>1</v>
      </c>
      <c r="P641">
        <v>1</v>
      </c>
      <c r="Q641">
        <v>1</v>
      </c>
      <c r="R641">
        <v>1</v>
      </c>
      <c r="S641">
        <v>1</v>
      </c>
      <c r="T641">
        <v>1</v>
      </c>
      <c r="U641">
        <v>1</v>
      </c>
      <c r="V641">
        <v>1</v>
      </c>
      <c r="W641">
        <v>1</v>
      </c>
      <c r="X641">
        <v>1</v>
      </c>
      <c r="Y641">
        <v>1</v>
      </c>
      <c r="Z641">
        <v>1</v>
      </c>
      <c r="AA641">
        <v>1</v>
      </c>
      <c r="AB641">
        <v>1</v>
      </c>
      <c r="AC641">
        <v>1</v>
      </c>
      <c r="AD641">
        <v>1</v>
      </c>
      <c r="AE641">
        <v>1</v>
      </c>
      <c r="AF641">
        <v>1</v>
      </c>
      <c r="AG641">
        <v>1</v>
      </c>
      <c r="AH641">
        <v>1</v>
      </c>
      <c r="AI641">
        <v>1</v>
      </c>
      <c r="AJ641">
        <v>1</v>
      </c>
      <c r="AK641">
        <v>1</v>
      </c>
      <c r="AL641">
        <v>1</v>
      </c>
      <c r="AM641" s="49" t="e">
        <v>#N/A</v>
      </c>
      <c r="AN641" s="49" t="e">
        <v>#N/A</v>
      </c>
      <c r="AO641" s="49" t="e">
        <v>#N/A</v>
      </c>
      <c r="AP641" s="49" t="e">
        <v>#N/A</v>
      </c>
      <c r="AQ641" s="49" t="e">
        <v>#N/A</v>
      </c>
      <c r="AR641" s="49" t="e">
        <v>#N/A</v>
      </c>
      <c r="AS641" s="49" t="e">
        <v>#N/A</v>
      </c>
      <c r="AT641" s="49" t="e">
        <v>#N/A</v>
      </c>
    </row>
    <row r="642" spans="1:46" x14ac:dyDescent="0.25">
      <c r="A642">
        <v>4</v>
      </c>
      <c r="B642" t="s">
        <v>300</v>
      </c>
      <c r="C642" t="s">
        <v>300</v>
      </c>
      <c r="D642" t="s">
        <v>423</v>
      </c>
      <c r="E642" t="s">
        <v>614</v>
      </c>
      <c r="F642" t="s">
        <v>615</v>
      </c>
      <c r="G642">
        <v>1</v>
      </c>
      <c r="H642">
        <v>1</v>
      </c>
      <c r="I642">
        <v>1</v>
      </c>
      <c r="J642">
        <v>1</v>
      </c>
      <c r="K642">
        <v>1</v>
      </c>
      <c r="L642">
        <v>1</v>
      </c>
      <c r="M642">
        <v>1</v>
      </c>
      <c r="N642">
        <v>1</v>
      </c>
      <c r="O642">
        <v>1</v>
      </c>
      <c r="P642">
        <v>1</v>
      </c>
      <c r="Q642">
        <v>1</v>
      </c>
      <c r="R642">
        <v>1</v>
      </c>
      <c r="S642">
        <v>1</v>
      </c>
      <c r="T642">
        <v>1</v>
      </c>
      <c r="U642">
        <v>1</v>
      </c>
      <c r="V642">
        <v>1</v>
      </c>
      <c r="W642">
        <v>1</v>
      </c>
      <c r="X642">
        <v>1</v>
      </c>
      <c r="Y642">
        <v>1</v>
      </c>
      <c r="Z642">
        <v>1</v>
      </c>
      <c r="AA642">
        <v>1</v>
      </c>
      <c r="AB642">
        <v>1</v>
      </c>
      <c r="AC642">
        <v>1</v>
      </c>
      <c r="AD642">
        <v>1</v>
      </c>
      <c r="AE642">
        <v>1</v>
      </c>
      <c r="AF642">
        <v>1</v>
      </c>
      <c r="AG642">
        <v>1</v>
      </c>
      <c r="AH642">
        <v>1</v>
      </c>
      <c r="AI642">
        <v>1</v>
      </c>
      <c r="AJ642">
        <v>1</v>
      </c>
      <c r="AK642">
        <v>1</v>
      </c>
      <c r="AL642">
        <v>0</v>
      </c>
      <c r="AM642" s="49" t="s">
        <v>423</v>
      </c>
      <c r="AN642" s="49" t="s">
        <v>14</v>
      </c>
      <c r="AO642" s="49" t="s">
        <v>485</v>
      </c>
      <c r="AP642" s="49" t="s">
        <v>505</v>
      </c>
      <c r="AQ642" s="49" t="s">
        <v>13</v>
      </c>
      <c r="AR642" s="49" t="s">
        <v>495</v>
      </c>
      <c r="AS642" s="49" t="s">
        <v>496</v>
      </c>
      <c r="AT642" s="49" t="s">
        <v>497</v>
      </c>
    </row>
    <row r="643" spans="1:46" x14ac:dyDescent="0.25">
      <c r="A643">
        <v>4</v>
      </c>
      <c r="B643" t="s">
        <v>493</v>
      </c>
      <c r="C643" t="s">
        <v>594</v>
      </c>
      <c r="D643" t="s">
        <v>595</v>
      </c>
      <c r="E643" t="s">
        <v>614</v>
      </c>
      <c r="F643" t="s">
        <v>615</v>
      </c>
      <c r="G643">
        <v>1</v>
      </c>
      <c r="H643">
        <v>1</v>
      </c>
      <c r="I643">
        <v>1</v>
      </c>
      <c r="J643">
        <v>1</v>
      </c>
      <c r="K643">
        <v>1</v>
      </c>
      <c r="L643">
        <v>1</v>
      </c>
      <c r="M643">
        <v>1</v>
      </c>
      <c r="N643">
        <v>1</v>
      </c>
      <c r="O643">
        <v>1</v>
      </c>
      <c r="P643">
        <v>1</v>
      </c>
      <c r="Q643">
        <v>1</v>
      </c>
      <c r="R643">
        <v>1</v>
      </c>
      <c r="S643">
        <v>1</v>
      </c>
      <c r="T643">
        <v>1</v>
      </c>
      <c r="U643">
        <v>1</v>
      </c>
      <c r="V643">
        <v>1</v>
      </c>
      <c r="W643">
        <v>1</v>
      </c>
      <c r="X643">
        <v>1</v>
      </c>
      <c r="Y643">
        <v>1</v>
      </c>
      <c r="Z643">
        <v>1</v>
      </c>
      <c r="AA643">
        <v>1</v>
      </c>
      <c r="AB643">
        <v>1</v>
      </c>
      <c r="AC643">
        <v>1</v>
      </c>
      <c r="AD643">
        <v>1</v>
      </c>
      <c r="AE643">
        <v>1</v>
      </c>
      <c r="AF643">
        <v>1</v>
      </c>
      <c r="AG643">
        <v>1</v>
      </c>
      <c r="AH643">
        <v>1</v>
      </c>
      <c r="AI643">
        <v>1</v>
      </c>
      <c r="AJ643">
        <v>1</v>
      </c>
      <c r="AK643">
        <v>1</v>
      </c>
      <c r="AL643">
        <v>0</v>
      </c>
      <c r="AM643" s="49" t="e">
        <v>#N/A</v>
      </c>
      <c r="AN643" s="49" t="e">
        <v>#N/A</v>
      </c>
      <c r="AO643" s="49" t="e">
        <v>#N/A</v>
      </c>
      <c r="AP643" s="49" t="e">
        <v>#N/A</v>
      </c>
      <c r="AQ643" s="49" t="e">
        <v>#N/A</v>
      </c>
      <c r="AR643" s="49" t="e">
        <v>#N/A</v>
      </c>
      <c r="AS643" s="49" t="e">
        <v>#N/A</v>
      </c>
      <c r="AT643" s="49" t="e">
        <v>#N/A</v>
      </c>
    </row>
    <row r="644" spans="1:46" x14ac:dyDescent="0.25">
      <c r="A644">
        <v>4</v>
      </c>
      <c r="B644" t="s">
        <v>493</v>
      </c>
      <c r="C644" t="s">
        <v>596</v>
      </c>
      <c r="D644" t="s">
        <v>597</v>
      </c>
      <c r="E644" t="s">
        <v>614</v>
      </c>
      <c r="F644" t="s">
        <v>615</v>
      </c>
      <c r="G644">
        <v>1</v>
      </c>
      <c r="H644">
        <v>1</v>
      </c>
      <c r="I644">
        <v>1</v>
      </c>
      <c r="J644">
        <v>1</v>
      </c>
      <c r="K644">
        <v>1</v>
      </c>
      <c r="L644">
        <v>1</v>
      </c>
      <c r="M644">
        <v>1</v>
      </c>
      <c r="N644">
        <v>1</v>
      </c>
      <c r="O644">
        <v>1</v>
      </c>
      <c r="P644">
        <v>1</v>
      </c>
      <c r="Q644">
        <v>1</v>
      </c>
      <c r="R644">
        <v>1</v>
      </c>
      <c r="S644">
        <v>1</v>
      </c>
      <c r="T644">
        <v>1</v>
      </c>
      <c r="U644">
        <v>1</v>
      </c>
      <c r="V644">
        <v>1</v>
      </c>
      <c r="W644">
        <v>1</v>
      </c>
      <c r="X644">
        <v>1</v>
      </c>
      <c r="Y644">
        <v>1</v>
      </c>
      <c r="Z644">
        <v>1</v>
      </c>
      <c r="AA644">
        <v>1</v>
      </c>
      <c r="AB644">
        <v>1</v>
      </c>
      <c r="AC644">
        <v>1</v>
      </c>
      <c r="AD644">
        <v>1</v>
      </c>
      <c r="AE644">
        <v>1</v>
      </c>
      <c r="AF644">
        <v>1</v>
      </c>
      <c r="AG644">
        <v>1</v>
      </c>
      <c r="AH644">
        <v>1</v>
      </c>
      <c r="AI644">
        <v>1</v>
      </c>
      <c r="AJ644">
        <v>1</v>
      </c>
      <c r="AK644">
        <v>1</v>
      </c>
      <c r="AL644">
        <v>0</v>
      </c>
      <c r="AM644" s="49" t="e">
        <v>#N/A</v>
      </c>
      <c r="AN644" s="49" t="e">
        <v>#N/A</v>
      </c>
      <c r="AO644" s="49" t="e">
        <v>#N/A</v>
      </c>
      <c r="AP644" s="49" t="e">
        <v>#N/A</v>
      </c>
      <c r="AQ644" s="49" t="e">
        <v>#N/A</v>
      </c>
      <c r="AR644" s="49" t="e">
        <v>#N/A</v>
      </c>
      <c r="AS644" s="49" t="e">
        <v>#N/A</v>
      </c>
      <c r="AT644" s="49" t="e">
        <v>#N/A</v>
      </c>
    </row>
    <row r="645" spans="1:46" x14ac:dyDescent="0.25">
      <c r="A645">
        <v>4</v>
      </c>
      <c r="B645" t="s">
        <v>493</v>
      </c>
      <c r="C645" t="s">
        <v>598</v>
      </c>
      <c r="D645" t="s">
        <v>599</v>
      </c>
      <c r="E645" t="s">
        <v>614</v>
      </c>
      <c r="F645" t="s">
        <v>615</v>
      </c>
      <c r="G645">
        <v>1</v>
      </c>
      <c r="H645">
        <v>1</v>
      </c>
      <c r="I645">
        <v>1</v>
      </c>
      <c r="J645">
        <v>1</v>
      </c>
      <c r="K645">
        <v>1</v>
      </c>
      <c r="L645">
        <v>1</v>
      </c>
      <c r="M645">
        <v>1</v>
      </c>
      <c r="N645">
        <v>1</v>
      </c>
      <c r="O645">
        <v>1</v>
      </c>
      <c r="P645">
        <v>1</v>
      </c>
      <c r="Q645">
        <v>1</v>
      </c>
      <c r="R645">
        <v>1</v>
      </c>
      <c r="S645">
        <v>1</v>
      </c>
      <c r="T645">
        <v>1</v>
      </c>
      <c r="U645">
        <v>1</v>
      </c>
      <c r="V645">
        <v>1</v>
      </c>
      <c r="W645">
        <v>1</v>
      </c>
      <c r="X645">
        <v>1</v>
      </c>
      <c r="Y645">
        <v>1</v>
      </c>
      <c r="Z645">
        <v>1</v>
      </c>
      <c r="AA645">
        <v>1</v>
      </c>
      <c r="AB645">
        <v>1</v>
      </c>
      <c r="AC645">
        <v>1</v>
      </c>
      <c r="AD645">
        <v>1</v>
      </c>
      <c r="AE645">
        <v>1</v>
      </c>
      <c r="AF645">
        <v>1</v>
      </c>
      <c r="AG645">
        <v>1</v>
      </c>
      <c r="AH645">
        <v>1</v>
      </c>
      <c r="AI645">
        <v>1</v>
      </c>
      <c r="AJ645">
        <v>1</v>
      </c>
      <c r="AK645">
        <v>1</v>
      </c>
      <c r="AL645">
        <v>0</v>
      </c>
      <c r="AM645" s="49" t="e">
        <v>#N/A</v>
      </c>
      <c r="AN645" s="49" t="e">
        <v>#N/A</v>
      </c>
      <c r="AO645" s="49" t="e">
        <v>#N/A</v>
      </c>
      <c r="AP645" s="49" t="e">
        <v>#N/A</v>
      </c>
      <c r="AQ645" s="49" t="e">
        <v>#N/A</v>
      </c>
      <c r="AR645" s="49" t="e">
        <v>#N/A</v>
      </c>
      <c r="AS645" s="49" t="e">
        <v>#N/A</v>
      </c>
      <c r="AT645" s="49" t="e">
        <v>#N/A</v>
      </c>
    </row>
    <row r="646" spans="1:46" x14ac:dyDescent="0.25">
      <c r="A646">
        <v>4</v>
      </c>
      <c r="B646" t="s">
        <v>301</v>
      </c>
      <c r="C646" t="s">
        <v>301</v>
      </c>
      <c r="D646" t="s">
        <v>302</v>
      </c>
      <c r="E646" t="s">
        <v>614</v>
      </c>
      <c r="F646" t="s">
        <v>615</v>
      </c>
      <c r="G646">
        <v>1</v>
      </c>
      <c r="H646">
        <v>1</v>
      </c>
      <c r="I646">
        <v>1</v>
      </c>
      <c r="J646">
        <v>1</v>
      </c>
      <c r="K646">
        <v>1</v>
      </c>
      <c r="L646">
        <v>1</v>
      </c>
      <c r="M646">
        <v>1</v>
      </c>
      <c r="N646">
        <v>1</v>
      </c>
      <c r="O646">
        <v>1</v>
      </c>
      <c r="P646">
        <v>1</v>
      </c>
      <c r="Q646">
        <v>1</v>
      </c>
      <c r="R646">
        <v>1</v>
      </c>
      <c r="S646">
        <v>1</v>
      </c>
      <c r="T646">
        <v>1</v>
      </c>
      <c r="U646">
        <v>1</v>
      </c>
      <c r="V646">
        <v>1</v>
      </c>
      <c r="W646">
        <v>1</v>
      </c>
      <c r="X646">
        <v>1</v>
      </c>
      <c r="Y646">
        <v>1</v>
      </c>
      <c r="Z646">
        <v>1</v>
      </c>
      <c r="AA646">
        <v>1</v>
      </c>
      <c r="AB646">
        <v>1</v>
      </c>
      <c r="AC646">
        <v>1</v>
      </c>
      <c r="AD646">
        <v>1</v>
      </c>
      <c r="AE646">
        <v>1</v>
      </c>
      <c r="AF646">
        <v>1</v>
      </c>
      <c r="AG646">
        <v>1</v>
      </c>
      <c r="AH646">
        <v>1</v>
      </c>
      <c r="AI646">
        <v>1</v>
      </c>
      <c r="AJ646">
        <v>1</v>
      </c>
      <c r="AK646">
        <v>1</v>
      </c>
      <c r="AL646">
        <v>0</v>
      </c>
      <c r="AM646" s="49" t="s">
        <v>302</v>
      </c>
      <c r="AN646" s="49" t="s">
        <v>14</v>
      </c>
      <c r="AO646" s="49" t="s">
        <v>485</v>
      </c>
      <c r="AP646" s="49" t="s">
        <v>494</v>
      </c>
      <c r="AQ646" s="49" t="s">
        <v>11</v>
      </c>
      <c r="AR646" s="49" t="s">
        <v>487</v>
      </c>
      <c r="AS646" s="49" t="s">
        <v>488</v>
      </c>
      <c r="AT646" s="49" t="s">
        <v>489</v>
      </c>
    </row>
    <row r="647" spans="1:46" x14ac:dyDescent="0.25">
      <c r="A647">
        <v>4</v>
      </c>
      <c r="B647" t="s">
        <v>303</v>
      </c>
      <c r="C647" t="s">
        <v>303</v>
      </c>
      <c r="D647" t="s">
        <v>304</v>
      </c>
      <c r="E647" t="s">
        <v>614</v>
      </c>
      <c r="F647" t="s">
        <v>615</v>
      </c>
      <c r="G647">
        <v>1</v>
      </c>
      <c r="H647">
        <v>1</v>
      </c>
      <c r="I647">
        <v>1</v>
      </c>
      <c r="J647">
        <v>1</v>
      </c>
      <c r="K647">
        <v>1</v>
      </c>
      <c r="L647">
        <v>1</v>
      </c>
      <c r="M647">
        <v>1</v>
      </c>
      <c r="N647">
        <v>1</v>
      </c>
      <c r="O647">
        <v>1</v>
      </c>
      <c r="P647">
        <v>1</v>
      </c>
      <c r="Q647">
        <v>1</v>
      </c>
      <c r="R647">
        <v>1</v>
      </c>
      <c r="S647">
        <v>1</v>
      </c>
      <c r="T647">
        <v>1</v>
      </c>
      <c r="U647">
        <v>1</v>
      </c>
      <c r="V647">
        <v>1</v>
      </c>
      <c r="W647">
        <v>1</v>
      </c>
      <c r="X647">
        <v>1</v>
      </c>
      <c r="Y647">
        <v>1</v>
      </c>
      <c r="Z647">
        <v>1</v>
      </c>
      <c r="AA647">
        <v>1</v>
      </c>
      <c r="AB647">
        <v>1</v>
      </c>
      <c r="AC647">
        <v>1</v>
      </c>
      <c r="AD647">
        <v>1</v>
      </c>
      <c r="AE647">
        <v>1</v>
      </c>
      <c r="AF647">
        <v>1</v>
      </c>
      <c r="AG647">
        <v>1</v>
      </c>
      <c r="AH647">
        <v>1</v>
      </c>
      <c r="AI647">
        <v>1</v>
      </c>
      <c r="AJ647">
        <v>1</v>
      </c>
      <c r="AK647">
        <v>1</v>
      </c>
      <c r="AL647">
        <v>0</v>
      </c>
      <c r="AM647" s="49" t="s">
        <v>304</v>
      </c>
      <c r="AN647" s="49" t="s">
        <v>14</v>
      </c>
      <c r="AO647" s="49" t="s">
        <v>507</v>
      </c>
      <c r="AP647" s="49" t="s">
        <v>501</v>
      </c>
      <c r="AQ647" s="49" t="s">
        <v>10</v>
      </c>
      <c r="AR647" s="49" t="s">
        <v>487</v>
      </c>
      <c r="AS647" s="49" t="s">
        <v>488</v>
      </c>
      <c r="AT647" s="49" t="s">
        <v>489</v>
      </c>
    </row>
    <row r="648" spans="1:46" x14ac:dyDescent="0.25">
      <c r="A648">
        <v>4</v>
      </c>
      <c r="B648" t="s">
        <v>319</v>
      </c>
      <c r="C648" t="s">
        <v>319</v>
      </c>
      <c r="D648" t="s">
        <v>320</v>
      </c>
      <c r="E648" t="s">
        <v>614</v>
      </c>
      <c r="F648" t="s">
        <v>615</v>
      </c>
      <c r="G648">
        <v>1</v>
      </c>
      <c r="H648">
        <v>1</v>
      </c>
      <c r="I648">
        <v>1</v>
      </c>
      <c r="J648">
        <v>1</v>
      </c>
      <c r="K648">
        <v>1</v>
      </c>
      <c r="L648">
        <v>1</v>
      </c>
      <c r="M648">
        <v>1</v>
      </c>
      <c r="N648">
        <v>1</v>
      </c>
      <c r="O648">
        <v>1</v>
      </c>
      <c r="P648">
        <v>1</v>
      </c>
      <c r="Q648">
        <v>1</v>
      </c>
      <c r="R648">
        <v>1</v>
      </c>
      <c r="S648">
        <v>1</v>
      </c>
      <c r="T648">
        <v>1</v>
      </c>
      <c r="U648">
        <v>1</v>
      </c>
      <c r="V648">
        <v>1</v>
      </c>
      <c r="W648">
        <v>1</v>
      </c>
      <c r="X648">
        <v>1</v>
      </c>
      <c r="Y648">
        <v>1</v>
      </c>
      <c r="Z648">
        <v>1</v>
      </c>
      <c r="AA648">
        <v>1</v>
      </c>
      <c r="AB648">
        <v>1</v>
      </c>
      <c r="AC648">
        <v>1</v>
      </c>
      <c r="AD648">
        <v>1</v>
      </c>
      <c r="AE648">
        <v>1</v>
      </c>
      <c r="AF648">
        <v>1</v>
      </c>
      <c r="AG648">
        <v>1</v>
      </c>
      <c r="AH648">
        <v>1</v>
      </c>
      <c r="AI648">
        <v>1</v>
      </c>
      <c r="AJ648">
        <v>1</v>
      </c>
      <c r="AK648">
        <v>1</v>
      </c>
      <c r="AL648">
        <v>0</v>
      </c>
      <c r="AM648" s="49" t="s">
        <v>320</v>
      </c>
      <c r="AN648" s="49" t="s">
        <v>14</v>
      </c>
      <c r="AO648" s="49" t="s">
        <v>506</v>
      </c>
      <c r="AP648" s="49" t="s">
        <v>501</v>
      </c>
      <c r="AQ648" s="49" t="s">
        <v>10</v>
      </c>
      <c r="AR648" s="49" t="s">
        <v>487</v>
      </c>
      <c r="AS648" s="49" t="s">
        <v>488</v>
      </c>
      <c r="AT648" s="49" t="s">
        <v>489</v>
      </c>
    </row>
    <row r="649" spans="1:46" x14ac:dyDescent="0.25">
      <c r="A649">
        <v>4</v>
      </c>
      <c r="B649" t="s">
        <v>115</v>
      </c>
      <c r="C649" t="s">
        <v>115</v>
      </c>
      <c r="D649" t="s">
        <v>600</v>
      </c>
      <c r="E649" t="s">
        <v>614</v>
      </c>
      <c r="F649" t="s">
        <v>615</v>
      </c>
      <c r="G649">
        <v>1</v>
      </c>
      <c r="H649">
        <v>1</v>
      </c>
      <c r="I649">
        <v>1</v>
      </c>
      <c r="J649">
        <v>1</v>
      </c>
      <c r="K649">
        <v>1</v>
      </c>
      <c r="L649">
        <v>1</v>
      </c>
      <c r="M649">
        <v>1</v>
      </c>
      <c r="N649">
        <v>1</v>
      </c>
      <c r="O649">
        <v>1</v>
      </c>
      <c r="P649">
        <v>1</v>
      </c>
      <c r="Q649">
        <v>1</v>
      </c>
      <c r="R649">
        <v>1</v>
      </c>
      <c r="S649">
        <v>1</v>
      </c>
      <c r="T649">
        <v>1</v>
      </c>
      <c r="U649">
        <v>1</v>
      </c>
      <c r="V649">
        <v>1</v>
      </c>
      <c r="W649">
        <v>1</v>
      </c>
      <c r="X649">
        <v>1</v>
      </c>
      <c r="Y649">
        <v>1</v>
      </c>
      <c r="Z649">
        <v>1</v>
      </c>
      <c r="AA649">
        <v>1</v>
      </c>
      <c r="AB649">
        <v>1</v>
      </c>
      <c r="AC649">
        <v>1</v>
      </c>
      <c r="AD649">
        <v>1</v>
      </c>
      <c r="AE649">
        <v>1</v>
      </c>
      <c r="AF649">
        <v>1</v>
      </c>
      <c r="AG649">
        <v>1</v>
      </c>
      <c r="AH649">
        <v>1</v>
      </c>
      <c r="AI649">
        <v>1</v>
      </c>
      <c r="AJ649">
        <v>1</v>
      </c>
      <c r="AK649">
        <v>1</v>
      </c>
      <c r="AL649">
        <v>0</v>
      </c>
      <c r="AM649" s="49" t="s">
        <v>116</v>
      </c>
      <c r="AN649" s="49" t="s">
        <v>14</v>
      </c>
      <c r="AO649" s="49" t="s">
        <v>485</v>
      </c>
      <c r="AP649" s="49" t="s">
        <v>501</v>
      </c>
      <c r="AQ649" s="49" t="s">
        <v>11</v>
      </c>
      <c r="AR649" s="49" t="s">
        <v>487</v>
      </c>
      <c r="AS649" s="49" t="s">
        <v>488</v>
      </c>
      <c r="AT649" s="49" t="s">
        <v>489</v>
      </c>
    </row>
    <row r="650" spans="1:46" x14ac:dyDescent="0.25">
      <c r="A650">
        <v>4</v>
      </c>
      <c r="B650" t="s">
        <v>305</v>
      </c>
      <c r="C650" t="s">
        <v>305</v>
      </c>
      <c r="D650" t="s">
        <v>306</v>
      </c>
      <c r="E650" t="s">
        <v>614</v>
      </c>
      <c r="F650" t="s">
        <v>615</v>
      </c>
      <c r="G650">
        <v>1</v>
      </c>
      <c r="H650">
        <v>1</v>
      </c>
      <c r="I650">
        <v>1</v>
      </c>
      <c r="J650">
        <v>1</v>
      </c>
      <c r="K650">
        <v>1</v>
      </c>
      <c r="L650">
        <v>1</v>
      </c>
      <c r="M650">
        <v>1</v>
      </c>
      <c r="N650">
        <v>1</v>
      </c>
      <c r="O650">
        <v>1</v>
      </c>
      <c r="P650">
        <v>1</v>
      </c>
      <c r="Q650">
        <v>1</v>
      </c>
      <c r="R650">
        <v>1</v>
      </c>
      <c r="S650">
        <v>1</v>
      </c>
      <c r="T650">
        <v>1</v>
      </c>
      <c r="U650">
        <v>1</v>
      </c>
      <c r="V650">
        <v>1</v>
      </c>
      <c r="W650">
        <v>1</v>
      </c>
      <c r="X650">
        <v>1</v>
      </c>
      <c r="Y650">
        <v>1</v>
      </c>
      <c r="Z650">
        <v>1</v>
      </c>
      <c r="AA650">
        <v>1</v>
      </c>
      <c r="AB650">
        <v>1</v>
      </c>
      <c r="AC650">
        <v>1</v>
      </c>
      <c r="AD650">
        <v>1</v>
      </c>
      <c r="AE650">
        <v>1</v>
      </c>
      <c r="AF650">
        <v>1</v>
      </c>
      <c r="AG650">
        <v>1</v>
      </c>
      <c r="AH650">
        <v>1</v>
      </c>
      <c r="AI650">
        <v>1</v>
      </c>
      <c r="AJ650">
        <v>1</v>
      </c>
      <c r="AK650">
        <v>1</v>
      </c>
      <c r="AL650">
        <v>0</v>
      </c>
      <c r="AM650" s="49" t="s">
        <v>306</v>
      </c>
      <c r="AN650" s="49" t="s">
        <v>14</v>
      </c>
      <c r="AO650" s="49" t="s">
        <v>506</v>
      </c>
      <c r="AP650" s="49" t="s">
        <v>501</v>
      </c>
      <c r="AQ650" s="49" t="s">
        <v>10</v>
      </c>
      <c r="AR650" s="49" t="s">
        <v>487</v>
      </c>
      <c r="AS650" s="49" t="s">
        <v>488</v>
      </c>
      <c r="AT650" s="49" t="s">
        <v>489</v>
      </c>
    </row>
    <row r="651" spans="1:46" x14ac:dyDescent="0.25">
      <c r="A651">
        <v>4</v>
      </c>
      <c r="B651" t="s">
        <v>307</v>
      </c>
      <c r="C651" t="s">
        <v>307</v>
      </c>
      <c r="D651" t="s">
        <v>308</v>
      </c>
      <c r="E651" t="s">
        <v>614</v>
      </c>
      <c r="F651" t="s">
        <v>615</v>
      </c>
      <c r="G651">
        <v>1</v>
      </c>
      <c r="H651">
        <v>1</v>
      </c>
      <c r="I651">
        <v>1</v>
      </c>
      <c r="J651">
        <v>1</v>
      </c>
      <c r="K651">
        <v>1</v>
      </c>
      <c r="L651">
        <v>1</v>
      </c>
      <c r="M651">
        <v>1</v>
      </c>
      <c r="N651">
        <v>1</v>
      </c>
      <c r="O651">
        <v>1</v>
      </c>
      <c r="P651">
        <v>1</v>
      </c>
      <c r="Q651">
        <v>1</v>
      </c>
      <c r="R651">
        <v>1</v>
      </c>
      <c r="S651">
        <v>1</v>
      </c>
      <c r="T651">
        <v>1</v>
      </c>
      <c r="U651">
        <v>1</v>
      </c>
      <c r="V651">
        <v>1</v>
      </c>
      <c r="W651">
        <v>1</v>
      </c>
      <c r="X651">
        <v>1</v>
      </c>
      <c r="Y651">
        <v>1</v>
      </c>
      <c r="Z651">
        <v>1</v>
      </c>
      <c r="AA651">
        <v>1</v>
      </c>
      <c r="AB651">
        <v>1</v>
      </c>
      <c r="AC651">
        <v>1</v>
      </c>
      <c r="AD651">
        <v>1</v>
      </c>
      <c r="AE651">
        <v>1</v>
      </c>
      <c r="AF651">
        <v>1</v>
      </c>
      <c r="AG651">
        <v>1</v>
      </c>
      <c r="AH651">
        <v>1</v>
      </c>
      <c r="AI651">
        <v>1</v>
      </c>
      <c r="AJ651">
        <v>1</v>
      </c>
      <c r="AK651">
        <v>1</v>
      </c>
      <c r="AL651">
        <v>0</v>
      </c>
      <c r="AM651" s="49" t="s">
        <v>308</v>
      </c>
      <c r="AN651" s="49" t="s">
        <v>14</v>
      </c>
      <c r="AO651" s="49" t="s">
        <v>485</v>
      </c>
      <c r="AP651" s="49" t="s">
        <v>494</v>
      </c>
      <c r="AQ651" s="49" t="s">
        <v>11</v>
      </c>
      <c r="AR651" s="49" t="s">
        <v>487</v>
      </c>
      <c r="AS651" s="49" t="s">
        <v>488</v>
      </c>
      <c r="AT651" s="49" t="s">
        <v>489</v>
      </c>
    </row>
    <row r="652" spans="1:46" x14ac:dyDescent="0.25">
      <c r="A652">
        <v>4</v>
      </c>
      <c r="B652" t="s">
        <v>313</v>
      </c>
      <c r="C652" t="s">
        <v>313</v>
      </c>
      <c r="D652" t="s">
        <v>314</v>
      </c>
      <c r="E652" t="s">
        <v>614</v>
      </c>
      <c r="F652" t="s">
        <v>615</v>
      </c>
      <c r="G652">
        <v>1</v>
      </c>
      <c r="H652">
        <v>1</v>
      </c>
      <c r="I652">
        <v>1</v>
      </c>
      <c r="J652">
        <v>1</v>
      </c>
      <c r="K652">
        <v>1</v>
      </c>
      <c r="L652">
        <v>1</v>
      </c>
      <c r="M652">
        <v>1</v>
      </c>
      <c r="N652">
        <v>1</v>
      </c>
      <c r="O652">
        <v>1</v>
      </c>
      <c r="P652">
        <v>1</v>
      </c>
      <c r="Q652">
        <v>1</v>
      </c>
      <c r="R652">
        <v>1</v>
      </c>
      <c r="S652">
        <v>1</v>
      </c>
      <c r="T652">
        <v>1</v>
      </c>
      <c r="U652">
        <v>1</v>
      </c>
      <c r="V652">
        <v>1</v>
      </c>
      <c r="W652">
        <v>1</v>
      </c>
      <c r="X652">
        <v>1</v>
      </c>
      <c r="Y652">
        <v>1</v>
      </c>
      <c r="Z652">
        <v>1</v>
      </c>
      <c r="AA652">
        <v>1</v>
      </c>
      <c r="AB652">
        <v>1</v>
      </c>
      <c r="AC652">
        <v>1</v>
      </c>
      <c r="AD652">
        <v>1</v>
      </c>
      <c r="AE652">
        <v>1</v>
      </c>
      <c r="AF652">
        <v>1</v>
      </c>
      <c r="AG652">
        <v>1</v>
      </c>
      <c r="AH652">
        <v>1</v>
      </c>
      <c r="AI652">
        <v>1</v>
      </c>
      <c r="AJ652">
        <v>1</v>
      </c>
      <c r="AK652">
        <v>1</v>
      </c>
      <c r="AL652">
        <v>1</v>
      </c>
      <c r="AM652" s="49" t="s">
        <v>314</v>
      </c>
      <c r="AN652" s="49" t="s">
        <v>14</v>
      </c>
      <c r="AO652" s="49" t="s">
        <v>500</v>
      </c>
      <c r="AP652" s="49" t="s">
        <v>505</v>
      </c>
      <c r="AQ652" s="49" t="s">
        <v>13</v>
      </c>
      <c r="AR652" s="49" t="s">
        <v>487</v>
      </c>
      <c r="AS652" s="49" t="s">
        <v>488</v>
      </c>
      <c r="AT652" s="49" t="s">
        <v>489</v>
      </c>
    </row>
    <row r="653" spans="1:46" x14ac:dyDescent="0.25">
      <c r="A653">
        <v>4</v>
      </c>
      <c r="B653" t="s">
        <v>317</v>
      </c>
      <c r="C653" t="s">
        <v>317</v>
      </c>
      <c r="D653" t="s">
        <v>318</v>
      </c>
      <c r="E653" t="s">
        <v>614</v>
      </c>
      <c r="F653" t="s">
        <v>615</v>
      </c>
      <c r="G653">
        <v>1</v>
      </c>
      <c r="H653">
        <v>1</v>
      </c>
      <c r="I653">
        <v>1</v>
      </c>
      <c r="J653">
        <v>1</v>
      </c>
      <c r="K653">
        <v>1</v>
      </c>
      <c r="L653">
        <v>1</v>
      </c>
      <c r="M653">
        <v>1</v>
      </c>
      <c r="N653">
        <v>1</v>
      </c>
      <c r="O653">
        <v>1</v>
      </c>
      <c r="P653">
        <v>1</v>
      </c>
      <c r="Q653">
        <v>1</v>
      </c>
      <c r="R653">
        <v>1</v>
      </c>
      <c r="S653">
        <v>1</v>
      </c>
      <c r="T653">
        <v>1</v>
      </c>
      <c r="U653">
        <v>1</v>
      </c>
      <c r="V653">
        <v>1</v>
      </c>
      <c r="W653">
        <v>1</v>
      </c>
      <c r="X653">
        <v>1</v>
      </c>
      <c r="Y653">
        <v>1</v>
      </c>
      <c r="Z653">
        <v>1</v>
      </c>
      <c r="AA653">
        <v>1</v>
      </c>
      <c r="AB653">
        <v>1</v>
      </c>
      <c r="AC653">
        <v>1</v>
      </c>
      <c r="AD653">
        <v>1</v>
      </c>
      <c r="AE653">
        <v>1</v>
      </c>
      <c r="AF653">
        <v>1</v>
      </c>
      <c r="AG653">
        <v>1</v>
      </c>
      <c r="AH653">
        <v>1</v>
      </c>
      <c r="AI653">
        <v>1</v>
      </c>
      <c r="AJ653">
        <v>1</v>
      </c>
      <c r="AK653">
        <v>1</v>
      </c>
      <c r="AL653">
        <v>1</v>
      </c>
      <c r="AM653" s="49" t="s">
        <v>318</v>
      </c>
      <c r="AN653" s="49" t="s">
        <v>14</v>
      </c>
      <c r="AO653" s="49" t="s">
        <v>500</v>
      </c>
      <c r="AP653" s="49" t="s">
        <v>505</v>
      </c>
      <c r="AQ653" s="49" t="s">
        <v>13</v>
      </c>
      <c r="AR653" s="49" t="s">
        <v>487</v>
      </c>
      <c r="AS653" s="49" t="s">
        <v>488</v>
      </c>
      <c r="AT653" s="49" t="s">
        <v>489</v>
      </c>
    </row>
    <row r="654" spans="1:46" x14ac:dyDescent="0.25">
      <c r="A654">
        <v>4</v>
      </c>
      <c r="B654" t="s">
        <v>321</v>
      </c>
      <c r="C654" t="s">
        <v>321</v>
      </c>
      <c r="D654" t="s">
        <v>424</v>
      </c>
      <c r="E654" t="s">
        <v>614</v>
      </c>
      <c r="F654" t="s">
        <v>615</v>
      </c>
      <c r="G654">
        <v>1</v>
      </c>
      <c r="H654">
        <v>1</v>
      </c>
      <c r="I654">
        <v>1</v>
      </c>
      <c r="J654">
        <v>1</v>
      </c>
      <c r="K654">
        <v>1</v>
      </c>
      <c r="L654">
        <v>1</v>
      </c>
      <c r="M654">
        <v>1</v>
      </c>
      <c r="N654">
        <v>1</v>
      </c>
      <c r="O654">
        <v>1</v>
      </c>
      <c r="P654">
        <v>1</v>
      </c>
      <c r="Q654">
        <v>1</v>
      </c>
      <c r="R654">
        <v>1</v>
      </c>
      <c r="S654">
        <v>1</v>
      </c>
      <c r="T654">
        <v>1</v>
      </c>
      <c r="U654">
        <v>1</v>
      </c>
      <c r="V654">
        <v>1</v>
      </c>
      <c r="W654">
        <v>1</v>
      </c>
      <c r="X654">
        <v>1</v>
      </c>
      <c r="Y654">
        <v>1</v>
      </c>
      <c r="Z654">
        <v>1</v>
      </c>
      <c r="AA654">
        <v>1</v>
      </c>
      <c r="AB654">
        <v>1</v>
      </c>
      <c r="AC654">
        <v>1</v>
      </c>
      <c r="AD654">
        <v>1</v>
      </c>
      <c r="AE654">
        <v>1</v>
      </c>
      <c r="AF654">
        <v>1</v>
      </c>
      <c r="AG654">
        <v>1</v>
      </c>
      <c r="AH654">
        <v>1</v>
      </c>
      <c r="AI654">
        <v>1</v>
      </c>
      <c r="AJ654">
        <v>1</v>
      </c>
      <c r="AK654">
        <v>1</v>
      </c>
      <c r="AL654">
        <v>0</v>
      </c>
      <c r="AM654" s="49" t="s">
        <v>424</v>
      </c>
      <c r="AN654" s="49" t="s">
        <v>14</v>
      </c>
      <c r="AO654" s="49" t="s">
        <v>485</v>
      </c>
      <c r="AP654" s="49" t="s">
        <v>505</v>
      </c>
      <c r="AQ654" s="49" t="s">
        <v>13</v>
      </c>
      <c r="AR654" s="49" t="s">
        <v>495</v>
      </c>
      <c r="AS654" s="49" t="s">
        <v>496</v>
      </c>
      <c r="AT654" s="49" t="s">
        <v>497</v>
      </c>
    </row>
    <row r="655" spans="1:46" x14ac:dyDescent="0.25">
      <c r="A655">
        <v>4</v>
      </c>
      <c r="B655" t="s">
        <v>253</v>
      </c>
      <c r="C655" t="s">
        <v>253</v>
      </c>
      <c r="D655" t="s">
        <v>601</v>
      </c>
      <c r="E655" t="s">
        <v>614</v>
      </c>
      <c r="F655" t="s">
        <v>615</v>
      </c>
      <c r="G655">
        <v>1</v>
      </c>
      <c r="H655">
        <v>1</v>
      </c>
      <c r="I655">
        <v>1</v>
      </c>
      <c r="J655">
        <v>1</v>
      </c>
      <c r="K655">
        <v>1</v>
      </c>
      <c r="L655">
        <v>1</v>
      </c>
      <c r="M655">
        <v>1</v>
      </c>
      <c r="N655">
        <v>1</v>
      </c>
      <c r="O655">
        <v>1</v>
      </c>
      <c r="P655">
        <v>1</v>
      </c>
      <c r="Q655">
        <v>1</v>
      </c>
      <c r="R655">
        <v>1</v>
      </c>
      <c r="S655">
        <v>1</v>
      </c>
      <c r="T655">
        <v>1</v>
      </c>
      <c r="U655">
        <v>1</v>
      </c>
      <c r="V655">
        <v>1</v>
      </c>
      <c r="W655">
        <v>1</v>
      </c>
      <c r="X655">
        <v>1</v>
      </c>
      <c r="Y655">
        <v>1</v>
      </c>
      <c r="Z655">
        <v>1</v>
      </c>
      <c r="AA655">
        <v>1</v>
      </c>
      <c r="AB655">
        <v>1</v>
      </c>
      <c r="AC655">
        <v>1</v>
      </c>
      <c r="AD655">
        <v>1</v>
      </c>
      <c r="AE655">
        <v>1</v>
      </c>
      <c r="AF655">
        <v>1</v>
      </c>
      <c r="AG655">
        <v>1</v>
      </c>
      <c r="AH655">
        <v>1</v>
      </c>
      <c r="AI655">
        <v>1</v>
      </c>
      <c r="AJ655">
        <v>1</v>
      </c>
      <c r="AK655">
        <v>1</v>
      </c>
      <c r="AL655">
        <v>1</v>
      </c>
      <c r="AM655" s="49" t="s">
        <v>254</v>
      </c>
      <c r="AN655" s="49" t="s">
        <v>14</v>
      </c>
      <c r="AO655" s="49" t="s">
        <v>500</v>
      </c>
      <c r="AP655" s="49" t="s">
        <v>501</v>
      </c>
      <c r="AQ655" s="49" t="s">
        <v>502</v>
      </c>
      <c r="AR655" s="49" t="s">
        <v>487</v>
      </c>
      <c r="AS655" s="49" t="s">
        <v>488</v>
      </c>
      <c r="AT655" s="49" t="s">
        <v>489</v>
      </c>
    </row>
    <row r="656" spans="1:46" x14ac:dyDescent="0.25">
      <c r="A656">
        <v>4</v>
      </c>
      <c r="B656" t="s">
        <v>263</v>
      </c>
      <c r="C656" t="s">
        <v>263</v>
      </c>
      <c r="D656" t="s">
        <v>602</v>
      </c>
      <c r="E656" t="s">
        <v>614</v>
      </c>
      <c r="F656" t="s">
        <v>615</v>
      </c>
      <c r="G656">
        <v>1</v>
      </c>
      <c r="H656">
        <v>1</v>
      </c>
      <c r="I656">
        <v>1</v>
      </c>
      <c r="J656">
        <v>1</v>
      </c>
      <c r="K656">
        <v>1</v>
      </c>
      <c r="L656">
        <v>1</v>
      </c>
      <c r="M656">
        <v>1</v>
      </c>
      <c r="N656">
        <v>1</v>
      </c>
      <c r="O656">
        <v>1</v>
      </c>
      <c r="P656">
        <v>1</v>
      </c>
      <c r="Q656">
        <v>1</v>
      </c>
      <c r="R656">
        <v>1</v>
      </c>
      <c r="S656">
        <v>1</v>
      </c>
      <c r="T656">
        <v>1</v>
      </c>
      <c r="U656">
        <v>1</v>
      </c>
      <c r="V656">
        <v>1</v>
      </c>
      <c r="W656">
        <v>1</v>
      </c>
      <c r="X656">
        <v>1</v>
      </c>
      <c r="Y656">
        <v>1</v>
      </c>
      <c r="Z656">
        <v>1</v>
      </c>
      <c r="AA656">
        <v>1</v>
      </c>
      <c r="AB656">
        <v>1</v>
      </c>
      <c r="AC656">
        <v>1</v>
      </c>
      <c r="AD656">
        <v>1</v>
      </c>
      <c r="AE656">
        <v>1</v>
      </c>
      <c r="AF656">
        <v>1</v>
      </c>
      <c r="AG656">
        <v>1</v>
      </c>
      <c r="AH656">
        <v>1</v>
      </c>
      <c r="AI656">
        <v>1</v>
      </c>
      <c r="AJ656">
        <v>1</v>
      </c>
      <c r="AK656">
        <v>1</v>
      </c>
      <c r="AL656">
        <v>1</v>
      </c>
      <c r="AM656" s="49" t="s">
        <v>264</v>
      </c>
      <c r="AN656" s="49" t="s">
        <v>14</v>
      </c>
      <c r="AO656" s="49" t="s">
        <v>500</v>
      </c>
      <c r="AP656" s="49" t="s">
        <v>501</v>
      </c>
      <c r="AQ656" s="49" t="s">
        <v>502</v>
      </c>
      <c r="AR656" s="49" t="s">
        <v>487</v>
      </c>
      <c r="AS656" s="49" t="s">
        <v>488</v>
      </c>
      <c r="AT656" s="49" t="s">
        <v>489</v>
      </c>
    </row>
    <row r="657" spans="1:46" x14ac:dyDescent="0.25">
      <c r="A657">
        <v>4</v>
      </c>
      <c r="B657" t="s">
        <v>123</v>
      </c>
      <c r="C657" t="s">
        <v>123</v>
      </c>
      <c r="D657" t="s">
        <v>603</v>
      </c>
      <c r="E657" t="s">
        <v>614</v>
      </c>
      <c r="F657" t="s">
        <v>615</v>
      </c>
      <c r="G657">
        <v>1</v>
      </c>
      <c r="H657">
        <v>1</v>
      </c>
      <c r="I657">
        <v>1</v>
      </c>
      <c r="J657">
        <v>1</v>
      </c>
      <c r="K657">
        <v>1</v>
      </c>
      <c r="L657">
        <v>1</v>
      </c>
      <c r="M657">
        <v>1</v>
      </c>
      <c r="N657">
        <v>1</v>
      </c>
      <c r="O657">
        <v>1</v>
      </c>
      <c r="P657">
        <v>1</v>
      </c>
      <c r="Q657">
        <v>1</v>
      </c>
      <c r="R657">
        <v>1</v>
      </c>
      <c r="S657">
        <v>1</v>
      </c>
      <c r="T657">
        <v>1</v>
      </c>
      <c r="U657">
        <v>1</v>
      </c>
      <c r="V657">
        <v>1</v>
      </c>
      <c r="W657">
        <v>1</v>
      </c>
      <c r="X657">
        <v>1</v>
      </c>
      <c r="Y657">
        <v>1</v>
      </c>
      <c r="Z657">
        <v>1</v>
      </c>
      <c r="AA657">
        <v>1</v>
      </c>
      <c r="AB657">
        <v>1</v>
      </c>
      <c r="AC657">
        <v>1</v>
      </c>
      <c r="AD657">
        <v>1</v>
      </c>
      <c r="AE657">
        <v>1</v>
      </c>
      <c r="AF657">
        <v>1</v>
      </c>
      <c r="AG657">
        <v>1</v>
      </c>
      <c r="AH657">
        <v>1</v>
      </c>
      <c r="AI657">
        <v>1</v>
      </c>
      <c r="AJ657">
        <v>1</v>
      </c>
      <c r="AK657">
        <v>1</v>
      </c>
      <c r="AL657">
        <v>0</v>
      </c>
      <c r="AM657" s="49" t="s">
        <v>410</v>
      </c>
      <c r="AN657" s="49" t="s">
        <v>5</v>
      </c>
      <c r="AO657" s="49" t="s">
        <v>9</v>
      </c>
      <c r="AP657" s="49" t="s">
        <v>494</v>
      </c>
      <c r="AQ657" s="49" t="s">
        <v>9</v>
      </c>
      <c r="AR657" s="49" t="s">
        <v>495</v>
      </c>
      <c r="AS657" s="49" t="s">
        <v>496</v>
      </c>
      <c r="AT657" s="49" t="s">
        <v>497</v>
      </c>
    </row>
    <row r="658" spans="1:46" x14ac:dyDescent="0.25">
      <c r="A658">
        <v>4</v>
      </c>
      <c r="B658" t="s">
        <v>375</v>
      </c>
      <c r="C658" t="s">
        <v>375</v>
      </c>
      <c r="D658" t="s">
        <v>604</v>
      </c>
      <c r="E658" t="s">
        <v>614</v>
      </c>
      <c r="F658" t="s">
        <v>615</v>
      </c>
      <c r="G658">
        <v>1</v>
      </c>
      <c r="H658">
        <v>1</v>
      </c>
      <c r="I658">
        <v>1</v>
      </c>
      <c r="J658">
        <v>1</v>
      </c>
      <c r="K658">
        <v>1</v>
      </c>
      <c r="L658">
        <v>1</v>
      </c>
      <c r="M658">
        <v>1</v>
      </c>
      <c r="N658">
        <v>1</v>
      </c>
      <c r="O658">
        <v>1</v>
      </c>
      <c r="P658">
        <v>1</v>
      </c>
      <c r="Q658">
        <v>1</v>
      </c>
      <c r="R658">
        <v>1</v>
      </c>
      <c r="S658">
        <v>1</v>
      </c>
      <c r="T658">
        <v>1</v>
      </c>
      <c r="U658">
        <v>1</v>
      </c>
      <c r="V658">
        <v>1</v>
      </c>
      <c r="W658">
        <v>1</v>
      </c>
      <c r="X658">
        <v>1</v>
      </c>
      <c r="Y658">
        <v>1</v>
      </c>
      <c r="Z658">
        <v>1</v>
      </c>
      <c r="AA658">
        <v>1</v>
      </c>
      <c r="AB658">
        <v>1</v>
      </c>
      <c r="AC658">
        <v>1</v>
      </c>
      <c r="AD658">
        <v>1</v>
      </c>
      <c r="AE658">
        <v>1</v>
      </c>
      <c r="AF658">
        <v>1</v>
      </c>
      <c r="AG658">
        <v>1</v>
      </c>
      <c r="AH658">
        <v>1</v>
      </c>
      <c r="AI658">
        <v>1</v>
      </c>
      <c r="AJ658">
        <v>1</v>
      </c>
      <c r="AK658">
        <v>1</v>
      </c>
      <c r="AL658">
        <v>1</v>
      </c>
      <c r="AM658" s="49" t="s">
        <v>376</v>
      </c>
      <c r="AN658" s="49" t="s">
        <v>14</v>
      </c>
      <c r="AO658" s="49" t="s">
        <v>500</v>
      </c>
      <c r="AP658" s="49" t="s">
        <v>501</v>
      </c>
      <c r="AQ658" s="49" t="s">
        <v>502</v>
      </c>
      <c r="AR658" s="49" t="s">
        <v>487</v>
      </c>
      <c r="AS658" s="49" t="s">
        <v>488</v>
      </c>
      <c r="AT658" s="49" t="s">
        <v>489</v>
      </c>
    </row>
    <row r="659" spans="1:46" x14ac:dyDescent="0.25">
      <c r="A659">
        <v>4</v>
      </c>
      <c r="B659" t="s">
        <v>322</v>
      </c>
      <c r="C659" t="s">
        <v>322</v>
      </c>
      <c r="D659" t="s">
        <v>323</v>
      </c>
      <c r="E659" t="s">
        <v>614</v>
      </c>
      <c r="F659" t="s">
        <v>615</v>
      </c>
      <c r="G659">
        <v>1</v>
      </c>
      <c r="H659">
        <v>1</v>
      </c>
      <c r="I659">
        <v>1</v>
      </c>
      <c r="J659">
        <v>1</v>
      </c>
      <c r="K659">
        <v>1</v>
      </c>
      <c r="L659">
        <v>1</v>
      </c>
      <c r="M659">
        <v>1</v>
      </c>
      <c r="N659">
        <v>1</v>
      </c>
      <c r="O659">
        <v>1</v>
      </c>
      <c r="P659">
        <v>1</v>
      </c>
      <c r="Q659">
        <v>1</v>
      </c>
      <c r="R659">
        <v>1</v>
      </c>
      <c r="S659">
        <v>1</v>
      </c>
      <c r="T659">
        <v>1</v>
      </c>
      <c r="U659">
        <v>1</v>
      </c>
      <c r="V659">
        <v>1</v>
      </c>
      <c r="W659">
        <v>1</v>
      </c>
      <c r="X659">
        <v>1</v>
      </c>
      <c r="Y659">
        <v>1</v>
      </c>
      <c r="Z659">
        <v>1</v>
      </c>
      <c r="AA659">
        <v>1</v>
      </c>
      <c r="AB659">
        <v>1</v>
      </c>
      <c r="AC659">
        <v>1</v>
      </c>
      <c r="AD659">
        <v>1</v>
      </c>
      <c r="AE659">
        <v>1</v>
      </c>
      <c r="AF659">
        <v>1</v>
      </c>
      <c r="AG659">
        <v>1</v>
      </c>
      <c r="AH659">
        <v>1</v>
      </c>
      <c r="AI659">
        <v>1</v>
      </c>
      <c r="AJ659">
        <v>1</v>
      </c>
      <c r="AK659">
        <v>1</v>
      </c>
      <c r="AL659">
        <v>1</v>
      </c>
      <c r="AM659" s="49" t="s">
        <v>323</v>
      </c>
      <c r="AN659" s="49" t="s">
        <v>14</v>
      </c>
      <c r="AO659" s="49" t="s">
        <v>500</v>
      </c>
      <c r="AP659" s="49" t="s">
        <v>501</v>
      </c>
      <c r="AQ659" s="49" t="s">
        <v>502</v>
      </c>
      <c r="AR659" s="49" t="s">
        <v>487</v>
      </c>
      <c r="AS659" s="49" t="s">
        <v>488</v>
      </c>
      <c r="AT659" s="49" t="s">
        <v>489</v>
      </c>
    </row>
    <row r="660" spans="1:46" x14ac:dyDescent="0.25">
      <c r="A660">
        <v>4</v>
      </c>
      <c r="B660" t="s">
        <v>324</v>
      </c>
      <c r="C660" t="s">
        <v>324</v>
      </c>
      <c r="D660" t="s">
        <v>425</v>
      </c>
      <c r="E660" t="s">
        <v>614</v>
      </c>
      <c r="F660" t="s">
        <v>615</v>
      </c>
      <c r="G660">
        <v>1</v>
      </c>
      <c r="H660">
        <v>1</v>
      </c>
      <c r="I660">
        <v>1</v>
      </c>
      <c r="J660">
        <v>1</v>
      </c>
      <c r="K660">
        <v>1</v>
      </c>
      <c r="L660">
        <v>1</v>
      </c>
      <c r="M660">
        <v>1</v>
      </c>
      <c r="N660">
        <v>1</v>
      </c>
      <c r="O660">
        <v>1</v>
      </c>
      <c r="P660">
        <v>1</v>
      </c>
      <c r="Q660">
        <v>1</v>
      </c>
      <c r="R660">
        <v>1</v>
      </c>
      <c r="S660">
        <v>1</v>
      </c>
      <c r="T660">
        <v>1</v>
      </c>
      <c r="U660">
        <v>1</v>
      </c>
      <c r="V660">
        <v>1</v>
      </c>
      <c r="W660">
        <v>1</v>
      </c>
      <c r="X660">
        <v>1</v>
      </c>
      <c r="Y660">
        <v>1</v>
      </c>
      <c r="Z660">
        <v>1</v>
      </c>
      <c r="AA660">
        <v>1</v>
      </c>
      <c r="AB660">
        <v>1</v>
      </c>
      <c r="AC660">
        <v>1</v>
      </c>
      <c r="AD660">
        <v>1</v>
      </c>
      <c r="AE660">
        <v>1</v>
      </c>
      <c r="AF660">
        <v>1</v>
      </c>
      <c r="AG660">
        <v>1</v>
      </c>
      <c r="AH660">
        <v>1</v>
      </c>
      <c r="AI660">
        <v>1</v>
      </c>
      <c r="AJ660">
        <v>1</v>
      </c>
      <c r="AK660">
        <v>1</v>
      </c>
      <c r="AL660">
        <v>1</v>
      </c>
      <c r="AM660" s="49" t="s">
        <v>425</v>
      </c>
      <c r="AN660" s="49" t="s">
        <v>14</v>
      </c>
      <c r="AO660" s="49" t="s">
        <v>500</v>
      </c>
      <c r="AP660" s="49" t="s">
        <v>501</v>
      </c>
      <c r="AQ660" s="49" t="s">
        <v>502</v>
      </c>
      <c r="AR660" s="49" t="s">
        <v>495</v>
      </c>
      <c r="AS660" s="49" t="s">
        <v>496</v>
      </c>
      <c r="AT660" s="49" t="s">
        <v>497</v>
      </c>
    </row>
    <row r="661" spans="1:46" x14ac:dyDescent="0.25">
      <c r="A661">
        <v>4</v>
      </c>
      <c r="B661" t="s">
        <v>325</v>
      </c>
      <c r="C661" t="s">
        <v>325</v>
      </c>
      <c r="D661" t="s">
        <v>326</v>
      </c>
      <c r="E661" t="s">
        <v>614</v>
      </c>
      <c r="F661" t="s">
        <v>615</v>
      </c>
      <c r="G661">
        <v>1</v>
      </c>
      <c r="H661">
        <v>1</v>
      </c>
      <c r="I661">
        <v>1</v>
      </c>
      <c r="J661">
        <v>1</v>
      </c>
      <c r="K661">
        <v>1</v>
      </c>
      <c r="L661">
        <v>1</v>
      </c>
      <c r="M661">
        <v>1</v>
      </c>
      <c r="N661">
        <v>1</v>
      </c>
      <c r="O661">
        <v>1</v>
      </c>
      <c r="P661">
        <v>1</v>
      </c>
      <c r="Q661">
        <v>1</v>
      </c>
      <c r="R661">
        <v>1</v>
      </c>
      <c r="S661">
        <v>1</v>
      </c>
      <c r="T661">
        <v>1</v>
      </c>
      <c r="U661">
        <v>1</v>
      </c>
      <c r="V661">
        <v>1</v>
      </c>
      <c r="W661">
        <v>1</v>
      </c>
      <c r="X661">
        <v>1</v>
      </c>
      <c r="Y661">
        <v>1</v>
      </c>
      <c r="Z661">
        <v>1</v>
      </c>
      <c r="AA661">
        <v>1</v>
      </c>
      <c r="AB661">
        <v>1</v>
      </c>
      <c r="AC661">
        <v>1</v>
      </c>
      <c r="AD661">
        <v>1</v>
      </c>
      <c r="AE661">
        <v>1</v>
      </c>
      <c r="AF661">
        <v>1</v>
      </c>
      <c r="AG661">
        <v>1</v>
      </c>
      <c r="AH661">
        <v>1</v>
      </c>
      <c r="AI661">
        <v>1</v>
      </c>
      <c r="AJ661">
        <v>1</v>
      </c>
      <c r="AK661">
        <v>1</v>
      </c>
      <c r="AL661">
        <v>0</v>
      </c>
      <c r="AM661" s="49" t="s">
        <v>326</v>
      </c>
      <c r="AN661" s="49" t="s">
        <v>6</v>
      </c>
      <c r="AO661" s="49" t="s">
        <v>9</v>
      </c>
      <c r="AP661" s="49" t="s">
        <v>486</v>
      </c>
      <c r="AQ661" s="49" t="s">
        <v>9</v>
      </c>
      <c r="AR661" s="49" t="s">
        <v>487</v>
      </c>
      <c r="AS661" s="49" t="s">
        <v>488</v>
      </c>
      <c r="AT661" s="49" t="s">
        <v>489</v>
      </c>
    </row>
    <row r="662" spans="1:46" x14ac:dyDescent="0.25">
      <c r="A662">
        <v>4</v>
      </c>
      <c r="B662" t="s">
        <v>327</v>
      </c>
      <c r="C662" t="s">
        <v>327</v>
      </c>
      <c r="D662" t="s">
        <v>426</v>
      </c>
      <c r="E662" t="s">
        <v>614</v>
      </c>
      <c r="F662" t="s">
        <v>615</v>
      </c>
      <c r="G662">
        <v>1</v>
      </c>
      <c r="H662">
        <v>1</v>
      </c>
      <c r="I662">
        <v>1</v>
      </c>
      <c r="J662">
        <v>1</v>
      </c>
      <c r="K662">
        <v>1</v>
      </c>
      <c r="L662">
        <v>1</v>
      </c>
      <c r="M662">
        <v>1</v>
      </c>
      <c r="N662">
        <v>1</v>
      </c>
      <c r="O662">
        <v>1</v>
      </c>
      <c r="P662">
        <v>1</v>
      </c>
      <c r="Q662">
        <v>1</v>
      </c>
      <c r="R662">
        <v>1</v>
      </c>
      <c r="S662">
        <v>1</v>
      </c>
      <c r="T662">
        <v>1</v>
      </c>
      <c r="U662">
        <v>1</v>
      </c>
      <c r="V662">
        <v>1</v>
      </c>
      <c r="W662">
        <v>1</v>
      </c>
      <c r="X662">
        <v>1</v>
      </c>
      <c r="Y662">
        <v>1</v>
      </c>
      <c r="Z662">
        <v>1</v>
      </c>
      <c r="AA662">
        <v>1</v>
      </c>
      <c r="AB662">
        <v>1</v>
      </c>
      <c r="AC662">
        <v>1</v>
      </c>
      <c r="AD662">
        <v>1</v>
      </c>
      <c r="AE662">
        <v>1</v>
      </c>
      <c r="AF662">
        <v>1</v>
      </c>
      <c r="AG662">
        <v>1</v>
      </c>
      <c r="AH662">
        <v>1</v>
      </c>
      <c r="AI662">
        <v>1</v>
      </c>
      <c r="AJ662">
        <v>1</v>
      </c>
      <c r="AK662">
        <v>1</v>
      </c>
      <c r="AL662">
        <v>0</v>
      </c>
      <c r="AM662" s="49" t="s">
        <v>426</v>
      </c>
      <c r="AN662" s="49" t="s">
        <v>14</v>
      </c>
      <c r="AO662" s="49" t="s">
        <v>485</v>
      </c>
      <c r="AP662" s="49" t="s">
        <v>505</v>
      </c>
      <c r="AQ662" s="49" t="s">
        <v>13</v>
      </c>
      <c r="AR662" s="49" t="s">
        <v>495</v>
      </c>
      <c r="AS662" s="49" t="s">
        <v>496</v>
      </c>
      <c r="AT662" s="49" t="s">
        <v>497</v>
      </c>
    </row>
    <row r="663" spans="1:46" x14ac:dyDescent="0.25">
      <c r="A663">
        <v>4</v>
      </c>
      <c r="B663" t="s">
        <v>330</v>
      </c>
      <c r="C663" t="s">
        <v>330</v>
      </c>
      <c r="D663" t="s">
        <v>331</v>
      </c>
      <c r="E663" t="s">
        <v>614</v>
      </c>
      <c r="F663" t="s">
        <v>615</v>
      </c>
      <c r="G663">
        <v>1</v>
      </c>
      <c r="H663">
        <v>1</v>
      </c>
      <c r="I663">
        <v>1</v>
      </c>
      <c r="J663">
        <v>1</v>
      </c>
      <c r="K663">
        <v>1</v>
      </c>
      <c r="L663">
        <v>1</v>
      </c>
      <c r="M663">
        <v>1</v>
      </c>
      <c r="N663">
        <v>1</v>
      </c>
      <c r="O663">
        <v>1</v>
      </c>
      <c r="P663">
        <v>1</v>
      </c>
      <c r="Q663">
        <v>1</v>
      </c>
      <c r="R663">
        <v>1</v>
      </c>
      <c r="S663">
        <v>1</v>
      </c>
      <c r="T663">
        <v>1</v>
      </c>
      <c r="U663">
        <v>1</v>
      </c>
      <c r="V663">
        <v>1</v>
      </c>
      <c r="W663">
        <v>1</v>
      </c>
      <c r="X663">
        <v>1</v>
      </c>
      <c r="Y663">
        <v>1</v>
      </c>
      <c r="Z663">
        <v>1</v>
      </c>
      <c r="AA663">
        <v>1</v>
      </c>
      <c r="AB663">
        <v>1</v>
      </c>
      <c r="AC663">
        <v>1</v>
      </c>
      <c r="AD663">
        <v>1</v>
      </c>
      <c r="AE663">
        <v>1</v>
      </c>
      <c r="AF663">
        <v>1</v>
      </c>
      <c r="AG663">
        <v>1</v>
      </c>
      <c r="AH663">
        <v>1</v>
      </c>
      <c r="AI663">
        <v>1</v>
      </c>
      <c r="AJ663">
        <v>1</v>
      </c>
      <c r="AK663">
        <v>1</v>
      </c>
      <c r="AL663">
        <v>0</v>
      </c>
      <c r="AM663" s="49" t="s">
        <v>331</v>
      </c>
      <c r="AN663" s="49" t="s">
        <v>8</v>
      </c>
      <c r="AO663" s="49" t="s">
        <v>9</v>
      </c>
      <c r="AP663" s="49" t="s">
        <v>494</v>
      </c>
      <c r="AQ663" s="49" t="s">
        <v>9</v>
      </c>
      <c r="AR663" s="49" t="s">
        <v>487</v>
      </c>
      <c r="AS663" s="49" t="s">
        <v>488</v>
      </c>
      <c r="AT663" s="49" t="s">
        <v>489</v>
      </c>
    </row>
    <row r="664" spans="1:46" x14ac:dyDescent="0.25">
      <c r="A664">
        <v>4</v>
      </c>
      <c r="B664" t="s">
        <v>342</v>
      </c>
      <c r="C664" t="s">
        <v>342</v>
      </c>
      <c r="D664" t="s">
        <v>343</v>
      </c>
      <c r="E664" t="s">
        <v>614</v>
      </c>
      <c r="F664" t="s">
        <v>615</v>
      </c>
      <c r="G664">
        <v>1</v>
      </c>
      <c r="H664">
        <v>1</v>
      </c>
      <c r="I664">
        <v>1</v>
      </c>
      <c r="J664">
        <v>1</v>
      </c>
      <c r="K664">
        <v>1</v>
      </c>
      <c r="L664">
        <v>1</v>
      </c>
      <c r="M664">
        <v>1</v>
      </c>
      <c r="N664">
        <v>1</v>
      </c>
      <c r="O664">
        <v>1</v>
      </c>
      <c r="P664">
        <v>1</v>
      </c>
      <c r="Q664">
        <v>1</v>
      </c>
      <c r="R664">
        <v>1</v>
      </c>
      <c r="S664">
        <v>1</v>
      </c>
      <c r="T664">
        <v>1</v>
      </c>
      <c r="U664">
        <v>1</v>
      </c>
      <c r="V664">
        <v>1</v>
      </c>
      <c r="W664">
        <v>1</v>
      </c>
      <c r="X664">
        <v>1</v>
      </c>
      <c r="Y664">
        <v>1</v>
      </c>
      <c r="Z664">
        <v>1</v>
      </c>
      <c r="AA664">
        <v>1</v>
      </c>
      <c r="AB664">
        <v>1</v>
      </c>
      <c r="AC664">
        <v>1</v>
      </c>
      <c r="AD664">
        <v>1</v>
      </c>
      <c r="AE664">
        <v>1</v>
      </c>
      <c r="AF664">
        <v>1</v>
      </c>
      <c r="AG664">
        <v>1</v>
      </c>
      <c r="AH664">
        <v>1</v>
      </c>
      <c r="AI664">
        <v>1</v>
      </c>
      <c r="AJ664">
        <v>1</v>
      </c>
      <c r="AK664">
        <v>1</v>
      </c>
      <c r="AL664">
        <v>1</v>
      </c>
      <c r="AM664" s="49" t="s">
        <v>343</v>
      </c>
      <c r="AN664" s="49" t="s">
        <v>14</v>
      </c>
      <c r="AO664" s="49" t="s">
        <v>500</v>
      </c>
      <c r="AP664" s="49" t="s">
        <v>501</v>
      </c>
      <c r="AQ664" s="49" t="s">
        <v>502</v>
      </c>
      <c r="AR664" s="49" t="s">
        <v>487</v>
      </c>
      <c r="AS664" s="49" t="s">
        <v>488</v>
      </c>
      <c r="AT664" s="49" t="s">
        <v>489</v>
      </c>
    </row>
    <row r="665" spans="1:46" x14ac:dyDescent="0.25">
      <c r="A665">
        <v>4</v>
      </c>
      <c r="B665" t="s">
        <v>332</v>
      </c>
      <c r="C665" t="s">
        <v>332</v>
      </c>
      <c r="D665" t="s">
        <v>333</v>
      </c>
      <c r="E665" t="s">
        <v>614</v>
      </c>
      <c r="F665" t="s">
        <v>615</v>
      </c>
      <c r="G665">
        <v>1</v>
      </c>
      <c r="H665">
        <v>1</v>
      </c>
      <c r="I665">
        <v>1</v>
      </c>
      <c r="J665">
        <v>1</v>
      </c>
      <c r="K665">
        <v>1</v>
      </c>
      <c r="L665">
        <v>1</v>
      </c>
      <c r="M665">
        <v>1</v>
      </c>
      <c r="N665">
        <v>1</v>
      </c>
      <c r="O665">
        <v>1</v>
      </c>
      <c r="P665">
        <v>1</v>
      </c>
      <c r="Q665">
        <v>1</v>
      </c>
      <c r="R665">
        <v>1</v>
      </c>
      <c r="S665">
        <v>1</v>
      </c>
      <c r="T665">
        <v>1</v>
      </c>
      <c r="U665">
        <v>1</v>
      </c>
      <c r="V665">
        <v>1</v>
      </c>
      <c r="W665">
        <v>1</v>
      </c>
      <c r="X665">
        <v>1</v>
      </c>
      <c r="Y665">
        <v>1</v>
      </c>
      <c r="Z665">
        <v>1</v>
      </c>
      <c r="AA665">
        <v>1</v>
      </c>
      <c r="AB665">
        <v>1</v>
      </c>
      <c r="AC665">
        <v>1</v>
      </c>
      <c r="AD665">
        <v>1</v>
      </c>
      <c r="AE665">
        <v>1</v>
      </c>
      <c r="AF665">
        <v>1</v>
      </c>
      <c r="AG665">
        <v>1</v>
      </c>
      <c r="AH665">
        <v>1</v>
      </c>
      <c r="AI665">
        <v>1</v>
      </c>
      <c r="AJ665">
        <v>1</v>
      </c>
      <c r="AK665">
        <v>1</v>
      </c>
      <c r="AL665">
        <v>0</v>
      </c>
      <c r="AM665" s="49" t="s">
        <v>333</v>
      </c>
      <c r="AN665" s="49" t="s">
        <v>14</v>
      </c>
      <c r="AO665" s="49" t="s">
        <v>485</v>
      </c>
      <c r="AP665" s="49" t="s">
        <v>505</v>
      </c>
      <c r="AQ665" s="49" t="s">
        <v>13</v>
      </c>
      <c r="AR665" s="49" t="s">
        <v>495</v>
      </c>
      <c r="AS665" s="49" t="s">
        <v>488</v>
      </c>
      <c r="AT665" s="49" t="s">
        <v>489</v>
      </c>
    </row>
    <row r="666" spans="1:46" x14ac:dyDescent="0.25">
      <c r="A666">
        <v>4</v>
      </c>
      <c r="B666" t="s">
        <v>349</v>
      </c>
      <c r="C666" t="s">
        <v>349</v>
      </c>
      <c r="D666" t="s">
        <v>350</v>
      </c>
      <c r="E666" t="s">
        <v>614</v>
      </c>
      <c r="F666" t="s">
        <v>615</v>
      </c>
      <c r="G666">
        <v>1</v>
      </c>
      <c r="H666">
        <v>1</v>
      </c>
      <c r="I666">
        <v>1</v>
      </c>
      <c r="J666">
        <v>1</v>
      </c>
      <c r="K666">
        <v>1</v>
      </c>
      <c r="L666">
        <v>1</v>
      </c>
      <c r="M666">
        <v>1</v>
      </c>
      <c r="N666">
        <v>1</v>
      </c>
      <c r="O666">
        <v>1</v>
      </c>
      <c r="P666">
        <v>1</v>
      </c>
      <c r="Q666">
        <v>1</v>
      </c>
      <c r="R666">
        <v>1</v>
      </c>
      <c r="S666">
        <v>1</v>
      </c>
      <c r="T666">
        <v>1</v>
      </c>
      <c r="U666">
        <v>1</v>
      </c>
      <c r="V666">
        <v>1</v>
      </c>
      <c r="W666">
        <v>1</v>
      </c>
      <c r="X666">
        <v>1</v>
      </c>
      <c r="Y666">
        <v>1</v>
      </c>
      <c r="Z666">
        <v>1</v>
      </c>
      <c r="AA666">
        <v>1</v>
      </c>
      <c r="AB666">
        <v>1</v>
      </c>
      <c r="AC666">
        <v>1</v>
      </c>
      <c r="AD666">
        <v>1</v>
      </c>
      <c r="AE666">
        <v>1</v>
      </c>
      <c r="AF666">
        <v>1</v>
      </c>
      <c r="AG666">
        <v>1</v>
      </c>
      <c r="AH666">
        <v>1</v>
      </c>
      <c r="AI666">
        <v>1</v>
      </c>
      <c r="AJ666">
        <v>1</v>
      </c>
      <c r="AK666">
        <v>1</v>
      </c>
      <c r="AL666">
        <v>1</v>
      </c>
      <c r="AM666" s="49" t="s">
        <v>350</v>
      </c>
      <c r="AN666" s="49" t="s">
        <v>14</v>
      </c>
      <c r="AO666" s="49" t="s">
        <v>500</v>
      </c>
      <c r="AP666" s="49" t="s">
        <v>505</v>
      </c>
      <c r="AQ666" s="49" t="s">
        <v>13</v>
      </c>
      <c r="AR666" s="49" t="s">
        <v>487</v>
      </c>
      <c r="AS666" s="49" t="s">
        <v>488</v>
      </c>
      <c r="AT666" s="49" t="s">
        <v>489</v>
      </c>
    </row>
    <row r="667" spans="1:46" x14ac:dyDescent="0.25">
      <c r="A667">
        <v>4</v>
      </c>
      <c r="B667" t="s">
        <v>351</v>
      </c>
      <c r="C667" t="s">
        <v>351</v>
      </c>
      <c r="D667" t="s">
        <v>352</v>
      </c>
      <c r="E667" t="s">
        <v>614</v>
      </c>
      <c r="F667" t="s">
        <v>615</v>
      </c>
      <c r="G667">
        <v>1</v>
      </c>
      <c r="H667">
        <v>1</v>
      </c>
      <c r="I667">
        <v>1</v>
      </c>
      <c r="J667">
        <v>1</v>
      </c>
      <c r="K667">
        <v>1</v>
      </c>
      <c r="L667">
        <v>1</v>
      </c>
      <c r="M667">
        <v>1</v>
      </c>
      <c r="N667">
        <v>1</v>
      </c>
      <c r="O667">
        <v>1</v>
      </c>
      <c r="P667">
        <v>1</v>
      </c>
      <c r="Q667">
        <v>1</v>
      </c>
      <c r="R667">
        <v>1</v>
      </c>
      <c r="S667">
        <v>1</v>
      </c>
      <c r="T667">
        <v>1</v>
      </c>
      <c r="U667">
        <v>1</v>
      </c>
      <c r="V667">
        <v>1</v>
      </c>
      <c r="W667">
        <v>1</v>
      </c>
      <c r="X667">
        <v>1</v>
      </c>
      <c r="Y667">
        <v>1</v>
      </c>
      <c r="Z667">
        <v>1</v>
      </c>
      <c r="AA667">
        <v>1</v>
      </c>
      <c r="AB667">
        <v>1</v>
      </c>
      <c r="AC667">
        <v>1</v>
      </c>
      <c r="AD667">
        <v>1</v>
      </c>
      <c r="AE667">
        <v>1</v>
      </c>
      <c r="AF667">
        <v>1</v>
      </c>
      <c r="AG667">
        <v>1</v>
      </c>
      <c r="AH667">
        <v>1</v>
      </c>
      <c r="AI667">
        <v>1</v>
      </c>
      <c r="AJ667">
        <v>1</v>
      </c>
      <c r="AK667">
        <v>1</v>
      </c>
      <c r="AL667">
        <v>1</v>
      </c>
      <c r="AM667" s="49" t="s">
        <v>352</v>
      </c>
      <c r="AN667" s="49" t="s">
        <v>14</v>
      </c>
      <c r="AO667" s="49" t="s">
        <v>500</v>
      </c>
      <c r="AP667" s="49" t="s">
        <v>505</v>
      </c>
      <c r="AQ667" s="49" t="s">
        <v>13</v>
      </c>
      <c r="AR667" s="49" t="s">
        <v>487</v>
      </c>
      <c r="AS667" s="49" t="s">
        <v>488</v>
      </c>
      <c r="AT667" s="49" t="s">
        <v>489</v>
      </c>
    </row>
    <row r="668" spans="1:46" x14ac:dyDescent="0.25">
      <c r="A668">
        <v>4</v>
      </c>
      <c r="B668" t="s">
        <v>400</v>
      </c>
      <c r="C668" t="s">
        <v>400</v>
      </c>
      <c r="D668" t="s">
        <v>401</v>
      </c>
      <c r="E668" t="s">
        <v>614</v>
      </c>
      <c r="F668" t="s">
        <v>615</v>
      </c>
      <c r="G668">
        <v>1</v>
      </c>
      <c r="H668">
        <v>1</v>
      </c>
      <c r="I668">
        <v>1</v>
      </c>
      <c r="J668">
        <v>1</v>
      </c>
      <c r="K668">
        <v>1</v>
      </c>
      <c r="L668">
        <v>1</v>
      </c>
      <c r="M668">
        <v>1</v>
      </c>
      <c r="N668">
        <v>1</v>
      </c>
      <c r="O668">
        <v>1</v>
      </c>
      <c r="P668">
        <v>1</v>
      </c>
      <c r="Q668">
        <v>1</v>
      </c>
      <c r="R668">
        <v>1</v>
      </c>
      <c r="S668">
        <v>1</v>
      </c>
      <c r="T668">
        <v>1</v>
      </c>
      <c r="U668">
        <v>1</v>
      </c>
      <c r="V668">
        <v>1</v>
      </c>
      <c r="W668">
        <v>1</v>
      </c>
      <c r="X668">
        <v>1</v>
      </c>
      <c r="Y668">
        <v>1</v>
      </c>
      <c r="Z668">
        <v>1</v>
      </c>
      <c r="AA668">
        <v>1</v>
      </c>
      <c r="AB668">
        <v>1</v>
      </c>
      <c r="AC668">
        <v>1</v>
      </c>
      <c r="AD668">
        <v>1</v>
      </c>
      <c r="AE668">
        <v>1</v>
      </c>
      <c r="AF668">
        <v>1</v>
      </c>
      <c r="AG668">
        <v>1</v>
      </c>
      <c r="AH668">
        <v>1</v>
      </c>
      <c r="AI668">
        <v>1</v>
      </c>
      <c r="AJ668">
        <v>1</v>
      </c>
      <c r="AK668">
        <v>1</v>
      </c>
      <c r="AL668">
        <v>0</v>
      </c>
      <c r="AM668" s="49" t="s">
        <v>401</v>
      </c>
      <c r="AN668" s="49" t="s">
        <v>4</v>
      </c>
      <c r="AO668" s="49" t="s">
        <v>9</v>
      </c>
      <c r="AP668" s="49" t="s">
        <v>501</v>
      </c>
      <c r="AQ668" s="49" t="s">
        <v>9</v>
      </c>
      <c r="AR668" s="49" t="s">
        <v>487</v>
      </c>
      <c r="AS668" s="49" t="s">
        <v>488</v>
      </c>
      <c r="AT668" s="49" t="s">
        <v>489</v>
      </c>
    </row>
    <row r="669" spans="1:46" x14ac:dyDescent="0.25">
      <c r="A669">
        <v>4</v>
      </c>
      <c r="B669" t="s">
        <v>344</v>
      </c>
      <c r="C669" t="s">
        <v>344</v>
      </c>
      <c r="D669" t="s">
        <v>345</v>
      </c>
      <c r="E669" t="s">
        <v>614</v>
      </c>
      <c r="F669" t="s">
        <v>615</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1</v>
      </c>
      <c r="AD669">
        <v>1</v>
      </c>
      <c r="AE669">
        <v>1</v>
      </c>
      <c r="AF669">
        <v>1</v>
      </c>
      <c r="AG669">
        <v>1</v>
      </c>
      <c r="AH669">
        <v>1</v>
      </c>
      <c r="AI669">
        <v>1</v>
      </c>
      <c r="AJ669">
        <v>1</v>
      </c>
      <c r="AK669">
        <v>1</v>
      </c>
      <c r="AL669">
        <v>0</v>
      </c>
      <c r="AM669" s="49" t="s">
        <v>345</v>
      </c>
      <c r="AN669" s="49" t="s">
        <v>6</v>
      </c>
      <c r="AO669" s="49" t="s">
        <v>9</v>
      </c>
      <c r="AP669" s="49" t="s">
        <v>486</v>
      </c>
      <c r="AQ669" s="49" t="s">
        <v>9</v>
      </c>
      <c r="AR669" s="49" t="s">
        <v>495</v>
      </c>
      <c r="AS669" s="49" t="s">
        <v>488</v>
      </c>
      <c r="AT669" s="49" t="s">
        <v>489</v>
      </c>
    </row>
    <row r="670" spans="1:46" x14ac:dyDescent="0.25">
      <c r="A670">
        <v>4</v>
      </c>
      <c r="B670" t="s">
        <v>154</v>
      </c>
      <c r="C670" t="s">
        <v>154</v>
      </c>
      <c r="D670" t="s">
        <v>155</v>
      </c>
      <c r="E670" t="s">
        <v>614</v>
      </c>
      <c r="F670" t="s">
        <v>615</v>
      </c>
      <c r="G670">
        <v>1</v>
      </c>
      <c r="H670">
        <v>1</v>
      </c>
      <c r="I670">
        <v>1</v>
      </c>
      <c r="J670">
        <v>1</v>
      </c>
      <c r="K670">
        <v>1</v>
      </c>
      <c r="L670">
        <v>1</v>
      </c>
      <c r="M670">
        <v>1</v>
      </c>
      <c r="N670">
        <v>1</v>
      </c>
      <c r="O670">
        <v>1</v>
      </c>
      <c r="P670">
        <v>1</v>
      </c>
      <c r="Q670">
        <v>1</v>
      </c>
      <c r="R670">
        <v>1</v>
      </c>
      <c r="S670">
        <v>1</v>
      </c>
      <c r="T670">
        <v>1</v>
      </c>
      <c r="U670">
        <v>1</v>
      </c>
      <c r="V670">
        <v>1</v>
      </c>
      <c r="W670">
        <v>1</v>
      </c>
      <c r="X670">
        <v>1</v>
      </c>
      <c r="Y670">
        <v>1</v>
      </c>
      <c r="Z670">
        <v>1</v>
      </c>
      <c r="AA670">
        <v>1</v>
      </c>
      <c r="AB670">
        <v>1</v>
      </c>
      <c r="AC670">
        <v>1</v>
      </c>
      <c r="AD670">
        <v>1</v>
      </c>
      <c r="AE670">
        <v>1</v>
      </c>
      <c r="AF670">
        <v>1</v>
      </c>
      <c r="AG670">
        <v>1</v>
      </c>
      <c r="AH670">
        <v>1</v>
      </c>
      <c r="AI670">
        <v>1</v>
      </c>
      <c r="AJ670">
        <v>1</v>
      </c>
      <c r="AK670">
        <v>1</v>
      </c>
      <c r="AL670">
        <v>1</v>
      </c>
      <c r="AM670" s="49" t="s">
        <v>155</v>
      </c>
      <c r="AN670" s="49" t="s">
        <v>14</v>
      </c>
      <c r="AO670" s="49" t="s">
        <v>500</v>
      </c>
      <c r="AP670" s="49" t="s">
        <v>505</v>
      </c>
      <c r="AQ670" s="49" t="s">
        <v>13</v>
      </c>
      <c r="AR670" s="49" t="s">
        <v>487</v>
      </c>
      <c r="AS670" s="49" t="s">
        <v>488</v>
      </c>
      <c r="AT670" s="49" t="s">
        <v>489</v>
      </c>
    </row>
    <row r="671" spans="1:46" x14ac:dyDescent="0.25">
      <c r="A671">
        <v>4</v>
      </c>
      <c r="B671" t="s">
        <v>241</v>
      </c>
      <c r="C671" t="s">
        <v>241</v>
      </c>
      <c r="D671" t="s">
        <v>242</v>
      </c>
      <c r="E671" t="s">
        <v>614</v>
      </c>
      <c r="F671" t="s">
        <v>615</v>
      </c>
      <c r="G671">
        <v>1</v>
      </c>
      <c r="H671">
        <v>1</v>
      </c>
      <c r="I671">
        <v>1</v>
      </c>
      <c r="J671">
        <v>1</v>
      </c>
      <c r="K671">
        <v>1</v>
      </c>
      <c r="L671">
        <v>1</v>
      </c>
      <c r="M671">
        <v>1</v>
      </c>
      <c r="N671">
        <v>1</v>
      </c>
      <c r="O671">
        <v>1</v>
      </c>
      <c r="P671">
        <v>1</v>
      </c>
      <c r="Q671">
        <v>1</v>
      </c>
      <c r="R671">
        <v>1</v>
      </c>
      <c r="S671">
        <v>1</v>
      </c>
      <c r="T671">
        <v>1</v>
      </c>
      <c r="U671">
        <v>1</v>
      </c>
      <c r="V671">
        <v>1</v>
      </c>
      <c r="W671">
        <v>1</v>
      </c>
      <c r="X671">
        <v>1</v>
      </c>
      <c r="Y671">
        <v>1</v>
      </c>
      <c r="Z671">
        <v>1</v>
      </c>
      <c r="AA671">
        <v>1</v>
      </c>
      <c r="AB671">
        <v>1</v>
      </c>
      <c r="AC671">
        <v>1</v>
      </c>
      <c r="AD671">
        <v>1</v>
      </c>
      <c r="AE671">
        <v>1</v>
      </c>
      <c r="AF671">
        <v>1</v>
      </c>
      <c r="AG671">
        <v>1</v>
      </c>
      <c r="AH671">
        <v>1</v>
      </c>
      <c r="AI671">
        <v>1</v>
      </c>
      <c r="AJ671">
        <v>1</v>
      </c>
      <c r="AK671">
        <v>1</v>
      </c>
      <c r="AL671">
        <v>0</v>
      </c>
      <c r="AM671" s="49" t="s">
        <v>242</v>
      </c>
      <c r="AN671" s="49" t="s">
        <v>14</v>
      </c>
      <c r="AO671" s="49" t="s">
        <v>485</v>
      </c>
      <c r="AP671" s="49" t="s">
        <v>494</v>
      </c>
      <c r="AQ671" s="49" t="s">
        <v>11</v>
      </c>
      <c r="AR671" s="49" t="s">
        <v>487</v>
      </c>
      <c r="AS671" s="49" t="s">
        <v>488</v>
      </c>
      <c r="AT671" s="49" t="s">
        <v>489</v>
      </c>
    </row>
    <row r="672" spans="1:46" x14ac:dyDescent="0.25">
      <c r="A672">
        <v>4</v>
      </c>
      <c r="B672" t="s">
        <v>328</v>
      </c>
      <c r="C672" t="s">
        <v>328</v>
      </c>
      <c r="D672" t="s">
        <v>329</v>
      </c>
      <c r="E672" t="s">
        <v>614</v>
      </c>
      <c r="F672" t="s">
        <v>615</v>
      </c>
      <c r="G672">
        <v>1</v>
      </c>
      <c r="H672">
        <v>1</v>
      </c>
      <c r="I672">
        <v>1</v>
      </c>
      <c r="J672">
        <v>1</v>
      </c>
      <c r="K672">
        <v>1</v>
      </c>
      <c r="L672">
        <v>1</v>
      </c>
      <c r="M672">
        <v>1</v>
      </c>
      <c r="N672">
        <v>1</v>
      </c>
      <c r="O672">
        <v>1</v>
      </c>
      <c r="P672">
        <v>1</v>
      </c>
      <c r="Q672">
        <v>1</v>
      </c>
      <c r="R672">
        <v>1</v>
      </c>
      <c r="S672">
        <v>1</v>
      </c>
      <c r="T672">
        <v>1</v>
      </c>
      <c r="U672">
        <v>1</v>
      </c>
      <c r="V672">
        <v>1</v>
      </c>
      <c r="W672">
        <v>1</v>
      </c>
      <c r="X672">
        <v>1</v>
      </c>
      <c r="Y672">
        <v>1</v>
      </c>
      <c r="Z672">
        <v>1</v>
      </c>
      <c r="AA672">
        <v>1</v>
      </c>
      <c r="AB672">
        <v>1</v>
      </c>
      <c r="AC672">
        <v>1</v>
      </c>
      <c r="AD672">
        <v>1</v>
      </c>
      <c r="AE672">
        <v>1</v>
      </c>
      <c r="AF672">
        <v>1</v>
      </c>
      <c r="AG672">
        <v>1</v>
      </c>
      <c r="AH672">
        <v>1</v>
      </c>
      <c r="AI672">
        <v>1</v>
      </c>
      <c r="AJ672">
        <v>1</v>
      </c>
      <c r="AK672">
        <v>1</v>
      </c>
      <c r="AL672">
        <v>0</v>
      </c>
      <c r="AM672" s="49" t="s">
        <v>329</v>
      </c>
      <c r="AN672" s="49" t="s">
        <v>6</v>
      </c>
      <c r="AO672" s="49" t="s">
        <v>9</v>
      </c>
      <c r="AP672" s="49" t="s">
        <v>486</v>
      </c>
      <c r="AQ672" s="49" t="s">
        <v>9</v>
      </c>
      <c r="AR672" s="49" t="s">
        <v>487</v>
      </c>
      <c r="AS672" s="49" t="s">
        <v>488</v>
      </c>
      <c r="AT672" s="49" t="s">
        <v>489</v>
      </c>
    </row>
    <row r="673" spans="1:46" x14ac:dyDescent="0.25">
      <c r="A673">
        <v>4</v>
      </c>
      <c r="B673" t="s">
        <v>348</v>
      </c>
      <c r="C673" t="s">
        <v>348</v>
      </c>
      <c r="D673" t="s">
        <v>427</v>
      </c>
      <c r="E673" t="s">
        <v>614</v>
      </c>
      <c r="F673" t="s">
        <v>615</v>
      </c>
      <c r="G673">
        <v>0</v>
      </c>
      <c r="H673">
        <v>0</v>
      </c>
      <c r="I673">
        <v>0</v>
      </c>
      <c r="J673">
        <v>0</v>
      </c>
      <c r="K673">
        <v>0</v>
      </c>
      <c r="L673">
        <v>0</v>
      </c>
      <c r="M673">
        <v>0</v>
      </c>
      <c r="N673">
        <v>0</v>
      </c>
      <c r="O673">
        <v>0</v>
      </c>
      <c r="P673">
        <v>0</v>
      </c>
      <c r="Q673">
        <v>1</v>
      </c>
      <c r="R673">
        <v>1</v>
      </c>
      <c r="S673">
        <v>1</v>
      </c>
      <c r="T673">
        <v>1</v>
      </c>
      <c r="U673">
        <v>1</v>
      </c>
      <c r="V673">
        <v>1</v>
      </c>
      <c r="W673">
        <v>1</v>
      </c>
      <c r="X673">
        <v>1</v>
      </c>
      <c r="Y673">
        <v>1</v>
      </c>
      <c r="Z673">
        <v>1</v>
      </c>
      <c r="AA673">
        <v>1</v>
      </c>
      <c r="AB673">
        <v>1</v>
      </c>
      <c r="AC673">
        <v>1</v>
      </c>
      <c r="AD673">
        <v>1</v>
      </c>
      <c r="AE673">
        <v>1</v>
      </c>
      <c r="AF673">
        <v>1</v>
      </c>
      <c r="AG673">
        <v>1</v>
      </c>
      <c r="AH673">
        <v>1</v>
      </c>
      <c r="AI673">
        <v>1</v>
      </c>
      <c r="AJ673">
        <v>1</v>
      </c>
      <c r="AK673">
        <v>1</v>
      </c>
      <c r="AL673">
        <v>0</v>
      </c>
      <c r="AM673" s="49" t="s">
        <v>427</v>
      </c>
      <c r="AN673" s="49" t="s">
        <v>14</v>
      </c>
      <c r="AO673" s="49" t="s">
        <v>506</v>
      </c>
      <c r="AP673" s="49" t="s">
        <v>501</v>
      </c>
      <c r="AQ673" s="49" t="s">
        <v>10</v>
      </c>
      <c r="AR673" s="49" t="s">
        <v>495</v>
      </c>
      <c r="AS673" s="49" t="s">
        <v>488</v>
      </c>
      <c r="AT673" s="49" t="s">
        <v>497</v>
      </c>
    </row>
    <row r="674" spans="1:46" x14ac:dyDescent="0.25">
      <c r="A674">
        <v>4</v>
      </c>
      <c r="B674" t="s">
        <v>353</v>
      </c>
      <c r="C674" t="s">
        <v>353</v>
      </c>
      <c r="D674" t="s">
        <v>354</v>
      </c>
      <c r="E674" t="s">
        <v>614</v>
      </c>
      <c r="F674" t="s">
        <v>615</v>
      </c>
      <c r="G674">
        <v>1</v>
      </c>
      <c r="H674">
        <v>1</v>
      </c>
      <c r="I674">
        <v>1</v>
      </c>
      <c r="J674">
        <v>1</v>
      </c>
      <c r="K674">
        <v>1</v>
      </c>
      <c r="L674">
        <v>1</v>
      </c>
      <c r="M674">
        <v>1</v>
      </c>
      <c r="N674">
        <v>1</v>
      </c>
      <c r="O674">
        <v>1</v>
      </c>
      <c r="P674">
        <v>1</v>
      </c>
      <c r="Q674">
        <v>1</v>
      </c>
      <c r="R674">
        <v>1</v>
      </c>
      <c r="S674">
        <v>1</v>
      </c>
      <c r="T674">
        <v>1</v>
      </c>
      <c r="U674">
        <v>1</v>
      </c>
      <c r="V674">
        <v>1</v>
      </c>
      <c r="W674">
        <v>1</v>
      </c>
      <c r="X674">
        <v>1</v>
      </c>
      <c r="Y674">
        <v>1</v>
      </c>
      <c r="Z674">
        <v>1</v>
      </c>
      <c r="AA674">
        <v>1</v>
      </c>
      <c r="AB674">
        <v>1</v>
      </c>
      <c r="AC674">
        <v>1</v>
      </c>
      <c r="AD674">
        <v>1</v>
      </c>
      <c r="AE674">
        <v>1</v>
      </c>
      <c r="AF674">
        <v>1</v>
      </c>
      <c r="AG674">
        <v>1</v>
      </c>
      <c r="AH674">
        <v>1</v>
      </c>
      <c r="AI674">
        <v>1</v>
      </c>
      <c r="AJ674">
        <v>1</v>
      </c>
      <c r="AK674">
        <v>1</v>
      </c>
      <c r="AL674">
        <v>1</v>
      </c>
      <c r="AM674" s="49" t="s">
        <v>354</v>
      </c>
      <c r="AN674" s="49" t="s">
        <v>14</v>
      </c>
      <c r="AO674" s="49" t="s">
        <v>500</v>
      </c>
      <c r="AP674" s="49" t="s">
        <v>505</v>
      </c>
      <c r="AQ674" s="49" t="s">
        <v>13</v>
      </c>
      <c r="AR674" s="49" t="s">
        <v>487</v>
      </c>
      <c r="AS674" s="49" t="s">
        <v>488</v>
      </c>
      <c r="AT674" s="49" t="s">
        <v>489</v>
      </c>
    </row>
    <row r="675" spans="1:46" x14ac:dyDescent="0.25">
      <c r="A675">
        <v>4</v>
      </c>
      <c r="B675" t="s">
        <v>111</v>
      </c>
      <c r="C675" t="s">
        <v>111</v>
      </c>
      <c r="D675" t="s">
        <v>112</v>
      </c>
      <c r="E675" t="s">
        <v>614</v>
      </c>
      <c r="F675" t="s">
        <v>615</v>
      </c>
      <c r="G675">
        <v>1</v>
      </c>
      <c r="H675">
        <v>1</v>
      </c>
      <c r="I675">
        <v>1</v>
      </c>
      <c r="J675">
        <v>1</v>
      </c>
      <c r="K675">
        <v>1</v>
      </c>
      <c r="L675">
        <v>1</v>
      </c>
      <c r="M675">
        <v>1</v>
      </c>
      <c r="N675">
        <v>1</v>
      </c>
      <c r="O675">
        <v>1</v>
      </c>
      <c r="P675">
        <v>1</v>
      </c>
      <c r="Q675">
        <v>1</v>
      </c>
      <c r="R675">
        <v>1</v>
      </c>
      <c r="S675">
        <v>1</v>
      </c>
      <c r="T675">
        <v>1</v>
      </c>
      <c r="U675">
        <v>1</v>
      </c>
      <c r="V675">
        <v>1</v>
      </c>
      <c r="W675">
        <v>1</v>
      </c>
      <c r="X675">
        <v>1</v>
      </c>
      <c r="Y675">
        <v>1</v>
      </c>
      <c r="Z675">
        <v>1</v>
      </c>
      <c r="AA675">
        <v>1</v>
      </c>
      <c r="AB675">
        <v>1</v>
      </c>
      <c r="AC675">
        <v>1</v>
      </c>
      <c r="AD675">
        <v>1</v>
      </c>
      <c r="AE675">
        <v>1</v>
      </c>
      <c r="AF675">
        <v>1</v>
      </c>
      <c r="AG675">
        <v>1</v>
      </c>
      <c r="AH675">
        <v>1</v>
      </c>
      <c r="AI675">
        <v>1</v>
      </c>
      <c r="AJ675">
        <v>1</v>
      </c>
      <c r="AK675">
        <v>1</v>
      </c>
      <c r="AL675">
        <v>1</v>
      </c>
      <c r="AM675" s="49" t="s">
        <v>112</v>
      </c>
      <c r="AN675" s="49" t="s">
        <v>14</v>
      </c>
      <c r="AO675" s="49" t="s">
        <v>500</v>
      </c>
      <c r="AP675" s="49" t="s">
        <v>505</v>
      </c>
      <c r="AQ675" s="49" t="s">
        <v>13</v>
      </c>
      <c r="AR675" s="49" t="s">
        <v>487</v>
      </c>
      <c r="AS675" s="49" t="s">
        <v>488</v>
      </c>
      <c r="AT675" s="49" t="s">
        <v>489</v>
      </c>
    </row>
    <row r="676" spans="1:46" x14ac:dyDescent="0.25">
      <c r="A676">
        <v>4</v>
      </c>
      <c r="B676" t="s">
        <v>359</v>
      </c>
      <c r="C676" t="s">
        <v>359</v>
      </c>
      <c r="D676" t="s">
        <v>605</v>
      </c>
      <c r="E676" t="s">
        <v>614</v>
      </c>
      <c r="F676" t="s">
        <v>615</v>
      </c>
      <c r="G676">
        <v>1</v>
      </c>
      <c r="H676">
        <v>1</v>
      </c>
      <c r="I676">
        <v>1</v>
      </c>
      <c r="J676">
        <v>1</v>
      </c>
      <c r="K676">
        <v>1</v>
      </c>
      <c r="L676">
        <v>1</v>
      </c>
      <c r="M676">
        <v>1</v>
      </c>
      <c r="N676">
        <v>1</v>
      </c>
      <c r="O676">
        <v>1</v>
      </c>
      <c r="P676">
        <v>1</v>
      </c>
      <c r="Q676">
        <v>1</v>
      </c>
      <c r="R676">
        <v>1</v>
      </c>
      <c r="S676">
        <v>1</v>
      </c>
      <c r="T676">
        <v>1</v>
      </c>
      <c r="U676">
        <v>1</v>
      </c>
      <c r="V676">
        <v>1</v>
      </c>
      <c r="W676">
        <v>1</v>
      </c>
      <c r="X676">
        <v>1</v>
      </c>
      <c r="Y676">
        <v>1</v>
      </c>
      <c r="Z676">
        <v>1</v>
      </c>
      <c r="AA676">
        <v>1</v>
      </c>
      <c r="AB676">
        <v>1</v>
      </c>
      <c r="AC676">
        <v>1</v>
      </c>
      <c r="AD676">
        <v>1</v>
      </c>
      <c r="AE676">
        <v>1</v>
      </c>
      <c r="AF676">
        <v>1</v>
      </c>
      <c r="AG676">
        <v>1</v>
      </c>
      <c r="AH676">
        <v>1</v>
      </c>
      <c r="AI676">
        <v>1</v>
      </c>
      <c r="AJ676">
        <v>1</v>
      </c>
      <c r="AK676">
        <v>1</v>
      </c>
      <c r="AL676">
        <v>0</v>
      </c>
      <c r="AM676" s="49" t="s">
        <v>360</v>
      </c>
      <c r="AN676" s="49" t="s">
        <v>14</v>
      </c>
      <c r="AO676" s="49" t="s">
        <v>485</v>
      </c>
      <c r="AP676" s="49" t="s">
        <v>486</v>
      </c>
      <c r="AQ676" s="49" t="s">
        <v>11</v>
      </c>
      <c r="AR676" s="49" t="s">
        <v>487</v>
      </c>
      <c r="AS676" s="49" t="s">
        <v>488</v>
      </c>
      <c r="AT676" s="49" t="s">
        <v>489</v>
      </c>
    </row>
    <row r="677" spans="1:46" x14ac:dyDescent="0.25">
      <c r="A677">
        <v>4</v>
      </c>
      <c r="B677" t="s">
        <v>366</v>
      </c>
      <c r="C677" t="s">
        <v>366</v>
      </c>
      <c r="D677" t="s">
        <v>367</v>
      </c>
      <c r="E677" t="s">
        <v>614</v>
      </c>
      <c r="F677" t="s">
        <v>615</v>
      </c>
      <c r="G677">
        <v>1</v>
      </c>
      <c r="H677">
        <v>1</v>
      </c>
      <c r="I677">
        <v>1</v>
      </c>
      <c r="J677">
        <v>1</v>
      </c>
      <c r="K677">
        <v>1</v>
      </c>
      <c r="L677">
        <v>1</v>
      </c>
      <c r="M677">
        <v>1</v>
      </c>
      <c r="N677">
        <v>1</v>
      </c>
      <c r="O677">
        <v>1</v>
      </c>
      <c r="P677">
        <v>1</v>
      </c>
      <c r="Q677">
        <v>1</v>
      </c>
      <c r="R677">
        <v>1</v>
      </c>
      <c r="S677">
        <v>1</v>
      </c>
      <c r="T677">
        <v>1</v>
      </c>
      <c r="U677">
        <v>1</v>
      </c>
      <c r="V677">
        <v>1</v>
      </c>
      <c r="W677">
        <v>1</v>
      </c>
      <c r="X677">
        <v>1</v>
      </c>
      <c r="Y677">
        <v>1</v>
      </c>
      <c r="Z677">
        <v>1</v>
      </c>
      <c r="AA677">
        <v>1</v>
      </c>
      <c r="AB677">
        <v>1</v>
      </c>
      <c r="AC677">
        <v>1</v>
      </c>
      <c r="AD677">
        <v>1</v>
      </c>
      <c r="AE677">
        <v>1</v>
      </c>
      <c r="AF677">
        <v>1</v>
      </c>
      <c r="AG677">
        <v>1</v>
      </c>
      <c r="AH677">
        <v>1</v>
      </c>
      <c r="AI677">
        <v>1</v>
      </c>
      <c r="AJ677">
        <v>1</v>
      </c>
      <c r="AK677">
        <v>1</v>
      </c>
      <c r="AL677">
        <v>0</v>
      </c>
      <c r="AM677" s="49" t="s">
        <v>367</v>
      </c>
      <c r="AN677" s="49" t="s">
        <v>14</v>
      </c>
      <c r="AO677" s="49" t="s">
        <v>485</v>
      </c>
      <c r="AP677" s="49" t="s">
        <v>494</v>
      </c>
      <c r="AQ677" s="49" t="s">
        <v>11</v>
      </c>
      <c r="AR677" s="49" t="s">
        <v>487</v>
      </c>
      <c r="AS677" s="49" t="s">
        <v>488</v>
      </c>
      <c r="AT677" s="49" t="s">
        <v>489</v>
      </c>
    </row>
    <row r="678" spans="1:46" x14ac:dyDescent="0.25">
      <c r="A678">
        <v>4</v>
      </c>
      <c r="B678" t="s">
        <v>364</v>
      </c>
      <c r="C678" t="s">
        <v>364</v>
      </c>
      <c r="D678" t="s">
        <v>365</v>
      </c>
      <c r="E678" t="s">
        <v>614</v>
      </c>
      <c r="F678" t="s">
        <v>615</v>
      </c>
      <c r="G678">
        <v>1</v>
      </c>
      <c r="H678">
        <v>1</v>
      </c>
      <c r="I678">
        <v>1</v>
      </c>
      <c r="J678">
        <v>1</v>
      </c>
      <c r="K678">
        <v>1</v>
      </c>
      <c r="L678">
        <v>1</v>
      </c>
      <c r="M678">
        <v>1</v>
      </c>
      <c r="N678">
        <v>1</v>
      </c>
      <c r="O678">
        <v>1</v>
      </c>
      <c r="P678">
        <v>1</v>
      </c>
      <c r="Q678">
        <v>1</v>
      </c>
      <c r="R678">
        <v>1</v>
      </c>
      <c r="S678">
        <v>1</v>
      </c>
      <c r="T678">
        <v>1</v>
      </c>
      <c r="U678">
        <v>1</v>
      </c>
      <c r="V678">
        <v>1</v>
      </c>
      <c r="W678">
        <v>1</v>
      </c>
      <c r="X678">
        <v>1</v>
      </c>
      <c r="Y678">
        <v>1</v>
      </c>
      <c r="Z678">
        <v>1</v>
      </c>
      <c r="AA678">
        <v>1</v>
      </c>
      <c r="AB678">
        <v>1</v>
      </c>
      <c r="AC678">
        <v>1</v>
      </c>
      <c r="AD678">
        <v>1</v>
      </c>
      <c r="AE678">
        <v>1</v>
      </c>
      <c r="AF678">
        <v>1</v>
      </c>
      <c r="AG678">
        <v>1</v>
      </c>
      <c r="AH678">
        <v>1</v>
      </c>
      <c r="AI678">
        <v>1</v>
      </c>
      <c r="AJ678">
        <v>1</v>
      </c>
      <c r="AK678">
        <v>1</v>
      </c>
      <c r="AL678">
        <v>0</v>
      </c>
      <c r="AM678" s="49" t="s">
        <v>365</v>
      </c>
      <c r="AN678" s="49" t="s">
        <v>14</v>
      </c>
      <c r="AO678" s="49" t="s">
        <v>485</v>
      </c>
      <c r="AP678" s="49" t="s">
        <v>501</v>
      </c>
      <c r="AQ678" s="49" t="s">
        <v>11</v>
      </c>
      <c r="AR678" s="49" t="s">
        <v>487</v>
      </c>
      <c r="AS678" s="49" t="s">
        <v>488</v>
      </c>
      <c r="AT678" s="49" t="s">
        <v>489</v>
      </c>
    </row>
    <row r="679" spans="1:46" x14ac:dyDescent="0.25">
      <c r="A679">
        <v>4</v>
      </c>
      <c r="B679" t="s">
        <v>493</v>
      </c>
      <c r="C679" t="s">
        <v>606</v>
      </c>
      <c r="D679" t="s">
        <v>607</v>
      </c>
      <c r="E679" t="s">
        <v>614</v>
      </c>
      <c r="F679" t="s">
        <v>615</v>
      </c>
      <c r="G679">
        <v>1</v>
      </c>
      <c r="H679">
        <v>1</v>
      </c>
      <c r="I679">
        <v>1</v>
      </c>
      <c r="J679">
        <v>1</v>
      </c>
      <c r="K679">
        <v>1</v>
      </c>
      <c r="L679">
        <v>1</v>
      </c>
      <c r="M679">
        <v>1</v>
      </c>
      <c r="N679">
        <v>1</v>
      </c>
      <c r="O679">
        <v>1</v>
      </c>
      <c r="P679">
        <v>1</v>
      </c>
      <c r="Q679">
        <v>1</v>
      </c>
      <c r="R679">
        <v>1</v>
      </c>
      <c r="S679">
        <v>1</v>
      </c>
      <c r="T679">
        <v>1</v>
      </c>
      <c r="U679">
        <v>1</v>
      </c>
      <c r="V679">
        <v>1</v>
      </c>
      <c r="W679">
        <v>1</v>
      </c>
      <c r="X679">
        <v>1</v>
      </c>
      <c r="Y679">
        <v>1</v>
      </c>
      <c r="Z679">
        <v>1</v>
      </c>
      <c r="AA679">
        <v>1</v>
      </c>
      <c r="AB679">
        <v>1</v>
      </c>
      <c r="AC679">
        <v>1</v>
      </c>
      <c r="AD679">
        <v>1</v>
      </c>
      <c r="AE679">
        <v>1</v>
      </c>
      <c r="AF679">
        <v>1</v>
      </c>
      <c r="AG679">
        <v>1</v>
      </c>
      <c r="AH679">
        <v>1</v>
      </c>
      <c r="AI679">
        <v>1</v>
      </c>
      <c r="AJ679">
        <v>1</v>
      </c>
      <c r="AK679">
        <v>1</v>
      </c>
      <c r="AL679">
        <v>0</v>
      </c>
      <c r="AM679" s="49" t="e">
        <v>#N/A</v>
      </c>
      <c r="AN679" s="49" t="e">
        <v>#N/A</v>
      </c>
      <c r="AO679" s="49" t="e">
        <v>#N/A</v>
      </c>
      <c r="AP679" s="49" t="e">
        <v>#N/A</v>
      </c>
      <c r="AQ679" s="49" t="e">
        <v>#N/A</v>
      </c>
      <c r="AR679" s="49" t="e">
        <v>#N/A</v>
      </c>
      <c r="AS679" s="49" t="e">
        <v>#N/A</v>
      </c>
      <c r="AT679" s="49" t="e">
        <v>#N/A</v>
      </c>
    </row>
    <row r="680" spans="1:46" x14ac:dyDescent="0.25">
      <c r="A680">
        <v>4</v>
      </c>
      <c r="B680" t="s">
        <v>362</v>
      </c>
      <c r="C680" t="s">
        <v>362</v>
      </c>
      <c r="D680" t="s">
        <v>363</v>
      </c>
      <c r="E680" t="s">
        <v>614</v>
      </c>
      <c r="F680" t="s">
        <v>615</v>
      </c>
      <c r="G680">
        <v>1</v>
      </c>
      <c r="H680">
        <v>1</v>
      </c>
      <c r="I680">
        <v>1</v>
      </c>
      <c r="J680">
        <v>1</v>
      </c>
      <c r="K680">
        <v>1</v>
      </c>
      <c r="L680">
        <v>1</v>
      </c>
      <c r="M680">
        <v>1</v>
      </c>
      <c r="N680">
        <v>1</v>
      </c>
      <c r="O680">
        <v>1</v>
      </c>
      <c r="P680">
        <v>1</v>
      </c>
      <c r="Q680">
        <v>1</v>
      </c>
      <c r="R680">
        <v>1</v>
      </c>
      <c r="S680">
        <v>1</v>
      </c>
      <c r="T680">
        <v>1</v>
      </c>
      <c r="U680">
        <v>1</v>
      </c>
      <c r="V680">
        <v>1</v>
      </c>
      <c r="W680">
        <v>1</v>
      </c>
      <c r="X680">
        <v>1</v>
      </c>
      <c r="Y680">
        <v>1</v>
      </c>
      <c r="Z680">
        <v>1</v>
      </c>
      <c r="AA680">
        <v>1</v>
      </c>
      <c r="AB680">
        <v>1</v>
      </c>
      <c r="AC680">
        <v>1</v>
      </c>
      <c r="AD680">
        <v>1</v>
      </c>
      <c r="AE680">
        <v>1</v>
      </c>
      <c r="AF680">
        <v>1</v>
      </c>
      <c r="AG680">
        <v>1</v>
      </c>
      <c r="AH680">
        <v>1</v>
      </c>
      <c r="AI680">
        <v>1</v>
      </c>
      <c r="AJ680">
        <v>1</v>
      </c>
      <c r="AK680">
        <v>1</v>
      </c>
      <c r="AL680">
        <v>0</v>
      </c>
      <c r="AM680" s="49" t="s">
        <v>363</v>
      </c>
      <c r="AN680" s="49" t="s">
        <v>8</v>
      </c>
      <c r="AO680" s="49" t="s">
        <v>9</v>
      </c>
      <c r="AP680" s="49" t="s">
        <v>486</v>
      </c>
      <c r="AQ680" s="49" t="s">
        <v>9</v>
      </c>
      <c r="AR680" s="49" t="s">
        <v>495</v>
      </c>
      <c r="AS680" s="49" t="s">
        <v>488</v>
      </c>
      <c r="AT680" s="49" t="s">
        <v>489</v>
      </c>
    </row>
    <row r="681" spans="1:46" x14ac:dyDescent="0.25">
      <c r="A681">
        <v>4</v>
      </c>
      <c r="B681" t="s">
        <v>372</v>
      </c>
      <c r="C681" t="s">
        <v>372</v>
      </c>
      <c r="D681" t="s">
        <v>431</v>
      </c>
      <c r="E681" t="s">
        <v>614</v>
      </c>
      <c r="F681" t="s">
        <v>615</v>
      </c>
      <c r="G681">
        <v>1</v>
      </c>
      <c r="H681">
        <v>1</v>
      </c>
      <c r="I681">
        <v>1</v>
      </c>
      <c r="J681">
        <v>1</v>
      </c>
      <c r="K681">
        <v>1</v>
      </c>
      <c r="L681">
        <v>1</v>
      </c>
      <c r="M681">
        <v>1</v>
      </c>
      <c r="N681">
        <v>1</v>
      </c>
      <c r="O681">
        <v>1</v>
      </c>
      <c r="P681">
        <v>1</v>
      </c>
      <c r="Q681">
        <v>1</v>
      </c>
      <c r="R681">
        <v>1</v>
      </c>
      <c r="S681">
        <v>1</v>
      </c>
      <c r="T681">
        <v>1</v>
      </c>
      <c r="U681">
        <v>1</v>
      </c>
      <c r="V681">
        <v>1</v>
      </c>
      <c r="W681">
        <v>1</v>
      </c>
      <c r="X681">
        <v>1</v>
      </c>
      <c r="Y681">
        <v>1</v>
      </c>
      <c r="Z681">
        <v>1</v>
      </c>
      <c r="AA681">
        <v>1</v>
      </c>
      <c r="AB681">
        <v>1</v>
      </c>
      <c r="AC681">
        <v>1</v>
      </c>
      <c r="AD681">
        <v>1</v>
      </c>
      <c r="AE681">
        <v>1</v>
      </c>
      <c r="AF681">
        <v>1</v>
      </c>
      <c r="AG681">
        <v>1</v>
      </c>
      <c r="AH681">
        <v>1</v>
      </c>
      <c r="AI681">
        <v>1</v>
      </c>
      <c r="AJ681">
        <v>1</v>
      </c>
      <c r="AK681">
        <v>1</v>
      </c>
      <c r="AL681">
        <v>0</v>
      </c>
      <c r="AM681" s="49" t="s">
        <v>431</v>
      </c>
      <c r="AN681" s="49" t="s">
        <v>14</v>
      </c>
      <c r="AO681" s="49" t="s">
        <v>507</v>
      </c>
      <c r="AP681" s="49" t="s">
        <v>505</v>
      </c>
      <c r="AQ681" s="49" t="s">
        <v>10</v>
      </c>
      <c r="AR681" s="49" t="s">
        <v>495</v>
      </c>
      <c r="AS681" s="49" t="s">
        <v>496</v>
      </c>
      <c r="AT681" s="49" t="s">
        <v>497</v>
      </c>
    </row>
    <row r="682" spans="1:46" x14ac:dyDescent="0.25">
      <c r="A682">
        <v>4</v>
      </c>
      <c r="B682" t="s">
        <v>373</v>
      </c>
      <c r="C682" t="s">
        <v>373</v>
      </c>
      <c r="D682" t="s">
        <v>374</v>
      </c>
      <c r="E682" t="s">
        <v>614</v>
      </c>
      <c r="F682" t="s">
        <v>615</v>
      </c>
      <c r="G682">
        <v>1</v>
      </c>
      <c r="H682">
        <v>1</v>
      </c>
      <c r="I682">
        <v>1</v>
      </c>
      <c r="J682">
        <v>1</v>
      </c>
      <c r="K682">
        <v>1</v>
      </c>
      <c r="L682">
        <v>1</v>
      </c>
      <c r="M682">
        <v>1</v>
      </c>
      <c r="N682">
        <v>1</v>
      </c>
      <c r="O682">
        <v>1</v>
      </c>
      <c r="P682">
        <v>1</v>
      </c>
      <c r="Q682">
        <v>1</v>
      </c>
      <c r="R682">
        <v>1</v>
      </c>
      <c r="S682">
        <v>1</v>
      </c>
      <c r="T682">
        <v>1</v>
      </c>
      <c r="U682">
        <v>1</v>
      </c>
      <c r="V682">
        <v>1</v>
      </c>
      <c r="W682">
        <v>1</v>
      </c>
      <c r="X682">
        <v>1</v>
      </c>
      <c r="Y682">
        <v>1</v>
      </c>
      <c r="Z682">
        <v>1</v>
      </c>
      <c r="AA682">
        <v>1</v>
      </c>
      <c r="AB682">
        <v>1</v>
      </c>
      <c r="AC682">
        <v>1</v>
      </c>
      <c r="AD682">
        <v>1</v>
      </c>
      <c r="AE682">
        <v>1</v>
      </c>
      <c r="AF682">
        <v>1</v>
      </c>
      <c r="AG682">
        <v>1</v>
      </c>
      <c r="AH682">
        <v>1</v>
      </c>
      <c r="AI682">
        <v>1</v>
      </c>
      <c r="AJ682">
        <v>1</v>
      </c>
      <c r="AK682">
        <v>1</v>
      </c>
      <c r="AL682">
        <v>0</v>
      </c>
      <c r="AM682" s="49" t="s">
        <v>374</v>
      </c>
      <c r="AN682" s="49" t="s">
        <v>7</v>
      </c>
      <c r="AO682" s="49" t="s">
        <v>9</v>
      </c>
      <c r="AP682" s="49" t="s">
        <v>494</v>
      </c>
      <c r="AQ682" s="49" t="s">
        <v>9</v>
      </c>
      <c r="AR682" s="49" t="s">
        <v>487</v>
      </c>
      <c r="AS682" s="49" t="s">
        <v>488</v>
      </c>
      <c r="AT682" s="49" t="s">
        <v>489</v>
      </c>
    </row>
    <row r="683" spans="1:46" x14ac:dyDescent="0.25">
      <c r="A683">
        <v>4</v>
      </c>
      <c r="B683" t="s">
        <v>368</v>
      </c>
      <c r="C683" t="s">
        <v>368</v>
      </c>
      <c r="D683" t="s">
        <v>429</v>
      </c>
      <c r="E683" t="s">
        <v>614</v>
      </c>
      <c r="F683" t="s">
        <v>615</v>
      </c>
      <c r="G683">
        <v>1</v>
      </c>
      <c r="H683">
        <v>1</v>
      </c>
      <c r="I683">
        <v>1</v>
      </c>
      <c r="J683">
        <v>1</v>
      </c>
      <c r="K683">
        <v>1</v>
      </c>
      <c r="L683">
        <v>1</v>
      </c>
      <c r="M683">
        <v>1</v>
      </c>
      <c r="N683">
        <v>1</v>
      </c>
      <c r="O683">
        <v>1</v>
      </c>
      <c r="P683">
        <v>1</v>
      </c>
      <c r="Q683">
        <v>1</v>
      </c>
      <c r="R683">
        <v>1</v>
      </c>
      <c r="S683">
        <v>1</v>
      </c>
      <c r="T683">
        <v>1</v>
      </c>
      <c r="U683">
        <v>1</v>
      </c>
      <c r="V683">
        <v>1</v>
      </c>
      <c r="W683">
        <v>1</v>
      </c>
      <c r="X683">
        <v>1</v>
      </c>
      <c r="Y683">
        <v>1</v>
      </c>
      <c r="Z683">
        <v>1</v>
      </c>
      <c r="AA683">
        <v>1</v>
      </c>
      <c r="AB683">
        <v>1</v>
      </c>
      <c r="AC683">
        <v>1</v>
      </c>
      <c r="AD683">
        <v>1</v>
      </c>
      <c r="AE683">
        <v>1</v>
      </c>
      <c r="AF683">
        <v>1</v>
      </c>
      <c r="AG683">
        <v>1</v>
      </c>
      <c r="AH683">
        <v>1</v>
      </c>
      <c r="AI683">
        <v>1</v>
      </c>
      <c r="AJ683">
        <v>1</v>
      </c>
      <c r="AK683">
        <v>1</v>
      </c>
      <c r="AL683">
        <v>0</v>
      </c>
      <c r="AM683" s="49" t="s">
        <v>429</v>
      </c>
      <c r="AN683" s="49" t="s">
        <v>14</v>
      </c>
      <c r="AO683" s="49" t="s">
        <v>485</v>
      </c>
      <c r="AP683" s="49" t="s">
        <v>501</v>
      </c>
      <c r="AQ683" s="49" t="s">
        <v>11</v>
      </c>
      <c r="AR683" s="49" t="s">
        <v>495</v>
      </c>
      <c r="AS683" s="49" t="s">
        <v>496</v>
      </c>
      <c r="AT683" s="49" t="s">
        <v>497</v>
      </c>
    </row>
    <row r="684" spans="1:46" x14ac:dyDescent="0.25">
      <c r="A684">
        <v>4</v>
      </c>
      <c r="B684" t="s">
        <v>381</v>
      </c>
      <c r="C684" t="s">
        <v>381</v>
      </c>
      <c r="D684" t="s">
        <v>382</v>
      </c>
      <c r="E684" t="s">
        <v>614</v>
      </c>
      <c r="F684" t="s">
        <v>615</v>
      </c>
      <c r="G684">
        <v>1</v>
      </c>
      <c r="H684">
        <v>1</v>
      </c>
      <c r="I684">
        <v>1</v>
      </c>
      <c r="J684">
        <v>1</v>
      </c>
      <c r="K684">
        <v>1</v>
      </c>
      <c r="L684">
        <v>1</v>
      </c>
      <c r="M684">
        <v>1</v>
      </c>
      <c r="N684">
        <v>1</v>
      </c>
      <c r="O684">
        <v>1</v>
      </c>
      <c r="P684">
        <v>1</v>
      </c>
      <c r="Q684">
        <v>1</v>
      </c>
      <c r="R684">
        <v>1</v>
      </c>
      <c r="S684">
        <v>1</v>
      </c>
      <c r="T684">
        <v>1</v>
      </c>
      <c r="U684">
        <v>1</v>
      </c>
      <c r="V684">
        <v>1</v>
      </c>
      <c r="W684">
        <v>1</v>
      </c>
      <c r="X684">
        <v>1</v>
      </c>
      <c r="Y684">
        <v>1</v>
      </c>
      <c r="Z684">
        <v>1</v>
      </c>
      <c r="AA684">
        <v>1</v>
      </c>
      <c r="AB684">
        <v>1</v>
      </c>
      <c r="AC684">
        <v>1</v>
      </c>
      <c r="AD684">
        <v>1</v>
      </c>
      <c r="AE684">
        <v>1</v>
      </c>
      <c r="AF684">
        <v>1</v>
      </c>
      <c r="AG684">
        <v>1</v>
      </c>
      <c r="AH684">
        <v>1</v>
      </c>
      <c r="AI684">
        <v>1</v>
      </c>
      <c r="AJ684">
        <v>1</v>
      </c>
      <c r="AK684">
        <v>1</v>
      </c>
      <c r="AL684">
        <v>0</v>
      </c>
      <c r="AM684" s="49" t="s">
        <v>382</v>
      </c>
      <c r="AN684" s="49" t="s">
        <v>6</v>
      </c>
      <c r="AO684" s="49" t="s">
        <v>9</v>
      </c>
      <c r="AP684" s="49" t="s">
        <v>486</v>
      </c>
      <c r="AQ684" s="49" t="s">
        <v>9</v>
      </c>
      <c r="AR684" s="49" t="s">
        <v>487</v>
      </c>
      <c r="AS684" s="49" t="s">
        <v>488</v>
      </c>
      <c r="AT684" s="49" t="s">
        <v>489</v>
      </c>
    </row>
    <row r="685" spans="1:46" x14ac:dyDescent="0.25">
      <c r="A685">
        <v>4</v>
      </c>
      <c r="B685" t="s">
        <v>383</v>
      </c>
      <c r="C685" t="s">
        <v>383</v>
      </c>
      <c r="D685" t="s">
        <v>384</v>
      </c>
      <c r="E685" t="s">
        <v>614</v>
      </c>
      <c r="F685" t="s">
        <v>615</v>
      </c>
      <c r="G685">
        <v>1</v>
      </c>
      <c r="H685">
        <v>1</v>
      </c>
      <c r="I685">
        <v>1</v>
      </c>
      <c r="J685">
        <v>1</v>
      </c>
      <c r="K685">
        <v>1</v>
      </c>
      <c r="L685">
        <v>1</v>
      </c>
      <c r="M685">
        <v>1</v>
      </c>
      <c r="N685">
        <v>1</v>
      </c>
      <c r="O685">
        <v>1</v>
      </c>
      <c r="P685">
        <v>1</v>
      </c>
      <c r="Q685">
        <v>1</v>
      </c>
      <c r="R685">
        <v>1</v>
      </c>
      <c r="S685">
        <v>1</v>
      </c>
      <c r="T685">
        <v>1</v>
      </c>
      <c r="U685">
        <v>1</v>
      </c>
      <c r="V685">
        <v>1</v>
      </c>
      <c r="W685">
        <v>1</v>
      </c>
      <c r="X685">
        <v>1</v>
      </c>
      <c r="Y685">
        <v>1</v>
      </c>
      <c r="Z685">
        <v>1</v>
      </c>
      <c r="AA685">
        <v>1</v>
      </c>
      <c r="AB685">
        <v>1</v>
      </c>
      <c r="AC685">
        <v>1</v>
      </c>
      <c r="AD685">
        <v>1</v>
      </c>
      <c r="AE685">
        <v>1</v>
      </c>
      <c r="AF685">
        <v>1</v>
      </c>
      <c r="AG685">
        <v>1</v>
      </c>
      <c r="AH685">
        <v>1</v>
      </c>
      <c r="AI685">
        <v>1</v>
      </c>
      <c r="AJ685">
        <v>1</v>
      </c>
      <c r="AK685">
        <v>1</v>
      </c>
      <c r="AL685">
        <v>1</v>
      </c>
      <c r="AM685" s="49" t="s">
        <v>384</v>
      </c>
      <c r="AN685" s="49" t="s">
        <v>14</v>
      </c>
      <c r="AO685" s="49" t="s">
        <v>500</v>
      </c>
      <c r="AP685" s="49" t="s">
        <v>494</v>
      </c>
      <c r="AQ685" s="49" t="s">
        <v>502</v>
      </c>
      <c r="AR685" s="49" t="s">
        <v>487</v>
      </c>
      <c r="AS685" s="49" t="s">
        <v>488</v>
      </c>
      <c r="AT685" s="49" t="s">
        <v>489</v>
      </c>
    </row>
    <row r="686" spans="1:46" x14ac:dyDescent="0.25">
      <c r="A686">
        <v>4</v>
      </c>
      <c r="B686" t="s">
        <v>62</v>
      </c>
      <c r="C686" t="s">
        <v>62</v>
      </c>
      <c r="D686" t="s">
        <v>407</v>
      </c>
      <c r="E686" t="s">
        <v>614</v>
      </c>
      <c r="F686" t="s">
        <v>615</v>
      </c>
      <c r="G686">
        <v>1</v>
      </c>
      <c r="H686">
        <v>1</v>
      </c>
      <c r="I686">
        <v>1</v>
      </c>
      <c r="J686">
        <v>1</v>
      </c>
      <c r="K686">
        <v>1</v>
      </c>
      <c r="L686">
        <v>1</v>
      </c>
      <c r="M686">
        <v>1</v>
      </c>
      <c r="N686">
        <v>1</v>
      </c>
      <c r="O686">
        <v>1</v>
      </c>
      <c r="P686">
        <v>1</v>
      </c>
      <c r="Q686">
        <v>1</v>
      </c>
      <c r="R686">
        <v>1</v>
      </c>
      <c r="S686">
        <v>1</v>
      </c>
      <c r="T686">
        <v>1</v>
      </c>
      <c r="U686">
        <v>1</v>
      </c>
      <c r="V686">
        <v>1</v>
      </c>
      <c r="W686">
        <v>1</v>
      </c>
      <c r="X686">
        <v>1</v>
      </c>
      <c r="Y686">
        <v>1</v>
      </c>
      <c r="Z686">
        <v>1</v>
      </c>
      <c r="AA686">
        <v>1</v>
      </c>
      <c r="AB686">
        <v>1</v>
      </c>
      <c r="AC686">
        <v>1</v>
      </c>
      <c r="AD686">
        <v>1</v>
      </c>
      <c r="AE686">
        <v>1</v>
      </c>
      <c r="AF686">
        <v>1</v>
      </c>
      <c r="AG686">
        <v>1</v>
      </c>
      <c r="AH686">
        <v>1</v>
      </c>
      <c r="AI686">
        <v>1</v>
      </c>
      <c r="AJ686">
        <v>1</v>
      </c>
      <c r="AK686">
        <v>1</v>
      </c>
      <c r="AL686">
        <v>0</v>
      </c>
      <c r="AM686" s="49" t="s">
        <v>407</v>
      </c>
      <c r="AN686" s="49" t="s">
        <v>14</v>
      </c>
      <c r="AO686" s="49" t="s">
        <v>485</v>
      </c>
      <c r="AP686" s="49" t="s">
        <v>505</v>
      </c>
      <c r="AQ686" s="49" t="s">
        <v>13</v>
      </c>
      <c r="AR686" s="49" t="s">
        <v>495</v>
      </c>
      <c r="AS686" s="49" t="s">
        <v>496</v>
      </c>
      <c r="AT686" s="49" t="s">
        <v>497</v>
      </c>
    </row>
    <row r="687" spans="1:46" x14ac:dyDescent="0.25">
      <c r="A687">
        <v>4</v>
      </c>
      <c r="B687" t="s">
        <v>169</v>
      </c>
      <c r="C687" t="s">
        <v>169</v>
      </c>
      <c r="D687" t="s">
        <v>170</v>
      </c>
      <c r="E687" t="s">
        <v>614</v>
      </c>
      <c r="F687" t="s">
        <v>615</v>
      </c>
      <c r="G687">
        <v>1</v>
      </c>
      <c r="H687">
        <v>1</v>
      </c>
      <c r="I687">
        <v>1</v>
      </c>
      <c r="J687">
        <v>1</v>
      </c>
      <c r="K687">
        <v>1</v>
      </c>
      <c r="L687">
        <v>1</v>
      </c>
      <c r="M687">
        <v>1</v>
      </c>
      <c r="N687">
        <v>1</v>
      </c>
      <c r="O687">
        <v>1</v>
      </c>
      <c r="P687">
        <v>1</v>
      </c>
      <c r="Q687">
        <v>1</v>
      </c>
      <c r="R687">
        <v>1</v>
      </c>
      <c r="S687">
        <v>1</v>
      </c>
      <c r="T687">
        <v>1</v>
      </c>
      <c r="U687">
        <v>1</v>
      </c>
      <c r="V687">
        <v>1</v>
      </c>
      <c r="W687">
        <v>1</v>
      </c>
      <c r="X687">
        <v>1</v>
      </c>
      <c r="Y687">
        <v>1</v>
      </c>
      <c r="Z687">
        <v>1</v>
      </c>
      <c r="AA687">
        <v>1</v>
      </c>
      <c r="AB687">
        <v>1</v>
      </c>
      <c r="AC687">
        <v>1</v>
      </c>
      <c r="AD687">
        <v>1</v>
      </c>
      <c r="AE687">
        <v>1</v>
      </c>
      <c r="AF687">
        <v>1</v>
      </c>
      <c r="AG687">
        <v>1</v>
      </c>
      <c r="AH687">
        <v>1</v>
      </c>
      <c r="AI687">
        <v>1</v>
      </c>
      <c r="AJ687">
        <v>1</v>
      </c>
      <c r="AK687">
        <v>1</v>
      </c>
      <c r="AL687">
        <v>1</v>
      </c>
      <c r="AM687" s="49" t="s">
        <v>170</v>
      </c>
      <c r="AN687" s="49" t="s">
        <v>14</v>
      </c>
      <c r="AO687" s="49" t="s">
        <v>500</v>
      </c>
      <c r="AP687" s="49" t="s">
        <v>505</v>
      </c>
      <c r="AQ687" s="49" t="s">
        <v>13</v>
      </c>
      <c r="AR687" s="49" t="s">
        <v>487</v>
      </c>
      <c r="AS687" s="49" t="s">
        <v>488</v>
      </c>
      <c r="AT687" s="49" t="s">
        <v>489</v>
      </c>
    </row>
    <row r="688" spans="1:46" x14ac:dyDescent="0.25">
      <c r="A688">
        <v>4</v>
      </c>
      <c r="B688" t="s">
        <v>379</v>
      </c>
      <c r="C688" t="s">
        <v>379</v>
      </c>
      <c r="D688" t="s">
        <v>608</v>
      </c>
      <c r="E688" t="s">
        <v>614</v>
      </c>
      <c r="F688" t="s">
        <v>615</v>
      </c>
      <c r="G688">
        <v>1</v>
      </c>
      <c r="H688">
        <v>1</v>
      </c>
      <c r="I688">
        <v>1</v>
      </c>
      <c r="J688">
        <v>1</v>
      </c>
      <c r="K688">
        <v>1</v>
      </c>
      <c r="L688">
        <v>1</v>
      </c>
      <c r="M688">
        <v>1</v>
      </c>
      <c r="N688">
        <v>1</v>
      </c>
      <c r="O688">
        <v>1</v>
      </c>
      <c r="P688">
        <v>1</v>
      </c>
      <c r="Q688">
        <v>1</v>
      </c>
      <c r="R688">
        <v>1</v>
      </c>
      <c r="S688">
        <v>1</v>
      </c>
      <c r="T688">
        <v>1</v>
      </c>
      <c r="U688">
        <v>1</v>
      </c>
      <c r="V688">
        <v>1</v>
      </c>
      <c r="W688">
        <v>1</v>
      </c>
      <c r="X688">
        <v>1</v>
      </c>
      <c r="Y688">
        <v>1</v>
      </c>
      <c r="Z688">
        <v>1</v>
      </c>
      <c r="AA688">
        <v>1</v>
      </c>
      <c r="AB688">
        <v>1</v>
      </c>
      <c r="AC688">
        <v>1</v>
      </c>
      <c r="AD688">
        <v>1</v>
      </c>
      <c r="AE688">
        <v>1</v>
      </c>
      <c r="AF688">
        <v>1</v>
      </c>
      <c r="AG688">
        <v>1</v>
      </c>
      <c r="AH688">
        <v>1</v>
      </c>
      <c r="AI688">
        <v>1</v>
      </c>
      <c r="AJ688">
        <v>1</v>
      </c>
      <c r="AK688">
        <v>1</v>
      </c>
      <c r="AL688">
        <v>0</v>
      </c>
      <c r="AM688" s="49" t="s">
        <v>380</v>
      </c>
      <c r="AN688" s="49" t="s">
        <v>6</v>
      </c>
      <c r="AO688" s="49" t="s">
        <v>9</v>
      </c>
      <c r="AP688" s="49" t="s">
        <v>494</v>
      </c>
      <c r="AQ688" s="49" t="s">
        <v>9</v>
      </c>
      <c r="AR688" s="49" t="s">
        <v>487</v>
      </c>
      <c r="AS688" s="49" t="s">
        <v>488</v>
      </c>
      <c r="AT688" s="49" t="s">
        <v>489</v>
      </c>
    </row>
    <row r="689" spans="1:46" x14ac:dyDescent="0.25">
      <c r="A689">
        <v>4</v>
      </c>
      <c r="B689" t="s">
        <v>387</v>
      </c>
      <c r="C689" t="s">
        <v>387</v>
      </c>
      <c r="D689" t="s">
        <v>388</v>
      </c>
      <c r="E689" t="s">
        <v>614</v>
      </c>
      <c r="F689" t="s">
        <v>615</v>
      </c>
      <c r="G689">
        <v>1</v>
      </c>
      <c r="H689">
        <v>1</v>
      </c>
      <c r="I689">
        <v>1</v>
      </c>
      <c r="J689">
        <v>1</v>
      </c>
      <c r="K689">
        <v>1</v>
      </c>
      <c r="L689">
        <v>1</v>
      </c>
      <c r="M689">
        <v>1</v>
      </c>
      <c r="N689">
        <v>1</v>
      </c>
      <c r="O689">
        <v>1</v>
      </c>
      <c r="P689">
        <v>1</v>
      </c>
      <c r="Q689">
        <v>1</v>
      </c>
      <c r="R689">
        <v>1</v>
      </c>
      <c r="S689">
        <v>1</v>
      </c>
      <c r="T689">
        <v>1</v>
      </c>
      <c r="U689">
        <v>1</v>
      </c>
      <c r="V689">
        <v>1</v>
      </c>
      <c r="W689">
        <v>1</v>
      </c>
      <c r="X689">
        <v>1</v>
      </c>
      <c r="Y689">
        <v>1</v>
      </c>
      <c r="Z689">
        <v>1</v>
      </c>
      <c r="AA689">
        <v>1</v>
      </c>
      <c r="AB689">
        <v>1</v>
      </c>
      <c r="AC689">
        <v>1</v>
      </c>
      <c r="AD689">
        <v>1</v>
      </c>
      <c r="AE689">
        <v>1</v>
      </c>
      <c r="AF689">
        <v>1</v>
      </c>
      <c r="AG689">
        <v>1</v>
      </c>
      <c r="AH689">
        <v>1</v>
      </c>
      <c r="AI689">
        <v>1</v>
      </c>
      <c r="AJ689">
        <v>1</v>
      </c>
      <c r="AK689">
        <v>1</v>
      </c>
      <c r="AL689">
        <v>1</v>
      </c>
      <c r="AM689" s="49" t="s">
        <v>388</v>
      </c>
      <c r="AN689" s="49" t="s">
        <v>14</v>
      </c>
      <c r="AO689" s="49" t="s">
        <v>507</v>
      </c>
      <c r="AP689" s="49" t="s">
        <v>505</v>
      </c>
      <c r="AQ689" s="49" t="s">
        <v>13</v>
      </c>
      <c r="AR689" s="49" t="s">
        <v>487</v>
      </c>
      <c r="AS689" s="49" t="s">
        <v>488</v>
      </c>
      <c r="AT689" s="49" t="s">
        <v>489</v>
      </c>
    </row>
    <row r="690" spans="1:46" x14ac:dyDescent="0.25">
      <c r="A690">
        <v>4</v>
      </c>
      <c r="B690" t="s">
        <v>385</v>
      </c>
      <c r="C690" t="s">
        <v>385</v>
      </c>
      <c r="D690" t="s">
        <v>386</v>
      </c>
      <c r="E690" t="s">
        <v>614</v>
      </c>
      <c r="F690" t="s">
        <v>615</v>
      </c>
      <c r="G690">
        <v>1</v>
      </c>
      <c r="H690">
        <v>1</v>
      </c>
      <c r="I690">
        <v>1</v>
      </c>
      <c r="J690">
        <v>1</v>
      </c>
      <c r="K690">
        <v>1</v>
      </c>
      <c r="L690">
        <v>1</v>
      </c>
      <c r="M690">
        <v>1</v>
      </c>
      <c r="N690">
        <v>1</v>
      </c>
      <c r="O690">
        <v>1</v>
      </c>
      <c r="P690">
        <v>1</v>
      </c>
      <c r="Q690">
        <v>1</v>
      </c>
      <c r="R690">
        <v>1</v>
      </c>
      <c r="S690">
        <v>1</v>
      </c>
      <c r="T690">
        <v>1</v>
      </c>
      <c r="U690">
        <v>1</v>
      </c>
      <c r="V690">
        <v>1</v>
      </c>
      <c r="W690">
        <v>1</v>
      </c>
      <c r="X690">
        <v>1</v>
      </c>
      <c r="Y690">
        <v>1</v>
      </c>
      <c r="Z690">
        <v>1</v>
      </c>
      <c r="AA690">
        <v>1</v>
      </c>
      <c r="AB690">
        <v>1</v>
      </c>
      <c r="AC690">
        <v>1</v>
      </c>
      <c r="AD690">
        <v>1</v>
      </c>
      <c r="AE690">
        <v>1</v>
      </c>
      <c r="AF690">
        <v>1</v>
      </c>
      <c r="AG690">
        <v>1</v>
      </c>
      <c r="AH690">
        <v>1</v>
      </c>
      <c r="AI690">
        <v>1</v>
      </c>
      <c r="AJ690">
        <v>1</v>
      </c>
      <c r="AK690">
        <v>1</v>
      </c>
      <c r="AL690">
        <v>0</v>
      </c>
      <c r="AM690" s="49" t="s">
        <v>386</v>
      </c>
      <c r="AN690" s="49" t="s">
        <v>14</v>
      </c>
      <c r="AO690" s="49" t="s">
        <v>506</v>
      </c>
      <c r="AP690" s="49" t="s">
        <v>505</v>
      </c>
      <c r="AQ690" s="49" t="s">
        <v>10</v>
      </c>
      <c r="AR690" s="49" t="s">
        <v>487</v>
      </c>
      <c r="AS690" s="49" t="s">
        <v>488</v>
      </c>
      <c r="AT690" s="49" t="s">
        <v>489</v>
      </c>
    </row>
    <row r="691" spans="1:46" x14ac:dyDescent="0.25">
      <c r="A691">
        <v>4</v>
      </c>
      <c r="B691" t="s">
        <v>389</v>
      </c>
      <c r="C691" t="s">
        <v>389</v>
      </c>
      <c r="D691" t="s">
        <v>432</v>
      </c>
      <c r="E691" t="s">
        <v>614</v>
      </c>
      <c r="F691" t="s">
        <v>615</v>
      </c>
      <c r="G691">
        <v>1</v>
      </c>
      <c r="H691">
        <v>1</v>
      </c>
      <c r="I691">
        <v>1</v>
      </c>
      <c r="J691">
        <v>1</v>
      </c>
      <c r="K691">
        <v>1</v>
      </c>
      <c r="L691">
        <v>1</v>
      </c>
      <c r="M691">
        <v>1</v>
      </c>
      <c r="N691">
        <v>1</v>
      </c>
      <c r="O691">
        <v>1</v>
      </c>
      <c r="P691">
        <v>1</v>
      </c>
      <c r="Q691">
        <v>1</v>
      </c>
      <c r="R691">
        <v>1</v>
      </c>
      <c r="S691">
        <v>1</v>
      </c>
      <c r="T691">
        <v>1</v>
      </c>
      <c r="U691">
        <v>1</v>
      </c>
      <c r="V691">
        <v>1</v>
      </c>
      <c r="W691">
        <v>1</v>
      </c>
      <c r="X691">
        <v>1</v>
      </c>
      <c r="Y691">
        <v>1</v>
      </c>
      <c r="Z691">
        <v>1</v>
      </c>
      <c r="AA691">
        <v>1</v>
      </c>
      <c r="AB691">
        <v>1</v>
      </c>
      <c r="AC691">
        <v>1</v>
      </c>
      <c r="AD691">
        <v>1</v>
      </c>
      <c r="AE691">
        <v>1</v>
      </c>
      <c r="AF691">
        <v>1</v>
      </c>
      <c r="AG691">
        <v>1</v>
      </c>
      <c r="AH691">
        <v>1</v>
      </c>
      <c r="AI691">
        <v>1</v>
      </c>
      <c r="AJ691">
        <v>1</v>
      </c>
      <c r="AK691">
        <v>1</v>
      </c>
      <c r="AL691">
        <v>0</v>
      </c>
      <c r="AM691" s="49" t="s">
        <v>432</v>
      </c>
      <c r="AN691" s="49" t="s">
        <v>14</v>
      </c>
      <c r="AO691" s="49" t="s">
        <v>485</v>
      </c>
      <c r="AP691" s="49" t="s">
        <v>494</v>
      </c>
      <c r="AQ691" s="49" t="s">
        <v>11</v>
      </c>
      <c r="AR691" s="49" t="s">
        <v>487</v>
      </c>
      <c r="AS691" s="49" t="s">
        <v>496</v>
      </c>
      <c r="AT691" s="49" t="s">
        <v>497</v>
      </c>
    </row>
    <row r="692" spans="1:46" x14ac:dyDescent="0.25">
      <c r="A692">
        <v>4</v>
      </c>
      <c r="B692" t="s">
        <v>392</v>
      </c>
      <c r="C692" t="s">
        <v>392</v>
      </c>
      <c r="D692" t="s">
        <v>433</v>
      </c>
      <c r="E692" t="s">
        <v>614</v>
      </c>
      <c r="F692" t="s">
        <v>615</v>
      </c>
      <c r="G692">
        <v>1</v>
      </c>
      <c r="H692">
        <v>1</v>
      </c>
      <c r="I692">
        <v>1</v>
      </c>
      <c r="J692">
        <v>1</v>
      </c>
      <c r="K692">
        <v>1</v>
      </c>
      <c r="L692">
        <v>1</v>
      </c>
      <c r="M692">
        <v>1</v>
      </c>
      <c r="N692">
        <v>1</v>
      </c>
      <c r="O692">
        <v>1</v>
      </c>
      <c r="P692">
        <v>1</v>
      </c>
      <c r="Q692">
        <v>1</v>
      </c>
      <c r="R692">
        <v>1</v>
      </c>
      <c r="S692">
        <v>1</v>
      </c>
      <c r="T692">
        <v>1</v>
      </c>
      <c r="U692">
        <v>1</v>
      </c>
      <c r="V692">
        <v>1</v>
      </c>
      <c r="W692">
        <v>1</v>
      </c>
      <c r="X692">
        <v>1</v>
      </c>
      <c r="Y692">
        <v>1</v>
      </c>
      <c r="Z692">
        <v>1</v>
      </c>
      <c r="AA692">
        <v>1</v>
      </c>
      <c r="AB692">
        <v>1</v>
      </c>
      <c r="AC692">
        <v>1</v>
      </c>
      <c r="AD692">
        <v>1</v>
      </c>
      <c r="AE692">
        <v>1</v>
      </c>
      <c r="AF692">
        <v>1</v>
      </c>
      <c r="AG692">
        <v>1</v>
      </c>
      <c r="AH692">
        <v>1</v>
      </c>
      <c r="AI692">
        <v>1</v>
      </c>
      <c r="AJ692">
        <v>1</v>
      </c>
      <c r="AK692">
        <v>1</v>
      </c>
      <c r="AL692">
        <v>0</v>
      </c>
      <c r="AM692" s="49" t="s">
        <v>433</v>
      </c>
      <c r="AN692" s="49" t="s">
        <v>14</v>
      </c>
      <c r="AO692" s="49" t="s">
        <v>506</v>
      </c>
      <c r="AP692" s="49" t="s">
        <v>493</v>
      </c>
      <c r="AQ692" s="49" t="s">
        <v>10</v>
      </c>
      <c r="AR692" s="49" t="s">
        <v>495</v>
      </c>
      <c r="AS692" s="49" t="s">
        <v>496</v>
      </c>
      <c r="AT692" s="49" t="s">
        <v>497</v>
      </c>
    </row>
    <row r="693" spans="1:46" x14ac:dyDescent="0.25">
      <c r="A693">
        <v>4</v>
      </c>
      <c r="B693" t="s">
        <v>393</v>
      </c>
      <c r="C693" t="s">
        <v>393</v>
      </c>
      <c r="D693" t="s">
        <v>394</v>
      </c>
      <c r="E693" t="s">
        <v>614</v>
      </c>
      <c r="F693" t="s">
        <v>615</v>
      </c>
      <c r="G693">
        <v>1</v>
      </c>
      <c r="H693">
        <v>1</v>
      </c>
      <c r="I693">
        <v>1</v>
      </c>
      <c r="J693">
        <v>1</v>
      </c>
      <c r="K693">
        <v>1</v>
      </c>
      <c r="L693">
        <v>1</v>
      </c>
      <c r="M693">
        <v>1</v>
      </c>
      <c r="N693">
        <v>1</v>
      </c>
      <c r="O693">
        <v>1</v>
      </c>
      <c r="P693">
        <v>1</v>
      </c>
      <c r="Q693">
        <v>1</v>
      </c>
      <c r="R693">
        <v>1</v>
      </c>
      <c r="S693">
        <v>1</v>
      </c>
      <c r="T693">
        <v>1</v>
      </c>
      <c r="U693">
        <v>1</v>
      </c>
      <c r="V693">
        <v>1</v>
      </c>
      <c r="W693">
        <v>1</v>
      </c>
      <c r="X693">
        <v>1</v>
      </c>
      <c r="Y693">
        <v>1</v>
      </c>
      <c r="Z693">
        <v>1</v>
      </c>
      <c r="AA693">
        <v>1</v>
      </c>
      <c r="AB693">
        <v>1</v>
      </c>
      <c r="AC693">
        <v>1</v>
      </c>
      <c r="AD693">
        <v>1</v>
      </c>
      <c r="AE693">
        <v>1</v>
      </c>
      <c r="AF693">
        <v>1</v>
      </c>
      <c r="AG693">
        <v>1</v>
      </c>
      <c r="AH693">
        <v>1</v>
      </c>
      <c r="AI693">
        <v>1</v>
      </c>
      <c r="AJ693">
        <v>1</v>
      </c>
      <c r="AK693">
        <v>1</v>
      </c>
      <c r="AL693">
        <v>0</v>
      </c>
      <c r="AM693" s="49" t="s">
        <v>394</v>
      </c>
      <c r="AN693" s="49" t="s">
        <v>14</v>
      </c>
      <c r="AO693" s="49" t="s">
        <v>485</v>
      </c>
      <c r="AP693" s="49" t="s">
        <v>494</v>
      </c>
      <c r="AQ693" s="49" t="s">
        <v>11</v>
      </c>
      <c r="AR693" s="49" t="s">
        <v>487</v>
      </c>
      <c r="AS693" s="49" t="s">
        <v>488</v>
      </c>
      <c r="AT693" s="49" t="s">
        <v>489</v>
      </c>
    </row>
    <row r="694" spans="1:46" x14ac:dyDescent="0.25">
      <c r="A694">
        <v>4</v>
      </c>
      <c r="B694" t="s">
        <v>493</v>
      </c>
      <c r="C694" t="s">
        <v>609</v>
      </c>
      <c r="D694" t="s">
        <v>56</v>
      </c>
      <c r="E694" t="s">
        <v>614</v>
      </c>
      <c r="F694" t="s">
        <v>615</v>
      </c>
      <c r="G694">
        <v>1</v>
      </c>
      <c r="H694">
        <v>1</v>
      </c>
      <c r="I694">
        <v>1</v>
      </c>
      <c r="J694">
        <v>1</v>
      </c>
      <c r="K694">
        <v>1</v>
      </c>
      <c r="L694">
        <v>1</v>
      </c>
      <c r="M694">
        <v>1</v>
      </c>
      <c r="N694">
        <v>1</v>
      </c>
      <c r="O694">
        <v>1</v>
      </c>
      <c r="P694">
        <v>1</v>
      </c>
      <c r="Q694">
        <v>1</v>
      </c>
      <c r="R694">
        <v>1</v>
      </c>
      <c r="S694">
        <v>1</v>
      </c>
      <c r="T694">
        <v>1</v>
      </c>
      <c r="U694">
        <v>1</v>
      </c>
      <c r="V694">
        <v>1</v>
      </c>
      <c r="W694">
        <v>1</v>
      </c>
      <c r="X694">
        <v>1</v>
      </c>
      <c r="Y694">
        <v>1</v>
      </c>
      <c r="Z694">
        <v>1</v>
      </c>
      <c r="AA694">
        <v>1</v>
      </c>
      <c r="AB694">
        <v>1</v>
      </c>
      <c r="AC694">
        <v>1</v>
      </c>
      <c r="AD694">
        <v>1</v>
      </c>
      <c r="AE694">
        <v>1</v>
      </c>
      <c r="AF694">
        <v>1</v>
      </c>
      <c r="AG694">
        <v>1</v>
      </c>
      <c r="AH694">
        <v>1</v>
      </c>
      <c r="AI694">
        <v>1</v>
      </c>
      <c r="AJ694">
        <v>1</v>
      </c>
      <c r="AK694">
        <v>1</v>
      </c>
      <c r="AL694">
        <v>0</v>
      </c>
      <c r="AM694" s="49" t="e">
        <v>#N/A</v>
      </c>
      <c r="AN694" s="49" t="e">
        <v>#N/A</v>
      </c>
      <c r="AO694" s="49" t="e">
        <v>#N/A</v>
      </c>
      <c r="AP694" s="49" t="e">
        <v>#N/A</v>
      </c>
      <c r="AQ694" s="49" t="e">
        <v>#N/A</v>
      </c>
      <c r="AR694" s="49" t="e">
        <v>#N/A</v>
      </c>
      <c r="AS694" s="49" t="e">
        <v>#N/A</v>
      </c>
      <c r="AT694" s="49" t="e">
        <v>#N/A</v>
      </c>
    </row>
    <row r="695" spans="1:46" x14ac:dyDescent="0.25">
      <c r="A695">
        <v>4</v>
      </c>
      <c r="B695" t="s">
        <v>399</v>
      </c>
      <c r="C695" t="s">
        <v>399</v>
      </c>
      <c r="D695" t="s">
        <v>434</v>
      </c>
      <c r="E695" t="s">
        <v>614</v>
      </c>
      <c r="F695" t="s">
        <v>615</v>
      </c>
      <c r="G695">
        <v>1</v>
      </c>
      <c r="H695">
        <v>1</v>
      </c>
      <c r="I695">
        <v>1</v>
      </c>
      <c r="J695">
        <v>1</v>
      </c>
      <c r="K695">
        <v>1</v>
      </c>
      <c r="L695">
        <v>1</v>
      </c>
      <c r="M695">
        <v>1</v>
      </c>
      <c r="N695">
        <v>1</v>
      </c>
      <c r="O695">
        <v>1</v>
      </c>
      <c r="P695">
        <v>1</v>
      </c>
      <c r="Q695">
        <v>1</v>
      </c>
      <c r="R695">
        <v>1</v>
      </c>
      <c r="S695">
        <v>1</v>
      </c>
      <c r="T695">
        <v>1</v>
      </c>
      <c r="U695">
        <v>1</v>
      </c>
      <c r="V695">
        <v>1</v>
      </c>
      <c r="W695">
        <v>1</v>
      </c>
      <c r="X695">
        <v>1</v>
      </c>
      <c r="Y695">
        <v>1</v>
      </c>
      <c r="Z695">
        <v>1</v>
      </c>
      <c r="AA695">
        <v>1</v>
      </c>
      <c r="AB695">
        <v>1</v>
      </c>
      <c r="AC695">
        <v>1</v>
      </c>
      <c r="AD695">
        <v>1</v>
      </c>
      <c r="AE695">
        <v>1</v>
      </c>
      <c r="AF695">
        <v>1</v>
      </c>
      <c r="AG695">
        <v>1</v>
      </c>
      <c r="AH695">
        <v>1</v>
      </c>
      <c r="AI695">
        <v>1</v>
      </c>
      <c r="AJ695">
        <v>1</v>
      </c>
      <c r="AK695">
        <v>1</v>
      </c>
      <c r="AL695">
        <v>0</v>
      </c>
      <c r="AM695" s="49" t="s">
        <v>434</v>
      </c>
      <c r="AN695" s="49" t="s">
        <v>14</v>
      </c>
      <c r="AO695" s="49" t="s">
        <v>485</v>
      </c>
      <c r="AP695" s="49" t="s">
        <v>486</v>
      </c>
      <c r="AQ695" s="49" t="s">
        <v>11</v>
      </c>
      <c r="AR695" s="49" t="s">
        <v>487</v>
      </c>
      <c r="AS695" s="49" t="s">
        <v>496</v>
      </c>
      <c r="AT695" s="49" t="s">
        <v>497</v>
      </c>
    </row>
    <row r="696" spans="1:46" x14ac:dyDescent="0.25">
      <c r="A696">
        <v>4</v>
      </c>
      <c r="B696" t="s">
        <v>402</v>
      </c>
      <c r="C696" t="s">
        <v>402</v>
      </c>
      <c r="D696" t="s">
        <v>403</v>
      </c>
      <c r="E696" t="s">
        <v>614</v>
      </c>
      <c r="F696" t="s">
        <v>615</v>
      </c>
      <c r="G696">
        <v>1</v>
      </c>
      <c r="H696">
        <v>1</v>
      </c>
      <c r="I696">
        <v>1</v>
      </c>
      <c r="J696">
        <v>1</v>
      </c>
      <c r="K696">
        <v>1</v>
      </c>
      <c r="L696">
        <v>1</v>
      </c>
      <c r="M696">
        <v>1</v>
      </c>
      <c r="N696">
        <v>1</v>
      </c>
      <c r="O696">
        <v>1</v>
      </c>
      <c r="P696">
        <v>1</v>
      </c>
      <c r="Q696">
        <v>1</v>
      </c>
      <c r="R696">
        <v>1</v>
      </c>
      <c r="S696">
        <v>1</v>
      </c>
      <c r="T696">
        <v>1</v>
      </c>
      <c r="U696">
        <v>1</v>
      </c>
      <c r="V696">
        <v>1</v>
      </c>
      <c r="W696">
        <v>1</v>
      </c>
      <c r="X696">
        <v>1</v>
      </c>
      <c r="Y696">
        <v>1</v>
      </c>
      <c r="Z696">
        <v>1</v>
      </c>
      <c r="AA696">
        <v>1</v>
      </c>
      <c r="AB696">
        <v>1</v>
      </c>
      <c r="AC696">
        <v>1</v>
      </c>
      <c r="AD696">
        <v>1</v>
      </c>
      <c r="AE696">
        <v>1</v>
      </c>
      <c r="AF696">
        <v>1</v>
      </c>
      <c r="AG696">
        <v>1</v>
      </c>
      <c r="AH696">
        <v>1</v>
      </c>
      <c r="AI696">
        <v>1</v>
      </c>
      <c r="AJ696">
        <v>1</v>
      </c>
      <c r="AK696">
        <v>1</v>
      </c>
      <c r="AL696">
        <v>0</v>
      </c>
      <c r="AM696" s="49" t="s">
        <v>403</v>
      </c>
      <c r="AN696" s="49" t="s">
        <v>4</v>
      </c>
      <c r="AO696" s="49" t="s">
        <v>9</v>
      </c>
      <c r="AP696" s="49" t="s">
        <v>494</v>
      </c>
      <c r="AQ696" s="49" t="s">
        <v>9</v>
      </c>
      <c r="AR696" s="49" t="s">
        <v>495</v>
      </c>
      <c r="AS696" s="49" t="s">
        <v>488</v>
      </c>
      <c r="AT696" s="49" t="s">
        <v>489</v>
      </c>
    </row>
    <row r="697" spans="1:46" x14ac:dyDescent="0.25">
      <c r="A697">
        <v>4</v>
      </c>
      <c r="B697" t="s">
        <v>404</v>
      </c>
      <c r="C697" t="s">
        <v>404</v>
      </c>
      <c r="D697" t="s">
        <v>405</v>
      </c>
      <c r="E697" t="s">
        <v>614</v>
      </c>
      <c r="F697" t="s">
        <v>615</v>
      </c>
      <c r="G697">
        <v>1</v>
      </c>
      <c r="H697">
        <v>1</v>
      </c>
      <c r="I697">
        <v>1</v>
      </c>
      <c r="J697">
        <v>1</v>
      </c>
      <c r="K697">
        <v>1</v>
      </c>
      <c r="L697">
        <v>1</v>
      </c>
      <c r="M697">
        <v>1</v>
      </c>
      <c r="N697">
        <v>1</v>
      </c>
      <c r="O697">
        <v>1</v>
      </c>
      <c r="P697">
        <v>1</v>
      </c>
      <c r="Q697">
        <v>1</v>
      </c>
      <c r="R697">
        <v>1</v>
      </c>
      <c r="S697">
        <v>1</v>
      </c>
      <c r="T697">
        <v>1</v>
      </c>
      <c r="U697">
        <v>1</v>
      </c>
      <c r="V697">
        <v>1</v>
      </c>
      <c r="W697">
        <v>1</v>
      </c>
      <c r="X697">
        <v>1</v>
      </c>
      <c r="Y697">
        <v>1</v>
      </c>
      <c r="Z697">
        <v>1</v>
      </c>
      <c r="AA697">
        <v>1</v>
      </c>
      <c r="AB697">
        <v>1</v>
      </c>
      <c r="AC697">
        <v>1</v>
      </c>
      <c r="AD697">
        <v>1</v>
      </c>
      <c r="AE697">
        <v>1</v>
      </c>
      <c r="AF697">
        <v>1</v>
      </c>
      <c r="AG697">
        <v>1</v>
      </c>
      <c r="AH697">
        <v>1</v>
      </c>
      <c r="AI697">
        <v>1</v>
      </c>
      <c r="AJ697">
        <v>1</v>
      </c>
      <c r="AK697">
        <v>1</v>
      </c>
      <c r="AL697">
        <v>0</v>
      </c>
      <c r="AM697" s="49" t="s">
        <v>405</v>
      </c>
      <c r="AN697" s="49" t="s">
        <v>4</v>
      </c>
      <c r="AO697" s="49" t="s">
        <v>9</v>
      </c>
      <c r="AP697" s="49" t="s">
        <v>494</v>
      </c>
      <c r="AQ697" s="49" t="s">
        <v>9</v>
      </c>
      <c r="AR697" s="49" t="s">
        <v>487</v>
      </c>
      <c r="AS697" s="49" t="s">
        <v>488</v>
      </c>
      <c r="AT697" s="49" t="s">
        <v>489</v>
      </c>
    </row>
    <row r="698" spans="1:46" x14ac:dyDescent="0.25">
      <c r="A698">
        <v>5</v>
      </c>
      <c r="B698" t="s">
        <v>537</v>
      </c>
      <c r="C698" t="s">
        <v>537</v>
      </c>
      <c r="D698" t="s">
        <v>538</v>
      </c>
      <c r="E698" t="s">
        <v>616</v>
      </c>
      <c r="F698" t="s">
        <v>617</v>
      </c>
      <c r="G698">
        <v>1</v>
      </c>
      <c r="H698">
        <v>1</v>
      </c>
      <c r="I698">
        <v>1</v>
      </c>
      <c r="J698">
        <v>1</v>
      </c>
      <c r="K698">
        <v>1</v>
      </c>
      <c r="L698">
        <v>1</v>
      </c>
      <c r="M698">
        <v>1</v>
      </c>
      <c r="N698">
        <v>1</v>
      </c>
      <c r="O698">
        <v>1</v>
      </c>
      <c r="P698">
        <v>1</v>
      </c>
      <c r="Q698">
        <v>1</v>
      </c>
      <c r="R698">
        <v>1</v>
      </c>
      <c r="S698">
        <v>1</v>
      </c>
      <c r="T698">
        <v>1</v>
      </c>
      <c r="U698">
        <v>1</v>
      </c>
      <c r="V698">
        <v>1</v>
      </c>
      <c r="W698">
        <v>1</v>
      </c>
      <c r="X698">
        <v>1</v>
      </c>
      <c r="Y698">
        <v>1</v>
      </c>
      <c r="Z698">
        <v>1</v>
      </c>
      <c r="AA698">
        <v>1</v>
      </c>
      <c r="AB698">
        <v>1</v>
      </c>
      <c r="AC698">
        <v>1</v>
      </c>
      <c r="AD698">
        <v>1</v>
      </c>
      <c r="AE698">
        <v>1</v>
      </c>
      <c r="AF698">
        <v>1</v>
      </c>
      <c r="AG698">
        <v>1</v>
      </c>
      <c r="AH698">
        <v>1</v>
      </c>
      <c r="AI698">
        <v>1</v>
      </c>
      <c r="AJ698">
        <v>1</v>
      </c>
      <c r="AK698">
        <v>1</v>
      </c>
      <c r="AL698">
        <v>0</v>
      </c>
      <c r="AM698" s="49" t="e">
        <v>#N/A</v>
      </c>
      <c r="AN698" s="49" t="e">
        <v>#N/A</v>
      </c>
      <c r="AO698" s="49" t="e">
        <v>#N/A</v>
      </c>
      <c r="AP698" s="49" t="e">
        <v>#N/A</v>
      </c>
      <c r="AQ698" s="49" t="e">
        <v>#N/A</v>
      </c>
      <c r="AR698" s="49" t="e">
        <v>#N/A</v>
      </c>
      <c r="AS698" s="49" t="e">
        <v>#N/A</v>
      </c>
      <c r="AT698" s="49" t="e">
        <v>#N/A</v>
      </c>
    </row>
    <row r="699" spans="1:46" x14ac:dyDescent="0.25">
      <c r="A699">
        <v>5</v>
      </c>
      <c r="B699" t="s">
        <v>493</v>
      </c>
      <c r="C699" t="s">
        <v>541</v>
      </c>
      <c r="D699" t="s">
        <v>9</v>
      </c>
      <c r="E699" t="s">
        <v>616</v>
      </c>
      <c r="F699" t="s">
        <v>617</v>
      </c>
      <c r="G699">
        <v>1</v>
      </c>
      <c r="H699">
        <v>1</v>
      </c>
      <c r="I699">
        <v>1</v>
      </c>
      <c r="J699">
        <v>1</v>
      </c>
      <c r="K699">
        <v>1</v>
      </c>
      <c r="L699">
        <v>1</v>
      </c>
      <c r="M699">
        <v>1</v>
      </c>
      <c r="N699">
        <v>1</v>
      </c>
      <c r="O699">
        <v>1</v>
      </c>
      <c r="P699">
        <v>1</v>
      </c>
      <c r="Q699">
        <v>1</v>
      </c>
      <c r="R699">
        <v>1</v>
      </c>
      <c r="S699">
        <v>1</v>
      </c>
      <c r="T699">
        <v>1</v>
      </c>
      <c r="U699">
        <v>1</v>
      </c>
      <c r="V699">
        <v>1</v>
      </c>
      <c r="W699">
        <v>1</v>
      </c>
      <c r="X699">
        <v>1</v>
      </c>
      <c r="Y699">
        <v>1</v>
      </c>
      <c r="Z699">
        <v>1</v>
      </c>
      <c r="AA699">
        <v>1</v>
      </c>
      <c r="AB699">
        <v>1</v>
      </c>
      <c r="AC699">
        <v>1</v>
      </c>
      <c r="AD699">
        <v>1</v>
      </c>
      <c r="AE699">
        <v>1</v>
      </c>
      <c r="AF699">
        <v>1</v>
      </c>
      <c r="AG699">
        <v>1</v>
      </c>
      <c r="AH699">
        <v>1</v>
      </c>
      <c r="AI699">
        <v>1</v>
      </c>
      <c r="AJ699">
        <v>1</v>
      </c>
      <c r="AK699">
        <v>1</v>
      </c>
      <c r="AL699">
        <v>0</v>
      </c>
      <c r="AM699" s="49" t="e">
        <v>#N/A</v>
      </c>
      <c r="AN699" s="49" t="e">
        <v>#N/A</v>
      </c>
      <c r="AO699" s="49" t="e">
        <v>#N/A</v>
      </c>
      <c r="AP699" s="49" t="e">
        <v>#N/A</v>
      </c>
      <c r="AQ699" s="49" t="e">
        <v>#N/A</v>
      </c>
      <c r="AR699" s="49" t="e">
        <v>#N/A</v>
      </c>
      <c r="AS699" s="49" t="e">
        <v>#N/A</v>
      </c>
      <c r="AT699" s="49" t="e">
        <v>#N/A</v>
      </c>
    </row>
    <row r="700" spans="1:46" x14ac:dyDescent="0.25">
      <c r="A700">
        <v>5</v>
      </c>
      <c r="B700" t="s">
        <v>60</v>
      </c>
      <c r="C700" t="s">
        <v>60</v>
      </c>
      <c r="D700" t="s">
        <v>61</v>
      </c>
      <c r="E700" t="s">
        <v>616</v>
      </c>
      <c r="F700" t="s">
        <v>617</v>
      </c>
      <c r="G700">
        <v>1</v>
      </c>
      <c r="H700">
        <v>1</v>
      </c>
      <c r="I700">
        <v>1</v>
      </c>
      <c r="J700">
        <v>1</v>
      </c>
      <c r="K700">
        <v>1</v>
      </c>
      <c r="L700">
        <v>1</v>
      </c>
      <c r="M700">
        <v>1</v>
      </c>
      <c r="N700">
        <v>1</v>
      </c>
      <c r="O700">
        <v>1</v>
      </c>
      <c r="P700">
        <v>1</v>
      </c>
      <c r="Q700">
        <v>1</v>
      </c>
      <c r="R700">
        <v>1</v>
      </c>
      <c r="S700">
        <v>1</v>
      </c>
      <c r="T700">
        <v>1</v>
      </c>
      <c r="U700">
        <v>1</v>
      </c>
      <c r="V700">
        <v>1</v>
      </c>
      <c r="W700">
        <v>1</v>
      </c>
      <c r="X700">
        <v>1</v>
      </c>
      <c r="Y700">
        <v>1</v>
      </c>
      <c r="Z700">
        <v>1</v>
      </c>
      <c r="AA700">
        <v>1</v>
      </c>
      <c r="AB700">
        <v>1</v>
      </c>
      <c r="AC700">
        <v>1</v>
      </c>
      <c r="AD700">
        <v>1</v>
      </c>
      <c r="AE700">
        <v>1</v>
      </c>
      <c r="AF700">
        <v>1</v>
      </c>
      <c r="AG700">
        <v>1</v>
      </c>
      <c r="AH700">
        <v>1</v>
      </c>
      <c r="AI700">
        <v>1</v>
      </c>
      <c r="AJ700">
        <v>1</v>
      </c>
      <c r="AK700">
        <v>1</v>
      </c>
      <c r="AL700">
        <v>1</v>
      </c>
      <c r="AM700" s="49" t="s">
        <v>61</v>
      </c>
      <c r="AN700" s="49" t="s">
        <v>14</v>
      </c>
      <c r="AO700" s="49" t="s">
        <v>500</v>
      </c>
      <c r="AP700" s="49" t="s">
        <v>501</v>
      </c>
      <c r="AQ700" s="49" t="s">
        <v>502</v>
      </c>
      <c r="AR700" s="49" t="s">
        <v>487</v>
      </c>
      <c r="AS700" s="49" t="s">
        <v>488</v>
      </c>
      <c r="AT700" s="49" t="s">
        <v>489</v>
      </c>
    </row>
    <row r="701" spans="1:46" x14ac:dyDescent="0.25">
      <c r="A701">
        <v>5</v>
      </c>
      <c r="B701" t="s">
        <v>148</v>
      </c>
      <c r="C701" t="s">
        <v>148</v>
      </c>
      <c r="D701" t="s">
        <v>411</v>
      </c>
      <c r="E701" t="s">
        <v>616</v>
      </c>
      <c r="F701" t="s">
        <v>617</v>
      </c>
      <c r="G701">
        <v>1</v>
      </c>
      <c r="H701">
        <v>1</v>
      </c>
      <c r="I701">
        <v>1</v>
      </c>
      <c r="J701">
        <v>1</v>
      </c>
      <c r="K701">
        <v>1</v>
      </c>
      <c r="L701">
        <v>1</v>
      </c>
      <c r="M701">
        <v>1</v>
      </c>
      <c r="N701">
        <v>1</v>
      </c>
      <c r="O701">
        <v>1</v>
      </c>
      <c r="P701">
        <v>1</v>
      </c>
      <c r="Q701">
        <v>1</v>
      </c>
      <c r="R701">
        <v>1</v>
      </c>
      <c r="S701">
        <v>1</v>
      </c>
      <c r="T701">
        <v>1</v>
      </c>
      <c r="U701">
        <v>1</v>
      </c>
      <c r="V701">
        <v>1</v>
      </c>
      <c r="W701">
        <v>1</v>
      </c>
      <c r="X701">
        <v>1</v>
      </c>
      <c r="Y701">
        <v>1</v>
      </c>
      <c r="Z701">
        <v>1</v>
      </c>
      <c r="AA701">
        <v>1</v>
      </c>
      <c r="AB701">
        <v>1</v>
      </c>
      <c r="AC701">
        <v>1</v>
      </c>
      <c r="AD701">
        <v>1</v>
      </c>
      <c r="AE701">
        <v>1</v>
      </c>
      <c r="AF701">
        <v>1</v>
      </c>
      <c r="AG701">
        <v>1</v>
      </c>
      <c r="AH701">
        <v>1</v>
      </c>
      <c r="AI701">
        <v>1</v>
      </c>
      <c r="AJ701">
        <v>1</v>
      </c>
      <c r="AK701">
        <v>1</v>
      </c>
      <c r="AL701">
        <v>0</v>
      </c>
      <c r="AM701" s="49" t="s">
        <v>411</v>
      </c>
      <c r="AN701" s="49" t="s">
        <v>7</v>
      </c>
      <c r="AO701" s="49" t="s">
        <v>9</v>
      </c>
      <c r="AP701" s="49" t="s">
        <v>494</v>
      </c>
      <c r="AQ701" s="49" t="s">
        <v>9</v>
      </c>
      <c r="AR701" s="49" t="s">
        <v>495</v>
      </c>
      <c r="AS701" s="49" t="s">
        <v>496</v>
      </c>
      <c r="AT701" s="49" t="s">
        <v>497</v>
      </c>
    </row>
    <row r="702" spans="1:46" x14ac:dyDescent="0.25">
      <c r="A702">
        <v>5</v>
      </c>
      <c r="B702" t="s">
        <v>59</v>
      </c>
      <c r="C702" t="s">
        <v>59</v>
      </c>
      <c r="D702" t="s">
        <v>406</v>
      </c>
      <c r="E702" t="s">
        <v>616</v>
      </c>
      <c r="F702" t="s">
        <v>617</v>
      </c>
      <c r="G702">
        <v>1</v>
      </c>
      <c r="H702">
        <v>1</v>
      </c>
      <c r="I702">
        <v>1</v>
      </c>
      <c r="J702">
        <v>1</v>
      </c>
      <c r="K702">
        <v>1</v>
      </c>
      <c r="L702">
        <v>1</v>
      </c>
      <c r="M702">
        <v>1</v>
      </c>
      <c r="N702">
        <v>1</v>
      </c>
      <c r="O702">
        <v>1</v>
      </c>
      <c r="P702">
        <v>1</v>
      </c>
      <c r="Q702">
        <v>1</v>
      </c>
      <c r="R702">
        <v>1</v>
      </c>
      <c r="S702">
        <v>1</v>
      </c>
      <c r="T702">
        <v>1</v>
      </c>
      <c r="U702">
        <v>1</v>
      </c>
      <c r="V702">
        <v>1</v>
      </c>
      <c r="W702">
        <v>1</v>
      </c>
      <c r="X702">
        <v>1</v>
      </c>
      <c r="Y702">
        <v>1</v>
      </c>
      <c r="Z702">
        <v>1</v>
      </c>
      <c r="AA702">
        <v>1</v>
      </c>
      <c r="AB702">
        <v>1</v>
      </c>
      <c r="AC702">
        <v>1</v>
      </c>
      <c r="AD702">
        <v>1</v>
      </c>
      <c r="AE702">
        <v>1</v>
      </c>
      <c r="AF702">
        <v>1</v>
      </c>
      <c r="AG702">
        <v>1</v>
      </c>
      <c r="AH702">
        <v>1</v>
      </c>
      <c r="AI702">
        <v>1</v>
      </c>
      <c r="AJ702">
        <v>1</v>
      </c>
      <c r="AK702">
        <v>1</v>
      </c>
      <c r="AL702">
        <v>0</v>
      </c>
      <c r="AM702" s="49" t="s">
        <v>406</v>
      </c>
      <c r="AN702" s="49" t="s">
        <v>4</v>
      </c>
      <c r="AO702" s="49" t="s">
        <v>9</v>
      </c>
      <c r="AP702" s="49" t="s">
        <v>494</v>
      </c>
      <c r="AQ702" s="49" t="s">
        <v>9</v>
      </c>
      <c r="AR702" s="49" t="s">
        <v>495</v>
      </c>
      <c r="AS702" s="49" t="s">
        <v>496</v>
      </c>
      <c r="AT702" s="49" t="s">
        <v>497</v>
      </c>
    </row>
    <row r="703" spans="1:46" x14ac:dyDescent="0.25">
      <c r="A703">
        <v>5</v>
      </c>
      <c r="B703" t="s">
        <v>63</v>
      </c>
      <c r="C703" t="s">
        <v>63</v>
      </c>
      <c r="D703" t="s">
        <v>64</v>
      </c>
      <c r="E703" t="s">
        <v>616</v>
      </c>
      <c r="F703" t="s">
        <v>617</v>
      </c>
      <c r="G703">
        <v>1</v>
      </c>
      <c r="H703">
        <v>1</v>
      </c>
      <c r="I703">
        <v>1</v>
      </c>
      <c r="J703">
        <v>1</v>
      </c>
      <c r="K703">
        <v>1</v>
      </c>
      <c r="L703">
        <v>1</v>
      </c>
      <c r="M703">
        <v>1</v>
      </c>
      <c r="N703">
        <v>1</v>
      </c>
      <c r="O703">
        <v>1</v>
      </c>
      <c r="P703">
        <v>1</v>
      </c>
      <c r="Q703">
        <v>1</v>
      </c>
      <c r="R703">
        <v>1</v>
      </c>
      <c r="S703">
        <v>1</v>
      </c>
      <c r="T703">
        <v>1</v>
      </c>
      <c r="U703">
        <v>1</v>
      </c>
      <c r="V703">
        <v>1</v>
      </c>
      <c r="W703">
        <v>1</v>
      </c>
      <c r="X703">
        <v>1</v>
      </c>
      <c r="Y703">
        <v>1</v>
      </c>
      <c r="Z703">
        <v>1</v>
      </c>
      <c r="AA703">
        <v>1</v>
      </c>
      <c r="AB703">
        <v>1</v>
      </c>
      <c r="AC703">
        <v>1</v>
      </c>
      <c r="AD703">
        <v>1</v>
      </c>
      <c r="AE703">
        <v>1</v>
      </c>
      <c r="AF703">
        <v>1</v>
      </c>
      <c r="AG703">
        <v>1</v>
      </c>
      <c r="AH703">
        <v>1</v>
      </c>
      <c r="AI703">
        <v>1</v>
      </c>
      <c r="AJ703">
        <v>1</v>
      </c>
      <c r="AK703">
        <v>1</v>
      </c>
      <c r="AL703">
        <v>1</v>
      </c>
      <c r="AM703" s="49" t="s">
        <v>64</v>
      </c>
      <c r="AN703" s="49" t="s">
        <v>14</v>
      </c>
      <c r="AO703" s="49" t="s">
        <v>506</v>
      </c>
      <c r="AP703" s="49" t="s">
        <v>501</v>
      </c>
      <c r="AQ703" s="49" t="s">
        <v>10</v>
      </c>
      <c r="AR703" s="49" t="s">
        <v>487</v>
      </c>
      <c r="AS703" s="49" t="s">
        <v>488</v>
      </c>
      <c r="AT703" s="49" t="s">
        <v>489</v>
      </c>
    </row>
    <row r="704" spans="1:46" x14ac:dyDescent="0.25">
      <c r="A704">
        <v>5</v>
      </c>
      <c r="B704" t="s">
        <v>65</v>
      </c>
      <c r="C704" t="s">
        <v>65</v>
      </c>
      <c r="D704" t="s">
        <v>66</v>
      </c>
      <c r="E704" t="s">
        <v>616</v>
      </c>
      <c r="F704" t="s">
        <v>617</v>
      </c>
      <c r="G704">
        <v>1</v>
      </c>
      <c r="H704">
        <v>1</v>
      </c>
      <c r="I704">
        <v>1</v>
      </c>
      <c r="J704">
        <v>1</v>
      </c>
      <c r="K704">
        <v>1</v>
      </c>
      <c r="L704">
        <v>1</v>
      </c>
      <c r="M704">
        <v>1</v>
      </c>
      <c r="N704">
        <v>1</v>
      </c>
      <c r="O704">
        <v>1</v>
      </c>
      <c r="P704">
        <v>1</v>
      </c>
      <c r="Q704">
        <v>1</v>
      </c>
      <c r="R704">
        <v>1</v>
      </c>
      <c r="S704">
        <v>1</v>
      </c>
      <c r="T704">
        <v>1</v>
      </c>
      <c r="U704">
        <v>1</v>
      </c>
      <c r="V704">
        <v>1</v>
      </c>
      <c r="W704">
        <v>1</v>
      </c>
      <c r="X704">
        <v>1</v>
      </c>
      <c r="Y704">
        <v>1</v>
      </c>
      <c r="Z704">
        <v>1</v>
      </c>
      <c r="AA704">
        <v>1</v>
      </c>
      <c r="AB704">
        <v>1</v>
      </c>
      <c r="AC704">
        <v>1</v>
      </c>
      <c r="AD704">
        <v>1</v>
      </c>
      <c r="AE704">
        <v>1</v>
      </c>
      <c r="AF704">
        <v>1</v>
      </c>
      <c r="AG704">
        <v>1</v>
      </c>
      <c r="AH704">
        <v>1</v>
      </c>
      <c r="AI704">
        <v>1</v>
      </c>
      <c r="AJ704">
        <v>1</v>
      </c>
      <c r="AK704">
        <v>1</v>
      </c>
      <c r="AL704">
        <v>1</v>
      </c>
      <c r="AM704" s="49" t="s">
        <v>66</v>
      </c>
      <c r="AN704" s="49" t="s">
        <v>14</v>
      </c>
      <c r="AO704" s="49" t="s">
        <v>500</v>
      </c>
      <c r="AP704" s="49" t="s">
        <v>501</v>
      </c>
      <c r="AQ704" s="49" t="s">
        <v>502</v>
      </c>
      <c r="AR704" s="49" t="s">
        <v>487</v>
      </c>
      <c r="AS704" s="49" t="s">
        <v>488</v>
      </c>
      <c r="AT704" s="49" t="s">
        <v>489</v>
      </c>
    </row>
    <row r="705" spans="1:46" x14ac:dyDescent="0.25">
      <c r="A705">
        <v>5</v>
      </c>
      <c r="B705" t="s">
        <v>69</v>
      </c>
      <c r="C705" t="s">
        <v>69</v>
      </c>
      <c r="D705" t="s">
        <v>70</v>
      </c>
      <c r="E705" t="s">
        <v>616</v>
      </c>
      <c r="F705" t="s">
        <v>617</v>
      </c>
      <c r="G705">
        <v>1</v>
      </c>
      <c r="H705">
        <v>1</v>
      </c>
      <c r="I705">
        <v>1</v>
      </c>
      <c r="J705">
        <v>1</v>
      </c>
      <c r="K705">
        <v>1</v>
      </c>
      <c r="L705">
        <v>1</v>
      </c>
      <c r="M705">
        <v>1</v>
      </c>
      <c r="N705">
        <v>1</v>
      </c>
      <c r="O705">
        <v>1</v>
      </c>
      <c r="P705">
        <v>1</v>
      </c>
      <c r="Q705">
        <v>1</v>
      </c>
      <c r="R705">
        <v>1</v>
      </c>
      <c r="S705">
        <v>1</v>
      </c>
      <c r="T705">
        <v>1</v>
      </c>
      <c r="U705">
        <v>1</v>
      </c>
      <c r="V705">
        <v>1</v>
      </c>
      <c r="W705">
        <v>1</v>
      </c>
      <c r="X705">
        <v>1</v>
      </c>
      <c r="Y705">
        <v>1</v>
      </c>
      <c r="Z705">
        <v>1</v>
      </c>
      <c r="AA705">
        <v>1</v>
      </c>
      <c r="AB705">
        <v>1</v>
      </c>
      <c r="AC705">
        <v>1</v>
      </c>
      <c r="AD705">
        <v>1</v>
      </c>
      <c r="AE705">
        <v>1</v>
      </c>
      <c r="AF705">
        <v>1</v>
      </c>
      <c r="AG705">
        <v>1</v>
      </c>
      <c r="AH705">
        <v>1</v>
      </c>
      <c r="AI705">
        <v>1</v>
      </c>
      <c r="AJ705">
        <v>1</v>
      </c>
      <c r="AK705">
        <v>1</v>
      </c>
      <c r="AL705">
        <v>1</v>
      </c>
      <c r="AM705" s="49" t="s">
        <v>70</v>
      </c>
      <c r="AN705" s="49" t="s">
        <v>14</v>
      </c>
      <c r="AO705" s="49" t="s">
        <v>509</v>
      </c>
      <c r="AP705" s="49" t="s">
        <v>505</v>
      </c>
      <c r="AQ705" s="49" t="s">
        <v>13</v>
      </c>
      <c r="AR705" s="49" t="s">
        <v>487</v>
      </c>
      <c r="AS705" s="49" t="s">
        <v>488</v>
      </c>
      <c r="AT705" s="49" t="s">
        <v>489</v>
      </c>
    </row>
    <row r="706" spans="1:46" x14ac:dyDescent="0.25">
      <c r="A706">
        <v>5</v>
      </c>
      <c r="B706" t="s">
        <v>71</v>
      </c>
      <c r="C706" t="s">
        <v>71</v>
      </c>
      <c r="D706" t="s">
        <v>72</v>
      </c>
      <c r="E706" t="s">
        <v>616</v>
      </c>
      <c r="F706" t="s">
        <v>617</v>
      </c>
      <c r="G706">
        <v>1</v>
      </c>
      <c r="H706">
        <v>1</v>
      </c>
      <c r="I706">
        <v>1</v>
      </c>
      <c r="J706">
        <v>1</v>
      </c>
      <c r="K706">
        <v>1</v>
      </c>
      <c r="L706">
        <v>1</v>
      </c>
      <c r="M706">
        <v>1</v>
      </c>
      <c r="N706">
        <v>1</v>
      </c>
      <c r="O706">
        <v>1</v>
      </c>
      <c r="P706">
        <v>1</v>
      </c>
      <c r="Q706">
        <v>1</v>
      </c>
      <c r="R706">
        <v>1</v>
      </c>
      <c r="S706">
        <v>1</v>
      </c>
      <c r="T706">
        <v>1</v>
      </c>
      <c r="U706">
        <v>1</v>
      </c>
      <c r="V706">
        <v>1</v>
      </c>
      <c r="W706">
        <v>1</v>
      </c>
      <c r="X706">
        <v>1</v>
      </c>
      <c r="Y706">
        <v>1</v>
      </c>
      <c r="Z706">
        <v>1</v>
      </c>
      <c r="AA706">
        <v>1</v>
      </c>
      <c r="AB706">
        <v>1</v>
      </c>
      <c r="AC706">
        <v>1</v>
      </c>
      <c r="AD706">
        <v>1</v>
      </c>
      <c r="AE706">
        <v>1</v>
      </c>
      <c r="AF706">
        <v>1</v>
      </c>
      <c r="AG706">
        <v>1</v>
      </c>
      <c r="AH706">
        <v>1</v>
      </c>
      <c r="AI706">
        <v>1</v>
      </c>
      <c r="AJ706">
        <v>1</v>
      </c>
      <c r="AK706">
        <v>1</v>
      </c>
      <c r="AL706">
        <v>1</v>
      </c>
      <c r="AM706" s="49" t="s">
        <v>72</v>
      </c>
      <c r="AN706" s="49" t="s">
        <v>14</v>
      </c>
      <c r="AO706" s="49" t="s">
        <v>500</v>
      </c>
      <c r="AP706" s="49" t="s">
        <v>505</v>
      </c>
      <c r="AQ706" s="49" t="s">
        <v>13</v>
      </c>
      <c r="AR706" s="49" t="s">
        <v>487</v>
      </c>
      <c r="AS706" s="49" t="s">
        <v>488</v>
      </c>
      <c r="AT706" s="49" t="s">
        <v>489</v>
      </c>
    </row>
    <row r="707" spans="1:46" x14ac:dyDescent="0.25">
      <c r="A707">
        <v>5</v>
      </c>
      <c r="B707" t="s">
        <v>73</v>
      </c>
      <c r="C707" t="s">
        <v>73</v>
      </c>
      <c r="D707" t="s">
        <v>408</v>
      </c>
      <c r="E707" t="s">
        <v>616</v>
      </c>
      <c r="F707" t="s">
        <v>617</v>
      </c>
      <c r="G707">
        <v>1</v>
      </c>
      <c r="H707">
        <v>1</v>
      </c>
      <c r="I707">
        <v>1</v>
      </c>
      <c r="J707">
        <v>1</v>
      </c>
      <c r="K707">
        <v>1</v>
      </c>
      <c r="L707">
        <v>1</v>
      </c>
      <c r="M707">
        <v>1</v>
      </c>
      <c r="N707">
        <v>1</v>
      </c>
      <c r="O707">
        <v>1</v>
      </c>
      <c r="P707">
        <v>1</v>
      </c>
      <c r="Q707">
        <v>1</v>
      </c>
      <c r="R707">
        <v>1</v>
      </c>
      <c r="S707">
        <v>1</v>
      </c>
      <c r="T707">
        <v>1</v>
      </c>
      <c r="U707">
        <v>1</v>
      </c>
      <c r="V707">
        <v>1</v>
      </c>
      <c r="W707">
        <v>1</v>
      </c>
      <c r="X707">
        <v>1</v>
      </c>
      <c r="Y707">
        <v>1</v>
      </c>
      <c r="Z707">
        <v>1</v>
      </c>
      <c r="AA707">
        <v>1</v>
      </c>
      <c r="AB707">
        <v>1</v>
      </c>
      <c r="AC707">
        <v>1</v>
      </c>
      <c r="AD707">
        <v>1</v>
      </c>
      <c r="AE707">
        <v>1</v>
      </c>
      <c r="AF707">
        <v>1</v>
      </c>
      <c r="AG707">
        <v>1</v>
      </c>
      <c r="AH707">
        <v>1</v>
      </c>
      <c r="AI707">
        <v>1</v>
      </c>
      <c r="AJ707">
        <v>1</v>
      </c>
      <c r="AK707">
        <v>1</v>
      </c>
      <c r="AL707">
        <v>1</v>
      </c>
      <c r="AM707" s="49" t="s">
        <v>408</v>
      </c>
      <c r="AN707" s="49" t="s">
        <v>14</v>
      </c>
      <c r="AO707" s="49" t="s">
        <v>500</v>
      </c>
      <c r="AP707" s="49" t="s">
        <v>501</v>
      </c>
      <c r="AQ707" s="49" t="s">
        <v>502</v>
      </c>
      <c r="AR707" s="49" t="s">
        <v>495</v>
      </c>
      <c r="AS707" s="49" t="s">
        <v>496</v>
      </c>
      <c r="AT707" s="49" t="s">
        <v>497</v>
      </c>
    </row>
    <row r="708" spans="1:46" x14ac:dyDescent="0.25">
      <c r="A708">
        <v>5</v>
      </c>
      <c r="B708" t="s">
        <v>86</v>
      </c>
      <c r="C708" t="s">
        <v>86</v>
      </c>
      <c r="D708" t="s">
        <v>87</v>
      </c>
      <c r="E708" t="s">
        <v>616</v>
      </c>
      <c r="F708" t="s">
        <v>617</v>
      </c>
      <c r="G708">
        <v>1</v>
      </c>
      <c r="H708">
        <v>1</v>
      </c>
      <c r="I708">
        <v>1</v>
      </c>
      <c r="J708">
        <v>1</v>
      </c>
      <c r="K708">
        <v>1</v>
      </c>
      <c r="L708">
        <v>1</v>
      </c>
      <c r="M708">
        <v>1</v>
      </c>
      <c r="N708">
        <v>1</v>
      </c>
      <c r="O708">
        <v>1</v>
      </c>
      <c r="P708">
        <v>1</v>
      </c>
      <c r="Q708">
        <v>1</v>
      </c>
      <c r="R708">
        <v>1</v>
      </c>
      <c r="S708">
        <v>1</v>
      </c>
      <c r="T708">
        <v>1</v>
      </c>
      <c r="U708">
        <v>1</v>
      </c>
      <c r="V708">
        <v>1</v>
      </c>
      <c r="W708">
        <v>1</v>
      </c>
      <c r="X708">
        <v>1</v>
      </c>
      <c r="Y708">
        <v>1</v>
      </c>
      <c r="Z708">
        <v>1</v>
      </c>
      <c r="AA708">
        <v>1</v>
      </c>
      <c r="AB708">
        <v>1</v>
      </c>
      <c r="AC708">
        <v>1</v>
      </c>
      <c r="AD708">
        <v>1</v>
      </c>
      <c r="AE708">
        <v>1</v>
      </c>
      <c r="AF708">
        <v>1</v>
      </c>
      <c r="AG708">
        <v>1</v>
      </c>
      <c r="AH708">
        <v>1</v>
      </c>
      <c r="AI708">
        <v>1</v>
      </c>
      <c r="AJ708">
        <v>1</v>
      </c>
      <c r="AK708">
        <v>1</v>
      </c>
      <c r="AL708">
        <v>0</v>
      </c>
      <c r="AM708" s="49" t="s">
        <v>87</v>
      </c>
      <c r="AN708" s="49" t="s">
        <v>14</v>
      </c>
      <c r="AO708" s="49" t="s">
        <v>485</v>
      </c>
      <c r="AP708" s="49" t="s">
        <v>505</v>
      </c>
      <c r="AQ708" s="49" t="s">
        <v>13</v>
      </c>
      <c r="AR708" s="49" t="s">
        <v>495</v>
      </c>
      <c r="AS708" s="49" t="s">
        <v>488</v>
      </c>
      <c r="AT708" s="49" t="s">
        <v>489</v>
      </c>
    </row>
    <row r="709" spans="1:46" x14ac:dyDescent="0.25">
      <c r="A709">
        <v>5</v>
      </c>
      <c r="B709" t="s">
        <v>82</v>
      </c>
      <c r="C709" t="s">
        <v>82</v>
      </c>
      <c r="D709" t="s">
        <v>83</v>
      </c>
      <c r="E709" t="s">
        <v>616</v>
      </c>
      <c r="F709" t="s">
        <v>617</v>
      </c>
      <c r="G709">
        <v>1</v>
      </c>
      <c r="H709">
        <v>1</v>
      </c>
      <c r="I709">
        <v>1</v>
      </c>
      <c r="J709">
        <v>1</v>
      </c>
      <c r="K709">
        <v>1</v>
      </c>
      <c r="L709">
        <v>1</v>
      </c>
      <c r="M709">
        <v>1</v>
      </c>
      <c r="N709">
        <v>1</v>
      </c>
      <c r="O709">
        <v>1</v>
      </c>
      <c r="P709">
        <v>1</v>
      </c>
      <c r="Q709">
        <v>1</v>
      </c>
      <c r="R709">
        <v>1</v>
      </c>
      <c r="S709">
        <v>1</v>
      </c>
      <c r="T709">
        <v>1</v>
      </c>
      <c r="U709">
        <v>1</v>
      </c>
      <c r="V709">
        <v>1</v>
      </c>
      <c r="W709">
        <v>1</v>
      </c>
      <c r="X709">
        <v>1</v>
      </c>
      <c r="Y709">
        <v>1</v>
      </c>
      <c r="Z709">
        <v>1</v>
      </c>
      <c r="AA709">
        <v>1</v>
      </c>
      <c r="AB709">
        <v>1</v>
      </c>
      <c r="AC709">
        <v>1</v>
      </c>
      <c r="AD709">
        <v>1</v>
      </c>
      <c r="AE709">
        <v>1</v>
      </c>
      <c r="AF709">
        <v>1</v>
      </c>
      <c r="AG709">
        <v>1</v>
      </c>
      <c r="AH709">
        <v>1</v>
      </c>
      <c r="AI709">
        <v>1</v>
      </c>
      <c r="AJ709">
        <v>1</v>
      </c>
      <c r="AK709">
        <v>1</v>
      </c>
      <c r="AL709">
        <v>0</v>
      </c>
      <c r="AM709" s="49" t="s">
        <v>83</v>
      </c>
      <c r="AN709" s="49" t="s">
        <v>14</v>
      </c>
      <c r="AO709" s="49" t="s">
        <v>485</v>
      </c>
      <c r="AP709" s="49" t="s">
        <v>494</v>
      </c>
      <c r="AQ709" s="49" t="s">
        <v>11</v>
      </c>
      <c r="AR709" s="49" t="s">
        <v>487</v>
      </c>
      <c r="AS709" s="49" t="s">
        <v>488</v>
      </c>
      <c r="AT709" s="49" t="s">
        <v>489</v>
      </c>
    </row>
    <row r="710" spans="1:46" x14ac:dyDescent="0.25">
      <c r="A710">
        <v>5</v>
      </c>
      <c r="B710" t="s">
        <v>92</v>
      </c>
      <c r="C710" t="s">
        <v>92</v>
      </c>
      <c r="D710" t="s">
        <v>93</v>
      </c>
      <c r="E710" t="s">
        <v>616</v>
      </c>
      <c r="F710" t="s">
        <v>617</v>
      </c>
      <c r="G710">
        <v>1</v>
      </c>
      <c r="H710">
        <v>1</v>
      </c>
      <c r="I710">
        <v>1</v>
      </c>
      <c r="J710">
        <v>1</v>
      </c>
      <c r="K710">
        <v>1</v>
      </c>
      <c r="L710">
        <v>1</v>
      </c>
      <c r="M710">
        <v>1</v>
      </c>
      <c r="N710">
        <v>1</v>
      </c>
      <c r="O710">
        <v>1</v>
      </c>
      <c r="P710">
        <v>1</v>
      </c>
      <c r="Q710">
        <v>1</v>
      </c>
      <c r="R710">
        <v>1</v>
      </c>
      <c r="S710">
        <v>1</v>
      </c>
      <c r="T710">
        <v>1</v>
      </c>
      <c r="U710">
        <v>1</v>
      </c>
      <c r="V710">
        <v>1</v>
      </c>
      <c r="W710">
        <v>1</v>
      </c>
      <c r="X710">
        <v>1</v>
      </c>
      <c r="Y710">
        <v>1</v>
      </c>
      <c r="Z710">
        <v>1</v>
      </c>
      <c r="AA710">
        <v>1</v>
      </c>
      <c r="AB710">
        <v>1</v>
      </c>
      <c r="AC710">
        <v>1</v>
      </c>
      <c r="AD710">
        <v>1</v>
      </c>
      <c r="AE710">
        <v>1</v>
      </c>
      <c r="AF710">
        <v>1</v>
      </c>
      <c r="AG710">
        <v>1</v>
      </c>
      <c r="AH710">
        <v>1</v>
      </c>
      <c r="AI710">
        <v>1</v>
      </c>
      <c r="AJ710">
        <v>1</v>
      </c>
      <c r="AK710">
        <v>1</v>
      </c>
      <c r="AL710">
        <v>0</v>
      </c>
      <c r="AM710" s="49" t="s">
        <v>93</v>
      </c>
      <c r="AN710" s="49" t="s">
        <v>14</v>
      </c>
      <c r="AO710" s="49" t="s">
        <v>500</v>
      </c>
      <c r="AP710" s="49" t="s">
        <v>501</v>
      </c>
      <c r="AQ710" s="49" t="s">
        <v>502</v>
      </c>
      <c r="AR710" s="49" t="s">
        <v>495</v>
      </c>
      <c r="AS710" s="49" t="s">
        <v>488</v>
      </c>
      <c r="AT710" s="49" t="s">
        <v>489</v>
      </c>
    </row>
    <row r="711" spans="1:46" x14ac:dyDescent="0.25">
      <c r="A711">
        <v>5</v>
      </c>
      <c r="B711" t="s">
        <v>76</v>
      </c>
      <c r="C711" t="s">
        <v>76</v>
      </c>
      <c r="D711" t="s">
        <v>77</v>
      </c>
      <c r="E711" t="s">
        <v>616</v>
      </c>
      <c r="F711" t="s">
        <v>617</v>
      </c>
      <c r="G711">
        <v>1</v>
      </c>
      <c r="H711">
        <v>1</v>
      </c>
      <c r="I711">
        <v>1</v>
      </c>
      <c r="J711">
        <v>1</v>
      </c>
      <c r="K711">
        <v>1</v>
      </c>
      <c r="L711">
        <v>1</v>
      </c>
      <c r="M711">
        <v>1</v>
      </c>
      <c r="N711">
        <v>1</v>
      </c>
      <c r="O711">
        <v>1</v>
      </c>
      <c r="P711">
        <v>1</v>
      </c>
      <c r="Q711">
        <v>1</v>
      </c>
      <c r="R711">
        <v>1</v>
      </c>
      <c r="S711">
        <v>1</v>
      </c>
      <c r="T711">
        <v>1</v>
      </c>
      <c r="U711">
        <v>1</v>
      </c>
      <c r="V711">
        <v>1</v>
      </c>
      <c r="W711">
        <v>1</v>
      </c>
      <c r="X711">
        <v>1</v>
      </c>
      <c r="Y711">
        <v>1</v>
      </c>
      <c r="Z711">
        <v>1</v>
      </c>
      <c r="AA711">
        <v>1</v>
      </c>
      <c r="AB711">
        <v>1</v>
      </c>
      <c r="AC711">
        <v>1</v>
      </c>
      <c r="AD711">
        <v>1</v>
      </c>
      <c r="AE711">
        <v>1</v>
      </c>
      <c r="AF711">
        <v>1</v>
      </c>
      <c r="AG711">
        <v>1</v>
      </c>
      <c r="AH711">
        <v>1</v>
      </c>
      <c r="AI711">
        <v>1</v>
      </c>
      <c r="AJ711">
        <v>1</v>
      </c>
      <c r="AK711">
        <v>1</v>
      </c>
      <c r="AL711">
        <v>1</v>
      </c>
      <c r="AM711" s="49" t="s">
        <v>77</v>
      </c>
      <c r="AN711" s="49" t="s">
        <v>14</v>
      </c>
      <c r="AO711" s="49" t="s">
        <v>500</v>
      </c>
      <c r="AP711" s="49" t="s">
        <v>505</v>
      </c>
      <c r="AQ711" s="49" t="s">
        <v>13</v>
      </c>
      <c r="AR711" s="49" t="s">
        <v>487</v>
      </c>
      <c r="AS711" s="49" t="s">
        <v>488</v>
      </c>
      <c r="AT711" s="49" t="s">
        <v>489</v>
      </c>
    </row>
    <row r="712" spans="1:46" x14ac:dyDescent="0.25">
      <c r="A712">
        <v>5</v>
      </c>
      <c r="B712" t="s">
        <v>78</v>
      </c>
      <c r="C712" t="s">
        <v>78</v>
      </c>
      <c r="D712" t="s">
        <v>79</v>
      </c>
      <c r="E712" t="s">
        <v>616</v>
      </c>
      <c r="F712" t="s">
        <v>617</v>
      </c>
      <c r="G712">
        <v>1</v>
      </c>
      <c r="H712">
        <v>1</v>
      </c>
      <c r="I712">
        <v>1</v>
      </c>
      <c r="J712">
        <v>1</v>
      </c>
      <c r="K712">
        <v>1</v>
      </c>
      <c r="L712">
        <v>1</v>
      </c>
      <c r="M712">
        <v>1</v>
      </c>
      <c r="N712">
        <v>1</v>
      </c>
      <c r="O712">
        <v>1</v>
      </c>
      <c r="P712">
        <v>1</v>
      </c>
      <c r="Q712">
        <v>1</v>
      </c>
      <c r="R712">
        <v>1</v>
      </c>
      <c r="S712">
        <v>1</v>
      </c>
      <c r="T712">
        <v>1</v>
      </c>
      <c r="U712">
        <v>1</v>
      </c>
      <c r="V712">
        <v>1</v>
      </c>
      <c r="W712">
        <v>1</v>
      </c>
      <c r="X712">
        <v>1</v>
      </c>
      <c r="Y712">
        <v>1</v>
      </c>
      <c r="Z712">
        <v>1</v>
      </c>
      <c r="AA712">
        <v>1</v>
      </c>
      <c r="AB712">
        <v>1</v>
      </c>
      <c r="AC712">
        <v>1</v>
      </c>
      <c r="AD712">
        <v>1</v>
      </c>
      <c r="AE712">
        <v>1</v>
      </c>
      <c r="AF712">
        <v>1</v>
      </c>
      <c r="AG712">
        <v>1</v>
      </c>
      <c r="AH712">
        <v>1</v>
      </c>
      <c r="AI712">
        <v>1</v>
      </c>
      <c r="AJ712">
        <v>1</v>
      </c>
      <c r="AK712">
        <v>1</v>
      </c>
      <c r="AL712">
        <v>0</v>
      </c>
      <c r="AM712" s="49" t="s">
        <v>79</v>
      </c>
      <c r="AN712" s="49" t="s">
        <v>8</v>
      </c>
      <c r="AO712" s="49" t="s">
        <v>9</v>
      </c>
      <c r="AP712" s="49" t="s">
        <v>494</v>
      </c>
      <c r="AQ712" s="49" t="s">
        <v>9</v>
      </c>
      <c r="AR712" s="49" t="s">
        <v>487</v>
      </c>
      <c r="AS712" s="49" t="s">
        <v>488</v>
      </c>
      <c r="AT712" s="49" t="s">
        <v>489</v>
      </c>
    </row>
    <row r="713" spans="1:46" x14ac:dyDescent="0.25">
      <c r="A713">
        <v>5</v>
      </c>
      <c r="B713" t="s">
        <v>96</v>
      </c>
      <c r="C713" t="s">
        <v>96</v>
      </c>
      <c r="D713" t="s">
        <v>97</v>
      </c>
      <c r="E713" t="s">
        <v>616</v>
      </c>
      <c r="F713" t="s">
        <v>617</v>
      </c>
      <c r="G713">
        <v>1</v>
      </c>
      <c r="H713">
        <v>1</v>
      </c>
      <c r="I713">
        <v>1</v>
      </c>
      <c r="J713">
        <v>1</v>
      </c>
      <c r="K713">
        <v>1</v>
      </c>
      <c r="L713">
        <v>1</v>
      </c>
      <c r="M713">
        <v>1</v>
      </c>
      <c r="N713">
        <v>1</v>
      </c>
      <c r="O713">
        <v>1</v>
      </c>
      <c r="P713">
        <v>1</v>
      </c>
      <c r="Q713">
        <v>1</v>
      </c>
      <c r="R713">
        <v>1</v>
      </c>
      <c r="S713">
        <v>1</v>
      </c>
      <c r="T713">
        <v>1</v>
      </c>
      <c r="U713">
        <v>1</v>
      </c>
      <c r="V713">
        <v>1</v>
      </c>
      <c r="W713">
        <v>1</v>
      </c>
      <c r="X713">
        <v>1</v>
      </c>
      <c r="Y713">
        <v>1</v>
      </c>
      <c r="Z713">
        <v>1</v>
      </c>
      <c r="AA713">
        <v>1</v>
      </c>
      <c r="AB713">
        <v>1</v>
      </c>
      <c r="AC713">
        <v>1</v>
      </c>
      <c r="AD713">
        <v>1</v>
      </c>
      <c r="AE713">
        <v>1</v>
      </c>
      <c r="AF713">
        <v>1</v>
      </c>
      <c r="AG713">
        <v>1</v>
      </c>
      <c r="AH713">
        <v>1</v>
      </c>
      <c r="AI713">
        <v>1</v>
      </c>
      <c r="AJ713">
        <v>1</v>
      </c>
      <c r="AK713">
        <v>1</v>
      </c>
      <c r="AL713">
        <v>0</v>
      </c>
      <c r="AM713" s="49" t="s">
        <v>97</v>
      </c>
      <c r="AN713" s="49" t="s">
        <v>14</v>
      </c>
      <c r="AO713" s="49" t="s">
        <v>506</v>
      </c>
      <c r="AP713" s="49" t="s">
        <v>494</v>
      </c>
      <c r="AQ713" s="49" t="s">
        <v>10</v>
      </c>
      <c r="AR713" s="49" t="s">
        <v>495</v>
      </c>
      <c r="AS713" s="49" t="s">
        <v>488</v>
      </c>
      <c r="AT713" s="49" t="s">
        <v>489</v>
      </c>
    </row>
    <row r="714" spans="1:46" x14ac:dyDescent="0.25">
      <c r="A714">
        <v>5</v>
      </c>
      <c r="B714" t="s">
        <v>90</v>
      </c>
      <c r="C714" t="s">
        <v>90</v>
      </c>
      <c r="D714" t="s">
        <v>91</v>
      </c>
      <c r="E714" t="s">
        <v>616</v>
      </c>
      <c r="F714" t="s">
        <v>617</v>
      </c>
      <c r="G714">
        <v>1</v>
      </c>
      <c r="H714">
        <v>1</v>
      </c>
      <c r="I714">
        <v>1</v>
      </c>
      <c r="J714">
        <v>1</v>
      </c>
      <c r="K714">
        <v>1</v>
      </c>
      <c r="L714">
        <v>1</v>
      </c>
      <c r="M714">
        <v>1</v>
      </c>
      <c r="N714">
        <v>1</v>
      </c>
      <c r="O714">
        <v>1</v>
      </c>
      <c r="P714">
        <v>1</v>
      </c>
      <c r="Q714">
        <v>1</v>
      </c>
      <c r="R714">
        <v>1</v>
      </c>
      <c r="S714">
        <v>1</v>
      </c>
      <c r="T714">
        <v>1</v>
      </c>
      <c r="U714">
        <v>1</v>
      </c>
      <c r="V714">
        <v>1</v>
      </c>
      <c r="W714">
        <v>1</v>
      </c>
      <c r="X714">
        <v>1</v>
      </c>
      <c r="Y714">
        <v>1</v>
      </c>
      <c r="Z714">
        <v>1</v>
      </c>
      <c r="AA714">
        <v>1</v>
      </c>
      <c r="AB714">
        <v>1</v>
      </c>
      <c r="AC714">
        <v>1</v>
      </c>
      <c r="AD714">
        <v>1</v>
      </c>
      <c r="AE714">
        <v>1</v>
      </c>
      <c r="AF714">
        <v>1</v>
      </c>
      <c r="AG714">
        <v>1</v>
      </c>
      <c r="AH714">
        <v>1</v>
      </c>
      <c r="AI714">
        <v>1</v>
      </c>
      <c r="AJ714">
        <v>1</v>
      </c>
      <c r="AK714">
        <v>1</v>
      </c>
      <c r="AL714">
        <v>1</v>
      </c>
      <c r="AM714" s="49" t="s">
        <v>91</v>
      </c>
      <c r="AN714" s="49" t="s">
        <v>14</v>
      </c>
      <c r="AO714" s="49" t="s">
        <v>500</v>
      </c>
      <c r="AP714" s="49" t="s">
        <v>501</v>
      </c>
      <c r="AQ714" s="49" t="s">
        <v>502</v>
      </c>
      <c r="AR714" s="49" t="s">
        <v>487</v>
      </c>
      <c r="AS714" s="49" t="s">
        <v>488</v>
      </c>
      <c r="AT714" s="49" t="s">
        <v>489</v>
      </c>
    </row>
    <row r="715" spans="1:46" x14ac:dyDescent="0.25">
      <c r="A715">
        <v>5</v>
      </c>
      <c r="B715" t="s">
        <v>105</v>
      </c>
      <c r="C715" t="s">
        <v>105</v>
      </c>
      <c r="D715" t="s">
        <v>106</v>
      </c>
      <c r="E715" t="s">
        <v>616</v>
      </c>
      <c r="F715" t="s">
        <v>617</v>
      </c>
      <c r="G715">
        <v>1</v>
      </c>
      <c r="H715">
        <v>1</v>
      </c>
      <c r="I715">
        <v>1</v>
      </c>
      <c r="J715">
        <v>1</v>
      </c>
      <c r="K715">
        <v>1</v>
      </c>
      <c r="L715">
        <v>1</v>
      </c>
      <c r="M715">
        <v>1</v>
      </c>
      <c r="N715">
        <v>1</v>
      </c>
      <c r="O715">
        <v>1</v>
      </c>
      <c r="P715">
        <v>1</v>
      </c>
      <c r="Q715">
        <v>1</v>
      </c>
      <c r="R715">
        <v>1</v>
      </c>
      <c r="S715">
        <v>1</v>
      </c>
      <c r="T715">
        <v>1</v>
      </c>
      <c r="U715">
        <v>1</v>
      </c>
      <c r="V715">
        <v>1</v>
      </c>
      <c r="W715">
        <v>1</v>
      </c>
      <c r="X715">
        <v>1</v>
      </c>
      <c r="Y715">
        <v>1</v>
      </c>
      <c r="Z715">
        <v>1</v>
      </c>
      <c r="AA715">
        <v>1</v>
      </c>
      <c r="AB715">
        <v>1</v>
      </c>
      <c r="AC715">
        <v>1</v>
      </c>
      <c r="AD715">
        <v>1</v>
      </c>
      <c r="AE715">
        <v>1</v>
      </c>
      <c r="AF715">
        <v>1</v>
      </c>
      <c r="AG715">
        <v>1</v>
      </c>
      <c r="AH715">
        <v>1</v>
      </c>
      <c r="AI715">
        <v>1</v>
      </c>
      <c r="AJ715">
        <v>1</v>
      </c>
      <c r="AK715">
        <v>1</v>
      </c>
      <c r="AL715">
        <v>0</v>
      </c>
      <c r="AM715" s="49" t="s">
        <v>106</v>
      </c>
      <c r="AN715" s="49" t="s">
        <v>4</v>
      </c>
      <c r="AO715" s="49" t="s">
        <v>9</v>
      </c>
      <c r="AP715" s="49" t="s">
        <v>501</v>
      </c>
      <c r="AQ715" s="49" t="s">
        <v>9</v>
      </c>
      <c r="AR715" s="49" t="s">
        <v>495</v>
      </c>
      <c r="AS715" s="49" t="s">
        <v>488</v>
      </c>
      <c r="AT715" s="49" t="s">
        <v>489</v>
      </c>
    </row>
    <row r="716" spans="1:46" x14ac:dyDescent="0.25">
      <c r="A716">
        <v>5</v>
      </c>
      <c r="B716" t="s">
        <v>98</v>
      </c>
      <c r="C716" t="s">
        <v>98</v>
      </c>
      <c r="D716" t="s">
        <v>99</v>
      </c>
      <c r="E716" t="s">
        <v>616</v>
      </c>
      <c r="F716" t="s">
        <v>617</v>
      </c>
      <c r="G716">
        <v>1</v>
      </c>
      <c r="H716">
        <v>1</v>
      </c>
      <c r="I716">
        <v>1</v>
      </c>
      <c r="J716">
        <v>1</v>
      </c>
      <c r="K716">
        <v>1</v>
      </c>
      <c r="L716">
        <v>1</v>
      </c>
      <c r="M716">
        <v>1</v>
      </c>
      <c r="N716">
        <v>1</v>
      </c>
      <c r="O716">
        <v>1</v>
      </c>
      <c r="P716">
        <v>1</v>
      </c>
      <c r="Q716">
        <v>1</v>
      </c>
      <c r="R716">
        <v>1</v>
      </c>
      <c r="S716">
        <v>1</v>
      </c>
      <c r="T716">
        <v>1</v>
      </c>
      <c r="U716">
        <v>1</v>
      </c>
      <c r="V716">
        <v>1</v>
      </c>
      <c r="W716">
        <v>1</v>
      </c>
      <c r="X716">
        <v>1</v>
      </c>
      <c r="Y716">
        <v>1</v>
      </c>
      <c r="Z716">
        <v>1</v>
      </c>
      <c r="AA716">
        <v>1</v>
      </c>
      <c r="AB716">
        <v>1</v>
      </c>
      <c r="AC716">
        <v>1</v>
      </c>
      <c r="AD716">
        <v>1</v>
      </c>
      <c r="AE716">
        <v>1</v>
      </c>
      <c r="AF716">
        <v>1</v>
      </c>
      <c r="AG716">
        <v>1</v>
      </c>
      <c r="AH716">
        <v>1</v>
      </c>
      <c r="AI716">
        <v>1</v>
      </c>
      <c r="AJ716">
        <v>1</v>
      </c>
      <c r="AK716">
        <v>1</v>
      </c>
      <c r="AL716">
        <v>1</v>
      </c>
      <c r="AM716" s="49" t="s">
        <v>99</v>
      </c>
      <c r="AN716" s="49" t="s">
        <v>14</v>
      </c>
      <c r="AO716" s="49" t="s">
        <v>506</v>
      </c>
      <c r="AP716" s="49" t="s">
        <v>501</v>
      </c>
      <c r="AQ716" s="49" t="s">
        <v>10</v>
      </c>
      <c r="AR716" s="49" t="s">
        <v>487</v>
      </c>
      <c r="AS716" s="49" t="s">
        <v>488</v>
      </c>
      <c r="AT716" s="49" t="s">
        <v>489</v>
      </c>
    </row>
    <row r="717" spans="1:46" x14ac:dyDescent="0.25">
      <c r="A717">
        <v>5</v>
      </c>
      <c r="B717" t="s">
        <v>102</v>
      </c>
      <c r="C717" t="s">
        <v>102</v>
      </c>
      <c r="D717" t="s">
        <v>409</v>
      </c>
      <c r="E717" t="s">
        <v>616</v>
      </c>
      <c r="F717" t="s">
        <v>617</v>
      </c>
      <c r="G717">
        <v>1</v>
      </c>
      <c r="H717">
        <v>1</v>
      </c>
      <c r="I717">
        <v>1</v>
      </c>
      <c r="J717">
        <v>1</v>
      </c>
      <c r="K717">
        <v>1</v>
      </c>
      <c r="L717">
        <v>1</v>
      </c>
      <c r="M717">
        <v>1</v>
      </c>
      <c r="N717">
        <v>1</v>
      </c>
      <c r="O717">
        <v>1</v>
      </c>
      <c r="P717">
        <v>1</v>
      </c>
      <c r="Q717">
        <v>1</v>
      </c>
      <c r="R717">
        <v>1</v>
      </c>
      <c r="S717">
        <v>1</v>
      </c>
      <c r="T717">
        <v>1</v>
      </c>
      <c r="U717">
        <v>1</v>
      </c>
      <c r="V717">
        <v>1</v>
      </c>
      <c r="W717">
        <v>1</v>
      </c>
      <c r="X717">
        <v>1</v>
      </c>
      <c r="Y717">
        <v>1</v>
      </c>
      <c r="Z717">
        <v>1</v>
      </c>
      <c r="AA717">
        <v>1</v>
      </c>
      <c r="AB717">
        <v>1</v>
      </c>
      <c r="AC717">
        <v>1</v>
      </c>
      <c r="AD717">
        <v>1</v>
      </c>
      <c r="AE717">
        <v>1</v>
      </c>
      <c r="AF717">
        <v>1</v>
      </c>
      <c r="AG717">
        <v>1</v>
      </c>
      <c r="AH717">
        <v>1</v>
      </c>
      <c r="AI717">
        <v>1</v>
      </c>
      <c r="AJ717">
        <v>1</v>
      </c>
      <c r="AK717">
        <v>1</v>
      </c>
      <c r="AL717">
        <v>0</v>
      </c>
      <c r="AM717" s="49" t="s">
        <v>409</v>
      </c>
      <c r="AN717" s="49" t="s">
        <v>14</v>
      </c>
      <c r="AO717" s="49" t="s">
        <v>485</v>
      </c>
      <c r="AP717" s="49" t="s">
        <v>505</v>
      </c>
      <c r="AQ717" s="49" t="s">
        <v>13</v>
      </c>
      <c r="AR717" s="49" t="s">
        <v>495</v>
      </c>
      <c r="AS717" s="49" t="s">
        <v>496</v>
      </c>
      <c r="AT717" s="49" t="s">
        <v>497</v>
      </c>
    </row>
    <row r="718" spans="1:46" x14ac:dyDescent="0.25">
      <c r="A718">
        <v>5</v>
      </c>
      <c r="B718" t="s">
        <v>84</v>
      </c>
      <c r="C718" t="s">
        <v>84</v>
      </c>
      <c r="D718" t="s">
        <v>85</v>
      </c>
      <c r="E718" t="s">
        <v>616</v>
      </c>
      <c r="F718" t="s">
        <v>617</v>
      </c>
      <c r="G718">
        <v>1</v>
      </c>
      <c r="H718">
        <v>1</v>
      </c>
      <c r="I718">
        <v>1</v>
      </c>
      <c r="J718">
        <v>1</v>
      </c>
      <c r="K718">
        <v>1</v>
      </c>
      <c r="L718">
        <v>1</v>
      </c>
      <c r="M718">
        <v>1</v>
      </c>
      <c r="N718">
        <v>1</v>
      </c>
      <c r="O718">
        <v>1</v>
      </c>
      <c r="P718">
        <v>1</v>
      </c>
      <c r="Q718">
        <v>1</v>
      </c>
      <c r="R718">
        <v>1</v>
      </c>
      <c r="S718">
        <v>1</v>
      </c>
      <c r="T718">
        <v>1</v>
      </c>
      <c r="U718">
        <v>1</v>
      </c>
      <c r="V718">
        <v>1</v>
      </c>
      <c r="W718">
        <v>1</v>
      </c>
      <c r="X718">
        <v>1</v>
      </c>
      <c r="Y718">
        <v>1</v>
      </c>
      <c r="Z718">
        <v>1</v>
      </c>
      <c r="AA718">
        <v>1</v>
      </c>
      <c r="AB718">
        <v>1</v>
      </c>
      <c r="AC718">
        <v>1</v>
      </c>
      <c r="AD718">
        <v>1</v>
      </c>
      <c r="AE718">
        <v>1</v>
      </c>
      <c r="AF718">
        <v>1</v>
      </c>
      <c r="AG718">
        <v>1</v>
      </c>
      <c r="AH718">
        <v>1</v>
      </c>
      <c r="AI718">
        <v>1</v>
      </c>
      <c r="AJ718">
        <v>1</v>
      </c>
      <c r="AK718">
        <v>1</v>
      </c>
      <c r="AL718">
        <v>1</v>
      </c>
      <c r="AM718" s="49" t="s">
        <v>85</v>
      </c>
      <c r="AN718" s="49" t="s">
        <v>14</v>
      </c>
      <c r="AO718" s="49" t="s">
        <v>500</v>
      </c>
      <c r="AP718" s="49" t="s">
        <v>501</v>
      </c>
      <c r="AQ718" s="49" t="s">
        <v>502</v>
      </c>
      <c r="AR718" s="49" t="s">
        <v>487</v>
      </c>
      <c r="AS718" s="49" t="s">
        <v>488</v>
      </c>
      <c r="AT718" s="49" t="s">
        <v>489</v>
      </c>
    </row>
    <row r="719" spans="1:46" x14ac:dyDescent="0.25">
      <c r="A719">
        <v>5</v>
      </c>
      <c r="B719" t="s">
        <v>223</v>
      </c>
      <c r="C719" t="s">
        <v>223</v>
      </c>
      <c r="D719" t="s">
        <v>224</v>
      </c>
      <c r="E719" t="s">
        <v>616</v>
      </c>
      <c r="F719" t="s">
        <v>617</v>
      </c>
      <c r="G719">
        <v>0</v>
      </c>
      <c r="H719">
        <v>0</v>
      </c>
      <c r="I719">
        <v>0</v>
      </c>
      <c r="J719">
        <v>0</v>
      </c>
      <c r="K719">
        <v>0</v>
      </c>
      <c r="L719">
        <v>1</v>
      </c>
      <c r="M719">
        <v>1</v>
      </c>
      <c r="N719">
        <v>1</v>
      </c>
      <c r="O719">
        <v>1</v>
      </c>
      <c r="P719">
        <v>1</v>
      </c>
      <c r="Q719">
        <v>1</v>
      </c>
      <c r="R719">
        <v>1</v>
      </c>
      <c r="S719">
        <v>1</v>
      </c>
      <c r="T719">
        <v>1</v>
      </c>
      <c r="U719">
        <v>1</v>
      </c>
      <c r="V719">
        <v>1</v>
      </c>
      <c r="W719">
        <v>1</v>
      </c>
      <c r="X719">
        <v>1</v>
      </c>
      <c r="Y719">
        <v>1</v>
      </c>
      <c r="Z719">
        <v>1</v>
      </c>
      <c r="AA719">
        <v>1</v>
      </c>
      <c r="AB719">
        <v>1</v>
      </c>
      <c r="AC719">
        <v>1</v>
      </c>
      <c r="AD719">
        <v>1</v>
      </c>
      <c r="AE719">
        <v>1</v>
      </c>
      <c r="AF719">
        <v>1</v>
      </c>
      <c r="AG719">
        <v>1</v>
      </c>
      <c r="AH719">
        <v>1</v>
      </c>
      <c r="AI719">
        <v>1</v>
      </c>
      <c r="AJ719">
        <v>1</v>
      </c>
      <c r="AK719">
        <v>1</v>
      </c>
      <c r="AL719">
        <v>0</v>
      </c>
      <c r="AM719" s="49" t="s">
        <v>224</v>
      </c>
      <c r="AN719" s="49" t="s">
        <v>14</v>
      </c>
      <c r="AO719" s="49" t="s">
        <v>485</v>
      </c>
      <c r="AP719" s="49" t="s">
        <v>494</v>
      </c>
      <c r="AQ719" s="49" t="s">
        <v>11</v>
      </c>
      <c r="AR719" s="49" t="s">
        <v>487</v>
      </c>
      <c r="AS719" s="49" t="s">
        <v>488</v>
      </c>
      <c r="AT719" s="49" t="s">
        <v>489</v>
      </c>
    </row>
    <row r="720" spans="1:46" x14ac:dyDescent="0.25">
      <c r="A720">
        <v>5</v>
      </c>
      <c r="B720" t="s">
        <v>119</v>
      </c>
      <c r="C720" t="s">
        <v>119</v>
      </c>
      <c r="D720" t="s">
        <v>120</v>
      </c>
      <c r="E720" t="s">
        <v>616</v>
      </c>
      <c r="F720" t="s">
        <v>617</v>
      </c>
      <c r="G720">
        <v>1</v>
      </c>
      <c r="H720">
        <v>1</v>
      </c>
      <c r="I720">
        <v>1</v>
      </c>
      <c r="J720">
        <v>1</v>
      </c>
      <c r="K720">
        <v>1</v>
      </c>
      <c r="L720">
        <v>1</v>
      </c>
      <c r="M720">
        <v>1</v>
      </c>
      <c r="N720">
        <v>1</v>
      </c>
      <c r="O720">
        <v>1</v>
      </c>
      <c r="P720">
        <v>1</v>
      </c>
      <c r="Q720">
        <v>1</v>
      </c>
      <c r="R720">
        <v>1</v>
      </c>
      <c r="S720">
        <v>1</v>
      </c>
      <c r="T720">
        <v>1</v>
      </c>
      <c r="U720">
        <v>1</v>
      </c>
      <c r="V720">
        <v>1</v>
      </c>
      <c r="W720">
        <v>1</v>
      </c>
      <c r="X720">
        <v>1</v>
      </c>
      <c r="Y720">
        <v>1</v>
      </c>
      <c r="Z720">
        <v>1</v>
      </c>
      <c r="AA720">
        <v>1</v>
      </c>
      <c r="AB720">
        <v>1</v>
      </c>
      <c r="AC720">
        <v>1</v>
      </c>
      <c r="AD720">
        <v>1</v>
      </c>
      <c r="AE720">
        <v>1</v>
      </c>
      <c r="AF720">
        <v>1</v>
      </c>
      <c r="AG720">
        <v>1</v>
      </c>
      <c r="AH720">
        <v>1</v>
      </c>
      <c r="AI720">
        <v>1</v>
      </c>
      <c r="AJ720">
        <v>1</v>
      </c>
      <c r="AK720">
        <v>1</v>
      </c>
      <c r="AL720">
        <v>0</v>
      </c>
      <c r="AM720" s="49" t="s">
        <v>120</v>
      </c>
      <c r="AN720" s="49" t="s">
        <v>5</v>
      </c>
      <c r="AO720" s="49" t="s">
        <v>9</v>
      </c>
      <c r="AP720" s="49" t="s">
        <v>494</v>
      </c>
      <c r="AQ720" s="49" t="s">
        <v>9</v>
      </c>
      <c r="AR720" s="49" t="s">
        <v>487</v>
      </c>
      <c r="AS720" s="49" t="s">
        <v>488</v>
      </c>
      <c r="AT720" s="49" t="s">
        <v>489</v>
      </c>
    </row>
    <row r="721" spans="1:46" x14ac:dyDescent="0.25">
      <c r="A721">
        <v>5</v>
      </c>
      <c r="B721" t="s">
        <v>109</v>
      </c>
      <c r="C721" t="s">
        <v>109</v>
      </c>
      <c r="D721" t="s">
        <v>110</v>
      </c>
      <c r="E721" t="s">
        <v>616</v>
      </c>
      <c r="F721" t="s">
        <v>617</v>
      </c>
      <c r="G721">
        <v>1</v>
      </c>
      <c r="H721">
        <v>1</v>
      </c>
      <c r="I721">
        <v>1</v>
      </c>
      <c r="J721">
        <v>1</v>
      </c>
      <c r="K721">
        <v>1</v>
      </c>
      <c r="L721">
        <v>1</v>
      </c>
      <c r="M721">
        <v>1</v>
      </c>
      <c r="N721">
        <v>1</v>
      </c>
      <c r="O721">
        <v>1</v>
      </c>
      <c r="P721">
        <v>1</v>
      </c>
      <c r="Q721">
        <v>1</v>
      </c>
      <c r="R721">
        <v>1</v>
      </c>
      <c r="S721">
        <v>1</v>
      </c>
      <c r="T721">
        <v>1</v>
      </c>
      <c r="U721">
        <v>1</v>
      </c>
      <c r="V721">
        <v>1</v>
      </c>
      <c r="W721">
        <v>1</v>
      </c>
      <c r="X721">
        <v>1</v>
      </c>
      <c r="Y721">
        <v>1</v>
      </c>
      <c r="Z721">
        <v>1</v>
      </c>
      <c r="AA721">
        <v>1</v>
      </c>
      <c r="AB721">
        <v>1</v>
      </c>
      <c r="AC721">
        <v>1</v>
      </c>
      <c r="AD721">
        <v>1</v>
      </c>
      <c r="AE721">
        <v>1</v>
      </c>
      <c r="AF721">
        <v>1</v>
      </c>
      <c r="AG721">
        <v>1</v>
      </c>
      <c r="AH721">
        <v>1</v>
      </c>
      <c r="AI721">
        <v>1</v>
      </c>
      <c r="AJ721">
        <v>1</v>
      </c>
      <c r="AK721">
        <v>1</v>
      </c>
      <c r="AL721">
        <v>1</v>
      </c>
      <c r="AM721" s="49" t="s">
        <v>110</v>
      </c>
      <c r="AN721" s="49" t="s">
        <v>14</v>
      </c>
      <c r="AO721" s="49" t="s">
        <v>507</v>
      </c>
      <c r="AP721" s="49" t="s">
        <v>505</v>
      </c>
      <c r="AQ721" s="49" t="s">
        <v>13</v>
      </c>
      <c r="AR721" s="49" t="s">
        <v>487</v>
      </c>
      <c r="AS721" s="49" t="s">
        <v>488</v>
      </c>
      <c r="AT721" s="49" t="s">
        <v>489</v>
      </c>
    </row>
    <row r="722" spans="1:46" x14ac:dyDescent="0.25">
      <c r="A722">
        <v>5</v>
      </c>
      <c r="B722" t="s">
        <v>113</v>
      </c>
      <c r="C722" t="s">
        <v>113</v>
      </c>
      <c r="D722" t="s">
        <v>114</v>
      </c>
      <c r="E722" t="s">
        <v>616</v>
      </c>
      <c r="F722" t="s">
        <v>617</v>
      </c>
      <c r="G722">
        <v>1</v>
      </c>
      <c r="H722">
        <v>1</v>
      </c>
      <c r="I722">
        <v>1</v>
      </c>
      <c r="J722">
        <v>1</v>
      </c>
      <c r="K722">
        <v>1</v>
      </c>
      <c r="L722">
        <v>1</v>
      </c>
      <c r="M722">
        <v>1</v>
      </c>
      <c r="N722">
        <v>1</v>
      </c>
      <c r="O722">
        <v>1</v>
      </c>
      <c r="P722">
        <v>1</v>
      </c>
      <c r="Q722">
        <v>1</v>
      </c>
      <c r="R722">
        <v>1</v>
      </c>
      <c r="S722">
        <v>1</v>
      </c>
      <c r="T722">
        <v>1</v>
      </c>
      <c r="U722">
        <v>1</v>
      </c>
      <c r="V722">
        <v>1</v>
      </c>
      <c r="W722">
        <v>1</v>
      </c>
      <c r="X722">
        <v>1</v>
      </c>
      <c r="Y722">
        <v>1</v>
      </c>
      <c r="Z722">
        <v>1</v>
      </c>
      <c r="AA722">
        <v>1</v>
      </c>
      <c r="AB722">
        <v>1</v>
      </c>
      <c r="AC722">
        <v>1</v>
      </c>
      <c r="AD722">
        <v>1</v>
      </c>
      <c r="AE722">
        <v>1</v>
      </c>
      <c r="AF722">
        <v>1</v>
      </c>
      <c r="AG722">
        <v>1</v>
      </c>
      <c r="AH722">
        <v>1</v>
      </c>
      <c r="AI722">
        <v>1</v>
      </c>
      <c r="AJ722">
        <v>1</v>
      </c>
      <c r="AK722">
        <v>1</v>
      </c>
      <c r="AL722">
        <v>1</v>
      </c>
      <c r="AM722" s="49" t="s">
        <v>114</v>
      </c>
      <c r="AN722" s="49" t="s">
        <v>14</v>
      </c>
      <c r="AO722" s="49" t="s">
        <v>506</v>
      </c>
      <c r="AP722" s="49" t="s">
        <v>505</v>
      </c>
      <c r="AQ722" s="49" t="s">
        <v>10</v>
      </c>
      <c r="AR722" s="49" t="s">
        <v>495</v>
      </c>
      <c r="AS722" s="49" t="s">
        <v>488</v>
      </c>
      <c r="AT722" s="49" t="s">
        <v>489</v>
      </c>
    </row>
    <row r="723" spans="1:46" x14ac:dyDescent="0.25">
      <c r="A723">
        <v>5</v>
      </c>
      <c r="B723" t="s">
        <v>493</v>
      </c>
      <c r="C723" t="s">
        <v>542</v>
      </c>
      <c r="D723" t="s">
        <v>543</v>
      </c>
      <c r="E723" t="s">
        <v>616</v>
      </c>
      <c r="F723" t="s">
        <v>617</v>
      </c>
      <c r="G723">
        <v>1</v>
      </c>
      <c r="H723">
        <v>1</v>
      </c>
      <c r="I723">
        <v>1</v>
      </c>
      <c r="J723">
        <v>1</v>
      </c>
      <c r="K723">
        <v>1</v>
      </c>
      <c r="L723">
        <v>1</v>
      </c>
      <c r="M723">
        <v>1</v>
      </c>
      <c r="N723">
        <v>1</v>
      </c>
      <c r="O723">
        <v>1</v>
      </c>
      <c r="P723">
        <v>1</v>
      </c>
      <c r="Q723">
        <v>1</v>
      </c>
      <c r="R723">
        <v>1</v>
      </c>
      <c r="S723">
        <v>1</v>
      </c>
      <c r="T723">
        <v>1</v>
      </c>
      <c r="U723">
        <v>1</v>
      </c>
      <c r="V723">
        <v>1</v>
      </c>
      <c r="W723">
        <v>1</v>
      </c>
      <c r="X723">
        <v>1</v>
      </c>
      <c r="Y723">
        <v>1</v>
      </c>
      <c r="Z723">
        <v>1</v>
      </c>
      <c r="AA723">
        <v>1</v>
      </c>
      <c r="AB723">
        <v>1</v>
      </c>
      <c r="AC723">
        <v>1</v>
      </c>
      <c r="AD723">
        <v>1</v>
      </c>
      <c r="AE723">
        <v>1</v>
      </c>
      <c r="AF723">
        <v>1</v>
      </c>
      <c r="AG723">
        <v>1</v>
      </c>
      <c r="AH723">
        <v>1</v>
      </c>
      <c r="AI723">
        <v>1</v>
      </c>
      <c r="AJ723">
        <v>1</v>
      </c>
      <c r="AK723">
        <v>1</v>
      </c>
      <c r="AL723">
        <v>0</v>
      </c>
      <c r="AM723" s="49" t="e">
        <v>#N/A</v>
      </c>
      <c r="AN723" s="49" t="e">
        <v>#N/A</v>
      </c>
      <c r="AO723" s="49" t="e">
        <v>#N/A</v>
      </c>
      <c r="AP723" s="49" t="e">
        <v>#N/A</v>
      </c>
      <c r="AQ723" s="49" t="e">
        <v>#N/A</v>
      </c>
      <c r="AR723" s="49" t="e">
        <v>#N/A</v>
      </c>
      <c r="AS723" s="49" t="e">
        <v>#N/A</v>
      </c>
      <c r="AT723" s="49" t="e">
        <v>#N/A</v>
      </c>
    </row>
    <row r="724" spans="1:46" x14ac:dyDescent="0.25">
      <c r="A724">
        <v>5</v>
      </c>
      <c r="B724" t="s">
        <v>544</v>
      </c>
      <c r="C724" t="s">
        <v>544</v>
      </c>
      <c r="D724" t="s">
        <v>545</v>
      </c>
      <c r="E724" t="s">
        <v>616</v>
      </c>
      <c r="F724" t="s">
        <v>617</v>
      </c>
      <c r="G724">
        <v>1</v>
      </c>
      <c r="H724">
        <v>1</v>
      </c>
      <c r="I724">
        <v>1</v>
      </c>
      <c r="J724">
        <v>1</v>
      </c>
      <c r="K724">
        <v>1</v>
      </c>
      <c r="L724">
        <v>1</v>
      </c>
      <c r="M724">
        <v>1</v>
      </c>
      <c r="N724">
        <v>1</v>
      </c>
      <c r="O724">
        <v>1</v>
      </c>
      <c r="P724">
        <v>1</v>
      </c>
      <c r="Q724">
        <v>1</v>
      </c>
      <c r="R724">
        <v>1</v>
      </c>
      <c r="S724">
        <v>1</v>
      </c>
      <c r="T724">
        <v>1</v>
      </c>
      <c r="U724">
        <v>1</v>
      </c>
      <c r="V724">
        <v>1</v>
      </c>
      <c r="W724">
        <v>1</v>
      </c>
      <c r="X724">
        <v>1</v>
      </c>
      <c r="Y724">
        <v>1</v>
      </c>
      <c r="Z724">
        <v>1</v>
      </c>
      <c r="AA724">
        <v>1</v>
      </c>
      <c r="AB724">
        <v>1</v>
      </c>
      <c r="AC724">
        <v>1</v>
      </c>
      <c r="AD724">
        <v>1</v>
      </c>
      <c r="AE724">
        <v>1</v>
      </c>
      <c r="AF724">
        <v>1</v>
      </c>
      <c r="AG724">
        <v>1</v>
      </c>
      <c r="AH724">
        <v>1</v>
      </c>
      <c r="AI724">
        <v>1</v>
      </c>
      <c r="AJ724">
        <v>1</v>
      </c>
      <c r="AK724">
        <v>1</v>
      </c>
      <c r="AL724">
        <v>0</v>
      </c>
      <c r="AM724" s="49" t="e">
        <v>#N/A</v>
      </c>
      <c r="AN724" s="49" t="e">
        <v>#N/A</v>
      </c>
      <c r="AO724" s="49" t="e">
        <v>#N/A</v>
      </c>
      <c r="AP724" s="49" t="e">
        <v>#N/A</v>
      </c>
      <c r="AQ724" s="49" t="e">
        <v>#N/A</v>
      </c>
      <c r="AR724" s="49" t="e">
        <v>#N/A</v>
      </c>
      <c r="AS724" s="49" t="e">
        <v>#N/A</v>
      </c>
      <c r="AT724" s="49" t="e">
        <v>#N/A</v>
      </c>
    </row>
    <row r="725" spans="1:46" x14ac:dyDescent="0.25">
      <c r="A725">
        <v>5</v>
      </c>
      <c r="B725" t="s">
        <v>124</v>
      </c>
      <c r="C725" t="s">
        <v>124</v>
      </c>
      <c r="D725" t="s">
        <v>125</v>
      </c>
      <c r="E725" t="s">
        <v>616</v>
      </c>
      <c r="F725" t="s">
        <v>617</v>
      </c>
      <c r="G725">
        <v>1</v>
      </c>
      <c r="H725">
        <v>1</v>
      </c>
      <c r="I725">
        <v>1</v>
      </c>
      <c r="J725">
        <v>1</v>
      </c>
      <c r="K725">
        <v>1</v>
      </c>
      <c r="L725">
        <v>1</v>
      </c>
      <c r="M725">
        <v>1</v>
      </c>
      <c r="N725">
        <v>1</v>
      </c>
      <c r="O725">
        <v>1</v>
      </c>
      <c r="P725">
        <v>1</v>
      </c>
      <c r="Q725">
        <v>1</v>
      </c>
      <c r="R725">
        <v>1</v>
      </c>
      <c r="S725">
        <v>1</v>
      </c>
      <c r="T725">
        <v>1</v>
      </c>
      <c r="U725">
        <v>1</v>
      </c>
      <c r="V725">
        <v>1</v>
      </c>
      <c r="W725">
        <v>1</v>
      </c>
      <c r="X725">
        <v>1</v>
      </c>
      <c r="Y725">
        <v>1</v>
      </c>
      <c r="Z725">
        <v>1</v>
      </c>
      <c r="AA725">
        <v>1</v>
      </c>
      <c r="AB725">
        <v>1</v>
      </c>
      <c r="AC725">
        <v>1</v>
      </c>
      <c r="AD725">
        <v>1</v>
      </c>
      <c r="AE725">
        <v>1</v>
      </c>
      <c r="AF725">
        <v>1</v>
      </c>
      <c r="AG725">
        <v>1</v>
      </c>
      <c r="AH725">
        <v>1</v>
      </c>
      <c r="AI725">
        <v>1</v>
      </c>
      <c r="AJ725">
        <v>1</v>
      </c>
      <c r="AK725">
        <v>1</v>
      </c>
      <c r="AL725">
        <v>1</v>
      </c>
      <c r="AM725" s="49" t="s">
        <v>125</v>
      </c>
      <c r="AN725" s="49" t="s">
        <v>14</v>
      </c>
      <c r="AO725" s="49" t="s">
        <v>506</v>
      </c>
      <c r="AP725" s="49" t="s">
        <v>501</v>
      </c>
      <c r="AQ725" s="49" t="s">
        <v>10</v>
      </c>
      <c r="AR725" s="49" t="s">
        <v>487</v>
      </c>
      <c r="AS725" s="49" t="s">
        <v>488</v>
      </c>
      <c r="AT725" s="49" t="s">
        <v>489</v>
      </c>
    </row>
    <row r="726" spans="1:46" x14ac:dyDescent="0.25">
      <c r="A726">
        <v>5</v>
      </c>
      <c r="B726" t="s">
        <v>130</v>
      </c>
      <c r="C726" t="s">
        <v>130</v>
      </c>
      <c r="D726" t="s">
        <v>131</v>
      </c>
      <c r="E726" t="s">
        <v>616</v>
      </c>
      <c r="F726" t="s">
        <v>617</v>
      </c>
      <c r="G726">
        <v>1</v>
      </c>
      <c r="H726">
        <v>1</v>
      </c>
      <c r="I726">
        <v>1</v>
      </c>
      <c r="J726">
        <v>1</v>
      </c>
      <c r="K726">
        <v>1</v>
      </c>
      <c r="L726">
        <v>1</v>
      </c>
      <c r="M726">
        <v>1</v>
      </c>
      <c r="N726">
        <v>1</v>
      </c>
      <c r="O726">
        <v>1</v>
      </c>
      <c r="P726">
        <v>1</v>
      </c>
      <c r="Q726">
        <v>1</v>
      </c>
      <c r="R726">
        <v>1</v>
      </c>
      <c r="S726">
        <v>1</v>
      </c>
      <c r="T726">
        <v>1</v>
      </c>
      <c r="U726">
        <v>1</v>
      </c>
      <c r="V726">
        <v>1</v>
      </c>
      <c r="W726">
        <v>1</v>
      </c>
      <c r="X726">
        <v>1</v>
      </c>
      <c r="Y726">
        <v>1</v>
      </c>
      <c r="Z726">
        <v>1</v>
      </c>
      <c r="AA726">
        <v>1</v>
      </c>
      <c r="AB726">
        <v>1</v>
      </c>
      <c r="AC726">
        <v>1</v>
      </c>
      <c r="AD726">
        <v>1</v>
      </c>
      <c r="AE726">
        <v>1</v>
      </c>
      <c r="AF726">
        <v>1</v>
      </c>
      <c r="AG726">
        <v>1</v>
      </c>
      <c r="AH726">
        <v>1</v>
      </c>
      <c r="AI726">
        <v>1</v>
      </c>
      <c r="AJ726">
        <v>1</v>
      </c>
      <c r="AK726">
        <v>1</v>
      </c>
      <c r="AL726">
        <v>1</v>
      </c>
      <c r="AM726" s="49" t="s">
        <v>131</v>
      </c>
      <c r="AN726" s="49" t="s">
        <v>14</v>
      </c>
      <c r="AO726" s="49" t="s">
        <v>507</v>
      </c>
      <c r="AP726" s="49" t="s">
        <v>501</v>
      </c>
      <c r="AQ726" s="49" t="s">
        <v>10</v>
      </c>
      <c r="AR726" s="49" t="s">
        <v>487</v>
      </c>
      <c r="AS726" s="49" t="s">
        <v>488</v>
      </c>
      <c r="AT726" s="49" t="s">
        <v>489</v>
      </c>
    </row>
    <row r="727" spans="1:46" x14ac:dyDescent="0.25">
      <c r="A727">
        <v>5</v>
      </c>
      <c r="B727" t="s">
        <v>117</v>
      </c>
      <c r="C727" t="s">
        <v>117</v>
      </c>
      <c r="D727" t="s">
        <v>546</v>
      </c>
      <c r="E727" t="s">
        <v>616</v>
      </c>
      <c r="F727" t="s">
        <v>617</v>
      </c>
      <c r="G727">
        <v>1</v>
      </c>
      <c r="H727">
        <v>1</v>
      </c>
      <c r="I727">
        <v>1</v>
      </c>
      <c r="J727">
        <v>1</v>
      </c>
      <c r="K727">
        <v>1</v>
      </c>
      <c r="L727">
        <v>1</v>
      </c>
      <c r="M727">
        <v>1</v>
      </c>
      <c r="N727">
        <v>1</v>
      </c>
      <c r="O727">
        <v>1</v>
      </c>
      <c r="P727">
        <v>1</v>
      </c>
      <c r="Q727">
        <v>1</v>
      </c>
      <c r="R727">
        <v>1</v>
      </c>
      <c r="S727">
        <v>1</v>
      </c>
      <c r="T727">
        <v>1</v>
      </c>
      <c r="U727">
        <v>1</v>
      </c>
      <c r="V727">
        <v>1</v>
      </c>
      <c r="W727">
        <v>1</v>
      </c>
      <c r="X727">
        <v>1</v>
      </c>
      <c r="Y727">
        <v>1</v>
      </c>
      <c r="Z727">
        <v>1</v>
      </c>
      <c r="AA727">
        <v>1</v>
      </c>
      <c r="AB727">
        <v>1</v>
      </c>
      <c r="AC727">
        <v>1</v>
      </c>
      <c r="AD727">
        <v>1</v>
      </c>
      <c r="AE727">
        <v>1</v>
      </c>
      <c r="AF727">
        <v>1</v>
      </c>
      <c r="AG727">
        <v>1</v>
      </c>
      <c r="AH727">
        <v>1</v>
      </c>
      <c r="AI727">
        <v>1</v>
      </c>
      <c r="AJ727">
        <v>1</v>
      </c>
      <c r="AK727">
        <v>1</v>
      </c>
      <c r="AL727">
        <v>0</v>
      </c>
      <c r="AM727" s="49" t="s">
        <v>118</v>
      </c>
      <c r="AN727" s="49" t="s">
        <v>8</v>
      </c>
      <c r="AO727" s="49" t="s">
        <v>9</v>
      </c>
      <c r="AP727" s="49" t="s">
        <v>494</v>
      </c>
      <c r="AQ727" s="49" t="s">
        <v>9</v>
      </c>
      <c r="AR727" s="49" t="s">
        <v>487</v>
      </c>
      <c r="AS727" s="49" t="s">
        <v>488</v>
      </c>
      <c r="AT727" s="49" t="s">
        <v>489</v>
      </c>
    </row>
    <row r="728" spans="1:46" x14ac:dyDescent="0.25">
      <c r="A728">
        <v>5</v>
      </c>
      <c r="B728" t="s">
        <v>192</v>
      </c>
      <c r="C728" t="s">
        <v>192</v>
      </c>
      <c r="D728" t="s">
        <v>193</v>
      </c>
      <c r="E728" t="s">
        <v>616</v>
      </c>
      <c r="F728" t="s">
        <v>617</v>
      </c>
      <c r="G728">
        <v>1</v>
      </c>
      <c r="H728">
        <v>1</v>
      </c>
      <c r="I728">
        <v>1</v>
      </c>
      <c r="J728">
        <v>1</v>
      </c>
      <c r="K728">
        <v>1</v>
      </c>
      <c r="L728">
        <v>1</v>
      </c>
      <c r="M728">
        <v>1</v>
      </c>
      <c r="N728">
        <v>1</v>
      </c>
      <c r="O728">
        <v>1</v>
      </c>
      <c r="P728">
        <v>1</v>
      </c>
      <c r="Q728">
        <v>1</v>
      </c>
      <c r="R728">
        <v>1</v>
      </c>
      <c r="S728">
        <v>1</v>
      </c>
      <c r="T728">
        <v>1</v>
      </c>
      <c r="U728">
        <v>1</v>
      </c>
      <c r="V728">
        <v>1</v>
      </c>
      <c r="W728">
        <v>1</v>
      </c>
      <c r="X728">
        <v>1</v>
      </c>
      <c r="Y728">
        <v>1</v>
      </c>
      <c r="Z728">
        <v>1</v>
      </c>
      <c r="AA728">
        <v>1</v>
      </c>
      <c r="AB728">
        <v>1</v>
      </c>
      <c r="AC728">
        <v>1</v>
      </c>
      <c r="AD728">
        <v>1</v>
      </c>
      <c r="AE728">
        <v>1</v>
      </c>
      <c r="AF728">
        <v>1</v>
      </c>
      <c r="AG728">
        <v>1</v>
      </c>
      <c r="AH728">
        <v>1</v>
      </c>
      <c r="AI728">
        <v>1</v>
      </c>
      <c r="AJ728">
        <v>1</v>
      </c>
      <c r="AK728">
        <v>1</v>
      </c>
      <c r="AL728">
        <v>1</v>
      </c>
      <c r="AM728" s="49" t="s">
        <v>193</v>
      </c>
      <c r="AN728" s="49" t="s">
        <v>14</v>
      </c>
      <c r="AO728" s="49" t="s">
        <v>500</v>
      </c>
      <c r="AP728" s="49" t="s">
        <v>505</v>
      </c>
      <c r="AQ728" s="49" t="s">
        <v>13</v>
      </c>
      <c r="AR728" s="49" t="s">
        <v>487</v>
      </c>
      <c r="AS728" s="49" t="s">
        <v>488</v>
      </c>
      <c r="AT728" s="49" t="s">
        <v>489</v>
      </c>
    </row>
    <row r="729" spans="1:46" x14ac:dyDescent="0.25">
      <c r="A729">
        <v>5</v>
      </c>
      <c r="B729" t="s">
        <v>132</v>
      </c>
      <c r="C729" t="s">
        <v>132</v>
      </c>
      <c r="D729" t="s">
        <v>133</v>
      </c>
      <c r="E729" t="s">
        <v>616</v>
      </c>
      <c r="F729" t="s">
        <v>617</v>
      </c>
      <c r="G729">
        <v>1</v>
      </c>
      <c r="H729">
        <v>1</v>
      </c>
      <c r="I729">
        <v>1</v>
      </c>
      <c r="J729">
        <v>1</v>
      </c>
      <c r="K729">
        <v>1</v>
      </c>
      <c r="L729">
        <v>1</v>
      </c>
      <c r="M729">
        <v>1</v>
      </c>
      <c r="N729">
        <v>1</v>
      </c>
      <c r="O729">
        <v>1</v>
      </c>
      <c r="P729">
        <v>1</v>
      </c>
      <c r="Q729">
        <v>1</v>
      </c>
      <c r="R729">
        <v>1</v>
      </c>
      <c r="S729">
        <v>1</v>
      </c>
      <c r="T729">
        <v>1</v>
      </c>
      <c r="U729">
        <v>1</v>
      </c>
      <c r="V729">
        <v>1</v>
      </c>
      <c r="W729">
        <v>1</v>
      </c>
      <c r="X729">
        <v>1</v>
      </c>
      <c r="Y729">
        <v>1</v>
      </c>
      <c r="Z729">
        <v>1</v>
      </c>
      <c r="AA729">
        <v>1</v>
      </c>
      <c r="AB729">
        <v>1</v>
      </c>
      <c r="AC729">
        <v>1</v>
      </c>
      <c r="AD729">
        <v>1</v>
      </c>
      <c r="AE729">
        <v>1</v>
      </c>
      <c r="AF729">
        <v>1</v>
      </c>
      <c r="AG729">
        <v>1</v>
      </c>
      <c r="AH729">
        <v>1</v>
      </c>
      <c r="AI729">
        <v>1</v>
      </c>
      <c r="AJ729">
        <v>1</v>
      </c>
      <c r="AK729">
        <v>1</v>
      </c>
      <c r="AL729">
        <v>0</v>
      </c>
      <c r="AM729" s="49" t="s">
        <v>133</v>
      </c>
      <c r="AN729" s="49" t="s">
        <v>14</v>
      </c>
      <c r="AO729" s="49" t="s">
        <v>507</v>
      </c>
      <c r="AP729" s="49" t="s">
        <v>501</v>
      </c>
      <c r="AQ729" s="49" t="s">
        <v>10</v>
      </c>
      <c r="AR729" s="49" t="s">
        <v>487</v>
      </c>
      <c r="AS729" s="49" t="s">
        <v>488</v>
      </c>
      <c r="AT729" s="49" t="s">
        <v>489</v>
      </c>
    </row>
    <row r="730" spans="1:46" x14ac:dyDescent="0.25">
      <c r="A730">
        <v>5</v>
      </c>
      <c r="B730" t="s">
        <v>134</v>
      </c>
      <c r="C730" t="s">
        <v>134</v>
      </c>
      <c r="D730" t="s">
        <v>135</v>
      </c>
      <c r="E730" t="s">
        <v>616</v>
      </c>
      <c r="F730" t="s">
        <v>617</v>
      </c>
      <c r="G730">
        <v>1</v>
      </c>
      <c r="H730">
        <v>1</v>
      </c>
      <c r="I730">
        <v>1</v>
      </c>
      <c r="J730">
        <v>1</v>
      </c>
      <c r="K730">
        <v>1</v>
      </c>
      <c r="L730">
        <v>1</v>
      </c>
      <c r="M730">
        <v>1</v>
      </c>
      <c r="N730">
        <v>1</v>
      </c>
      <c r="O730">
        <v>1</v>
      </c>
      <c r="P730">
        <v>1</v>
      </c>
      <c r="Q730">
        <v>1</v>
      </c>
      <c r="R730">
        <v>1</v>
      </c>
      <c r="S730">
        <v>1</v>
      </c>
      <c r="T730">
        <v>1</v>
      </c>
      <c r="U730">
        <v>1</v>
      </c>
      <c r="V730">
        <v>1</v>
      </c>
      <c r="W730">
        <v>1</v>
      </c>
      <c r="X730">
        <v>1</v>
      </c>
      <c r="Y730">
        <v>1</v>
      </c>
      <c r="Z730">
        <v>1</v>
      </c>
      <c r="AA730">
        <v>1</v>
      </c>
      <c r="AB730">
        <v>1</v>
      </c>
      <c r="AC730">
        <v>1</v>
      </c>
      <c r="AD730">
        <v>1</v>
      </c>
      <c r="AE730">
        <v>1</v>
      </c>
      <c r="AF730">
        <v>1</v>
      </c>
      <c r="AG730">
        <v>1</v>
      </c>
      <c r="AH730">
        <v>1</v>
      </c>
      <c r="AI730">
        <v>1</v>
      </c>
      <c r="AJ730">
        <v>1</v>
      </c>
      <c r="AK730">
        <v>1</v>
      </c>
      <c r="AL730">
        <v>1</v>
      </c>
      <c r="AM730" s="49" t="s">
        <v>135</v>
      </c>
      <c r="AN730" s="49" t="s">
        <v>14</v>
      </c>
      <c r="AO730" s="49" t="s">
        <v>500</v>
      </c>
      <c r="AP730" s="49" t="s">
        <v>505</v>
      </c>
      <c r="AQ730" s="49" t="s">
        <v>13</v>
      </c>
      <c r="AR730" s="49" t="s">
        <v>487</v>
      </c>
      <c r="AS730" s="49" t="s">
        <v>488</v>
      </c>
      <c r="AT730" s="49" t="s">
        <v>489</v>
      </c>
    </row>
    <row r="731" spans="1:46" x14ac:dyDescent="0.25">
      <c r="A731">
        <v>5</v>
      </c>
      <c r="B731" t="s">
        <v>136</v>
      </c>
      <c r="C731" t="s">
        <v>136</v>
      </c>
      <c r="D731" t="s">
        <v>137</v>
      </c>
      <c r="E731" t="s">
        <v>616</v>
      </c>
      <c r="F731" t="s">
        <v>617</v>
      </c>
      <c r="G731">
        <v>1</v>
      </c>
      <c r="H731">
        <v>1</v>
      </c>
      <c r="I731">
        <v>1</v>
      </c>
      <c r="J731">
        <v>1</v>
      </c>
      <c r="K731">
        <v>1</v>
      </c>
      <c r="L731">
        <v>1</v>
      </c>
      <c r="M731">
        <v>1</v>
      </c>
      <c r="N731">
        <v>1</v>
      </c>
      <c r="O731">
        <v>1</v>
      </c>
      <c r="P731">
        <v>1</v>
      </c>
      <c r="Q731">
        <v>1</v>
      </c>
      <c r="R731">
        <v>1</v>
      </c>
      <c r="S731">
        <v>1</v>
      </c>
      <c r="T731">
        <v>1</v>
      </c>
      <c r="U731">
        <v>1</v>
      </c>
      <c r="V731">
        <v>1</v>
      </c>
      <c r="W731">
        <v>1</v>
      </c>
      <c r="X731">
        <v>1</v>
      </c>
      <c r="Y731">
        <v>1</v>
      </c>
      <c r="Z731">
        <v>1</v>
      </c>
      <c r="AA731">
        <v>1</v>
      </c>
      <c r="AB731">
        <v>1</v>
      </c>
      <c r="AC731">
        <v>1</v>
      </c>
      <c r="AD731">
        <v>1</v>
      </c>
      <c r="AE731">
        <v>1</v>
      </c>
      <c r="AF731">
        <v>1</v>
      </c>
      <c r="AG731">
        <v>1</v>
      </c>
      <c r="AH731">
        <v>1</v>
      </c>
      <c r="AI731">
        <v>1</v>
      </c>
      <c r="AJ731">
        <v>1</v>
      </c>
      <c r="AK731">
        <v>1</v>
      </c>
      <c r="AL731">
        <v>1</v>
      </c>
      <c r="AM731" s="49" t="s">
        <v>137</v>
      </c>
      <c r="AN731" s="49" t="s">
        <v>14</v>
      </c>
      <c r="AO731" s="49" t="s">
        <v>500</v>
      </c>
      <c r="AP731" s="49" t="s">
        <v>505</v>
      </c>
      <c r="AQ731" s="49" t="s">
        <v>13</v>
      </c>
      <c r="AR731" s="49" t="s">
        <v>487</v>
      </c>
      <c r="AS731" s="49" t="s">
        <v>488</v>
      </c>
      <c r="AT731" s="49" t="s">
        <v>489</v>
      </c>
    </row>
    <row r="732" spans="1:46" x14ac:dyDescent="0.25">
      <c r="A732">
        <v>5</v>
      </c>
      <c r="B732" t="s">
        <v>315</v>
      </c>
      <c r="C732" t="s">
        <v>315</v>
      </c>
      <c r="D732" t="s">
        <v>547</v>
      </c>
      <c r="E732" t="s">
        <v>616</v>
      </c>
      <c r="F732" t="s">
        <v>617</v>
      </c>
      <c r="G732">
        <v>1</v>
      </c>
      <c r="H732">
        <v>1</v>
      </c>
      <c r="I732">
        <v>1</v>
      </c>
      <c r="J732">
        <v>1</v>
      </c>
      <c r="K732">
        <v>1</v>
      </c>
      <c r="L732">
        <v>1</v>
      </c>
      <c r="M732">
        <v>1</v>
      </c>
      <c r="N732">
        <v>1</v>
      </c>
      <c r="O732">
        <v>1</v>
      </c>
      <c r="P732">
        <v>1</v>
      </c>
      <c r="Q732">
        <v>1</v>
      </c>
      <c r="R732">
        <v>1</v>
      </c>
      <c r="S732">
        <v>1</v>
      </c>
      <c r="T732">
        <v>1</v>
      </c>
      <c r="U732">
        <v>1</v>
      </c>
      <c r="V732">
        <v>1</v>
      </c>
      <c r="W732">
        <v>1</v>
      </c>
      <c r="X732">
        <v>1</v>
      </c>
      <c r="Y732">
        <v>1</v>
      </c>
      <c r="Z732">
        <v>1</v>
      </c>
      <c r="AA732">
        <v>1</v>
      </c>
      <c r="AB732">
        <v>1</v>
      </c>
      <c r="AC732">
        <v>1</v>
      </c>
      <c r="AD732">
        <v>1</v>
      </c>
      <c r="AE732">
        <v>1</v>
      </c>
      <c r="AF732">
        <v>1</v>
      </c>
      <c r="AG732">
        <v>1</v>
      </c>
      <c r="AH732">
        <v>1</v>
      </c>
      <c r="AI732">
        <v>1</v>
      </c>
      <c r="AJ732">
        <v>1</v>
      </c>
      <c r="AK732">
        <v>1</v>
      </c>
      <c r="AL732">
        <v>0</v>
      </c>
      <c r="AM732" s="49" t="s">
        <v>316</v>
      </c>
      <c r="AN732" s="49" t="s">
        <v>14</v>
      </c>
      <c r="AO732" s="49" t="s">
        <v>485</v>
      </c>
      <c r="AP732" s="49" t="s">
        <v>486</v>
      </c>
      <c r="AQ732" s="49" t="s">
        <v>11</v>
      </c>
      <c r="AR732" s="49" t="s">
        <v>487</v>
      </c>
      <c r="AS732" s="49" t="s">
        <v>488</v>
      </c>
      <c r="AT732" s="49" t="s">
        <v>489</v>
      </c>
    </row>
    <row r="733" spans="1:46" x14ac:dyDescent="0.25">
      <c r="A733">
        <v>5</v>
      </c>
      <c r="B733" t="s">
        <v>121</v>
      </c>
      <c r="C733" t="s">
        <v>121</v>
      </c>
      <c r="D733" t="s">
        <v>548</v>
      </c>
      <c r="E733" t="s">
        <v>616</v>
      </c>
      <c r="F733" t="s">
        <v>617</v>
      </c>
      <c r="G733">
        <v>1</v>
      </c>
      <c r="H733">
        <v>1</v>
      </c>
      <c r="I733">
        <v>1</v>
      </c>
      <c r="J733">
        <v>1</v>
      </c>
      <c r="K733">
        <v>1</v>
      </c>
      <c r="L733">
        <v>1</v>
      </c>
      <c r="M733">
        <v>1</v>
      </c>
      <c r="N733">
        <v>1</v>
      </c>
      <c r="O733">
        <v>1</v>
      </c>
      <c r="P733">
        <v>1</v>
      </c>
      <c r="Q733">
        <v>1</v>
      </c>
      <c r="R733">
        <v>1</v>
      </c>
      <c r="S733">
        <v>1</v>
      </c>
      <c r="T733">
        <v>1</v>
      </c>
      <c r="U733">
        <v>1</v>
      </c>
      <c r="V733">
        <v>1</v>
      </c>
      <c r="W733">
        <v>1</v>
      </c>
      <c r="X733">
        <v>1</v>
      </c>
      <c r="Y733">
        <v>1</v>
      </c>
      <c r="Z733">
        <v>1</v>
      </c>
      <c r="AA733">
        <v>1</v>
      </c>
      <c r="AB733">
        <v>1</v>
      </c>
      <c r="AC733">
        <v>1</v>
      </c>
      <c r="AD733">
        <v>1</v>
      </c>
      <c r="AE733">
        <v>1</v>
      </c>
      <c r="AF733">
        <v>1</v>
      </c>
      <c r="AG733">
        <v>1</v>
      </c>
      <c r="AH733">
        <v>1</v>
      </c>
      <c r="AI733">
        <v>1</v>
      </c>
      <c r="AJ733">
        <v>1</v>
      </c>
      <c r="AK733">
        <v>1</v>
      </c>
      <c r="AL733">
        <v>0</v>
      </c>
      <c r="AM733" s="49" t="s">
        <v>122</v>
      </c>
      <c r="AN733" s="49" t="s">
        <v>5</v>
      </c>
      <c r="AO733" s="49" t="s">
        <v>9</v>
      </c>
      <c r="AP733" s="49" t="s">
        <v>486</v>
      </c>
      <c r="AQ733" s="49" t="s">
        <v>9</v>
      </c>
      <c r="AR733" s="49" t="s">
        <v>495</v>
      </c>
      <c r="AS733" s="49" t="s">
        <v>488</v>
      </c>
      <c r="AT733" s="49" t="s">
        <v>489</v>
      </c>
    </row>
    <row r="734" spans="1:46" x14ac:dyDescent="0.25">
      <c r="A734">
        <v>5</v>
      </c>
      <c r="B734" t="s">
        <v>144</v>
      </c>
      <c r="C734" t="s">
        <v>144</v>
      </c>
      <c r="D734" t="s">
        <v>145</v>
      </c>
      <c r="E734" t="s">
        <v>616</v>
      </c>
      <c r="F734" t="s">
        <v>617</v>
      </c>
      <c r="G734">
        <v>1</v>
      </c>
      <c r="H734">
        <v>1</v>
      </c>
      <c r="I734">
        <v>1</v>
      </c>
      <c r="J734">
        <v>1</v>
      </c>
      <c r="K734">
        <v>1</v>
      </c>
      <c r="L734">
        <v>1</v>
      </c>
      <c r="M734">
        <v>1</v>
      </c>
      <c r="N734">
        <v>1</v>
      </c>
      <c r="O734">
        <v>1</v>
      </c>
      <c r="P734">
        <v>1</v>
      </c>
      <c r="Q734">
        <v>1</v>
      </c>
      <c r="R734">
        <v>1</v>
      </c>
      <c r="S734">
        <v>1</v>
      </c>
      <c r="T734">
        <v>1</v>
      </c>
      <c r="U734">
        <v>1</v>
      </c>
      <c r="V734">
        <v>1</v>
      </c>
      <c r="W734">
        <v>1</v>
      </c>
      <c r="X734">
        <v>1</v>
      </c>
      <c r="Y734">
        <v>1</v>
      </c>
      <c r="Z734">
        <v>1</v>
      </c>
      <c r="AA734">
        <v>1</v>
      </c>
      <c r="AB734">
        <v>1</v>
      </c>
      <c r="AC734">
        <v>1</v>
      </c>
      <c r="AD734">
        <v>1</v>
      </c>
      <c r="AE734">
        <v>1</v>
      </c>
      <c r="AF734">
        <v>1</v>
      </c>
      <c r="AG734">
        <v>1</v>
      </c>
      <c r="AH734">
        <v>1</v>
      </c>
      <c r="AI734">
        <v>1</v>
      </c>
      <c r="AJ734">
        <v>1</v>
      </c>
      <c r="AK734">
        <v>1</v>
      </c>
      <c r="AL734">
        <v>1</v>
      </c>
      <c r="AM734" s="49" t="s">
        <v>145</v>
      </c>
      <c r="AN734" s="49" t="s">
        <v>14</v>
      </c>
      <c r="AO734" s="49" t="s">
        <v>500</v>
      </c>
      <c r="AP734" s="49" t="s">
        <v>505</v>
      </c>
      <c r="AQ734" s="49" t="s">
        <v>13</v>
      </c>
      <c r="AR734" s="49" t="s">
        <v>487</v>
      </c>
      <c r="AS734" s="49" t="s">
        <v>488</v>
      </c>
      <c r="AT734" s="49" t="s">
        <v>489</v>
      </c>
    </row>
    <row r="735" spans="1:46" x14ac:dyDescent="0.25">
      <c r="A735">
        <v>5</v>
      </c>
      <c r="B735" t="s">
        <v>146</v>
      </c>
      <c r="C735" t="s">
        <v>146</v>
      </c>
      <c r="D735" t="s">
        <v>147</v>
      </c>
      <c r="E735" t="s">
        <v>616</v>
      </c>
      <c r="F735" t="s">
        <v>617</v>
      </c>
      <c r="G735">
        <v>1</v>
      </c>
      <c r="H735">
        <v>1</v>
      </c>
      <c r="I735">
        <v>1</v>
      </c>
      <c r="J735">
        <v>1</v>
      </c>
      <c r="K735">
        <v>1</v>
      </c>
      <c r="L735">
        <v>1</v>
      </c>
      <c r="M735">
        <v>1</v>
      </c>
      <c r="N735">
        <v>1</v>
      </c>
      <c r="O735">
        <v>1</v>
      </c>
      <c r="P735">
        <v>1</v>
      </c>
      <c r="Q735">
        <v>1</v>
      </c>
      <c r="R735">
        <v>1</v>
      </c>
      <c r="S735">
        <v>1</v>
      </c>
      <c r="T735">
        <v>1</v>
      </c>
      <c r="U735">
        <v>1</v>
      </c>
      <c r="V735">
        <v>1</v>
      </c>
      <c r="W735">
        <v>1</v>
      </c>
      <c r="X735">
        <v>1</v>
      </c>
      <c r="Y735">
        <v>1</v>
      </c>
      <c r="Z735">
        <v>1</v>
      </c>
      <c r="AA735">
        <v>1</v>
      </c>
      <c r="AB735">
        <v>1</v>
      </c>
      <c r="AC735">
        <v>1</v>
      </c>
      <c r="AD735">
        <v>1</v>
      </c>
      <c r="AE735">
        <v>1</v>
      </c>
      <c r="AF735">
        <v>1</v>
      </c>
      <c r="AG735">
        <v>1</v>
      </c>
      <c r="AH735">
        <v>1</v>
      </c>
      <c r="AI735">
        <v>1</v>
      </c>
      <c r="AJ735">
        <v>1</v>
      </c>
      <c r="AK735">
        <v>1</v>
      </c>
      <c r="AL735">
        <v>0</v>
      </c>
      <c r="AM735" s="49" t="s">
        <v>147</v>
      </c>
      <c r="AN735" s="49" t="s">
        <v>14</v>
      </c>
      <c r="AO735" s="49" t="s">
        <v>507</v>
      </c>
      <c r="AP735" s="49" t="s">
        <v>501</v>
      </c>
      <c r="AQ735" s="49" t="s">
        <v>10</v>
      </c>
      <c r="AR735" s="49" t="s">
        <v>487</v>
      </c>
      <c r="AS735" s="49" t="s">
        <v>488</v>
      </c>
      <c r="AT735" s="49" t="s">
        <v>489</v>
      </c>
    </row>
    <row r="736" spans="1:46" x14ac:dyDescent="0.25">
      <c r="A736">
        <v>5</v>
      </c>
      <c r="B736" t="s">
        <v>149</v>
      </c>
      <c r="C736" t="s">
        <v>149</v>
      </c>
      <c r="D736" t="s">
        <v>412</v>
      </c>
      <c r="E736" t="s">
        <v>616</v>
      </c>
      <c r="F736" t="s">
        <v>617</v>
      </c>
      <c r="G736">
        <v>1</v>
      </c>
      <c r="H736">
        <v>1</v>
      </c>
      <c r="I736">
        <v>1</v>
      </c>
      <c r="J736">
        <v>1</v>
      </c>
      <c r="K736">
        <v>1</v>
      </c>
      <c r="L736">
        <v>1</v>
      </c>
      <c r="M736">
        <v>1</v>
      </c>
      <c r="N736">
        <v>1</v>
      </c>
      <c r="O736">
        <v>1</v>
      </c>
      <c r="P736">
        <v>1</v>
      </c>
      <c r="Q736">
        <v>1</v>
      </c>
      <c r="R736">
        <v>1</v>
      </c>
      <c r="S736">
        <v>1</v>
      </c>
      <c r="T736">
        <v>1</v>
      </c>
      <c r="U736">
        <v>1</v>
      </c>
      <c r="V736">
        <v>1</v>
      </c>
      <c r="W736">
        <v>1</v>
      </c>
      <c r="X736">
        <v>1</v>
      </c>
      <c r="Y736">
        <v>1</v>
      </c>
      <c r="Z736">
        <v>1</v>
      </c>
      <c r="AA736">
        <v>1</v>
      </c>
      <c r="AB736">
        <v>1</v>
      </c>
      <c r="AC736">
        <v>1</v>
      </c>
      <c r="AD736">
        <v>1</v>
      </c>
      <c r="AE736">
        <v>1</v>
      </c>
      <c r="AF736">
        <v>1</v>
      </c>
      <c r="AG736">
        <v>1</v>
      </c>
      <c r="AH736">
        <v>1</v>
      </c>
      <c r="AI736">
        <v>1</v>
      </c>
      <c r="AJ736">
        <v>1</v>
      </c>
      <c r="AK736">
        <v>1</v>
      </c>
      <c r="AL736">
        <v>0</v>
      </c>
      <c r="AM736" s="49" t="s">
        <v>412</v>
      </c>
      <c r="AN736" s="49" t="s">
        <v>14</v>
      </c>
      <c r="AO736" s="49" t="s">
        <v>506</v>
      </c>
      <c r="AP736" s="49" t="s">
        <v>501</v>
      </c>
      <c r="AQ736" s="49" t="s">
        <v>10</v>
      </c>
      <c r="AR736" s="49" t="s">
        <v>487</v>
      </c>
      <c r="AS736" s="49" t="s">
        <v>496</v>
      </c>
      <c r="AT736" s="49" t="s">
        <v>497</v>
      </c>
    </row>
    <row r="737" spans="1:46" x14ac:dyDescent="0.25">
      <c r="A737">
        <v>5</v>
      </c>
      <c r="B737" t="s">
        <v>150</v>
      </c>
      <c r="C737" t="s">
        <v>150</v>
      </c>
      <c r="D737" t="s">
        <v>151</v>
      </c>
      <c r="E737" t="s">
        <v>616</v>
      </c>
      <c r="F737" t="s">
        <v>617</v>
      </c>
      <c r="G737">
        <v>1</v>
      </c>
      <c r="H737">
        <v>1</v>
      </c>
      <c r="I737">
        <v>1</v>
      </c>
      <c r="J737">
        <v>1</v>
      </c>
      <c r="K737">
        <v>1</v>
      </c>
      <c r="L737">
        <v>1</v>
      </c>
      <c r="M737">
        <v>1</v>
      </c>
      <c r="N737">
        <v>1</v>
      </c>
      <c r="O737">
        <v>1</v>
      </c>
      <c r="P737">
        <v>1</v>
      </c>
      <c r="Q737">
        <v>1</v>
      </c>
      <c r="R737">
        <v>1</v>
      </c>
      <c r="S737">
        <v>1</v>
      </c>
      <c r="T737">
        <v>1</v>
      </c>
      <c r="U737">
        <v>1</v>
      </c>
      <c r="V737">
        <v>1</v>
      </c>
      <c r="W737">
        <v>1</v>
      </c>
      <c r="X737">
        <v>1</v>
      </c>
      <c r="Y737">
        <v>1</v>
      </c>
      <c r="Z737">
        <v>1</v>
      </c>
      <c r="AA737">
        <v>1</v>
      </c>
      <c r="AB737">
        <v>1</v>
      </c>
      <c r="AC737">
        <v>1</v>
      </c>
      <c r="AD737">
        <v>1</v>
      </c>
      <c r="AE737">
        <v>1</v>
      </c>
      <c r="AF737">
        <v>1</v>
      </c>
      <c r="AG737">
        <v>1</v>
      </c>
      <c r="AH737">
        <v>1</v>
      </c>
      <c r="AI737">
        <v>1</v>
      </c>
      <c r="AJ737">
        <v>1</v>
      </c>
      <c r="AK737">
        <v>1</v>
      </c>
      <c r="AL737">
        <v>0</v>
      </c>
      <c r="AM737" s="49" t="s">
        <v>151</v>
      </c>
      <c r="AN737" s="49" t="s">
        <v>7</v>
      </c>
      <c r="AO737" s="49" t="s">
        <v>9</v>
      </c>
      <c r="AP737" s="49" t="s">
        <v>494</v>
      </c>
      <c r="AQ737" s="49" t="s">
        <v>9</v>
      </c>
      <c r="AR737" s="49" t="s">
        <v>487</v>
      </c>
      <c r="AS737" s="49" t="s">
        <v>488</v>
      </c>
      <c r="AT737" s="49" t="s">
        <v>489</v>
      </c>
    </row>
    <row r="738" spans="1:46" x14ac:dyDescent="0.25">
      <c r="A738">
        <v>5</v>
      </c>
      <c r="B738" t="s">
        <v>338</v>
      </c>
      <c r="C738" t="s">
        <v>338</v>
      </c>
      <c r="D738" t="s">
        <v>339</v>
      </c>
      <c r="E738" t="s">
        <v>616</v>
      </c>
      <c r="F738" t="s">
        <v>617</v>
      </c>
      <c r="G738">
        <v>1</v>
      </c>
      <c r="H738">
        <v>1</v>
      </c>
      <c r="I738">
        <v>1</v>
      </c>
      <c r="J738">
        <v>1</v>
      </c>
      <c r="K738">
        <v>1</v>
      </c>
      <c r="L738">
        <v>1</v>
      </c>
      <c r="M738">
        <v>1</v>
      </c>
      <c r="N738">
        <v>1</v>
      </c>
      <c r="O738">
        <v>1</v>
      </c>
      <c r="P738">
        <v>1</v>
      </c>
      <c r="Q738">
        <v>1</v>
      </c>
      <c r="R738">
        <v>1</v>
      </c>
      <c r="S738">
        <v>1</v>
      </c>
      <c r="T738">
        <v>1</v>
      </c>
      <c r="U738">
        <v>1</v>
      </c>
      <c r="V738">
        <v>1</v>
      </c>
      <c r="W738">
        <v>1</v>
      </c>
      <c r="X738">
        <v>1</v>
      </c>
      <c r="Y738">
        <v>1</v>
      </c>
      <c r="Z738">
        <v>1</v>
      </c>
      <c r="AA738">
        <v>1</v>
      </c>
      <c r="AB738">
        <v>1</v>
      </c>
      <c r="AC738">
        <v>1</v>
      </c>
      <c r="AD738">
        <v>1</v>
      </c>
      <c r="AE738">
        <v>1</v>
      </c>
      <c r="AF738">
        <v>1</v>
      </c>
      <c r="AG738">
        <v>1</v>
      </c>
      <c r="AH738">
        <v>1</v>
      </c>
      <c r="AI738">
        <v>1</v>
      </c>
      <c r="AJ738">
        <v>1</v>
      </c>
      <c r="AK738">
        <v>1</v>
      </c>
      <c r="AL738">
        <v>0</v>
      </c>
      <c r="AM738" s="49" t="s">
        <v>339</v>
      </c>
      <c r="AN738" s="49" t="s">
        <v>14</v>
      </c>
      <c r="AO738" s="49" t="s">
        <v>507</v>
      </c>
      <c r="AP738" s="49" t="s">
        <v>494</v>
      </c>
      <c r="AQ738" s="49" t="s">
        <v>10</v>
      </c>
      <c r="AR738" s="49" t="s">
        <v>487</v>
      </c>
      <c r="AS738" s="49" t="s">
        <v>488</v>
      </c>
      <c r="AT738" s="49" t="s">
        <v>489</v>
      </c>
    </row>
    <row r="739" spans="1:46" x14ac:dyDescent="0.25">
      <c r="A739">
        <v>5</v>
      </c>
      <c r="B739" t="s">
        <v>181</v>
      </c>
      <c r="C739" t="s">
        <v>181</v>
      </c>
      <c r="D739" t="s">
        <v>414</v>
      </c>
      <c r="E739" t="s">
        <v>616</v>
      </c>
      <c r="F739" t="s">
        <v>617</v>
      </c>
      <c r="G739">
        <v>1</v>
      </c>
      <c r="H739">
        <v>1</v>
      </c>
      <c r="I739">
        <v>1</v>
      </c>
      <c r="J739">
        <v>1</v>
      </c>
      <c r="K739">
        <v>1</v>
      </c>
      <c r="L739">
        <v>1</v>
      </c>
      <c r="M739">
        <v>1</v>
      </c>
      <c r="N739">
        <v>1</v>
      </c>
      <c r="O739">
        <v>1</v>
      </c>
      <c r="P739">
        <v>1</v>
      </c>
      <c r="Q739">
        <v>1</v>
      </c>
      <c r="R739">
        <v>1</v>
      </c>
      <c r="S739">
        <v>1</v>
      </c>
      <c r="T739">
        <v>1</v>
      </c>
      <c r="U739">
        <v>1</v>
      </c>
      <c r="V739">
        <v>1</v>
      </c>
      <c r="W739">
        <v>1</v>
      </c>
      <c r="X739">
        <v>1</v>
      </c>
      <c r="Y739">
        <v>1</v>
      </c>
      <c r="Z739">
        <v>1</v>
      </c>
      <c r="AA739">
        <v>1</v>
      </c>
      <c r="AB739">
        <v>1</v>
      </c>
      <c r="AC739">
        <v>1</v>
      </c>
      <c r="AD739">
        <v>1</v>
      </c>
      <c r="AE739">
        <v>1</v>
      </c>
      <c r="AF739">
        <v>1</v>
      </c>
      <c r="AG739">
        <v>1</v>
      </c>
      <c r="AH739">
        <v>1</v>
      </c>
      <c r="AI739">
        <v>1</v>
      </c>
      <c r="AJ739">
        <v>1</v>
      </c>
      <c r="AK739">
        <v>1</v>
      </c>
      <c r="AL739">
        <v>0</v>
      </c>
      <c r="AM739" s="49" t="s">
        <v>414</v>
      </c>
      <c r="AN739" s="49" t="s">
        <v>5</v>
      </c>
      <c r="AO739" s="49" t="s">
        <v>9</v>
      </c>
      <c r="AP739" s="49" t="s">
        <v>501</v>
      </c>
      <c r="AQ739" s="49" t="s">
        <v>9</v>
      </c>
      <c r="AR739" s="49" t="s">
        <v>495</v>
      </c>
      <c r="AS739" s="49" t="s">
        <v>496</v>
      </c>
      <c r="AT739" s="49" t="s">
        <v>497</v>
      </c>
    </row>
    <row r="740" spans="1:46" x14ac:dyDescent="0.25">
      <c r="A740">
        <v>5</v>
      </c>
      <c r="B740" t="s">
        <v>152</v>
      </c>
      <c r="C740" t="s">
        <v>152</v>
      </c>
      <c r="D740" t="s">
        <v>153</v>
      </c>
      <c r="E740" t="s">
        <v>616</v>
      </c>
      <c r="F740" t="s">
        <v>617</v>
      </c>
      <c r="G740">
        <v>0</v>
      </c>
      <c r="H740">
        <v>0</v>
      </c>
      <c r="I740">
        <v>1</v>
      </c>
      <c r="J740">
        <v>1</v>
      </c>
      <c r="K740">
        <v>1</v>
      </c>
      <c r="L740">
        <v>1</v>
      </c>
      <c r="M740">
        <v>1</v>
      </c>
      <c r="N740">
        <v>1</v>
      </c>
      <c r="O740">
        <v>1</v>
      </c>
      <c r="P740">
        <v>1</v>
      </c>
      <c r="Q740">
        <v>1</v>
      </c>
      <c r="R740">
        <v>1</v>
      </c>
      <c r="S740">
        <v>1</v>
      </c>
      <c r="T740">
        <v>1</v>
      </c>
      <c r="U740">
        <v>1</v>
      </c>
      <c r="V740">
        <v>1</v>
      </c>
      <c r="W740">
        <v>1</v>
      </c>
      <c r="X740">
        <v>1</v>
      </c>
      <c r="Y740">
        <v>1</v>
      </c>
      <c r="Z740">
        <v>1</v>
      </c>
      <c r="AA740">
        <v>1</v>
      </c>
      <c r="AB740">
        <v>1</v>
      </c>
      <c r="AC740">
        <v>1</v>
      </c>
      <c r="AD740">
        <v>1</v>
      </c>
      <c r="AE740">
        <v>1</v>
      </c>
      <c r="AF740">
        <v>1</v>
      </c>
      <c r="AG740">
        <v>1</v>
      </c>
      <c r="AH740">
        <v>1</v>
      </c>
      <c r="AI740">
        <v>1</v>
      </c>
      <c r="AJ740">
        <v>1</v>
      </c>
      <c r="AK740">
        <v>1</v>
      </c>
      <c r="AL740">
        <v>0</v>
      </c>
      <c r="AM740" s="49" t="s">
        <v>153</v>
      </c>
      <c r="AN740" s="49" t="s">
        <v>6</v>
      </c>
      <c r="AO740" s="49" t="s">
        <v>9</v>
      </c>
      <c r="AP740" s="49" t="s">
        <v>486</v>
      </c>
      <c r="AQ740" s="49" t="s">
        <v>9</v>
      </c>
      <c r="AR740" s="49" t="s">
        <v>487</v>
      </c>
      <c r="AS740" s="49" t="s">
        <v>488</v>
      </c>
      <c r="AT740" s="49" t="s">
        <v>489</v>
      </c>
    </row>
    <row r="741" spans="1:46" x14ac:dyDescent="0.25">
      <c r="A741">
        <v>5</v>
      </c>
      <c r="B741" t="s">
        <v>156</v>
      </c>
      <c r="C741" t="s">
        <v>156</v>
      </c>
      <c r="D741" t="s">
        <v>157</v>
      </c>
      <c r="E741" t="s">
        <v>616</v>
      </c>
      <c r="F741" t="s">
        <v>617</v>
      </c>
      <c r="G741">
        <v>1</v>
      </c>
      <c r="H741">
        <v>1</v>
      </c>
      <c r="I741">
        <v>1</v>
      </c>
      <c r="J741">
        <v>1</v>
      </c>
      <c r="K741">
        <v>1</v>
      </c>
      <c r="L741">
        <v>1</v>
      </c>
      <c r="M741">
        <v>1</v>
      </c>
      <c r="N741">
        <v>1</v>
      </c>
      <c r="O741">
        <v>1</v>
      </c>
      <c r="P741">
        <v>1</v>
      </c>
      <c r="Q741">
        <v>1</v>
      </c>
      <c r="R741">
        <v>1</v>
      </c>
      <c r="S741">
        <v>1</v>
      </c>
      <c r="T741">
        <v>1</v>
      </c>
      <c r="U741">
        <v>1</v>
      </c>
      <c r="V741">
        <v>1</v>
      </c>
      <c r="W741">
        <v>1</v>
      </c>
      <c r="X741">
        <v>1</v>
      </c>
      <c r="Y741">
        <v>1</v>
      </c>
      <c r="Z741">
        <v>1</v>
      </c>
      <c r="AA741">
        <v>1</v>
      </c>
      <c r="AB741">
        <v>1</v>
      </c>
      <c r="AC741">
        <v>1</v>
      </c>
      <c r="AD741">
        <v>1</v>
      </c>
      <c r="AE741">
        <v>1</v>
      </c>
      <c r="AF741">
        <v>1</v>
      </c>
      <c r="AG741">
        <v>1</v>
      </c>
      <c r="AH741">
        <v>1</v>
      </c>
      <c r="AI741">
        <v>1</v>
      </c>
      <c r="AJ741">
        <v>1</v>
      </c>
      <c r="AK741">
        <v>1</v>
      </c>
      <c r="AL741">
        <v>1</v>
      </c>
      <c r="AM741" s="49" t="s">
        <v>157</v>
      </c>
      <c r="AN741" s="49" t="s">
        <v>14</v>
      </c>
      <c r="AO741" s="49" t="s">
        <v>500</v>
      </c>
      <c r="AP741" s="49" t="s">
        <v>505</v>
      </c>
      <c r="AQ741" s="49" t="s">
        <v>13</v>
      </c>
      <c r="AR741" s="49" t="s">
        <v>487</v>
      </c>
      <c r="AS741" s="49" t="s">
        <v>488</v>
      </c>
      <c r="AT741" s="49" t="s">
        <v>489</v>
      </c>
    </row>
    <row r="742" spans="1:46" x14ac:dyDescent="0.25">
      <c r="A742">
        <v>5</v>
      </c>
      <c r="B742" t="s">
        <v>158</v>
      </c>
      <c r="C742" t="s">
        <v>158</v>
      </c>
      <c r="D742" t="s">
        <v>159</v>
      </c>
      <c r="E742" t="s">
        <v>616</v>
      </c>
      <c r="F742" t="s">
        <v>617</v>
      </c>
      <c r="G742">
        <v>1</v>
      </c>
      <c r="H742">
        <v>1</v>
      </c>
      <c r="I742">
        <v>1</v>
      </c>
      <c r="J742">
        <v>1</v>
      </c>
      <c r="K742">
        <v>1</v>
      </c>
      <c r="L742">
        <v>1</v>
      </c>
      <c r="M742">
        <v>1</v>
      </c>
      <c r="N742">
        <v>1</v>
      </c>
      <c r="O742">
        <v>1</v>
      </c>
      <c r="P742">
        <v>1</v>
      </c>
      <c r="Q742">
        <v>1</v>
      </c>
      <c r="R742">
        <v>1</v>
      </c>
      <c r="S742">
        <v>1</v>
      </c>
      <c r="T742">
        <v>1</v>
      </c>
      <c r="U742">
        <v>1</v>
      </c>
      <c r="V742">
        <v>1</v>
      </c>
      <c r="W742">
        <v>1</v>
      </c>
      <c r="X742">
        <v>1</v>
      </c>
      <c r="Y742">
        <v>1</v>
      </c>
      <c r="Z742">
        <v>1</v>
      </c>
      <c r="AA742">
        <v>1</v>
      </c>
      <c r="AB742">
        <v>1</v>
      </c>
      <c r="AC742">
        <v>1</v>
      </c>
      <c r="AD742">
        <v>1</v>
      </c>
      <c r="AE742">
        <v>1</v>
      </c>
      <c r="AF742">
        <v>1</v>
      </c>
      <c r="AG742">
        <v>1</v>
      </c>
      <c r="AH742">
        <v>1</v>
      </c>
      <c r="AI742">
        <v>1</v>
      </c>
      <c r="AJ742">
        <v>1</v>
      </c>
      <c r="AK742">
        <v>1</v>
      </c>
      <c r="AL742">
        <v>0</v>
      </c>
      <c r="AM742" s="49" t="s">
        <v>159</v>
      </c>
      <c r="AN742" s="49" t="s">
        <v>6</v>
      </c>
      <c r="AO742" s="49" t="s">
        <v>9</v>
      </c>
      <c r="AP742" s="49" t="s">
        <v>486</v>
      </c>
      <c r="AQ742" s="49" t="s">
        <v>9</v>
      </c>
      <c r="AR742" s="49" t="s">
        <v>487</v>
      </c>
      <c r="AS742" s="49" t="s">
        <v>488</v>
      </c>
      <c r="AT742" s="49" t="s">
        <v>489</v>
      </c>
    </row>
    <row r="743" spans="1:46" x14ac:dyDescent="0.25">
      <c r="A743">
        <v>5</v>
      </c>
      <c r="B743" t="s">
        <v>160</v>
      </c>
      <c r="C743" t="s">
        <v>160</v>
      </c>
      <c r="D743" t="s">
        <v>161</v>
      </c>
      <c r="E743" t="s">
        <v>616</v>
      </c>
      <c r="F743" t="s">
        <v>617</v>
      </c>
      <c r="G743">
        <v>1</v>
      </c>
      <c r="H743">
        <v>1</v>
      </c>
      <c r="I743">
        <v>1</v>
      </c>
      <c r="J743">
        <v>1</v>
      </c>
      <c r="K743">
        <v>1</v>
      </c>
      <c r="L743">
        <v>1</v>
      </c>
      <c r="M743">
        <v>1</v>
      </c>
      <c r="N743">
        <v>1</v>
      </c>
      <c r="O743">
        <v>1</v>
      </c>
      <c r="P743">
        <v>1</v>
      </c>
      <c r="Q743">
        <v>1</v>
      </c>
      <c r="R743">
        <v>1</v>
      </c>
      <c r="S743">
        <v>1</v>
      </c>
      <c r="T743">
        <v>1</v>
      </c>
      <c r="U743">
        <v>1</v>
      </c>
      <c r="V743">
        <v>1</v>
      </c>
      <c r="W743">
        <v>1</v>
      </c>
      <c r="X743">
        <v>1</v>
      </c>
      <c r="Y743">
        <v>1</v>
      </c>
      <c r="Z743">
        <v>1</v>
      </c>
      <c r="AA743">
        <v>1</v>
      </c>
      <c r="AB743">
        <v>1</v>
      </c>
      <c r="AC743">
        <v>1</v>
      </c>
      <c r="AD743">
        <v>1</v>
      </c>
      <c r="AE743">
        <v>1</v>
      </c>
      <c r="AF743">
        <v>1</v>
      </c>
      <c r="AG743">
        <v>1</v>
      </c>
      <c r="AH743">
        <v>1</v>
      </c>
      <c r="AI743">
        <v>1</v>
      </c>
      <c r="AJ743">
        <v>1</v>
      </c>
      <c r="AK743">
        <v>1</v>
      </c>
      <c r="AL743">
        <v>1</v>
      </c>
      <c r="AM743" s="49" t="s">
        <v>161</v>
      </c>
      <c r="AN743" s="49" t="s">
        <v>14</v>
      </c>
      <c r="AO743" s="49" t="s">
        <v>500</v>
      </c>
      <c r="AP743" s="49" t="s">
        <v>505</v>
      </c>
      <c r="AQ743" s="49" t="s">
        <v>13</v>
      </c>
      <c r="AR743" s="49" t="s">
        <v>487</v>
      </c>
      <c r="AS743" s="49" t="s">
        <v>488</v>
      </c>
      <c r="AT743" s="49" t="s">
        <v>489</v>
      </c>
    </row>
    <row r="744" spans="1:46" x14ac:dyDescent="0.25">
      <c r="A744">
        <v>5</v>
      </c>
      <c r="B744" t="s">
        <v>164</v>
      </c>
      <c r="C744" t="s">
        <v>164</v>
      </c>
      <c r="D744" t="s">
        <v>165</v>
      </c>
      <c r="E744" t="s">
        <v>616</v>
      </c>
      <c r="F744" t="s">
        <v>617</v>
      </c>
      <c r="G744">
        <v>1</v>
      </c>
      <c r="H744">
        <v>1</v>
      </c>
      <c r="I744">
        <v>1</v>
      </c>
      <c r="J744">
        <v>1</v>
      </c>
      <c r="K744">
        <v>1</v>
      </c>
      <c r="L744">
        <v>1</v>
      </c>
      <c r="M744">
        <v>1</v>
      </c>
      <c r="N744">
        <v>1</v>
      </c>
      <c r="O744">
        <v>1</v>
      </c>
      <c r="P744">
        <v>1</v>
      </c>
      <c r="Q744">
        <v>1</v>
      </c>
      <c r="R744">
        <v>1</v>
      </c>
      <c r="S744">
        <v>1</v>
      </c>
      <c r="T744">
        <v>1</v>
      </c>
      <c r="U744">
        <v>1</v>
      </c>
      <c r="V744">
        <v>1</v>
      </c>
      <c r="W744">
        <v>1</v>
      </c>
      <c r="X744">
        <v>1</v>
      </c>
      <c r="Y744">
        <v>1</v>
      </c>
      <c r="Z744">
        <v>1</v>
      </c>
      <c r="AA744">
        <v>1</v>
      </c>
      <c r="AB744">
        <v>1</v>
      </c>
      <c r="AC744">
        <v>1</v>
      </c>
      <c r="AD744">
        <v>1</v>
      </c>
      <c r="AE744">
        <v>1</v>
      </c>
      <c r="AF744">
        <v>1</v>
      </c>
      <c r="AG744">
        <v>1</v>
      </c>
      <c r="AH744">
        <v>1</v>
      </c>
      <c r="AI744">
        <v>1</v>
      </c>
      <c r="AJ744">
        <v>1</v>
      </c>
      <c r="AK744">
        <v>1</v>
      </c>
      <c r="AL744">
        <v>1</v>
      </c>
      <c r="AM744" s="49" t="s">
        <v>165</v>
      </c>
      <c r="AN744" s="49" t="s">
        <v>14</v>
      </c>
      <c r="AO744" s="49" t="s">
        <v>500</v>
      </c>
      <c r="AP744" s="49" t="s">
        <v>505</v>
      </c>
      <c r="AQ744" s="49" t="s">
        <v>13</v>
      </c>
      <c r="AR744" s="49" t="s">
        <v>487</v>
      </c>
      <c r="AS744" s="49" t="s">
        <v>488</v>
      </c>
      <c r="AT744" s="49" t="s">
        <v>489</v>
      </c>
    </row>
    <row r="745" spans="1:46" x14ac:dyDescent="0.25">
      <c r="A745">
        <v>5</v>
      </c>
      <c r="B745" t="s">
        <v>168</v>
      </c>
      <c r="C745" t="s">
        <v>168</v>
      </c>
      <c r="D745" t="s">
        <v>413</v>
      </c>
      <c r="E745" t="s">
        <v>616</v>
      </c>
      <c r="F745" t="s">
        <v>617</v>
      </c>
      <c r="G745">
        <v>1</v>
      </c>
      <c r="H745">
        <v>1</v>
      </c>
      <c r="I745">
        <v>1</v>
      </c>
      <c r="J745">
        <v>1</v>
      </c>
      <c r="K745">
        <v>1</v>
      </c>
      <c r="L745">
        <v>1</v>
      </c>
      <c r="M745">
        <v>1</v>
      </c>
      <c r="N745">
        <v>1</v>
      </c>
      <c r="O745">
        <v>1</v>
      </c>
      <c r="P745">
        <v>1</v>
      </c>
      <c r="Q745">
        <v>1</v>
      </c>
      <c r="R745">
        <v>1</v>
      </c>
      <c r="S745">
        <v>1</v>
      </c>
      <c r="T745">
        <v>1</v>
      </c>
      <c r="U745">
        <v>1</v>
      </c>
      <c r="V745">
        <v>1</v>
      </c>
      <c r="W745">
        <v>1</v>
      </c>
      <c r="X745">
        <v>1</v>
      </c>
      <c r="Y745">
        <v>1</v>
      </c>
      <c r="Z745">
        <v>1</v>
      </c>
      <c r="AA745">
        <v>1</v>
      </c>
      <c r="AB745">
        <v>1</v>
      </c>
      <c r="AC745">
        <v>1</v>
      </c>
      <c r="AD745">
        <v>1</v>
      </c>
      <c r="AE745">
        <v>1</v>
      </c>
      <c r="AF745">
        <v>1</v>
      </c>
      <c r="AG745">
        <v>1</v>
      </c>
      <c r="AH745">
        <v>1</v>
      </c>
      <c r="AI745">
        <v>1</v>
      </c>
      <c r="AJ745">
        <v>1</v>
      </c>
      <c r="AK745">
        <v>1</v>
      </c>
      <c r="AL745">
        <v>0</v>
      </c>
      <c r="AM745" s="49" t="s">
        <v>413</v>
      </c>
      <c r="AN745" s="49" t="s">
        <v>5</v>
      </c>
      <c r="AO745" s="49" t="s">
        <v>9</v>
      </c>
      <c r="AP745" s="49" t="s">
        <v>501</v>
      </c>
      <c r="AQ745" s="49" t="s">
        <v>9</v>
      </c>
      <c r="AR745" s="49" t="s">
        <v>495</v>
      </c>
      <c r="AS745" s="49" t="s">
        <v>496</v>
      </c>
      <c r="AT745" s="49" t="s">
        <v>497</v>
      </c>
    </row>
    <row r="746" spans="1:46" x14ac:dyDescent="0.25">
      <c r="A746">
        <v>5</v>
      </c>
      <c r="B746" t="s">
        <v>171</v>
      </c>
      <c r="C746" t="s">
        <v>171</v>
      </c>
      <c r="D746" t="s">
        <v>172</v>
      </c>
      <c r="E746" t="s">
        <v>616</v>
      </c>
      <c r="F746" t="s">
        <v>617</v>
      </c>
      <c r="G746">
        <v>1</v>
      </c>
      <c r="H746">
        <v>1</v>
      </c>
      <c r="I746">
        <v>1</v>
      </c>
      <c r="J746">
        <v>1</v>
      </c>
      <c r="K746">
        <v>1</v>
      </c>
      <c r="L746">
        <v>1</v>
      </c>
      <c r="M746">
        <v>1</v>
      </c>
      <c r="N746">
        <v>1</v>
      </c>
      <c r="O746">
        <v>1</v>
      </c>
      <c r="P746">
        <v>1</v>
      </c>
      <c r="Q746">
        <v>1</v>
      </c>
      <c r="R746">
        <v>1</v>
      </c>
      <c r="S746">
        <v>1</v>
      </c>
      <c r="T746">
        <v>1</v>
      </c>
      <c r="U746">
        <v>1</v>
      </c>
      <c r="V746">
        <v>1</v>
      </c>
      <c r="W746">
        <v>1</v>
      </c>
      <c r="X746">
        <v>1</v>
      </c>
      <c r="Y746">
        <v>1</v>
      </c>
      <c r="Z746">
        <v>1</v>
      </c>
      <c r="AA746">
        <v>1</v>
      </c>
      <c r="AB746">
        <v>1</v>
      </c>
      <c r="AC746">
        <v>1</v>
      </c>
      <c r="AD746">
        <v>1</v>
      </c>
      <c r="AE746">
        <v>1</v>
      </c>
      <c r="AF746">
        <v>1</v>
      </c>
      <c r="AG746">
        <v>1</v>
      </c>
      <c r="AH746">
        <v>1</v>
      </c>
      <c r="AI746">
        <v>1</v>
      </c>
      <c r="AJ746">
        <v>1</v>
      </c>
      <c r="AK746">
        <v>1</v>
      </c>
      <c r="AL746">
        <v>1</v>
      </c>
      <c r="AM746" s="49" t="s">
        <v>172</v>
      </c>
      <c r="AN746" s="49" t="s">
        <v>14</v>
      </c>
      <c r="AO746" s="49" t="s">
        <v>500</v>
      </c>
      <c r="AP746" s="49" t="s">
        <v>501</v>
      </c>
      <c r="AQ746" s="49" t="s">
        <v>502</v>
      </c>
      <c r="AR746" s="49" t="s">
        <v>487</v>
      </c>
      <c r="AS746" s="49" t="s">
        <v>488</v>
      </c>
      <c r="AT746" s="49" t="s">
        <v>489</v>
      </c>
    </row>
    <row r="747" spans="1:46" x14ac:dyDescent="0.25">
      <c r="A747">
        <v>5</v>
      </c>
      <c r="B747" t="s">
        <v>138</v>
      </c>
      <c r="C747" t="s">
        <v>138</v>
      </c>
      <c r="D747" t="s">
        <v>139</v>
      </c>
      <c r="E747" t="s">
        <v>616</v>
      </c>
      <c r="F747" t="s">
        <v>617</v>
      </c>
      <c r="G747">
        <v>1</v>
      </c>
      <c r="H747">
        <v>1</v>
      </c>
      <c r="I747">
        <v>1</v>
      </c>
      <c r="J747">
        <v>1</v>
      </c>
      <c r="K747">
        <v>1</v>
      </c>
      <c r="L747">
        <v>1</v>
      </c>
      <c r="M747">
        <v>1</v>
      </c>
      <c r="N747">
        <v>1</v>
      </c>
      <c r="O747">
        <v>1</v>
      </c>
      <c r="P747">
        <v>1</v>
      </c>
      <c r="Q747">
        <v>1</v>
      </c>
      <c r="R747">
        <v>1</v>
      </c>
      <c r="S747">
        <v>1</v>
      </c>
      <c r="T747">
        <v>1</v>
      </c>
      <c r="U747">
        <v>1</v>
      </c>
      <c r="V747">
        <v>1</v>
      </c>
      <c r="W747">
        <v>1</v>
      </c>
      <c r="X747">
        <v>1</v>
      </c>
      <c r="Y747">
        <v>1</v>
      </c>
      <c r="Z747">
        <v>1</v>
      </c>
      <c r="AA747">
        <v>1</v>
      </c>
      <c r="AB747">
        <v>1</v>
      </c>
      <c r="AC747">
        <v>1</v>
      </c>
      <c r="AD747">
        <v>1</v>
      </c>
      <c r="AE747">
        <v>1</v>
      </c>
      <c r="AF747">
        <v>1</v>
      </c>
      <c r="AG747">
        <v>1</v>
      </c>
      <c r="AH747">
        <v>1</v>
      </c>
      <c r="AI747">
        <v>1</v>
      </c>
      <c r="AJ747">
        <v>1</v>
      </c>
      <c r="AK747">
        <v>1</v>
      </c>
      <c r="AL747">
        <v>1</v>
      </c>
      <c r="AM747" s="49" t="s">
        <v>139</v>
      </c>
      <c r="AN747" s="49" t="s">
        <v>14</v>
      </c>
      <c r="AO747" s="49" t="s">
        <v>500</v>
      </c>
      <c r="AP747" s="49" t="s">
        <v>505</v>
      </c>
      <c r="AQ747" s="49" t="s">
        <v>13</v>
      </c>
      <c r="AR747" s="49" t="s">
        <v>487</v>
      </c>
      <c r="AS747" s="49" t="s">
        <v>488</v>
      </c>
      <c r="AT747" s="49" t="s">
        <v>489</v>
      </c>
    </row>
    <row r="748" spans="1:46" x14ac:dyDescent="0.25">
      <c r="A748">
        <v>5</v>
      </c>
      <c r="B748" t="s">
        <v>173</v>
      </c>
      <c r="C748" t="s">
        <v>173</v>
      </c>
      <c r="D748" t="s">
        <v>174</v>
      </c>
      <c r="E748" t="s">
        <v>616</v>
      </c>
      <c r="F748" t="s">
        <v>617</v>
      </c>
      <c r="G748">
        <v>1</v>
      </c>
      <c r="H748">
        <v>1</v>
      </c>
      <c r="I748">
        <v>1</v>
      </c>
      <c r="J748">
        <v>1</v>
      </c>
      <c r="K748">
        <v>1</v>
      </c>
      <c r="L748">
        <v>1</v>
      </c>
      <c r="M748">
        <v>1</v>
      </c>
      <c r="N748">
        <v>1</v>
      </c>
      <c r="O748">
        <v>1</v>
      </c>
      <c r="P748">
        <v>1</v>
      </c>
      <c r="Q748">
        <v>1</v>
      </c>
      <c r="R748">
        <v>1</v>
      </c>
      <c r="S748">
        <v>1</v>
      </c>
      <c r="T748">
        <v>1</v>
      </c>
      <c r="U748">
        <v>1</v>
      </c>
      <c r="V748">
        <v>1</v>
      </c>
      <c r="W748">
        <v>1</v>
      </c>
      <c r="X748">
        <v>1</v>
      </c>
      <c r="Y748">
        <v>1</v>
      </c>
      <c r="Z748">
        <v>1</v>
      </c>
      <c r="AA748">
        <v>1</v>
      </c>
      <c r="AB748">
        <v>1</v>
      </c>
      <c r="AC748">
        <v>1</v>
      </c>
      <c r="AD748">
        <v>1</v>
      </c>
      <c r="AE748">
        <v>1</v>
      </c>
      <c r="AF748">
        <v>1</v>
      </c>
      <c r="AG748">
        <v>1</v>
      </c>
      <c r="AH748">
        <v>1</v>
      </c>
      <c r="AI748">
        <v>1</v>
      </c>
      <c r="AJ748">
        <v>1</v>
      </c>
      <c r="AK748">
        <v>1</v>
      </c>
      <c r="AL748">
        <v>0</v>
      </c>
      <c r="AM748" s="49" t="s">
        <v>174</v>
      </c>
      <c r="AN748" s="49" t="s">
        <v>8</v>
      </c>
      <c r="AO748" s="49" t="s">
        <v>9</v>
      </c>
      <c r="AP748" s="49" t="s">
        <v>494</v>
      </c>
      <c r="AQ748" s="49" t="s">
        <v>9</v>
      </c>
      <c r="AR748" s="49" t="s">
        <v>495</v>
      </c>
      <c r="AS748" s="49" t="s">
        <v>488</v>
      </c>
      <c r="AT748" s="49" t="s">
        <v>489</v>
      </c>
    </row>
    <row r="749" spans="1:46" x14ac:dyDescent="0.25">
      <c r="A749">
        <v>5</v>
      </c>
      <c r="B749" t="s">
        <v>549</v>
      </c>
      <c r="C749" t="s">
        <v>549</v>
      </c>
      <c r="D749" t="s">
        <v>550</v>
      </c>
      <c r="E749" t="s">
        <v>616</v>
      </c>
      <c r="F749" t="s">
        <v>617</v>
      </c>
      <c r="G749">
        <v>1</v>
      </c>
      <c r="H749">
        <v>1</v>
      </c>
      <c r="I749">
        <v>1</v>
      </c>
      <c r="J749">
        <v>1</v>
      </c>
      <c r="K749">
        <v>1</v>
      </c>
      <c r="L749">
        <v>1</v>
      </c>
      <c r="M749">
        <v>1</v>
      </c>
      <c r="N749">
        <v>1</v>
      </c>
      <c r="O749">
        <v>1</v>
      </c>
      <c r="P749">
        <v>1</v>
      </c>
      <c r="Q749">
        <v>1</v>
      </c>
      <c r="R749">
        <v>1</v>
      </c>
      <c r="S749">
        <v>1</v>
      </c>
      <c r="T749">
        <v>1</v>
      </c>
      <c r="U749">
        <v>1</v>
      </c>
      <c r="V749">
        <v>1</v>
      </c>
      <c r="W749">
        <v>1</v>
      </c>
      <c r="X749">
        <v>1</v>
      </c>
      <c r="Y749">
        <v>1</v>
      </c>
      <c r="Z749">
        <v>1</v>
      </c>
      <c r="AA749">
        <v>1</v>
      </c>
      <c r="AB749">
        <v>1</v>
      </c>
      <c r="AC749">
        <v>1</v>
      </c>
      <c r="AD749">
        <v>1</v>
      </c>
      <c r="AE749">
        <v>1</v>
      </c>
      <c r="AF749">
        <v>1</v>
      </c>
      <c r="AG749">
        <v>1</v>
      </c>
      <c r="AH749">
        <v>1</v>
      </c>
      <c r="AI749">
        <v>1</v>
      </c>
      <c r="AJ749">
        <v>1</v>
      </c>
      <c r="AK749">
        <v>1</v>
      </c>
      <c r="AL749">
        <v>0</v>
      </c>
      <c r="AM749" s="49" t="e">
        <v>#N/A</v>
      </c>
      <c r="AN749" s="49" t="e">
        <v>#N/A</v>
      </c>
      <c r="AO749" s="49" t="e">
        <v>#N/A</v>
      </c>
      <c r="AP749" s="49" t="e">
        <v>#N/A</v>
      </c>
      <c r="AQ749" s="49" t="e">
        <v>#N/A</v>
      </c>
      <c r="AR749" s="49" t="e">
        <v>#N/A</v>
      </c>
      <c r="AS749" s="49" t="e">
        <v>#N/A</v>
      </c>
      <c r="AT749" s="49" t="e">
        <v>#N/A</v>
      </c>
    </row>
    <row r="750" spans="1:46" x14ac:dyDescent="0.25">
      <c r="A750">
        <v>5</v>
      </c>
      <c r="B750" t="s">
        <v>182</v>
      </c>
      <c r="C750" t="s">
        <v>182</v>
      </c>
      <c r="D750" t="s">
        <v>183</v>
      </c>
      <c r="E750" t="s">
        <v>616</v>
      </c>
      <c r="F750" t="s">
        <v>617</v>
      </c>
      <c r="G750">
        <v>1</v>
      </c>
      <c r="H750">
        <v>1</v>
      </c>
      <c r="I750">
        <v>1</v>
      </c>
      <c r="J750">
        <v>1</v>
      </c>
      <c r="K750">
        <v>1</v>
      </c>
      <c r="L750">
        <v>1</v>
      </c>
      <c r="M750">
        <v>1</v>
      </c>
      <c r="N750">
        <v>1</v>
      </c>
      <c r="O750">
        <v>1</v>
      </c>
      <c r="P750">
        <v>1</v>
      </c>
      <c r="Q750">
        <v>1</v>
      </c>
      <c r="R750">
        <v>1</v>
      </c>
      <c r="S750">
        <v>1</v>
      </c>
      <c r="T750">
        <v>1</v>
      </c>
      <c r="U750">
        <v>1</v>
      </c>
      <c r="V750">
        <v>1</v>
      </c>
      <c r="W750">
        <v>1</v>
      </c>
      <c r="X750">
        <v>1</v>
      </c>
      <c r="Y750">
        <v>1</v>
      </c>
      <c r="Z750">
        <v>1</v>
      </c>
      <c r="AA750">
        <v>1</v>
      </c>
      <c r="AB750">
        <v>1</v>
      </c>
      <c r="AC750">
        <v>1</v>
      </c>
      <c r="AD750">
        <v>1</v>
      </c>
      <c r="AE750">
        <v>1</v>
      </c>
      <c r="AF750">
        <v>1</v>
      </c>
      <c r="AG750">
        <v>1</v>
      </c>
      <c r="AH750">
        <v>1</v>
      </c>
      <c r="AI750">
        <v>1</v>
      </c>
      <c r="AJ750">
        <v>1</v>
      </c>
      <c r="AK750">
        <v>1</v>
      </c>
      <c r="AL750">
        <v>1</v>
      </c>
      <c r="AM750" s="49" t="s">
        <v>183</v>
      </c>
      <c r="AN750" s="49" t="s">
        <v>14</v>
      </c>
      <c r="AO750" s="49" t="s">
        <v>500</v>
      </c>
      <c r="AP750" s="49" t="s">
        <v>505</v>
      </c>
      <c r="AQ750" s="49" t="s">
        <v>13</v>
      </c>
      <c r="AR750" s="49" t="s">
        <v>487</v>
      </c>
      <c r="AS750" s="49" t="s">
        <v>488</v>
      </c>
      <c r="AT750" s="49" t="s">
        <v>489</v>
      </c>
    </row>
    <row r="751" spans="1:46" x14ac:dyDescent="0.25">
      <c r="A751">
        <v>5</v>
      </c>
      <c r="B751" t="s">
        <v>186</v>
      </c>
      <c r="C751" t="s">
        <v>186</v>
      </c>
      <c r="D751" t="s">
        <v>187</v>
      </c>
      <c r="E751" t="s">
        <v>616</v>
      </c>
      <c r="F751" t="s">
        <v>617</v>
      </c>
      <c r="G751">
        <v>1</v>
      </c>
      <c r="H751">
        <v>1</v>
      </c>
      <c r="I751">
        <v>1</v>
      </c>
      <c r="J751">
        <v>1</v>
      </c>
      <c r="K751">
        <v>1</v>
      </c>
      <c r="L751">
        <v>1</v>
      </c>
      <c r="M751">
        <v>1</v>
      </c>
      <c r="N751">
        <v>1</v>
      </c>
      <c r="O751">
        <v>1</v>
      </c>
      <c r="P751">
        <v>1</v>
      </c>
      <c r="Q751">
        <v>1</v>
      </c>
      <c r="R751">
        <v>1</v>
      </c>
      <c r="S751">
        <v>1</v>
      </c>
      <c r="T751">
        <v>1</v>
      </c>
      <c r="U751">
        <v>1</v>
      </c>
      <c r="V751">
        <v>1</v>
      </c>
      <c r="W751">
        <v>1</v>
      </c>
      <c r="X751">
        <v>1</v>
      </c>
      <c r="Y751">
        <v>1</v>
      </c>
      <c r="Z751">
        <v>1</v>
      </c>
      <c r="AA751">
        <v>1</v>
      </c>
      <c r="AB751">
        <v>1</v>
      </c>
      <c r="AC751">
        <v>1</v>
      </c>
      <c r="AD751">
        <v>1</v>
      </c>
      <c r="AE751">
        <v>1</v>
      </c>
      <c r="AF751">
        <v>1</v>
      </c>
      <c r="AG751">
        <v>1</v>
      </c>
      <c r="AH751">
        <v>1</v>
      </c>
      <c r="AI751">
        <v>1</v>
      </c>
      <c r="AJ751">
        <v>1</v>
      </c>
      <c r="AK751">
        <v>1</v>
      </c>
      <c r="AL751">
        <v>0</v>
      </c>
      <c r="AM751" s="49" t="s">
        <v>187</v>
      </c>
      <c r="AN751" s="49" t="s">
        <v>14</v>
      </c>
      <c r="AO751" s="49" t="s">
        <v>507</v>
      </c>
      <c r="AP751" s="49" t="s">
        <v>501</v>
      </c>
      <c r="AQ751" s="49" t="s">
        <v>10</v>
      </c>
      <c r="AR751" s="49" t="s">
        <v>487</v>
      </c>
      <c r="AS751" s="49" t="s">
        <v>488</v>
      </c>
      <c r="AT751" s="49" t="s">
        <v>489</v>
      </c>
    </row>
    <row r="752" spans="1:46" x14ac:dyDescent="0.25">
      <c r="A752">
        <v>5</v>
      </c>
      <c r="B752" t="s">
        <v>188</v>
      </c>
      <c r="C752" t="s">
        <v>188</v>
      </c>
      <c r="D752" t="s">
        <v>189</v>
      </c>
      <c r="E752" t="s">
        <v>616</v>
      </c>
      <c r="F752" t="s">
        <v>617</v>
      </c>
      <c r="G752">
        <v>1</v>
      </c>
      <c r="H752">
        <v>1</v>
      </c>
      <c r="I752">
        <v>1</v>
      </c>
      <c r="J752">
        <v>1</v>
      </c>
      <c r="K752">
        <v>1</v>
      </c>
      <c r="L752">
        <v>1</v>
      </c>
      <c r="M752">
        <v>1</v>
      </c>
      <c r="N752">
        <v>1</v>
      </c>
      <c r="O752">
        <v>1</v>
      </c>
      <c r="P752">
        <v>1</v>
      </c>
      <c r="Q752">
        <v>1</v>
      </c>
      <c r="R752">
        <v>1</v>
      </c>
      <c r="S752">
        <v>1</v>
      </c>
      <c r="T752">
        <v>1</v>
      </c>
      <c r="U752">
        <v>1</v>
      </c>
      <c r="V752">
        <v>1</v>
      </c>
      <c r="W752">
        <v>1</v>
      </c>
      <c r="X752">
        <v>1</v>
      </c>
      <c r="Y752">
        <v>1</v>
      </c>
      <c r="Z752">
        <v>1</v>
      </c>
      <c r="AA752">
        <v>1</v>
      </c>
      <c r="AB752">
        <v>1</v>
      </c>
      <c r="AC752">
        <v>1</v>
      </c>
      <c r="AD752">
        <v>1</v>
      </c>
      <c r="AE752">
        <v>1</v>
      </c>
      <c r="AF752">
        <v>1</v>
      </c>
      <c r="AG752">
        <v>1</v>
      </c>
      <c r="AH752">
        <v>1</v>
      </c>
      <c r="AI752">
        <v>1</v>
      </c>
      <c r="AJ752">
        <v>1</v>
      </c>
      <c r="AK752">
        <v>1</v>
      </c>
      <c r="AL752">
        <v>0</v>
      </c>
      <c r="AM752" s="49" t="s">
        <v>189</v>
      </c>
      <c r="AN752" s="49" t="s">
        <v>14</v>
      </c>
      <c r="AO752" s="49" t="s">
        <v>506</v>
      </c>
      <c r="AP752" s="49" t="s">
        <v>501</v>
      </c>
      <c r="AQ752" s="49" t="s">
        <v>10</v>
      </c>
      <c r="AR752" s="49" t="s">
        <v>495</v>
      </c>
      <c r="AS752" s="49" t="s">
        <v>488</v>
      </c>
      <c r="AT752" s="49" t="s">
        <v>489</v>
      </c>
    </row>
    <row r="753" spans="1:46" x14ac:dyDescent="0.25">
      <c r="A753">
        <v>5</v>
      </c>
      <c r="B753" t="s">
        <v>194</v>
      </c>
      <c r="C753" t="s">
        <v>194</v>
      </c>
      <c r="D753" t="s">
        <v>195</v>
      </c>
      <c r="E753" t="s">
        <v>616</v>
      </c>
      <c r="F753" t="s">
        <v>617</v>
      </c>
      <c r="G753">
        <v>1</v>
      </c>
      <c r="H753">
        <v>1</v>
      </c>
      <c r="I753">
        <v>1</v>
      </c>
      <c r="J753">
        <v>1</v>
      </c>
      <c r="K753">
        <v>1</v>
      </c>
      <c r="L753">
        <v>1</v>
      </c>
      <c r="M753">
        <v>1</v>
      </c>
      <c r="N753">
        <v>1</v>
      </c>
      <c r="O753">
        <v>1</v>
      </c>
      <c r="P753">
        <v>1</v>
      </c>
      <c r="Q753">
        <v>1</v>
      </c>
      <c r="R753">
        <v>1</v>
      </c>
      <c r="S753">
        <v>1</v>
      </c>
      <c r="T753">
        <v>1</v>
      </c>
      <c r="U753">
        <v>1</v>
      </c>
      <c r="V753">
        <v>1</v>
      </c>
      <c r="W753">
        <v>1</v>
      </c>
      <c r="X753">
        <v>1</v>
      </c>
      <c r="Y753">
        <v>1</v>
      </c>
      <c r="Z753">
        <v>1</v>
      </c>
      <c r="AA753">
        <v>1</v>
      </c>
      <c r="AB753">
        <v>1</v>
      </c>
      <c r="AC753">
        <v>1</v>
      </c>
      <c r="AD753">
        <v>1</v>
      </c>
      <c r="AE753">
        <v>1</v>
      </c>
      <c r="AF753">
        <v>1</v>
      </c>
      <c r="AG753">
        <v>1</v>
      </c>
      <c r="AH753">
        <v>1</v>
      </c>
      <c r="AI753">
        <v>1</v>
      </c>
      <c r="AJ753">
        <v>1</v>
      </c>
      <c r="AK753">
        <v>1</v>
      </c>
      <c r="AL753">
        <v>0</v>
      </c>
      <c r="AM753" s="49" t="s">
        <v>195</v>
      </c>
      <c r="AN753" s="49" t="s">
        <v>14</v>
      </c>
      <c r="AO753" s="49" t="s">
        <v>507</v>
      </c>
      <c r="AP753" s="49" t="s">
        <v>494</v>
      </c>
      <c r="AQ753" s="49" t="s">
        <v>10</v>
      </c>
      <c r="AR753" s="49" t="s">
        <v>487</v>
      </c>
      <c r="AS753" s="49" t="s">
        <v>488</v>
      </c>
      <c r="AT753" s="49" t="s">
        <v>489</v>
      </c>
    </row>
    <row r="754" spans="1:46" x14ac:dyDescent="0.25">
      <c r="A754">
        <v>5</v>
      </c>
      <c r="B754" t="s">
        <v>190</v>
      </c>
      <c r="C754" t="s">
        <v>190</v>
      </c>
      <c r="D754" t="s">
        <v>191</v>
      </c>
      <c r="E754" t="s">
        <v>616</v>
      </c>
      <c r="F754" t="s">
        <v>617</v>
      </c>
      <c r="G754">
        <v>1</v>
      </c>
      <c r="H754">
        <v>1</v>
      </c>
      <c r="I754">
        <v>1</v>
      </c>
      <c r="J754">
        <v>1</v>
      </c>
      <c r="K754">
        <v>1</v>
      </c>
      <c r="L754">
        <v>1</v>
      </c>
      <c r="M754">
        <v>1</v>
      </c>
      <c r="N754">
        <v>1</v>
      </c>
      <c r="O754">
        <v>1</v>
      </c>
      <c r="P754">
        <v>1</v>
      </c>
      <c r="Q754">
        <v>1</v>
      </c>
      <c r="R754">
        <v>1</v>
      </c>
      <c r="S754">
        <v>1</v>
      </c>
      <c r="T754">
        <v>1</v>
      </c>
      <c r="U754">
        <v>1</v>
      </c>
      <c r="V754">
        <v>1</v>
      </c>
      <c r="W754">
        <v>1</v>
      </c>
      <c r="X754">
        <v>1</v>
      </c>
      <c r="Y754">
        <v>1</v>
      </c>
      <c r="Z754">
        <v>1</v>
      </c>
      <c r="AA754">
        <v>1</v>
      </c>
      <c r="AB754">
        <v>1</v>
      </c>
      <c r="AC754">
        <v>1</v>
      </c>
      <c r="AD754">
        <v>1</v>
      </c>
      <c r="AE754">
        <v>1</v>
      </c>
      <c r="AF754">
        <v>1</v>
      </c>
      <c r="AG754">
        <v>1</v>
      </c>
      <c r="AH754">
        <v>1</v>
      </c>
      <c r="AI754">
        <v>1</v>
      </c>
      <c r="AJ754">
        <v>1</v>
      </c>
      <c r="AK754">
        <v>1</v>
      </c>
      <c r="AL754">
        <v>0</v>
      </c>
      <c r="AM754" s="49" t="s">
        <v>191</v>
      </c>
      <c r="AN754" s="49" t="s">
        <v>14</v>
      </c>
      <c r="AO754" s="49" t="s">
        <v>507</v>
      </c>
      <c r="AP754" s="49" t="s">
        <v>494</v>
      </c>
      <c r="AQ754" s="49" t="s">
        <v>10</v>
      </c>
      <c r="AR754" s="49" t="s">
        <v>487</v>
      </c>
      <c r="AS754" s="49" t="s">
        <v>488</v>
      </c>
      <c r="AT754" s="49" t="s">
        <v>489</v>
      </c>
    </row>
    <row r="755" spans="1:46" x14ac:dyDescent="0.25">
      <c r="A755">
        <v>5</v>
      </c>
      <c r="B755" t="s">
        <v>196</v>
      </c>
      <c r="C755" t="s">
        <v>196</v>
      </c>
      <c r="D755" t="s">
        <v>197</v>
      </c>
      <c r="E755" t="s">
        <v>616</v>
      </c>
      <c r="F755" t="s">
        <v>617</v>
      </c>
      <c r="G755">
        <v>1</v>
      </c>
      <c r="H755">
        <v>1</v>
      </c>
      <c r="I755">
        <v>1</v>
      </c>
      <c r="J755">
        <v>1</v>
      </c>
      <c r="K755">
        <v>1</v>
      </c>
      <c r="L755">
        <v>1</v>
      </c>
      <c r="M755">
        <v>1</v>
      </c>
      <c r="N755">
        <v>1</v>
      </c>
      <c r="O755">
        <v>1</v>
      </c>
      <c r="P755">
        <v>1</v>
      </c>
      <c r="Q755">
        <v>1</v>
      </c>
      <c r="R755">
        <v>1</v>
      </c>
      <c r="S755">
        <v>1</v>
      </c>
      <c r="T755">
        <v>1</v>
      </c>
      <c r="U755">
        <v>1</v>
      </c>
      <c r="V755">
        <v>1</v>
      </c>
      <c r="W755">
        <v>1</v>
      </c>
      <c r="X755">
        <v>1</v>
      </c>
      <c r="Y755">
        <v>1</v>
      </c>
      <c r="Z755">
        <v>1</v>
      </c>
      <c r="AA755">
        <v>1</v>
      </c>
      <c r="AB755">
        <v>1</v>
      </c>
      <c r="AC755">
        <v>1</v>
      </c>
      <c r="AD755">
        <v>1</v>
      </c>
      <c r="AE755">
        <v>1</v>
      </c>
      <c r="AF755">
        <v>1</v>
      </c>
      <c r="AG755">
        <v>1</v>
      </c>
      <c r="AH755">
        <v>1</v>
      </c>
      <c r="AI755">
        <v>1</v>
      </c>
      <c r="AJ755">
        <v>1</v>
      </c>
      <c r="AK755">
        <v>1</v>
      </c>
      <c r="AL755">
        <v>1</v>
      </c>
      <c r="AM755" s="49" t="s">
        <v>197</v>
      </c>
      <c r="AN755" s="49" t="s">
        <v>14</v>
      </c>
      <c r="AO755" s="49" t="s">
        <v>500</v>
      </c>
      <c r="AP755" s="49" t="s">
        <v>505</v>
      </c>
      <c r="AQ755" s="49" t="s">
        <v>13</v>
      </c>
      <c r="AR755" s="49" t="s">
        <v>487</v>
      </c>
      <c r="AS755" s="49" t="s">
        <v>488</v>
      </c>
      <c r="AT755" s="49" t="s">
        <v>489</v>
      </c>
    </row>
    <row r="756" spans="1:46" x14ac:dyDescent="0.25">
      <c r="A756">
        <v>5</v>
      </c>
      <c r="B756" t="s">
        <v>206</v>
      </c>
      <c r="C756" t="s">
        <v>206</v>
      </c>
      <c r="D756" t="s">
        <v>207</v>
      </c>
      <c r="E756" t="s">
        <v>616</v>
      </c>
      <c r="F756" t="s">
        <v>617</v>
      </c>
      <c r="G756">
        <v>1</v>
      </c>
      <c r="H756">
        <v>1</v>
      </c>
      <c r="I756">
        <v>1</v>
      </c>
      <c r="J756">
        <v>1</v>
      </c>
      <c r="K756">
        <v>1</v>
      </c>
      <c r="L756">
        <v>1</v>
      </c>
      <c r="M756">
        <v>1</v>
      </c>
      <c r="N756">
        <v>1</v>
      </c>
      <c r="O756">
        <v>1</v>
      </c>
      <c r="P756">
        <v>1</v>
      </c>
      <c r="Q756">
        <v>1</v>
      </c>
      <c r="R756">
        <v>1</v>
      </c>
      <c r="S756">
        <v>1</v>
      </c>
      <c r="T756">
        <v>1</v>
      </c>
      <c r="U756">
        <v>1</v>
      </c>
      <c r="V756">
        <v>1</v>
      </c>
      <c r="W756">
        <v>1</v>
      </c>
      <c r="X756">
        <v>1</v>
      </c>
      <c r="Y756">
        <v>1</v>
      </c>
      <c r="Z756">
        <v>1</v>
      </c>
      <c r="AA756">
        <v>1</v>
      </c>
      <c r="AB756">
        <v>1</v>
      </c>
      <c r="AC756">
        <v>1</v>
      </c>
      <c r="AD756">
        <v>1</v>
      </c>
      <c r="AE756">
        <v>1</v>
      </c>
      <c r="AF756">
        <v>1</v>
      </c>
      <c r="AG756">
        <v>1</v>
      </c>
      <c r="AH756">
        <v>1</v>
      </c>
      <c r="AI756">
        <v>1</v>
      </c>
      <c r="AJ756">
        <v>1</v>
      </c>
      <c r="AK756">
        <v>1</v>
      </c>
      <c r="AL756">
        <v>1</v>
      </c>
      <c r="AM756" s="49" t="s">
        <v>207</v>
      </c>
      <c r="AN756" s="49" t="s">
        <v>14</v>
      </c>
      <c r="AO756" s="49" t="s">
        <v>500</v>
      </c>
      <c r="AP756" s="49" t="s">
        <v>505</v>
      </c>
      <c r="AQ756" s="49" t="s">
        <v>13</v>
      </c>
      <c r="AR756" s="49" t="s">
        <v>487</v>
      </c>
      <c r="AS756" s="49" t="s">
        <v>488</v>
      </c>
      <c r="AT756" s="49" t="s">
        <v>489</v>
      </c>
    </row>
    <row r="757" spans="1:46" x14ac:dyDescent="0.25">
      <c r="A757">
        <v>5</v>
      </c>
      <c r="B757" t="s">
        <v>493</v>
      </c>
      <c r="C757" t="s">
        <v>551</v>
      </c>
      <c r="D757" t="s">
        <v>552</v>
      </c>
      <c r="E757" t="s">
        <v>616</v>
      </c>
      <c r="F757" t="s">
        <v>617</v>
      </c>
      <c r="G757">
        <v>1</v>
      </c>
      <c r="H757">
        <v>1</v>
      </c>
      <c r="I757">
        <v>1</v>
      </c>
      <c r="J757">
        <v>1</v>
      </c>
      <c r="K757">
        <v>1</v>
      </c>
      <c r="L757">
        <v>1</v>
      </c>
      <c r="M757">
        <v>1</v>
      </c>
      <c r="N757">
        <v>1</v>
      </c>
      <c r="O757">
        <v>1</v>
      </c>
      <c r="P757">
        <v>1</v>
      </c>
      <c r="Q757">
        <v>1</v>
      </c>
      <c r="R757">
        <v>1</v>
      </c>
      <c r="S757">
        <v>1</v>
      </c>
      <c r="T757">
        <v>1</v>
      </c>
      <c r="U757">
        <v>1</v>
      </c>
      <c r="V757">
        <v>1</v>
      </c>
      <c r="W757">
        <v>1</v>
      </c>
      <c r="X757">
        <v>1</v>
      </c>
      <c r="Y757">
        <v>1</v>
      </c>
      <c r="Z757">
        <v>1</v>
      </c>
      <c r="AA757">
        <v>1</v>
      </c>
      <c r="AB757">
        <v>1</v>
      </c>
      <c r="AC757">
        <v>1</v>
      </c>
      <c r="AD757">
        <v>1</v>
      </c>
      <c r="AE757">
        <v>1</v>
      </c>
      <c r="AF757">
        <v>1</v>
      </c>
      <c r="AG757">
        <v>1</v>
      </c>
      <c r="AH757">
        <v>1</v>
      </c>
      <c r="AI757">
        <v>1</v>
      </c>
      <c r="AJ757">
        <v>1</v>
      </c>
      <c r="AK757">
        <v>1</v>
      </c>
      <c r="AL757">
        <v>1</v>
      </c>
      <c r="AM757" s="49" t="e">
        <v>#N/A</v>
      </c>
      <c r="AN757" s="49" t="e">
        <v>#N/A</v>
      </c>
      <c r="AO757" s="49" t="e">
        <v>#N/A</v>
      </c>
      <c r="AP757" s="49" t="e">
        <v>#N/A</v>
      </c>
      <c r="AQ757" s="49" t="e">
        <v>#N/A</v>
      </c>
      <c r="AR757" s="49" t="e">
        <v>#N/A</v>
      </c>
      <c r="AS757" s="49" t="e">
        <v>#N/A</v>
      </c>
      <c r="AT757" s="49" t="e">
        <v>#N/A</v>
      </c>
    </row>
    <row r="758" spans="1:46" x14ac:dyDescent="0.25">
      <c r="A758">
        <v>5</v>
      </c>
      <c r="B758" t="s">
        <v>200</v>
      </c>
      <c r="C758" t="s">
        <v>200</v>
      </c>
      <c r="D758" t="s">
        <v>201</v>
      </c>
      <c r="E758" t="s">
        <v>616</v>
      </c>
      <c r="F758" t="s">
        <v>617</v>
      </c>
      <c r="G758">
        <v>1</v>
      </c>
      <c r="H758">
        <v>1</v>
      </c>
      <c r="I758">
        <v>1</v>
      </c>
      <c r="J758">
        <v>1</v>
      </c>
      <c r="K758">
        <v>1</v>
      </c>
      <c r="L758">
        <v>1</v>
      </c>
      <c r="M758">
        <v>1</v>
      </c>
      <c r="N758">
        <v>1</v>
      </c>
      <c r="O758">
        <v>1</v>
      </c>
      <c r="P758">
        <v>1</v>
      </c>
      <c r="Q758">
        <v>1</v>
      </c>
      <c r="R758">
        <v>1</v>
      </c>
      <c r="S758">
        <v>1</v>
      </c>
      <c r="T758">
        <v>1</v>
      </c>
      <c r="U758">
        <v>1</v>
      </c>
      <c r="V758">
        <v>1</v>
      </c>
      <c r="W758">
        <v>1</v>
      </c>
      <c r="X758">
        <v>1</v>
      </c>
      <c r="Y758">
        <v>1</v>
      </c>
      <c r="Z758">
        <v>1</v>
      </c>
      <c r="AA758">
        <v>1</v>
      </c>
      <c r="AB758">
        <v>1</v>
      </c>
      <c r="AC758">
        <v>1</v>
      </c>
      <c r="AD758">
        <v>1</v>
      </c>
      <c r="AE758">
        <v>1</v>
      </c>
      <c r="AF758">
        <v>1</v>
      </c>
      <c r="AG758">
        <v>1</v>
      </c>
      <c r="AH758">
        <v>1</v>
      </c>
      <c r="AI758">
        <v>1</v>
      </c>
      <c r="AJ758">
        <v>1</v>
      </c>
      <c r="AK758">
        <v>1</v>
      </c>
      <c r="AL758">
        <v>0</v>
      </c>
      <c r="AM758" s="49" t="s">
        <v>201</v>
      </c>
      <c r="AN758" s="49" t="s">
        <v>14</v>
      </c>
      <c r="AO758" s="49" t="s">
        <v>485</v>
      </c>
      <c r="AP758" s="49" t="s">
        <v>494</v>
      </c>
      <c r="AQ758" s="49" t="s">
        <v>11</v>
      </c>
      <c r="AR758" s="49" t="s">
        <v>487</v>
      </c>
      <c r="AS758" s="49" t="s">
        <v>488</v>
      </c>
      <c r="AT758" s="49" t="s">
        <v>489</v>
      </c>
    </row>
    <row r="759" spans="1:46" x14ac:dyDescent="0.25">
      <c r="A759">
        <v>5</v>
      </c>
      <c r="B759" t="s">
        <v>198</v>
      </c>
      <c r="C759" t="s">
        <v>198</v>
      </c>
      <c r="D759" t="s">
        <v>199</v>
      </c>
      <c r="E759" t="s">
        <v>616</v>
      </c>
      <c r="F759" t="s">
        <v>617</v>
      </c>
      <c r="G759">
        <v>1</v>
      </c>
      <c r="H759">
        <v>1</v>
      </c>
      <c r="I759">
        <v>1</v>
      </c>
      <c r="J759">
        <v>1</v>
      </c>
      <c r="K759">
        <v>1</v>
      </c>
      <c r="L759">
        <v>1</v>
      </c>
      <c r="M759">
        <v>1</v>
      </c>
      <c r="N759">
        <v>1</v>
      </c>
      <c r="O759">
        <v>1</v>
      </c>
      <c r="P759">
        <v>1</v>
      </c>
      <c r="Q759">
        <v>1</v>
      </c>
      <c r="R759">
        <v>1</v>
      </c>
      <c r="S759">
        <v>1</v>
      </c>
      <c r="T759">
        <v>1</v>
      </c>
      <c r="U759">
        <v>1</v>
      </c>
      <c r="V759">
        <v>1</v>
      </c>
      <c r="W759">
        <v>1</v>
      </c>
      <c r="X759">
        <v>1</v>
      </c>
      <c r="Y759">
        <v>1</v>
      </c>
      <c r="Z759">
        <v>1</v>
      </c>
      <c r="AA759">
        <v>1</v>
      </c>
      <c r="AB759">
        <v>1</v>
      </c>
      <c r="AC759">
        <v>1</v>
      </c>
      <c r="AD759">
        <v>1</v>
      </c>
      <c r="AE759">
        <v>1</v>
      </c>
      <c r="AF759">
        <v>1</v>
      </c>
      <c r="AG759">
        <v>1</v>
      </c>
      <c r="AH759">
        <v>1</v>
      </c>
      <c r="AI759">
        <v>1</v>
      </c>
      <c r="AJ759">
        <v>1</v>
      </c>
      <c r="AK759">
        <v>1</v>
      </c>
      <c r="AL759">
        <v>0</v>
      </c>
      <c r="AM759" s="49" t="s">
        <v>199</v>
      </c>
      <c r="AN759" s="49" t="s">
        <v>14</v>
      </c>
      <c r="AO759" s="49" t="s">
        <v>485</v>
      </c>
      <c r="AP759" s="49" t="s">
        <v>494</v>
      </c>
      <c r="AQ759" s="49" t="s">
        <v>11</v>
      </c>
      <c r="AR759" s="49" t="s">
        <v>487</v>
      </c>
      <c r="AS759" s="49" t="s">
        <v>488</v>
      </c>
      <c r="AT759" s="49" t="s">
        <v>489</v>
      </c>
    </row>
    <row r="760" spans="1:46" x14ac:dyDescent="0.25">
      <c r="A760">
        <v>5</v>
      </c>
      <c r="B760" t="s">
        <v>205</v>
      </c>
      <c r="C760" t="s">
        <v>205</v>
      </c>
      <c r="D760" t="s">
        <v>416</v>
      </c>
      <c r="E760" t="s">
        <v>616</v>
      </c>
      <c r="F760" t="s">
        <v>617</v>
      </c>
      <c r="G760">
        <v>1</v>
      </c>
      <c r="H760">
        <v>1</v>
      </c>
      <c r="I760">
        <v>1</v>
      </c>
      <c r="J760">
        <v>1</v>
      </c>
      <c r="K760">
        <v>1</v>
      </c>
      <c r="L760">
        <v>1</v>
      </c>
      <c r="M760">
        <v>1</v>
      </c>
      <c r="N760">
        <v>1</v>
      </c>
      <c r="O760">
        <v>1</v>
      </c>
      <c r="P760">
        <v>1</v>
      </c>
      <c r="Q760">
        <v>1</v>
      </c>
      <c r="R760">
        <v>1</v>
      </c>
      <c r="S760">
        <v>1</v>
      </c>
      <c r="T760">
        <v>1</v>
      </c>
      <c r="U760">
        <v>1</v>
      </c>
      <c r="V760">
        <v>1</v>
      </c>
      <c r="W760">
        <v>1</v>
      </c>
      <c r="X760">
        <v>1</v>
      </c>
      <c r="Y760">
        <v>1</v>
      </c>
      <c r="Z760">
        <v>1</v>
      </c>
      <c r="AA760">
        <v>1</v>
      </c>
      <c r="AB760">
        <v>1</v>
      </c>
      <c r="AC760">
        <v>1</v>
      </c>
      <c r="AD760">
        <v>1</v>
      </c>
      <c r="AE760">
        <v>1</v>
      </c>
      <c r="AF760">
        <v>1</v>
      </c>
      <c r="AG760">
        <v>1</v>
      </c>
      <c r="AH760">
        <v>1</v>
      </c>
      <c r="AI760">
        <v>1</v>
      </c>
      <c r="AJ760">
        <v>1</v>
      </c>
      <c r="AK760">
        <v>1</v>
      </c>
      <c r="AL760">
        <v>0</v>
      </c>
      <c r="AM760" s="49" t="s">
        <v>416</v>
      </c>
      <c r="AN760" s="49" t="s">
        <v>14</v>
      </c>
      <c r="AO760" s="49" t="s">
        <v>485</v>
      </c>
      <c r="AP760" s="49" t="s">
        <v>501</v>
      </c>
      <c r="AQ760" s="49" t="s">
        <v>11</v>
      </c>
      <c r="AR760" s="49" t="s">
        <v>495</v>
      </c>
      <c r="AS760" s="49" t="s">
        <v>496</v>
      </c>
      <c r="AT760" s="49" t="s">
        <v>497</v>
      </c>
    </row>
    <row r="761" spans="1:46" x14ac:dyDescent="0.25">
      <c r="A761">
        <v>5</v>
      </c>
      <c r="B761" t="s">
        <v>202</v>
      </c>
      <c r="C761" t="s">
        <v>202</v>
      </c>
      <c r="D761" t="s">
        <v>203</v>
      </c>
      <c r="E761" t="s">
        <v>616</v>
      </c>
      <c r="F761" t="s">
        <v>617</v>
      </c>
      <c r="G761">
        <v>1</v>
      </c>
      <c r="H761">
        <v>1</v>
      </c>
      <c r="I761">
        <v>1</v>
      </c>
      <c r="J761">
        <v>1</v>
      </c>
      <c r="K761">
        <v>1</v>
      </c>
      <c r="L761">
        <v>1</v>
      </c>
      <c r="M761">
        <v>1</v>
      </c>
      <c r="N761">
        <v>1</v>
      </c>
      <c r="O761">
        <v>1</v>
      </c>
      <c r="P761">
        <v>1</v>
      </c>
      <c r="Q761">
        <v>1</v>
      </c>
      <c r="R761">
        <v>1</v>
      </c>
      <c r="S761">
        <v>1</v>
      </c>
      <c r="T761">
        <v>1</v>
      </c>
      <c r="U761">
        <v>1</v>
      </c>
      <c r="V761">
        <v>1</v>
      </c>
      <c r="W761">
        <v>1</v>
      </c>
      <c r="X761">
        <v>1</v>
      </c>
      <c r="Y761">
        <v>1</v>
      </c>
      <c r="Z761">
        <v>1</v>
      </c>
      <c r="AA761">
        <v>1</v>
      </c>
      <c r="AB761">
        <v>1</v>
      </c>
      <c r="AC761">
        <v>1</v>
      </c>
      <c r="AD761">
        <v>1</v>
      </c>
      <c r="AE761">
        <v>1</v>
      </c>
      <c r="AF761">
        <v>1</v>
      </c>
      <c r="AG761">
        <v>1</v>
      </c>
      <c r="AH761">
        <v>1</v>
      </c>
      <c r="AI761">
        <v>1</v>
      </c>
      <c r="AJ761">
        <v>1</v>
      </c>
      <c r="AK761">
        <v>1</v>
      </c>
      <c r="AL761">
        <v>1</v>
      </c>
      <c r="AM761" s="49" t="s">
        <v>203</v>
      </c>
      <c r="AN761" s="49" t="s">
        <v>14</v>
      </c>
      <c r="AO761" s="49" t="s">
        <v>500</v>
      </c>
      <c r="AP761" s="49" t="s">
        <v>505</v>
      </c>
      <c r="AQ761" s="49" t="s">
        <v>13</v>
      </c>
      <c r="AR761" s="49" t="s">
        <v>487</v>
      </c>
      <c r="AS761" s="49" t="s">
        <v>488</v>
      </c>
      <c r="AT761" s="49" t="s">
        <v>489</v>
      </c>
    </row>
    <row r="762" spans="1:46" x14ac:dyDescent="0.25">
      <c r="A762">
        <v>5</v>
      </c>
      <c r="B762" t="s">
        <v>204</v>
      </c>
      <c r="C762" t="s">
        <v>204</v>
      </c>
      <c r="D762" t="s">
        <v>553</v>
      </c>
      <c r="E762" t="s">
        <v>616</v>
      </c>
      <c r="F762" t="s">
        <v>617</v>
      </c>
      <c r="G762">
        <v>1</v>
      </c>
      <c r="H762">
        <v>1</v>
      </c>
      <c r="I762">
        <v>1</v>
      </c>
      <c r="J762">
        <v>1</v>
      </c>
      <c r="K762">
        <v>1</v>
      </c>
      <c r="L762">
        <v>1</v>
      </c>
      <c r="M762">
        <v>1</v>
      </c>
      <c r="N762">
        <v>1</v>
      </c>
      <c r="O762">
        <v>1</v>
      </c>
      <c r="P762">
        <v>1</v>
      </c>
      <c r="Q762">
        <v>1</v>
      </c>
      <c r="R762">
        <v>1</v>
      </c>
      <c r="S762">
        <v>1</v>
      </c>
      <c r="T762">
        <v>1</v>
      </c>
      <c r="U762">
        <v>1</v>
      </c>
      <c r="V762">
        <v>1</v>
      </c>
      <c r="W762">
        <v>1</v>
      </c>
      <c r="X762">
        <v>1</v>
      </c>
      <c r="Y762">
        <v>1</v>
      </c>
      <c r="Z762">
        <v>1</v>
      </c>
      <c r="AA762">
        <v>1</v>
      </c>
      <c r="AB762">
        <v>1</v>
      </c>
      <c r="AC762">
        <v>1</v>
      </c>
      <c r="AD762">
        <v>1</v>
      </c>
      <c r="AE762">
        <v>1</v>
      </c>
      <c r="AF762">
        <v>1</v>
      </c>
      <c r="AG762">
        <v>1</v>
      </c>
      <c r="AH762">
        <v>1</v>
      </c>
      <c r="AI762">
        <v>1</v>
      </c>
      <c r="AJ762">
        <v>1</v>
      </c>
      <c r="AK762">
        <v>1</v>
      </c>
      <c r="AL762">
        <v>0</v>
      </c>
      <c r="AM762" s="49" t="s">
        <v>415</v>
      </c>
      <c r="AN762" s="49" t="s">
        <v>14</v>
      </c>
      <c r="AO762" s="49" t="s">
        <v>485</v>
      </c>
      <c r="AP762" s="49" t="s">
        <v>494</v>
      </c>
      <c r="AQ762" s="49" t="s">
        <v>11</v>
      </c>
      <c r="AR762" s="49" t="s">
        <v>487</v>
      </c>
      <c r="AS762" s="49" t="s">
        <v>496</v>
      </c>
      <c r="AT762" s="49" t="s">
        <v>497</v>
      </c>
    </row>
    <row r="763" spans="1:46" x14ac:dyDescent="0.25">
      <c r="A763">
        <v>5</v>
      </c>
      <c r="B763" t="s">
        <v>208</v>
      </c>
      <c r="C763" t="s">
        <v>208</v>
      </c>
      <c r="D763" t="s">
        <v>209</v>
      </c>
      <c r="E763" t="s">
        <v>616</v>
      </c>
      <c r="F763" t="s">
        <v>617</v>
      </c>
      <c r="G763">
        <v>1</v>
      </c>
      <c r="H763">
        <v>1</v>
      </c>
      <c r="I763">
        <v>1</v>
      </c>
      <c r="J763">
        <v>1</v>
      </c>
      <c r="K763">
        <v>1</v>
      </c>
      <c r="L763">
        <v>1</v>
      </c>
      <c r="M763">
        <v>1</v>
      </c>
      <c r="N763">
        <v>1</v>
      </c>
      <c r="O763">
        <v>1</v>
      </c>
      <c r="P763">
        <v>1</v>
      </c>
      <c r="Q763">
        <v>1</v>
      </c>
      <c r="R763">
        <v>1</v>
      </c>
      <c r="S763">
        <v>1</v>
      </c>
      <c r="T763">
        <v>1</v>
      </c>
      <c r="U763">
        <v>1</v>
      </c>
      <c r="V763">
        <v>1</v>
      </c>
      <c r="W763">
        <v>1</v>
      </c>
      <c r="X763">
        <v>1</v>
      </c>
      <c r="Y763">
        <v>1</v>
      </c>
      <c r="Z763">
        <v>1</v>
      </c>
      <c r="AA763">
        <v>1</v>
      </c>
      <c r="AB763">
        <v>1</v>
      </c>
      <c r="AC763">
        <v>1</v>
      </c>
      <c r="AD763">
        <v>1</v>
      </c>
      <c r="AE763">
        <v>1</v>
      </c>
      <c r="AF763">
        <v>1</v>
      </c>
      <c r="AG763">
        <v>1</v>
      </c>
      <c r="AH763">
        <v>1</v>
      </c>
      <c r="AI763">
        <v>1</v>
      </c>
      <c r="AJ763">
        <v>1</v>
      </c>
      <c r="AK763">
        <v>1</v>
      </c>
      <c r="AL763">
        <v>1</v>
      </c>
      <c r="AM763" s="49" t="s">
        <v>209</v>
      </c>
      <c r="AN763" s="49" t="s">
        <v>14</v>
      </c>
      <c r="AO763" s="49" t="s">
        <v>485</v>
      </c>
      <c r="AP763" s="49" t="s">
        <v>505</v>
      </c>
      <c r="AQ763" s="49" t="s">
        <v>13</v>
      </c>
      <c r="AR763" s="49" t="s">
        <v>487</v>
      </c>
      <c r="AS763" s="49" t="s">
        <v>488</v>
      </c>
      <c r="AT763" s="49" t="s">
        <v>489</v>
      </c>
    </row>
    <row r="764" spans="1:46" x14ac:dyDescent="0.25">
      <c r="A764">
        <v>5</v>
      </c>
      <c r="B764" t="s">
        <v>210</v>
      </c>
      <c r="C764" t="s">
        <v>210</v>
      </c>
      <c r="D764" t="s">
        <v>211</v>
      </c>
      <c r="E764" t="s">
        <v>616</v>
      </c>
      <c r="F764" t="s">
        <v>617</v>
      </c>
      <c r="G764">
        <v>1</v>
      </c>
      <c r="H764">
        <v>1</v>
      </c>
      <c r="I764">
        <v>1</v>
      </c>
      <c r="J764">
        <v>1</v>
      </c>
      <c r="K764">
        <v>1</v>
      </c>
      <c r="L764">
        <v>1</v>
      </c>
      <c r="M764">
        <v>1</v>
      </c>
      <c r="N764">
        <v>1</v>
      </c>
      <c r="O764">
        <v>1</v>
      </c>
      <c r="P764">
        <v>1</v>
      </c>
      <c r="Q764">
        <v>1</v>
      </c>
      <c r="R764">
        <v>1</v>
      </c>
      <c r="S764">
        <v>1</v>
      </c>
      <c r="T764">
        <v>1</v>
      </c>
      <c r="U764">
        <v>1</v>
      </c>
      <c r="V764">
        <v>1</v>
      </c>
      <c r="W764">
        <v>1</v>
      </c>
      <c r="X764">
        <v>1</v>
      </c>
      <c r="Y764">
        <v>1</v>
      </c>
      <c r="Z764">
        <v>1</v>
      </c>
      <c r="AA764">
        <v>1</v>
      </c>
      <c r="AB764">
        <v>1</v>
      </c>
      <c r="AC764">
        <v>1</v>
      </c>
      <c r="AD764">
        <v>1</v>
      </c>
      <c r="AE764">
        <v>1</v>
      </c>
      <c r="AF764">
        <v>1</v>
      </c>
      <c r="AG764">
        <v>1</v>
      </c>
      <c r="AH764">
        <v>1</v>
      </c>
      <c r="AI764">
        <v>1</v>
      </c>
      <c r="AJ764">
        <v>1</v>
      </c>
      <c r="AK764">
        <v>1</v>
      </c>
      <c r="AL764">
        <v>1</v>
      </c>
      <c r="AM764" s="49" t="s">
        <v>211</v>
      </c>
      <c r="AN764" s="49" t="s">
        <v>14</v>
      </c>
      <c r="AO764" s="49" t="s">
        <v>500</v>
      </c>
      <c r="AP764" s="49" t="s">
        <v>505</v>
      </c>
      <c r="AQ764" s="49" t="s">
        <v>13</v>
      </c>
      <c r="AR764" s="49" t="s">
        <v>487</v>
      </c>
      <c r="AS764" s="49" t="s">
        <v>488</v>
      </c>
      <c r="AT764" s="49" t="s">
        <v>489</v>
      </c>
    </row>
    <row r="765" spans="1:46" x14ac:dyDescent="0.25">
      <c r="A765">
        <v>5</v>
      </c>
      <c r="B765" t="s">
        <v>212</v>
      </c>
      <c r="C765" t="s">
        <v>212</v>
      </c>
      <c r="D765" t="s">
        <v>213</v>
      </c>
      <c r="E765" t="s">
        <v>616</v>
      </c>
      <c r="F765" t="s">
        <v>617</v>
      </c>
      <c r="G765">
        <v>1</v>
      </c>
      <c r="H765">
        <v>1</v>
      </c>
      <c r="I765">
        <v>1</v>
      </c>
      <c r="J765">
        <v>1</v>
      </c>
      <c r="K765">
        <v>1</v>
      </c>
      <c r="L765">
        <v>1</v>
      </c>
      <c r="M765">
        <v>1</v>
      </c>
      <c r="N765">
        <v>1</v>
      </c>
      <c r="O765">
        <v>1</v>
      </c>
      <c r="P765">
        <v>1</v>
      </c>
      <c r="Q765">
        <v>1</v>
      </c>
      <c r="R765">
        <v>1</v>
      </c>
      <c r="S765">
        <v>1</v>
      </c>
      <c r="T765">
        <v>1</v>
      </c>
      <c r="U765">
        <v>1</v>
      </c>
      <c r="V765">
        <v>1</v>
      </c>
      <c r="W765">
        <v>1</v>
      </c>
      <c r="X765">
        <v>1</v>
      </c>
      <c r="Y765">
        <v>1</v>
      </c>
      <c r="Z765">
        <v>1</v>
      </c>
      <c r="AA765">
        <v>1</v>
      </c>
      <c r="AB765">
        <v>1</v>
      </c>
      <c r="AC765">
        <v>1</v>
      </c>
      <c r="AD765">
        <v>1</v>
      </c>
      <c r="AE765">
        <v>1</v>
      </c>
      <c r="AF765">
        <v>1</v>
      </c>
      <c r="AG765">
        <v>1</v>
      </c>
      <c r="AH765">
        <v>1</v>
      </c>
      <c r="AI765">
        <v>1</v>
      </c>
      <c r="AJ765">
        <v>1</v>
      </c>
      <c r="AK765">
        <v>1</v>
      </c>
      <c r="AL765">
        <v>0</v>
      </c>
      <c r="AM765" s="49" t="s">
        <v>213</v>
      </c>
      <c r="AN765" s="49" t="s">
        <v>14</v>
      </c>
      <c r="AO765" s="49" t="s">
        <v>507</v>
      </c>
      <c r="AP765" s="49" t="s">
        <v>501</v>
      </c>
      <c r="AQ765" s="49" t="s">
        <v>10</v>
      </c>
      <c r="AR765" s="49" t="s">
        <v>487</v>
      </c>
      <c r="AS765" s="49" t="s">
        <v>488</v>
      </c>
      <c r="AT765" s="49" t="s">
        <v>489</v>
      </c>
    </row>
    <row r="766" spans="1:46" x14ac:dyDescent="0.25">
      <c r="A766">
        <v>5</v>
      </c>
      <c r="B766" t="s">
        <v>216</v>
      </c>
      <c r="C766" t="s">
        <v>216</v>
      </c>
      <c r="D766" t="s">
        <v>217</v>
      </c>
      <c r="E766" t="s">
        <v>616</v>
      </c>
      <c r="F766" t="s">
        <v>617</v>
      </c>
      <c r="G766">
        <v>1</v>
      </c>
      <c r="H766">
        <v>1</v>
      </c>
      <c r="I766">
        <v>1</v>
      </c>
      <c r="J766">
        <v>1</v>
      </c>
      <c r="K766">
        <v>1</v>
      </c>
      <c r="L766">
        <v>1</v>
      </c>
      <c r="M766">
        <v>1</v>
      </c>
      <c r="N766">
        <v>1</v>
      </c>
      <c r="O766">
        <v>1</v>
      </c>
      <c r="P766">
        <v>1</v>
      </c>
      <c r="Q766">
        <v>1</v>
      </c>
      <c r="R766">
        <v>1</v>
      </c>
      <c r="S766">
        <v>1</v>
      </c>
      <c r="T766">
        <v>1</v>
      </c>
      <c r="U766">
        <v>1</v>
      </c>
      <c r="V766">
        <v>1</v>
      </c>
      <c r="W766">
        <v>1</v>
      </c>
      <c r="X766">
        <v>1</v>
      </c>
      <c r="Y766">
        <v>1</v>
      </c>
      <c r="Z766">
        <v>1</v>
      </c>
      <c r="AA766">
        <v>1</v>
      </c>
      <c r="AB766">
        <v>1</v>
      </c>
      <c r="AC766">
        <v>1</v>
      </c>
      <c r="AD766">
        <v>1</v>
      </c>
      <c r="AE766">
        <v>1</v>
      </c>
      <c r="AF766">
        <v>1</v>
      </c>
      <c r="AG766">
        <v>1</v>
      </c>
      <c r="AH766">
        <v>1</v>
      </c>
      <c r="AI766">
        <v>1</v>
      </c>
      <c r="AJ766">
        <v>1</v>
      </c>
      <c r="AK766">
        <v>1</v>
      </c>
      <c r="AL766">
        <v>1</v>
      </c>
      <c r="AM766" s="49" t="s">
        <v>217</v>
      </c>
      <c r="AN766" s="49" t="s">
        <v>14</v>
      </c>
      <c r="AO766" s="49" t="s">
        <v>485</v>
      </c>
      <c r="AP766" s="49" t="s">
        <v>505</v>
      </c>
      <c r="AQ766" s="49" t="s">
        <v>13</v>
      </c>
      <c r="AR766" s="49" t="s">
        <v>487</v>
      </c>
      <c r="AS766" s="49" t="s">
        <v>488</v>
      </c>
      <c r="AT766" s="49" t="s">
        <v>489</v>
      </c>
    </row>
    <row r="767" spans="1:46" x14ac:dyDescent="0.25">
      <c r="A767">
        <v>5</v>
      </c>
      <c r="B767" t="s">
        <v>214</v>
      </c>
      <c r="C767" t="s">
        <v>214</v>
      </c>
      <c r="D767" t="s">
        <v>215</v>
      </c>
      <c r="E767" t="s">
        <v>616</v>
      </c>
      <c r="F767" t="s">
        <v>617</v>
      </c>
      <c r="G767">
        <v>1</v>
      </c>
      <c r="H767">
        <v>1</v>
      </c>
      <c r="I767">
        <v>1</v>
      </c>
      <c r="J767">
        <v>1</v>
      </c>
      <c r="K767">
        <v>1</v>
      </c>
      <c r="L767">
        <v>1</v>
      </c>
      <c r="M767">
        <v>1</v>
      </c>
      <c r="N767">
        <v>1</v>
      </c>
      <c r="O767">
        <v>1</v>
      </c>
      <c r="P767">
        <v>1</v>
      </c>
      <c r="Q767">
        <v>1</v>
      </c>
      <c r="R767">
        <v>1</v>
      </c>
      <c r="S767">
        <v>1</v>
      </c>
      <c r="T767">
        <v>1</v>
      </c>
      <c r="U767">
        <v>1</v>
      </c>
      <c r="V767">
        <v>1</v>
      </c>
      <c r="W767">
        <v>1</v>
      </c>
      <c r="X767">
        <v>1</v>
      </c>
      <c r="Y767">
        <v>1</v>
      </c>
      <c r="Z767">
        <v>1</v>
      </c>
      <c r="AA767">
        <v>1</v>
      </c>
      <c r="AB767">
        <v>1</v>
      </c>
      <c r="AC767">
        <v>1</v>
      </c>
      <c r="AD767">
        <v>1</v>
      </c>
      <c r="AE767">
        <v>1</v>
      </c>
      <c r="AF767">
        <v>1</v>
      </c>
      <c r="AG767">
        <v>1</v>
      </c>
      <c r="AH767">
        <v>1</v>
      </c>
      <c r="AI767">
        <v>1</v>
      </c>
      <c r="AJ767">
        <v>1</v>
      </c>
      <c r="AK767">
        <v>1</v>
      </c>
      <c r="AL767">
        <v>0</v>
      </c>
      <c r="AM767" s="49" t="s">
        <v>215</v>
      </c>
      <c r="AN767" s="49" t="s">
        <v>14</v>
      </c>
      <c r="AO767" s="49" t="s">
        <v>485</v>
      </c>
      <c r="AP767" s="49" t="s">
        <v>501</v>
      </c>
      <c r="AQ767" s="49" t="s">
        <v>11</v>
      </c>
      <c r="AR767" s="49" t="s">
        <v>487</v>
      </c>
      <c r="AS767" s="49" t="s">
        <v>488</v>
      </c>
      <c r="AT767" s="49" t="s">
        <v>489</v>
      </c>
    </row>
    <row r="768" spans="1:46" x14ac:dyDescent="0.25">
      <c r="A768">
        <v>5</v>
      </c>
      <c r="B768" t="s">
        <v>218</v>
      </c>
      <c r="C768" t="s">
        <v>218</v>
      </c>
      <c r="D768" t="s">
        <v>417</v>
      </c>
      <c r="E768" t="s">
        <v>616</v>
      </c>
      <c r="F768" t="s">
        <v>617</v>
      </c>
      <c r="G768">
        <v>1</v>
      </c>
      <c r="H768">
        <v>1</v>
      </c>
      <c r="I768">
        <v>1</v>
      </c>
      <c r="J768">
        <v>1</v>
      </c>
      <c r="K768">
        <v>1</v>
      </c>
      <c r="L768">
        <v>1</v>
      </c>
      <c r="M768">
        <v>1</v>
      </c>
      <c r="N768">
        <v>1</v>
      </c>
      <c r="O768">
        <v>1</v>
      </c>
      <c r="P768">
        <v>1</v>
      </c>
      <c r="Q768">
        <v>1</v>
      </c>
      <c r="R768">
        <v>1</v>
      </c>
      <c r="S768">
        <v>1</v>
      </c>
      <c r="T768">
        <v>1</v>
      </c>
      <c r="U768">
        <v>1</v>
      </c>
      <c r="V768">
        <v>1</v>
      </c>
      <c r="W768">
        <v>1</v>
      </c>
      <c r="X768">
        <v>1</v>
      </c>
      <c r="Y768">
        <v>1</v>
      </c>
      <c r="Z768">
        <v>1</v>
      </c>
      <c r="AA768">
        <v>1</v>
      </c>
      <c r="AB768">
        <v>1</v>
      </c>
      <c r="AC768">
        <v>1</v>
      </c>
      <c r="AD768">
        <v>1</v>
      </c>
      <c r="AE768">
        <v>1</v>
      </c>
      <c r="AF768">
        <v>1</v>
      </c>
      <c r="AG768">
        <v>1</v>
      </c>
      <c r="AH768">
        <v>1</v>
      </c>
      <c r="AI768">
        <v>1</v>
      </c>
      <c r="AJ768">
        <v>1</v>
      </c>
      <c r="AK768">
        <v>1</v>
      </c>
      <c r="AL768">
        <v>0</v>
      </c>
      <c r="AM768" s="49" t="s">
        <v>417</v>
      </c>
      <c r="AN768" s="49" t="s">
        <v>14</v>
      </c>
      <c r="AO768" s="49" t="s">
        <v>500</v>
      </c>
      <c r="AP768" s="49" t="s">
        <v>501</v>
      </c>
      <c r="AQ768" s="49" t="s">
        <v>502</v>
      </c>
      <c r="AR768" s="49" t="s">
        <v>495</v>
      </c>
      <c r="AS768" s="49" t="s">
        <v>496</v>
      </c>
      <c r="AT768" s="49" t="s">
        <v>497</v>
      </c>
    </row>
    <row r="769" spans="1:46" x14ac:dyDescent="0.25">
      <c r="A769">
        <v>5</v>
      </c>
      <c r="B769" t="s">
        <v>219</v>
      </c>
      <c r="C769" t="s">
        <v>219</v>
      </c>
      <c r="D769" t="s">
        <v>220</v>
      </c>
      <c r="E769" t="s">
        <v>616</v>
      </c>
      <c r="F769" t="s">
        <v>617</v>
      </c>
      <c r="G769">
        <v>1</v>
      </c>
      <c r="H769">
        <v>1</v>
      </c>
      <c r="I769">
        <v>1</v>
      </c>
      <c r="J769">
        <v>1</v>
      </c>
      <c r="K769">
        <v>1</v>
      </c>
      <c r="L769">
        <v>1</v>
      </c>
      <c r="M769">
        <v>1</v>
      </c>
      <c r="N769">
        <v>1</v>
      </c>
      <c r="O769">
        <v>1</v>
      </c>
      <c r="P769">
        <v>1</v>
      </c>
      <c r="Q769">
        <v>1</v>
      </c>
      <c r="R769">
        <v>1</v>
      </c>
      <c r="S769">
        <v>1</v>
      </c>
      <c r="T769">
        <v>1</v>
      </c>
      <c r="U769">
        <v>1</v>
      </c>
      <c r="V769">
        <v>1</v>
      </c>
      <c r="W769">
        <v>1</v>
      </c>
      <c r="X769">
        <v>1</v>
      </c>
      <c r="Y769">
        <v>1</v>
      </c>
      <c r="Z769">
        <v>1</v>
      </c>
      <c r="AA769">
        <v>1</v>
      </c>
      <c r="AB769">
        <v>1</v>
      </c>
      <c r="AC769">
        <v>1</v>
      </c>
      <c r="AD769">
        <v>1</v>
      </c>
      <c r="AE769">
        <v>1</v>
      </c>
      <c r="AF769">
        <v>1</v>
      </c>
      <c r="AG769">
        <v>1</v>
      </c>
      <c r="AH769">
        <v>1</v>
      </c>
      <c r="AI769">
        <v>1</v>
      </c>
      <c r="AJ769">
        <v>1</v>
      </c>
      <c r="AK769">
        <v>1</v>
      </c>
      <c r="AL769">
        <v>0</v>
      </c>
      <c r="AM769" s="49" t="s">
        <v>220</v>
      </c>
      <c r="AN769" s="49" t="s">
        <v>6</v>
      </c>
      <c r="AO769" s="49" t="s">
        <v>9</v>
      </c>
      <c r="AP769" s="49" t="s">
        <v>494</v>
      </c>
      <c r="AQ769" s="49" t="s">
        <v>9</v>
      </c>
      <c r="AR769" s="49" t="s">
        <v>487</v>
      </c>
      <c r="AS769" s="49" t="s">
        <v>488</v>
      </c>
      <c r="AT769" s="49" t="s">
        <v>489</v>
      </c>
    </row>
    <row r="770" spans="1:46" x14ac:dyDescent="0.25">
      <c r="A770">
        <v>5</v>
      </c>
      <c r="B770" t="s">
        <v>355</v>
      </c>
      <c r="C770" t="s">
        <v>355</v>
      </c>
      <c r="D770" t="s">
        <v>554</v>
      </c>
      <c r="E770" t="s">
        <v>616</v>
      </c>
      <c r="F770" t="s">
        <v>617</v>
      </c>
      <c r="G770">
        <v>1</v>
      </c>
      <c r="H770">
        <v>1</v>
      </c>
      <c r="I770">
        <v>1</v>
      </c>
      <c r="J770">
        <v>1</v>
      </c>
      <c r="K770">
        <v>1</v>
      </c>
      <c r="L770">
        <v>1</v>
      </c>
      <c r="M770">
        <v>1</v>
      </c>
      <c r="N770">
        <v>1</v>
      </c>
      <c r="O770">
        <v>1</v>
      </c>
      <c r="P770">
        <v>1</v>
      </c>
      <c r="Q770">
        <v>1</v>
      </c>
      <c r="R770">
        <v>1</v>
      </c>
      <c r="S770">
        <v>1</v>
      </c>
      <c r="T770">
        <v>1</v>
      </c>
      <c r="U770">
        <v>1</v>
      </c>
      <c r="V770">
        <v>1</v>
      </c>
      <c r="W770">
        <v>1</v>
      </c>
      <c r="X770">
        <v>1</v>
      </c>
      <c r="Y770">
        <v>1</v>
      </c>
      <c r="Z770">
        <v>1</v>
      </c>
      <c r="AA770">
        <v>1</v>
      </c>
      <c r="AB770">
        <v>1</v>
      </c>
      <c r="AC770">
        <v>1</v>
      </c>
      <c r="AD770">
        <v>1</v>
      </c>
      <c r="AE770">
        <v>1</v>
      </c>
      <c r="AF770">
        <v>1</v>
      </c>
      <c r="AG770">
        <v>1</v>
      </c>
      <c r="AH770">
        <v>1</v>
      </c>
      <c r="AI770">
        <v>1</v>
      </c>
      <c r="AJ770">
        <v>1</v>
      </c>
      <c r="AK770">
        <v>1</v>
      </c>
      <c r="AL770">
        <v>0</v>
      </c>
      <c r="AM770" s="49" t="s">
        <v>356</v>
      </c>
      <c r="AN770" s="49" t="s">
        <v>4</v>
      </c>
      <c r="AO770" s="49" t="s">
        <v>9</v>
      </c>
      <c r="AP770" s="49" t="s">
        <v>494</v>
      </c>
      <c r="AQ770" s="49" t="s">
        <v>9</v>
      </c>
      <c r="AR770" s="49" t="s">
        <v>487</v>
      </c>
      <c r="AS770" s="49" t="s">
        <v>488</v>
      </c>
      <c r="AT770" s="49" t="s">
        <v>489</v>
      </c>
    </row>
    <row r="771" spans="1:46" x14ac:dyDescent="0.25">
      <c r="A771">
        <v>5</v>
      </c>
      <c r="B771" t="s">
        <v>229</v>
      </c>
      <c r="C771" t="s">
        <v>229</v>
      </c>
      <c r="D771" t="s">
        <v>230</v>
      </c>
      <c r="E771" t="s">
        <v>616</v>
      </c>
      <c r="F771" t="s">
        <v>617</v>
      </c>
      <c r="G771">
        <v>1</v>
      </c>
      <c r="H771">
        <v>1</v>
      </c>
      <c r="I771">
        <v>1</v>
      </c>
      <c r="J771">
        <v>1</v>
      </c>
      <c r="K771">
        <v>1</v>
      </c>
      <c r="L771">
        <v>1</v>
      </c>
      <c r="M771">
        <v>1</v>
      </c>
      <c r="N771">
        <v>1</v>
      </c>
      <c r="O771">
        <v>1</v>
      </c>
      <c r="P771">
        <v>1</v>
      </c>
      <c r="Q771">
        <v>1</v>
      </c>
      <c r="R771">
        <v>1</v>
      </c>
      <c r="S771">
        <v>1</v>
      </c>
      <c r="T771">
        <v>1</v>
      </c>
      <c r="U771">
        <v>1</v>
      </c>
      <c r="V771">
        <v>1</v>
      </c>
      <c r="W771">
        <v>1</v>
      </c>
      <c r="X771">
        <v>1</v>
      </c>
      <c r="Y771">
        <v>1</v>
      </c>
      <c r="Z771">
        <v>1</v>
      </c>
      <c r="AA771">
        <v>1</v>
      </c>
      <c r="AB771">
        <v>1</v>
      </c>
      <c r="AC771">
        <v>1</v>
      </c>
      <c r="AD771">
        <v>1</v>
      </c>
      <c r="AE771">
        <v>1</v>
      </c>
      <c r="AF771">
        <v>1</v>
      </c>
      <c r="AG771">
        <v>1</v>
      </c>
      <c r="AH771">
        <v>1</v>
      </c>
      <c r="AI771">
        <v>1</v>
      </c>
      <c r="AJ771">
        <v>1</v>
      </c>
      <c r="AK771">
        <v>1</v>
      </c>
      <c r="AL771">
        <v>1</v>
      </c>
      <c r="AM771" s="49" t="s">
        <v>230</v>
      </c>
      <c r="AN771" s="49" t="s">
        <v>14</v>
      </c>
      <c r="AO771" s="49" t="s">
        <v>485</v>
      </c>
      <c r="AP771" s="49" t="s">
        <v>505</v>
      </c>
      <c r="AQ771" s="49" t="s">
        <v>13</v>
      </c>
      <c r="AR771" s="49" t="s">
        <v>487</v>
      </c>
      <c r="AS771" s="49" t="s">
        <v>488</v>
      </c>
      <c r="AT771" s="49" t="s">
        <v>489</v>
      </c>
    </row>
    <row r="772" spans="1:46" x14ac:dyDescent="0.25">
      <c r="A772">
        <v>5</v>
      </c>
      <c r="B772" t="s">
        <v>555</v>
      </c>
      <c r="C772" t="s">
        <v>556</v>
      </c>
      <c r="D772" t="s">
        <v>557</v>
      </c>
      <c r="E772" t="s">
        <v>616</v>
      </c>
      <c r="F772" t="s">
        <v>617</v>
      </c>
      <c r="G772">
        <v>0</v>
      </c>
      <c r="H772">
        <v>0</v>
      </c>
      <c r="I772">
        <v>0</v>
      </c>
      <c r="J772">
        <v>0</v>
      </c>
      <c r="K772">
        <v>0</v>
      </c>
      <c r="L772">
        <v>0</v>
      </c>
      <c r="M772">
        <v>0</v>
      </c>
      <c r="N772">
        <v>0</v>
      </c>
      <c r="O772">
        <v>0</v>
      </c>
      <c r="P772">
        <v>0</v>
      </c>
      <c r="Q772">
        <v>1</v>
      </c>
      <c r="R772">
        <v>1</v>
      </c>
      <c r="S772">
        <v>1</v>
      </c>
      <c r="T772">
        <v>1</v>
      </c>
      <c r="U772">
        <v>1</v>
      </c>
      <c r="V772">
        <v>1</v>
      </c>
      <c r="W772">
        <v>1</v>
      </c>
      <c r="X772">
        <v>1</v>
      </c>
      <c r="Y772">
        <v>1</v>
      </c>
      <c r="Z772">
        <v>1</v>
      </c>
      <c r="AA772">
        <v>1</v>
      </c>
      <c r="AB772">
        <v>1</v>
      </c>
      <c r="AC772">
        <v>1</v>
      </c>
      <c r="AD772">
        <v>1</v>
      </c>
      <c r="AE772">
        <v>1</v>
      </c>
      <c r="AF772">
        <v>1</v>
      </c>
      <c r="AG772">
        <v>1</v>
      </c>
      <c r="AH772">
        <v>1</v>
      </c>
      <c r="AI772">
        <v>1</v>
      </c>
      <c r="AJ772">
        <v>1</v>
      </c>
      <c r="AK772">
        <v>1</v>
      </c>
      <c r="AL772">
        <v>1</v>
      </c>
      <c r="AM772" s="49" t="e">
        <v>#N/A</v>
      </c>
      <c r="AN772" s="49" t="e">
        <v>#N/A</v>
      </c>
      <c r="AO772" s="49" t="e">
        <v>#N/A</v>
      </c>
      <c r="AP772" s="49" t="e">
        <v>#N/A</v>
      </c>
      <c r="AQ772" s="49" t="e">
        <v>#N/A</v>
      </c>
      <c r="AR772" s="49" t="e">
        <v>#N/A</v>
      </c>
      <c r="AS772" s="49" t="e">
        <v>#N/A</v>
      </c>
      <c r="AT772" s="49" t="e">
        <v>#N/A</v>
      </c>
    </row>
    <row r="773" spans="1:46" x14ac:dyDescent="0.25">
      <c r="A773">
        <v>5</v>
      </c>
      <c r="B773" t="s">
        <v>231</v>
      </c>
      <c r="C773" t="s">
        <v>231</v>
      </c>
      <c r="D773" t="s">
        <v>418</v>
      </c>
      <c r="E773" t="s">
        <v>616</v>
      </c>
      <c r="F773" t="s">
        <v>617</v>
      </c>
      <c r="G773">
        <v>1</v>
      </c>
      <c r="H773">
        <v>1</v>
      </c>
      <c r="I773">
        <v>1</v>
      </c>
      <c r="J773">
        <v>1</v>
      </c>
      <c r="K773">
        <v>1</v>
      </c>
      <c r="L773">
        <v>1</v>
      </c>
      <c r="M773">
        <v>1</v>
      </c>
      <c r="N773">
        <v>1</v>
      </c>
      <c r="O773">
        <v>1</v>
      </c>
      <c r="P773">
        <v>1</v>
      </c>
      <c r="Q773">
        <v>1</v>
      </c>
      <c r="R773">
        <v>1</v>
      </c>
      <c r="S773">
        <v>1</v>
      </c>
      <c r="T773">
        <v>1</v>
      </c>
      <c r="U773">
        <v>1</v>
      </c>
      <c r="V773">
        <v>1</v>
      </c>
      <c r="W773">
        <v>1</v>
      </c>
      <c r="X773">
        <v>1</v>
      </c>
      <c r="Y773">
        <v>1</v>
      </c>
      <c r="Z773">
        <v>1</v>
      </c>
      <c r="AA773">
        <v>1</v>
      </c>
      <c r="AB773">
        <v>1</v>
      </c>
      <c r="AC773">
        <v>1</v>
      </c>
      <c r="AD773">
        <v>1</v>
      </c>
      <c r="AE773">
        <v>1</v>
      </c>
      <c r="AF773">
        <v>1</v>
      </c>
      <c r="AG773">
        <v>1</v>
      </c>
      <c r="AH773">
        <v>1</v>
      </c>
      <c r="AI773">
        <v>1</v>
      </c>
      <c r="AJ773">
        <v>1</v>
      </c>
      <c r="AK773">
        <v>1</v>
      </c>
      <c r="AL773">
        <v>0</v>
      </c>
      <c r="AM773" s="49" t="s">
        <v>418</v>
      </c>
      <c r="AN773" s="49" t="s">
        <v>14</v>
      </c>
      <c r="AO773" s="49" t="s">
        <v>485</v>
      </c>
      <c r="AP773" s="49" t="s">
        <v>505</v>
      </c>
      <c r="AQ773" s="49" t="s">
        <v>13</v>
      </c>
      <c r="AR773" s="49" t="s">
        <v>495</v>
      </c>
      <c r="AS773" s="49" t="s">
        <v>496</v>
      </c>
      <c r="AT773" s="49" t="s">
        <v>497</v>
      </c>
    </row>
    <row r="774" spans="1:46" x14ac:dyDescent="0.25">
      <c r="A774">
        <v>5</v>
      </c>
      <c r="B774" t="s">
        <v>221</v>
      </c>
      <c r="C774" t="s">
        <v>221</v>
      </c>
      <c r="D774" t="s">
        <v>222</v>
      </c>
      <c r="E774" t="s">
        <v>616</v>
      </c>
      <c r="F774" t="s">
        <v>617</v>
      </c>
      <c r="G774">
        <v>1</v>
      </c>
      <c r="H774">
        <v>1</v>
      </c>
      <c r="I774">
        <v>1</v>
      </c>
      <c r="J774">
        <v>1</v>
      </c>
      <c r="K774">
        <v>1</v>
      </c>
      <c r="L774">
        <v>1</v>
      </c>
      <c r="M774">
        <v>1</v>
      </c>
      <c r="N774">
        <v>1</v>
      </c>
      <c r="O774">
        <v>1</v>
      </c>
      <c r="P774">
        <v>1</v>
      </c>
      <c r="Q774">
        <v>1</v>
      </c>
      <c r="R774">
        <v>1</v>
      </c>
      <c r="S774">
        <v>1</v>
      </c>
      <c r="T774">
        <v>1</v>
      </c>
      <c r="U774">
        <v>1</v>
      </c>
      <c r="V774">
        <v>1</v>
      </c>
      <c r="W774">
        <v>1</v>
      </c>
      <c r="X774">
        <v>1</v>
      </c>
      <c r="Y774">
        <v>1</v>
      </c>
      <c r="Z774">
        <v>1</v>
      </c>
      <c r="AA774">
        <v>1</v>
      </c>
      <c r="AB774">
        <v>1</v>
      </c>
      <c r="AC774">
        <v>1</v>
      </c>
      <c r="AD774">
        <v>1</v>
      </c>
      <c r="AE774">
        <v>1</v>
      </c>
      <c r="AF774">
        <v>1</v>
      </c>
      <c r="AG774">
        <v>1</v>
      </c>
      <c r="AH774">
        <v>1</v>
      </c>
      <c r="AI774">
        <v>1</v>
      </c>
      <c r="AJ774">
        <v>1</v>
      </c>
      <c r="AK774">
        <v>1</v>
      </c>
      <c r="AL774">
        <v>0</v>
      </c>
      <c r="AM774" s="49" t="s">
        <v>222</v>
      </c>
      <c r="AN774" s="49" t="s">
        <v>14</v>
      </c>
      <c r="AO774" s="49" t="s">
        <v>485</v>
      </c>
      <c r="AP774" s="49" t="s">
        <v>494</v>
      </c>
      <c r="AQ774" s="49" t="s">
        <v>11</v>
      </c>
      <c r="AR774" s="49" t="s">
        <v>495</v>
      </c>
      <c r="AS774" s="49" t="s">
        <v>488</v>
      </c>
      <c r="AT774" s="49" t="s">
        <v>489</v>
      </c>
    </row>
    <row r="775" spans="1:46" x14ac:dyDescent="0.25">
      <c r="A775">
        <v>5</v>
      </c>
      <c r="B775" t="s">
        <v>232</v>
      </c>
      <c r="C775" t="s">
        <v>232</v>
      </c>
      <c r="D775" t="s">
        <v>558</v>
      </c>
      <c r="E775" t="s">
        <v>616</v>
      </c>
      <c r="F775" t="s">
        <v>617</v>
      </c>
      <c r="G775">
        <v>0</v>
      </c>
      <c r="H775">
        <v>0</v>
      </c>
      <c r="I775">
        <v>0</v>
      </c>
      <c r="J775">
        <v>0</v>
      </c>
      <c r="K775">
        <v>0</v>
      </c>
      <c r="L775">
        <v>0</v>
      </c>
      <c r="M775">
        <v>0</v>
      </c>
      <c r="N775">
        <v>0</v>
      </c>
      <c r="O775">
        <v>0</v>
      </c>
      <c r="P775">
        <v>0</v>
      </c>
      <c r="Q775">
        <v>1</v>
      </c>
      <c r="R775">
        <v>1</v>
      </c>
      <c r="S775">
        <v>1</v>
      </c>
      <c r="T775">
        <v>1</v>
      </c>
      <c r="U775">
        <v>1</v>
      </c>
      <c r="V775">
        <v>1</v>
      </c>
      <c r="W775">
        <v>1</v>
      </c>
      <c r="X775">
        <v>1</v>
      </c>
      <c r="Y775">
        <v>1</v>
      </c>
      <c r="Z775">
        <v>1</v>
      </c>
      <c r="AA775">
        <v>1</v>
      </c>
      <c r="AB775">
        <v>1</v>
      </c>
      <c r="AC775">
        <v>1</v>
      </c>
      <c r="AD775">
        <v>1</v>
      </c>
      <c r="AE775">
        <v>1</v>
      </c>
      <c r="AF775">
        <v>1</v>
      </c>
      <c r="AG775">
        <v>1</v>
      </c>
      <c r="AH775">
        <v>1</v>
      </c>
      <c r="AI775">
        <v>1</v>
      </c>
      <c r="AJ775">
        <v>1</v>
      </c>
      <c r="AK775">
        <v>1</v>
      </c>
      <c r="AL775">
        <v>0</v>
      </c>
      <c r="AM775" s="49" t="s">
        <v>233</v>
      </c>
      <c r="AN775" s="49" t="s">
        <v>14</v>
      </c>
      <c r="AO775" s="49" t="s">
        <v>485</v>
      </c>
      <c r="AP775" s="49" t="s">
        <v>494</v>
      </c>
      <c r="AQ775" s="49" t="s">
        <v>11</v>
      </c>
      <c r="AR775" s="49" t="s">
        <v>487</v>
      </c>
      <c r="AS775" s="49" t="s">
        <v>488</v>
      </c>
      <c r="AT775" s="49" t="s">
        <v>489</v>
      </c>
    </row>
    <row r="776" spans="1:46" x14ac:dyDescent="0.25">
      <c r="A776">
        <v>5</v>
      </c>
      <c r="B776" t="s">
        <v>249</v>
      </c>
      <c r="C776" t="s">
        <v>249</v>
      </c>
      <c r="D776" t="s">
        <v>250</v>
      </c>
      <c r="E776" t="s">
        <v>616</v>
      </c>
      <c r="F776" t="s">
        <v>617</v>
      </c>
      <c r="G776">
        <v>1</v>
      </c>
      <c r="H776">
        <v>1</v>
      </c>
      <c r="I776">
        <v>1</v>
      </c>
      <c r="J776">
        <v>1</v>
      </c>
      <c r="K776">
        <v>1</v>
      </c>
      <c r="L776">
        <v>1</v>
      </c>
      <c r="M776">
        <v>1</v>
      </c>
      <c r="N776">
        <v>1</v>
      </c>
      <c r="O776">
        <v>1</v>
      </c>
      <c r="P776">
        <v>1</v>
      </c>
      <c r="Q776">
        <v>1</v>
      </c>
      <c r="R776">
        <v>1</v>
      </c>
      <c r="S776">
        <v>1</v>
      </c>
      <c r="T776">
        <v>1</v>
      </c>
      <c r="U776">
        <v>1</v>
      </c>
      <c r="V776">
        <v>1</v>
      </c>
      <c r="W776">
        <v>1</v>
      </c>
      <c r="X776">
        <v>1</v>
      </c>
      <c r="Y776">
        <v>1</v>
      </c>
      <c r="Z776">
        <v>1</v>
      </c>
      <c r="AA776">
        <v>1</v>
      </c>
      <c r="AB776">
        <v>1</v>
      </c>
      <c r="AC776">
        <v>1</v>
      </c>
      <c r="AD776">
        <v>1</v>
      </c>
      <c r="AE776">
        <v>1</v>
      </c>
      <c r="AF776">
        <v>1</v>
      </c>
      <c r="AG776">
        <v>1</v>
      </c>
      <c r="AH776">
        <v>1</v>
      </c>
      <c r="AI776">
        <v>1</v>
      </c>
      <c r="AJ776">
        <v>1</v>
      </c>
      <c r="AK776">
        <v>1</v>
      </c>
      <c r="AL776">
        <v>1</v>
      </c>
      <c r="AM776" s="49" t="s">
        <v>250</v>
      </c>
      <c r="AN776" s="49" t="s">
        <v>14</v>
      </c>
      <c r="AO776" s="49" t="s">
        <v>500</v>
      </c>
      <c r="AP776" s="49" t="s">
        <v>505</v>
      </c>
      <c r="AQ776" s="49" t="s">
        <v>13</v>
      </c>
      <c r="AR776" s="49" t="s">
        <v>487</v>
      </c>
      <c r="AS776" s="49" t="s">
        <v>488</v>
      </c>
      <c r="AT776" s="49" t="s">
        <v>489</v>
      </c>
    </row>
    <row r="777" spans="1:46" x14ac:dyDescent="0.25">
      <c r="A777">
        <v>5</v>
      </c>
      <c r="B777" t="s">
        <v>234</v>
      </c>
      <c r="C777" t="s">
        <v>234</v>
      </c>
      <c r="D777" t="s">
        <v>235</v>
      </c>
      <c r="E777" t="s">
        <v>616</v>
      </c>
      <c r="F777" t="s">
        <v>617</v>
      </c>
      <c r="G777">
        <v>1</v>
      </c>
      <c r="H777">
        <v>1</v>
      </c>
      <c r="I777">
        <v>1</v>
      </c>
      <c r="J777">
        <v>1</v>
      </c>
      <c r="K777">
        <v>1</v>
      </c>
      <c r="L777">
        <v>1</v>
      </c>
      <c r="M777">
        <v>1</v>
      </c>
      <c r="N777">
        <v>1</v>
      </c>
      <c r="O777">
        <v>1</v>
      </c>
      <c r="P777">
        <v>1</v>
      </c>
      <c r="Q777">
        <v>1</v>
      </c>
      <c r="R777">
        <v>1</v>
      </c>
      <c r="S777">
        <v>1</v>
      </c>
      <c r="T777">
        <v>1</v>
      </c>
      <c r="U777">
        <v>1</v>
      </c>
      <c r="V777">
        <v>1</v>
      </c>
      <c r="W777">
        <v>1</v>
      </c>
      <c r="X777">
        <v>1</v>
      </c>
      <c r="Y777">
        <v>1</v>
      </c>
      <c r="Z777">
        <v>1</v>
      </c>
      <c r="AA777">
        <v>1</v>
      </c>
      <c r="AB777">
        <v>1</v>
      </c>
      <c r="AC777">
        <v>1</v>
      </c>
      <c r="AD777">
        <v>1</v>
      </c>
      <c r="AE777">
        <v>1</v>
      </c>
      <c r="AF777">
        <v>1</v>
      </c>
      <c r="AG777">
        <v>1</v>
      </c>
      <c r="AH777">
        <v>1</v>
      </c>
      <c r="AI777">
        <v>1</v>
      </c>
      <c r="AJ777">
        <v>1</v>
      </c>
      <c r="AK777">
        <v>1</v>
      </c>
      <c r="AL777">
        <v>0</v>
      </c>
      <c r="AM777" s="49" t="s">
        <v>235</v>
      </c>
      <c r="AN777" s="49" t="s">
        <v>14</v>
      </c>
      <c r="AO777" s="49" t="s">
        <v>485</v>
      </c>
      <c r="AP777" s="49" t="s">
        <v>501</v>
      </c>
      <c r="AQ777" s="49" t="s">
        <v>11</v>
      </c>
      <c r="AR777" s="49" t="s">
        <v>487</v>
      </c>
      <c r="AS777" s="49" t="s">
        <v>488</v>
      </c>
      <c r="AT777" s="49" t="s">
        <v>489</v>
      </c>
    </row>
    <row r="778" spans="1:46" x14ac:dyDescent="0.25">
      <c r="A778">
        <v>5</v>
      </c>
      <c r="B778" t="s">
        <v>238</v>
      </c>
      <c r="C778" t="s">
        <v>238</v>
      </c>
      <c r="D778" t="s">
        <v>419</v>
      </c>
      <c r="E778" t="s">
        <v>616</v>
      </c>
      <c r="F778" t="s">
        <v>617</v>
      </c>
      <c r="G778">
        <v>1</v>
      </c>
      <c r="H778">
        <v>1</v>
      </c>
      <c r="I778">
        <v>1</v>
      </c>
      <c r="J778">
        <v>1</v>
      </c>
      <c r="K778">
        <v>1</v>
      </c>
      <c r="L778">
        <v>1</v>
      </c>
      <c r="M778">
        <v>1</v>
      </c>
      <c r="N778">
        <v>1</v>
      </c>
      <c r="O778">
        <v>1</v>
      </c>
      <c r="P778">
        <v>1</v>
      </c>
      <c r="Q778">
        <v>1</v>
      </c>
      <c r="R778">
        <v>1</v>
      </c>
      <c r="S778">
        <v>1</v>
      </c>
      <c r="T778">
        <v>1</v>
      </c>
      <c r="U778">
        <v>1</v>
      </c>
      <c r="V778">
        <v>1</v>
      </c>
      <c r="W778">
        <v>1</v>
      </c>
      <c r="X778">
        <v>1</v>
      </c>
      <c r="Y778">
        <v>1</v>
      </c>
      <c r="Z778">
        <v>1</v>
      </c>
      <c r="AA778">
        <v>1</v>
      </c>
      <c r="AB778">
        <v>1</v>
      </c>
      <c r="AC778">
        <v>1</v>
      </c>
      <c r="AD778">
        <v>1</v>
      </c>
      <c r="AE778">
        <v>1</v>
      </c>
      <c r="AF778">
        <v>1</v>
      </c>
      <c r="AG778">
        <v>1</v>
      </c>
      <c r="AH778">
        <v>1</v>
      </c>
      <c r="AI778">
        <v>1</v>
      </c>
      <c r="AJ778">
        <v>1</v>
      </c>
      <c r="AK778">
        <v>1</v>
      </c>
      <c r="AL778">
        <v>0</v>
      </c>
      <c r="AM778" s="49" t="s">
        <v>419</v>
      </c>
      <c r="AN778" s="49" t="s">
        <v>7</v>
      </c>
      <c r="AO778" s="49" t="s">
        <v>9</v>
      </c>
      <c r="AP778" s="49" t="s">
        <v>501</v>
      </c>
      <c r="AQ778" s="49" t="s">
        <v>9</v>
      </c>
      <c r="AR778" s="49" t="s">
        <v>495</v>
      </c>
      <c r="AS778" s="49" t="s">
        <v>496</v>
      </c>
      <c r="AT778" s="49" t="s">
        <v>497</v>
      </c>
    </row>
    <row r="779" spans="1:46" x14ac:dyDescent="0.25">
      <c r="A779">
        <v>5</v>
      </c>
      <c r="B779" t="s">
        <v>245</v>
      </c>
      <c r="C779" t="s">
        <v>245</v>
      </c>
      <c r="D779" t="s">
        <v>246</v>
      </c>
      <c r="E779" t="s">
        <v>616</v>
      </c>
      <c r="F779" t="s">
        <v>617</v>
      </c>
      <c r="G779">
        <v>1</v>
      </c>
      <c r="H779">
        <v>1</v>
      </c>
      <c r="I779">
        <v>1</v>
      </c>
      <c r="J779">
        <v>1</v>
      </c>
      <c r="K779">
        <v>1</v>
      </c>
      <c r="L779">
        <v>1</v>
      </c>
      <c r="M779">
        <v>1</v>
      </c>
      <c r="N779">
        <v>1</v>
      </c>
      <c r="O779">
        <v>1</v>
      </c>
      <c r="P779">
        <v>1</v>
      </c>
      <c r="Q779">
        <v>1</v>
      </c>
      <c r="R779">
        <v>1</v>
      </c>
      <c r="S779">
        <v>1</v>
      </c>
      <c r="T779">
        <v>1</v>
      </c>
      <c r="U779">
        <v>1</v>
      </c>
      <c r="V779">
        <v>1</v>
      </c>
      <c r="W779">
        <v>1</v>
      </c>
      <c r="X779">
        <v>1</v>
      </c>
      <c r="Y779">
        <v>1</v>
      </c>
      <c r="Z779">
        <v>1</v>
      </c>
      <c r="AA779">
        <v>1</v>
      </c>
      <c r="AB779">
        <v>1</v>
      </c>
      <c r="AC779">
        <v>1</v>
      </c>
      <c r="AD779">
        <v>1</v>
      </c>
      <c r="AE779">
        <v>1</v>
      </c>
      <c r="AF779">
        <v>1</v>
      </c>
      <c r="AG779">
        <v>1</v>
      </c>
      <c r="AH779">
        <v>1</v>
      </c>
      <c r="AI779">
        <v>1</v>
      </c>
      <c r="AJ779">
        <v>1</v>
      </c>
      <c r="AK779">
        <v>1</v>
      </c>
      <c r="AL779">
        <v>1</v>
      </c>
      <c r="AM779" s="49" t="s">
        <v>246</v>
      </c>
      <c r="AN779" s="49" t="s">
        <v>14</v>
      </c>
      <c r="AO779" s="49" t="s">
        <v>500</v>
      </c>
      <c r="AP779" s="49" t="s">
        <v>505</v>
      </c>
      <c r="AQ779" s="49" t="s">
        <v>13</v>
      </c>
      <c r="AR779" s="49" t="s">
        <v>487</v>
      </c>
      <c r="AS779" s="49" t="s">
        <v>488</v>
      </c>
      <c r="AT779" s="49" t="s">
        <v>489</v>
      </c>
    </row>
    <row r="780" spans="1:46" x14ac:dyDescent="0.25">
      <c r="A780">
        <v>5</v>
      </c>
      <c r="B780" t="s">
        <v>247</v>
      </c>
      <c r="C780" t="s">
        <v>247</v>
      </c>
      <c r="D780" t="s">
        <v>248</v>
      </c>
      <c r="E780" t="s">
        <v>616</v>
      </c>
      <c r="F780" t="s">
        <v>617</v>
      </c>
      <c r="G780">
        <v>1</v>
      </c>
      <c r="H780">
        <v>1</v>
      </c>
      <c r="I780">
        <v>1</v>
      </c>
      <c r="J780">
        <v>1</v>
      </c>
      <c r="K780">
        <v>1</v>
      </c>
      <c r="L780">
        <v>1</v>
      </c>
      <c r="M780">
        <v>1</v>
      </c>
      <c r="N780">
        <v>1</v>
      </c>
      <c r="O780">
        <v>1</v>
      </c>
      <c r="P780">
        <v>1</v>
      </c>
      <c r="Q780">
        <v>1</v>
      </c>
      <c r="R780">
        <v>1</v>
      </c>
      <c r="S780">
        <v>1</v>
      </c>
      <c r="T780">
        <v>1</v>
      </c>
      <c r="U780">
        <v>1</v>
      </c>
      <c r="V780">
        <v>1</v>
      </c>
      <c r="W780">
        <v>1</v>
      </c>
      <c r="X780">
        <v>1</v>
      </c>
      <c r="Y780">
        <v>1</v>
      </c>
      <c r="Z780">
        <v>1</v>
      </c>
      <c r="AA780">
        <v>1</v>
      </c>
      <c r="AB780">
        <v>1</v>
      </c>
      <c r="AC780">
        <v>1</v>
      </c>
      <c r="AD780">
        <v>1</v>
      </c>
      <c r="AE780">
        <v>1</v>
      </c>
      <c r="AF780">
        <v>1</v>
      </c>
      <c r="AG780">
        <v>1</v>
      </c>
      <c r="AH780">
        <v>1</v>
      </c>
      <c r="AI780">
        <v>1</v>
      </c>
      <c r="AJ780">
        <v>1</v>
      </c>
      <c r="AK780">
        <v>1</v>
      </c>
      <c r="AL780">
        <v>1</v>
      </c>
      <c r="AM780" s="49" t="s">
        <v>248</v>
      </c>
      <c r="AN780" s="49" t="s">
        <v>14</v>
      </c>
      <c r="AO780" s="49" t="s">
        <v>500</v>
      </c>
      <c r="AP780" s="49" t="s">
        <v>505</v>
      </c>
      <c r="AQ780" s="49" t="s">
        <v>13</v>
      </c>
      <c r="AR780" s="49" t="s">
        <v>487</v>
      </c>
      <c r="AS780" s="49" t="s">
        <v>488</v>
      </c>
      <c r="AT780" s="49" t="s">
        <v>489</v>
      </c>
    </row>
    <row r="781" spans="1:46" x14ac:dyDescent="0.25">
      <c r="A781">
        <v>5</v>
      </c>
      <c r="B781" t="s">
        <v>255</v>
      </c>
      <c r="C781" t="s">
        <v>255</v>
      </c>
      <c r="D781" t="s">
        <v>256</v>
      </c>
      <c r="E781" t="s">
        <v>616</v>
      </c>
      <c r="F781" t="s">
        <v>617</v>
      </c>
      <c r="G781">
        <v>1</v>
      </c>
      <c r="H781">
        <v>1</v>
      </c>
      <c r="I781">
        <v>1</v>
      </c>
      <c r="J781">
        <v>1</v>
      </c>
      <c r="K781">
        <v>1</v>
      </c>
      <c r="L781">
        <v>1</v>
      </c>
      <c r="M781">
        <v>1</v>
      </c>
      <c r="N781">
        <v>1</v>
      </c>
      <c r="O781">
        <v>1</v>
      </c>
      <c r="P781">
        <v>1</v>
      </c>
      <c r="Q781">
        <v>1</v>
      </c>
      <c r="R781">
        <v>1</v>
      </c>
      <c r="S781">
        <v>1</v>
      </c>
      <c r="T781">
        <v>1</v>
      </c>
      <c r="U781">
        <v>1</v>
      </c>
      <c r="V781">
        <v>1</v>
      </c>
      <c r="W781">
        <v>1</v>
      </c>
      <c r="X781">
        <v>1</v>
      </c>
      <c r="Y781">
        <v>1</v>
      </c>
      <c r="Z781">
        <v>1</v>
      </c>
      <c r="AA781">
        <v>1</v>
      </c>
      <c r="AB781">
        <v>1</v>
      </c>
      <c r="AC781">
        <v>1</v>
      </c>
      <c r="AD781">
        <v>1</v>
      </c>
      <c r="AE781">
        <v>1</v>
      </c>
      <c r="AF781">
        <v>1</v>
      </c>
      <c r="AG781">
        <v>1</v>
      </c>
      <c r="AH781">
        <v>1</v>
      </c>
      <c r="AI781">
        <v>1</v>
      </c>
      <c r="AJ781">
        <v>1</v>
      </c>
      <c r="AK781">
        <v>1</v>
      </c>
      <c r="AL781">
        <v>0</v>
      </c>
      <c r="AM781" s="49" t="s">
        <v>256</v>
      </c>
      <c r="AN781" s="49" t="s">
        <v>6</v>
      </c>
      <c r="AO781" s="49" t="s">
        <v>9</v>
      </c>
      <c r="AP781" s="49" t="s">
        <v>486</v>
      </c>
      <c r="AQ781" s="49" t="s">
        <v>9</v>
      </c>
      <c r="AR781" s="49" t="s">
        <v>487</v>
      </c>
      <c r="AS781" s="49" t="s">
        <v>488</v>
      </c>
      <c r="AT781" s="49" t="s">
        <v>489</v>
      </c>
    </row>
    <row r="782" spans="1:46" x14ac:dyDescent="0.25">
      <c r="A782">
        <v>5</v>
      </c>
      <c r="B782" t="s">
        <v>281</v>
      </c>
      <c r="C782" t="s">
        <v>281</v>
      </c>
      <c r="D782" t="s">
        <v>282</v>
      </c>
      <c r="E782" t="s">
        <v>616</v>
      </c>
      <c r="F782" t="s">
        <v>617</v>
      </c>
      <c r="G782">
        <v>1</v>
      </c>
      <c r="H782">
        <v>1</v>
      </c>
      <c r="I782">
        <v>1</v>
      </c>
      <c r="J782">
        <v>1</v>
      </c>
      <c r="K782">
        <v>1</v>
      </c>
      <c r="L782">
        <v>1</v>
      </c>
      <c r="M782">
        <v>1</v>
      </c>
      <c r="N782">
        <v>1</v>
      </c>
      <c r="O782">
        <v>1</v>
      </c>
      <c r="P782">
        <v>1</v>
      </c>
      <c r="Q782">
        <v>1</v>
      </c>
      <c r="R782">
        <v>1</v>
      </c>
      <c r="S782">
        <v>1</v>
      </c>
      <c r="T782">
        <v>1</v>
      </c>
      <c r="U782">
        <v>1</v>
      </c>
      <c r="V782">
        <v>1</v>
      </c>
      <c r="W782">
        <v>1</v>
      </c>
      <c r="X782">
        <v>1</v>
      </c>
      <c r="Y782">
        <v>1</v>
      </c>
      <c r="Z782">
        <v>1</v>
      </c>
      <c r="AA782">
        <v>1</v>
      </c>
      <c r="AB782">
        <v>1</v>
      </c>
      <c r="AC782">
        <v>1</v>
      </c>
      <c r="AD782">
        <v>1</v>
      </c>
      <c r="AE782">
        <v>1</v>
      </c>
      <c r="AF782">
        <v>1</v>
      </c>
      <c r="AG782">
        <v>1</v>
      </c>
      <c r="AH782">
        <v>1</v>
      </c>
      <c r="AI782">
        <v>1</v>
      </c>
      <c r="AJ782">
        <v>1</v>
      </c>
      <c r="AK782">
        <v>1</v>
      </c>
      <c r="AL782">
        <v>0</v>
      </c>
      <c r="AM782" s="49" t="s">
        <v>282</v>
      </c>
      <c r="AN782" s="49" t="s">
        <v>14</v>
      </c>
      <c r="AO782" s="49" t="s">
        <v>485</v>
      </c>
      <c r="AP782" s="49" t="s">
        <v>501</v>
      </c>
      <c r="AQ782" s="49" t="s">
        <v>11</v>
      </c>
      <c r="AR782" s="49" t="s">
        <v>487</v>
      </c>
      <c r="AS782" s="49" t="s">
        <v>488</v>
      </c>
      <c r="AT782" s="49" t="s">
        <v>489</v>
      </c>
    </row>
    <row r="783" spans="1:46" x14ac:dyDescent="0.25">
      <c r="A783">
        <v>5</v>
      </c>
      <c r="B783" t="s">
        <v>267</v>
      </c>
      <c r="C783" t="s">
        <v>267</v>
      </c>
      <c r="D783" t="s">
        <v>268</v>
      </c>
      <c r="E783" t="s">
        <v>616</v>
      </c>
      <c r="F783" t="s">
        <v>617</v>
      </c>
      <c r="G783">
        <v>1</v>
      </c>
      <c r="H783">
        <v>1</v>
      </c>
      <c r="I783">
        <v>1</v>
      </c>
      <c r="J783">
        <v>1</v>
      </c>
      <c r="K783">
        <v>1</v>
      </c>
      <c r="L783">
        <v>1</v>
      </c>
      <c r="M783">
        <v>1</v>
      </c>
      <c r="N783">
        <v>1</v>
      </c>
      <c r="O783">
        <v>1</v>
      </c>
      <c r="P783">
        <v>1</v>
      </c>
      <c r="Q783">
        <v>1</v>
      </c>
      <c r="R783">
        <v>1</v>
      </c>
      <c r="S783">
        <v>1</v>
      </c>
      <c r="T783">
        <v>1</v>
      </c>
      <c r="U783">
        <v>1</v>
      </c>
      <c r="V783">
        <v>1</v>
      </c>
      <c r="W783">
        <v>1</v>
      </c>
      <c r="X783">
        <v>1</v>
      </c>
      <c r="Y783">
        <v>1</v>
      </c>
      <c r="Z783">
        <v>1</v>
      </c>
      <c r="AA783">
        <v>1</v>
      </c>
      <c r="AB783">
        <v>1</v>
      </c>
      <c r="AC783">
        <v>1</v>
      </c>
      <c r="AD783">
        <v>1</v>
      </c>
      <c r="AE783">
        <v>1</v>
      </c>
      <c r="AF783">
        <v>1</v>
      </c>
      <c r="AG783">
        <v>1</v>
      </c>
      <c r="AH783">
        <v>1</v>
      </c>
      <c r="AI783">
        <v>1</v>
      </c>
      <c r="AJ783">
        <v>1</v>
      </c>
      <c r="AK783">
        <v>1</v>
      </c>
      <c r="AL783">
        <v>1</v>
      </c>
      <c r="AM783" s="49" t="s">
        <v>268</v>
      </c>
      <c r="AN783" s="49" t="s">
        <v>14</v>
      </c>
      <c r="AO783" s="49" t="s">
        <v>500</v>
      </c>
      <c r="AP783" s="49" t="s">
        <v>505</v>
      </c>
      <c r="AQ783" s="49" t="s">
        <v>13</v>
      </c>
      <c r="AR783" s="49" t="s">
        <v>487</v>
      </c>
      <c r="AS783" s="49" t="s">
        <v>488</v>
      </c>
      <c r="AT783" s="49" t="s">
        <v>489</v>
      </c>
    </row>
    <row r="784" spans="1:46" x14ac:dyDescent="0.25">
      <c r="A784">
        <v>5</v>
      </c>
      <c r="B784" t="s">
        <v>277</v>
      </c>
      <c r="C784" t="s">
        <v>559</v>
      </c>
      <c r="D784" t="s">
        <v>278</v>
      </c>
      <c r="E784" t="s">
        <v>616</v>
      </c>
      <c r="F784" t="s">
        <v>617</v>
      </c>
      <c r="G784">
        <v>1</v>
      </c>
      <c r="H784">
        <v>1</v>
      </c>
      <c r="I784">
        <v>1</v>
      </c>
      <c r="J784">
        <v>1</v>
      </c>
      <c r="K784">
        <v>1</v>
      </c>
      <c r="L784">
        <v>1</v>
      </c>
      <c r="M784">
        <v>1</v>
      </c>
      <c r="N784">
        <v>1</v>
      </c>
      <c r="O784">
        <v>1</v>
      </c>
      <c r="P784">
        <v>1</v>
      </c>
      <c r="Q784">
        <v>1</v>
      </c>
      <c r="R784">
        <v>1</v>
      </c>
      <c r="S784">
        <v>1</v>
      </c>
      <c r="T784">
        <v>1</v>
      </c>
      <c r="U784">
        <v>1</v>
      </c>
      <c r="V784">
        <v>1</v>
      </c>
      <c r="W784">
        <v>1</v>
      </c>
      <c r="X784">
        <v>1</v>
      </c>
      <c r="Y784">
        <v>1</v>
      </c>
      <c r="Z784">
        <v>1</v>
      </c>
      <c r="AA784">
        <v>1</v>
      </c>
      <c r="AB784">
        <v>1</v>
      </c>
      <c r="AC784">
        <v>1</v>
      </c>
      <c r="AD784">
        <v>1</v>
      </c>
      <c r="AE784">
        <v>1</v>
      </c>
      <c r="AF784">
        <v>1</v>
      </c>
      <c r="AG784">
        <v>1</v>
      </c>
      <c r="AH784">
        <v>1</v>
      </c>
      <c r="AI784">
        <v>1</v>
      </c>
      <c r="AJ784">
        <v>1</v>
      </c>
      <c r="AK784">
        <v>1</v>
      </c>
      <c r="AL784">
        <v>0</v>
      </c>
      <c r="AM784" s="49" t="s">
        <v>278</v>
      </c>
      <c r="AN784" s="49" t="s">
        <v>6</v>
      </c>
      <c r="AO784" s="49" t="s">
        <v>9</v>
      </c>
      <c r="AP784" s="49" t="s">
        <v>501</v>
      </c>
      <c r="AQ784" s="49" t="s">
        <v>9</v>
      </c>
      <c r="AR784" s="49" t="s">
        <v>487</v>
      </c>
      <c r="AS784" s="49" t="s">
        <v>488</v>
      </c>
      <c r="AT784" s="49" t="s">
        <v>489</v>
      </c>
    </row>
    <row r="785" spans="1:46" x14ac:dyDescent="0.25">
      <c r="A785">
        <v>5</v>
      </c>
      <c r="B785" t="s">
        <v>493</v>
      </c>
      <c r="C785" t="s">
        <v>560</v>
      </c>
      <c r="D785" t="s">
        <v>561</v>
      </c>
      <c r="E785" t="s">
        <v>616</v>
      </c>
      <c r="F785" t="s">
        <v>617</v>
      </c>
      <c r="G785">
        <v>1</v>
      </c>
      <c r="H785">
        <v>1</v>
      </c>
      <c r="I785">
        <v>1</v>
      </c>
      <c r="J785">
        <v>1</v>
      </c>
      <c r="K785">
        <v>1</v>
      </c>
      <c r="L785">
        <v>1</v>
      </c>
      <c r="M785">
        <v>1</v>
      </c>
      <c r="N785">
        <v>1</v>
      </c>
      <c r="O785">
        <v>1</v>
      </c>
      <c r="P785">
        <v>1</v>
      </c>
      <c r="Q785">
        <v>1</v>
      </c>
      <c r="R785">
        <v>1</v>
      </c>
      <c r="S785">
        <v>1</v>
      </c>
      <c r="T785">
        <v>1</v>
      </c>
      <c r="U785">
        <v>1</v>
      </c>
      <c r="V785">
        <v>1</v>
      </c>
      <c r="W785">
        <v>1</v>
      </c>
      <c r="X785">
        <v>1</v>
      </c>
      <c r="Y785">
        <v>1</v>
      </c>
      <c r="Z785">
        <v>1</v>
      </c>
      <c r="AA785">
        <v>1</v>
      </c>
      <c r="AB785">
        <v>1</v>
      </c>
      <c r="AC785">
        <v>1</v>
      </c>
      <c r="AD785">
        <v>1</v>
      </c>
      <c r="AE785">
        <v>1</v>
      </c>
      <c r="AF785">
        <v>1</v>
      </c>
      <c r="AG785">
        <v>1</v>
      </c>
      <c r="AH785">
        <v>1</v>
      </c>
      <c r="AI785">
        <v>1</v>
      </c>
      <c r="AJ785">
        <v>1</v>
      </c>
      <c r="AK785">
        <v>1</v>
      </c>
      <c r="AL785">
        <v>0</v>
      </c>
      <c r="AM785" s="49" t="e">
        <v>#N/A</v>
      </c>
      <c r="AN785" s="49" t="e">
        <v>#N/A</v>
      </c>
      <c r="AO785" s="49" t="e">
        <v>#N/A</v>
      </c>
      <c r="AP785" s="49" t="e">
        <v>#N/A</v>
      </c>
      <c r="AQ785" s="49" t="e">
        <v>#N/A</v>
      </c>
      <c r="AR785" s="49" t="e">
        <v>#N/A</v>
      </c>
      <c r="AS785" s="49" t="e">
        <v>#N/A</v>
      </c>
      <c r="AT785" s="49" t="e">
        <v>#N/A</v>
      </c>
    </row>
    <row r="786" spans="1:46" x14ac:dyDescent="0.25">
      <c r="A786">
        <v>5</v>
      </c>
      <c r="B786" t="s">
        <v>493</v>
      </c>
      <c r="C786" t="s">
        <v>562</v>
      </c>
      <c r="D786" t="s">
        <v>563</v>
      </c>
      <c r="E786" t="s">
        <v>616</v>
      </c>
      <c r="F786" t="s">
        <v>617</v>
      </c>
      <c r="G786">
        <v>1</v>
      </c>
      <c r="H786">
        <v>1</v>
      </c>
      <c r="I786">
        <v>1</v>
      </c>
      <c r="J786">
        <v>1</v>
      </c>
      <c r="K786">
        <v>1</v>
      </c>
      <c r="L786">
        <v>1</v>
      </c>
      <c r="M786">
        <v>1</v>
      </c>
      <c r="N786">
        <v>1</v>
      </c>
      <c r="O786">
        <v>1</v>
      </c>
      <c r="P786">
        <v>1</v>
      </c>
      <c r="Q786">
        <v>1</v>
      </c>
      <c r="R786">
        <v>1</v>
      </c>
      <c r="S786">
        <v>1</v>
      </c>
      <c r="T786">
        <v>1</v>
      </c>
      <c r="U786">
        <v>1</v>
      </c>
      <c r="V786">
        <v>1</v>
      </c>
      <c r="W786">
        <v>1</v>
      </c>
      <c r="X786">
        <v>1</v>
      </c>
      <c r="Y786">
        <v>1</v>
      </c>
      <c r="Z786">
        <v>1</v>
      </c>
      <c r="AA786">
        <v>1</v>
      </c>
      <c r="AB786">
        <v>1</v>
      </c>
      <c r="AC786">
        <v>1</v>
      </c>
      <c r="AD786">
        <v>1</v>
      </c>
      <c r="AE786">
        <v>1</v>
      </c>
      <c r="AF786">
        <v>1</v>
      </c>
      <c r="AG786">
        <v>1</v>
      </c>
      <c r="AH786">
        <v>1</v>
      </c>
      <c r="AI786">
        <v>1</v>
      </c>
      <c r="AJ786">
        <v>1</v>
      </c>
      <c r="AK786">
        <v>1</v>
      </c>
      <c r="AL786">
        <v>0</v>
      </c>
      <c r="AM786" s="49" t="e">
        <v>#N/A</v>
      </c>
      <c r="AN786" s="49" t="e">
        <v>#N/A</v>
      </c>
      <c r="AO786" s="49" t="e">
        <v>#N/A</v>
      </c>
      <c r="AP786" s="49" t="e">
        <v>#N/A</v>
      </c>
      <c r="AQ786" s="49" t="e">
        <v>#N/A</v>
      </c>
      <c r="AR786" s="49" t="e">
        <v>#N/A</v>
      </c>
      <c r="AS786" s="49" t="e">
        <v>#N/A</v>
      </c>
      <c r="AT786" s="49" t="e">
        <v>#N/A</v>
      </c>
    </row>
    <row r="787" spans="1:46" x14ac:dyDescent="0.25">
      <c r="A787">
        <v>5</v>
      </c>
      <c r="B787" t="s">
        <v>493</v>
      </c>
      <c r="C787" t="s">
        <v>564</v>
      </c>
      <c r="D787" t="s">
        <v>565</v>
      </c>
      <c r="E787" t="s">
        <v>616</v>
      </c>
      <c r="F787" t="s">
        <v>617</v>
      </c>
      <c r="G787">
        <v>1</v>
      </c>
      <c r="H787">
        <v>1</v>
      </c>
      <c r="I787">
        <v>1</v>
      </c>
      <c r="J787">
        <v>1</v>
      </c>
      <c r="K787">
        <v>1</v>
      </c>
      <c r="L787">
        <v>1</v>
      </c>
      <c r="M787">
        <v>1</v>
      </c>
      <c r="N787">
        <v>1</v>
      </c>
      <c r="O787">
        <v>1</v>
      </c>
      <c r="P787">
        <v>1</v>
      </c>
      <c r="Q787">
        <v>1</v>
      </c>
      <c r="R787">
        <v>1</v>
      </c>
      <c r="S787">
        <v>1</v>
      </c>
      <c r="T787">
        <v>1</v>
      </c>
      <c r="U787">
        <v>1</v>
      </c>
      <c r="V787">
        <v>1</v>
      </c>
      <c r="W787">
        <v>1</v>
      </c>
      <c r="X787">
        <v>1</v>
      </c>
      <c r="Y787">
        <v>1</v>
      </c>
      <c r="Z787">
        <v>1</v>
      </c>
      <c r="AA787">
        <v>1</v>
      </c>
      <c r="AB787">
        <v>1</v>
      </c>
      <c r="AC787">
        <v>1</v>
      </c>
      <c r="AD787">
        <v>1</v>
      </c>
      <c r="AE787">
        <v>1</v>
      </c>
      <c r="AF787">
        <v>1</v>
      </c>
      <c r="AG787">
        <v>1</v>
      </c>
      <c r="AH787">
        <v>1</v>
      </c>
      <c r="AI787">
        <v>1</v>
      </c>
      <c r="AJ787">
        <v>1</v>
      </c>
      <c r="AK787">
        <v>1</v>
      </c>
      <c r="AL787">
        <v>0</v>
      </c>
      <c r="AM787" s="49" t="e">
        <v>#N/A</v>
      </c>
      <c r="AN787" s="49" t="e">
        <v>#N/A</v>
      </c>
      <c r="AO787" s="49" t="e">
        <v>#N/A</v>
      </c>
      <c r="AP787" s="49" t="e">
        <v>#N/A</v>
      </c>
      <c r="AQ787" s="49" t="e">
        <v>#N/A</v>
      </c>
      <c r="AR787" s="49" t="e">
        <v>#N/A</v>
      </c>
      <c r="AS787" s="49" t="e">
        <v>#N/A</v>
      </c>
      <c r="AT787" s="49" t="e">
        <v>#N/A</v>
      </c>
    </row>
    <row r="788" spans="1:46" x14ac:dyDescent="0.25">
      <c r="A788">
        <v>5</v>
      </c>
      <c r="B788" t="s">
        <v>493</v>
      </c>
      <c r="C788" t="s">
        <v>566</v>
      </c>
      <c r="D788" t="s">
        <v>567</v>
      </c>
      <c r="E788" t="s">
        <v>616</v>
      </c>
      <c r="F788" t="s">
        <v>617</v>
      </c>
      <c r="G788">
        <v>1</v>
      </c>
      <c r="H788">
        <v>1</v>
      </c>
      <c r="I788">
        <v>1</v>
      </c>
      <c r="J788">
        <v>1</v>
      </c>
      <c r="K788">
        <v>1</v>
      </c>
      <c r="L788">
        <v>1</v>
      </c>
      <c r="M788">
        <v>1</v>
      </c>
      <c r="N788">
        <v>1</v>
      </c>
      <c r="O788">
        <v>1</v>
      </c>
      <c r="P788">
        <v>1</v>
      </c>
      <c r="Q788">
        <v>1</v>
      </c>
      <c r="R788">
        <v>1</v>
      </c>
      <c r="S788">
        <v>1</v>
      </c>
      <c r="T788">
        <v>1</v>
      </c>
      <c r="U788">
        <v>1</v>
      </c>
      <c r="V788">
        <v>1</v>
      </c>
      <c r="W788">
        <v>1</v>
      </c>
      <c r="X788">
        <v>1</v>
      </c>
      <c r="Y788">
        <v>1</v>
      </c>
      <c r="Z788">
        <v>1</v>
      </c>
      <c r="AA788">
        <v>1</v>
      </c>
      <c r="AB788">
        <v>1</v>
      </c>
      <c r="AC788">
        <v>1</v>
      </c>
      <c r="AD788">
        <v>1</v>
      </c>
      <c r="AE788">
        <v>1</v>
      </c>
      <c r="AF788">
        <v>1</v>
      </c>
      <c r="AG788">
        <v>1</v>
      </c>
      <c r="AH788">
        <v>1</v>
      </c>
      <c r="AI788">
        <v>1</v>
      </c>
      <c r="AJ788">
        <v>1</v>
      </c>
      <c r="AK788">
        <v>1</v>
      </c>
      <c r="AL788">
        <v>0</v>
      </c>
      <c r="AM788" s="49" t="e">
        <v>#N/A</v>
      </c>
      <c r="AN788" s="49" t="e">
        <v>#N/A</v>
      </c>
      <c r="AO788" s="49" t="e">
        <v>#N/A</v>
      </c>
      <c r="AP788" s="49" t="e">
        <v>#N/A</v>
      </c>
      <c r="AQ788" s="49" t="e">
        <v>#N/A</v>
      </c>
      <c r="AR788" s="49" t="e">
        <v>#N/A</v>
      </c>
      <c r="AS788" s="49" t="e">
        <v>#N/A</v>
      </c>
      <c r="AT788" s="49" t="e">
        <v>#N/A</v>
      </c>
    </row>
    <row r="789" spans="1:46" x14ac:dyDescent="0.25">
      <c r="A789">
        <v>5</v>
      </c>
      <c r="B789" t="s">
        <v>493</v>
      </c>
      <c r="C789" t="s">
        <v>568</v>
      </c>
      <c r="D789" t="s">
        <v>569</v>
      </c>
      <c r="E789" t="s">
        <v>616</v>
      </c>
      <c r="F789" t="s">
        <v>617</v>
      </c>
      <c r="G789">
        <v>1</v>
      </c>
      <c r="H789">
        <v>1</v>
      </c>
      <c r="I789">
        <v>1</v>
      </c>
      <c r="J789">
        <v>1</v>
      </c>
      <c r="K789">
        <v>1</v>
      </c>
      <c r="L789">
        <v>1</v>
      </c>
      <c r="M789">
        <v>1</v>
      </c>
      <c r="N789">
        <v>1</v>
      </c>
      <c r="O789">
        <v>1</v>
      </c>
      <c r="P789">
        <v>1</v>
      </c>
      <c r="Q789">
        <v>1</v>
      </c>
      <c r="R789">
        <v>1</v>
      </c>
      <c r="S789">
        <v>1</v>
      </c>
      <c r="T789">
        <v>1</v>
      </c>
      <c r="U789">
        <v>1</v>
      </c>
      <c r="V789">
        <v>1</v>
      </c>
      <c r="W789">
        <v>1</v>
      </c>
      <c r="X789">
        <v>1</v>
      </c>
      <c r="Y789">
        <v>1</v>
      </c>
      <c r="Z789">
        <v>1</v>
      </c>
      <c r="AA789">
        <v>1</v>
      </c>
      <c r="AB789">
        <v>1</v>
      </c>
      <c r="AC789">
        <v>1</v>
      </c>
      <c r="AD789">
        <v>1</v>
      </c>
      <c r="AE789">
        <v>1</v>
      </c>
      <c r="AF789">
        <v>1</v>
      </c>
      <c r="AG789">
        <v>1</v>
      </c>
      <c r="AH789">
        <v>1</v>
      </c>
      <c r="AI789">
        <v>1</v>
      </c>
      <c r="AJ789">
        <v>1</v>
      </c>
      <c r="AK789">
        <v>1</v>
      </c>
      <c r="AL789">
        <v>1</v>
      </c>
      <c r="AM789" s="49" t="e">
        <v>#N/A</v>
      </c>
      <c r="AN789" s="49" t="e">
        <v>#N/A</v>
      </c>
      <c r="AO789" s="49" t="e">
        <v>#N/A</v>
      </c>
      <c r="AP789" s="49" t="e">
        <v>#N/A</v>
      </c>
      <c r="AQ789" s="49" t="e">
        <v>#N/A</v>
      </c>
      <c r="AR789" s="49" t="e">
        <v>#N/A</v>
      </c>
      <c r="AS789" s="49" t="e">
        <v>#N/A</v>
      </c>
      <c r="AT789" s="49" t="e">
        <v>#N/A</v>
      </c>
    </row>
    <row r="790" spans="1:46" x14ac:dyDescent="0.25">
      <c r="A790">
        <v>5</v>
      </c>
      <c r="B790" t="s">
        <v>493</v>
      </c>
      <c r="C790" t="s">
        <v>570</v>
      </c>
      <c r="D790" t="s">
        <v>571</v>
      </c>
      <c r="E790" t="s">
        <v>616</v>
      </c>
      <c r="F790" t="s">
        <v>617</v>
      </c>
      <c r="G790">
        <v>1</v>
      </c>
      <c r="H790">
        <v>1</v>
      </c>
      <c r="I790">
        <v>1</v>
      </c>
      <c r="J790">
        <v>1</v>
      </c>
      <c r="K790">
        <v>1</v>
      </c>
      <c r="L790">
        <v>1</v>
      </c>
      <c r="M790">
        <v>1</v>
      </c>
      <c r="N790">
        <v>1</v>
      </c>
      <c r="O790">
        <v>1</v>
      </c>
      <c r="P790">
        <v>1</v>
      </c>
      <c r="Q790">
        <v>1</v>
      </c>
      <c r="R790">
        <v>1</v>
      </c>
      <c r="S790">
        <v>1</v>
      </c>
      <c r="T790">
        <v>1</v>
      </c>
      <c r="U790">
        <v>1</v>
      </c>
      <c r="V790">
        <v>1</v>
      </c>
      <c r="W790">
        <v>1</v>
      </c>
      <c r="X790">
        <v>1</v>
      </c>
      <c r="Y790">
        <v>1</v>
      </c>
      <c r="Z790">
        <v>1</v>
      </c>
      <c r="AA790">
        <v>1</v>
      </c>
      <c r="AB790">
        <v>1</v>
      </c>
      <c r="AC790">
        <v>1</v>
      </c>
      <c r="AD790">
        <v>1</v>
      </c>
      <c r="AE790">
        <v>1</v>
      </c>
      <c r="AF790">
        <v>1</v>
      </c>
      <c r="AG790">
        <v>1</v>
      </c>
      <c r="AH790">
        <v>1</v>
      </c>
      <c r="AI790">
        <v>1</v>
      </c>
      <c r="AJ790">
        <v>1</v>
      </c>
      <c r="AK790">
        <v>1</v>
      </c>
      <c r="AL790">
        <v>1</v>
      </c>
      <c r="AM790" s="49" t="e">
        <v>#N/A</v>
      </c>
      <c r="AN790" s="49" t="e">
        <v>#N/A</v>
      </c>
      <c r="AO790" s="49" t="e">
        <v>#N/A</v>
      </c>
      <c r="AP790" s="49" t="e">
        <v>#N/A</v>
      </c>
      <c r="AQ790" s="49" t="e">
        <v>#N/A</v>
      </c>
      <c r="AR790" s="49" t="e">
        <v>#N/A</v>
      </c>
      <c r="AS790" s="49" t="e">
        <v>#N/A</v>
      </c>
      <c r="AT790" s="49" t="e">
        <v>#N/A</v>
      </c>
    </row>
    <row r="791" spans="1:46" x14ac:dyDescent="0.25">
      <c r="A791">
        <v>5</v>
      </c>
      <c r="B791" t="s">
        <v>493</v>
      </c>
      <c r="C791" t="s">
        <v>572</v>
      </c>
      <c r="D791" t="s">
        <v>573</v>
      </c>
      <c r="E791" t="s">
        <v>616</v>
      </c>
      <c r="F791" t="s">
        <v>617</v>
      </c>
      <c r="G791">
        <v>1</v>
      </c>
      <c r="H791">
        <v>1</v>
      </c>
      <c r="I791">
        <v>1</v>
      </c>
      <c r="J791">
        <v>1</v>
      </c>
      <c r="K791">
        <v>1</v>
      </c>
      <c r="L791">
        <v>1</v>
      </c>
      <c r="M791">
        <v>1</v>
      </c>
      <c r="N791">
        <v>1</v>
      </c>
      <c r="O791">
        <v>1</v>
      </c>
      <c r="P791">
        <v>1</v>
      </c>
      <c r="Q791">
        <v>1</v>
      </c>
      <c r="R791">
        <v>1</v>
      </c>
      <c r="S791">
        <v>1</v>
      </c>
      <c r="T791">
        <v>1</v>
      </c>
      <c r="U791">
        <v>1</v>
      </c>
      <c r="V791">
        <v>1</v>
      </c>
      <c r="W791">
        <v>1</v>
      </c>
      <c r="X791">
        <v>1</v>
      </c>
      <c r="Y791">
        <v>1</v>
      </c>
      <c r="Z791">
        <v>1</v>
      </c>
      <c r="AA791">
        <v>1</v>
      </c>
      <c r="AB791">
        <v>1</v>
      </c>
      <c r="AC791">
        <v>1</v>
      </c>
      <c r="AD791">
        <v>1</v>
      </c>
      <c r="AE791">
        <v>1</v>
      </c>
      <c r="AF791">
        <v>1</v>
      </c>
      <c r="AG791">
        <v>1</v>
      </c>
      <c r="AH791">
        <v>1</v>
      </c>
      <c r="AI791">
        <v>1</v>
      </c>
      <c r="AJ791">
        <v>1</v>
      </c>
      <c r="AK791">
        <v>1</v>
      </c>
      <c r="AL791">
        <v>0</v>
      </c>
      <c r="AM791" s="49" t="e">
        <v>#N/A</v>
      </c>
      <c r="AN791" s="49" t="e">
        <v>#N/A</v>
      </c>
      <c r="AO791" s="49" t="e">
        <v>#N/A</v>
      </c>
      <c r="AP791" s="49" t="e">
        <v>#N/A</v>
      </c>
      <c r="AQ791" s="49" t="e">
        <v>#N/A</v>
      </c>
      <c r="AR791" s="49" t="e">
        <v>#N/A</v>
      </c>
      <c r="AS791" s="49" t="e">
        <v>#N/A</v>
      </c>
      <c r="AT791" s="49" t="e">
        <v>#N/A</v>
      </c>
    </row>
    <row r="792" spans="1:46" x14ac:dyDescent="0.25">
      <c r="A792">
        <v>5</v>
      </c>
      <c r="B792" t="s">
        <v>259</v>
      </c>
      <c r="C792" t="s">
        <v>259</v>
      </c>
      <c r="D792" t="s">
        <v>260</v>
      </c>
      <c r="E792" t="s">
        <v>616</v>
      </c>
      <c r="F792" t="s">
        <v>617</v>
      </c>
      <c r="G792">
        <v>1</v>
      </c>
      <c r="H792">
        <v>1</v>
      </c>
      <c r="I792">
        <v>1</v>
      </c>
      <c r="J792">
        <v>1</v>
      </c>
      <c r="K792">
        <v>1</v>
      </c>
      <c r="L792">
        <v>1</v>
      </c>
      <c r="M792">
        <v>1</v>
      </c>
      <c r="N792">
        <v>1</v>
      </c>
      <c r="O792">
        <v>1</v>
      </c>
      <c r="P792">
        <v>1</v>
      </c>
      <c r="Q792">
        <v>1</v>
      </c>
      <c r="R792">
        <v>1</v>
      </c>
      <c r="S792">
        <v>1</v>
      </c>
      <c r="T792">
        <v>1</v>
      </c>
      <c r="U792">
        <v>1</v>
      </c>
      <c r="V792">
        <v>1</v>
      </c>
      <c r="W792">
        <v>1</v>
      </c>
      <c r="X792">
        <v>1</v>
      </c>
      <c r="Y792">
        <v>1</v>
      </c>
      <c r="Z792">
        <v>1</v>
      </c>
      <c r="AA792">
        <v>1</v>
      </c>
      <c r="AB792">
        <v>1</v>
      </c>
      <c r="AC792">
        <v>1</v>
      </c>
      <c r="AD792">
        <v>1</v>
      </c>
      <c r="AE792">
        <v>1</v>
      </c>
      <c r="AF792">
        <v>1</v>
      </c>
      <c r="AG792">
        <v>1</v>
      </c>
      <c r="AH792">
        <v>1</v>
      </c>
      <c r="AI792">
        <v>1</v>
      </c>
      <c r="AJ792">
        <v>1</v>
      </c>
      <c r="AK792">
        <v>1</v>
      </c>
      <c r="AL792">
        <v>1</v>
      </c>
      <c r="AM792" s="49" t="s">
        <v>260</v>
      </c>
      <c r="AN792" s="49" t="s">
        <v>14</v>
      </c>
      <c r="AO792" s="49" t="s">
        <v>507</v>
      </c>
      <c r="AP792" s="49" t="s">
        <v>501</v>
      </c>
      <c r="AQ792" s="49" t="s">
        <v>10</v>
      </c>
      <c r="AR792" s="49" t="s">
        <v>487</v>
      </c>
      <c r="AS792" s="49" t="s">
        <v>488</v>
      </c>
      <c r="AT792" s="49" t="s">
        <v>489</v>
      </c>
    </row>
    <row r="793" spans="1:46" x14ac:dyDescent="0.25">
      <c r="A793">
        <v>5</v>
      </c>
      <c r="B793" t="s">
        <v>493</v>
      </c>
      <c r="C793" t="s">
        <v>574</v>
      </c>
      <c r="D793" t="s">
        <v>575</v>
      </c>
      <c r="E793" t="s">
        <v>616</v>
      </c>
      <c r="F793" t="s">
        <v>617</v>
      </c>
      <c r="G793">
        <v>1</v>
      </c>
      <c r="H793">
        <v>1</v>
      </c>
      <c r="I793">
        <v>1</v>
      </c>
      <c r="J793">
        <v>1</v>
      </c>
      <c r="K793">
        <v>1</v>
      </c>
      <c r="L793">
        <v>1</v>
      </c>
      <c r="M793">
        <v>1</v>
      </c>
      <c r="N793">
        <v>1</v>
      </c>
      <c r="O793">
        <v>1</v>
      </c>
      <c r="P793">
        <v>1</v>
      </c>
      <c r="Q793">
        <v>1</v>
      </c>
      <c r="R793">
        <v>1</v>
      </c>
      <c r="S793">
        <v>1</v>
      </c>
      <c r="T793">
        <v>1</v>
      </c>
      <c r="U793">
        <v>1</v>
      </c>
      <c r="V793">
        <v>1</v>
      </c>
      <c r="W793">
        <v>1</v>
      </c>
      <c r="X793">
        <v>1</v>
      </c>
      <c r="Y793">
        <v>1</v>
      </c>
      <c r="Z793">
        <v>1</v>
      </c>
      <c r="AA793">
        <v>1</v>
      </c>
      <c r="AB793">
        <v>1</v>
      </c>
      <c r="AC793">
        <v>1</v>
      </c>
      <c r="AD793">
        <v>1</v>
      </c>
      <c r="AE793">
        <v>1</v>
      </c>
      <c r="AF793">
        <v>1</v>
      </c>
      <c r="AG793">
        <v>1</v>
      </c>
      <c r="AH793">
        <v>1</v>
      </c>
      <c r="AI793">
        <v>1</v>
      </c>
      <c r="AJ793">
        <v>1</v>
      </c>
      <c r="AK793">
        <v>1</v>
      </c>
      <c r="AL793">
        <v>0</v>
      </c>
      <c r="AM793" s="49" t="e">
        <v>#N/A</v>
      </c>
      <c r="AN793" s="49" t="e">
        <v>#N/A</v>
      </c>
      <c r="AO793" s="49" t="e">
        <v>#N/A</v>
      </c>
      <c r="AP793" s="49" t="e">
        <v>#N/A</v>
      </c>
      <c r="AQ793" s="49" t="e">
        <v>#N/A</v>
      </c>
      <c r="AR793" s="49" t="e">
        <v>#N/A</v>
      </c>
      <c r="AS793" s="49" t="e">
        <v>#N/A</v>
      </c>
      <c r="AT793" s="49" t="e">
        <v>#N/A</v>
      </c>
    </row>
    <row r="794" spans="1:46" x14ac:dyDescent="0.25">
      <c r="A794">
        <v>5</v>
      </c>
      <c r="B794" t="s">
        <v>273</v>
      </c>
      <c r="C794" t="s">
        <v>273</v>
      </c>
      <c r="D794" t="s">
        <v>420</v>
      </c>
      <c r="E794" t="s">
        <v>616</v>
      </c>
      <c r="F794" t="s">
        <v>617</v>
      </c>
      <c r="G794">
        <v>1</v>
      </c>
      <c r="H794">
        <v>1</v>
      </c>
      <c r="I794">
        <v>1</v>
      </c>
      <c r="J794">
        <v>1</v>
      </c>
      <c r="K794">
        <v>1</v>
      </c>
      <c r="L794">
        <v>1</v>
      </c>
      <c r="M794">
        <v>1</v>
      </c>
      <c r="N794">
        <v>1</v>
      </c>
      <c r="O794">
        <v>1</v>
      </c>
      <c r="P794">
        <v>1</v>
      </c>
      <c r="Q794">
        <v>1</v>
      </c>
      <c r="R794">
        <v>1</v>
      </c>
      <c r="S794">
        <v>1</v>
      </c>
      <c r="T794">
        <v>1</v>
      </c>
      <c r="U794">
        <v>1</v>
      </c>
      <c r="V794">
        <v>1</v>
      </c>
      <c r="W794">
        <v>1</v>
      </c>
      <c r="X794">
        <v>1</v>
      </c>
      <c r="Y794">
        <v>1</v>
      </c>
      <c r="Z794">
        <v>1</v>
      </c>
      <c r="AA794">
        <v>1</v>
      </c>
      <c r="AB794">
        <v>1</v>
      </c>
      <c r="AC794">
        <v>1</v>
      </c>
      <c r="AD794">
        <v>1</v>
      </c>
      <c r="AE794">
        <v>1</v>
      </c>
      <c r="AF794">
        <v>1</v>
      </c>
      <c r="AG794">
        <v>1</v>
      </c>
      <c r="AH794">
        <v>1</v>
      </c>
      <c r="AI794">
        <v>1</v>
      </c>
      <c r="AJ794">
        <v>1</v>
      </c>
      <c r="AK794">
        <v>1</v>
      </c>
      <c r="AL794">
        <v>0</v>
      </c>
      <c r="AM794" s="49" t="s">
        <v>420</v>
      </c>
      <c r="AN794" s="49" t="s">
        <v>14</v>
      </c>
      <c r="AO794" s="49" t="s">
        <v>485</v>
      </c>
      <c r="AP794" s="49" t="s">
        <v>494</v>
      </c>
      <c r="AQ794" s="49" t="s">
        <v>11</v>
      </c>
      <c r="AR794" s="49" t="s">
        <v>495</v>
      </c>
      <c r="AS794" s="49" t="s">
        <v>488</v>
      </c>
      <c r="AT794" s="49" t="s">
        <v>497</v>
      </c>
    </row>
    <row r="795" spans="1:46" x14ac:dyDescent="0.25">
      <c r="A795">
        <v>5</v>
      </c>
      <c r="B795" t="s">
        <v>271</v>
      </c>
      <c r="C795" t="s">
        <v>271</v>
      </c>
      <c r="D795" t="s">
        <v>272</v>
      </c>
      <c r="E795" t="s">
        <v>616</v>
      </c>
      <c r="F795" t="s">
        <v>617</v>
      </c>
      <c r="G795">
        <v>0</v>
      </c>
      <c r="H795">
        <v>0</v>
      </c>
      <c r="I795">
        <v>0</v>
      </c>
      <c r="J795">
        <v>0</v>
      </c>
      <c r="K795">
        <v>0</v>
      </c>
      <c r="L795">
        <v>0</v>
      </c>
      <c r="M795">
        <v>0</v>
      </c>
      <c r="N795">
        <v>0</v>
      </c>
      <c r="O795">
        <v>0</v>
      </c>
      <c r="P795">
        <v>0</v>
      </c>
      <c r="Q795">
        <v>0</v>
      </c>
      <c r="R795">
        <v>0</v>
      </c>
      <c r="S795">
        <v>0</v>
      </c>
      <c r="T795">
        <v>0</v>
      </c>
      <c r="U795">
        <v>0</v>
      </c>
      <c r="V795">
        <v>1</v>
      </c>
      <c r="W795">
        <v>1</v>
      </c>
      <c r="X795">
        <v>1</v>
      </c>
      <c r="Y795">
        <v>1</v>
      </c>
      <c r="Z795">
        <v>1</v>
      </c>
      <c r="AA795">
        <v>1</v>
      </c>
      <c r="AB795">
        <v>1</v>
      </c>
      <c r="AC795">
        <v>1</v>
      </c>
      <c r="AD795">
        <v>1</v>
      </c>
      <c r="AE795">
        <v>1</v>
      </c>
      <c r="AF795">
        <v>1</v>
      </c>
      <c r="AG795">
        <v>1</v>
      </c>
      <c r="AH795">
        <v>1</v>
      </c>
      <c r="AI795">
        <v>1</v>
      </c>
      <c r="AJ795">
        <v>1</v>
      </c>
      <c r="AK795">
        <v>1</v>
      </c>
      <c r="AL795">
        <v>0</v>
      </c>
      <c r="AM795" s="49" t="s">
        <v>272</v>
      </c>
      <c r="AN795" s="49" t="s">
        <v>14</v>
      </c>
      <c r="AO795" s="49" t="s">
        <v>500</v>
      </c>
      <c r="AP795" s="49" t="s">
        <v>501</v>
      </c>
      <c r="AQ795" s="49" t="s">
        <v>502</v>
      </c>
      <c r="AR795" s="49" t="s">
        <v>487</v>
      </c>
      <c r="AS795" s="49" t="s">
        <v>488</v>
      </c>
      <c r="AT795" s="49" t="s">
        <v>489</v>
      </c>
    </row>
    <row r="796" spans="1:46" x14ac:dyDescent="0.25">
      <c r="A796">
        <v>5</v>
      </c>
      <c r="B796" t="s">
        <v>251</v>
      </c>
      <c r="C796" t="s">
        <v>251</v>
      </c>
      <c r="D796" t="s">
        <v>252</v>
      </c>
      <c r="E796" t="s">
        <v>616</v>
      </c>
      <c r="F796" t="s">
        <v>617</v>
      </c>
      <c r="G796">
        <v>1</v>
      </c>
      <c r="H796">
        <v>1</v>
      </c>
      <c r="I796">
        <v>1</v>
      </c>
      <c r="J796">
        <v>1</v>
      </c>
      <c r="K796">
        <v>1</v>
      </c>
      <c r="L796">
        <v>1</v>
      </c>
      <c r="M796">
        <v>1</v>
      </c>
      <c r="N796">
        <v>1</v>
      </c>
      <c r="O796">
        <v>1</v>
      </c>
      <c r="P796">
        <v>1</v>
      </c>
      <c r="Q796">
        <v>1</v>
      </c>
      <c r="R796">
        <v>1</v>
      </c>
      <c r="S796">
        <v>1</v>
      </c>
      <c r="T796">
        <v>1</v>
      </c>
      <c r="U796">
        <v>1</v>
      </c>
      <c r="V796">
        <v>1</v>
      </c>
      <c r="W796">
        <v>1</v>
      </c>
      <c r="X796">
        <v>1</v>
      </c>
      <c r="Y796">
        <v>1</v>
      </c>
      <c r="Z796">
        <v>1</v>
      </c>
      <c r="AA796">
        <v>1</v>
      </c>
      <c r="AB796">
        <v>1</v>
      </c>
      <c r="AC796">
        <v>1</v>
      </c>
      <c r="AD796">
        <v>1</v>
      </c>
      <c r="AE796">
        <v>1</v>
      </c>
      <c r="AF796">
        <v>1</v>
      </c>
      <c r="AG796">
        <v>1</v>
      </c>
      <c r="AH796">
        <v>1</v>
      </c>
      <c r="AI796">
        <v>1</v>
      </c>
      <c r="AJ796">
        <v>1</v>
      </c>
      <c r="AK796">
        <v>1</v>
      </c>
      <c r="AL796">
        <v>1</v>
      </c>
      <c r="AM796" s="49" t="s">
        <v>252</v>
      </c>
      <c r="AN796" s="49" t="s">
        <v>7</v>
      </c>
      <c r="AO796" s="49" t="s">
        <v>9</v>
      </c>
      <c r="AP796" s="49" t="s">
        <v>494</v>
      </c>
      <c r="AQ796" s="49" t="s">
        <v>9</v>
      </c>
      <c r="AR796" s="49" t="s">
        <v>487</v>
      </c>
      <c r="AS796" s="49" t="s">
        <v>488</v>
      </c>
      <c r="AT796" s="49" t="s">
        <v>489</v>
      </c>
    </row>
    <row r="797" spans="1:46" x14ac:dyDescent="0.25">
      <c r="A797">
        <v>5</v>
      </c>
      <c r="B797" t="s">
        <v>274</v>
      </c>
      <c r="C797" t="s">
        <v>274</v>
      </c>
      <c r="D797" t="s">
        <v>275</v>
      </c>
      <c r="E797" t="s">
        <v>616</v>
      </c>
      <c r="F797" t="s">
        <v>617</v>
      </c>
      <c r="G797">
        <v>1</v>
      </c>
      <c r="H797">
        <v>1</v>
      </c>
      <c r="I797">
        <v>1</v>
      </c>
      <c r="J797">
        <v>1</v>
      </c>
      <c r="K797">
        <v>1</v>
      </c>
      <c r="L797">
        <v>1</v>
      </c>
      <c r="M797">
        <v>1</v>
      </c>
      <c r="N797">
        <v>1</v>
      </c>
      <c r="O797">
        <v>1</v>
      </c>
      <c r="P797">
        <v>1</v>
      </c>
      <c r="Q797">
        <v>1</v>
      </c>
      <c r="R797">
        <v>1</v>
      </c>
      <c r="S797">
        <v>1</v>
      </c>
      <c r="T797">
        <v>1</v>
      </c>
      <c r="U797">
        <v>1</v>
      </c>
      <c r="V797">
        <v>1</v>
      </c>
      <c r="W797">
        <v>1</v>
      </c>
      <c r="X797">
        <v>1</v>
      </c>
      <c r="Y797">
        <v>1</v>
      </c>
      <c r="Z797">
        <v>1</v>
      </c>
      <c r="AA797">
        <v>1</v>
      </c>
      <c r="AB797">
        <v>1</v>
      </c>
      <c r="AC797">
        <v>1</v>
      </c>
      <c r="AD797">
        <v>1</v>
      </c>
      <c r="AE797">
        <v>1</v>
      </c>
      <c r="AF797">
        <v>1</v>
      </c>
      <c r="AG797">
        <v>1</v>
      </c>
      <c r="AH797">
        <v>1</v>
      </c>
      <c r="AI797">
        <v>1</v>
      </c>
      <c r="AJ797">
        <v>1</v>
      </c>
      <c r="AK797">
        <v>1</v>
      </c>
      <c r="AL797">
        <v>0</v>
      </c>
      <c r="AM797" s="49" t="s">
        <v>275</v>
      </c>
      <c r="AN797" s="49" t="s">
        <v>4</v>
      </c>
      <c r="AO797" s="49" t="s">
        <v>9</v>
      </c>
      <c r="AP797" s="49" t="s">
        <v>486</v>
      </c>
      <c r="AQ797" s="49" t="s">
        <v>9</v>
      </c>
      <c r="AR797" s="49" t="s">
        <v>495</v>
      </c>
      <c r="AS797" s="49" t="s">
        <v>488</v>
      </c>
      <c r="AT797" s="49" t="s">
        <v>489</v>
      </c>
    </row>
    <row r="798" spans="1:46" x14ac:dyDescent="0.25">
      <c r="A798">
        <v>5</v>
      </c>
      <c r="B798" t="s">
        <v>269</v>
      </c>
      <c r="C798" t="s">
        <v>269</v>
      </c>
      <c r="D798" t="s">
        <v>270</v>
      </c>
      <c r="E798" t="s">
        <v>616</v>
      </c>
      <c r="F798" t="s">
        <v>617</v>
      </c>
      <c r="G798">
        <v>1</v>
      </c>
      <c r="H798">
        <v>1</v>
      </c>
      <c r="I798">
        <v>1</v>
      </c>
      <c r="J798">
        <v>1</v>
      </c>
      <c r="K798">
        <v>1</v>
      </c>
      <c r="L798">
        <v>1</v>
      </c>
      <c r="M798">
        <v>1</v>
      </c>
      <c r="N798">
        <v>1</v>
      </c>
      <c r="O798">
        <v>1</v>
      </c>
      <c r="P798">
        <v>1</v>
      </c>
      <c r="Q798">
        <v>1</v>
      </c>
      <c r="R798">
        <v>1</v>
      </c>
      <c r="S798">
        <v>1</v>
      </c>
      <c r="T798">
        <v>1</v>
      </c>
      <c r="U798">
        <v>1</v>
      </c>
      <c r="V798">
        <v>1</v>
      </c>
      <c r="W798">
        <v>1</v>
      </c>
      <c r="X798">
        <v>1</v>
      </c>
      <c r="Y798">
        <v>1</v>
      </c>
      <c r="Z798">
        <v>1</v>
      </c>
      <c r="AA798">
        <v>1</v>
      </c>
      <c r="AB798">
        <v>1</v>
      </c>
      <c r="AC798">
        <v>1</v>
      </c>
      <c r="AD798">
        <v>1</v>
      </c>
      <c r="AE798">
        <v>1</v>
      </c>
      <c r="AF798">
        <v>1</v>
      </c>
      <c r="AG798">
        <v>1</v>
      </c>
      <c r="AH798">
        <v>1</v>
      </c>
      <c r="AI798">
        <v>1</v>
      </c>
      <c r="AJ798">
        <v>1</v>
      </c>
      <c r="AK798">
        <v>1</v>
      </c>
      <c r="AL798">
        <v>0</v>
      </c>
      <c r="AM798" s="49" t="s">
        <v>270</v>
      </c>
      <c r="AN798" s="49" t="s">
        <v>14</v>
      </c>
      <c r="AO798" s="49" t="s">
        <v>485</v>
      </c>
      <c r="AP798" s="49" t="s">
        <v>494</v>
      </c>
      <c r="AQ798" s="49" t="s">
        <v>11</v>
      </c>
      <c r="AR798" s="49" t="s">
        <v>487</v>
      </c>
      <c r="AS798" s="49" t="s">
        <v>488</v>
      </c>
      <c r="AT798" s="49" t="s">
        <v>489</v>
      </c>
    </row>
    <row r="799" spans="1:46" x14ac:dyDescent="0.25">
      <c r="A799">
        <v>5</v>
      </c>
      <c r="B799" t="s">
        <v>283</v>
      </c>
      <c r="C799" t="s">
        <v>283</v>
      </c>
      <c r="D799" t="s">
        <v>284</v>
      </c>
      <c r="E799" t="s">
        <v>616</v>
      </c>
      <c r="F799" t="s">
        <v>617</v>
      </c>
      <c r="G799">
        <v>0</v>
      </c>
      <c r="H799">
        <v>1</v>
      </c>
      <c r="I799">
        <v>1</v>
      </c>
      <c r="J799">
        <v>1</v>
      </c>
      <c r="K799">
        <v>1</v>
      </c>
      <c r="L799">
        <v>1</v>
      </c>
      <c r="M799">
        <v>1</v>
      </c>
      <c r="N799">
        <v>1</v>
      </c>
      <c r="O799">
        <v>1</v>
      </c>
      <c r="P799">
        <v>1</v>
      </c>
      <c r="Q799">
        <v>1</v>
      </c>
      <c r="R799">
        <v>1</v>
      </c>
      <c r="S799">
        <v>1</v>
      </c>
      <c r="T799">
        <v>1</v>
      </c>
      <c r="U799">
        <v>1</v>
      </c>
      <c r="V799">
        <v>1</v>
      </c>
      <c r="W799">
        <v>1</v>
      </c>
      <c r="X799">
        <v>1</v>
      </c>
      <c r="Y799">
        <v>1</v>
      </c>
      <c r="Z799">
        <v>1</v>
      </c>
      <c r="AA799">
        <v>1</v>
      </c>
      <c r="AB799">
        <v>1</v>
      </c>
      <c r="AC799">
        <v>1</v>
      </c>
      <c r="AD799">
        <v>1</v>
      </c>
      <c r="AE799">
        <v>1</v>
      </c>
      <c r="AF799">
        <v>1</v>
      </c>
      <c r="AG799">
        <v>1</v>
      </c>
      <c r="AH799">
        <v>1</v>
      </c>
      <c r="AI799">
        <v>1</v>
      </c>
      <c r="AJ799">
        <v>1</v>
      </c>
      <c r="AK799">
        <v>1</v>
      </c>
      <c r="AL799">
        <v>0</v>
      </c>
      <c r="AM799" s="49" t="s">
        <v>284</v>
      </c>
      <c r="AN799" s="49" t="s">
        <v>4</v>
      </c>
      <c r="AO799" s="49" t="s">
        <v>9</v>
      </c>
      <c r="AP799" s="49" t="s">
        <v>501</v>
      </c>
      <c r="AQ799" s="49" t="s">
        <v>9</v>
      </c>
      <c r="AR799" s="49" t="s">
        <v>495</v>
      </c>
      <c r="AS799" s="49" t="s">
        <v>488</v>
      </c>
      <c r="AT799" s="49" t="s">
        <v>489</v>
      </c>
    </row>
    <row r="800" spans="1:46" x14ac:dyDescent="0.25">
      <c r="A800">
        <v>5</v>
      </c>
      <c r="B800" t="s">
        <v>294</v>
      </c>
      <c r="C800" t="s">
        <v>294</v>
      </c>
      <c r="D800" t="s">
        <v>295</v>
      </c>
      <c r="E800" t="s">
        <v>616</v>
      </c>
      <c r="F800" t="s">
        <v>617</v>
      </c>
      <c r="G800">
        <v>1</v>
      </c>
      <c r="H800">
        <v>1</v>
      </c>
      <c r="I800">
        <v>1</v>
      </c>
      <c r="J800">
        <v>1</v>
      </c>
      <c r="K800">
        <v>1</v>
      </c>
      <c r="L800">
        <v>1</v>
      </c>
      <c r="M800">
        <v>1</v>
      </c>
      <c r="N800">
        <v>1</v>
      </c>
      <c r="O800">
        <v>1</v>
      </c>
      <c r="P800">
        <v>1</v>
      </c>
      <c r="Q800">
        <v>1</v>
      </c>
      <c r="R800">
        <v>1</v>
      </c>
      <c r="S800">
        <v>1</v>
      </c>
      <c r="T800">
        <v>1</v>
      </c>
      <c r="U800">
        <v>1</v>
      </c>
      <c r="V800">
        <v>1</v>
      </c>
      <c r="W800">
        <v>1</v>
      </c>
      <c r="X800">
        <v>1</v>
      </c>
      <c r="Y800">
        <v>1</v>
      </c>
      <c r="Z800">
        <v>1</v>
      </c>
      <c r="AA800">
        <v>1</v>
      </c>
      <c r="AB800">
        <v>1</v>
      </c>
      <c r="AC800">
        <v>1</v>
      </c>
      <c r="AD800">
        <v>1</v>
      </c>
      <c r="AE800">
        <v>1</v>
      </c>
      <c r="AF800">
        <v>1</v>
      </c>
      <c r="AG800">
        <v>1</v>
      </c>
      <c r="AH800">
        <v>1</v>
      </c>
      <c r="AI800">
        <v>1</v>
      </c>
      <c r="AJ800">
        <v>1</v>
      </c>
      <c r="AK800">
        <v>1</v>
      </c>
      <c r="AL800">
        <v>0</v>
      </c>
      <c r="AM800" s="49" t="s">
        <v>295</v>
      </c>
      <c r="AN800" s="49" t="s">
        <v>14</v>
      </c>
      <c r="AO800" s="49" t="s">
        <v>485</v>
      </c>
      <c r="AP800" s="49" t="s">
        <v>494</v>
      </c>
      <c r="AQ800" s="49" t="s">
        <v>11</v>
      </c>
      <c r="AR800" s="49" t="s">
        <v>487</v>
      </c>
      <c r="AS800" s="49" t="s">
        <v>488</v>
      </c>
      <c r="AT800" s="49" t="s">
        <v>489</v>
      </c>
    </row>
    <row r="801" spans="1:46" x14ac:dyDescent="0.25">
      <c r="A801">
        <v>5</v>
      </c>
      <c r="B801" t="s">
        <v>290</v>
      </c>
      <c r="C801" t="s">
        <v>290</v>
      </c>
      <c r="D801" t="s">
        <v>291</v>
      </c>
      <c r="E801" t="s">
        <v>616</v>
      </c>
      <c r="F801" t="s">
        <v>617</v>
      </c>
      <c r="G801">
        <v>1</v>
      </c>
      <c r="H801">
        <v>1</v>
      </c>
      <c r="I801">
        <v>1</v>
      </c>
      <c r="J801">
        <v>1</v>
      </c>
      <c r="K801">
        <v>1</v>
      </c>
      <c r="L801">
        <v>1</v>
      </c>
      <c r="M801">
        <v>1</v>
      </c>
      <c r="N801">
        <v>1</v>
      </c>
      <c r="O801">
        <v>1</v>
      </c>
      <c r="P801">
        <v>1</v>
      </c>
      <c r="Q801">
        <v>1</v>
      </c>
      <c r="R801">
        <v>1</v>
      </c>
      <c r="S801">
        <v>1</v>
      </c>
      <c r="T801">
        <v>1</v>
      </c>
      <c r="U801">
        <v>1</v>
      </c>
      <c r="V801">
        <v>1</v>
      </c>
      <c r="W801">
        <v>1</v>
      </c>
      <c r="X801">
        <v>1</v>
      </c>
      <c r="Y801">
        <v>1</v>
      </c>
      <c r="Z801">
        <v>1</v>
      </c>
      <c r="AA801">
        <v>1</v>
      </c>
      <c r="AB801">
        <v>1</v>
      </c>
      <c r="AC801">
        <v>1</v>
      </c>
      <c r="AD801">
        <v>1</v>
      </c>
      <c r="AE801">
        <v>1</v>
      </c>
      <c r="AF801">
        <v>1</v>
      </c>
      <c r="AG801">
        <v>1</v>
      </c>
      <c r="AH801">
        <v>1</v>
      </c>
      <c r="AI801">
        <v>1</v>
      </c>
      <c r="AJ801">
        <v>1</v>
      </c>
      <c r="AK801">
        <v>1</v>
      </c>
      <c r="AL801">
        <v>1</v>
      </c>
      <c r="AM801" s="49" t="s">
        <v>291</v>
      </c>
      <c r="AN801" s="49" t="s">
        <v>14</v>
      </c>
      <c r="AO801" s="49" t="s">
        <v>500</v>
      </c>
      <c r="AP801" s="49" t="s">
        <v>505</v>
      </c>
      <c r="AQ801" s="49" t="s">
        <v>13</v>
      </c>
      <c r="AR801" s="49" t="s">
        <v>487</v>
      </c>
      <c r="AS801" s="49" t="s">
        <v>488</v>
      </c>
      <c r="AT801" s="49" t="s">
        <v>489</v>
      </c>
    </row>
    <row r="802" spans="1:46" x14ac:dyDescent="0.25">
      <c r="A802">
        <v>5</v>
      </c>
      <c r="B802" t="s">
        <v>576</v>
      </c>
      <c r="C802" t="s">
        <v>576</v>
      </c>
      <c r="D802" t="s">
        <v>577</v>
      </c>
      <c r="E802" t="s">
        <v>616</v>
      </c>
      <c r="F802" t="s">
        <v>617</v>
      </c>
      <c r="G802">
        <v>1</v>
      </c>
      <c r="H802">
        <v>1</v>
      </c>
      <c r="I802">
        <v>1</v>
      </c>
      <c r="J802">
        <v>1</v>
      </c>
      <c r="K802">
        <v>1</v>
      </c>
      <c r="L802">
        <v>1</v>
      </c>
      <c r="M802">
        <v>1</v>
      </c>
      <c r="N802">
        <v>1</v>
      </c>
      <c r="O802">
        <v>1</v>
      </c>
      <c r="P802">
        <v>1</v>
      </c>
      <c r="Q802">
        <v>1</v>
      </c>
      <c r="R802">
        <v>1</v>
      </c>
      <c r="S802">
        <v>1</v>
      </c>
      <c r="T802">
        <v>1</v>
      </c>
      <c r="U802">
        <v>1</v>
      </c>
      <c r="V802">
        <v>1</v>
      </c>
      <c r="W802">
        <v>1</v>
      </c>
      <c r="X802">
        <v>1</v>
      </c>
      <c r="Y802">
        <v>1</v>
      </c>
      <c r="Z802">
        <v>1</v>
      </c>
      <c r="AA802">
        <v>1</v>
      </c>
      <c r="AB802">
        <v>1</v>
      </c>
      <c r="AC802">
        <v>1</v>
      </c>
      <c r="AD802">
        <v>1</v>
      </c>
      <c r="AE802">
        <v>1</v>
      </c>
      <c r="AF802">
        <v>1</v>
      </c>
      <c r="AG802">
        <v>1</v>
      </c>
      <c r="AH802">
        <v>1</v>
      </c>
      <c r="AI802">
        <v>1</v>
      </c>
      <c r="AJ802">
        <v>1</v>
      </c>
      <c r="AK802">
        <v>1</v>
      </c>
      <c r="AL802">
        <v>0</v>
      </c>
      <c r="AM802" s="49" t="e">
        <v>#N/A</v>
      </c>
      <c r="AN802" s="49" t="e">
        <v>#N/A</v>
      </c>
      <c r="AO802" s="49" t="e">
        <v>#N/A</v>
      </c>
      <c r="AP802" s="49" t="e">
        <v>#N/A</v>
      </c>
      <c r="AQ802" s="49" t="e">
        <v>#N/A</v>
      </c>
      <c r="AR802" s="49" t="e">
        <v>#N/A</v>
      </c>
      <c r="AS802" s="49" t="e">
        <v>#N/A</v>
      </c>
      <c r="AT802" s="49" t="e">
        <v>#N/A</v>
      </c>
    </row>
    <row r="803" spans="1:46" x14ac:dyDescent="0.25">
      <c r="A803">
        <v>5</v>
      </c>
      <c r="B803" t="s">
        <v>298</v>
      </c>
      <c r="C803" t="s">
        <v>298</v>
      </c>
      <c r="D803" t="s">
        <v>299</v>
      </c>
      <c r="E803" t="s">
        <v>616</v>
      </c>
      <c r="F803" t="s">
        <v>617</v>
      </c>
      <c r="G803">
        <v>1</v>
      </c>
      <c r="H803">
        <v>1</v>
      </c>
      <c r="I803">
        <v>1</v>
      </c>
      <c r="J803">
        <v>1</v>
      </c>
      <c r="K803">
        <v>1</v>
      </c>
      <c r="L803">
        <v>1</v>
      </c>
      <c r="M803">
        <v>1</v>
      </c>
      <c r="N803">
        <v>1</v>
      </c>
      <c r="O803">
        <v>1</v>
      </c>
      <c r="P803">
        <v>1</v>
      </c>
      <c r="Q803">
        <v>1</v>
      </c>
      <c r="R803">
        <v>1</v>
      </c>
      <c r="S803">
        <v>1</v>
      </c>
      <c r="T803">
        <v>1</v>
      </c>
      <c r="U803">
        <v>1</v>
      </c>
      <c r="V803">
        <v>1</v>
      </c>
      <c r="W803">
        <v>1</v>
      </c>
      <c r="X803">
        <v>1</v>
      </c>
      <c r="Y803">
        <v>1</v>
      </c>
      <c r="Z803">
        <v>1</v>
      </c>
      <c r="AA803">
        <v>1</v>
      </c>
      <c r="AB803">
        <v>1</v>
      </c>
      <c r="AC803">
        <v>1</v>
      </c>
      <c r="AD803">
        <v>1</v>
      </c>
      <c r="AE803">
        <v>1</v>
      </c>
      <c r="AF803">
        <v>1</v>
      </c>
      <c r="AG803">
        <v>1</v>
      </c>
      <c r="AH803">
        <v>1</v>
      </c>
      <c r="AI803">
        <v>1</v>
      </c>
      <c r="AJ803">
        <v>1</v>
      </c>
      <c r="AK803">
        <v>1</v>
      </c>
      <c r="AL803">
        <v>1</v>
      </c>
      <c r="AM803" s="49" t="s">
        <v>299</v>
      </c>
      <c r="AN803" s="49" t="s">
        <v>14</v>
      </c>
      <c r="AO803" s="49" t="s">
        <v>509</v>
      </c>
      <c r="AP803" s="49" t="s">
        <v>505</v>
      </c>
      <c r="AQ803" s="49" t="s">
        <v>13</v>
      </c>
      <c r="AR803" s="49" t="s">
        <v>487</v>
      </c>
      <c r="AS803" s="49" t="s">
        <v>488</v>
      </c>
      <c r="AT803" s="49" t="s">
        <v>489</v>
      </c>
    </row>
    <row r="804" spans="1:46" x14ac:dyDescent="0.25">
      <c r="A804">
        <v>5</v>
      </c>
      <c r="B804" t="s">
        <v>288</v>
      </c>
      <c r="C804" t="s">
        <v>288</v>
      </c>
      <c r="D804" t="s">
        <v>289</v>
      </c>
      <c r="E804" t="s">
        <v>616</v>
      </c>
      <c r="F804" t="s">
        <v>617</v>
      </c>
      <c r="G804">
        <v>1</v>
      </c>
      <c r="H804">
        <v>1</v>
      </c>
      <c r="I804">
        <v>1</v>
      </c>
      <c r="J804">
        <v>1</v>
      </c>
      <c r="K804">
        <v>1</v>
      </c>
      <c r="L804">
        <v>1</v>
      </c>
      <c r="M804">
        <v>1</v>
      </c>
      <c r="N804">
        <v>1</v>
      </c>
      <c r="O804">
        <v>1</v>
      </c>
      <c r="P804">
        <v>1</v>
      </c>
      <c r="Q804">
        <v>1</v>
      </c>
      <c r="R804">
        <v>1</v>
      </c>
      <c r="S804">
        <v>1</v>
      </c>
      <c r="T804">
        <v>1</v>
      </c>
      <c r="U804">
        <v>1</v>
      </c>
      <c r="V804">
        <v>1</v>
      </c>
      <c r="W804">
        <v>1</v>
      </c>
      <c r="X804">
        <v>1</v>
      </c>
      <c r="Y804">
        <v>1</v>
      </c>
      <c r="Z804">
        <v>1</v>
      </c>
      <c r="AA804">
        <v>1</v>
      </c>
      <c r="AB804">
        <v>1</v>
      </c>
      <c r="AC804">
        <v>1</v>
      </c>
      <c r="AD804">
        <v>1</v>
      </c>
      <c r="AE804">
        <v>1</v>
      </c>
      <c r="AF804">
        <v>1</v>
      </c>
      <c r="AG804">
        <v>1</v>
      </c>
      <c r="AH804">
        <v>1</v>
      </c>
      <c r="AI804">
        <v>1</v>
      </c>
      <c r="AJ804">
        <v>1</v>
      </c>
      <c r="AK804">
        <v>1</v>
      </c>
      <c r="AL804">
        <v>0</v>
      </c>
      <c r="AM804" s="49" t="s">
        <v>289</v>
      </c>
      <c r="AN804" s="49" t="s">
        <v>14</v>
      </c>
      <c r="AO804" s="49" t="s">
        <v>507</v>
      </c>
      <c r="AP804" s="49" t="s">
        <v>494</v>
      </c>
      <c r="AQ804" s="49" t="s">
        <v>10</v>
      </c>
      <c r="AR804" s="49" t="s">
        <v>487</v>
      </c>
      <c r="AS804" s="49" t="s">
        <v>488</v>
      </c>
      <c r="AT804" s="49" t="s">
        <v>489</v>
      </c>
    </row>
    <row r="805" spans="1:46" x14ac:dyDescent="0.25">
      <c r="A805">
        <v>5</v>
      </c>
      <c r="B805" t="s">
        <v>285</v>
      </c>
      <c r="C805" t="s">
        <v>285</v>
      </c>
      <c r="D805" t="s">
        <v>286</v>
      </c>
      <c r="E805" t="s">
        <v>616</v>
      </c>
      <c r="F805" t="s">
        <v>617</v>
      </c>
      <c r="G805">
        <v>1</v>
      </c>
      <c r="H805">
        <v>1</v>
      </c>
      <c r="I805">
        <v>1</v>
      </c>
      <c r="J805">
        <v>1</v>
      </c>
      <c r="K805">
        <v>1</v>
      </c>
      <c r="L805">
        <v>1</v>
      </c>
      <c r="M805">
        <v>1</v>
      </c>
      <c r="N805">
        <v>1</v>
      </c>
      <c r="O805">
        <v>1</v>
      </c>
      <c r="P805">
        <v>1</v>
      </c>
      <c r="Q805">
        <v>1</v>
      </c>
      <c r="R805">
        <v>1</v>
      </c>
      <c r="S805">
        <v>1</v>
      </c>
      <c r="T805">
        <v>1</v>
      </c>
      <c r="U805">
        <v>1</v>
      </c>
      <c r="V805">
        <v>1</v>
      </c>
      <c r="W805">
        <v>1</v>
      </c>
      <c r="X805">
        <v>1</v>
      </c>
      <c r="Y805">
        <v>1</v>
      </c>
      <c r="Z805">
        <v>1</v>
      </c>
      <c r="AA805">
        <v>1</v>
      </c>
      <c r="AB805">
        <v>1</v>
      </c>
      <c r="AC805">
        <v>1</v>
      </c>
      <c r="AD805">
        <v>1</v>
      </c>
      <c r="AE805">
        <v>1</v>
      </c>
      <c r="AF805">
        <v>1</v>
      </c>
      <c r="AG805">
        <v>1</v>
      </c>
      <c r="AH805">
        <v>1</v>
      </c>
      <c r="AI805">
        <v>1</v>
      </c>
      <c r="AJ805">
        <v>1</v>
      </c>
      <c r="AK805">
        <v>1</v>
      </c>
      <c r="AL805">
        <v>0</v>
      </c>
      <c r="AM805" s="49" t="s">
        <v>286</v>
      </c>
      <c r="AN805" s="49" t="s">
        <v>8</v>
      </c>
      <c r="AO805" s="49" t="s">
        <v>9</v>
      </c>
      <c r="AP805" s="49" t="s">
        <v>486</v>
      </c>
      <c r="AQ805" s="49" t="s">
        <v>9</v>
      </c>
      <c r="AR805" s="49" t="s">
        <v>487</v>
      </c>
      <c r="AS805" s="49" t="s">
        <v>488</v>
      </c>
      <c r="AT805" s="49" t="s">
        <v>489</v>
      </c>
    </row>
    <row r="806" spans="1:46" x14ac:dyDescent="0.25">
      <c r="A806">
        <v>5</v>
      </c>
      <c r="B806" t="s">
        <v>287</v>
      </c>
      <c r="C806" t="s">
        <v>287</v>
      </c>
      <c r="D806" t="s">
        <v>422</v>
      </c>
      <c r="E806" t="s">
        <v>616</v>
      </c>
      <c r="F806" t="s">
        <v>617</v>
      </c>
      <c r="G806">
        <v>1</v>
      </c>
      <c r="H806">
        <v>1</v>
      </c>
      <c r="I806">
        <v>1</v>
      </c>
      <c r="J806">
        <v>1</v>
      </c>
      <c r="K806">
        <v>1</v>
      </c>
      <c r="L806">
        <v>1</v>
      </c>
      <c r="M806">
        <v>1</v>
      </c>
      <c r="N806">
        <v>1</v>
      </c>
      <c r="O806">
        <v>1</v>
      </c>
      <c r="P806">
        <v>1</v>
      </c>
      <c r="Q806">
        <v>1</v>
      </c>
      <c r="R806">
        <v>1</v>
      </c>
      <c r="S806">
        <v>1</v>
      </c>
      <c r="T806">
        <v>1</v>
      </c>
      <c r="U806">
        <v>1</v>
      </c>
      <c r="V806">
        <v>1</v>
      </c>
      <c r="W806">
        <v>1</v>
      </c>
      <c r="X806">
        <v>1</v>
      </c>
      <c r="Y806">
        <v>1</v>
      </c>
      <c r="Z806">
        <v>1</v>
      </c>
      <c r="AA806">
        <v>1</v>
      </c>
      <c r="AB806">
        <v>1</v>
      </c>
      <c r="AC806">
        <v>1</v>
      </c>
      <c r="AD806">
        <v>1</v>
      </c>
      <c r="AE806">
        <v>1</v>
      </c>
      <c r="AF806">
        <v>1</v>
      </c>
      <c r="AG806">
        <v>1</v>
      </c>
      <c r="AH806">
        <v>1</v>
      </c>
      <c r="AI806">
        <v>1</v>
      </c>
      <c r="AJ806">
        <v>1</v>
      </c>
      <c r="AK806">
        <v>1</v>
      </c>
      <c r="AL806">
        <v>0</v>
      </c>
      <c r="AM806" s="49" t="s">
        <v>422</v>
      </c>
      <c r="AN806" s="49" t="s">
        <v>8</v>
      </c>
      <c r="AO806" s="49" t="s">
        <v>9</v>
      </c>
      <c r="AP806" s="49" t="s">
        <v>494</v>
      </c>
      <c r="AQ806" s="49" t="s">
        <v>9</v>
      </c>
      <c r="AR806" s="49" t="s">
        <v>495</v>
      </c>
      <c r="AS806" s="49" t="s">
        <v>496</v>
      </c>
      <c r="AT806" s="49" t="s">
        <v>497</v>
      </c>
    </row>
    <row r="807" spans="1:46" x14ac:dyDescent="0.25">
      <c r="A807">
        <v>5</v>
      </c>
      <c r="B807" t="s">
        <v>493</v>
      </c>
      <c r="C807" t="s">
        <v>578</v>
      </c>
      <c r="D807" t="s">
        <v>579</v>
      </c>
      <c r="E807" t="s">
        <v>616</v>
      </c>
      <c r="F807" t="s">
        <v>617</v>
      </c>
      <c r="G807">
        <v>1</v>
      </c>
      <c r="H807">
        <v>1</v>
      </c>
      <c r="I807">
        <v>1</v>
      </c>
      <c r="J807">
        <v>1</v>
      </c>
      <c r="K807">
        <v>1</v>
      </c>
      <c r="L807">
        <v>1</v>
      </c>
      <c r="M807">
        <v>1</v>
      </c>
      <c r="N807">
        <v>1</v>
      </c>
      <c r="O807">
        <v>1</v>
      </c>
      <c r="P807">
        <v>1</v>
      </c>
      <c r="Q807">
        <v>1</v>
      </c>
      <c r="R807">
        <v>1</v>
      </c>
      <c r="S807">
        <v>1</v>
      </c>
      <c r="T807">
        <v>1</v>
      </c>
      <c r="U807">
        <v>1</v>
      </c>
      <c r="V807">
        <v>1</v>
      </c>
      <c r="W807">
        <v>1</v>
      </c>
      <c r="X807">
        <v>1</v>
      </c>
      <c r="Y807">
        <v>1</v>
      </c>
      <c r="Z807">
        <v>1</v>
      </c>
      <c r="AA807">
        <v>1</v>
      </c>
      <c r="AB807">
        <v>1</v>
      </c>
      <c r="AC807">
        <v>1</v>
      </c>
      <c r="AD807">
        <v>1</v>
      </c>
      <c r="AE807">
        <v>1</v>
      </c>
      <c r="AF807">
        <v>1</v>
      </c>
      <c r="AG807">
        <v>1</v>
      </c>
      <c r="AH807">
        <v>1</v>
      </c>
      <c r="AI807">
        <v>1</v>
      </c>
      <c r="AJ807">
        <v>1</v>
      </c>
      <c r="AK807">
        <v>1</v>
      </c>
      <c r="AL807">
        <v>0</v>
      </c>
      <c r="AM807" s="49" t="e">
        <v>#N/A</v>
      </c>
      <c r="AN807" s="49" t="e">
        <v>#N/A</v>
      </c>
      <c r="AO807" s="49" t="e">
        <v>#N/A</v>
      </c>
      <c r="AP807" s="49" t="e">
        <v>#N/A</v>
      </c>
      <c r="AQ807" s="49" t="e">
        <v>#N/A</v>
      </c>
      <c r="AR807" s="49" t="e">
        <v>#N/A</v>
      </c>
      <c r="AS807" s="49" t="e">
        <v>#N/A</v>
      </c>
      <c r="AT807" s="49" t="e">
        <v>#N/A</v>
      </c>
    </row>
    <row r="808" spans="1:46" x14ac:dyDescent="0.25">
      <c r="A808">
        <v>5</v>
      </c>
      <c r="B808" t="s">
        <v>493</v>
      </c>
      <c r="C808" t="s">
        <v>580</v>
      </c>
      <c r="D808" t="s">
        <v>581</v>
      </c>
      <c r="E808" t="s">
        <v>616</v>
      </c>
      <c r="F808" t="s">
        <v>617</v>
      </c>
      <c r="G808">
        <v>1</v>
      </c>
      <c r="H808">
        <v>1</v>
      </c>
      <c r="I808">
        <v>1</v>
      </c>
      <c r="J808">
        <v>1</v>
      </c>
      <c r="K808">
        <v>1</v>
      </c>
      <c r="L808">
        <v>1</v>
      </c>
      <c r="M808">
        <v>1</v>
      </c>
      <c r="N808">
        <v>1</v>
      </c>
      <c r="O808">
        <v>1</v>
      </c>
      <c r="P808">
        <v>1</v>
      </c>
      <c r="Q808">
        <v>1</v>
      </c>
      <c r="R808">
        <v>1</v>
      </c>
      <c r="S808">
        <v>1</v>
      </c>
      <c r="T808">
        <v>1</v>
      </c>
      <c r="U808">
        <v>1</v>
      </c>
      <c r="V808">
        <v>1</v>
      </c>
      <c r="W808">
        <v>1</v>
      </c>
      <c r="X808">
        <v>1</v>
      </c>
      <c r="Y808">
        <v>1</v>
      </c>
      <c r="Z808">
        <v>1</v>
      </c>
      <c r="AA808">
        <v>1</v>
      </c>
      <c r="AB808">
        <v>1</v>
      </c>
      <c r="AC808">
        <v>1</v>
      </c>
      <c r="AD808">
        <v>1</v>
      </c>
      <c r="AE808">
        <v>1</v>
      </c>
      <c r="AF808">
        <v>1</v>
      </c>
      <c r="AG808">
        <v>1</v>
      </c>
      <c r="AH808">
        <v>1</v>
      </c>
      <c r="AI808">
        <v>1</v>
      </c>
      <c r="AJ808">
        <v>1</v>
      </c>
      <c r="AK808">
        <v>1</v>
      </c>
      <c r="AL808">
        <v>0</v>
      </c>
      <c r="AM808" s="49" t="e">
        <v>#N/A</v>
      </c>
      <c r="AN808" s="49" t="e">
        <v>#N/A</v>
      </c>
      <c r="AO808" s="49" t="e">
        <v>#N/A</v>
      </c>
      <c r="AP808" s="49" t="e">
        <v>#N/A</v>
      </c>
      <c r="AQ808" s="49" t="e">
        <v>#N/A</v>
      </c>
      <c r="AR808" s="49" t="e">
        <v>#N/A</v>
      </c>
      <c r="AS808" s="49" t="e">
        <v>#N/A</v>
      </c>
      <c r="AT808" s="49" t="e">
        <v>#N/A</v>
      </c>
    </row>
    <row r="809" spans="1:46" x14ac:dyDescent="0.25">
      <c r="A809">
        <v>5</v>
      </c>
      <c r="B809" t="s">
        <v>493</v>
      </c>
      <c r="C809" t="s">
        <v>582</v>
      </c>
      <c r="D809" t="s">
        <v>583</v>
      </c>
      <c r="E809" t="s">
        <v>616</v>
      </c>
      <c r="F809" t="s">
        <v>617</v>
      </c>
      <c r="G809">
        <v>1</v>
      </c>
      <c r="H809">
        <v>1</v>
      </c>
      <c r="I809">
        <v>1</v>
      </c>
      <c r="J809">
        <v>1</v>
      </c>
      <c r="K809">
        <v>1</v>
      </c>
      <c r="L809">
        <v>1</v>
      </c>
      <c r="M809">
        <v>1</v>
      </c>
      <c r="N809">
        <v>1</v>
      </c>
      <c r="O809">
        <v>1</v>
      </c>
      <c r="P809">
        <v>1</v>
      </c>
      <c r="Q809">
        <v>1</v>
      </c>
      <c r="R809">
        <v>1</v>
      </c>
      <c r="S809">
        <v>1</v>
      </c>
      <c r="T809">
        <v>1</v>
      </c>
      <c r="U809">
        <v>1</v>
      </c>
      <c r="V809">
        <v>1</v>
      </c>
      <c r="W809">
        <v>1</v>
      </c>
      <c r="X809">
        <v>1</v>
      </c>
      <c r="Y809">
        <v>1</v>
      </c>
      <c r="Z809">
        <v>1</v>
      </c>
      <c r="AA809">
        <v>1</v>
      </c>
      <c r="AB809">
        <v>1</v>
      </c>
      <c r="AC809">
        <v>1</v>
      </c>
      <c r="AD809">
        <v>1</v>
      </c>
      <c r="AE809">
        <v>1</v>
      </c>
      <c r="AF809">
        <v>1</v>
      </c>
      <c r="AG809">
        <v>1</v>
      </c>
      <c r="AH809">
        <v>1</v>
      </c>
      <c r="AI809">
        <v>1</v>
      </c>
      <c r="AJ809">
        <v>1</v>
      </c>
      <c r="AK809">
        <v>1</v>
      </c>
      <c r="AL809">
        <v>0</v>
      </c>
      <c r="AM809" s="49" t="e">
        <v>#N/A</v>
      </c>
      <c r="AN809" s="49" t="e">
        <v>#N/A</v>
      </c>
      <c r="AO809" s="49" t="e">
        <v>#N/A</v>
      </c>
      <c r="AP809" s="49" t="e">
        <v>#N/A</v>
      </c>
      <c r="AQ809" s="49" t="e">
        <v>#N/A</v>
      </c>
      <c r="AR809" s="49" t="e">
        <v>#N/A</v>
      </c>
      <c r="AS809" s="49" t="e">
        <v>#N/A</v>
      </c>
      <c r="AT809" s="49" t="e">
        <v>#N/A</v>
      </c>
    </row>
    <row r="810" spans="1:46" x14ac:dyDescent="0.25">
      <c r="A810">
        <v>5</v>
      </c>
      <c r="B810" t="s">
        <v>493</v>
      </c>
      <c r="C810" t="s">
        <v>584</v>
      </c>
      <c r="D810" t="s">
        <v>585</v>
      </c>
      <c r="E810" t="s">
        <v>616</v>
      </c>
      <c r="F810" t="s">
        <v>617</v>
      </c>
      <c r="G810">
        <v>1</v>
      </c>
      <c r="H810">
        <v>1</v>
      </c>
      <c r="I810">
        <v>1</v>
      </c>
      <c r="J810">
        <v>1</v>
      </c>
      <c r="K810">
        <v>1</v>
      </c>
      <c r="L810">
        <v>1</v>
      </c>
      <c r="M810">
        <v>1</v>
      </c>
      <c r="N810">
        <v>1</v>
      </c>
      <c r="O810">
        <v>1</v>
      </c>
      <c r="P810">
        <v>1</v>
      </c>
      <c r="Q810">
        <v>1</v>
      </c>
      <c r="R810">
        <v>1</v>
      </c>
      <c r="S810">
        <v>1</v>
      </c>
      <c r="T810">
        <v>1</v>
      </c>
      <c r="U810">
        <v>1</v>
      </c>
      <c r="V810">
        <v>1</v>
      </c>
      <c r="W810">
        <v>1</v>
      </c>
      <c r="X810">
        <v>1</v>
      </c>
      <c r="Y810">
        <v>1</v>
      </c>
      <c r="Z810">
        <v>1</v>
      </c>
      <c r="AA810">
        <v>1</v>
      </c>
      <c r="AB810">
        <v>1</v>
      </c>
      <c r="AC810">
        <v>1</v>
      </c>
      <c r="AD810">
        <v>1</v>
      </c>
      <c r="AE810">
        <v>1</v>
      </c>
      <c r="AF810">
        <v>1</v>
      </c>
      <c r="AG810">
        <v>1</v>
      </c>
      <c r="AH810">
        <v>1</v>
      </c>
      <c r="AI810">
        <v>1</v>
      </c>
      <c r="AJ810">
        <v>1</v>
      </c>
      <c r="AK810">
        <v>1</v>
      </c>
      <c r="AL810">
        <v>0</v>
      </c>
      <c r="AM810" s="49" t="e">
        <v>#N/A</v>
      </c>
      <c r="AN810" s="49" t="e">
        <v>#N/A</v>
      </c>
      <c r="AO810" s="49" t="e">
        <v>#N/A</v>
      </c>
      <c r="AP810" s="49" t="e">
        <v>#N/A</v>
      </c>
      <c r="AQ810" s="49" t="e">
        <v>#N/A</v>
      </c>
      <c r="AR810" s="49" t="e">
        <v>#N/A</v>
      </c>
      <c r="AS810" s="49" t="e">
        <v>#N/A</v>
      </c>
      <c r="AT810" s="49" t="e">
        <v>#N/A</v>
      </c>
    </row>
    <row r="811" spans="1:46" x14ac:dyDescent="0.25">
      <c r="A811">
        <v>5</v>
      </c>
      <c r="B811" t="s">
        <v>292</v>
      </c>
      <c r="C811" t="s">
        <v>292</v>
      </c>
      <c r="D811" t="s">
        <v>293</v>
      </c>
      <c r="E811" t="s">
        <v>616</v>
      </c>
      <c r="F811" t="s">
        <v>617</v>
      </c>
      <c r="G811">
        <v>1</v>
      </c>
      <c r="H811">
        <v>1</v>
      </c>
      <c r="I811">
        <v>1</v>
      </c>
      <c r="J811">
        <v>1</v>
      </c>
      <c r="K811">
        <v>1</v>
      </c>
      <c r="L811">
        <v>1</v>
      </c>
      <c r="M811">
        <v>1</v>
      </c>
      <c r="N811">
        <v>1</v>
      </c>
      <c r="O811">
        <v>1</v>
      </c>
      <c r="P811">
        <v>1</v>
      </c>
      <c r="Q811">
        <v>1</v>
      </c>
      <c r="R811">
        <v>1</v>
      </c>
      <c r="S811">
        <v>1</v>
      </c>
      <c r="T811">
        <v>1</v>
      </c>
      <c r="U811">
        <v>1</v>
      </c>
      <c r="V811">
        <v>1</v>
      </c>
      <c r="W811">
        <v>1</v>
      </c>
      <c r="X811">
        <v>1</v>
      </c>
      <c r="Y811">
        <v>1</v>
      </c>
      <c r="Z811">
        <v>1</v>
      </c>
      <c r="AA811">
        <v>1</v>
      </c>
      <c r="AB811">
        <v>1</v>
      </c>
      <c r="AC811">
        <v>1</v>
      </c>
      <c r="AD811">
        <v>1</v>
      </c>
      <c r="AE811">
        <v>1</v>
      </c>
      <c r="AF811">
        <v>1</v>
      </c>
      <c r="AG811">
        <v>1</v>
      </c>
      <c r="AH811">
        <v>1</v>
      </c>
      <c r="AI811">
        <v>1</v>
      </c>
      <c r="AJ811">
        <v>1</v>
      </c>
      <c r="AK811">
        <v>1</v>
      </c>
      <c r="AL811">
        <v>1</v>
      </c>
      <c r="AM811" s="49" t="s">
        <v>293</v>
      </c>
      <c r="AN811" s="49" t="s">
        <v>14</v>
      </c>
      <c r="AO811" s="49" t="s">
        <v>500</v>
      </c>
      <c r="AP811" s="49" t="s">
        <v>505</v>
      </c>
      <c r="AQ811" s="49" t="s">
        <v>13</v>
      </c>
      <c r="AR811" s="49" t="s">
        <v>495</v>
      </c>
      <c r="AS811" s="49" t="s">
        <v>488</v>
      </c>
      <c r="AT811" s="49" t="s">
        <v>489</v>
      </c>
    </row>
    <row r="812" spans="1:46" x14ac:dyDescent="0.25">
      <c r="A812">
        <v>5</v>
      </c>
      <c r="B812" t="s">
        <v>493</v>
      </c>
      <c r="C812" t="s">
        <v>586</v>
      </c>
      <c r="D812" t="s">
        <v>587</v>
      </c>
      <c r="E812" t="s">
        <v>616</v>
      </c>
      <c r="F812" t="s">
        <v>617</v>
      </c>
      <c r="G812">
        <v>1</v>
      </c>
      <c r="H812">
        <v>1</v>
      </c>
      <c r="I812">
        <v>1</v>
      </c>
      <c r="J812">
        <v>1</v>
      </c>
      <c r="K812">
        <v>1</v>
      </c>
      <c r="L812">
        <v>1</v>
      </c>
      <c r="M812">
        <v>1</v>
      </c>
      <c r="N812">
        <v>1</v>
      </c>
      <c r="O812">
        <v>1</v>
      </c>
      <c r="P812">
        <v>1</v>
      </c>
      <c r="Q812">
        <v>1</v>
      </c>
      <c r="R812">
        <v>1</v>
      </c>
      <c r="S812">
        <v>1</v>
      </c>
      <c r="T812">
        <v>1</v>
      </c>
      <c r="U812">
        <v>1</v>
      </c>
      <c r="V812">
        <v>1</v>
      </c>
      <c r="W812">
        <v>1</v>
      </c>
      <c r="X812">
        <v>1</v>
      </c>
      <c r="Y812">
        <v>1</v>
      </c>
      <c r="Z812">
        <v>1</v>
      </c>
      <c r="AA812">
        <v>1</v>
      </c>
      <c r="AB812">
        <v>1</v>
      </c>
      <c r="AC812">
        <v>1</v>
      </c>
      <c r="AD812">
        <v>1</v>
      </c>
      <c r="AE812">
        <v>1</v>
      </c>
      <c r="AF812">
        <v>1</v>
      </c>
      <c r="AG812">
        <v>1</v>
      </c>
      <c r="AH812">
        <v>1</v>
      </c>
      <c r="AI812">
        <v>1</v>
      </c>
      <c r="AJ812">
        <v>1</v>
      </c>
      <c r="AK812">
        <v>1</v>
      </c>
      <c r="AL812">
        <v>1</v>
      </c>
      <c r="AM812" s="49" t="e">
        <v>#N/A</v>
      </c>
      <c r="AN812" s="49" t="e">
        <v>#N/A</v>
      </c>
      <c r="AO812" s="49" t="e">
        <v>#N/A</v>
      </c>
      <c r="AP812" s="49" t="e">
        <v>#N/A</v>
      </c>
      <c r="AQ812" s="49" t="e">
        <v>#N/A</v>
      </c>
      <c r="AR812" s="49" t="e">
        <v>#N/A</v>
      </c>
      <c r="AS812" s="49" t="e">
        <v>#N/A</v>
      </c>
      <c r="AT812" s="49" t="e">
        <v>#N/A</v>
      </c>
    </row>
    <row r="813" spans="1:46" x14ac:dyDescent="0.25">
      <c r="A813">
        <v>5</v>
      </c>
      <c r="B813" t="s">
        <v>493</v>
      </c>
      <c r="C813" t="s">
        <v>588</v>
      </c>
      <c r="D813" t="s">
        <v>589</v>
      </c>
      <c r="E813" t="s">
        <v>616</v>
      </c>
      <c r="F813" t="s">
        <v>617</v>
      </c>
      <c r="G813">
        <v>1</v>
      </c>
      <c r="H813">
        <v>1</v>
      </c>
      <c r="I813">
        <v>1</v>
      </c>
      <c r="J813">
        <v>1</v>
      </c>
      <c r="K813">
        <v>1</v>
      </c>
      <c r="L813">
        <v>1</v>
      </c>
      <c r="M813">
        <v>1</v>
      </c>
      <c r="N813">
        <v>1</v>
      </c>
      <c r="O813">
        <v>1</v>
      </c>
      <c r="P813">
        <v>1</v>
      </c>
      <c r="Q813">
        <v>1</v>
      </c>
      <c r="R813">
        <v>1</v>
      </c>
      <c r="S813">
        <v>1</v>
      </c>
      <c r="T813">
        <v>1</v>
      </c>
      <c r="U813">
        <v>1</v>
      </c>
      <c r="V813">
        <v>1</v>
      </c>
      <c r="W813">
        <v>1</v>
      </c>
      <c r="X813">
        <v>1</v>
      </c>
      <c r="Y813">
        <v>1</v>
      </c>
      <c r="Z813">
        <v>1</v>
      </c>
      <c r="AA813">
        <v>1</v>
      </c>
      <c r="AB813">
        <v>1</v>
      </c>
      <c r="AC813">
        <v>1</v>
      </c>
      <c r="AD813">
        <v>1</v>
      </c>
      <c r="AE813">
        <v>1</v>
      </c>
      <c r="AF813">
        <v>1</v>
      </c>
      <c r="AG813">
        <v>1</v>
      </c>
      <c r="AH813">
        <v>1</v>
      </c>
      <c r="AI813">
        <v>1</v>
      </c>
      <c r="AJ813">
        <v>1</v>
      </c>
      <c r="AK813">
        <v>1</v>
      </c>
      <c r="AL813">
        <v>1</v>
      </c>
      <c r="AM813" s="49" t="e">
        <v>#N/A</v>
      </c>
      <c r="AN813" s="49" t="e">
        <v>#N/A</v>
      </c>
      <c r="AO813" s="49" t="e">
        <v>#N/A</v>
      </c>
      <c r="AP813" s="49" t="e">
        <v>#N/A</v>
      </c>
      <c r="AQ813" s="49" t="e">
        <v>#N/A</v>
      </c>
      <c r="AR813" s="49" t="e">
        <v>#N/A</v>
      </c>
      <c r="AS813" s="49" t="e">
        <v>#N/A</v>
      </c>
      <c r="AT813" s="49" t="e">
        <v>#N/A</v>
      </c>
    </row>
    <row r="814" spans="1:46" x14ac:dyDescent="0.25">
      <c r="A814">
        <v>5</v>
      </c>
      <c r="B814" t="s">
        <v>493</v>
      </c>
      <c r="C814" t="s">
        <v>590</v>
      </c>
      <c r="D814" t="s">
        <v>591</v>
      </c>
      <c r="E814" t="s">
        <v>616</v>
      </c>
      <c r="F814" t="s">
        <v>617</v>
      </c>
      <c r="G814">
        <v>1</v>
      </c>
      <c r="H814">
        <v>1</v>
      </c>
      <c r="I814">
        <v>1</v>
      </c>
      <c r="J814">
        <v>1</v>
      </c>
      <c r="K814">
        <v>1</v>
      </c>
      <c r="L814">
        <v>1</v>
      </c>
      <c r="M814">
        <v>1</v>
      </c>
      <c r="N814">
        <v>1</v>
      </c>
      <c r="O814">
        <v>1</v>
      </c>
      <c r="P814">
        <v>1</v>
      </c>
      <c r="Q814">
        <v>1</v>
      </c>
      <c r="R814">
        <v>1</v>
      </c>
      <c r="S814">
        <v>1</v>
      </c>
      <c r="T814">
        <v>1</v>
      </c>
      <c r="U814">
        <v>1</v>
      </c>
      <c r="V814">
        <v>1</v>
      </c>
      <c r="W814">
        <v>1</v>
      </c>
      <c r="X814">
        <v>1</v>
      </c>
      <c r="Y814">
        <v>1</v>
      </c>
      <c r="Z814">
        <v>1</v>
      </c>
      <c r="AA814">
        <v>1</v>
      </c>
      <c r="AB814">
        <v>1</v>
      </c>
      <c r="AC814">
        <v>1</v>
      </c>
      <c r="AD814">
        <v>1</v>
      </c>
      <c r="AE814">
        <v>1</v>
      </c>
      <c r="AF814">
        <v>1</v>
      </c>
      <c r="AG814">
        <v>1</v>
      </c>
      <c r="AH814">
        <v>1</v>
      </c>
      <c r="AI814">
        <v>1</v>
      </c>
      <c r="AJ814">
        <v>1</v>
      </c>
      <c r="AK814">
        <v>1</v>
      </c>
      <c r="AL814">
        <v>1</v>
      </c>
      <c r="AM814" s="49" t="e">
        <v>#N/A</v>
      </c>
      <c r="AN814" s="49" t="e">
        <v>#N/A</v>
      </c>
      <c r="AO814" s="49" t="e">
        <v>#N/A</v>
      </c>
      <c r="AP814" s="49" t="e">
        <v>#N/A</v>
      </c>
      <c r="AQ814" s="49" t="e">
        <v>#N/A</v>
      </c>
      <c r="AR814" s="49" t="e">
        <v>#N/A</v>
      </c>
      <c r="AS814" s="49" t="e">
        <v>#N/A</v>
      </c>
      <c r="AT814" s="49" t="e">
        <v>#N/A</v>
      </c>
    </row>
    <row r="815" spans="1:46" x14ac:dyDescent="0.25">
      <c r="A815">
        <v>5</v>
      </c>
      <c r="B815" t="s">
        <v>493</v>
      </c>
      <c r="C815" t="s">
        <v>592</v>
      </c>
      <c r="D815" t="s">
        <v>593</v>
      </c>
      <c r="E815" t="s">
        <v>616</v>
      </c>
      <c r="F815" t="s">
        <v>617</v>
      </c>
      <c r="G815">
        <v>1</v>
      </c>
      <c r="H815">
        <v>1</v>
      </c>
      <c r="I815">
        <v>1</v>
      </c>
      <c r="J815">
        <v>1</v>
      </c>
      <c r="K815">
        <v>1</v>
      </c>
      <c r="L815">
        <v>1</v>
      </c>
      <c r="M815">
        <v>1</v>
      </c>
      <c r="N815">
        <v>1</v>
      </c>
      <c r="O815">
        <v>1</v>
      </c>
      <c r="P815">
        <v>1</v>
      </c>
      <c r="Q815">
        <v>1</v>
      </c>
      <c r="R815">
        <v>1</v>
      </c>
      <c r="S815">
        <v>1</v>
      </c>
      <c r="T815">
        <v>1</v>
      </c>
      <c r="U815">
        <v>1</v>
      </c>
      <c r="V815">
        <v>1</v>
      </c>
      <c r="W815">
        <v>1</v>
      </c>
      <c r="X815">
        <v>1</v>
      </c>
      <c r="Y815">
        <v>1</v>
      </c>
      <c r="Z815">
        <v>1</v>
      </c>
      <c r="AA815">
        <v>1</v>
      </c>
      <c r="AB815">
        <v>1</v>
      </c>
      <c r="AC815">
        <v>1</v>
      </c>
      <c r="AD815">
        <v>1</v>
      </c>
      <c r="AE815">
        <v>1</v>
      </c>
      <c r="AF815">
        <v>1</v>
      </c>
      <c r="AG815">
        <v>1</v>
      </c>
      <c r="AH815">
        <v>1</v>
      </c>
      <c r="AI815">
        <v>1</v>
      </c>
      <c r="AJ815">
        <v>1</v>
      </c>
      <c r="AK815">
        <v>1</v>
      </c>
      <c r="AL815">
        <v>1</v>
      </c>
      <c r="AM815" s="49" t="e">
        <v>#N/A</v>
      </c>
      <c r="AN815" s="49" t="e">
        <v>#N/A</v>
      </c>
      <c r="AO815" s="49" t="e">
        <v>#N/A</v>
      </c>
      <c r="AP815" s="49" t="e">
        <v>#N/A</v>
      </c>
      <c r="AQ815" s="49" t="e">
        <v>#N/A</v>
      </c>
      <c r="AR815" s="49" t="e">
        <v>#N/A</v>
      </c>
      <c r="AS815" s="49" t="e">
        <v>#N/A</v>
      </c>
      <c r="AT815" s="49" t="e">
        <v>#N/A</v>
      </c>
    </row>
    <row r="816" spans="1:46" x14ac:dyDescent="0.25">
      <c r="A816">
        <v>5</v>
      </c>
      <c r="B816" t="s">
        <v>300</v>
      </c>
      <c r="C816" t="s">
        <v>300</v>
      </c>
      <c r="D816" t="s">
        <v>423</v>
      </c>
      <c r="E816" t="s">
        <v>616</v>
      </c>
      <c r="F816" t="s">
        <v>617</v>
      </c>
      <c r="G816">
        <v>1</v>
      </c>
      <c r="H816">
        <v>1</v>
      </c>
      <c r="I816">
        <v>1</v>
      </c>
      <c r="J816">
        <v>1</v>
      </c>
      <c r="K816">
        <v>1</v>
      </c>
      <c r="L816">
        <v>1</v>
      </c>
      <c r="M816">
        <v>1</v>
      </c>
      <c r="N816">
        <v>1</v>
      </c>
      <c r="O816">
        <v>1</v>
      </c>
      <c r="P816">
        <v>1</v>
      </c>
      <c r="Q816">
        <v>1</v>
      </c>
      <c r="R816">
        <v>1</v>
      </c>
      <c r="S816">
        <v>1</v>
      </c>
      <c r="T816">
        <v>1</v>
      </c>
      <c r="U816">
        <v>1</v>
      </c>
      <c r="V816">
        <v>1</v>
      </c>
      <c r="W816">
        <v>1</v>
      </c>
      <c r="X816">
        <v>1</v>
      </c>
      <c r="Y816">
        <v>1</v>
      </c>
      <c r="Z816">
        <v>1</v>
      </c>
      <c r="AA816">
        <v>1</v>
      </c>
      <c r="AB816">
        <v>1</v>
      </c>
      <c r="AC816">
        <v>1</v>
      </c>
      <c r="AD816">
        <v>1</v>
      </c>
      <c r="AE816">
        <v>1</v>
      </c>
      <c r="AF816">
        <v>1</v>
      </c>
      <c r="AG816">
        <v>1</v>
      </c>
      <c r="AH816">
        <v>1</v>
      </c>
      <c r="AI816">
        <v>1</v>
      </c>
      <c r="AJ816">
        <v>1</v>
      </c>
      <c r="AK816">
        <v>1</v>
      </c>
      <c r="AL816">
        <v>0</v>
      </c>
      <c r="AM816" s="49" t="s">
        <v>423</v>
      </c>
      <c r="AN816" s="49" t="s">
        <v>14</v>
      </c>
      <c r="AO816" s="49" t="s">
        <v>485</v>
      </c>
      <c r="AP816" s="49" t="s">
        <v>505</v>
      </c>
      <c r="AQ816" s="49" t="s">
        <v>13</v>
      </c>
      <c r="AR816" s="49" t="s">
        <v>495</v>
      </c>
      <c r="AS816" s="49" t="s">
        <v>496</v>
      </c>
      <c r="AT816" s="49" t="s">
        <v>497</v>
      </c>
    </row>
    <row r="817" spans="1:46" x14ac:dyDescent="0.25">
      <c r="A817">
        <v>5</v>
      </c>
      <c r="B817" t="s">
        <v>493</v>
      </c>
      <c r="C817" t="s">
        <v>594</v>
      </c>
      <c r="D817" t="s">
        <v>595</v>
      </c>
      <c r="E817" t="s">
        <v>616</v>
      </c>
      <c r="F817" t="s">
        <v>617</v>
      </c>
      <c r="G817">
        <v>1</v>
      </c>
      <c r="H817">
        <v>1</v>
      </c>
      <c r="I817">
        <v>1</v>
      </c>
      <c r="J817">
        <v>1</v>
      </c>
      <c r="K817">
        <v>1</v>
      </c>
      <c r="L817">
        <v>1</v>
      </c>
      <c r="M817">
        <v>1</v>
      </c>
      <c r="N817">
        <v>1</v>
      </c>
      <c r="O817">
        <v>1</v>
      </c>
      <c r="P817">
        <v>1</v>
      </c>
      <c r="Q817">
        <v>1</v>
      </c>
      <c r="R817">
        <v>1</v>
      </c>
      <c r="S817">
        <v>1</v>
      </c>
      <c r="T817">
        <v>1</v>
      </c>
      <c r="U817">
        <v>1</v>
      </c>
      <c r="V817">
        <v>1</v>
      </c>
      <c r="W817">
        <v>1</v>
      </c>
      <c r="X817">
        <v>1</v>
      </c>
      <c r="Y817">
        <v>1</v>
      </c>
      <c r="Z817">
        <v>1</v>
      </c>
      <c r="AA817">
        <v>1</v>
      </c>
      <c r="AB817">
        <v>1</v>
      </c>
      <c r="AC817">
        <v>1</v>
      </c>
      <c r="AD817">
        <v>1</v>
      </c>
      <c r="AE817">
        <v>1</v>
      </c>
      <c r="AF817">
        <v>1</v>
      </c>
      <c r="AG817">
        <v>1</v>
      </c>
      <c r="AH817">
        <v>1</v>
      </c>
      <c r="AI817">
        <v>1</v>
      </c>
      <c r="AJ817">
        <v>1</v>
      </c>
      <c r="AK817">
        <v>1</v>
      </c>
      <c r="AL817">
        <v>0</v>
      </c>
      <c r="AM817" s="49" t="e">
        <v>#N/A</v>
      </c>
      <c r="AN817" s="49" t="e">
        <v>#N/A</v>
      </c>
      <c r="AO817" s="49" t="e">
        <v>#N/A</v>
      </c>
      <c r="AP817" s="49" t="e">
        <v>#N/A</v>
      </c>
      <c r="AQ817" s="49" t="e">
        <v>#N/A</v>
      </c>
      <c r="AR817" s="49" t="e">
        <v>#N/A</v>
      </c>
      <c r="AS817" s="49" t="e">
        <v>#N/A</v>
      </c>
      <c r="AT817" s="49" t="e">
        <v>#N/A</v>
      </c>
    </row>
    <row r="818" spans="1:46" x14ac:dyDescent="0.25">
      <c r="A818">
        <v>5</v>
      </c>
      <c r="B818" t="s">
        <v>493</v>
      </c>
      <c r="C818" t="s">
        <v>596</v>
      </c>
      <c r="D818" t="s">
        <v>597</v>
      </c>
      <c r="E818" t="s">
        <v>616</v>
      </c>
      <c r="F818" t="s">
        <v>617</v>
      </c>
      <c r="G818">
        <v>1</v>
      </c>
      <c r="H818">
        <v>1</v>
      </c>
      <c r="I818">
        <v>1</v>
      </c>
      <c r="J818">
        <v>1</v>
      </c>
      <c r="K818">
        <v>1</v>
      </c>
      <c r="L818">
        <v>1</v>
      </c>
      <c r="M818">
        <v>1</v>
      </c>
      <c r="N818">
        <v>1</v>
      </c>
      <c r="O818">
        <v>1</v>
      </c>
      <c r="P818">
        <v>1</v>
      </c>
      <c r="Q818">
        <v>1</v>
      </c>
      <c r="R818">
        <v>1</v>
      </c>
      <c r="S818">
        <v>1</v>
      </c>
      <c r="T818">
        <v>1</v>
      </c>
      <c r="U818">
        <v>1</v>
      </c>
      <c r="V818">
        <v>1</v>
      </c>
      <c r="W818">
        <v>1</v>
      </c>
      <c r="X818">
        <v>1</v>
      </c>
      <c r="Y818">
        <v>1</v>
      </c>
      <c r="Z818">
        <v>1</v>
      </c>
      <c r="AA818">
        <v>1</v>
      </c>
      <c r="AB818">
        <v>1</v>
      </c>
      <c r="AC818">
        <v>1</v>
      </c>
      <c r="AD818">
        <v>1</v>
      </c>
      <c r="AE818">
        <v>1</v>
      </c>
      <c r="AF818">
        <v>1</v>
      </c>
      <c r="AG818">
        <v>1</v>
      </c>
      <c r="AH818">
        <v>1</v>
      </c>
      <c r="AI818">
        <v>1</v>
      </c>
      <c r="AJ818">
        <v>1</v>
      </c>
      <c r="AK818">
        <v>1</v>
      </c>
      <c r="AL818">
        <v>0</v>
      </c>
      <c r="AM818" s="49" t="e">
        <v>#N/A</v>
      </c>
      <c r="AN818" s="49" t="e">
        <v>#N/A</v>
      </c>
      <c r="AO818" s="49" t="e">
        <v>#N/A</v>
      </c>
      <c r="AP818" s="49" t="e">
        <v>#N/A</v>
      </c>
      <c r="AQ818" s="49" t="e">
        <v>#N/A</v>
      </c>
      <c r="AR818" s="49" t="e">
        <v>#N/A</v>
      </c>
      <c r="AS818" s="49" t="e">
        <v>#N/A</v>
      </c>
      <c r="AT818" s="49" t="e">
        <v>#N/A</v>
      </c>
    </row>
    <row r="819" spans="1:46" x14ac:dyDescent="0.25">
      <c r="A819">
        <v>5</v>
      </c>
      <c r="B819" t="s">
        <v>493</v>
      </c>
      <c r="C819" t="s">
        <v>598</v>
      </c>
      <c r="D819" t="s">
        <v>599</v>
      </c>
      <c r="E819" t="s">
        <v>616</v>
      </c>
      <c r="F819" t="s">
        <v>617</v>
      </c>
      <c r="G819">
        <v>1</v>
      </c>
      <c r="H819">
        <v>1</v>
      </c>
      <c r="I819">
        <v>1</v>
      </c>
      <c r="J819">
        <v>1</v>
      </c>
      <c r="K819">
        <v>1</v>
      </c>
      <c r="L819">
        <v>1</v>
      </c>
      <c r="M819">
        <v>1</v>
      </c>
      <c r="N819">
        <v>1</v>
      </c>
      <c r="O819">
        <v>1</v>
      </c>
      <c r="P819">
        <v>1</v>
      </c>
      <c r="Q819">
        <v>1</v>
      </c>
      <c r="R819">
        <v>1</v>
      </c>
      <c r="S819">
        <v>1</v>
      </c>
      <c r="T819">
        <v>1</v>
      </c>
      <c r="U819">
        <v>1</v>
      </c>
      <c r="V819">
        <v>1</v>
      </c>
      <c r="W819">
        <v>1</v>
      </c>
      <c r="X819">
        <v>1</v>
      </c>
      <c r="Y819">
        <v>1</v>
      </c>
      <c r="Z819">
        <v>1</v>
      </c>
      <c r="AA819">
        <v>1</v>
      </c>
      <c r="AB819">
        <v>1</v>
      </c>
      <c r="AC819">
        <v>1</v>
      </c>
      <c r="AD819">
        <v>1</v>
      </c>
      <c r="AE819">
        <v>1</v>
      </c>
      <c r="AF819">
        <v>1</v>
      </c>
      <c r="AG819">
        <v>1</v>
      </c>
      <c r="AH819">
        <v>1</v>
      </c>
      <c r="AI819">
        <v>1</v>
      </c>
      <c r="AJ819">
        <v>1</v>
      </c>
      <c r="AK819">
        <v>1</v>
      </c>
      <c r="AL819">
        <v>0</v>
      </c>
      <c r="AM819" s="49" t="e">
        <v>#N/A</v>
      </c>
      <c r="AN819" s="49" t="e">
        <v>#N/A</v>
      </c>
      <c r="AO819" s="49" t="e">
        <v>#N/A</v>
      </c>
      <c r="AP819" s="49" t="e">
        <v>#N/A</v>
      </c>
      <c r="AQ819" s="49" t="e">
        <v>#N/A</v>
      </c>
      <c r="AR819" s="49" t="e">
        <v>#N/A</v>
      </c>
      <c r="AS819" s="49" t="e">
        <v>#N/A</v>
      </c>
      <c r="AT819" s="49" t="e">
        <v>#N/A</v>
      </c>
    </row>
    <row r="820" spans="1:46" x14ac:dyDescent="0.25">
      <c r="A820">
        <v>5</v>
      </c>
      <c r="B820" t="s">
        <v>301</v>
      </c>
      <c r="C820" t="s">
        <v>301</v>
      </c>
      <c r="D820" t="s">
        <v>302</v>
      </c>
      <c r="E820" t="s">
        <v>616</v>
      </c>
      <c r="F820" t="s">
        <v>617</v>
      </c>
      <c r="G820">
        <v>1</v>
      </c>
      <c r="H820">
        <v>1</v>
      </c>
      <c r="I820">
        <v>1</v>
      </c>
      <c r="J820">
        <v>1</v>
      </c>
      <c r="K820">
        <v>1</v>
      </c>
      <c r="L820">
        <v>1</v>
      </c>
      <c r="M820">
        <v>1</v>
      </c>
      <c r="N820">
        <v>1</v>
      </c>
      <c r="O820">
        <v>1</v>
      </c>
      <c r="P820">
        <v>1</v>
      </c>
      <c r="Q820">
        <v>1</v>
      </c>
      <c r="R820">
        <v>1</v>
      </c>
      <c r="S820">
        <v>1</v>
      </c>
      <c r="T820">
        <v>1</v>
      </c>
      <c r="U820">
        <v>1</v>
      </c>
      <c r="V820">
        <v>1</v>
      </c>
      <c r="W820">
        <v>1</v>
      </c>
      <c r="X820">
        <v>1</v>
      </c>
      <c r="Y820">
        <v>1</v>
      </c>
      <c r="Z820">
        <v>1</v>
      </c>
      <c r="AA820">
        <v>1</v>
      </c>
      <c r="AB820">
        <v>1</v>
      </c>
      <c r="AC820">
        <v>1</v>
      </c>
      <c r="AD820">
        <v>1</v>
      </c>
      <c r="AE820">
        <v>1</v>
      </c>
      <c r="AF820">
        <v>1</v>
      </c>
      <c r="AG820">
        <v>1</v>
      </c>
      <c r="AH820">
        <v>1</v>
      </c>
      <c r="AI820">
        <v>1</v>
      </c>
      <c r="AJ820">
        <v>1</v>
      </c>
      <c r="AK820">
        <v>1</v>
      </c>
      <c r="AL820">
        <v>0</v>
      </c>
      <c r="AM820" s="49" t="s">
        <v>302</v>
      </c>
      <c r="AN820" s="49" t="s">
        <v>14</v>
      </c>
      <c r="AO820" s="49" t="s">
        <v>485</v>
      </c>
      <c r="AP820" s="49" t="s">
        <v>494</v>
      </c>
      <c r="AQ820" s="49" t="s">
        <v>11</v>
      </c>
      <c r="AR820" s="49" t="s">
        <v>487</v>
      </c>
      <c r="AS820" s="49" t="s">
        <v>488</v>
      </c>
      <c r="AT820" s="49" t="s">
        <v>489</v>
      </c>
    </row>
    <row r="821" spans="1:46" x14ac:dyDescent="0.25">
      <c r="A821">
        <v>5</v>
      </c>
      <c r="B821" t="s">
        <v>303</v>
      </c>
      <c r="C821" t="s">
        <v>303</v>
      </c>
      <c r="D821" t="s">
        <v>304</v>
      </c>
      <c r="E821" t="s">
        <v>616</v>
      </c>
      <c r="F821" t="s">
        <v>617</v>
      </c>
      <c r="G821">
        <v>1</v>
      </c>
      <c r="H821">
        <v>1</v>
      </c>
      <c r="I821">
        <v>1</v>
      </c>
      <c r="J821">
        <v>1</v>
      </c>
      <c r="K821">
        <v>1</v>
      </c>
      <c r="L821">
        <v>1</v>
      </c>
      <c r="M821">
        <v>1</v>
      </c>
      <c r="N821">
        <v>1</v>
      </c>
      <c r="O821">
        <v>1</v>
      </c>
      <c r="P821">
        <v>1</v>
      </c>
      <c r="Q821">
        <v>1</v>
      </c>
      <c r="R821">
        <v>1</v>
      </c>
      <c r="S821">
        <v>1</v>
      </c>
      <c r="T821">
        <v>1</v>
      </c>
      <c r="U821">
        <v>1</v>
      </c>
      <c r="V821">
        <v>1</v>
      </c>
      <c r="W821">
        <v>1</v>
      </c>
      <c r="X821">
        <v>1</v>
      </c>
      <c r="Y821">
        <v>1</v>
      </c>
      <c r="Z821">
        <v>1</v>
      </c>
      <c r="AA821">
        <v>1</v>
      </c>
      <c r="AB821">
        <v>1</v>
      </c>
      <c r="AC821">
        <v>1</v>
      </c>
      <c r="AD821">
        <v>1</v>
      </c>
      <c r="AE821">
        <v>1</v>
      </c>
      <c r="AF821">
        <v>1</v>
      </c>
      <c r="AG821">
        <v>1</v>
      </c>
      <c r="AH821">
        <v>1</v>
      </c>
      <c r="AI821">
        <v>1</v>
      </c>
      <c r="AJ821">
        <v>1</v>
      </c>
      <c r="AK821">
        <v>1</v>
      </c>
      <c r="AL821">
        <v>0</v>
      </c>
      <c r="AM821" s="49" t="s">
        <v>304</v>
      </c>
      <c r="AN821" s="49" t="s">
        <v>14</v>
      </c>
      <c r="AO821" s="49" t="s">
        <v>507</v>
      </c>
      <c r="AP821" s="49" t="s">
        <v>501</v>
      </c>
      <c r="AQ821" s="49" t="s">
        <v>10</v>
      </c>
      <c r="AR821" s="49" t="s">
        <v>487</v>
      </c>
      <c r="AS821" s="49" t="s">
        <v>488</v>
      </c>
      <c r="AT821" s="49" t="s">
        <v>489</v>
      </c>
    </row>
    <row r="822" spans="1:46" x14ac:dyDescent="0.25">
      <c r="A822">
        <v>5</v>
      </c>
      <c r="B822" t="s">
        <v>319</v>
      </c>
      <c r="C822" t="s">
        <v>319</v>
      </c>
      <c r="D822" t="s">
        <v>320</v>
      </c>
      <c r="E822" t="s">
        <v>616</v>
      </c>
      <c r="F822" t="s">
        <v>617</v>
      </c>
      <c r="G822">
        <v>1</v>
      </c>
      <c r="H822">
        <v>1</v>
      </c>
      <c r="I822">
        <v>1</v>
      </c>
      <c r="J822">
        <v>1</v>
      </c>
      <c r="K822">
        <v>1</v>
      </c>
      <c r="L822">
        <v>1</v>
      </c>
      <c r="M822">
        <v>1</v>
      </c>
      <c r="N822">
        <v>1</v>
      </c>
      <c r="O822">
        <v>1</v>
      </c>
      <c r="P822">
        <v>1</v>
      </c>
      <c r="Q822">
        <v>1</v>
      </c>
      <c r="R822">
        <v>1</v>
      </c>
      <c r="S822">
        <v>1</v>
      </c>
      <c r="T822">
        <v>1</v>
      </c>
      <c r="U822">
        <v>1</v>
      </c>
      <c r="V822">
        <v>1</v>
      </c>
      <c r="W822">
        <v>1</v>
      </c>
      <c r="X822">
        <v>1</v>
      </c>
      <c r="Y822">
        <v>1</v>
      </c>
      <c r="Z822">
        <v>1</v>
      </c>
      <c r="AA822">
        <v>1</v>
      </c>
      <c r="AB822">
        <v>1</v>
      </c>
      <c r="AC822">
        <v>1</v>
      </c>
      <c r="AD822">
        <v>1</v>
      </c>
      <c r="AE822">
        <v>1</v>
      </c>
      <c r="AF822">
        <v>1</v>
      </c>
      <c r="AG822">
        <v>1</v>
      </c>
      <c r="AH822">
        <v>1</v>
      </c>
      <c r="AI822">
        <v>1</v>
      </c>
      <c r="AJ822">
        <v>1</v>
      </c>
      <c r="AK822">
        <v>1</v>
      </c>
      <c r="AL822">
        <v>0</v>
      </c>
      <c r="AM822" s="49" t="s">
        <v>320</v>
      </c>
      <c r="AN822" s="49" t="s">
        <v>14</v>
      </c>
      <c r="AO822" s="49" t="s">
        <v>506</v>
      </c>
      <c r="AP822" s="49" t="s">
        <v>501</v>
      </c>
      <c r="AQ822" s="49" t="s">
        <v>10</v>
      </c>
      <c r="AR822" s="49" t="s">
        <v>487</v>
      </c>
      <c r="AS822" s="49" t="s">
        <v>488</v>
      </c>
      <c r="AT822" s="49" t="s">
        <v>489</v>
      </c>
    </row>
    <row r="823" spans="1:46" x14ac:dyDescent="0.25">
      <c r="A823">
        <v>5</v>
      </c>
      <c r="B823" t="s">
        <v>115</v>
      </c>
      <c r="C823" t="s">
        <v>115</v>
      </c>
      <c r="D823" t="s">
        <v>600</v>
      </c>
      <c r="E823" t="s">
        <v>616</v>
      </c>
      <c r="F823" t="s">
        <v>617</v>
      </c>
      <c r="G823">
        <v>1</v>
      </c>
      <c r="H823">
        <v>1</v>
      </c>
      <c r="I823">
        <v>1</v>
      </c>
      <c r="J823">
        <v>1</v>
      </c>
      <c r="K823">
        <v>1</v>
      </c>
      <c r="L823">
        <v>1</v>
      </c>
      <c r="M823">
        <v>1</v>
      </c>
      <c r="N823">
        <v>1</v>
      </c>
      <c r="O823">
        <v>1</v>
      </c>
      <c r="P823">
        <v>1</v>
      </c>
      <c r="Q823">
        <v>1</v>
      </c>
      <c r="R823">
        <v>1</v>
      </c>
      <c r="S823">
        <v>1</v>
      </c>
      <c r="T823">
        <v>1</v>
      </c>
      <c r="U823">
        <v>1</v>
      </c>
      <c r="V823">
        <v>1</v>
      </c>
      <c r="W823">
        <v>1</v>
      </c>
      <c r="X823">
        <v>1</v>
      </c>
      <c r="Y823">
        <v>1</v>
      </c>
      <c r="Z823">
        <v>1</v>
      </c>
      <c r="AA823">
        <v>1</v>
      </c>
      <c r="AB823">
        <v>1</v>
      </c>
      <c r="AC823">
        <v>1</v>
      </c>
      <c r="AD823">
        <v>1</v>
      </c>
      <c r="AE823">
        <v>1</v>
      </c>
      <c r="AF823">
        <v>1</v>
      </c>
      <c r="AG823">
        <v>1</v>
      </c>
      <c r="AH823">
        <v>1</v>
      </c>
      <c r="AI823">
        <v>1</v>
      </c>
      <c r="AJ823">
        <v>1</v>
      </c>
      <c r="AK823">
        <v>1</v>
      </c>
      <c r="AL823">
        <v>0</v>
      </c>
      <c r="AM823" s="49" t="s">
        <v>116</v>
      </c>
      <c r="AN823" s="49" t="s">
        <v>14</v>
      </c>
      <c r="AO823" s="49" t="s">
        <v>485</v>
      </c>
      <c r="AP823" s="49" t="s">
        <v>501</v>
      </c>
      <c r="AQ823" s="49" t="s">
        <v>11</v>
      </c>
      <c r="AR823" s="49" t="s">
        <v>487</v>
      </c>
      <c r="AS823" s="49" t="s">
        <v>488</v>
      </c>
      <c r="AT823" s="49" t="s">
        <v>489</v>
      </c>
    </row>
    <row r="824" spans="1:46" x14ac:dyDescent="0.25">
      <c r="A824">
        <v>5</v>
      </c>
      <c r="B824" t="s">
        <v>305</v>
      </c>
      <c r="C824" t="s">
        <v>305</v>
      </c>
      <c r="D824" t="s">
        <v>306</v>
      </c>
      <c r="E824" t="s">
        <v>616</v>
      </c>
      <c r="F824" t="s">
        <v>617</v>
      </c>
      <c r="G824">
        <v>1</v>
      </c>
      <c r="H824">
        <v>1</v>
      </c>
      <c r="I824">
        <v>1</v>
      </c>
      <c r="J824">
        <v>1</v>
      </c>
      <c r="K824">
        <v>1</v>
      </c>
      <c r="L824">
        <v>1</v>
      </c>
      <c r="M824">
        <v>1</v>
      </c>
      <c r="N824">
        <v>1</v>
      </c>
      <c r="O824">
        <v>1</v>
      </c>
      <c r="P824">
        <v>1</v>
      </c>
      <c r="Q824">
        <v>1</v>
      </c>
      <c r="R824">
        <v>1</v>
      </c>
      <c r="S824">
        <v>1</v>
      </c>
      <c r="T824">
        <v>1</v>
      </c>
      <c r="U824">
        <v>1</v>
      </c>
      <c r="V824">
        <v>1</v>
      </c>
      <c r="W824">
        <v>1</v>
      </c>
      <c r="X824">
        <v>1</v>
      </c>
      <c r="Y824">
        <v>1</v>
      </c>
      <c r="Z824">
        <v>1</v>
      </c>
      <c r="AA824">
        <v>1</v>
      </c>
      <c r="AB824">
        <v>1</v>
      </c>
      <c r="AC824">
        <v>1</v>
      </c>
      <c r="AD824">
        <v>1</v>
      </c>
      <c r="AE824">
        <v>1</v>
      </c>
      <c r="AF824">
        <v>1</v>
      </c>
      <c r="AG824">
        <v>1</v>
      </c>
      <c r="AH824">
        <v>1</v>
      </c>
      <c r="AI824">
        <v>1</v>
      </c>
      <c r="AJ824">
        <v>1</v>
      </c>
      <c r="AK824">
        <v>1</v>
      </c>
      <c r="AL824">
        <v>0</v>
      </c>
      <c r="AM824" s="49" t="s">
        <v>306</v>
      </c>
      <c r="AN824" s="49" t="s">
        <v>14</v>
      </c>
      <c r="AO824" s="49" t="s">
        <v>506</v>
      </c>
      <c r="AP824" s="49" t="s">
        <v>501</v>
      </c>
      <c r="AQ824" s="49" t="s">
        <v>10</v>
      </c>
      <c r="AR824" s="49" t="s">
        <v>487</v>
      </c>
      <c r="AS824" s="49" t="s">
        <v>488</v>
      </c>
      <c r="AT824" s="49" t="s">
        <v>489</v>
      </c>
    </row>
    <row r="825" spans="1:46" x14ac:dyDescent="0.25">
      <c r="A825">
        <v>5</v>
      </c>
      <c r="B825" t="s">
        <v>307</v>
      </c>
      <c r="C825" t="s">
        <v>307</v>
      </c>
      <c r="D825" t="s">
        <v>308</v>
      </c>
      <c r="E825" t="s">
        <v>616</v>
      </c>
      <c r="F825" t="s">
        <v>617</v>
      </c>
      <c r="G825">
        <v>1</v>
      </c>
      <c r="H825">
        <v>1</v>
      </c>
      <c r="I825">
        <v>1</v>
      </c>
      <c r="J825">
        <v>1</v>
      </c>
      <c r="K825">
        <v>1</v>
      </c>
      <c r="L825">
        <v>1</v>
      </c>
      <c r="M825">
        <v>1</v>
      </c>
      <c r="N825">
        <v>1</v>
      </c>
      <c r="O825">
        <v>1</v>
      </c>
      <c r="P825">
        <v>1</v>
      </c>
      <c r="Q825">
        <v>1</v>
      </c>
      <c r="R825">
        <v>1</v>
      </c>
      <c r="S825">
        <v>1</v>
      </c>
      <c r="T825">
        <v>1</v>
      </c>
      <c r="U825">
        <v>1</v>
      </c>
      <c r="V825">
        <v>1</v>
      </c>
      <c r="W825">
        <v>1</v>
      </c>
      <c r="X825">
        <v>1</v>
      </c>
      <c r="Y825">
        <v>1</v>
      </c>
      <c r="Z825">
        <v>1</v>
      </c>
      <c r="AA825">
        <v>1</v>
      </c>
      <c r="AB825">
        <v>1</v>
      </c>
      <c r="AC825">
        <v>1</v>
      </c>
      <c r="AD825">
        <v>1</v>
      </c>
      <c r="AE825">
        <v>1</v>
      </c>
      <c r="AF825">
        <v>1</v>
      </c>
      <c r="AG825">
        <v>1</v>
      </c>
      <c r="AH825">
        <v>1</v>
      </c>
      <c r="AI825">
        <v>1</v>
      </c>
      <c r="AJ825">
        <v>1</v>
      </c>
      <c r="AK825">
        <v>1</v>
      </c>
      <c r="AL825">
        <v>0</v>
      </c>
      <c r="AM825" s="49" t="s">
        <v>308</v>
      </c>
      <c r="AN825" s="49" t="s">
        <v>14</v>
      </c>
      <c r="AO825" s="49" t="s">
        <v>485</v>
      </c>
      <c r="AP825" s="49" t="s">
        <v>494</v>
      </c>
      <c r="AQ825" s="49" t="s">
        <v>11</v>
      </c>
      <c r="AR825" s="49" t="s">
        <v>487</v>
      </c>
      <c r="AS825" s="49" t="s">
        <v>488</v>
      </c>
      <c r="AT825" s="49" t="s">
        <v>489</v>
      </c>
    </row>
    <row r="826" spans="1:46" x14ac:dyDescent="0.25">
      <c r="A826">
        <v>5</v>
      </c>
      <c r="B826" t="s">
        <v>313</v>
      </c>
      <c r="C826" t="s">
        <v>313</v>
      </c>
      <c r="D826" t="s">
        <v>314</v>
      </c>
      <c r="E826" t="s">
        <v>616</v>
      </c>
      <c r="F826" t="s">
        <v>617</v>
      </c>
      <c r="G826">
        <v>1</v>
      </c>
      <c r="H826">
        <v>1</v>
      </c>
      <c r="I826">
        <v>1</v>
      </c>
      <c r="J826">
        <v>1</v>
      </c>
      <c r="K826">
        <v>1</v>
      </c>
      <c r="L826">
        <v>1</v>
      </c>
      <c r="M826">
        <v>1</v>
      </c>
      <c r="N826">
        <v>1</v>
      </c>
      <c r="O826">
        <v>1</v>
      </c>
      <c r="P826">
        <v>1</v>
      </c>
      <c r="Q826">
        <v>1</v>
      </c>
      <c r="R826">
        <v>1</v>
      </c>
      <c r="S826">
        <v>1</v>
      </c>
      <c r="T826">
        <v>1</v>
      </c>
      <c r="U826">
        <v>1</v>
      </c>
      <c r="V826">
        <v>1</v>
      </c>
      <c r="W826">
        <v>1</v>
      </c>
      <c r="X826">
        <v>1</v>
      </c>
      <c r="Y826">
        <v>1</v>
      </c>
      <c r="Z826">
        <v>1</v>
      </c>
      <c r="AA826">
        <v>1</v>
      </c>
      <c r="AB826">
        <v>1</v>
      </c>
      <c r="AC826">
        <v>1</v>
      </c>
      <c r="AD826">
        <v>1</v>
      </c>
      <c r="AE826">
        <v>1</v>
      </c>
      <c r="AF826">
        <v>1</v>
      </c>
      <c r="AG826">
        <v>1</v>
      </c>
      <c r="AH826">
        <v>1</v>
      </c>
      <c r="AI826">
        <v>1</v>
      </c>
      <c r="AJ826">
        <v>1</v>
      </c>
      <c r="AK826">
        <v>1</v>
      </c>
      <c r="AL826">
        <v>1</v>
      </c>
      <c r="AM826" s="49" t="s">
        <v>314</v>
      </c>
      <c r="AN826" s="49" t="s">
        <v>14</v>
      </c>
      <c r="AO826" s="49" t="s">
        <v>500</v>
      </c>
      <c r="AP826" s="49" t="s">
        <v>505</v>
      </c>
      <c r="AQ826" s="49" t="s">
        <v>13</v>
      </c>
      <c r="AR826" s="49" t="s">
        <v>487</v>
      </c>
      <c r="AS826" s="49" t="s">
        <v>488</v>
      </c>
      <c r="AT826" s="49" t="s">
        <v>489</v>
      </c>
    </row>
    <row r="827" spans="1:46" x14ac:dyDescent="0.25">
      <c r="A827">
        <v>5</v>
      </c>
      <c r="B827" t="s">
        <v>317</v>
      </c>
      <c r="C827" t="s">
        <v>317</v>
      </c>
      <c r="D827" t="s">
        <v>318</v>
      </c>
      <c r="E827" t="s">
        <v>616</v>
      </c>
      <c r="F827" t="s">
        <v>617</v>
      </c>
      <c r="G827">
        <v>1</v>
      </c>
      <c r="H827">
        <v>1</v>
      </c>
      <c r="I827">
        <v>1</v>
      </c>
      <c r="J827">
        <v>1</v>
      </c>
      <c r="K827">
        <v>1</v>
      </c>
      <c r="L827">
        <v>1</v>
      </c>
      <c r="M827">
        <v>1</v>
      </c>
      <c r="N827">
        <v>1</v>
      </c>
      <c r="O827">
        <v>1</v>
      </c>
      <c r="P827">
        <v>1</v>
      </c>
      <c r="Q827">
        <v>1</v>
      </c>
      <c r="R827">
        <v>1</v>
      </c>
      <c r="S827">
        <v>1</v>
      </c>
      <c r="T827">
        <v>1</v>
      </c>
      <c r="U827">
        <v>1</v>
      </c>
      <c r="V827">
        <v>1</v>
      </c>
      <c r="W827">
        <v>1</v>
      </c>
      <c r="X827">
        <v>1</v>
      </c>
      <c r="Y827">
        <v>1</v>
      </c>
      <c r="Z827">
        <v>1</v>
      </c>
      <c r="AA827">
        <v>1</v>
      </c>
      <c r="AB827">
        <v>1</v>
      </c>
      <c r="AC827">
        <v>1</v>
      </c>
      <c r="AD827">
        <v>1</v>
      </c>
      <c r="AE827">
        <v>1</v>
      </c>
      <c r="AF827">
        <v>1</v>
      </c>
      <c r="AG827">
        <v>1</v>
      </c>
      <c r="AH827">
        <v>1</v>
      </c>
      <c r="AI827">
        <v>1</v>
      </c>
      <c r="AJ827">
        <v>1</v>
      </c>
      <c r="AK827">
        <v>1</v>
      </c>
      <c r="AL827">
        <v>1</v>
      </c>
      <c r="AM827" s="49" t="s">
        <v>318</v>
      </c>
      <c r="AN827" s="49" t="s">
        <v>14</v>
      </c>
      <c r="AO827" s="49" t="s">
        <v>500</v>
      </c>
      <c r="AP827" s="49" t="s">
        <v>505</v>
      </c>
      <c r="AQ827" s="49" t="s">
        <v>13</v>
      </c>
      <c r="AR827" s="49" t="s">
        <v>487</v>
      </c>
      <c r="AS827" s="49" t="s">
        <v>488</v>
      </c>
      <c r="AT827" s="49" t="s">
        <v>489</v>
      </c>
    </row>
    <row r="828" spans="1:46" x14ac:dyDescent="0.25">
      <c r="A828">
        <v>5</v>
      </c>
      <c r="B828" t="s">
        <v>321</v>
      </c>
      <c r="C828" t="s">
        <v>321</v>
      </c>
      <c r="D828" t="s">
        <v>424</v>
      </c>
      <c r="E828" t="s">
        <v>616</v>
      </c>
      <c r="F828" t="s">
        <v>617</v>
      </c>
      <c r="G828">
        <v>1</v>
      </c>
      <c r="H828">
        <v>1</v>
      </c>
      <c r="I828">
        <v>1</v>
      </c>
      <c r="J828">
        <v>1</v>
      </c>
      <c r="K828">
        <v>1</v>
      </c>
      <c r="L828">
        <v>1</v>
      </c>
      <c r="M828">
        <v>1</v>
      </c>
      <c r="N828">
        <v>1</v>
      </c>
      <c r="O828">
        <v>1</v>
      </c>
      <c r="P828">
        <v>1</v>
      </c>
      <c r="Q828">
        <v>1</v>
      </c>
      <c r="R828">
        <v>1</v>
      </c>
      <c r="S828">
        <v>1</v>
      </c>
      <c r="T828">
        <v>1</v>
      </c>
      <c r="U828">
        <v>1</v>
      </c>
      <c r="V828">
        <v>1</v>
      </c>
      <c r="W828">
        <v>1</v>
      </c>
      <c r="X828">
        <v>1</v>
      </c>
      <c r="Y828">
        <v>1</v>
      </c>
      <c r="Z828">
        <v>1</v>
      </c>
      <c r="AA828">
        <v>1</v>
      </c>
      <c r="AB828">
        <v>1</v>
      </c>
      <c r="AC828">
        <v>1</v>
      </c>
      <c r="AD828">
        <v>1</v>
      </c>
      <c r="AE828">
        <v>1</v>
      </c>
      <c r="AF828">
        <v>1</v>
      </c>
      <c r="AG828">
        <v>1</v>
      </c>
      <c r="AH828">
        <v>1</v>
      </c>
      <c r="AI828">
        <v>1</v>
      </c>
      <c r="AJ828">
        <v>1</v>
      </c>
      <c r="AK828">
        <v>1</v>
      </c>
      <c r="AL828">
        <v>0</v>
      </c>
      <c r="AM828" s="49" t="s">
        <v>424</v>
      </c>
      <c r="AN828" s="49" t="s">
        <v>14</v>
      </c>
      <c r="AO828" s="49" t="s">
        <v>485</v>
      </c>
      <c r="AP828" s="49" t="s">
        <v>505</v>
      </c>
      <c r="AQ828" s="49" t="s">
        <v>13</v>
      </c>
      <c r="AR828" s="49" t="s">
        <v>495</v>
      </c>
      <c r="AS828" s="49" t="s">
        <v>496</v>
      </c>
      <c r="AT828" s="49" t="s">
        <v>497</v>
      </c>
    </row>
    <row r="829" spans="1:46" x14ac:dyDescent="0.25">
      <c r="A829">
        <v>5</v>
      </c>
      <c r="B829" t="s">
        <v>253</v>
      </c>
      <c r="C829" t="s">
        <v>253</v>
      </c>
      <c r="D829" t="s">
        <v>601</v>
      </c>
      <c r="E829" t="s">
        <v>616</v>
      </c>
      <c r="F829" t="s">
        <v>617</v>
      </c>
      <c r="G829">
        <v>1</v>
      </c>
      <c r="H829">
        <v>1</v>
      </c>
      <c r="I829">
        <v>1</v>
      </c>
      <c r="J829">
        <v>1</v>
      </c>
      <c r="K829">
        <v>1</v>
      </c>
      <c r="L829">
        <v>1</v>
      </c>
      <c r="M829">
        <v>1</v>
      </c>
      <c r="N829">
        <v>1</v>
      </c>
      <c r="O829">
        <v>1</v>
      </c>
      <c r="P829">
        <v>1</v>
      </c>
      <c r="Q829">
        <v>1</v>
      </c>
      <c r="R829">
        <v>1</v>
      </c>
      <c r="S829">
        <v>1</v>
      </c>
      <c r="T829">
        <v>1</v>
      </c>
      <c r="U829">
        <v>1</v>
      </c>
      <c r="V829">
        <v>1</v>
      </c>
      <c r="W829">
        <v>1</v>
      </c>
      <c r="X829">
        <v>1</v>
      </c>
      <c r="Y829">
        <v>1</v>
      </c>
      <c r="Z829">
        <v>1</v>
      </c>
      <c r="AA829">
        <v>1</v>
      </c>
      <c r="AB829">
        <v>1</v>
      </c>
      <c r="AC829">
        <v>1</v>
      </c>
      <c r="AD829">
        <v>1</v>
      </c>
      <c r="AE829">
        <v>1</v>
      </c>
      <c r="AF829">
        <v>1</v>
      </c>
      <c r="AG829">
        <v>1</v>
      </c>
      <c r="AH829">
        <v>1</v>
      </c>
      <c r="AI829">
        <v>1</v>
      </c>
      <c r="AJ829">
        <v>1</v>
      </c>
      <c r="AK829">
        <v>1</v>
      </c>
      <c r="AL829">
        <v>1</v>
      </c>
      <c r="AM829" s="49" t="s">
        <v>254</v>
      </c>
      <c r="AN829" s="49" t="s">
        <v>14</v>
      </c>
      <c r="AO829" s="49" t="s">
        <v>500</v>
      </c>
      <c r="AP829" s="49" t="s">
        <v>501</v>
      </c>
      <c r="AQ829" s="49" t="s">
        <v>502</v>
      </c>
      <c r="AR829" s="49" t="s">
        <v>487</v>
      </c>
      <c r="AS829" s="49" t="s">
        <v>488</v>
      </c>
      <c r="AT829" s="49" t="s">
        <v>489</v>
      </c>
    </row>
    <row r="830" spans="1:46" x14ac:dyDescent="0.25">
      <c r="A830">
        <v>5</v>
      </c>
      <c r="B830" t="s">
        <v>263</v>
      </c>
      <c r="C830" t="s">
        <v>263</v>
      </c>
      <c r="D830" t="s">
        <v>602</v>
      </c>
      <c r="E830" t="s">
        <v>616</v>
      </c>
      <c r="F830" t="s">
        <v>617</v>
      </c>
      <c r="G830">
        <v>1</v>
      </c>
      <c r="H830">
        <v>1</v>
      </c>
      <c r="I830">
        <v>1</v>
      </c>
      <c r="J830">
        <v>1</v>
      </c>
      <c r="K830">
        <v>1</v>
      </c>
      <c r="L830">
        <v>1</v>
      </c>
      <c r="M830">
        <v>1</v>
      </c>
      <c r="N830">
        <v>1</v>
      </c>
      <c r="O830">
        <v>1</v>
      </c>
      <c r="P830">
        <v>1</v>
      </c>
      <c r="Q830">
        <v>1</v>
      </c>
      <c r="R830">
        <v>1</v>
      </c>
      <c r="S830">
        <v>1</v>
      </c>
      <c r="T830">
        <v>1</v>
      </c>
      <c r="U830">
        <v>1</v>
      </c>
      <c r="V830">
        <v>1</v>
      </c>
      <c r="W830">
        <v>1</v>
      </c>
      <c r="X830">
        <v>1</v>
      </c>
      <c r="Y830">
        <v>1</v>
      </c>
      <c r="Z830">
        <v>1</v>
      </c>
      <c r="AA830">
        <v>1</v>
      </c>
      <c r="AB830">
        <v>1</v>
      </c>
      <c r="AC830">
        <v>1</v>
      </c>
      <c r="AD830">
        <v>1</v>
      </c>
      <c r="AE830">
        <v>1</v>
      </c>
      <c r="AF830">
        <v>1</v>
      </c>
      <c r="AG830">
        <v>1</v>
      </c>
      <c r="AH830">
        <v>1</v>
      </c>
      <c r="AI830">
        <v>1</v>
      </c>
      <c r="AJ830">
        <v>1</v>
      </c>
      <c r="AK830">
        <v>1</v>
      </c>
      <c r="AL830">
        <v>1</v>
      </c>
      <c r="AM830" s="49" t="s">
        <v>264</v>
      </c>
      <c r="AN830" s="49" t="s">
        <v>14</v>
      </c>
      <c r="AO830" s="49" t="s">
        <v>500</v>
      </c>
      <c r="AP830" s="49" t="s">
        <v>501</v>
      </c>
      <c r="AQ830" s="49" t="s">
        <v>502</v>
      </c>
      <c r="AR830" s="49" t="s">
        <v>487</v>
      </c>
      <c r="AS830" s="49" t="s">
        <v>488</v>
      </c>
      <c r="AT830" s="49" t="s">
        <v>489</v>
      </c>
    </row>
    <row r="831" spans="1:46" x14ac:dyDescent="0.25">
      <c r="A831">
        <v>5</v>
      </c>
      <c r="B831" t="s">
        <v>123</v>
      </c>
      <c r="C831" t="s">
        <v>123</v>
      </c>
      <c r="D831" t="s">
        <v>603</v>
      </c>
      <c r="E831" t="s">
        <v>616</v>
      </c>
      <c r="F831" t="s">
        <v>617</v>
      </c>
      <c r="G831">
        <v>1</v>
      </c>
      <c r="H831">
        <v>1</v>
      </c>
      <c r="I831">
        <v>1</v>
      </c>
      <c r="J831">
        <v>1</v>
      </c>
      <c r="K831">
        <v>1</v>
      </c>
      <c r="L831">
        <v>1</v>
      </c>
      <c r="M831">
        <v>1</v>
      </c>
      <c r="N831">
        <v>1</v>
      </c>
      <c r="O831">
        <v>1</v>
      </c>
      <c r="P831">
        <v>1</v>
      </c>
      <c r="Q831">
        <v>1</v>
      </c>
      <c r="R831">
        <v>1</v>
      </c>
      <c r="S831">
        <v>1</v>
      </c>
      <c r="T831">
        <v>1</v>
      </c>
      <c r="U831">
        <v>1</v>
      </c>
      <c r="V831">
        <v>1</v>
      </c>
      <c r="W831">
        <v>1</v>
      </c>
      <c r="X831">
        <v>1</v>
      </c>
      <c r="Y831">
        <v>1</v>
      </c>
      <c r="Z831">
        <v>1</v>
      </c>
      <c r="AA831">
        <v>1</v>
      </c>
      <c r="AB831">
        <v>1</v>
      </c>
      <c r="AC831">
        <v>1</v>
      </c>
      <c r="AD831">
        <v>1</v>
      </c>
      <c r="AE831">
        <v>1</v>
      </c>
      <c r="AF831">
        <v>1</v>
      </c>
      <c r="AG831">
        <v>1</v>
      </c>
      <c r="AH831">
        <v>1</v>
      </c>
      <c r="AI831">
        <v>1</v>
      </c>
      <c r="AJ831">
        <v>1</v>
      </c>
      <c r="AK831">
        <v>1</v>
      </c>
      <c r="AL831">
        <v>0</v>
      </c>
      <c r="AM831" s="49" t="s">
        <v>410</v>
      </c>
      <c r="AN831" s="49" t="s">
        <v>5</v>
      </c>
      <c r="AO831" s="49" t="s">
        <v>9</v>
      </c>
      <c r="AP831" s="49" t="s">
        <v>494</v>
      </c>
      <c r="AQ831" s="49" t="s">
        <v>9</v>
      </c>
      <c r="AR831" s="49" t="s">
        <v>495</v>
      </c>
      <c r="AS831" s="49" t="s">
        <v>496</v>
      </c>
      <c r="AT831" s="49" t="s">
        <v>497</v>
      </c>
    </row>
    <row r="832" spans="1:46" x14ac:dyDescent="0.25">
      <c r="A832">
        <v>5</v>
      </c>
      <c r="B832" t="s">
        <v>375</v>
      </c>
      <c r="C832" t="s">
        <v>375</v>
      </c>
      <c r="D832" t="s">
        <v>604</v>
      </c>
      <c r="E832" t="s">
        <v>616</v>
      </c>
      <c r="F832" t="s">
        <v>617</v>
      </c>
      <c r="G832">
        <v>1</v>
      </c>
      <c r="H832">
        <v>1</v>
      </c>
      <c r="I832">
        <v>1</v>
      </c>
      <c r="J832">
        <v>1</v>
      </c>
      <c r="K832">
        <v>1</v>
      </c>
      <c r="L832">
        <v>1</v>
      </c>
      <c r="M832">
        <v>1</v>
      </c>
      <c r="N832">
        <v>1</v>
      </c>
      <c r="O832">
        <v>1</v>
      </c>
      <c r="P832">
        <v>1</v>
      </c>
      <c r="Q832">
        <v>1</v>
      </c>
      <c r="R832">
        <v>1</v>
      </c>
      <c r="S832">
        <v>1</v>
      </c>
      <c r="T832">
        <v>1</v>
      </c>
      <c r="U832">
        <v>1</v>
      </c>
      <c r="V832">
        <v>1</v>
      </c>
      <c r="W832">
        <v>1</v>
      </c>
      <c r="X832">
        <v>1</v>
      </c>
      <c r="Y832">
        <v>1</v>
      </c>
      <c r="Z832">
        <v>1</v>
      </c>
      <c r="AA832">
        <v>1</v>
      </c>
      <c r="AB832">
        <v>1</v>
      </c>
      <c r="AC832">
        <v>1</v>
      </c>
      <c r="AD832">
        <v>1</v>
      </c>
      <c r="AE832">
        <v>1</v>
      </c>
      <c r="AF832">
        <v>1</v>
      </c>
      <c r="AG832">
        <v>1</v>
      </c>
      <c r="AH832">
        <v>1</v>
      </c>
      <c r="AI832">
        <v>1</v>
      </c>
      <c r="AJ832">
        <v>1</v>
      </c>
      <c r="AK832">
        <v>1</v>
      </c>
      <c r="AL832">
        <v>1</v>
      </c>
      <c r="AM832" s="49" t="s">
        <v>376</v>
      </c>
      <c r="AN832" s="49" t="s">
        <v>14</v>
      </c>
      <c r="AO832" s="49" t="s">
        <v>500</v>
      </c>
      <c r="AP832" s="49" t="s">
        <v>501</v>
      </c>
      <c r="AQ832" s="49" t="s">
        <v>502</v>
      </c>
      <c r="AR832" s="49" t="s">
        <v>487</v>
      </c>
      <c r="AS832" s="49" t="s">
        <v>488</v>
      </c>
      <c r="AT832" s="49" t="s">
        <v>489</v>
      </c>
    </row>
    <row r="833" spans="1:46" x14ac:dyDescent="0.25">
      <c r="A833">
        <v>5</v>
      </c>
      <c r="B833" t="s">
        <v>322</v>
      </c>
      <c r="C833" t="s">
        <v>322</v>
      </c>
      <c r="D833" t="s">
        <v>323</v>
      </c>
      <c r="E833" t="s">
        <v>616</v>
      </c>
      <c r="F833" t="s">
        <v>617</v>
      </c>
      <c r="G833">
        <v>1</v>
      </c>
      <c r="H833">
        <v>1</v>
      </c>
      <c r="I833">
        <v>1</v>
      </c>
      <c r="J833">
        <v>1</v>
      </c>
      <c r="K833">
        <v>1</v>
      </c>
      <c r="L833">
        <v>1</v>
      </c>
      <c r="M833">
        <v>1</v>
      </c>
      <c r="N833">
        <v>1</v>
      </c>
      <c r="O833">
        <v>1</v>
      </c>
      <c r="P833">
        <v>1</v>
      </c>
      <c r="Q833">
        <v>1</v>
      </c>
      <c r="R833">
        <v>1</v>
      </c>
      <c r="S833">
        <v>1</v>
      </c>
      <c r="T833">
        <v>1</v>
      </c>
      <c r="U833">
        <v>1</v>
      </c>
      <c r="V833">
        <v>1</v>
      </c>
      <c r="W833">
        <v>1</v>
      </c>
      <c r="X833">
        <v>1</v>
      </c>
      <c r="Y833">
        <v>1</v>
      </c>
      <c r="Z833">
        <v>1</v>
      </c>
      <c r="AA833">
        <v>1</v>
      </c>
      <c r="AB833">
        <v>1</v>
      </c>
      <c r="AC833">
        <v>1</v>
      </c>
      <c r="AD833">
        <v>1</v>
      </c>
      <c r="AE833">
        <v>1</v>
      </c>
      <c r="AF833">
        <v>1</v>
      </c>
      <c r="AG833">
        <v>1</v>
      </c>
      <c r="AH833">
        <v>1</v>
      </c>
      <c r="AI833">
        <v>1</v>
      </c>
      <c r="AJ833">
        <v>1</v>
      </c>
      <c r="AK833">
        <v>1</v>
      </c>
      <c r="AL833">
        <v>1</v>
      </c>
      <c r="AM833" s="49" t="s">
        <v>323</v>
      </c>
      <c r="AN833" s="49" t="s">
        <v>14</v>
      </c>
      <c r="AO833" s="49" t="s">
        <v>500</v>
      </c>
      <c r="AP833" s="49" t="s">
        <v>501</v>
      </c>
      <c r="AQ833" s="49" t="s">
        <v>502</v>
      </c>
      <c r="AR833" s="49" t="s">
        <v>487</v>
      </c>
      <c r="AS833" s="49" t="s">
        <v>488</v>
      </c>
      <c r="AT833" s="49" t="s">
        <v>489</v>
      </c>
    </row>
    <row r="834" spans="1:46" x14ac:dyDescent="0.25">
      <c r="A834">
        <v>5</v>
      </c>
      <c r="B834" t="s">
        <v>324</v>
      </c>
      <c r="C834" t="s">
        <v>324</v>
      </c>
      <c r="D834" t="s">
        <v>425</v>
      </c>
      <c r="E834" t="s">
        <v>616</v>
      </c>
      <c r="F834" t="s">
        <v>617</v>
      </c>
      <c r="G834">
        <v>1</v>
      </c>
      <c r="H834">
        <v>1</v>
      </c>
      <c r="I834">
        <v>1</v>
      </c>
      <c r="J834">
        <v>1</v>
      </c>
      <c r="K834">
        <v>1</v>
      </c>
      <c r="L834">
        <v>1</v>
      </c>
      <c r="M834">
        <v>1</v>
      </c>
      <c r="N834">
        <v>1</v>
      </c>
      <c r="O834">
        <v>1</v>
      </c>
      <c r="P834">
        <v>1</v>
      </c>
      <c r="Q834">
        <v>1</v>
      </c>
      <c r="R834">
        <v>1</v>
      </c>
      <c r="S834">
        <v>1</v>
      </c>
      <c r="T834">
        <v>1</v>
      </c>
      <c r="U834">
        <v>1</v>
      </c>
      <c r="V834">
        <v>1</v>
      </c>
      <c r="W834">
        <v>1</v>
      </c>
      <c r="X834">
        <v>1</v>
      </c>
      <c r="Y834">
        <v>1</v>
      </c>
      <c r="Z834">
        <v>1</v>
      </c>
      <c r="AA834">
        <v>1</v>
      </c>
      <c r="AB834">
        <v>1</v>
      </c>
      <c r="AC834">
        <v>1</v>
      </c>
      <c r="AD834">
        <v>1</v>
      </c>
      <c r="AE834">
        <v>1</v>
      </c>
      <c r="AF834">
        <v>1</v>
      </c>
      <c r="AG834">
        <v>1</v>
      </c>
      <c r="AH834">
        <v>1</v>
      </c>
      <c r="AI834">
        <v>1</v>
      </c>
      <c r="AJ834">
        <v>1</v>
      </c>
      <c r="AK834">
        <v>1</v>
      </c>
      <c r="AL834">
        <v>1</v>
      </c>
      <c r="AM834" s="49" t="s">
        <v>425</v>
      </c>
      <c r="AN834" s="49" t="s">
        <v>14</v>
      </c>
      <c r="AO834" s="49" t="s">
        <v>500</v>
      </c>
      <c r="AP834" s="49" t="s">
        <v>501</v>
      </c>
      <c r="AQ834" s="49" t="s">
        <v>502</v>
      </c>
      <c r="AR834" s="49" t="s">
        <v>495</v>
      </c>
      <c r="AS834" s="49" t="s">
        <v>496</v>
      </c>
      <c r="AT834" s="49" t="s">
        <v>497</v>
      </c>
    </row>
    <row r="835" spans="1:46" x14ac:dyDescent="0.25">
      <c r="A835">
        <v>5</v>
      </c>
      <c r="B835" t="s">
        <v>325</v>
      </c>
      <c r="C835" t="s">
        <v>325</v>
      </c>
      <c r="D835" t="s">
        <v>326</v>
      </c>
      <c r="E835" t="s">
        <v>616</v>
      </c>
      <c r="F835" t="s">
        <v>617</v>
      </c>
      <c r="G835">
        <v>1</v>
      </c>
      <c r="H835">
        <v>1</v>
      </c>
      <c r="I835">
        <v>1</v>
      </c>
      <c r="J835">
        <v>1</v>
      </c>
      <c r="K835">
        <v>1</v>
      </c>
      <c r="L835">
        <v>1</v>
      </c>
      <c r="M835">
        <v>1</v>
      </c>
      <c r="N835">
        <v>1</v>
      </c>
      <c r="O835">
        <v>1</v>
      </c>
      <c r="P835">
        <v>1</v>
      </c>
      <c r="Q835">
        <v>1</v>
      </c>
      <c r="R835">
        <v>1</v>
      </c>
      <c r="S835">
        <v>1</v>
      </c>
      <c r="T835">
        <v>1</v>
      </c>
      <c r="U835">
        <v>1</v>
      </c>
      <c r="V835">
        <v>1</v>
      </c>
      <c r="W835">
        <v>1</v>
      </c>
      <c r="X835">
        <v>1</v>
      </c>
      <c r="Y835">
        <v>1</v>
      </c>
      <c r="Z835">
        <v>1</v>
      </c>
      <c r="AA835">
        <v>1</v>
      </c>
      <c r="AB835">
        <v>1</v>
      </c>
      <c r="AC835">
        <v>1</v>
      </c>
      <c r="AD835">
        <v>1</v>
      </c>
      <c r="AE835">
        <v>1</v>
      </c>
      <c r="AF835">
        <v>1</v>
      </c>
      <c r="AG835">
        <v>1</v>
      </c>
      <c r="AH835">
        <v>1</v>
      </c>
      <c r="AI835">
        <v>1</v>
      </c>
      <c r="AJ835">
        <v>1</v>
      </c>
      <c r="AK835">
        <v>1</v>
      </c>
      <c r="AL835">
        <v>0</v>
      </c>
      <c r="AM835" s="49" t="s">
        <v>326</v>
      </c>
      <c r="AN835" s="49" t="s">
        <v>6</v>
      </c>
      <c r="AO835" s="49" t="s">
        <v>9</v>
      </c>
      <c r="AP835" s="49" t="s">
        <v>486</v>
      </c>
      <c r="AQ835" s="49" t="s">
        <v>9</v>
      </c>
      <c r="AR835" s="49" t="s">
        <v>487</v>
      </c>
      <c r="AS835" s="49" t="s">
        <v>488</v>
      </c>
      <c r="AT835" s="49" t="s">
        <v>489</v>
      </c>
    </row>
    <row r="836" spans="1:46" x14ac:dyDescent="0.25">
      <c r="A836">
        <v>5</v>
      </c>
      <c r="B836" t="s">
        <v>327</v>
      </c>
      <c r="C836" t="s">
        <v>327</v>
      </c>
      <c r="D836" t="s">
        <v>426</v>
      </c>
      <c r="E836" t="s">
        <v>616</v>
      </c>
      <c r="F836" t="s">
        <v>617</v>
      </c>
      <c r="G836">
        <v>1</v>
      </c>
      <c r="H836">
        <v>1</v>
      </c>
      <c r="I836">
        <v>1</v>
      </c>
      <c r="J836">
        <v>1</v>
      </c>
      <c r="K836">
        <v>1</v>
      </c>
      <c r="L836">
        <v>1</v>
      </c>
      <c r="M836">
        <v>1</v>
      </c>
      <c r="N836">
        <v>1</v>
      </c>
      <c r="O836">
        <v>1</v>
      </c>
      <c r="P836">
        <v>1</v>
      </c>
      <c r="Q836">
        <v>1</v>
      </c>
      <c r="R836">
        <v>1</v>
      </c>
      <c r="S836">
        <v>1</v>
      </c>
      <c r="T836">
        <v>1</v>
      </c>
      <c r="U836">
        <v>1</v>
      </c>
      <c r="V836">
        <v>1</v>
      </c>
      <c r="W836">
        <v>1</v>
      </c>
      <c r="X836">
        <v>1</v>
      </c>
      <c r="Y836">
        <v>1</v>
      </c>
      <c r="Z836">
        <v>1</v>
      </c>
      <c r="AA836">
        <v>1</v>
      </c>
      <c r="AB836">
        <v>1</v>
      </c>
      <c r="AC836">
        <v>1</v>
      </c>
      <c r="AD836">
        <v>1</v>
      </c>
      <c r="AE836">
        <v>1</v>
      </c>
      <c r="AF836">
        <v>1</v>
      </c>
      <c r="AG836">
        <v>1</v>
      </c>
      <c r="AH836">
        <v>1</v>
      </c>
      <c r="AI836">
        <v>1</v>
      </c>
      <c r="AJ836">
        <v>1</v>
      </c>
      <c r="AK836">
        <v>1</v>
      </c>
      <c r="AL836">
        <v>0</v>
      </c>
      <c r="AM836" s="49" t="s">
        <v>426</v>
      </c>
      <c r="AN836" s="49" t="s">
        <v>14</v>
      </c>
      <c r="AO836" s="49" t="s">
        <v>485</v>
      </c>
      <c r="AP836" s="49" t="s">
        <v>505</v>
      </c>
      <c r="AQ836" s="49" t="s">
        <v>13</v>
      </c>
      <c r="AR836" s="49" t="s">
        <v>495</v>
      </c>
      <c r="AS836" s="49" t="s">
        <v>496</v>
      </c>
      <c r="AT836" s="49" t="s">
        <v>497</v>
      </c>
    </row>
    <row r="837" spans="1:46" x14ac:dyDescent="0.25">
      <c r="A837">
        <v>5</v>
      </c>
      <c r="B837" t="s">
        <v>330</v>
      </c>
      <c r="C837" t="s">
        <v>330</v>
      </c>
      <c r="D837" t="s">
        <v>331</v>
      </c>
      <c r="E837" t="s">
        <v>616</v>
      </c>
      <c r="F837" t="s">
        <v>617</v>
      </c>
      <c r="G837">
        <v>1</v>
      </c>
      <c r="H837">
        <v>1</v>
      </c>
      <c r="I837">
        <v>1</v>
      </c>
      <c r="J837">
        <v>1</v>
      </c>
      <c r="K837">
        <v>1</v>
      </c>
      <c r="L837">
        <v>1</v>
      </c>
      <c r="M837">
        <v>1</v>
      </c>
      <c r="N837">
        <v>1</v>
      </c>
      <c r="O837">
        <v>1</v>
      </c>
      <c r="P837">
        <v>1</v>
      </c>
      <c r="Q837">
        <v>1</v>
      </c>
      <c r="R837">
        <v>1</v>
      </c>
      <c r="S837">
        <v>1</v>
      </c>
      <c r="T837">
        <v>1</v>
      </c>
      <c r="U837">
        <v>1</v>
      </c>
      <c r="V837">
        <v>1</v>
      </c>
      <c r="W837">
        <v>1</v>
      </c>
      <c r="X837">
        <v>1</v>
      </c>
      <c r="Y837">
        <v>1</v>
      </c>
      <c r="Z837">
        <v>1</v>
      </c>
      <c r="AA837">
        <v>1</v>
      </c>
      <c r="AB837">
        <v>1</v>
      </c>
      <c r="AC837">
        <v>1</v>
      </c>
      <c r="AD837">
        <v>1</v>
      </c>
      <c r="AE837">
        <v>1</v>
      </c>
      <c r="AF837">
        <v>1</v>
      </c>
      <c r="AG837">
        <v>1</v>
      </c>
      <c r="AH837">
        <v>1</v>
      </c>
      <c r="AI837">
        <v>1</v>
      </c>
      <c r="AJ837">
        <v>1</v>
      </c>
      <c r="AK837">
        <v>1</v>
      </c>
      <c r="AL837">
        <v>0</v>
      </c>
      <c r="AM837" s="49" t="s">
        <v>331</v>
      </c>
      <c r="AN837" s="49" t="s">
        <v>8</v>
      </c>
      <c r="AO837" s="49" t="s">
        <v>9</v>
      </c>
      <c r="AP837" s="49" t="s">
        <v>494</v>
      </c>
      <c r="AQ837" s="49" t="s">
        <v>9</v>
      </c>
      <c r="AR837" s="49" t="s">
        <v>487</v>
      </c>
      <c r="AS837" s="49" t="s">
        <v>488</v>
      </c>
      <c r="AT837" s="49" t="s">
        <v>489</v>
      </c>
    </row>
    <row r="838" spans="1:46" x14ac:dyDescent="0.25">
      <c r="A838">
        <v>5</v>
      </c>
      <c r="B838" t="s">
        <v>342</v>
      </c>
      <c r="C838" t="s">
        <v>342</v>
      </c>
      <c r="D838" t="s">
        <v>343</v>
      </c>
      <c r="E838" t="s">
        <v>616</v>
      </c>
      <c r="F838" t="s">
        <v>617</v>
      </c>
      <c r="G838">
        <v>1</v>
      </c>
      <c r="H838">
        <v>1</v>
      </c>
      <c r="I838">
        <v>1</v>
      </c>
      <c r="J838">
        <v>1</v>
      </c>
      <c r="K838">
        <v>1</v>
      </c>
      <c r="L838">
        <v>1</v>
      </c>
      <c r="M838">
        <v>1</v>
      </c>
      <c r="N838">
        <v>1</v>
      </c>
      <c r="O838">
        <v>1</v>
      </c>
      <c r="P838">
        <v>1</v>
      </c>
      <c r="Q838">
        <v>1</v>
      </c>
      <c r="R838">
        <v>1</v>
      </c>
      <c r="S838">
        <v>1</v>
      </c>
      <c r="T838">
        <v>1</v>
      </c>
      <c r="U838">
        <v>1</v>
      </c>
      <c r="V838">
        <v>1</v>
      </c>
      <c r="W838">
        <v>1</v>
      </c>
      <c r="X838">
        <v>1</v>
      </c>
      <c r="Y838">
        <v>1</v>
      </c>
      <c r="Z838">
        <v>1</v>
      </c>
      <c r="AA838">
        <v>1</v>
      </c>
      <c r="AB838">
        <v>1</v>
      </c>
      <c r="AC838">
        <v>1</v>
      </c>
      <c r="AD838">
        <v>1</v>
      </c>
      <c r="AE838">
        <v>1</v>
      </c>
      <c r="AF838">
        <v>1</v>
      </c>
      <c r="AG838">
        <v>1</v>
      </c>
      <c r="AH838">
        <v>1</v>
      </c>
      <c r="AI838">
        <v>1</v>
      </c>
      <c r="AJ838">
        <v>1</v>
      </c>
      <c r="AK838">
        <v>1</v>
      </c>
      <c r="AL838">
        <v>1</v>
      </c>
      <c r="AM838" s="49" t="s">
        <v>343</v>
      </c>
      <c r="AN838" s="49" t="s">
        <v>14</v>
      </c>
      <c r="AO838" s="49" t="s">
        <v>500</v>
      </c>
      <c r="AP838" s="49" t="s">
        <v>501</v>
      </c>
      <c r="AQ838" s="49" t="s">
        <v>502</v>
      </c>
      <c r="AR838" s="49" t="s">
        <v>487</v>
      </c>
      <c r="AS838" s="49" t="s">
        <v>488</v>
      </c>
      <c r="AT838" s="49" t="s">
        <v>489</v>
      </c>
    </row>
    <row r="839" spans="1:46" x14ac:dyDescent="0.25">
      <c r="A839">
        <v>5</v>
      </c>
      <c r="B839" t="s">
        <v>332</v>
      </c>
      <c r="C839" t="s">
        <v>332</v>
      </c>
      <c r="D839" t="s">
        <v>333</v>
      </c>
      <c r="E839" t="s">
        <v>616</v>
      </c>
      <c r="F839" t="s">
        <v>617</v>
      </c>
      <c r="G839">
        <v>1</v>
      </c>
      <c r="H839">
        <v>1</v>
      </c>
      <c r="I839">
        <v>1</v>
      </c>
      <c r="J839">
        <v>1</v>
      </c>
      <c r="K839">
        <v>1</v>
      </c>
      <c r="L839">
        <v>1</v>
      </c>
      <c r="M839">
        <v>1</v>
      </c>
      <c r="N839">
        <v>1</v>
      </c>
      <c r="O839">
        <v>1</v>
      </c>
      <c r="P839">
        <v>1</v>
      </c>
      <c r="Q839">
        <v>1</v>
      </c>
      <c r="R839">
        <v>1</v>
      </c>
      <c r="S839">
        <v>1</v>
      </c>
      <c r="T839">
        <v>1</v>
      </c>
      <c r="U839">
        <v>1</v>
      </c>
      <c r="V839">
        <v>1</v>
      </c>
      <c r="W839">
        <v>1</v>
      </c>
      <c r="X839">
        <v>1</v>
      </c>
      <c r="Y839">
        <v>1</v>
      </c>
      <c r="Z839">
        <v>1</v>
      </c>
      <c r="AA839">
        <v>1</v>
      </c>
      <c r="AB839">
        <v>1</v>
      </c>
      <c r="AC839">
        <v>1</v>
      </c>
      <c r="AD839">
        <v>1</v>
      </c>
      <c r="AE839">
        <v>1</v>
      </c>
      <c r="AF839">
        <v>1</v>
      </c>
      <c r="AG839">
        <v>1</v>
      </c>
      <c r="AH839">
        <v>1</v>
      </c>
      <c r="AI839">
        <v>1</v>
      </c>
      <c r="AJ839">
        <v>1</v>
      </c>
      <c r="AK839">
        <v>1</v>
      </c>
      <c r="AL839">
        <v>0</v>
      </c>
      <c r="AM839" s="49" t="s">
        <v>333</v>
      </c>
      <c r="AN839" s="49" t="s">
        <v>14</v>
      </c>
      <c r="AO839" s="49" t="s">
        <v>485</v>
      </c>
      <c r="AP839" s="49" t="s">
        <v>505</v>
      </c>
      <c r="AQ839" s="49" t="s">
        <v>13</v>
      </c>
      <c r="AR839" s="49" t="s">
        <v>495</v>
      </c>
      <c r="AS839" s="49" t="s">
        <v>488</v>
      </c>
      <c r="AT839" s="49" t="s">
        <v>489</v>
      </c>
    </row>
    <row r="840" spans="1:46" x14ac:dyDescent="0.25">
      <c r="A840">
        <v>5</v>
      </c>
      <c r="B840" t="s">
        <v>349</v>
      </c>
      <c r="C840" t="s">
        <v>349</v>
      </c>
      <c r="D840" t="s">
        <v>350</v>
      </c>
      <c r="E840" t="s">
        <v>616</v>
      </c>
      <c r="F840" t="s">
        <v>617</v>
      </c>
      <c r="G840">
        <v>1</v>
      </c>
      <c r="H840">
        <v>1</v>
      </c>
      <c r="I840">
        <v>1</v>
      </c>
      <c r="J840">
        <v>1</v>
      </c>
      <c r="K840">
        <v>1</v>
      </c>
      <c r="L840">
        <v>1</v>
      </c>
      <c r="M840">
        <v>1</v>
      </c>
      <c r="N840">
        <v>1</v>
      </c>
      <c r="O840">
        <v>1</v>
      </c>
      <c r="P840">
        <v>1</v>
      </c>
      <c r="Q840">
        <v>1</v>
      </c>
      <c r="R840">
        <v>1</v>
      </c>
      <c r="S840">
        <v>1</v>
      </c>
      <c r="T840">
        <v>1</v>
      </c>
      <c r="U840">
        <v>1</v>
      </c>
      <c r="V840">
        <v>1</v>
      </c>
      <c r="W840">
        <v>1</v>
      </c>
      <c r="X840">
        <v>1</v>
      </c>
      <c r="Y840">
        <v>1</v>
      </c>
      <c r="Z840">
        <v>1</v>
      </c>
      <c r="AA840">
        <v>1</v>
      </c>
      <c r="AB840">
        <v>1</v>
      </c>
      <c r="AC840">
        <v>1</v>
      </c>
      <c r="AD840">
        <v>1</v>
      </c>
      <c r="AE840">
        <v>1</v>
      </c>
      <c r="AF840">
        <v>1</v>
      </c>
      <c r="AG840">
        <v>1</v>
      </c>
      <c r="AH840">
        <v>1</v>
      </c>
      <c r="AI840">
        <v>1</v>
      </c>
      <c r="AJ840">
        <v>1</v>
      </c>
      <c r="AK840">
        <v>1</v>
      </c>
      <c r="AL840">
        <v>1</v>
      </c>
      <c r="AM840" s="49" t="s">
        <v>350</v>
      </c>
      <c r="AN840" s="49" t="s">
        <v>14</v>
      </c>
      <c r="AO840" s="49" t="s">
        <v>500</v>
      </c>
      <c r="AP840" s="49" t="s">
        <v>505</v>
      </c>
      <c r="AQ840" s="49" t="s">
        <v>13</v>
      </c>
      <c r="AR840" s="49" t="s">
        <v>487</v>
      </c>
      <c r="AS840" s="49" t="s">
        <v>488</v>
      </c>
      <c r="AT840" s="49" t="s">
        <v>489</v>
      </c>
    </row>
    <row r="841" spans="1:46" x14ac:dyDescent="0.25">
      <c r="A841">
        <v>5</v>
      </c>
      <c r="B841" t="s">
        <v>351</v>
      </c>
      <c r="C841" t="s">
        <v>351</v>
      </c>
      <c r="D841" t="s">
        <v>352</v>
      </c>
      <c r="E841" t="s">
        <v>616</v>
      </c>
      <c r="F841" t="s">
        <v>617</v>
      </c>
      <c r="G841">
        <v>1</v>
      </c>
      <c r="H841">
        <v>1</v>
      </c>
      <c r="I841">
        <v>1</v>
      </c>
      <c r="J841">
        <v>1</v>
      </c>
      <c r="K841">
        <v>1</v>
      </c>
      <c r="L841">
        <v>1</v>
      </c>
      <c r="M841">
        <v>1</v>
      </c>
      <c r="N841">
        <v>1</v>
      </c>
      <c r="O841">
        <v>1</v>
      </c>
      <c r="P841">
        <v>1</v>
      </c>
      <c r="Q841">
        <v>1</v>
      </c>
      <c r="R841">
        <v>1</v>
      </c>
      <c r="S841">
        <v>1</v>
      </c>
      <c r="T841">
        <v>1</v>
      </c>
      <c r="U841">
        <v>1</v>
      </c>
      <c r="V841">
        <v>1</v>
      </c>
      <c r="W841">
        <v>1</v>
      </c>
      <c r="X841">
        <v>1</v>
      </c>
      <c r="Y841">
        <v>1</v>
      </c>
      <c r="Z841">
        <v>1</v>
      </c>
      <c r="AA841">
        <v>1</v>
      </c>
      <c r="AB841">
        <v>1</v>
      </c>
      <c r="AC841">
        <v>1</v>
      </c>
      <c r="AD841">
        <v>1</v>
      </c>
      <c r="AE841">
        <v>1</v>
      </c>
      <c r="AF841">
        <v>1</v>
      </c>
      <c r="AG841">
        <v>1</v>
      </c>
      <c r="AH841">
        <v>1</v>
      </c>
      <c r="AI841">
        <v>1</v>
      </c>
      <c r="AJ841">
        <v>1</v>
      </c>
      <c r="AK841">
        <v>1</v>
      </c>
      <c r="AL841">
        <v>1</v>
      </c>
      <c r="AM841" s="49" t="s">
        <v>352</v>
      </c>
      <c r="AN841" s="49" t="s">
        <v>14</v>
      </c>
      <c r="AO841" s="49" t="s">
        <v>500</v>
      </c>
      <c r="AP841" s="49" t="s">
        <v>505</v>
      </c>
      <c r="AQ841" s="49" t="s">
        <v>13</v>
      </c>
      <c r="AR841" s="49" t="s">
        <v>487</v>
      </c>
      <c r="AS841" s="49" t="s">
        <v>488</v>
      </c>
      <c r="AT841" s="49" t="s">
        <v>489</v>
      </c>
    </row>
    <row r="842" spans="1:46" x14ac:dyDescent="0.25">
      <c r="A842">
        <v>5</v>
      </c>
      <c r="B842" t="s">
        <v>400</v>
      </c>
      <c r="C842" t="s">
        <v>400</v>
      </c>
      <c r="D842" t="s">
        <v>401</v>
      </c>
      <c r="E842" t="s">
        <v>616</v>
      </c>
      <c r="F842" t="s">
        <v>617</v>
      </c>
      <c r="G842">
        <v>1</v>
      </c>
      <c r="H842">
        <v>1</v>
      </c>
      <c r="I842">
        <v>1</v>
      </c>
      <c r="J842">
        <v>1</v>
      </c>
      <c r="K842">
        <v>1</v>
      </c>
      <c r="L842">
        <v>1</v>
      </c>
      <c r="M842">
        <v>1</v>
      </c>
      <c r="N842">
        <v>1</v>
      </c>
      <c r="O842">
        <v>1</v>
      </c>
      <c r="P842">
        <v>1</v>
      </c>
      <c r="Q842">
        <v>1</v>
      </c>
      <c r="R842">
        <v>1</v>
      </c>
      <c r="S842">
        <v>1</v>
      </c>
      <c r="T842">
        <v>1</v>
      </c>
      <c r="U842">
        <v>1</v>
      </c>
      <c r="V842">
        <v>1</v>
      </c>
      <c r="W842">
        <v>1</v>
      </c>
      <c r="X842">
        <v>1</v>
      </c>
      <c r="Y842">
        <v>1</v>
      </c>
      <c r="Z842">
        <v>1</v>
      </c>
      <c r="AA842">
        <v>1</v>
      </c>
      <c r="AB842">
        <v>1</v>
      </c>
      <c r="AC842">
        <v>1</v>
      </c>
      <c r="AD842">
        <v>1</v>
      </c>
      <c r="AE842">
        <v>1</v>
      </c>
      <c r="AF842">
        <v>1</v>
      </c>
      <c r="AG842">
        <v>1</v>
      </c>
      <c r="AH842">
        <v>1</v>
      </c>
      <c r="AI842">
        <v>1</v>
      </c>
      <c r="AJ842">
        <v>1</v>
      </c>
      <c r="AK842">
        <v>1</v>
      </c>
      <c r="AL842">
        <v>0</v>
      </c>
      <c r="AM842" s="49" t="s">
        <v>401</v>
      </c>
      <c r="AN842" s="49" t="s">
        <v>4</v>
      </c>
      <c r="AO842" s="49" t="s">
        <v>9</v>
      </c>
      <c r="AP842" s="49" t="s">
        <v>501</v>
      </c>
      <c r="AQ842" s="49" t="s">
        <v>9</v>
      </c>
      <c r="AR842" s="49" t="s">
        <v>487</v>
      </c>
      <c r="AS842" s="49" t="s">
        <v>488</v>
      </c>
      <c r="AT842" s="49" t="s">
        <v>489</v>
      </c>
    </row>
    <row r="843" spans="1:46" x14ac:dyDescent="0.25">
      <c r="A843">
        <v>5</v>
      </c>
      <c r="B843" t="s">
        <v>344</v>
      </c>
      <c r="C843" t="s">
        <v>344</v>
      </c>
      <c r="D843" t="s">
        <v>345</v>
      </c>
      <c r="E843" t="s">
        <v>616</v>
      </c>
      <c r="F843" t="s">
        <v>617</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1</v>
      </c>
      <c r="AD843">
        <v>1</v>
      </c>
      <c r="AE843">
        <v>1</v>
      </c>
      <c r="AF843">
        <v>1</v>
      </c>
      <c r="AG843">
        <v>1</v>
      </c>
      <c r="AH843">
        <v>1</v>
      </c>
      <c r="AI843">
        <v>1</v>
      </c>
      <c r="AJ843">
        <v>1</v>
      </c>
      <c r="AK843">
        <v>1</v>
      </c>
      <c r="AL843">
        <v>0</v>
      </c>
      <c r="AM843" s="49" t="s">
        <v>345</v>
      </c>
      <c r="AN843" s="49" t="s">
        <v>6</v>
      </c>
      <c r="AO843" s="49" t="s">
        <v>9</v>
      </c>
      <c r="AP843" s="49" t="s">
        <v>486</v>
      </c>
      <c r="AQ843" s="49" t="s">
        <v>9</v>
      </c>
      <c r="AR843" s="49" t="s">
        <v>495</v>
      </c>
      <c r="AS843" s="49" t="s">
        <v>488</v>
      </c>
      <c r="AT843" s="49" t="s">
        <v>489</v>
      </c>
    </row>
    <row r="844" spans="1:46" x14ac:dyDescent="0.25">
      <c r="A844">
        <v>5</v>
      </c>
      <c r="B844" t="s">
        <v>154</v>
      </c>
      <c r="C844" t="s">
        <v>154</v>
      </c>
      <c r="D844" t="s">
        <v>155</v>
      </c>
      <c r="E844" t="s">
        <v>616</v>
      </c>
      <c r="F844" t="s">
        <v>617</v>
      </c>
      <c r="G844">
        <v>1</v>
      </c>
      <c r="H844">
        <v>1</v>
      </c>
      <c r="I844">
        <v>1</v>
      </c>
      <c r="J844">
        <v>1</v>
      </c>
      <c r="K844">
        <v>1</v>
      </c>
      <c r="L844">
        <v>1</v>
      </c>
      <c r="M844">
        <v>1</v>
      </c>
      <c r="N844">
        <v>1</v>
      </c>
      <c r="O844">
        <v>1</v>
      </c>
      <c r="P844">
        <v>1</v>
      </c>
      <c r="Q844">
        <v>1</v>
      </c>
      <c r="R844">
        <v>1</v>
      </c>
      <c r="S844">
        <v>1</v>
      </c>
      <c r="T844">
        <v>1</v>
      </c>
      <c r="U844">
        <v>1</v>
      </c>
      <c r="V844">
        <v>1</v>
      </c>
      <c r="W844">
        <v>1</v>
      </c>
      <c r="X844">
        <v>1</v>
      </c>
      <c r="Y844">
        <v>1</v>
      </c>
      <c r="Z844">
        <v>1</v>
      </c>
      <c r="AA844">
        <v>1</v>
      </c>
      <c r="AB844">
        <v>1</v>
      </c>
      <c r="AC844">
        <v>1</v>
      </c>
      <c r="AD844">
        <v>1</v>
      </c>
      <c r="AE844">
        <v>1</v>
      </c>
      <c r="AF844">
        <v>1</v>
      </c>
      <c r="AG844">
        <v>0</v>
      </c>
      <c r="AH844">
        <v>0</v>
      </c>
      <c r="AI844">
        <v>0</v>
      </c>
      <c r="AJ844">
        <v>1</v>
      </c>
      <c r="AK844">
        <v>1</v>
      </c>
      <c r="AL844">
        <v>1</v>
      </c>
      <c r="AM844" s="49" t="s">
        <v>155</v>
      </c>
      <c r="AN844" s="49" t="s">
        <v>14</v>
      </c>
      <c r="AO844" s="49" t="s">
        <v>500</v>
      </c>
      <c r="AP844" s="49" t="s">
        <v>505</v>
      </c>
      <c r="AQ844" s="49" t="s">
        <v>13</v>
      </c>
      <c r="AR844" s="49" t="s">
        <v>487</v>
      </c>
      <c r="AS844" s="49" t="s">
        <v>488</v>
      </c>
      <c r="AT844" s="49" t="s">
        <v>489</v>
      </c>
    </row>
    <row r="845" spans="1:46" x14ac:dyDescent="0.25">
      <c r="A845">
        <v>5</v>
      </c>
      <c r="B845" t="s">
        <v>241</v>
      </c>
      <c r="C845" t="s">
        <v>241</v>
      </c>
      <c r="D845" t="s">
        <v>242</v>
      </c>
      <c r="E845" t="s">
        <v>616</v>
      </c>
      <c r="F845" t="s">
        <v>617</v>
      </c>
      <c r="G845">
        <v>1</v>
      </c>
      <c r="H845">
        <v>1</v>
      </c>
      <c r="I845">
        <v>1</v>
      </c>
      <c r="J845">
        <v>1</v>
      </c>
      <c r="K845">
        <v>1</v>
      </c>
      <c r="L845">
        <v>1</v>
      </c>
      <c r="M845">
        <v>1</v>
      </c>
      <c r="N845">
        <v>1</v>
      </c>
      <c r="O845">
        <v>1</v>
      </c>
      <c r="P845">
        <v>1</v>
      </c>
      <c r="Q845">
        <v>1</v>
      </c>
      <c r="R845">
        <v>1</v>
      </c>
      <c r="S845">
        <v>1</v>
      </c>
      <c r="T845">
        <v>1</v>
      </c>
      <c r="U845">
        <v>1</v>
      </c>
      <c r="V845">
        <v>1</v>
      </c>
      <c r="W845">
        <v>1</v>
      </c>
      <c r="X845">
        <v>1</v>
      </c>
      <c r="Y845">
        <v>1</v>
      </c>
      <c r="Z845">
        <v>1</v>
      </c>
      <c r="AA845">
        <v>1</v>
      </c>
      <c r="AB845">
        <v>1</v>
      </c>
      <c r="AC845">
        <v>1</v>
      </c>
      <c r="AD845">
        <v>1</v>
      </c>
      <c r="AE845">
        <v>1</v>
      </c>
      <c r="AF845">
        <v>1</v>
      </c>
      <c r="AG845">
        <v>1</v>
      </c>
      <c r="AH845">
        <v>1</v>
      </c>
      <c r="AI845">
        <v>1</v>
      </c>
      <c r="AJ845">
        <v>1</v>
      </c>
      <c r="AK845">
        <v>1</v>
      </c>
      <c r="AL845">
        <v>0</v>
      </c>
      <c r="AM845" s="49" t="s">
        <v>242</v>
      </c>
      <c r="AN845" s="49" t="s">
        <v>14</v>
      </c>
      <c r="AO845" s="49" t="s">
        <v>485</v>
      </c>
      <c r="AP845" s="49" t="s">
        <v>494</v>
      </c>
      <c r="AQ845" s="49" t="s">
        <v>11</v>
      </c>
      <c r="AR845" s="49" t="s">
        <v>487</v>
      </c>
      <c r="AS845" s="49" t="s">
        <v>488</v>
      </c>
      <c r="AT845" s="49" t="s">
        <v>489</v>
      </c>
    </row>
    <row r="846" spans="1:46" x14ac:dyDescent="0.25">
      <c r="A846">
        <v>5</v>
      </c>
      <c r="B846" t="s">
        <v>328</v>
      </c>
      <c r="C846" t="s">
        <v>328</v>
      </c>
      <c r="D846" t="s">
        <v>329</v>
      </c>
      <c r="E846" t="s">
        <v>616</v>
      </c>
      <c r="F846" t="s">
        <v>617</v>
      </c>
      <c r="G846">
        <v>1</v>
      </c>
      <c r="H846">
        <v>1</v>
      </c>
      <c r="I846">
        <v>1</v>
      </c>
      <c r="J846">
        <v>1</v>
      </c>
      <c r="K846">
        <v>1</v>
      </c>
      <c r="L846">
        <v>1</v>
      </c>
      <c r="M846">
        <v>1</v>
      </c>
      <c r="N846">
        <v>1</v>
      </c>
      <c r="O846">
        <v>1</v>
      </c>
      <c r="P846">
        <v>1</v>
      </c>
      <c r="Q846">
        <v>1</v>
      </c>
      <c r="R846">
        <v>1</v>
      </c>
      <c r="S846">
        <v>1</v>
      </c>
      <c r="T846">
        <v>1</v>
      </c>
      <c r="U846">
        <v>1</v>
      </c>
      <c r="V846">
        <v>1</v>
      </c>
      <c r="W846">
        <v>1</v>
      </c>
      <c r="X846">
        <v>1</v>
      </c>
      <c r="Y846">
        <v>1</v>
      </c>
      <c r="Z846">
        <v>1</v>
      </c>
      <c r="AA846">
        <v>1</v>
      </c>
      <c r="AB846">
        <v>1</v>
      </c>
      <c r="AC846">
        <v>1</v>
      </c>
      <c r="AD846">
        <v>1</v>
      </c>
      <c r="AE846">
        <v>1</v>
      </c>
      <c r="AF846">
        <v>1</v>
      </c>
      <c r="AG846">
        <v>1</v>
      </c>
      <c r="AH846">
        <v>1</v>
      </c>
      <c r="AI846">
        <v>1</v>
      </c>
      <c r="AJ846">
        <v>1</v>
      </c>
      <c r="AK846">
        <v>1</v>
      </c>
      <c r="AL846">
        <v>0</v>
      </c>
      <c r="AM846" s="49" t="s">
        <v>329</v>
      </c>
      <c r="AN846" s="49" t="s">
        <v>6</v>
      </c>
      <c r="AO846" s="49" t="s">
        <v>9</v>
      </c>
      <c r="AP846" s="49" t="s">
        <v>486</v>
      </c>
      <c r="AQ846" s="49" t="s">
        <v>9</v>
      </c>
      <c r="AR846" s="49" t="s">
        <v>487</v>
      </c>
      <c r="AS846" s="49" t="s">
        <v>488</v>
      </c>
      <c r="AT846" s="49" t="s">
        <v>489</v>
      </c>
    </row>
    <row r="847" spans="1:46" x14ac:dyDescent="0.25">
      <c r="A847">
        <v>5</v>
      </c>
      <c r="B847" t="s">
        <v>348</v>
      </c>
      <c r="C847" t="s">
        <v>348</v>
      </c>
      <c r="D847" t="s">
        <v>427</v>
      </c>
      <c r="E847" t="s">
        <v>616</v>
      </c>
      <c r="F847" t="s">
        <v>617</v>
      </c>
      <c r="G847">
        <v>0</v>
      </c>
      <c r="H847">
        <v>0</v>
      </c>
      <c r="I847">
        <v>0</v>
      </c>
      <c r="J847">
        <v>0</v>
      </c>
      <c r="K847">
        <v>0</v>
      </c>
      <c r="L847">
        <v>0</v>
      </c>
      <c r="M847">
        <v>0</v>
      </c>
      <c r="N847">
        <v>0</v>
      </c>
      <c r="O847">
        <v>0</v>
      </c>
      <c r="P847">
        <v>0</v>
      </c>
      <c r="Q847">
        <v>1</v>
      </c>
      <c r="R847">
        <v>1</v>
      </c>
      <c r="S847">
        <v>1</v>
      </c>
      <c r="T847">
        <v>1</v>
      </c>
      <c r="U847">
        <v>1</v>
      </c>
      <c r="V847">
        <v>1</v>
      </c>
      <c r="W847">
        <v>1</v>
      </c>
      <c r="X847">
        <v>1</v>
      </c>
      <c r="Y847">
        <v>1</v>
      </c>
      <c r="Z847">
        <v>1</v>
      </c>
      <c r="AA847">
        <v>1</v>
      </c>
      <c r="AB847">
        <v>1</v>
      </c>
      <c r="AC847">
        <v>1</v>
      </c>
      <c r="AD847">
        <v>1</v>
      </c>
      <c r="AE847">
        <v>1</v>
      </c>
      <c r="AF847">
        <v>1</v>
      </c>
      <c r="AG847">
        <v>1</v>
      </c>
      <c r="AH847">
        <v>1</v>
      </c>
      <c r="AI847">
        <v>1</v>
      </c>
      <c r="AJ847">
        <v>1</v>
      </c>
      <c r="AK847">
        <v>1</v>
      </c>
      <c r="AL847">
        <v>0</v>
      </c>
      <c r="AM847" s="49" t="s">
        <v>427</v>
      </c>
      <c r="AN847" s="49" t="s">
        <v>14</v>
      </c>
      <c r="AO847" s="49" t="s">
        <v>506</v>
      </c>
      <c r="AP847" s="49" t="s">
        <v>501</v>
      </c>
      <c r="AQ847" s="49" t="s">
        <v>10</v>
      </c>
      <c r="AR847" s="49" t="s">
        <v>495</v>
      </c>
      <c r="AS847" s="49" t="s">
        <v>488</v>
      </c>
      <c r="AT847" s="49" t="s">
        <v>497</v>
      </c>
    </row>
    <row r="848" spans="1:46" x14ac:dyDescent="0.25">
      <c r="A848">
        <v>5</v>
      </c>
      <c r="B848" t="s">
        <v>353</v>
      </c>
      <c r="C848" t="s">
        <v>353</v>
      </c>
      <c r="D848" t="s">
        <v>354</v>
      </c>
      <c r="E848" t="s">
        <v>616</v>
      </c>
      <c r="F848" t="s">
        <v>617</v>
      </c>
      <c r="G848">
        <v>1</v>
      </c>
      <c r="H848">
        <v>1</v>
      </c>
      <c r="I848">
        <v>1</v>
      </c>
      <c r="J848">
        <v>1</v>
      </c>
      <c r="K848">
        <v>1</v>
      </c>
      <c r="L848">
        <v>1</v>
      </c>
      <c r="M848">
        <v>1</v>
      </c>
      <c r="N848">
        <v>1</v>
      </c>
      <c r="O848">
        <v>1</v>
      </c>
      <c r="P848">
        <v>1</v>
      </c>
      <c r="Q848">
        <v>1</v>
      </c>
      <c r="R848">
        <v>1</v>
      </c>
      <c r="S848">
        <v>1</v>
      </c>
      <c r="T848">
        <v>1</v>
      </c>
      <c r="U848">
        <v>1</v>
      </c>
      <c r="V848">
        <v>1</v>
      </c>
      <c r="W848">
        <v>1</v>
      </c>
      <c r="X848">
        <v>1</v>
      </c>
      <c r="Y848">
        <v>1</v>
      </c>
      <c r="Z848">
        <v>1</v>
      </c>
      <c r="AA848">
        <v>1</v>
      </c>
      <c r="AB848">
        <v>1</v>
      </c>
      <c r="AC848">
        <v>1</v>
      </c>
      <c r="AD848">
        <v>1</v>
      </c>
      <c r="AE848">
        <v>1</v>
      </c>
      <c r="AF848">
        <v>1</v>
      </c>
      <c r="AG848">
        <v>1</v>
      </c>
      <c r="AH848">
        <v>1</v>
      </c>
      <c r="AI848">
        <v>1</v>
      </c>
      <c r="AJ848">
        <v>1</v>
      </c>
      <c r="AK848">
        <v>1</v>
      </c>
      <c r="AL848">
        <v>1</v>
      </c>
      <c r="AM848" s="49" t="s">
        <v>354</v>
      </c>
      <c r="AN848" s="49" t="s">
        <v>14</v>
      </c>
      <c r="AO848" s="49" t="s">
        <v>500</v>
      </c>
      <c r="AP848" s="49" t="s">
        <v>505</v>
      </c>
      <c r="AQ848" s="49" t="s">
        <v>13</v>
      </c>
      <c r="AR848" s="49" t="s">
        <v>487</v>
      </c>
      <c r="AS848" s="49" t="s">
        <v>488</v>
      </c>
      <c r="AT848" s="49" t="s">
        <v>489</v>
      </c>
    </row>
    <row r="849" spans="1:46" x14ac:dyDescent="0.25">
      <c r="A849">
        <v>5</v>
      </c>
      <c r="B849" t="s">
        <v>111</v>
      </c>
      <c r="C849" t="s">
        <v>111</v>
      </c>
      <c r="D849" t="s">
        <v>112</v>
      </c>
      <c r="E849" t="s">
        <v>616</v>
      </c>
      <c r="F849" t="s">
        <v>617</v>
      </c>
      <c r="G849">
        <v>1</v>
      </c>
      <c r="H849">
        <v>1</v>
      </c>
      <c r="I849">
        <v>1</v>
      </c>
      <c r="J849">
        <v>1</v>
      </c>
      <c r="K849">
        <v>1</v>
      </c>
      <c r="L849">
        <v>1</v>
      </c>
      <c r="M849">
        <v>1</v>
      </c>
      <c r="N849">
        <v>1</v>
      </c>
      <c r="O849">
        <v>1</v>
      </c>
      <c r="P849">
        <v>1</v>
      </c>
      <c r="Q849">
        <v>1</v>
      </c>
      <c r="R849">
        <v>1</v>
      </c>
      <c r="S849">
        <v>1</v>
      </c>
      <c r="T849">
        <v>1</v>
      </c>
      <c r="U849">
        <v>1</v>
      </c>
      <c r="V849">
        <v>1</v>
      </c>
      <c r="W849">
        <v>1</v>
      </c>
      <c r="X849">
        <v>1</v>
      </c>
      <c r="Y849">
        <v>1</v>
      </c>
      <c r="Z849">
        <v>1</v>
      </c>
      <c r="AA849">
        <v>1</v>
      </c>
      <c r="AB849">
        <v>1</v>
      </c>
      <c r="AC849">
        <v>1</v>
      </c>
      <c r="AD849">
        <v>1</v>
      </c>
      <c r="AE849">
        <v>1</v>
      </c>
      <c r="AF849">
        <v>1</v>
      </c>
      <c r="AG849">
        <v>1</v>
      </c>
      <c r="AH849">
        <v>1</v>
      </c>
      <c r="AI849">
        <v>1</v>
      </c>
      <c r="AJ849">
        <v>1</v>
      </c>
      <c r="AK849">
        <v>1</v>
      </c>
      <c r="AL849">
        <v>1</v>
      </c>
      <c r="AM849" s="49" t="s">
        <v>112</v>
      </c>
      <c r="AN849" s="49" t="s">
        <v>14</v>
      </c>
      <c r="AO849" s="49" t="s">
        <v>500</v>
      </c>
      <c r="AP849" s="49" t="s">
        <v>505</v>
      </c>
      <c r="AQ849" s="49" t="s">
        <v>13</v>
      </c>
      <c r="AR849" s="49" t="s">
        <v>487</v>
      </c>
      <c r="AS849" s="49" t="s">
        <v>488</v>
      </c>
      <c r="AT849" s="49" t="s">
        <v>489</v>
      </c>
    </row>
    <row r="850" spans="1:46" x14ac:dyDescent="0.25">
      <c r="A850">
        <v>5</v>
      </c>
      <c r="B850" t="s">
        <v>359</v>
      </c>
      <c r="C850" t="s">
        <v>359</v>
      </c>
      <c r="D850" t="s">
        <v>605</v>
      </c>
      <c r="E850" t="s">
        <v>616</v>
      </c>
      <c r="F850" t="s">
        <v>617</v>
      </c>
      <c r="G850">
        <v>1</v>
      </c>
      <c r="H850">
        <v>1</v>
      </c>
      <c r="I850">
        <v>1</v>
      </c>
      <c r="J850">
        <v>1</v>
      </c>
      <c r="K850">
        <v>1</v>
      </c>
      <c r="L850">
        <v>1</v>
      </c>
      <c r="M850">
        <v>1</v>
      </c>
      <c r="N850">
        <v>1</v>
      </c>
      <c r="O850">
        <v>1</v>
      </c>
      <c r="P850">
        <v>1</v>
      </c>
      <c r="Q850">
        <v>1</v>
      </c>
      <c r="R850">
        <v>1</v>
      </c>
      <c r="S850">
        <v>1</v>
      </c>
      <c r="T850">
        <v>1</v>
      </c>
      <c r="U850">
        <v>1</v>
      </c>
      <c r="V850">
        <v>1</v>
      </c>
      <c r="W850">
        <v>1</v>
      </c>
      <c r="X850">
        <v>1</v>
      </c>
      <c r="Y850">
        <v>1</v>
      </c>
      <c r="Z850">
        <v>1</v>
      </c>
      <c r="AA850">
        <v>1</v>
      </c>
      <c r="AB850">
        <v>1</v>
      </c>
      <c r="AC850">
        <v>1</v>
      </c>
      <c r="AD850">
        <v>1</v>
      </c>
      <c r="AE850">
        <v>1</v>
      </c>
      <c r="AF850">
        <v>1</v>
      </c>
      <c r="AG850">
        <v>1</v>
      </c>
      <c r="AH850">
        <v>1</v>
      </c>
      <c r="AI850">
        <v>1</v>
      </c>
      <c r="AJ850">
        <v>1</v>
      </c>
      <c r="AK850">
        <v>1</v>
      </c>
      <c r="AL850">
        <v>0</v>
      </c>
      <c r="AM850" s="49" t="s">
        <v>360</v>
      </c>
      <c r="AN850" s="49" t="s">
        <v>14</v>
      </c>
      <c r="AO850" s="49" t="s">
        <v>485</v>
      </c>
      <c r="AP850" s="49" t="s">
        <v>486</v>
      </c>
      <c r="AQ850" s="49" t="s">
        <v>11</v>
      </c>
      <c r="AR850" s="49" t="s">
        <v>487</v>
      </c>
      <c r="AS850" s="49" t="s">
        <v>488</v>
      </c>
      <c r="AT850" s="49" t="s">
        <v>489</v>
      </c>
    </row>
    <row r="851" spans="1:46" x14ac:dyDescent="0.25">
      <c r="A851">
        <v>5</v>
      </c>
      <c r="B851" t="s">
        <v>366</v>
      </c>
      <c r="C851" t="s">
        <v>366</v>
      </c>
      <c r="D851" t="s">
        <v>367</v>
      </c>
      <c r="E851" t="s">
        <v>616</v>
      </c>
      <c r="F851" t="s">
        <v>617</v>
      </c>
      <c r="G851">
        <v>1</v>
      </c>
      <c r="H851">
        <v>1</v>
      </c>
      <c r="I851">
        <v>1</v>
      </c>
      <c r="J851">
        <v>1</v>
      </c>
      <c r="K851">
        <v>1</v>
      </c>
      <c r="L851">
        <v>1</v>
      </c>
      <c r="M851">
        <v>1</v>
      </c>
      <c r="N851">
        <v>1</v>
      </c>
      <c r="O851">
        <v>1</v>
      </c>
      <c r="P851">
        <v>1</v>
      </c>
      <c r="Q851">
        <v>1</v>
      </c>
      <c r="R851">
        <v>1</v>
      </c>
      <c r="S851">
        <v>1</v>
      </c>
      <c r="T851">
        <v>1</v>
      </c>
      <c r="U851">
        <v>1</v>
      </c>
      <c r="V851">
        <v>1</v>
      </c>
      <c r="W851">
        <v>1</v>
      </c>
      <c r="X851">
        <v>1</v>
      </c>
      <c r="Y851">
        <v>1</v>
      </c>
      <c r="Z851">
        <v>1</v>
      </c>
      <c r="AA851">
        <v>1</v>
      </c>
      <c r="AB851">
        <v>1</v>
      </c>
      <c r="AC851">
        <v>1</v>
      </c>
      <c r="AD851">
        <v>1</v>
      </c>
      <c r="AE851">
        <v>1</v>
      </c>
      <c r="AF851">
        <v>1</v>
      </c>
      <c r="AG851">
        <v>1</v>
      </c>
      <c r="AH851">
        <v>1</v>
      </c>
      <c r="AI851">
        <v>1</v>
      </c>
      <c r="AJ851">
        <v>1</v>
      </c>
      <c r="AK851">
        <v>1</v>
      </c>
      <c r="AL851">
        <v>0</v>
      </c>
      <c r="AM851" s="49" t="s">
        <v>367</v>
      </c>
      <c r="AN851" s="49" t="s">
        <v>14</v>
      </c>
      <c r="AO851" s="49" t="s">
        <v>485</v>
      </c>
      <c r="AP851" s="49" t="s">
        <v>494</v>
      </c>
      <c r="AQ851" s="49" t="s">
        <v>11</v>
      </c>
      <c r="AR851" s="49" t="s">
        <v>487</v>
      </c>
      <c r="AS851" s="49" t="s">
        <v>488</v>
      </c>
      <c r="AT851" s="49" t="s">
        <v>489</v>
      </c>
    </row>
    <row r="852" spans="1:46" x14ac:dyDescent="0.25">
      <c r="A852">
        <v>5</v>
      </c>
      <c r="B852" t="s">
        <v>364</v>
      </c>
      <c r="C852" t="s">
        <v>364</v>
      </c>
      <c r="D852" t="s">
        <v>365</v>
      </c>
      <c r="E852" t="s">
        <v>616</v>
      </c>
      <c r="F852" t="s">
        <v>617</v>
      </c>
      <c r="G852">
        <v>1</v>
      </c>
      <c r="H852">
        <v>1</v>
      </c>
      <c r="I852">
        <v>1</v>
      </c>
      <c r="J852">
        <v>1</v>
      </c>
      <c r="K852">
        <v>1</v>
      </c>
      <c r="L852">
        <v>1</v>
      </c>
      <c r="M852">
        <v>1</v>
      </c>
      <c r="N852">
        <v>1</v>
      </c>
      <c r="O852">
        <v>1</v>
      </c>
      <c r="P852">
        <v>1</v>
      </c>
      <c r="Q852">
        <v>1</v>
      </c>
      <c r="R852">
        <v>1</v>
      </c>
      <c r="S852">
        <v>1</v>
      </c>
      <c r="T852">
        <v>1</v>
      </c>
      <c r="U852">
        <v>1</v>
      </c>
      <c r="V852">
        <v>1</v>
      </c>
      <c r="W852">
        <v>1</v>
      </c>
      <c r="X852">
        <v>1</v>
      </c>
      <c r="Y852">
        <v>1</v>
      </c>
      <c r="Z852">
        <v>1</v>
      </c>
      <c r="AA852">
        <v>1</v>
      </c>
      <c r="AB852">
        <v>1</v>
      </c>
      <c r="AC852">
        <v>1</v>
      </c>
      <c r="AD852">
        <v>1</v>
      </c>
      <c r="AE852">
        <v>1</v>
      </c>
      <c r="AF852">
        <v>1</v>
      </c>
      <c r="AG852">
        <v>1</v>
      </c>
      <c r="AH852">
        <v>1</v>
      </c>
      <c r="AI852">
        <v>1</v>
      </c>
      <c r="AJ852">
        <v>1</v>
      </c>
      <c r="AK852">
        <v>1</v>
      </c>
      <c r="AL852">
        <v>0</v>
      </c>
      <c r="AM852" s="49" t="s">
        <v>365</v>
      </c>
      <c r="AN852" s="49" t="s">
        <v>14</v>
      </c>
      <c r="AO852" s="49" t="s">
        <v>485</v>
      </c>
      <c r="AP852" s="49" t="s">
        <v>501</v>
      </c>
      <c r="AQ852" s="49" t="s">
        <v>11</v>
      </c>
      <c r="AR852" s="49" t="s">
        <v>487</v>
      </c>
      <c r="AS852" s="49" t="s">
        <v>488</v>
      </c>
      <c r="AT852" s="49" t="s">
        <v>489</v>
      </c>
    </row>
    <row r="853" spans="1:46" x14ac:dyDescent="0.25">
      <c r="A853">
        <v>5</v>
      </c>
      <c r="B853" t="s">
        <v>493</v>
      </c>
      <c r="C853" t="s">
        <v>606</v>
      </c>
      <c r="D853" t="s">
        <v>607</v>
      </c>
      <c r="E853" t="s">
        <v>616</v>
      </c>
      <c r="F853" t="s">
        <v>617</v>
      </c>
      <c r="G853">
        <v>1</v>
      </c>
      <c r="H853">
        <v>1</v>
      </c>
      <c r="I853">
        <v>1</v>
      </c>
      <c r="J853">
        <v>1</v>
      </c>
      <c r="K853">
        <v>1</v>
      </c>
      <c r="L853">
        <v>1</v>
      </c>
      <c r="M853">
        <v>1</v>
      </c>
      <c r="N853">
        <v>1</v>
      </c>
      <c r="O853">
        <v>1</v>
      </c>
      <c r="P853">
        <v>1</v>
      </c>
      <c r="Q853">
        <v>1</v>
      </c>
      <c r="R853">
        <v>1</v>
      </c>
      <c r="S853">
        <v>1</v>
      </c>
      <c r="T853">
        <v>1</v>
      </c>
      <c r="U853">
        <v>1</v>
      </c>
      <c r="V853">
        <v>1</v>
      </c>
      <c r="W853">
        <v>1</v>
      </c>
      <c r="X853">
        <v>1</v>
      </c>
      <c r="Y853">
        <v>1</v>
      </c>
      <c r="Z853">
        <v>1</v>
      </c>
      <c r="AA853">
        <v>1</v>
      </c>
      <c r="AB853">
        <v>1</v>
      </c>
      <c r="AC853">
        <v>1</v>
      </c>
      <c r="AD853">
        <v>1</v>
      </c>
      <c r="AE853">
        <v>1</v>
      </c>
      <c r="AF853">
        <v>1</v>
      </c>
      <c r="AG853">
        <v>1</v>
      </c>
      <c r="AH853">
        <v>1</v>
      </c>
      <c r="AI853">
        <v>1</v>
      </c>
      <c r="AJ853">
        <v>1</v>
      </c>
      <c r="AK853">
        <v>1</v>
      </c>
      <c r="AL853">
        <v>0</v>
      </c>
      <c r="AM853" s="49" t="e">
        <v>#N/A</v>
      </c>
      <c r="AN853" s="49" t="e">
        <v>#N/A</v>
      </c>
      <c r="AO853" s="49" t="e">
        <v>#N/A</v>
      </c>
      <c r="AP853" s="49" t="e">
        <v>#N/A</v>
      </c>
      <c r="AQ853" s="49" t="e">
        <v>#N/A</v>
      </c>
      <c r="AR853" s="49" t="e">
        <v>#N/A</v>
      </c>
      <c r="AS853" s="49" t="e">
        <v>#N/A</v>
      </c>
      <c r="AT853" s="49" t="e">
        <v>#N/A</v>
      </c>
    </row>
    <row r="854" spans="1:46" x14ac:dyDescent="0.25">
      <c r="A854">
        <v>5</v>
      </c>
      <c r="B854" t="s">
        <v>362</v>
      </c>
      <c r="C854" t="s">
        <v>362</v>
      </c>
      <c r="D854" t="s">
        <v>363</v>
      </c>
      <c r="E854" t="s">
        <v>616</v>
      </c>
      <c r="F854" t="s">
        <v>617</v>
      </c>
      <c r="G854">
        <v>1</v>
      </c>
      <c r="H854">
        <v>1</v>
      </c>
      <c r="I854">
        <v>1</v>
      </c>
      <c r="J854">
        <v>1</v>
      </c>
      <c r="K854">
        <v>1</v>
      </c>
      <c r="L854">
        <v>1</v>
      </c>
      <c r="M854">
        <v>1</v>
      </c>
      <c r="N854">
        <v>1</v>
      </c>
      <c r="O854">
        <v>1</v>
      </c>
      <c r="P854">
        <v>1</v>
      </c>
      <c r="Q854">
        <v>1</v>
      </c>
      <c r="R854">
        <v>1</v>
      </c>
      <c r="S854">
        <v>1</v>
      </c>
      <c r="T854">
        <v>1</v>
      </c>
      <c r="U854">
        <v>1</v>
      </c>
      <c r="V854">
        <v>1</v>
      </c>
      <c r="W854">
        <v>1</v>
      </c>
      <c r="X854">
        <v>1</v>
      </c>
      <c r="Y854">
        <v>1</v>
      </c>
      <c r="Z854">
        <v>1</v>
      </c>
      <c r="AA854">
        <v>1</v>
      </c>
      <c r="AB854">
        <v>1</v>
      </c>
      <c r="AC854">
        <v>1</v>
      </c>
      <c r="AD854">
        <v>1</v>
      </c>
      <c r="AE854">
        <v>1</v>
      </c>
      <c r="AF854">
        <v>1</v>
      </c>
      <c r="AG854">
        <v>1</v>
      </c>
      <c r="AH854">
        <v>1</v>
      </c>
      <c r="AI854">
        <v>1</v>
      </c>
      <c r="AJ854">
        <v>1</v>
      </c>
      <c r="AK854">
        <v>1</v>
      </c>
      <c r="AL854">
        <v>0</v>
      </c>
      <c r="AM854" s="49" t="s">
        <v>363</v>
      </c>
      <c r="AN854" s="49" t="s">
        <v>8</v>
      </c>
      <c r="AO854" s="49" t="s">
        <v>9</v>
      </c>
      <c r="AP854" s="49" t="s">
        <v>486</v>
      </c>
      <c r="AQ854" s="49" t="s">
        <v>9</v>
      </c>
      <c r="AR854" s="49" t="s">
        <v>495</v>
      </c>
      <c r="AS854" s="49" t="s">
        <v>488</v>
      </c>
      <c r="AT854" s="49" t="s">
        <v>489</v>
      </c>
    </row>
    <row r="855" spans="1:46" x14ac:dyDescent="0.25">
      <c r="A855">
        <v>5</v>
      </c>
      <c r="B855" t="s">
        <v>372</v>
      </c>
      <c r="C855" t="s">
        <v>372</v>
      </c>
      <c r="D855" t="s">
        <v>431</v>
      </c>
      <c r="E855" t="s">
        <v>616</v>
      </c>
      <c r="F855" t="s">
        <v>617</v>
      </c>
      <c r="G855">
        <v>1</v>
      </c>
      <c r="H855">
        <v>1</v>
      </c>
      <c r="I855">
        <v>1</v>
      </c>
      <c r="J855">
        <v>1</v>
      </c>
      <c r="K855">
        <v>1</v>
      </c>
      <c r="L855">
        <v>1</v>
      </c>
      <c r="M855">
        <v>1</v>
      </c>
      <c r="N855">
        <v>1</v>
      </c>
      <c r="O855">
        <v>1</v>
      </c>
      <c r="P855">
        <v>1</v>
      </c>
      <c r="Q855">
        <v>1</v>
      </c>
      <c r="R855">
        <v>1</v>
      </c>
      <c r="S855">
        <v>1</v>
      </c>
      <c r="T855">
        <v>1</v>
      </c>
      <c r="U855">
        <v>1</v>
      </c>
      <c r="V855">
        <v>1</v>
      </c>
      <c r="W855">
        <v>1</v>
      </c>
      <c r="X855">
        <v>1</v>
      </c>
      <c r="Y855">
        <v>1</v>
      </c>
      <c r="Z855">
        <v>1</v>
      </c>
      <c r="AA855">
        <v>1</v>
      </c>
      <c r="AB855">
        <v>1</v>
      </c>
      <c r="AC855">
        <v>1</v>
      </c>
      <c r="AD855">
        <v>1</v>
      </c>
      <c r="AE855">
        <v>1</v>
      </c>
      <c r="AF855">
        <v>1</v>
      </c>
      <c r="AG855">
        <v>1</v>
      </c>
      <c r="AH855">
        <v>1</v>
      </c>
      <c r="AI855">
        <v>1</v>
      </c>
      <c r="AJ855">
        <v>1</v>
      </c>
      <c r="AK855">
        <v>1</v>
      </c>
      <c r="AL855">
        <v>0</v>
      </c>
      <c r="AM855" s="49" t="s">
        <v>431</v>
      </c>
      <c r="AN855" s="49" t="s">
        <v>14</v>
      </c>
      <c r="AO855" s="49" t="s">
        <v>507</v>
      </c>
      <c r="AP855" s="49" t="s">
        <v>505</v>
      </c>
      <c r="AQ855" s="49" t="s">
        <v>10</v>
      </c>
      <c r="AR855" s="49" t="s">
        <v>495</v>
      </c>
      <c r="AS855" s="49" t="s">
        <v>496</v>
      </c>
      <c r="AT855" s="49" t="s">
        <v>497</v>
      </c>
    </row>
    <row r="856" spans="1:46" x14ac:dyDescent="0.25">
      <c r="A856">
        <v>5</v>
      </c>
      <c r="B856" t="s">
        <v>373</v>
      </c>
      <c r="C856" t="s">
        <v>373</v>
      </c>
      <c r="D856" t="s">
        <v>374</v>
      </c>
      <c r="E856" t="s">
        <v>616</v>
      </c>
      <c r="F856" t="s">
        <v>617</v>
      </c>
      <c r="G856">
        <v>1</v>
      </c>
      <c r="H856">
        <v>1</v>
      </c>
      <c r="I856">
        <v>1</v>
      </c>
      <c r="J856">
        <v>1</v>
      </c>
      <c r="K856">
        <v>1</v>
      </c>
      <c r="L856">
        <v>1</v>
      </c>
      <c r="M856">
        <v>1</v>
      </c>
      <c r="N856">
        <v>1</v>
      </c>
      <c r="O856">
        <v>1</v>
      </c>
      <c r="P856">
        <v>1</v>
      </c>
      <c r="Q856">
        <v>1</v>
      </c>
      <c r="R856">
        <v>1</v>
      </c>
      <c r="S856">
        <v>1</v>
      </c>
      <c r="T856">
        <v>1</v>
      </c>
      <c r="U856">
        <v>1</v>
      </c>
      <c r="V856">
        <v>1</v>
      </c>
      <c r="W856">
        <v>1</v>
      </c>
      <c r="X856">
        <v>1</v>
      </c>
      <c r="Y856">
        <v>1</v>
      </c>
      <c r="Z856">
        <v>1</v>
      </c>
      <c r="AA856">
        <v>1</v>
      </c>
      <c r="AB856">
        <v>1</v>
      </c>
      <c r="AC856">
        <v>1</v>
      </c>
      <c r="AD856">
        <v>1</v>
      </c>
      <c r="AE856">
        <v>1</v>
      </c>
      <c r="AF856">
        <v>1</v>
      </c>
      <c r="AG856">
        <v>1</v>
      </c>
      <c r="AH856">
        <v>1</v>
      </c>
      <c r="AI856">
        <v>1</v>
      </c>
      <c r="AJ856">
        <v>1</v>
      </c>
      <c r="AK856">
        <v>1</v>
      </c>
      <c r="AL856">
        <v>0</v>
      </c>
      <c r="AM856" s="49" t="s">
        <v>374</v>
      </c>
      <c r="AN856" s="49" t="s">
        <v>7</v>
      </c>
      <c r="AO856" s="49" t="s">
        <v>9</v>
      </c>
      <c r="AP856" s="49" t="s">
        <v>494</v>
      </c>
      <c r="AQ856" s="49" t="s">
        <v>9</v>
      </c>
      <c r="AR856" s="49" t="s">
        <v>487</v>
      </c>
      <c r="AS856" s="49" t="s">
        <v>488</v>
      </c>
      <c r="AT856" s="49" t="s">
        <v>489</v>
      </c>
    </row>
    <row r="857" spans="1:46" x14ac:dyDescent="0.25">
      <c r="A857">
        <v>5</v>
      </c>
      <c r="B857" t="s">
        <v>368</v>
      </c>
      <c r="C857" t="s">
        <v>368</v>
      </c>
      <c r="D857" t="s">
        <v>429</v>
      </c>
      <c r="E857" t="s">
        <v>616</v>
      </c>
      <c r="F857" t="s">
        <v>617</v>
      </c>
      <c r="G857">
        <v>1</v>
      </c>
      <c r="H857">
        <v>1</v>
      </c>
      <c r="I857">
        <v>1</v>
      </c>
      <c r="J857">
        <v>1</v>
      </c>
      <c r="K857">
        <v>1</v>
      </c>
      <c r="L857">
        <v>1</v>
      </c>
      <c r="M857">
        <v>1</v>
      </c>
      <c r="N857">
        <v>1</v>
      </c>
      <c r="O857">
        <v>1</v>
      </c>
      <c r="P857">
        <v>1</v>
      </c>
      <c r="Q857">
        <v>1</v>
      </c>
      <c r="R857">
        <v>1</v>
      </c>
      <c r="S857">
        <v>1</v>
      </c>
      <c r="T857">
        <v>1</v>
      </c>
      <c r="U857">
        <v>1</v>
      </c>
      <c r="V857">
        <v>1</v>
      </c>
      <c r="W857">
        <v>1</v>
      </c>
      <c r="X857">
        <v>1</v>
      </c>
      <c r="Y857">
        <v>1</v>
      </c>
      <c r="Z857">
        <v>1</v>
      </c>
      <c r="AA857">
        <v>1</v>
      </c>
      <c r="AB857">
        <v>1</v>
      </c>
      <c r="AC857">
        <v>1</v>
      </c>
      <c r="AD857">
        <v>1</v>
      </c>
      <c r="AE857">
        <v>1</v>
      </c>
      <c r="AF857">
        <v>1</v>
      </c>
      <c r="AG857">
        <v>1</v>
      </c>
      <c r="AH857">
        <v>1</v>
      </c>
      <c r="AI857">
        <v>1</v>
      </c>
      <c r="AJ857">
        <v>1</v>
      </c>
      <c r="AK857">
        <v>1</v>
      </c>
      <c r="AL857">
        <v>0</v>
      </c>
      <c r="AM857" s="49" t="s">
        <v>429</v>
      </c>
      <c r="AN857" s="49" t="s">
        <v>14</v>
      </c>
      <c r="AO857" s="49" t="s">
        <v>485</v>
      </c>
      <c r="AP857" s="49" t="s">
        <v>501</v>
      </c>
      <c r="AQ857" s="49" t="s">
        <v>11</v>
      </c>
      <c r="AR857" s="49" t="s">
        <v>495</v>
      </c>
      <c r="AS857" s="49" t="s">
        <v>496</v>
      </c>
      <c r="AT857" s="49" t="s">
        <v>497</v>
      </c>
    </row>
    <row r="858" spans="1:46" x14ac:dyDescent="0.25">
      <c r="A858">
        <v>5</v>
      </c>
      <c r="B858" t="s">
        <v>381</v>
      </c>
      <c r="C858" t="s">
        <v>381</v>
      </c>
      <c r="D858" t="s">
        <v>382</v>
      </c>
      <c r="E858" t="s">
        <v>616</v>
      </c>
      <c r="F858" t="s">
        <v>617</v>
      </c>
      <c r="G858">
        <v>1</v>
      </c>
      <c r="H858">
        <v>1</v>
      </c>
      <c r="I858">
        <v>1</v>
      </c>
      <c r="J858">
        <v>1</v>
      </c>
      <c r="K858">
        <v>1</v>
      </c>
      <c r="L858">
        <v>1</v>
      </c>
      <c r="M858">
        <v>1</v>
      </c>
      <c r="N858">
        <v>1</v>
      </c>
      <c r="O858">
        <v>1</v>
      </c>
      <c r="P858">
        <v>1</v>
      </c>
      <c r="Q858">
        <v>1</v>
      </c>
      <c r="R858">
        <v>1</v>
      </c>
      <c r="S858">
        <v>1</v>
      </c>
      <c r="T858">
        <v>1</v>
      </c>
      <c r="U858">
        <v>1</v>
      </c>
      <c r="V858">
        <v>1</v>
      </c>
      <c r="W858">
        <v>1</v>
      </c>
      <c r="X858">
        <v>1</v>
      </c>
      <c r="Y858">
        <v>1</v>
      </c>
      <c r="Z858">
        <v>1</v>
      </c>
      <c r="AA858">
        <v>1</v>
      </c>
      <c r="AB858">
        <v>1</v>
      </c>
      <c r="AC858">
        <v>1</v>
      </c>
      <c r="AD858">
        <v>1</v>
      </c>
      <c r="AE858">
        <v>1</v>
      </c>
      <c r="AF858">
        <v>1</v>
      </c>
      <c r="AG858">
        <v>1</v>
      </c>
      <c r="AH858">
        <v>1</v>
      </c>
      <c r="AI858">
        <v>1</v>
      </c>
      <c r="AJ858">
        <v>1</v>
      </c>
      <c r="AK858">
        <v>1</v>
      </c>
      <c r="AL858">
        <v>0</v>
      </c>
      <c r="AM858" s="49" t="s">
        <v>382</v>
      </c>
      <c r="AN858" s="49" t="s">
        <v>6</v>
      </c>
      <c r="AO858" s="49" t="s">
        <v>9</v>
      </c>
      <c r="AP858" s="49" t="s">
        <v>486</v>
      </c>
      <c r="AQ858" s="49" t="s">
        <v>9</v>
      </c>
      <c r="AR858" s="49" t="s">
        <v>487</v>
      </c>
      <c r="AS858" s="49" t="s">
        <v>488</v>
      </c>
      <c r="AT858" s="49" t="s">
        <v>489</v>
      </c>
    </row>
    <row r="859" spans="1:46" x14ac:dyDescent="0.25">
      <c r="A859">
        <v>5</v>
      </c>
      <c r="B859" t="s">
        <v>383</v>
      </c>
      <c r="C859" t="s">
        <v>383</v>
      </c>
      <c r="D859" t="s">
        <v>384</v>
      </c>
      <c r="E859" t="s">
        <v>616</v>
      </c>
      <c r="F859" t="s">
        <v>617</v>
      </c>
      <c r="G859">
        <v>1</v>
      </c>
      <c r="H859">
        <v>1</v>
      </c>
      <c r="I859">
        <v>1</v>
      </c>
      <c r="J859">
        <v>1</v>
      </c>
      <c r="K859">
        <v>1</v>
      </c>
      <c r="L859">
        <v>1</v>
      </c>
      <c r="M859">
        <v>1</v>
      </c>
      <c r="N859">
        <v>1</v>
      </c>
      <c r="O859">
        <v>1</v>
      </c>
      <c r="P859">
        <v>1</v>
      </c>
      <c r="Q859">
        <v>1</v>
      </c>
      <c r="R859">
        <v>1</v>
      </c>
      <c r="S859">
        <v>1</v>
      </c>
      <c r="T859">
        <v>1</v>
      </c>
      <c r="U859">
        <v>1</v>
      </c>
      <c r="V859">
        <v>1</v>
      </c>
      <c r="W859">
        <v>1</v>
      </c>
      <c r="X859">
        <v>1</v>
      </c>
      <c r="Y859">
        <v>1</v>
      </c>
      <c r="Z859">
        <v>1</v>
      </c>
      <c r="AA859">
        <v>1</v>
      </c>
      <c r="AB859">
        <v>1</v>
      </c>
      <c r="AC859">
        <v>1</v>
      </c>
      <c r="AD859">
        <v>1</v>
      </c>
      <c r="AE859">
        <v>1</v>
      </c>
      <c r="AF859">
        <v>1</v>
      </c>
      <c r="AG859">
        <v>1</v>
      </c>
      <c r="AH859">
        <v>1</v>
      </c>
      <c r="AI859">
        <v>1</v>
      </c>
      <c r="AJ859">
        <v>1</v>
      </c>
      <c r="AK859">
        <v>1</v>
      </c>
      <c r="AL859">
        <v>1</v>
      </c>
      <c r="AM859" s="49" t="s">
        <v>384</v>
      </c>
      <c r="AN859" s="49" t="s">
        <v>14</v>
      </c>
      <c r="AO859" s="49" t="s">
        <v>500</v>
      </c>
      <c r="AP859" s="49" t="s">
        <v>494</v>
      </c>
      <c r="AQ859" s="49" t="s">
        <v>502</v>
      </c>
      <c r="AR859" s="49" t="s">
        <v>487</v>
      </c>
      <c r="AS859" s="49" t="s">
        <v>488</v>
      </c>
      <c r="AT859" s="49" t="s">
        <v>489</v>
      </c>
    </row>
    <row r="860" spans="1:46" x14ac:dyDescent="0.25">
      <c r="A860">
        <v>5</v>
      </c>
      <c r="B860" t="s">
        <v>62</v>
      </c>
      <c r="C860" t="s">
        <v>62</v>
      </c>
      <c r="D860" t="s">
        <v>407</v>
      </c>
      <c r="E860" t="s">
        <v>616</v>
      </c>
      <c r="F860" t="s">
        <v>617</v>
      </c>
      <c r="G860">
        <v>1</v>
      </c>
      <c r="H860">
        <v>1</v>
      </c>
      <c r="I860">
        <v>1</v>
      </c>
      <c r="J860">
        <v>1</v>
      </c>
      <c r="K860">
        <v>1</v>
      </c>
      <c r="L860">
        <v>1</v>
      </c>
      <c r="M860">
        <v>1</v>
      </c>
      <c r="N860">
        <v>1</v>
      </c>
      <c r="O860">
        <v>1</v>
      </c>
      <c r="P860">
        <v>1</v>
      </c>
      <c r="Q860">
        <v>1</v>
      </c>
      <c r="R860">
        <v>1</v>
      </c>
      <c r="S860">
        <v>1</v>
      </c>
      <c r="T860">
        <v>1</v>
      </c>
      <c r="U860">
        <v>1</v>
      </c>
      <c r="V860">
        <v>1</v>
      </c>
      <c r="W860">
        <v>1</v>
      </c>
      <c r="X860">
        <v>1</v>
      </c>
      <c r="Y860">
        <v>1</v>
      </c>
      <c r="Z860">
        <v>1</v>
      </c>
      <c r="AA860">
        <v>1</v>
      </c>
      <c r="AB860">
        <v>1</v>
      </c>
      <c r="AC860">
        <v>1</v>
      </c>
      <c r="AD860">
        <v>1</v>
      </c>
      <c r="AE860">
        <v>1</v>
      </c>
      <c r="AF860">
        <v>1</v>
      </c>
      <c r="AG860">
        <v>1</v>
      </c>
      <c r="AH860">
        <v>1</v>
      </c>
      <c r="AI860">
        <v>1</v>
      </c>
      <c r="AJ860">
        <v>1</v>
      </c>
      <c r="AK860">
        <v>1</v>
      </c>
      <c r="AL860">
        <v>0</v>
      </c>
      <c r="AM860" s="49" t="s">
        <v>407</v>
      </c>
      <c r="AN860" s="49" t="s">
        <v>14</v>
      </c>
      <c r="AO860" s="49" t="s">
        <v>485</v>
      </c>
      <c r="AP860" s="49" t="s">
        <v>505</v>
      </c>
      <c r="AQ860" s="49" t="s">
        <v>13</v>
      </c>
      <c r="AR860" s="49" t="s">
        <v>495</v>
      </c>
      <c r="AS860" s="49" t="s">
        <v>496</v>
      </c>
      <c r="AT860" s="49" t="s">
        <v>497</v>
      </c>
    </row>
    <row r="861" spans="1:46" x14ac:dyDescent="0.25">
      <c r="A861">
        <v>5</v>
      </c>
      <c r="B861" t="s">
        <v>169</v>
      </c>
      <c r="C861" t="s">
        <v>169</v>
      </c>
      <c r="D861" t="s">
        <v>170</v>
      </c>
      <c r="E861" t="s">
        <v>616</v>
      </c>
      <c r="F861" t="s">
        <v>617</v>
      </c>
      <c r="G861">
        <v>1</v>
      </c>
      <c r="H861">
        <v>1</v>
      </c>
      <c r="I861">
        <v>1</v>
      </c>
      <c r="J861">
        <v>1</v>
      </c>
      <c r="K861">
        <v>1</v>
      </c>
      <c r="L861">
        <v>1</v>
      </c>
      <c r="M861">
        <v>1</v>
      </c>
      <c r="N861">
        <v>1</v>
      </c>
      <c r="O861">
        <v>1</v>
      </c>
      <c r="P861">
        <v>1</v>
      </c>
      <c r="Q861">
        <v>1</v>
      </c>
      <c r="R861">
        <v>1</v>
      </c>
      <c r="S861">
        <v>1</v>
      </c>
      <c r="T861">
        <v>1</v>
      </c>
      <c r="U861">
        <v>1</v>
      </c>
      <c r="V861">
        <v>1</v>
      </c>
      <c r="W861">
        <v>1</v>
      </c>
      <c r="X861">
        <v>1</v>
      </c>
      <c r="Y861">
        <v>1</v>
      </c>
      <c r="Z861">
        <v>1</v>
      </c>
      <c r="AA861">
        <v>1</v>
      </c>
      <c r="AB861">
        <v>1</v>
      </c>
      <c r="AC861">
        <v>1</v>
      </c>
      <c r="AD861">
        <v>1</v>
      </c>
      <c r="AE861">
        <v>1</v>
      </c>
      <c r="AF861">
        <v>1</v>
      </c>
      <c r="AG861">
        <v>1</v>
      </c>
      <c r="AH861">
        <v>1</v>
      </c>
      <c r="AI861">
        <v>1</v>
      </c>
      <c r="AJ861">
        <v>1</v>
      </c>
      <c r="AK861">
        <v>1</v>
      </c>
      <c r="AL861">
        <v>1</v>
      </c>
      <c r="AM861" s="49" t="s">
        <v>170</v>
      </c>
      <c r="AN861" s="49" t="s">
        <v>14</v>
      </c>
      <c r="AO861" s="49" t="s">
        <v>500</v>
      </c>
      <c r="AP861" s="49" t="s">
        <v>505</v>
      </c>
      <c r="AQ861" s="49" t="s">
        <v>13</v>
      </c>
      <c r="AR861" s="49" t="s">
        <v>487</v>
      </c>
      <c r="AS861" s="49" t="s">
        <v>488</v>
      </c>
      <c r="AT861" s="49" t="s">
        <v>489</v>
      </c>
    </row>
    <row r="862" spans="1:46" x14ac:dyDescent="0.25">
      <c r="A862">
        <v>5</v>
      </c>
      <c r="B862" t="s">
        <v>379</v>
      </c>
      <c r="C862" t="s">
        <v>379</v>
      </c>
      <c r="D862" t="s">
        <v>608</v>
      </c>
      <c r="E862" t="s">
        <v>616</v>
      </c>
      <c r="F862" t="s">
        <v>617</v>
      </c>
      <c r="G862">
        <v>1</v>
      </c>
      <c r="H862">
        <v>1</v>
      </c>
      <c r="I862">
        <v>1</v>
      </c>
      <c r="J862">
        <v>1</v>
      </c>
      <c r="K862">
        <v>1</v>
      </c>
      <c r="L862">
        <v>1</v>
      </c>
      <c r="M862">
        <v>1</v>
      </c>
      <c r="N862">
        <v>1</v>
      </c>
      <c r="O862">
        <v>1</v>
      </c>
      <c r="P862">
        <v>1</v>
      </c>
      <c r="Q862">
        <v>1</v>
      </c>
      <c r="R862">
        <v>1</v>
      </c>
      <c r="S862">
        <v>1</v>
      </c>
      <c r="T862">
        <v>1</v>
      </c>
      <c r="U862">
        <v>1</v>
      </c>
      <c r="V862">
        <v>1</v>
      </c>
      <c r="W862">
        <v>1</v>
      </c>
      <c r="X862">
        <v>1</v>
      </c>
      <c r="Y862">
        <v>1</v>
      </c>
      <c r="Z862">
        <v>1</v>
      </c>
      <c r="AA862">
        <v>1</v>
      </c>
      <c r="AB862">
        <v>1</v>
      </c>
      <c r="AC862">
        <v>1</v>
      </c>
      <c r="AD862">
        <v>1</v>
      </c>
      <c r="AE862">
        <v>1</v>
      </c>
      <c r="AF862">
        <v>1</v>
      </c>
      <c r="AG862">
        <v>1</v>
      </c>
      <c r="AH862">
        <v>1</v>
      </c>
      <c r="AI862">
        <v>1</v>
      </c>
      <c r="AJ862">
        <v>1</v>
      </c>
      <c r="AK862">
        <v>1</v>
      </c>
      <c r="AL862">
        <v>0</v>
      </c>
      <c r="AM862" s="49" t="s">
        <v>380</v>
      </c>
      <c r="AN862" s="49" t="s">
        <v>6</v>
      </c>
      <c r="AO862" s="49" t="s">
        <v>9</v>
      </c>
      <c r="AP862" s="49" t="s">
        <v>494</v>
      </c>
      <c r="AQ862" s="49" t="s">
        <v>9</v>
      </c>
      <c r="AR862" s="49" t="s">
        <v>487</v>
      </c>
      <c r="AS862" s="49" t="s">
        <v>488</v>
      </c>
      <c r="AT862" s="49" t="s">
        <v>489</v>
      </c>
    </row>
    <row r="863" spans="1:46" x14ac:dyDescent="0.25">
      <c r="A863">
        <v>5</v>
      </c>
      <c r="B863" t="s">
        <v>387</v>
      </c>
      <c r="C863" t="s">
        <v>387</v>
      </c>
      <c r="D863" t="s">
        <v>388</v>
      </c>
      <c r="E863" t="s">
        <v>616</v>
      </c>
      <c r="F863" t="s">
        <v>617</v>
      </c>
      <c r="G863">
        <v>1</v>
      </c>
      <c r="H863">
        <v>1</v>
      </c>
      <c r="I863">
        <v>1</v>
      </c>
      <c r="J863">
        <v>1</v>
      </c>
      <c r="K863">
        <v>1</v>
      </c>
      <c r="L863">
        <v>1</v>
      </c>
      <c r="M863">
        <v>1</v>
      </c>
      <c r="N863">
        <v>1</v>
      </c>
      <c r="O863">
        <v>1</v>
      </c>
      <c r="P863">
        <v>1</v>
      </c>
      <c r="Q863">
        <v>1</v>
      </c>
      <c r="R863">
        <v>1</v>
      </c>
      <c r="S863">
        <v>1</v>
      </c>
      <c r="T863">
        <v>1</v>
      </c>
      <c r="U863">
        <v>1</v>
      </c>
      <c r="V863">
        <v>1</v>
      </c>
      <c r="W863">
        <v>1</v>
      </c>
      <c r="X863">
        <v>1</v>
      </c>
      <c r="Y863">
        <v>1</v>
      </c>
      <c r="Z863">
        <v>1</v>
      </c>
      <c r="AA863">
        <v>1</v>
      </c>
      <c r="AB863">
        <v>1</v>
      </c>
      <c r="AC863">
        <v>1</v>
      </c>
      <c r="AD863">
        <v>1</v>
      </c>
      <c r="AE863">
        <v>1</v>
      </c>
      <c r="AF863">
        <v>1</v>
      </c>
      <c r="AG863">
        <v>1</v>
      </c>
      <c r="AH863">
        <v>1</v>
      </c>
      <c r="AI863">
        <v>1</v>
      </c>
      <c r="AJ863">
        <v>1</v>
      </c>
      <c r="AK863">
        <v>1</v>
      </c>
      <c r="AL863">
        <v>1</v>
      </c>
      <c r="AM863" s="49" t="s">
        <v>388</v>
      </c>
      <c r="AN863" s="49" t="s">
        <v>14</v>
      </c>
      <c r="AO863" s="49" t="s">
        <v>507</v>
      </c>
      <c r="AP863" s="49" t="s">
        <v>505</v>
      </c>
      <c r="AQ863" s="49" t="s">
        <v>13</v>
      </c>
      <c r="AR863" s="49" t="s">
        <v>487</v>
      </c>
      <c r="AS863" s="49" t="s">
        <v>488</v>
      </c>
      <c r="AT863" s="49" t="s">
        <v>489</v>
      </c>
    </row>
    <row r="864" spans="1:46" x14ac:dyDescent="0.25">
      <c r="A864">
        <v>5</v>
      </c>
      <c r="B864" t="s">
        <v>385</v>
      </c>
      <c r="C864" t="s">
        <v>385</v>
      </c>
      <c r="D864" t="s">
        <v>386</v>
      </c>
      <c r="E864" t="s">
        <v>616</v>
      </c>
      <c r="F864" t="s">
        <v>617</v>
      </c>
      <c r="G864">
        <v>1</v>
      </c>
      <c r="H864">
        <v>1</v>
      </c>
      <c r="I864">
        <v>1</v>
      </c>
      <c r="J864">
        <v>1</v>
      </c>
      <c r="K864">
        <v>1</v>
      </c>
      <c r="L864">
        <v>1</v>
      </c>
      <c r="M864">
        <v>1</v>
      </c>
      <c r="N864">
        <v>1</v>
      </c>
      <c r="O864">
        <v>1</v>
      </c>
      <c r="P864">
        <v>1</v>
      </c>
      <c r="Q864">
        <v>1</v>
      </c>
      <c r="R864">
        <v>1</v>
      </c>
      <c r="S864">
        <v>1</v>
      </c>
      <c r="T864">
        <v>1</v>
      </c>
      <c r="U864">
        <v>1</v>
      </c>
      <c r="V864">
        <v>1</v>
      </c>
      <c r="W864">
        <v>1</v>
      </c>
      <c r="X864">
        <v>1</v>
      </c>
      <c r="Y864">
        <v>1</v>
      </c>
      <c r="Z864">
        <v>1</v>
      </c>
      <c r="AA864">
        <v>1</v>
      </c>
      <c r="AB864">
        <v>1</v>
      </c>
      <c r="AC864">
        <v>1</v>
      </c>
      <c r="AD864">
        <v>1</v>
      </c>
      <c r="AE864">
        <v>1</v>
      </c>
      <c r="AF864">
        <v>1</v>
      </c>
      <c r="AG864">
        <v>1</v>
      </c>
      <c r="AH864">
        <v>1</v>
      </c>
      <c r="AI864">
        <v>1</v>
      </c>
      <c r="AJ864">
        <v>1</v>
      </c>
      <c r="AK864">
        <v>1</v>
      </c>
      <c r="AL864">
        <v>0</v>
      </c>
      <c r="AM864" s="49" t="s">
        <v>386</v>
      </c>
      <c r="AN864" s="49" t="s">
        <v>14</v>
      </c>
      <c r="AO864" s="49" t="s">
        <v>506</v>
      </c>
      <c r="AP864" s="49" t="s">
        <v>505</v>
      </c>
      <c r="AQ864" s="49" t="s">
        <v>10</v>
      </c>
      <c r="AR864" s="49" t="s">
        <v>487</v>
      </c>
      <c r="AS864" s="49" t="s">
        <v>488</v>
      </c>
      <c r="AT864" s="49" t="s">
        <v>489</v>
      </c>
    </row>
    <row r="865" spans="1:46" x14ac:dyDescent="0.25">
      <c r="A865">
        <v>5</v>
      </c>
      <c r="B865" t="s">
        <v>389</v>
      </c>
      <c r="C865" t="s">
        <v>389</v>
      </c>
      <c r="D865" t="s">
        <v>432</v>
      </c>
      <c r="E865" t="s">
        <v>616</v>
      </c>
      <c r="F865" t="s">
        <v>617</v>
      </c>
      <c r="G865">
        <v>1</v>
      </c>
      <c r="H865">
        <v>1</v>
      </c>
      <c r="I865">
        <v>1</v>
      </c>
      <c r="J865">
        <v>1</v>
      </c>
      <c r="K865">
        <v>1</v>
      </c>
      <c r="L865">
        <v>1</v>
      </c>
      <c r="M865">
        <v>1</v>
      </c>
      <c r="N865">
        <v>1</v>
      </c>
      <c r="O865">
        <v>1</v>
      </c>
      <c r="P865">
        <v>1</v>
      </c>
      <c r="Q865">
        <v>1</v>
      </c>
      <c r="R865">
        <v>1</v>
      </c>
      <c r="S865">
        <v>1</v>
      </c>
      <c r="T865">
        <v>1</v>
      </c>
      <c r="U865">
        <v>1</v>
      </c>
      <c r="V865">
        <v>1</v>
      </c>
      <c r="W865">
        <v>1</v>
      </c>
      <c r="X865">
        <v>1</v>
      </c>
      <c r="Y865">
        <v>1</v>
      </c>
      <c r="Z865">
        <v>1</v>
      </c>
      <c r="AA865">
        <v>1</v>
      </c>
      <c r="AB865">
        <v>1</v>
      </c>
      <c r="AC865">
        <v>1</v>
      </c>
      <c r="AD865">
        <v>1</v>
      </c>
      <c r="AE865">
        <v>1</v>
      </c>
      <c r="AF865">
        <v>1</v>
      </c>
      <c r="AG865">
        <v>1</v>
      </c>
      <c r="AH865">
        <v>1</v>
      </c>
      <c r="AI865">
        <v>1</v>
      </c>
      <c r="AJ865">
        <v>1</v>
      </c>
      <c r="AK865">
        <v>1</v>
      </c>
      <c r="AL865">
        <v>0</v>
      </c>
      <c r="AM865" s="49" t="s">
        <v>432</v>
      </c>
      <c r="AN865" s="49" t="s">
        <v>14</v>
      </c>
      <c r="AO865" s="49" t="s">
        <v>485</v>
      </c>
      <c r="AP865" s="49" t="s">
        <v>494</v>
      </c>
      <c r="AQ865" s="49" t="s">
        <v>11</v>
      </c>
      <c r="AR865" s="49" t="s">
        <v>487</v>
      </c>
      <c r="AS865" s="49" t="s">
        <v>496</v>
      </c>
      <c r="AT865" s="49" t="s">
        <v>497</v>
      </c>
    </row>
    <row r="866" spans="1:46" x14ac:dyDescent="0.25">
      <c r="A866">
        <v>5</v>
      </c>
      <c r="B866" t="s">
        <v>392</v>
      </c>
      <c r="C866" t="s">
        <v>392</v>
      </c>
      <c r="D866" t="s">
        <v>433</v>
      </c>
      <c r="E866" t="s">
        <v>616</v>
      </c>
      <c r="F866" t="s">
        <v>617</v>
      </c>
      <c r="G866">
        <v>1</v>
      </c>
      <c r="H866">
        <v>1</v>
      </c>
      <c r="I866">
        <v>1</v>
      </c>
      <c r="J866">
        <v>1</v>
      </c>
      <c r="K866">
        <v>1</v>
      </c>
      <c r="L866">
        <v>1</v>
      </c>
      <c r="M866">
        <v>1</v>
      </c>
      <c r="N866">
        <v>1</v>
      </c>
      <c r="O866">
        <v>1</v>
      </c>
      <c r="P866">
        <v>1</v>
      </c>
      <c r="Q866">
        <v>1</v>
      </c>
      <c r="R866">
        <v>1</v>
      </c>
      <c r="S866">
        <v>1</v>
      </c>
      <c r="T866">
        <v>1</v>
      </c>
      <c r="U866">
        <v>1</v>
      </c>
      <c r="V866">
        <v>1</v>
      </c>
      <c r="W866">
        <v>1</v>
      </c>
      <c r="X866">
        <v>1</v>
      </c>
      <c r="Y866">
        <v>1</v>
      </c>
      <c r="Z866">
        <v>1</v>
      </c>
      <c r="AA866">
        <v>1</v>
      </c>
      <c r="AB866">
        <v>1</v>
      </c>
      <c r="AC866">
        <v>1</v>
      </c>
      <c r="AD866">
        <v>1</v>
      </c>
      <c r="AE866">
        <v>1</v>
      </c>
      <c r="AF866">
        <v>1</v>
      </c>
      <c r="AG866">
        <v>1</v>
      </c>
      <c r="AH866">
        <v>1</v>
      </c>
      <c r="AI866">
        <v>1</v>
      </c>
      <c r="AJ866">
        <v>1</v>
      </c>
      <c r="AK866">
        <v>1</v>
      </c>
      <c r="AL866">
        <v>0</v>
      </c>
      <c r="AM866" s="49" t="s">
        <v>433</v>
      </c>
      <c r="AN866" s="49" t="s">
        <v>14</v>
      </c>
      <c r="AO866" s="49" t="s">
        <v>506</v>
      </c>
      <c r="AP866" s="49" t="s">
        <v>493</v>
      </c>
      <c r="AQ866" s="49" t="s">
        <v>10</v>
      </c>
      <c r="AR866" s="49" t="s">
        <v>495</v>
      </c>
      <c r="AS866" s="49" t="s">
        <v>496</v>
      </c>
      <c r="AT866" s="49" t="s">
        <v>497</v>
      </c>
    </row>
    <row r="867" spans="1:46" x14ac:dyDescent="0.25">
      <c r="A867">
        <v>5</v>
      </c>
      <c r="B867" t="s">
        <v>393</v>
      </c>
      <c r="C867" t="s">
        <v>393</v>
      </c>
      <c r="D867" t="s">
        <v>394</v>
      </c>
      <c r="E867" t="s">
        <v>616</v>
      </c>
      <c r="F867" t="s">
        <v>617</v>
      </c>
      <c r="G867">
        <v>1</v>
      </c>
      <c r="H867">
        <v>1</v>
      </c>
      <c r="I867">
        <v>1</v>
      </c>
      <c r="J867">
        <v>1</v>
      </c>
      <c r="K867">
        <v>1</v>
      </c>
      <c r="L867">
        <v>1</v>
      </c>
      <c r="M867">
        <v>1</v>
      </c>
      <c r="N867">
        <v>1</v>
      </c>
      <c r="O867">
        <v>1</v>
      </c>
      <c r="P867">
        <v>1</v>
      </c>
      <c r="Q867">
        <v>1</v>
      </c>
      <c r="R867">
        <v>1</v>
      </c>
      <c r="S867">
        <v>1</v>
      </c>
      <c r="T867">
        <v>1</v>
      </c>
      <c r="U867">
        <v>1</v>
      </c>
      <c r="V867">
        <v>1</v>
      </c>
      <c r="W867">
        <v>1</v>
      </c>
      <c r="X867">
        <v>1</v>
      </c>
      <c r="Y867">
        <v>1</v>
      </c>
      <c r="Z867">
        <v>1</v>
      </c>
      <c r="AA867">
        <v>1</v>
      </c>
      <c r="AB867">
        <v>1</v>
      </c>
      <c r="AC867">
        <v>1</v>
      </c>
      <c r="AD867">
        <v>1</v>
      </c>
      <c r="AE867">
        <v>1</v>
      </c>
      <c r="AF867">
        <v>1</v>
      </c>
      <c r="AG867">
        <v>1</v>
      </c>
      <c r="AH867">
        <v>1</v>
      </c>
      <c r="AI867">
        <v>1</v>
      </c>
      <c r="AJ867">
        <v>1</v>
      </c>
      <c r="AK867">
        <v>1</v>
      </c>
      <c r="AL867">
        <v>0</v>
      </c>
      <c r="AM867" s="49" t="s">
        <v>394</v>
      </c>
      <c r="AN867" s="49" t="s">
        <v>14</v>
      </c>
      <c r="AO867" s="49" t="s">
        <v>485</v>
      </c>
      <c r="AP867" s="49" t="s">
        <v>494</v>
      </c>
      <c r="AQ867" s="49" t="s">
        <v>11</v>
      </c>
      <c r="AR867" s="49" t="s">
        <v>487</v>
      </c>
      <c r="AS867" s="49" t="s">
        <v>488</v>
      </c>
      <c r="AT867" s="49" t="s">
        <v>489</v>
      </c>
    </row>
    <row r="868" spans="1:46" x14ac:dyDescent="0.25">
      <c r="A868">
        <v>5</v>
      </c>
      <c r="B868" t="s">
        <v>493</v>
      </c>
      <c r="C868" t="s">
        <v>609</v>
      </c>
      <c r="D868" t="s">
        <v>56</v>
      </c>
      <c r="E868" t="s">
        <v>616</v>
      </c>
      <c r="F868" t="s">
        <v>617</v>
      </c>
      <c r="G868">
        <v>1</v>
      </c>
      <c r="H868">
        <v>1</v>
      </c>
      <c r="I868">
        <v>1</v>
      </c>
      <c r="J868">
        <v>1</v>
      </c>
      <c r="K868">
        <v>1</v>
      </c>
      <c r="L868">
        <v>1</v>
      </c>
      <c r="M868">
        <v>1</v>
      </c>
      <c r="N868">
        <v>1</v>
      </c>
      <c r="O868">
        <v>1</v>
      </c>
      <c r="P868">
        <v>1</v>
      </c>
      <c r="Q868">
        <v>1</v>
      </c>
      <c r="R868">
        <v>1</v>
      </c>
      <c r="S868">
        <v>1</v>
      </c>
      <c r="T868">
        <v>1</v>
      </c>
      <c r="U868">
        <v>1</v>
      </c>
      <c r="V868">
        <v>1</v>
      </c>
      <c r="W868">
        <v>1</v>
      </c>
      <c r="X868">
        <v>1</v>
      </c>
      <c r="Y868">
        <v>1</v>
      </c>
      <c r="Z868">
        <v>1</v>
      </c>
      <c r="AA868">
        <v>1</v>
      </c>
      <c r="AB868">
        <v>1</v>
      </c>
      <c r="AC868">
        <v>1</v>
      </c>
      <c r="AD868">
        <v>1</v>
      </c>
      <c r="AE868">
        <v>1</v>
      </c>
      <c r="AF868">
        <v>1</v>
      </c>
      <c r="AG868">
        <v>1</v>
      </c>
      <c r="AH868">
        <v>1</v>
      </c>
      <c r="AI868">
        <v>1</v>
      </c>
      <c r="AJ868">
        <v>1</v>
      </c>
      <c r="AK868">
        <v>1</v>
      </c>
      <c r="AL868">
        <v>0</v>
      </c>
      <c r="AM868" s="49" t="e">
        <v>#N/A</v>
      </c>
      <c r="AN868" s="49" t="e">
        <v>#N/A</v>
      </c>
      <c r="AO868" s="49" t="e">
        <v>#N/A</v>
      </c>
      <c r="AP868" s="49" t="e">
        <v>#N/A</v>
      </c>
      <c r="AQ868" s="49" t="e">
        <v>#N/A</v>
      </c>
      <c r="AR868" s="49" t="e">
        <v>#N/A</v>
      </c>
      <c r="AS868" s="49" t="e">
        <v>#N/A</v>
      </c>
      <c r="AT868" s="49" t="e">
        <v>#N/A</v>
      </c>
    </row>
    <row r="869" spans="1:46" x14ac:dyDescent="0.25">
      <c r="A869">
        <v>5</v>
      </c>
      <c r="B869" t="s">
        <v>399</v>
      </c>
      <c r="C869" t="s">
        <v>399</v>
      </c>
      <c r="D869" t="s">
        <v>434</v>
      </c>
      <c r="E869" t="s">
        <v>616</v>
      </c>
      <c r="F869" t="s">
        <v>617</v>
      </c>
      <c r="G869">
        <v>1</v>
      </c>
      <c r="H869">
        <v>1</v>
      </c>
      <c r="I869">
        <v>1</v>
      </c>
      <c r="J869">
        <v>1</v>
      </c>
      <c r="K869">
        <v>1</v>
      </c>
      <c r="L869">
        <v>1</v>
      </c>
      <c r="M869">
        <v>1</v>
      </c>
      <c r="N869">
        <v>1</v>
      </c>
      <c r="O869">
        <v>1</v>
      </c>
      <c r="P869">
        <v>1</v>
      </c>
      <c r="Q869">
        <v>1</v>
      </c>
      <c r="R869">
        <v>1</v>
      </c>
      <c r="S869">
        <v>1</v>
      </c>
      <c r="T869">
        <v>1</v>
      </c>
      <c r="U869">
        <v>1</v>
      </c>
      <c r="V869">
        <v>1</v>
      </c>
      <c r="W869">
        <v>1</v>
      </c>
      <c r="X869">
        <v>1</v>
      </c>
      <c r="Y869">
        <v>1</v>
      </c>
      <c r="Z869">
        <v>1</v>
      </c>
      <c r="AA869">
        <v>1</v>
      </c>
      <c r="AB869">
        <v>1</v>
      </c>
      <c r="AC869">
        <v>1</v>
      </c>
      <c r="AD869">
        <v>1</v>
      </c>
      <c r="AE869">
        <v>1</v>
      </c>
      <c r="AF869">
        <v>1</v>
      </c>
      <c r="AG869">
        <v>1</v>
      </c>
      <c r="AH869">
        <v>1</v>
      </c>
      <c r="AI869">
        <v>1</v>
      </c>
      <c r="AJ869">
        <v>1</v>
      </c>
      <c r="AK869">
        <v>1</v>
      </c>
      <c r="AL869">
        <v>0</v>
      </c>
      <c r="AM869" s="49" t="s">
        <v>434</v>
      </c>
      <c r="AN869" s="49" t="s">
        <v>14</v>
      </c>
      <c r="AO869" s="49" t="s">
        <v>485</v>
      </c>
      <c r="AP869" s="49" t="s">
        <v>486</v>
      </c>
      <c r="AQ869" s="49" t="s">
        <v>11</v>
      </c>
      <c r="AR869" s="49" t="s">
        <v>487</v>
      </c>
      <c r="AS869" s="49" t="s">
        <v>496</v>
      </c>
      <c r="AT869" s="49" t="s">
        <v>497</v>
      </c>
    </row>
    <row r="870" spans="1:46" x14ac:dyDescent="0.25">
      <c r="A870">
        <v>5</v>
      </c>
      <c r="B870" t="s">
        <v>402</v>
      </c>
      <c r="C870" t="s">
        <v>402</v>
      </c>
      <c r="D870" t="s">
        <v>403</v>
      </c>
      <c r="E870" t="s">
        <v>616</v>
      </c>
      <c r="F870" t="s">
        <v>617</v>
      </c>
      <c r="G870">
        <v>1</v>
      </c>
      <c r="H870">
        <v>1</v>
      </c>
      <c r="I870">
        <v>1</v>
      </c>
      <c r="J870">
        <v>1</v>
      </c>
      <c r="K870">
        <v>1</v>
      </c>
      <c r="L870">
        <v>1</v>
      </c>
      <c r="M870">
        <v>1</v>
      </c>
      <c r="N870">
        <v>1</v>
      </c>
      <c r="O870">
        <v>1</v>
      </c>
      <c r="P870">
        <v>1</v>
      </c>
      <c r="Q870">
        <v>1</v>
      </c>
      <c r="R870">
        <v>1</v>
      </c>
      <c r="S870">
        <v>1</v>
      </c>
      <c r="T870">
        <v>1</v>
      </c>
      <c r="U870">
        <v>1</v>
      </c>
      <c r="V870">
        <v>1</v>
      </c>
      <c r="W870">
        <v>1</v>
      </c>
      <c r="X870">
        <v>1</v>
      </c>
      <c r="Y870">
        <v>1</v>
      </c>
      <c r="Z870">
        <v>1</v>
      </c>
      <c r="AA870">
        <v>1</v>
      </c>
      <c r="AB870">
        <v>1</v>
      </c>
      <c r="AC870">
        <v>1</v>
      </c>
      <c r="AD870">
        <v>1</v>
      </c>
      <c r="AE870">
        <v>1</v>
      </c>
      <c r="AF870">
        <v>1</v>
      </c>
      <c r="AG870">
        <v>1</v>
      </c>
      <c r="AH870">
        <v>1</v>
      </c>
      <c r="AI870">
        <v>1</v>
      </c>
      <c r="AJ870">
        <v>1</v>
      </c>
      <c r="AK870">
        <v>1</v>
      </c>
      <c r="AL870">
        <v>0</v>
      </c>
      <c r="AM870" s="49" t="s">
        <v>403</v>
      </c>
      <c r="AN870" s="49" t="s">
        <v>4</v>
      </c>
      <c r="AO870" s="49" t="s">
        <v>9</v>
      </c>
      <c r="AP870" s="49" t="s">
        <v>494</v>
      </c>
      <c r="AQ870" s="49" t="s">
        <v>9</v>
      </c>
      <c r="AR870" s="49" t="s">
        <v>495</v>
      </c>
      <c r="AS870" s="49" t="s">
        <v>488</v>
      </c>
      <c r="AT870" s="49" t="s">
        <v>489</v>
      </c>
    </row>
    <row r="871" spans="1:46" x14ac:dyDescent="0.25">
      <c r="A871">
        <v>5</v>
      </c>
      <c r="B871" t="s">
        <v>404</v>
      </c>
      <c r="C871" t="s">
        <v>404</v>
      </c>
      <c r="D871" t="s">
        <v>405</v>
      </c>
      <c r="E871" t="s">
        <v>616</v>
      </c>
      <c r="F871" t="s">
        <v>617</v>
      </c>
      <c r="G871">
        <v>1</v>
      </c>
      <c r="H871">
        <v>1</v>
      </c>
      <c r="I871">
        <v>1</v>
      </c>
      <c r="J871">
        <v>1</v>
      </c>
      <c r="K871">
        <v>1</v>
      </c>
      <c r="L871">
        <v>1</v>
      </c>
      <c r="M871">
        <v>1</v>
      </c>
      <c r="N871">
        <v>1</v>
      </c>
      <c r="O871">
        <v>1</v>
      </c>
      <c r="P871">
        <v>1</v>
      </c>
      <c r="Q871">
        <v>1</v>
      </c>
      <c r="R871">
        <v>1</v>
      </c>
      <c r="S871">
        <v>1</v>
      </c>
      <c r="T871">
        <v>1</v>
      </c>
      <c r="U871">
        <v>1</v>
      </c>
      <c r="V871">
        <v>1</v>
      </c>
      <c r="W871">
        <v>1</v>
      </c>
      <c r="X871">
        <v>1</v>
      </c>
      <c r="Y871">
        <v>1</v>
      </c>
      <c r="Z871">
        <v>1</v>
      </c>
      <c r="AA871">
        <v>1</v>
      </c>
      <c r="AB871">
        <v>1</v>
      </c>
      <c r="AC871">
        <v>1</v>
      </c>
      <c r="AD871">
        <v>1</v>
      </c>
      <c r="AE871">
        <v>1</v>
      </c>
      <c r="AF871">
        <v>1</v>
      </c>
      <c r="AG871">
        <v>1</v>
      </c>
      <c r="AH871">
        <v>1</v>
      </c>
      <c r="AI871">
        <v>1</v>
      </c>
      <c r="AJ871">
        <v>1</v>
      </c>
      <c r="AK871">
        <v>1</v>
      </c>
      <c r="AL871">
        <v>0</v>
      </c>
      <c r="AM871" s="49" t="s">
        <v>405</v>
      </c>
      <c r="AN871" s="49" t="s">
        <v>4</v>
      </c>
      <c r="AO871" s="49" t="s">
        <v>9</v>
      </c>
      <c r="AP871" s="49" t="s">
        <v>494</v>
      </c>
      <c r="AQ871" s="49" t="s">
        <v>9</v>
      </c>
      <c r="AR871" s="49" t="s">
        <v>487</v>
      </c>
      <c r="AS871" s="49" t="s">
        <v>488</v>
      </c>
      <c r="AT871" s="49" t="s">
        <v>489</v>
      </c>
    </row>
    <row r="872" spans="1:46" x14ac:dyDescent="0.25">
      <c r="A872">
        <v>6</v>
      </c>
      <c r="B872" t="s">
        <v>537</v>
      </c>
      <c r="C872" t="s">
        <v>537</v>
      </c>
      <c r="D872" t="s">
        <v>538</v>
      </c>
      <c r="E872" t="s">
        <v>618</v>
      </c>
      <c r="F872" t="s">
        <v>619</v>
      </c>
      <c r="G872">
        <v>1</v>
      </c>
      <c r="H872">
        <v>1</v>
      </c>
      <c r="I872">
        <v>1</v>
      </c>
      <c r="J872">
        <v>1</v>
      </c>
      <c r="K872">
        <v>1</v>
      </c>
      <c r="L872">
        <v>1</v>
      </c>
      <c r="M872">
        <v>1</v>
      </c>
      <c r="N872">
        <v>1</v>
      </c>
      <c r="O872">
        <v>1</v>
      </c>
      <c r="P872">
        <v>1</v>
      </c>
      <c r="Q872">
        <v>1</v>
      </c>
      <c r="R872">
        <v>1</v>
      </c>
      <c r="S872">
        <v>1</v>
      </c>
      <c r="T872">
        <v>1</v>
      </c>
      <c r="U872">
        <v>1</v>
      </c>
      <c r="V872">
        <v>1</v>
      </c>
      <c r="W872">
        <v>1</v>
      </c>
      <c r="X872">
        <v>1</v>
      </c>
      <c r="Y872">
        <v>1</v>
      </c>
      <c r="Z872">
        <v>1</v>
      </c>
      <c r="AA872">
        <v>1</v>
      </c>
      <c r="AB872">
        <v>1</v>
      </c>
      <c r="AC872">
        <v>1</v>
      </c>
      <c r="AD872">
        <v>1</v>
      </c>
      <c r="AE872">
        <v>1</v>
      </c>
      <c r="AF872">
        <v>1</v>
      </c>
      <c r="AG872">
        <v>1</v>
      </c>
      <c r="AH872">
        <v>1</v>
      </c>
      <c r="AI872">
        <v>1</v>
      </c>
      <c r="AJ872">
        <v>1</v>
      </c>
      <c r="AK872">
        <v>1</v>
      </c>
      <c r="AL872">
        <v>0</v>
      </c>
      <c r="AM872" s="49" t="e">
        <v>#N/A</v>
      </c>
      <c r="AN872" s="49" t="e">
        <v>#N/A</v>
      </c>
      <c r="AO872" s="49" t="e">
        <v>#N/A</v>
      </c>
      <c r="AP872" s="49" t="e">
        <v>#N/A</v>
      </c>
      <c r="AQ872" s="49" t="e">
        <v>#N/A</v>
      </c>
      <c r="AR872" s="49" t="e">
        <v>#N/A</v>
      </c>
      <c r="AS872" s="49" t="e">
        <v>#N/A</v>
      </c>
      <c r="AT872" s="49" t="e">
        <v>#N/A</v>
      </c>
    </row>
    <row r="873" spans="1:46" x14ac:dyDescent="0.25">
      <c r="A873">
        <v>6</v>
      </c>
      <c r="B873" t="s">
        <v>493</v>
      </c>
      <c r="C873" t="s">
        <v>541</v>
      </c>
      <c r="D873" t="s">
        <v>9</v>
      </c>
      <c r="E873" t="s">
        <v>618</v>
      </c>
      <c r="F873" t="s">
        <v>619</v>
      </c>
      <c r="G873">
        <v>1</v>
      </c>
      <c r="H873">
        <v>1</v>
      </c>
      <c r="I873">
        <v>1</v>
      </c>
      <c r="J873">
        <v>1</v>
      </c>
      <c r="K873">
        <v>1</v>
      </c>
      <c r="L873">
        <v>1</v>
      </c>
      <c r="M873">
        <v>1</v>
      </c>
      <c r="N873">
        <v>1</v>
      </c>
      <c r="O873">
        <v>1</v>
      </c>
      <c r="P873">
        <v>1</v>
      </c>
      <c r="Q873">
        <v>1</v>
      </c>
      <c r="R873">
        <v>1</v>
      </c>
      <c r="S873">
        <v>1</v>
      </c>
      <c r="T873">
        <v>1</v>
      </c>
      <c r="U873">
        <v>1</v>
      </c>
      <c r="V873">
        <v>1</v>
      </c>
      <c r="W873">
        <v>1</v>
      </c>
      <c r="X873">
        <v>1</v>
      </c>
      <c r="Y873">
        <v>1</v>
      </c>
      <c r="Z873">
        <v>1</v>
      </c>
      <c r="AA873">
        <v>1</v>
      </c>
      <c r="AB873">
        <v>1</v>
      </c>
      <c r="AC873">
        <v>1</v>
      </c>
      <c r="AD873">
        <v>1</v>
      </c>
      <c r="AE873">
        <v>1</v>
      </c>
      <c r="AF873">
        <v>1</v>
      </c>
      <c r="AG873">
        <v>1</v>
      </c>
      <c r="AH873">
        <v>1</v>
      </c>
      <c r="AI873">
        <v>1</v>
      </c>
      <c r="AJ873">
        <v>1</v>
      </c>
      <c r="AK873">
        <v>1</v>
      </c>
      <c r="AL873">
        <v>0</v>
      </c>
      <c r="AM873" s="49" t="e">
        <v>#N/A</v>
      </c>
      <c r="AN873" s="49" t="e">
        <v>#N/A</v>
      </c>
      <c r="AO873" s="49" t="e">
        <v>#N/A</v>
      </c>
      <c r="AP873" s="49" t="e">
        <v>#N/A</v>
      </c>
      <c r="AQ873" s="49" t="e">
        <v>#N/A</v>
      </c>
      <c r="AR873" s="49" t="e">
        <v>#N/A</v>
      </c>
      <c r="AS873" s="49" t="e">
        <v>#N/A</v>
      </c>
      <c r="AT873" s="49" t="e">
        <v>#N/A</v>
      </c>
    </row>
    <row r="874" spans="1:46" x14ac:dyDescent="0.25">
      <c r="A874">
        <v>6</v>
      </c>
      <c r="B874" t="s">
        <v>60</v>
      </c>
      <c r="C874" t="s">
        <v>60</v>
      </c>
      <c r="D874" t="s">
        <v>61</v>
      </c>
      <c r="E874" t="s">
        <v>618</v>
      </c>
      <c r="F874" t="s">
        <v>619</v>
      </c>
      <c r="G874">
        <v>1</v>
      </c>
      <c r="H874">
        <v>1</v>
      </c>
      <c r="I874">
        <v>1</v>
      </c>
      <c r="J874">
        <v>1</v>
      </c>
      <c r="K874">
        <v>1</v>
      </c>
      <c r="L874">
        <v>1</v>
      </c>
      <c r="M874">
        <v>1</v>
      </c>
      <c r="N874">
        <v>1</v>
      </c>
      <c r="O874">
        <v>1</v>
      </c>
      <c r="P874">
        <v>1</v>
      </c>
      <c r="Q874">
        <v>1</v>
      </c>
      <c r="R874">
        <v>1</v>
      </c>
      <c r="S874">
        <v>1</v>
      </c>
      <c r="T874">
        <v>1</v>
      </c>
      <c r="U874">
        <v>1</v>
      </c>
      <c r="V874">
        <v>1</v>
      </c>
      <c r="W874">
        <v>1</v>
      </c>
      <c r="X874">
        <v>1</v>
      </c>
      <c r="Y874">
        <v>1</v>
      </c>
      <c r="Z874">
        <v>1</v>
      </c>
      <c r="AA874">
        <v>1</v>
      </c>
      <c r="AB874">
        <v>1</v>
      </c>
      <c r="AC874">
        <v>1</v>
      </c>
      <c r="AD874">
        <v>1</v>
      </c>
      <c r="AE874">
        <v>1</v>
      </c>
      <c r="AF874">
        <v>1</v>
      </c>
      <c r="AG874">
        <v>1</v>
      </c>
      <c r="AH874">
        <v>1</v>
      </c>
      <c r="AI874">
        <v>1</v>
      </c>
      <c r="AJ874">
        <v>1</v>
      </c>
      <c r="AK874">
        <v>1</v>
      </c>
      <c r="AL874">
        <v>1</v>
      </c>
      <c r="AM874" s="49" t="s">
        <v>61</v>
      </c>
      <c r="AN874" s="49" t="s">
        <v>14</v>
      </c>
      <c r="AO874" s="49" t="s">
        <v>500</v>
      </c>
      <c r="AP874" s="49" t="s">
        <v>501</v>
      </c>
      <c r="AQ874" s="49" t="s">
        <v>502</v>
      </c>
      <c r="AR874" s="49" t="s">
        <v>487</v>
      </c>
      <c r="AS874" s="49" t="s">
        <v>488</v>
      </c>
      <c r="AT874" s="49" t="s">
        <v>489</v>
      </c>
    </row>
    <row r="875" spans="1:46" x14ac:dyDescent="0.25">
      <c r="A875">
        <v>6</v>
      </c>
      <c r="B875" t="s">
        <v>148</v>
      </c>
      <c r="C875" t="s">
        <v>148</v>
      </c>
      <c r="D875" t="s">
        <v>411</v>
      </c>
      <c r="E875" t="s">
        <v>618</v>
      </c>
      <c r="F875" t="s">
        <v>619</v>
      </c>
      <c r="G875">
        <v>1</v>
      </c>
      <c r="H875">
        <v>1</v>
      </c>
      <c r="I875">
        <v>1</v>
      </c>
      <c r="J875">
        <v>1</v>
      </c>
      <c r="K875">
        <v>1</v>
      </c>
      <c r="L875">
        <v>1</v>
      </c>
      <c r="M875">
        <v>1</v>
      </c>
      <c r="N875">
        <v>1</v>
      </c>
      <c r="O875">
        <v>1</v>
      </c>
      <c r="P875">
        <v>1</v>
      </c>
      <c r="Q875">
        <v>1</v>
      </c>
      <c r="R875">
        <v>1</v>
      </c>
      <c r="S875">
        <v>1</v>
      </c>
      <c r="T875">
        <v>1</v>
      </c>
      <c r="U875">
        <v>1</v>
      </c>
      <c r="V875">
        <v>1</v>
      </c>
      <c r="W875">
        <v>1</v>
      </c>
      <c r="X875">
        <v>1</v>
      </c>
      <c r="Y875">
        <v>1</v>
      </c>
      <c r="Z875">
        <v>1</v>
      </c>
      <c r="AA875">
        <v>1</v>
      </c>
      <c r="AB875">
        <v>1</v>
      </c>
      <c r="AC875">
        <v>1</v>
      </c>
      <c r="AD875">
        <v>1</v>
      </c>
      <c r="AE875">
        <v>1</v>
      </c>
      <c r="AF875">
        <v>1</v>
      </c>
      <c r="AG875">
        <v>1</v>
      </c>
      <c r="AH875">
        <v>1</v>
      </c>
      <c r="AI875">
        <v>1</v>
      </c>
      <c r="AJ875">
        <v>1</v>
      </c>
      <c r="AK875">
        <v>1</v>
      </c>
      <c r="AL875">
        <v>0</v>
      </c>
      <c r="AM875" s="49" t="s">
        <v>411</v>
      </c>
      <c r="AN875" s="49" t="s">
        <v>7</v>
      </c>
      <c r="AO875" s="49" t="s">
        <v>9</v>
      </c>
      <c r="AP875" s="49" t="s">
        <v>494</v>
      </c>
      <c r="AQ875" s="49" t="s">
        <v>9</v>
      </c>
      <c r="AR875" s="49" t="s">
        <v>495</v>
      </c>
      <c r="AS875" s="49" t="s">
        <v>496</v>
      </c>
      <c r="AT875" s="49" t="s">
        <v>497</v>
      </c>
    </row>
    <row r="876" spans="1:46" x14ac:dyDescent="0.25">
      <c r="A876">
        <v>6</v>
      </c>
      <c r="B876" t="s">
        <v>59</v>
      </c>
      <c r="C876" t="s">
        <v>59</v>
      </c>
      <c r="D876" t="s">
        <v>406</v>
      </c>
      <c r="E876" t="s">
        <v>618</v>
      </c>
      <c r="F876" t="s">
        <v>619</v>
      </c>
      <c r="G876">
        <v>1</v>
      </c>
      <c r="H876">
        <v>1</v>
      </c>
      <c r="I876">
        <v>1</v>
      </c>
      <c r="J876">
        <v>1</v>
      </c>
      <c r="K876">
        <v>1</v>
      </c>
      <c r="L876">
        <v>1</v>
      </c>
      <c r="M876">
        <v>1</v>
      </c>
      <c r="N876">
        <v>1</v>
      </c>
      <c r="O876">
        <v>1</v>
      </c>
      <c r="P876">
        <v>1</v>
      </c>
      <c r="Q876">
        <v>1</v>
      </c>
      <c r="R876">
        <v>1</v>
      </c>
      <c r="S876">
        <v>1</v>
      </c>
      <c r="T876">
        <v>1</v>
      </c>
      <c r="U876">
        <v>1</v>
      </c>
      <c r="V876">
        <v>1</v>
      </c>
      <c r="W876">
        <v>1</v>
      </c>
      <c r="X876">
        <v>1</v>
      </c>
      <c r="Y876">
        <v>1</v>
      </c>
      <c r="Z876">
        <v>1</v>
      </c>
      <c r="AA876">
        <v>1</v>
      </c>
      <c r="AB876">
        <v>1</v>
      </c>
      <c r="AC876">
        <v>1</v>
      </c>
      <c r="AD876">
        <v>1</v>
      </c>
      <c r="AE876">
        <v>1</v>
      </c>
      <c r="AF876">
        <v>1</v>
      </c>
      <c r="AG876">
        <v>1</v>
      </c>
      <c r="AH876">
        <v>1</v>
      </c>
      <c r="AI876">
        <v>1</v>
      </c>
      <c r="AJ876">
        <v>1</v>
      </c>
      <c r="AK876">
        <v>1</v>
      </c>
      <c r="AL876">
        <v>0</v>
      </c>
      <c r="AM876" s="49" t="s">
        <v>406</v>
      </c>
      <c r="AN876" s="49" t="s">
        <v>4</v>
      </c>
      <c r="AO876" s="49" t="s">
        <v>9</v>
      </c>
      <c r="AP876" s="49" t="s">
        <v>494</v>
      </c>
      <c r="AQ876" s="49" t="s">
        <v>9</v>
      </c>
      <c r="AR876" s="49" t="s">
        <v>495</v>
      </c>
      <c r="AS876" s="49" t="s">
        <v>496</v>
      </c>
      <c r="AT876" s="49" t="s">
        <v>497</v>
      </c>
    </row>
    <row r="877" spans="1:46" x14ac:dyDescent="0.25">
      <c r="A877">
        <v>6</v>
      </c>
      <c r="B877" t="s">
        <v>63</v>
      </c>
      <c r="C877" t="s">
        <v>63</v>
      </c>
      <c r="D877" t="s">
        <v>64</v>
      </c>
      <c r="E877" t="s">
        <v>618</v>
      </c>
      <c r="F877" t="s">
        <v>619</v>
      </c>
      <c r="G877">
        <v>1</v>
      </c>
      <c r="H877">
        <v>1</v>
      </c>
      <c r="I877">
        <v>1</v>
      </c>
      <c r="J877">
        <v>1</v>
      </c>
      <c r="K877">
        <v>1</v>
      </c>
      <c r="L877">
        <v>1</v>
      </c>
      <c r="M877">
        <v>1</v>
      </c>
      <c r="N877">
        <v>1</v>
      </c>
      <c r="O877">
        <v>1</v>
      </c>
      <c r="P877">
        <v>1</v>
      </c>
      <c r="Q877">
        <v>1</v>
      </c>
      <c r="R877">
        <v>1</v>
      </c>
      <c r="S877">
        <v>1</v>
      </c>
      <c r="T877">
        <v>1</v>
      </c>
      <c r="U877">
        <v>1</v>
      </c>
      <c r="V877">
        <v>1</v>
      </c>
      <c r="W877">
        <v>1</v>
      </c>
      <c r="X877">
        <v>1</v>
      </c>
      <c r="Y877">
        <v>1</v>
      </c>
      <c r="Z877">
        <v>1</v>
      </c>
      <c r="AA877">
        <v>1</v>
      </c>
      <c r="AB877">
        <v>1</v>
      </c>
      <c r="AC877">
        <v>1</v>
      </c>
      <c r="AD877">
        <v>1</v>
      </c>
      <c r="AE877">
        <v>1</v>
      </c>
      <c r="AF877">
        <v>1</v>
      </c>
      <c r="AG877">
        <v>1</v>
      </c>
      <c r="AH877">
        <v>1</v>
      </c>
      <c r="AI877">
        <v>1</v>
      </c>
      <c r="AJ877">
        <v>1</v>
      </c>
      <c r="AK877">
        <v>1</v>
      </c>
      <c r="AL877">
        <v>1</v>
      </c>
      <c r="AM877" s="49" t="s">
        <v>64</v>
      </c>
      <c r="AN877" s="49" t="s">
        <v>14</v>
      </c>
      <c r="AO877" s="49" t="s">
        <v>506</v>
      </c>
      <c r="AP877" s="49" t="s">
        <v>501</v>
      </c>
      <c r="AQ877" s="49" t="s">
        <v>10</v>
      </c>
      <c r="AR877" s="49" t="s">
        <v>487</v>
      </c>
      <c r="AS877" s="49" t="s">
        <v>488</v>
      </c>
      <c r="AT877" s="49" t="s">
        <v>489</v>
      </c>
    </row>
    <row r="878" spans="1:46" x14ac:dyDescent="0.25">
      <c r="A878">
        <v>6</v>
      </c>
      <c r="B878" t="s">
        <v>65</v>
      </c>
      <c r="C878" t="s">
        <v>65</v>
      </c>
      <c r="D878" t="s">
        <v>66</v>
      </c>
      <c r="E878" t="s">
        <v>618</v>
      </c>
      <c r="F878" t="s">
        <v>619</v>
      </c>
      <c r="G878">
        <v>1</v>
      </c>
      <c r="H878">
        <v>1</v>
      </c>
      <c r="I878">
        <v>1</v>
      </c>
      <c r="J878">
        <v>1</v>
      </c>
      <c r="K878">
        <v>1</v>
      </c>
      <c r="L878">
        <v>1</v>
      </c>
      <c r="M878">
        <v>1</v>
      </c>
      <c r="N878">
        <v>1</v>
      </c>
      <c r="O878">
        <v>1</v>
      </c>
      <c r="P878">
        <v>1</v>
      </c>
      <c r="Q878">
        <v>1</v>
      </c>
      <c r="R878">
        <v>1</v>
      </c>
      <c r="S878">
        <v>1</v>
      </c>
      <c r="T878">
        <v>1</v>
      </c>
      <c r="U878">
        <v>1</v>
      </c>
      <c r="V878">
        <v>1</v>
      </c>
      <c r="W878">
        <v>1</v>
      </c>
      <c r="X878">
        <v>1</v>
      </c>
      <c r="Y878">
        <v>1</v>
      </c>
      <c r="Z878">
        <v>1</v>
      </c>
      <c r="AA878">
        <v>1</v>
      </c>
      <c r="AB878">
        <v>1</v>
      </c>
      <c r="AC878">
        <v>1</v>
      </c>
      <c r="AD878">
        <v>1</v>
      </c>
      <c r="AE878">
        <v>1</v>
      </c>
      <c r="AF878">
        <v>1</v>
      </c>
      <c r="AG878">
        <v>1</v>
      </c>
      <c r="AH878">
        <v>1</v>
      </c>
      <c r="AI878">
        <v>1</v>
      </c>
      <c r="AJ878">
        <v>1</v>
      </c>
      <c r="AK878">
        <v>1</v>
      </c>
      <c r="AL878">
        <v>1</v>
      </c>
      <c r="AM878" s="49" t="s">
        <v>66</v>
      </c>
      <c r="AN878" s="49" t="s">
        <v>14</v>
      </c>
      <c r="AO878" s="49" t="s">
        <v>500</v>
      </c>
      <c r="AP878" s="49" t="s">
        <v>501</v>
      </c>
      <c r="AQ878" s="49" t="s">
        <v>502</v>
      </c>
      <c r="AR878" s="49" t="s">
        <v>487</v>
      </c>
      <c r="AS878" s="49" t="s">
        <v>488</v>
      </c>
      <c r="AT878" s="49" t="s">
        <v>489</v>
      </c>
    </row>
    <row r="879" spans="1:46" x14ac:dyDescent="0.25">
      <c r="A879">
        <v>6</v>
      </c>
      <c r="B879" t="s">
        <v>69</v>
      </c>
      <c r="C879" t="s">
        <v>69</v>
      </c>
      <c r="D879" t="s">
        <v>70</v>
      </c>
      <c r="E879" t="s">
        <v>618</v>
      </c>
      <c r="F879" t="s">
        <v>619</v>
      </c>
      <c r="G879">
        <v>1</v>
      </c>
      <c r="H879">
        <v>1</v>
      </c>
      <c r="I879">
        <v>1</v>
      </c>
      <c r="J879">
        <v>1</v>
      </c>
      <c r="K879">
        <v>1</v>
      </c>
      <c r="L879">
        <v>1</v>
      </c>
      <c r="M879">
        <v>1</v>
      </c>
      <c r="N879">
        <v>1</v>
      </c>
      <c r="O879">
        <v>1</v>
      </c>
      <c r="P879">
        <v>1</v>
      </c>
      <c r="Q879">
        <v>1</v>
      </c>
      <c r="R879">
        <v>1</v>
      </c>
      <c r="S879">
        <v>1</v>
      </c>
      <c r="T879">
        <v>1</v>
      </c>
      <c r="U879">
        <v>1</v>
      </c>
      <c r="V879">
        <v>1</v>
      </c>
      <c r="W879">
        <v>1</v>
      </c>
      <c r="X879">
        <v>1</v>
      </c>
      <c r="Y879">
        <v>1</v>
      </c>
      <c r="Z879">
        <v>1</v>
      </c>
      <c r="AA879">
        <v>1</v>
      </c>
      <c r="AB879">
        <v>1</v>
      </c>
      <c r="AC879">
        <v>1</v>
      </c>
      <c r="AD879">
        <v>1</v>
      </c>
      <c r="AE879">
        <v>1</v>
      </c>
      <c r="AF879">
        <v>1</v>
      </c>
      <c r="AG879">
        <v>1</v>
      </c>
      <c r="AH879">
        <v>1</v>
      </c>
      <c r="AI879">
        <v>1</v>
      </c>
      <c r="AJ879">
        <v>1</v>
      </c>
      <c r="AK879">
        <v>1</v>
      </c>
      <c r="AL879">
        <v>1</v>
      </c>
      <c r="AM879" s="49" t="s">
        <v>70</v>
      </c>
      <c r="AN879" s="49" t="s">
        <v>14</v>
      </c>
      <c r="AO879" s="49" t="s">
        <v>509</v>
      </c>
      <c r="AP879" s="49" t="s">
        <v>505</v>
      </c>
      <c r="AQ879" s="49" t="s">
        <v>13</v>
      </c>
      <c r="AR879" s="49" t="s">
        <v>487</v>
      </c>
      <c r="AS879" s="49" t="s">
        <v>488</v>
      </c>
      <c r="AT879" s="49" t="s">
        <v>489</v>
      </c>
    </row>
    <row r="880" spans="1:46" x14ac:dyDescent="0.25">
      <c r="A880">
        <v>6</v>
      </c>
      <c r="B880" t="s">
        <v>71</v>
      </c>
      <c r="C880" t="s">
        <v>71</v>
      </c>
      <c r="D880" t="s">
        <v>72</v>
      </c>
      <c r="E880" t="s">
        <v>618</v>
      </c>
      <c r="F880" t="s">
        <v>619</v>
      </c>
      <c r="G880">
        <v>1</v>
      </c>
      <c r="H880">
        <v>1</v>
      </c>
      <c r="I880">
        <v>1</v>
      </c>
      <c r="J880">
        <v>1</v>
      </c>
      <c r="K880">
        <v>1</v>
      </c>
      <c r="L880">
        <v>1</v>
      </c>
      <c r="M880">
        <v>1</v>
      </c>
      <c r="N880">
        <v>1</v>
      </c>
      <c r="O880">
        <v>1</v>
      </c>
      <c r="P880">
        <v>1</v>
      </c>
      <c r="Q880">
        <v>1</v>
      </c>
      <c r="R880">
        <v>1</v>
      </c>
      <c r="S880">
        <v>1</v>
      </c>
      <c r="T880">
        <v>1</v>
      </c>
      <c r="U880">
        <v>1</v>
      </c>
      <c r="V880">
        <v>1</v>
      </c>
      <c r="W880">
        <v>1</v>
      </c>
      <c r="X880">
        <v>1</v>
      </c>
      <c r="Y880">
        <v>1</v>
      </c>
      <c r="Z880">
        <v>1</v>
      </c>
      <c r="AA880">
        <v>1</v>
      </c>
      <c r="AB880">
        <v>1</v>
      </c>
      <c r="AC880">
        <v>1</v>
      </c>
      <c r="AD880">
        <v>1</v>
      </c>
      <c r="AE880">
        <v>1</v>
      </c>
      <c r="AF880">
        <v>1</v>
      </c>
      <c r="AG880">
        <v>1</v>
      </c>
      <c r="AH880">
        <v>1</v>
      </c>
      <c r="AI880">
        <v>1</v>
      </c>
      <c r="AJ880">
        <v>1</v>
      </c>
      <c r="AK880">
        <v>1</v>
      </c>
      <c r="AL880">
        <v>1</v>
      </c>
      <c r="AM880" s="49" t="s">
        <v>72</v>
      </c>
      <c r="AN880" s="49" t="s">
        <v>14</v>
      </c>
      <c r="AO880" s="49" t="s">
        <v>500</v>
      </c>
      <c r="AP880" s="49" t="s">
        <v>505</v>
      </c>
      <c r="AQ880" s="49" t="s">
        <v>13</v>
      </c>
      <c r="AR880" s="49" t="s">
        <v>487</v>
      </c>
      <c r="AS880" s="49" t="s">
        <v>488</v>
      </c>
      <c r="AT880" s="49" t="s">
        <v>489</v>
      </c>
    </row>
    <row r="881" spans="1:46" x14ac:dyDescent="0.25">
      <c r="A881">
        <v>6</v>
      </c>
      <c r="B881" t="s">
        <v>73</v>
      </c>
      <c r="C881" t="s">
        <v>73</v>
      </c>
      <c r="D881" t="s">
        <v>408</v>
      </c>
      <c r="E881" t="s">
        <v>618</v>
      </c>
      <c r="F881" t="s">
        <v>619</v>
      </c>
      <c r="G881">
        <v>1</v>
      </c>
      <c r="H881">
        <v>1</v>
      </c>
      <c r="I881">
        <v>1</v>
      </c>
      <c r="J881">
        <v>1</v>
      </c>
      <c r="K881">
        <v>1</v>
      </c>
      <c r="L881">
        <v>1</v>
      </c>
      <c r="M881">
        <v>1</v>
      </c>
      <c r="N881">
        <v>1</v>
      </c>
      <c r="O881">
        <v>1</v>
      </c>
      <c r="P881">
        <v>1</v>
      </c>
      <c r="Q881">
        <v>1</v>
      </c>
      <c r="R881">
        <v>1</v>
      </c>
      <c r="S881">
        <v>1</v>
      </c>
      <c r="T881">
        <v>1</v>
      </c>
      <c r="U881">
        <v>1</v>
      </c>
      <c r="V881">
        <v>1</v>
      </c>
      <c r="W881">
        <v>1</v>
      </c>
      <c r="X881">
        <v>1</v>
      </c>
      <c r="Y881">
        <v>1</v>
      </c>
      <c r="Z881">
        <v>1</v>
      </c>
      <c r="AA881">
        <v>1</v>
      </c>
      <c r="AB881">
        <v>1</v>
      </c>
      <c r="AC881">
        <v>1</v>
      </c>
      <c r="AD881">
        <v>1</v>
      </c>
      <c r="AE881">
        <v>1</v>
      </c>
      <c r="AF881">
        <v>1</v>
      </c>
      <c r="AG881">
        <v>1</v>
      </c>
      <c r="AH881">
        <v>1</v>
      </c>
      <c r="AI881">
        <v>1</v>
      </c>
      <c r="AJ881">
        <v>1</v>
      </c>
      <c r="AK881">
        <v>1</v>
      </c>
      <c r="AL881">
        <v>1</v>
      </c>
      <c r="AM881" s="49" t="s">
        <v>408</v>
      </c>
      <c r="AN881" s="49" t="s">
        <v>14</v>
      </c>
      <c r="AO881" s="49" t="s">
        <v>500</v>
      </c>
      <c r="AP881" s="49" t="s">
        <v>501</v>
      </c>
      <c r="AQ881" s="49" t="s">
        <v>502</v>
      </c>
      <c r="AR881" s="49" t="s">
        <v>495</v>
      </c>
      <c r="AS881" s="49" t="s">
        <v>496</v>
      </c>
      <c r="AT881" s="49" t="s">
        <v>497</v>
      </c>
    </row>
    <row r="882" spans="1:46" x14ac:dyDescent="0.25">
      <c r="A882">
        <v>6</v>
      </c>
      <c r="B882" t="s">
        <v>86</v>
      </c>
      <c r="C882" t="s">
        <v>86</v>
      </c>
      <c r="D882" t="s">
        <v>87</v>
      </c>
      <c r="E882" t="s">
        <v>618</v>
      </c>
      <c r="F882" t="s">
        <v>619</v>
      </c>
      <c r="G882">
        <v>1</v>
      </c>
      <c r="H882">
        <v>1</v>
      </c>
      <c r="I882">
        <v>1</v>
      </c>
      <c r="J882">
        <v>1</v>
      </c>
      <c r="K882">
        <v>1</v>
      </c>
      <c r="L882">
        <v>1</v>
      </c>
      <c r="M882">
        <v>1</v>
      </c>
      <c r="N882">
        <v>1</v>
      </c>
      <c r="O882">
        <v>1</v>
      </c>
      <c r="P882">
        <v>1</v>
      </c>
      <c r="Q882">
        <v>1</v>
      </c>
      <c r="R882">
        <v>1</v>
      </c>
      <c r="S882">
        <v>1</v>
      </c>
      <c r="T882">
        <v>1</v>
      </c>
      <c r="U882">
        <v>1</v>
      </c>
      <c r="V882">
        <v>1</v>
      </c>
      <c r="W882">
        <v>1</v>
      </c>
      <c r="X882">
        <v>1</v>
      </c>
      <c r="Y882">
        <v>1</v>
      </c>
      <c r="Z882">
        <v>1</v>
      </c>
      <c r="AA882">
        <v>1</v>
      </c>
      <c r="AB882">
        <v>1</v>
      </c>
      <c r="AC882">
        <v>1</v>
      </c>
      <c r="AD882">
        <v>1</v>
      </c>
      <c r="AE882">
        <v>1</v>
      </c>
      <c r="AF882">
        <v>1</v>
      </c>
      <c r="AG882">
        <v>1</v>
      </c>
      <c r="AH882">
        <v>1</v>
      </c>
      <c r="AI882">
        <v>1</v>
      </c>
      <c r="AJ882">
        <v>1</v>
      </c>
      <c r="AK882">
        <v>1</v>
      </c>
      <c r="AL882">
        <v>0</v>
      </c>
      <c r="AM882" s="49" t="s">
        <v>87</v>
      </c>
      <c r="AN882" s="49" t="s">
        <v>14</v>
      </c>
      <c r="AO882" s="49" t="s">
        <v>485</v>
      </c>
      <c r="AP882" s="49" t="s">
        <v>505</v>
      </c>
      <c r="AQ882" s="49" t="s">
        <v>13</v>
      </c>
      <c r="AR882" s="49" t="s">
        <v>495</v>
      </c>
      <c r="AS882" s="49" t="s">
        <v>488</v>
      </c>
      <c r="AT882" s="49" t="s">
        <v>489</v>
      </c>
    </row>
    <row r="883" spans="1:46" x14ac:dyDescent="0.25">
      <c r="A883">
        <v>6</v>
      </c>
      <c r="B883" t="s">
        <v>82</v>
      </c>
      <c r="C883" t="s">
        <v>82</v>
      </c>
      <c r="D883" t="s">
        <v>83</v>
      </c>
      <c r="E883" t="s">
        <v>618</v>
      </c>
      <c r="F883" t="s">
        <v>619</v>
      </c>
      <c r="G883">
        <v>1</v>
      </c>
      <c r="H883">
        <v>1</v>
      </c>
      <c r="I883">
        <v>1</v>
      </c>
      <c r="J883">
        <v>1</v>
      </c>
      <c r="K883">
        <v>1</v>
      </c>
      <c r="L883">
        <v>1</v>
      </c>
      <c r="M883">
        <v>1</v>
      </c>
      <c r="N883">
        <v>1</v>
      </c>
      <c r="O883">
        <v>1</v>
      </c>
      <c r="P883">
        <v>1</v>
      </c>
      <c r="Q883">
        <v>1</v>
      </c>
      <c r="R883">
        <v>1</v>
      </c>
      <c r="S883">
        <v>1</v>
      </c>
      <c r="T883">
        <v>1</v>
      </c>
      <c r="U883">
        <v>1</v>
      </c>
      <c r="V883">
        <v>1</v>
      </c>
      <c r="W883">
        <v>1</v>
      </c>
      <c r="X883">
        <v>1</v>
      </c>
      <c r="Y883">
        <v>1</v>
      </c>
      <c r="Z883">
        <v>1</v>
      </c>
      <c r="AA883">
        <v>1</v>
      </c>
      <c r="AB883">
        <v>1</v>
      </c>
      <c r="AC883">
        <v>1</v>
      </c>
      <c r="AD883">
        <v>1</v>
      </c>
      <c r="AE883">
        <v>1</v>
      </c>
      <c r="AF883">
        <v>1</v>
      </c>
      <c r="AG883">
        <v>1</v>
      </c>
      <c r="AH883">
        <v>1</v>
      </c>
      <c r="AI883">
        <v>1</v>
      </c>
      <c r="AJ883">
        <v>1</v>
      </c>
      <c r="AK883">
        <v>1</v>
      </c>
      <c r="AL883">
        <v>0</v>
      </c>
      <c r="AM883" s="49" t="s">
        <v>83</v>
      </c>
      <c r="AN883" s="49" t="s">
        <v>14</v>
      </c>
      <c r="AO883" s="49" t="s">
        <v>485</v>
      </c>
      <c r="AP883" s="49" t="s">
        <v>494</v>
      </c>
      <c r="AQ883" s="49" t="s">
        <v>11</v>
      </c>
      <c r="AR883" s="49" t="s">
        <v>487</v>
      </c>
      <c r="AS883" s="49" t="s">
        <v>488</v>
      </c>
      <c r="AT883" s="49" t="s">
        <v>489</v>
      </c>
    </row>
    <row r="884" spans="1:46" x14ac:dyDescent="0.25">
      <c r="A884">
        <v>6</v>
      </c>
      <c r="B884" t="s">
        <v>92</v>
      </c>
      <c r="C884" t="s">
        <v>92</v>
      </c>
      <c r="D884" t="s">
        <v>93</v>
      </c>
      <c r="E884" t="s">
        <v>618</v>
      </c>
      <c r="F884" t="s">
        <v>619</v>
      </c>
      <c r="G884">
        <v>1</v>
      </c>
      <c r="H884">
        <v>1</v>
      </c>
      <c r="I884">
        <v>1</v>
      </c>
      <c r="J884">
        <v>1</v>
      </c>
      <c r="K884">
        <v>1</v>
      </c>
      <c r="L884">
        <v>1</v>
      </c>
      <c r="M884">
        <v>1</v>
      </c>
      <c r="N884">
        <v>1</v>
      </c>
      <c r="O884">
        <v>1</v>
      </c>
      <c r="P884">
        <v>1</v>
      </c>
      <c r="Q884">
        <v>1</v>
      </c>
      <c r="R884">
        <v>1</v>
      </c>
      <c r="S884">
        <v>1</v>
      </c>
      <c r="T884">
        <v>1</v>
      </c>
      <c r="U884">
        <v>1</v>
      </c>
      <c r="V884">
        <v>1</v>
      </c>
      <c r="W884">
        <v>1</v>
      </c>
      <c r="X884">
        <v>1</v>
      </c>
      <c r="Y884">
        <v>1</v>
      </c>
      <c r="Z884">
        <v>1</v>
      </c>
      <c r="AA884">
        <v>1</v>
      </c>
      <c r="AB884">
        <v>1</v>
      </c>
      <c r="AC884">
        <v>1</v>
      </c>
      <c r="AD884">
        <v>1</v>
      </c>
      <c r="AE884">
        <v>1</v>
      </c>
      <c r="AF884">
        <v>1</v>
      </c>
      <c r="AG884">
        <v>1</v>
      </c>
      <c r="AH884">
        <v>1</v>
      </c>
      <c r="AI884">
        <v>1</v>
      </c>
      <c r="AJ884">
        <v>1</v>
      </c>
      <c r="AK884">
        <v>1</v>
      </c>
      <c r="AL884">
        <v>0</v>
      </c>
      <c r="AM884" s="49" t="s">
        <v>93</v>
      </c>
      <c r="AN884" s="49" t="s">
        <v>14</v>
      </c>
      <c r="AO884" s="49" t="s">
        <v>500</v>
      </c>
      <c r="AP884" s="49" t="s">
        <v>501</v>
      </c>
      <c r="AQ884" s="49" t="s">
        <v>502</v>
      </c>
      <c r="AR884" s="49" t="s">
        <v>495</v>
      </c>
      <c r="AS884" s="49" t="s">
        <v>488</v>
      </c>
      <c r="AT884" s="49" t="s">
        <v>489</v>
      </c>
    </row>
    <row r="885" spans="1:46" x14ac:dyDescent="0.25">
      <c r="A885">
        <v>6</v>
      </c>
      <c r="B885" t="s">
        <v>76</v>
      </c>
      <c r="C885" t="s">
        <v>76</v>
      </c>
      <c r="D885" t="s">
        <v>77</v>
      </c>
      <c r="E885" t="s">
        <v>618</v>
      </c>
      <c r="F885" t="s">
        <v>619</v>
      </c>
      <c r="G885">
        <v>1</v>
      </c>
      <c r="H885">
        <v>1</v>
      </c>
      <c r="I885">
        <v>1</v>
      </c>
      <c r="J885">
        <v>1</v>
      </c>
      <c r="K885">
        <v>1</v>
      </c>
      <c r="L885">
        <v>1</v>
      </c>
      <c r="M885">
        <v>1</v>
      </c>
      <c r="N885">
        <v>1</v>
      </c>
      <c r="O885">
        <v>1</v>
      </c>
      <c r="P885">
        <v>1</v>
      </c>
      <c r="Q885">
        <v>1</v>
      </c>
      <c r="R885">
        <v>1</v>
      </c>
      <c r="S885">
        <v>1</v>
      </c>
      <c r="T885">
        <v>1</v>
      </c>
      <c r="U885">
        <v>1</v>
      </c>
      <c r="V885">
        <v>1</v>
      </c>
      <c r="W885">
        <v>1</v>
      </c>
      <c r="X885">
        <v>1</v>
      </c>
      <c r="Y885">
        <v>1</v>
      </c>
      <c r="Z885">
        <v>1</v>
      </c>
      <c r="AA885">
        <v>1</v>
      </c>
      <c r="AB885">
        <v>1</v>
      </c>
      <c r="AC885">
        <v>1</v>
      </c>
      <c r="AD885">
        <v>1</v>
      </c>
      <c r="AE885">
        <v>1</v>
      </c>
      <c r="AF885">
        <v>1</v>
      </c>
      <c r="AG885">
        <v>1</v>
      </c>
      <c r="AH885">
        <v>1</v>
      </c>
      <c r="AI885">
        <v>1</v>
      </c>
      <c r="AJ885">
        <v>1</v>
      </c>
      <c r="AK885">
        <v>1</v>
      </c>
      <c r="AL885">
        <v>1</v>
      </c>
      <c r="AM885" s="49" t="s">
        <v>77</v>
      </c>
      <c r="AN885" s="49" t="s">
        <v>14</v>
      </c>
      <c r="AO885" s="49" t="s">
        <v>500</v>
      </c>
      <c r="AP885" s="49" t="s">
        <v>505</v>
      </c>
      <c r="AQ885" s="49" t="s">
        <v>13</v>
      </c>
      <c r="AR885" s="49" t="s">
        <v>487</v>
      </c>
      <c r="AS885" s="49" t="s">
        <v>488</v>
      </c>
      <c r="AT885" s="49" t="s">
        <v>489</v>
      </c>
    </row>
    <row r="886" spans="1:46" x14ac:dyDescent="0.25">
      <c r="A886">
        <v>6</v>
      </c>
      <c r="B886" t="s">
        <v>78</v>
      </c>
      <c r="C886" t="s">
        <v>78</v>
      </c>
      <c r="D886" t="s">
        <v>79</v>
      </c>
      <c r="E886" t="s">
        <v>618</v>
      </c>
      <c r="F886" t="s">
        <v>619</v>
      </c>
      <c r="G886">
        <v>1</v>
      </c>
      <c r="H886">
        <v>1</v>
      </c>
      <c r="I886">
        <v>1</v>
      </c>
      <c r="J886">
        <v>1</v>
      </c>
      <c r="K886">
        <v>1</v>
      </c>
      <c r="L886">
        <v>1</v>
      </c>
      <c r="M886">
        <v>1</v>
      </c>
      <c r="N886">
        <v>1</v>
      </c>
      <c r="O886">
        <v>1</v>
      </c>
      <c r="P886">
        <v>1</v>
      </c>
      <c r="Q886">
        <v>1</v>
      </c>
      <c r="R886">
        <v>1</v>
      </c>
      <c r="S886">
        <v>1</v>
      </c>
      <c r="T886">
        <v>1</v>
      </c>
      <c r="U886">
        <v>1</v>
      </c>
      <c r="V886">
        <v>1</v>
      </c>
      <c r="W886">
        <v>1</v>
      </c>
      <c r="X886">
        <v>1</v>
      </c>
      <c r="Y886">
        <v>1</v>
      </c>
      <c r="Z886">
        <v>1</v>
      </c>
      <c r="AA886">
        <v>1</v>
      </c>
      <c r="AB886">
        <v>1</v>
      </c>
      <c r="AC886">
        <v>1</v>
      </c>
      <c r="AD886">
        <v>1</v>
      </c>
      <c r="AE886">
        <v>1</v>
      </c>
      <c r="AF886">
        <v>1</v>
      </c>
      <c r="AG886">
        <v>1</v>
      </c>
      <c r="AH886">
        <v>1</v>
      </c>
      <c r="AI886">
        <v>1</v>
      </c>
      <c r="AJ886">
        <v>1</v>
      </c>
      <c r="AK886">
        <v>1</v>
      </c>
      <c r="AL886">
        <v>0</v>
      </c>
      <c r="AM886" s="49" t="s">
        <v>79</v>
      </c>
      <c r="AN886" s="49" t="s">
        <v>8</v>
      </c>
      <c r="AO886" s="49" t="s">
        <v>9</v>
      </c>
      <c r="AP886" s="49" t="s">
        <v>494</v>
      </c>
      <c r="AQ886" s="49" t="s">
        <v>9</v>
      </c>
      <c r="AR886" s="49" t="s">
        <v>487</v>
      </c>
      <c r="AS886" s="49" t="s">
        <v>488</v>
      </c>
      <c r="AT886" s="49" t="s">
        <v>489</v>
      </c>
    </row>
    <row r="887" spans="1:46" x14ac:dyDescent="0.25">
      <c r="A887">
        <v>6</v>
      </c>
      <c r="B887" t="s">
        <v>96</v>
      </c>
      <c r="C887" t="s">
        <v>96</v>
      </c>
      <c r="D887" t="s">
        <v>97</v>
      </c>
      <c r="E887" t="s">
        <v>618</v>
      </c>
      <c r="F887" t="s">
        <v>619</v>
      </c>
      <c r="G887">
        <v>1</v>
      </c>
      <c r="H887">
        <v>1</v>
      </c>
      <c r="I887">
        <v>1</v>
      </c>
      <c r="J887">
        <v>1</v>
      </c>
      <c r="K887">
        <v>1</v>
      </c>
      <c r="L887">
        <v>1</v>
      </c>
      <c r="M887">
        <v>1</v>
      </c>
      <c r="N887">
        <v>1</v>
      </c>
      <c r="O887">
        <v>1</v>
      </c>
      <c r="P887">
        <v>1</v>
      </c>
      <c r="Q887">
        <v>1</v>
      </c>
      <c r="R887">
        <v>1</v>
      </c>
      <c r="S887">
        <v>1</v>
      </c>
      <c r="T887">
        <v>1</v>
      </c>
      <c r="U887">
        <v>1</v>
      </c>
      <c r="V887">
        <v>1</v>
      </c>
      <c r="W887">
        <v>1</v>
      </c>
      <c r="X887">
        <v>1</v>
      </c>
      <c r="Y887">
        <v>1</v>
      </c>
      <c r="Z887">
        <v>1</v>
      </c>
      <c r="AA887">
        <v>1</v>
      </c>
      <c r="AB887">
        <v>1</v>
      </c>
      <c r="AC887">
        <v>1</v>
      </c>
      <c r="AD887">
        <v>1</v>
      </c>
      <c r="AE887">
        <v>1</v>
      </c>
      <c r="AF887">
        <v>1</v>
      </c>
      <c r="AG887">
        <v>1</v>
      </c>
      <c r="AH887">
        <v>1</v>
      </c>
      <c r="AI887">
        <v>1</v>
      </c>
      <c r="AJ887">
        <v>1</v>
      </c>
      <c r="AK887">
        <v>1</v>
      </c>
      <c r="AL887">
        <v>0</v>
      </c>
      <c r="AM887" s="49" t="s">
        <v>97</v>
      </c>
      <c r="AN887" s="49" t="s">
        <v>14</v>
      </c>
      <c r="AO887" s="49" t="s">
        <v>506</v>
      </c>
      <c r="AP887" s="49" t="s">
        <v>494</v>
      </c>
      <c r="AQ887" s="49" t="s">
        <v>10</v>
      </c>
      <c r="AR887" s="49" t="s">
        <v>495</v>
      </c>
      <c r="AS887" s="49" t="s">
        <v>488</v>
      </c>
      <c r="AT887" s="49" t="s">
        <v>489</v>
      </c>
    </row>
    <row r="888" spans="1:46" x14ac:dyDescent="0.25">
      <c r="A888">
        <v>6</v>
      </c>
      <c r="B888" t="s">
        <v>90</v>
      </c>
      <c r="C888" t="s">
        <v>90</v>
      </c>
      <c r="D888" t="s">
        <v>91</v>
      </c>
      <c r="E888" t="s">
        <v>618</v>
      </c>
      <c r="F888" t="s">
        <v>619</v>
      </c>
      <c r="G888">
        <v>1</v>
      </c>
      <c r="H888">
        <v>1</v>
      </c>
      <c r="I888">
        <v>1</v>
      </c>
      <c r="J888">
        <v>1</v>
      </c>
      <c r="K888">
        <v>1</v>
      </c>
      <c r="L888">
        <v>1</v>
      </c>
      <c r="M888">
        <v>1</v>
      </c>
      <c r="N888">
        <v>1</v>
      </c>
      <c r="O888">
        <v>1</v>
      </c>
      <c r="P888">
        <v>1</v>
      </c>
      <c r="Q888">
        <v>1</v>
      </c>
      <c r="R888">
        <v>1</v>
      </c>
      <c r="S888">
        <v>1</v>
      </c>
      <c r="T888">
        <v>1</v>
      </c>
      <c r="U888">
        <v>1</v>
      </c>
      <c r="V888">
        <v>1</v>
      </c>
      <c r="W888">
        <v>1</v>
      </c>
      <c r="X888">
        <v>1</v>
      </c>
      <c r="Y888">
        <v>1</v>
      </c>
      <c r="Z888">
        <v>1</v>
      </c>
      <c r="AA888">
        <v>1</v>
      </c>
      <c r="AB888">
        <v>1</v>
      </c>
      <c r="AC888">
        <v>1</v>
      </c>
      <c r="AD888">
        <v>1</v>
      </c>
      <c r="AE888">
        <v>1</v>
      </c>
      <c r="AF888">
        <v>1</v>
      </c>
      <c r="AG888">
        <v>1</v>
      </c>
      <c r="AH888">
        <v>1</v>
      </c>
      <c r="AI888">
        <v>1</v>
      </c>
      <c r="AJ888">
        <v>1</v>
      </c>
      <c r="AK888">
        <v>1</v>
      </c>
      <c r="AL888">
        <v>1</v>
      </c>
      <c r="AM888" s="49" t="s">
        <v>91</v>
      </c>
      <c r="AN888" s="49" t="s">
        <v>14</v>
      </c>
      <c r="AO888" s="49" t="s">
        <v>500</v>
      </c>
      <c r="AP888" s="49" t="s">
        <v>501</v>
      </c>
      <c r="AQ888" s="49" t="s">
        <v>502</v>
      </c>
      <c r="AR888" s="49" t="s">
        <v>487</v>
      </c>
      <c r="AS888" s="49" t="s">
        <v>488</v>
      </c>
      <c r="AT888" s="49" t="s">
        <v>489</v>
      </c>
    </row>
    <row r="889" spans="1:46" x14ac:dyDescent="0.25">
      <c r="A889">
        <v>6</v>
      </c>
      <c r="B889" t="s">
        <v>105</v>
      </c>
      <c r="C889" t="s">
        <v>105</v>
      </c>
      <c r="D889" t="s">
        <v>106</v>
      </c>
      <c r="E889" t="s">
        <v>618</v>
      </c>
      <c r="F889" t="s">
        <v>619</v>
      </c>
      <c r="G889">
        <v>1</v>
      </c>
      <c r="H889">
        <v>1</v>
      </c>
      <c r="I889">
        <v>1</v>
      </c>
      <c r="J889">
        <v>1</v>
      </c>
      <c r="K889">
        <v>1</v>
      </c>
      <c r="L889">
        <v>1</v>
      </c>
      <c r="M889">
        <v>1</v>
      </c>
      <c r="N889">
        <v>1</v>
      </c>
      <c r="O889">
        <v>1</v>
      </c>
      <c r="P889">
        <v>1</v>
      </c>
      <c r="Q889">
        <v>1</v>
      </c>
      <c r="R889">
        <v>1</v>
      </c>
      <c r="S889">
        <v>1</v>
      </c>
      <c r="T889">
        <v>1</v>
      </c>
      <c r="U889">
        <v>1</v>
      </c>
      <c r="V889">
        <v>1</v>
      </c>
      <c r="W889">
        <v>1</v>
      </c>
      <c r="X889">
        <v>1</v>
      </c>
      <c r="Y889">
        <v>1</v>
      </c>
      <c r="Z889">
        <v>1</v>
      </c>
      <c r="AA889">
        <v>1</v>
      </c>
      <c r="AB889">
        <v>1</v>
      </c>
      <c r="AC889">
        <v>1</v>
      </c>
      <c r="AD889">
        <v>1</v>
      </c>
      <c r="AE889">
        <v>1</v>
      </c>
      <c r="AF889">
        <v>1</v>
      </c>
      <c r="AG889">
        <v>1</v>
      </c>
      <c r="AH889">
        <v>1</v>
      </c>
      <c r="AI889">
        <v>1</v>
      </c>
      <c r="AJ889">
        <v>1</v>
      </c>
      <c r="AK889">
        <v>1</v>
      </c>
      <c r="AL889">
        <v>0</v>
      </c>
      <c r="AM889" s="49" t="s">
        <v>106</v>
      </c>
      <c r="AN889" s="49" t="s">
        <v>4</v>
      </c>
      <c r="AO889" s="49" t="s">
        <v>9</v>
      </c>
      <c r="AP889" s="49" t="s">
        <v>501</v>
      </c>
      <c r="AQ889" s="49" t="s">
        <v>9</v>
      </c>
      <c r="AR889" s="49" t="s">
        <v>495</v>
      </c>
      <c r="AS889" s="49" t="s">
        <v>488</v>
      </c>
      <c r="AT889" s="49" t="s">
        <v>489</v>
      </c>
    </row>
    <row r="890" spans="1:46" x14ac:dyDescent="0.25">
      <c r="A890">
        <v>6</v>
      </c>
      <c r="B890" t="s">
        <v>98</v>
      </c>
      <c r="C890" t="s">
        <v>98</v>
      </c>
      <c r="D890" t="s">
        <v>99</v>
      </c>
      <c r="E890" t="s">
        <v>618</v>
      </c>
      <c r="F890" t="s">
        <v>619</v>
      </c>
      <c r="G890">
        <v>1</v>
      </c>
      <c r="H890">
        <v>1</v>
      </c>
      <c r="I890">
        <v>1</v>
      </c>
      <c r="J890">
        <v>1</v>
      </c>
      <c r="K890">
        <v>1</v>
      </c>
      <c r="L890">
        <v>1</v>
      </c>
      <c r="M890">
        <v>1</v>
      </c>
      <c r="N890">
        <v>1</v>
      </c>
      <c r="O890">
        <v>1</v>
      </c>
      <c r="P890">
        <v>1</v>
      </c>
      <c r="Q890">
        <v>1</v>
      </c>
      <c r="R890">
        <v>1</v>
      </c>
      <c r="S890">
        <v>1</v>
      </c>
      <c r="T890">
        <v>1</v>
      </c>
      <c r="U890">
        <v>1</v>
      </c>
      <c r="V890">
        <v>1</v>
      </c>
      <c r="W890">
        <v>1</v>
      </c>
      <c r="X890">
        <v>1</v>
      </c>
      <c r="Y890">
        <v>1</v>
      </c>
      <c r="Z890">
        <v>1</v>
      </c>
      <c r="AA890">
        <v>1</v>
      </c>
      <c r="AB890">
        <v>1</v>
      </c>
      <c r="AC890">
        <v>1</v>
      </c>
      <c r="AD890">
        <v>1</v>
      </c>
      <c r="AE890">
        <v>1</v>
      </c>
      <c r="AF890">
        <v>1</v>
      </c>
      <c r="AG890">
        <v>1</v>
      </c>
      <c r="AH890">
        <v>1</v>
      </c>
      <c r="AI890">
        <v>1</v>
      </c>
      <c r="AJ890">
        <v>1</v>
      </c>
      <c r="AK890">
        <v>1</v>
      </c>
      <c r="AL890">
        <v>1</v>
      </c>
      <c r="AM890" s="49" t="s">
        <v>99</v>
      </c>
      <c r="AN890" s="49" t="s">
        <v>14</v>
      </c>
      <c r="AO890" s="49" t="s">
        <v>506</v>
      </c>
      <c r="AP890" s="49" t="s">
        <v>501</v>
      </c>
      <c r="AQ890" s="49" t="s">
        <v>10</v>
      </c>
      <c r="AR890" s="49" t="s">
        <v>487</v>
      </c>
      <c r="AS890" s="49" t="s">
        <v>488</v>
      </c>
      <c r="AT890" s="49" t="s">
        <v>489</v>
      </c>
    </row>
    <row r="891" spans="1:46" x14ac:dyDescent="0.25">
      <c r="A891">
        <v>6</v>
      </c>
      <c r="B891" t="s">
        <v>102</v>
      </c>
      <c r="C891" t="s">
        <v>102</v>
      </c>
      <c r="D891" t="s">
        <v>409</v>
      </c>
      <c r="E891" t="s">
        <v>618</v>
      </c>
      <c r="F891" t="s">
        <v>619</v>
      </c>
      <c r="G891">
        <v>1</v>
      </c>
      <c r="H891">
        <v>1</v>
      </c>
      <c r="I891">
        <v>1</v>
      </c>
      <c r="J891">
        <v>1</v>
      </c>
      <c r="K891">
        <v>1</v>
      </c>
      <c r="L891">
        <v>1</v>
      </c>
      <c r="M891">
        <v>1</v>
      </c>
      <c r="N891">
        <v>1</v>
      </c>
      <c r="O891">
        <v>1</v>
      </c>
      <c r="P891">
        <v>1</v>
      </c>
      <c r="Q891">
        <v>1</v>
      </c>
      <c r="R891">
        <v>1</v>
      </c>
      <c r="S891">
        <v>1</v>
      </c>
      <c r="T891">
        <v>1</v>
      </c>
      <c r="U891">
        <v>1</v>
      </c>
      <c r="V891">
        <v>1</v>
      </c>
      <c r="W891">
        <v>1</v>
      </c>
      <c r="X891">
        <v>1</v>
      </c>
      <c r="Y891">
        <v>1</v>
      </c>
      <c r="Z891">
        <v>1</v>
      </c>
      <c r="AA891">
        <v>1</v>
      </c>
      <c r="AB891">
        <v>1</v>
      </c>
      <c r="AC891">
        <v>1</v>
      </c>
      <c r="AD891">
        <v>1</v>
      </c>
      <c r="AE891">
        <v>1</v>
      </c>
      <c r="AF891">
        <v>1</v>
      </c>
      <c r="AG891">
        <v>1</v>
      </c>
      <c r="AH891">
        <v>1</v>
      </c>
      <c r="AI891">
        <v>1</v>
      </c>
      <c r="AJ891">
        <v>1</v>
      </c>
      <c r="AK891">
        <v>1</v>
      </c>
      <c r="AL891">
        <v>0</v>
      </c>
      <c r="AM891" s="49" t="s">
        <v>409</v>
      </c>
      <c r="AN891" s="49" t="s">
        <v>14</v>
      </c>
      <c r="AO891" s="49" t="s">
        <v>485</v>
      </c>
      <c r="AP891" s="49" t="s">
        <v>505</v>
      </c>
      <c r="AQ891" s="49" t="s">
        <v>13</v>
      </c>
      <c r="AR891" s="49" t="s">
        <v>495</v>
      </c>
      <c r="AS891" s="49" t="s">
        <v>496</v>
      </c>
      <c r="AT891" s="49" t="s">
        <v>497</v>
      </c>
    </row>
    <row r="892" spans="1:46" x14ac:dyDescent="0.25">
      <c r="A892">
        <v>6</v>
      </c>
      <c r="B892" t="s">
        <v>84</v>
      </c>
      <c r="C892" t="s">
        <v>84</v>
      </c>
      <c r="D892" t="s">
        <v>85</v>
      </c>
      <c r="E892" t="s">
        <v>618</v>
      </c>
      <c r="F892" t="s">
        <v>619</v>
      </c>
      <c r="G892">
        <v>1</v>
      </c>
      <c r="H892">
        <v>1</v>
      </c>
      <c r="I892">
        <v>1</v>
      </c>
      <c r="J892">
        <v>1</v>
      </c>
      <c r="K892">
        <v>1</v>
      </c>
      <c r="L892">
        <v>1</v>
      </c>
      <c r="M892">
        <v>1</v>
      </c>
      <c r="N892">
        <v>1</v>
      </c>
      <c r="O892">
        <v>1</v>
      </c>
      <c r="P892">
        <v>1</v>
      </c>
      <c r="Q892">
        <v>1</v>
      </c>
      <c r="R892">
        <v>1</v>
      </c>
      <c r="S892">
        <v>1</v>
      </c>
      <c r="T892">
        <v>1</v>
      </c>
      <c r="U892">
        <v>1</v>
      </c>
      <c r="V892">
        <v>1</v>
      </c>
      <c r="W892">
        <v>1</v>
      </c>
      <c r="X892">
        <v>1</v>
      </c>
      <c r="Y892">
        <v>1</v>
      </c>
      <c r="Z892">
        <v>1</v>
      </c>
      <c r="AA892">
        <v>1</v>
      </c>
      <c r="AB892">
        <v>1</v>
      </c>
      <c r="AC892">
        <v>1</v>
      </c>
      <c r="AD892">
        <v>1</v>
      </c>
      <c r="AE892">
        <v>1</v>
      </c>
      <c r="AF892">
        <v>1</v>
      </c>
      <c r="AG892">
        <v>1</v>
      </c>
      <c r="AH892">
        <v>1</v>
      </c>
      <c r="AI892">
        <v>1</v>
      </c>
      <c r="AJ892">
        <v>1</v>
      </c>
      <c r="AK892">
        <v>1</v>
      </c>
      <c r="AL892">
        <v>1</v>
      </c>
      <c r="AM892" s="49" t="s">
        <v>85</v>
      </c>
      <c r="AN892" s="49" t="s">
        <v>14</v>
      </c>
      <c r="AO892" s="49" t="s">
        <v>500</v>
      </c>
      <c r="AP892" s="49" t="s">
        <v>501</v>
      </c>
      <c r="AQ892" s="49" t="s">
        <v>502</v>
      </c>
      <c r="AR892" s="49" t="s">
        <v>487</v>
      </c>
      <c r="AS892" s="49" t="s">
        <v>488</v>
      </c>
      <c r="AT892" s="49" t="s">
        <v>489</v>
      </c>
    </row>
    <row r="893" spans="1:46" x14ac:dyDescent="0.25">
      <c r="A893">
        <v>6</v>
      </c>
      <c r="B893" t="s">
        <v>223</v>
      </c>
      <c r="C893" t="s">
        <v>223</v>
      </c>
      <c r="D893" t="s">
        <v>224</v>
      </c>
      <c r="E893" t="s">
        <v>618</v>
      </c>
      <c r="F893" t="s">
        <v>619</v>
      </c>
      <c r="G893">
        <v>0</v>
      </c>
      <c r="H893">
        <v>0</v>
      </c>
      <c r="I893">
        <v>0</v>
      </c>
      <c r="J893">
        <v>0</v>
      </c>
      <c r="K893">
        <v>0</v>
      </c>
      <c r="L893">
        <v>1</v>
      </c>
      <c r="M893">
        <v>1</v>
      </c>
      <c r="N893">
        <v>1</v>
      </c>
      <c r="O893">
        <v>1</v>
      </c>
      <c r="P893">
        <v>1</v>
      </c>
      <c r="Q893">
        <v>1</v>
      </c>
      <c r="R893">
        <v>1</v>
      </c>
      <c r="S893">
        <v>1</v>
      </c>
      <c r="T893">
        <v>1</v>
      </c>
      <c r="U893">
        <v>1</v>
      </c>
      <c r="V893">
        <v>1</v>
      </c>
      <c r="W893">
        <v>1</v>
      </c>
      <c r="X893">
        <v>1</v>
      </c>
      <c r="Y893">
        <v>1</v>
      </c>
      <c r="Z893">
        <v>1</v>
      </c>
      <c r="AA893">
        <v>1</v>
      </c>
      <c r="AB893">
        <v>1</v>
      </c>
      <c r="AC893">
        <v>1</v>
      </c>
      <c r="AD893">
        <v>1</v>
      </c>
      <c r="AE893">
        <v>1</v>
      </c>
      <c r="AF893">
        <v>1</v>
      </c>
      <c r="AG893">
        <v>1</v>
      </c>
      <c r="AH893">
        <v>1</v>
      </c>
      <c r="AI893">
        <v>1</v>
      </c>
      <c r="AJ893">
        <v>1</v>
      </c>
      <c r="AK893">
        <v>1</v>
      </c>
      <c r="AL893">
        <v>0</v>
      </c>
      <c r="AM893" s="49" t="s">
        <v>224</v>
      </c>
      <c r="AN893" s="49" t="s">
        <v>14</v>
      </c>
      <c r="AO893" s="49" t="s">
        <v>485</v>
      </c>
      <c r="AP893" s="49" t="s">
        <v>494</v>
      </c>
      <c r="AQ893" s="49" t="s">
        <v>11</v>
      </c>
      <c r="AR893" s="49" t="s">
        <v>487</v>
      </c>
      <c r="AS893" s="49" t="s">
        <v>488</v>
      </c>
      <c r="AT893" s="49" t="s">
        <v>489</v>
      </c>
    </row>
    <row r="894" spans="1:46" x14ac:dyDescent="0.25">
      <c r="A894">
        <v>6</v>
      </c>
      <c r="B894" t="s">
        <v>119</v>
      </c>
      <c r="C894" t="s">
        <v>119</v>
      </c>
      <c r="D894" t="s">
        <v>120</v>
      </c>
      <c r="E894" t="s">
        <v>618</v>
      </c>
      <c r="F894" t="s">
        <v>619</v>
      </c>
      <c r="G894">
        <v>1</v>
      </c>
      <c r="H894">
        <v>1</v>
      </c>
      <c r="I894">
        <v>1</v>
      </c>
      <c r="J894">
        <v>1</v>
      </c>
      <c r="K894">
        <v>1</v>
      </c>
      <c r="L894">
        <v>1</v>
      </c>
      <c r="M894">
        <v>1</v>
      </c>
      <c r="N894">
        <v>1</v>
      </c>
      <c r="O894">
        <v>1</v>
      </c>
      <c r="P894">
        <v>1</v>
      </c>
      <c r="Q894">
        <v>1</v>
      </c>
      <c r="R894">
        <v>1</v>
      </c>
      <c r="S894">
        <v>1</v>
      </c>
      <c r="T894">
        <v>1</v>
      </c>
      <c r="U894">
        <v>1</v>
      </c>
      <c r="V894">
        <v>1</v>
      </c>
      <c r="W894">
        <v>1</v>
      </c>
      <c r="X894">
        <v>1</v>
      </c>
      <c r="Y894">
        <v>1</v>
      </c>
      <c r="Z894">
        <v>1</v>
      </c>
      <c r="AA894">
        <v>1</v>
      </c>
      <c r="AB894">
        <v>1</v>
      </c>
      <c r="AC894">
        <v>1</v>
      </c>
      <c r="AD894">
        <v>1</v>
      </c>
      <c r="AE894">
        <v>1</v>
      </c>
      <c r="AF894">
        <v>1</v>
      </c>
      <c r="AG894">
        <v>1</v>
      </c>
      <c r="AH894">
        <v>1</v>
      </c>
      <c r="AI894">
        <v>1</v>
      </c>
      <c r="AJ894">
        <v>1</v>
      </c>
      <c r="AK894">
        <v>1</v>
      </c>
      <c r="AL894">
        <v>0</v>
      </c>
      <c r="AM894" s="49" t="s">
        <v>120</v>
      </c>
      <c r="AN894" s="49" t="s">
        <v>5</v>
      </c>
      <c r="AO894" s="49" t="s">
        <v>9</v>
      </c>
      <c r="AP894" s="49" t="s">
        <v>494</v>
      </c>
      <c r="AQ894" s="49" t="s">
        <v>9</v>
      </c>
      <c r="AR894" s="49" t="s">
        <v>487</v>
      </c>
      <c r="AS894" s="49" t="s">
        <v>488</v>
      </c>
      <c r="AT894" s="49" t="s">
        <v>489</v>
      </c>
    </row>
    <row r="895" spans="1:46" x14ac:dyDescent="0.25">
      <c r="A895">
        <v>6</v>
      </c>
      <c r="B895" t="s">
        <v>109</v>
      </c>
      <c r="C895" t="s">
        <v>109</v>
      </c>
      <c r="D895" t="s">
        <v>110</v>
      </c>
      <c r="E895" t="s">
        <v>618</v>
      </c>
      <c r="F895" t="s">
        <v>619</v>
      </c>
      <c r="G895">
        <v>1</v>
      </c>
      <c r="H895">
        <v>1</v>
      </c>
      <c r="I895">
        <v>1</v>
      </c>
      <c r="J895">
        <v>1</v>
      </c>
      <c r="K895">
        <v>1</v>
      </c>
      <c r="L895">
        <v>1</v>
      </c>
      <c r="M895">
        <v>1</v>
      </c>
      <c r="N895">
        <v>1</v>
      </c>
      <c r="O895">
        <v>1</v>
      </c>
      <c r="P895">
        <v>1</v>
      </c>
      <c r="Q895">
        <v>1</v>
      </c>
      <c r="R895">
        <v>1</v>
      </c>
      <c r="S895">
        <v>1</v>
      </c>
      <c r="T895">
        <v>1</v>
      </c>
      <c r="U895">
        <v>1</v>
      </c>
      <c r="V895">
        <v>1</v>
      </c>
      <c r="W895">
        <v>1</v>
      </c>
      <c r="X895">
        <v>1</v>
      </c>
      <c r="Y895">
        <v>1</v>
      </c>
      <c r="Z895">
        <v>1</v>
      </c>
      <c r="AA895">
        <v>1</v>
      </c>
      <c r="AB895">
        <v>1</v>
      </c>
      <c r="AC895">
        <v>1</v>
      </c>
      <c r="AD895">
        <v>1</v>
      </c>
      <c r="AE895">
        <v>1</v>
      </c>
      <c r="AF895">
        <v>1</v>
      </c>
      <c r="AG895">
        <v>1</v>
      </c>
      <c r="AH895">
        <v>1</v>
      </c>
      <c r="AI895">
        <v>1</v>
      </c>
      <c r="AJ895">
        <v>1</v>
      </c>
      <c r="AK895">
        <v>1</v>
      </c>
      <c r="AL895">
        <v>1</v>
      </c>
      <c r="AM895" s="49" t="s">
        <v>110</v>
      </c>
      <c r="AN895" s="49" t="s">
        <v>14</v>
      </c>
      <c r="AO895" s="49" t="s">
        <v>507</v>
      </c>
      <c r="AP895" s="49" t="s">
        <v>505</v>
      </c>
      <c r="AQ895" s="49" t="s">
        <v>13</v>
      </c>
      <c r="AR895" s="49" t="s">
        <v>487</v>
      </c>
      <c r="AS895" s="49" t="s">
        <v>488</v>
      </c>
      <c r="AT895" s="49" t="s">
        <v>489</v>
      </c>
    </row>
    <row r="896" spans="1:46" x14ac:dyDescent="0.25">
      <c r="A896">
        <v>6</v>
      </c>
      <c r="B896" t="s">
        <v>113</v>
      </c>
      <c r="C896" t="s">
        <v>113</v>
      </c>
      <c r="D896" t="s">
        <v>114</v>
      </c>
      <c r="E896" t="s">
        <v>618</v>
      </c>
      <c r="F896" t="s">
        <v>619</v>
      </c>
      <c r="G896">
        <v>1</v>
      </c>
      <c r="H896">
        <v>1</v>
      </c>
      <c r="I896">
        <v>1</v>
      </c>
      <c r="J896">
        <v>1</v>
      </c>
      <c r="K896">
        <v>1</v>
      </c>
      <c r="L896">
        <v>1</v>
      </c>
      <c r="M896">
        <v>1</v>
      </c>
      <c r="N896">
        <v>1</v>
      </c>
      <c r="O896">
        <v>1</v>
      </c>
      <c r="P896">
        <v>1</v>
      </c>
      <c r="Q896">
        <v>1</v>
      </c>
      <c r="R896">
        <v>1</v>
      </c>
      <c r="S896">
        <v>1</v>
      </c>
      <c r="T896">
        <v>1</v>
      </c>
      <c r="U896">
        <v>1</v>
      </c>
      <c r="V896">
        <v>1</v>
      </c>
      <c r="W896">
        <v>1</v>
      </c>
      <c r="X896">
        <v>1</v>
      </c>
      <c r="Y896">
        <v>1</v>
      </c>
      <c r="Z896">
        <v>1</v>
      </c>
      <c r="AA896">
        <v>1</v>
      </c>
      <c r="AB896">
        <v>1</v>
      </c>
      <c r="AC896">
        <v>1</v>
      </c>
      <c r="AD896">
        <v>1</v>
      </c>
      <c r="AE896">
        <v>1</v>
      </c>
      <c r="AF896">
        <v>1</v>
      </c>
      <c r="AG896">
        <v>1</v>
      </c>
      <c r="AH896">
        <v>1</v>
      </c>
      <c r="AI896">
        <v>1</v>
      </c>
      <c r="AJ896">
        <v>1</v>
      </c>
      <c r="AK896">
        <v>1</v>
      </c>
      <c r="AL896">
        <v>1</v>
      </c>
      <c r="AM896" s="49" t="s">
        <v>114</v>
      </c>
      <c r="AN896" s="49" t="s">
        <v>14</v>
      </c>
      <c r="AO896" s="49" t="s">
        <v>506</v>
      </c>
      <c r="AP896" s="49" t="s">
        <v>505</v>
      </c>
      <c r="AQ896" s="49" t="s">
        <v>10</v>
      </c>
      <c r="AR896" s="49" t="s">
        <v>495</v>
      </c>
      <c r="AS896" s="49" t="s">
        <v>488</v>
      </c>
      <c r="AT896" s="49" t="s">
        <v>489</v>
      </c>
    </row>
    <row r="897" spans="1:46" x14ac:dyDescent="0.25">
      <c r="A897">
        <v>6</v>
      </c>
      <c r="B897" t="s">
        <v>493</v>
      </c>
      <c r="C897" t="s">
        <v>542</v>
      </c>
      <c r="D897" t="s">
        <v>543</v>
      </c>
      <c r="E897" t="s">
        <v>618</v>
      </c>
      <c r="F897" t="s">
        <v>619</v>
      </c>
      <c r="G897">
        <v>1</v>
      </c>
      <c r="H897">
        <v>1</v>
      </c>
      <c r="I897">
        <v>1</v>
      </c>
      <c r="J897">
        <v>1</v>
      </c>
      <c r="K897">
        <v>1</v>
      </c>
      <c r="L897">
        <v>1</v>
      </c>
      <c r="M897">
        <v>1</v>
      </c>
      <c r="N897">
        <v>1</v>
      </c>
      <c r="O897">
        <v>1</v>
      </c>
      <c r="P897">
        <v>1</v>
      </c>
      <c r="Q897">
        <v>1</v>
      </c>
      <c r="R897">
        <v>1</v>
      </c>
      <c r="S897">
        <v>1</v>
      </c>
      <c r="T897">
        <v>1</v>
      </c>
      <c r="U897">
        <v>1</v>
      </c>
      <c r="V897">
        <v>1</v>
      </c>
      <c r="W897">
        <v>1</v>
      </c>
      <c r="X897">
        <v>1</v>
      </c>
      <c r="Y897">
        <v>1</v>
      </c>
      <c r="Z897">
        <v>1</v>
      </c>
      <c r="AA897">
        <v>1</v>
      </c>
      <c r="AB897">
        <v>1</v>
      </c>
      <c r="AC897">
        <v>1</v>
      </c>
      <c r="AD897">
        <v>1</v>
      </c>
      <c r="AE897">
        <v>1</v>
      </c>
      <c r="AF897">
        <v>1</v>
      </c>
      <c r="AG897">
        <v>1</v>
      </c>
      <c r="AH897">
        <v>1</v>
      </c>
      <c r="AI897">
        <v>1</v>
      </c>
      <c r="AJ897">
        <v>1</v>
      </c>
      <c r="AK897">
        <v>1</v>
      </c>
      <c r="AL897">
        <v>0</v>
      </c>
      <c r="AM897" s="49" t="e">
        <v>#N/A</v>
      </c>
      <c r="AN897" s="49" t="e">
        <v>#N/A</v>
      </c>
      <c r="AO897" s="49" t="e">
        <v>#N/A</v>
      </c>
      <c r="AP897" s="49" t="e">
        <v>#N/A</v>
      </c>
      <c r="AQ897" s="49" t="e">
        <v>#N/A</v>
      </c>
      <c r="AR897" s="49" t="e">
        <v>#N/A</v>
      </c>
      <c r="AS897" s="49" t="e">
        <v>#N/A</v>
      </c>
      <c r="AT897" s="49" t="e">
        <v>#N/A</v>
      </c>
    </row>
    <row r="898" spans="1:46" x14ac:dyDescent="0.25">
      <c r="A898">
        <v>6</v>
      </c>
      <c r="B898" t="s">
        <v>544</v>
      </c>
      <c r="C898" t="s">
        <v>544</v>
      </c>
      <c r="D898" t="s">
        <v>545</v>
      </c>
      <c r="E898" t="s">
        <v>618</v>
      </c>
      <c r="F898" t="s">
        <v>619</v>
      </c>
      <c r="G898">
        <v>1</v>
      </c>
      <c r="H898">
        <v>1</v>
      </c>
      <c r="I898">
        <v>1</v>
      </c>
      <c r="J898">
        <v>1</v>
      </c>
      <c r="K898">
        <v>1</v>
      </c>
      <c r="L898">
        <v>1</v>
      </c>
      <c r="M898">
        <v>1</v>
      </c>
      <c r="N898">
        <v>1</v>
      </c>
      <c r="O898">
        <v>1</v>
      </c>
      <c r="P898">
        <v>1</v>
      </c>
      <c r="Q898">
        <v>1</v>
      </c>
      <c r="R898">
        <v>1</v>
      </c>
      <c r="S898">
        <v>1</v>
      </c>
      <c r="T898">
        <v>1</v>
      </c>
      <c r="U898">
        <v>1</v>
      </c>
      <c r="V898">
        <v>1</v>
      </c>
      <c r="W898">
        <v>1</v>
      </c>
      <c r="X898">
        <v>1</v>
      </c>
      <c r="Y898">
        <v>1</v>
      </c>
      <c r="Z898">
        <v>1</v>
      </c>
      <c r="AA898">
        <v>1</v>
      </c>
      <c r="AB898">
        <v>1</v>
      </c>
      <c r="AC898">
        <v>1</v>
      </c>
      <c r="AD898">
        <v>1</v>
      </c>
      <c r="AE898">
        <v>1</v>
      </c>
      <c r="AF898">
        <v>1</v>
      </c>
      <c r="AG898">
        <v>1</v>
      </c>
      <c r="AH898">
        <v>1</v>
      </c>
      <c r="AI898">
        <v>1</v>
      </c>
      <c r="AJ898">
        <v>1</v>
      </c>
      <c r="AK898">
        <v>1</v>
      </c>
      <c r="AL898">
        <v>0</v>
      </c>
      <c r="AM898" s="49" t="e">
        <v>#N/A</v>
      </c>
      <c r="AN898" s="49" t="e">
        <v>#N/A</v>
      </c>
      <c r="AO898" s="49" t="e">
        <v>#N/A</v>
      </c>
      <c r="AP898" s="49" t="e">
        <v>#N/A</v>
      </c>
      <c r="AQ898" s="49" t="e">
        <v>#N/A</v>
      </c>
      <c r="AR898" s="49" t="e">
        <v>#N/A</v>
      </c>
      <c r="AS898" s="49" t="e">
        <v>#N/A</v>
      </c>
      <c r="AT898" s="49" t="e">
        <v>#N/A</v>
      </c>
    </row>
    <row r="899" spans="1:46" x14ac:dyDescent="0.25">
      <c r="A899">
        <v>6</v>
      </c>
      <c r="B899" t="s">
        <v>124</v>
      </c>
      <c r="C899" t="s">
        <v>124</v>
      </c>
      <c r="D899" t="s">
        <v>125</v>
      </c>
      <c r="E899" t="s">
        <v>618</v>
      </c>
      <c r="F899" t="s">
        <v>619</v>
      </c>
      <c r="G899">
        <v>1</v>
      </c>
      <c r="H899">
        <v>1</v>
      </c>
      <c r="I899">
        <v>1</v>
      </c>
      <c r="J899">
        <v>1</v>
      </c>
      <c r="K899">
        <v>1</v>
      </c>
      <c r="L899">
        <v>1</v>
      </c>
      <c r="M899">
        <v>1</v>
      </c>
      <c r="N899">
        <v>1</v>
      </c>
      <c r="O899">
        <v>1</v>
      </c>
      <c r="P899">
        <v>1</v>
      </c>
      <c r="Q899">
        <v>1</v>
      </c>
      <c r="R899">
        <v>1</v>
      </c>
      <c r="S899">
        <v>1</v>
      </c>
      <c r="T899">
        <v>1</v>
      </c>
      <c r="U899">
        <v>1</v>
      </c>
      <c r="V899">
        <v>1</v>
      </c>
      <c r="W899">
        <v>1</v>
      </c>
      <c r="X899">
        <v>1</v>
      </c>
      <c r="Y899">
        <v>1</v>
      </c>
      <c r="Z899">
        <v>1</v>
      </c>
      <c r="AA899">
        <v>1</v>
      </c>
      <c r="AB899">
        <v>1</v>
      </c>
      <c r="AC899">
        <v>1</v>
      </c>
      <c r="AD899">
        <v>1</v>
      </c>
      <c r="AE899">
        <v>1</v>
      </c>
      <c r="AF899">
        <v>1</v>
      </c>
      <c r="AG899">
        <v>1</v>
      </c>
      <c r="AH899">
        <v>1</v>
      </c>
      <c r="AI899">
        <v>1</v>
      </c>
      <c r="AJ899">
        <v>1</v>
      </c>
      <c r="AK899">
        <v>1</v>
      </c>
      <c r="AL899">
        <v>1</v>
      </c>
      <c r="AM899" s="49" t="s">
        <v>125</v>
      </c>
      <c r="AN899" s="49" t="s">
        <v>14</v>
      </c>
      <c r="AO899" s="49" t="s">
        <v>506</v>
      </c>
      <c r="AP899" s="49" t="s">
        <v>501</v>
      </c>
      <c r="AQ899" s="49" t="s">
        <v>10</v>
      </c>
      <c r="AR899" s="49" t="s">
        <v>487</v>
      </c>
      <c r="AS899" s="49" t="s">
        <v>488</v>
      </c>
      <c r="AT899" s="49" t="s">
        <v>489</v>
      </c>
    </row>
    <row r="900" spans="1:46" x14ac:dyDescent="0.25">
      <c r="A900">
        <v>6</v>
      </c>
      <c r="B900" t="s">
        <v>130</v>
      </c>
      <c r="C900" t="s">
        <v>130</v>
      </c>
      <c r="D900" t="s">
        <v>131</v>
      </c>
      <c r="E900" t="s">
        <v>618</v>
      </c>
      <c r="F900" t="s">
        <v>619</v>
      </c>
      <c r="G900">
        <v>1</v>
      </c>
      <c r="H900">
        <v>1</v>
      </c>
      <c r="I900">
        <v>1</v>
      </c>
      <c r="J900">
        <v>1</v>
      </c>
      <c r="K900">
        <v>1</v>
      </c>
      <c r="L900">
        <v>1</v>
      </c>
      <c r="M900">
        <v>1</v>
      </c>
      <c r="N900">
        <v>1</v>
      </c>
      <c r="O900">
        <v>1</v>
      </c>
      <c r="P900">
        <v>1</v>
      </c>
      <c r="Q900">
        <v>1</v>
      </c>
      <c r="R900">
        <v>1</v>
      </c>
      <c r="S900">
        <v>1</v>
      </c>
      <c r="T900">
        <v>1</v>
      </c>
      <c r="U900">
        <v>1</v>
      </c>
      <c r="V900">
        <v>1</v>
      </c>
      <c r="W900">
        <v>1</v>
      </c>
      <c r="X900">
        <v>1</v>
      </c>
      <c r="Y900">
        <v>1</v>
      </c>
      <c r="Z900">
        <v>1</v>
      </c>
      <c r="AA900">
        <v>1</v>
      </c>
      <c r="AB900">
        <v>1</v>
      </c>
      <c r="AC900">
        <v>1</v>
      </c>
      <c r="AD900">
        <v>1</v>
      </c>
      <c r="AE900">
        <v>1</v>
      </c>
      <c r="AF900">
        <v>1</v>
      </c>
      <c r="AG900">
        <v>1</v>
      </c>
      <c r="AH900">
        <v>1</v>
      </c>
      <c r="AI900">
        <v>1</v>
      </c>
      <c r="AJ900">
        <v>1</v>
      </c>
      <c r="AK900">
        <v>1</v>
      </c>
      <c r="AL900">
        <v>1</v>
      </c>
      <c r="AM900" s="49" t="s">
        <v>131</v>
      </c>
      <c r="AN900" s="49" t="s">
        <v>14</v>
      </c>
      <c r="AO900" s="49" t="s">
        <v>507</v>
      </c>
      <c r="AP900" s="49" t="s">
        <v>501</v>
      </c>
      <c r="AQ900" s="49" t="s">
        <v>10</v>
      </c>
      <c r="AR900" s="49" t="s">
        <v>487</v>
      </c>
      <c r="AS900" s="49" t="s">
        <v>488</v>
      </c>
      <c r="AT900" s="49" t="s">
        <v>489</v>
      </c>
    </row>
    <row r="901" spans="1:46" x14ac:dyDescent="0.25">
      <c r="A901">
        <v>6</v>
      </c>
      <c r="B901" t="s">
        <v>117</v>
      </c>
      <c r="C901" t="s">
        <v>117</v>
      </c>
      <c r="D901" t="s">
        <v>546</v>
      </c>
      <c r="E901" t="s">
        <v>618</v>
      </c>
      <c r="F901" t="s">
        <v>619</v>
      </c>
      <c r="G901">
        <v>1</v>
      </c>
      <c r="H901">
        <v>1</v>
      </c>
      <c r="I901">
        <v>1</v>
      </c>
      <c r="J901">
        <v>1</v>
      </c>
      <c r="K901">
        <v>1</v>
      </c>
      <c r="L901">
        <v>1</v>
      </c>
      <c r="M901">
        <v>1</v>
      </c>
      <c r="N901">
        <v>1</v>
      </c>
      <c r="O901">
        <v>1</v>
      </c>
      <c r="P901">
        <v>1</v>
      </c>
      <c r="Q901">
        <v>1</v>
      </c>
      <c r="R901">
        <v>1</v>
      </c>
      <c r="S901">
        <v>1</v>
      </c>
      <c r="T901">
        <v>1</v>
      </c>
      <c r="U901">
        <v>1</v>
      </c>
      <c r="V901">
        <v>1</v>
      </c>
      <c r="W901">
        <v>1</v>
      </c>
      <c r="X901">
        <v>1</v>
      </c>
      <c r="Y901">
        <v>1</v>
      </c>
      <c r="Z901">
        <v>1</v>
      </c>
      <c r="AA901">
        <v>1</v>
      </c>
      <c r="AB901">
        <v>1</v>
      </c>
      <c r="AC901">
        <v>1</v>
      </c>
      <c r="AD901">
        <v>1</v>
      </c>
      <c r="AE901">
        <v>1</v>
      </c>
      <c r="AF901">
        <v>1</v>
      </c>
      <c r="AG901">
        <v>1</v>
      </c>
      <c r="AH901">
        <v>1</v>
      </c>
      <c r="AI901">
        <v>1</v>
      </c>
      <c r="AJ901">
        <v>1</v>
      </c>
      <c r="AK901">
        <v>1</v>
      </c>
      <c r="AL901">
        <v>0</v>
      </c>
      <c r="AM901" s="49" t="s">
        <v>118</v>
      </c>
      <c r="AN901" s="49" t="s">
        <v>8</v>
      </c>
      <c r="AO901" s="49" t="s">
        <v>9</v>
      </c>
      <c r="AP901" s="49" t="s">
        <v>494</v>
      </c>
      <c r="AQ901" s="49" t="s">
        <v>9</v>
      </c>
      <c r="AR901" s="49" t="s">
        <v>487</v>
      </c>
      <c r="AS901" s="49" t="s">
        <v>488</v>
      </c>
      <c r="AT901" s="49" t="s">
        <v>489</v>
      </c>
    </row>
    <row r="902" spans="1:46" x14ac:dyDescent="0.25">
      <c r="A902">
        <v>6</v>
      </c>
      <c r="B902" t="s">
        <v>192</v>
      </c>
      <c r="C902" t="s">
        <v>192</v>
      </c>
      <c r="D902" t="s">
        <v>193</v>
      </c>
      <c r="E902" t="s">
        <v>618</v>
      </c>
      <c r="F902" t="s">
        <v>619</v>
      </c>
      <c r="G902">
        <v>1</v>
      </c>
      <c r="H902">
        <v>1</v>
      </c>
      <c r="I902">
        <v>1</v>
      </c>
      <c r="J902">
        <v>1</v>
      </c>
      <c r="K902">
        <v>1</v>
      </c>
      <c r="L902">
        <v>1</v>
      </c>
      <c r="M902">
        <v>1</v>
      </c>
      <c r="N902">
        <v>1</v>
      </c>
      <c r="O902">
        <v>1</v>
      </c>
      <c r="P902">
        <v>1</v>
      </c>
      <c r="Q902">
        <v>1</v>
      </c>
      <c r="R902">
        <v>1</v>
      </c>
      <c r="S902">
        <v>1</v>
      </c>
      <c r="T902">
        <v>1</v>
      </c>
      <c r="U902">
        <v>1</v>
      </c>
      <c r="V902">
        <v>1</v>
      </c>
      <c r="W902">
        <v>1</v>
      </c>
      <c r="X902">
        <v>1</v>
      </c>
      <c r="Y902">
        <v>1</v>
      </c>
      <c r="Z902">
        <v>1</v>
      </c>
      <c r="AA902">
        <v>1</v>
      </c>
      <c r="AB902">
        <v>1</v>
      </c>
      <c r="AC902">
        <v>1</v>
      </c>
      <c r="AD902">
        <v>1</v>
      </c>
      <c r="AE902">
        <v>1</v>
      </c>
      <c r="AF902">
        <v>1</v>
      </c>
      <c r="AG902">
        <v>1</v>
      </c>
      <c r="AH902">
        <v>1</v>
      </c>
      <c r="AI902">
        <v>1</v>
      </c>
      <c r="AJ902">
        <v>1</v>
      </c>
      <c r="AK902">
        <v>1</v>
      </c>
      <c r="AL902">
        <v>1</v>
      </c>
      <c r="AM902" s="49" t="s">
        <v>193</v>
      </c>
      <c r="AN902" s="49" t="s">
        <v>14</v>
      </c>
      <c r="AO902" s="49" t="s">
        <v>500</v>
      </c>
      <c r="AP902" s="49" t="s">
        <v>505</v>
      </c>
      <c r="AQ902" s="49" t="s">
        <v>13</v>
      </c>
      <c r="AR902" s="49" t="s">
        <v>487</v>
      </c>
      <c r="AS902" s="49" t="s">
        <v>488</v>
      </c>
      <c r="AT902" s="49" t="s">
        <v>489</v>
      </c>
    </row>
    <row r="903" spans="1:46" x14ac:dyDescent="0.25">
      <c r="A903">
        <v>6</v>
      </c>
      <c r="B903" t="s">
        <v>132</v>
      </c>
      <c r="C903" t="s">
        <v>132</v>
      </c>
      <c r="D903" t="s">
        <v>133</v>
      </c>
      <c r="E903" t="s">
        <v>618</v>
      </c>
      <c r="F903" t="s">
        <v>619</v>
      </c>
      <c r="G903">
        <v>1</v>
      </c>
      <c r="H903">
        <v>1</v>
      </c>
      <c r="I903">
        <v>1</v>
      </c>
      <c r="J903">
        <v>1</v>
      </c>
      <c r="K903">
        <v>1</v>
      </c>
      <c r="L903">
        <v>1</v>
      </c>
      <c r="M903">
        <v>1</v>
      </c>
      <c r="N903">
        <v>1</v>
      </c>
      <c r="O903">
        <v>1</v>
      </c>
      <c r="P903">
        <v>1</v>
      </c>
      <c r="Q903">
        <v>1</v>
      </c>
      <c r="R903">
        <v>1</v>
      </c>
      <c r="S903">
        <v>1</v>
      </c>
      <c r="T903">
        <v>1</v>
      </c>
      <c r="U903">
        <v>1</v>
      </c>
      <c r="V903">
        <v>1</v>
      </c>
      <c r="W903">
        <v>1</v>
      </c>
      <c r="X903">
        <v>1</v>
      </c>
      <c r="Y903">
        <v>1</v>
      </c>
      <c r="Z903">
        <v>1</v>
      </c>
      <c r="AA903">
        <v>1</v>
      </c>
      <c r="AB903">
        <v>1</v>
      </c>
      <c r="AC903">
        <v>1</v>
      </c>
      <c r="AD903">
        <v>1</v>
      </c>
      <c r="AE903">
        <v>1</v>
      </c>
      <c r="AF903">
        <v>1</v>
      </c>
      <c r="AG903">
        <v>1</v>
      </c>
      <c r="AH903">
        <v>1</v>
      </c>
      <c r="AI903">
        <v>1</v>
      </c>
      <c r="AJ903">
        <v>1</v>
      </c>
      <c r="AK903">
        <v>1</v>
      </c>
      <c r="AL903">
        <v>0</v>
      </c>
      <c r="AM903" s="49" t="s">
        <v>133</v>
      </c>
      <c r="AN903" s="49" t="s">
        <v>14</v>
      </c>
      <c r="AO903" s="49" t="s">
        <v>507</v>
      </c>
      <c r="AP903" s="49" t="s">
        <v>501</v>
      </c>
      <c r="AQ903" s="49" t="s">
        <v>10</v>
      </c>
      <c r="AR903" s="49" t="s">
        <v>487</v>
      </c>
      <c r="AS903" s="49" t="s">
        <v>488</v>
      </c>
      <c r="AT903" s="49" t="s">
        <v>489</v>
      </c>
    </row>
    <row r="904" spans="1:46" x14ac:dyDescent="0.25">
      <c r="A904">
        <v>6</v>
      </c>
      <c r="B904" t="s">
        <v>134</v>
      </c>
      <c r="C904" t="s">
        <v>134</v>
      </c>
      <c r="D904" t="s">
        <v>135</v>
      </c>
      <c r="E904" t="s">
        <v>618</v>
      </c>
      <c r="F904" t="s">
        <v>619</v>
      </c>
      <c r="G904">
        <v>1</v>
      </c>
      <c r="H904">
        <v>1</v>
      </c>
      <c r="I904">
        <v>1</v>
      </c>
      <c r="J904">
        <v>1</v>
      </c>
      <c r="K904">
        <v>1</v>
      </c>
      <c r="L904">
        <v>1</v>
      </c>
      <c r="M904">
        <v>1</v>
      </c>
      <c r="N904">
        <v>1</v>
      </c>
      <c r="O904">
        <v>1</v>
      </c>
      <c r="P904">
        <v>1</v>
      </c>
      <c r="Q904">
        <v>1</v>
      </c>
      <c r="R904">
        <v>1</v>
      </c>
      <c r="S904">
        <v>1</v>
      </c>
      <c r="T904">
        <v>1</v>
      </c>
      <c r="U904">
        <v>1</v>
      </c>
      <c r="V904">
        <v>1</v>
      </c>
      <c r="W904">
        <v>1</v>
      </c>
      <c r="X904">
        <v>1</v>
      </c>
      <c r="Y904">
        <v>1</v>
      </c>
      <c r="Z904">
        <v>1</v>
      </c>
      <c r="AA904">
        <v>1</v>
      </c>
      <c r="AB904">
        <v>1</v>
      </c>
      <c r="AC904">
        <v>1</v>
      </c>
      <c r="AD904">
        <v>1</v>
      </c>
      <c r="AE904">
        <v>1</v>
      </c>
      <c r="AF904">
        <v>1</v>
      </c>
      <c r="AG904">
        <v>1</v>
      </c>
      <c r="AH904">
        <v>1</v>
      </c>
      <c r="AI904">
        <v>1</v>
      </c>
      <c r="AJ904">
        <v>1</v>
      </c>
      <c r="AK904">
        <v>1</v>
      </c>
      <c r="AL904">
        <v>1</v>
      </c>
      <c r="AM904" s="49" t="s">
        <v>135</v>
      </c>
      <c r="AN904" s="49" t="s">
        <v>14</v>
      </c>
      <c r="AO904" s="49" t="s">
        <v>500</v>
      </c>
      <c r="AP904" s="49" t="s">
        <v>505</v>
      </c>
      <c r="AQ904" s="49" t="s">
        <v>13</v>
      </c>
      <c r="AR904" s="49" t="s">
        <v>487</v>
      </c>
      <c r="AS904" s="49" t="s">
        <v>488</v>
      </c>
      <c r="AT904" s="49" t="s">
        <v>489</v>
      </c>
    </row>
    <row r="905" spans="1:46" x14ac:dyDescent="0.25">
      <c r="A905">
        <v>6</v>
      </c>
      <c r="B905" t="s">
        <v>136</v>
      </c>
      <c r="C905" t="s">
        <v>136</v>
      </c>
      <c r="D905" t="s">
        <v>137</v>
      </c>
      <c r="E905" t="s">
        <v>618</v>
      </c>
      <c r="F905" t="s">
        <v>619</v>
      </c>
      <c r="G905">
        <v>1</v>
      </c>
      <c r="H905">
        <v>1</v>
      </c>
      <c r="I905">
        <v>1</v>
      </c>
      <c r="J905">
        <v>1</v>
      </c>
      <c r="K905">
        <v>1</v>
      </c>
      <c r="L905">
        <v>1</v>
      </c>
      <c r="M905">
        <v>1</v>
      </c>
      <c r="N905">
        <v>1</v>
      </c>
      <c r="O905">
        <v>1</v>
      </c>
      <c r="P905">
        <v>1</v>
      </c>
      <c r="Q905">
        <v>1</v>
      </c>
      <c r="R905">
        <v>1</v>
      </c>
      <c r="S905">
        <v>1</v>
      </c>
      <c r="T905">
        <v>1</v>
      </c>
      <c r="U905">
        <v>1</v>
      </c>
      <c r="V905">
        <v>1</v>
      </c>
      <c r="W905">
        <v>1</v>
      </c>
      <c r="X905">
        <v>1</v>
      </c>
      <c r="Y905">
        <v>1</v>
      </c>
      <c r="Z905">
        <v>1</v>
      </c>
      <c r="AA905">
        <v>1</v>
      </c>
      <c r="AB905">
        <v>1</v>
      </c>
      <c r="AC905">
        <v>1</v>
      </c>
      <c r="AD905">
        <v>1</v>
      </c>
      <c r="AE905">
        <v>1</v>
      </c>
      <c r="AF905">
        <v>1</v>
      </c>
      <c r="AG905">
        <v>1</v>
      </c>
      <c r="AH905">
        <v>1</v>
      </c>
      <c r="AI905">
        <v>1</v>
      </c>
      <c r="AJ905">
        <v>1</v>
      </c>
      <c r="AK905">
        <v>1</v>
      </c>
      <c r="AL905">
        <v>1</v>
      </c>
      <c r="AM905" s="49" t="s">
        <v>137</v>
      </c>
      <c r="AN905" s="49" t="s">
        <v>14</v>
      </c>
      <c r="AO905" s="49" t="s">
        <v>500</v>
      </c>
      <c r="AP905" s="49" t="s">
        <v>505</v>
      </c>
      <c r="AQ905" s="49" t="s">
        <v>13</v>
      </c>
      <c r="AR905" s="49" t="s">
        <v>487</v>
      </c>
      <c r="AS905" s="49" t="s">
        <v>488</v>
      </c>
      <c r="AT905" s="49" t="s">
        <v>489</v>
      </c>
    </row>
    <row r="906" spans="1:46" x14ac:dyDescent="0.25">
      <c r="A906">
        <v>6</v>
      </c>
      <c r="B906" t="s">
        <v>315</v>
      </c>
      <c r="C906" t="s">
        <v>315</v>
      </c>
      <c r="D906" t="s">
        <v>547</v>
      </c>
      <c r="E906" t="s">
        <v>618</v>
      </c>
      <c r="F906" t="s">
        <v>619</v>
      </c>
      <c r="G906">
        <v>1</v>
      </c>
      <c r="H906">
        <v>1</v>
      </c>
      <c r="I906">
        <v>1</v>
      </c>
      <c r="J906">
        <v>1</v>
      </c>
      <c r="K906">
        <v>1</v>
      </c>
      <c r="L906">
        <v>1</v>
      </c>
      <c r="M906">
        <v>1</v>
      </c>
      <c r="N906">
        <v>1</v>
      </c>
      <c r="O906">
        <v>1</v>
      </c>
      <c r="P906">
        <v>1</v>
      </c>
      <c r="Q906">
        <v>1</v>
      </c>
      <c r="R906">
        <v>1</v>
      </c>
      <c r="S906">
        <v>1</v>
      </c>
      <c r="T906">
        <v>1</v>
      </c>
      <c r="U906">
        <v>1</v>
      </c>
      <c r="V906">
        <v>1</v>
      </c>
      <c r="W906">
        <v>1</v>
      </c>
      <c r="X906">
        <v>1</v>
      </c>
      <c r="Y906">
        <v>1</v>
      </c>
      <c r="Z906">
        <v>1</v>
      </c>
      <c r="AA906">
        <v>1</v>
      </c>
      <c r="AB906">
        <v>1</v>
      </c>
      <c r="AC906">
        <v>1</v>
      </c>
      <c r="AD906">
        <v>1</v>
      </c>
      <c r="AE906">
        <v>1</v>
      </c>
      <c r="AF906">
        <v>1</v>
      </c>
      <c r="AG906">
        <v>1</v>
      </c>
      <c r="AH906">
        <v>1</v>
      </c>
      <c r="AI906">
        <v>1</v>
      </c>
      <c r="AJ906">
        <v>1</v>
      </c>
      <c r="AK906">
        <v>1</v>
      </c>
      <c r="AL906">
        <v>0</v>
      </c>
      <c r="AM906" s="49" t="s">
        <v>316</v>
      </c>
      <c r="AN906" s="49" t="s">
        <v>14</v>
      </c>
      <c r="AO906" s="49" t="s">
        <v>485</v>
      </c>
      <c r="AP906" s="49" t="s">
        <v>486</v>
      </c>
      <c r="AQ906" s="49" t="s">
        <v>11</v>
      </c>
      <c r="AR906" s="49" t="s">
        <v>487</v>
      </c>
      <c r="AS906" s="49" t="s">
        <v>488</v>
      </c>
      <c r="AT906" s="49" t="s">
        <v>489</v>
      </c>
    </row>
    <row r="907" spans="1:46" x14ac:dyDescent="0.25">
      <c r="A907">
        <v>6</v>
      </c>
      <c r="B907" t="s">
        <v>121</v>
      </c>
      <c r="C907" t="s">
        <v>121</v>
      </c>
      <c r="D907" t="s">
        <v>548</v>
      </c>
      <c r="E907" t="s">
        <v>618</v>
      </c>
      <c r="F907" t="s">
        <v>619</v>
      </c>
      <c r="G907">
        <v>1</v>
      </c>
      <c r="H907">
        <v>1</v>
      </c>
      <c r="I907">
        <v>1</v>
      </c>
      <c r="J907">
        <v>1</v>
      </c>
      <c r="K907">
        <v>1</v>
      </c>
      <c r="L907">
        <v>1</v>
      </c>
      <c r="M907">
        <v>1</v>
      </c>
      <c r="N907">
        <v>1</v>
      </c>
      <c r="O907">
        <v>1</v>
      </c>
      <c r="P907">
        <v>1</v>
      </c>
      <c r="Q907">
        <v>1</v>
      </c>
      <c r="R907">
        <v>1</v>
      </c>
      <c r="S907">
        <v>1</v>
      </c>
      <c r="T907">
        <v>1</v>
      </c>
      <c r="U907">
        <v>1</v>
      </c>
      <c r="V907">
        <v>1</v>
      </c>
      <c r="W907">
        <v>1</v>
      </c>
      <c r="X907">
        <v>1</v>
      </c>
      <c r="Y907">
        <v>1</v>
      </c>
      <c r="Z907">
        <v>1</v>
      </c>
      <c r="AA907">
        <v>1</v>
      </c>
      <c r="AB907">
        <v>1</v>
      </c>
      <c r="AC907">
        <v>1</v>
      </c>
      <c r="AD907">
        <v>1</v>
      </c>
      <c r="AE907">
        <v>1</v>
      </c>
      <c r="AF907">
        <v>1</v>
      </c>
      <c r="AG907">
        <v>1</v>
      </c>
      <c r="AH907">
        <v>1</v>
      </c>
      <c r="AI907">
        <v>1</v>
      </c>
      <c r="AJ907">
        <v>1</v>
      </c>
      <c r="AK907">
        <v>1</v>
      </c>
      <c r="AL907">
        <v>0</v>
      </c>
      <c r="AM907" s="49" t="s">
        <v>122</v>
      </c>
      <c r="AN907" s="49" t="s">
        <v>5</v>
      </c>
      <c r="AO907" s="49" t="s">
        <v>9</v>
      </c>
      <c r="AP907" s="49" t="s">
        <v>486</v>
      </c>
      <c r="AQ907" s="49" t="s">
        <v>9</v>
      </c>
      <c r="AR907" s="49" t="s">
        <v>495</v>
      </c>
      <c r="AS907" s="49" t="s">
        <v>488</v>
      </c>
      <c r="AT907" s="49" t="s">
        <v>489</v>
      </c>
    </row>
    <row r="908" spans="1:46" x14ac:dyDescent="0.25">
      <c r="A908">
        <v>6</v>
      </c>
      <c r="B908" t="s">
        <v>144</v>
      </c>
      <c r="C908" t="s">
        <v>144</v>
      </c>
      <c r="D908" t="s">
        <v>145</v>
      </c>
      <c r="E908" t="s">
        <v>618</v>
      </c>
      <c r="F908" t="s">
        <v>619</v>
      </c>
      <c r="G908">
        <v>1</v>
      </c>
      <c r="H908">
        <v>1</v>
      </c>
      <c r="I908">
        <v>1</v>
      </c>
      <c r="J908">
        <v>1</v>
      </c>
      <c r="K908">
        <v>1</v>
      </c>
      <c r="L908">
        <v>1</v>
      </c>
      <c r="M908">
        <v>1</v>
      </c>
      <c r="N908">
        <v>1</v>
      </c>
      <c r="O908">
        <v>1</v>
      </c>
      <c r="P908">
        <v>1</v>
      </c>
      <c r="Q908">
        <v>1</v>
      </c>
      <c r="R908">
        <v>1</v>
      </c>
      <c r="S908">
        <v>1</v>
      </c>
      <c r="T908">
        <v>1</v>
      </c>
      <c r="U908">
        <v>1</v>
      </c>
      <c r="V908">
        <v>1</v>
      </c>
      <c r="W908">
        <v>1</v>
      </c>
      <c r="X908">
        <v>1</v>
      </c>
      <c r="Y908">
        <v>1</v>
      </c>
      <c r="Z908">
        <v>1</v>
      </c>
      <c r="AA908">
        <v>1</v>
      </c>
      <c r="AB908">
        <v>1</v>
      </c>
      <c r="AC908">
        <v>1</v>
      </c>
      <c r="AD908">
        <v>1</v>
      </c>
      <c r="AE908">
        <v>1</v>
      </c>
      <c r="AF908">
        <v>1</v>
      </c>
      <c r="AG908">
        <v>1</v>
      </c>
      <c r="AH908">
        <v>1</v>
      </c>
      <c r="AI908">
        <v>1</v>
      </c>
      <c r="AJ908">
        <v>1</v>
      </c>
      <c r="AK908">
        <v>1</v>
      </c>
      <c r="AL908">
        <v>1</v>
      </c>
      <c r="AM908" s="49" t="s">
        <v>145</v>
      </c>
      <c r="AN908" s="49" t="s">
        <v>14</v>
      </c>
      <c r="AO908" s="49" t="s">
        <v>500</v>
      </c>
      <c r="AP908" s="49" t="s">
        <v>505</v>
      </c>
      <c r="AQ908" s="49" t="s">
        <v>13</v>
      </c>
      <c r="AR908" s="49" t="s">
        <v>487</v>
      </c>
      <c r="AS908" s="49" t="s">
        <v>488</v>
      </c>
      <c r="AT908" s="49" t="s">
        <v>489</v>
      </c>
    </row>
    <row r="909" spans="1:46" x14ac:dyDescent="0.25">
      <c r="A909">
        <v>6</v>
      </c>
      <c r="B909" t="s">
        <v>146</v>
      </c>
      <c r="C909" t="s">
        <v>146</v>
      </c>
      <c r="D909" t="s">
        <v>147</v>
      </c>
      <c r="E909" t="s">
        <v>618</v>
      </c>
      <c r="F909" t="s">
        <v>619</v>
      </c>
      <c r="G909">
        <v>1</v>
      </c>
      <c r="H909">
        <v>1</v>
      </c>
      <c r="I909">
        <v>1</v>
      </c>
      <c r="J909">
        <v>1</v>
      </c>
      <c r="K909">
        <v>1</v>
      </c>
      <c r="L909">
        <v>1</v>
      </c>
      <c r="M909">
        <v>1</v>
      </c>
      <c r="N909">
        <v>1</v>
      </c>
      <c r="O909">
        <v>1</v>
      </c>
      <c r="P909">
        <v>1</v>
      </c>
      <c r="Q909">
        <v>1</v>
      </c>
      <c r="R909">
        <v>1</v>
      </c>
      <c r="S909">
        <v>1</v>
      </c>
      <c r="T909">
        <v>1</v>
      </c>
      <c r="U909">
        <v>1</v>
      </c>
      <c r="V909">
        <v>1</v>
      </c>
      <c r="W909">
        <v>1</v>
      </c>
      <c r="X909">
        <v>1</v>
      </c>
      <c r="Y909">
        <v>1</v>
      </c>
      <c r="Z909">
        <v>1</v>
      </c>
      <c r="AA909">
        <v>1</v>
      </c>
      <c r="AB909">
        <v>1</v>
      </c>
      <c r="AC909">
        <v>1</v>
      </c>
      <c r="AD909">
        <v>1</v>
      </c>
      <c r="AE909">
        <v>1</v>
      </c>
      <c r="AF909">
        <v>1</v>
      </c>
      <c r="AG909">
        <v>1</v>
      </c>
      <c r="AH909">
        <v>1</v>
      </c>
      <c r="AI909">
        <v>1</v>
      </c>
      <c r="AJ909">
        <v>1</v>
      </c>
      <c r="AK909">
        <v>1</v>
      </c>
      <c r="AL909">
        <v>0</v>
      </c>
      <c r="AM909" s="49" t="s">
        <v>147</v>
      </c>
      <c r="AN909" s="49" t="s">
        <v>14</v>
      </c>
      <c r="AO909" s="49" t="s">
        <v>507</v>
      </c>
      <c r="AP909" s="49" t="s">
        <v>501</v>
      </c>
      <c r="AQ909" s="49" t="s">
        <v>10</v>
      </c>
      <c r="AR909" s="49" t="s">
        <v>487</v>
      </c>
      <c r="AS909" s="49" t="s">
        <v>488</v>
      </c>
      <c r="AT909" s="49" t="s">
        <v>489</v>
      </c>
    </row>
    <row r="910" spans="1:46" x14ac:dyDescent="0.25">
      <c r="A910">
        <v>6</v>
      </c>
      <c r="B910" t="s">
        <v>149</v>
      </c>
      <c r="C910" t="s">
        <v>149</v>
      </c>
      <c r="D910" t="s">
        <v>412</v>
      </c>
      <c r="E910" t="s">
        <v>618</v>
      </c>
      <c r="F910" t="s">
        <v>619</v>
      </c>
      <c r="G910">
        <v>1</v>
      </c>
      <c r="H910">
        <v>1</v>
      </c>
      <c r="I910">
        <v>1</v>
      </c>
      <c r="J910">
        <v>1</v>
      </c>
      <c r="K910">
        <v>1</v>
      </c>
      <c r="L910">
        <v>1</v>
      </c>
      <c r="M910">
        <v>1</v>
      </c>
      <c r="N910">
        <v>1</v>
      </c>
      <c r="O910">
        <v>1</v>
      </c>
      <c r="P910">
        <v>1</v>
      </c>
      <c r="Q910">
        <v>1</v>
      </c>
      <c r="R910">
        <v>1</v>
      </c>
      <c r="S910">
        <v>1</v>
      </c>
      <c r="T910">
        <v>1</v>
      </c>
      <c r="U910">
        <v>1</v>
      </c>
      <c r="V910">
        <v>1</v>
      </c>
      <c r="W910">
        <v>1</v>
      </c>
      <c r="X910">
        <v>1</v>
      </c>
      <c r="Y910">
        <v>1</v>
      </c>
      <c r="Z910">
        <v>1</v>
      </c>
      <c r="AA910">
        <v>1</v>
      </c>
      <c r="AB910">
        <v>1</v>
      </c>
      <c r="AC910">
        <v>1</v>
      </c>
      <c r="AD910">
        <v>1</v>
      </c>
      <c r="AE910">
        <v>1</v>
      </c>
      <c r="AF910">
        <v>1</v>
      </c>
      <c r="AG910">
        <v>1</v>
      </c>
      <c r="AH910">
        <v>1</v>
      </c>
      <c r="AI910">
        <v>1</v>
      </c>
      <c r="AJ910">
        <v>1</v>
      </c>
      <c r="AK910">
        <v>1</v>
      </c>
      <c r="AL910">
        <v>0</v>
      </c>
      <c r="AM910" s="49" t="s">
        <v>412</v>
      </c>
      <c r="AN910" s="49" t="s">
        <v>14</v>
      </c>
      <c r="AO910" s="49" t="s">
        <v>506</v>
      </c>
      <c r="AP910" s="49" t="s">
        <v>501</v>
      </c>
      <c r="AQ910" s="49" t="s">
        <v>10</v>
      </c>
      <c r="AR910" s="49" t="s">
        <v>487</v>
      </c>
      <c r="AS910" s="49" t="s">
        <v>496</v>
      </c>
      <c r="AT910" s="49" t="s">
        <v>497</v>
      </c>
    </row>
    <row r="911" spans="1:46" x14ac:dyDescent="0.25">
      <c r="A911">
        <v>6</v>
      </c>
      <c r="B911" t="s">
        <v>150</v>
      </c>
      <c r="C911" t="s">
        <v>150</v>
      </c>
      <c r="D911" t="s">
        <v>151</v>
      </c>
      <c r="E911" t="s">
        <v>618</v>
      </c>
      <c r="F911" t="s">
        <v>619</v>
      </c>
      <c r="G911">
        <v>1</v>
      </c>
      <c r="H911">
        <v>1</v>
      </c>
      <c r="I911">
        <v>1</v>
      </c>
      <c r="J911">
        <v>1</v>
      </c>
      <c r="K911">
        <v>1</v>
      </c>
      <c r="L911">
        <v>1</v>
      </c>
      <c r="M911">
        <v>1</v>
      </c>
      <c r="N911">
        <v>1</v>
      </c>
      <c r="O911">
        <v>1</v>
      </c>
      <c r="P911">
        <v>1</v>
      </c>
      <c r="Q911">
        <v>1</v>
      </c>
      <c r="R911">
        <v>1</v>
      </c>
      <c r="S911">
        <v>1</v>
      </c>
      <c r="T911">
        <v>1</v>
      </c>
      <c r="U911">
        <v>1</v>
      </c>
      <c r="V911">
        <v>1</v>
      </c>
      <c r="W911">
        <v>1</v>
      </c>
      <c r="X911">
        <v>1</v>
      </c>
      <c r="Y911">
        <v>1</v>
      </c>
      <c r="Z911">
        <v>1</v>
      </c>
      <c r="AA911">
        <v>1</v>
      </c>
      <c r="AB911">
        <v>1</v>
      </c>
      <c r="AC911">
        <v>1</v>
      </c>
      <c r="AD911">
        <v>1</v>
      </c>
      <c r="AE911">
        <v>1</v>
      </c>
      <c r="AF911">
        <v>1</v>
      </c>
      <c r="AG911">
        <v>1</v>
      </c>
      <c r="AH911">
        <v>1</v>
      </c>
      <c r="AI911">
        <v>1</v>
      </c>
      <c r="AJ911">
        <v>1</v>
      </c>
      <c r="AK911">
        <v>1</v>
      </c>
      <c r="AL911">
        <v>0</v>
      </c>
      <c r="AM911" s="49" t="s">
        <v>151</v>
      </c>
      <c r="AN911" s="49" t="s">
        <v>7</v>
      </c>
      <c r="AO911" s="49" t="s">
        <v>9</v>
      </c>
      <c r="AP911" s="49" t="s">
        <v>494</v>
      </c>
      <c r="AQ911" s="49" t="s">
        <v>9</v>
      </c>
      <c r="AR911" s="49" t="s">
        <v>487</v>
      </c>
      <c r="AS911" s="49" t="s">
        <v>488</v>
      </c>
      <c r="AT911" s="49" t="s">
        <v>489</v>
      </c>
    </row>
    <row r="912" spans="1:46" x14ac:dyDescent="0.25">
      <c r="A912">
        <v>6</v>
      </c>
      <c r="B912" t="s">
        <v>338</v>
      </c>
      <c r="C912" t="s">
        <v>338</v>
      </c>
      <c r="D912" t="s">
        <v>339</v>
      </c>
      <c r="E912" t="s">
        <v>618</v>
      </c>
      <c r="F912" t="s">
        <v>619</v>
      </c>
      <c r="G912">
        <v>1</v>
      </c>
      <c r="H912">
        <v>1</v>
      </c>
      <c r="I912">
        <v>1</v>
      </c>
      <c r="J912">
        <v>1</v>
      </c>
      <c r="K912">
        <v>1</v>
      </c>
      <c r="L912">
        <v>1</v>
      </c>
      <c r="M912">
        <v>1</v>
      </c>
      <c r="N912">
        <v>1</v>
      </c>
      <c r="O912">
        <v>1</v>
      </c>
      <c r="P912">
        <v>1</v>
      </c>
      <c r="Q912">
        <v>1</v>
      </c>
      <c r="R912">
        <v>1</v>
      </c>
      <c r="S912">
        <v>1</v>
      </c>
      <c r="T912">
        <v>1</v>
      </c>
      <c r="U912">
        <v>1</v>
      </c>
      <c r="V912">
        <v>1</v>
      </c>
      <c r="W912">
        <v>1</v>
      </c>
      <c r="X912">
        <v>1</v>
      </c>
      <c r="Y912">
        <v>1</v>
      </c>
      <c r="Z912">
        <v>1</v>
      </c>
      <c r="AA912">
        <v>1</v>
      </c>
      <c r="AB912">
        <v>1</v>
      </c>
      <c r="AC912">
        <v>1</v>
      </c>
      <c r="AD912">
        <v>1</v>
      </c>
      <c r="AE912">
        <v>1</v>
      </c>
      <c r="AF912">
        <v>1</v>
      </c>
      <c r="AG912">
        <v>1</v>
      </c>
      <c r="AH912">
        <v>1</v>
      </c>
      <c r="AI912">
        <v>1</v>
      </c>
      <c r="AJ912">
        <v>1</v>
      </c>
      <c r="AK912">
        <v>1</v>
      </c>
      <c r="AL912">
        <v>0</v>
      </c>
      <c r="AM912" s="49" t="s">
        <v>339</v>
      </c>
      <c r="AN912" s="49" t="s">
        <v>14</v>
      </c>
      <c r="AO912" s="49" t="s">
        <v>507</v>
      </c>
      <c r="AP912" s="49" t="s">
        <v>494</v>
      </c>
      <c r="AQ912" s="49" t="s">
        <v>10</v>
      </c>
      <c r="AR912" s="49" t="s">
        <v>487</v>
      </c>
      <c r="AS912" s="49" t="s">
        <v>488</v>
      </c>
      <c r="AT912" s="49" t="s">
        <v>489</v>
      </c>
    </row>
    <row r="913" spans="1:46" x14ac:dyDescent="0.25">
      <c r="A913">
        <v>6</v>
      </c>
      <c r="B913" t="s">
        <v>181</v>
      </c>
      <c r="C913" t="s">
        <v>181</v>
      </c>
      <c r="D913" t="s">
        <v>414</v>
      </c>
      <c r="E913" t="s">
        <v>618</v>
      </c>
      <c r="F913" t="s">
        <v>619</v>
      </c>
      <c r="G913">
        <v>1</v>
      </c>
      <c r="H913">
        <v>1</v>
      </c>
      <c r="I913">
        <v>1</v>
      </c>
      <c r="J913">
        <v>1</v>
      </c>
      <c r="K913">
        <v>1</v>
      </c>
      <c r="L913">
        <v>1</v>
      </c>
      <c r="M913">
        <v>1</v>
      </c>
      <c r="N913">
        <v>1</v>
      </c>
      <c r="O913">
        <v>1</v>
      </c>
      <c r="P913">
        <v>1</v>
      </c>
      <c r="Q913">
        <v>1</v>
      </c>
      <c r="R913">
        <v>1</v>
      </c>
      <c r="S913">
        <v>1</v>
      </c>
      <c r="T913">
        <v>1</v>
      </c>
      <c r="U913">
        <v>1</v>
      </c>
      <c r="V913">
        <v>1</v>
      </c>
      <c r="W913">
        <v>1</v>
      </c>
      <c r="X913">
        <v>1</v>
      </c>
      <c r="Y913">
        <v>1</v>
      </c>
      <c r="Z913">
        <v>1</v>
      </c>
      <c r="AA913">
        <v>1</v>
      </c>
      <c r="AB913">
        <v>1</v>
      </c>
      <c r="AC913">
        <v>1</v>
      </c>
      <c r="AD913">
        <v>1</v>
      </c>
      <c r="AE913">
        <v>1</v>
      </c>
      <c r="AF913">
        <v>1</v>
      </c>
      <c r="AG913">
        <v>1</v>
      </c>
      <c r="AH913">
        <v>1</v>
      </c>
      <c r="AI913">
        <v>1</v>
      </c>
      <c r="AJ913">
        <v>1</v>
      </c>
      <c r="AK913">
        <v>1</v>
      </c>
      <c r="AL913">
        <v>0</v>
      </c>
      <c r="AM913" s="49" t="s">
        <v>414</v>
      </c>
      <c r="AN913" s="49" t="s">
        <v>5</v>
      </c>
      <c r="AO913" s="49" t="s">
        <v>9</v>
      </c>
      <c r="AP913" s="49" t="s">
        <v>501</v>
      </c>
      <c r="AQ913" s="49" t="s">
        <v>9</v>
      </c>
      <c r="AR913" s="49" t="s">
        <v>495</v>
      </c>
      <c r="AS913" s="49" t="s">
        <v>496</v>
      </c>
      <c r="AT913" s="49" t="s">
        <v>497</v>
      </c>
    </row>
    <row r="914" spans="1:46" x14ac:dyDescent="0.25">
      <c r="A914">
        <v>6</v>
      </c>
      <c r="B914" t="s">
        <v>152</v>
      </c>
      <c r="C914" t="s">
        <v>152</v>
      </c>
      <c r="D914" t="s">
        <v>153</v>
      </c>
      <c r="E914" t="s">
        <v>618</v>
      </c>
      <c r="F914" t="s">
        <v>619</v>
      </c>
      <c r="G914">
        <v>0</v>
      </c>
      <c r="H914">
        <v>0</v>
      </c>
      <c r="I914">
        <v>1</v>
      </c>
      <c r="J914">
        <v>1</v>
      </c>
      <c r="K914">
        <v>1</v>
      </c>
      <c r="L914">
        <v>1</v>
      </c>
      <c r="M914">
        <v>1</v>
      </c>
      <c r="N914">
        <v>1</v>
      </c>
      <c r="O914">
        <v>1</v>
      </c>
      <c r="P914">
        <v>1</v>
      </c>
      <c r="Q914">
        <v>1</v>
      </c>
      <c r="R914">
        <v>1</v>
      </c>
      <c r="S914">
        <v>1</v>
      </c>
      <c r="T914">
        <v>1</v>
      </c>
      <c r="U914">
        <v>1</v>
      </c>
      <c r="V914">
        <v>1</v>
      </c>
      <c r="W914">
        <v>1</v>
      </c>
      <c r="X914">
        <v>1</v>
      </c>
      <c r="Y914">
        <v>1</v>
      </c>
      <c r="Z914">
        <v>1</v>
      </c>
      <c r="AA914">
        <v>1</v>
      </c>
      <c r="AB914">
        <v>1</v>
      </c>
      <c r="AC914">
        <v>1</v>
      </c>
      <c r="AD914">
        <v>1</v>
      </c>
      <c r="AE914">
        <v>1</v>
      </c>
      <c r="AF914">
        <v>1</v>
      </c>
      <c r="AG914">
        <v>1</v>
      </c>
      <c r="AH914">
        <v>1</v>
      </c>
      <c r="AI914">
        <v>1</v>
      </c>
      <c r="AJ914">
        <v>1</v>
      </c>
      <c r="AK914">
        <v>1</v>
      </c>
      <c r="AL914">
        <v>0</v>
      </c>
      <c r="AM914" s="49" t="s">
        <v>153</v>
      </c>
      <c r="AN914" s="49" t="s">
        <v>6</v>
      </c>
      <c r="AO914" s="49" t="s">
        <v>9</v>
      </c>
      <c r="AP914" s="49" t="s">
        <v>486</v>
      </c>
      <c r="AQ914" s="49" t="s">
        <v>9</v>
      </c>
      <c r="AR914" s="49" t="s">
        <v>487</v>
      </c>
      <c r="AS914" s="49" t="s">
        <v>488</v>
      </c>
      <c r="AT914" s="49" t="s">
        <v>489</v>
      </c>
    </row>
    <row r="915" spans="1:46" x14ac:dyDescent="0.25">
      <c r="A915">
        <v>6</v>
      </c>
      <c r="B915" t="s">
        <v>156</v>
      </c>
      <c r="C915" t="s">
        <v>156</v>
      </c>
      <c r="D915" t="s">
        <v>157</v>
      </c>
      <c r="E915" t="s">
        <v>618</v>
      </c>
      <c r="F915" t="s">
        <v>619</v>
      </c>
      <c r="G915">
        <v>1</v>
      </c>
      <c r="H915">
        <v>1</v>
      </c>
      <c r="I915">
        <v>1</v>
      </c>
      <c r="J915">
        <v>1</v>
      </c>
      <c r="K915">
        <v>1</v>
      </c>
      <c r="L915">
        <v>1</v>
      </c>
      <c r="M915">
        <v>1</v>
      </c>
      <c r="N915">
        <v>1</v>
      </c>
      <c r="O915">
        <v>1</v>
      </c>
      <c r="P915">
        <v>1</v>
      </c>
      <c r="Q915">
        <v>1</v>
      </c>
      <c r="R915">
        <v>1</v>
      </c>
      <c r="S915">
        <v>1</v>
      </c>
      <c r="T915">
        <v>1</v>
      </c>
      <c r="U915">
        <v>1</v>
      </c>
      <c r="V915">
        <v>1</v>
      </c>
      <c r="W915">
        <v>1</v>
      </c>
      <c r="X915">
        <v>1</v>
      </c>
      <c r="Y915">
        <v>1</v>
      </c>
      <c r="Z915">
        <v>1</v>
      </c>
      <c r="AA915">
        <v>1</v>
      </c>
      <c r="AB915">
        <v>1</v>
      </c>
      <c r="AC915">
        <v>1</v>
      </c>
      <c r="AD915">
        <v>1</v>
      </c>
      <c r="AE915">
        <v>1</v>
      </c>
      <c r="AF915">
        <v>1</v>
      </c>
      <c r="AG915">
        <v>1</v>
      </c>
      <c r="AH915">
        <v>1</v>
      </c>
      <c r="AI915">
        <v>1</v>
      </c>
      <c r="AJ915">
        <v>1</v>
      </c>
      <c r="AK915">
        <v>1</v>
      </c>
      <c r="AL915">
        <v>1</v>
      </c>
      <c r="AM915" s="49" t="s">
        <v>157</v>
      </c>
      <c r="AN915" s="49" t="s">
        <v>14</v>
      </c>
      <c r="AO915" s="49" t="s">
        <v>500</v>
      </c>
      <c r="AP915" s="49" t="s">
        <v>505</v>
      </c>
      <c r="AQ915" s="49" t="s">
        <v>13</v>
      </c>
      <c r="AR915" s="49" t="s">
        <v>487</v>
      </c>
      <c r="AS915" s="49" t="s">
        <v>488</v>
      </c>
      <c r="AT915" s="49" t="s">
        <v>489</v>
      </c>
    </row>
    <row r="916" spans="1:46" x14ac:dyDescent="0.25">
      <c r="A916">
        <v>6</v>
      </c>
      <c r="B916" t="s">
        <v>158</v>
      </c>
      <c r="C916" t="s">
        <v>158</v>
      </c>
      <c r="D916" t="s">
        <v>159</v>
      </c>
      <c r="E916" t="s">
        <v>618</v>
      </c>
      <c r="F916" t="s">
        <v>619</v>
      </c>
      <c r="G916">
        <v>1</v>
      </c>
      <c r="H916">
        <v>1</v>
      </c>
      <c r="I916">
        <v>1</v>
      </c>
      <c r="J916">
        <v>1</v>
      </c>
      <c r="K916">
        <v>1</v>
      </c>
      <c r="L916">
        <v>1</v>
      </c>
      <c r="M916">
        <v>1</v>
      </c>
      <c r="N916">
        <v>1</v>
      </c>
      <c r="O916">
        <v>1</v>
      </c>
      <c r="P916">
        <v>1</v>
      </c>
      <c r="Q916">
        <v>1</v>
      </c>
      <c r="R916">
        <v>1</v>
      </c>
      <c r="S916">
        <v>1</v>
      </c>
      <c r="T916">
        <v>1</v>
      </c>
      <c r="U916">
        <v>1</v>
      </c>
      <c r="V916">
        <v>1</v>
      </c>
      <c r="W916">
        <v>1</v>
      </c>
      <c r="X916">
        <v>1</v>
      </c>
      <c r="Y916">
        <v>1</v>
      </c>
      <c r="Z916">
        <v>1</v>
      </c>
      <c r="AA916">
        <v>1</v>
      </c>
      <c r="AB916">
        <v>1</v>
      </c>
      <c r="AC916">
        <v>1</v>
      </c>
      <c r="AD916">
        <v>1</v>
      </c>
      <c r="AE916">
        <v>1</v>
      </c>
      <c r="AF916">
        <v>1</v>
      </c>
      <c r="AG916">
        <v>1</v>
      </c>
      <c r="AH916">
        <v>1</v>
      </c>
      <c r="AI916">
        <v>1</v>
      </c>
      <c r="AJ916">
        <v>1</v>
      </c>
      <c r="AK916">
        <v>1</v>
      </c>
      <c r="AL916">
        <v>0</v>
      </c>
      <c r="AM916" s="49" t="s">
        <v>159</v>
      </c>
      <c r="AN916" s="49" t="s">
        <v>6</v>
      </c>
      <c r="AO916" s="49" t="s">
        <v>9</v>
      </c>
      <c r="AP916" s="49" t="s">
        <v>486</v>
      </c>
      <c r="AQ916" s="49" t="s">
        <v>9</v>
      </c>
      <c r="AR916" s="49" t="s">
        <v>487</v>
      </c>
      <c r="AS916" s="49" t="s">
        <v>488</v>
      </c>
      <c r="AT916" s="49" t="s">
        <v>489</v>
      </c>
    </row>
    <row r="917" spans="1:46" x14ac:dyDescent="0.25">
      <c r="A917">
        <v>6</v>
      </c>
      <c r="B917" t="s">
        <v>160</v>
      </c>
      <c r="C917" t="s">
        <v>160</v>
      </c>
      <c r="D917" t="s">
        <v>161</v>
      </c>
      <c r="E917" t="s">
        <v>618</v>
      </c>
      <c r="F917" t="s">
        <v>619</v>
      </c>
      <c r="G917">
        <v>1</v>
      </c>
      <c r="H917">
        <v>1</v>
      </c>
      <c r="I917">
        <v>1</v>
      </c>
      <c r="J917">
        <v>1</v>
      </c>
      <c r="K917">
        <v>1</v>
      </c>
      <c r="L917">
        <v>1</v>
      </c>
      <c r="M917">
        <v>1</v>
      </c>
      <c r="N917">
        <v>1</v>
      </c>
      <c r="O917">
        <v>1</v>
      </c>
      <c r="P917">
        <v>1</v>
      </c>
      <c r="Q917">
        <v>1</v>
      </c>
      <c r="R917">
        <v>1</v>
      </c>
      <c r="S917">
        <v>1</v>
      </c>
      <c r="T917">
        <v>1</v>
      </c>
      <c r="U917">
        <v>1</v>
      </c>
      <c r="V917">
        <v>1</v>
      </c>
      <c r="W917">
        <v>1</v>
      </c>
      <c r="X917">
        <v>1</v>
      </c>
      <c r="Y917">
        <v>1</v>
      </c>
      <c r="Z917">
        <v>1</v>
      </c>
      <c r="AA917">
        <v>1</v>
      </c>
      <c r="AB917">
        <v>1</v>
      </c>
      <c r="AC917">
        <v>1</v>
      </c>
      <c r="AD917">
        <v>1</v>
      </c>
      <c r="AE917">
        <v>1</v>
      </c>
      <c r="AF917">
        <v>1</v>
      </c>
      <c r="AG917">
        <v>1</v>
      </c>
      <c r="AH917">
        <v>1</v>
      </c>
      <c r="AI917">
        <v>1</v>
      </c>
      <c r="AJ917">
        <v>1</v>
      </c>
      <c r="AK917">
        <v>1</v>
      </c>
      <c r="AL917">
        <v>1</v>
      </c>
      <c r="AM917" s="49" t="s">
        <v>161</v>
      </c>
      <c r="AN917" s="49" t="s">
        <v>14</v>
      </c>
      <c r="AO917" s="49" t="s">
        <v>500</v>
      </c>
      <c r="AP917" s="49" t="s">
        <v>505</v>
      </c>
      <c r="AQ917" s="49" t="s">
        <v>13</v>
      </c>
      <c r="AR917" s="49" t="s">
        <v>487</v>
      </c>
      <c r="AS917" s="49" t="s">
        <v>488</v>
      </c>
      <c r="AT917" s="49" t="s">
        <v>489</v>
      </c>
    </row>
    <row r="918" spans="1:46" x14ac:dyDescent="0.25">
      <c r="A918">
        <v>6</v>
      </c>
      <c r="B918" t="s">
        <v>164</v>
      </c>
      <c r="C918" t="s">
        <v>164</v>
      </c>
      <c r="D918" t="s">
        <v>165</v>
      </c>
      <c r="E918" t="s">
        <v>618</v>
      </c>
      <c r="F918" t="s">
        <v>619</v>
      </c>
      <c r="G918">
        <v>1</v>
      </c>
      <c r="H918">
        <v>1</v>
      </c>
      <c r="I918">
        <v>1</v>
      </c>
      <c r="J918">
        <v>1</v>
      </c>
      <c r="K918">
        <v>1</v>
      </c>
      <c r="L918">
        <v>1</v>
      </c>
      <c r="M918">
        <v>1</v>
      </c>
      <c r="N918">
        <v>1</v>
      </c>
      <c r="O918">
        <v>1</v>
      </c>
      <c r="P918">
        <v>1</v>
      </c>
      <c r="Q918">
        <v>1</v>
      </c>
      <c r="R918">
        <v>1</v>
      </c>
      <c r="S918">
        <v>1</v>
      </c>
      <c r="T918">
        <v>1</v>
      </c>
      <c r="U918">
        <v>1</v>
      </c>
      <c r="V918">
        <v>1</v>
      </c>
      <c r="W918">
        <v>1</v>
      </c>
      <c r="X918">
        <v>1</v>
      </c>
      <c r="Y918">
        <v>1</v>
      </c>
      <c r="Z918">
        <v>1</v>
      </c>
      <c r="AA918">
        <v>1</v>
      </c>
      <c r="AB918">
        <v>1</v>
      </c>
      <c r="AC918">
        <v>1</v>
      </c>
      <c r="AD918">
        <v>1</v>
      </c>
      <c r="AE918">
        <v>1</v>
      </c>
      <c r="AF918">
        <v>1</v>
      </c>
      <c r="AG918">
        <v>1</v>
      </c>
      <c r="AH918">
        <v>1</v>
      </c>
      <c r="AI918">
        <v>1</v>
      </c>
      <c r="AJ918">
        <v>1</v>
      </c>
      <c r="AK918">
        <v>1</v>
      </c>
      <c r="AL918">
        <v>1</v>
      </c>
      <c r="AM918" s="49" t="s">
        <v>165</v>
      </c>
      <c r="AN918" s="49" t="s">
        <v>14</v>
      </c>
      <c r="AO918" s="49" t="s">
        <v>500</v>
      </c>
      <c r="AP918" s="49" t="s">
        <v>505</v>
      </c>
      <c r="AQ918" s="49" t="s">
        <v>13</v>
      </c>
      <c r="AR918" s="49" t="s">
        <v>487</v>
      </c>
      <c r="AS918" s="49" t="s">
        <v>488</v>
      </c>
      <c r="AT918" s="49" t="s">
        <v>489</v>
      </c>
    </row>
    <row r="919" spans="1:46" x14ac:dyDescent="0.25">
      <c r="A919">
        <v>6</v>
      </c>
      <c r="B919" t="s">
        <v>168</v>
      </c>
      <c r="C919" t="s">
        <v>168</v>
      </c>
      <c r="D919" t="s">
        <v>413</v>
      </c>
      <c r="E919" t="s">
        <v>618</v>
      </c>
      <c r="F919" t="s">
        <v>619</v>
      </c>
      <c r="G919">
        <v>1</v>
      </c>
      <c r="H919">
        <v>1</v>
      </c>
      <c r="I919">
        <v>1</v>
      </c>
      <c r="J919">
        <v>1</v>
      </c>
      <c r="K919">
        <v>1</v>
      </c>
      <c r="L919">
        <v>1</v>
      </c>
      <c r="M919">
        <v>1</v>
      </c>
      <c r="N919">
        <v>1</v>
      </c>
      <c r="O919">
        <v>1</v>
      </c>
      <c r="P919">
        <v>1</v>
      </c>
      <c r="Q919">
        <v>1</v>
      </c>
      <c r="R919">
        <v>1</v>
      </c>
      <c r="S919">
        <v>1</v>
      </c>
      <c r="T919">
        <v>1</v>
      </c>
      <c r="U919">
        <v>1</v>
      </c>
      <c r="V919">
        <v>1</v>
      </c>
      <c r="W919">
        <v>1</v>
      </c>
      <c r="X919">
        <v>1</v>
      </c>
      <c r="Y919">
        <v>1</v>
      </c>
      <c r="Z919">
        <v>1</v>
      </c>
      <c r="AA919">
        <v>1</v>
      </c>
      <c r="AB919">
        <v>1</v>
      </c>
      <c r="AC919">
        <v>1</v>
      </c>
      <c r="AD919">
        <v>1</v>
      </c>
      <c r="AE919">
        <v>1</v>
      </c>
      <c r="AF919">
        <v>1</v>
      </c>
      <c r="AG919">
        <v>1</v>
      </c>
      <c r="AH919">
        <v>1</v>
      </c>
      <c r="AI919">
        <v>1</v>
      </c>
      <c r="AJ919">
        <v>1</v>
      </c>
      <c r="AK919">
        <v>1</v>
      </c>
      <c r="AL919">
        <v>0</v>
      </c>
      <c r="AM919" s="49" t="s">
        <v>413</v>
      </c>
      <c r="AN919" s="49" t="s">
        <v>5</v>
      </c>
      <c r="AO919" s="49" t="s">
        <v>9</v>
      </c>
      <c r="AP919" s="49" t="s">
        <v>501</v>
      </c>
      <c r="AQ919" s="49" t="s">
        <v>9</v>
      </c>
      <c r="AR919" s="49" t="s">
        <v>495</v>
      </c>
      <c r="AS919" s="49" t="s">
        <v>496</v>
      </c>
      <c r="AT919" s="49" t="s">
        <v>497</v>
      </c>
    </row>
    <row r="920" spans="1:46" x14ac:dyDescent="0.25">
      <c r="A920">
        <v>6</v>
      </c>
      <c r="B920" t="s">
        <v>171</v>
      </c>
      <c r="C920" t="s">
        <v>171</v>
      </c>
      <c r="D920" t="s">
        <v>172</v>
      </c>
      <c r="E920" t="s">
        <v>618</v>
      </c>
      <c r="F920" t="s">
        <v>619</v>
      </c>
      <c r="G920">
        <v>1</v>
      </c>
      <c r="H920">
        <v>1</v>
      </c>
      <c r="I920">
        <v>1</v>
      </c>
      <c r="J920">
        <v>1</v>
      </c>
      <c r="K920">
        <v>1</v>
      </c>
      <c r="L920">
        <v>1</v>
      </c>
      <c r="M920">
        <v>1</v>
      </c>
      <c r="N920">
        <v>1</v>
      </c>
      <c r="O920">
        <v>1</v>
      </c>
      <c r="P920">
        <v>1</v>
      </c>
      <c r="Q920">
        <v>1</v>
      </c>
      <c r="R920">
        <v>1</v>
      </c>
      <c r="S920">
        <v>1</v>
      </c>
      <c r="T920">
        <v>1</v>
      </c>
      <c r="U920">
        <v>1</v>
      </c>
      <c r="V920">
        <v>1</v>
      </c>
      <c r="W920">
        <v>1</v>
      </c>
      <c r="X920">
        <v>1</v>
      </c>
      <c r="Y920">
        <v>1</v>
      </c>
      <c r="Z920">
        <v>1</v>
      </c>
      <c r="AA920">
        <v>1</v>
      </c>
      <c r="AB920">
        <v>1</v>
      </c>
      <c r="AC920">
        <v>1</v>
      </c>
      <c r="AD920">
        <v>1</v>
      </c>
      <c r="AE920">
        <v>1</v>
      </c>
      <c r="AF920">
        <v>1</v>
      </c>
      <c r="AG920">
        <v>1</v>
      </c>
      <c r="AH920">
        <v>1</v>
      </c>
      <c r="AI920">
        <v>1</v>
      </c>
      <c r="AJ920">
        <v>1</v>
      </c>
      <c r="AK920">
        <v>1</v>
      </c>
      <c r="AL920">
        <v>1</v>
      </c>
      <c r="AM920" s="49" t="s">
        <v>172</v>
      </c>
      <c r="AN920" s="49" t="s">
        <v>14</v>
      </c>
      <c r="AO920" s="49" t="s">
        <v>500</v>
      </c>
      <c r="AP920" s="49" t="s">
        <v>501</v>
      </c>
      <c r="AQ920" s="49" t="s">
        <v>502</v>
      </c>
      <c r="AR920" s="49" t="s">
        <v>487</v>
      </c>
      <c r="AS920" s="49" t="s">
        <v>488</v>
      </c>
      <c r="AT920" s="49" t="s">
        <v>489</v>
      </c>
    </row>
    <row r="921" spans="1:46" x14ac:dyDescent="0.25">
      <c r="A921">
        <v>6</v>
      </c>
      <c r="B921" t="s">
        <v>138</v>
      </c>
      <c r="C921" t="s">
        <v>138</v>
      </c>
      <c r="D921" t="s">
        <v>139</v>
      </c>
      <c r="E921" t="s">
        <v>618</v>
      </c>
      <c r="F921" t="s">
        <v>619</v>
      </c>
      <c r="G921">
        <v>1</v>
      </c>
      <c r="H921">
        <v>1</v>
      </c>
      <c r="I921">
        <v>1</v>
      </c>
      <c r="J921">
        <v>1</v>
      </c>
      <c r="K921">
        <v>1</v>
      </c>
      <c r="L921">
        <v>1</v>
      </c>
      <c r="M921">
        <v>1</v>
      </c>
      <c r="N921">
        <v>1</v>
      </c>
      <c r="O921">
        <v>1</v>
      </c>
      <c r="P921">
        <v>1</v>
      </c>
      <c r="Q921">
        <v>1</v>
      </c>
      <c r="R921">
        <v>1</v>
      </c>
      <c r="S921">
        <v>1</v>
      </c>
      <c r="T921">
        <v>1</v>
      </c>
      <c r="U921">
        <v>1</v>
      </c>
      <c r="V921">
        <v>1</v>
      </c>
      <c r="W921">
        <v>1</v>
      </c>
      <c r="X921">
        <v>1</v>
      </c>
      <c r="Y921">
        <v>1</v>
      </c>
      <c r="Z921">
        <v>1</v>
      </c>
      <c r="AA921">
        <v>1</v>
      </c>
      <c r="AB921">
        <v>1</v>
      </c>
      <c r="AC921">
        <v>1</v>
      </c>
      <c r="AD921">
        <v>1</v>
      </c>
      <c r="AE921">
        <v>1</v>
      </c>
      <c r="AF921">
        <v>1</v>
      </c>
      <c r="AG921">
        <v>1</v>
      </c>
      <c r="AH921">
        <v>1</v>
      </c>
      <c r="AI921">
        <v>1</v>
      </c>
      <c r="AJ921">
        <v>1</v>
      </c>
      <c r="AK921">
        <v>1</v>
      </c>
      <c r="AL921">
        <v>1</v>
      </c>
      <c r="AM921" s="49" t="s">
        <v>139</v>
      </c>
      <c r="AN921" s="49" t="s">
        <v>14</v>
      </c>
      <c r="AO921" s="49" t="s">
        <v>500</v>
      </c>
      <c r="AP921" s="49" t="s">
        <v>505</v>
      </c>
      <c r="AQ921" s="49" t="s">
        <v>13</v>
      </c>
      <c r="AR921" s="49" t="s">
        <v>487</v>
      </c>
      <c r="AS921" s="49" t="s">
        <v>488</v>
      </c>
      <c r="AT921" s="49" t="s">
        <v>489</v>
      </c>
    </row>
    <row r="922" spans="1:46" x14ac:dyDescent="0.25">
      <c r="A922">
        <v>6</v>
      </c>
      <c r="B922" t="s">
        <v>173</v>
      </c>
      <c r="C922" t="s">
        <v>173</v>
      </c>
      <c r="D922" t="s">
        <v>174</v>
      </c>
      <c r="E922" t="s">
        <v>618</v>
      </c>
      <c r="F922" t="s">
        <v>619</v>
      </c>
      <c r="G922">
        <v>1</v>
      </c>
      <c r="H922">
        <v>1</v>
      </c>
      <c r="I922">
        <v>1</v>
      </c>
      <c r="J922">
        <v>1</v>
      </c>
      <c r="K922">
        <v>1</v>
      </c>
      <c r="L922">
        <v>1</v>
      </c>
      <c r="M922">
        <v>1</v>
      </c>
      <c r="N922">
        <v>1</v>
      </c>
      <c r="O922">
        <v>1</v>
      </c>
      <c r="P922">
        <v>1</v>
      </c>
      <c r="Q922">
        <v>1</v>
      </c>
      <c r="R922">
        <v>1</v>
      </c>
      <c r="S922">
        <v>1</v>
      </c>
      <c r="T922">
        <v>1</v>
      </c>
      <c r="U922">
        <v>1</v>
      </c>
      <c r="V922">
        <v>1</v>
      </c>
      <c r="W922">
        <v>1</v>
      </c>
      <c r="X922">
        <v>1</v>
      </c>
      <c r="Y922">
        <v>1</v>
      </c>
      <c r="Z922">
        <v>1</v>
      </c>
      <c r="AA922">
        <v>1</v>
      </c>
      <c r="AB922">
        <v>1</v>
      </c>
      <c r="AC922">
        <v>1</v>
      </c>
      <c r="AD922">
        <v>1</v>
      </c>
      <c r="AE922">
        <v>1</v>
      </c>
      <c r="AF922">
        <v>1</v>
      </c>
      <c r="AG922">
        <v>1</v>
      </c>
      <c r="AH922">
        <v>1</v>
      </c>
      <c r="AI922">
        <v>1</v>
      </c>
      <c r="AJ922">
        <v>1</v>
      </c>
      <c r="AK922">
        <v>1</v>
      </c>
      <c r="AL922">
        <v>0</v>
      </c>
      <c r="AM922" s="49" t="s">
        <v>174</v>
      </c>
      <c r="AN922" s="49" t="s">
        <v>8</v>
      </c>
      <c r="AO922" s="49" t="s">
        <v>9</v>
      </c>
      <c r="AP922" s="49" t="s">
        <v>494</v>
      </c>
      <c r="AQ922" s="49" t="s">
        <v>9</v>
      </c>
      <c r="AR922" s="49" t="s">
        <v>495</v>
      </c>
      <c r="AS922" s="49" t="s">
        <v>488</v>
      </c>
      <c r="AT922" s="49" t="s">
        <v>489</v>
      </c>
    </row>
    <row r="923" spans="1:46" x14ac:dyDescent="0.25">
      <c r="A923">
        <v>6</v>
      </c>
      <c r="B923" t="s">
        <v>549</v>
      </c>
      <c r="C923" t="s">
        <v>549</v>
      </c>
      <c r="D923" t="s">
        <v>550</v>
      </c>
      <c r="E923" t="s">
        <v>618</v>
      </c>
      <c r="F923" t="s">
        <v>619</v>
      </c>
      <c r="G923">
        <v>1</v>
      </c>
      <c r="H923">
        <v>1</v>
      </c>
      <c r="I923">
        <v>1</v>
      </c>
      <c r="J923">
        <v>1</v>
      </c>
      <c r="K923">
        <v>1</v>
      </c>
      <c r="L923">
        <v>1</v>
      </c>
      <c r="M923">
        <v>1</v>
      </c>
      <c r="N923">
        <v>1</v>
      </c>
      <c r="O923">
        <v>1</v>
      </c>
      <c r="P923">
        <v>1</v>
      </c>
      <c r="Q923">
        <v>1</v>
      </c>
      <c r="R923">
        <v>1</v>
      </c>
      <c r="S923">
        <v>1</v>
      </c>
      <c r="T923">
        <v>1</v>
      </c>
      <c r="U923">
        <v>1</v>
      </c>
      <c r="V923">
        <v>1</v>
      </c>
      <c r="W923">
        <v>1</v>
      </c>
      <c r="X923">
        <v>1</v>
      </c>
      <c r="Y923">
        <v>1</v>
      </c>
      <c r="Z923">
        <v>1</v>
      </c>
      <c r="AA923">
        <v>1</v>
      </c>
      <c r="AB923">
        <v>1</v>
      </c>
      <c r="AC923">
        <v>1</v>
      </c>
      <c r="AD923">
        <v>1</v>
      </c>
      <c r="AE923">
        <v>1</v>
      </c>
      <c r="AF923">
        <v>1</v>
      </c>
      <c r="AG923">
        <v>1</v>
      </c>
      <c r="AH923">
        <v>1</v>
      </c>
      <c r="AI923">
        <v>1</v>
      </c>
      <c r="AJ923">
        <v>1</v>
      </c>
      <c r="AK923">
        <v>1</v>
      </c>
      <c r="AL923">
        <v>0</v>
      </c>
      <c r="AM923" s="49" t="e">
        <v>#N/A</v>
      </c>
      <c r="AN923" s="49" t="e">
        <v>#N/A</v>
      </c>
      <c r="AO923" s="49" t="e">
        <v>#N/A</v>
      </c>
      <c r="AP923" s="49" t="e">
        <v>#N/A</v>
      </c>
      <c r="AQ923" s="49" t="e">
        <v>#N/A</v>
      </c>
      <c r="AR923" s="49" t="e">
        <v>#N/A</v>
      </c>
      <c r="AS923" s="49" t="e">
        <v>#N/A</v>
      </c>
      <c r="AT923" s="49" t="e">
        <v>#N/A</v>
      </c>
    </row>
    <row r="924" spans="1:46" x14ac:dyDescent="0.25">
      <c r="A924">
        <v>6</v>
      </c>
      <c r="B924" t="s">
        <v>182</v>
      </c>
      <c r="C924" t="s">
        <v>182</v>
      </c>
      <c r="D924" t="s">
        <v>183</v>
      </c>
      <c r="E924" t="s">
        <v>618</v>
      </c>
      <c r="F924" t="s">
        <v>619</v>
      </c>
      <c r="G924">
        <v>1</v>
      </c>
      <c r="H924">
        <v>1</v>
      </c>
      <c r="I924">
        <v>1</v>
      </c>
      <c r="J924">
        <v>1</v>
      </c>
      <c r="K924">
        <v>1</v>
      </c>
      <c r="L924">
        <v>1</v>
      </c>
      <c r="M924">
        <v>1</v>
      </c>
      <c r="N924">
        <v>1</v>
      </c>
      <c r="O924">
        <v>1</v>
      </c>
      <c r="P924">
        <v>1</v>
      </c>
      <c r="Q924">
        <v>1</v>
      </c>
      <c r="R924">
        <v>1</v>
      </c>
      <c r="S924">
        <v>1</v>
      </c>
      <c r="T924">
        <v>1</v>
      </c>
      <c r="U924">
        <v>1</v>
      </c>
      <c r="V924">
        <v>1</v>
      </c>
      <c r="W924">
        <v>1</v>
      </c>
      <c r="X924">
        <v>1</v>
      </c>
      <c r="Y924">
        <v>1</v>
      </c>
      <c r="Z924">
        <v>1</v>
      </c>
      <c r="AA924">
        <v>1</v>
      </c>
      <c r="AB924">
        <v>1</v>
      </c>
      <c r="AC924">
        <v>1</v>
      </c>
      <c r="AD924">
        <v>1</v>
      </c>
      <c r="AE924">
        <v>1</v>
      </c>
      <c r="AF924">
        <v>1</v>
      </c>
      <c r="AG924">
        <v>1</v>
      </c>
      <c r="AH924">
        <v>1</v>
      </c>
      <c r="AI924">
        <v>1</v>
      </c>
      <c r="AJ924">
        <v>1</v>
      </c>
      <c r="AK924">
        <v>1</v>
      </c>
      <c r="AL924">
        <v>1</v>
      </c>
      <c r="AM924" s="49" t="s">
        <v>183</v>
      </c>
      <c r="AN924" s="49" t="s">
        <v>14</v>
      </c>
      <c r="AO924" s="49" t="s">
        <v>500</v>
      </c>
      <c r="AP924" s="49" t="s">
        <v>505</v>
      </c>
      <c r="AQ924" s="49" t="s">
        <v>13</v>
      </c>
      <c r="AR924" s="49" t="s">
        <v>487</v>
      </c>
      <c r="AS924" s="49" t="s">
        <v>488</v>
      </c>
      <c r="AT924" s="49" t="s">
        <v>489</v>
      </c>
    </row>
    <row r="925" spans="1:46" x14ac:dyDescent="0.25">
      <c r="A925">
        <v>6</v>
      </c>
      <c r="B925" t="s">
        <v>186</v>
      </c>
      <c r="C925" t="s">
        <v>186</v>
      </c>
      <c r="D925" t="s">
        <v>187</v>
      </c>
      <c r="E925" t="s">
        <v>618</v>
      </c>
      <c r="F925" t="s">
        <v>619</v>
      </c>
      <c r="G925">
        <v>1</v>
      </c>
      <c r="H925">
        <v>1</v>
      </c>
      <c r="I925">
        <v>1</v>
      </c>
      <c r="J925">
        <v>1</v>
      </c>
      <c r="K925">
        <v>1</v>
      </c>
      <c r="L925">
        <v>1</v>
      </c>
      <c r="M925">
        <v>1</v>
      </c>
      <c r="N925">
        <v>1</v>
      </c>
      <c r="O925">
        <v>1</v>
      </c>
      <c r="P925">
        <v>1</v>
      </c>
      <c r="Q925">
        <v>1</v>
      </c>
      <c r="R925">
        <v>1</v>
      </c>
      <c r="S925">
        <v>1</v>
      </c>
      <c r="T925">
        <v>1</v>
      </c>
      <c r="U925">
        <v>1</v>
      </c>
      <c r="V925">
        <v>1</v>
      </c>
      <c r="W925">
        <v>1</v>
      </c>
      <c r="X925">
        <v>1</v>
      </c>
      <c r="Y925">
        <v>1</v>
      </c>
      <c r="Z925">
        <v>1</v>
      </c>
      <c r="AA925">
        <v>1</v>
      </c>
      <c r="AB925">
        <v>1</v>
      </c>
      <c r="AC925">
        <v>1</v>
      </c>
      <c r="AD925">
        <v>1</v>
      </c>
      <c r="AE925">
        <v>1</v>
      </c>
      <c r="AF925">
        <v>1</v>
      </c>
      <c r="AG925">
        <v>1</v>
      </c>
      <c r="AH925">
        <v>1</v>
      </c>
      <c r="AI925">
        <v>1</v>
      </c>
      <c r="AJ925">
        <v>1</v>
      </c>
      <c r="AK925">
        <v>1</v>
      </c>
      <c r="AL925">
        <v>0</v>
      </c>
      <c r="AM925" s="49" t="s">
        <v>187</v>
      </c>
      <c r="AN925" s="49" t="s">
        <v>14</v>
      </c>
      <c r="AO925" s="49" t="s">
        <v>507</v>
      </c>
      <c r="AP925" s="49" t="s">
        <v>501</v>
      </c>
      <c r="AQ925" s="49" t="s">
        <v>10</v>
      </c>
      <c r="AR925" s="49" t="s">
        <v>487</v>
      </c>
      <c r="AS925" s="49" t="s">
        <v>488</v>
      </c>
      <c r="AT925" s="49" t="s">
        <v>489</v>
      </c>
    </row>
    <row r="926" spans="1:46" x14ac:dyDescent="0.25">
      <c r="A926">
        <v>6</v>
      </c>
      <c r="B926" t="s">
        <v>188</v>
      </c>
      <c r="C926" t="s">
        <v>188</v>
      </c>
      <c r="D926" t="s">
        <v>189</v>
      </c>
      <c r="E926" t="s">
        <v>618</v>
      </c>
      <c r="F926" t="s">
        <v>619</v>
      </c>
      <c r="G926">
        <v>1</v>
      </c>
      <c r="H926">
        <v>1</v>
      </c>
      <c r="I926">
        <v>1</v>
      </c>
      <c r="J926">
        <v>1</v>
      </c>
      <c r="K926">
        <v>1</v>
      </c>
      <c r="L926">
        <v>1</v>
      </c>
      <c r="M926">
        <v>1</v>
      </c>
      <c r="N926">
        <v>1</v>
      </c>
      <c r="O926">
        <v>1</v>
      </c>
      <c r="P926">
        <v>1</v>
      </c>
      <c r="Q926">
        <v>1</v>
      </c>
      <c r="R926">
        <v>1</v>
      </c>
      <c r="S926">
        <v>1</v>
      </c>
      <c r="T926">
        <v>1</v>
      </c>
      <c r="U926">
        <v>1</v>
      </c>
      <c r="V926">
        <v>1</v>
      </c>
      <c r="W926">
        <v>1</v>
      </c>
      <c r="X926">
        <v>1</v>
      </c>
      <c r="Y926">
        <v>1</v>
      </c>
      <c r="Z926">
        <v>1</v>
      </c>
      <c r="AA926">
        <v>1</v>
      </c>
      <c r="AB926">
        <v>1</v>
      </c>
      <c r="AC926">
        <v>1</v>
      </c>
      <c r="AD926">
        <v>1</v>
      </c>
      <c r="AE926">
        <v>1</v>
      </c>
      <c r="AF926">
        <v>1</v>
      </c>
      <c r="AG926">
        <v>1</v>
      </c>
      <c r="AH926">
        <v>1</v>
      </c>
      <c r="AI926">
        <v>1</v>
      </c>
      <c r="AJ926">
        <v>1</v>
      </c>
      <c r="AK926">
        <v>1</v>
      </c>
      <c r="AL926">
        <v>0</v>
      </c>
      <c r="AM926" s="49" t="s">
        <v>189</v>
      </c>
      <c r="AN926" s="49" t="s">
        <v>14</v>
      </c>
      <c r="AO926" s="49" t="s">
        <v>506</v>
      </c>
      <c r="AP926" s="49" t="s">
        <v>501</v>
      </c>
      <c r="AQ926" s="49" t="s">
        <v>10</v>
      </c>
      <c r="AR926" s="49" t="s">
        <v>495</v>
      </c>
      <c r="AS926" s="49" t="s">
        <v>488</v>
      </c>
      <c r="AT926" s="49" t="s">
        <v>489</v>
      </c>
    </row>
    <row r="927" spans="1:46" x14ac:dyDescent="0.25">
      <c r="A927">
        <v>6</v>
      </c>
      <c r="B927" t="s">
        <v>194</v>
      </c>
      <c r="C927" t="s">
        <v>194</v>
      </c>
      <c r="D927" t="s">
        <v>195</v>
      </c>
      <c r="E927" t="s">
        <v>618</v>
      </c>
      <c r="F927" t="s">
        <v>619</v>
      </c>
      <c r="G927">
        <v>1</v>
      </c>
      <c r="H927">
        <v>1</v>
      </c>
      <c r="I927">
        <v>1</v>
      </c>
      <c r="J927">
        <v>1</v>
      </c>
      <c r="K927">
        <v>1</v>
      </c>
      <c r="L927">
        <v>1</v>
      </c>
      <c r="M927">
        <v>1</v>
      </c>
      <c r="N927">
        <v>1</v>
      </c>
      <c r="O927">
        <v>1</v>
      </c>
      <c r="P927">
        <v>1</v>
      </c>
      <c r="Q927">
        <v>1</v>
      </c>
      <c r="R927">
        <v>1</v>
      </c>
      <c r="S927">
        <v>1</v>
      </c>
      <c r="T927">
        <v>1</v>
      </c>
      <c r="U927">
        <v>1</v>
      </c>
      <c r="V927">
        <v>1</v>
      </c>
      <c r="W927">
        <v>1</v>
      </c>
      <c r="X927">
        <v>1</v>
      </c>
      <c r="Y927">
        <v>1</v>
      </c>
      <c r="Z927">
        <v>1</v>
      </c>
      <c r="AA927">
        <v>1</v>
      </c>
      <c r="AB927">
        <v>1</v>
      </c>
      <c r="AC927">
        <v>1</v>
      </c>
      <c r="AD927">
        <v>1</v>
      </c>
      <c r="AE927">
        <v>1</v>
      </c>
      <c r="AF927">
        <v>1</v>
      </c>
      <c r="AG927">
        <v>1</v>
      </c>
      <c r="AH927">
        <v>1</v>
      </c>
      <c r="AI927">
        <v>1</v>
      </c>
      <c r="AJ927">
        <v>1</v>
      </c>
      <c r="AK927">
        <v>1</v>
      </c>
      <c r="AL927">
        <v>0</v>
      </c>
      <c r="AM927" s="49" t="s">
        <v>195</v>
      </c>
      <c r="AN927" s="49" t="s">
        <v>14</v>
      </c>
      <c r="AO927" s="49" t="s">
        <v>507</v>
      </c>
      <c r="AP927" s="49" t="s">
        <v>494</v>
      </c>
      <c r="AQ927" s="49" t="s">
        <v>10</v>
      </c>
      <c r="AR927" s="49" t="s">
        <v>487</v>
      </c>
      <c r="AS927" s="49" t="s">
        <v>488</v>
      </c>
      <c r="AT927" s="49" t="s">
        <v>489</v>
      </c>
    </row>
    <row r="928" spans="1:46" x14ac:dyDescent="0.25">
      <c r="A928">
        <v>6</v>
      </c>
      <c r="B928" t="s">
        <v>190</v>
      </c>
      <c r="C928" t="s">
        <v>190</v>
      </c>
      <c r="D928" t="s">
        <v>191</v>
      </c>
      <c r="E928" t="s">
        <v>618</v>
      </c>
      <c r="F928" t="s">
        <v>619</v>
      </c>
      <c r="G928">
        <v>1</v>
      </c>
      <c r="H928">
        <v>1</v>
      </c>
      <c r="I928">
        <v>1</v>
      </c>
      <c r="J928">
        <v>1</v>
      </c>
      <c r="K928">
        <v>1</v>
      </c>
      <c r="L928">
        <v>1</v>
      </c>
      <c r="M928">
        <v>1</v>
      </c>
      <c r="N928">
        <v>1</v>
      </c>
      <c r="O928">
        <v>1</v>
      </c>
      <c r="P928">
        <v>1</v>
      </c>
      <c r="Q928">
        <v>1</v>
      </c>
      <c r="R928">
        <v>1</v>
      </c>
      <c r="S928">
        <v>1</v>
      </c>
      <c r="T928">
        <v>1</v>
      </c>
      <c r="U928">
        <v>1</v>
      </c>
      <c r="V928">
        <v>1</v>
      </c>
      <c r="W928">
        <v>1</v>
      </c>
      <c r="X928">
        <v>1</v>
      </c>
      <c r="Y928">
        <v>1</v>
      </c>
      <c r="Z928">
        <v>1</v>
      </c>
      <c r="AA928">
        <v>1</v>
      </c>
      <c r="AB928">
        <v>1</v>
      </c>
      <c r="AC928">
        <v>1</v>
      </c>
      <c r="AD928">
        <v>1</v>
      </c>
      <c r="AE928">
        <v>1</v>
      </c>
      <c r="AF928">
        <v>1</v>
      </c>
      <c r="AG928">
        <v>1</v>
      </c>
      <c r="AH928">
        <v>1</v>
      </c>
      <c r="AI928">
        <v>1</v>
      </c>
      <c r="AJ928">
        <v>1</v>
      </c>
      <c r="AK928">
        <v>1</v>
      </c>
      <c r="AL928">
        <v>0</v>
      </c>
      <c r="AM928" s="49" t="s">
        <v>191</v>
      </c>
      <c r="AN928" s="49" t="s">
        <v>14</v>
      </c>
      <c r="AO928" s="49" t="s">
        <v>507</v>
      </c>
      <c r="AP928" s="49" t="s">
        <v>494</v>
      </c>
      <c r="AQ928" s="49" t="s">
        <v>10</v>
      </c>
      <c r="AR928" s="49" t="s">
        <v>487</v>
      </c>
      <c r="AS928" s="49" t="s">
        <v>488</v>
      </c>
      <c r="AT928" s="49" t="s">
        <v>489</v>
      </c>
    </row>
    <row r="929" spans="1:46" x14ac:dyDescent="0.25">
      <c r="A929">
        <v>6</v>
      </c>
      <c r="B929" t="s">
        <v>196</v>
      </c>
      <c r="C929" t="s">
        <v>196</v>
      </c>
      <c r="D929" t="s">
        <v>197</v>
      </c>
      <c r="E929" t="s">
        <v>618</v>
      </c>
      <c r="F929" t="s">
        <v>619</v>
      </c>
      <c r="G929">
        <v>1</v>
      </c>
      <c r="H929">
        <v>1</v>
      </c>
      <c r="I929">
        <v>1</v>
      </c>
      <c r="J929">
        <v>1</v>
      </c>
      <c r="K929">
        <v>1</v>
      </c>
      <c r="L929">
        <v>1</v>
      </c>
      <c r="M929">
        <v>1</v>
      </c>
      <c r="N929">
        <v>1</v>
      </c>
      <c r="O929">
        <v>1</v>
      </c>
      <c r="P929">
        <v>1</v>
      </c>
      <c r="Q929">
        <v>1</v>
      </c>
      <c r="R929">
        <v>1</v>
      </c>
      <c r="S929">
        <v>1</v>
      </c>
      <c r="T929">
        <v>1</v>
      </c>
      <c r="U929">
        <v>1</v>
      </c>
      <c r="V929">
        <v>1</v>
      </c>
      <c r="W929">
        <v>1</v>
      </c>
      <c r="X929">
        <v>1</v>
      </c>
      <c r="Y929">
        <v>1</v>
      </c>
      <c r="Z929">
        <v>1</v>
      </c>
      <c r="AA929">
        <v>1</v>
      </c>
      <c r="AB929">
        <v>1</v>
      </c>
      <c r="AC929">
        <v>1</v>
      </c>
      <c r="AD929">
        <v>1</v>
      </c>
      <c r="AE929">
        <v>1</v>
      </c>
      <c r="AF929">
        <v>1</v>
      </c>
      <c r="AG929">
        <v>1</v>
      </c>
      <c r="AH929">
        <v>1</v>
      </c>
      <c r="AI929">
        <v>1</v>
      </c>
      <c r="AJ929">
        <v>1</v>
      </c>
      <c r="AK929">
        <v>1</v>
      </c>
      <c r="AL929">
        <v>1</v>
      </c>
      <c r="AM929" s="49" t="s">
        <v>197</v>
      </c>
      <c r="AN929" s="49" t="s">
        <v>14</v>
      </c>
      <c r="AO929" s="49" t="s">
        <v>500</v>
      </c>
      <c r="AP929" s="49" t="s">
        <v>505</v>
      </c>
      <c r="AQ929" s="49" t="s">
        <v>13</v>
      </c>
      <c r="AR929" s="49" t="s">
        <v>487</v>
      </c>
      <c r="AS929" s="49" t="s">
        <v>488</v>
      </c>
      <c r="AT929" s="49" t="s">
        <v>489</v>
      </c>
    </row>
    <row r="930" spans="1:46" x14ac:dyDescent="0.25">
      <c r="A930">
        <v>6</v>
      </c>
      <c r="B930" t="s">
        <v>206</v>
      </c>
      <c r="C930" t="s">
        <v>206</v>
      </c>
      <c r="D930" t="s">
        <v>207</v>
      </c>
      <c r="E930" t="s">
        <v>618</v>
      </c>
      <c r="F930" t="s">
        <v>619</v>
      </c>
      <c r="G930">
        <v>1</v>
      </c>
      <c r="H930">
        <v>1</v>
      </c>
      <c r="I930">
        <v>1</v>
      </c>
      <c r="J930">
        <v>1</v>
      </c>
      <c r="K930">
        <v>1</v>
      </c>
      <c r="L930">
        <v>1</v>
      </c>
      <c r="M930">
        <v>1</v>
      </c>
      <c r="N930">
        <v>1</v>
      </c>
      <c r="O930">
        <v>1</v>
      </c>
      <c r="P930">
        <v>1</v>
      </c>
      <c r="Q930">
        <v>1</v>
      </c>
      <c r="R930">
        <v>1</v>
      </c>
      <c r="S930">
        <v>1</v>
      </c>
      <c r="T930">
        <v>1</v>
      </c>
      <c r="U930">
        <v>1</v>
      </c>
      <c r="V930">
        <v>1</v>
      </c>
      <c r="W930">
        <v>1</v>
      </c>
      <c r="X930">
        <v>1</v>
      </c>
      <c r="Y930">
        <v>1</v>
      </c>
      <c r="Z930">
        <v>1</v>
      </c>
      <c r="AA930">
        <v>1</v>
      </c>
      <c r="AB930">
        <v>1</v>
      </c>
      <c r="AC930">
        <v>1</v>
      </c>
      <c r="AD930">
        <v>1</v>
      </c>
      <c r="AE930">
        <v>1</v>
      </c>
      <c r="AF930">
        <v>1</v>
      </c>
      <c r="AG930">
        <v>1</v>
      </c>
      <c r="AH930">
        <v>1</v>
      </c>
      <c r="AI930">
        <v>1</v>
      </c>
      <c r="AJ930">
        <v>1</v>
      </c>
      <c r="AK930">
        <v>1</v>
      </c>
      <c r="AL930">
        <v>1</v>
      </c>
      <c r="AM930" s="49" t="s">
        <v>207</v>
      </c>
      <c r="AN930" s="49" t="s">
        <v>14</v>
      </c>
      <c r="AO930" s="49" t="s">
        <v>500</v>
      </c>
      <c r="AP930" s="49" t="s">
        <v>505</v>
      </c>
      <c r="AQ930" s="49" t="s">
        <v>13</v>
      </c>
      <c r="AR930" s="49" t="s">
        <v>487</v>
      </c>
      <c r="AS930" s="49" t="s">
        <v>488</v>
      </c>
      <c r="AT930" s="49" t="s">
        <v>489</v>
      </c>
    </row>
    <row r="931" spans="1:46" x14ac:dyDescent="0.25">
      <c r="A931">
        <v>6</v>
      </c>
      <c r="B931" t="s">
        <v>493</v>
      </c>
      <c r="C931" t="s">
        <v>551</v>
      </c>
      <c r="D931" t="s">
        <v>552</v>
      </c>
      <c r="E931" t="s">
        <v>618</v>
      </c>
      <c r="F931" t="s">
        <v>619</v>
      </c>
      <c r="G931">
        <v>1</v>
      </c>
      <c r="H931">
        <v>1</v>
      </c>
      <c r="I931">
        <v>1</v>
      </c>
      <c r="J931">
        <v>1</v>
      </c>
      <c r="K931">
        <v>1</v>
      </c>
      <c r="L931">
        <v>1</v>
      </c>
      <c r="M931">
        <v>1</v>
      </c>
      <c r="N931">
        <v>1</v>
      </c>
      <c r="O931">
        <v>1</v>
      </c>
      <c r="P931">
        <v>1</v>
      </c>
      <c r="Q931">
        <v>1</v>
      </c>
      <c r="R931">
        <v>1</v>
      </c>
      <c r="S931">
        <v>1</v>
      </c>
      <c r="T931">
        <v>1</v>
      </c>
      <c r="U931">
        <v>1</v>
      </c>
      <c r="V931">
        <v>1</v>
      </c>
      <c r="W931">
        <v>1</v>
      </c>
      <c r="X931">
        <v>1</v>
      </c>
      <c r="Y931">
        <v>1</v>
      </c>
      <c r="Z931">
        <v>1</v>
      </c>
      <c r="AA931">
        <v>1</v>
      </c>
      <c r="AB931">
        <v>1</v>
      </c>
      <c r="AC931">
        <v>1</v>
      </c>
      <c r="AD931">
        <v>1</v>
      </c>
      <c r="AE931">
        <v>1</v>
      </c>
      <c r="AF931">
        <v>1</v>
      </c>
      <c r="AG931">
        <v>1</v>
      </c>
      <c r="AH931">
        <v>1</v>
      </c>
      <c r="AI931">
        <v>1</v>
      </c>
      <c r="AJ931">
        <v>1</v>
      </c>
      <c r="AK931">
        <v>1</v>
      </c>
      <c r="AL931">
        <v>1</v>
      </c>
      <c r="AM931" s="49" t="e">
        <v>#N/A</v>
      </c>
      <c r="AN931" s="49" t="e">
        <v>#N/A</v>
      </c>
      <c r="AO931" s="49" t="e">
        <v>#N/A</v>
      </c>
      <c r="AP931" s="49" t="e">
        <v>#N/A</v>
      </c>
      <c r="AQ931" s="49" t="e">
        <v>#N/A</v>
      </c>
      <c r="AR931" s="49" t="e">
        <v>#N/A</v>
      </c>
      <c r="AS931" s="49" t="e">
        <v>#N/A</v>
      </c>
      <c r="AT931" s="49" t="e">
        <v>#N/A</v>
      </c>
    </row>
    <row r="932" spans="1:46" x14ac:dyDescent="0.25">
      <c r="A932">
        <v>6</v>
      </c>
      <c r="B932" t="s">
        <v>200</v>
      </c>
      <c r="C932" t="s">
        <v>200</v>
      </c>
      <c r="D932" t="s">
        <v>201</v>
      </c>
      <c r="E932" t="s">
        <v>618</v>
      </c>
      <c r="F932" t="s">
        <v>619</v>
      </c>
      <c r="G932">
        <v>1</v>
      </c>
      <c r="H932">
        <v>1</v>
      </c>
      <c r="I932">
        <v>1</v>
      </c>
      <c r="J932">
        <v>1</v>
      </c>
      <c r="K932">
        <v>1</v>
      </c>
      <c r="L932">
        <v>1</v>
      </c>
      <c r="M932">
        <v>1</v>
      </c>
      <c r="N932">
        <v>1</v>
      </c>
      <c r="O932">
        <v>1</v>
      </c>
      <c r="P932">
        <v>1</v>
      </c>
      <c r="Q932">
        <v>1</v>
      </c>
      <c r="R932">
        <v>1</v>
      </c>
      <c r="S932">
        <v>1</v>
      </c>
      <c r="T932">
        <v>1</v>
      </c>
      <c r="U932">
        <v>1</v>
      </c>
      <c r="V932">
        <v>1</v>
      </c>
      <c r="W932">
        <v>1</v>
      </c>
      <c r="X932">
        <v>1</v>
      </c>
      <c r="Y932">
        <v>1</v>
      </c>
      <c r="Z932">
        <v>1</v>
      </c>
      <c r="AA932">
        <v>1</v>
      </c>
      <c r="AB932">
        <v>1</v>
      </c>
      <c r="AC932">
        <v>1</v>
      </c>
      <c r="AD932">
        <v>1</v>
      </c>
      <c r="AE932">
        <v>1</v>
      </c>
      <c r="AF932">
        <v>1</v>
      </c>
      <c r="AG932">
        <v>1</v>
      </c>
      <c r="AH932">
        <v>1</v>
      </c>
      <c r="AI932">
        <v>1</v>
      </c>
      <c r="AJ932">
        <v>1</v>
      </c>
      <c r="AK932">
        <v>1</v>
      </c>
      <c r="AL932">
        <v>0</v>
      </c>
      <c r="AM932" s="49" t="s">
        <v>201</v>
      </c>
      <c r="AN932" s="49" t="s">
        <v>14</v>
      </c>
      <c r="AO932" s="49" t="s">
        <v>485</v>
      </c>
      <c r="AP932" s="49" t="s">
        <v>494</v>
      </c>
      <c r="AQ932" s="49" t="s">
        <v>11</v>
      </c>
      <c r="AR932" s="49" t="s">
        <v>487</v>
      </c>
      <c r="AS932" s="49" t="s">
        <v>488</v>
      </c>
      <c r="AT932" s="49" t="s">
        <v>489</v>
      </c>
    </row>
    <row r="933" spans="1:46" x14ac:dyDescent="0.25">
      <c r="A933">
        <v>6</v>
      </c>
      <c r="B933" t="s">
        <v>198</v>
      </c>
      <c r="C933" t="s">
        <v>198</v>
      </c>
      <c r="D933" t="s">
        <v>199</v>
      </c>
      <c r="E933" t="s">
        <v>618</v>
      </c>
      <c r="F933" t="s">
        <v>619</v>
      </c>
      <c r="G933">
        <v>1</v>
      </c>
      <c r="H933">
        <v>1</v>
      </c>
      <c r="I933">
        <v>1</v>
      </c>
      <c r="J933">
        <v>1</v>
      </c>
      <c r="K933">
        <v>1</v>
      </c>
      <c r="L933">
        <v>1</v>
      </c>
      <c r="M933">
        <v>1</v>
      </c>
      <c r="N933">
        <v>1</v>
      </c>
      <c r="O933">
        <v>1</v>
      </c>
      <c r="P933">
        <v>1</v>
      </c>
      <c r="Q933">
        <v>1</v>
      </c>
      <c r="R933">
        <v>1</v>
      </c>
      <c r="S933">
        <v>1</v>
      </c>
      <c r="T933">
        <v>1</v>
      </c>
      <c r="U933">
        <v>1</v>
      </c>
      <c r="V933">
        <v>1</v>
      </c>
      <c r="W933">
        <v>1</v>
      </c>
      <c r="X933">
        <v>1</v>
      </c>
      <c r="Y933">
        <v>1</v>
      </c>
      <c r="Z933">
        <v>1</v>
      </c>
      <c r="AA933">
        <v>1</v>
      </c>
      <c r="AB933">
        <v>1</v>
      </c>
      <c r="AC933">
        <v>1</v>
      </c>
      <c r="AD933">
        <v>1</v>
      </c>
      <c r="AE933">
        <v>1</v>
      </c>
      <c r="AF933">
        <v>1</v>
      </c>
      <c r="AG933">
        <v>1</v>
      </c>
      <c r="AH933">
        <v>1</v>
      </c>
      <c r="AI933">
        <v>1</v>
      </c>
      <c r="AJ933">
        <v>1</v>
      </c>
      <c r="AK933">
        <v>1</v>
      </c>
      <c r="AL933">
        <v>0</v>
      </c>
      <c r="AM933" s="49" t="s">
        <v>199</v>
      </c>
      <c r="AN933" s="49" t="s">
        <v>14</v>
      </c>
      <c r="AO933" s="49" t="s">
        <v>485</v>
      </c>
      <c r="AP933" s="49" t="s">
        <v>494</v>
      </c>
      <c r="AQ933" s="49" t="s">
        <v>11</v>
      </c>
      <c r="AR933" s="49" t="s">
        <v>487</v>
      </c>
      <c r="AS933" s="49" t="s">
        <v>488</v>
      </c>
      <c r="AT933" s="49" t="s">
        <v>489</v>
      </c>
    </row>
    <row r="934" spans="1:46" x14ac:dyDescent="0.25">
      <c r="A934">
        <v>6</v>
      </c>
      <c r="B934" t="s">
        <v>205</v>
      </c>
      <c r="C934" t="s">
        <v>205</v>
      </c>
      <c r="D934" t="s">
        <v>416</v>
      </c>
      <c r="E934" t="s">
        <v>618</v>
      </c>
      <c r="F934" t="s">
        <v>619</v>
      </c>
      <c r="G934">
        <v>1</v>
      </c>
      <c r="H934">
        <v>1</v>
      </c>
      <c r="I934">
        <v>1</v>
      </c>
      <c r="J934">
        <v>1</v>
      </c>
      <c r="K934">
        <v>1</v>
      </c>
      <c r="L934">
        <v>1</v>
      </c>
      <c r="M934">
        <v>1</v>
      </c>
      <c r="N934">
        <v>1</v>
      </c>
      <c r="O934">
        <v>1</v>
      </c>
      <c r="P934">
        <v>1</v>
      </c>
      <c r="Q934">
        <v>1</v>
      </c>
      <c r="R934">
        <v>1</v>
      </c>
      <c r="S934">
        <v>1</v>
      </c>
      <c r="T934">
        <v>1</v>
      </c>
      <c r="U934">
        <v>1</v>
      </c>
      <c r="V934">
        <v>1</v>
      </c>
      <c r="W934">
        <v>1</v>
      </c>
      <c r="X934">
        <v>1</v>
      </c>
      <c r="Y934">
        <v>1</v>
      </c>
      <c r="Z934">
        <v>1</v>
      </c>
      <c r="AA934">
        <v>1</v>
      </c>
      <c r="AB934">
        <v>1</v>
      </c>
      <c r="AC934">
        <v>1</v>
      </c>
      <c r="AD934">
        <v>1</v>
      </c>
      <c r="AE934">
        <v>1</v>
      </c>
      <c r="AF934">
        <v>1</v>
      </c>
      <c r="AG934">
        <v>1</v>
      </c>
      <c r="AH934">
        <v>1</v>
      </c>
      <c r="AI934">
        <v>1</v>
      </c>
      <c r="AJ934">
        <v>1</v>
      </c>
      <c r="AK934">
        <v>1</v>
      </c>
      <c r="AL934">
        <v>0</v>
      </c>
      <c r="AM934" s="49" t="s">
        <v>416</v>
      </c>
      <c r="AN934" s="49" t="s">
        <v>14</v>
      </c>
      <c r="AO934" s="49" t="s">
        <v>485</v>
      </c>
      <c r="AP934" s="49" t="s">
        <v>501</v>
      </c>
      <c r="AQ934" s="49" t="s">
        <v>11</v>
      </c>
      <c r="AR934" s="49" t="s">
        <v>495</v>
      </c>
      <c r="AS934" s="49" t="s">
        <v>496</v>
      </c>
      <c r="AT934" s="49" t="s">
        <v>497</v>
      </c>
    </row>
    <row r="935" spans="1:46" x14ac:dyDescent="0.25">
      <c r="A935">
        <v>6</v>
      </c>
      <c r="B935" t="s">
        <v>202</v>
      </c>
      <c r="C935" t="s">
        <v>202</v>
      </c>
      <c r="D935" t="s">
        <v>203</v>
      </c>
      <c r="E935" t="s">
        <v>618</v>
      </c>
      <c r="F935" t="s">
        <v>619</v>
      </c>
      <c r="G935">
        <v>1</v>
      </c>
      <c r="H935">
        <v>1</v>
      </c>
      <c r="I935">
        <v>1</v>
      </c>
      <c r="J935">
        <v>1</v>
      </c>
      <c r="K935">
        <v>1</v>
      </c>
      <c r="L935">
        <v>1</v>
      </c>
      <c r="M935">
        <v>1</v>
      </c>
      <c r="N935">
        <v>1</v>
      </c>
      <c r="O935">
        <v>1</v>
      </c>
      <c r="P935">
        <v>1</v>
      </c>
      <c r="Q935">
        <v>1</v>
      </c>
      <c r="R935">
        <v>1</v>
      </c>
      <c r="S935">
        <v>1</v>
      </c>
      <c r="T935">
        <v>1</v>
      </c>
      <c r="U935">
        <v>1</v>
      </c>
      <c r="V935">
        <v>1</v>
      </c>
      <c r="W935">
        <v>1</v>
      </c>
      <c r="X935">
        <v>1</v>
      </c>
      <c r="Y935">
        <v>1</v>
      </c>
      <c r="Z935">
        <v>1</v>
      </c>
      <c r="AA935">
        <v>1</v>
      </c>
      <c r="AB935">
        <v>1</v>
      </c>
      <c r="AC935">
        <v>1</v>
      </c>
      <c r="AD935">
        <v>1</v>
      </c>
      <c r="AE935">
        <v>1</v>
      </c>
      <c r="AF935">
        <v>1</v>
      </c>
      <c r="AG935">
        <v>1</v>
      </c>
      <c r="AH935">
        <v>1</v>
      </c>
      <c r="AI935">
        <v>1</v>
      </c>
      <c r="AJ935">
        <v>1</v>
      </c>
      <c r="AK935">
        <v>1</v>
      </c>
      <c r="AL935">
        <v>1</v>
      </c>
      <c r="AM935" s="49" t="s">
        <v>203</v>
      </c>
      <c r="AN935" s="49" t="s">
        <v>14</v>
      </c>
      <c r="AO935" s="49" t="s">
        <v>500</v>
      </c>
      <c r="AP935" s="49" t="s">
        <v>505</v>
      </c>
      <c r="AQ935" s="49" t="s">
        <v>13</v>
      </c>
      <c r="AR935" s="49" t="s">
        <v>487</v>
      </c>
      <c r="AS935" s="49" t="s">
        <v>488</v>
      </c>
      <c r="AT935" s="49" t="s">
        <v>489</v>
      </c>
    </row>
    <row r="936" spans="1:46" x14ac:dyDescent="0.25">
      <c r="A936">
        <v>6</v>
      </c>
      <c r="B936" t="s">
        <v>204</v>
      </c>
      <c r="C936" t="s">
        <v>204</v>
      </c>
      <c r="D936" t="s">
        <v>553</v>
      </c>
      <c r="E936" t="s">
        <v>618</v>
      </c>
      <c r="F936" t="s">
        <v>619</v>
      </c>
      <c r="G936">
        <v>1</v>
      </c>
      <c r="H936">
        <v>1</v>
      </c>
      <c r="I936">
        <v>1</v>
      </c>
      <c r="J936">
        <v>1</v>
      </c>
      <c r="K936">
        <v>1</v>
      </c>
      <c r="L936">
        <v>1</v>
      </c>
      <c r="M936">
        <v>1</v>
      </c>
      <c r="N936">
        <v>1</v>
      </c>
      <c r="O936">
        <v>1</v>
      </c>
      <c r="P936">
        <v>1</v>
      </c>
      <c r="Q936">
        <v>1</v>
      </c>
      <c r="R936">
        <v>1</v>
      </c>
      <c r="S936">
        <v>1</v>
      </c>
      <c r="T936">
        <v>1</v>
      </c>
      <c r="U936">
        <v>1</v>
      </c>
      <c r="V936">
        <v>1</v>
      </c>
      <c r="W936">
        <v>1</v>
      </c>
      <c r="X936">
        <v>1</v>
      </c>
      <c r="Y936">
        <v>1</v>
      </c>
      <c r="Z936">
        <v>1</v>
      </c>
      <c r="AA936">
        <v>1</v>
      </c>
      <c r="AB936">
        <v>1</v>
      </c>
      <c r="AC936">
        <v>1</v>
      </c>
      <c r="AD936">
        <v>1</v>
      </c>
      <c r="AE936">
        <v>1</v>
      </c>
      <c r="AF936">
        <v>1</v>
      </c>
      <c r="AG936">
        <v>1</v>
      </c>
      <c r="AH936">
        <v>1</v>
      </c>
      <c r="AI936">
        <v>1</v>
      </c>
      <c r="AJ936">
        <v>1</v>
      </c>
      <c r="AK936">
        <v>1</v>
      </c>
      <c r="AL936">
        <v>0</v>
      </c>
      <c r="AM936" s="49" t="s">
        <v>415</v>
      </c>
      <c r="AN936" s="49" t="s">
        <v>14</v>
      </c>
      <c r="AO936" s="49" t="s">
        <v>485</v>
      </c>
      <c r="AP936" s="49" t="s">
        <v>494</v>
      </c>
      <c r="AQ936" s="49" t="s">
        <v>11</v>
      </c>
      <c r="AR936" s="49" t="s">
        <v>487</v>
      </c>
      <c r="AS936" s="49" t="s">
        <v>496</v>
      </c>
      <c r="AT936" s="49" t="s">
        <v>497</v>
      </c>
    </row>
    <row r="937" spans="1:46" x14ac:dyDescent="0.25">
      <c r="A937">
        <v>6</v>
      </c>
      <c r="B937" t="s">
        <v>208</v>
      </c>
      <c r="C937" t="s">
        <v>208</v>
      </c>
      <c r="D937" t="s">
        <v>209</v>
      </c>
      <c r="E937" t="s">
        <v>618</v>
      </c>
      <c r="F937" t="s">
        <v>619</v>
      </c>
      <c r="G937">
        <v>1</v>
      </c>
      <c r="H937">
        <v>1</v>
      </c>
      <c r="I937">
        <v>1</v>
      </c>
      <c r="J937">
        <v>1</v>
      </c>
      <c r="K937">
        <v>1</v>
      </c>
      <c r="L937">
        <v>1</v>
      </c>
      <c r="M937">
        <v>1</v>
      </c>
      <c r="N937">
        <v>1</v>
      </c>
      <c r="O937">
        <v>1</v>
      </c>
      <c r="P937">
        <v>1</v>
      </c>
      <c r="Q937">
        <v>1</v>
      </c>
      <c r="R937">
        <v>1</v>
      </c>
      <c r="S937">
        <v>1</v>
      </c>
      <c r="T937">
        <v>1</v>
      </c>
      <c r="U937">
        <v>1</v>
      </c>
      <c r="V937">
        <v>1</v>
      </c>
      <c r="W937">
        <v>1</v>
      </c>
      <c r="X937">
        <v>1</v>
      </c>
      <c r="Y937">
        <v>1</v>
      </c>
      <c r="Z937">
        <v>1</v>
      </c>
      <c r="AA937">
        <v>1</v>
      </c>
      <c r="AB937">
        <v>1</v>
      </c>
      <c r="AC937">
        <v>1</v>
      </c>
      <c r="AD937">
        <v>1</v>
      </c>
      <c r="AE937">
        <v>1</v>
      </c>
      <c r="AF937">
        <v>1</v>
      </c>
      <c r="AG937">
        <v>0</v>
      </c>
      <c r="AH937">
        <v>1</v>
      </c>
      <c r="AI937">
        <v>1</v>
      </c>
      <c r="AJ937">
        <v>1</v>
      </c>
      <c r="AK937">
        <v>1</v>
      </c>
      <c r="AL937">
        <v>1</v>
      </c>
      <c r="AM937" s="49" t="s">
        <v>209</v>
      </c>
      <c r="AN937" s="49" t="s">
        <v>14</v>
      </c>
      <c r="AO937" s="49" t="s">
        <v>485</v>
      </c>
      <c r="AP937" s="49" t="s">
        <v>505</v>
      </c>
      <c r="AQ937" s="49" t="s">
        <v>13</v>
      </c>
      <c r="AR937" s="49" t="s">
        <v>487</v>
      </c>
      <c r="AS937" s="49" t="s">
        <v>488</v>
      </c>
      <c r="AT937" s="49" t="s">
        <v>489</v>
      </c>
    </row>
    <row r="938" spans="1:46" x14ac:dyDescent="0.25">
      <c r="A938">
        <v>6</v>
      </c>
      <c r="B938" t="s">
        <v>210</v>
      </c>
      <c r="C938" t="s">
        <v>210</v>
      </c>
      <c r="D938" t="s">
        <v>211</v>
      </c>
      <c r="E938" t="s">
        <v>618</v>
      </c>
      <c r="F938" t="s">
        <v>619</v>
      </c>
      <c r="G938">
        <v>1</v>
      </c>
      <c r="H938">
        <v>1</v>
      </c>
      <c r="I938">
        <v>1</v>
      </c>
      <c r="J938">
        <v>1</v>
      </c>
      <c r="K938">
        <v>1</v>
      </c>
      <c r="L938">
        <v>1</v>
      </c>
      <c r="M938">
        <v>1</v>
      </c>
      <c r="N938">
        <v>1</v>
      </c>
      <c r="O938">
        <v>1</v>
      </c>
      <c r="P938">
        <v>1</v>
      </c>
      <c r="Q938">
        <v>1</v>
      </c>
      <c r="R938">
        <v>1</v>
      </c>
      <c r="S938">
        <v>1</v>
      </c>
      <c r="T938">
        <v>1</v>
      </c>
      <c r="U938">
        <v>1</v>
      </c>
      <c r="V938">
        <v>1</v>
      </c>
      <c r="W938">
        <v>1</v>
      </c>
      <c r="X938">
        <v>1</v>
      </c>
      <c r="Y938">
        <v>1</v>
      </c>
      <c r="Z938">
        <v>1</v>
      </c>
      <c r="AA938">
        <v>1</v>
      </c>
      <c r="AB938">
        <v>1</v>
      </c>
      <c r="AC938">
        <v>1</v>
      </c>
      <c r="AD938">
        <v>1</v>
      </c>
      <c r="AE938">
        <v>1</v>
      </c>
      <c r="AF938">
        <v>1</v>
      </c>
      <c r="AG938">
        <v>1</v>
      </c>
      <c r="AH938">
        <v>1</v>
      </c>
      <c r="AI938">
        <v>1</v>
      </c>
      <c r="AJ938">
        <v>1</v>
      </c>
      <c r="AK938">
        <v>1</v>
      </c>
      <c r="AL938">
        <v>1</v>
      </c>
      <c r="AM938" s="49" t="s">
        <v>211</v>
      </c>
      <c r="AN938" s="49" t="s">
        <v>14</v>
      </c>
      <c r="AO938" s="49" t="s">
        <v>500</v>
      </c>
      <c r="AP938" s="49" t="s">
        <v>505</v>
      </c>
      <c r="AQ938" s="49" t="s">
        <v>13</v>
      </c>
      <c r="AR938" s="49" t="s">
        <v>487</v>
      </c>
      <c r="AS938" s="49" t="s">
        <v>488</v>
      </c>
      <c r="AT938" s="49" t="s">
        <v>489</v>
      </c>
    </row>
    <row r="939" spans="1:46" x14ac:dyDescent="0.25">
      <c r="A939">
        <v>6</v>
      </c>
      <c r="B939" t="s">
        <v>212</v>
      </c>
      <c r="C939" t="s">
        <v>212</v>
      </c>
      <c r="D939" t="s">
        <v>213</v>
      </c>
      <c r="E939" t="s">
        <v>618</v>
      </c>
      <c r="F939" t="s">
        <v>619</v>
      </c>
      <c r="G939">
        <v>1</v>
      </c>
      <c r="H939">
        <v>1</v>
      </c>
      <c r="I939">
        <v>1</v>
      </c>
      <c r="J939">
        <v>1</v>
      </c>
      <c r="K939">
        <v>1</v>
      </c>
      <c r="L939">
        <v>1</v>
      </c>
      <c r="M939">
        <v>1</v>
      </c>
      <c r="N939">
        <v>1</v>
      </c>
      <c r="O939">
        <v>1</v>
      </c>
      <c r="P939">
        <v>1</v>
      </c>
      <c r="Q939">
        <v>1</v>
      </c>
      <c r="R939">
        <v>1</v>
      </c>
      <c r="S939">
        <v>1</v>
      </c>
      <c r="T939">
        <v>1</v>
      </c>
      <c r="U939">
        <v>1</v>
      </c>
      <c r="V939">
        <v>1</v>
      </c>
      <c r="W939">
        <v>1</v>
      </c>
      <c r="X939">
        <v>1</v>
      </c>
      <c r="Y939">
        <v>1</v>
      </c>
      <c r="Z939">
        <v>1</v>
      </c>
      <c r="AA939">
        <v>1</v>
      </c>
      <c r="AB939">
        <v>1</v>
      </c>
      <c r="AC939">
        <v>1</v>
      </c>
      <c r="AD939">
        <v>1</v>
      </c>
      <c r="AE939">
        <v>1</v>
      </c>
      <c r="AF939">
        <v>1</v>
      </c>
      <c r="AG939">
        <v>1</v>
      </c>
      <c r="AH939">
        <v>1</v>
      </c>
      <c r="AI939">
        <v>1</v>
      </c>
      <c r="AJ939">
        <v>1</v>
      </c>
      <c r="AK939">
        <v>1</v>
      </c>
      <c r="AL939">
        <v>0</v>
      </c>
      <c r="AM939" s="49" t="s">
        <v>213</v>
      </c>
      <c r="AN939" s="49" t="s">
        <v>14</v>
      </c>
      <c r="AO939" s="49" t="s">
        <v>507</v>
      </c>
      <c r="AP939" s="49" t="s">
        <v>501</v>
      </c>
      <c r="AQ939" s="49" t="s">
        <v>10</v>
      </c>
      <c r="AR939" s="49" t="s">
        <v>487</v>
      </c>
      <c r="AS939" s="49" t="s">
        <v>488</v>
      </c>
      <c r="AT939" s="49" t="s">
        <v>489</v>
      </c>
    </row>
    <row r="940" spans="1:46" x14ac:dyDescent="0.25">
      <c r="A940">
        <v>6</v>
      </c>
      <c r="B940" t="s">
        <v>216</v>
      </c>
      <c r="C940" t="s">
        <v>216</v>
      </c>
      <c r="D940" t="s">
        <v>217</v>
      </c>
      <c r="E940" t="s">
        <v>618</v>
      </c>
      <c r="F940" t="s">
        <v>619</v>
      </c>
      <c r="G940">
        <v>1</v>
      </c>
      <c r="H940">
        <v>1</v>
      </c>
      <c r="I940">
        <v>1</v>
      </c>
      <c r="J940">
        <v>1</v>
      </c>
      <c r="K940">
        <v>1</v>
      </c>
      <c r="L940">
        <v>1</v>
      </c>
      <c r="M940">
        <v>1</v>
      </c>
      <c r="N940">
        <v>1</v>
      </c>
      <c r="O940">
        <v>1</v>
      </c>
      <c r="P940">
        <v>1</v>
      </c>
      <c r="Q940">
        <v>1</v>
      </c>
      <c r="R940">
        <v>1</v>
      </c>
      <c r="S940">
        <v>1</v>
      </c>
      <c r="T940">
        <v>1</v>
      </c>
      <c r="U940">
        <v>1</v>
      </c>
      <c r="V940">
        <v>1</v>
      </c>
      <c r="W940">
        <v>1</v>
      </c>
      <c r="X940">
        <v>1</v>
      </c>
      <c r="Y940">
        <v>1</v>
      </c>
      <c r="Z940">
        <v>1</v>
      </c>
      <c r="AA940">
        <v>1</v>
      </c>
      <c r="AB940">
        <v>1</v>
      </c>
      <c r="AC940">
        <v>1</v>
      </c>
      <c r="AD940">
        <v>1</v>
      </c>
      <c r="AE940">
        <v>1</v>
      </c>
      <c r="AF940">
        <v>1</v>
      </c>
      <c r="AG940">
        <v>1</v>
      </c>
      <c r="AH940">
        <v>1</v>
      </c>
      <c r="AI940">
        <v>1</v>
      </c>
      <c r="AJ940">
        <v>1</v>
      </c>
      <c r="AK940">
        <v>1</v>
      </c>
      <c r="AL940">
        <v>1</v>
      </c>
      <c r="AM940" s="49" t="s">
        <v>217</v>
      </c>
      <c r="AN940" s="49" t="s">
        <v>14</v>
      </c>
      <c r="AO940" s="49" t="s">
        <v>485</v>
      </c>
      <c r="AP940" s="49" t="s">
        <v>505</v>
      </c>
      <c r="AQ940" s="49" t="s">
        <v>13</v>
      </c>
      <c r="AR940" s="49" t="s">
        <v>487</v>
      </c>
      <c r="AS940" s="49" t="s">
        <v>488</v>
      </c>
      <c r="AT940" s="49" t="s">
        <v>489</v>
      </c>
    </row>
    <row r="941" spans="1:46" x14ac:dyDescent="0.25">
      <c r="A941">
        <v>6</v>
      </c>
      <c r="B941" t="s">
        <v>214</v>
      </c>
      <c r="C941" t="s">
        <v>214</v>
      </c>
      <c r="D941" t="s">
        <v>215</v>
      </c>
      <c r="E941" t="s">
        <v>618</v>
      </c>
      <c r="F941" t="s">
        <v>619</v>
      </c>
      <c r="G941">
        <v>1</v>
      </c>
      <c r="H941">
        <v>1</v>
      </c>
      <c r="I941">
        <v>1</v>
      </c>
      <c r="J941">
        <v>1</v>
      </c>
      <c r="K941">
        <v>1</v>
      </c>
      <c r="L941">
        <v>1</v>
      </c>
      <c r="M941">
        <v>1</v>
      </c>
      <c r="N941">
        <v>1</v>
      </c>
      <c r="O941">
        <v>1</v>
      </c>
      <c r="P941">
        <v>1</v>
      </c>
      <c r="Q941">
        <v>1</v>
      </c>
      <c r="R941">
        <v>1</v>
      </c>
      <c r="S941">
        <v>1</v>
      </c>
      <c r="T941">
        <v>1</v>
      </c>
      <c r="U941">
        <v>1</v>
      </c>
      <c r="V941">
        <v>1</v>
      </c>
      <c r="W941">
        <v>1</v>
      </c>
      <c r="X941">
        <v>1</v>
      </c>
      <c r="Y941">
        <v>1</v>
      </c>
      <c r="Z941">
        <v>1</v>
      </c>
      <c r="AA941">
        <v>1</v>
      </c>
      <c r="AB941">
        <v>1</v>
      </c>
      <c r="AC941">
        <v>1</v>
      </c>
      <c r="AD941">
        <v>1</v>
      </c>
      <c r="AE941">
        <v>1</v>
      </c>
      <c r="AF941">
        <v>1</v>
      </c>
      <c r="AG941">
        <v>1</v>
      </c>
      <c r="AH941">
        <v>1</v>
      </c>
      <c r="AI941">
        <v>1</v>
      </c>
      <c r="AJ941">
        <v>1</v>
      </c>
      <c r="AK941">
        <v>1</v>
      </c>
      <c r="AL941">
        <v>0</v>
      </c>
      <c r="AM941" s="49" t="s">
        <v>215</v>
      </c>
      <c r="AN941" s="49" t="s">
        <v>14</v>
      </c>
      <c r="AO941" s="49" t="s">
        <v>485</v>
      </c>
      <c r="AP941" s="49" t="s">
        <v>501</v>
      </c>
      <c r="AQ941" s="49" t="s">
        <v>11</v>
      </c>
      <c r="AR941" s="49" t="s">
        <v>487</v>
      </c>
      <c r="AS941" s="49" t="s">
        <v>488</v>
      </c>
      <c r="AT941" s="49" t="s">
        <v>489</v>
      </c>
    </row>
    <row r="942" spans="1:46" x14ac:dyDescent="0.25">
      <c r="A942">
        <v>6</v>
      </c>
      <c r="B942" t="s">
        <v>218</v>
      </c>
      <c r="C942" t="s">
        <v>218</v>
      </c>
      <c r="D942" t="s">
        <v>417</v>
      </c>
      <c r="E942" t="s">
        <v>618</v>
      </c>
      <c r="F942" t="s">
        <v>619</v>
      </c>
      <c r="G942">
        <v>1</v>
      </c>
      <c r="H942">
        <v>1</v>
      </c>
      <c r="I942">
        <v>1</v>
      </c>
      <c r="J942">
        <v>1</v>
      </c>
      <c r="K942">
        <v>1</v>
      </c>
      <c r="L942">
        <v>1</v>
      </c>
      <c r="M942">
        <v>1</v>
      </c>
      <c r="N942">
        <v>1</v>
      </c>
      <c r="O942">
        <v>1</v>
      </c>
      <c r="P942">
        <v>1</v>
      </c>
      <c r="Q942">
        <v>1</v>
      </c>
      <c r="R942">
        <v>1</v>
      </c>
      <c r="S942">
        <v>1</v>
      </c>
      <c r="T942">
        <v>1</v>
      </c>
      <c r="U942">
        <v>1</v>
      </c>
      <c r="V942">
        <v>1</v>
      </c>
      <c r="W942">
        <v>1</v>
      </c>
      <c r="X942">
        <v>1</v>
      </c>
      <c r="Y942">
        <v>1</v>
      </c>
      <c r="Z942">
        <v>1</v>
      </c>
      <c r="AA942">
        <v>1</v>
      </c>
      <c r="AB942">
        <v>1</v>
      </c>
      <c r="AC942">
        <v>1</v>
      </c>
      <c r="AD942">
        <v>1</v>
      </c>
      <c r="AE942">
        <v>1</v>
      </c>
      <c r="AF942">
        <v>1</v>
      </c>
      <c r="AG942">
        <v>1</v>
      </c>
      <c r="AH942">
        <v>1</v>
      </c>
      <c r="AI942">
        <v>1</v>
      </c>
      <c r="AJ942">
        <v>1</v>
      </c>
      <c r="AK942">
        <v>1</v>
      </c>
      <c r="AL942">
        <v>0</v>
      </c>
      <c r="AM942" s="49" t="s">
        <v>417</v>
      </c>
      <c r="AN942" s="49" t="s">
        <v>14</v>
      </c>
      <c r="AO942" s="49" t="s">
        <v>500</v>
      </c>
      <c r="AP942" s="49" t="s">
        <v>501</v>
      </c>
      <c r="AQ942" s="49" t="s">
        <v>502</v>
      </c>
      <c r="AR942" s="49" t="s">
        <v>495</v>
      </c>
      <c r="AS942" s="49" t="s">
        <v>496</v>
      </c>
      <c r="AT942" s="49" t="s">
        <v>497</v>
      </c>
    </row>
    <row r="943" spans="1:46" x14ac:dyDescent="0.25">
      <c r="A943">
        <v>6</v>
      </c>
      <c r="B943" t="s">
        <v>219</v>
      </c>
      <c r="C943" t="s">
        <v>219</v>
      </c>
      <c r="D943" t="s">
        <v>220</v>
      </c>
      <c r="E943" t="s">
        <v>618</v>
      </c>
      <c r="F943" t="s">
        <v>619</v>
      </c>
      <c r="G943">
        <v>1</v>
      </c>
      <c r="H943">
        <v>1</v>
      </c>
      <c r="I943">
        <v>1</v>
      </c>
      <c r="J943">
        <v>1</v>
      </c>
      <c r="K943">
        <v>1</v>
      </c>
      <c r="L943">
        <v>1</v>
      </c>
      <c r="M943">
        <v>1</v>
      </c>
      <c r="N943">
        <v>1</v>
      </c>
      <c r="O943">
        <v>1</v>
      </c>
      <c r="P943">
        <v>1</v>
      </c>
      <c r="Q943">
        <v>1</v>
      </c>
      <c r="R943">
        <v>1</v>
      </c>
      <c r="S943">
        <v>1</v>
      </c>
      <c r="T943">
        <v>1</v>
      </c>
      <c r="U943">
        <v>1</v>
      </c>
      <c r="V943">
        <v>1</v>
      </c>
      <c r="W943">
        <v>1</v>
      </c>
      <c r="X943">
        <v>1</v>
      </c>
      <c r="Y943">
        <v>1</v>
      </c>
      <c r="Z943">
        <v>1</v>
      </c>
      <c r="AA943">
        <v>1</v>
      </c>
      <c r="AB943">
        <v>1</v>
      </c>
      <c r="AC943">
        <v>1</v>
      </c>
      <c r="AD943">
        <v>1</v>
      </c>
      <c r="AE943">
        <v>1</v>
      </c>
      <c r="AF943">
        <v>1</v>
      </c>
      <c r="AG943">
        <v>1</v>
      </c>
      <c r="AH943">
        <v>1</v>
      </c>
      <c r="AI943">
        <v>1</v>
      </c>
      <c r="AJ943">
        <v>1</v>
      </c>
      <c r="AK943">
        <v>1</v>
      </c>
      <c r="AL943">
        <v>0</v>
      </c>
      <c r="AM943" s="49" t="s">
        <v>220</v>
      </c>
      <c r="AN943" s="49" t="s">
        <v>6</v>
      </c>
      <c r="AO943" s="49" t="s">
        <v>9</v>
      </c>
      <c r="AP943" s="49" t="s">
        <v>494</v>
      </c>
      <c r="AQ943" s="49" t="s">
        <v>9</v>
      </c>
      <c r="AR943" s="49" t="s">
        <v>487</v>
      </c>
      <c r="AS943" s="49" t="s">
        <v>488</v>
      </c>
      <c r="AT943" s="49" t="s">
        <v>489</v>
      </c>
    </row>
    <row r="944" spans="1:46" x14ac:dyDescent="0.25">
      <c r="A944">
        <v>6</v>
      </c>
      <c r="B944" t="s">
        <v>355</v>
      </c>
      <c r="C944" t="s">
        <v>355</v>
      </c>
      <c r="D944" t="s">
        <v>554</v>
      </c>
      <c r="E944" t="s">
        <v>618</v>
      </c>
      <c r="F944" t="s">
        <v>619</v>
      </c>
      <c r="G944">
        <v>1</v>
      </c>
      <c r="H944">
        <v>1</v>
      </c>
      <c r="I944">
        <v>1</v>
      </c>
      <c r="J944">
        <v>1</v>
      </c>
      <c r="K944">
        <v>1</v>
      </c>
      <c r="L944">
        <v>1</v>
      </c>
      <c r="M944">
        <v>1</v>
      </c>
      <c r="N944">
        <v>1</v>
      </c>
      <c r="O944">
        <v>1</v>
      </c>
      <c r="P944">
        <v>1</v>
      </c>
      <c r="Q944">
        <v>1</v>
      </c>
      <c r="R944">
        <v>1</v>
      </c>
      <c r="S944">
        <v>1</v>
      </c>
      <c r="T944">
        <v>1</v>
      </c>
      <c r="U944">
        <v>1</v>
      </c>
      <c r="V944">
        <v>1</v>
      </c>
      <c r="W944">
        <v>1</v>
      </c>
      <c r="X944">
        <v>1</v>
      </c>
      <c r="Y944">
        <v>1</v>
      </c>
      <c r="Z944">
        <v>1</v>
      </c>
      <c r="AA944">
        <v>1</v>
      </c>
      <c r="AB944">
        <v>1</v>
      </c>
      <c r="AC944">
        <v>1</v>
      </c>
      <c r="AD944">
        <v>1</v>
      </c>
      <c r="AE944">
        <v>1</v>
      </c>
      <c r="AF944">
        <v>1</v>
      </c>
      <c r="AG944">
        <v>1</v>
      </c>
      <c r="AH944">
        <v>1</v>
      </c>
      <c r="AI944">
        <v>1</v>
      </c>
      <c r="AJ944">
        <v>1</v>
      </c>
      <c r="AK944">
        <v>1</v>
      </c>
      <c r="AL944">
        <v>0</v>
      </c>
      <c r="AM944" s="49" t="s">
        <v>356</v>
      </c>
      <c r="AN944" s="49" t="s">
        <v>4</v>
      </c>
      <c r="AO944" s="49" t="s">
        <v>9</v>
      </c>
      <c r="AP944" s="49" t="s">
        <v>494</v>
      </c>
      <c r="AQ944" s="49" t="s">
        <v>9</v>
      </c>
      <c r="AR944" s="49" t="s">
        <v>487</v>
      </c>
      <c r="AS944" s="49" t="s">
        <v>488</v>
      </c>
      <c r="AT944" s="49" t="s">
        <v>489</v>
      </c>
    </row>
    <row r="945" spans="1:46" x14ac:dyDescent="0.25">
      <c r="A945">
        <v>6</v>
      </c>
      <c r="B945" t="s">
        <v>229</v>
      </c>
      <c r="C945" t="s">
        <v>229</v>
      </c>
      <c r="D945" t="s">
        <v>230</v>
      </c>
      <c r="E945" t="s">
        <v>618</v>
      </c>
      <c r="F945" t="s">
        <v>619</v>
      </c>
      <c r="G945">
        <v>1</v>
      </c>
      <c r="H945">
        <v>1</v>
      </c>
      <c r="I945">
        <v>1</v>
      </c>
      <c r="J945">
        <v>1</v>
      </c>
      <c r="K945">
        <v>1</v>
      </c>
      <c r="L945">
        <v>1</v>
      </c>
      <c r="M945">
        <v>1</v>
      </c>
      <c r="N945">
        <v>1</v>
      </c>
      <c r="O945">
        <v>1</v>
      </c>
      <c r="P945">
        <v>1</v>
      </c>
      <c r="Q945">
        <v>1</v>
      </c>
      <c r="R945">
        <v>1</v>
      </c>
      <c r="S945">
        <v>1</v>
      </c>
      <c r="T945">
        <v>1</v>
      </c>
      <c r="U945">
        <v>1</v>
      </c>
      <c r="V945">
        <v>1</v>
      </c>
      <c r="W945">
        <v>1</v>
      </c>
      <c r="X945">
        <v>1</v>
      </c>
      <c r="Y945">
        <v>1</v>
      </c>
      <c r="Z945">
        <v>1</v>
      </c>
      <c r="AA945">
        <v>1</v>
      </c>
      <c r="AB945">
        <v>1</v>
      </c>
      <c r="AC945">
        <v>1</v>
      </c>
      <c r="AD945">
        <v>1</v>
      </c>
      <c r="AE945">
        <v>1</v>
      </c>
      <c r="AF945">
        <v>1</v>
      </c>
      <c r="AG945">
        <v>1</v>
      </c>
      <c r="AH945">
        <v>1</v>
      </c>
      <c r="AI945">
        <v>1</v>
      </c>
      <c r="AJ945">
        <v>1</v>
      </c>
      <c r="AK945">
        <v>1</v>
      </c>
      <c r="AL945">
        <v>1</v>
      </c>
      <c r="AM945" s="49" t="s">
        <v>230</v>
      </c>
      <c r="AN945" s="49" t="s">
        <v>14</v>
      </c>
      <c r="AO945" s="49" t="s">
        <v>485</v>
      </c>
      <c r="AP945" s="49" t="s">
        <v>505</v>
      </c>
      <c r="AQ945" s="49" t="s">
        <v>13</v>
      </c>
      <c r="AR945" s="49" t="s">
        <v>487</v>
      </c>
      <c r="AS945" s="49" t="s">
        <v>488</v>
      </c>
      <c r="AT945" s="49" t="s">
        <v>489</v>
      </c>
    </row>
    <row r="946" spans="1:46" x14ac:dyDescent="0.25">
      <c r="A946">
        <v>6</v>
      </c>
      <c r="B946" t="s">
        <v>555</v>
      </c>
      <c r="C946" t="s">
        <v>556</v>
      </c>
      <c r="D946" t="s">
        <v>557</v>
      </c>
      <c r="E946" t="s">
        <v>618</v>
      </c>
      <c r="F946" t="s">
        <v>619</v>
      </c>
      <c r="G946">
        <v>0</v>
      </c>
      <c r="H946">
        <v>0</v>
      </c>
      <c r="I946">
        <v>0</v>
      </c>
      <c r="J946">
        <v>0</v>
      </c>
      <c r="K946">
        <v>0</v>
      </c>
      <c r="L946">
        <v>0</v>
      </c>
      <c r="M946">
        <v>0</v>
      </c>
      <c r="N946">
        <v>0</v>
      </c>
      <c r="O946">
        <v>0</v>
      </c>
      <c r="P946">
        <v>0</v>
      </c>
      <c r="Q946">
        <v>1</v>
      </c>
      <c r="R946">
        <v>1</v>
      </c>
      <c r="S946">
        <v>1</v>
      </c>
      <c r="T946">
        <v>1</v>
      </c>
      <c r="U946">
        <v>1</v>
      </c>
      <c r="V946">
        <v>1</v>
      </c>
      <c r="W946">
        <v>1</v>
      </c>
      <c r="X946">
        <v>1</v>
      </c>
      <c r="Y946">
        <v>1</v>
      </c>
      <c r="Z946">
        <v>1</v>
      </c>
      <c r="AA946">
        <v>1</v>
      </c>
      <c r="AB946">
        <v>1</v>
      </c>
      <c r="AC946">
        <v>1</v>
      </c>
      <c r="AD946">
        <v>1</v>
      </c>
      <c r="AE946">
        <v>1</v>
      </c>
      <c r="AF946">
        <v>1</v>
      </c>
      <c r="AG946">
        <v>1</v>
      </c>
      <c r="AH946">
        <v>1</v>
      </c>
      <c r="AI946">
        <v>1</v>
      </c>
      <c r="AJ946">
        <v>1</v>
      </c>
      <c r="AK946">
        <v>1</v>
      </c>
      <c r="AL946">
        <v>1</v>
      </c>
      <c r="AM946" s="49" t="e">
        <v>#N/A</v>
      </c>
      <c r="AN946" s="49" t="e">
        <v>#N/A</v>
      </c>
      <c r="AO946" s="49" t="e">
        <v>#N/A</v>
      </c>
      <c r="AP946" s="49" t="e">
        <v>#N/A</v>
      </c>
      <c r="AQ946" s="49" t="e">
        <v>#N/A</v>
      </c>
      <c r="AR946" s="49" t="e">
        <v>#N/A</v>
      </c>
      <c r="AS946" s="49" t="e">
        <v>#N/A</v>
      </c>
      <c r="AT946" s="49" t="e">
        <v>#N/A</v>
      </c>
    </row>
    <row r="947" spans="1:46" x14ac:dyDescent="0.25">
      <c r="A947">
        <v>6</v>
      </c>
      <c r="B947" t="s">
        <v>231</v>
      </c>
      <c r="C947" t="s">
        <v>231</v>
      </c>
      <c r="D947" t="s">
        <v>418</v>
      </c>
      <c r="E947" t="s">
        <v>618</v>
      </c>
      <c r="F947" t="s">
        <v>619</v>
      </c>
      <c r="G947">
        <v>1</v>
      </c>
      <c r="H947">
        <v>1</v>
      </c>
      <c r="I947">
        <v>1</v>
      </c>
      <c r="J947">
        <v>1</v>
      </c>
      <c r="K947">
        <v>1</v>
      </c>
      <c r="L947">
        <v>1</v>
      </c>
      <c r="M947">
        <v>1</v>
      </c>
      <c r="N947">
        <v>1</v>
      </c>
      <c r="O947">
        <v>1</v>
      </c>
      <c r="P947">
        <v>1</v>
      </c>
      <c r="Q947">
        <v>1</v>
      </c>
      <c r="R947">
        <v>1</v>
      </c>
      <c r="S947">
        <v>1</v>
      </c>
      <c r="T947">
        <v>1</v>
      </c>
      <c r="U947">
        <v>1</v>
      </c>
      <c r="V947">
        <v>1</v>
      </c>
      <c r="W947">
        <v>1</v>
      </c>
      <c r="X947">
        <v>1</v>
      </c>
      <c r="Y947">
        <v>1</v>
      </c>
      <c r="Z947">
        <v>1</v>
      </c>
      <c r="AA947">
        <v>1</v>
      </c>
      <c r="AB947">
        <v>1</v>
      </c>
      <c r="AC947">
        <v>1</v>
      </c>
      <c r="AD947">
        <v>1</v>
      </c>
      <c r="AE947">
        <v>1</v>
      </c>
      <c r="AF947">
        <v>1</v>
      </c>
      <c r="AG947">
        <v>1</v>
      </c>
      <c r="AH947">
        <v>1</v>
      </c>
      <c r="AI947">
        <v>1</v>
      </c>
      <c r="AJ947">
        <v>1</v>
      </c>
      <c r="AK947">
        <v>1</v>
      </c>
      <c r="AL947">
        <v>0</v>
      </c>
      <c r="AM947" s="49" t="s">
        <v>418</v>
      </c>
      <c r="AN947" s="49" t="s">
        <v>14</v>
      </c>
      <c r="AO947" s="49" t="s">
        <v>485</v>
      </c>
      <c r="AP947" s="49" t="s">
        <v>505</v>
      </c>
      <c r="AQ947" s="49" t="s">
        <v>13</v>
      </c>
      <c r="AR947" s="49" t="s">
        <v>495</v>
      </c>
      <c r="AS947" s="49" t="s">
        <v>496</v>
      </c>
      <c r="AT947" s="49" t="s">
        <v>497</v>
      </c>
    </row>
    <row r="948" spans="1:46" x14ac:dyDescent="0.25">
      <c r="A948">
        <v>6</v>
      </c>
      <c r="B948" t="s">
        <v>221</v>
      </c>
      <c r="C948" t="s">
        <v>221</v>
      </c>
      <c r="D948" t="s">
        <v>222</v>
      </c>
      <c r="E948" t="s">
        <v>618</v>
      </c>
      <c r="F948" t="s">
        <v>619</v>
      </c>
      <c r="G948">
        <v>1</v>
      </c>
      <c r="H948">
        <v>1</v>
      </c>
      <c r="I948">
        <v>1</v>
      </c>
      <c r="J948">
        <v>1</v>
      </c>
      <c r="K948">
        <v>1</v>
      </c>
      <c r="L948">
        <v>1</v>
      </c>
      <c r="M948">
        <v>1</v>
      </c>
      <c r="N948">
        <v>1</v>
      </c>
      <c r="O948">
        <v>1</v>
      </c>
      <c r="P948">
        <v>1</v>
      </c>
      <c r="Q948">
        <v>1</v>
      </c>
      <c r="R948">
        <v>1</v>
      </c>
      <c r="S948">
        <v>1</v>
      </c>
      <c r="T948">
        <v>1</v>
      </c>
      <c r="U948">
        <v>1</v>
      </c>
      <c r="V948">
        <v>1</v>
      </c>
      <c r="W948">
        <v>1</v>
      </c>
      <c r="X948">
        <v>1</v>
      </c>
      <c r="Y948">
        <v>1</v>
      </c>
      <c r="Z948">
        <v>1</v>
      </c>
      <c r="AA948">
        <v>1</v>
      </c>
      <c r="AB948">
        <v>1</v>
      </c>
      <c r="AC948">
        <v>1</v>
      </c>
      <c r="AD948">
        <v>1</v>
      </c>
      <c r="AE948">
        <v>1</v>
      </c>
      <c r="AF948">
        <v>1</v>
      </c>
      <c r="AG948">
        <v>1</v>
      </c>
      <c r="AH948">
        <v>1</v>
      </c>
      <c r="AI948">
        <v>1</v>
      </c>
      <c r="AJ948">
        <v>1</v>
      </c>
      <c r="AK948">
        <v>1</v>
      </c>
      <c r="AL948">
        <v>0</v>
      </c>
      <c r="AM948" s="49" t="s">
        <v>222</v>
      </c>
      <c r="AN948" s="49" t="s">
        <v>14</v>
      </c>
      <c r="AO948" s="49" t="s">
        <v>485</v>
      </c>
      <c r="AP948" s="49" t="s">
        <v>494</v>
      </c>
      <c r="AQ948" s="49" t="s">
        <v>11</v>
      </c>
      <c r="AR948" s="49" t="s">
        <v>495</v>
      </c>
      <c r="AS948" s="49" t="s">
        <v>488</v>
      </c>
      <c r="AT948" s="49" t="s">
        <v>489</v>
      </c>
    </row>
    <row r="949" spans="1:46" x14ac:dyDescent="0.25">
      <c r="A949">
        <v>6</v>
      </c>
      <c r="B949" t="s">
        <v>232</v>
      </c>
      <c r="C949" t="s">
        <v>232</v>
      </c>
      <c r="D949" t="s">
        <v>558</v>
      </c>
      <c r="E949" t="s">
        <v>618</v>
      </c>
      <c r="F949" t="s">
        <v>619</v>
      </c>
      <c r="G949">
        <v>0</v>
      </c>
      <c r="H949">
        <v>0</v>
      </c>
      <c r="I949">
        <v>0</v>
      </c>
      <c r="J949">
        <v>0</v>
      </c>
      <c r="K949">
        <v>0</v>
      </c>
      <c r="L949">
        <v>0</v>
      </c>
      <c r="M949">
        <v>0</v>
      </c>
      <c r="N949">
        <v>0</v>
      </c>
      <c r="O949">
        <v>0</v>
      </c>
      <c r="P949">
        <v>0</v>
      </c>
      <c r="Q949">
        <v>1</v>
      </c>
      <c r="R949">
        <v>1</v>
      </c>
      <c r="S949">
        <v>1</v>
      </c>
      <c r="T949">
        <v>1</v>
      </c>
      <c r="U949">
        <v>1</v>
      </c>
      <c r="V949">
        <v>1</v>
      </c>
      <c r="W949">
        <v>1</v>
      </c>
      <c r="X949">
        <v>1</v>
      </c>
      <c r="Y949">
        <v>1</v>
      </c>
      <c r="Z949">
        <v>1</v>
      </c>
      <c r="AA949">
        <v>1</v>
      </c>
      <c r="AB949">
        <v>1</v>
      </c>
      <c r="AC949">
        <v>1</v>
      </c>
      <c r="AD949">
        <v>1</v>
      </c>
      <c r="AE949">
        <v>1</v>
      </c>
      <c r="AF949">
        <v>1</v>
      </c>
      <c r="AG949">
        <v>1</v>
      </c>
      <c r="AH949">
        <v>1</v>
      </c>
      <c r="AI949">
        <v>1</v>
      </c>
      <c r="AJ949">
        <v>1</v>
      </c>
      <c r="AK949">
        <v>1</v>
      </c>
      <c r="AL949">
        <v>0</v>
      </c>
      <c r="AM949" s="49" t="s">
        <v>233</v>
      </c>
      <c r="AN949" s="49" t="s">
        <v>14</v>
      </c>
      <c r="AO949" s="49" t="s">
        <v>485</v>
      </c>
      <c r="AP949" s="49" t="s">
        <v>494</v>
      </c>
      <c r="AQ949" s="49" t="s">
        <v>11</v>
      </c>
      <c r="AR949" s="49" t="s">
        <v>487</v>
      </c>
      <c r="AS949" s="49" t="s">
        <v>488</v>
      </c>
      <c r="AT949" s="49" t="s">
        <v>489</v>
      </c>
    </row>
    <row r="950" spans="1:46" x14ac:dyDescent="0.25">
      <c r="A950">
        <v>6</v>
      </c>
      <c r="B950" t="s">
        <v>249</v>
      </c>
      <c r="C950" t="s">
        <v>249</v>
      </c>
      <c r="D950" t="s">
        <v>250</v>
      </c>
      <c r="E950" t="s">
        <v>618</v>
      </c>
      <c r="F950" t="s">
        <v>619</v>
      </c>
      <c r="G950">
        <v>1</v>
      </c>
      <c r="H950">
        <v>1</v>
      </c>
      <c r="I950">
        <v>1</v>
      </c>
      <c r="J950">
        <v>1</v>
      </c>
      <c r="K950">
        <v>1</v>
      </c>
      <c r="L950">
        <v>1</v>
      </c>
      <c r="M950">
        <v>1</v>
      </c>
      <c r="N950">
        <v>1</v>
      </c>
      <c r="O950">
        <v>1</v>
      </c>
      <c r="P950">
        <v>1</v>
      </c>
      <c r="Q950">
        <v>1</v>
      </c>
      <c r="R950">
        <v>1</v>
      </c>
      <c r="S950">
        <v>1</v>
      </c>
      <c r="T950">
        <v>1</v>
      </c>
      <c r="U950">
        <v>1</v>
      </c>
      <c r="V950">
        <v>1</v>
      </c>
      <c r="W950">
        <v>1</v>
      </c>
      <c r="X950">
        <v>1</v>
      </c>
      <c r="Y950">
        <v>1</v>
      </c>
      <c r="Z950">
        <v>1</v>
      </c>
      <c r="AA950">
        <v>1</v>
      </c>
      <c r="AB950">
        <v>1</v>
      </c>
      <c r="AC950">
        <v>1</v>
      </c>
      <c r="AD950">
        <v>1</v>
      </c>
      <c r="AE950">
        <v>1</v>
      </c>
      <c r="AF950">
        <v>1</v>
      </c>
      <c r="AG950">
        <v>1</v>
      </c>
      <c r="AH950">
        <v>1</v>
      </c>
      <c r="AI950">
        <v>1</v>
      </c>
      <c r="AJ950">
        <v>1</v>
      </c>
      <c r="AK950">
        <v>1</v>
      </c>
      <c r="AL950">
        <v>1</v>
      </c>
      <c r="AM950" s="49" t="s">
        <v>250</v>
      </c>
      <c r="AN950" s="49" t="s">
        <v>14</v>
      </c>
      <c r="AO950" s="49" t="s">
        <v>500</v>
      </c>
      <c r="AP950" s="49" t="s">
        <v>505</v>
      </c>
      <c r="AQ950" s="49" t="s">
        <v>13</v>
      </c>
      <c r="AR950" s="49" t="s">
        <v>487</v>
      </c>
      <c r="AS950" s="49" t="s">
        <v>488</v>
      </c>
      <c r="AT950" s="49" t="s">
        <v>489</v>
      </c>
    </row>
    <row r="951" spans="1:46" x14ac:dyDescent="0.25">
      <c r="A951">
        <v>6</v>
      </c>
      <c r="B951" t="s">
        <v>234</v>
      </c>
      <c r="C951" t="s">
        <v>234</v>
      </c>
      <c r="D951" t="s">
        <v>235</v>
      </c>
      <c r="E951" t="s">
        <v>618</v>
      </c>
      <c r="F951" t="s">
        <v>619</v>
      </c>
      <c r="G951">
        <v>1</v>
      </c>
      <c r="H951">
        <v>1</v>
      </c>
      <c r="I951">
        <v>1</v>
      </c>
      <c r="J951">
        <v>1</v>
      </c>
      <c r="K951">
        <v>1</v>
      </c>
      <c r="L951">
        <v>1</v>
      </c>
      <c r="M951">
        <v>1</v>
      </c>
      <c r="N951">
        <v>1</v>
      </c>
      <c r="O951">
        <v>1</v>
      </c>
      <c r="P951">
        <v>1</v>
      </c>
      <c r="Q951">
        <v>1</v>
      </c>
      <c r="R951">
        <v>1</v>
      </c>
      <c r="S951">
        <v>1</v>
      </c>
      <c r="T951">
        <v>1</v>
      </c>
      <c r="U951">
        <v>1</v>
      </c>
      <c r="V951">
        <v>1</v>
      </c>
      <c r="W951">
        <v>1</v>
      </c>
      <c r="X951">
        <v>1</v>
      </c>
      <c r="Y951">
        <v>1</v>
      </c>
      <c r="Z951">
        <v>1</v>
      </c>
      <c r="AA951">
        <v>1</v>
      </c>
      <c r="AB951">
        <v>1</v>
      </c>
      <c r="AC951">
        <v>1</v>
      </c>
      <c r="AD951">
        <v>1</v>
      </c>
      <c r="AE951">
        <v>1</v>
      </c>
      <c r="AF951">
        <v>1</v>
      </c>
      <c r="AG951">
        <v>1</v>
      </c>
      <c r="AH951">
        <v>1</v>
      </c>
      <c r="AI951">
        <v>1</v>
      </c>
      <c r="AJ951">
        <v>1</v>
      </c>
      <c r="AK951">
        <v>1</v>
      </c>
      <c r="AL951">
        <v>0</v>
      </c>
      <c r="AM951" s="49" t="s">
        <v>235</v>
      </c>
      <c r="AN951" s="49" t="s">
        <v>14</v>
      </c>
      <c r="AO951" s="49" t="s">
        <v>485</v>
      </c>
      <c r="AP951" s="49" t="s">
        <v>501</v>
      </c>
      <c r="AQ951" s="49" t="s">
        <v>11</v>
      </c>
      <c r="AR951" s="49" t="s">
        <v>487</v>
      </c>
      <c r="AS951" s="49" t="s">
        <v>488</v>
      </c>
      <c r="AT951" s="49" t="s">
        <v>489</v>
      </c>
    </row>
    <row r="952" spans="1:46" x14ac:dyDescent="0.25">
      <c r="A952">
        <v>6</v>
      </c>
      <c r="B952" t="s">
        <v>238</v>
      </c>
      <c r="C952" t="s">
        <v>238</v>
      </c>
      <c r="D952" t="s">
        <v>419</v>
      </c>
      <c r="E952" t="s">
        <v>618</v>
      </c>
      <c r="F952" t="s">
        <v>619</v>
      </c>
      <c r="G952">
        <v>1</v>
      </c>
      <c r="H952">
        <v>1</v>
      </c>
      <c r="I952">
        <v>1</v>
      </c>
      <c r="J952">
        <v>1</v>
      </c>
      <c r="K952">
        <v>1</v>
      </c>
      <c r="L952">
        <v>1</v>
      </c>
      <c r="M952">
        <v>1</v>
      </c>
      <c r="N952">
        <v>1</v>
      </c>
      <c r="O952">
        <v>1</v>
      </c>
      <c r="P952">
        <v>1</v>
      </c>
      <c r="Q952">
        <v>1</v>
      </c>
      <c r="R952">
        <v>1</v>
      </c>
      <c r="S952">
        <v>1</v>
      </c>
      <c r="T952">
        <v>1</v>
      </c>
      <c r="U952">
        <v>1</v>
      </c>
      <c r="V952">
        <v>1</v>
      </c>
      <c r="W952">
        <v>1</v>
      </c>
      <c r="X952">
        <v>1</v>
      </c>
      <c r="Y952">
        <v>1</v>
      </c>
      <c r="Z952">
        <v>1</v>
      </c>
      <c r="AA952">
        <v>1</v>
      </c>
      <c r="AB952">
        <v>1</v>
      </c>
      <c r="AC952">
        <v>1</v>
      </c>
      <c r="AD952">
        <v>1</v>
      </c>
      <c r="AE952">
        <v>1</v>
      </c>
      <c r="AF952">
        <v>1</v>
      </c>
      <c r="AG952">
        <v>1</v>
      </c>
      <c r="AH952">
        <v>1</v>
      </c>
      <c r="AI952">
        <v>1</v>
      </c>
      <c r="AJ952">
        <v>1</v>
      </c>
      <c r="AK952">
        <v>1</v>
      </c>
      <c r="AL952">
        <v>0</v>
      </c>
      <c r="AM952" s="49" t="s">
        <v>419</v>
      </c>
      <c r="AN952" s="49" t="s">
        <v>7</v>
      </c>
      <c r="AO952" s="49" t="s">
        <v>9</v>
      </c>
      <c r="AP952" s="49" t="s">
        <v>501</v>
      </c>
      <c r="AQ952" s="49" t="s">
        <v>9</v>
      </c>
      <c r="AR952" s="49" t="s">
        <v>495</v>
      </c>
      <c r="AS952" s="49" t="s">
        <v>496</v>
      </c>
      <c r="AT952" s="49" t="s">
        <v>497</v>
      </c>
    </row>
    <row r="953" spans="1:46" x14ac:dyDescent="0.25">
      <c r="A953">
        <v>6</v>
      </c>
      <c r="B953" t="s">
        <v>245</v>
      </c>
      <c r="C953" t="s">
        <v>245</v>
      </c>
      <c r="D953" t="s">
        <v>246</v>
      </c>
      <c r="E953" t="s">
        <v>618</v>
      </c>
      <c r="F953" t="s">
        <v>619</v>
      </c>
      <c r="G953">
        <v>1</v>
      </c>
      <c r="H953">
        <v>1</v>
      </c>
      <c r="I953">
        <v>1</v>
      </c>
      <c r="J953">
        <v>1</v>
      </c>
      <c r="K953">
        <v>1</v>
      </c>
      <c r="L953">
        <v>1</v>
      </c>
      <c r="M953">
        <v>1</v>
      </c>
      <c r="N953">
        <v>1</v>
      </c>
      <c r="O953">
        <v>1</v>
      </c>
      <c r="P953">
        <v>1</v>
      </c>
      <c r="Q953">
        <v>1</v>
      </c>
      <c r="R953">
        <v>1</v>
      </c>
      <c r="S953">
        <v>1</v>
      </c>
      <c r="T953">
        <v>1</v>
      </c>
      <c r="U953">
        <v>1</v>
      </c>
      <c r="V953">
        <v>1</v>
      </c>
      <c r="W953">
        <v>1</v>
      </c>
      <c r="X953">
        <v>1</v>
      </c>
      <c r="Y953">
        <v>1</v>
      </c>
      <c r="Z953">
        <v>1</v>
      </c>
      <c r="AA953">
        <v>1</v>
      </c>
      <c r="AB953">
        <v>1</v>
      </c>
      <c r="AC953">
        <v>1</v>
      </c>
      <c r="AD953">
        <v>1</v>
      </c>
      <c r="AE953">
        <v>1</v>
      </c>
      <c r="AF953">
        <v>1</v>
      </c>
      <c r="AG953">
        <v>1</v>
      </c>
      <c r="AH953">
        <v>1</v>
      </c>
      <c r="AI953">
        <v>1</v>
      </c>
      <c r="AJ953">
        <v>1</v>
      </c>
      <c r="AK953">
        <v>1</v>
      </c>
      <c r="AL953">
        <v>1</v>
      </c>
      <c r="AM953" s="49" t="s">
        <v>246</v>
      </c>
      <c r="AN953" s="49" t="s">
        <v>14</v>
      </c>
      <c r="AO953" s="49" t="s">
        <v>500</v>
      </c>
      <c r="AP953" s="49" t="s">
        <v>505</v>
      </c>
      <c r="AQ953" s="49" t="s">
        <v>13</v>
      </c>
      <c r="AR953" s="49" t="s">
        <v>487</v>
      </c>
      <c r="AS953" s="49" t="s">
        <v>488</v>
      </c>
      <c r="AT953" s="49" t="s">
        <v>489</v>
      </c>
    </row>
    <row r="954" spans="1:46" x14ac:dyDescent="0.25">
      <c r="A954">
        <v>6</v>
      </c>
      <c r="B954" t="s">
        <v>247</v>
      </c>
      <c r="C954" t="s">
        <v>247</v>
      </c>
      <c r="D954" t="s">
        <v>248</v>
      </c>
      <c r="E954" t="s">
        <v>618</v>
      </c>
      <c r="F954" t="s">
        <v>619</v>
      </c>
      <c r="G954">
        <v>1</v>
      </c>
      <c r="H954">
        <v>1</v>
      </c>
      <c r="I954">
        <v>1</v>
      </c>
      <c r="J954">
        <v>1</v>
      </c>
      <c r="K954">
        <v>1</v>
      </c>
      <c r="L954">
        <v>1</v>
      </c>
      <c r="M954">
        <v>1</v>
      </c>
      <c r="N954">
        <v>1</v>
      </c>
      <c r="O954">
        <v>1</v>
      </c>
      <c r="P954">
        <v>1</v>
      </c>
      <c r="Q954">
        <v>1</v>
      </c>
      <c r="R954">
        <v>1</v>
      </c>
      <c r="S954">
        <v>1</v>
      </c>
      <c r="T954">
        <v>1</v>
      </c>
      <c r="U954">
        <v>1</v>
      </c>
      <c r="V954">
        <v>1</v>
      </c>
      <c r="W954">
        <v>1</v>
      </c>
      <c r="X954">
        <v>1</v>
      </c>
      <c r="Y954">
        <v>1</v>
      </c>
      <c r="Z954">
        <v>1</v>
      </c>
      <c r="AA954">
        <v>1</v>
      </c>
      <c r="AB954">
        <v>1</v>
      </c>
      <c r="AC954">
        <v>1</v>
      </c>
      <c r="AD954">
        <v>1</v>
      </c>
      <c r="AE954">
        <v>1</v>
      </c>
      <c r="AF954">
        <v>1</v>
      </c>
      <c r="AG954">
        <v>1</v>
      </c>
      <c r="AH954">
        <v>1</v>
      </c>
      <c r="AI954">
        <v>1</v>
      </c>
      <c r="AJ954">
        <v>1</v>
      </c>
      <c r="AK954">
        <v>1</v>
      </c>
      <c r="AL954">
        <v>1</v>
      </c>
      <c r="AM954" s="49" t="s">
        <v>248</v>
      </c>
      <c r="AN954" s="49" t="s">
        <v>14</v>
      </c>
      <c r="AO954" s="49" t="s">
        <v>500</v>
      </c>
      <c r="AP954" s="49" t="s">
        <v>505</v>
      </c>
      <c r="AQ954" s="49" t="s">
        <v>13</v>
      </c>
      <c r="AR954" s="49" t="s">
        <v>487</v>
      </c>
      <c r="AS954" s="49" t="s">
        <v>488</v>
      </c>
      <c r="AT954" s="49" t="s">
        <v>489</v>
      </c>
    </row>
    <row r="955" spans="1:46" x14ac:dyDescent="0.25">
      <c r="A955">
        <v>6</v>
      </c>
      <c r="B955" t="s">
        <v>255</v>
      </c>
      <c r="C955" t="s">
        <v>255</v>
      </c>
      <c r="D955" t="s">
        <v>256</v>
      </c>
      <c r="E955" t="s">
        <v>618</v>
      </c>
      <c r="F955" t="s">
        <v>619</v>
      </c>
      <c r="G955">
        <v>1</v>
      </c>
      <c r="H955">
        <v>1</v>
      </c>
      <c r="I955">
        <v>1</v>
      </c>
      <c r="J955">
        <v>1</v>
      </c>
      <c r="K955">
        <v>1</v>
      </c>
      <c r="L955">
        <v>1</v>
      </c>
      <c r="M955">
        <v>1</v>
      </c>
      <c r="N955">
        <v>1</v>
      </c>
      <c r="O955">
        <v>1</v>
      </c>
      <c r="P955">
        <v>1</v>
      </c>
      <c r="Q955">
        <v>1</v>
      </c>
      <c r="R955">
        <v>1</v>
      </c>
      <c r="S955">
        <v>1</v>
      </c>
      <c r="T955">
        <v>1</v>
      </c>
      <c r="U955">
        <v>1</v>
      </c>
      <c r="V955">
        <v>1</v>
      </c>
      <c r="W955">
        <v>1</v>
      </c>
      <c r="X955">
        <v>1</v>
      </c>
      <c r="Y955">
        <v>1</v>
      </c>
      <c r="Z955">
        <v>1</v>
      </c>
      <c r="AA955">
        <v>1</v>
      </c>
      <c r="AB955">
        <v>1</v>
      </c>
      <c r="AC955">
        <v>1</v>
      </c>
      <c r="AD955">
        <v>1</v>
      </c>
      <c r="AE955">
        <v>1</v>
      </c>
      <c r="AF955">
        <v>1</v>
      </c>
      <c r="AG955">
        <v>1</v>
      </c>
      <c r="AH955">
        <v>1</v>
      </c>
      <c r="AI955">
        <v>1</v>
      </c>
      <c r="AJ955">
        <v>1</v>
      </c>
      <c r="AK955">
        <v>1</v>
      </c>
      <c r="AL955">
        <v>0</v>
      </c>
      <c r="AM955" s="49" t="s">
        <v>256</v>
      </c>
      <c r="AN955" s="49" t="s">
        <v>6</v>
      </c>
      <c r="AO955" s="49" t="s">
        <v>9</v>
      </c>
      <c r="AP955" s="49" t="s">
        <v>486</v>
      </c>
      <c r="AQ955" s="49" t="s">
        <v>9</v>
      </c>
      <c r="AR955" s="49" t="s">
        <v>487</v>
      </c>
      <c r="AS955" s="49" t="s">
        <v>488</v>
      </c>
      <c r="AT955" s="49" t="s">
        <v>489</v>
      </c>
    </row>
    <row r="956" spans="1:46" x14ac:dyDescent="0.25">
      <c r="A956">
        <v>6</v>
      </c>
      <c r="B956" t="s">
        <v>281</v>
      </c>
      <c r="C956" t="s">
        <v>281</v>
      </c>
      <c r="D956" t="s">
        <v>282</v>
      </c>
      <c r="E956" t="s">
        <v>618</v>
      </c>
      <c r="F956" t="s">
        <v>619</v>
      </c>
      <c r="G956">
        <v>1</v>
      </c>
      <c r="H956">
        <v>1</v>
      </c>
      <c r="I956">
        <v>1</v>
      </c>
      <c r="J956">
        <v>1</v>
      </c>
      <c r="K956">
        <v>1</v>
      </c>
      <c r="L956">
        <v>1</v>
      </c>
      <c r="M956">
        <v>1</v>
      </c>
      <c r="N956">
        <v>1</v>
      </c>
      <c r="O956">
        <v>1</v>
      </c>
      <c r="P956">
        <v>1</v>
      </c>
      <c r="Q956">
        <v>1</v>
      </c>
      <c r="R956">
        <v>1</v>
      </c>
      <c r="S956">
        <v>1</v>
      </c>
      <c r="T956">
        <v>1</v>
      </c>
      <c r="U956">
        <v>1</v>
      </c>
      <c r="V956">
        <v>1</v>
      </c>
      <c r="W956">
        <v>1</v>
      </c>
      <c r="X956">
        <v>1</v>
      </c>
      <c r="Y956">
        <v>1</v>
      </c>
      <c r="Z956">
        <v>1</v>
      </c>
      <c r="AA956">
        <v>1</v>
      </c>
      <c r="AB956">
        <v>1</v>
      </c>
      <c r="AC956">
        <v>1</v>
      </c>
      <c r="AD956">
        <v>1</v>
      </c>
      <c r="AE956">
        <v>1</v>
      </c>
      <c r="AF956">
        <v>1</v>
      </c>
      <c r="AG956">
        <v>1</v>
      </c>
      <c r="AH956">
        <v>1</v>
      </c>
      <c r="AI956">
        <v>1</v>
      </c>
      <c r="AJ956">
        <v>1</v>
      </c>
      <c r="AK956">
        <v>1</v>
      </c>
      <c r="AL956">
        <v>0</v>
      </c>
      <c r="AM956" s="49" t="s">
        <v>282</v>
      </c>
      <c r="AN956" s="49" t="s">
        <v>14</v>
      </c>
      <c r="AO956" s="49" t="s">
        <v>485</v>
      </c>
      <c r="AP956" s="49" t="s">
        <v>501</v>
      </c>
      <c r="AQ956" s="49" t="s">
        <v>11</v>
      </c>
      <c r="AR956" s="49" t="s">
        <v>487</v>
      </c>
      <c r="AS956" s="49" t="s">
        <v>488</v>
      </c>
      <c r="AT956" s="49" t="s">
        <v>489</v>
      </c>
    </row>
    <row r="957" spans="1:46" x14ac:dyDescent="0.25">
      <c r="A957">
        <v>6</v>
      </c>
      <c r="B957" t="s">
        <v>267</v>
      </c>
      <c r="C957" t="s">
        <v>267</v>
      </c>
      <c r="D957" t="s">
        <v>268</v>
      </c>
      <c r="E957" t="s">
        <v>618</v>
      </c>
      <c r="F957" t="s">
        <v>619</v>
      </c>
      <c r="G957">
        <v>1</v>
      </c>
      <c r="H957">
        <v>1</v>
      </c>
      <c r="I957">
        <v>1</v>
      </c>
      <c r="J957">
        <v>1</v>
      </c>
      <c r="K957">
        <v>1</v>
      </c>
      <c r="L957">
        <v>1</v>
      </c>
      <c r="M957">
        <v>1</v>
      </c>
      <c r="N957">
        <v>1</v>
      </c>
      <c r="O957">
        <v>1</v>
      </c>
      <c r="P957">
        <v>1</v>
      </c>
      <c r="Q957">
        <v>1</v>
      </c>
      <c r="R957">
        <v>1</v>
      </c>
      <c r="S957">
        <v>1</v>
      </c>
      <c r="T957">
        <v>1</v>
      </c>
      <c r="U957">
        <v>1</v>
      </c>
      <c r="V957">
        <v>1</v>
      </c>
      <c r="W957">
        <v>1</v>
      </c>
      <c r="X957">
        <v>1</v>
      </c>
      <c r="Y957">
        <v>1</v>
      </c>
      <c r="Z957">
        <v>1</v>
      </c>
      <c r="AA957">
        <v>1</v>
      </c>
      <c r="AB957">
        <v>1</v>
      </c>
      <c r="AC957">
        <v>1</v>
      </c>
      <c r="AD957">
        <v>1</v>
      </c>
      <c r="AE957">
        <v>1</v>
      </c>
      <c r="AF957">
        <v>1</v>
      </c>
      <c r="AG957">
        <v>1</v>
      </c>
      <c r="AH957">
        <v>1</v>
      </c>
      <c r="AI957">
        <v>1</v>
      </c>
      <c r="AJ957">
        <v>1</v>
      </c>
      <c r="AK957">
        <v>1</v>
      </c>
      <c r="AL957">
        <v>1</v>
      </c>
      <c r="AM957" s="49" t="s">
        <v>268</v>
      </c>
      <c r="AN957" s="49" t="s">
        <v>14</v>
      </c>
      <c r="AO957" s="49" t="s">
        <v>500</v>
      </c>
      <c r="AP957" s="49" t="s">
        <v>505</v>
      </c>
      <c r="AQ957" s="49" t="s">
        <v>13</v>
      </c>
      <c r="AR957" s="49" t="s">
        <v>487</v>
      </c>
      <c r="AS957" s="49" t="s">
        <v>488</v>
      </c>
      <c r="AT957" s="49" t="s">
        <v>489</v>
      </c>
    </row>
    <row r="958" spans="1:46" x14ac:dyDescent="0.25">
      <c r="A958">
        <v>6</v>
      </c>
      <c r="B958" t="s">
        <v>277</v>
      </c>
      <c r="C958" t="s">
        <v>559</v>
      </c>
      <c r="D958" t="s">
        <v>278</v>
      </c>
      <c r="E958" t="s">
        <v>618</v>
      </c>
      <c r="F958" t="s">
        <v>619</v>
      </c>
      <c r="G958">
        <v>1</v>
      </c>
      <c r="H958">
        <v>1</v>
      </c>
      <c r="I958">
        <v>1</v>
      </c>
      <c r="J958">
        <v>1</v>
      </c>
      <c r="K958">
        <v>1</v>
      </c>
      <c r="L958">
        <v>1</v>
      </c>
      <c r="M958">
        <v>1</v>
      </c>
      <c r="N958">
        <v>1</v>
      </c>
      <c r="O958">
        <v>1</v>
      </c>
      <c r="P958">
        <v>1</v>
      </c>
      <c r="Q958">
        <v>1</v>
      </c>
      <c r="R958">
        <v>1</v>
      </c>
      <c r="S958">
        <v>1</v>
      </c>
      <c r="T958">
        <v>1</v>
      </c>
      <c r="U958">
        <v>1</v>
      </c>
      <c r="V958">
        <v>1</v>
      </c>
      <c r="W958">
        <v>1</v>
      </c>
      <c r="X958">
        <v>1</v>
      </c>
      <c r="Y958">
        <v>1</v>
      </c>
      <c r="Z958">
        <v>1</v>
      </c>
      <c r="AA958">
        <v>1</v>
      </c>
      <c r="AB958">
        <v>1</v>
      </c>
      <c r="AC958">
        <v>1</v>
      </c>
      <c r="AD958">
        <v>1</v>
      </c>
      <c r="AE958">
        <v>1</v>
      </c>
      <c r="AF958">
        <v>1</v>
      </c>
      <c r="AG958">
        <v>1</v>
      </c>
      <c r="AH958">
        <v>1</v>
      </c>
      <c r="AI958">
        <v>1</v>
      </c>
      <c r="AJ958">
        <v>1</v>
      </c>
      <c r="AK958">
        <v>1</v>
      </c>
      <c r="AL958">
        <v>0</v>
      </c>
      <c r="AM958" s="49" t="s">
        <v>278</v>
      </c>
      <c r="AN958" s="49" t="s">
        <v>6</v>
      </c>
      <c r="AO958" s="49" t="s">
        <v>9</v>
      </c>
      <c r="AP958" s="49" t="s">
        <v>501</v>
      </c>
      <c r="AQ958" s="49" t="s">
        <v>9</v>
      </c>
      <c r="AR958" s="49" t="s">
        <v>487</v>
      </c>
      <c r="AS958" s="49" t="s">
        <v>488</v>
      </c>
      <c r="AT958" s="49" t="s">
        <v>489</v>
      </c>
    </row>
    <row r="959" spans="1:46" x14ac:dyDescent="0.25">
      <c r="A959">
        <v>6</v>
      </c>
      <c r="B959" t="s">
        <v>493</v>
      </c>
      <c r="C959" t="s">
        <v>560</v>
      </c>
      <c r="D959" t="s">
        <v>561</v>
      </c>
      <c r="E959" t="s">
        <v>618</v>
      </c>
      <c r="F959" t="s">
        <v>619</v>
      </c>
      <c r="G959">
        <v>1</v>
      </c>
      <c r="H959">
        <v>1</v>
      </c>
      <c r="I959">
        <v>1</v>
      </c>
      <c r="J959">
        <v>1</v>
      </c>
      <c r="K959">
        <v>1</v>
      </c>
      <c r="L959">
        <v>1</v>
      </c>
      <c r="M959">
        <v>1</v>
      </c>
      <c r="N959">
        <v>1</v>
      </c>
      <c r="O959">
        <v>1</v>
      </c>
      <c r="P959">
        <v>1</v>
      </c>
      <c r="Q959">
        <v>1</v>
      </c>
      <c r="R959">
        <v>1</v>
      </c>
      <c r="S959">
        <v>1</v>
      </c>
      <c r="T959">
        <v>1</v>
      </c>
      <c r="U959">
        <v>1</v>
      </c>
      <c r="V959">
        <v>1</v>
      </c>
      <c r="W959">
        <v>1</v>
      </c>
      <c r="X959">
        <v>1</v>
      </c>
      <c r="Y959">
        <v>1</v>
      </c>
      <c r="Z959">
        <v>1</v>
      </c>
      <c r="AA959">
        <v>1</v>
      </c>
      <c r="AB959">
        <v>1</v>
      </c>
      <c r="AC959">
        <v>1</v>
      </c>
      <c r="AD959">
        <v>1</v>
      </c>
      <c r="AE959">
        <v>1</v>
      </c>
      <c r="AF959">
        <v>1</v>
      </c>
      <c r="AG959">
        <v>1</v>
      </c>
      <c r="AH959">
        <v>1</v>
      </c>
      <c r="AI959">
        <v>1</v>
      </c>
      <c r="AJ959">
        <v>1</v>
      </c>
      <c r="AK959">
        <v>1</v>
      </c>
      <c r="AL959">
        <v>0</v>
      </c>
      <c r="AM959" s="49" t="e">
        <v>#N/A</v>
      </c>
      <c r="AN959" s="49" t="e">
        <v>#N/A</v>
      </c>
      <c r="AO959" s="49" t="e">
        <v>#N/A</v>
      </c>
      <c r="AP959" s="49" t="e">
        <v>#N/A</v>
      </c>
      <c r="AQ959" s="49" t="e">
        <v>#N/A</v>
      </c>
      <c r="AR959" s="49" t="e">
        <v>#N/A</v>
      </c>
      <c r="AS959" s="49" t="e">
        <v>#N/A</v>
      </c>
      <c r="AT959" s="49" t="e">
        <v>#N/A</v>
      </c>
    </row>
    <row r="960" spans="1:46" x14ac:dyDescent="0.25">
      <c r="A960">
        <v>6</v>
      </c>
      <c r="B960" t="s">
        <v>493</v>
      </c>
      <c r="C960" t="s">
        <v>562</v>
      </c>
      <c r="D960" t="s">
        <v>563</v>
      </c>
      <c r="E960" t="s">
        <v>618</v>
      </c>
      <c r="F960" t="s">
        <v>619</v>
      </c>
      <c r="G960">
        <v>1</v>
      </c>
      <c r="H960">
        <v>1</v>
      </c>
      <c r="I960">
        <v>1</v>
      </c>
      <c r="J960">
        <v>1</v>
      </c>
      <c r="K960">
        <v>1</v>
      </c>
      <c r="L960">
        <v>1</v>
      </c>
      <c r="M960">
        <v>1</v>
      </c>
      <c r="N960">
        <v>1</v>
      </c>
      <c r="O960">
        <v>1</v>
      </c>
      <c r="P960">
        <v>1</v>
      </c>
      <c r="Q960">
        <v>1</v>
      </c>
      <c r="R960">
        <v>1</v>
      </c>
      <c r="S960">
        <v>1</v>
      </c>
      <c r="T960">
        <v>1</v>
      </c>
      <c r="U960">
        <v>1</v>
      </c>
      <c r="V960">
        <v>1</v>
      </c>
      <c r="W960">
        <v>1</v>
      </c>
      <c r="X960">
        <v>1</v>
      </c>
      <c r="Y960">
        <v>1</v>
      </c>
      <c r="Z960">
        <v>1</v>
      </c>
      <c r="AA960">
        <v>1</v>
      </c>
      <c r="AB960">
        <v>1</v>
      </c>
      <c r="AC960">
        <v>1</v>
      </c>
      <c r="AD960">
        <v>1</v>
      </c>
      <c r="AE960">
        <v>1</v>
      </c>
      <c r="AF960">
        <v>1</v>
      </c>
      <c r="AG960">
        <v>1</v>
      </c>
      <c r="AH960">
        <v>1</v>
      </c>
      <c r="AI960">
        <v>1</v>
      </c>
      <c r="AJ960">
        <v>1</v>
      </c>
      <c r="AK960">
        <v>1</v>
      </c>
      <c r="AL960">
        <v>0</v>
      </c>
      <c r="AM960" s="49" t="e">
        <v>#N/A</v>
      </c>
      <c r="AN960" s="49" t="e">
        <v>#N/A</v>
      </c>
      <c r="AO960" s="49" t="e">
        <v>#N/A</v>
      </c>
      <c r="AP960" s="49" t="e">
        <v>#N/A</v>
      </c>
      <c r="AQ960" s="49" t="e">
        <v>#N/A</v>
      </c>
      <c r="AR960" s="49" t="e">
        <v>#N/A</v>
      </c>
      <c r="AS960" s="49" t="e">
        <v>#N/A</v>
      </c>
      <c r="AT960" s="49" t="e">
        <v>#N/A</v>
      </c>
    </row>
    <row r="961" spans="1:46" x14ac:dyDescent="0.25">
      <c r="A961">
        <v>6</v>
      </c>
      <c r="B961" t="s">
        <v>493</v>
      </c>
      <c r="C961" t="s">
        <v>564</v>
      </c>
      <c r="D961" t="s">
        <v>565</v>
      </c>
      <c r="E961" t="s">
        <v>618</v>
      </c>
      <c r="F961" t="s">
        <v>619</v>
      </c>
      <c r="G961">
        <v>1</v>
      </c>
      <c r="H961">
        <v>1</v>
      </c>
      <c r="I961">
        <v>1</v>
      </c>
      <c r="J961">
        <v>1</v>
      </c>
      <c r="K961">
        <v>1</v>
      </c>
      <c r="L961">
        <v>1</v>
      </c>
      <c r="M961">
        <v>1</v>
      </c>
      <c r="N961">
        <v>1</v>
      </c>
      <c r="O961">
        <v>1</v>
      </c>
      <c r="P961">
        <v>1</v>
      </c>
      <c r="Q961">
        <v>1</v>
      </c>
      <c r="R961">
        <v>1</v>
      </c>
      <c r="S961">
        <v>1</v>
      </c>
      <c r="T961">
        <v>1</v>
      </c>
      <c r="U961">
        <v>1</v>
      </c>
      <c r="V961">
        <v>1</v>
      </c>
      <c r="W961">
        <v>1</v>
      </c>
      <c r="X961">
        <v>1</v>
      </c>
      <c r="Y961">
        <v>1</v>
      </c>
      <c r="Z961">
        <v>1</v>
      </c>
      <c r="AA961">
        <v>1</v>
      </c>
      <c r="AB961">
        <v>1</v>
      </c>
      <c r="AC961">
        <v>1</v>
      </c>
      <c r="AD961">
        <v>1</v>
      </c>
      <c r="AE961">
        <v>1</v>
      </c>
      <c r="AF961">
        <v>1</v>
      </c>
      <c r="AG961">
        <v>1</v>
      </c>
      <c r="AH961">
        <v>1</v>
      </c>
      <c r="AI961">
        <v>1</v>
      </c>
      <c r="AJ961">
        <v>1</v>
      </c>
      <c r="AK961">
        <v>1</v>
      </c>
      <c r="AL961">
        <v>0</v>
      </c>
      <c r="AM961" s="49" t="e">
        <v>#N/A</v>
      </c>
      <c r="AN961" s="49" t="e">
        <v>#N/A</v>
      </c>
      <c r="AO961" s="49" t="e">
        <v>#N/A</v>
      </c>
      <c r="AP961" s="49" t="e">
        <v>#N/A</v>
      </c>
      <c r="AQ961" s="49" t="e">
        <v>#N/A</v>
      </c>
      <c r="AR961" s="49" t="e">
        <v>#N/A</v>
      </c>
      <c r="AS961" s="49" t="e">
        <v>#N/A</v>
      </c>
      <c r="AT961" s="49" t="e">
        <v>#N/A</v>
      </c>
    </row>
    <row r="962" spans="1:46" x14ac:dyDescent="0.25">
      <c r="A962">
        <v>6</v>
      </c>
      <c r="B962" t="s">
        <v>493</v>
      </c>
      <c r="C962" t="s">
        <v>566</v>
      </c>
      <c r="D962" t="s">
        <v>567</v>
      </c>
      <c r="E962" t="s">
        <v>618</v>
      </c>
      <c r="F962" t="s">
        <v>619</v>
      </c>
      <c r="G962">
        <v>1</v>
      </c>
      <c r="H962">
        <v>1</v>
      </c>
      <c r="I962">
        <v>1</v>
      </c>
      <c r="J962">
        <v>1</v>
      </c>
      <c r="K962">
        <v>1</v>
      </c>
      <c r="L962">
        <v>1</v>
      </c>
      <c r="M962">
        <v>1</v>
      </c>
      <c r="N962">
        <v>1</v>
      </c>
      <c r="O962">
        <v>1</v>
      </c>
      <c r="P962">
        <v>1</v>
      </c>
      <c r="Q962">
        <v>1</v>
      </c>
      <c r="R962">
        <v>1</v>
      </c>
      <c r="S962">
        <v>1</v>
      </c>
      <c r="T962">
        <v>1</v>
      </c>
      <c r="U962">
        <v>1</v>
      </c>
      <c r="V962">
        <v>1</v>
      </c>
      <c r="W962">
        <v>1</v>
      </c>
      <c r="X962">
        <v>1</v>
      </c>
      <c r="Y962">
        <v>1</v>
      </c>
      <c r="Z962">
        <v>1</v>
      </c>
      <c r="AA962">
        <v>1</v>
      </c>
      <c r="AB962">
        <v>1</v>
      </c>
      <c r="AC962">
        <v>1</v>
      </c>
      <c r="AD962">
        <v>1</v>
      </c>
      <c r="AE962">
        <v>1</v>
      </c>
      <c r="AF962">
        <v>1</v>
      </c>
      <c r="AG962">
        <v>1</v>
      </c>
      <c r="AH962">
        <v>1</v>
      </c>
      <c r="AI962">
        <v>1</v>
      </c>
      <c r="AJ962">
        <v>1</v>
      </c>
      <c r="AK962">
        <v>1</v>
      </c>
      <c r="AL962">
        <v>0</v>
      </c>
      <c r="AM962" s="49" t="e">
        <v>#N/A</v>
      </c>
      <c r="AN962" s="49" t="e">
        <v>#N/A</v>
      </c>
      <c r="AO962" s="49" t="e">
        <v>#N/A</v>
      </c>
      <c r="AP962" s="49" t="e">
        <v>#N/A</v>
      </c>
      <c r="AQ962" s="49" t="e">
        <v>#N/A</v>
      </c>
      <c r="AR962" s="49" t="e">
        <v>#N/A</v>
      </c>
      <c r="AS962" s="49" t="e">
        <v>#N/A</v>
      </c>
      <c r="AT962" s="49" t="e">
        <v>#N/A</v>
      </c>
    </row>
    <row r="963" spans="1:46" x14ac:dyDescent="0.25">
      <c r="A963">
        <v>6</v>
      </c>
      <c r="B963" t="s">
        <v>493</v>
      </c>
      <c r="C963" t="s">
        <v>568</v>
      </c>
      <c r="D963" t="s">
        <v>569</v>
      </c>
      <c r="E963" t="s">
        <v>618</v>
      </c>
      <c r="F963" t="s">
        <v>619</v>
      </c>
      <c r="G963">
        <v>1</v>
      </c>
      <c r="H963">
        <v>1</v>
      </c>
      <c r="I963">
        <v>1</v>
      </c>
      <c r="J963">
        <v>1</v>
      </c>
      <c r="K963">
        <v>1</v>
      </c>
      <c r="L963">
        <v>1</v>
      </c>
      <c r="M963">
        <v>1</v>
      </c>
      <c r="N963">
        <v>1</v>
      </c>
      <c r="O963">
        <v>1</v>
      </c>
      <c r="P963">
        <v>1</v>
      </c>
      <c r="Q963">
        <v>1</v>
      </c>
      <c r="R963">
        <v>1</v>
      </c>
      <c r="S963">
        <v>1</v>
      </c>
      <c r="T963">
        <v>1</v>
      </c>
      <c r="U963">
        <v>1</v>
      </c>
      <c r="V963">
        <v>1</v>
      </c>
      <c r="W963">
        <v>1</v>
      </c>
      <c r="X963">
        <v>1</v>
      </c>
      <c r="Y963">
        <v>1</v>
      </c>
      <c r="Z963">
        <v>1</v>
      </c>
      <c r="AA963">
        <v>1</v>
      </c>
      <c r="AB963">
        <v>1</v>
      </c>
      <c r="AC963">
        <v>1</v>
      </c>
      <c r="AD963">
        <v>1</v>
      </c>
      <c r="AE963">
        <v>1</v>
      </c>
      <c r="AF963">
        <v>1</v>
      </c>
      <c r="AG963">
        <v>1</v>
      </c>
      <c r="AH963">
        <v>1</v>
      </c>
      <c r="AI963">
        <v>1</v>
      </c>
      <c r="AJ963">
        <v>1</v>
      </c>
      <c r="AK963">
        <v>1</v>
      </c>
      <c r="AL963">
        <v>1</v>
      </c>
      <c r="AM963" s="49" t="e">
        <v>#N/A</v>
      </c>
      <c r="AN963" s="49" t="e">
        <v>#N/A</v>
      </c>
      <c r="AO963" s="49" t="e">
        <v>#N/A</v>
      </c>
      <c r="AP963" s="49" t="e">
        <v>#N/A</v>
      </c>
      <c r="AQ963" s="49" t="e">
        <v>#N/A</v>
      </c>
      <c r="AR963" s="49" t="e">
        <v>#N/A</v>
      </c>
      <c r="AS963" s="49" t="e">
        <v>#N/A</v>
      </c>
      <c r="AT963" s="49" t="e">
        <v>#N/A</v>
      </c>
    </row>
    <row r="964" spans="1:46" x14ac:dyDescent="0.25">
      <c r="A964">
        <v>6</v>
      </c>
      <c r="B964" t="s">
        <v>493</v>
      </c>
      <c r="C964" t="s">
        <v>570</v>
      </c>
      <c r="D964" t="s">
        <v>571</v>
      </c>
      <c r="E964" t="s">
        <v>618</v>
      </c>
      <c r="F964" t="s">
        <v>619</v>
      </c>
      <c r="G964">
        <v>1</v>
      </c>
      <c r="H964">
        <v>1</v>
      </c>
      <c r="I964">
        <v>1</v>
      </c>
      <c r="J964">
        <v>1</v>
      </c>
      <c r="K964">
        <v>1</v>
      </c>
      <c r="L964">
        <v>1</v>
      </c>
      <c r="M964">
        <v>1</v>
      </c>
      <c r="N964">
        <v>1</v>
      </c>
      <c r="O964">
        <v>1</v>
      </c>
      <c r="P964">
        <v>1</v>
      </c>
      <c r="Q964">
        <v>1</v>
      </c>
      <c r="R964">
        <v>1</v>
      </c>
      <c r="S964">
        <v>1</v>
      </c>
      <c r="T964">
        <v>1</v>
      </c>
      <c r="U964">
        <v>1</v>
      </c>
      <c r="V964">
        <v>1</v>
      </c>
      <c r="W964">
        <v>1</v>
      </c>
      <c r="X964">
        <v>1</v>
      </c>
      <c r="Y964">
        <v>1</v>
      </c>
      <c r="Z964">
        <v>1</v>
      </c>
      <c r="AA964">
        <v>1</v>
      </c>
      <c r="AB964">
        <v>1</v>
      </c>
      <c r="AC964">
        <v>1</v>
      </c>
      <c r="AD964">
        <v>1</v>
      </c>
      <c r="AE964">
        <v>1</v>
      </c>
      <c r="AF964">
        <v>1</v>
      </c>
      <c r="AG964">
        <v>1</v>
      </c>
      <c r="AH964">
        <v>1</v>
      </c>
      <c r="AI964">
        <v>1</v>
      </c>
      <c r="AJ964">
        <v>1</v>
      </c>
      <c r="AK964">
        <v>1</v>
      </c>
      <c r="AL964">
        <v>1</v>
      </c>
      <c r="AM964" s="49" t="e">
        <v>#N/A</v>
      </c>
      <c r="AN964" s="49" t="e">
        <v>#N/A</v>
      </c>
      <c r="AO964" s="49" t="e">
        <v>#N/A</v>
      </c>
      <c r="AP964" s="49" t="e">
        <v>#N/A</v>
      </c>
      <c r="AQ964" s="49" t="e">
        <v>#N/A</v>
      </c>
      <c r="AR964" s="49" t="e">
        <v>#N/A</v>
      </c>
      <c r="AS964" s="49" t="e">
        <v>#N/A</v>
      </c>
      <c r="AT964" s="49" t="e">
        <v>#N/A</v>
      </c>
    </row>
    <row r="965" spans="1:46" x14ac:dyDescent="0.25">
      <c r="A965">
        <v>6</v>
      </c>
      <c r="B965" t="s">
        <v>493</v>
      </c>
      <c r="C965" t="s">
        <v>572</v>
      </c>
      <c r="D965" t="s">
        <v>573</v>
      </c>
      <c r="E965" t="s">
        <v>618</v>
      </c>
      <c r="F965" t="s">
        <v>619</v>
      </c>
      <c r="G965">
        <v>1</v>
      </c>
      <c r="H965">
        <v>1</v>
      </c>
      <c r="I965">
        <v>1</v>
      </c>
      <c r="J965">
        <v>1</v>
      </c>
      <c r="K965">
        <v>1</v>
      </c>
      <c r="L965">
        <v>1</v>
      </c>
      <c r="M965">
        <v>1</v>
      </c>
      <c r="N965">
        <v>1</v>
      </c>
      <c r="O965">
        <v>1</v>
      </c>
      <c r="P965">
        <v>1</v>
      </c>
      <c r="Q965">
        <v>1</v>
      </c>
      <c r="R965">
        <v>1</v>
      </c>
      <c r="S965">
        <v>1</v>
      </c>
      <c r="T965">
        <v>1</v>
      </c>
      <c r="U965">
        <v>1</v>
      </c>
      <c r="V965">
        <v>1</v>
      </c>
      <c r="W965">
        <v>1</v>
      </c>
      <c r="X965">
        <v>1</v>
      </c>
      <c r="Y965">
        <v>1</v>
      </c>
      <c r="Z965">
        <v>1</v>
      </c>
      <c r="AA965">
        <v>1</v>
      </c>
      <c r="AB965">
        <v>1</v>
      </c>
      <c r="AC965">
        <v>1</v>
      </c>
      <c r="AD965">
        <v>1</v>
      </c>
      <c r="AE965">
        <v>1</v>
      </c>
      <c r="AF965">
        <v>1</v>
      </c>
      <c r="AG965">
        <v>1</v>
      </c>
      <c r="AH965">
        <v>1</v>
      </c>
      <c r="AI965">
        <v>1</v>
      </c>
      <c r="AJ965">
        <v>1</v>
      </c>
      <c r="AK965">
        <v>1</v>
      </c>
      <c r="AL965">
        <v>0</v>
      </c>
      <c r="AM965" s="49" t="e">
        <v>#N/A</v>
      </c>
      <c r="AN965" s="49" t="e">
        <v>#N/A</v>
      </c>
      <c r="AO965" s="49" t="e">
        <v>#N/A</v>
      </c>
      <c r="AP965" s="49" t="e">
        <v>#N/A</v>
      </c>
      <c r="AQ965" s="49" t="e">
        <v>#N/A</v>
      </c>
      <c r="AR965" s="49" t="e">
        <v>#N/A</v>
      </c>
      <c r="AS965" s="49" t="e">
        <v>#N/A</v>
      </c>
      <c r="AT965" s="49" t="e">
        <v>#N/A</v>
      </c>
    </row>
    <row r="966" spans="1:46" x14ac:dyDescent="0.25">
      <c r="A966">
        <v>6</v>
      </c>
      <c r="B966" t="s">
        <v>259</v>
      </c>
      <c r="C966" t="s">
        <v>259</v>
      </c>
      <c r="D966" t="s">
        <v>260</v>
      </c>
      <c r="E966" t="s">
        <v>618</v>
      </c>
      <c r="F966" t="s">
        <v>619</v>
      </c>
      <c r="G966">
        <v>1</v>
      </c>
      <c r="H966">
        <v>1</v>
      </c>
      <c r="I966">
        <v>1</v>
      </c>
      <c r="J966">
        <v>1</v>
      </c>
      <c r="K966">
        <v>1</v>
      </c>
      <c r="L966">
        <v>1</v>
      </c>
      <c r="M966">
        <v>1</v>
      </c>
      <c r="N966">
        <v>1</v>
      </c>
      <c r="O966">
        <v>1</v>
      </c>
      <c r="P966">
        <v>1</v>
      </c>
      <c r="Q966">
        <v>1</v>
      </c>
      <c r="R966">
        <v>1</v>
      </c>
      <c r="S966">
        <v>1</v>
      </c>
      <c r="T966">
        <v>1</v>
      </c>
      <c r="U966">
        <v>1</v>
      </c>
      <c r="V966">
        <v>1</v>
      </c>
      <c r="W966">
        <v>1</v>
      </c>
      <c r="X966">
        <v>1</v>
      </c>
      <c r="Y966">
        <v>1</v>
      </c>
      <c r="Z966">
        <v>1</v>
      </c>
      <c r="AA966">
        <v>1</v>
      </c>
      <c r="AB966">
        <v>1</v>
      </c>
      <c r="AC966">
        <v>1</v>
      </c>
      <c r="AD966">
        <v>1</v>
      </c>
      <c r="AE966">
        <v>1</v>
      </c>
      <c r="AF966">
        <v>1</v>
      </c>
      <c r="AG966">
        <v>1</v>
      </c>
      <c r="AH966">
        <v>1</v>
      </c>
      <c r="AI966">
        <v>1</v>
      </c>
      <c r="AJ966">
        <v>1</v>
      </c>
      <c r="AK966">
        <v>1</v>
      </c>
      <c r="AL966">
        <v>1</v>
      </c>
      <c r="AM966" s="49" t="s">
        <v>260</v>
      </c>
      <c r="AN966" s="49" t="s">
        <v>14</v>
      </c>
      <c r="AO966" s="49" t="s">
        <v>507</v>
      </c>
      <c r="AP966" s="49" t="s">
        <v>501</v>
      </c>
      <c r="AQ966" s="49" t="s">
        <v>10</v>
      </c>
      <c r="AR966" s="49" t="s">
        <v>487</v>
      </c>
      <c r="AS966" s="49" t="s">
        <v>488</v>
      </c>
      <c r="AT966" s="49" t="s">
        <v>489</v>
      </c>
    </row>
    <row r="967" spans="1:46" x14ac:dyDescent="0.25">
      <c r="A967">
        <v>6</v>
      </c>
      <c r="B967" t="s">
        <v>493</v>
      </c>
      <c r="C967" t="s">
        <v>574</v>
      </c>
      <c r="D967" t="s">
        <v>575</v>
      </c>
      <c r="E967" t="s">
        <v>618</v>
      </c>
      <c r="F967" t="s">
        <v>619</v>
      </c>
      <c r="G967">
        <v>1</v>
      </c>
      <c r="H967">
        <v>1</v>
      </c>
      <c r="I967">
        <v>1</v>
      </c>
      <c r="J967">
        <v>1</v>
      </c>
      <c r="K967">
        <v>1</v>
      </c>
      <c r="L967">
        <v>1</v>
      </c>
      <c r="M967">
        <v>1</v>
      </c>
      <c r="N967">
        <v>1</v>
      </c>
      <c r="O967">
        <v>1</v>
      </c>
      <c r="P967">
        <v>1</v>
      </c>
      <c r="Q967">
        <v>1</v>
      </c>
      <c r="R967">
        <v>1</v>
      </c>
      <c r="S967">
        <v>1</v>
      </c>
      <c r="T967">
        <v>1</v>
      </c>
      <c r="U967">
        <v>1</v>
      </c>
      <c r="V967">
        <v>1</v>
      </c>
      <c r="W967">
        <v>1</v>
      </c>
      <c r="X967">
        <v>1</v>
      </c>
      <c r="Y967">
        <v>1</v>
      </c>
      <c r="Z967">
        <v>1</v>
      </c>
      <c r="AA967">
        <v>1</v>
      </c>
      <c r="AB967">
        <v>1</v>
      </c>
      <c r="AC967">
        <v>1</v>
      </c>
      <c r="AD967">
        <v>1</v>
      </c>
      <c r="AE967">
        <v>1</v>
      </c>
      <c r="AF967">
        <v>1</v>
      </c>
      <c r="AG967">
        <v>1</v>
      </c>
      <c r="AH967">
        <v>1</v>
      </c>
      <c r="AI967">
        <v>1</v>
      </c>
      <c r="AJ967">
        <v>1</v>
      </c>
      <c r="AK967">
        <v>1</v>
      </c>
      <c r="AL967">
        <v>0</v>
      </c>
      <c r="AM967" s="49" t="e">
        <v>#N/A</v>
      </c>
      <c r="AN967" s="49" t="e">
        <v>#N/A</v>
      </c>
      <c r="AO967" s="49" t="e">
        <v>#N/A</v>
      </c>
      <c r="AP967" s="49" t="e">
        <v>#N/A</v>
      </c>
      <c r="AQ967" s="49" t="e">
        <v>#N/A</v>
      </c>
      <c r="AR967" s="49" t="e">
        <v>#N/A</v>
      </c>
      <c r="AS967" s="49" t="e">
        <v>#N/A</v>
      </c>
      <c r="AT967" s="49" t="e">
        <v>#N/A</v>
      </c>
    </row>
    <row r="968" spans="1:46" x14ac:dyDescent="0.25">
      <c r="A968">
        <v>6</v>
      </c>
      <c r="B968" t="s">
        <v>273</v>
      </c>
      <c r="C968" t="s">
        <v>273</v>
      </c>
      <c r="D968" t="s">
        <v>420</v>
      </c>
      <c r="E968" t="s">
        <v>618</v>
      </c>
      <c r="F968" t="s">
        <v>619</v>
      </c>
      <c r="G968">
        <v>1</v>
      </c>
      <c r="H968">
        <v>1</v>
      </c>
      <c r="I968">
        <v>1</v>
      </c>
      <c r="J968">
        <v>1</v>
      </c>
      <c r="K968">
        <v>1</v>
      </c>
      <c r="L968">
        <v>1</v>
      </c>
      <c r="M968">
        <v>1</v>
      </c>
      <c r="N968">
        <v>1</v>
      </c>
      <c r="O968">
        <v>1</v>
      </c>
      <c r="P968">
        <v>1</v>
      </c>
      <c r="Q968">
        <v>1</v>
      </c>
      <c r="R968">
        <v>1</v>
      </c>
      <c r="S968">
        <v>1</v>
      </c>
      <c r="T968">
        <v>1</v>
      </c>
      <c r="U968">
        <v>1</v>
      </c>
      <c r="V968">
        <v>1</v>
      </c>
      <c r="W968">
        <v>1</v>
      </c>
      <c r="X968">
        <v>1</v>
      </c>
      <c r="Y968">
        <v>1</v>
      </c>
      <c r="Z968">
        <v>1</v>
      </c>
      <c r="AA968">
        <v>1</v>
      </c>
      <c r="AB968">
        <v>1</v>
      </c>
      <c r="AC968">
        <v>1</v>
      </c>
      <c r="AD968">
        <v>1</v>
      </c>
      <c r="AE968">
        <v>1</v>
      </c>
      <c r="AF968">
        <v>1</v>
      </c>
      <c r="AG968">
        <v>1</v>
      </c>
      <c r="AH968">
        <v>1</v>
      </c>
      <c r="AI968">
        <v>1</v>
      </c>
      <c r="AJ968">
        <v>1</v>
      </c>
      <c r="AK968">
        <v>1</v>
      </c>
      <c r="AL968">
        <v>0</v>
      </c>
      <c r="AM968" s="49" t="s">
        <v>420</v>
      </c>
      <c r="AN968" s="49" t="s">
        <v>14</v>
      </c>
      <c r="AO968" s="49" t="s">
        <v>485</v>
      </c>
      <c r="AP968" s="49" t="s">
        <v>494</v>
      </c>
      <c r="AQ968" s="49" t="s">
        <v>11</v>
      </c>
      <c r="AR968" s="49" t="s">
        <v>495</v>
      </c>
      <c r="AS968" s="49" t="s">
        <v>488</v>
      </c>
      <c r="AT968" s="49" t="s">
        <v>497</v>
      </c>
    </row>
    <row r="969" spans="1:46" x14ac:dyDescent="0.25">
      <c r="A969">
        <v>6</v>
      </c>
      <c r="B969" t="s">
        <v>271</v>
      </c>
      <c r="C969" t="s">
        <v>271</v>
      </c>
      <c r="D969" t="s">
        <v>272</v>
      </c>
      <c r="E969" t="s">
        <v>618</v>
      </c>
      <c r="F969" t="s">
        <v>619</v>
      </c>
      <c r="G969">
        <v>0</v>
      </c>
      <c r="H969">
        <v>0</v>
      </c>
      <c r="I969">
        <v>0</v>
      </c>
      <c r="J969">
        <v>0</v>
      </c>
      <c r="K969">
        <v>0</v>
      </c>
      <c r="L969">
        <v>0</v>
      </c>
      <c r="M969">
        <v>0</v>
      </c>
      <c r="N969">
        <v>0</v>
      </c>
      <c r="O969">
        <v>0</v>
      </c>
      <c r="P969">
        <v>0</v>
      </c>
      <c r="Q969">
        <v>0</v>
      </c>
      <c r="R969">
        <v>0</v>
      </c>
      <c r="S969">
        <v>0</v>
      </c>
      <c r="T969">
        <v>0</v>
      </c>
      <c r="U969">
        <v>0</v>
      </c>
      <c r="V969">
        <v>1</v>
      </c>
      <c r="W969">
        <v>1</v>
      </c>
      <c r="X969">
        <v>1</v>
      </c>
      <c r="Y969">
        <v>1</v>
      </c>
      <c r="Z969">
        <v>1</v>
      </c>
      <c r="AA969">
        <v>1</v>
      </c>
      <c r="AB969">
        <v>1</v>
      </c>
      <c r="AC969">
        <v>1</v>
      </c>
      <c r="AD969">
        <v>1</v>
      </c>
      <c r="AE969">
        <v>1</v>
      </c>
      <c r="AF969">
        <v>1</v>
      </c>
      <c r="AG969">
        <v>1</v>
      </c>
      <c r="AH969">
        <v>1</v>
      </c>
      <c r="AI969">
        <v>1</v>
      </c>
      <c r="AJ969">
        <v>1</v>
      </c>
      <c r="AK969">
        <v>1</v>
      </c>
      <c r="AL969">
        <v>0</v>
      </c>
      <c r="AM969" s="49" t="s">
        <v>272</v>
      </c>
      <c r="AN969" s="49" t="s">
        <v>14</v>
      </c>
      <c r="AO969" s="49" t="s">
        <v>500</v>
      </c>
      <c r="AP969" s="49" t="s">
        <v>501</v>
      </c>
      <c r="AQ969" s="49" t="s">
        <v>502</v>
      </c>
      <c r="AR969" s="49" t="s">
        <v>487</v>
      </c>
      <c r="AS969" s="49" t="s">
        <v>488</v>
      </c>
      <c r="AT969" s="49" t="s">
        <v>489</v>
      </c>
    </row>
    <row r="970" spans="1:46" x14ac:dyDescent="0.25">
      <c r="A970">
        <v>6</v>
      </c>
      <c r="B970" t="s">
        <v>251</v>
      </c>
      <c r="C970" t="s">
        <v>251</v>
      </c>
      <c r="D970" t="s">
        <v>252</v>
      </c>
      <c r="E970" t="s">
        <v>618</v>
      </c>
      <c r="F970" t="s">
        <v>619</v>
      </c>
      <c r="G970">
        <v>1</v>
      </c>
      <c r="H970">
        <v>1</v>
      </c>
      <c r="I970">
        <v>1</v>
      </c>
      <c r="J970">
        <v>1</v>
      </c>
      <c r="K970">
        <v>1</v>
      </c>
      <c r="L970">
        <v>1</v>
      </c>
      <c r="M970">
        <v>1</v>
      </c>
      <c r="N970">
        <v>1</v>
      </c>
      <c r="O970">
        <v>1</v>
      </c>
      <c r="P970">
        <v>1</v>
      </c>
      <c r="Q970">
        <v>1</v>
      </c>
      <c r="R970">
        <v>1</v>
      </c>
      <c r="S970">
        <v>1</v>
      </c>
      <c r="T970">
        <v>1</v>
      </c>
      <c r="U970">
        <v>1</v>
      </c>
      <c r="V970">
        <v>1</v>
      </c>
      <c r="W970">
        <v>1</v>
      </c>
      <c r="X970">
        <v>1</v>
      </c>
      <c r="Y970">
        <v>1</v>
      </c>
      <c r="Z970">
        <v>1</v>
      </c>
      <c r="AA970">
        <v>1</v>
      </c>
      <c r="AB970">
        <v>1</v>
      </c>
      <c r="AC970">
        <v>1</v>
      </c>
      <c r="AD970">
        <v>1</v>
      </c>
      <c r="AE970">
        <v>1</v>
      </c>
      <c r="AF970">
        <v>1</v>
      </c>
      <c r="AG970">
        <v>1</v>
      </c>
      <c r="AH970">
        <v>1</v>
      </c>
      <c r="AI970">
        <v>1</v>
      </c>
      <c r="AJ970">
        <v>1</v>
      </c>
      <c r="AK970">
        <v>1</v>
      </c>
      <c r="AL970">
        <v>1</v>
      </c>
      <c r="AM970" s="49" t="s">
        <v>252</v>
      </c>
      <c r="AN970" s="49" t="s">
        <v>7</v>
      </c>
      <c r="AO970" s="49" t="s">
        <v>9</v>
      </c>
      <c r="AP970" s="49" t="s">
        <v>494</v>
      </c>
      <c r="AQ970" s="49" t="s">
        <v>9</v>
      </c>
      <c r="AR970" s="49" t="s">
        <v>487</v>
      </c>
      <c r="AS970" s="49" t="s">
        <v>488</v>
      </c>
      <c r="AT970" s="49" t="s">
        <v>489</v>
      </c>
    </row>
    <row r="971" spans="1:46" x14ac:dyDescent="0.25">
      <c r="A971">
        <v>6</v>
      </c>
      <c r="B971" t="s">
        <v>274</v>
      </c>
      <c r="C971" t="s">
        <v>274</v>
      </c>
      <c r="D971" t="s">
        <v>275</v>
      </c>
      <c r="E971" t="s">
        <v>618</v>
      </c>
      <c r="F971" t="s">
        <v>619</v>
      </c>
      <c r="G971">
        <v>1</v>
      </c>
      <c r="H971">
        <v>1</v>
      </c>
      <c r="I971">
        <v>1</v>
      </c>
      <c r="J971">
        <v>1</v>
      </c>
      <c r="K971">
        <v>1</v>
      </c>
      <c r="L971">
        <v>1</v>
      </c>
      <c r="M971">
        <v>1</v>
      </c>
      <c r="N971">
        <v>1</v>
      </c>
      <c r="O971">
        <v>1</v>
      </c>
      <c r="P971">
        <v>1</v>
      </c>
      <c r="Q971">
        <v>1</v>
      </c>
      <c r="R971">
        <v>1</v>
      </c>
      <c r="S971">
        <v>1</v>
      </c>
      <c r="T971">
        <v>1</v>
      </c>
      <c r="U971">
        <v>1</v>
      </c>
      <c r="V971">
        <v>1</v>
      </c>
      <c r="W971">
        <v>1</v>
      </c>
      <c r="X971">
        <v>1</v>
      </c>
      <c r="Y971">
        <v>1</v>
      </c>
      <c r="Z971">
        <v>1</v>
      </c>
      <c r="AA971">
        <v>1</v>
      </c>
      <c r="AB971">
        <v>1</v>
      </c>
      <c r="AC971">
        <v>1</v>
      </c>
      <c r="AD971">
        <v>1</v>
      </c>
      <c r="AE971">
        <v>1</v>
      </c>
      <c r="AF971">
        <v>1</v>
      </c>
      <c r="AG971">
        <v>1</v>
      </c>
      <c r="AH971">
        <v>1</v>
      </c>
      <c r="AI971">
        <v>1</v>
      </c>
      <c r="AJ971">
        <v>1</v>
      </c>
      <c r="AK971">
        <v>1</v>
      </c>
      <c r="AL971">
        <v>0</v>
      </c>
      <c r="AM971" s="49" t="s">
        <v>275</v>
      </c>
      <c r="AN971" s="49" t="s">
        <v>4</v>
      </c>
      <c r="AO971" s="49" t="s">
        <v>9</v>
      </c>
      <c r="AP971" s="49" t="s">
        <v>486</v>
      </c>
      <c r="AQ971" s="49" t="s">
        <v>9</v>
      </c>
      <c r="AR971" s="49" t="s">
        <v>495</v>
      </c>
      <c r="AS971" s="49" t="s">
        <v>488</v>
      </c>
      <c r="AT971" s="49" t="s">
        <v>489</v>
      </c>
    </row>
    <row r="972" spans="1:46" x14ac:dyDescent="0.25">
      <c r="A972">
        <v>6</v>
      </c>
      <c r="B972" t="s">
        <v>269</v>
      </c>
      <c r="C972" t="s">
        <v>269</v>
      </c>
      <c r="D972" t="s">
        <v>270</v>
      </c>
      <c r="E972" t="s">
        <v>618</v>
      </c>
      <c r="F972" t="s">
        <v>619</v>
      </c>
      <c r="G972">
        <v>1</v>
      </c>
      <c r="H972">
        <v>1</v>
      </c>
      <c r="I972">
        <v>1</v>
      </c>
      <c r="J972">
        <v>1</v>
      </c>
      <c r="K972">
        <v>1</v>
      </c>
      <c r="L972">
        <v>1</v>
      </c>
      <c r="M972">
        <v>1</v>
      </c>
      <c r="N972">
        <v>1</v>
      </c>
      <c r="O972">
        <v>1</v>
      </c>
      <c r="P972">
        <v>1</v>
      </c>
      <c r="Q972">
        <v>1</v>
      </c>
      <c r="R972">
        <v>1</v>
      </c>
      <c r="S972">
        <v>1</v>
      </c>
      <c r="T972">
        <v>1</v>
      </c>
      <c r="U972">
        <v>1</v>
      </c>
      <c r="V972">
        <v>1</v>
      </c>
      <c r="W972">
        <v>1</v>
      </c>
      <c r="X972">
        <v>1</v>
      </c>
      <c r="Y972">
        <v>1</v>
      </c>
      <c r="Z972">
        <v>1</v>
      </c>
      <c r="AA972">
        <v>1</v>
      </c>
      <c r="AB972">
        <v>1</v>
      </c>
      <c r="AC972">
        <v>1</v>
      </c>
      <c r="AD972">
        <v>1</v>
      </c>
      <c r="AE972">
        <v>1</v>
      </c>
      <c r="AF972">
        <v>1</v>
      </c>
      <c r="AG972">
        <v>1</v>
      </c>
      <c r="AH972">
        <v>1</v>
      </c>
      <c r="AI972">
        <v>1</v>
      </c>
      <c r="AJ972">
        <v>1</v>
      </c>
      <c r="AK972">
        <v>1</v>
      </c>
      <c r="AL972">
        <v>0</v>
      </c>
      <c r="AM972" s="49" t="s">
        <v>270</v>
      </c>
      <c r="AN972" s="49" t="s">
        <v>14</v>
      </c>
      <c r="AO972" s="49" t="s">
        <v>485</v>
      </c>
      <c r="AP972" s="49" t="s">
        <v>494</v>
      </c>
      <c r="AQ972" s="49" t="s">
        <v>11</v>
      </c>
      <c r="AR972" s="49" t="s">
        <v>487</v>
      </c>
      <c r="AS972" s="49" t="s">
        <v>488</v>
      </c>
      <c r="AT972" s="49" t="s">
        <v>489</v>
      </c>
    </row>
    <row r="973" spans="1:46" x14ac:dyDescent="0.25">
      <c r="A973">
        <v>6</v>
      </c>
      <c r="B973" t="s">
        <v>283</v>
      </c>
      <c r="C973" t="s">
        <v>283</v>
      </c>
      <c r="D973" t="s">
        <v>284</v>
      </c>
      <c r="E973" t="s">
        <v>618</v>
      </c>
      <c r="F973" t="s">
        <v>619</v>
      </c>
      <c r="G973">
        <v>0</v>
      </c>
      <c r="H973">
        <v>1</v>
      </c>
      <c r="I973">
        <v>1</v>
      </c>
      <c r="J973">
        <v>1</v>
      </c>
      <c r="K973">
        <v>1</v>
      </c>
      <c r="L973">
        <v>1</v>
      </c>
      <c r="M973">
        <v>1</v>
      </c>
      <c r="N973">
        <v>1</v>
      </c>
      <c r="O973">
        <v>1</v>
      </c>
      <c r="P973">
        <v>1</v>
      </c>
      <c r="Q973">
        <v>1</v>
      </c>
      <c r="R973">
        <v>1</v>
      </c>
      <c r="S973">
        <v>1</v>
      </c>
      <c r="T973">
        <v>1</v>
      </c>
      <c r="U973">
        <v>1</v>
      </c>
      <c r="V973">
        <v>1</v>
      </c>
      <c r="W973">
        <v>1</v>
      </c>
      <c r="X973">
        <v>1</v>
      </c>
      <c r="Y973">
        <v>1</v>
      </c>
      <c r="Z973">
        <v>1</v>
      </c>
      <c r="AA973">
        <v>1</v>
      </c>
      <c r="AB973">
        <v>1</v>
      </c>
      <c r="AC973">
        <v>1</v>
      </c>
      <c r="AD973">
        <v>1</v>
      </c>
      <c r="AE973">
        <v>1</v>
      </c>
      <c r="AF973">
        <v>1</v>
      </c>
      <c r="AG973">
        <v>1</v>
      </c>
      <c r="AH973">
        <v>1</v>
      </c>
      <c r="AI973">
        <v>1</v>
      </c>
      <c r="AJ973">
        <v>1</v>
      </c>
      <c r="AK973">
        <v>1</v>
      </c>
      <c r="AL973">
        <v>0</v>
      </c>
      <c r="AM973" s="49" t="s">
        <v>284</v>
      </c>
      <c r="AN973" s="49" t="s">
        <v>4</v>
      </c>
      <c r="AO973" s="49" t="s">
        <v>9</v>
      </c>
      <c r="AP973" s="49" t="s">
        <v>501</v>
      </c>
      <c r="AQ973" s="49" t="s">
        <v>9</v>
      </c>
      <c r="AR973" s="49" t="s">
        <v>495</v>
      </c>
      <c r="AS973" s="49" t="s">
        <v>488</v>
      </c>
      <c r="AT973" s="49" t="s">
        <v>489</v>
      </c>
    </row>
    <row r="974" spans="1:46" x14ac:dyDescent="0.25">
      <c r="A974">
        <v>6</v>
      </c>
      <c r="B974" t="s">
        <v>294</v>
      </c>
      <c r="C974" t="s">
        <v>294</v>
      </c>
      <c r="D974" t="s">
        <v>295</v>
      </c>
      <c r="E974" t="s">
        <v>618</v>
      </c>
      <c r="F974" t="s">
        <v>619</v>
      </c>
      <c r="G974">
        <v>1</v>
      </c>
      <c r="H974">
        <v>1</v>
      </c>
      <c r="I974">
        <v>1</v>
      </c>
      <c r="J974">
        <v>1</v>
      </c>
      <c r="K974">
        <v>1</v>
      </c>
      <c r="L974">
        <v>1</v>
      </c>
      <c r="M974">
        <v>1</v>
      </c>
      <c r="N974">
        <v>1</v>
      </c>
      <c r="O974">
        <v>1</v>
      </c>
      <c r="P974">
        <v>1</v>
      </c>
      <c r="Q974">
        <v>1</v>
      </c>
      <c r="R974">
        <v>1</v>
      </c>
      <c r="S974">
        <v>1</v>
      </c>
      <c r="T974">
        <v>1</v>
      </c>
      <c r="U974">
        <v>1</v>
      </c>
      <c r="V974">
        <v>1</v>
      </c>
      <c r="W974">
        <v>1</v>
      </c>
      <c r="X974">
        <v>1</v>
      </c>
      <c r="Y974">
        <v>1</v>
      </c>
      <c r="Z974">
        <v>1</v>
      </c>
      <c r="AA974">
        <v>1</v>
      </c>
      <c r="AB974">
        <v>1</v>
      </c>
      <c r="AC974">
        <v>1</v>
      </c>
      <c r="AD974">
        <v>1</v>
      </c>
      <c r="AE974">
        <v>1</v>
      </c>
      <c r="AF974">
        <v>1</v>
      </c>
      <c r="AG974">
        <v>1</v>
      </c>
      <c r="AH974">
        <v>1</v>
      </c>
      <c r="AI974">
        <v>1</v>
      </c>
      <c r="AJ974">
        <v>1</v>
      </c>
      <c r="AK974">
        <v>1</v>
      </c>
      <c r="AL974">
        <v>0</v>
      </c>
      <c r="AM974" s="49" t="s">
        <v>295</v>
      </c>
      <c r="AN974" s="49" t="s">
        <v>14</v>
      </c>
      <c r="AO974" s="49" t="s">
        <v>485</v>
      </c>
      <c r="AP974" s="49" t="s">
        <v>494</v>
      </c>
      <c r="AQ974" s="49" t="s">
        <v>11</v>
      </c>
      <c r="AR974" s="49" t="s">
        <v>487</v>
      </c>
      <c r="AS974" s="49" t="s">
        <v>488</v>
      </c>
      <c r="AT974" s="49" t="s">
        <v>489</v>
      </c>
    </row>
    <row r="975" spans="1:46" x14ac:dyDescent="0.25">
      <c r="A975">
        <v>6</v>
      </c>
      <c r="B975" t="s">
        <v>290</v>
      </c>
      <c r="C975" t="s">
        <v>290</v>
      </c>
      <c r="D975" t="s">
        <v>291</v>
      </c>
      <c r="E975" t="s">
        <v>618</v>
      </c>
      <c r="F975" t="s">
        <v>619</v>
      </c>
      <c r="G975">
        <v>1</v>
      </c>
      <c r="H975">
        <v>1</v>
      </c>
      <c r="I975">
        <v>1</v>
      </c>
      <c r="J975">
        <v>1</v>
      </c>
      <c r="K975">
        <v>1</v>
      </c>
      <c r="L975">
        <v>1</v>
      </c>
      <c r="M975">
        <v>1</v>
      </c>
      <c r="N975">
        <v>1</v>
      </c>
      <c r="O975">
        <v>1</v>
      </c>
      <c r="P975">
        <v>1</v>
      </c>
      <c r="Q975">
        <v>1</v>
      </c>
      <c r="R975">
        <v>1</v>
      </c>
      <c r="S975">
        <v>1</v>
      </c>
      <c r="T975">
        <v>1</v>
      </c>
      <c r="U975">
        <v>1</v>
      </c>
      <c r="V975">
        <v>1</v>
      </c>
      <c r="W975">
        <v>1</v>
      </c>
      <c r="X975">
        <v>1</v>
      </c>
      <c r="Y975">
        <v>1</v>
      </c>
      <c r="Z975">
        <v>1</v>
      </c>
      <c r="AA975">
        <v>1</v>
      </c>
      <c r="AB975">
        <v>1</v>
      </c>
      <c r="AC975">
        <v>1</v>
      </c>
      <c r="AD975">
        <v>1</v>
      </c>
      <c r="AE975">
        <v>1</v>
      </c>
      <c r="AF975">
        <v>1</v>
      </c>
      <c r="AG975">
        <v>1</v>
      </c>
      <c r="AH975">
        <v>1</v>
      </c>
      <c r="AI975">
        <v>1</v>
      </c>
      <c r="AJ975">
        <v>1</v>
      </c>
      <c r="AK975">
        <v>1</v>
      </c>
      <c r="AL975">
        <v>1</v>
      </c>
      <c r="AM975" s="49" t="s">
        <v>291</v>
      </c>
      <c r="AN975" s="49" t="s">
        <v>14</v>
      </c>
      <c r="AO975" s="49" t="s">
        <v>500</v>
      </c>
      <c r="AP975" s="49" t="s">
        <v>505</v>
      </c>
      <c r="AQ975" s="49" t="s">
        <v>13</v>
      </c>
      <c r="AR975" s="49" t="s">
        <v>487</v>
      </c>
      <c r="AS975" s="49" t="s">
        <v>488</v>
      </c>
      <c r="AT975" s="49" t="s">
        <v>489</v>
      </c>
    </row>
    <row r="976" spans="1:46" x14ac:dyDescent="0.25">
      <c r="A976">
        <v>6</v>
      </c>
      <c r="B976" t="s">
        <v>576</v>
      </c>
      <c r="C976" t="s">
        <v>576</v>
      </c>
      <c r="D976" t="s">
        <v>577</v>
      </c>
      <c r="E976" t="s">
        <v>618</v>
      </c>
      <c r="F976" t="s">
        <v>619</v>
      </c>
      <c r="G976">
        <v>1</v>
      </c>
      <c r="H976">
        <v>1</v>
      </c>
      <c r="I976">
        <v>1</v>
      </c>
      <c r="J976">
        <v>1</v>
      </c>
      <c r="K976">
        <v>1</v>
      </c>
      <c r="L976">
        <v>1</v>
      </c>
      <c r="M976">
        <v>1</v>
      </c>
      <c r="N976">
        <v>1</v>
      </c>
      <c r="O976">
        <v>1</v>
      </c>
      <c r="P976">
        <v>1</v>
      </c>
      <c r="Q976">
        <v>1</v>
      </c>
      <c r="R976">
        <v>1</v>
      </c>
      <c r="S976">
        <v>1</v>
      </c>
      <c r="T976">
        <v>1</v>
      </c>
      <c r="U976">
        <v>1</v>
      </c>
      <c r="V976">
        <v>1</v>
      </c>
      <c r="W976">
        <v>1</v>
      </c>
      <c r="X976">
        <v>1</v>
      </c>
      <c r="Y976">
        <v>1</v>
      </c>
      <c r="Z976">
        <v>1</v>
      </c>
      <c r="AA976">
        <v>1</v>
      </c>
      <c r="AB976">
        <v>1</v>
      </c>
      <c r="AC976">
        <v>1</v>
      </c>
      <c r="AD976">
        <v>1</v>
      </c>
      <c r="AE976">
        <v>1</v>
      </c>
      <c r="AF976">
        <v>1</v>
      </c>
      <c r="AG976">
        <v>1</v>
      </c>
      <c r="AH976">
        <v>1</v>
      </c>
      <c r="AI976">
        <v>1</v>
      </c>
      <c r="AJ976">
        <v>1</v>
      </c>
      <c r="AK976">
        <v>1</v>
      </c>
      <c r="AL976">
        <v>0</v>
      </c>
      <c r="AM976" s="49" t="e">
        <v>#N/A</v>
      </c>
      <c r="AN976" s="49" t="e">
        <v>#N/A</v>
      </c>
      <c r="AO976" s="49" t="e">
        <v>#N/A</v>
      </c>
      <c r="AP976" s="49" t="e">
        <v>#N/A</v>
      </c>
      <c r="AQ976" s="49" t="e">
        <v>#N/A</v>
      </c>
      <c r="AR976" s="49" t="e">
        <v>#N/A</v>
      </c>
      <c r="AS976" s="49" t="e">
        <v>#N/A</v>
      </c>
      <c r="AT976" s="49" t="e">
        <v>#N/A</v>
      </c>
    </row>
    <row r="977" spans="1:46" x14ac:dyDescent="0.25">
      <c r="A977">
        <v>6</v>
      </c>
      <c r="B977" t="s">
        <v>298</v>
      </c>
      <c r="C977" t="s">
        <v>298</v>
      </c>
      <c r="D977" t="s">
        <v>299</v>
      </c>
      <c r="E977" t="s">
        <v>618</v>
      </c>
      <c r="F977" t="s">
        <v>619</v>
      </c>
      <c r="G977">
        <v>1</v>
      </c>
      <c r="H977">
        <v>1</v>
      </c>
      <c r="I977">
        <v>1</v>
      </c>
      <c r="J977">
        <v>1</v>
      </c>
      <c r="K977">
        <v>1</v>
      </c>
      <c r="L977">
        <v>1</v>
      </c>
      <c r="M977">
        <v>1</v>
      </c>
      <c r="N977">
        <v>1</v>
      </c>
      <c r="O977">
        <v>1</v>
      </c>
      <c r="P977">
        <v>1</v>
      </c>
      <c r="Q977">
        <v>1</v>
      </c>
      <c r="R977">
        <v>1</v>
      </c>
      <c r="S977">
        <v>1</v>
      </c>
      <c r="T977">
        <v>1</v>
      </c>
      <c r="U977">
        <v>1</v>
      </c>
      <c r="V977">
        <v>1</v>
      </c>
      <c r="W977">
        <v>1</v>
      </c>
      <c r="X977">
        <v>1</v>
      </c>
      <c r="Y977">
        <v>1</v>
      </c>
      <c r="Z977">
        <v>1</v>
      </c>
      <c r="AA977">
        <v>1</v>
      </c>
      <c r="AB977">
        <v>1</v>
      </c>
      <c r="AC977">
        <v>1</v>
      </c>
      <c r="AD977">
        <v>1</v>
      </c>
      <c r="AE977">
        <v>1</v>
      </c>
      <c r="AF977">
        <v>1</v>
      </c>
      <c r="AG977">
        <v>1</v>
      </c>
      <c r="AH977">
        <v>1</v>
      </c>
      <c r="AI977">
        <v>1</v>
      </c>
      <c r="AJ977">
        <v>1</v>
      </c>
      <c r="AK977">
        <v>1</v>
      </c>
      <c r="AL977">
        <v>1</v>
      </c>
      <c r="AM977" s="49" t="s">
        <v>299</v>
      </c>
      <c r="AN977" s="49" t="s">
        <v>14</v>
      </c>
      <c r="AO977" s="49" t="s">
        <v>509</v>
      </c>
      <c r="AP977" s="49" t="s">
        <v>505</v>
      </c>
      <c r="AQ977" s="49" t="s">
        <v>13</v>
      </c>
      <c r="AR977" s="49" t="s">
        <v>487</v>
      </c>
      <c r="AS977" s="49" t="s">
        <v>488</v>
      </c>
      <c r="AT977" s="49" t="s">
        <v>489</v>
      </c>
    </row>
    <row r="978" spans="1:46" x14ac:dyDescent="0.25">
      <c r="A978">
        <v>6</v>
      </c>
      <c r="B978" t="s">
        <v>288</v>
      </c>
      <c r="C978" t="s">
        <v>288</v>
      </c>
      <c r="D978" t="s">
        <v>289</v>
      </c>
      <c r="E978" t="s">
        <v>618</v>
      </c>
      <c r="F978" t="s">
        <v>619</v>
      </c>
      <c r="G978">
        <v>1</v>
      </c>
      <c r="H978">
        <v>1</v>
      </c>
      <c r="I978">
        <v>1</v>
      </c>
      <c r="J978">
        <v>1</v>
      </c>
      <c r="K978">
        <v>1</v>
      </c>
      <c r="L978">
        <v>1</v>
      </c>
      <c r="M978">
        <v>1</v>
      </c>
      <c r="N978">
        <v>1</v>
      </c>
      <c r="O978">
        <v>1</v>
      </c>
      <c r="P978">
        <v>1</v>
      </c>
      <c r="Q978">
        <v>1</v>
      </c>
      <c r="R978">
        <v>1</v>
      </c>
      <c r="S978">
        <v>1</v>
      </c>
      <c r="T978">
        <v>1</v>
      </c>
      <c r="U978">
        <v>1</v>
      </c>
      <c r="V978">
        <v>1</v>
      </c>
      <c r="W978">
        <v>1</v>
      </c>
      <c r="X978">
        <v>1</v>
      </c>
      <c r="Y978">
        <v>1</v>
      </c>
      <c r="Z978">
        <v>1</v>
      </c>
      <c r="AA978">
        <v>1</v>
      </c>
      <c r="AB978">
        <v>1</v>
      </c>
      <c r="AC978">
        <v>1</v>
      </c>
      <c r="AD978">
        <v>1</v>
      </c>
      <c r="AE978">
        <v>1</v>
      </c>
      <c r="AF978">
        <v>1</v>
      </c>
      <c r="AG978">
        <v>1</v>
      </c>
      <c r="AH978">
        <v>1</v>
      </c>
      <c r="AI978">
        <v>1</v>
      </c>
      <c r="AJ978">
        <v>1</v>
      </c>
      <c r="AK978">
        <v>1</v>
      </c>
      <c r="AL978">
        <v>0</v>
      </c>
      <c r="AM978" s="49" t="s">
        <v>289</v>
      </c>
      <c r="AN978" s="49" t="s">
        <v>14</v>
      </c>
      <c r="AO978" s="49" t="s">
        <v>507</v>
      </c>
      <c r="AP978" s="49" t="s">
        <v>494</v>
      </c>
      <c r="AQ978" s="49" t="s">
        <v>10</v>
      </c>
      <c r="AR978" s="49" t="s">
        <v>487</v>
      </c>
      <c r="AS978" s="49" t="s">
        <v>488</v>
      </c>
      <c r="AT978" s="49" t="s">
        <v>489</v>
      </c>
    </row>
    <row r="979" spans="1:46" x14ac:dyDescent="0.25">
      <c r="A979">
        <v>6</v>
      </c>
      <c r="B979" t="s">
        <v>285</v>
      </c>
      <c r="C979" t="s">
        <v>285</v>
      </c>
      <c r="D979" t="s">
        <v>286</v>
      </c>
      <c r="E979" t="s">
        <v>618</v>
      </c>
      <c r="F979" t="s">
        <v>619</v>
      </c>
      <c r="G979">
        <v>1</v>
      </c>
      <c r="H979">
        <v>1</v>
      </c>
      <c r="I979">
        <v>1</v>
      </c>
      <c r="J979">
        <v>1</v>
      </c>
      <c r="K979">
        <v>1</v>
      </c>
      <c r="L979">
        <v>1</v>
      </c>
      <c r="M979">
        <v>1</v>
      </c>
      <c r="N979">
        <v>1</v>
      </c>
      <c r="O979">
        <v>1</v>
      </c>
      <c r="P979">
        <v>1</v>
      </c>
      <c r="Q979">
        <v>1</v>
      </c>
      <c r="R979">
        <v>1</v>
      </c>
      <c r="S979">
        <v>1</v>
      </c>
      <c r="T979">
        <v>1</v>
      </c>
      <c r="U979">
        <v>1</v>
      </c>
      <c r="V979">
        <v>1</v>
      </c>
      <c r="W979">
        <v>1</v>
      </c>
      <c r="X979">
        <v>1</v>
      </c>
      <c r="Y979">
        <v>1</v>
      </c>
      <c r="Z979">
        <v>1</v>
      </c>
      <c r="AA979">
        <v>1</v>
      </c>
      <c r="AB979">
        <v>1</v>
      </c>
      <c r="AC979">
        <v>1</v>
      </c>
      <c r="AD979">
        <v>1</v>
      </c>
      <c r="AE979">
        <v>1</v>
      </c>
      <c r="AF979">
        <v>1</v>
      </c>
      <c r="AG979">
        <v>1</v>
      </c>
      <c r="AH979">
        <v>1</v>
      </c>
      <c r="AI979">
        <v>1</v>
      </c>
      <c r="AJ979">
        <v>1</v>
      </c>
      <c r="AK979">
        <v>1</v>
      </c>
      <c r="AL979">
        <v>0</v>
      </c>
      <c r="AM979" s="49" t="s">
        <v>286</v>
      </c>
      <c r="AN979" s="49" t="s">
        <v>8</v>
      </c>
      <c r="AO979" s="49" t="s">
        <v>9</v>
      </c>
      <c r="AP979" s="49" t="s">
        <v>486</v>
      </c>
      <c r="AQ979" s="49" t="s">
        <v>9</v>
      </c>
      <c r="AR979" s="49" t="s">
        <v>487</v>
      </c>
      <c r="AS979" s="49" t="s">
        <v>488</v>
      </c>
      <c r="AT979" s="49" t="s">
        <v>489</v>
      </c>
    </row>
    <row r="980" spans="1:46" x14ac:dyDescent="0.25">
      <c r="A980">
        <v>6</v>
      </c>
      <c r="B980" t="s">
        <v>287</v>
      </c>
      <c r="C980" t="s">
        <v>287</v>
      </c>
      <c r="D980" t="s">
        <v>422</v>
      </c>
      <c r="E980" t="s">
        <v>618</v>
      </c>
      <c r="F980" t="s">
        <v>619</v>
      </c>
      <c r="G980">
        <v>1</v>
      </c>
      <c r="H980">
        <v>1</v>
      </c>
      <c r="I980">
        <v>1</v>
      </c>
      <c r="J980">
        <v>1</v>
      </c>
      <c r="K980">
        <v>1</v>
      </c>
      <c r="L980">
        <v>1</v>
      </c>
      <c r="M980">
        <v>1</v>
      </c>
      <c r="N980">
        <v>1</v>
      </c>
      <c r="O980">
        <v>1</v>
      </c>
      <c r="P980">
        <v>1</v>
      </c>
      <c r="Q980">
        <v>1</v>
      </c>
      <c r="R980">
        <v>1</v>
      </c>
      <c r="S980">
        <v>1</v>
      </c>
      <c r="T980">
        <v>1</v>
      </c>
      <c r="U980">
        <v>1</v>
      </c>
      <c r="V980">
        <v>1</v>
      </c>
      <c r="W980">
        <v>1</v>
      </c>
      <c r="X980">
        <v>1</v>
      </c>
      <c r="Y980">
        <v>1</v>
      </c>
      <c r="Z980">
        <v>1</v>
      </c>
      <c r="AA980">
        <v>1</v>
      </c>
      <c r="AB980">
        <v>1</v>
      </c>
      <c r="AC980">
        <v>1</v>
      </c>
      <c r="AD980">
        <v>1</v>
      </c>
      <c r="AE980">
        <v>1</v>
      </c>
      <c r="AF980">
        <v>1</v>
      </c>
      <c r="AG980">
        <v>1</v>
      </c>
      <c r="AH980">
        <v>1</v>
      </c>
      <c r="AI980">
        <v>1</v>
      </c>
      <c r="AJ980">
        <v>1</v>
      </c>
      <c r="AK980">
        <v>1</v>
      </c>
      <c r="AL980">
        <v>0</v>
      </c>
      <c r="AM980" s="49" t="s">
        <v>422</v>
      </c>
      <c r="AN980" s="49" t="s">
        <v>8</v>
      </c>
      <c r="AO980" s="49" t="s">
        <v>9</v>
      </c>
      <c r="AP980" s="49" t="s">
        <v>494</v>
      </c>
      <c r="AQ980" s="49" t="s">
        <v>9</v>
      </c>
      <c r="AR980" s="49" t="s">
        <v>495</v>
      </c>
      <c r="AS980" s="49" t="s">
        <v>496</v>
      </c>
      <c r="AT980" s="49" t="s">
        <v>497</v>
      </c>
    </row>
    <row r="981" spans="1:46" x14ac:dyDescent="0.25">
      <c r="A981">
        <v>6</v>
      </c>
      <c r="B981" t="s">
        <v>493</v>
      </c>
      <c r="C981" t="s">
        <v>578</v>
      </c>
      <c r="D981" t="s">
        <v>579</v>
      </c>
      <c r="E981" t="s">
        <v>618</v>
      </c>
      <c r="F981" t="s">
        <v>619</v>
      </c>
      <c r="G981">
        <v>1</v>
      </c>
      <c r="H981">
        <v>1</v>
      </c>
      <c r="I981">
        <v>1</v>
      </c>
      <c r="J981">
        <v>1</v>
      </c>
      <c r="K981">
        <v>1</v>
      </c>
      <c r="L981">
        <v>1</v>
      </c>
      <c r="M981">
        <v>1</v>
      </c>
      <c r="N981">
        <v>1</v>
      </c>
      <c r="O981">
        <v>1</v>
      </c>
      <c r="P981">
        <v>1</v>
      </c>
      <c r="Q981">
        <v>1</v>
      </c>
      <c r="R981">
        <v>1</v>
      </c>
      <c r="S981">
        <v>1</v>
      </c>
      <c r="T981">
        <v>1</v>
      </c>
      <c r="U981">
        <v>1</v>
      </c>
      <c r="V981">
        <v>1</v>
      </c>
      <c r="W981">
        <v>1</v>
      </c>
      <c r="X981">
        <v>1</v>
      </c>
      <c r="Y981">
        <v>1</v>
      </c>
      <c r="Z981">
        <v>1</v>
      </c>
      <c r="AA981">
        <v>1</v>
      </c>
      <c r="AB981">
        <v>1</v>
      </c>
      <c r="AC981">
        <v>1</v>
      </c>
      <c r="AD981">
        <v>1</v>
      </c>
      <c r="AE981">
        <v>1</v>
      </c>
      <c r="AF981">
        <v>1</v>
      </c>
      <c r="AG981">
        <v>1</v>
      </c>
      <c r="AH981">
        <v>1</v>
      </c>
      <c r="AI981">
        <v>1</v>
      </c>
      <c r="AJ981">
        <v>1</v>
      </c>
      <c r="AK981">
        <v>1</v>
      </c>
      <c r="AL981">
        <v>0</v>
      </c>
      <c r="AM981" s="49" t="e">
        <v>#N/A</v>
      </c>
      <c r="AN981" s="49" t="e">
        <v>#N/A</v>
      </c>
      <c r="AO981" s="49" t="e">
        <v>#N/A</v>
      </c>
      <c r="AP981" s="49" t="e">
        <v>#N/A</v>
      </c>
      <c r="AQ981" s="49" t="e">
        <v>#N/A</v>
      </c>
      <c r="AR981" s="49" t="e">
        <v>#N/A</v>
      </c>
      <c r="AS981" s="49" t="e">
        <v>#N/A</v>
      </c>
      <c r="AT981" s="49" t="e">
        <v>#N/A</v>
      </c>
    </row>
    <row r="982" spans="1:46" x14ac:dyDescent="0.25">
      <c r="A982">
        <v>6</v>
      </c>
      <c r="B982" t="s">
        <v>493</v>
      </c>
      <c r="C982" t="s">
        <v>580</v>
      </c>
      <c r="D982" t="s">
        <v>581</v>
      </c>
      <c r="E982" t="s">
        <v>618</v>
      </c>
      <c r="F982" t="s">
        <v>619</v>
      </c>
      <c r="G982">
        <v>1</v>
      </c>
      <c r="H982">
        <v>1</v>
      </c>
      <c r="I982">
        <v>1</v>
      </c>
      <c r="J982">
        <v>1</v>
      </c>
      <c r="K982">
        <v>1</v>
      </c>
      <c r="L982">
        <v>1</v>
      </c>
      <c r="M982">
        <v>1</v>
      </c>
      <c r="N982">
        <v>1</v>
      </c>
      <c r="O982">
        <v>1</v>
      </c>
      <c r="P982">
        <v>1</v>
      </c>
      <c r="Q982">
        <v>1</v>
      </c>
      <c r="R982">
        <v>1</v>
      </c>
      <c r="S982">
        <v>1</v>
      </c>
      <c r="T982">
        <v>1</v>
      </c>
      <c r="U982">
        <v>1</v>
      </c>
      <c r="V982">
        <v>1</v>
      </c>
      <c r="W982">
        <v>1</v>
      </c>
      <c r="X982">
        <v>1</v>
      </c>
      <c r="Y982">
        <v>1</v>
      </c>
      <c r="Z982">
        <v>1</v>
      </c>
      <c r="AA982">
        <v>1</v>
      </c>
      <c r="AB982">
        <v>1</v>
      </c>
      <c r="AC982">
        <v>1</v>
      </c>
      <c r="AD982">
        <v>1</v>
      </c>
      <c r="AE982">
        <v>1</v>
      </c>
      <c r="AF982">
        <v>1</v>
      </c>
      <c r="AG982">
        <v>1</v>
      </c>
      <c r="AH982">
        <v>1</v>
      </c>
      <c r="AI982">
        <v>1</v>
      </c>
      <c r="AJ982">
        <v>1</v>
      </c>
      <c r="AK982">
        <v>1</v>
      </c>
      <c r="AL982">
        <v>0</v>
      </c>
      <c r="AM982" s="49" t="e">
        <v>#N/A</v>
      </c>
      <c r="AN982" s="49" t="e">
        <v>#N/A</v>
      </c>
      <c r="AO982" s="49" t="e">
        <v>#N/A</v>
      </c>
      <c r="AP982" s="49" t="e">
        <v>#N/A</v>
      </c>
      <c r="AQ982" s="49" t="e">
        <v>#N/A</v>
      </c>
      <c r="AR982" s="49" t="e">
        <v>#N/A</v>
      </c>
      <c r="AS982" s="49" t="e">
        <v>#N/A</v>
      </c>
      <c r="AT982" s="49" t="e">
        <v>#N/A</v>
      </c>
    </row>
    <row r="983" spans="1:46" x14ac:dyDescent="0.25">
      <c r="A983">
        <v>6</v>
      </c>
      <c r="B983" t="s">
        <v>493</v>
      </c>
      <c r="C983" t="s">
        <v>582</v>
      </c>
      <c r="D983" t="s">
        <v>583</v>
      </c>
      <c r="E983" t="s">
        <v>618</v>
      </c>
      <c r="F983" t="s">
        <v>619</v>
      </c>
      <c r="G983">
        <v>1</v>
      </c>
      <c r="H983">
        <v>1</v>
      </c>
      <c r="I983">
        <v>1</v>
      </c>
      <c r="J983">
        <v>1</v>
      </c>
      <c r="K983">
        <v>1</v>
      </c>
      <c r="L983">
        <v>1</v>
      </c>
      <c r="M983">
        <v>1</v>
      </c>
      <c r="N983">
        <v>1</v>
      </c>
      <c r="O983">
        <v>1</v>
      </c>
      <c r="P983">
        <v>1</v>
      </c>
      <c r="Q983">
        <v>1</v>
      </c>
      <c r="R983">
        <v>1</v>
      </c>
      <c r="S983">
        <v>1</v>
      </c>
      <c r="T983">
        <v>1</v>
      </c>
      <c r="U983">
        <v>1</v>
      </c>
      <c r="V983">
        <v>1</v>
      </c>
      <c r="W983">
        <v>1</v>
      </c>
      <c r="X983">
        <v>1</v>
      </c>
      <c r="Y983">
        <v>1</v>
      </c>
      <c r="Z983">
        <v>1</v>
      </c>
      <c r="AA983">
        <v>1</v>
      </c>
      <c r="AB983">
        <v>1</v>
      </c>
      <c r="AC983">
        <v>1</v>
      </c>
      <c r="AD983">
        <v>1</v>
      </c>
      <c r="AE983">
        <v>1</v>
      </c>
      <c r="AF983">
        <v>1</v>
      </c>
      <c r="AG983">
        <v>1</v>
      </c>
      <c r="AH983">
        <v>1</v>
      </c>
      <c r="AI983">
        <v>1</v>
      </c>
      <c r="AJ983">
        <v>1</v>
      </c>
      <c r="AK983">
        <v>1</v>
      </c>
      <c r="AL983">
        <v>0</v>
      </c>
      <c r="AM983" s="49" t="e">
        <v>#N/A</v>
      </c>
      <c r="AN983" s="49" t="e">
        <v>#N/A</v>
      </c>
      <c r="AO983" s="49" t="e">
        <v>#N/A</v>
      </c>
      <c r="AP983" s="49" t="e">
        <v>#N/A</v>
      </c>
      <c r="AQ983" s="49" t="e">
        <v>#N/A</v>
      </c>
      <c r="AR983" s="49" t="e">
        <v>#N/A</v>
      </c>
      <c r="AS983" s="49" t="e">
        <v>#N/A</v>
      </c>
      <c r="AT983" s="49" t="e">
        <v>#N/A</v>
      </c>
    </row>
    <row r="984" spans="1:46" x14ac:dyDescent="0.25">
      <c r="A984">
        <v>6</v>
      </c>
      <c r="B984" t="s">
        <v>493</v>
      </c>
      <c r="C984" t="s">
        <v>584</v>
      </c>
      <c r="D984" t="s">
        <v>585</v>
      </c>
      <c r="E984" t="s">
        <v>618</v>
      </c>
      <c r="F984" t="s">
        <v>619</v>
      </c>
      <c r="G984">
        <v>1</v>
      </c>
      <c r="H984">
        <v>1</v>
      </c>
      <c r="I984">
        <v>1</v>
      </c>
      <c r="J984">
        <v>1</v>
      </c>
      <c r="K984">
        <v>1</v>
      </c>
      <c r="L984">
        <v>1</v>
      </c>
      <c r="M984">
        <v>1</v>
      </c>
      <c r="N984">
        <v>1</v>
      </c>
      <c r="O984">
        <v>1</v>
      </c>
      <c r="P984">
        <v>1</v>
      </c>
      <c r="Q984">
        <v>1</v>
      </c>
      <c r="R984">
        <v>1</v>
      </c>
      <c r="S984">
        <v>1</v>
      </c>
      <c r="T984">
        <v>1</v>
      </c>
      <c r="U984">
        <v>1</v>
      </c>
      <c r="V984">
        <v>1</v>
      </c>
      <c r="W984">
        <v>1</v>
      </c>
      <c r="X984">
        <v>1</v>
      </c>
      <c r="Y984">
        <v>1</v>
      </c>
      <c r="Z984">
        <v>1</v>
      </c>
      <c r="AA984">
        <v>1</v>
      </c>
      <c r="AB984">
        <v>1</v>
      </c>
      <c r="AC984">
        <v>1</v>
      </c>
      <c r="AD984">
        <v>1</v>
      </c>
      <c r="AE984">
        <v>1</v>
      </c>
      <c r="AF984">
        <v>1</v>
      </c>
      <c r="AG984">
        <v>1</v>
      </c>
      <c r="AH984">
        <v>1</v>
      </c>
      <c r="AI984">
        <v>1</v>
      </c>
      <c r="AJ984">
        <v>1</v>
      </c>
      <c r="AK984">
        <v>1</v>
      </c>
      <c r="AL984">
        <v>0</v>
      </c>
      <c r="AM984" s="49" t="e">
        <v>#N/A</v>
      </c>
      <c r="AN984" s="49" t="e">
        <v>#N/A</v>
      </c>
      <c r="AO984" s="49" t="e">
        <v>#N/A</v>
      </c>
      <c r="AP984" s="49" t="e">
        <v>#N/A</v>
      </c>
      <c r="AQ984" s="49" t="e">
        <v>#N/A</v>
      </c>
      <c r="AR984" s="49" t="e">
        <v>#N/A</v>
      </c>
      <c r="AS984" s="49" t="e">
        <v>#N/A</v>
      </c>
      <c r="AT984" s="49" t="e">
        <v>#N/A</v>
      </c>
    </row>
    <row r="985" spans="1:46" x14ac:dyDescent="0.25">
      <c r="A985">
        <v>6</v>
      </c>
      <c r="B985" t="s">
        <v>292</v>
      </c>
      <c r="C985" t="s">
        <v>292</v>
      </c>
      <c r="D985" t="s">
        <v>293</v>
      </c>
      <c r="E985" t="s">
        <v>618</v>
      </c>
      <c r="F985" t="s">
        <v>619</v>
      </c>
      <c r="G985">
        <v>1</v>
      </c>
      <c r="H985">
        <v>1</v>
      </c>
      <c r="I985">
        <v>1</v>
      </c>
      <c r="J985">
        <v>1</v>
      </c>
      <c r="K985">
        <v>1</v>
      </c>
      <c r="L985">
        <v>1</v>
      </c>
      <c r="M985">
        <v>1</v>
      </c>
      <c r="N985">
        <v>1</v>
      </c>
      <c r="O985">
        <v>1</v>
      </c>
      <c r="P985">
        <v>1</v>
      </c>
      <c r="Q985">
        <v>1</v>
      </c>
      <c r="R985">
        <v>1</v>
      </c>
      <c r="S985">
        <v>1</v>
      </c>
      <c r="T985">
        <v>1</v>
      </c>
      <c r="U985">
        <v>1</v>
      </c>
      <c r="V985">
        <v>1</v>
      </c>
      <c r="W985">
        <v>1</v>
      </c>
      <c r="X985">
        <v>1</v>
      </c>
      <c r="Y985">
        <v>1</v>
      </c>
      <c r="Z985">
        <v>1</v>
      </c>
      <c r="AA985">
        <v>1</v>
      </c>
      <c r="AB985">
        <v>1</v>
      </c>
      <c r="AC985">
        <v>1</v>
      </c>
      <c r="AD985">
        <v>1</v>
      </c>
      <c r="AE985">
        <v>1</v>
      </c>
      <c r="AF985">
        <v>1</v>
      </c>
      <c r="AG985">
        <v>1</v>
      </c>
      <c r="AH985">
        <v>1</v>
      </c>
      <c r="AI985">
        <v>1</v>
      </c>
      <c r="AJ985">
        <v>1</v>
      </c>
      <c r="AK985">
        <v>1</v>
      </c>
      <c r="AL985">
        <v>1</v>
      </c>
      <c r="AM985" s="49" t="s">
        <v>293</v>
      </c>
      <c r="AN985" s="49" t="s">
        <v>14</v>
      </c>
      <c r="AO985" s="49" t="s">
        <v>500</v>
      </c>
      <c r="AP985" s="49" t="s">
        <v>505</v>
      </c>
      <c r="AQ985" s="49" t="s">
        <v>13</v>
      </c>
      <c r="AR985" s="49" t="s">
        <v>495</v>
      </c>
      <c r="AS985" s="49" t="s">
        <v>488</v>
      </c>
      <c r="AT985" s="49" t="s">
        <v>489</v>
      </c>
    </row>
    <row r="986" spans="1:46" x14ac:dyDescent="0.25">
      <c r="A986">
        <v>6</v>
      </c>
      <c r="B986" t="s">
        <v>493</v>
      </c>
      <c r="C986" t="s">
        <v>586</v>
      </c>
      <c r="D986" t="s">
        <v>587</v>
      </c>
      <c r="E986" t="s">
        <v>618</v>
      </c>
      <c r="F986" t="s">
        <v>619</v>
      </c>
      <c r="G986">
        <v>1</v>
      </c>
      <c r="H986">
        <v>1</v>
      </c>
      <c r="I986">
        <v>1</v>
      </c>
      <c r="J986">
        <v>1</v>
      </c>
      <c r="K986">
        <v>1</v>
      </c>
      <c r="L986">
        <v>1</v>
      </c>
      <c r="M986">
        <v>1</v>
      </c>
      <c r="N986">
        <v>1</v>
      </c>
      <c r="O986">
        <v>1</v>
      </c>
      <c r="P986">
        <v>1</v>
      </c>
      <c r="Q986">
        <v>1</v>
      </c>
      <c r="R986">
        <v>1</v>
      </c>
      <c r="S986">
        <v>1</v>
      </c>
      <c r="T986">
        <v>1</v>
      </c>
      <c r="U986">
        <v>1</v>
      </c>
      <c r="V986">
        <v>1</v>
      </c>
      <c r="W986">
        <v>1</v>
      </c>
      <c r="X986">
        <v>1</v>
      </c>
      <c r="Y986">
        <v>1</v>
      </c>
      <c r="Z986">
        <v>1</v>
      </c>
      <c r="AA986">
        <v>1</v>
      </c>
      <c r="AB986">
        <v>1</v>
      </c>
      <c r="AC986">
        <v>1</v>
      </c>
      <c r="AD986">
        <v>1</v>
      </c>
      <c r="AE986">
        <v>1</v>
      </c>
      <c r="AF986">
        <v>1</v>
      </c>
      <c r="AG986">
        <v>1</v>
      </c>
      <c r="AH986">
        <v>1</v>
      </c>
      <c r="AI986">
        <v>1</v>
      </c>
      <c r="AJ986">
        <v>1</v>
      </c>
      <c r="AK986">
        <v>1</v>
      </c>
      <c r="AL986">
        <v>1</v>
      </c>
      <c r="AM986" s="49" t="e">
        <v>#N/A</v>
      </c>
      <c r="AN986" s="49" t="e">
        <v>#N/A</v>
      </c>
      <c r="AO986" s="49" t="e">
        <v>#N/A</v>
      </c>
      <c r="AP986" s="49" t="e">
        <v>#N/A</v>
      </c>
      <c r="AQ986" s="49" t="e">
        <v>#N/A</v>
      </c>
      <c r="AR986" s="49" t="e">
        <v>#N/A</v>
      </c>
      <c r="AS986" s="49" t="e">
        <v>#N/A</v>
      </c>
      <c r="AT986" s="49" t="e">
        <v>#N/A</v>
      </c>
    </row>
    <row r="987" spans="1:46" x14ac:dyDescent="0.25">
      <c r="A987">
        <v>6</v>
      </c>
      <c r="B987" t="s">
        <v>493</v>
      </c>
      <c r="C987" t="s">
        <v>588</v>
      </c>
      <c r="D987" t="s">
        <v>589</v>
      </c>
      <c r="E987" t="s">
        <v>618</v>
      </c>
      <c r="F987" t="s">
        <v>619</v>
      </c>
      <c r="G987">
        <v>1</v>
      </c>
      <c r="H987">
        <v>1</v>
      </c>
      <c r="I987">
        <v>1</v>
      </c>
      <c r="J987">
        <v>1</v>
      </c>
      <c r="K987">
        <v>1</v>
      </c>
      <c r="L987">
        <v>1</v>
      </c>
      <c r="M987">
        <v>1</v>
      </c>
      <c r="N987">
        <v>1</v>
      </c>
      <c r="O987">
        <v>1</v>
      </c>
      <c r="P987">
        <v>1</v>
      </c>
      <c r="Q987">
        <v>1</v>
      </c>
      <c r="R987">
        <v>1</v>
      </c>
      <c r="S987">
        <v>1</v>
      </c>
      <c r="T987">
        <v>1</v>
      </c>
      <c r="U987">
        <v>1</v>
      </c>
      <c r="V987">
        <v>1</v>
      </c>
      <c r="W987">
        <v>1</v>
      </c>
      <c r="X987">
        <v>1</v>
      </c>
      <c r="Y987">
        <v>1</v>
      </c>
      <c r="Z987">
        <v>1</v>
      </c>
      <c r="AA987">
        <v>1</v>
      </c>
      <c r="AB987">
        <v>1</v>
      </c>
      <c r="AC987">
        <v>1</v>
      </c>
      <c r="AD987">
        <v>1</v>
      </c>
      <c r="AE987">
        <v>1</v>
      </c>
      <c r="AF987">
        <v>1</v>
      </c>
      <c r="AG987">
        <v>1</v>
      </c>
      <c r="AH987">
        <v>1</v>
      </c>
      <c r="AI987">
        <v>1</v>
      </c>
      <c r="AJ987">
        <v>1</v>
      </c>
      <c r="AK987">
        <v>1</v>
      </c>
      <c r="AL987">
        <v>1</v>
      </c>
      <c r="AM987" s="49" t="e">
        <v>#N/A</v>
      </c>
      <c r="AN987" s="49" t="e">
        <v>#N/A</v>
      </c>
      <c r="AO987" s="49" t="e">
        <v>#N/A</v>
      </c>
      <c r="AP987" s="49" t="e">
        <v>#N/A</v>
      </c>
      <c r="AQ987" s="49" t="e">
        <v>#N/A</v>
      </c>
      <c r="AR987" s="49" t="e">
        <v>#N/A</v>
      </c>
      <c r="AS987" s="49" t="e">
        <v>#N/A</v>
      </c>
      <c r="AT987" s="49" t="e">
        <v>#N/A</v>
      </c>
    </row>
    <row r="988" spans="1:46" x14ac:dyDescent="0.25">
      <c r="A988">
        <v>6</v>
      </c>
      <c r="B988" t="s">
        <v>493</v>
      </c>
      <c r="C988" t="s">
        <v>590</v>
      </c>
      <c r="D988" t="s">
        <v>591</v>
      </c>
      <c r="E988" t="s">
        <v>618</v>
      </c>
      <c r="F988" t="s">
        <v>619</v>
      </c>
      <c r="G988">
        <v>1</v>
      </c>
      <c r="H988">
        <v>1</v>
      </c>
      <c r="I988">
        <v>1</v>
      </c>
      <c r="J988">
        <v>1</v>
      </c>
      <c r="K988">
        <v>1</v>
      </c>
      <c r="L988">
        <v>1</v>
      </c>
      <c r="M988">
        <v>1</v>
      </c>
      <c r="N988">
        <v>1</v>
      </c>
      <c r="O988">
        <v>1</v>
      </c>
      <c r="P988">
        <v>1</v>
      </c>
      <c r="Q988">
        <v>1</v>
      </c>
      <c r="R988">
        <v>1</v>
      </c>
      <c r="S988">
        <v>1</v>
      </c>
      <c r="T988">
        <v>1</v>
      </c>
      <c r="U988">
        <v>1</v>
      </c>
      <c r="V988">
        <v>1</v>
      </c>
      <c r="W988">
        <v>1</v>
      </c>
      <c r="X988">
        <v>1</v>
      </c>
      <c r="Y988">
        <v>1</v>
      </c>
      <c r="Z988">
        <v>1</v>
      </c>
      <c r="AA988">
        <v>1</v>
      </c>
      <c r="AB988">
        <v>1</v>
      </c>
      <c r="AC988">
        <v>1</v>
      </c>
      <c r="AD988">
        <v>1</v>
      </c>
      <c r="AE988">
        <v>1</v>
      </c>
      <c r="AF988">
        <v>1</v>
      </c>
      <c r="AG988">
        <v>1</v>
      </c>
      <c r="AH988">
        <v>1</v>
      </c>
      <c r="AI988">
        <v>1</v>
      </c>
      <c r="AJ988">
        <v>1</v>
      </c>
      <c r="AK988">
        <v>1</v>
      </c>
      <c r="AL988">
        <v>1</v>
      </c>
      <c r="AM988" s="49" t="e">
        <v>#N/A</v>
      </c>
      <c r="AN988" s="49" t="e">
        <v>#N/A</v>
      </c>
      <c r="AO988" s="49" t="e">
        <v>#N/A</v>
      </c>
      <c r="AP988" s="49" t="e">
        <v>#N/A</v>
      </c>
      <c r="AQ988" s="49" t="e">
        <v>#N/A</v>
      </c>
      <c r="AR988" s="49" t="e">
        <v>#N/A</v>
      </c>
      <c r="AS988" s="49" t="e">
        <v>#N/A</v>
      </c>
      <c r="AT988" s="49" t="e">
        <v>#N/A</v>
      </c>
    </row>
    <row r="989" spans="1:46" x14ac:dyDescent="0.25">
      <c r="A989">
        <v>6</v>
      </c>
      <c r="B989" t="s">
        <v>493</v>
      </c>
      <c r="C989" t="s">
        <v>592</v>
      </c>
      <c r="D989" t="s">
        <v>593</v>
      </c>
      <c r="E989" t="s">
        <v>618</v>
      </c>
      <c r="F989" t="s">
        <v>619</v>
      </c>
      <c r="G989">
        <v>1</v>
      </c>
      <c r="H989">
        <v>1</v>
      </c>
      <c r="I989">
        <v>1</v>
      </c>
      <c r="J989">
        <v>1</v>
      </c>
      <c r="K989">
        <v>1</v>
      </c>
      <c r="L989">
        <v>1</v>
      </c>
      <c r="M989">
        <v>1</v>
      </c>
      <c r="N989">
        <v>1</v>
      </c>
      <c r="O989">
        <v>1</v>
      </c>
      <c r="P989">
        <v>1</v>
      </c>
      <c r="Q989">
        <v>1</v>
      </c>
      <c r="R989">
        <v>1</v>
      </c>
      <c r="S989">
        <v>1</v>
      </c>
      <c r="T989">
        <v>1</v>
      </c>
      <c r="U989">
        <v>1</v>
      </c>
      <c r="V989">
        <v>1</v>
      </c>
      <c r="W989">
        <v>1</v>
      </c>
      <c r="X989">
        <v>1</v>
      </c>
      <c r="Y989">
        <v>1</v>
      </c>
      <c r="Z989">
        <v>1</v>
      </c>
      <c r="AA989">
        <v>1</v>
      </c>
      <c r="AB989">
        <v>1</v>
      </c>
      <c r="AC989">
        <v>1</v>
      </c>
      <c r="AD989">
        <v>1</v>
      </c>
      <c r="AE989">
        <v>1</v>
      </c>
      <c r="AF989">
        <v>1</v>
      </c>
      <c r="AG989">
        <v>1</v>
      </c>
      <c r="AH989">
        <v>1</v>
      </c>
      <c r="AI989">
        <v>1</v>
      </c>
      <c r="AJ989">
        <v>1</v>
      </c>
      <c r="AK989">
        <v>1</v>
      </c>
      <c r="AL989">
        <v>1</v>
      </c>
      <c r="AM989" s="49" t="e">
        <v>#N/A</v>
      </c>
      <c r="AN989" s="49" t="e">
        <v>#N/A</v>
      </c>
      <c r="AO989" s="49" t="e">
        <v>#N/A</v>
      </c>
      <c r="AP989" s="49" t="e">
        <v>#N/A</v>
      </c>
      <c r="AQ989" s="49" t="e">
        <v>#N/A</v>
      </c>
      <c r="AR989" s="49" t="e">
        <v>#N/A</v>
      </c>
      <c r="AS989" s="49" t="e">
        <v>#N/A</v>
      </c>
      <c r="AT989" s="49" t="e">
        <v>#N/A</v>
      </c>
    </row>
    <row r="990" spans="1:46" x14ac:dyDescent="0.25">
      <c r="A990">
        <v>6</v>
      </c>
      <c r="B990" t="s">
        <v>300</v>
      </c>
      <c r="C990" t="s">
        <v>300</v>
      </c>
      <c r="D990" t="s">
        <v>423</v>
      </c>
      <c r="E990" t="s">
        <v>618</v>
      </c>
      <c r="F990" t="s">
        <v>619</v>
      </c>
      <c r="G990">
        <v>1</v>
      </c>
      <c r="H990">
        <v>1</v>
      </c>
      <c r="I990">
        <v>1</v>
      </c>
      <c r="J990">
        <v>1</v>
      </c>
      <c r="K990">
        <v>1</v>
      </c>
      <c r="L990">
        <v>1</v>
      </c>
      <c r="M990">
        <v>1</v>
      </c>
      <c r="N990">
        <v>1</v>
      </c>
      <c r="O990">
        <v>1</v>
      </c>
      <c r="P990">
        <v>1</v>
      </c>
      <c r="Q990">
        <v>1</v>
      </c>
      <c r="R990">
        <v>1</v>
      </c>
      <c r="S990">
        <v>1</v>
      </c>
      <c r="T990">
        <v>1</v>
      </c>
      <c r="U990">
        <v>1</v>
      </c>
      <c r="V990">
        <v>1</v>
      </c>
      <c r="W990">
        <v>1</v>
      </c>
      <c r="X990">
        <v>1</v>
      </c>
      <c r="Y990">
        <v>1</v>
      </c>
      <c r="Z990">
        <v>1</v>
      </c>
      <c r="AA990">
        <v>1</v>
      </c>
      <c r="AB990">
        <v>1</v>
      </c>
      <c r="AC990">
        <v>1</v>
      </c>
      <c r="AD990">
        <v>1</v>
      </c>
      <c r="AE990">
        <v>1</v>
      </c>
      <c r="AF990">
        <v>1</v>
      </c>
      <c r="AG990">
        <v>1</v>
      </c>
      <c r="AH990">
        <v>1</v>
      </c>
      <c r="AI990">
        <v>1</v>
      </c>
      <c r="AJ990">
        <v>1</v>
      </c>
      <c r="AK990">
        <v>1</v>
      </c>
      <c r="AL990">
        <v>0</v>
      </c>
      <c r="AM990" s="49" t="s">
        <v>423</v>
      </c>
      <c r="AN990" s="49" t="s">
        <v>14</v>
      </c>
      <c r="AO990" s="49" t="s">
        <v>485</v>
      </c>
      <c r="AP990" s="49" t="s">
        <v>505</v>
      </c>
      <c r="AQ990" s="49" t="s">
        <v>13</v>
      </c>
      <c r="AR990" s="49" t="s">
        <v>495</v>
      </c>
      <c r="AS990" s="49" t="s">
        <v>496</v>
      </c>
      <c r="AT990" s="49" t="s">
        <v>497</v>
      </c>
    </row>
    <row r="991" spans="1:46" x14ac:dyDescent="0.25">
      <c r="A991">
        <v>6</v>
      </c>
      <c r="B991" t="s">
        <v>493</v>
      </c>
      <c r="C991" t="s">
        <v>594</v>
      </c>
      <c r="D991" t="s">
        <v>595</v>
      </c>
      <c r="E991" t="s">
        <v>618</v>
      </c>
      <c r="F991" t="s">
        <v>619</v>
      </c>
      <c r="G991">
        <v>1</v>
      </c>
      <c r="H991">
        <v>1</v>
      </c>
      <c r="I991">
        <v>1</v>
      </c>
      <c r="J991">
        <v>1</v>
      </c>
      <c r="K991">
        <v>1</v>
      </c>
      <c r="L991">
        <v>1</v>
      </c>
      <c r="M991">
        <v>1</v>
      </c>
      <c r="N991">
        <v>1</v>
      </c>
      <c r="O991">
        <v>1</v>
      </c>
      <c r="P991">
        <v>1</v>
      </c>
      <c r="Q991">
        <v>1</v>
      </c>
      <c r="R991">
        <v>1</v>
      </c>
      <c r="S991">
        <v>1</v>
      </c>
      <c r="T991">
        <v>1</v>
      </c>
      <c r="U991">
        <v>1</v>
      </c>
      <c r="V991">
        <v>1</v>
      </c>
      <c r="W991">
        <v>1</v>
      </c>
      <c r="X991">
        <v>1</v>
      </c>
      <c r="Y991">
        <v>1</v>
      </c>
      <c r="Z991">
        <v>1</v>
      </c>
      <c r="AA991">
        <v>1</v>
      </c>
      <c r="AB991">
        <v>1</v>
      </c>
      <c r="AC991">
        <v>1</v>
      </c>
      <c r="AD991">
        <v>1</v>
      </c>
      <c r="AE991">
        <v>1</v>
      </c>
      <c r="AF991">
        <v>1</v>
      </c>
      <c r="AG991">
        <v>1</v>
      </c>
      <c r="AH991">
        <v>1</v>
      </c>
      <c r="AI991">
        <v>1</v>
      </c>
      <c r="AJ991">
        <v>1</v>
      </c>
      <c r="AK991">
        <v>1</v>
      </c>
      <c r="AL991">
        <v>0</v>
      </c>
      <c r="AM991" s="49" t="e">
        <v>#N/A</v>
      </c>
      <c r="AN991" s="49" t="e">
        <v>#N/A</v>
      </c>
      <c r="AO991" s="49" t="e">
        <v>#N/A</v>
      </c>
      <c r="AP991" s="49" t="e">
        <v>#N/A</v>
      </c>
      <c r="AQ991" s="49" t="e">
        <v>#N/A</v>
      </c>
      <c r="AR991" s="49" t="e">
        <v>#N/A</v>
      </c>
      <c r="AS991" s="49" t="e">
        <v>#N/A</v>
      </c>
      <c r="AT991" s="49" t="e">
        <v>#N/A</v>
      </c>
    </row>
    <row r="992" spans="1:46" x14ac:dyDescent="0.25">
      <c r="A992">
        <v>6</v>
      </c>
      <c r="B992" t="s">
        <v>493</v>
      </c>
      <c r="C992" t="s">
        <v>596</v>
      </c>
      <c r="D992" t="s">
        <v>597</v>
      </c>
      <c r="E992" t="s">
        <v>618</v>
      </c>
      <c r="F992" t="s">
        <v>619</v>
      </c>
      <c r="G992">
        <v>1</v>
      </c>
      <c r="H992">
        <v>1</v>
      </c>
      <c r="I992">
        <v>1</v>
      </c>
      <c r="J992">
        <v>1</v>
      </c>
      <c r="K992">
        <v>1</v>
      </c>
      <c r="L992">
        <v>1</v>
      </c>
      <c r="M992">
        <v>1</v>
      </c>
      <c r="N992">
        <v>1</v>
      </c>
      <c r="O992">
        <v>1</v>
      </c>
      <c r="P992">
        <v>1</v>
      </c>
      <c r="Q992">
        <v>1</v>
      </c>
      <c r="R992">
        <v>1</v>
      </c>
      <c r="S992">
        <v>1</v>
      </c>
      <c r="T992">
        <v>1</v>
      </c>
      <c r="U992">
        <v>1</v>
      </c>
      <c r="V992">
        <v>1</v>
      </c>
      <c r="W992">
        <v>1</v>
      </c>
      <c r="X992">
        <v>1</v>
      </c>
      <c r="Y992">
        <v>1</v>
      </c>
      <c r="Z992">
        <v>1</v>
      </c>
      <c r="AA992">
        <v>1</v>
      </c>
      <c r="AB992">
        <v>1</v>
      </c>
      <c r="AC992">
        <v>1</v>
      </c>
      <c r="AD992">
        <v>1</v>
      </c>
      <c r="AE992">
        <v>1</v>
      </c>
      <c r="AF992">
        <v>1</v>
      </c>
      <c r="AG992">
        <v>1</v>
      </c>
      <c r="AH992">
        <v>1</v>
      </c>
      <c r="AI992">
        <v>1</v>
      </c>
      <c r="AJ992">
        <v>1</v>
      </c>
      <c r="AK992">
        <v>1</v>
      </c>
      <c r="AL992">
        <v>0</v>
      </c>
      <c r="AM992" s="49" t="e">
        <v>#N/A</v>
      </c>
      <c r="AN992" s="49" t="e">
        <v>#N/A</v>
      </c>
      <c r="AO992" s="49" t="e">
        <v>#N/A</v>
      </c>
      <c r="AP992" s="49" t="e">
        <v>#N/A</v>
      </c>
      <c r="AQ992" s="49" t="e">
        <v>#N/A</v>
      </c>
      <c r="AR992" s="49" t="e">
        <v>#N/A</v>
      </c>
      <c r="AS992" s="49" t="e">
        <v>#N/A</v>
      </c>
      <c r="AT992" s="49" t="e">
        <v>#N/A</v>
      </c>
    </row>
    <row r="993" spans="1:46" x14ac:dyDescent="0.25">
      <c r="A993">
        <v>6</v>
      </c>
      <c r="B993" t="s">
        <v>493</v>
      </c>
      <c r="C993" t="s">
        <v>598</v>
      </c>
      <c r="D993" t="s">
        <v>599</v>
      </c>
      <c r="E993" t="s">
        <v>618</v>
      </c>
      <c r="F993" t="s">
        <v>619</v>
      </c>
      <c r="G993">
        <v>1</v>
      </c>
      <c r="H993">
        <v>1</v>
      </c>
      <c r="I993">
        <v>1</v>
      </c>
      <c r="J993">
        <v>1</v>
      </c>
      <c r="K993">
        <v>1</v>
      </c>
      <c r="L993">
        <v>1</v>
      </c>
      <c r="M993">
        <v>1</v>
      </c>
      <c r="N993">
        <v>1</v>
      </c>
      <c r="O993">
        <v>1</v>
      </c>
      <c r="P993">
        <v>1</v>
      </c>
      <c r="Q993">
        <v>1</v>
      </c>
      <c r="R993">
        <v>1</v>
      </c>
      <c r="S993">
        <v>1</v>
      </c>
      <c r="T993">
        <v>1</v>
      </c>
      <c r="U993">
        <v>1</v>
      </c>
      <c r="V993">
        <v>1</v>
      </c>
      <c r="W993">
        <v>1</v>
      </c>
      <c r="X993">
        <v>1</v>
      </c>
      <c r="Y993">
        <v>1</v>
      </c>
      <c r="Z993">
        <v>1</v>
      </c>
      <c r="AA993">
        <v>1</v>
      </c>
      <c r="AB993">
        <v>1</v>
      </c>
      <c r="AC993">
        <v>1</v>
      </c>
      <c r="AD993">
        <v>1</v>
      </c>
      <c r="AE993">
        <v>1</v>
      </c>
      <c r="AF993">
        <v>1</v>
      </c>
      <c r="AG993">
        <v>1</v>
      </c>
      <c r="AH993">
        <v>1</v>
      </c>
      <c r="AI993">
        <v>1</v>
      </c>
      <c r="AJ993">
        <v>1</v>
      </c>
      <c r="AK993">
        <v>1</v>
      </c>
      <c r="AL993">
        <v>0</v>
      </c>
      <c r="AM993" s="49" t="e">
        <v>#N/A</v>
      </c>
      <c r="AN993" s="49" t="e">
        <v>#N/A</v>
      </c>
      <c r="AO993" s="49" t="e">
        <v>#N/A</v>
      </c>
      <c r="AP993" s="49" t="e">
        <v>#N/A</v>
      </c>
      <c r="AQ993" s="49" t="e">
        <v>#N/A</v>
      </c>
      <c r="AR993" s="49" t="e">
        <v>#N/A</v>
      </c>
      <c r="AS993" s="49" t="e">
        <v>#N/A</v>
      </c>
      <c r="AT993" s="49" t="e">
        <v>#N/A</v>
      </c>
    </row>
    <row r="994" spans="1:46" x14ac:dyDescent="0.25">
      <c r="A994">
        <v>6</v>
      </c>
      <c r="B994" t="s">
        <v>301</v>
      </c>
      <c r="C994" t="s">
        <v>301</v>
      </c>
      <c r="D994" t="s">
        <v>302</v>
      </c>
      <c r="E994" t="s">
        <v>618</v>
      </c>
      <c r="F994" t="s">
        <v>619</v>
      </c>
      <c r="G994">
        <v>1</v>
      </c>
      <c r="H994">
        <v>1</v>
      </c>
      <c r="I994">
        <v>1</v>
      </c>
      <c r="J994">
        <v>1</v>
      </c>
      <c r="K994">
        <v>1</v>
      </c>
      <c r="L994">
        <v>1</v>
      </c>
      <c r="M994">
        <v>1</v>
      </c>
      <c r="N994">
        <v>1</v>
      </c>
      <c r="O994">
        <v>1</v>
      </c>
      <c r="P994">
        <v>1</v>
      </c>
      <c r="Q994">
        <v>1</v>
      </c>
      <c r="R994">
        <v>1</v>
      </c>
      <c r="S994">
        <v>1</v>
      </c>
      <c r="T994">
        <v>1</v>
      </c>
      <c r="U994">
        <v>1</v>
      </c>
      <c r="V994">
        <v>1</v>
      </c>
      <c r="W994">
        <v>1</v>
      </c>
      <c r="X994">
        <v>1</v>
      </c>
      <c r="Y994">
        <v>1</v>
      </c>
      <c r="Z994">
        <v>1</v>
      </c>
      <c r="AA994">
        <v>1</v>
      </c>
      <c r="AB994">
        <v>1</v>
      </c>
      <c r="AC994">
        <v>1</v>
      </c>
      <c r="AD994">
        <v>1</v>
      </c>
      <c r="AE994">
        <v>1</v>
      </c>
      <c r="AF994">
        <v>1</v>
      </c>
      <c r="AG994">
        <v>1</v>
      </c>
      <c r="AH994">
        <v>1</v>
      </c>
      <c r="AI994">
        <v>1</v>
      </c>
      <c r="AJ994">
        <v>1</v>
      </c>
      <c r="AK994">
        <v>1</v>
      </c>
      <c r="AL994">
        <v>0</v>
      </c>
      <c r="AM994" s="49" t="s">
        <v>302</v>
      </c>
      <c r="AN994" s="49" t="s">
        <v>14</v>
      </c>
      <c r="AO994" s="49" t="s">
        <v>485</v>
      </c>
      <c r="AP994" s="49" t="s">
        <v>494</v>
      </c>
      <c r="AQ994" s="49" t="s">
        <v>11</v>
      </c>
      <c r="AR994" s="49" t="s">
        <v>487</v>
      </c>
      <c r="AS994" s="49" t="s">
        <v>488</v>
      </c>
      <c r="AT994" s="49" t="s">
        <v>489</v>
      </c>
    </row>
    <row r="995" spans="1:46" x14ac:dyDescent="0.25">
      <c r="A995">
        <v>6</v>
      </c>
      <c r="B995" t="s">
        <v>303</v>
      </c>
      <c r="C995" t="s">
        <v>303</v>
      </c>
      <c r="D995" t="s">
        <v>304</v>
      </c>
      <c r="E995" t="s">
        <v>618</v>
      </c>
      <c r="F995" t="s">
        <v>619</v>
      </c>
      <c r="G995">
        <v>1</v>
      </c>
      <c r="H995">
        <v>1</v>
      </c>
      <c r="I995">
        <v>1</v>
      </c>
      <c r="J995">
        <v>1</v>
      </c>
      <c r="K995">
        <v>1</v>
      </c>
      <c r="L995">
        <v>1</v>
      </c>
      <c r="M995">
        <v>1</v>
      </c>
      <c r="N995">
        <v>1</v>
      </c>
      <c r="O995">
        <v>1</v>
      </c>
      <c r="P995">
        <v>1</v>
      </c>
      <c r="Q995">
        <v>1</v>
      </c>
      <c r="R995">
        <v>1</v>
      </c>
      <c r="S995">
        <v>1</v>
      </c>
      <c r="T995">
        <v>1</v>
      </c>
      <c r="U995">
        <v>1</v>
      </c>
      <c r="V995">
        <v>1</v>
      </c>
      <c r="W995">
        <v>1</v>
      </c>
      <c r="X995">
        <v>1</v>
      </c>
      <c r="Y995">
        <v>1</v>
      </c>
      <c r="Z995">
        <v>1</v>
      </c>
      <c r="AA995">
        <v>1</v>
      </c>
      <c r="AB995">
        <v>1</v>
      </c>
      <c r="AC995">
        <v>1</v>
      </c>
      <c r="AD995">
        <v>1</v>
      </c>
      <c r="AE995">
        <v>1</v>
      </c>
      <c r="AF995">
        <v>1</v>
      </c>
      <c r="AG995">
        <v>1</v>
      </c>
      <c r="AH995">
        <v>1</v>
      </c>
      <c r="AI995">
        <v>1</v>
      </c>
      <c r="AJ995">
        <v>1</v>
      </c>
      <c r="AK995">
        <v>1</v>
      </c>
      <c r="AL995">
        <v>0</v>
      </c>
      <c r="AM995" s="49" t="s">
        <v>304</v>
      </c>
      <c r="AN995" s="49" t="s">
        <v>14</v>
      </c>
      <c r="AO995" s="49" t="s">
        <v>507</v>
      </c>
      <c r="AP995" s="49" t="s">
        <v>501</v>
      </c>
      <c r="AQ995" s="49" t="s">
        <v>10</v>
      </c>
      <c r="AR995" s="49" t="s">
        <v>487</v>
      </c>
      <c r="AS995" s="49" t="s">
        <v>488</v>
      </c>
      <c r="AT995" s="49" t="s">
        <v>489</v>
      </c>
    </row>
    <row r="996" spans="1:46" x14ac:dyDescent="0.25">
      <c r="A996">
        <v>6</v>
      </c>
      <c r="B996" t="s">
        <v>319</v>
      </c>
      <c r="C996" t="s">
        <v>319</v>
      </c>
      <c r="D996" t="s">
        <v>320</v>
      </c>
      <c r="E996" t="s">
        <v>618</v>
      </c>
      <c r="F996" t="s">
        <v>619</v>
      </c>
      <c r="G996">
        <v>1</v>
      </c>
      <c r="H996">
        <v>1</v>
      </c>
      <c r="I996">
        <v>1</v>
      </c>
      <c r="J996">
        <v>1</v>
      </c>
      <c r="K996">
        <v>1</v>
      </c>
      <c r="L996">
        <v>1</v>
      </c>
      <c r="M996">
        <v>1</v>
      </c>
      <c r="N996">
        <v>1</v>
      </c>
      <c r="O996">
        <v>1</v>
      </c>
      <c r="P996">
        <v>1</v>
      </c>
      <c r="Q996">
        <v>1</v>
      </c>
      <c r="R996">
        <v>1</v>
      </c>
      <c r="S996">
        <v>1</v>
      </c>
      <c r="T996">
        <v>1</v>
      </c>
      <c r="U996">
        <v>1</v>
      </c>
      <c r="V996">
        <v>1</v>
      </c>
      <c r="W996">
        <v>1</v>
      </c>
      <c r="X996">
        <v>1</v>
      </c>
      <c r="Y996">
        <v>1</v>
      </c>
      <c r="Z996">
        <v>1</v>
      </c>
      <c r="AA996">
        <v>1</v>
      </c>
      <c r="AB996">
        <v>1</v>
      </c>
      <c r="AC996">
        <v>1</v>
      </c>
      <c r="AD996">
        <v>1</v>
      </c>
      <c r="AE996">
        <v>1</v>
      </c>
      <c r="AF996">
        <v>1</v>
      </c>
      <c r="AG996">
        <v>1</v>
      </c>
      <c r="AH996">
        <v>1</v>
      </c>
      <c r="AI996">
        <v>1</v>
      </c>
      <c r="AJ996">
        <v>1</v>
      </c>
      <c r="AK996">
        <v>1</v>
      </c>
      <c r="AL996">
        <v>0</v>
      </c>
      <c r="AM996" s="49" t="s">
        <v>320</v>
      </c>
      <c r="AN996" s="49" t="s">
        <v>14</v>
      </c>
      <c r="AO996" s="49" t="s">
        <v>506</v>
      </c>
      <c r="AP996" s="49" t="s">
        <v>501</v>
      </c>
      <c r="AQ996" s="49" t="s">
        <v>10</v>
      </c>
      <c r="AR996" s="49" t="s">
        <v>487</v>
      </c>
      <c r="AS996" s="49" t="s">
        <v>488</v>
      </c>
      <c r="AT996" s="49" t="s">
        <v>489</v>
      </c>
    </row>
    <row r="997" spans="1:46" x14ac:dyDescent="0.25">
      <c r="A997">
        <v>6</v>
      </c>
      <c r="B997" t="s">
        <v>115</v>
      </c>
      <c r="C997" t="s">
        <v>115</v>
      </c>
      <c r="D997" t="s">
        <v>600</v>
      </c>
      <c r="E997" t="s">
        <v>618</v>
      </c>
      <c r="F997" t="s">
        <v>619</v>
      </c>
      <c r="G997">
        <v>1</v>
      </c>
      <c r="H997">
        <v>1</v>
      </c>
      <c r="I997">
        <v>1</v>
      </c>
      <c r="J997">
        <v>1</v>
      </c>
      <c r="K997">
        <v>1</v>
      </c>
      <c r="L997">
        <v>1</v>
      </c>
      <c r="M997">
        <v>1</v>
      </c>
      <c r="N997">
        <v>1</v>
      </c>
      <c r="O997">
        <v>1</v>
      </c>
      <c r="P997">
        <v>1</v>
      </c>
      <c r="Q997">
        <v>1</v>
      </c>
      <c r="R997">
        <v>1</v>
      </c>
      <c r="S997">
        <v>1</v>
      </c>
      <c r="T997">
        <v>1</v>
      </c>
      <c r="U997">
        <v>1</v>
      </c>
      <c r="V997">
        <v>1</v>
      </c>
      <c r="W997">
        <v>1</v>
      </c>
      <c r="X997">
        <v>1</v>
      </c>
      <c r="Y997">
        <v>1</v>
      </c>
      <c r="Z997">
        <v>1</v>
      </c>
      <c r="AA997">
        <v>1</v>
      </c>
      <c r="AB997">
        <v>1</v>
      </c>
      <c r="AC997">
        <v>1</v>
      </c>
      <c r="AD997">
        <v>1</v>
      </c>
      <c r="AE997">
        <v>1</v>
      </c>
      <c r="AF997">
        <v>1</v>
      </c>
      <c r="AG997">
        <v>1</v>
      </c>
      <c r="AH997">
        <v>1</v>
      </c>
      <c r="AI997">
        <v>1</v>
      </c>
      <c r="AJ997">
        <v>1</v>
      </c>
      <c r="AK997">
        <v>1</v>
      </c>
      <c r="AL997">
        <v>0</v>
      </c>
      <c r="AM997" s="49" t="s">
        <v>116</v>
      </c>
      <c r="AN997" s="49" t="s">
        <v>14</v>
      </c>
      <c r="AO997" s="49" t="s">
        <v>485</v>
      </c>
      <c r="AP997" s="49" t="s">
        <v>501</v>
      </c>
      <c r="AQ997" s="49" t="s">
        <v>11</v>
      </c>
      <c r="AR997" s="49" t="s">
        <v>487</v>
      </c>
      <c r="AS997" s="49" t="s">
        <v>488</v>
      </c>
      <c r="AT997" s="49" t="s">
        <v>489</v>
      </c>
    </row>
    <row r="998" spans="1:46" x14ac:dyDescent="0.25">
      <c r="A998">
        <v>6</v>
      </c>
      <c r="B998" t="s">
        <v>305</v>
      </c>
      <c r="C998" t="s">
        <v>305</v>
      </c>
      <c r="D998" t="s">
        <v>306</v>
      </c>
      <c r="E998" t="s">
        <v>618</v>
      </c>
      <c r="F998" t="s">
        <v>619</v>
      </c>
      <c r="G998">
        <v>1</v>
      </c>
      <c r="H998">
        <v>1</v>
      </c>
      <c r="I998">
        <v>1</v>
      </c>
      <c r="J998">
        <v>1</v>
      </c>
      <c r="K998">
        <v>1</v>
      </c>
      <c r="L998">
        <v>1</v>
      </c>
      <c r="M998">
        <v>1</v>
      </c>
      <c r="N998">
        <v>1</v>
      </c>
      <c r="O998">
        <v>1</v>
      </c>
      <c r="P998">
        <v>1</v>
      </c>
      <c r="Q998">
        <v>1</v>
      </c>
      <c r="R998">
        <v>1</v>
      </c>
      <c r="S998">
        <v>1</v>
      </c>
      <c r="T998">
        <v>1</v>
      </c>
      <c r="U998">
        <v>1</v>
      </c>
      <c r="V998">
        <v>1</v>
      </c>
      <c r="W998">
        <v>1</v>
      </c>
      <c r="X998">
        <v>1</v>
      </c>
      <c r="Y998">
        <v>1</v>
      </c>
      <c r="Z998">
        <v>1</v>
      </c>
      <c r="AA998">
        <v>1</v>
      </c>
      <c r="AB998">
        <v>1</v>
      </c>
      <c r="AC998">
        <v>1</v>
      </c>
      <c r="AD998">
        <v>1</v>
      </c>
      <c r="AE998">
        <v>1</v>
      </c>
      <c r="AF998">
        <v>1</v>
      </c>
      <c r="AG998">
        <v>1</v>
      </c>
      <c r="AH998">
        <v>1</v>
      </c>
      <c r="AI998">
        <v>1</v>
      </c>
      <c r="AJ998">
        <v>1</v>
      </c>
      <c r="AK998">
        <v>1</v>
      </c>
      <c r="AL998">
        <v>0</v>
      </c>
      <c r="AM998" s="49" t="s">
        <v>306</v>
      </c>
      <c r="AN998" s="49" t="s">
        <v>14</v>
      </c>
      <c r="AO998" s="49" t="s">
        <v>506</v>
      </c>
      <c r="AP998" s="49" t="s">
        <v>501</v>
      </c>
      <c r="AQ998" s="49" t="s">
        <v>10</v>
      </c>
      <c r="AR998" s="49" t="s">
        <v>487</v>
      </c>
      <c r="AS998" s="49" t="s">
        <v>488</v>
      </c>
      <c r="AT998" s="49" t="s">
        <v>489</v>
      </c>
    </row>
    <row r="999" spans="1:46" x14ac:dyDescent="0.25">
      <c r="A999">
        <v>6</v>
      </c>
      <c r="B999" t="s">
        <v>307</v>
      </c>
      <c r="C999" t="s">
        <v>307</v>
      </c>
      <c r="D999" t="s">
        <v>308</v>
      </c>
      <c r="E999" t="s">
        <v>618</v>
      </c>
      <c r="F999" t="s">
        <v>619</v>
      </c>
      <c r="G999">
        <v>1</v>
      </c>
      <c r="H999">
        <v>1</v>
      </c>
      <c r="I999">
        <v>1</v>
      </c>
      <c r="J999">
        <v>1</v>
      </c>
      <c r="K999">
        <v>1</v>
      </c>
      <c r="L999">
        <v>1</v>
      </c>
      <c r="M999">
        <v>1</v>
      </c>
      <c r="N999">
        <v>1</v>
      </c>
      <c r="O999">
        <v>1</v>
      </c>
      <c r="P999">
        <v>1</v>
      </c>
      <c r="Q999">
        <v>1</v>
      </c>
      <c r="R999">
        <v>1</v>
      </c>
      <c r="S999">
        <v>1</v>
      </c>
      <c r="T999">
        <v>1</v>
      </c>
      <c r="U999">
        <v>1</v>
      </c>
      <c r="V999">
        <v>1</v>
      </c>
      <c r="W999">
        <v>1</v>
      </c>
      <c r="X999">
        <v>1</v>
      </c>
      <c r="Y999">
        <v>1</v>
      </c>
      <c r="Z999">
        <v>1</v>
      </c>
      <c r="AA999">
        <v>1</v>
      </c>
      <c r="AB999">
        <v>1</v>
      </c>
      <c r="AC999">
        <v>1</v>
      </c>
      <c r="AD999">
        <v>1</v>
      </c>
      <c r="AE999">
        <v>1</v>
      </c>
      <c r="AF999">
        <v>1</v>
      </c>
      <c r="AG999">
        <v>1</v>
      </c>
      <c r="AH999">
        <v>1</v>
      </c>
      <c r="AI999">
        <v>1</v>
      </c>
      <c r="AJ999">
        <v>1</v>
      </c>
      <c r="AK999">
        <v>1</v>
      </c>
      <c r="AL999">
        <v>0</v>
      </c>
      <c r="AM999" s="49" t="s">
        <v>308</v>
      </c>
      <c r="AN999" s="49" t="s">
        <v>14</v>
      </c>
      <c r="AO999" s="49" t="s">
        <v>485</v>
      </c>
      <c r="AP999" s="49" t="s">
        <v>494</v>
      </c>
      <c r="AQ999" s="49" t="s">
        <v>11</v>
      </c>
      <c r="AR999" s="49" t="s">
        <v>487</v>
      </c>
      <c r="AS999" s="49" t="s">
        <v>488</v>
      </c>
      <c r="AT999" s="49" t="s">
        <v>489</v>
      </c>
    </row>
    <row r="1000" spans="1:46" x14ac:dyDescent="0.25">
      <c r="A1000">
        <v>6</v>
      </c>
      <c r="B1000" t="s">
        <v>313</v>
      </c>
      <c r="C1000" t="s">
        <v>313</v>
      </c>
      <c r="D1000" t="s">
        <v>314</v>
      </c>
      <c r="E1000" t="s">
        <v>618</v>
      </c>
      <c r="F1000" t="s">
        <v>619</v>
      </c>
      <c r="G1000">
        <v>1</v>
      </c>
      <c r="H1000">
        <v>1</v>
      </c>
      <c r="I1000">
        <v>1</v>
      </c>
      <c r="J1000">
        <v>1</v>
      </c>
      <c r="K1000">
        <v>1</v>
      </c>
      <c r="L1000">
        <v>1</v>
      </c>
      <c r="M1000">
        <v>1</v>
      </c>
      <c r="N1000">
        <v>1</v>
      </c>
      <c r="O1000">
        <v>1</v>
      </c>
      <c r="P1000">
        <v>1</v>
      </c>
      <c r="Q1000">
        <v>1</v>
      </c>
      <c r="R1000">
        <v>1</v>
      </c>
      <c r="S1000">
        <v>1</v>
      </c>
      <c r="T1000">
        <v>1</v>
      </c>
      <c r="U1000">
        <v>1</v>
      </c>
      <c r="V1000">
        <v>1</v>
      </c>
      <c r="W1000">
        <v>1</v>
      </c>
      <c r="X1000">
        <v>1</v>
      </c>
      <c r="Y1000">
        <v>1</v>
      </c>
      <c r="Z1000">
        <v>1</v>
      </c>
      <c r="AA1000">
        <v>1</v>
      </c>
      <c r="AB1000">
        <v>1</v>
      </c>
      <c r="AC1000">
        <v>1</v>
      </c>
      <c r="AD1000">
        <v>1</v>
      </c>
      <c r="AE1000">
        <v>1</v>
      </c>
      <c r="AF1000">
        <v>1</v>
      </c>
      <c r="AG1000">
        <v>1</v>
      </c>
      <c r="AH1000">
        <v>1</v>
      </c>
      <c r="AI1000">
        <v>1</v>
      </c>
      <c r="AJ1000">
        <v>1</v>
      </c>
      <c r="AK1000">
        <v>1</v>
      </c>
      <c r="AL1000">
        <v>1</v>
      </c>
      <c r="AM1000" s="49" t="s">
        <v>314</v>
      </c>
      <c r="AN1000" s="49" t="s">
        <v>14</v>
      </c>
      <c r="AO1000" s="49" t="s">
        <v>500</v>
      </c>
      <c r="AP1000" s="49" t="s">
        <v>505</v>
      </c>
      <c r="AQ1000" s="49" t="s">
        <v>13</v>
      </c>
      <c r="AR1000" s="49" t="s">
        <v>487</v>
      </c>
      <c r="AS1000" s="49" t="s">
        <v>488</v>
      </c>
      <c r="AT1000" s="49" t="s">
        <v>489</v>
      </c>
    </row>
    <row r="1001" spans="1:46" x14ac:dyDescent="0.25">
      <c r="A1001">
        <v>6</v>
      </c>
      <c r="B1001" t="s">
        <v>317</v>
      </c>
      <c r="C1001" t="s">
        <v>317</v>
      </c>
      <c r="D1001" t="s">
        <v>318</v>
      </c>
      <c r="E1001" t="s">
        <v>618</v>
      </c>
      <c r="F1001" t="s">
        <v>619</v>
      </c>
      <c r="G1001">
        <v>1</v>
      </c>
      <c r="H1001">
        <v>1</v>
      </c>
      <c r="I1001">
        <v>1</v>
      </c>
      <c r="J1001">
        <v>1</v>
      </c>
      <c r="K1001">
        <v>1</v>
      </c>
      <c r="L1001">
        <v>1</v>
      </c>
      <c r="M1001">
        <v>1</v>
      </c>
      <c r="N1001">
        <v>1</v>
      </c>
      <c r="O1001">
        <v>1</v>
      </c>
      <c r="P1001">
        <v>1</v>
      </c>
      <c r="Q1001">
        <v>1</v>
      </c>
      <c r="R1001">
        <v>1</v>
      </c>
      <c r="S1001">
        <v>1</v>
      </c>
      <c r="T1001">
        <v>1</v>
      </c>
      <c r="U1001">
        <v>1</v>
      </c>
      <c r="V1001">
        <v>1</v>
      </c>
      <c r="W1001">
        <v>1</v>
      </c>
      <c r="X1001">
        <v>1</v>
      </c>
      <c r="Y1001">
        <v>1</v>
      </c>
      <c r="Z1001">
        <v>1</v>
      </c>
      <c r="AA1001">
        <v>1</v>
      </c>
      <c r="AB1001">
        <v>1</v>
      </c>
      <c r="AC1001">
        <v>1</v>
      </c>
      <c r="AD1001">
        <v>1</v>
      </c>
      <c r="AE1001">
        <v>1</v>
      </c>
      <c r="AF1001">
        <v>1</v>
      </c>
      <c r="AG1001">
        <v>1</v>
      </c>
      <c r="AH1001">
        <v>1</v>
      </c>
      <c r="AI1001">
        <v>1</v>
      </c>
      <c r="AJ1001">
        <v>1</v>
      </c>
      <c r="AK1001">
        <v>1</v>
      </c>
      <c r="AL1001">
        <v>1</v>
      </c>
      <c r="AM1001" s="49" t="s">
        <v>318</v>
      </c>
      <c r="AN1001" s="49" t="s">
        <v>14</v>
      </c>
      <c r="AO1001" s="49" t="s">
        <v>500</v>
      </c>
      <c r="AP1001" s="49" t="s">
        <v>505</v>
      </c>
      <c r="AQ1001" s="49" t="s">
        <v>13</v>
      </c>
      <c r="AR1001" s="49" t="s">
        <v>487</v>
      </c>
      <c r="AS1001" s="49" t="s">
        <v>488</v>
      </c>
      <c r="AT1001" s="49" t="s">
        <v>489</v>
      </c>
    </row>
    <row r="1002" spans="1:46" x14ac:dyDescent="0.25">
      <c r="A1002">
        <v>6</v>
      </c>
      <c r="B1002" t="s">
        <v>321</v>
      </c>
      <c r="C1002" t="s">
        <v>321</v>
      </c>
      <c r="D1002" t="s">
        <v>424</v>
      </c>
      <c r="E1002" t="s">
        <v>618</v>
      </c>
      <c r="F1002" t="s">
        <v>619</v>
      </c>
      <c r="G1002">
        <v>1</v>
      </c>
      <c r="H1002">
        <v>1</v>
      </c>
      <c r="I1002">
        <v>1</v>
      </c>
      <c r="J1002">
        <v>1</v>
      </c>
      <c r="K1002">
        <v>1</v>
      </c>
      <c r="L1002">
        <v>1</v>
      </c>
      <c r="M1002">
        <v>1</v>
      </c>
      <c r="N1002">
        <v>1</v>
      </c>
      <c r="O1002">
        <v>1</v>
      </c>
      <c r="P1002">
        <v>1</v>
      </c>
      <c r="Q1002">
        <v>1</v>
      </c>
      <c r="R1002">
        <v>1</v>
      </c>
      <c r="S1002">
        <v>1</v>
      </c>
      <c r="T1002">
        <v>1</v>
      </c>
      <c r="U1002">
        <v>1</v>
      </c>
      <c r="V1002">
        <v>1</v>
      </c>
      <c r="W1002">
        <v>1</v>
      </c>
      <c r="X1002">
        <v>1</v>
      </c>
      <c r="Y1002">
        <v>1</v>
      </c>
      <c r="Z1002">
        <v>1</v>
      </c>
      <c r="AA1002">
        <v>1</v>
      </c>
      <c r="AB1002">
        <v>1</v>
      </c>
      <c r="AC1002">
        <v>1</v>
      </c>
      <c r="AD1002">
        <v>1</v>
      </c>
      <c r="AE1002">
        <v>1</v>
      </c>
      <c r="AF1002">
        <v>1</v>
      </c>
      <c r="AG1002">
        <v>1</v>
      </c>
      <c r="AH1002">
        <v>1</v>
      </c>
      <c r="AI1002">
        <v>1</v>
      </c>
      <c r="AJ1002">
        <v>1</v>
      </c>
      <c r="AK1002">
        <v>1</v>
      </c>
      <c r="AL1002">
        <v>0</v>
      </c>
      <c r="AM1002" s="49" t="s">
        <v>424</v>
      </c>
      <c r="AN1002" s="49" t="s">
        <v>14</v>
      </c>
      <c r="AO1002" s="49" t="s">
        <v>485</v>
      </c>
      <c r="AP1002" s="49" t="s">
        <v>505</v>
      </c>
      <c r="AQ1002" s="49" t="s">
        <v>13</v>
      </c>
      <c r="AR1002" s="49" t="s">
        <v>495</v>
      </c>
      <c r="AS1002" s="49" t="s">
        <v>496</v>
      </c>
      <c r="AT1002" s="49" t="s">
        <v>497</v>
      </c>
    </row>
    <row r="1003" spans="1:46" x14ac:dyDescent="0.25">
      <c r="A1003">
        <v>6</v>
      </c>
      <c r="B1003" t="s">
        <v>253</v>
      </c>
      <c r="C1003" t="s">
        <v>253</v>
      </c>
      <c r="D1003" t="s">
        <v>601</v>
      </c>
      <c r="E1003" t="s">
        <v>618</v>
      </c>
      <c r="F1003" t="s">
        <v>619</v>
      </c>
      <c r="G1003">
        <v>1</v>
      </c>
      <c r="H1003">
        <v>1</v>
      </c>
      <c r="I1003">
        <v>1</v>
      </c>
      <c r="J1003">
        <v>1</v>
      </c>
      <c r="K1003">
        <v>1</v>
      </c>
      <c r="L1003">
        <v>1</v>
      </c>
      <c r="M1003">
        <v>1</v>
      </c>
      <c r="N1003">
        <v>1</v>
      </c>
      <c r="O1003">
        <v>1</v>
      </c>
      <c r="P1003">
        <v>1</v>
      </c>
      <c r="Q1003">
        <v>1</v>
      </c>
      <c r="R1003">
        <v>1</v>
      </c>
      <c r="S1003">
        <v>1</v>
      </c>
      <c r="T1003">
        <v>1</v>
      </c>
      <c r="U1003">
        <v>1</v>
      </c>
      <c r="V1003">
        <v>1</v>
      </c>
      <c r="W1003">
        <v>1</v>
      </c>
      <c r="X1003">
        <v>1</v>
      </c>
      <c r="Y1003">
        <v>1</v>
      </c>
      <c r="Z1003">
        <v>1</v>
      </c>
      <c r="AA1003">
        <v>1</v>
      </c>
      <c r="AB1003">
        <v>1</v>
      </c>
      <c r="AC1003">
        <v>1</v>
      </c>
      <c r="AD1003">
        <v>1</v>
      </c>
      <c r="AE1003">
        <v>1</v>
      </c>
      <c r="AF1003">
        <v>1</v>
      </c>
      <c r="AG1003">
        <v>1</v>
      </c>
      <c r="AH1003">
        <v>1</v>
      </c>
      <c r="AI1003">
        <v>1</v>
      </c>
      <c r="AJ1003">
        <v>1</v>
      </c>
      <c r="AK1003">
        <v>1</v>
      </c>
      <c r="AL1003">
        <v>1</v>
      </c>
      <c r="AM1003" s="49" t="s">
        <v>254</v>
      </c>
      <c r="AN1003" s="49" t="s">
        <v>14</v>
      </c>
      <c r="AO1003" s="49" t="s">
        <v>500</v>
      </c>
      <c r="AP1003" s="49" t="s">
        <v>501</v>
      </c>
      <c r="AQ1003" s="49" t="s">
        <v>502</v>
      </c>
      <c r="AR1003" s="49" t="s">
        <v>487</v>
      </c>
      <c r="AS1003" s="49" t="s">
        <v>488</v>
      </c>
      <c r="AT1003" s="49" t="s">
        <v>489</v>
      </c>
    </row>
    <row r="1004" spans="1:46" x14ac:dyDescent="0.25">
      <c r="A1004">
        <v>6</v>
      </c>
      <c r="B1004" t="s">
        <v>263</v>
      </c>
      <c r="C1004" t="s">
        <v>263</v>
      </c>
      <c r="D1004" t="s">
        <v>602</v>
      </c>
      <c r="E1004" t="s">
        <v>618</v>
      </c>
      <c r="F1004" t="s">
        <v>619</v>
      </c>
      <c r="G1004">
        <v>1</v>
      </c>
      <c r="H1004">
        <v>1</v>
      </c>
      <c r="I1004">
        <v>1</v>
      </c>
      <c r="J1004">
        <v>1</v>
      </c>
      <c r="K1004">
        <v>1</v>
      </c>
      <c r="L1004">
        <v>1</v>
      </c>
      <c r="M1004">
        <v>1</v>
      </c>
      <c r="N1004">
        <v>1</v>
      </c>
      <c r="O1004">
        <v>1</v>
      </c>
      <c r="P1004">
        <v>1</v>
      </c>
      <c r="Q1004">
        <v>1</v>
      </c>
      <c r="R1004">
        <v>1</v>
      </c>
      <c r="S1004">
        <v>1</v>
      </c>
      <c r="T1004">
        <v>1</v>
      </c>
      <c r="U1004">
        <v>1</v>
      </c>
      <c r="V1004">
        <v>1</v>
      </c>
      <c r="W1004">
        <v>1</v>
      </c>
      <c r="X1004">
        <v>1</v>
      </c>
      <c r="Y1004">
        <v>1</v>
      </c>
      <c r="Z1004">
        <v>1</v>
      </c>
      <c r="AA1004">
        <v>1</v>
      </c>
      <c r="AB1004">
        <v>1</v>
      </c>
      <c r="AC1004">
        <v>1</v>
      </c>
      <c r="AD1004">
        <v>1</v>
      </c>
      <c r="AE1004">
        <v>1</v>
      </c>
      <c r="AF1004">
        <v>1</v>
      </c>
      <c r="AG1004">
        <v>1</v>
      </c>
      <c r="AH1004">
        <v>1</v>
      </c>
      <c r="AI1004">
        <v>1</v>
      </c>
      <c r="AJ1004">
        <v>1</v>
      </c>
      <c r="AK1004">
        <v>1</v>
      </c>
      <c r="AL1004">
        <v>1</v>
      </c>
      <c r="AM1004" s="49" t="s">
        <v>264</v>
      </c>
      <c r="AN1004" s="49" t="s">
        <v>14</v>
      </c>
      <c r="AO1004" s="49" t="s">
        <v>500</v>
      </c>
      <c r="AP1004" s="49" t="s">
        <v>501</v>
      </c>
      <c r="AQ1004" s="49" t="s">
        <v>502</v>
      </c>
      <c r="AR1004" s="49" t="s">
        <v>487</v>
      </c>
      <c r="AS1004" s="49" t="s">
        <v>488</v>
      </c>
      <c r="AT1004" s="49" t="s">
        <v>489</v>
      </c>
    </row>
    <row r="1005" spans="1:46" x14ac:dyDescent="0.25">
      <c r="A1005">
        <v>6</v>
      </c>
      <c r="B1005" t="s">
        <v>123</v>
      </c>
      <c r="C1005" t="s">
        <v>123</v>
      </c>
      <c r="D1005" t="s">
        <v>603</v>
      </c>
      <c r="E1005" t="s">
        <v>618</v>
      </c>
      <c r="F1005" t="s">
        <v>619</v>
      </c>
      <c r="G1005">
        <v>1</v>
      </c>
      <c r="H1005">
        <v>1</v>
      </c>
      <c r="I1005">
        <v>1</v>
      </c>
      <c r="J1005">
        <v>1</v>
      </c>
      <c r="K1005">
        <v>1</v>
      </c>
      <c r="L1005">
        <v>1</v>
      </c>
      <c r="M1005">
        <v>1</v>
      </c>
      <c r="N1005">
        <v>1</v>
      </c>
      <c r="O1005">
        <v>1</v>
      </c>
      <c r="P1005">
        <v>1</v>
      </c>
      <c r="Q1005">
        <v>1</v>
      </c>
      <c r="R1005">
        <v>1</v>
      </c>
      <c r="S1005">
        <v>1</v>
      </c>
      <c r="T1005">
        <v>1</v>
      </c>
      <c r="U1005">
        <v>1</v>
      </c>
      <c r="V1005">
        <v>1</v>
      </c>
      <c r="W1005">
        <v>1</v>
      </c>
      <c r="X1005">
        <v>1</v>
      </c>
      <c r="Y1005">
        <v>1</v>
      </c>
      <c r="Z1005">
        <v>1</v>
      </c>
      <c r="AA1005">
        <v>1</v>
      </c>
      <c r="AB1005">
        <v>1</v>
      </c>
      <c r="AC1005">
        <v>1</v>
      </c>
      <c r="AD1005">
        <v>1</v>
      </c>
      <c r="AE1005">
        <v>1</v>
      </c>
      <c r="AF1005">
        <v>1</v>
      </c>
      <c r="AG1005">
        <v>1</v>
      </c>
      <c r="AH1005">
        <v>1</v>
      </c>
      <c r="AI1005">
        <v>1</v>
      </c>
      <c r="AJ1005">
        <v>1</v>
      </c>
      <c r="AK1005">
        <v>1</v>
      </c>
      <c r="AL1005">
        <v>0</v>
      </c>
      <c r="AM1005" s="49" t="s">
        <v>410</v>
      </c>
      <c r="AN1005" s="49" t="s">
        <v>5</v>
      </c>
      <c r="AO1005" s="49" t="s">
        <v>9</v>
      </c>
      <c r="AP1005" s="49" t="s">
        <v>494</v>
      </c>
      <c r="AQ1005" s="49" t="s">
        <v>9</v>
      </c>
      <c r="AR1005" s="49" t="s">
        <v>495</v>
      </c>
      <c r="AS1005" s="49" t="s">
        <v>496</v>
      </c>
      <c r="AT1005" s="49" t="s">
        <v>497</v>
      </c>
    </row>
    <row r="1006" spans="1:46" x14ac:dyDescent="0.25">
      <c r="A1006">
        <v>6</v>
      </c>
      <c r="B1006" t="s">
        <v>375</v>
      </c>
      <c r="C1006" t="s">
        <v>375</v>
      </c>
      <c r="D1006" t="s">
        <v>604</v>
      </c>
      <c r="E1006" t="s">
        <v>618</v>
      </c>
      <c r="F1006" t="s">
        <v>619</v>
      </c>
      <c r="G1006">
        <v>1</v>
      </c>
      <c r="H1006">
        <v>1</v>
      </c>
      <c r="I1006">
        <v>1</v>
      </c>
      <c r="J1006">
        <v>1</v>
      </c>
      <c r="K1006">
        <v>1</v>
      </c>
      <c r="L1006">
        <v>1</v>
      </c>
      <c r="M1006">
        <v>1</v>
      </c>
      <c r="N1006">
        <v>1</v>
      </c>
      <c r="O1006">
        <v>1</v>
      </c>
      <c r="P1006">
        <v>1</v>
      </c>
      <c r="Q1006">
        <v>1</v>
      </c>
      <c r="R1006">
        <v>1</v>
      </c>
      <c r="S1006">
        <v>1</v>
      </c>
      <c r="T1006">
        <v>1</v>
      </c>
      <c r="U1006">
        <v>1</v>
      </c>
      <c r="V1006">
        <v>1</v>
      </c>
      <c r="W1006">
        <v>1</v>
      </c>
      <c r="X1006">
        <v>1</v>
      </c>
      <c r="Y1006">
        <v>1</v>
      </c>
      <c r="Z1006">
        <v>1</v>
      </c>
      <c r="AA1006">
        <v>1</v>
      </c>
      <c r="AB1006">
        <v>1</v>
      </c>
      <c r="AC1006">
        <v>1</v>
      </c>
      <c r="AD1006">
        <v>1</v>
      </c>
      <c r="AE1006">
        <v>1</v>
      </c>
      <c r="AF1006">
        <v>1</v>
      </c>
      <c r="AG1006">
        <v>1</v>
      </c>
      <c r="AH1006">
        <v>1</v>
      </c>
      <c r="AI1006">
        <v>1</v>
      </c>
      <c r="AJ1006">
        <v>1</v>
      </c>
      <c r="AK1006">
        <v>1</v>
      </c>
      <c r="AL1006">
        <v>1</v>
      </c>
      <c r="AM1006" s="49" t="s">
        <v>376</v>
      </c>
      <c r="AN1006" s="49" t="s">
        <v>14</v>
      </c>
      <c r="AO1006" s="49" t="s">
        <v>500</v>
      </c>
      <c r="AP1006" s="49" t="s">
        <v>501</v>
      </c>
      <c r="AQ1006" s="49" t="s">
        <v>502</v>
      </c>
      <c r="AR1006" s="49" t="s">
        <v>487</v>
      </c>
      <c r="AS1006" s="49" t="s">
        <v>488</v>
      </c>
      <c r="AT1006" s="49" t="s">
        <v>489</v>
      </c>
    </row>
    <row r="1007" spans="1:46" x14ac:dyDescent="0.25">
      <c r="A1007">
        <v>6</v>
      </c>
      <c r="B1007" t="s">
        <v>322</v>
      </c>
      <c r="C1007" t="s">
        <v>322</v>
      </c>
      <c r="D1007" t="s">
        <v>323</v>
      </c>
      <c r="E1007" t="s">
        <v>618</v>
      </c>
      <c r="F1007" t="s">
        <v>619</v>
      </c>
      <c r="G1007">
        <v>1</v>
      </c>
      <c r="H1007">
        <v>1</v>
      </c>
      <c r="I1007">
        <v>1</v>
      </c>
      <c r="J1007">
        <v>1</v>
      </c>
      <c r="K1007">
        <v>1</v>
      </c>
      <c r="L1007">
        <v>1</v>
      </c>
      <c r="M1007">
        <v>1</v>
      </c>
      <c r="N1007">
        <v>1</v>
      </c>
      <c r="O1007">
        <v>1</v>
      </c>
      <c r="P1007">
        <v>1</v>
      </c>
      <c r="Q1007">
        <v>1</v>
      </c>
      <c r="R1007">
        <v>1</v>
      </c>
      <c r="S1007">
        <v>1</v>
      </c>
      <c r="T1007">
        <v>1</v>
      </c>
      <c r="U1007">
        <v>1</v>
      </c>
      <c r="V1007">
        <v>1</v>
      </c>
      <c r="W1007">
        <v>1</v>
      </c>
      <c r="X1007">
        <v>1</v>
      </c>
      <c r="Y1007">
        <v>1</v>
      </c>
      <c r="Z1007">
        <v>1</v>
      </c>
      <c r="AA1007">
        <v>1</v>
      </c>
      <c r="AB1007">
        <v>1</v>
      </c>
      <c r="AC1007">
        <v>1</v>
      </c>
      <c r="AD1007">
        <v>1</v>
      </c>
      <c r="AE1007">
        <v>1</v>
      </c>
      <c r="AF1007">
        <v>1</v>
      </c>
      <c r="AG1007">
        <v>1</v>
      </c>
      <c r="AH1007">
        <v>1</v>
      </c>
      <c r="AI1007">
        <v>1</v>
      </c>
      <c r="AJ1007">
        <v>1</v>
      </c>
      <c r="AK1007">
        <v>1</v>
      </c>
      <c r="AL1007">
        <v>1</v>
      </c>
      <c r="AM1007" s="49" t="s">
        <v>323</v>
      </c>
      <c r="AN1007" s="49" t="s">
        <v>14</v>
      </c>
      <c r="AO1007" s="49" t="s">
        <v>500</v>
      </c>
      <c r="AP1007" s="49" t="s">
        <v>501</v>
      </c>
      <c r="AQ1007" s="49" t="s">
        <v>502</v>
      </c>
      <c r="AR1007" s="49" t="s">
        <v>487</v>
      </c>
      <c r="AS1007" s="49" t="s">
        <v>488</v>
      </c>
      <c r="AT1007" s="49" t="s">
        <v>489</v>
      </c>
    </row>
    <row r="1008" spans="1:46" x14ac:dyDescent="0.25">
      <c r="A1008">
        <v>6</v>
      </c>
      <c r="B1008" t="s">
        <v>324</v>
      </c>
      <c r="C1008" t="s">
        <v>324</v>
      </c>
      <c r="D1008" t="s">
        <v>425</v>
      </c>
      <c r="E1008" t="s">
        <v>618</v>
      </c>
      <c r="F1008" t="s">
        <v>619</v>
      </c>
      <c r="G1008">
        <v>1</v>
      </c>
      <c r="H1008">
        <v>1</v>
      </c>
      <c r="I1008">
        <v>1</v>
      </c>
      <c r="J1008">
        <v>1</v>
      </c>
      <c r="K1008">
        <v>1</v>
      </c>
      <c r="L1008">
        <v>1</v>
      </c>
      <c r="M1008">
        <v>1</v>
      </c>
      <c r="N1008">
        <v>1</v>
      </c>
      <c r="O1008">
        <v>1</v>
      </c>
      <c r="P1008">
        <v>1</v>
      </c>
      <c r="Q1008">
        <v>1</v>
      </c>
      <c r="R1008">
        <v>1</v>
      </c>
      <c r="S1008">
        <v>1</v>
      </c>
      <c r="T1008">
        <v>1</v>
      </c>
      <c r="U1008">
        <v>1</v>
      </c>
      <c r="V1008">
        <v>1</v>
      </c>
      <c r="W1008">
        <v>1</v>
      </c>
      <c r="X1008">
        <v>1</v>
      </c>
      <c r="Y1008">
        <v>1</v>
      </c>
      <c r="Z1008">
        <v>1</v>
      </c>
      <c r="AA1008">
        <v>1</v>
      </c>
      <c r="AB1008">
        <v>1</v>
      </c>
      <c r="AC1008">
        <v>1</v>
      </c>
      <c r="AD1008">
        <v>1</v>
      </c>
      <c r="AE1008">
        <v>1</v>
      </c>
      <c r="AF1008">
        <v>1</v>
      </c>
      <c r="AG1008">
        <v>1</v>
      </c>
      <c r="AH1008">
        <v>1</v>
      </c>
      <c r="AI1008">
        <v>1</v>
      </c>
      <c r="AJ1008">
        <v>1</v>
      </c>
      <c r="AK1008">
        <v>1</v>
      </c>
      <c r="AL1008">
        <v>1</v>
      </c>
      <c r="AM1008" s="49" t="s">
        <v>425</v>
      </c>
      <c r="AN1008" s="49" t="s">
        <v>14</v>
      </c>
      <c r="AO1008" s="49" t="s">
        <v>500</v>
      </c>
      <c r="AP1008" s="49" t="s">
        <v>501</v>
      </c>
      <c r="AQ1008" s="49" t="s">
        <v>502</v>
      </c>
      <c r="AR1008" s="49" t="s">
        <v>495</v>
      </c>
      <c r="AS1008" s="49" t="s">
        <v>496</v>
      </c>
      <c r="AT1008" s="49" t="s">
        <v>497</v>
      </c>
    </row>
    <row r="1009" spans="1:46" x14ac:dyDescent="0.25">
      <c r="A1009">
        <v>6</v>
      </c>
      <c r="B1009" t="s">
        <v>325</v>
      </c>
      <c r="C1009" t="s">
        <v>325</v>
      </c>
      <c r="D1009" t="s">
        <v>326</v>
      </c>
      <c r="E1009" t="s">
        <v>618</v>
      </c>
      <c r="F1009" t="s">
        <v>619</v>
      </c>
      <c r="G1009">
        <v>1</v>
      </c>
      <c r="H1009">
        <v>1</v>
      </c>
      <c r="I1009">
        <v>1</v>
      </c>
      <c r="J1009">
        <v>1</v>
      </c>
      <c r="K1009">
        <v>1</v>
      </c>
      <c r="L1009">
        <v>1</v>
      </c>
      <c r="M1009">
        <v>1</v>
      </c>
      <c r="N1009">
        <v>1</v>
      </c>
      <c r="O1009">
        <v>1</v>
      </c>
      <c r="P1009">
        <v>1</v>
      </c>
      <c r="Q1009">
        <v>1</v>
      </c>
      <c r="R1009">
        <v>1</v>
      </c>
      <c r="S1009">
        <v>1</v>
      </c>
      <c r="T1009">
        <v>1</v>
      </c>
      <c r="U1009">
        <v>1</v>
      </c>
      <c r="V1009">
        <v>1</v>
      </c>
      <c r="W1009">
        <v>1</v>
      </c>
      <c r="X1009">
        <v>1</v>
      </c>
      <c r="Y1009">
        <v>1</v>
      </c>
      <c r="Z1009">
        <v>1</v>
      </c>
      <c r="AA1009">
        <v>1</v>
      </c>
      <c r="AB1009">
        <v>1</v>
      </c>
      <c r="AC1009">
        <v>1</v>
      </c>
      <c r="AD1009">
        <v>1</v>
      </c>
      <c r="AE1009">
        <v>1</v>
      </c>
      <c r="AF1009">
        <v>1</v>
      </c>
      <c r="AG1009">
        <v>1</v>
      </c>
      <c r="AH1009">
        <v>1</v>
      </c>
      <c r="AI1009">
        <v>1</v>
      </c>
      <c r="AJ1009">
        <v>1</v>
      </c>
      <c r="AK1009">
        <v>1</v>
      </c>
      <c r="AL1009">
        <v>0</v>
      </c>
      <c r="AM1009" s="49" t="s">
        <v>326</v>
      </c>
      <c r="AN1009" s="49" t="s">
        <v>6</v>
      </c>
      <c r="AO1009" s="49" t="s">
        <v>9</v>
      </c>
      <c r="AP1009" s="49" t="s">
        <v>486</v>
      </c>
      <c r="AQ1009" s="49" t="s">
        <v>9</v>
      </c>
      <c r="AR1009" s="49" t="s">
        <v>487</v>
      </c>
      <c r="AS1009" s="49" t="s">
        <v>488</v>
      </c>
      <c r="AT1009" s="49" t="s">
        <v>489</v>
      </c>
    </row>
    <row r="1010" spans="1:46" x14ac:dyDescent="0.25">
      <c r="A1010">
        <v>6</v>
      </c>
      <c r="B1010" t="s">
        <v>327</v>
      </c>
      <c r="C1010" t="s">
        <v>327</v>
      </c>
      <c r="D1010" t="s">
        <v>426</v>
      </c>
      <c r="E1010" t="s">
        <v>618</v>
      </c>
      <c r="F1010" t="s">
        <v>619</v>
      </c>
      <c r="G1010">
        <v>1</v>
      </c>
      <c r="H1010">
        <v>1</v>
      </c>
      <c r="I1010">
        <v>1</v>
      </c>
      <c r="J1010">
        <v>1</v>
      </c>
      <c r="K1010">
        <v>1</v>
      </c>
      <c r="L1010">
        <v>1</v>
      </c>
      <c r="M1010">
        <v>1</v>
      </c>
      <c r="N1010">
        <v>1</v>
      </c>
      <c r="O1010">
        <v>1</v>
      </c>
      <c r="P1010">
        <v>1</v>
      </c>
      <c r="Q1010">
        <v>1</v>
      </c>
      <c r="R1010">
        <v>1</v>
      </c>
      <c r="S1010">
        <v>1</v>
      </c>
      <c r="T1010">
        <v>1</v>
      </c>
      <c r="U1010">
        <v>1</v>
      </c>
      <c r="V1010">
        <v>1</v>
      </c>
      <c r="W1010">
        <v>1</v>
      </c>
      <c r="X1010">
        <v>1</v>
      </c>
      <c r="Y1010">
        <v>1</v>
      </c>
      <c r="Z1010">
        <v>1</v>
      </c>
      <c r="AA1010">
        <v>1</v>
      </c>
      <c r="AB1010">
        <v>1</v>
      </c>
      <c r="AC1010">
        <v>1</v>
      </c>
      <c r="AD1010">
        <v>1</v>
      </c>
      <c r="AE1010">
        <v>1</v>
      </c>
      <c r="AF1010">
        <v>1</v>
      </c>
      <c r="AG1010">
        <v>1</v>
      </c>
      <c r="AH1010">
        <v>1</v>
      </c>
      <c r="AI1010">
        <v>1</v>
      </c>
      <c r="AJ1010">
        <v>1</v>
      </c>
      <c r="AK1010">
        <v>1</v>
      </c>
      <c r="AL1010">
        <v>0</v>
      </c>
      <c r="AM1010" s="49" t="s">
        <v>426</v>
      </c>
      <c r="AN1010" s="49" t="s">
        <v>14</v>
      </c>
      <c r="AO1010" s="49" t="s">
        <v>485</v>
      </c>
      <c r="AP1010" s="49" t="s">
        <v>505</v>
      </c>
      <c r="AQ1010" s="49" t="s">
        <v>13</v>
      </c>
      <c r="AR1010" s="49" t="s">
        <v>495</v>
      </c>
      <c r="AS1010" s="49" t="s">
        <v>496</v>
      </c>
      <c r="AT1010" s="49" t="s">
        <v>497</v>
      </c>
    </row>
    <row r="1011" spans="1:46" x14ac:dyDescent="0.25">
      <c r="A1011">
        <v>6</v>
      </c>
      <c r="B1011" t="s">
        <v>330</v>
      </c>
      <c r="C1011" t="s">
        <v>330</v>
      </c>
      <c r="D1011" t="s">
        <v>331</v>
      </c>
      <c r="E1011" t="s">
        <v>618</v>
      </c>
      <c r="F1011" t="s">
        <v>619</v>
      </c>
      <c r="G1011">
        <v>1</v>
      </c>
      <c r="H1011">
        <v>1</v>
      </c>
      <c r="I1011">
        <v>1</v>
      </c>
      <c r="J1011">
        <v>1</v>
      </c>
      <c r="K1011">
        <v>1</v>
      </c>
      <c r="L1011">
        <v>1</v>
      </c>
      <c r="M1011">
        <v>1</v>
      </c>
      <c r="N1011">
        <v>1</v>
      </c>
      <c r="O1011">
        <v>1</v>
      </c>
      <c r="P1011">
        <v>1</v>
      </c>
      <c r="Q1011">
        <v>1</v>
      </c>
      <c r="R1011">
        <v>1</v>
      </c>
      <c r="S1011">
        <v>1</v>
      </c>
      <c r="T1011">
        <v>1</v>
      </c>
      <c r="U1011">
        <v>1</v>
      </c>
      <c r="V1011">
        <v>1</v>
      </c>
      <c r="W1011">
        <v>1</v>
      </c>
      <c r="X1011">
        <v>1</v>
      </c>
      <c r="Y1011">
        <v>1</v>
      </c>
      <c r="Z1011">
        <v>1</v>
      </c>
      <c r="AA1011">
        <v>1</v>
      </c>
      <c r="AB1011">
        <v>1</v>
      </c>
      <c r="AC1011">
        <v>1</v>
      </c>
      <c r="AD1011">
        <v>1</v>
      </c>
      <c r="AE1011">
        <v>1</v>
      </c>
      <c r="AF1011">
        <v>1</v>
      </c>
      <c r="AG1011">
        <v>1</v>
      </c>
      <c r="AH1011">
        <v>1</v>
      </c>
      <c r="AI1011">
        <v>1</v>
      </c>
      <c r="AJ1011">
        <v>1</v>
      </c>
      <c r="AK1011">
        <v>1</v>
      </c>
      <c r="AL1011">
        <v>0</v>
      </c>
      <c r="AM1011" s="49" t="s">
        <v>331</v>
      </c>
      <c r="AN1011" s="49" t="s">
        <v>8</v>
      </c>
      <c r="AO1011" s="49" t="s">
        <v>9</v>
      </c>
      <c r="AP1011" s="49" t="s">
        <v>494</v>
      </c>
      <c r="AQ1011" s="49" t="s">
        <v>9</v>
      </c>
      <c r="AR1011" s="49" t="s">
        <v>487</v>
      </c>
      <c r="AS1011" s="49" t="s">
        <v>488</v>
      </c>
      <c r="AT1011" s="49" t="s">
        <v>489</v>
      </c>
    </row>
    <row r="1012" spans="1:46" x14ac:dyDescent="0.25">
      <c r="A1012">
        <v>6</v>
      </c>
      <c r="B1012" t="s">
        <v>342</v>
      </c>
      <c r="C1012" t="s">
        <v>342</v>
      </c>
      <c r="D1012" t="s">
        <v>343</v>
      </c>
      <c r="E1012" t="s">
        <v>618</v>
      </c>
      <c r="F1012" t="s">
        <v>619</v>
      </c>
      <c r="G1012">
        <v>1</v>
      </c>
      <c r="H1012">
        <v>1</v>
      </c>
      <c r="I1012">
        <v>1</v>
      </c>
      <c r="J1012">
        <v>1</v>
      </c>
      <c r="K1012">
        <v>1</v>
      </c>
      <c r="L1012">
        <v>1</v>
      </c>
      <c r="M1012">
        <v>1</v>
      </c>
      <c r="N1012">
        <v>1</v>
      </c>
      <c r="O1012">
        <v>1</v>
      </c>
      <c r="P1012">
        <v>1</v>
      </c>
      <c r="Q1012">
        <v>1</v>
      </c>
      <c r="R1012">
        <v>1</v>
      </c>
      <c r="S1012">
        <v>1</v>
      </c>
      <c r="T1012">
        <v>1</v>
      </c>
      <c r="U1012">
        <v>1</v>
      </c>
      <c r="V1012">
        <v>1</v>
      </c>
      <c r="W1012">
        <v>1</v>
      </c>
      <c r="X1012">
        <v>1</v>
      </c>
      <c r="Y1012">
        <v>1</v>
      </c>
      <c r="Z1012">
        <v>1</v>
      </c>
      <c r="AA1012">
        <v>1</v>
      </c>
      <c r="AB1012">
        <v>1</v>
      </c>
      <c r="AC1012">
        <v>1</v>
      </c>
      <c r="AD1012">
        <v>1</v>
      </c>
      <c r="AE1012">
        <v>1</v>
      </c>
      <c r="AF1012">
        <v>1</v>
      </c>
      <c r="AG1012">
        <v>1</v>
      </c>
      <c r="AH1012">
        <v>1</v>
      </c>
      <c r="AI1012">
        <v>1</v>
      </c>
      <c r="AJ1012">
        <v>1</v>
      </c>
      <c r="AK1012">
        <v>1</v>
      </c>
      <c r="AL1012">
        <v>1</v>
      </c>
      <c r="AM1012" s="49" t="s">
        <v>343</v>
      </c>
      <c r="AN1012" s="49" t="s">
        <v>14</v>
      </c>
      <c r="AO1012" s="49" t="s">
        <v>500</v>
      </c>
      <c r="AP1012" s="49" t="s">
        <v>501</v>
      </c>
      <c r="AQ1012" s="49" t="s">
        <v>502</v>
      </c>
      <c r="AR1012" s="49" t="s">
        <v>487</v>
      </c>
      <c r="AS1012" s="49" t="s">
        <v>488</v>
      </c>
      <c r="AT1012" s="49" t="s">
        <v>489</v>
      </c>
    </row>
    <row r="1013" spans="1:46" x14ac:dyDescent="0.25">
      <c r="A1013">
        <v>6</v>
      </c>
      <c r="B1013" t="s">
        <v>332</v>
      </c>
      <c r="C1013" t="s">
        <v>332</v>
      </c>
      <c r="D1013" t="s">
        <v>333</v>
      </c>
      <c r="E1013" t="s">
        <v>618</v>
      </c>
      <c r="F1013" t="s">
        <v>619</v>
      </c>
      <c r="G1013">
        <v>1</v>
      </c>
      <c r="H1013">
        <v>1</v>
      </c>
      <c r="I1013">
        <v>1</v>
      </c>
      <c r="J1013">
        <v>1</v>
      </c>
      <c r="K1013">
        <v>1</v>
      </c>
      <c r="L1013">
        <v>1</v>
      </c>
      <c r="M1013">
        <v>1</v>
      </c>
      <c r="N1013">
        <v>1</v>
      </c>
      <c r="O1013">
        <v>1</v>
      </c>
      <c r="P1013">
        <v>1</v>
      </c>
      <c r="Q1013">
        <v>1</v>
      </c>
      <c r="R1013">
        <v>1</v>
      </c>
      <c r="S1013">
        <v>1</v>
      </c>
      <c r="T1013">
        <v>1</v>
      </c>
      <c r="U1013">
        <v>1</v>
      </c>
      <c r="V1013">
        <v>1</v>
      </c>
      <c r="W1013">
        <v>1</v>
      </c>
      <c r="X1013">
        <v>1</v>
      </c>
      <c r="Y1013">
        <v>1</v>
      </c>
      <c r="Z1013">
        <v>1</v>
      </c>
      <c r="AA1013">
        <v>1</v>
      </c>
      <c r="AB1013">
        <v>1</v>
      </c>
      <c r="AC1013">
        <v>1</v>
      </c>
      <c r="AD1013">
        <v>1</v>
      </c>
      <c r="AE1013">
        <v>1</v>
      </c>
      <c r="AF1013">
        <v>1</v>
      </c>
      <c r="AG1013">
        <v>1</v>
      </c>
      <c r="AH1013">
        <v>1</v>
      </c>
      <c r="AI1013">
        <v>1</v>
      </c>
      <c r="AJ1013">
        <v>1</v>
      </c>
      <c r="AK1013">
        <v>1</v>
      </c>
      <c r="AL1013">
        <v>0</v>
      </c>
      <c r="AM1013" s="49" t="s">
        <v>333</v>
      </c>
      <c r="AN1013" s="49" t="s">
        <v>14</v>
      </c>
      <c r="AO1013" s="49" t="s">
        <v>485</v>
      </c>
      <c r="AP1013" s="49" t="s">
        <v>505</v>
      </c>
      <c r="AQ1013" s="49" t="s">
        <v>13</v>
      </c>
      <c r="AR1013" s="49" t="s">
        <v>495</v>
      </c>
      <c r="AS1013" s="49" t="s">
        <v>488</v>
      </c>
      <c r="AT1013" s="49" t="s">
        <v>489</v>
      </c>
    </row>
    <row r="1014" spans="1:46" x14ac:dyDescent="0.25">
      <c r="A1014">
        <v>6</v>
      </c>
      <c r="B1014" t="s">
        <v>349</v>
      </c>
      <c r="C1014" t="s">
        <v>349</v>
      </c>
      <c r="D1014" t="s">
        <v>350</v>
      </c>
      <c r="E1014" t="s">
        <v>618</v>
      </c>
      <c r="F1014" t="s">
        <v>619</v>
      </c>
      <c r="G1014">
        <v>1</v>
      </c>
      <c r="H1014">
        <v>1</v>
      </c>
      <c r="I1014">
        <v>1</v>
      </c>
      <c r="J1014">
        <v>1</v>
      </c>
      <c r="K1014">
        <v>1</v>
      </c>
      <c r="L1014">
        <v>1</v>
      </c>
      <c r="M1014">
        <v>1</v>
      </c>
      <c r="N1014">
        <v>1</v>
      </c>
      <c r="O1014">
        <v>1</v>
      </c>
      <c r="P1014">
        <v>1</v>
      </c>
      <c r="Q1014">
        <v>1</v>
      </c>
      <c r="R1014">
        <v>1</v>
      </c>
      <c r="S1014">
        <v>1</v>
      </c>
      <c r="T1014">
        <v>1</v>
      </c>
      <c r="U1014">
        <v>1</v>
      </c>
      <c r="V1014">
        <v>1</v>
      </c>
      <c r="W1014">
        <v>1</v>
      </c>
      <c r="X1014">
        <v>1</v>
      </c>
      <c r="Y1014">
        <v>1</v>
      </c>
      <c r="Z1014">
        <v>1</v>
      </c>
      <c r="AA1014">
        <v>1</v>
      </c>
      <c r="AB1014">
        <v>1</v>
      </c>
      <c r="AC1014">
        <v>1</v>
      </c>
      <c r="AD1014">
        <v>1</v>
      </c>
      <c r="AE1014">
        <v>1</v>
      </c>
      <c r="AF1014">
        <v>1</v>
      </c>
      <c r="AG1014">
        <v>1</v>
      </c>
      <c r="AH1014">
        <v>1</v>
      </c>
      <c r="AI1014">
        <v>1</v>
      </c>
      <c r="AJ1014">
        <v>1</v>
      </c>
      <c r="AK1014">
        <v>1</v>
      </c>
      <c r="AL1014">
        <v>1</v>
      </c>
      <c r="AM1014" s="49" t="s">
        <v>350</v>
      </c>
      <c r="AN1014" s="49" t="s">
        <v>14</v>
      </c>
      <c r="AO1014" s="49" t="s">
        <v>500</v>
      </c>
      <c r="AP1014" s="49" t="s">
        <v>505</v>
      </c>
      <c r="AQ1014" s="49" t="s">
        <v>13</v>
      </c>
      <c r="AR1014" s="49" t="s">
        <v>487</v>
      </c>
      <c r="AS1014" s="49" t="s">
        <v>488</v>
      </c>
      <c r="AT1014" s="49" t="s">
        <v>489</v>
      </c>
    </row>
    <row r="1015" spans="1:46" x14ac:dyDescent="0.25">
      <c r="A1015">
        <v>6</v>
      </c>
      <c r="B1015" t="s">
        <v>351</v>
      </c>
      <c r="C1015" t="s">
        <v>351</v>
      </c>
      <c r="D1015" t="s">
        <v>352</v>
      </c>
      <c r="E1015" t="s">
        <v>618</v>
      </c>
      <c r="F1015" t="s">
        <v>619</v>
      </c>
      <c r="G1015">
        <v>1</v>
      </c>
      <c r="H1015">
        <v>1</v>
      </c>
      <c r="I1015">
        <v>1</v>
      </c>
      <c r="J1015">
        <v>1</v>
      </c>
      <c r="K1015">
        <v>1</v>
      </c>
      <c r="L1015">
        <v>1</v>
      </c>
      <c r="M1015">
        <v>1</v>
      </c>
      <c r="N1015">
        <v>1</v>
      </c>
      <c r="O1015">
        <v>1</v>
      </c>
      <c r="P1015">
        <v>1</v>
      </c>
      <c r="Q1015">
        <v>1</v>
      </c>
      <c r="R1015">
        <v>1</v>
      </c>
      <c r="S1015">
        <v>1</v>
      </c>
      <c r="T1015">
        <v>1</v>
      </c>
      <c r="U1015">
        <v>1</v>
      </c>
      <c r="V1015">
        <v>1</v>
      </c>
      <c r="W1015">
        <v>1</v>
      </c>
      <c r="X1015">
        <v>1</v>
      </c>
      <c r="Y1015">
        <v>1</v>
      </c>
      <c r="Z1015">
        <v>1</v>
      </c>
      <c r="AA1015">
        <v>1</v>
      </c>
      <c r="AB1015">
        <v>1</v>
      </c>
      <c r="AC1015">
        <v>1</v>
      </c>
      <c r="AD1015">
        <v>1</v>
      </c>
      <c r="AE1015">
        <v>1</v>
      </c>
      <c r="AF1015">
        <v>1</v>
      </c>
      <c r="AG1015">
        <v>1</v>
      </c>
      <c r="AH1015">
        <v>1</v>
      </c>
      <c r="AI1015">
        <v>1</v>
      </c>
      <c r="AJ1015">
        <v>1</v>
      </c>
      <c r="AK1015">
        <v>1</v>
      </c>
      <c r="AL1015">
        <v>1</v>
      </c>
      <c r="AM1015" s="49" t="s">
        <v>352</v>
      </c>
      <c r="AN1015" s="49" t="s">
        <v>14</v>
      </c>
      <c r="AO1015" s="49" t="s">
        <v>500</v>
      </c>
      <c r="AP1015" s="49" t="s">
        <v>505</v>
      </c>
      <c r="AQ1015" s="49" t="s">
        <v>13</v>
      </c>
      <c r="AR1015" s="49" t="s">
        <v>487</v>
      </c>
      <c r="AS1015" s="49" t="s">
        <v>488</v>
      </c>
      <c r="AT1015" s="49" t="s">
        <v>489</v>
      </c>
    </row>
    <row r="1016" spans="1:46" x14ac:dyDescent="0.25">
      <c r="A1016">
        <v>6</v>
      </c>
      <c r="B1016" t="s">
        <v>400</v>
      </c>
      <c r="C1016" t="s">
        <v>400</v>
      </c>
      <c r="D1016" t="s">
        <v>401</v>
      </c>
      <c r="E1016" t="s">
        <v>618</v>
      </c>
      <c r="F1016" t="s">
        <v>619</v>
      </c>
      <c r="G1016">
        <v>1</v>
      </c>
      <c r="H1016">
        <v>1</v>
      </c>
      <c r="I1016">
        <v>1</v>
      </c>
      <c r="J1016">
        <v>1</v>
      </c>
      <c r="K1016">
        <v>1</v>
      </c>
      <c r="L1016">
        <v>1</v>
      </c>
      <c r="M1016">
        <v>1</v>
      </c>
      <c r="N1016">
        <v>1</v>
      </c>
      <c r="O1016">
        <v>1</v>
      </c>
      <c r="P1016">
        <v>1</v>
      </c>
      <c r="Q1016">
        <v>1</v>
      </c>
      <c r="R1016">
        <v>1</v>
      </c>
      <c r="S1016">
        <v>1</v>
      </c>
      <c r="T1016">
        <v>1</v>
      </c>
      <c r="U1016">
        <v>1</v>
      </c>
      <c r="V1016">
        <v>1</v>
      </c>
      <c r="W1016">
        <v>1</v>
      </c>
      <c r="X1016">
        <v>1</v>
      </c>
      <c r="Y1016">
        <v>1</v>
      </c>
      <c r="Z1016">
        <v>1</v>
      </c>
      <c r="AA1016">
        <v>1</v>
      </c>
      <c r="AB1016">
        <v>1</v>
      </c>
      <c r="AC1016">
        <v>1</v>
      </c>
      <c r="AD1016">
        <v>1</v>
      </c>
      <c r="AE1016">
        <v>1</v>
      </c>
      <c r="AF1016">
        <v>1</v>
      </c>
      <c r="AG1016">
        <v>1</v>
      </c>
      <c r="AH1016">
        <v>1</v>
      </c>
      <c r="AI1016">
        <v>1</v>
      </c>
      <c r="AJ1016">
        <v>1</v>
      </c>
      <c r="AK1016">
        <v>1</v>
      </c>
      <c r="AL1016">
        <v>0</v>
      </c>
      <c r="AM1016" s="49" t="s">
        <v>401</v>
      </c>
      <c r="AN1016" s="49" t="s">
        <v>4</v>
      </c>
      <c r="AO1016" s="49" t="s">
        <v>9</v>
      </c>
      <c r="AP1016" s="49" t="s">
        <v>501</v>
      </c>
      <c r="AQ1016" s="49" t="s">
        <v>9</v>
      </c>
      <c r="AR1016" s="49" t="s">
        <v>487</v>
      </c>
      <c r="AS1016" s="49" t="s">
        <v>488</v>
      </c>
      <c r="AT1016" s="49" t="s">
        <v>489</v>
      </c>
    </row>
    <row r="1017" spans="1:46" x14ac:dyDescent="0.25">
      <c r="A1017">
        <v>6</v>
      </c>
      <c r="B1017" t="s">
        <v>344</v>
      </c>
      <c r="C1017" t="s">
        <v>344</v>
      </c>
      <c r="D1017" t="s">
        <v>345</v>
      </c>
      <c r="E1017" t="s">
        <v>618</v>
      </c>
      <c r="F1017" t="s">
        <v>619</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1</v>
      </c>
      <c r="AD1017">
        <v>1</v>
      </c>
      <c r="AE1017">
        <v>1</v>
      </c>
      <c r="AF1017">
        <v>1</v>
      </c>
      <c r="AG1017">
        <v>1</v>
      </c>
      <c r="AH1017">
        <v>1</v>
      </c>
      <c r="AI1017">
        <v>1</v>
      </c>
      <c r="AJ1017">
        <v>1</v>
      </c>
      <c r="AK1017">
        <v>1</v>
      </c>
      <c r="AL1017">
        <v>0</v>
      </c>
      <c r="AM1017" s="49" t="s">
        <v>345</v>
      </c>
      <c r="AN1017" s="49" t="s">
        <v>6</v>
      </c>
      <c r="AO1017" s="49" t="s">
        <v>9</v>
      </c>
      <c r="AP1017" s="49" t="s">
        <v>486</v>
      </c>
      <c r="AQ1017" s="49" t="s">
        <v>9</v>
      </c>
      <c r="AR1017" s="49" t="s">
        <v>495</v>
      </c>
      <c r="AS1017" s="49" t="s">
        <v>488</v>
      </c>
      <c r="AT1017" s="49" t="s">
        <v>489</v>
      </c>
    </row>
    <row r="1018" spans="1:46" x14ac:dyDescent="0.25">
      <c r="A1018">
        <v>6</v>
      </c>
      <c r="B1018" t="s">
        <v>154</v>
      </c>
      <c r="C1018" t="s">
        <v>154</v>
      </c>
      <c r="D1018" t="s">
        <v>155</v>
      </c>
      <c r="E1018" t="s">
        <v>618</v>
      </c>
      <c r="F1018" t="s">
        <v>619</v>
      </c>
      <c r="G1018">
        <v>1</v>
      </c>
      <c r="H1018">
        <v>1</v>
      </c>
      <c r="I1018">
        <v>1</v>
      </c>
      <c r="J1018">
        <v>1</v>
      </c>
      <c r="K1018">
        <v>1</v>
      </c>
      <c r="L1018">
        <v>1</v>
      </c>
      <c r="M1018">
        <v>1</v>
      </c>
      <c r="N1018">
        <v>1</v>
      </c>
      <c r="O1018">
        <v>1</v>
      </c>
      <c r="P1018">
        <v>1</v>
      </c>
      <c r="Q1018">
        <v>1</v>
      </c>
      <c r="R1018">
        <v>1</v>
      </c>
      <c r="S1018">
        <v>1</v>
      </c>
      <c r="T1018">
        <v>1</v>
      </c>
      <c r="U1018">
        <v>1</v>
      </c>
      <c r="V1018">
        <v>1</v>
      </c>
      <c r="W1018">
        <v>1</v>
      </c>
      <c r="X1018">
        <v>1</v>
      </c>
      <c r="Y1018">
        <v>1</v>
      </c>
      <c r="Z1018">
        <v>1</v>
      </c>
      <c r="AA1018">
        <v>1</v>
      </c>
      <c r="AB1018">
        <v>1</v>
      </c>
      <c r="AC1018">
        <v>1</v>
      </c>
      <c r="AD1018">
        <v>1</v>
      </c>
      <c r="AE1018">
        <v>1</v>
      </c>
      <c r="AF1018">
        <v>1</v>
      </c>
      <c r="AG1018">
        <v>1</v>
      </c>
      <c r="AH1018">
        <v>1</v>
      </c>
      <c r="AI1018">
        <v>1</v>
      </c>
      <c r="AJ1018">
        <v>1</v>
      </c>
      <c r="AK1018">
        <v>1</v>
      </c>
      <c r="AL1018">
        <v>1</v>
      </c>
      <c r="AM1018" s="49" t="s">
        <v>155</v>
      </c>
      <c r="AN1018" s="49" t="s">
        <v>14</v>
      </c>
      <c r="AO1018" s="49" t="s">
        <v>500</v>
      </c>
      <c r="AP1018" s="49" t="s">
        <v>505</v>
      </c>
      <c r="AQ1018" s="49" t="s">
        <v>13</v>
      </c>
      <c r="AR1018" s="49" t="s">
        <v>487</v>
      </c>
      <c r="AS1018" s="49" t="s">
        <v>488</v>
      </c>
      <c r="AT1018" s="49" t="s">
        <v>489</v>
      </c>
    </row>
    <row r="1019" spans="1:46" x14ac:dyDescent="0.25">
      <c r="A1019">
        <v>6</v>
      </c>
      <c r="B1019" t="s">
        <v>241</v>
      </c>
      <c r="C1019" t="s">
        <v>241</v>
      </c>
      <c r="D1019" t="s">
        <v>242</v>
      </c>
      <c r="E1019" t="s">
        <v>618</v>
      </c>
      <c r="F1019" t="s">
        <v>619</v>
      </c>
      <c r="G1019">
        <v>1</v>
      </c>
      <c r="H1019">
        <v>1</v>
      </c>
      <c r="I1019">
        <v>1</v>
      </c>
      <c r="J1019">
        <v>1</v>
      </c>
      <c r="K1019">
        <v>1</v>
      </c>
      <c r="L1019">
        <v>1</v>
      </c>
      <c r="M1019">
        <v>1</v>
      </c>
      <c r="N1019">
        <v>1</v>
      </c>
      <c r="O1019">
        <v>1</v>
      </c>
      <c r="P1019">
        <v>1</v>
      </c>
      <c r="Q1019">
        <v>1</v>
      </c>
      <c r="R1019">
        <v>1</v>
      </c>
      <c r="S1019">
        <v>1</v>
      </c>
      <c r="T1019">
        <v>1</v>
      </c>
      <c r="U1019">
        <v>1</v>
      </c>
      <c r="V1019">
        <v>1</v>
      </c>
      <c r="W1019">
        <v>1</v>
      </c>
      <c r="X1019">
        <v>1</v>
      </c>
      <c r="Y1019">
        <v>1</v>
      </c>
      <c r="Z1019">
        <v>1</v>
      </c>
      <c r="AA1019">
        <v>1</v>
      </c>
      <c r="AB1019">
        <v>1</v>
      </c>
      <c r="AC1019">
        <v>1</v>
      </c>
      <c r="AD1019">
        <v>1</v>
      </c>
      <c r="AE1019">
        <v>1</v>
      </c>
      <c r="AF1019">
        <v>1</v>
      </c>
      <c r="AG1019">
        <v>1</v>
      </c>
      <c r="AH1019">
        <v>1</v>
      </c>
      <c r="AI1019">
        <v>1</v>
      </c>
      <c r="AJ1019">
        <v>1</v>
      </c>
      <c r="AK1019">
        <v>1</v>
      </c>
      <c r="AL1019">
        <v>0</v>
      </c>
      <c r="AM1019" s="49" t="s">
        <v>242</v>
      </c>
      <c r="AN1019" s="49" t="s">
        <v>14</v>
      </c>
      <c r="AO1019" s="49" t="s">
        <v>485</v>
      </c>
      <c r="AP1019" s="49" t="s">
        <v>494</v>
      </c>
      <c r="AQ1019" s="49" t="s">
        <v>11</v>
      </c>
      <c r="AR1019" s="49" t="s">
        <v>487</v>
      </c>
      <c r="AS1019" s="49" t="s">
        <v>488</v>
      </c>
      <c r="AT1019" s="49" t="s">
        <v>489</v>
      </c>
    </row>
    <row r="1020" spans="1:46" x14ac:dyDescent="0.25">
      <c r="A1020">
        <v>6</v>
      </c>
      <c r="B1020" t="s">
        <v>328</v>
      </c>
      <c r="C1020" t="s">
        <v>328</v>
      </c>
      <c r="D1020" t="s">
        <v>329</v>
      </c>
      <c r="E1020" t="s">
        <v>618</v>
      </c>
      <c r="F1020" t="s">
        <v>619</v>
      </c>
      <c r="G1020">
        <v>1</v>
      </c>
      <c r="H1020">
        <v>1</v>
      </c>
      <c r="I1020">
        <v>1</v>
      </c>
      <c r="J1020">
        <v>1</v>
      </c>
      <c r="K1020">
        <v>1</v>
      </c>
      <c r="L1020">
        <v>1</v>
      </c>
      <c r="M1020">
        <v>1</v>
      </c>
      <c r="N1020">
        <v>1</v>
      </c>
      <c r="O1020">
        <v>1</v>
      </c>
      <c r="P1020">
        <v>1</v>
      </c>
      <c r="Q1020">
        <v>1</v>
      </c>
      <c r="R1020">
        <v>1</v>
      </c>
      <c r="S1020">
        <v>1</v>
      </c>
      <c r="T1020">
        <v>1</v>
      </c>
      <c r="U1020">
        <v>1</v>
      </c>
      <c r="V1020">
        <v>1</v>
      </c>
      <c r="W1020">
        <v>1</v>
      </c>
      <c r="X1020">
        <v>1</v>
      </c>
      <c r="Y1020">
        <v>1</v>
      </c>
      <c r="Z1020">
        <v>1</v>
      </c>
      <c r="AA1020">
        <v>1</v>
      </c>
      <c r="AB1020">
        <v>1</v>
      </c>
      <c r="AC1020">
        <v>1</v>
      </c>
      <c r="AD1020">
        <v>1</v>
      </c>
      <c r="AE1020">
        <v>1</v>
      </c>
      <c r="AF1020">
        <v>1</v>
      </c>
      <c r="AG1020">
        <v>1</v>
      </c>
      <c r="AH1020">
        <v>1</v>
      </c>
      <c r="AI1020">
        <v>1</v>
      </c>
      <c r="AJ1020">
        <v>1</v>
      </c>
      <c r="AK1020">
        <v>1</v>
      </c>
      <c r="AL1020">
        <v>0</v>
      </c>
      <c r="AM1020" s="49" t="s">
        <v>329</v>
      </c>
      <c r="AN1020" s="49" t="s">
        <v>6</v>
      </c>
      <c r="AO1020" s="49" t="s">
        <v>9</v>
      </c>
      <c r="AP1020" s="49" t="s">
        <v>486</v>
      </c>
      <c r="AQ1020" s="49" t="s">
        <v>9</v>
      </c>
      <c r="AR1020" s="49" t="s">
        <v>487</v>
      </c>
      <c r="AS1020" s="49" t="s">
        <v>488</v>
      </c>
      <c r="AT1020" s="49" t="s">
        <v>489</v>
      </c>
    </row>
    <row r="1021" spans="1:46" x14ac:dyDescent="0.25">
      <c r="A1021">
        <v>6</v>
      </c>
      <c r="B1021" t="s">
        <v>348</v>
      </c>
      <c r="C1021" t="s">
        <v>348</v>
      </c>
      <c r="D1021" t="s">
        <v>427</v>
      </c>
      <c r="E1021" t="s">
        <v>618</v>
      </c>
      <c r="F1021" t="s">
        <v>619</v>
      </c>
      <c r="G1021">
        <v>0</v>
      </c>
      <c r="H1021">
        <v>0</v>
      </c>
      <c r="I1021">
        <v>0</v>
      </c>
      <c r="J1021">
        <v>0</v>
      </c>
      <c r="K1021">
        <v>0</v>
      </c>
      <c r="L1021">
        <v>0</v>
      </c>
      <c r="M1021">
        <v>0</v>
      </c>
      <c r="N1021">
        <v>0</v>
      </c>
      <c r="O1021">
        <v>0</v>
      </c>
      <c r="P1021">
        <v>0</v>
      </c>
      <c r="Q1021">
        <v>1</v>
      </c>
      <c r="R1021">
        <v>1</v>
      </c>
      <c r="S1021">
        <v>1</v>
      </c>
      <c r="T1021">
        <v>1</v>
      </c>
      <c r="U1021">
        <v>1</v>
      </c>
      <c r="V1021">
        <v>1</v>
      </c>
      <c r="W1021">
        <v>1</v>
      </c>
      <c r="X1021">
        <v>1</v>
      </c>
      <c r="Y1021">
        <v>1</v>
      </c>
      <c r="Z1021">
        <v>1</v>
      </c>
      <c r="AA1021">
        <v>1</v>
      </c>
      <c r="AB1021">
        <v>1</v>
      </c>
      <c r="AC1021">
        <v>1</v>
      </c>
      <c r="AD1021">
        <v>1</v>
      </c>
      <c r="AE1021">
        <v>1</v>
      </c>
      <c r="AF1021">
        <v>1</v>
      </c>
      <c r="AG1021">
        <v>1</v>
      </c>
      <c r="AH1021">
        <v>1</v>
      </c>
      <c r="AI1021">
        <v>1</v>
      </c>
      <c r="AJ1021">
        <v>1</v>
      </c>
      <c r="AK1021">
        <v>1</v>
      </c>
      <c r="AL1021">
        <v>0</v>
      </c>
      <c r="AM1021" s="49" t="s">
        <v>427</v>
      </c>
      <c r="AN1021" s="49" t="s">
        <v>14</v>
      </c>
      <c r="AO1021" s="49" t="s">
        <v>506</v>
      </c>
      <c r="AP1021" s="49" t="s">
        <v>501</v>
      </c>
      <c r="AQ1021" s="49" t="s">
        <v>10</v>
      </c>
      <c r="AR1021" s="49" t="s">
        <v>495</v>
      </c>
      <c r="AS1021" s="49" t="s">
        <v>488</v>
      </c>
      <c r="AT1021" s="49" t="s">
        <v>497</v>
      </c>
    </row>
    <row r="1022" spans="1:46" x14ac:dyDescent="0.25">
      <c r="A1022">
        <v>6</v>
      </c>
      <c r="B1022" t="s">
        <v>353</v>
      </c>
      <c r="C1022" t="s">
        <v>353</v>
      </c>
      <c r="D1022" t="s">
        <v>354</v>
      </c>
      <c r="E1022" t="s">
        <v>618</v>
      </c>
      <c r="F1022" t="s">
        <v>619</v>
      </c>
      <c r="G1022">
        <v>1</v>
      </c>
      <c r="H1022">
        <v>1</v>
      </c>
      <c r="I1022">
        <v>1</v>
      </c>
      <c r="J1022">
        <v>1</v>
      </c>
      <c r="K1022">
        <v>1</v>
      </c>
      <c r="L1022">
        <v>1</v>
      </c>
      <c r="M1022">
        <v>1</v>
      </c>
      <c r="N1022">
        <v>1</v>
      </c>
      <c r="O1022">
        <v>1</v>
      </c>
      <c r="P1022">
        <v>1</v>
      </c>
      <c r="Q1022">
        <v>1</v>
      </c>
      <c r="R1022">
        <v>1</v>
      </c>
      <c r="S1022">
        <v>1</v>
      </c>
      <c r="T1022">
        <v>1</v>
      </c>
      <c r="U1022">
        <v>1</v>
      </c>
      <c r="V1022">
        <v>1</v>
      </c>
      <c r="W1022">
        <v>1</v>
      </c>
      <c r="X1022">
        <v>1</v>
      </c>
      <c r="Y1022">
        <v>1</v>
      </c>
      <c r="Z1022">
        <v>1</v>
      </c>
      <c r="AA1022">
        <v>1</v>
      </c>
      <c r="AB1022">
        <v>1</v>
      </c>
      <c r="AC1022">
        <v>1</v>
      </c>
      <c r="AD1022">
        <v>1</v>
      </c>
      <c r="AE1022">
        <v>1</v>
      </c>
      <c r="AF1022">
        <v>1</v>
      </c>
      <c r="AG1022">
        <v>1</v>
      </c>
      <c r="AH1022">
        <v>1</v>
      </c>
      <c r="AI1022">
        <v>1</v>
      </c>
      <c r="AJ1022">
        <v>1</v>
      </c>
      <c r="AK1022">
        <v>1</v>
      </c>
      <c r="AL1022">
        <v>1</v>
      </c>
      <c r="AM1022" s="49" t="s">
        <v>354</v>
      </c>
      <c r="AN1022" s="49" t="s">
        <v>14</v>
      </c>
      <c r="AO1022" s="49" t="s">
        <v>500</v>
      </c>
      <c r="AP1022" s="49" t="s">
        <v>505</v>
      </c>
      <c r="AQ1022" s="49" t="s">
        <v>13</v>
      </c>
      <c r="AR1022" s="49" t="s">
        <v>487</v>
      </c>
      <c r="AS1022" s="49" t="s">
        <v>488</v>
      </c>
      <c r="AT1022" s="49" t="s">
        <v>489</v>
      </c>
    </row>
    <row r="1023" spans="1:46" x14ac:dyDescent="0.25">
      <c r="A1023">
        <v>6</v>
      </c>
      <c r="B1023" t="s">
        <v>111</v>
      </c>
      <c r="C1023" t="s">
        <v>111</v>
      </c>
      <c r="D1023" t="s">
        <v>112</v>
      </c>
      <c r="E1023" t="s">
        <v>618</v>
      </c>
      <c r="F1023" t="s">
        <v>619</v>
      </c>
      <c r="G1023">
        <v>1</v>
      </c>
      <c r="H1023">
        <v>1</v>
      </c>
      <c r="I1023">
        <v>1</v>
      </c>
      <c r="J1023">
        <v>1</v>
      </c>
      <c r="K1023">
        <v>1</v>
      </c>
      <c r="L1023">
        <v>1</v>
      </c>
      <c r="M1023">
        <v>1</v>
      </c>
      <c r="N1023">
        <v>1</v>
      </c>
      <c r="O1023">
        <v>1</v>
      </c>
      <c r="P1023">
        <v>1</v>
      </c>
      <c r="Q1023">
        <v>1</v>
      </c>
      <c r="R1023">
        <v>1</v>
      </c>
      <c r="S1023">
        <v>1</v>
      </c>
      <c r="T1023">
        <v>1</v>
      </c>
      <c r="U1023">
        <v>1</v>
      </c>
      <c r="V1023">
        <v>1</v>
      </c>
      <c r="W1023">
        <v>1</v>
      </c>
      <c r="X1023">
        <v>1</v>
      </c>
      <c r="Y1023">
        <v>1</v>
      </c>
      <c r="Z1023">
        <v>1</v>
      </c>
      <c r="AA1023">
        <v>1</v>
      </c>
      <c r="AB1023">
        <v>1</v>
      </c>
      <c r="AC1023">
        <v>1</v>
      </c>
      <c r="AD1023">
        <v>1</v>
      </c>
      <c r="AE1023">
        <v>1</v>
      </c>
      <c r="AF1023">
        <v>1</v>
      </c>
      <c r="AG1023">
        <v>1</v>
      </c>
      <c r="AH1023">
        <v>1</v>
      </c>
      <c r="AI1023">
        <v>1</v>
      </c>
      <c r="AJ1023">
        <v>1</v>
      </c>
      <c r="AK1023">
        <v>1</v>
      </c>
      <c r="AL1023">
        <v>1</v>
      </c>
      <c r="AM1023" s="49" t="s">
        <v>112</v>
      </c>
      <c r="AN1023" s="49" t="s">
        <v>14</v>
      </c>
      <c r="AO1023" s="49" t="s">
        <v>500</v>
      </c>
      <c r="AP1023" s="49" t="s">
        <v>505</v>
      </c>
      <c r="AQ1023" s="49" t="s">
        <v>13</v>
      </c>
      <c r="AR1023" s="49" t="s">
        <v>487</v>
      </c>
      <c r="AS1023" s="49" t="s">
        <v>488</v>
      </c>
      <c r="AT1023" s="49" t="s">
        <v>489</v>
      </c>
    </row>
    <row r="1024" spans="1:46" x14ac:dyDescent="0.25">
      <c r="A1024">
        <v>6</v>
      </c>
      <c r="B1024" t="s">
        <v>359</v>
      </c>
      <c r="C1024" t="s">
        <v>359</v>
      </c>
      <c r="D1024" t="s">
        <v>605</v>
      </c>
      <c r="E1024" t="s">
        <v>618</v>
      </c>
      <c r="F1024" t="s">
        <v>619</v>
      </c>
      <c r="G1024">
        <v>1</v>
      </c>
      <c r="H1024">
        <v>1</v>
      </c>
      <c r="I1024">
        <v>1</v>
      </c>
      <c r="J1024">
        <v>1</v>
      </c>
      <c r="K1024">
        <v>1</v>
      </c>
      <c r="L1024">
        <v>1</v>
      </c>
      <c r="M1024">
        <v>1</v>
      </c>
      <c r="N1024">
        <v>1</v>
      </c>
      <c r="O1024">
        <v>1</v>
      </c>
      <c r="P1024">
        <v>1</v>
      </c>
      <c r="Q1024">
        <v>1</v>
      </c>
      <c r="R1024">
        <v>1</v>
      </c>
      <c r="S1024">
        <v>1</v>
      </c>
      <c r="T1024">
        <v>1</v>
      </c>
      <c r="U1024">
        <v>1</v>
      </c>
      <c r="V1024">
        <v>1</v>
      </c>
      <c r="W1024">
        <v>1</v>
      </c>
      <c r="X1024">
        <v>1</v>
      </c>
      <c r="Y1024">
        <v>1</v>
      </c>
      <c r="Z1024">
        <v>1</v>
      </c>
      <c r="AA1024">
        <v>1</v>
      </c>
      <c r="AB1024">
        <v>1</v>
      </c>
      <c r="AC1024">
        <v>1</v>
      </c>
      <c r="AD1024">
        <v>1</v>
      </c>
      <c r="AE1024">
        <v>1</v>
      </c>
      <c r="AF1024">
        <v>1</v>
      </c>
      <c r="AG1024">
        <v>1</v>
      </c>
      <c r="AH1024">
        <v>1</v>
      </c>
      <c r="AI1024">
        <v>1</v>
      </c>
      <c r="AJ1024">
        <v>1</v>
      </c>
      <c r="AK1024">
        <v>1</v>
      </c>
      <c r="AL1024">
        <v>0</v>
      </c>
      <c r="AM1024" s="49" t="s">
        <v>360</v>
      </c>
      <c r="AN1024" s="49" t="s">
        <v>14</v>
      </c>
      <c r="AO1024" s="49" t="s">
        <v>485</v>
      </c>
      <c r="AP1024" s="49" t="s">
        <v>486</v>
      </c>
      <c r="AQ1024" s="49" t="s">
        <v>11</v>
      </c>
      <c r="AR1024" s="49" t="s">
        <v>487</v>
      </c>
      <c r="AS1024" s="49" t="s">
        <v>488</v>
      </c>
      <c r="AT1024" s="49" t="s">
        <v>489</v>
      </c>
    </row>
    <row r="1025" spans="1:46" x14ac:dyDescent="0.25">
      <c r="A1025">
        <v>6</v>
      </c>
      <c r="B1025" t="s">
        <v>366</v>
      </c>
      <c r="C1025" t="s">
        <v>366</v>
      </c>
      <c r="D1025" t="s">
        <v>367</v>
      </c>
      <c r="E1025" t="s">
        <v>618</v>
      </c>
      <c r="F1025" t="s">
        <v>619</v>
      </c>
      <c r="G1025">
        <v>1</v>
      </c>
      <c r="H1025">
        <v>1</v>
      </c>
      <c r="I1025">
        <v>1</v>
      </c>
      <c r="J1025">
        <v>1</v>
      </c>
      <c r="K1025">
        <v>1</v>
      </c>
      <c r="L1025">
        <v>1</v>
      </c>
      <c r="M1025">
        <v>1</v>
      </c>
      <c r="N1025">
        <v>1</v>
      </c>
      <c r="O1025">
        <v>1</v>
      </c>
      <c r="P1025">
        <v>1</v>
      </c>
      <c r="Q1025">
        <v>1</v>
      </c>
      <c r="R1025">
        <v>1</v>
      </c>
      <c r="S1025">
        <v>1</v>
      </c>
      <c r="T1025">
        <v>1</v>
      </c>
      <c r="U1025">
        <v>1</v>
      </c>
      <c r="V1025">
        <v>1</v>
      </c>
      <c r="W1025">
        <v>1</v>
      </c>
      <c r="X1025">
        <v>1</v>
      </c>
      <c r="Y1025">
        <v>1</v>
      </c>
      <c r="Z1025">
        <v>1</v>
      </c>
      <c r="AA1025">
        <v>1</v>
      </c>
      <c r="AB1025">
        <v>1</v>
      </c>
      <c r="AC1025">
        <v>1</v>
      </c>
      <c r="AD1025">
        <v>1</v>
      </c>
      <c r="AE1025">
        <v>1</v>
      </c>
      <c r="AF1025">
        <v>1</v>
      </c>
      <c r="AG1025">
        <v>1</v>
      </c>
      <c r="AH1025">
        <v>1</v>
      </c>
      <c r="AI1025">
        <v>1</v>
      </c>
      <c r="AJ1025">
        <v>1</v>
      </c>
      <c r="AK1025">
        <v>1</v>
      </c>
      <c r="AL1025">
        <v>0</v>
      </c>
      <c r="AM1025" s="49" t="s">
        <v>367</v>
      </c>
      <c r="AN1025" s="49" t="s">
        <v>14</v>
      </c>
      <c r="AO1025" s="49" t="s">
        <v>485</v>
      </c>
      <c r="AP1025" s="49" t="s">
        <v>494</v>
      </c>
      <c r="AQ1025" s="49" t="s">
        <v>11</v>
      </c>
      <c r="AR1025" s="49" t="s">
        <v>487</v>
      </c>
      <c r="AS1025" s="49" t="s">
        <v>488</v>
      </c>
      <c r="AT1025" s="49" t="s">
        <v>489</v>
      </c>
    </row>
    <row r="1026" spans="1:46" x14ac:dyDescent="0.25">
      <c r="A1026">
        <v>6</v>
      </c>
      <c r="B1026" t="s">
        <v>364</v>
      </c>
      <c r="C1026" t="s">
        <v>364</v>
      </c>
      <c r="D1026" t="s">
        <v>365</v>
      </c>
      <c r="E1026" t="s">
        <v>618</v>
      </c>
      <c r="F1026" t="s">
        <v>619</v>
      </c>
      <c r="G1026">
        <v>1</v>
      </c>
      <c r="H1026">
        <v>1</v>
      </c>
      <c r="I1026">
        <v>1</v>
      </c>
      <c r="J1026">
        <v>1</v>
      </c>
      <c r="K1026">
        <v>1</v>
      </c>
      <c r="L1026">
        <v>1</v>
      </c>
      <c r="M1026">
        <v>1</v>
      </c>
      <c r="N1026">
        <v>1</v>
      </c>
      <c r="O1026">
        <v>1</v>
      </c>
      <c r="P1026">
        <v>1</v>
      </c>
      <c r="Q1026">
        <v>1</v>
      </c>
      <c r="R1026">
        <v>1</v>
      </c>
      <c r="S1026">
        <v>1</v>
      </c>
      <c r="T1026">
        <v>1</v>
      </c>
      <c r="U1026">
        <v>1</v>
      </c>
      <c r="V1026">
        <v>1</v>
      </c>
      <c r="W1026">
        <v>1</v>
      </c>
      <c r="X1026">
        <v>1</v>
      </c>
      <c r="Y1026">
        <v>1</v>
      </c>
      <c r="Z1026">
        <v>1</v>
      </c>
      <c r="AA1026">
        <v>1</v>
      </c>
      <c r="AB1026">
        <v>1</v>
      </c>
      <c r="AC1026">
        <v>1</v>
      </c>
      <c r="AD1026">
        <v>1</v>
      </c>
      <c r="AE1026">
        <v>1</v>
      </c>
      <c r="AF1026">
        <v>1</v>
      </c>
      <c r="AG1026">
        <v>1</v>
      </c>
      <c r="AH1026">
        <v>1</v>
      </c>
      <c r="AI1026">
        <v>1</v>
      </c>
      <c r="AJ1026">
        <v>1</v>
      </c>
      <c r="AK1026">
        <v>1</v>
      </c>
      <c r="AL1026">
        <v>0</v>
      </c>
      <c r="AM1026" s="49" t="s">
        <v>365</v>
      </c>
      <c r="AN1026" s="49" t="s">
        <v>14</v>
      </c>
      <c r="AO1026" s="49" t="s">
        <v>485</v>
      </c>
      <c r="AP1026" s="49" t="s">
        <v>501</v>
      </c>
      <c r="AQ1026" s="49" t="s">
        <v>11</v>
      </c>
      <c r="AR1026" s="49" t="s">
        <v>487</v>
      </c>
      <c r="AS1026" s="49" t="s">
        <v>488</v>
      </c>
      <c r="AT1026" s="49" t="s">
        <v>489</v>
      </c>
    </row>
    <row r="1027" spans="1:46" x14ac:dyDescent="0.25">
      <c r="A1027">
        <v>6</v>
      </c>
      <c r="B1027" t="s">
        <v>493</v>
      </c>
      <c r="C1027" t="s">
        <v>606</v>
      </c>
      <c r="D1027" t="s">
        <v>607</v>
      </c>
      <c r="E1027" t="s">
        <v>618</v>
      </c>
      <c r="F1027" t="s">
        <v>619</v>
      </c>
      <c r="G1027">
        <v>1</v>
      </c>
      <c r="H1027">
        <v>1</v>
      </c>
      <c r="I1027">
        <v>1</v>
      </c>
      <c r="J1027">
        <v>1</v>
      </c>
      <c r="K1027">
        <v>1</v>
      </c>
      <c r="L1027">
        <v>1</v>
      </c>
      <c r="M1027">
        <v>1</v>
      </c>
      <c r="N1027">
        <v>1</v>
      </c>
      <c r="O1027">
        <v>1</v>
      </c>
      <c r="P1027">
        <v>1</v>
      </c>
      <c r="Q1027">
        <v>1</v>
      </c>
      <c r="R1027">
        <v>1</v>
      </c>
      <c r="S1027">
        <v>1</v>
      </c>
      <c r="T1027">
        <v>1</v>
      </c>
      <c r="U1027">
        <v>1</v>
      </c>
      <c r="V1027">
        <v>1</v>
      </c>
      <c r="W1027">
        <v>1</v>
      </c>
      <c r="X1027">
        <v>1</v>
      </c>
      <c r="Y1027">
        <v>1</v>
      </c>
      <c r="Z1027">
        <v>1</v>
      </c>
      <c r="AA1027">
        <v>1</v>
      </c>
      <c r="AB1027">
        <v>1</v>
      </c>
      <c r="AC1027">
        <v>1</v>
      </c>
      <c r="AD1027">
        <v>1</v>
      </c>
      <c r="AE1027">
        <v>1</v>
      </c>
      <c r="AF1027">
        <v>1</v>
      </c>
      <c r="AG1027">
        <v>1</v>
      </c>
      <c r="AH1027">
        <v>1</v>
      </c>
      <c r="AI1027">
        <v>1</v>
      </c>
      <c r="AJ1027">
        <v>1</v>
      </c>
      <c r="AK1027">
        <v>1</v>
      </c>
      <c r="AL1027">
        <v>0</v>
      </c>
      <c r="AM1027" s="49" t="e">
        <v>#N/A</v>
      </c>
      <c r="AN1027" s="49" t="e">
        <v>#N/A</v>
      </c>
      <c r="AO1027" s="49" t="e">
        <v>#N/A</v>
      </c>
      <c r="AP1027" s="49" t="e">
        <v>#N/A</v>
      </c>
      <c r="AQ1027" s="49" t="e">
        <v>#N/A</v>
      </c>
      <c r="AR1027" s="49" t="e">
        <v>#N/A</v>
      </c>
      <c r="AS1027" s="49" t="e">
        <v>#N/A</v>
      </c>
      <c r="AT1027" s="49" t="e">
        <v>#N/A</v>
      </c>
    </row>
    <row r="1028" spans="1:46" x14ac:dyDescent="0.25">
      <c r="A1028">
        <v>6</v>
      </c>
      <c r="B1028" t="s">
        <v>362</v>
      </c>
      <c r="C1028" t="s">
        <v>362</v>
      </c>
      <c r="D1028" t="s">
        <v>363</v>
      </c>
      <c r="E1028" t="s">
        <v>618</v>
      </c>
      <c r="F1028" t="s">
        <v>619</v>
      </c>
      <c r="G1028">
        <v>1</v>
      </c>
      <c r="H1028">
        <v>1</v>
      </c>
      <c r="I1028">
        <v>1</v>
      </c>
      <c r="J1028">
        <v>1</v>
      </c>
      <c r="K1028">
        <v>1</v>
      </c>
      <c r="L1028">
        <v>1</v>
      </c>
      <c r="M1028">
        <v>1</v>
      </c>
      <c r="N1028">
        <v>1</v>
      </c>
      <c r="O1028">
        <v>1</v>
      </c>
      <c r="P1028">
        <v>1</v>
      </c>
      <c r="Q1028">
        <v>1</v>
      </c>
      <c r="R1028">
        <v>1</v>
      </c>
      <c r="S1028">
        <v>1</v>
      </c>
      <c r="T1028">
        <v>1</v>
      </c>
      <c r="U1028">
        <v>1</v>
      </c>
      <c r="V1028">
        <v>1</v>
      </c>
      <c r="W1028">
        <v>1</v>
      </c>
      <c r="X1028">
        <v>1</v>
      </c>
      <c r="Y1028">
        <v>1</v>
      </c>
      <c r="Z1028">
        <v>1</v>
      </c>
      <c r="AA1028">
        <v>1</v>
      </c>
      <c r="AB1028">
        <v>1</v>
      </c>
      <c r="AC1028">
        <v>1</v>
      </c>
      <c r="AD1028">
        <v>1</v>
      </c>
      <c r="AE1028">
        <v>1</v>
      </c>
      <c r="AF1028">
        <v>1</v>
      </c>
      <c r="AG1028">
        <v>1</v>
      </c>
      <c r="AH1028">
        <v>1</v>
      </c>
      <c r="AI1028">
        <v>1</v>
      </c>
      <c r="AJ1028">
        <v>1</v>
      </c>
      <c r="AK1028">
        <v>1</v>
      </c>
      <c r="AL1028">
        <v>0</v>
      </c>
      <c r="AM1028" s="49" t="s">
        <v>363</v>
      </c>
      <c r="AN1028" s="49" t="s">
        <v>8</v>
      </c>
      <c r="AO1028" s="49" t="s">
        <v>9</v>
      </c>
      <c r="AP1028" s="49" t="s">
        <v>486</v>
      </c>
      <c r="AQ1028" s="49" t="s">
        <v>9</v>
      </c>
      <c r="AR1028" s="49" t="s">
        <v>495</v>
      </c>
      <c r="AS1028" s="49" t="s">
        <v>488</v>
      </c>
      <c r="AT1028" s="49" t="s">
        <v>489</v>
      </c>
    </row>
    <row r="1029" spans="1:46" x14ac:dyDescent="0.25">
      <c r="A1029">
        <v>6</v>
      </c>
      <c r="B1029" t="s">
        <v>372</v>
      </c>
      <c r="C1029" t="s">
        <v>372</v>
      </c>
      <c r="D1029" t="s">
        <v>431</v>
      </c>
      <c r="E1029" t="s">
        <v>618</v>
      </c>
      <c r="F1029" t="s">
        <v>619</v>
      </c>
      <c r="G1029">
        <v>1</v>
      </c>
      <c r="H1029">
        <v>1</v>
      </c>
      <c r="I1029">
        <v>1</v>
      </c>
      <c r="J1029">
        <v>1</v>
      </c>
      <c r="K1029">
        <v>1</v>
      </c>
      <c r="L1029">
        <v>1</v>
      </c>
      <c r="M1029">
        <v>1</v>
      </c>
      <c r="N1029">
        <v>1</v>
      </c>
      <c r="O1029">
        <v>1</v>
      </c>
      <c r="P1029">
        <v>1</v>
      </c>
      <c r="Q1029">
        <v>1</v>
      </c>
      <c r="R1029">
        <v>1</v>
      </c>
      <c r="S1029">
        <v>1</v>
      </c>
      <c r="T1029">
        <v>1</v>
      </c>
      <c r="U1029">
        <v>1</v>
      </c>
      <c r="V1029">
        <v>1</v>
      </c>
      <c r="W1029">
        <v>1</v>
      </c>
      <c r="X1029">
        <v>1</v>
      </c>
      <c r="Y1029">
        <v>1</v>
      </c>
      <c r="Z1029">
        <v>1</v>
      </c>
      <c r="AA1029">
        <v>1</v>
      </c>
      <c r="AB1029">
        <v>1</v>
      </c>
      <c r="AC1029">
        <v>1</v>
      </c>
      <c r="AD1029">
        <v>1</v>
      </c>
      <c r="AE1029">
        <v>1</v>
      </c>
      <c r="AF1029">
        <v>1</v>
      </c>
      <c r="AG1029">
        <v>1</v>
      </c>
      <c r="AH1029">
        <v>1</v>
      </c>
      <c r="AI1029">
        <v>1</v>
      </c>
      <c r="AJ1029">
        <v>1</v>
      </c>
      <c r="AK1029">
        <v>1</v>
      </c>
      <c r="AL1029">
        <v>0</v>
      </c>
      <c r="AM1029" s="49" t="s">
        <v>431</v>
      </c>
      <c r="AN1029" s="49" t="s">
        <v>14</v>
      </c>
      <c r="AO1029" s="49" t="s">
        <v>507</v>
      </c>
      <c r="AP1029" s="49" t="s">
        <v>505</v>
      </c>
      <c r="AQ1029" s="49" t="s">
        <v>10</v>
      </c>
      <c r="AR1029" s="49" t="s">
        <v>495</v>
      </c>
      <c r="AS1029" s="49" t="s">
        <v>496</v>
      </c>
      <c r="AT1029" s="49" t="s">
        <v>497</v>
      </c>
    </row>
    <row r="1030" spans="1:46" x14ac:dyDescent="0.25">
      <c r="A1030">
        <v>6</v>
      </c>
      <c r="B1030" t="s">
        <v>373</v>
      </c>
      <c r="C1030" t="s">
        <v>373</v>
      </c>
      <c r="D1030" t="s">
        <v>374</v>
      </c>
      <c r="E1030" t="s">
        <v>618</v>
      </c>
      <c r="F1030" t="s">
        <v>619</v>
      </c>
      <c r="G1030">
        <v>1</v>
      </c>
      <c r="H1030">
        <v>1</v>
      </c>
      <c r="I1030">
        <v>1</v>
      </c>
      <c r="J1030">
        <v>1</v>
      </c>
      <c r="K1030">
        <v>1</v>
      </c>
      <c r="L1030">
        <v>1</v>
      </c>
      <c r="M1030">
        <v>1</v>
      </c>
      <c r="N1030">
        <v>1</v>
      </c>
      <c r="O1030">
        <v>1</v>
      </c>
      <c r="P1030">
        <v>1</v>
      </c>
      <c r="Q1030">
        <v>1</v>
      </c>
      <c r="R1030">
        <v>1</v>
      </c>
      <c r="S1030">
        <v>1</v>
      </c>
      <c r="T1030">
        <v>1</v>
      </c>
      <c r="U1030">
        <v>1</v>
      </c>
      <c r="V1030">
        <v>1</v>
      </c>
      <c r="W1030">
        <v>1</v>
      </c>
      <c r="X1030">
        <v>1</v>
      </c>
      <c r="Y1030">
        <v>1</v>
      </c>
      <c r="Z1030">
        <v>1</v>
      </c>
      <c r="AA1030">
        <v>1</v>
      </c>
      <c r="AB1030">
        <v>1</v>
      </c>
      <c r="AC1030">
        <v>1</v>
      </c>
      <c r="AD1030">
        <v>1</v>
      </c>
      <c r="AE1030">
        <v>1</v>
      </c>
      <c r="AF1030">
        <v>1</v>
      </c>
      <c r="AG1030">
        <v>1</v>
      </c>
      <c r="AH1030">
        <v>1</v>
      </c>
      <c r="AI1030">
        <v>1</v>
      </c>
      <c r="AJ1030">
        <v>1</v>
      </c>
      <c r="AK1030">
        <v>1</v>
      </c>
      <c r="AL1030">
        <v>0</v>
      </c>
      <c r="AM1030" s="49" t="s">
        <v>374</v>
      </c>
      <c r="AN1030" s="49" t="s">
        <v>7</v>
      </c>
      <c r="AO1030" s="49" t="s">
        <v>9</v>
      </c>
      <c r="AP1030" s="49" t="s">
        <v>494</v>
      </c>
      <c r="AQ1030" s="49" t="s">
        <v>9</v>
      </c>
      <c r="AR1030" s="49" t="s">
        <v>487</v>
      </c>
      <c r="AS1030" s="49" t="s">
        <v>488</v>
      </c>
      <c r="AT1030" s="49" t="s">
        <v>489</v>
      </c>
    </row>
    <row r="1031" spans="1:46" x14ac:dyDescent="0.25">
      <c r="A1031">
        <v>6</v>
      </c>
      <c r="B1031" t="s">
        <v>368</v>
      </c>
      <c r="C1031" t="s">
        <v>368</v>
      </c>
      <c r="D1031" t="s">
        <v>429</v>
      </c>
      <c r="E1031" t="s">
        <v>618</v>
      </c>
      <c r="F1031" t="s">
        <v>619</v>
      </c>
      <c r="G1031">
        <v>1</v>
      </c>
      <c r="H1031">
        <v>1</v>
      </c>
      <c r="I1031">
        <v>1</v>
      </c>
      <c r="J1031">
        <v>1</v>
      </c>
      <c r="K1031">
        <v>1</v>
      </c>
      <c r="L1031">
        <v>1</v>
      </c>
      <c r="M1031">
        <v>1</v>
      </c>
      <c r="N1031">
        <v>1</v>
      </c>
      <c r="O1031">
        <v>1</v>
      </c>
      <c r="P1031">
        <v>1</v>
      </c>
      <c r="Q1031">
        <v>1</v>
      </c>
      <c r="R1031">
        <v>1</v>
      </c>
      <c r="S1031">
        <v>1</v>
      </c>
      <c r="T1031">
        <v>1</v>
      </c>
      <c r="U1031">
        <v>1</v>
      </c>
      <c r="V1031">
        <v>1</v>
      </c>
      <c r="W1031">
        <v>1</v>
      </c>
      <c r="X1031">
        <v>1</v>
      </c>
      <c r="Y1031">
        <v>1</v>
      </c>
      <c r="Z1031">
        <v>1</v>
      </c>
      <c r="AA1031">
        <v>1</v>
      </c>
      <c r="AB1031">
        <v>1</v>
      </c>
      <c r="AC1031">
        <v>1</v>
      </c>
      <c r="AD1031">
        <v>1</v>
      </c>
      <c r="AE1031">
        <v>1</v>
      </c>
      <c r="AF1031">
        <v>1</v>
      </c>
      <c r="AG1031">
        <v>1</v>
      </c>
      <c r="AH1031">
        <v>1</v>
      </c>
      <c r="AI1031">
        <v>1</v>
      </c>
      <c r="AJ1031">
        <v>1</v>
      </c>
      <c r="AK1031">
        <v>1</v>
      </c>
      <c r="AL1031">
        <v>0</v>
      </c>
      <c r="AM1031" s="49" t="s">
        <v>429</v>
      </c>
      <c r="AN1031" s="49" t="s">
        <v>14</v>
      </c>
      <c r="AO1031" s="49" t="s">
        <v>485</v>
      </c>
      <c r="AP1031" s="49" t="s">
        <v>501</v>
      </c>
      <c r="AQ1031" s="49" t="s">
        <v>11</v>
      </c>
      <c r="AR1031" s="49" t="s">
        <v>495</v>
      </c>
      <c r="AS1031" s="49" t="s">
        <v>496</v>
      </c>
      <c r="AT1031" s="49" t="s">
        <v>497</v>
      </c>
    </row>
    <row r="1032" spans="1:46" x14ac:dyDescent="0.25">
      <c r="A1032">
        <v>6</v>
      </c>
      <c r="B1032" t="s">
        <v>381</v>
      </c>
      <c r="C1032" t="s">
        <v>381</v>
      </c>
      <c r="D1032" t="s">
        <v>382</v>
      </c>
      <c r="E1032" t="s">
        <v>618</v>
      </c>
      <c r="F1032" t="s">
        <v>619</v>
      </c>
      <c r="G1032">
        <v>1</v>
      </c>
      <c r="H1032">
        <v>1</v>
      </c>
      <c r="I1032">
        <v>1</v>
      </c>
      <c r="J1032">
        <v>1</v>
      </c>
      <c r="K1032">
        <v>1</v>
      </c>
      <c r="L1032">
        <v>1</v>
      </c>
      <c r="M1032">
        <v>1</v>
      </c>
      <c r="N1032">
        <v>1</v>
      </c>
      <c r="O1032">
        <v>1</v>
      </c>
      <c r="P1032">
        <v>1</v>
      </c>
      <c r="Q1032">
        <v>1</v>
      </c>
      <c r="R1032">
        <v>1</v>
      </c>
      <c r="S1032">
        <v>1</v>
      </c>
      <c r="T1032">
        <v>1</v>
      </c>
      <c r="U1032">
        <v>1</v>
      </c>
      <c r="V1032">
        <v>1</v>
      </c>
      <c r="W1032">
        <v>1</v>
      </c>
      <c r="X1032">
        <v>1</v>
      </c>
      <c r="Y1032">
        <v>1</v>
      </c>
      <c r="Z1032">
        <v>1</v>
      </c>
      <c r="AA1032">
        <v>1</v>
      </c>
      <c r="AB1032">
        <v>1</v>
      </c>
      <c r="AC1032">
        <v>1</v>
      </c>
      <c r="AD1032">
        <v>1</v>
      </c>
      <c r="AE1032">
        <v>1</v>
      </c>
      <c r="AF1032">
        <v>1</v>
      </c>
      <c r="AG1032">
        <v>1</v>
      </c>
      <c r="AH1032">
        <v>1</v>
      </c>
      <c r="AI1032">
        <v>1</v>
      </c>
      <c r="AJ1032">
        <v>1</v>
      </c>
      <c r="AK1032">
        <v>1</v>
      </c>
      <c r="AL1032">
        <v>0</v>
      </c>
      <c r="AM1032" s="49" t="s">
        <v>382</v>
      </c>
      <c r="AN1032" s="49" t="s">
        <v>6</v>
      </c>
      <c r="AO1032" s="49" t="s">
        <v>9</v>
      </c>
      <c r="AP1032" s="49" t="s">
        <v>486</v>
      </c>
      <c r="AQ1032" s="49" t="s">
        <v>9</v>
      </c>
      <c r="AR1032" s="49" t="s">
        <v>487</v>
      </c>
      <c r="AS1032" s="49" t="s">
        <v>488</v>
      </c>
      <c r="AT1032" s="49" t="s">
        <v>489</v>
      </c>
    </row>
    <row r="1033" spans="1:46" x14ac:dyDescent="0.25">
      <c r="A1033">
        <v>6</v>
      </c>
      <c r="B1033" t="s">
        <v>383</v>
      </c>
      <c r="C1033" t="s">
        <v>383</v>
      </c>
      <c r="D1033" t="s">
        <v>384</v>
      </c>
      <c r="E1033" t="s">
        <v>618</v>
      </c>
      <c r="F1033" t="s">
        <v>619</v>
      </c>
      <c r="G1033">
        <v>1</v>
      </c>
      <c r="H1033">
        <v>1</v>
      </c>
      <c r="I1033">
        <v>1</v>
      </c>
      <c r="J1033">
        <v>1</v>
      </c>
      <c r="K1033">
        <v>1</v>
      </c>
      <c r="L1033">
        <v>1</v>
      </c>
      <c r="M1033">
        <v>1</v>
      </c>
      <c r="N1033">
        <v>1</v>
      </c>
      <c r="O1033">
        <v>1</v>
      </c>
      <c r="P1033">
        <v>1</v>
      </c>
      <c r="Q1033">
        <v>1</v>
      </c>
      <c r="R1033">
        <v>1</v>
      </c>
      <c r="S1033">
        <v>1</v>
      </c>
      <c r="T1033">
        <v>1</v>
      </c>
      <c r="U1033">
        <v>1</v>
      </c>
      <c r="V1033">
        <v>1</v>
      </c>
      <c r="W1033">
        <v>1</v>
      </c>
      <c r="X1033">
        <v>1</v>
      </c>
      <c r="Y1033">
        <v>1</v>
      </c>
      <c r="Z1033">
        <v>1</v>
      </c>
      <c r="AA1033">
        <v>1</v>
      </c>
      <c r="AB1033">
        <v>1</v>
      </c>
      <c r="AC1033">
        <v>1</v>
      </c>
      <c r="AD1033">
        <v>1</v>
      </c>
      <c r="AE1033">
        <v>1</v>
      </c>
      <c r="AF1033">
        <v>1</v>
      </c>
      <c r="AG1033">
        <v>1</v>
      </c>
      <c r="AH1033">
        <v>1</v>
      </c>
      <c r="AI1033">
        <v>1</v>
      </c>
      <c r="AJ1033">
        <v>1</v>
      </c>
      <c r="AK1033">
        <v>1</v>
      </c>
      <c r="AL1033">
        <v>1</v>
      </c>
      <c r="AM1033" s="49" t="s">
        <v>384</v>
      </c>
      <c r="AN1033" s="49" t="s">
        <v>14</v>
      </c>
      <c r="AO1033" s="49" t="s">
        <v>500</v>
      </c>
      <c r="AP1033" s="49" t="s">
        <v>494</v>
      </c>
      <c r="AQ1033" s="49" t="s">
        <v>502</v>
      </c>
      <c r="AR1033" s="49" t="s">
        <v>487</v>
      </c>
      <c r="AS1033" s="49" t="s">
        <v>488</v>
      </c>
      <c r="AT1033" s="49" t="s">
        <v>489</v>
      </c>
    </row>
    <row r="1034" spans="1:46" x14ac:dyDescent="0.25">
      <c r="A1034">
        <v>6</v>
      </c>
      <c r="B1034" t="s">
        <v>62</v>
      </c>
      <c r="C1034" t="s">
        <v>62</v>
      </c>
      <c r="D1034" t="s">
        <v>407</v>
      </c>
      <c r="E1034" t="s">
        <v>618</v>
      </c>
      <c r="F1034" t="s">
        <v>619</v>
      </c>
      <c r="G1034">
        <v>1</v>
      </c>
      <c r="H1034">
        <v>1</v>
      </c>
      <c r="I1034">
        <v>1</v>
      </c>
      <c r="J1034">
        <v>1</v>
      </c>
      <c r="K1034">
        <v>1</v>
      </c>
      <c r="L1034">
        <v>1</v>
      </c>
      <c r="M1034">
        <v>1</v>
      </c>
      <c r="N1034">
        <v>1</v>
      </c>
      <c r="O1034">
        <v>1</v>
      </c>
      <c r="P1034">
        <v>1</v>
      </c>
      <c r="Q1034">
        <v>1</v>
      </c>
      <c r="R1034">
        <v>1</v>
      </c>
      <c r="S1034">
        <v>1</v>
      </c>
      <c r="T1034">
        <v>1</v>
      </c>
      <c r="U1034">
        <v>1</v>
      </c>
      <c r="V1034">
        <v>1</v>
      </c>
      <c r="W1034">
        <v>1</v>
      </c>
      <c r="X1034">
        <v>1</v>
      </c>
      <c r="Y1034">
        <v>1</v>
      </c>
      <c r="Z1034">
        <v>1</v>
      </c>
      <c r="AA1034">
        <v>1</v>
      </c>
      <c r="AB1034">
        <v>1</v>
      </c>
      <c r="AC1034">
        <v>1</v>
      </c>
      <c r="AD1034">
        <v>1</v>
      </c>
      <c r="AE1034">
        <v>1</v>
      </c>
      <c r="AF1034">
        <v>1</v>
      </c>
      <c r="AG1034">
        <v>1</v>
      </c>
      <c r="AH1034">
        <v>1</v>
      </c>
      <c r="AI1034">
        <v>1</v>
      </c>
      <c r="AJ1034">
        <v>1</v>
      </c>
      <c r="AK1034">
        <v>1</v>
      </c>
      <c r="AL1034">
        <v>0</v>
      </c>
      <c r="AM1034" s="49" t="s">
        <v>407</v>
      </c>
      <c r="AN1034" s="49" t="s">
        <v>14</v>
      </c>
      <c r="AO1034" s="49" t="s">
        <v>485</v>
      </c>
      <c r="AP1034" s="49" t="s">
        <v>505</v>
      </c>
      <c r="AQ1034" s="49" t="s">
        <v>13</v>
      </c>
      <c r="AR1034" s="49" t="s">
        <v>495</v>
      </c>
      <c r="AS1034" s="49" t="s">
        <v>496</v>
      </c>
      <c r="AT1034" s="49" t="s">
        <v>497</v>
      </c>
    </row>
    <row r="1035" spans="1:46" x14ac:dyDescent="0.25">
      <c r="A1035">
        <v>6</v>
      </c>
      <c r="B1035" t="s">
        <v>169</v>
      </c>
      <c r="C1035" t="s">
        <v>169</v>
      </c>
      <c r="D1035" t="s">
        <v>170</v>
      </c>
      <c r="E1035" t="s">
        <v>618</v>
      </c>
      <c r="F1035" t="s">
        <v>619</v>
      </c>
      <c r="G1035">
        <v>1</v>
      </c>
      <c r="H1035">
        <v>1</v>
      </c>
      <c r="I1035">
        <v>1</v>
      </c>
      <c r="J1035">
        <v>1</v>
      </c>
      <c r="K1035">
        <v>1</v>
      </c>
      <c r="L1035">
        <v>1</v>
      </c>
      <c r="M1035">
        <v>1</v>
      </c>
      <c r="N1035">
        <v>1</v>
      </c>
      <c r="O1035">
        <v>1</v>
      </c>
      <c r="P1035">
        <v>1</v>
      </c>
      <c r="Q1035">
        <v>1</v>
      </c>
      <c r="R1035">
        <v>1</v>
      </c>
      <c r="S1035">
        <v>1</v>
      </c>
      <c r="T1035">
        <v>1</v>
      </c>
      <c r="U1035">
        <v>1</v>
      </c>
      <c r="V1035">
        <v>1</v>
      </c>
      <c r="W1035">
        <v>1</v>
      </c>
      <c r="X1035">
        <v>1</v>
      </c>
      <c r="Y1035">
        <v>1</v>
      </c>
      <c r="Z1035">
        <v>1</v>
      </c>
      <c r="AA1035">
        <v>1</v>
      </c>
      <c r="AB1035">
        <v>1</v>
      </c>
      <c r="AC1035">
        <v>1</v>
      </c>
      <c r="AD1035">
        <v>1</v>
      </c>
      <c r="AE1035">
        <v>1</v>
      </c>
      <c r="AF1035">
        <v>1</v>
      </c>
      <c r="AG1035">
        <v>1</v>
      </c>
      <c r="AH1035">
        <v>1</v>
      </c>
      <c r="AI1035">
        <v>1</v>
      </c>
      <c r="AJ1035">
        <v>1</v>
      </c>
      <c r="AK1035">
        <v>1</v>
      </c>
      <c r="AL1035">
        <v>1</v>
      </c>
      <c r="AM1035" s="49" t="s">
        <v>170</v>
      </c>
      <c r="AN1035" s="49" t="s">
        <v>14</v>
      </c>
      <c r="AO1035" s="49" t="s">
        <v>500</v>
      </c>
      <c r="AP1035" s="49" t="s">
        <v>505</v>
      </c>
      <c r="AQ1035" s="49" t="s">
        <v>13</v>
      </c>
      <c r="AR1035" s="49" t="s">
        <v>487</v>
      </c>
      <c r="AS1035" s="49" t="s">
        <v>488</v>
      </c>
      <c r="AT1035" s="49" t="s">
        <v>489</v>
      </c>
    </row>
    <row r="1036" spans="1:46" x14ac:dyDescent="0.25">
      <c r="A1036">
        <v>6</v>
      </c>
      <c r="B1036" t="s">
        <v>379</v>
      </c>
      <c r="C1036" t="s">
        <v>379</v>
      </c>
      <c r="D1036" t="s">
        <v>608</v>
      </c>
      <c r="E1036" t="s">
        <v>618</v>
      </c>
      <c r="F1036" t="s">
        <v>619</v>
      </c>
      <c r="G1036">
        <v>1</v>
      </c>
      <c r="H1036">
        <v>1</v>
      </c>
      <c r="I1036">
        <v>1</v>
      </c>
      <c r="J1036">
        <v>1</v>
      </c>
      <c r="K1036">
        <v>1</v>
      </c>
      <c r="L1036">
        <v>1</v>
      </c>
      <c r="M1036">
        <v>1</v>
      </c>
      <c r="N1036">
        <v>1</v>
      </c>
      <c r="O1036">
        <v>1</v>
      </c>
      <c r="P1036">
        <v>1</v>
      </c>
      <c r="Q1036">
        <v>1</v>
      </c>
      <c r="R1036">
        <v>1</v>
      </c>
      <c r="S1036">
        <v>1</v>
      </c>
      <c r="T1036">
        <v>1</v>
      </c>
      <c r="U1036">
        <v>1</v>
      </c>
      <c r="V1036">
        <v>1</v>
      </c>
      <c r="W1036">
        <v>1</v>
      </c>
      <c r="X1036">
        <v>1</v>
      </c>
      <c r="Y1036">
        <v>1</v>
      </c>
      <c r="Z1036">
        <v>1</v>
      </c>
      <c r="AA1036">
        <v>1</v>
      </c>
      <c r="AB1036">
        <v>1</v>
      </c>
      <c r="AC1036">
        <v>1</v>
      </c>
      <c r="AD1036">
        <v>1</v>
      </c>
      <c r="AE1036">
        <v>1</v>
      </c>
      <c r="AF1036">
        <v>1</v>
      </c>
      <c r="AG1036">
        <v>1</v>
      </c>
      <c r="AH1036">
        <v>1</v>
      </c>
      <c r="AI1036">
        <v>1</v>
      </c>
      <c r="AJ1036">
        <v>1</v>
      </c>
      <c r="AK1036">
        <v>1</v>
      </c>
      <c r="AL1036">
        <v>0</v>
      </c>
      <c r="AM1036" s="49" t="s">
        <v>380</v>
      </c>
      <c r="AN1036" s="49" t="s">
        <v>6</v>
      </c>
      <c r="AO1036" s="49" t="s">
        <v>9</v>
      </c>
      <c r="AP1036" s="49" t="s">
        <v>494</v>
      </c>
      <c r="AQ1036" s="49" t="s">
        <v>9</v>
      </c>
      <c r="AR1036" s="49" t="s">
        <v>487</v>
      </c>
      <c r="AS1036" s="49" t="s">
        <v>488</v>
      </c>
      <c r="AT1036" s="49" t="s">
        <v>489</v>
      </c>
    </row>
    <row r="1037" spans="1:46" x14ac:dyDescent="0.25">
      <c r="A1037">
        <v>6</v>
      </c>
      <c r="B1037" t="s">
        <v>387</v>
      </c>
      <c r="C1037" t="s">
        <v>387</v>
      </c>
      <c r="D1037" t="s">
        <v>388</v>
      </c>
      <c r="E1037" t="s">
        <v>618</v>
      </c>
      <c r="F1037" t="s">
        <v>619</v>
      </c>
      <c r="G1037">
        <v>1</v>
      </c>
      <c r="H1037">
        <v>1</v>
      </c>
      <c r="I1037">
        <v>1</v>
      </c>
      <c r="J1037">
        <v>1</v>
      </c>
      <c r="K1037">
        <v>1</v>
      </c>
      <c r="L1037">
        <v>1</v>
      </c>
      <c r="M1037">
        <v>1</v>
      </c>
      <c r="N1037">
        <v>1</v>
      </c>
      <c r="O1037">
        <v>1</v>
      </c>
      <c r="P1037">
        <v>1</v>
      </c>
      <c r="Q1037">
        <v>1</v>
      </c>
      <c r="R1037">
        <v>1</v>
      </c>
      <c r="S1037">
        <v>1</v>
      </c>
      <c r="T1037">
        <v>1</v>
      </c>
      <c r="U1037">
        <v>1</v>
      </c>
      <c r="V1037">
        <v>1</v>
      </c>
      <c r="W1037">
        <v>1</v>
      </c>
      <c r="X1037">
        <v>1</v>
      </c>
      <c r="Y1037">
        <v>1</v>
      </c>
      <c r="Z1037">
        <v>1</v>
      </c>
      <c r="AA1037">
        <v>1</v>
      </c>
      <c r="AB1037">
        <v>1</v>
      </c>
      <c r="AC1037">
        <v>1</v>
      </c>
      <c r="AD1037">
        <v>1</v>
      </c>
      <c r="AE1037">
        <v>1</v>
      </c>
      <c r="AF1037">
        <v>1</v>
      </c>
      <c r="AG1037">
        <v>1</v>
      </c>
      <c r="AH1037">
        <v>1</v>
      </c>
      <c r="AI1037">
        <v>1</v>
      </c>
      <c r="AJ1037">
        <v>1</v>
      </c>
      <c r="AK1037">
        <v>1</v>
      </c>
      <c r="AL1037">
        <v>1</v>
      </c>
      <c r="AM1037" s="49" t="s">
        <v>388</v>
      </c>
      <c r="AN1037" s="49" t="s">
        <v>14</v>
      </c>
      <c r="AO1037" s="49" t="s">
        <v>507</v>
      </c>
      <c r="AP1037" s="49" t="s">
        <v>505</v>
      </c>
      <c r="AQ1037" s="49" t="s">
        <v>13</v>
      </c>
      <c r="AR1037" s="49" t="s">
        <v>487</v>
      </c>
      <c r="AS1037" s="49" t="s">
        <v>488</v>
      </c>
      <c r="AT1037" s="49" t="s">
        <v>489</v>
      </c>
    </row>
    <row r="1038" spans="1:46" x14ac:dyDescent="0.25">
      <c r="A1038">
        <v>6</v>
      </c>
      <c r="B1038" t="s">
        <v>385</v>
      </c>
      <c r="C1038" t="s">
        <v>385</v>
      </c>
      <c r="D1038" t="s">
        <v>386</v>
      </c>
      <c r="E1038" t="s">
        <v>618</v>
      </c>
      <c r="F1038" t="s">
        <v>619</v>
      </c>
      <c r="G1038">
        <v>1</v>
      </c>
      <c r="H1038">
        <v>1</v>
      </c>
      <c r="I1038">
        <v>1</v>
      </c>
      <c r="J1038">
        <v>1</v>
      </c>
      <c r="K1038">
        <v>1</v>
      </c>
      <c r="L1038">
        <v>1</v>
      </c>
      <c r="M1038">
        <v>1</v>
      </c>
      <c r="N1038">
        <v>1</v>
      </c>
      <c r="O1038">
        <v>1</v>
      </c>
      <c r="P1038">
        <v>1</v>
      </c>
      <c r="Q1038">
        <v>1</v>
      </c>
      <c r="R1038">
        <v>1</v>
      </c>
      <c r="S1038">
        <v>1</v>
      </c>
      <c r="T1038">
        <v>1</v>
      </c>
      <c r="U1038">
        <v>1</v>
      </c>
      <c r="V1038">
        <v>1</v>
      </c>
      <c r="W1038">
        <v>1</v>
      </c>
      <c r="X1038">
        <v>1</v>
      </c>
      <c r="Y1038">
        <v>1</v>
      </c>
      <c r="Z1038">
        <v>1</v>
      </c>
      <c r="AA1038">
        <v>1</v>
      </c>
      <c r="AB1038">
        <v>1</v>
      </c>
      <c r="AC1038">
        <v>1</v>
      </c>
      <c r="AD1038">
        <v>1</v>
      </c>
      <c r="AE1038">
        <v>1</v>
      </c>
      <c r="AF1038">
        <v>1</v>
      </c>
      <c r="AG1038">
        <v>1</v>
      </c>
      <c r="AH1038">
        <v>1</v>
      </c>
      <c r="AI1038">
        <v>1</v>
      </c>
      <c r="AJ1038">
        <v>1</v>
      </c>
      <c r="AK1038">
        <v>1</v>
      </c>
      <c r="AL1038">
        <v>0</v>
      </c>
      <c r="AM1038" s="49" t="s">
        <v>386</v>
      </c>
      <c r="AN1038" s="49" t="s">
        <v>14</v>
      </c>
      <c r="AO1038" s="49" t="s">
        <v>506</v>
      </c>
      <c r="AP1038" s="49" t="s">
        <v>505</v>
      </c>
      <c r="AQ1038" s="49" t="s">
        <v>10</v>
      </c>
      <c r="AR1038" s="49" t="s">
        <v>487</v>
      </c>
      <c r="AS1038" s="49" t="s">
        <v>488</v>
      </c>
      <c r="AT1038" s="49" t="s">
        <v>489</v>
      </c>
    </row>
    <row r="1039" spans="1:46" x14ac:dyDescent="0.25">
      <c r="A1039">
        <v>6</v>
      </c>
      <c r="B1039" t="s">
        <v>389</v>
      </c>
      <c r="C1039" t="s">
        <v>389</v>
      </c>
      <c r="D1039" t="s">
        <v>432</v>
      </c>
      <c r="E1039" t="s">
        <v>618</v>
      </c>
      <c r="F1039" t="s">
        <v>619</v>
      </c>
      <c r="G1039">
        <v>1</v>
      </c>
      <c r="H1039">
        <v>1</v>
      </c>
      <c r="I1039">
        <v>1</v>
      </c>
      <c r="J1039">
        <v>1</v>
      </c>
      <c r="K1039">
        <v>1</v>
      </c>
      <c r="L1039">
        <v>1</v>
      </c>
      <c r="M1039">
        <v>1</v>
      </c>
      <c r="N1039">
        <v>1</v>
      </c>
      <c r="O1039">
        <v>1</v>
      </c>
      <c r="P1039">
        <v>1</v>
      </c>
      <c r="Q1039">
        <v>1</v>
      </c>
      <c r="R1039">
        <v>1</v>
      </c>
      <c r="S1039">
        <v>1</v>
      </c>
      <c r="T1039">
        <v>1</v>
      </c>
      <c r="U1039">
        <v>1</v>
      </c>
      <c r="V1039">
        <v>1</v>
      </c>
      <c r="W1039">
        <v>1</v>
      </c>
      <c r="X1039">
        <v>1</v>
      </c>
      <c r="Y1039">
        <v>1</v>
      </c>
      <c r="Z1039">
        <v>1</v>
      </c>
      <c r="AA1039">
        <v>1</v>
      </c>
      <c r="AB1039">
        <v>1</v>
      </c>
      <c r="AC1039">
        <v>1</v>
      </c>
      <c r="AD1039">
        <v>1</v>
      </c>
      <c r="AE1039">
        <v>1</v>
      </c>
      <c r="AF1039">
        <v>1</v>
      </c>
      <c r="AG1039">
        <v>1</v>
      </c>
      <c r="AH1039">
        <v>1</v>
      </c>
      <c r="AI1039">
        <v>1</v>
      </c>
      <c r="AJ1039">
        <v>1</v>
      </c>
      <c r="AK1039">
        <v>1</v>
      </c>
      <c r="AL1039">
        <v>0</v>
      </c>
      <c r="AM1039" s="49" t="s">
        <v>432</v>
      </c>
      <c r="AN1039" s="49" t="s">
        <v>14</v>
      </c>
      <c r="AO1039" s="49" t="s">
        <v>485</v>
      </c>
      <c r="AP1039" s="49" t="s">
        <v>494</v>
      </c>
      <c r="AQ1039" s="49" t="s">
        <v>11</v>
      </c>
      <c r="AR1039" s="49" t="s">
        <v>487</v>
      </c>
      <c r="AS1039" s="49" t="s">
        <v>496</v>
      </c>
      <c r="AT1039" s="49" t="s">
        <v>497</v>
      </c>
    </row>
    <row r="1040" spans="1:46" x14ac:dyDescent="0.25">
      <c r="A1040">
        <v>6</v>
      </c>
      <c r="B1040" t="s">
        <v>392</v>
      </c>
      <c r="C1040" t="s">
        <v>392</v>
      </c>
      <c r="D1040" t="s">
        <v>433</v>
      </c>
      <c r="E1040" t="s">
        <v>618</v>
      </c>
      <c r="F1040" t="s">
        <v>619</v>
      </c>
      <c r="G1040">
        <v>1</v>
      </c>
      <c r="H1040">
        <v>1</v>
      </c>
      <c r="I1040">
        <v>1</v>
      </c>
      <c r="J1040">
        <v>1</v>
      </c>
      <c r="K1040">
        <v>1</v>
      </c>
      <c r="L1040">
        <v>1</v>
      </c>
      <c r="M1040">
        <v>1</v>
      </c>
      <c r="N1040">
        <v>1</v>
      </c>
      <c r="O1040">
        <v>1</v>
      </c>
      <c r="P1040">
        <v>1</v>
      </c>
      <c r="Q1040">
        <v>1</v>
      </c>
      <c r="R1040">
        <v>1</v>
      </c>
      <c r="S1040">
        <v>1</v>
      </c>
      <c r="T1040">
        <v>1</v>
      </c>
      <c r="U1040">
        <v>1</v>
      </c>
      <c r="V1040">
        <v>1</v>
      </c>
      <c r="W1040">
        <v>1</v>
      </c>
      <c r="X1040">
        <v>1</v>
      </c>
      <c r="Y1040">
        <v>1</v>
      </c>
      <c r="Z1040">
        <v>1</v>
      </c>
      <c r="AA1040">
        <v>1</v>
      </c>
      <c r="AB1040">
        <v>1</v>
      </c>
      <c r="AC1040">
        <v>1</v>
      </c>
      <c r="AD1040">
        <v>1</v>
      </c>
      <c r="AE1040">
        <v>1</v>
      </c>
      <c r="AF1040">
        <v>1</v>
      </c>
      <c r="AG1040">
        <v>1</v>
      </c>
      <c r="AH1040">
        <v>1</v>
      </c>
      <c r="AI1040">
        <v>1</v>
      </c>
      <c r="AJ1040">
        <v>1</v>
      </c>
      <c r="AK1040">
        <v>1</v>
      </c>
      <c r="AL1040">
        <v>0</v>
      </c>
      <c r="AM1040" s="49" t="s">
        <v>433</v>
      </c>
      <c r="AN1040" s="49" t="s">
        <v>14</v>
      </c>
      <c r="AO1040" s="49" t="s">
        <v>506</v>
      </c>
      <c r="AP1040" s="49" t="s">
        <v>493</v>
      </c>
      <c r="AQ1040" s="49" t="s">
        <v>10</v>
      </c>
      <c r="AR1040" s="49" t="s">
        <v>495</v>
      </c>
      <c r="AS1040" s="49" t="s">
        <v>496</v>
      </c>
      <c r="AT1040" s="49" t="s">
        <v>497</v>
      </c>
    </row>
    <row r="1041" spans="1:46" x14ac:dyDescent="0.25">
      <c r="A1041">
        <v>6</v>
      </c>
      <c r="B1041" t="s">
        <v>393</v>
      </c>
      <c r="C1041" t="s">
        <v>393</v>
      </c>
      <c r="D1041" t="s">
        <v>394</v>
      </c>
      <c r="E1041" t="s">
        <v>618</v>
      </c>
      <c r="F1041" t="s">
        <v>619</v>
      </c>
      <c r="G1041">
        <v>1</v>
      </c>
      <c r="H1041">
        <v>1</v>
      </c>
      <c r="I1041">
        <v>1</v>
      </c>
      <c r="J1041">
        <v>1</v>
      </c>
      <c r="K1041">
        <v>1</v>
      </c>
      <c r="L1041">
        <v>1</v>
      </c>
      <c r="M1041">
        <v>1</v>
      </c>
      <c r="N1041">
        <v>1</v>
      </c>
      <c r="O1041">
        <v>1</v>
      </c>
      <c r="P1041">
        <v>1</v>
      </c>
      <c r="Q1041">
        <v>1</v>
      </c>
      <c r="R1041">
        <v>1</v>
      </c>
      <c r="S1041">
        <v>1</v>
      </c>
      <c r="T1041">
        <v>1</v>
      </c>
      <c r="U1041">
        <v>1</v>
      </c>
      <c r="V1041">
        <v>1</v>
      </c>
      <c r="W1041">
        <v>1</v>
      </c>
      <c r="X1041">
        <v>1</v>
      </c>
      <c r="Y1041">
        <v>1</v>
      </c>
      <c r="Z1041">
        <v>1</v>
      </c>
      <c r="AA1041">
        <v>1</v>
      </c>
      <c r="AB1041">
        <v>1</v>
      </c>
      <c r="AC1041">
        <v>1</v>
      </c>
      <c r="AD1041">
        <v>1</v>
      </c>
      <c r="AE1041">
        <v>1</v>
      </c>
      <c r="AF1041">
        <v>1</v>
      </c>
      <c r="AG1041">
        <v>1</v>
      </c>
      <c r="AH1041">
        <v>1</v>
      </c>
      <c r="AI1041">
        <v>1</v>
      </c>
      <c r="AJ1041">
        <v>1</v>
      </c>
      <c r="AK1041">
        <v>1</v>
      </c>
      <c r="AL1041">
        <v>0</v>
      </c>
      <c r="AM1041" s="49" t="s">
        <v>394</v>
      </c>
      <c r="AN1041" s="49" t="s">
        <v>14</v>
      </c>
      <c r="AO1041" s="49" t="s">
        <v>485</v>
      </c>
      <c r="AP1041" s="49" t="s">
        <v>494</v>
      </c>
      <c r="AQ1041" s="49" t="s">
        <v>11</v>
      </c>
      <c r="AR1041" s="49" t="s">
        <v>487</v>
      </c>
      <c r="AS1041" s="49" t="s">
        <v>488</v>
      </c>
      <c r="AT1041" s="49" t="s">
        <v>489</v>
      </c>
    </row>
    <row r="1042" spans="1:46" x14ac:dyDescent="0.25">
      <c r="A1042">
        <v>6</v>
      </c>
      <c r="B1042" t="s">
        <v>493</v>
      </c>
      <c r="C1042" t="s">
        <v>609</v>
      </c>
      <c r="D1042" t="s">
        <v>56</v>
      </c>
      <c r="E1042" t="s">
        <v>618</v>
      </c>
      <c r="F1042" t="s">
        <v>619</v>
      </c>
      <c r="G1042">
        <v>1</v>
      </c>
      <c r="H1042">
        <v>1</v>
      </c>
      <c r="I1042">
        <v>1</v>
      </c>
      <c r="J1042">
        <v>1</v>
      </c>
      <c r="K1042">
        <v>1</v>
      </c>
      <c r="L1042">
        <v>1</v>
      </c>
      <c r="M1042">
        <v>1</v>
      </c>
      <c r="N1042">
        <v>1</v>
      </c>
      <c r="O1042">
        <v>1</v>
      </c>
      <c r="P1042">
        <v>1</v>
      </c>
      <c r="Q1042">
        <v>1</v>
      </c>
      <c r="R1042">
        <v>1</v>
      </c>
      <c r="S1042">
        <v>1</v>
      </c>
      <c r="T1042">
        <v>1</v>
      </c>
      <c r="U1042">
        <v>1</v>
      </c>
      <c r="V1042">
        <v>1</v>
      </c>
      <c r="W1042">
        <v>1</v>
      </c>
      <c r="X1042">
        <v>1</v>
      </c>
      <c r="Y1042">
        <v>1</v>
      </c>
      <c r="Z1042">
        <v>1</v>
      </c>
      <c r="AA1042">
        <v>1</v>
      </c>
      <c r="AB1042">
        <v>1</v>
      </c>
      <c r="AC1042">
        <v>1</v>
      </c>
      <c r="AD1042">
        <v>1</v>
      </c>
      <c r="AE1042">
        <v>1</v>
      </c>
      <c r="AF1042">
        <v>1</v>
      </c>
      <c r="AG1042">
        <v>1</v>
      </c>
      <c r="AH1042">
        <v>1</v>
      </c>
      <c r="AI1042">
        <v>1</v>
      </c>
      <c r="AJ1042">
        <v>1</v>
      </c>
      <c r="AK1042">
        <v>1</v>
      </c>
      <c r="AL1042">
        <v>0</v>
      </c>
      <c r="AM1042" s="49" t="e">
        <v>#N/A</v>
      </c>
      <c r="AN1042" s="49" t="e">
        <v>#N/A</v>
      </c>
      <c r="AO1042" s="49" t="e">
        <v>#N/A</v>
      </c>
      <c r="AP1042" s="49" t="e">
        <v>#N/A</v>
      </c>
      <c r="AQ1042" s="49" t="e">
        <v>#N/A</v>
      </c>
      <c r="AR1042" s="49" t="e">
        <v>#N/A</v>
      </c>
      <c r="AS1042" s="49" t="e">
        <v>#N/A</v>
      </c>
      <c r="AT1042" s="49" t="e">
        <v>#N/A</v>
      </c>
    </row>
    <row r="1043" spans="1:46" x14ac:dyDescent="0.25">
      <c r="A1043">
        <v>6</v>
      </c>
      <c r="B1043" t="s">
        <v>399</v>
      </c>
      <c r="C1043" t="s">
        <v>399</v>
      </c>
      <c r="D1043" t="s">
        <v>434</v>
      </c>
      <c r="E1043" t="s">
        <v>618</v>
      </c>
      <c r="F1043" t="s">
        <v>619</v>
      </c>
      <c r="G1043">
        <v>1</v>
      </c>
      <c r="H1043">
        <v>1</v>
      </c>
      <c r="I1043">
        <v>1</v>
      </c>
      <c r="J1043">
        <v>1</v>
      </c>
      <c r="K1043">
        <v>1</v>
      </c>
      <c r="L1043">
        <v>1</v>
      </c>
      <c r="M1043">
        <v>1</v>
      </c>
      <c r="N1043">
        <v>1</v>
      </c>
      <c r="O1043">
        <v>1</v>
      </c>
      <c r="P1043">
        <v>1</v>
      </c>
      <c r="Q1043">
        <v>1</v>
      </c>
      <c r="R1043">
        <v>1</v>
      </c>
      <c r="S1043">
        <v>1</v>
      </c>
      <c r="T1043">
        <v>1</v>
      </c>
      <c r="U1043">
        <v>1</v>
      </c>
      <c r="V1043">
        <v>1</v>
      </c>
      <c r="W1043">
        <v>1</v>
      </c>
      <c r="X1043">
        <v>1</v>
      </c>
      <c r="Y1043">
        <v>1</v>
      </c>
      <c r="Z1043">
        <v>1</v>
      </c>
      <c r="AA1043">
        <v>1</v>
      </c>
      <c r="AB1043">
        <v>1</v>
      </c>
      <c r="AC1043">
        <v>1</v>
      </c>
      <c r="AD1043">
        <v>1</v>
      </c>
      <c r="AE1043">
        <v>1</v>
      </c>
      <c r="AF1043">
        <v>1</v>
      </c>
      <c r="AG1043">
        <v>1</v>
      </c>
      <c r="AH1043">
        <v>1</v>
      </c>
      <c r="AI1043">
        <v>1</v>
      </c>
      <c r="AJ1043">
        <v>1</v>
      </c>
      <c r="AK1043">
        <v>1</v>
      </c>
      <c r="AL1043">
        <v>0</v>
      </c>
      <c r="AM1043" s="49" t="s">
        <v>434</v>
      </c>
      <c r="AN1043" s="49" t="s">
        <v>14</v>
      </c>
      <c r="AO1043" s="49" t="s">
        <v>485</v>
      </c>
      <c r="AP1043" s="49" t="s">
        <v>486</v>
      </c>
      <c r="AQ1043" s="49" t="s">
        <v>11</v>
      </c>
      <c r="AR1043" s="49" t="s">
        <v>487</v>
      </c>
      <c r="AS1043" s="49" t="s">
        <v>496</v>
      </c>
      <c r="AT1043" s="49" t="s">
        <v>497</v>
      </c>
    </row>
    <row r="1044" spans="1:46" x14ac:dyDescent="0.25">
      <c r="A1044">
        <v>6</v>
      </c>
      <c r="B1044" t="s">
        <v>402</v>
      </c>
      <c r="C1044" t="s">
        <v>402</v>
      </c>
      <c r="D1044" t="s">
        <v>403</v>
      </c>
      <c r="E1044" t="s">
        <v>618</v>
      </c>
      <c r="F1044" t="s">
        <v>619</v>
      </c>
      <c r="G1044">
        <v>1</v>
      </c>
      <c r="H1044">
        <v>1</v>
      </c>
      <c r="I1044">
        <v>1</v>
      </c>
      <c r="J1044">
        <v>1</v>
      </c>
      <c r="K1044">
        <v>1</v>
      </c>
      <c r="L1044">
        <v>1</v>
      </c>
      <c r="M1044">
        <v>1</v>
      </c>
      <c r="N1044">
        <v>1</v>
      </c>
      <c r="O1044">
        <v>1</v>
      </c>
      <c r="P1044">
        <v>1</v>
      </c>
      <c r="Q1044">
        <v>1</v>
      </c>
      <c r="R1044">
        <v>1</v>
      </c>
      <c r="S1044">
        <v>1</v>
      </c>
      <c r="T1044">
        <v>1</v>
      </c>
      <c r="U1044">
        <v>1</v>
      </c>
      <c r="V1044">
        <v>1</v>
      </c>
      <c r="W1044">
        <v>1</v>
      </c>
      <c r="X1044">
        <v>1</v>
      </c>
      <c r="Y1044">
        <v>1</v>
      </c>
      <c r="Z1044">
        <v>1</v>
      </c>
      <c r="AA1044">
        <v>1</v>
      </c>
      <c r="AB1044">
        <v>1</v>
      </c>
      <c r="AC1044">
        <v>1</v>
      </c>
      <c r="AD1044">
        <v>1</v>
      </c>
      <c r="AE1044">
        <v>1</v>
      </c>
      <c r="AF1044">
        <v>1</v>
      </c>
      <c r="AG1044">
        <v>1</v>
      </c>
      <c r="AH1044">
        <v>1</v>
      </c>
      <c r="AI1044">
        <v>1</v>
      </c>
      <c r="AJ1044">
        <v>1</v>
      </c>
      <c r="AK1044">
        <v>1</v>
      </c>
      <c r="AL1044">
        <v>0</v>
      </c>
      <c r="AM1044" s="49" t="s">
        <v>403</v>
      </c>
      <c r="AN1044" s="49" t="s">
        <v>4</v>
      </c>
      <c r="AO1044" s="49" t="s">
        <v>9</v>
      </c>
      <c r="AP1044" s="49" t="s">
        <v>494</v>
      </c>
      <c r="AQ1044" s="49" t="s">
        <v>9</v>
      </c>
      <c r="AR1044" s="49" t="s">
        <v>495</v>
      </c>
      <c r="AS1044" s="49" t="s">
        <v>488</v>
      </c>
      <c r="AT1044" s="49" t="s">
        <v>489</v>
      </c>
    </row>
    <row r="1045" spans="1:46" x14ac:dyDescent="0.25">
      <c r="A1045">
        <v>6</v>
      </c>
      <c r="B1045" t="s">
        <v>404</v>
      </c>
      <c r="C1045" t="s">
        <v>404</v>
      </c>
      <c r="D1045" t="s">
        <v>405</v>
      </c>
      <c r="E1045" t="s">
        <v>618</v>
      </c>
      <c r="F1045" t="s">
        <v>619</v>
      </c>
      <c r="G1045">
        <v>1</v>
      </c>
      <c r="H1045">
        <v>1</v>
      </c>
      <c r="I1045">
        <v>1</v>
      </c>
      <c r="J1045">
        <v>1</v>
      </c>
      <c r="K1045">
        <v>1</v>
      </c>
      <c r="L1045">
        <v>1</v>
      </c>
      <c r="M1045">
        <v>1</v>
      </c>
      <c r="N1045">
        <v>1</v>
      </c>
      <c r="O1045">
        <v>1</v>
      </c>
      <c r="P1045">
        <v>1</v>
      </c>
      <c r="Q1045">
        <v>1</v>
      </c>
      <c r="R1045">
        <v>1</v>
      </c>
      <c r="S1045">
        <v>1</v>
      </c>
      <c r="T1045">
        <v>1</v>
      </c>
      <c r="U1045">
        <v>1</v>
      </c>
      <c r="V1045">
        <v>1</v>
      </c>
      <c r="W1045">
        <v>1</v>
      </c>
      <c r="X1045">
        <v>1</v>
      </c>
      <c r="Y1045">
        <v>1</v>
      </c>
      <c r="Z1045">
        <v>1</v>
      </c>
      <c r="AA1045">
        <v>1</v>
      </c>
      <c r="AB1045">
        <v>1</v>
      </c>
      <c r="AC1045">
        <v>1</v>
      </c>
      <c r="AD1045">
        <v>1</v>
      </c>
      <c r="AE1045">
        <v>1</v>
      </c>
      <c r="AF1045">
        <v>1</v>
      </c>
      <c r="AG1045">
        <v>1</v>
      </c>
      <c r="AH1045">
        <v>1</v>
      </c>
      <c r="AI1045">
        <v>1</v>
      </c>
      <c r="AJ1045">
        <v>1</v>
      </c>
      <c r="AK1045">
        <v>1</v>
      </c>
      <c r="AL1045">
        <v>0</v>
      </c>
      <c r="AM1045" s="49" t="s">
        <v>405</v>
      </c>
      <c r="AN1045" s="49" t="s">
        <v>4</v>
      </c>
      <c r="AO1045" s="49" t="s">
        <v>9</v>
      </c>
      <c r="AP1045" s="49" t="s">
        <v>494</v>
      </c>
      <c r="AQ1045" s="49" t="s">
        <v>9</v>
      </c>
      <c r="AR1045" s="49" t="s">
        <v>487</v>
      </c>
      <c r="AS1045" s="49" t="s">
        <v>488</v>
      </c>
      <c r="AT1045" s="49" t="s">
        <v>489</v>
      </c>
    </row>
    <row r="1046" spans="1:46" x14ac:dyDescent="0.25">
      <c r="A1046">
        <v>7</v>
      </c>
      <c r="B1046" t="s">
        <v>537</v>
      </c>
      <c r="C1046" t="s">
        <v>537</v>
      </c>
      <c r="D1046" t="s">
        <v>538</v>
      </c>
      <c r="E1046" t="s">
        <v>620</v>
      </c>
      <c r="F1046" t="s">
        <v>621</v>
      </c>
      <c r="G1046">
        <v>1</v>
      </c>
      <c r="H1046">
        <v>1</v>
      </c>
      <c r="I1046">
        <v>1</v>
      </c>
      <c r="J1046">
        <v>1</v>
      </c>
      <c r="K1046">
        <v>1</v>
      </c>
      <c r="L1046">
        <v>1</v>
      </c>
      <c r="M1046">
        <v>1</v>
      </c>
      <c r="N1046">
        <v>1</v>
      </c>
      <c r="O1046">
        <v>1</v>
      </c>
      <c r="P1046">
        <v>1</v>
      </c>
      <c r="Q1046">
        <v>1</v>
      </c>
      <c r="R1046">
        <v>1</v>
      </c>
      <c r="S1046">
        <v>1</v>
      </c>
      <c r="T1046">
        <v>1</v>
      </c>
      <c r="U1046">
        <v>1</v>
      </c>
      <c r="V1046">
        <v>1</v>
      </c>
      <c r="W1046">
        <v>1</v>
      </c>
      <c r="X1046">
        <v>1</v>
      </c>
      <c r="Y1046">
        <v>1</v>
      </c>
      <c r="Z1046">
        <v>1</v>
      </c>
      <c r="AA1046">
        <v>1</v>
      </c>
      <c r="AB1046">
        <v>1</v>
      </c>
      <c r="AC1046">
        <v>1</v>
      </c>
      <c r="AD1046">
        <v>1</v>
      </c>
      <c r="AE1046">
        <v>1</v>
      </c>
      <c r="AF1046">
        <v>1</v>
      </c>
      <c r="AG1046">
        <v>1</v>
      </c>
      <c r="AH1046">
        <v>1</v>
      </c>
      <c r="AI1046">
        <v>1</v>
      </c>
      <c r="AJ1046">
        <v>1</v>
      </c>
      <c r="AK1046">
        <v>1</v>
      </c>
      <c r="AL1046">
        <v>0</v>
      </c>
      <c r="AM1046" s="49" t="e">
        <v>#N/A</v>
      </c>
      <c r="AN1046" s="49" t="e">
        <v>#N/A</v>
      </c>
      <c r="AO1046" s="49" t="e">
        <v>#N/A</v>
      </c>
      <c r="AP1046" s="49" t="e">
        <v>#N/A</v>
      </c>
      <c r="AQ1046" s="49" t="e">
        <v>#N/A</v>
      </c>
      <c r="AR1046" s="49" t="e">
        <v>#N/A</v>
      </c>
      <c r="AS1046" s="49" t="e">
        <v>#N/A</v>
      </c>
      <c r="AT1046" s="49" t="e">
        <v>#N/A</v>
      </c>
    </row>
    <row r="1047" spans="1:46" x14ac:dyDescent="0.25">
      <c r="A1047">
        <v>7</v>
      </c>
      <c r="B1047" t="s">
        <v>493</v>
      </c>
      <c r="C1047" t="s">
        <v>541</v>
      </c>
      <c r="D1047" t="s">
        <v>9</v>
      </c>
      <c r="E1047" t="s">
        <v>620</v>
      </c>
      <c r="F1047" t="s">
        <v>621</v>
      </c>
      <c r="G1047">
        <v>1</v>
      </c>
      <c r="H1047">
        <v>1</v>
      </c>
      <c r="I1047">
        <v>1</v>
      </c>
      <c r="J1047">
        <v>1</v>
      </c>
      <c r="K1047">
        <v>1</v>
      </c>
      <c r="L1047">
        <v>1</v>
      </c>
      <c r="M1047">
        <v>1</v>
      </c>
      <c r="N1047">
        <v>1</v>
      </c>
      <c r="O1047">
        <v>1</v>
      </c>
      <c r="P1047">
        <v>1</v>
      </c>
      <c r="Q1047">
        <v>1</v>
      </c>
      <c r="R1047">
        <v>1</v>
      </c>
      <c r="S1047">
        <v>1</v>
      </c>
      <c r="T1047">
        <v>1</v>
      </c>
      <c r="U1047">
        <v>1</v>
      </c>
      <c r="V1047">
        <v>1</v>
      </c>
      <c r="W1047">
        <v>1</v>
      </c>
      <c r="X1047">
        <v>1</v>
      </c>
      <c r="Y1047">
        <v>1</v>
      </c>
      <c r="Z1047">
        <v>1</v>
      </c>
      <c r="AA1047">
        <v>1</v>
      </c>
      <c r="AB1047">
        <v>1</v>
      </c>
      <c r="AC1047">
        <v>1</v>
      </c>
      <c r="AD1047">
        <v>1</v>
      </c>
      <c r="AE1047">
        <v>1</v>
      </c>
      <c r="AF1047">
        <v>1</v>
      </c>
      <c r="AG1047">
        <v>1</v>
      </c>
      <c r="AH1047">
        <v>1</v>
      </c>
      <c r="AI1047">
        <v>1</v>
      </c>
      <c r="AJ1047">
        <v>1</v>
      </c>
      <c r="AK1047">
        <v>1</v>
      </c>
      <c r="AL1047">
        <v>0</v>
      </c>
      <c r="AM1047" s="49" t="e">
        <v>#N/A</v>
      </c>
      <c r="AN1047" s="49" t="e">
        <v>#N/A</v>
      </c>
      <c r="AO1047" s="49" t="e">
        <v>#N/A</v>
      </c>
      <c r="AP1047" s="49" t="e">
        <v>#N/A</v>
      </c>
      <c r="AQ1047" s="49" t="e">
        <v>#N/A</v>
      </c>
      <c r="AR1047" s="49" t="e">
        <v>#N/A</v>
      </c>
      <c r="AS1047" s="49" t="e">
        <v>#N/A</v>
      </c>
      <c r="AT1047" s="49" t="e">
        <v>#N/A</v>
      </c>
    </row>
    <row r="1048" spans="1:46" x14ac:dyDescent="0.25">
      <c r="A1048">
        <v>7</v>
      </c>
      <c r="B1048" t="s">
        <v>60</v>
      </c>
      <c r="C1048" t="s">
        <v>60</v>
      </c>
      <c r="D1048" t="s">
        <v>61</v>
      </c>
      <c r="E1048" t="s">
        <v>620</v>
      </c>
      <c r="F1048" t="s">
        <v>621</v>
      </c>
      <c r="G1048">
        <v>1</v>
      </c>
      <c r="H1048">
        <v>1</v>
      </c>
      <c r="I1048">
        <v>1</v>
      </c>
      <c r="J1048">
        <v>1</v>
      </c>
      <c r="K1048">
        <v>1</v>
      </c>
      <c r="L1048">
        <v>1</v>
      </c>
      <c r="M1048">
        <v>1</v>
      </c>
      <c r="N1048">
        <v>1</v>
      </c>
      <c r="O1048">
        <v>1</v>
      </c>
      <c r="P1048">
        <v>1</v>
      </c>
      <c r="Q1048">
        <v>1</v>
      </c>
      <c r="R1048">
        <v>1</v>
      </c>
      <c r="S1048">
        <v>1</v>
      </c>
      <c r="T1048">
        <v>1</v>
      </c>
      <c r="U1048">
        <v>1</v>
      </c>
      <c r="V1048">
        <v>1</v>
      </c>
      <c r="W1048">
        <v>1</v>
      </c>
      <c r="X1048">
        <v>1</v>
      </c>
      <c r="Y1048">
        <v>1</v>
      </c>
      <c r="Z1048">
        <v>1</v>
      </c>
      <c r="AA1048">
        <v>1</v>
      </c>
      <c r="AB1048">
        <v>1</v>
      </c>
      <c r="AC1048">
        <v>1</v>
      </c>
      <c r="AD1048">
        <v>1</v>
      </c>
      <c r="AE1048">
        <v>1</v>
      </c>
      <c r="AF1048">
        <v>1</v>
      </c>
      <c r="AG1048">
        <v>1</v>
      </c>
      <c r="AH1048">
        <v>1</v>
      </c>
      <c r="AI1048">
        <v>1</v>
      </c>
      <c r="AJ1048">
        <v>1</v>
      </c>
      <c r="AK1048">
        <v>1</v>
      </c>
      <c r="AL1048">
        <v>1</v>
      </c>
      <c r="AM1048" s="49" t="s">
        <v>61</v>
      </c>
      <c r="AN1048" s="49" t="s">
        <v>14</v>
      </c>
      <c r="AO1048" s="49" t="s">
        <v>500</v>
      </c>
      <c r="AP1048" s="49" t="s">
        <v>501</v>
      </c>
      <c r="AQ1048" s="49" t="s">
        <v>502</v>
      </c>
      <c r="AR1048" s="49" t="s">
        <v>487</v>
      </c>
      <c r="AS1048" s="49" t="s">
        <v>488</v>
      </c>
      <c r="AT1048" s="49" t="s">
        <v>489</v>
      </c>
    </row>
    <row r="1049" spans="1:46" x14ac:dyDescent="0.25">
      <c r="A1049">
        <v>7</v>
      </c>
      <c r="B1049" t="s">
        <v>148</v>
      </c>
      <c r="C1049" t="s">
        <v>148</v>
      </c>
      <c r="D1049" t="s">
        <v>411</v>
      </c>
      <c r="E1049" t="s">
        <v>620</v>
      </c>
      <c r="F1049" t="s">
        <v>621</v>
      </c>
      <c r="G1049">
        <v>1</v>
      </c>
      <c r="H1049">
        <v>1</v>
      </c>
      <c r="I1049">
        <v>1</v>
      </c>
      <c r="J1049">
        <v>1</v>
      </c>
      <c r="K1049">
        <v>1</v>
      </c>
      <c r="L1049">
        <v>1</v>
      </c>
      <c r="M1049">
        <v>1</v>
      </c>
      <c r="N1049">
        <v>1</v>
      </c>
      <c r="O1049">
        <v>1</v>
      </c>
      <c r="P1049">
        <v>1</v>
      </c>
      <c r="Q1049">
        <v>1</v>
      </c>
      <c r="R1049">
        <v>1</v>
      </c>
      <c r="S1049">
        <v>1</v>
      </c>
      <c r="T1049">
        <v>1</v>
      </c>
      <c r="U1049">
        <v>1</v>
      </c>
      <c r="V1049">
        <v>1</v>
      </c>
      <c r="W1049">
        <v>1</v>
      </c>
      <c r="X1049">
        <v>1</v>
      </c>
      <c r="Y1049">
        <v>1</v>
      </c>
      <c r="Z1049">
        <v>1</v>
      </c>
      <c r="AA1049">
        <v>1</v>
      </c>
      <c r="AB1049">
        <v>1</v>
      </c>
      <c r="AC1049">
        <v>1</v>
      </c>
      <c r="AD1049">
        <v>1</v>
      </c>
      <c r="AE1049">
        <v>1</v>
      </c>
      <c r="AF1049">
        <v>1</v>
      </c>
      <c r="AG1049">
        <v>1</v>
      </c>
      <c r="AH1049">
        <v>1</v>
      </c>
      <c r="AI1049">
        <v>1</v>
      </c>
      <c r="AJ1049">
        <v>1</v>
      </c>
      <c r="AK1049">
        <v>1</v>
      </c>
      <c r="AL1049">
        <v>0</v>
      </c>
      <c r="AM1049" s="49" t="s">
        <v>411</v>
      </c>
      <c r="AN1049" s="49" t="s">
        <v>7</v>
      </c>
      <c r="AO1049" s="49" t="s">
        <v>9</v>
      </c>
      <c r="AP1049" s="49" t="s">
        <v>494</v>
      </c>
      <c r="AQ1049" s="49" t="s">
        <v>9</v>
      </c>
      <c r="AR1049" s="49" t="s">
        <v>495</v>
      </c>
      <c r="AS1049" s="49" t="s">
        <v>496</v>
      </c>
      <c r="AT1049" s="49" t="s">
        <v>497</v>
      </c>
    </row>
    <row r="1050" spans="1:46" x14ac:dyDescent="0.25">
      <c r="A1050">
        <v>7</v>
      </c>
      <c r="B1050" t="s">
        <v>59</v>
      </c>
      <c r="C1050" t="s">
        <v>59</v>
      </c>
      <c r="D1050" t="s">
        <v>406</v>
      </c>
      <c r="E1050" t="s">
        <v>620</v>
      </c>
      <c r="F1050" t="s">
        <v>621</v>
      </c>
      <c r="G1050">
        <v>1</v>
      </c>
      <c r="H1050">
        <v>1</v>
      </c>
      <c r="I1050">
        <v>1</v>
      </c>
      <c r="J1050">
        <v>1</v>
      </c>
      <c r="K1050">
        <v>1</v>
      </c>
      <c r="L1050">
        <v>1</v>
      </c>
      <c r="M1050">
        <v>1</v>
      </c>
      <c r="N1050">
        <v>1</v>
      </c>
      <c r="O1050">
        <v>1</v>
      </c>
      <c r="P1050">
        <v>1</v>
      </c>
      <c r="Q1050">
        <v>1</v>
      </c>
      <c r="R1050">
        <v>1</v>
      </c>
      <c r="S1050">
        <v>1</v>
      </c>
      <c r="T1050">
        <v>1</v>
      </c>
      <c r="U1050">
        <v>1</v>
      </c>
      <c r="V1050">
        <v>1</v>
      </c>
      <c r="W1050">
        <v>1</v>
      </c>
      <c r="X1050">
        <v>1</v>
      </c>
      <c r="Y1050">
        <v>1</v>
      </c>
      <c r="Z1050">
        <v>1</v>
      </c>
      <c r="AA1050">
        <v>1</v>
      </c>
      <c r="AB1050">
        <v>1</v>
      </c>
      <c r="AC1050">
        <v>1</v>
      </c>
      <c r="AD1050">
        <v>1</v>
      </c>
      <c r="AE1050">
        <v>1</v>
      </c>
      <c r="AF1050">
        <v>1</v>
      </c>
      <c r="AG1050">
        <v>1</v>
      </c>
      <c r="AH1050">
        <v>1</v>
      </c>
      <c r="AI1050">
        <v>1</v>
      </c>
      <c r="AJ1050">
        <v>1</v>
      </c>
      <c r="AK1050">
        <v>1</v>
      </c>
      <c r="AL1050">
        <v>0</v>
      </c>
      <c r="AM1050" s="49" t="s">
        <v>406</v>
      </c>
      <c r="AN1050" s="49" t="s">
        <v>4</v>
      </c>
      <c r="AO1050" s="49" t="s">
        <v>9</v>
      </c>
      <c r="AP1050" s="49" t="s">
        <v>494</v>
      </c>
      <c r="AQ1050" s="49" t="s">
        <v>9</v>
      </c>
      <c r="AR1050" s="49" t="s">
        <v>495</v>
      </c>
      <c r="AS1050" s="49" t="s">
        <v>496</v>
      </c>
      <c r="AT1050" s="49" t="s">
        <v>497</v>
      </c>
    </row>
    <row r="1051" spans="1:46" x14ac:dyDescent="0.25">
      <c r="A1051">
        <v>7</v>
      </c>
      <c r="B1051" t="s">
        <v>63</v>
      </c>
      <c r="C1051" t="s">
        <v>63</v>
      </c>
      <c r="D1051" t="s">
        <v>64</v>
      </c>
      <c r="E1051" t="s">
        <v>620</v>
      </c>
      <c r="F1051" t="s">
        <v>621</v>
      </c>
      <c r="G1051">
        <v>1</v>
      </c>
      <c r="H1051">
        <v>1</v>
      </c>
      <c r="I1051">
        <v>1</v>
      </c>
      <c r="J1051">
        <v>1</v>
      </c>
      <c r="K1051">
        <v>1</v>
      </c>
      <c r="L1051">
        <v>1</v>
      </c>
      <c r="M1051">
        <v>1</v>
      </c>
      <c r="N1051">
        <v>1</v>
      </c>
      <c r="O1051">
        <v>1</v>
      </c>
      <c r="P1051">
        <v>1</v>
      </c>
      <c r="Q1051">
        <v>1</v>
      </c>
      <c r="R1051">
        <v>1</v>
      </c>
      <c r="S1051">
        <v>1</v>
      </c>
      <c r="T1051">
        <v>1</v>
      </c>
      <c r="U1051">
        <v>1</v>
      </c>
      <c r="V1051">
        <v>1</v>
      </c>
      <c r="W1051">
        <v>1</v>
      </c>
      <c r="X1051">
        <v>1</v>
      </c>
      <c r="Y1051">
        <v>1</v>
      </c>
      <c r="Z1051">
        <v>1</v>
      </c>
      <c r="AA1051">
        <v>1</v>
      </c>
      <c r="AB1051">
        <v>1</v>
      </c>
      <c r="AC1051">
        <v>1</v>
      </c>
      <c r="AD1051">
        <v>1</v>
      </c>
      <c r="AE1051">
        <v>1</v>
      </c>
      <c r="AF1051">
        <v>1</v>
      </c>
      <c r="AG1051">
        <v>1</v>
      </c>
      <c r="AH1051">
        <v>1</v>
      </c>
      <c r="AI1051">
        <v>1</v>
      </c>
      <c r="AJ1051">
        <v>1</v>
      </c>
      <c r="AK1051">
        <v>1</v>
      </c>
      <c r="AL1051">
        <v>1</v>
      </c>
      <c r="AM1051" s="49" t="s">
        <v>64</v>
      </c>
      <c r="AN1051" s="49" t="s">
        <v>14</v>
      </c>
      <c r="AO1051" s="49" t="s">
        <v>506</v>
      </c>
      <c r="AP1051" s="49" t="s">
        <v>501</v>
      </c>
      <c r="AQ1051" s="49" t="s">
        <v>10</v>
      </c>
      <c r="AR1051" s="49" t="s">
        <v>487</v>
      </c>
      <c r="AS1051" s="49" t="s">
        <v>488</v>
      </c>
      <c r="AT1051" s="49" t="s">
        <v>489</v>
      </c>
    </row>
    <row r="1052" spans="1:46" x14ac:dyDescent="0.25">
      <c r="A1052">
        <v>7</v>
      </c>
      <c r="B1052" t="s">
        <v>65</v>
      </c>
      <c r="C1052" t="s">
        <v>65</v>
      </c>
      <c r="D1052" t="s">
        <v>66</v>
      </c>
      <c r="E1052" t="s">
        <v>620</v>
      </c>
      <c r="F1052" t="s">
        <v>621</v>
      </c>
      <c r="G1052">
        <v>1</v>
      </c>
      <c r="H1052">
        <v>1</v>
      </c>
      <c r="I1052">
        <v>1</v>
      </c>
      <c r="J1052">
        <v>1</v>
      </c>
      <c r="K1052">
        <v>1</v>
      </c>
      <c r="L1052">
        <v>1</v>
      </c>
      <c r="M1052">
        <v>1</v>
      </c>
      <c r="N1052">
        <v>1</v>
      </c>
      <c r="O1052">
        <v>1</v>
      </c>
      <c r="P1052">
        <v>1</v>
      </c>
      <c r="Q1052">
        <v>1</v>
      </c>
      <c r="R1052">
        <v>1</v>
      </c>
      <c r="S1052">
        <v>1</v>
      </c>
      <c r="T1052">
        <v>1</v>
      </c>
      <c r="U1052">
        <v>1</v>
      </c>
      <c r="V1052">
        <v>1</v>
      </c>
      <c r="W1052">
        <v>1</v>
      </c>
      <c r="X1052">
        <v>1</v>
      </c>
      <c r="Y1052">
        <v>1</v>
      </c>
      <c r="Z1052">
        <v>1</v>
      </c>
      <c r="AA1052">
        <v>1</v>
      </c>
      <c r="AB1052">
        <v>1</v>
      </c>
      <c r="AC1052">
        <v>1</v>
      </c>
      <c r="AD1052">
        <v>1</v>
      </c>
      <c r="AE1052">
        <v>1</v>
      </c>
      <c r="AF1052">
        <v>1</v>
      </c>
      <c r="AG1052">
        <v>1</v>
      </c>
      <c r="AH1052">
        <v>1</v>
      </c>
      <c r="AI1052">
        <v>1</v>
      </c>
      <c r="AJ1052">
        <v>1</v>
      </c>
      <c r="AK1052">
        <v>1</v>
      </c>
      <c r="AL1052">
        <v>1</v>
      </c>
      <c r="AM1052" s="49" t="s">
        <v>66</v>
      </c>
      <c r="AN1052" s="49" t="s">
        <v>14</v>
      </c>
      <c r="AO1052" s="49" t="s">
        <v>500</v>
      </c>
      <c r="AP1052" s="49" t="s">
        <v>501</v>
      </c>
      <c r="AQ1052" s="49" t="s">
        <v>502</v>
      </c>
      <c r="AR1052" s="49" t="s">
        <v>487</v>
      </c>
      <c r="AS1052" s="49" t="s">
        <v>488</v>
      </c>
      <c r="AT1052" s="49" t="s">
        <v>489</v>
      </c>
    </row>
    <row r="1053" spans="1:46" x14ac:dyDescent="0.25">
      <c r="A1053">
        <v>7</v>
      </c>
      <c r="B1053" t="s">
        <v>69</v>
      </c>
      <c r="C1053" t="s">
        <v>69</v>
      </c>
      <c r="D1053" t="s">
        <v>70</v>
      </c>
      <c r="E1053" t="s">
        <v>620</v>
      </c>
      <c r="F1053" t="s">
        <v>621</v>
      </c>
      <c r="G1053">
        <v>1</v>
      </c>
      <c r="H1053">
        <v>1</v>
      </c>
      <c r="I1053">
        <v>1</v>
      </c>
      <c r="J1053">
        <v>1</v>
      </c>
      <c r="K1053">
        <v>1</v>
      </c>
      <c r="L1053">
        <v>1</v>
      </c>
      <c r="M1053">
        <v>1</v>
      </c>
      <c r="N1053">
        <v>1</v>
      </c>
      <c r="O1053">
        <v>1</v>
      </c>
      <c r="P1053">
        <v>1</v>
      </c>
      <c r="Q1053">
        <v>1</v>
      </c>
      <c r="R1053">
        <v>1</v>
      </c>
      <c r="S1053">
        <v>1</v>
      </c>
      <c r="T1053">
        <v>1</v>
      </c>
      <c r="U1053">
        <v>1</v>
      </c>
      <c r="V1053">
        <v>1</v>
      </c>
      <c r="W1053">
        <v>1</v>
      </c>
      <c r="X1053">
        <v>1</v>
      </c>
      <c r="Y1053">
        <v>1</v>
      </c>
      <c r="Z1053">
        <v>1</v>
      </c>
      <c r="AA1053">
        <v>1</v>
      </c>
      <c r="AB1053">
        <v>1</v>
      </c>
      <c r="AC1053">
        <v>1</v>
      </c>
      <c r="AD1053">
        <v>1</v>
      </c>
      <c r="AE1053">
        <v>1</v>
      </c>
      <c r="AF1053">
        <v>1</v>
      </c>
      <c r="AG1053">
        <v>1</v>
      </c>
      <c r="AH1053">
        <v>1</v>
      </c>
      <c r="AI1053">
        <v>1</v>
      </c>
      <c r="AJ1053">
        <v>1</v>
      </c>
      <c r="AK1053">
        <v>1</v>
      </c>
      <c r="AL1053">
        <v>1</v>
      </c>
      <c r="AM1053" s="49" t="s">
        <v>70</v>
      </c>
      <c r="AN1053" s="49" t="s">
        <v>14</v>
      </c>
      <c r="AO1053" s="49" t="s">
        <v>509</v>
      </c>
      <c r="AP1053" s="49" t="s">
        <v>505</v>
      </c>
      <c r="AQ1053" s="49" t="s">
        <v>13</v>
      </c>
      <c r="AR1053" s="49" t="s">
        <v>487</v>
      </c>
      <c r="AS1053" s="49" t="s">
        <v>488</v>
      </c>
      <c r="AT1053" s="49" t="s">
        <v>489</v>
      </c>
    </row>
    <row r="1054" spans="1:46" x14ac:dyDescent="0.25">
      <c r="A1054">
        <v>7</v>
      </c>
      <c r="B1054" t="s">
        <v>71</v>
      </c>
      <c r="C1054" t="s">
        <v>71</v>
      </c>
      <c r="D1054" t="s">
        <v>72</v>
      </c>
      <c r="E1054" t="s">
        <v>620</v>
      </c>
      <c r="F1054" t="s">
        <v>621</v>
      </c>
      <c r="G1054">
        <v>1</v>
      </c>
      <c r="H1054">
        <v>1</v>
      </c>
      <c r="I1054">
        <v>1</v>
      </c>
      <c r="J1054">
        <v>1</v>
      </c>
      <c r="K1054">
        <v>1</v>
      </c>
      <c r="L1054">
        <v>1</v>
      </c>
      <c r="M1054">
        <v>1</v>
      </c>
      <c r="N1054">
        <v>1</v>
      </c>
      <c r="O1054">
        <v>1</v>
      </c>
      <c r="P1054">
        <v>1</v>
      </c>
      <c r="Q1054">
        <v>1</v>
      </c>
      <c r="R1054">
        <v>1</v>
      </c>
      <c r="S1054">
        <v>1</v>
      </c>
      <c r="T1054">
        <v>1</v>
      </c>
      <c r="U1054">
        <v>1</v>
      </c>
      <c r="V1054">
        <v>1</v>
      </c>
      <c r="W1054">
        <v>1</v>
      </c>
      <c r="X1054">
        <v>1</v>
      </c>
      <c r="Y1054">
        <v>1</v>
      </c>
      <c r="Z1054">
        <v>1</v>
      </c>
      <c r="AA1054">
        <v>1</v>
      </c>
      <c r="AB1054">
        <v>1</v>
      </c>
      <c r="AC1054">
        <v>1</v>
      </c>
      <c r="AD1054">
        <v>1</v>
      </c>
      <c r="AE1054">
        <v>1</v>
      </c>
      <c r="AF1054">
        <v>1</v>
      </c>
      <c r="AG1054">
        <v>1</v>
      </c>
      <c r="AH1054">
        <v>1</v>
      </c>
      <c r="AI1054">
        <v>1</v>
      </c>
      <c r="AJ1054">
        <v>1</v>
      </c>
      <c r="AK1054">
        <v>1</v>
      </c>
      <c r="AL1054">
        <v>1</v>
      </c>
      <c r="AM1054" s="49" t="s">
        <v>72</v>
      </c>
      <c r="AN1054" s="49" t="s">
        <v>14</v>
      </c>
      <c r="AO1054" s="49" t="s">
        <v>500</v>
      </c>
      <c r="AP1054" s="49" t="s">
        <v>505</v>
      </c>
      <c r="AQ1054" s="49" t="s">
        <v>13</v>
      </c>
      <c r="AR1054" s="49" t="s">
        <v>487</v>
      </c>
      <c r="AS1054" s="49" t="s">
        <v>488</v>
      </c>
      <c r="AT1054" s="49" t="s">
        <v>489</v>
      </c>
    </row>
    <row r="1055" spans="1:46" x14ac:dyDescent="0.25">
      <c r="A1055">
        <v>7</v>
      </c>
      <c r="B1055" t="s">
        <v>73</v>
      </c>
      <c r="C1055" t="s">
        <v>73</v>
      </c>
      <c r="D1055" t="s">
        <v>408</v>
      </c>
      <c r="E1055" t="s">
        <v>620</v>
      </c>
      <c r="F1055" t="s">
        <v>621</v>
      </c>
      <c r="G1055">
        <v>1</v>
      </c>
      <c r="H1055">
        <v>1</v>
      </c>
      <c r="I1055">
        <v>1</v>
      </c>
      <c r="J1055">
        <v>1</v>
      </c>
      <c r="K1055">
        <v>1</v>
      </c>
      <c r="L1055">
        <v>1</v>
      </c>
      <c r="M1055">
        <v>1</v>
      </c>
      <c r="N1055">
        <v>1</v>
      </c>
      <c r="O1055">
        <v>1</v>
      </c>
      <c r="P1055">
        <v>1</v>
      </c>
      <c r="Q1055">
        <v>1</v>
      </c>
      <c r="R1055">
        <v>1</v>
      </c>
      <c r="S1055">
        <v>1</v>
      </c>
      <c r="T1055">
        <v>1</v>
      </c>
      <c r="U1055">
        <v>1</v>
      </c>
      <c r="V1055">
        <v>1</v>
      </c>
      <c r="W1055">
        <v>1</v>
      </c>
      <c r="X1055">
        <v>1</v>
      </c>
      <c r="Y1055">
        <v>1</v>
      </c>
      <c r="Z1055">
        <v>1</v>
      </c>
      <c r="AA1055">
        <v>1</v>
      </c>
      <c r="AB1055">
        <v>1</v>
      </c>
      <c r="AC1055">
        <v>1</v>
      </c>
      <c r="AD1055">
        <v>1</v>
      </c>
      <c r="AE1055">
        <v>1</v>
      </c>
      <c r="AF1055">
        <v>1</v>
      </c>
      <c r="AG1055">
        <v>1</v>
      </c>
      <c r="AH1055">
        <v>1</v>
      </c>
      <c r="AI1055">
        <v>1</v>
      </c>
      <c r="AJ1055">
        <v>1</v>
      </c>
      <c r="AK1055">
        <v>1</v>
      </c>
      <c r="AL1055">
        <v>1</v>
      </c>
      <c r="AM1055" s="49" t="s">
        <v>408</v>
      </c>
      <c r="AN1055" s="49" t="s">
        <v>14</v>
      </c>
      <c r="AO1055" s="49" t="s">
        <v>500</v>
      </c>
      <c r="AP1055" s="49" t="s">
        <v>501</v>
      </c>
      <c r="AQ1055" s="49" t="s">
        <v>502</v>
      </c>
      <c r="AR1055" s="49" t="s">
        <v>495</v>
      </c>
      <c r="AS1055" s="49" t="s">
        <v>496</v>
      </c>
      <c r="AT1055" s="49" t="s">
        <v>497</v>
      </c>
    </row>
    <row r="1056" spans="1:46" x14ac:dyDescent="0.25">
      <c r="A1056">
        <v>7</v>
      </c>
      <c r="B1056" t="s">
        <v>86</v>
      </c>
      <c r="C1056" t="s">
        <v>86</v>
      </c>
      <c r="D1056" t="s">
        <v>87</v>
      </c>
      <c r="E1056" t="s">
        <v>620</v>
      </c>
      <c r="F1056" t="s">
        <v>621</v>
      </c>
      <c r="G1056">
        <v>1</v>
      </c>
      <c r="H1056">
        <v>1</v>
      </c>
      <c r="I1056">
        <v>1</v>
      </c>
      <c r="J1056">
        <v>1</v>
      </c>
      <c r="K1056">
        <v>1</v>
      </c>
      <c r="L1056">
        <v>1</v>
      </c>
      <c r="M1056">
        <v>1</v>
      </c>
      <c r="N1056">
        <v>1</v>
      </c>
      <c r="O1056">
        <v>1</v>
      </c>
      <c r="P1056">
        <v>1</v>
      </c>
      <c r="Q1056">
        <v>1</v>
      </c>
      <c r="R1056">
        <v>1</v>
      </c>
      <c r="S1056">
        <v>1</v>
      </c>
      <c r="T1056">
        <v>1</v>
      </c>
      <c r="U1056">
        <v>1</v>
      </c>
      <c r="V1056">
        <v>1</v>
      </c>
      <c r="W1056">
        <v>1</v>
      </c>
      <c r="X1056">
        <v>1</v>
      </c>
      <c r="Y1056">
        <v>1</v>
      </c>
      <c r="Z1056">
        <v>1</v>
      </c>
      <c r="AA1056">
        <v>1</v>
      </c>
      <c r="AB1056">
        <v>1</v>
      </c>
      <c r="AC1056">
        <v>1</v>
      </c>
      <c r="AD1056">
        <v>1</v>
      </c>
      <c r="AE1056">
        <v>1</v>
      </c>
      <c r="AF1056">
        <v>1</v>
      </c>
      <c r="AG1056">
        <v>1</v>
      </c>
      <c r="AH1056">
        <v>1</v>
      </c>
      <c r="AI1056">
        <v>1</v>
      </c>
      <c r="AJ1056">
        <v>1</v>
      </c>
      <c r="AK1056">
        <v>1</v>
      </c>
      <c r="AL1056">
        <v>0</v>
      </c>
      <c r="AM1056" s="49" t="s">
        <v>87</v>
      </c>
      <c r="AN1056" s="49" t="s">
        <v>14</v>
      </c>
      <c r="AO1056" s="49" t="s">
        <v>485</v>
      </c>
      <c r="AP1056" s="49" t="s">
        <v>505</v>
      </c>
      <c r="AQ1056" s="49" t="s">
        <v>13</v>
      </c>
      <c r="AR1056" s="49" t="s">
        <v>495</v>
      </c>
      <c r="AS1056" s="49" t="s">
        <v>488</v>
      </c>
      <c r="AT1056" s="49" t="s">
        <v>489</v>
      </c>
    </row>
    <row r="1057" spans="1:46" x14ac:dyDescent="0.25">
      <c r="A1057">
        <v>7</v>
      </c>
      <c r="B1057" t="s">
        <v>82</v>
      </c>
      <c r="C1057" t="s">
        <v>82</v>
      </c>
      <c r="D1057" t="s">
        <v>83</v>
      </c>
      <c r="E1057" t="s">
        <v>620</v>
      </c>
      <c r="F1057" t="s">
        <v>621</v>
      </c>
      <c r="G1057">
        <v>1</v>
      </c>
      <c r="H1057">
        <v>1</v>
      </c>
      <c r="I1057">
        <v>1</v>
      </c>
      <c r="J1057">
        <v>1</v>
      </c>
      <c r="K1057">
        <v>1</v>
      </c>
      <c r="L1057">
        <v>1</v>
      </c>
      <c r="M1057">
        <v>1</v>
      </c>
      <c r="N1057">
        <v>1</v>
      </c>
      <c r="O1057">
        <v>1</v>
      </c>
      <c r="P1057">
        <v>1</v>
      </c>
      <c r="Q1057">
        <v>1</v>
      </c>
      <c r="R1057">
        <v>1</v>
      </c>
      <c r="S1057">
        <v>1</v>
      </c>
      <c r="T1057">
        <v>1</v>
      </c>
      <c r="U1057">
        <v>1</v>
      </c>
      <c r="V1057">
        <v>1</v>
      </c>
      <c r="W1057">
        <v>1</v>
      </c>
      <c r="X1057">
        <v>1</v>
      </c>
      <c r="Y1057">
        <v>1</v>
      </c>
      <c r="Z1057">
        <v>1</v>
      </c>
      <c r="AA1057">
        <v>1</v>
      </c>
      <c r="AB1057">
        <v>1</v>
      </c>
      <c r="AC1057">
        <v>1</v>
      </c>
      <c r="AD1057">
        <v>1</v>
      </c>
      <c r="AE1057">
        <v>1</v>
      </c>
      <c r="AF1057">
        <v>1</v>
      </c>
      <c r="AG1057">
        <v>1</v>
      </c>
      <c r="AH1057">
        <v>1</v>
      </c>
      <c r="AI1057">
        <v>1</v>
      </c>
      <c r="AJ1057">
        <v>1</v>
      </c>
      <c r="AK1057">
        <v>1</v>
      </c>
      <c r="AL1057">
        <v>0</v>
      </c>
      <c r="AM1057" s="49" t="s">
        <v>83</v>
      </c>
      <c r="AN1057" s="49" t="s">
        <v>14</v>
      </c>
      <c r="AO1057" s="49" t="s">
        <v>485</v>
      </c>
      <c r="AP1057" s="49" t="s">
        <v>494</v>
      </c>
      <c r="AQ1057" s="49" t="s">
        <v>11</v>
      </c>
      <c r="AR1057" s="49" t="s">
        <v>487</v>
      </c>
      <c r="AS1057" s="49" t="s">
        <v>488</v>
      </c>
      <c r="AT1057" s="49" t="s">
        <v>489</v>
      </c>
    </row>
    <row r="1058" spans="1:46" x14ac:dyDescent="0.25">
      <c r="A1058">
        <v>7</v>
      </c>
      <c r="B1058" t="s">
        <v>92</v>
      </c>
      <c r="C1058" t="s">
        <v>92</v>
      </c>
      <c r="D1058" t="s">
        <v>93</v>
      </c>
      <c r="E1058" t="s">
        <v>620</v>
      </c>
      <c r="F1058" t="s">
        <v>621</v>
      </c>
      <c r="G1058">
        <v>1</v>
      </c>
      <c r="H1058">
        <v>1</v>
      </c>
      <c r="I1058">
        <v>1</v>
      </c>
      <c r="J1058">
        <v>1</v>
      </c>
      <c r="K1058">
        <v>1</v>
      </c>
      <c r="L1058">
        <v>1</v>
      </c>
      <c r="M1058">
        <v>1</v>
      </c>
      <c r="N1058">
        <v>1</v>
      </c>
      <c r="O1058">
        <v>1</v>
      </c>
      <c r="P1058">
        <v>1</v>
      </c>
      <c r="Q1058">
        <v>1</v>
      </c>
      <c r="R1058">
        <v>1</v>
      </c>
      <c r="S1058">
        <v>1</v>
      </c>
      <c r="T1058">
        <v>1</v>
      </c>
      <c r="U1058">
        <v>1</v>
      </c>
      <c r="V1058">
        <v>1</v>
      </c>
      <c r="W1058">
        <v>1</v>
      </c>
      <c r="X1058">
        <v>1</v>
      </c>
      <c r="Y1058">
        <v>1</v>
      </c>
      <c r="Z1058">
        <v>1</v>
      </c>
      <c r="AA1058">
        <v>1</v>
      </c>
      <c r="AB1058">
        <v>1</v>
      </c>
      <c r="AC1058">
        <v>1</v>
      </c>
      <c r="AD1058">
        <v>1</v>
      </c>
      <c r="AE1058">
        <v>1</v>
      </c>
      <c r="AF1058">
        <v>1</v>
      </c>
      <c r="AG1058">
        <v>1</v>
      </c>
      <c r="AH1058">
        <v>1</v>
      </c>
      <c r="AI1058">
        <v>1</v>
      </c>
      <c r="AJ1058">
        <v>1</v>
      </c>
      <c r="AK1058">
        <v>1</v>
      </c>
      <c r="AL1058">
        <v>0</v>
      </c>
      <c r="AM1058" s="49" t="s">
        <v>93</v>
      </c>
      <c r="AN1058" s="49" t="s">
        <v>14</v>
      </c>
      <c r="AO1058" s="49" t="s">
        <v>500</v>
      </c>
      <c r="AP1058" s="49" t="s">
        <v>501</v>
      </c>
      <c r="AQ1058" s="49" t="s">
        <v>502</v>
      </c>
      <c r="AR1058" s="49" t="s">
        <v>495</v>
      </c>
      <c r="AS1058" s="49" t="s">
        <v>488</v>
      </c>
      <c r="AT1058" s="49" t="s">
        <v>489</v>
      </c>
    </row>
    <row r="1059" spans="1:46" x14ac:dyDescent="0.25">
      <c r="A1059">
        <v>7</v>
      </c>
      <c r="B1059" t="s">
        <v>76</v>
      </c>
      <c r="C1059" t="s">
        <v>76</v>
      </c>
      <c r="D1059" t="s">
        <v>77</v>
      </c>
      <c r="E1059" t="s">
        <v>620</v>
      </c>
      <c r="F1059" t="s">
        <v>621</v>
      </c>
      <c r="G1059">
        <v>1</v>
      </c>
      <c r="H1059">
        <v>1</v>
      </c>
      <c r="I1059">
        <v>1</v>
      </c>
      <c r="J1059">
        <v>1</v>
      </c>
      <c r="K1059">
        <v>1</v>
      </c>
      <c r="L1059">
        <v>1</v>
      </c>
      <c r="M1059">
        <v>1</v>
      </c>
      <c r="N1059">
        <v>1</v>
      </c>
      <c r="O1059">
        <v>1</v>
      </c>
      <c r="P1059">
        <v>1</v>
      </c>
      <c r="Q1059">
        <v>1</v>
      </c>
      <c r="R1059">
        <v>1</v>
      </c>
      <c r="S1059">
        <v>1</v>
      </c>
      <c r="T1059">
        <v>1</v>
      </c>
      <c r="U1059">
        <v>1</v>
      </c>
      <c r="V1059">
        <v>1</v>
      </c>
      <c r="W1059">
        <v>1</v>
      </c>
      <c r="X1059">
        <v>1</v>
      </c>
      <c r="Y1059">
        <v>1</v>
      </c>
      <c r="Z1059">
        <v>1</v>
      </c>
      <c r="AA1059">
        <v>1</v>
      </c>
      <c r="AB1059">
        <v>1</v>
      </c>
      <c r="AC1059">
        <v>1</v>
      </c>
      <c r="AD1059">
        <v>1</v>
      </c>
      <c r="AE1059">
        <v>1</v>
      </c>
      <c r="AF1059">
        <v>1</v>
      </c>
      <c r="AG1059">
        <v>1</v>
      </c>
      <c r="AH1059">
        <v>1</v>
      </c>
      <c r="AI1059">
        <v>1</v>
      </c>
      <c r="AJ1059">
        <v>1</v>
      </c>
      <c r="AK1059">
        <v>1</v>
      </c>
      <c r="AL1059">
        <v>1</v>
      </c>
      <c r="AM1059" s="49" t="s">
        <v>77</v>
      </c>
      <c r="AN1059" s="49" t="s">
        <v>14</v>
      </c>
      <c r="AO1059" s="49" t="s">
        <v>500</v>
      </c>
      <c r="AP1059" s="49" t="s">
        <v>505</v>
      </c>
      <c r="AQ1059" s="49" t="s">
        <v>13</v>
      </c>
      <c r="AR1059" s="49" t="s">
        <v>487</v>
      </c>
      <c r="AS1059" s="49" t="s">
        <v>488</v>
      </c>
      <c r="AT1059" s="49" t="s">
        <v>489</v>
      </c>
    </row>
    <row r="1060" spans="1:46" x14ac:dyDescent="0.25">
      <c r="A1060">
        <v>7</v>
      </c>
      <c r="B1060" t="s">
        <v>78</v>
      </c>
      <c r="C1060" t="s">
        <v>78</v>
      </c>
      <c r="D1060" t="s">
        <v>79</v>
      </c>
      <c r="E1060" t="s">
        <v>620</v>
      </c>
      <c r="F1060" t="s">
        <v>621</v>
      </c>
      <c r="G1060">
        <v>1</v>
      </c>
      <c r="H1060">
        <v>1</v>
      </c>
      <c r="I1060">
        <v>1</v>
      </c>
      <c r="J1060">
        <v>1</v>
      </c>
      <c r="K1060">
        <v>1</v>
      </c>
      <c r="L1060">
        <v>1</v>
      </c>
      <c r="M1060">
        <v>1</v>
      </c>
      <c r="N1060">
        <v>1</v>
      </c>
      <c r="O1060">
        <v>1</v>
      </c>
      <c r="P1060">
        <v>1</v>
      </c>
      <c r="Q1060">
        <v>1</v>
      </c>
      <c r="R1060">
        <v>1</v>
      </c>
      <c r="S1060">
        <v>1</v>
      </c>
      <c r="T1060">
        <v>1</v>
      </c>
      <c r="U1060">
        <v>1</v>
      </c>
      <c r="V1060">
        <v>1</v>
      </c>
      <c r="W1060">
        <v>1</v>
      </c>
      <c r="X1060">
        <v>1</v>
      </c>
      <c r="Y1060">
        <v>1</v>
      </c>
      <c r="Z1060">
        <v>1</v>
      </c>
      <c r="AA1060">
        <v>1</v>
      </c>
      <c r="AB1060">
        <v>1</v>
      </c>
      <c r="AC1060">
        <v>1</v>
      </c>
      <c r="AD1060">
        <v>1</v>
      </c>
      <c r="AE1060">
        <v>1</v>
      </c>
      <c r="AF1060">
        <v>1</v>
      </c>
      <c r="AG1060">
        <v>1</v>
      </c>
      <c r="AH1060">
        <v>1</v>
      </c>
      <c r="AI1060">
        <v>1</v>
      </c>
      <c r="AJ1060">
        <v>1</v>
      </c>
      <c r="AK1060">
        <v>1</v>
      </c>
      <c r="AL1060">
        <v>0</v>
      </c>
      <c r="AM1060" s="49" t="s">
        <v>79</v>
      </c>
      <c r="AN1060" s="49" t="s">
        <v>8</v>
      </c>
      <c r="AO1060" s="49" t="s">
        <v>9</v>
      </c>
      <c r="AP1060" s="49" t="s">
        <v>494</v>
      </c>
      <c r="AQ1060" s="49" t="s">
        <v>9</v>
      </c>
      <c r="AR1060" s="49" t="s">
        <v>487</v>
      </c>
      <c r="AS1060" s="49" t="s">
        <v>488</v>
      </c>
      <c r="AT1060" s="49" t="s">
        <v>489</v>
      </c>
    </row>
    <row r="1061" spans="1:46" x14ac:dyDescent="0.25">
      <c r="A1061">
        <v>7</v>
      </c>
      <c r="B1061" t="s">
        <v>96</v>
      </c>
      <c r="C1061" t="s">
        <v>96</v>
      </c>
      <c r="D1061" t="s">
        <v>97</v>
      </c>
      <c r="E1061" t="s">
        <v>620</v>
      </c>
      <c r="F1061" t="s">
        <v>621</v>
      </c>
      <c r="G1061">
        <v>1</v>
      </c>
      <c r="H1061">
        <v>1</v>
      </c>
      <c r="I1061">
        <v>1</v>
      </c>
      <c r="J1061">
        <v>1</v>
      </c>
      <c r="K1061">
        <v>1</v>
      </c>
      <c r="L1061">
        <v>1</v>
      </c>
      <c r="M1061">
        <v>1</v>
      </c>
      <c r="N1061">
        <v>1</v>
      </c>
      <c r="O1061">
        <v>1</v>
      </c>
      <c r="P1061">
        <v>1</v>
      </c>
      <c r="Q1061">
        <v>1</v>
      </c>
      <c r="R1061">
        <v>1</v>
      </c>
      <c r="S1061">
        <v>1</v>
      </c>
      <c r="T1061">
        <v>1</v>
      </c>
      <c r="U1061">
        <v>1</v>
      </c>
      <c r="V1061">
        <v>1</v>
      </c>
      <c r="W1061">
        <v>1</v>
      </c>
      <c r="X1061">
        <v>1</v>
      </c>
      <c r="Y1061">
        <v>1</v>
      </c>
      <c r="Z1061">
        <v>1</v>
      </c>
      <c r="AA1061">
        <v>1</v>
      </c>
      <c r="AB1061">
        <v>1</v>
      </c>
      <c r="AC1061">
        <v>1</v>
      </c>
      <c r="AD1061">
        <v>1</v>
      </c>
      <c r="AE1061">
        <v>1</v>
      </c>
      <c r="AF1061">
        <v>1</v>
      </c>
      <c r="AG1061">
        <v>1</v>
      </c>
      <c r="AH1061">
        <v>1</v>
      </c>
      <c r="AI1061">
        <v>1</v>
      </c>
      <c r="AJ1061">
        <v>1</v>
      </c>
      <c r="AK1061">
        <v>1</v>
      </c>
      <c r="AL1061">
        <v>0</v>
      </c>
      <c r="AM1061" s="49" t="s">
        <v>97</v>
      </c>
      <c r="AN1061" s="49" t="s">
        <v>14</v>
      </c>
      <c r="AO1061" s="49" t="s">
        <v>506</v>
      </c>
      <c r="AP1061" s="49" t="s">
        <v>494</v>
      </c>
      <c r="AQ1061" s="49" t="s">
        <v>10</v>
      </c>
      <c r="AR1061" s="49" t="s">
        <v>495</v>
      </c>
      <c r="AS1061" s="49" t="s">
        <v>488</v>
      </c>
      <c r="AT1061" s="49" t="s">
        <v>489</v>
      </c>
    </row>
    <row r="1062" spans="1:46" x14ac:dyDescent="0.25">
      <c r="A1062">
        <v>7</v>
      </c>
      <c r="B1062" t="s">
        <v>90</v>
      </c>
      <c r="C1062" t="s">
        <v>90</v>
      </c>
      <c r="D1062" t="s">
        <v>91</v>
      </c>
      <c r="E1062" t="s">
        <v>620</v>
      </c>
      <c r="F1062" t="s">
        <v>621</v>
      </c>
      <c r="G1062">
        <v>1</v>
      </c>
      <c r="H1062">
        <v>1</v>
      </c>
      <c r="I1062">
        <v>1</v>
      </c>
      <c r="J1062">
        <v>1</v>
      </c>
      <c r="K1062">
        <v>1</v>
      </c>
      <c r="L1062">
        <v>1</v>
      </c>
      <c r="M1062">
        <v>1</v>
      </c>
      <c r="N1062">
        <v>1</v>
      </c>
      <c r="O1062">
        <v>1</v>
      </c>
      <c r="P1062">
        <v>1</v>
      </c>
      <c r="Q1062">
        <v>1</v>
      </c>
      <c r="R1062">
        <v>1</v>
      </c>
      <c r="S1062">
        <v>1</v>
      </c>
      <c r="T1062">
        <v>1</v>
      </c>
      <c r="U1062">
        <v>1</v>
      </c>
      <c r="V1062">
        <v>1</v>
      </c>
      <c r="W1062">
        <v>1</v>
      </c>
      <c r="X1062">
        <v>1</v>
      </c>
      <c r="Y1062">
        <v>1</v>
      </c>
      <c r="Z1062">
        <v>1</v>
      </c>
      <c r="AA1062">
        <v>1</v>
      </c>
      <c r="AB1062">
        <v>1</v>
      </c>
      <c r="AC1062">
        <v>1</v>
      </c>
      <c r="AD1062">
        <v>1</v>
      </c>
      <c r="AE1062">
        <v>1</v>
      </c>
      <c r="AF1062">
        <v>1</v>
      </c>
      <c r="AG1062">
        <v>1</v>
      </c>
      <c r="AH1062">
        <v>1</v>
      </c>
      <c r="AI1062">
        <v>1</v>
      </c>
      <c r="AJ1062">
        <v>1</v>
      </c>
      <c r="AK1062">
        <v>1</v>
      </c>
      <c r="AL1062">
        <v>1</v>
      </c>
      <c r="AM1062" s="49" t="s">
        <v>91</v>
      </c>
      <c r="AN1062" s="49" t="s">
        <v>14</v>
      </c>
      <c r="AO1062" s="49" t="s">
        <v>500</v>
      </c>
      <c r="AP1062" s="49" t="s">
        <v>501</v>
      </c>
      <c r="AQ1062" s="49" t="s">
        <v>502</v>
      </c>
      <c r="AR1062" s="49" t="s">
        <v>487</v>
      </c>
      <c r="AS1062" s="49" t="s">
        <v>488</v>
      </c>
      <c r="AT1062" s="49" t="s">
        <v>489</v>
      </c>
    </row>
    <row r="1063" spans="1:46" x14ac:dyDescent="0.25">
      <c r="A1063">
        <v>7</v>
      </c>
      <c r="B1063" t="s">
        <v>105</v>
      </c>
      <c r="C1063" t="s">
        <v>105</v>
      </c>
      <c r="D1063" t="s">
        <v>106</v>
      </c>
      <c r="E1063" t="s">
        <v>620</v>
      </c>
      <c r="F1063" t="s">
        <v>621</v>
      </c>
      <c r="G1063">
        <v>1</v>
      </c>
      <c r="H1063">
        <v>1</v>
      </c>
      <c r="I1063">
        <v>1</v>
      </c>
      <c r="J1063">
        <v>1</v>
      </c>
      <c r="K1063">
        <v>1</v>
      </c>
      <c r="L1063">
        <v>1</v>
      </c>
      <c r="M1063">
        <v>1</v>
      </c>
      <c r="N1063">
        <v>1</v>
      </c>
      <c r="O1063">
        <v>1</v>
      </c>
      <c r="P1063">
        <v>1</v>
      </c>
      <c r="Q1063">
        <v>1</v>
      </c>
      <c r="R1063">
        <v>1</v>
      </c>
      <c r="S1063">
        <v>1</v>
      </c>
      <c r="T1063">
        <v>1</v>
      </c>
      <c r="U1063">
        <v>1</v>
      </c>
      <c r="V1063">
        <v>1</v>
      </c>
      <c r="W1063">
        <v>1</v>
      </c>
      <c r="X1063">
        <v>1</v>
      </c>
      <c r="Y1063">
        <v>1</v>
      </c>
      <c r="Z1063">
        <v>1</v>
      </c>
      <c r="AA1063">
        <v>1</v>
      </c>
      <c r="AB1063">
        <v>1</v>
      </c>
      <c r="AC1063">
        <v>1</v>
      </c>
      <c r="AD1063">
        <v>1</v>
      </c>
      <c r="AE1063">
        <v>1</v>
      </c>
      <c r="AF1063">
        <v>1</v>
      </c>
      <c r="AG1063">
        <v>1</v>
      </c>
      <c r="AH1063">
        <v>1</v>
      </c>
      <c r="AI1063">
        <v>1</v>
      </c>
      <c r="AJ1063">
        <v>1</v>
      </c>
      <c r="AK1063">
        <v>1</v>
      </c>
      <c r="AL1063">
        <v>0</v>
      </c>
      <c r="AM1063" s="49" t="s">
        <v>106</v>
      </c>
      <c r="AN1063" s="49" t="s">
        <v>4</v>
      </c>
      <c r="AO1063" s="49" t="s">
        <v>9</v>
      </c>
      <c r="AP1063" s="49" t="s">
        <v>501</v>
      </c>
      <c r="AQ1063" s="49" t="s">
        <v>9</v>
      </c>
      <c r="AR1063" s="49" t="s">
        <v>495</v>
      </c>
      <c r="AS1063" s="49" t="s">
        <v>488</v>
      </c>
      <c r="AT1063" s="49" t="s">
        <v>489</v>
      </c>
    </row>
    <row r="1064" spans="1:46" x14ac:dyDescent="0.25">
      <c r="A1064">
        <v>7</v>
      </c>
      <c r="B1064" t="s">
        <v>98</v>
      </c>
      <c r="C1064" t="s">
        <v>98</v>
      </c>
      <c r="D1064" t="s">
        <v>99</v>
      </c>
      <c r="E1064" t="s">
        <v>620</v>
      </c>
      <c r="F1064" t="s">
        <v>621</v>
      </c>
      <c r="G1064">
        <v>1</v>
      </c>
      <c r="H1064">
        <v>1</v>
      </c>
      <c r="I1064">
        <v>1</v>
      </c>
      <c r="J1064">
        <v>1</v>
      </c>
      <c r="K1064">
        <v>1</v>
      </c>
      <c r="L1064">
        <v>1</v>
      </c>
      <c r="M1064">
        <v>1</v>
      </c>
      <c r="N1064">
        <v>1</v>
      </c>
      <c r="O1064">
        <v>1</v>
      </c>
      <c r="P1064">
        <v>1</v>
      </c>
      <c r="Q1064">
        <v>1</v>
      </c>
      <c r="R1064">
        <v>1</v>
      </c>
      <c r="S1064">
        <v>1</v>
      </c>
      <c r="T1064">
        <v>1</v>
      </c>
      <c r="U1064">
        <v>1</v>
      </c>
      <c r="V1064">
        <v>1</v>
      </c>
      <c r="W1064">
        <v>1</v>
      </c>
      <c r="X1064">
        <v>1</v>
      </c>
      <c r="Y1064">
        <v>1</v>
      </c>
      <c r="Z1064">
        <v>1</v>
      </c>
      <c r="AA1064">
        <v>1</v>
      </c>
      <c r="AB1064">
        <v>1</v>
      </c>
      <c r="AC1064">
        <v>1</v>
      </c>
      <c r="AD1064">
        <v>1</v>
      </c>
      <c r="AE1064">
        <v>1</v>
      </c>
      <c r="AF1064">
        <v>1</v>
      </c>
      <c r="AG1064">
        <v>1</v>
      </c>
      <c r="AH1064">
        <v>1</v>
      </c>
      <c r="AI1064">
        <v>1</v>
      </c>
      <c r="AJ1064">
        <v>1</v>
      </c>
      <c r="AK1064">
        <v>1</v>
      </c>
      <c r="AL1064">
        <v>1</v>
      </c>
      <c r="AM1064" s="49" t="s">
        <v>99</v>
      </c>
      <c r="AN1064" s="49" t="s">
        <v>14</v>
      </c>
      <c r="AO1064" s="49" t="s">
        <v>506</v>
      </c>
      <c r="AP1064" s="49" t="s">
        <v>501</v>
      </c>
      <c r="AQ1064" s="49" t="s">
        <v>10</v>
      </c>
      <c r="AR1064" s="49" t="s">
        <v>487</v>
      </c>
      <c r="AS1064" s="49" t="s">
        <v>488</v>
      </c>
      <c r="AT1064" s="49" t="s">
        <v>489</v>
      </c>
    </row>
    <row r="1065" spans="1:46" x14ac:dyDescent="0.25">
      <c r="A1065">
        <v>7</v>
      </c>
      <c r="B1065" t="s">
        <v>102</v>
      </c>
      <c r="C1065" t="s">
        <v>102</v>
      </c>
      <c r="D1065" t="s">
        <v>409</v>
      </c>
      <c r="E1065" t="s">
        <v>620</v>
      </c>
      <c r="F1065" t="s">
        <v>621</v>
      </c>
      <c r="G1065">
        <v>1</v>
      </c>
      <c r="H1065">
        <v>1</v>
      </c>
      <c r="I1065">
        <v>1</v>
      </c>
      <c r="J1065">
        <v>1</v>
      </c>
      <c r="K1065">
        <v>1</v>
      </c>
      <c r="L1065">
        <v>1</v>
      </c>
      <c r="M1065">
        <v>1</v>
      </c>
      <c r="N1065">
        <v>1</v>
      </c>
      <c r="O1065">
        <v>1</v>
      </c>
      <c r="P1065">
        <v>1</v>
      </c>
      <c r="Q1065">
        <v>1</v>
      </c>
      <c r="R1065">
        <v>1</v>
      </c>
      <c r="S1065">
        <v>1</v>
      </c>
      <c r="T1065">
        <v>1</v>
      </c>
      <c r="U1065">
        <v>1</v>
      </c>
      <c r="V1065">
        <v>1</v>
      </c>
      <c r="W1065">
        <v>1</v>
      </c>
      <c r="X1065">
        <v>1</v>
      </c>
      <c r="Y1065">
        <v>1</v>
      </c>
      <c r="Z1065">
        <v>1</v>
      </c>
      <c r="AA1065">
        <v>1</v>
      </c>
      <c r="AB1065">
        <v>1</v>
      </c>
      <c r="AC1065">
        <v>1</v>
      </c>
      <c r="AD1065">
        <v>1</v>
      </c>
      <c r="AE1065">
        <v>1</v>
      </c>
      <c r="AF1065">
        <v>1</v>
      </c>
      <c r="AG1065">
        <v>1</v>
      </c>
      <c r="AH1065">
        <v>1</v>
      </c>
      <c r="AI1065">
        <v>1</v>
      </c>
      <c r="AJ1065">
        <v>1</v>
      </c>
      <c r="AK1065">
        <v>1</v>
      </c>
      <c r="AL1065">
        <v>0</v>
      </c>
      <c r="AM1065" s="49" t="s">
        <v>409</v>
      </c>
      <c r="AN1065" s="49" t="s">
        <v>14</v>
      </c>
      <c r="AO1065" s="49" t="s">
        <v>485</v>
      </c>
      <c r="AP1065" s="49" t="s">
        <v>505</v>
      </c>
      <c r="AQ1065" s="49" t="s">
        <v>13</v>
      </c>
      <c r="AR1065" s="49" t="s">
        <v>495</v>
      </c>
      <c r="AS1065" s="49" t="s">
        <v>496</v>
      </c>
      <c r="AT1065" s="49" t="s">
        <v>497</v>
      </c>
    </row>
    <row r="1066" spans="1:46" x14ac:dyDescent="0.25">
      <c r="A1066">
        <v>7</v>
      </c>
      <c r="B1066" t="s">
        <v>84</v>
      </c>
      <c r="C1066" t="s">
        <v>84</v>
      </c>
      <c r="D1066" t="s">
        <v>85</v>
      </c>
      <c r="E1066" t="s">
        <v>620</v>
      </c>
      <c r="F1066" t="s">
        <v>621</v>
      </c>
      <c r="G1066">
        <v>1</v>
      </c>
      <c r="H1066">
        <v>1</v>
      </c>
      <c r="I1066">
        <v>1</v>
      </c>
      <c r="J1066">
        <v>1</v>
      </c>
      <c r="K1066">
        <v>1</v>
      </c>
      <c r="L1066">
        <v>1</v>
      </c>
      <c r="M1066">
        <v>1</v>
      </c>
      <c r="N1066">
        <v>1</v>
      </c>
      <c r="O1066">
        <v>1</v>
      </c>
      <c r="P1066">
        <v>1</v>
      </c>
      <c r="Q1066">
        <v>1</v>
      </c>
      <c r="R1066">
        <v>1</v>
      </c>
      <c r="S1066">
        <v>1</v>
      </c>
      <c r="T1066">
        <v>1</v>
      </c>
      <c r="U1066">
        <v>1</v>
      </c>
      <c r="V1066">
        <v>1</v>
      </c>
      <c r="W1066">
        <v>1</v>
      </c>
      <c r="X1066">
        <v>1</v>
      </c>
      <c r="Y1066">
        <v>1</v>
      </c>
      <c r="Z1066">
        <v>1</v>
      </c>
      <c r="AA1066">
        <v>1</v>
      </c>
      <c r="AB1066">
        <v>1</v>
      </c>
      <c r="AC1066">
        <v>1</v>
      </c>
      <c r="AD1066">
        <v>1</v>
      </c>
      <c r="AE1066">
        <v>1</v>
      </c>
      <c r="AF1066">
        <v>1</v>
      </c>
      <c r="AG1066">
        <v>1</v>
      </c>
      <c r="AH1066">
        <v>1</v>
      </c>
      <c r="AI1066">
        <v>1</v>
      </c>
      <c r="AJ1066">
        <v>1</v>
      </c>
      <c r="AK1066">
        <v>1</v>
      </c>
      <c r="AL1066">
        <v>1</v>
      </c>
      <c r="AM1066" s="49" t="s">
        <v>85</v>
      </c>
      <c r="AN1066" s="49" t="s">
        <v>14</v>
      </c>
      <c r="AO1066" s="49" t="s">
        <v>500</v>
      </c>
      <c r="AP1066" s="49" t="s">
        <v>501</v>
      </c>
      <c r="AQ1066" s="49" t="s">
        <v>502</v>
      </c>
      <c r="AR1066" s="49" t="s">
        <v>487</v>
      </c>
      <c r="AS1066" s="49" t="s">
        <v>488</v>
      </c>
      <c r="AT1066" s="49" t="s">
        <v>489</v>
      </c>
    </row>
    <row r="1067" spans="1:46" x14ac:dyDescent="0.25">
      <c r="A1067">
        <v>7</v>
      </c>
      <c r="B1067" t="s">
        <v>223</v>
      </c>
      <c r="C1067" t="s">
        <v>223</v>
      </c>
      <c r="D1067" t="s">
        <v>224</v>
      </c>
      <c r="E1067" t="s">
        <v>620</v>
      </c>
      <c r="F1067" t="s">
        <v>621</v>
      </c>
      <c r="G1067">
        <v>0</v>
      </c>
      <c r="H1067">
        <v>0</v>
      </c>
      <c r="I1067">
        <v>0</v>
      </c>
      <c r="J1067">
        <v>0</v>
      </c>
      <c r="K1067">
        <v>0</v>
      </c>
      <c r="L1067">
        <v>1</v>
      </c>
      <c r="M1067">
        <v>1</v>
      </c>
      <c r="N1067">
        <v>1</v>
      </c>
      <c r="O1067">
        <v>1</v>
      </c>
      <c r="P1067">
        <v>1</v>
      </c>
      <c r="Q1067">
        <v>1</v>
      </c>
      <c r="R1067">
        <v>1</v>
      </c>
      <c r="S1067">
        <v>1</v>
      </c>
      <c r="T1067">
        <v>1</v>
      </c>
      <c r="U1067">
        <v>1</v>
      </c>
      <c r="V1067">
        <v>1</v>
      </c>
      <c r="W1067">
        <v>1</v>
      </c>
      <c r="X1067">
        <v>1</v>
      </c>
      <c r="Y1067">
        <v>1</v>
      </c>
      <c r="Z1067">
        <v>1</v>
      </c>
      <c r="AA1067">
        <v>1</v>
      </c>
      <c r="AB1067">
        <v>1</v>
      </c>
      <c r="AC1067">
        <v>1</v>
      </c>
      <c r="AD1067">
        <v>1</v>
      </c>
      <c r="AE1067">
        <v>1</v>
      </c>
      <c r="AF1067">
        <v>1</v>
      </c>
      <c r="AG1067">
        <v>1</v>
      </c>
      <c r="AH1067">
        <v>1</v>
      </c>
      <c r="AI1067">
        <v>1</v>
      </c>
      <c r="AJ1067">
        <v>1</v>
      </c>
      <c r="AK1067">
        <v>1</v>
      </c>
      <c r="AL1067">
        <v>0</v>
      </c>
      <c r="AM1067" s="49" t="s">
        <v>224</v>
      </c>
      <c r="AN1067" s="49" t="s">
        <v>14</v>
      </c>
      <c r="AO1067" s="49" t="s">
        <v>485</v>
      </c>
      <c r="AP1067" s="49" t="s">
        <v>494</v>
      </c>
      <c r="AQ1067" s="49" t="s">
        <v>11</v>
      </c>
      <c r="AR1067" s="49" t="s">
        <v>487</v>
      </c>
      <c r="AS1067" s="49" t="s">
        <v>488</v>
      </c>
      <c r="AT1067" s="49" t="s">
        <v>489</v>
      </c>
    </row>
    <row r="1068" spans="1:46" x14ac:dyDescent="0.25">
      <c r="A1068">
        <v>7</v>
      </c>
      <c r="B1068" t="s">
        <v>119</v>
      </c>
      <c r="C1068" t="s">
        <v>119</v>
      </c>
      <c r="D1068" t="s">
        <v>120</v>
      </c>
      <c r="E1068" t="s">
        <v>620</v>
      </c>
      <c r="F1068" t="s">
        <v>621</v>
      </c>
      <c r="G1068">
        <v>1</v>
      </c>
      <c r="H1068">
        <v>1</v>
      </c>
      <c r="I1068">
        <v>1</v>
      </c>
      <c r="J1068">
        <v>1</v>
      </c>
      <c r="K1068">
        <v>1</v>
      </c>
      <c r="L1068">
        <v>1</v>
      </c>
      <c r="M1068">
        <v>1</v>
      </c>
      <c r="N1068">
        <v>1</v>
      </c>
      <c r="O1068">
        <v>1</v>
      </c>
      <c r="P1068">
        <v>1</v>
      </c>
      <c r="Q1068">
        <v>1</v>
      </c>
      <c r="R1068">
        <v>1</v>
      </c>
      <c r="S1068">
        <v>1</v>
      </c>
      <c r="T1068">
        <v>1</v>
      </c>
      <c r="U1068">
        <v>1</v>
      </c>
      <c r="V1068">
        <v>1</v>
      </c>
      <c r="W1068">
        <v>1</v>
      </c>
      <c r="X1068">
        <v>1</v>
      </c>
      <c r="Y1068">
        <v>1</v>
      </c>
      <c r="Z1068">
        <v>1</v>
      </c>
      <c r="AA1068">
        <v>1</v>
      </c>
      <c r="AB1068">
        <v>1</v>
      </c>
      <c r="AC1068">
        <v>1</v>
      </c>
      <c r="AD1068">
        <v>1</v>
      </c>
      <c r="AE1068">
        <v>1</v>
      </c>
      <c r="AF1068">
        <v>1</v>
      </c>
      <c r="AG1068">
        <v>1</v>
      </c>
      <c r="AH1068">
        <v>1</v>
      </c>
      <c r="AI1068">
        <v>1</v>
      </c>
      <c r="AJ1068">
        <v>1</v>
      </c>
      <c r="AK1068">
        <v>1</v>
      </c>
      <c r="AL1068">
        <v>0</v>
      </c>
      <c r="AM1068" s="49" t="s">
        <v>120</v>
      </c>
      <c r="AN1068" s="49" t="s">
        <v>5</v>
      </c>
      <c r="AO1068" s="49" t="s">
        <v>9</v>
      </c>
      <c r="AP1068" s="49" t="s">
        <v>494</v>
      </c>
      <c r="AQ1068" s="49" t="s">
        <v>9</v>
      </c>
      <c r="AR1068" s="49" t="s">
        <v>487</v>
      </c>
      <c r="AS1068" s="49" t="s">
        <v>488</v>
      </c>
      <c r="AT1068" s="49" t="s">
        <v>489</v>
      </c>
    </row>
    <row r="1069" spans="1:46" x14ac:dyDescent="0.25">
      <c r="A1069">
        <v>7</v>
      </c>
      <c r="B1069" t="s">
        <v>109</v>
      </c>
      <c r="C1069" t="s">
        <v>109</v>
      </c>
      <c r="D1069" t="s">
        <v>110</v>
      </c>
      <c r="E1069" t="s">
        <v>620</v>
      </c>
      <c r="F1069" t="s">
        <v>621</v>
      </c>
      <c r="G1069">
        <v>1</v>
      </c>
      <c r="H1069">
        <v>1</v>
      </c>
      <c r="I1069">
        <v>1</v>
      </c>
      <c r="J1069">
        <v>1</v>
      </c>
      <c r="K1069">
        <v>1</v>
      </c>
      <c r="L1069">
        <v>1</v>
      </c>
      <c r="M1069">
        <v>1</v>
      </c>
      <c r="N1069">
        <v>1</v>
      </c>
      <c r="O1069">
        <v>1</v>
      </c>
      <c r="P1069">
        <v>1</v>
      </c>
      <c r="Q1069">
        <v>1</v>
      </c>
      <c r="R1069">
        <v>1</v>
      </c>
      <c r="S1069">
        <v>1</v>
      </c>
      <c r="T1069">
        <v>1</v>
      </c>
      <c r="U1069">
        <v>1</v>
      </c>
      <c r="V1069">
        <v>1</v>
      </c>
      <c r="W1069">
        <v>1</v>
      </c>
      <c r="X1069">
        <v>1</v>
      </c>
      <c r="Y1069">
        <v>1</v>
      </c>
      <c r="Z1069">
        <v>1</v>
      </c>
      <c r="AA1069">
        <v>1</v>
      </c>
      <c r="AB1069">
        <v>1</v>
      </c>
      <c r="AC1069">
        <v>1</v>
      </c>
      <c r="AD1069">
        <v>1</v>
      </c>
      <c r="AE1069">
        <v>1</v>
      </c>
      <c r="AF1069">
        <v>1</v>
      </c>
      <c r="AG1069">
        <v>1</v>
      </c>
      <c r="AH1069">
        <v>1</v>
      </c>
      <c r="AI1069">
        <v>1</v>
      </c>
      <c r="AJ1069">
        <v>1</v>
      </c>
      <c r="AK1069">
        <v>1</v>
      </c>
      <c r="AL1069">
        <v>1</v>
      </c>
      <c r="AM1069" s="49" t="s">
        <v>110</v>
      </c>
      <c r="AN1069" s="49" t="s">
        <v>14</v>
      </c>
      <c r="AO1069" s="49" t="s">
        <v>507</v>
      </c>
      <c r="AP1069" s="49" t="s">
        <v>505</v>
      </c>
      <c r="AQ1069" s="49" t="s">
        <v>13</v>
      </c>
      <c r="AR1069" s="49" t="s">
        <v>487</v>
      </c>
      <c r="AS1069" s="49" t="s">
        <v>488</v>
      </c>
      <c r="AT1069" s="49" t="s">
        <v>489</v>
      </c>
    </row>
    <row r="1070" spans="1:46" x14ac:dyDescent="0.25">
      <c r="A1070">
        <v>7</v>
      </c>
      <c r="B1070" t="s">
        <v>113</v>
      </c>
      <c r="C1070" t="s">
        <v>113</v>
      </c>
      <c r="D1070" t="s">
        <v>114</v>
      </c>
      <c r="E1070" t="s">
        <v>620</v>
      </c>
      <c r="F1070" t="s">
        <v>621</v>
      </c>
      <c r="G1070">
        <v>1</v>
      </c>
      <c r="H1070">
        <v>1</v>
      </c>
      <c r="I1070">
        <v>1</v>
      </c>
      <c r="J1070">
        <v>1</v>
      </c>
      <c r="K1070">
        <v>1</v>
      </c>
      <c r="L1070">
        <v>1</v>
      </c>
      <c r="M1070">
        <v>1</v>
      </c>
      <c r="N1070">
        <v>1</v>
      </c>
      <c r="O1070">
        <v>1</v>
      </c>
      <c r="P1070">
        <v>1</v>
      </c>
      <c r="Q1070">
        <v>1</v>
      </c>
      <c r="R1070">
        <v>1</v>
      </c>
      <c r="S1070">
        <v>1</v>
      </c>
      <c r="T1070">
        <v>1</v>
      </c>
      <c r="U1070">
        <v>1</v>
      </c>
      <c r="V1070">
        <v>1</v>
      </c>
      <c r="W1070">
        <v>1</v>
      </c>
      <c r="X1070">
        <v>1</v>
      </c>
      <c r="Y1070">
        <v>1</v>
      </c>
      <c r="Z1070">
        <v>1</v>
      </c>
      <c r="AA1070">
        <v>1</v>
      </c>
      <c r="AB1070">
        <v>1</v>
      </c>
      <c r="AC1070">
        <v>1</v>
      </c>
      <c r="AD1070">
        <v>1</v>
      </c>
      <c r="AE1070">
        <v>1</v>
      </c>
      <c r="AF1070">
        <v>1</v>
      </c>
      <c r="AG1070">
        <v>1</v>
      </c>
      <c r="AH1070">
        <v>1</v>
      </c>
      <c r="AI1070">
        <v>1</v>
      </c>
      <c r="AJ1070">
        <v>1</v>
      </c>
      <c r="AK1070">
        <v>1</v>
      </c>
      <c r="AL1070">
        <v>1</v>
      </c>
      <c r="AM1070" s="49" t="s">
        <v>114</v>
      </c>
      <c r="AN1070" s="49" t="s">
        <v>14</v>
      </c>
      <c r="AO1070" s="49" t="s">
        <v>506</v>
      </c>
      <c r="AP1070" s="49" t="s">
        <v>505</v>
      </c>
      <c r="AQ1070" s="49" t="s">
        <v>10</v>
      </c>
      <c r="AR1070" s="49" t="s">
        <v>495</v>
      </c>
      <c r="AS1070" s="49" t="s">
        <v>488</v>
      </c>
      <c r="AT1070" s="49" t="s">
        <v>489</v>
      </c>
    </row>
    <row r="1071" spans="1:46" x14ac:dyDescent="0.25">
      <c r="A1071">
        <v>7</v>
      </c>
      <c r="B1071" t="s">
        <v>493</v>
      </c>
      <c r="C1071" t="s">
        <v>542</v>
      </c>
      <c r="D1071" t="s">
        <v>543</v>
      </c>
      <c r="E1071" t="s">
        <v>620</v>
      </c>
      <c r="F1071" t="s">
        <v>621</v>
      </c>
      <c r="G1071">
        <v>1</v>
      </c>
      <c r="H1071">
        <v>1</v>
      </c>
      <c r="I1071">
        <v>1</v>
      </c>
      <c r="J1071">
        <v>1</v>
      </c>
      <c r="K1071">
        <v>1</v>
      </c>
      <c r="L1071">
        <v>1</v>
      </c>
      <c r="M1071">
        <v>1</v>
      </c>
      <c r="N1071">
        <v>1</v>
      </c>
      <c r="O1071">
        <v>1</v>
      </c>
      <c r="P1071">
        <v>1</v>
      </c>
      <c r="Q1071">
        <v>1</v>
      </c>
      <c r="R1071">
        <v>1</v>
      </c>
      <c r="S1071">
        <v>1</v>
      </c>
      <c r="T1071">
        <v>1</v>
      </c>
      <c r="U1071">
        <v>1</v>
      </c>
      <c r="V1071">
        <v>1</v>
      </c>
      <c r="W1071">
        <v>1</v>
      </c>
      <c r="X1071">
        <v>1</v>
      </c>
      <c r="Y1071">
        <v>1</v>
      </c>
      <c r="Z1071">
        <v>1</v>
      </c>
      <c r="AA1071">
        <v>1</v>
      </c>
      <c r="AB1071">
        <v>1</v>
      </c>
      <c r="AC1071">
        <v>1</v>
      </c>
      <c r="AD1071">
        <v>1</v>
      </c>
      <c r="AE1071">
        <v>1</v>
      </c>
      <c r="AF1071">
        <v>1</v>
      </c>
      <c r="AG1071">
        <v>1</v>
      </c>
      <c r="AH1071">
        <v>1</v>
      </c>
      <c r="AI1071">
        <v>1</v>
      </c>
      <c r="AJ1071">
        <v>1</v>
      </c>
      <c r="AK1071">
        <v>1</v>
      </c>
      <c r="AL1071">
        <v>0</v>
      </c>
      <c r="AM1071" s="49" t="e">
        <v>#N/A</v>
      </c>
      <c r="AN1071" s="49" t="e">
        <v>#N/A</v>
      </c>
      <c r="AO1071" s="49" t="e">
        <v>#N/A</v>
      </c>
      <c r="AP1071" s="49" t="e">
        <v>#N/A</v>
      </c>
      <c r="AQ1071" s="49" t="e">
        <v>#N/A</v>
      </c>
      <c r="AR1071" s="49" t="e">
        <v>#N/A</v>
      </c>
      <c r="AS1071" s="49" t="e">
        <v>#N/A</v>
      </c>
      <c r="AT1071" s="49" t="e">
        <v>#N/A</v>
      </c>
    </row>
    <row r="1072" spans="1:46" x14ac:dyDescent="0.25">
      <c r="A1072">
        <v>7</v>
      </c>
      <c r="B1072" t="s">
        <v>544</v>
      </c>
      <c r="C1072" t="s">
        <v>544</v>
      </c>
      <c r="D1072" t="s">
        <v>545</v>
      </c>
      <c r="E1072" t="s">
        <v>620</v>
      </c>
      <c r="F1072" t="s">
        <v>621</v>
      </c>
      <c r="G1072">
        <v>1</v>
      </c>
      <c r="H1072">
        <v>1</v>
      </c>
      <c r="I1072">
        <v>1</v>
      </c>
      <c r="J1072">
        <v>1</v>
      </c>
      <c r="K1072">
        <v>1</v>
      </c>
      <c r="L1072">
        <v>1</v>
      </c>
      <c r="M1072">
        <v>1</v>
      </c>
      <c r="N1072">
        <v>1</v>
      </c>
      <c r="O1072">
        <v>1</v>
      </c>
      <c r="P1072">
        <v>1</v>
      </c>
      <c r="Q1072">
        <v>1</v>
      </c>
      <c r="R1072">
        <v>1</v>
      </c>
      <c r="S1072">
        <v>1</v>
      </c>
      <c r="T1072">
        <v>1</v>
      </c>
      <c r="U1072">
        <v>1</v>
      </c>
      <c r="V1072">
        <v>1</v>
      </c>
      <c r="W1072">
        <v>1</v>
      </c>
      <c r="X1072">
        <v>1</v>
      </c>
      <c r="Y1072">
        <v>1</v>
      </c>
      <c r="Z1072">
        <v>1</v>
      </c>
      <c r="AA1072">
        <v>1</v>
      </c>
      <c r="AB1072">
        <v>1</v>
      </c>
      <c r="AC1072">
        <v>1</v>
      </c>
      <c r="AD1072">
        <v>1</v>
      </c>
      <c r="AE1072">
        <v>1</v>
      </c>
      <c r="AF1072">
        <v>1</v>
      </c>
      <c r="AG1072">
        <v>1</v>
      </c>
      <c r="AH1072">
        <v>1</v>
      </c>
      <c r="AI1072">
        <v>1</v>
      </c>
      <c r="AJ1072">
        <v>1</v>
      </c>
      <c r="AK1072">
        <v>1</v>
      </c>
      <c r="AL1072">
        <v>0</v>
      </c>
      <c r="AM1072" s="49" t="e">
        <v>#N/A</v>
      </c>
      <c r="AN1072" s="49" t="e">
        <v>#N/A</v>
      </c>
      <c r="AO1072" s="49" t="e">
        <v>#N/A</v>
      </c>
      <c r="AP1072" s="49" t="e">
        <v>#N/A</v>
      </c>
      <c r="AQ1072" s="49" t="e">
        <v>#N/A</v>
      </c>
      <c r="AR1072" s="49" t="e">
        <v>#N/A</v>
      </c>
      <c r="AS1072" s="49" t="e">
        <v>#N/A</v>
      </c>
      <c r="AT1072" s="49" t="e">
        <v>#N/A</v>
      </c>
    </row>
    <row r="1073" spans="1:46" x14ac:dyDescent="0.25">
      <c r="A1073">
        <v>7</v>
      </c>
      <c r="B1073" t="s">
        <v>124</v>
      </c>
      <c r="C1073" t="s">
        <v>124</v>
      </c>
      <c r="D1073" t="s">
        <v>125</v>
      </c>
      <c r="E1073" t="s">
        <v>620</v>
      </c>
      <c r="F1073" t="s">
        <v>621</v>
      </c>
      <c r="G1073">
        <v>1</v>
      </c>
      <c r="H1073">
        <v>1</v>
      </c>
      <c r="I1073">
        <v>1</v>
      </c>
      <c r="J1073">
        <v>1</v>
      </c>
      <c r="K1073">
        <v>1</v>
      </c>
      <c r="L1073">
        <v>1</v>
      </c>
      <c r="M1073">
        <v>1</v>
      </c>
      <c r="N1073">
        <v>1</v>
      </c>
      <c r="O1073">
        <v>1</v>
      </c>
      <c r="P1073">
        <v>1</v>
      </c>
      <c r="Q1073">
        <v>1</v>
      </c>
      <c r="R1073">
        <v>1</v>
      </c>
      <c r="S1073">
        <v>1</v>
      </c>
      <c r="T1073">
        <v>1</v>
      </c>
      <c r="U1073">
        <v>1</v>
      </c>
      <c r="V1073">
        <v>1</v>
      </c>
      <c r="W1073">
        <v>1</v>
      </c>
      <c r="X1073">
        <v>1</v>
      </c>
      <c r="Y1073">
        <v>1</v>
      </c>
      <c r="Z1073">
        <v>1</v>
      </c>
      <c r="AA1073">
        <v>1</v>
      </c>
      <c r="AB1073">
        <v>1</v>
      </c>
      <c r="AC1073">
        <v>1</v>
      </c>
      <c r="AD1073">
        <v>1</v>
      </c>
      <c r="AE1073">
        <v>1</v>
      </c>
      <c r="AF1073">
        <v>1</v>
      </c>
      <c r="AG1073">
        <v>1</v>
      </c>
      <c r="AH1073">
        <v>1</v>
      </c>
      <c r="AI1073">
        <v>1</v>
      </c>
      <c r="AJ1073">
        <v>1</v>
      </c>
      <c r="AK1073">
        <v>1</v>
      </c>
      <c r="AL1073">
        <v>1</v>
      </c>
      <c r="AM1073" s="49" t="s">
        <v>125</v>
      </c>
      <c r="AN1073" s="49" t="s">
        <v>14</v>
      </c>
      <c r="AO1073" s="49" t="s">
        <v>506</v>
      </c>
      <c r="AP1073" s="49" t="s">
        <v>501</v>
      </c>
      <c r="AQ1073" s="49" t="s">
        <v>10</v>
      </c>
      <c r="AR1073" s="49" t="s">
        <v>487</v>
      </c>
      <c r="AS1073" s="49" t="s">
        <v>488</v>
      </c>
      <c r="AT1073" s="49" t="s">
        <v>489</v>
      </c>
    </row>
    <row r="1074" spans="1:46" x14ac:dyDescent="0.25">
      <c r="A1074">
        <v>7</v>
      </c>
      <c r="B1074" t="s">
        <v>130</v>
      </c>
      <c r="C1074" t="s">
        <v>130</v>
      </c>
      <c r="D1074" t="s">
        <v>131</v>
      </c>
      <c r="E1074" t="s">
        <v>620</v>
      </c>
      <c r="F1074" t="s">
        <v>621</v>
      </c>
      <c r="G1074">
        <v>1</v>
      </c>
      <c r="H1074">
        <v>1</v>
      </c>
      <c r="I1074">
        <v>1</v>
      </c>
      <c r="J1074">
        <v>1</v>
      </c>
      <c r="K1074">
        <v>1</v>
      </c>
      <c r="L1074">
        <v>1</v>
      </c>
      <c r="M1074">
        <v>1</v>
      </c>
      <c r="N1074">
        <v>1</v>
      </c>
      <c r="O1074">
        <v>1</v>
      </c>
      <c r="P1074">
        <v>1</v>
      </c>
      <c r="Q1074">
        <v>1</v>
      </c>
      <c r="R1074">
        <v>1</v>
      </c>
      <c r="S1074">
        <v>1</v>
      </c>
      <c r="T1074">
        <v>1</v>
      </c>
      <c r="U1074">
        <v>1</v>
      </c>
      <c r="V1074">
        <v>1</v>
      </c>
      <c r="W1074">
        <v>1</v>
      </c>
      <c r="X1074">
        <v>1</v>
      </c>
      <c r="Y1074">
        <v>1</v>
      </c>
      <c r="Z1074">
        <v>1</v>
      </c>
      <c r="AA1074">
        <v>1</v>
      </c>
      <c r="AB1074">
        <v>1</v>
      </c>
      <c r="AC1074">
        <v>1</v>
      </c>
      <c r="AD1074">
        <v>1</v>
      </c>
      <c r="AE1074">
        <v>1</v>
      </c>
      <c r="AF1074">
        <v>1</v>
      </c>
      <c r="AG1074">
        <v>1</v>
      </c>
      <c r="AH1074">
        <v>1</v>
      </c>
      <c r="AI1074">
        <v>1</v>
      </c>
      <c r="AJ1074">
        <v>1</v>
      </c>
      <c r="AK1074">
        <v>1</v>
      </c>
      <c r="AL1074">
        <v>1</v>
      </c>
      <c r="AM1074" s="49" t="s">
        <v>131</v>
      </c>
      <c r="AN1074" s="49" t="s">
        <v>14</v>
      </c>
      <c r="AO1074" s="49" t="s">
        <v>507</v>
      </c>
      <c r="AP1074" s="49" t="s">
        <v>501</v>
      </c>
      <c r="AQ1074" s="49" t="s">
        <v>10</v>
      </c>
      <c r="AR1074" s="49" t="s">
        <v>487</v>
      </c>
      <c r="AS1074" s="49" t="s">
        <v>488</v>
      </c>
      <c r="AT1074" s="49" t="s">
        <v>489</v>
      </c>
    </row>
    <row r="1075" spans="1:46" x14ac:dyDescent="0.25">
      <c r="A1075">
        <v>7</v>
      </c>
      <c r="B1075" t="s">
        <v>117</v>
      </c>
      <c r="C1075" t="s">
        <v>117</v>
      </c>
      <c r="D1075" t="s">
        <v>546</v>
      </c>
      <c r="E1075" t="s">
        <v>620</v>
      </c>
      <c r="F1075" t="s">
        <v>621</v>
      </c>
      <c r="G1075">
        <v>1</v>
      </c>
      <c r="H1075">
        <v>1</v>
      </c>
      <c r="I1075">
        <v>1</v>
      </c>
      <c r="J1075">
        <v>1</v>
      </c>
      <c r="K1075">
        <v>1</v>
      </c>
      <c r="L1075">
        <v>1</v>
      </c>
      <c r="M1075">
        <v>1</v>
      </c>
      <c r="N1075">
        <v>1</v>
      </c>
      <c r="O1075">
        <v>1</v>
      </c>
      <c r="P1075">
        <v>1</v>
      </c>
      <c r="Q1075">
        <v>1</v>
      </c>
      <c r="R1075">
        <v>1</v>
      </c>
      <c r="S1075">
        <v>1</v>
      </c>
      <c r="T1075">
        <v>1</v>
      </c>
      <c r="U1075">
        <v>1</v>
      </c>
      <c r="V1075">
        <v>1</v>
      </c>
      <c r="W1075">
        <v>1</v>
      </c>
      <c r="X1075">
        <v>1</v>
      </c>
      <c r="Y1075">
        <v>1</v>
      </c>
      <c r="Z1075">
        <v>1</v>
      </c>
      <c r="AA1075">
        <v>1</v>
      </c>
      <c r="AB1075">
        <v>1</v>
      </c>
      <c r="AC1075">
        <v>1</v>
      </c>
      <c r="AD1075">
        <v>1</v>
      </c>
      <c r="AE1075">
        <v>1</v>
      </c>
      <c r="AF1075">
        <v>1</v>
      </c>
      <c r="AG1075">
        <v>1</v>
      </c>
      <c r="AH1075">
        <v>1</v>
      </c>
      <c r="AI1075">
        <v>1</v>
      </c>
      <c r="AJ1075">
        <v>1</v>
      </c>
      <c r="AK1075">
        <v>1</v>
      </c>
      <c r="AL1075">
        <v>0</v>
      </c>
      <c r="AM1075" s="49" t="s">
        <v>118</v>
      </c>
      <c r="AN1075" s="49" t="s">
        <v>8</v>
      </c>
      <c r="AO1075" s="49" t="s">
        <v>9</v>
      </c>
      <c r="AP1075" s="49" t="s">
        <v>494</v>
      </c>
      <c r="AQ1075" s="49" t="s">
        <v>9</v>
      </c>
      <c r="AR1075" s="49" t="s">
        <v>487</v>
      </c>
      <c r="AS1075" s="49" t="s">
        <v>488</v>
      </c>
      <c r="AT1075" s="49" t="s">
        <v>489</v>
      </c>
    </row>
    <row r="1076" spans="1:46" x14ac:dyDescent="0.25">
      <c r="A1076">
        <v>7</v>
      </c>
      <c r="B1076" t="s">
        <v>192</v>
      </c>
      <c r="C1076" t="s">
        <v>192</v>
      </c>
      <c r="D1076" t="s">
        <v>193</v>
      </c>
      <c r="E1076" t="s">
        <v>620</v>
      </c>
      <c r="F1076" t="s">
        <v>621</v>
      </c>
      <c r="G1076">
        <v>1</v>
      </c>
      <c r="H1076">
        <v>1</v>
      </c>
      <c r="I1076">
        <v>1</v>
      </c>
      <c r="J1076">
        <v>1</v>
      </c>
      <c r="K1076">
        <v>1</v>
      </c>
      <c r="L1076">
        <v>1</v>
      </c>
      <c r="M1076">
        <v>1</v>
      </c>
      <c r="N1076">
        <v>1</v>
      </c>
      <c r="O1076">
        <v>1</v>
      </c>
      <c r="P1076">
        <v>1</v>
      </c>
      <c r="Q1076">
        <v>1</v>
      </c>
      <c r="R1076">
        <v>1</v>
      </c>
      <c r="S1076">
        <v>1</v>
      </c>
      <c r="T1076">
        <v>1</v>
      </c>
      <c r="U1076">
        <v>1</v>
      </c>
      <c r="V1076">
        <v>1</v>
      </c>
      <c r="W1076">
        <v>1</v>
      </c>
      <c r="X1076">
        <v>1</v>
      </c>
      <c r="Y1076">
        <v>1</v>
      </c>
      <c r="Z1076">
        <v>1</v>
      </c>
      <c r="AA1076">
        <v>1</v>
      </c>
      <c r="AB1076">
        <v>1</v>
      </c>
      <c r="AC1076">
        <v>1</v>
      </c>
      <c r="AD1076">
        <v>1</v>
      </c>
      <c r="AE1076">
        <v>1</v>
      </c>
      <c r="AF1076">
        <v>1</v>
      </c>
      <c r="AG1076">
        <v>1</v>
      </c>
      <c r="AH1076">
        <v>1</v>
      </c>
      <c r="AI1076">
        <v>1</v>
      </c>
      <c r="AJ1076">
        <v>1</v>
      </c>
      <c r="AK1076">
        <v>1</v>
      </c>
      <c r="AL1076">
        <v>1</v>
      </c>
      <c r="AM1076" s="49" t="s">
        <v>193</v>
      </c>
      <c r="AN1076" s="49" t="s">
        <v>14</v>
      </c>
      <c r="AO1076" s="49" t="s">
        <v>500</v>
      </c>
      <c r="AP1076" s="49" t="s">
        <v>505</v>
      </c>
      <c r="AQ1076" s="49" t="s">
        <v>13</v>
      </c>
      <c r="AR1076" s="49" t="s">
        <v>487</v>
      </c>
      <c r="AS1076" s="49" t="s">
        <v>488</v>
      </c>
      <c r="AT1076" s="49" t="s">
        <v>489</v>
      </c>
    </row>
    <row r="1077" spans="1:46" x14ac:dyDescent="0.25">
      <c r="A1077">
        <v>7</v>
      </c>
      <c r="B1077" t="s">
        <v>132</v>
      </c>
      <c r="C1077" t="s">
        <v>132</v>
      </c>
      <c r="D1077" t="s">
        <v>133</v>
      </c>
      <c r="E1077" t="s">
        <v>620</v>
      </c>
      <c r="F1077" t="s">
        <v>621</v>
      </c>
      <c r="G1077">
        <v>1</v>
      </c>
      <c r="H1077">
        <v>1</v>
      </c>
      <c r="I1077">
        <v>1</v>
      </c>
      <c r="J1077">
        <v>1</v>
      </c>
      <c r="K1077">
        <v>1</v>
      </c>
      <c r="L1077">
        <v>1</v>
      </c>
      <c r="M1077">
        <v>1</v>
      </c>
      <c r="N1077">
        <v>1</v>
      </c>
      <c r="O1077">
        <v>1</v>
      </c>
      <c r="P1077">
        <v>1</v>
      </c>
      <c r="Q1077">
        <v>1</v>
      </c>
      <c r="R1077">
        <v>1</v>
      </c>
      <c r="S1077">
        <v>1</v>
      </c>
      <c r="T1077">
        <v>1</v>
      </c>
      <c r="U1077">
        <v>1</v>
      </c>
      <c r="V1077">
        <v>1</v>
      </c>
      <c r="W1077">
        <v>1</v>
      </c>
      <c r="X1077">
        <v>1</v>
      </c>
      <c r="Y1077">
        <v>1</v>
      </c>
      <c r="Z1077">
        <v>1</v>
      </c>
      <c r="AA1077">
        <v>1</v>
      </c>
      <c r="AB1077">
        <v>1</v>
      </c>
      <c r="AC1077">
        <v>1</v>
      </c>
      <c r="AD1077">
        <v>1</v>
      </c>
      <c r="AE1077">
        <v>1</v>
      </c>
      <c r="AF1077">
        <v>1</v>
      </c>
      <c r="AG1077">
        <v>1</v>
      </c>
      <c r="AH1077">
        <v>1</v>
      </c>
      <c r="AI1077">
        <v>1</v>
      </c>
      <c r="AJ1077">
        <v>1</v>
      </c>
      <c r="AK1077">
        <v>1</v>
      </c>
      <c r="AL1077">
        <v>0</v>
      </c>
      <c r="AM1077" s="49" t="s">
        <v>133</v>
      </c>
      <c r="AN1077" s="49" t="s">
        <v>14</v>
      </c>
      <c r="AO1077" s="49" t="s">
        <v>507</v>
      </c>
      <c r="AP1077" s="49" t="s">
        <v>501</v>
      </c>
      <c r="AQ1077" s="49" t="s">
        <v>10</v>
      </c>
      <c r="AR1077" s="49" t="s">
        <v>487</v>
      </c>
      <c r="AS1077" s="49" t="s">
        <v>488</v>
      </c>
      <c r="AT1077" s="49" t="s">
        <v>489</v>
      </c>
    </row>
    <row r="1078" spans="1:46" x14ac:dyDescent="0.25">
      <c r="A1078">
        <v>7</v>
      </c>
      <c r="B1078" t="s">
        <v>134</v>
      </c>
      <c r="C1078" t="s">
        <v>134</v>
      </c>
      <c r="D1078" t="s">
        <v>135</v>
      </c>
      <c r="E1078" t="s">
        <v>620</v>
      </c>
      <c r="F1078" t="s">
        <v>621</v>
      </c>
      <c r="G1078">
        <v>1</v>
      </c>
      <c r="H1078">
        <v>1</v>
      </c>
      <c r="I1078">
        <v>1</v>
      </c>
      <c r="J1078">
        <v>1</v>
      </c>
      <c r="K1078">
        <v>1</v>
      </c>
      <c r="L1078">
        <v>1</v>
      </c>
      <c r="M1078">
        <v>1</v>
      </c>
      <c r="N1078">
        <v>1</v>
      </c>
      <c r="O1078">
        <v>1</v>
      </c>
      <c r="P1078">
        <v>1</v>
      </c>
      <c r="Q1078">
        <v>1</v>
      </c>
      <c r="R1078">
        <v>1</v>
      </c>
      <c r="S1078">
        <v>1</v>
      </c>
      <c r="T1078">
        <v>1</v>
      </c>
      <c r="U1078">
        <v>1</v>
      </c>
      <c r="V1078">
        <v>1</v>
      </c>
      <c r="W1078">
        <v>1</v>
      </c>
      <c r="X1078">
        <v>1</v>
      </c>
      <c r="Y1078">
        <v>1</v>
      </c>
      <c r="Z1078">
        <v>1</v>
      </c>
      <c r="AA1078">
        <v>1</v>
      </c>
      <c r="AB1078">
        <v>1</v>
      </c>
      <c r="AC1078">
        <v>1</v>
      </c>
      <c r="AD1078">
        <v>1</v>
      </c>
      <c r="AE1078">
        <v>1</v>
      </c>
      <c r="AF1078">
        <v>1</v>
      </c>
      <c r="AG1078">
        <v>1</v>
      </c>
      <c r="AH1078">
        <v>1</v>
      </c>
      <c r="AI1078">
        <v>1</v>
      </c>
      <c r="AJ1078">
        <v>1</v>
      </c>
      <c r="AK1078">
        <v>1</v>
      </c>
      <c r="AL1078">
        <v>1</v>
      </c>
      <c r="AM1078" s="49" t="s">
        <v>135</v>
      </c>
      <c r="AN1078" s="49" t="s">
        <v>14</v>
      </c>
      <c r="AO1078" s="49" t="s">
        <v>500</v>
      </c>
      <c r="AP1078" s="49" t="s">
        <v>505</v>
      </c>
      <c r="AQ1078" s="49" t="s">
        <v>13</v>
      </c>
      <c r="AR1078" s="49" t="s">
        <v>487</v>
      </c>
      <c r="AS1078" s="49" t="s">
        <v>488</v>
      </c>
      <c r="AT1078" s="49" t="s">
        <v>489</v>
      </c>
    </row>
    <row r="1079" spans="1:46" x14ac:dyDescent="0.25">
      <c r="A1079">
        <v>7</v>
      </c>
      <c r="B1079" t="s">
        <v>136</v>
      </c>
      <c r="C1079" t="s">
        <v>136</v>
      </c>
      <c r="D1079" t="s">
        <v>137</v>
      </c>
      <c r="E1079" t="s">
        <v>620</v>
      </c>
      <c r="F1079" t="s">
        <v>621</v>
      </c>
      <c r="G1079">
        <v>1</v>
      </c>
      <c r="H1079">
        <v>1</v>
      </c>
      <c r="I1079">
        <v>1</v>
      </c>
      <c r="J1079">
        <v>1</v>
      </c>
      <c r="K1079">
        <v>1</v>
      </c>
      <c r="L1079">
        <v>1</v>
      </c>
      <c r="M1079">
        <v>1</v>
      </c>
      <c r="N1079">
        <v>1</v>
      </c>
      <c r="O1079">
        <v>1</v>
      </c>
      <c r="P1079">
        <v>1</v>
      </c>
      <c r="Q1079">
        <v>1</v>
      </c>
      <c r="R1079">
        <v>1</v>
      </c>
      <c r="S1079">
        <v>1</v>
      </c>
      <c r="T1079">
        <v>1</v>
      </c>
      <c r="U1079">
        <v>1</v>
      </c>
      <c r="V1079">
        <v>1</v>
      </c>
      <c r="W1079">
        <v>1</v>
      </c>
      <c r="X1079">
        <v>1</v>
      </c>
      <c r="Y1079">
        <v>1</v>
      </c>
      <c r="Z1079">
        <v>1</v>
      </c>
      <c r="AA1079">
        <v>1</v>
      </c>
      <c r="AB1079">
        <v>1</v>
      </c>
      <c r="AC1079">
        <v>1</v>
      </c>
      <c r="AD1079">
        <v>1</v>
      </c>
      <c r="AE1079">
        <v>1</v>
      </c>
      <c r="AF1079">
        <v>1</v>
      </c>
      <c r="AG1079">
        <v>1</v>
      </c>
      <c r="AH1079">
        <v>1</v>
      </c>
      <c r="AI1079">
        <v>1</v>
      </c>
      <c r="AJ1079">
        <v>1</v>
      </c>
      <c r="AK1079">
        <v>1</v>
      </c>
      <c r="AL1079">
        <v>1</v>
      </c>
      <c r="AM1079" s="49" t="s">
        <v>137</v>
      </c>
      <c r="AN1079" s="49" t="s">
        <v>14</v>
      </c>
      <c r="AO1079" s="49" t="s">
        <v>500</v>
      </c>
      <c r="AP1079" s="49" t="s">
        <v>505</v>
      </c>
      <c r="AQ1079" s="49" t="s">
        <v>13</v>
      </c>
      <c r="AR1079" s="49" t="s">
        <v>487</v>
      </c>
      <c r="AS1079" s="49" t="s">
        <v>488</v>
      </c>
      <c r="AT1079" s="49" t="s">
        <v>489</v>
      </c>
    </row>
    <row r="1080" spans="1:46" x14ac:dyDescent="0.25">
      <c r="A1080">
        <v>7</v>
      </c>
      <c r="B1080" t="s">
        <v>315</v>
      </c>
      <c r="C1080" t="s">
        <v>315</v>
      </c>
      <c r="D1080" t="s">
        <v>547</v>
      </c>
      <c r="E1080" t="s">
        <v>620</v>
      </c>
      <c r="F1080" t="s">
        <v>621</v>
      </c>
      <c r="G1080">
        <v>1</v>
      </c>
      <c r="H1080">
        <v>1</v>
      </c>
      <c r="I1080">
        <v>1</v>
      </c>
      <c r="J1080">
        <v>1</v>
      </c>
      <c r="K1080">
        <v>1</v>
      </c>
      <c r="L1080">
        <v>1</v>
      </c>
      <c r="M1080">
        <v>1</v>
      </c>
      <c r="N1080">
        <v>1</v>
      </c>
      <c r="O1080">
        <v>1</v>
      </c>
      <c r="P1080">
        <v>1</v>
      </c>
      <c r="Q1080">
        <v>1</v>
      </c>
      <c r="R1080">
        <v>1</v>
      </c>
      <c r="S1080">
        <v>1</v>
      </c>
      <c r="T1080">
        <v>1</v>
      </c>
      <c r="U1080">
        <v>1</v>
      </c>
      <c r="V1080">
        <v>1</v>
      </c>
      <c r="W1080">
        <v>1</v>
      </c>
      <c r="X1080">
        <v>1</v>
      </c>
      <c r="Y1080">
        <v>1</v>
      </c>
      <c r="Z1080">
        <v>1</v>
      </c>
      <c r="AA1080">
        <v>1</v>
      </c>
      <c r="AB1080">
        <v>1</v>
      </c>
      <c r="AC1080">
        <v>1</v>
      </c>
      <c r="AD1080">
        <v>1</v>
      </c>
      <c r="AE1080">
        <v>1</v>
      </c>
      <c r="AF1080">
        <v>1</v>
      </c>
      <c r="AG1080">
        <v>1</v>
      </c>
      <c r="AH1080">
        <v>1</v>
      </c>
      <c r="AI1080">
        <v>1</v>
      </c>
      <c r="AJ1080">
        <v>1</v>
      </c>
      <c r="AK1080">
        <v>1</v>
      </c>
      <c r="AL1080">
        <v>0</v>
      </c>
      <c r="AM1080" s="49" t="s">
        <v>316</v>
      </c>
      <c r="AN1080" s="49" t="s">
        <v>14</v>
      </c>
      <c r="AO1080" s="49" t="s">
        <v>485</v>
      </c>
      <c r="AP1080" s="49" t="s">
        <v>486</v>
      </c>
      <c r="AQ1080" s="49" t="s">
        <v>11</v>
      </c>
      <c r="AR1080" s="49" t="s">
        <v>487</v>
      </c>
      <c r="AS1080" s="49" t="s">
        <v>488</v>
      </c>
      <c r="AT1080" s="49" t="s">
        <v>489</v>
      </c>
    </row>
    <row r="1081" spans="1:46" x14ac:dyDescent="0.25">
      <c r="A1081">
        <v>7</v>
      </c>
      <c r="B1081" t="s">
        <v>121</v>
      </c>
      <c r="C1081" t="s">
        <v>121</v>
      </c>
      <c r="D1081" t="s">
        <v>548</v>
      </c>
      <c r="E1081" t="s">
        <v>620</v>
      </c>
      <c r="F1081" t="s">
        <v>621</v>
      </c>
      <c r="G1081">
        <v>1</v>
      </c>
      <c r="H1081">
        <v>1</v>
      </c>
      <c r="I1081">
        <v>1</v>
      </c>
      <c r="J1081">
        <v>1</v>
      </c>
      <c r="K1081">
        <v>1</v>
      </c>
      <c r="L1081">
        <v>1</v>
      </c>
      <c r="M1081">
        <v>1</v>
      </c>
      <c r="N1081">
        <v>1</v>
      </c>
      <c r="O1081">
        <v>1</v>
      </c>
      <c r="P1081">
        <v>1</v>
      </c>
      <c r="Q1081">
        <v>1</v>
      </c>
      <c r="R1081">
        <v>1</v>
      </c>
      <c r="S1081">
        <v>1</v>
      </c>
      <c r="T1081">
        <v>1</v>
      </c>
      <c r="U1081">
        <v>1</v>
      </c>
      <c r="V1081">
        <v>1</v>
      </c>
      <c r="W1081">
        <v>1</v>
      </c>
      <c r="X1081">
        <v>1</v>
      </c>
      <c r="Y1081">
        <v>1</v>
      </c>
      <c r="Z1081">
        <v>1</v>
      </c>
      <c r="AA1081">
        <v>1</v>
      </c>
      <c r="AB1081">
        <v>1</v>
      </c>
      <c r="AC1081">
        <v>1</v>
      </c>
      <c r="AD1081">
        <v>1</v>
      </c>
      <c r="AE1081">
        <v>1</v>
      </c>
      <c r="AF1081">
        <v>1</v>
      </c>
      <c r="AG1081">
        <v>1</v>
      </c>
      <c r="AH1081">
        <v>1</v>
      </c>
      <c r="AI1081">
        <v>1</v>
      </c>
      <c r="AJ1081">
        <v>1</v>
      </c>
      <c r="AK1081">
        <v>1</v>
      </c>
      <c r="AL1081">
        <v>0</v>
      </c>
      <c r="AM1081" s="49" t="s">
        <v>122</v>
      </c>
      <c r="AN1081" s="49" t="s">
        <v>5</v>
      </c>
      <c r="AO1081" s="49" t="s">
        <v>9</v>
      </c>
      <c r="AP1081" s="49" t="s">
        <v>486</v>
      </c>
      <c r="AQ1081" s="49" t="s">
        <v>9</v>
      </c>
      <c r="AR1081" s="49" t="s">
        <v>495</v>
      </c>
      <c r="AS1081" s="49" t="s">
        <v>488</v>
      </c>
      <c r="AT1081" s="49" t="s">
        <v>489</v>
      </c>
    </row>
    <row r="1082" spans="1:46" x14ac:dyDescent="0.25">
      <c r="A1082">
        <v>7</v>
      </c>
      <c r="B1082" t="s">
        <v>144</v>
      </c>
      <c r="C1082" t="s">
        <v>144</v>
      </c>
      <c r="D1082" t="s">
        <v>145</v>
      </c>
      <c r="E1082" t="s">
        <v>620</v>
      </c>
      <c r="F1082" t="s">
        <v>621</v>
      </c>
      <c r="G1082">
        <v>1</v>
      </c>
      <c r="H1082">
        <v>1</v>
      </c>
      <c r="I1082">
        <v>1</v>
      </c>
      <c r="J1082">
        <v>1</v>
      </c>
      <c r="K1082">
        <v>1</v>
      </c>
      <c r="L1082">
        <v>1</v>
      </c>
      <c r="M1082">
        <v>1</v>
      </c>
      <c r="N1082">
        <v>1</v>
      </c>
      <c r="O1082">
        <v>1</v>
      </c>
      <c r="P1082">
        <v>1</v>
      </c>
      <c r="Q1082">
        <v>1</v>
      </c>
      <c r="R1082">
        <v>1</v>
      </c>
      <c r="S1082">
        <v>1</v>
      </c>
      <c r="T1082">
        <v>1</v>
      </c>
      <c r="U1082">
        <v>1</v>
      </c>
      <c r="V1082">
        <v>1</v>
      </c>
      <c r="W1082">
        <v>1</v>
      </c>
      <c r="X1082">
        <v>1</v>
      </c>
      <c r="Y1082">
        <v>1</v>
      </c>
      <c r="Z1082">
        <v>1</v>
      </c>
      <c r="AA1082">
        <v>1</v>
      </c>
      <c r="AB1082">
        <v>1</v>
      </c>
      <c r="AC1082">
        <v>1</v>
      </c>
      <c r="AD1082">
        <v>1</v>
      </c>
      <c r="AE1082">
        <v>1</v>
      </c>
      <c r="AF1082">
        <v>1</v>
      </c>
      <c r="AG1082">
        <v>1</v>
      </c>
      <c r="AH1082">
        <v>1</v>
      </c>
      <c r="AI1082">
        <v>1</v>
      </c>
      <c r="AJ1082">
        <v>1</v>
      </c>
      <c r="AK1082">
        <v>1</v>
      </c>
      <c r="AL1082">
        <v>1</v>
      </c>
      <c r="AM1082" s="49" t="s">
        <v>145</v>
      </c>
      <c r="AN1082" s="49" t="s">
        <v>14</v>
      </c>
      <c r="AO1082" s="49" t="s">
        <v>500</v>
      </c>
      <c r="AP1082" s="49" t="s">
        <v>505</v>
      </c>
      <c r="AQ1082" s="49" t="s">
        <v>13</v>
      </c>
      <c r="AR1082" s="49" t="s">
        <v>487</v>
      </c>
      <c r="AS1082" s="49" t="s">
        <v>488</v>
      </c>
      <c r="AT1082" s="49" t="s">
        <v>489</v>
      </c>
    </row>
    <row r="1083" spans="1:46" x14ac:dyDescent="0.25">
      <c r="A1083">
        <v>7</v>
      </c>
      <c r="B1083" t="s">
        <v>146</v>
      </c>
      <c r="C1083" t="s">
        <v>146</v>
      </c>
      <c r="D1083" t="s">
        <v>147</v>
      </c>
      <c r="E1083" t="s">
        <v>620</v>
      </c>
      <c r="F1083" t="s">
        <v>621</v>
      </c>
      <c r="G1083">
        <v>1</v>
      </c>
      <c r="H1083">
        <v>1</v>
      </c>
      <c r="I1083">
        <v>1</v>
      </c>
      <c r="J1083">
        <v>1</v>
      </c>
      <c r="K1083">
        <v>1</v>
      </c>
      <c r="L1083">
        <v>1</v>
      </c>
      <c r="M1083">
        <v>1</v>
      </c>
      <c r="N1083">
        <v>1</v>
      </c>
      <c r="O1083">
        <v>1</v>
      </c>
      <c r="P1083">
        <v>1</v>
      </c>
      <c r="Q1083">
        <v>1</v>
      </c>
      <c r="R1083">
        <v>1</v>
      </c>
      <c r="S1083">
        <v>1</v>
      </c>
      <c r="T1083">
        <v>1</v>
      </c>
      <c r="U1083">
        <v>1</v>
      </c>
      <c r="V1083">
        <v>1</v>
      </c>
      <c r="W1083">
        <v>1</v>
      </c>
      <c r="X1083">
        <v>1</v>
      </c>
      <c r="Y1083">
        <v>1</v>
      </c>
      <c r="Z1083">
        <v>1</v>
      </c>
      <c r="AA1083">
        <v>1</v>
      </c>
      <c r="AB1083">
        <v>1</v>
      </c>
      <c r="AC1083">
        <v>1</v>
      </c>
      <c r="AD1083">
        <v>1</v>
      </c>
      <c r="AE1083">
        <v>1</v>
      </c>
      <c r="AF1083">
        <v>1</v>
      </c>
      <c r="AG1083">
        <v>1</v>
      </c>
      <c r="AH1083">
        <v>1</v>
      </c>
      <c r="AI1083">
        <v>1</v>
      </c>
      <c r="AJ1083">
        <v>1</v>
      </c>
      <c r="AK1083">
        <v>1</v>
      </c>
      <c r="AL1083">
        <v>0</v>
      </c>
      <c r="AM1083" s="49" t="s">
        <v>147</v>
      </c>
      <c r="AN1083" s="49" t="s">
        <v>14</v>
      </c>
      <c r="AO1083" s="49" t="s">
        <v>507</v>
      </c>
      <c r="AP1083" s="49" t="s">
        <v>501</v>
      </c>
      <c r="AQ1083" s="49" t="s">
        <v>10</v>
      </c>
      <c r="AR1083" s="49" t="s">
        <v>487</v>
      </c>
      <c r="AS1083" s="49" t="s">
        <v>488</v>
      </c>
      <c r="AT1083" s="49" t="s">
        <v>489</v>
      </c>
    </row>
    <row r="1084" spans="1:46" x14ac:dyDescent="0.25">
      <c r="A1084">
        <v>7</v>
      </c>
      <c r="B1084" t="s">
        <v>149</v>
      </c>
      <c r="C1084" t="s">
        <v>149</v>
      </c>
      <c r="D1084" t="s">
        <v>412</v>
      </c>
      <c r="E1084" t="s">
        <v>620</v>
      </c>
      <c r="F1084" t="s">
        <v>621</v>
      </c>
      <c r="G1084">
        <v>1</v>
      </c>
      <c r="H1084">
        <v>1</v>
      </c>
      <c r="I1084">
        <v>1</v>
      </c>
      <c r="J1084">
        <v>1</v>
      </c>
      <c r="K1084">
        <v>1</v>
      </c>
      <c r="L1084">
        <v>1</v>
      </c>
      <c r="M1084">
        <v>1</v>
      </c>
      <c r="N1084">
        <v>1</v>
      </c>
      <c r="O1084">
        <v>1</v>
      </c>
      <c r="P1084">
        <v>1</v>
      </c>
      <c r="Q1084">
        <v>1</v>
      </c>
      <c r="R1084">
        <v>1</v>
      </c>
      <c r="S1084">
        <v>1</v>
      </c>
      <c r="T1084">
        <v>1</v>
      </c>
      <c r="U1084">
        <v>1</v>
      </c>
      <c r="V1084">
        <v>1</v>
      </c>
      <c r="W1084">
        <v>1</v>
      </c>
      <c r="X1084">
        <v>1</v>
      </c>
      <c r="Y1084">
        <v>1</v>
      </c>
      <c r="Z1084">
        <v>1</v>
      </c>
      <c r="AA1084">
        <v>1</v>
      </c>
      <c r="AB1084">
        <v>1</v>
      </c>
      <c r="AC1084">
        <v>1</v>
      </c>
      <c r="AD1084">
        <v>1</v>
      </c>
      <c r="AE1084">
        <v>1</v>
      </c>
      <c r="AF1084">
        <v>1</v>
      </c>
      <c r="AG1084">
        <v>1</v>
      </c>
      <c r="AH1084">
        <v>1</v>
      </c>
      <c r="AI1084">
        <v>1</v>
      </c>
      <c r="AJ1084">
        <v>1</v>
      </c>
      <c r="AK1084">
        <v>1</v>
      </c>
      <c r="AL1084">
        <v>0</v>
      </c>
      <c r="AM1084" s="49" t="s">
        <v>412</v>
      </c>
      <c r="AN1084" s="49" t="s">
        <v>14</v>
      </c>
      <c r="AO1084" s="49" t="s">
        <v>506</v>
      </c>
      <c r="AP1084" s="49" t="s">
        <v>501</v>
      </c>
      <c r="AQ1084" s="49" t="s">
        <v>10</v>
      </c>
      <c r="AR1084" s="49" t="s">
        <v>487</v>
      </c>
      <c r="AS1084" s="49" t="s">
        <v>496</v>
      </c>
      <c r="AT1084" s="49" t="s">
        <v>497</v>
      </c>
    </row>
    <row r="1085" spans="1:46" x14ac:dyDescent="0.25">
      <c r="A1085">
        <v>7</v>
      </c>
      <c r="B1085" t="s">
        <v>150</v>
      </c>
      <c r="C1085" t="s">
        <v>150</v>
      </c>
      <c r="D1085" t="s">
        <v>151</v>
      </c>
      <c r="E1085" t="s">
        <v>620</v>
      </c>
      <c r="F1085" t="s">
        <v>621</v>
      </c>
      <c r="G1085">
        <v>1</v>
      </c>
      <c r="H1085">
        <v>1</v>
      </c>
      <c r="I1085">
        <v>1</v>
      </c>
      <c r="J1085">
        <v>1</v>
      </c>
      <c r="K1085">
        <v>1</v>
      </c>
      <c r="L1085">
        <v>1</v>
      </c>
      <c r="M1085">
        <v>1</v>
      </c>
      <c r="N1085">
        <v>1</v>
      </c>
      <c r="O1085">
        <v>1</v>
      </c>
      <c r="P1085">
        <v>1</v>
      </c>
      <c r="Q1085">
        <v>1</v>
      </c>
      <c r="R1085">
        <v>1</v>
      </c>
      <c r="S1085">
        <v>1</v>
      </c>
      <c r="T1085">
        <v>1</v>
      </c>
      <c r="U1085">
        <v>1</v>
      </c>
      <c r="V1085">
        <v>1</v>
      </c>
      <c r="W1085">
        <v>1</v>
      </c>
      <c r="X1085">
        <v>1</v>
      </c>
      <c r="Y1085">
        <v>1</v>
      </c>
      <c r="Z1085">
        <v>1</v>
      </c>
      <c r="AA1085">
        <v>1</v>
      </c>
      <c r="AB1085">
        <v>1</v>
      </c>
      <c r="AC1085">
        <v>1</v>
      </c>
      <c r="AD1085">
        <v>1</v>
      </c>
      <c r="AE1085">
        <v>1</v>
      </c>
      <c r="AF1085">
        <v>1</v>
      </c>
      <c r="AG1085">
        <v>1</v>
      </c>
      <c r="AH1085">
        <v>1</v>
      </c>
      <c r="AI1085">
        <v>1</v>
      </c>
      <c r="AJ1085">
        <v>1</v>
      </c>
      <c r="AK1085">
        <v>1</v>
      </c>
      <c r="AL1085">
        <v>0</v>
      </c>
      <c r="AM1085" s="49" t="s">
        <v>151</v>
      </c>
      <c r="AN1085" s="49" t="s">
        <v>7</v>
      </c>
      <c r="AO1085" s="49" t="s">
        <v>9</v>
      </c>
      <c r="AP1085" s="49" t="s">
        <v>494</v>
      </c>
      <c r="AQ1085" s="49" t="s">
        <v>9</v>
      </c>
      <c r="AR1085" s="49" t="s">
        <v>487</v>
      </c>
      <c r="AS1085" s="49" t="s">
        <v>488</v>
      </c>
      <c r="AT1085" s="49" t="s">
        <v>489</v>
      </c>
    </row>
    <row r="1086" spans="1:46" x14ac:dyDescent="0.25">
      <c r="A1086">
        <v>7</v>
      </c>
      <c r="B1086" t="s">
        <v>338</v>
      </c>
      <c r="C1086" t="s">
        <v>338</v>
      </c>
      <c r="D1086" t="s">
        <v>339</v>
      </c>
      <c r="E1086" t="s">
        <v>620</v>
      </c>
      <c r="F1086" t="s">
        <v>621</v>
      </c>
      <c r="G1086">
        <v>1</v>
      </c>
      <c r="H1086">
        <v>1</v>
      </c>
      <c r="I1086">
        <v>1</v>
      </c>
      <c r="J1086">
        <v>1</v>
      </c>
      <c r="K1086">
        <v>1</v>
      </c>
      <c r="L1086">
        <v>1</v>
      </c>
      <c r="M1086">
        <v>1</v>
      </c>
      <c r="N1086">
        <v>1</v>
      </c>
      <c r="O1086">
        <v>1</v>
      </c>
      <c r="P1086">
        <v>1</v>
      </c>
      <c r="Q1086">
        <v>1</v>
      </c>
      <c r="R1086">
        <v>1</v>
      </c>
      <c r="S1086">
        <v>1</v>
      </c>
      <c r="T1086">
        <v>1</v>
      </c>
      <c r="U1086">
        <v>1</v>
      </c>
      <c r="V1086">
        <v>1</v>
      </c>
      <c r="W1086">
        <v>1</v>
      </c>
      <c r="X1086">
        <v>1</v>
      </c>
      <c r="Y1086">
        <v>1</v>
      </c>
      <c r="Z1086">
        <v>1</v>
      </c>
      <c r="AA1086">
        <v>1</v>
      </c>
      <c r="AB1086">
        <v>1</v>
      </c>
      <c r="AC1086">
        <v>1</v>
      </c>
      <c r="AD1086">
        <v>1</v>
      </c>
      <c r="AE1086">
        <v>1</v>
      </c>
      <c r="AF1086">
        <v>1</v>
      </c>
      <c r="AG1086">
        <v>1</v>
      </c>
      <c r="AH1086">
        <v>1</v>
      </c>
      <c r="AI1086">
        <v>1</v>
      </c>
      <c r="AJ1086">
        <v>1</v>
      </c>
      <c r="AK1086">
        <v>1</v>
      </c>
      <c r="AL1086">
        <v>0</v>
      </c>
      <c r="AM1086" s="49" t="s">
        <v>339</v>
      </c>
      <c r="AN1086" s="49" t="s">
        <v>14</v>
      </c>
      <c r="AO1086" s="49" t="s">
        <v>507</v>
      </c>
      <c r="AP1086" s="49" t="s">
        <v>494</v>
      </c>
      <c r="AQ1086" s="49" t="s">
        <v>10</v>
      </c>
      <c r="AR1086" s="49" t="s">
        <v>487</v>
      </c>
      <c r="AS1086" s="49" t="s">
        <v>488</v>
      </c>
      <c r="AT1086" s="49" t="s">
        <v>489</v>
      </c>
    </row>
    <row r="1087" spans="1:46" x14ac:dyDescent="0.25">
      <c r="A1087">
        <v>7</v>
      </c>
      <c r="B1087" t="s">
        <v>181</v>
      </c>
      <c r="C1087" t="s">
        <v>181</v>
      </c>
      <c r="D1087" t="s">
        <v>414</v>
      </c>
      <c r="E1087" t="s">
        <v>620</v>
      </c>
      <c r="F1087" t="s">
        <v>621</v>
      </c>
      <c r="G1087">
        <v>1</v>
      </c>
      <c r="H1087">
        <v>1</v>
      </c>
      <c r="I1087">
        <v>1</v>
      </c>
      <c r="J1087">
        <v>1</v>
      </c>
      <c r="K1087">
        <v>1</v>
      </c>
      <c r="L1087">
        <v>1</v>
      </c>
      <c r="M1087">
        <v>1</v>
      </c>
      <c r="N1087">
        <v>1</v>
      </c>
      <c r="O1087">
        <v>1</v>
      </c>
      <c r="P1087">
        <v>1</v>
      </c>
      <c r="Q1087">
        <v>1</v>
      </c>
      <c r="R1087">
        <v>1</v>
      </c>
      <c r="S1087">
        <v>1</v>
      </c>
      <c r="T1087">
        <v>1</v>
      </c>
      <c r="U1087">
        <v>1</v>
      </c>
      <c r="V1087">
        <v>1</v>
      </c>
      <c r="W1087">
        <v>1</v>
      </c>
      <c r="X1087">
        <v>1</v>
      </c>
      <c r="Y1087">
        <v>1</v>
      </c>
      <c r="Z1087">
        <v>1</v>
      </c>
      <c r="AA1087">
        <v>1</v>
      </c>
      <c r="AB1087">
        <v>1</v>
      </c>
      <c r="AC1087">
        <v>1</v>
      </c>
      <c r="AD1087">
        <v>1</v>
      </c>
      <c r="AE1087">
        <v>1</v>
      </c>
      <c r="AF1087">
        <v>1</v>
      </c>
      <c r="AG1087">
        <v>1</v>
      </c>
      <c r="AH1087">
        <v>1</v>
      </c>
      <c r="AI1087">
        <v>1</v>
      </c>
      <c r="AJ1087">
        <v>1</v>
      </c>
      <c r="AK1087">
        <v>1</v>
      </c>
      <c r="AL1087">
        <v>0</v>
      </c>
      <c r="AM1087" s="49" t="s">
        <v>414</v>
      </c>
      <c r="AN1087" s="49" t="s">
        <v>5</v>
      </c>
      <c r="AO1087" s="49" t="s">
        <v>9</v>
      </c>
      <c r="AP1087" s="49" t="s">
        <v>501</v>
      </c>
      <c r="AQ1087" s="49" t="s">
        <v>9</v>
      </c>
      <c r="AR1087" s="49" t="s">
        <v>495</v>
      </c>
      <c r="AS1087" s="49" t="s">
        <v>496</v>
      </c>
      <c r="AT1087" s="49" t="s">
        <v>497</v>
      </c>
    </row>
    <row r="1088" spans="1:46" x14ac:dyDescent="0.25">
      <c r="A1088">
        <v>7</v>
      </c>
      <c r="B1088" t="s">
        <v>152</v>
      </c>
      <c r="C1088" t="s">
        <v>152</v>
      </c>
      <c r="D1088" t="s">
        <v>153</v>
      </c>
      <c r="E1088" t="s">
        <v>620</v>
      </c>
      <c r="F1088" t="s">
        <v>621</v>
      </c>
      <c r="G1088">
        <v>0</v>
      </c>
      <c r="H1088">
        <v>0</v>
      </c>
      <c r="I1088">
        <v>1</v>
      </c>
      <c r="J1088">
        <v>1</v>
      </c>
      <c r="K1088">
        <v>1</v>
      </c>
      <c r="L1088">
        <v>1</v>
      </c>
      <c r="M1088">
        <v>1</v>
      </c>
      <c r="N1088">
        <v>1</v>
      </c>
      <c r="O1088">
        <v>1</v>
      </c>
      <c r="P1088">
        <v>1</v>
      </c>
      <c r="Q1088">
        <v>1</v>
      </c>
      <c r="R1088">
        <v>1</v>
      </c>
      <c r="S1088">
        <v>1</v>
      </c>
      <c r="T1088">
        <v>1</v>
      </c>
      <c r="U1088">
        <v>1</v>
      </c>
      <c r="V1088">
        <v>1</v>
      </c>
      <c r="W1088">
        <v>1</v>
      </c>
      <c r="X1088">
        <v>1</v>
      </c>
      <c r="Y1088">
        <v>1</v>
      </c>
      <c r="Z1088">
        <v>1</v>
      </c>
      <c r="AA1088">
        <v>1</v>
      </c>
      <c r="AB1088">
        <v>1</v>
      </c>
      <c r="AC1088">
        <v>1</v>
      </c>
      <c r="AD1088">
        <v>1</v>
      </c>
      <c r="AE1088">
        <v>1</v>
      </c>
      <c r="AF1088">
        <v>1</v>
      </c>
      <c r="AG1088">
        <v>1</v>
      </c>
      <c r="AH1088">
        <v>1</v>
      </c>
      <c r="AI1088">
        <v>1</v>
      </c>
      <c r="AJ1088">
        <v>1</v>
      </c>
      <c r="AK1088">
        <v>1</v>
      </c>
      <c r="AL1088">
        <v>0</v>
      </c>
      <c r="AM1088" s="49" t="s">
        <v>153</v>
      </c>
      <c r="AN1088" s="49" t="s">
        <v>6</v>
      </c>
      <c r="AO1088" s="49" t="s">
        <v>9</v>
      </c>
      <c r="AP1088" s="49" t="s">
        <v>486</v>
      </c>
      <c r="AQ1088" s="49" t="s">
        <v>9</v>
      </c>
      <c r="AR1088" s="49" t="s">
        <v>487</v>
      </c>
      <c r="AS1088" s="49" t="s">
        <v>488</v>
      </c>
      <c r="AT1088" s="49" t="s">
        <v>489</v>
      </c>
    </row>
    <row r="1089" spans="1:46" x14ac:dyDescent="0.25">
      <c r="A1089">
        <v>7</v>
      </c>
      <c r="B1089" t="s">
        <v>156</v>
      </c>
      <c r="C1089" t="s">
        <v>156</v>
      </c>
      <c r="D1089" t="s">
        <v>157</v>
      </c>
      <c r="E1089" t="s">
        <v>620</v>
      </c>
      <c r="F1089" t="s">
        <v>621</v>
      </c>
      <c r="G1089">
        <v>1</v>
      </c>
      <c r="H1089">
        <v>1</v>
      </c>
      <c r="I1089">
        <v>1</v>
      </c>
      <c r="J1089">
        <v>1</v>
      </c>
      <c r="K1089">
        <v>1</v>
      </c>
      <c r="L1089">
        <v>1</v>
      </c>
      <c r="M1089">
        <v>1</v>
      </c>
      <c r="N1089">
        <v>1</v>
      </c>
      <c r="O1089">
        <v>1</v>
      </c>
      <c r="P1089">
        <v>1</v>
      </c>
      <c r="Q1089">
        <v>1</v>
      </c>
      <c r="R1089">
        <v>1</v>
      </c>
      <c r="S1089">
        <v>1</v>
      </c>
      <c r="T1089">
        <v>1</v>
      </c>
      <c r="U1089">
        <v>1</v>
      </c>
      <c r="V1089">
        <v>1</v>
      </c>
      <c r="W1089">
        <v>1</v>
      </c>
      <c r="X1089">
        <v>1</v>
      </c>
      <c r="Y1089">
        <v>1</v>
      </c>
      <c r="Z1089">
        <v>1</v>
      </c>
      <c r="AA1089">
        <v>1</v>
      </c>
      <c r="AB1089">
        <v>1</v>
      </c>
      <c r="AC1089">
        <v>1</v>
      </c>
      <c r="AD1089">
        <v>1</v>
      </c>
      <c r="AE1089">
        <v>1</v>
      </c>
      <c r="AF1089">
        <v>1</v>
      </c>
      <c r="AG1089">
        <v>1</v>
      </c>
      <c r="AH1089">
        <v>1</v>
      </c>
      <c r="AI1089">
        <v>1</v>
      </c>
      <c r="AJ1089">
        <v>1</v>
      </c>
      <c r="AK1089">
        <v>1</v>
      </c>
      <c r="AL1089">
        <v>1</v>
      </c>
      <c r="AM1089" s="49" t="s">
        <v>157</v>
      </c>
      <c r="AN1089" s="49" t="s">
        <v>14</v>
      </c>
      <c r="AO1089" s="49" t="s">
        <v>500</v>
      </c>
      <c r="AP1089" s="49" t="s">
        <v>505</v>
      </c>
      <c r="AQ1089" s="49" t="s">
        <v>13</v>
      </c>
      <c r="AR1089" s="49" t="s">
        <v>487</v>
      </c>
      <c r="AS1089" s="49" t="s">
        <v>488</v>
      </c>
      <c r="AT1089" s="49" t="s">
        <v>489</v>
      </c>
    </row>
    <row r="1090" spans="1:46" x14ac:dyDescent="0.25">
      <c r="A1090">
        <v>7</v>
      </c>
      <c r="B1090" t="s">
        <v>158</v>
      </c>
      <c r="C1090" t="s">
        <v>158</v>
      </c>
      <c r="D1090" t="s">
        <v>159</v>
      </c>
      <c r="E1090" t="s">
        <v>620</v>
      </c>
      <c r="F1090" t="s">
        <v>621</v>
      </c>
      <c r="G1090">
        <v>1</v>
      </c>
      <c r="H1090">
        <v>1</v>
      </c>
      <c r="I1090">
        <v>1</v>
      </c>
      <c r="J1090">
        <v>1</v>
      </c>
      <c r="K1090">
        <v>1</v>
      </c>
      <c r="L1090">
        <v>1</v>
      </c>
      <c r="M1090">
        <v>1</v>
      </c>
      <c r="N1090">
        <v>1</v>
      </c>
      <c r="O1090">
        <v>1</v>
      </c>
      <c r="P1090">
        <v>1</v>
      </c>
      <c r="Q1090">
        <v>1</v>
      </c>
      <c r="R1090">
        <v>1</v>
      </c>
      <c r="S1090">
        <v>1</v>
      </c>
      <c r="T1090">
        <v>1</v>
      </c>
      <c r="U1090">
        <v>1</v>
      </c>
      <c r="V1090">
        <v>1</v>
      </c>
      <c r="W1090">
        <v>1</v>
      </c>
      <c r="X1090">
        <v>1</v>
      </c>
      <c r="Y1090">
        <v>1</v>
      </c>
      <c r="Z1090">
        <v>1</v>
      </c>
      <c r="AA1090">
        <v>1</v>
      </c>
      <c r="AB1090">
        <v>1</v>
      </c>
      <c r="AC1090">
        <v>1</v>
      </c>
      <c r="AD1090">
        <v>1</v>
      </c>
      <c r="AE1090">
        <v>1</v>
      </c>
      <c r="AF1090">
        <v>1</v>
      </c>
      <c r="AG1090">
        <v>1</v>
      </c>
      <c r="AH1090">
        <v>1</v>
      </c>
      <c r="AI1090">
        <v>1</v>
      </c>
      <c r="AJ1090">
        <v>1</v>
      </c>
      <c r="AK1090">
        <v>1</v>
      </c>
      <c r="AL1090">
        <v>0</v>
      </c>
      <c r="AM1090" s="49" t="s">
        <v>159</v>
      </c>
      <c r="AN1090" s="49" t="s">
        <v>6</v>
      </c>
      <c r="AO1090" s="49" t="s">
        <v>9</v>
      </c>
      <c r="AP1090" s="49" t="s">
        <v>486</v>
      </c>
      <c r="AQ1090" s="49" t="s">
        <v>9</v>
      </c>
      <c r="AR1090" s="49" t="s">
        <v>487</v>
      </c>
      <c r="AS1090" s="49" t="s">
        <v>488</v>
      </c>
      <c r="AT1090" s="49" t="s">
        <v>489</v>
      </c>
    </row>
    <row r="1091" spans="1:46" x14ac:dyDescent="0.25">
      <c r="A1091">
        <v>7</v>
      </c>
      <c r="B1091" t="s">
        <v>160</v>
      </c>
      <c r="C1091" t="s">
        <v>160</v>
      </c>
      <c r="D1091" t="s">
        <v>161</v>
      </c>
      <c r="E1091" t="s">
        <v>620</v>
      </c>
      <c r="F1091" t="s">
        <v>621</v>
      </c>
      <c r="G1091">
        <v>1</v>
      </c>
      <c r="H1091">
        <v>1</v>
      </c>
      <c r="I1091">
        <v>1</v>
      </c>
      <c r="J1091">
        <v>1</v>
      </c>
      <c r="K1091">
        <v>1</v>
      </c>
      <c r="L1091">
        <v>1</v>
      </c>
      <c r="M1091">
        <v>1</v>
      </c>
      <c r="N1091">
        <v>1</v>
      </c>
      <c r="O1091">
        <v>1</v>
      </c>
      <c r="P1091">
        <v>1</v>
      </c>
      <c r="Q1091">
        <v>1</v>
      </c>
      <c r="R1091">
        <v>1</v>
      </c>
      <c r="S1091">
        <v>1</v>
      </c>
      <c r="T1091">
        <v>1</v>
      </c>
      <c r="U1091">
        <v>1</v>
      </c>
      <c r="V1091">
        <v>1</v>
      </c>
      <c r="W1091">
        <v>1</v>
      </c>
      <c r="X1091">
        <v>1</v>
      </c>
      <c r="Y1091">
        <v>1</v>
      </c>
      <c r="Z1091">
        <v>1</v>
      </c>
      <c r="AA1091">
        <v>1</v>
      </c>
      <c r="AB1091">
        <v>1</v>
      </c>
      <c r="AC1091">
        <v>1</v>
      </c>
      <c r="AD1091">
        <v>1</v>
      </c>
      <c r="AE1091">
        <v>1</v>
      </c>
      <c r="AF1091">
        <v>1</v>
      </c>
      <c r="AG1091">
        <v>1</v>
      </c>
      <c r="AH1091">
        <v>1</v>
      </c>
      <c r="AI1091">
        <v>1</v>
      </c>
      <c r="AJ1091">
        <v>1</v>
      </c>
      <c r="AK1091">
        <v>1</v>
      </c>
      <c r="AL1091">
        <v>1</v>
      </c>
      <c r="AM1091" s="49" t="s">
        <v>161</v>
      </c>
      <c r="AN1091" s="49" t="s">
        <v>14</v>
      </c>
      <c r="AO1091" s="49" t="s">
        <v>500</v>
      </c>
      <c r="AP1091" s="49" t="s">
        <v>505</v>
      </c>
      <c r="AQ1091" s="49" t="s">
        <v>13</v>
      </c>
      <c r="AR1091" s="49" t="s">
        <v>487</v>
      </c>
      <c r="AS1091" s="49" t="s">
        <v>488</v>
      </c>
      <c r="AT1091" s="49" t="s">
        <v>489</v>
      </c>
    </row>
    <row r="1092" spans="1:46" x14ac:dyDescent="0.25">
      <c r="A1092">
        <v>7</v>
      </c>
      <c r="B1092" t="s">
        <v>164</v>
      </c>
      <c r="C1092" t="s">
        <v>164</v>
      </c>
      <c r="D1092" t="s">
        <v>165</v>
      </c>
      <c r="E1092" t="s">
        <v>620</v>
      </c>
      <c r="F1092" t="s">
        <v>621</v>
      </c>
      <c r="G1092">
        <v>1</v>
      </c>
      <c r="H1092">
        <v>1</v>
      </c>
      <c r="I1092">
        <v>1</v>
      </c>
      <c r="J1092">
        <v>1</v>
      </c>
      <c r="K1092">
        <v>1</v>
      </c>
      <c r="L1092">
        <v>1</v>
      </c>
      <c r="M1092">
        <v>1</v>
      </c>
      <c r="N1092">
        <v>1</v>
      </c>
      <c r="O1092">
        <v>1</v>
      </c>
      <c r="P1092">
        <v>1</v>
      </c>
      <c r="Q1092">
        <v>1</v>
      </c>
      <c r="R1092">
        <v>1</v>
      </c>
      <c r="S1092">
        <v>1</v>
      </c>
      <c r="T1092">
        <v>1</v>
      </c>
      <c r="U1092">
        <v>1</v>
      </c>
      <c r="V1092">
        <v>1</v>
      </c>
      <c r="W1092">
        <v>1</v>
      </c>
      <c r="X1092">
        <v>1</v>
      </c>
      <c r="Y1092">
        <v>1</v>
      </c>
      <c r="Z1092">
        <v>1</v>
      </c>
      <c r="AA1092">
        <v>1</v>
      </c>
      <c r="AB1092">
        <v>1</v>
      </c>
      <c r="AC1092">
        <v>1</v>
      </c>
      <c r="AD1092">
        <v>1</v>
      </c>
      <c r="AE1092">
        <v>1</v>
      </c>
      <c r="AF1092">
        <v>1</v>
      </c>
      <c r="AG1092">
        <v>1</v>
      </c>
      <c r="AH1092">
        <v>1</v>
      </c>
      <c r="AI1092">
        <v>1</v>
      </c>
      <c r="AJ1092">
        <v>1</v>
      </c>
      <c r="AK1092">
        <v>1</v>
      </c>
      <c r="AL1092">
        <v>1</v>
      </c>
      <c r="AM1092" s="49" t="s">
        <v>165</v>
      </c>
      <c r="AN1092" s="49" t="s">
        <v>14</v>
      </c>
      <c r="AO1092" s="49" t="s">
        <v>500</v>
      </c>
      <c r="AP1092" s="49" t="s">
        <v>505</v>
      </c>
      <c r="AQ1092" s="49" t="s">
        <v>13</v>
      </c>
      <c r="AR1092" s="49" t="s">
        <v>487</v>
      </c>
      <c r="AS1092" s="49" t="s">
        <v>488</v>
      </c>
      <c r="AT1092" s="49" t="s">
        <v>489</v>
      </c>
    </row>
    <row r="1093" spans="1:46" x14ac:dyDescent="0.25">
      <c r="A1093">
        <v>7</v>
      </c>
      <c r="B1093" t="s">
        <v>168</v>
      </c>
      <c r="C1093" t="s">
        <v>168</v>
      </c>
      <c r="D1093" t="s">
        <v>413</v>
      </c>
      <c r="E1093" t="s">
        <v>620</v>
      </c>
      <c r="F1093" t="s">
        <v>621</v>
      </c>
      <c r="G1093">
        <v>1</v>
      </c>
      <c r="H1093">
        <v>1</v>
      </c>
      <c r="I1093">
        <v>1</v>
      </c>
      <c r="J1093">
        <v>1</v>
      </c>
      <c r="K1093">
        <v>1</v>
      </c>
      <c r="L1093">
        <v>1</v>
      </c>
      <c r="M1093">
        <v>1</v>
      </c>
      <c r="N1093">
        <v>1</v>
      </c>
      <c r="O1093">
        <v>1</v>
      </c>
      <c r="P1093">
        <v>1</v>
      </c>
      <c r="Q1093">
        <v>1</v>
      </c>
      <c r="R1093">
        <v>1</v>
      </c>
      <c r="S1093">
        <v>1</v>
      </c>
      <c r="T1093">
        <v>1</v>
      </c>
      <c r="U1093">
        <v>1</v>
      </c>
      <c r="V1093">
        <v>1</v>
      </c>
      <c r="W1093">
        <v>1</v>
      </c>
      <c r="X1093">
        <v>1</v>
      </c>
      <c r="Y1093">
        <v>1</v>
      </c>
      <c r="Z1093">
        <v>1</v>
      </c>
      <c r="AA1093">
        <v>1</v>
      </c>
      <c r="AB1093">
        <v>1</v>
      </c>
      <c r="AC1093">
        <v>1</v>
      </c>
      <c r="AD1093">
        <v>1</v>
      </c>
      <c r="AE1093">
        <v>1</v>
      </c>
      <c r="AF1093">
        <v>1</v>
      </c>
      <c r="AG1093">
        <v>1</v>
      </c>
      <c r="AH1093">
        <v>1</v>
      </c>
      <c r="AI1093">
        <v>1</v>
      </c>
      <c r="AJ1093">
        <v>1</v>
      </c>
      <c r="AK1093">
        <v>1</v>
      </c>
      <c r="AL1093">
        <v>0</v>
      </c>
      <c r="AM1093" s="49" t="s">
        <v>413</v>
      </c>
      <c r="AN1093" s="49" t="s">
        <v>5</v>
      </c>
      <c r="AO1093" s="49" t="s">
        <v>9</v>
      </c>
      <c r="AP1093" s="49" t="s">
        <v>501</v>
      </c>
      <c r="AQ1093" s="49" t="s">
        <v>9</v>
      </c>
      <c r="AR1093" s="49" t="s">
        <v>495</v>
      </c>
      <c r="AS1093" s="49" t="s">
        <v>496</v>
      </c>
      <c r="AT1093" s="49" t="s">
        <v>497</v>
      </c>
    </row>
    <row r="1094" spans="1:46" x14ac:dyDescent="0.25">
      <c r="A1094">
        <v>7</v>
      </c>
      <c r="B1094" t="s">
        <v>171</v>
      </c>
      <c r="C1094" t="s">
        <v>171</v>
      </c>
      <c r="D1094" t="s">
        <v>172</v>
      </c>
      <c r="E1094" t="s">
        <v>620</v>
      </c>
      <c r="F1094" t="s">
        <v>621</v>
      </c>
      <c r="G1094">
        <v>1</v>
      </c>
      <c r="H1094">
        <v>1</v>
      </c>
      <c r="I1094">
        <v>1</v>
      </c>
      <c r="J1094">
        <v>1</v>
      </c>
      <c r="K1094">
        <v>1</v>
      </c>
      <c r="L1094">
        <v>1</v>
      </c>
      <c r="M1094">
        <v>1</v>
      </c>
      <c r="N1094">
        <v>1</v>
      </c>
      <c r="O1094">
        <v>1</v>
      </c>
      <c r="P1094">
        <v>1</v>
      </c>
      <c r="Q1094">
        <v>1</v>
      </c>
      <c r="R1094">
        <v>1</v>
      </c>
      <c r="S1094">
        <v>1</v>
      </c>
      <c r="T1094">
        <v>1</v>
      </c>
      <c r="U1094">
        <v>1</v>
      </c>
      <c r="V1094">
        <v>1</v>
      </c>
      <c r="W1094">
        <v>1</v>
      </c>
      <c r="X1094">
        <v>1</v>
      </c>
      <c r="Y1094">
        <v>1</v>
      </c>
      <c r="Z1094">
        <v>1</v>
      </c>
      <c r="AA1094">
        <v>1</v>
      </c>
      <c r="AB1094">
        <v>1</v>
      </c>
      <c r="AC1094">
        <v>1</v>
      </c>
      <c r="AD1094">
        <v>1</v>
      </c>
      <c r="AE1094">
        <v>1</v>
      </c>
      <c r="AF1094">
        <v>1</v>
      </c>
      <c r="AG1094">
        <v>1</v>
      </c>
      <c r="AH1094">
        <v>1</v>
      </c>
      <c r="AI1094">
        <v>1</v>
      </c>
      <c r="AJ1094">
        <v>1</v>
      </c>
      <c r="AK1094">
        <v>1</v>
      </c>
      <c r="AL1094">
        <v>1</v>
      </c>
      <c r="AM1094" s="49" t="s">
        <v>172</v>
      </c>
      <c r="AN1094" s="49" t="s">
        <v>14</v>
      </c>
      <c r="AO1094" s="49" t="s">
        <v>500</v>
      </c>
      <c r="AP1094" s="49" t="s">
        <v>501</v>
      </c>
      <c r="AQ1094" s="49" t="s">
        <v>502</v>
      </c>
      <c r="AR1094" s="49" t="s">
        <v>487</v>
      </c>
      <c r="AS1094" s="49" t="s">
        <v>488</v>
      </c>
      <c r="AT1094" s="49" t="s">
        <v>489</v>
      </c>
    </row>
    <row r="1095" spans="1:46" x14ac:dyDescent="0.25">
      <c r="A1095">
        <v>7</v>
      </c>
      <c r="B1095" t="s">
        <v>138</v>
      </c>
      <c r="C1095" t="s">
        <v>138</v>
      </c>
      <c r="D1095" t="s">
        <v>139</v>
      </c>
      <c r="E1095" t="s">
        <v>620</v>
      </c>
      <c r="F1095" t="s">
        <v>621</v>
      </c>
      <c r="G1095">
        <v>1</v>
      </c>
      <c r="H1095">
        <v>1</v>
      </c>
      <c r="I1095">
        <v>1</v>
      </c>
      <c r="J1095">
        <v>1</v>
      </c>
      <c r="K1095">
        <v>1</v>
      </c>
      <c r="L1095">
        <v>1</v>
      </c>
      <c r="M1095">
        <v>1</v>
      </c>
      <c r="N1095">
        <v>1</v>
      </c>
      <c r="O1095">
        <v>1</v>
      </c>
      <c r="P1095">
        <v>1</v>
      </c>
      <c r="Q1095">
        <v>1</v>
      </c>
      <c r="R1095">
        <v>1</v>
      </c>
      <c r="S1095">
        <v>1</v>
      </c>
      <c r="T1095">
        <v>0</v>
      </c>
      <c r="U1095">
        <v>0</v>
      </c>
      <c r="V1095">
        <v>0</v>
      </c>
      <c r="W1095">
        <v>0</v>
      </c>
      <c r="X1095">
        <v>0</v>
      </c>
      <c r="Y1095">
        <v>1</v>
      </c>
      <c r="Z1095">
        <v>1</v>
      </c>
      <c r="AA1095">
        <v>1</v>
      </c>
      <c r="AB1095">
        <v>1</v>
      </c>
      <c r="AC1095">
        <v>1</v>
      </c>
      <c r="AD1095">
        <v>1</v>
      </c>
      <c r="AE1095">
        <v>1</v>
      </c>
      <c r="AF1095">
        <v>1</v>
      </c>
      <c r="AG1095">
        <v>1</v>
      </c>
      <c r="AH1095">
        <v>1</v>
      </c>
      <c r="AI1095">
        <v>1</v>
      </c>
      <c r="AJ1095">
        <v>1</v>
      </c>
      <c r="AK1095">
        <v>1</v>
      </c>
      <c r="AL1095">
        <v>1</v>
      </c>
      <c r="AM1095" s="49" t="s">
        <v>139</v>
      </c>
      <c r="AN1095" s="49" t="s">
        <v>14</v>
      </c>
      <c r="AO1095" s="49" t="s">
        <v>500</v>
      </c>
      <c r="AP1095" s="49" t="s">
        <v>505</v>
      </c>
      <c r="AQ1095" s="49" t="s">
        <v>13</v>
      </c>
      <c r="AR1095" s="49" t="s">
        <v>487</v>
      </c>
      <c r="AS1095" s="49" t="s">
        <v>488</v>
      </c>
      <c r="AT1095" s="49" t="s">
        <v>489</v>
      </c>
    </row>
    <row r="1096" spans="1:46" x14ac:dyDescent="0.25">
      <c r="A1096">
        <v>7</v>
      </c>
      <c r="B1096" t="s">
        <v>173</v>
      </c>
      <c r="C1096" t="s">
        <v>173</v>
      </c>
      <c r="D1096" t="s">
        <v>174</v>
      </c>
      <c r="E1096" t="s">
        <v>620</v>
      </c>
      <c r="F1096" t="s">
        <v>621</v>
      </c>
      <c r="G1096">
        <v>1</v>
      </c>
      <c r="H1096">
        <v>1</v>
      </c>
      <c r="I1096">
        <v>1</v>
      </c>
      <c r="J1096">
        <v>1</v>
      </c>
      <c r="K1096">
        <v>1</v>
      </c>
      <c r="L1096">
        <v>1</v>
      </c>
      <c r="M1096">
        <v>1</v>
      </c>
      <c r="N1096">
        <v>1</v>
      </c>
      <c r="O1096">
        <v>1</v>
      </c>
      <c r="P1096">
        <v>1</v>
      </c>
      <c r="Q1096">
        <v>1</v>
      </c>
      <c r="R1096">
        <v>1</v>
      </c>
      <c r="S1096">
        <v>1</v>
      </c>
      <c r="T1096">
        <v>1</v>
      </c>
      <c r="U1096">
        <v>1</v>
      </c>
      <c r="V1096">
        <v>1</v>
      </c>
      <c r="W1096">
        <v>1</v>
      </c>
      <c r="X1096">
        <v>1</v>
      </c>
      <c r="Y1096">
        <v>1</v>
      </c>
      <c r="Z1096">
        <v>1</v>
      </c>
      <c r="AA1096">
        <v>1</v>
      </c>
      <c r="AB1096">
        <v>1</v>
      </c>
      <c r="AC1096">
        <v>1</v>
      </c>
      <c r="AD1096">
        <v>1</v>
      </c>
      <c r="AE1096">
        <v>1</v>
      </c>
      <c r="AF1096">
        <v>1</v>
      </c>
      <c r="AG1096">
        <v>1</v>
      </c>
      <c r="AH1096">
        <v>1</v>
      </c>
      <c r="AI1096">
        <v>1</v>
      </c>
      <c r="AJ1096">
        <v>1</v>
      </c>
      <c r="AK1096">
        <v>1</v>
      </c>
      <c r="AL1096">
        <v>0</v>
      </c>
      <c r="AM1096" s="49" t="s">
        <v>174</v>
      </c>
      <c r="AN1096" s="49" t="s">
        <v>8</v>
      </c>
      <c r="AO1096" s="49" t="s">
        <v>9</v>
      </c>
      <c r="AP1096" s="49" t="s">
        <v>494</v>
      </c>
      <c r="AQ1096" s="49" t="s">
        <v>9</v>
      </c>
      <c r="AR1096" s="49" t="s">
        <v>495</v>
      </c>
      <c r="AS1096" s="49" t="s">
        <v>488</v>
      </c>
      <c r="AT1096" s="49" t="s">
        <v>489</v>
      </c>
    </row>
    <row r="1097" spans="1:46" x14ac:dyDescent="0.25">
      <c r="A1097">
        <v>7</v>
      </c>
      <c r="B1097" t="s">
        <v>549</v>
      </c>
      <c r="C1097" t="s">
        <v>549</v>
      </c>
      <c r="D1097" t="s">
        <v>550</v>
      </c>
      <c r="E1097" t="s">
        <v>620</v>
      </c>
      <c r="F1097" t="s">
        <v>621</v>
      </c>
      <c r="G1097">
        <v>1</v>
      </c>
      <c r="H1097">
        <v>1</v>
      </c>
      <c r="I1097">
        <v>1</v>
      </c>
      <c r="J1097">
        <v>1</v>
      </c>
      <c r="K1097">
        <v>1</v>
      </c>
      <c r="L1097">
        <v>1</v>
      </c>
      <c r="M1097">
        <v>1</v>
      </c>
      <c r="N1097">
        <v>1</v>
      </c>
      <c r="O1097">
        <v>1</v>
      </c>
      <c r="P1097">
        <v>1</v>
      </c>
      <c r="Q1097">
        <v>1</v>
      </c>
      <c r="R1097">
        <v>1</v>
      </c>
      <c r="S1097">
        <v>1</v>
      </c>
      <c r="T1097">
        <v>1</v>
      </c>
      <c r="U1097">
        <v>1</v>
      </c>
      <c r="V1097">
        <v>1</v>
      </c>
      <c r="W1097">
        <v>1</v>
      </c>
      <c r="X1097">
        <v>1</v>
      </c>
      <c r="Y1097">
        <v>1</v>
      </c>
      <c r="Z1097">
        <v>1</v>
      </c>
      <c r="AA1097">
        <v>1</v>
      </c>
      <c r="AB1097">
        <v>1</v>
      </c>
      <c r="AC1097">
        <v>1</v>
      </c>
      <c r="AD1097">
        <v>1</v>
      </c>
      <c r="AE1097">
        <v>1</v>
      </c>
      <c r="AF1097">
        <v>1</v>
      </c>
      <c r="AG1097">
        <v>1</v>
      </c>
      <c r="AH1097">
        <v>1</v>
      </c>
      <c r="AI1097">
        <v>1</v>
      </c>
      <c r="AJ1097">
        <v>1</v>
      </c>
      <c r="AK1097">
        <v>1</v>
      </c>
      <c r="AL1097">
        <v>0</v>
      </c>
      <c r="AM1097" s="49" t="e">
        <v>#N/A</v>
      </c>
      <c r="AN1097" s="49" t="e">
        <v>#N/A</v>
      </c>
      <c r="AO1097" s="49" t="e">
        <v>#N/A</v>
      </c>
      <c r="AP1097" s="49" t="e">
        <v>#N/A</v>
      </c>
      <c r="AQ1097" s="49" t="e">
        <v>#N/A</v>
      </c>
      <c r="AR1097" s="49" t="e">
        <v>#N/A</v>
      </c>
      <c r="AS1097" s="49" t="e">
        <v>#N/A</v>
      </c>
      <c r="AT1097" s="49" t="e">
        <v>#N/A</v>
      </c>
    </row>
    <row r="1098" spans="1:46" x14ac:dyDescent="0.25">
      <c r="A1098">
        <v>7</v>
      </c>
      <c r="B1098" t="s">
        <v>182</v>
      </c>
      <c r="C1098" t="s">
        <v>182</v>
      </c>
      <c r="D1098" t="s">
        <v>183</v>
      </c>
      <c r="E1098" t="s">
        <v>620</v>
      </c>
      <c r="F1098" t="s">
        <v>621</v>
      </c>
      <c r="G1098">
        <v>1</v>
      </c>
      <c r="H1098">
        <v>1</v>
      </c>
      <c r="I1098">
        <v>1</v>
      </c>
      <c r="J1098">
        <v>1</v>
      </c>
      <c r="K1098">
        <v>1</v>
      </c>
      <c r="L1098">
        <v>1</v>
      </c>
      <c r="M1098">
        <v>1</v>
      </c>
      <c r="N1098">
        <v>1</v>
      </c>
      <c r="O1098">
        <v>1</v>
      </c>
      <c r="P1098">
        <v>1</v>
      </c>
      <c r="Q1098">
        <v>1</v>
      </c>
      <c r="R1098">
        <v>1</v>
      </c>
      <c r="S1098">
        <v>1</v>
      </c>
      <c r="T1098">
        <v>1</v>
      </c>
      <c r="U1098">
        <v>1</v>
      </c>
      <c r="V1098">
        <v>1</v>
      </c>
      <c r="W1098">
        <v>1</v>
      </c>
      <c r="X1098">
        <v>1</v>
      </c>
      <c r="Y1098">
        <v>1</v>
      </c>
      <c r="Z1098">
        <v>1</v>
      </c>
      <c r="AA1098">
        <v>1</v>
      </c>
      <c r="AB1098">
        <v>1</v>
      </c>
      <c r="AC1098">
        <v>1</v>
      </c>
      <c r="AD1098">
        <v>1</v>
      </c>
      <c r="AE1098">
        <v>1</v>
      </c>
      <c r="AF1098">
        <v>1</v>
      </c>
      <c r="AG1098">
        <v>1</v>
      </c>
      <c r="AH1098">
        <v>1</v>
      </c>
      <c r="AI1098">
        <v>1</v>
      </c>
      <c r="AJ1098">
        <v>1</v>
      </c>
      <c r="AK1098">
        <v>1</v>
      </c>
      <c r="AL1098">
        <v>1</v>
      </c>
      <c r="AM1098" s="49" t="s">
        <v>183</v>
      </c>
      <c r="AN1098" s="49" t="s">
        <v>14</v>
      </c>
      <c r="AO1098" s="49" t="s">
        <v>500</v>
      </c>
      <c r="AP1098" s="49" t="s">
        <v>505</v>
      </c>
      <c r="AQ1098" s="49" t="s">
        <v>13</v>
      </c>
      <c r="AR1098" s="49" t="s">
        <v>487</v>
      </c>
      <c r="AS1098" s="49" t="s">
        <v>488</v>
      </c>
      <c r="AT1098" s="49" t="s">
        <v>489</v>
      </c>
    </row>
    <row r="1099" spans="1:46" x14ac:dyDescent="0.25">
      <c r="A1099">
        <v>7</v>
      </c>
      <c r="B1099" t="s">
        <v>186</v>
      </c>
      <c r="C1099" t="s">
        <v>186</v>
      </c>
      <c r="D1099" t="s">
        <v>187</v>
      </c>
      <c r="E1099" t="s">
        <v>620</v>
      </c>
      <c r="F1099" t="s">
        <v>621</v>
      </c>
      <c r="G1099">
        <v>1</v>
      </c>
      <c r="H1099">
        <v>1</v>
      </c>
      <c r="I1099">
        <v>1</v>
      </c>
      <c r="J1099">
        <v>1</v>
      </c>
      <c r="K1099">
        <v>1</v>
      </c>
      <c r="L1099">
        <v>1</v>
      </c>
      <c r="M1099">
        <v>1</v>
      </c>
      <c r="N1099">
        <v>1</v>
      </c>
      <c r="O1099">
        <v>1</v>
      </c>
      <c r="P1099">
        <v>1</v>
      </c>
      <c r="Q1099">
        <v>1</v>
      </c>
      <c r="R1099">
        <v>1</v>
      </c>
      <c r="S1099">
        <v>1</v>
      </c>
      <c r="T1099">
        <v>1</v>
      </c>
      <c r="U1099">
        <v>1</v>
      </c>
      <c r="V1099">
        <v>1</v>
      </c>
      <c r="W1099">
        <v>1</v>
      </c>
      <c r="X1099">
        <v>1</v>
      </c>
      <c r="Y1099">
        <v>1</v>
      </c>
      <c r="Z1099">
        <v>1</v>
      </c>
      <c r="AA1099">
        <v>1</v>
      </c>
      <c r="AB1099">
        <v>1</v>
      </c>
      <c r="AC1099">
        <v>1</v>
      </c>
      <c r="AD1099">
        <v>1</v>
      </c>
      <c r="AE1099">
        <v>1</v>
      </c>
      <c r="AF1099">
        <v>1</v>
      </c>
      <c r="AG1099">
        <v>1</v>
      </c>
      <c r="AH1099">
        <v>1</v>
      </c>
      <c r="AI1099">
        <v>1</v>
      </c>
      <c r="AJ1099">
        <v>1</v>
      </c>
      <c r="AK1099">
        <v>1</v>
      </c>
      <c r="AL1099">
        <v>0</v>
      </c>
      <c r="AM1099" s="49" t="s">
        <v>187</v>
      </c>
      <c r="AN1099" s="49" t="s">
        <v>14</v>
      </c>
      <c r="AO1099" s="49" t="s">
        <v>507</v>
      </c>
      <c r="AP1099" s="49" t="s">
        <v>501</v>
      </c>
      <c r="AQ1099" s="49" t="s">
        <v>10</v>
      </c>
      <c r="AR1099" s="49" t="s">
        <v>487</v>
      </c>
      <c r="AS1099" s="49" t="s">
        <v>488</v>
      </c>
      <c r="AT1099" s="49" t="s">
        <v>489</v>
      </c>
    </row>
    <row r="1100" spans="1:46" x14ac:dyDescent="0.25">
      <c r="A1100">
        <v>7</v>
      </c>
      <c r="B1100" t="s">
        <v>188</v>
      </c>
      <c r="C1100" t="s">
        <v>188</v>
      </c>
      <c r="D1100" t="s">
        <v>189</v>
      </c>
      <c r="E1100" t="s">
        <v>620</v>
      </c>
      <c r="F1100" t="s">
        <v>621</v>
      </c>
      <c r="G1100">
        <v>1</v>
      </c>
      <c r="H1100">
        <v>1</v>
      </c>
      <c r="I1100">
        <v>1</v>
      </c>
      <c r="J1100">
        <v>1</v>
      </c>
      <c r="K1100">
        <v>1</v>
      </c>
      <c r="L1100">
        <v>1</v>
      </c>
      <c r="M1100">
        <v>1</v>
      </c>
      <c r="N1100">
        <v>1</v>
      </c>
      <c r="O1100">
        <v>1</v>
      </c>
      <c r="P1100">
        <v>1</v>
      </c>
      <c r="Q1100">
        <v>1</v>
      </c>
      <c r="R1100">
        <v>1</v>
      </c>
      <c r="S1100">
        <v>1</v>
      </c>
      <c r="T1100">
        <v>1</v>
      </c>
      <c r="U1100">
        <v>1</v>
      </c>
      <c r="V1100">
        <v>1</v>
      </c>
      <c r="W1100">
        <v>1</v>
      </c>
      <c r="X1100">
        <v>1</v>
      </c>
      <c r="Y1100">
        <v>1</v>
      </c>
      <c r="Z1100">
        <v>1</v>
      </c>
      <c r="AA1100">
        <v>1</v>
      </c>
      <c r="AB1100">
        <v>1</v>
      </c>
      <c r="AC1100">
        <v>1</v>
      </c>
      <c r="AD1100">
        <v>1</v>
      </c>
      <c r="AE1100">
        <v>1</v>
      </c>
      <c r="AF1100">
        <v>1</v>
      </c>
      <c r="AG1100">
        <v>1</v>
      </c>
      <c r="AH1100">
        <v>1</v>
      </c>
      <c r="AI1100">
        <v>1</v>
      </c>
      <c r="AJ1100">
        <v>1</v>
      </c>
      <c r="AK1100">
        <v>1</v>
      </c>
      <c r="AL1100">
        <v>0</v>
      </c>
      <c r="AM1100" s="49" t="s">
        <v>189</v>
      </c>
      <c r="AN1100" s="49" t="s">
        <v>14</v>
      </c>
      <c r="AO1100" s="49" t="s">
        <v>506</v>
      </c>
      <c r="AP1100" s="49" t="s">
        <v>501</v>
      </c>
      <c r="AQ1100" s="49" t="s">
        <v>10</v>
      </c>
      <c r="AR1100" s="49" t="s">
        <v>495</v>
      </c>
      <c r="AS1100" s="49" t="s">
        <v>488</v>
      </c>
      <c r="AT1100" s="49" t="s">
        <v>489</v>
      </c>
    </row>
    <row r="1101" spans="1:46" x14ac:dyDescent="0.25">
      <c r="A1101">
        <v>7</v>
      </c>
      <c r="B1101" t="s">
        <v>194</v>
      </c>
      <c r="C1101" t="s">
        <v>194</v>
      </c>
      <c r="D1101" t="s">
        <v>195</v>
      </c>
      <c r="E1101" t="s">
        <v>620</v>
      </c>
      <c r="F1101" t="s">
        <v>621</v>
      </c>
      <c r="G1101">
        <v>1</v>
      </c>
      <c r="H1101">
        <v>1</v>
      </c>
      <c r="I1101">
        <v>1</v>
      </c>
      <c r="J1101">
        <v>1</v>
      </c>
      <c r="K1101">
        <v>1</v>
      </c>
      <c r="L1101">
        <v>1</v>
      </c>
      <c r="M1101">
        <v>1</v>
      </c>
      <c r="N1101">
        <v>1</v>
      </c>
      <c r="O1101">
        <v>1</v>
      </c>
      <c r="P1101">
        <v>1</v>
      </c>
      <c r="Q1101">
        <v>1</v>
      </c>
      <c r="R1101">
        <v>1</v>
      </c>
      <c r="S1101">
        <v>1</v>
      </c>
      <c r="T1101">
        <v>1</v>
      </c>
      <c r="U1101">
        <v>1</v>
      </c>
      <c r="V1101">
        <v>1</v>
      </c>
      <c r="W1101">
        <v>1</v>
      </c>
      <c r="X1101">
        <v>1</v>
      </c>
      <c r="Y1101">
        <v>1</v>
      </c>
      <c r="Z1101">
        <v>1</v>
      </c>
      <c r="AA1101">
        <v>1</v>
      </c>
      <c r="AB1101">
        <v>1</v>
      </c>
      <c r="AC1101">
        <v>1</v>
      </c>
      <c r="AD1101">
        <v>1</v>
      </c>
      <c r="AE1101">
        <v>1</v>
      </c>
      <c r="AF1101">
        <v>1</v>
      </c>
      <c r="AG1101">
        <v>1</v>
      </c>
      <c r="AH1101">
        <v>1</v>
      </c>
      <c r="AI1101">
        <v>1</v>
      </c>
      <c r="AJ1101">
        <v>1</v>
      </c>
      <c r="AK1101">
        <v>1</v>
      </c>
      <c r="AL1101">
        <v>0</v>
      </c>
      <c r="AM1101" s="49" t="s">
        <v>195</v>
      </c>
      <c r="AN1101" s="49" t="s">
        <v>14</v>
      </c>
      <c r="AO1101" s="49" t="s">
        <v>507</v>
      </c>
      <c r="AP1101" s="49" t="s">
        <v>494</v>
      </c>
      <c r="AQ1101" s="49" t="s">
        <v>10</v>
      </c>
      <c r="AR1101" s="49" t="s">
        <v>487</v>
      </c>
      <c r="AS1101" s="49" t="s">
        <v>488</v>
      </c>
      <c r="AT1101" s="49" t="s">
        <v>489</v>
      </c>
    </row>
    <row r="1102" spans="1:46" x14ac:dyDescent="0.25">
      <c r="A1102">
        <v>7</v>
      </c>
      <c r="B1102" t="s">
        <v>190</v>
      </c>
      <c r="C1102" t="s">
        <v>190</v>
      </c>
      <c r="D1102" t="s">
        <v>191</v>
      </c>
      <c r="E1102" t="s">
        <v>620</v>
      </c>
      <c r="F1102" t="s">
        <v>621</v>
      </c>
      <c r="G1102">
        <v>1</v>
      </c>
      <c r="H1102">
        <v>1</v>
      </c>
      <c r="I1102">
        <v>1</v>
      </c>
      <c r="J1102">
        <v>1</v>
      </c>
      <c r="K1102">
        <v>1</v>
      </c>
      <c r="L1102">
        <v>1</v>
      </c>
      <c r="M1102">
        <v>1</v>
      </c>
      <c r="N1102">
        <v>1</v>
      </c>
      <c r="O1102">
        <v>1</v>
      </c>
      <c r="P1102">
        <v>1</v>
      </c>
      <c r="Q1102">
        <v>1</v>
      </c>
      <c r="R1102">
        <v>1</v>
      </c>
      <c r="S1102">
        <v>1</v>
      </c>
      <c r="T1102">
        <v>1</v>
      </c>
      <c r="U1102">
        <v>1</v>
      </c>
      <c r="V1102">
        <v>1</v>
      </c>
      <c r="W1102">
        <v>1</v>
      </c>
      <c r="X1102">
        <v>1</v>
      </c>
      <c r="Y1102">
        <v>1</v>
      </c>
      <c r="Z1102">
        <v>1</v>
      </c>
      <c r="AA1102">
        <v>1</v>
      </c>
      <c r="AB1102">
        <v>1</v>
      </c>
      <c r="AC1102">
        <v>1</v>
      </c>
      <c r="AD1102">
        <v>1</v>
      </c>
      <c r="AE1102">
        <v>1</v>
      </c>
      <c r="AF1102">
        <v>1</v>
      </c>
      <c r="AG1102">
        <v>1</v>
      </c>
      <c r="AH1102">
        <v>1</v>
      </c>
      <c r="AI1102">
        <v>1</v>
      </c>
      <c r="AJ1102">
        <v>1</v>
      </c>
      <c r="AK1102">
        <v>1</v>
      </c>
      <c r="AL1102">
        <v>0</v>
      </c>
      <c r="AM1102" s="49" t="s">
        <v>191</v>
      </c>
      <c r="AN1102" s="49" t="s">
        <v>14</v>
      </c>
      <c r="AO1102" s="49" t="s">
        <v>507</v>
      </c>
      <c r="AP1102" s="49" t="s">
        <v>494</v>
      </c>
      <c r="AQ1102" s="49" t="s">
        <v>10</v>
      </c>
      <c r="AR1102" s="49" t="s">
        <v>487</v>
      </c>
      <c r="AS1102" s="49" t="s">
        <v>488</v>
      </c>
      <c r="AT1102" s="49" t="s">
        <v>489</v>
      </c>
    </row>
    <row r="1103" spans="1:46" x14ac:dyDescent="0.25">
      <c r="A1103">
        <v>7</v>
      </c>
      <c r="B1103" t="s">
        <v>196</v>
      </c>
      <c r="C1103" t="s">
        <v>196</v>
      </c>
      <c r="D1103" t="s">
        <v>197</v>
      </c>
      <c r="E1103" t="s">
        <v>620</v>
      </c>
      <c r="F1103" t="s">
        <v>621</v>
      </c>
      <c r="G1103">
        <v>1</v>
      </c>
      <c r="H1103">
        <v>1</v>
      </c>
      <c r="I1103">
        <v>1</v>
      </c>
      <c r="J1103">
        <v>1</v>
      </c>
      <c r="K1103">
        <v>1</v>
      </c>
      <c r="L1103">
        <v>1</v>
      </c>
      <c r="M1103">
        <v>1</v>
      </c>
      <c r="N1103">
        <v>1</v>
      </c>
      <c r="O1103">
        <v>1</v>
      </c>
      <c r="P1103">
        <v>1</v>
      </c>
      <c r="Q1103">
        <v>1</v>
      </c>
      <c r="R1103">
        <v>1</v>
      </c>
      <c r="S1103">
        <v>1</v>
      </c>
      <c r="T1103">
        <v>1</v>
      </c>
      <c r="U1103">
        <v>1</v>
      </c>
      <c r="V1103">
        <v>1</v>
      </c>
      <c r="W1103">
        <v>1</v>
      </c>
      <c r="X1103">
        <v>1</v>
      </c>
      <c r="Y1103">
        <v>1</v>
      </c>
      <c r="Z1103">
        <v>1</v>
      </c>
      <c r="AA1103">
        <v>1</v>
      </c>
      <c r="AB1103">
        <v>1</v>
      </c>
      <c r="AC1103">
        <v>1</v>
      </c>
      <c r="AD1103">
        <v>1</v>
      </c>
      <c r="AE1103">
        <v>1</v>
      </c>
      <c r="AF1103">
        <v>1</v>
      </c>
      <c r="AG1103">
        <v>1</v>
      </c>
      <c r="AH1103">
        <v>1</v>
      </c>
      <c r="AI1103">
        <v>1</v>
      </c>
      <c r="AJ1103">
        <v>1</v>
      </c>
      <c r="AK1103">
        <v>1</v>
      </c>
      <c r="AL1103">
        <v>1</v>
      </c>
      <c r="AM1103" s="49" t="s">
        <v>197</v>
      </c>
      <c r="AN1103" s="49" t="s">
        <v>14</v>
      </c>
      <c r="AO1103" s="49" t="s">
        <v>500</v>
      </c>
      <c r="AP1103" s="49" t="s">
        <v>505</v>
      </c>
      <c r="AQ1103" s="49" t="s">
        <v>13</v>
      </c>
      <c r="AR1103" s="49" t="s">
        <v>487</v>
      </c>
      <c r="AS1103" s="49" t="s">
        <v>488</v>
      </c>
      <c r="AT1103" s="49" t="s">
        <v>489</v>
      </c>
    </row>
    <row r="1104" spans="1:46" x14ac:dyDescent="0.25">
      <c r="A1104">
        <v>7</v>
      </c>
      <c r="B1104" t="s">
        <v>206</v>
      </c>
      <c r="C1104" t="s">
        <v>206</v>
      </c>
      <c r="D1104" t="s">
        <v>207</v>
      </c>
      <c r="E1104" t="s">
        <v>620</v>
      </c>
      <c r="F1104" t="s">
        <v>621</v>
      </c>
      <c r="G1104">
        <v>1</v>
      </c>
      <c r="H1104">
        <v>1</v>
      </c>
      <c r="I1104">
        <v>1</v>
      </c>
      <c r="J1104">
        <v>1</v>
      </c>
      <c r="K1104">
        <v>1</v>
      </c>
      <c r="L1104">
        <v>1</v>
      </c>
      <c r="M1104">
        <v>1</v>
      </c>
      <c r="N1104">
        <v>1</v>
      </c>
      <c r="O1104">
        <v>1</v>
      </c>
      <c r="P1104">
        <v>1</v>
      </c>
      <c r="Q1104">
        <v>1</v>
      </c>
      <c r="R1104">
        <v>1</v>
      </c>
      <c r="S1104">
        <v>1</v>
      </c>
      <c r="T1104">
        <v>1</v>
      </c>
      <c r="U1104">
        <v>1</v>
      </c>
      <c r="V1104">
        <v>1</v>
      </c>
      <c r="W1104">
        <v>1</v>
      </c>
      <c r="X1104">
        <v>1</v>
      </c>
      <c r="Y1104">
        <v>1</v>
      </c>
      <c r="Z1104">
        <v>1</v>
      </c>
      <c r="AA1104">
        <v>1</v>
      </c>
      <c r="AB1104">
        <v>1</v>
      </c>
      <c r="AC1104">
        <v>1</v>
      </c>
      <c r="AD1104">
        <v>1</v>
      </c>
      <c r="AE1104">
        <v>1</v>
      </c>
      <c r="AF1104">
        <v>1</v>
      </c>
      <c r="AG1104">
        <v>1</v>
      </c>
      <c r="AH1104">
        <v>1</v>
      </c>
      <c r="AI1104">
        <v>1</v>
      </c>
      <c r="AJ1104">
        <v>1</v>
      </c>
      <c r="AK1104">
        <v>1</v>
      </c>
      <c r="AL1104">
        <v>1</v>
      </c>
      <c r="AM1104" s="49" t="s">
        <v>207</v>
      </c>
      <c r="AN1104" s="49" t="s">
        <v>14</v>
      </c>
      <c r="AO1104" s="49" t="s">
        <v>500</v>
      </c>
      <c r="AP1104" s="49" t="s">
        <v>505</v>
      </c>
      <c r="AQ1104" s="49" t="s">
        <v>13</v>
      </c>
      <c r="AR1104" s="49" t="s">
        <v>487</v>
      </c>
      <c r="AS1104" s="49" t="s">
        <v>488</v>
      </c>
      <c r="AT1104" s="49" t="s">
        <v>489</v>
      </c>
    </row>
    <row r="1105" spans="1:46" x14ac:dyDescent="0.25">
      <c r="A1105">
        <v>7</v>
      </c>
      <c r="B1105" t="s">
        <v>493</v>
      </c>
      <c r="C1105" t="s">
        <v>551</v>
      </c>
      <c r="D1105" t="s">
        <v>552</v>
      </c>
      <c r="E1105" t="s">
        <v>620</v>
      </c>
      <c r="F1105" t="s">
        <v>621</v>
      </c>
      <c r="G1105">
        <v>1</v>
      </c>
      <c r="H1105">
        <v>1</v>
      </c>
      <c r="I1105">
        <v>1</v>
      </c>
      <c r="J1105">
        <v>1</v>
      </c>
      <c r="K1105">
        <v>1</v>
      </c>
      <c r="L1105">
        <v>1</v>
      </c>
      <c r="M1105">
        <v>1</v>
      </c>
      <c r="N1105">
        <v>1</v>
      </c>
      <c r="O1105">
        <v>1</v>
      </c>
      <c r="P1105">
        <v>1</v>
      </c>
      <c r="Q1105">
        <v>1</v>
      </c>
      <c r="R1105">
        <v>1</v>
      </c>
      <c r="S1105">
        <v>1</v>
      </c>
      <c r="T1105">
        <v>1</v>
      </c>
      <c r="U1105">
        <v>1</v>
      </c>
      <c r="V1105">
        <v>1</v>
      </c>
      <c r="W1105">
        <v>1</v>
      </c>
      <c r="X1105">
        <v>1</v>
      </c>
      <c r="Y1105">
        <v>1</v>
      </c>
      <c r="Z1105">
        <v>1</v>
      </c>
      <c r="AA1105">
        <v>1</v>
      </c>
      <c r="AB1105">
        <v>1</v>
      </c>
      <c r="AC1105">
        <v>1</v>
      </c>
      <c r="AD1105">
        <v>1</v>
      </c>
      <c r="AE1105">
        <v>1</v>
      </c>
      <c r="AF1105">
        <v>1</v>
      </c>
      <c r="AG1105">
        <v>1</v>
      </c>
      <c r="AH1105">
        <v>1</v>
      </c>
      <c r="AI1105">
        <v>1</v>
      </c>
      <c r="AJ1105">
        <v>1</v>
      </c>
      <c r="AK1105">
        <v>1</v>
      </c>
      <c r="AL1105">
        <v>1</v>
      </c>
      <c r="AM1105" s="49" t="e">
        <v>#N/A</v>
      </c>
      <c r="AN1105" s="49" t="e">
        <v>#N/A</v>
      </c>
      <c r="AO1105" s="49" t="e">
        <v>#N/A</v>
      </c>
      <c r="AP1105" s="49" t="e">
        <v>#N/A</v>
      </c>
      <c r="AQ1105" s="49" t="e">
        <v>#N/A</v>
      </c>
      <c r="AR1105" s="49" t="e">
        <v>#N/A</v>
      </c>
      <c r="AS1105" s="49" t="e">
        <v>#N/A</v>
      </c>
      <c r="AT1105" s="49" t="e">
        <v>#N/A</v>
      </c>
    </row>
    <row r="1106" spans="1:46" x14ac:dyDescent="0.25">
      <c r="A1106">
        <v>7</v>
      </c>
      <c r="B1106" t="s">
        <v>200</v>
      </c>
      <c r="C1106" t="s">
        <v>200</v>
      </c>
      <c r="D1106" t="s">
        <v>201</v>
      </c>
      <c r="E1106" t="s">
        <v>620</v>
      </c>
      <c r="F1106" t="s">
        <v>621</v>
      </c>
      <c r="G1106">
        <v>1</v>
      </c>
      <c r="H1106">
        <v>1</v>
      </c>
      <c r="I1106">
        <v>1</v>
      </c>
      <c r="J1106">
        <v>1</v>
      </c>
      <c r="K1106">
        <v>1</v>
      </c>
      <c r="L1106">
        <v>1</v>
      </c>
      <c r="M1106">
        <v>1</v>
      </c>
      <c r="N1106">
        <v>1</v>
      </c>
      <c r="O1106">
        <v>1</v>
      </c>
      <c r="P1106">
        <v>1</v>
      </c>
      <c r="Q1106">
        <v>1</v>
      </c>
      <c r="R1106">
        <v>1</v>
      </c>
      <c r="S1106">
        <v>1</v>
      </c>
      <c r="T1106">
        <v>1</v>
      </c>
      <c r="U1106">
        <v>1</v>
      </c>
      <c r="V1106">
        <v>1</v>
      </c>
      <c r="W1106">
        <v>1</v>
      </c>
      <c r="X1106">
        <v>1</v>
      </c>
      <c r="Y1106">
        <v>1</v>
      </c>
      <c r="Z1106">
        <v>1</v>
      </c>
      <c r="AA1106">
        <v>1</v>
      </c>
      <c r="AB1106">
        <v>1</v>
      </c>
      <c r="AC1106">
        <v>1</v>
      </c>
      <c r="AD1106">
        <v>1</v>
      </c>
      <c r="AE1106">
        <v>1</v>
      </c>
      <c r="AF1106">
        <v>1</v>
      </c>
      <c r="AG1106">
        <v>1</v>
      </c>
      <c r="AH1106">
        <v>1</v>
      </c>
      <c r="AI1106">
        <v>1</v>
      </c>
      <c r="AJ1106">
        <v>1</v>
      </c>
      <c r="AK1106">
        <v>1</v>
      </c>
      <c r="AL1106">
        <v>0</v>
      </c>
      <c r="AM1106" s="49" t="s">
        <v>201</v>
      </c>
      <c r="AN1106" s="49" t="s">
        <v>14</v>
      </c>
      <c r="AO1106" s="49" t="s">
        <v>485</v>
      </c>
      <c r="AP1106" s="49" t="s">
        <v>494</v>
      </c>
      <c r="AQ1106" s="49" t="s">
        <v>11</v>
      </c>
      <c r="AR1106" s="49" t="s">
        <v>487</v>
      </c>
      <c r="AS1106" s="49" t="s">
        <v>488</v>
      </c>
      <c r="AT1106" s="49" t="s">
        <v>489</v>
      </c>
    </row>
    <row r="1107" spans="1:46" x14ac:dyDescent="0.25">
      <c r="A1107">
        <v>7</v>
      </c>
      <c r="B1107" t="s">
        <v>198</v>
      </c>
      <c r="C1107" t="s">
        <v>198</v>
      </c>
      <c r="D1107" t="s">
        <v>199</v>
      </c>
      <c r="E1107" t="s">
        <v>620</v>
      </c>
      <c r="F1107" t="s">
        <v>621</v>
      </c>
      <c r="G1107">
        <v>1</v>
      </c>
      <c r="H1107">
        <v>1</v>
      </c>
      <c r="I1107">
        <v>1</v>
      </c>
      <c r="J1107">
        <v>1</v>
      </c>
      <c r="K1107">
        <v>1</v>
      </c>
      <c r="L1107">
        <v>1</v>
      </c>
      <c r="M1107">
        <v>1</v>
      </c>
      <c r="N1107">
        <v>1</v>
      </c>
      <c r="O1107">
        <v>1</v>
      </c>
      <c r="P1107">
        <v>1</v>
      </c>
      <c r="Q1107">
        <v>1</v>
      </c>
      <c r="R1107">
        <v>1</v>
      </c>
      <c r="S1107">
        <v>1</v>
      </c>
      <c r="T1107">
        <v>1</v>
      </c>
      <c r="U1107">
        <v>1</v>
      </c>
      <c r="V1107">
        <v>1</v>
      </c>
      <c r="W1107">
        <v>1</v>
      </c>
      <c r="X1107">
        <v>1</v>
      </c>
      <c r="Y1107">
        <v>1</v>
      </c>
      <c r="Z1107">
        <v>1</v>
      </c>
      <c r="AA1107">
        <v>1</v>
      </c>
      <c r="AB1107">
        <v>1</v>
      </c>
      <c r="AC1107">
        <v>1</v>
      </c>
      <c r="AD1107">
        <v>1</v>
      </c>
      <c r="AE1107">
        <v>1</v>
      </c>
      <c r="AF1107">
        <v>1</v>
      </c>
      <c r="AG1107">
        <v>1</v>
      </c>
      <c r="AH1107">
        <v>1</v>
      </c>
      <c r="AI1107">
        <v>1</v>
      </c>
      <c r="AJ1107">
        <v>1</v>
      </c>
      <c r="AK1107">
        <v>1</v>
      </c>
      <c r="AL1107">
        <v>0</v>
      </c>
      <c r="AM1107" s="49" t="s">
        <v>199</v>
      </c>
      <c r="AN1107" s="49" t="s">
        <v>14</v>
      </c>
      <c r="AO1107" s="49" t="s">
        <v>485</v>
      </c>
      <c r="AP1107" s="49" t="s">
        <v>494</v>
      </c>
      <c r="AQ1107" s="49" t="s">
        <v>11</v>
      </c>
      <c r="AR1107" s="49" t="s">
        <v>487</v>
      </c>
      <c r="AS1107" s="49" t="s">
        <v>488</v>
      </c>
      <c r="AT1107" s="49" t="s">
        <v>489</v>
      </c>
    </row>
    <row r="1108" spans="1:46" x14ac:dyDescent="0.25">
      <c r="A1108">
        <v>7</v>
      </c>
      <c r="B1108" t="s">
        <v>205</v>
      </c>
      <c r="C1108" t="s">
        <v>205</v>
      </c>
      <c r="D1108" t="s">
        <v>416</v>
      </c>
      <c r="E1108" t="s">
        <v>620</v>
      </c>
      <c r="F1108" t="s">
        <v>621</v>
      </c>
      <c r="G1108">
        <v>1</v>
      </c>
      <c r="H1108">
        <v>1</v>
      </c>
      <c r="I1108">
        <v>1</v>
      </c>
      <c r="J1108">
        <v>1</v>
      </c>
      <c r="K1108">
        <v>1</v>
      </c>
      <c r="L1108">
        <v>1</v>
      </c>
      <c r="M1108">
        <v>1</v>
      </c>
      <c r="N1108">
        <v>1</v>
      </c>
      <c r="O1108">
        <v>1</v>
      </c>
      <c r="P1108">
        <v>1</v>
      </c>
      <c r="Q1108">
        <v>1</v>
      </c>
      <c r="R1108">
        <v>1</v>
      </c>
      <c r="S1108">
        <v>1</v>
      </c>
      <c r="T1108">
        <v>1</v>
      </c>
      <c r="U1108">
        <v>1</v>
      </c>
      <c r="V1108">
        <v>1</v>
      </c>
      <c r="W1108">
        <v>1</v>
      </c>
      <c r="X1108">
        <v>1</v>
      </c>
      <c r="Y1108">
        <v>1</v>
      </c>
      <c r="Z1108">
        <v>1</v>
      </c>
      <c r="AA1108">
        <v>1</v>
      </c>
      <c r="AB1108">
        <v>1</v>
      </c>
      <c r="AC1108">
        <v>1</v>
      </c>
      <c r="AD1108">
        <v>1</v>
      </c>
      <c r="AE1108">
        <v>1</v>
      </c>
      <c r="AF1108">
        <v>1</v>
      </c>
      <c r="AG1108">
        <v>1</v>
      </c>
      <c r="AH1108">
        <v>1</v>
      </c>
      <c r="AI1108">
        <v>1</v>
      </c>
      <c r="AJ1108">
        <v>1</v>
      </c>
      <c r="AK1108">
        <v>1</v>
      </c>
      <c r="AL1108">
        <v>0</v>
      </c>
      <c r="AM1108" s="49" t="s">
        <v>416</v>
      </c>
      <c r="AN1108" s="49" t="s">
        <v>14</v>
      </c>
      <c r="AO1108" s="49" t="s">
        <v>485</v>
      </c>
      <c r="AP1108" s="49" t="s">
        <v>501</v>
      </c>
      <c r="AQ1108" s="49" t="s">
        <v>11</v>
      </c>
      <c r="AR1108" s="49" t="s">
        <v>495</v>
      </c>
      <c r="AS1108" s="49" t="s">
        <v>496</v>
      </c>
      <c r="AT1108" s="49" t="s">
        <v>497</v>
      </c>
    </row>
    <row r="1109" spans="1:46" x14ac:dyDescent="0.25">
      <c r="A1109">
        <v>7</v>
      </c>
      <c r="B1109" t="s">
        <v>202</v>
      </c>
      <c r="C1109" t="s">
        <v>202</v>
      </c>
      <c r="D1109" t="s">
        <v>203</v>
      </c>
      <c r="E1109" t="s">
        <v>620</v>
      </c>
      <c r="F1109" t="s">
        <v>621</v>
      </c>
      <c r="G1109">
        <v>1</v>
      </c>
      <c r="H1109">
        <v>1</v>
      </c>
      <c r="I1109">
        <v>1</v>
      </c>
      <c r="J1109">
        <v>1</v>
      </c>
      <c r="K1109">
        <v>1</v>
      </c>
      <c r="L1109">
        <v>1</v>
      </c>
      <c r="M1109">
        <v>1</v>
      </c>
      <c r="N1109">
        <v>1</v>
      </c>
      <c r="O1109">
        <v>1</v>
      </c>
      <c r="P1109">
        <v>1</v>
      </c>
      <c r="Q1109">
        <v>1</v>
      </c>
      <c r="R1109">
        <v>1</v>
      </c>
      <c r="S1109">
        <v>1</v>
      </c>
      <c r="T1109">
        <v>1</v>
      </c>
      <c r="U1109">
        <v>1</v>
      </c>
      <c r="V1109">
        <v>1</v>
      </c>
      <c r="W1109">
        <v>1</v>
      </c>
      <c r="X1109">
        <v>1</v>
      </c>
      <c r="Y1109">
        <v>1</v>
      </c>
      <c r="Z1109">
        <v>1</v>
      </c>
      <c r="AA1109">
        <v>1</v>
      </c>
      <c r="AB1109">
        <v>1</v>
      </c>
      <c r="AC1109">
        <v>1</v>
      </c>
      <c r="AD1109">
        <v>1</v>
      </c>
      <c r="AE1109">
        <v>1</v>
      </c>
      <c r="AF1109">
        <v>1</v>
      </c>
      <c r="AG1109">
        <v>1</v>
      </c>
      <c r="AH1109">
        <v>1</v>
      </c>
      <c r="AI1109">
        <v>1</v>
      </c>
      <c r="AJ1109">
        <v>1</v>
      </c>
      <c r="AK1109">
        <v>1</v>
      </c>
      <c r="AL1109">
        <v>1</v>
      </c>
      <c r="AM1109" s="49" t="s">
        <v>203</v>
      </c>
      <c r="AN1109" s="49" t="s">
        <v>14</v>
      </c>
      <c r="AO1109" s="49" t="s">
        <v>500</v>
      </c>
      <c r="AP1109" s="49" t="s">
        <v>505</v>
      </c>
      <c r="AQ1109" s="49" t="s">
        <v>13</v>
      </c>
      <c r="AR1109" s="49" t="s">
        <v>487</v>
      </c>
      <c r="AS1109" s="49" t="s">
        <v>488</v>
      </c>
      <c r="AT1109" s="49" t="s">
        <v>489</v>
      </c>
    </row>
    <row r="1110" spans="1:46" x14ac:dyDescent="0.25">
      <c r="A1110">
        <v>7</v>
      </c>
      <c r="B1110" t="s">
        <v>204</v>
      </c>
      <c r="C1110" t="s">
        <v>204</v>
      </c>
      <c r="D1110" t="s">
        <v>553</v>
      </c>
      <c r="E1110" t="s">
        <v>620</v>
      </c>
      <c r="F1110" t="s">
        <v>621</v>
      </c>
      <c r="G1110">
        <v>1</v>
      </c>
      <c r="H1110">
        <v>1</v>
      </c>
      <c r="I1110">
        <v>1</v>
      </c>
      <c r="J1110">
        <v>1</v>
      </c>
      <c r="K1110">
        <v>1</v>
      </c>
      <c r="L1110">
        <v>1</v>
      </c>
      <c r="M1110">
        <v>1</v>
      </c>
      <c r="N1110">
        <v>1</v>
      </c>
      <c r="O1110">
        <v>1</v>
      </c>
      <c r="P1110">
        <v>1</v>
      </c>
      <c r="Q1110">
        <v>1</v>
      </c>
      <c r="R1110">
        <v>1</v>
      </c>
      <c r="S1110">
        <v>1</v>
      </c>
      <c r="T1110">
        <v>1</v>
      </c>
      <c r="U1110">
        <v>1</v>
      </c>
      <c r="V1110">
        <v>1</v>
      </c>
      <c r="W1110">
        <v>1</v>
      </c>
      <c r="X1110">
        <v>1</v>
      </c>
      <c r="Y1110">
        <v>1</v>
      </c>
      <c r="Z1110">
        <v>1</v>
      </c>
      <c r="AA1110">
        <v>1</v>
      </c>
      <c r="AB1110">
        <v>1</v>
      </c>
      <c r="AC1110">
        <v>1</v>
      </c>
      <c r="AD1110">
        <v>1</v>
      </c>
      <c r="AE1110">
        <v>1</v>
      </c>
      <c r="AF1110">
        <v>1</v>
      </c>
      <c r="AG1110">
        <v>1</v>
      </c>
      <c r="AH1110">
        <v>1</v>
      </c>
      <c r="AI1110">
        <v>1</v>
      </c>
      <c r="AJ1110">
        <v>1</v>
      </c>
      <c r="AK1110">
        <v>1</v>
      </c>
      <c r="AL1110">
        <v>0</v>
      </c>
      <c r="AM1110" s="49" t="s">
        <v>415</v>
      </c>
      <c r="AN1110" s="49" t="s">
        <v>14</v>
      </c>
      <c r="AO1110" s="49" t="s">
        <v>485</v>
      </c>
      <c r="AP1110" s="49" t="s">
        <v>494</v>
      </c>
      <c r="AQ1110" s="49" t="s">
        <v>11</v>
      </c>
      <c r="AR1110" s="49" t="s">
        <v>487</v>
      </c>
      <c r="AS1110" s="49" t="s">
        <v>496</v>
      </c>
      <c r="AT1110" s="49" t="s">
        <v>497</v>
      </c>
    </row>
    <row r="1111" spans="1:46" x14ac:dyDescent="0.25">
      <c r="A1111">
        <v>7</v>
      </c>
      <c r="B1111" t="s">
        <v>208</v>
      </c>
      <c r="C1111" t="s">
        <v>208</v>
      </c>
      <c r="D1111" t="s">
        <v>209</v>
      </c>
      <c r="E1111" t="s">
        <v>620</v>
      </c>
      <c r="F1111" t="s">
        <v>621</v>
      </c>
      <c r="G1111">
        <v>1</v>
      </c>
      <c r="H1111">
        <v>1</v>
      </c>
      <c r="I1111">
        <v>1</v>
      </c>
      <c r="J1111">
        <v>1</v>
      </c>
      <c r="K1111">
        <v>1</v>
      </c>
      <c r="L1111">
        <v>1</v>
      </c>
      <c r="M1111">
        <v>1</v>
      </c>
      <c r="N1111">
        <v>1</v>
      </c>
      <c r="O1111">
        <v>1</v>
      </c>
      <c r="P1111">
        <v>1</v>
      </c>
      <c r="Q1111">
        <v>1</v>
      </c>
      <c r="R1111">
        <v>1</v>
      </c>
      <c r="S1111">
        <v>1</v>
      </c>
      <c r="T1111">
        <v>1</v>
      </c>
      <c r="U1111">
        <v>1</v>
      </c>
      <c r="V1111">
        <v>1</v>
      </c>
      <c r="W1111">
        <v>1</v>
      </c>
      <c r="X1111">
        <v>1</v>
      </c>
      <c r="Y1111">
        <v>1</v>
      </c>
      <c r="Z1111">
        <v>1</v>
      </c>
      <c r="AA1111">
        <v>1</v>
      </c>
      <c r="AB1111">
        <v>1</v>
      </c>
      <c r="AC1111">
        <v>1</v>
      </c>
      <c r="AD1111">
        <v>1</v>
      </c>
      <c r="AE1111">
        <v>1</v>
      </c>
      <c r="AF1111">
        <v>1</v>
      </c>
      <c r="AG1111">
        <v>1</v>
      </c>
      <c r="AH1111">
        <v>1</v>
      </c>
      <c r="AI1111">
        <v>1</v>
      </c>
      <c r="AJ1111">
        <v>1</v>
      </c>
      <c r="AK1111">
        <v>1</v>
      </c>
      <c r="AL1111">
        <v>1</v>
      </c>
      <c r="AM1111" s="49" t="s">
        <v>209</v>
      </c>
      <c r="AN1111" s="49" t="s">
        <v>14</v>
      </c>
      <c r="AO1111" s="49" t="s">
        <v>485</v>
      </c>
      <c r="AP1111" s="49" t="s">
        <v>505</v>
      </c>
      <c r="AQ1111" s="49" t="s">
        <v>13</v>
      </c>
      <c r="AR1111" s="49" t="s">
        <v>487</v>
      </c>
      <c r="AS1111" s="49" t="s">
        <v>488</v>
      </c>
      <c r="AT1111" s="49" t="s">
        <v>489</v>
      </c>
    </row>
    <row r="1112" spans="1:46" x14ac:dyDescent="0.25">
      <c r="A1112">
        <v>7</v>
      </c>
      <c r="B1112" t="s">
        <v>210</v>
      </c>
      <c r="C1112" t="s">
        <v>210</v>
      </c>
      <c r="D1112" t="s">
        <v>211</v>
      </c>
      <c r="E1112" t="s">
        <v>620</v>
      </c>
      <c r="F1112" t="s">
        <v>621</v>
      </c>
      <c r="G1112">
        <v>1</v>
      </c>
      <c r="H1112">
        <v>1</v>
      </c>
      <c r="I1112">
        <v>1</v>
      </c>
      <c r="J1112">
        <v>1</v>
      </c>
      <c r="K1112">
        <v>1</v>
      </c>
      <c r="L1112">
        <v>1</v>
      </c>
      <c r="M1112">
        <v>1</v>
      </c>
      <c r="N1112">
        <v>1</v>
      </c>
      <c r="O1112">
        <v>1</v>
      </c>
      <c r="P1112">
        <v>1</v>
      </c>
      <c r="Q1112">
        <v>1</v>
      </c>
      <c r="R1112">
        <v>1</v>
      </c>
      <c r="S1112">
        <v>1</v>
      </c>
      <c r="T1112">
        <v>1</v>
      </c>
      <c r="U1112">
        <v>1</v>
      </c>
      <c r="V1112">
        <v>1</v>
      </c>
      <c r="W1112">
        <v>1</v>
      </c>
      <c r="X1112">
        <v>1</v>
      </c>
      <c r="Y1112">
        <v>1</v>
      </c>
      <c r="Z1112">
        <v>1</v>
      </c>
      <c r="AA1112">
        <v>1</v>
      </c>
      <c r="AB1112">
        <v>1</v>
      </c>
      <c r="AC1112">
        <v>1</v>
      </c>
      <c r="AD1112">
        <v>1</v>
      </c>
      <c r="AE1112">
        <v>1</v>
      </c>
      <c r="AF1112">
        <v>1</v>
      </c>
      <c r="AG1112">
        <v>1</v>
      </c>
      <c r="AH1112">
        <v>1</v>
      </c>
      <c r="AI1112">
        <v>1</v>
      </c>
      <c r="AJ1112">
        <v>1</v>
      </c>
      <c r="AK1112">
        <v>1</v>
      </c>
      <c r="AL1112">
        <v>1</v>
      </c>
      <c r="AM1112" s="49" t="s">
        <v>211</v>
      </c>
      <c r="AN1112" s="49" t="s">
        <v>14</v>
      </c>
      <c r="AO1112" s="49" t="s">
        <v>500</v>
      </c>
      <c r="AP1112" s="49" t="s">
        <v>505</v>
      </c>
      <c r="AQ1112" s="49" t="s">
        <v>13</v>
      </c>
      <c r="AR1112" s="49" t="s">
        <v>487</v>
      </c>
      <c r="AS1112" s="49" t="s">
        <v>488</v>
      </c>
      <c r="AT1112" s="49" t="s">
        <v>489</v>
      </c>
    </row>
    <row r="1113" spans="1:46" x14ac:dyDescent="0.25">
      <c r="A1113">
        <v>7</v>
      </c>
      <c r="B1113" t="s">
        <v>212</v>
      </c>
      <c r="C1113" t="s">
        <v>212</v>
      </c>
      <c r="D1113" t="s">
        <v>213</v>
      </c>
      <c r="E1113" t="s">
        <v>620</v>
      </c>
      <c r="F1113" t="s">
        <v>621</v>
      </c>
      <c r="G1113">
        <v>1</v>
      </c>
      <c r="H1113">
        <v>1</v>
      </c>
      <c r="I1113">
        <v>1</v>
      </c>
      <c r="J1113">
        <v>1</v>
      </c>
      <c r="K1113">
        <v>1</v>
      </c>
      <c r="L1113">
        <v>1</v>
      </c>
      <c r="M1113">
        <v>1</v>
      </c>
      <c r="N1113">
        <v>1</v>
      </c>
      <c r="O1113">
        <v>1</v>
      </c>
      <c r="P1113">
        <v>1</v>
      </c>
      <c r="Q1113">
        <v>1</v>
      </c>
      <c r="R1113">
        <v>1</v>
      </c>
      <c r="S1113">
        <v>1</v>
      </c>
      <c r="T1113">
        <v>1</v>
      </c>
      <c r="U1113">
        <v>1</v>
      </c>
      <c r="V1113">
        <v>1</v>
      </c>
      <c r="W1113">
        <v>1</v>
      </c>
      <c r="X1113">
        <v>1</v>
      </c>
      <c r="Y1113">
        <v>1</v>
      </c>
      <c r="Z1113">
        <v>1</v>
      </c>
      <c r="AA1113">
        <v>1</v>
      </c>
      <c r="AB1113">
        <v>1</v>
      </c>
      <c r="AC1113">
        <v>1</v>
      </c>
      <c r="AD1113">
        <v>1</v>
      </c>
      <c r="AE1113">
        <v>1</v>
      </c>
      <c r="AF1113">
        <v>1</v>
      </c>
      <c r="AG1113">
        <v>1</v>
      </c>
      <c r="AH1113">
        <v>1</v>
      </c>
      <c r="AI1113">
        <v>1</v>
      </c>
      <c r="AJ1113">
        <v>1</v>
      </c>
      <c r="AK1113">
        <v>1</v>
      </c>
      <c r="AL1113">
        <v>0</v>
      </c>
      <c r="AM1113" s="49" t="s">
        <v>213</v>
      </c>
      <c r="AN1113" s="49" t="s">
        <v>14</v>
      </c>
      <c r="AO1113" s="49" t="s">
        <v>507</v>
      </c>
      <c r="AP1113" s="49" t="s">
        <v>501</v>
      </c>
      <c r="AQ1113" s="49" t="s">
        <v>10</v>
      </c>
      <c r="AR1113" s="49" t="s">
        <v>487</v>
      </c>
      <c r="AS1113" s="49" t="s">
        <v>488</v>
      </c>
      <c r="AT1113" s="49" t="s">
        <v>489</v>
      </c>
    </row>
    <row r="1114" spans="1:46" x14ac:dyDescent="0.25">
      <c r="A1114">
        <v>7</v>
      </c>
      <c r="B1114" t="s">
        <v>216</v>
      </c>
      <c r="C1114" t="s">
        <v>216</v>
      </c>
      <c r="D1114" t="s">
        <v>217</v>
      </c>
      <c r="E1114" t="s">
        <v>620</v>
      </c>
      <c r="F1114" t="s">
        <v>621</v>
      </c>
      <c r="G1114">
        <v>1</v>
      </c>
      <c r="H1114">
        <v>1</v>
      </c>
      <c r="I1114">
        <v>1</v>
      </c>
      <c r="J1114">
        <v>1</v>
      </c>
      <c r="K1114">
        <v>1</v>
      </c>
      <c r="L1114">
        <v>1</v>
      </c>
      <c r="M1114">
        <v>1</v>
      </c>
      <c r="N1114">
        <v>1</v>
      </c>
      <c r="O1114">
        <v>1</v>
      </c>
      <c r="P1114">
        <v>1</v>
      </c>
      <c r="Q1114">
        <v>1</v>
      </c>
      <c r="R1114">
        <v>1</v>
      </c>
      <c r="S1114">
        <v>1</v>
      </c>
      <c r="T1114">
        <v>1</v>
      </c>
      <c r="U1114">
        <v>1</v>
      </c>
      <c r="V1114">
        <v>1</v>
      </c>
      <c r="W1114">
        <v>1</v>
      </c>
      <c r="X1114">
        <v>1</v>
      </c>
      <c r="Y1114">
        <v>1</v>
      </c>
      <c r="Z1114">
        <v>1</v>
      </c>
      <c r="AA1114">
        <v>1</v>
      </c>
      <c r="AB1114">
        <v>1</v>
      </c>
      <c r="AC1114">
        <v>1</v>
      </c>
      <c r="AD1114">
        <v>1</v>
      </c>
      <c r="AE1114">
        <v>1</v>
      </c>
      <c r="AF1114">
        <v>1</v>
      </c>
      <c r="AG1114">
        <v>1</v>
      </c>
      <c r="AH1114">
        <v>1</v>
      </c>
      <c r="AI1114">
        <v>1</v>
      </c>
      <c r="AJ1114">
        <v>1</v>
      </c>
      <c r="AK1114">
        <v>1</v>
      </c>
      <c r="AL1114">
        <v>1</v>
      </c>
      <c r="AM1114" s="49" t="s">
        <v>217</v>
      </c>
      <c r="AN1114" s="49" t="s">
        <v>14</v>
      </c>
      <c r="AO1114" s="49" t="s">
        <v>485</v>
      </c>
      <c r="AP1114" s="49" t="s">
        <v>505</v>
      </c>
      <c r="AQ1114" s="49" t="s">
        <v>13</v>
      </c>
      <c r="AR1114" s="49" t="s">
        <v>487</v>
      </c>
      <c r="AS1114" s="49" t="s">
        <v>488</v>
      </c>
      <c r="AT1114" s="49" t="s">
        <v>489</v>
      </c>
    </row>
    <row r="1115" spans="1:46" x14ac:dyDescent="0.25">
      <c r="A1115">
        <v>7</v>
      </c>
      <c r="B1115" t="s">
        <v>214</v>
      </c>
      <c r="C1115" t="s">
        <v>214</v>
      </c>
      <c r="D1115" t="s">
        <v>215</v>
      </c>
      <c r="E1115" t="s">
        <v>620</v>
      </c>
      <c r="F1115" t="s">
        <v>621</v>
      </c>
      <c r="G1115">
        <v>1</v>
      </c>
      <c r="H1115">
        <v>1</v>
      </c>
      <c r="I1115">
        <v>1</v>
      </c>
      <c r="J1115">
        <v>1</v>
      </c>
      <c r="K1115">
        <v>1</v>
      </c>
      <c r="L1115">
        <v>1</v>
      </c>
      <c r="M1115">
        <v>1</v>
      </c>
      <c r="N1115">
        <v>1</v>
      </c>
      <c r="O1115">
        <v>1</v>
      </c>
      <c r="P1115">
        <v>1</v>
      </c>
      <c r="Q1115">
        <v>1</v>
      </c>
      <c r="R1115">
        <v>1</v>
      </c>
      <c r="S1115">
        <v>1</v>
      </c>
      <c r="T1115">
        <v>1</v>
      </c>
      <c r="U1115">
        <v>1</v>
      </c>
      <c r="V1115">
        <v>1</v>
      </c>
      <c r="W1115">
        <v>1</v>
      </c>
      <c r="X1115">
        <v>1</v>
      </c>
      <c r="Y1115">
        <v>1</v>
      </c>
      <c r="Z1115">
        <v>1</v>
      </c>
      <c r="AA1115">
        <v>1</v>
      </c>
      <c r="AB1115">
        <v>1</v>
      </c>
      <c r="AC1115">
        <v>1</v>
      </c>
      <c r="AD1115">
        <v>1</v>
      </c>
      <c r="AE1115">
        <v>1</v>
      </c>
      <c r="AF1115">
        <v>1</v>
      </c>
      <c r="AG1115">
        <v>1</v>
      </c>
      <c r="AH1115">
        <v>1</v>
      </c>
      <c r="AI1115">
        <v>1</v>
      </c>
      <c r="AJ1115">
        <v>1</v>
      </c>
      <c r="AK1115">
        <v>1</v>
      </c>
      <c r="AL1115">
        <v>0</v>
      </c>
      <c r="AM1115" s="49" t="s">
        <v>215</v>
      </c>
      <c r="AN1115" s="49" t="s">
        <v>14</v>
      </c>
      <c r="AO1115" s="49" t="s">
        <v>485</v>
      </c>
      <c r="AP1115" s="49" t="s">
        <v>501</v>
      </c>
      <c r="AQ1115" s="49" t="s">
        <v>11</v>
      </c>
      <c r="AR1115" s="49" t="s">
        <v>487</v>
      </c>
      <c r="AS1115" s="49" t="s">
        <v>488</v>
      </c>
      <c r="AT1115" s="49" t="s">
        <v>489</v>
      </c>
    </row>
    <row r="1116" spans="1:46" x14ac:dyDescent="0.25">
      <c r="A1116">
        <v>7</v>
      </c>
      <c r="B1116" t="s">
        <v>218</v>
      </c>
      <c r="C1116" t="s">
        <v>218</v>
      </c>
      <c r="D1116" t="s">
        <v>417</v>
      </c>
      <c r="E1116" t="s">
        <v>620</v>
      </c>
      <c r="F1116" t="s">
        <v>621</v>
      </c>
      <c r="G1116">
        <v>1</v>
      </c>
      <c r="H1116">
        <v>1</v>
      </c>
      <c r="I1116">
        <v>1</v>
      </c>
      <c r="J1116">
        <v>1</v>
      </c>
      <c r="K1116">
        <v>1</v>
      </c>
      <c r="L1116">
        <v>1</v>
      </c>
      <c r="M1116">
        <v>1</v>
      </c>
      <c r="N1116">
        <v>1</v>
      </c>
      <c r="O1116">
        <v>1</v>
      </c>
      <c r="P1116">
        <v>1</v>
      </c>
      <c r="Q1116">
        <v>1</v>
      </c>
      <c r="R1116">
        <v>1</v>
      </c>
      <c r="S1116">
        <v>1</v>
      </c>
      <c r="T1116">
        <v>1</v>
      </c>
      <c r="U1116">
        <v>1</v>
      </c>
      <c r="V1116">
        <v>1</v>
      </c>
      <c r="W1116">
        <v>1</v>
      </c>
      <c r="X1116">
        <v>1</v>
      </c>
      <c r="Y1116">
        <v>1</v>
      </c>
      <c r="Z1116">
        <v>1</v>
      </c>
      <c r="AA1116">
        <v>1</v>
      </c>
      <c r="AB1116">
        <v>1</v>
      </c>
      <c r="AC1116">
        <v>1</v>
      </c>
      <c r="AD1116">
        <v>1</v>
      </c>
      <c r="AE1116">
        <v>1</v>
      </c>
      <c r="AF1116">
        <v>1</v>
      </c>
      <c r="AG1116">
        <v>1</v>
      </c>
      <c r="AH1116">
        <v>1</v>
      </c>
      <c r="AI1116">
        <v>1</v>
      </c>
      <c r="AJ1116">
        <v>1</v>
      </c>
      <c r="AK1116">
        <v>1</v>
      </c>
      <c r="AL1116">
        <v>0</v>
      </c>
      <c r="AM1116" s="49" t="s">
        <v>417</v>
      </c>
      <c r="AN1116" s="49" t="s">
        <v>14</v>
      </c>
      <c r="AO1116" s="49" t="s">
        <v>500</v>
      </c>
      <c r="AP1116" s="49" t="s">
        <v>501</v>
      </c>
      <c r="AQ1116" s="49" t="s">
        <v>502</v>
      </c>
      <c r="AR1116" s="49" t="s">
        <v>495</v>
      </c>
      <c r="AS1116" s="49" t="s">
        <v>496</v>
      </c>
      <c r="AT1116" s="49" t="s">
        <v>497</v>
      </c>
    </row>
    <row r="1117" spans="1:46" x14ac:dyDescent="0.25">
      <c r="A1117">
        <v>7</v>
      </c>
      <c r="B1117" t="s">
        <v>219</v>
      </c>
      <c r="C1117" t="s">
        <v>219</v>
      </c>
      <c r="D1117" t="s">
        <v>220</v>
      </c>
      <c r="E1117" t="s">
        <v>620</v>
      </c>
      <c r="F1117" t="s">
        <v>621</v>
      </c>
      <c r="G1117">
        <v>1</v>
      </c>
      <c r="H1117">
        <v>1</v>
      </c>
      <c r="I1117">
        <v>1</v>
      </c>
      <c r="J1117">
        <v>1</v>
      </c>
      <c r="K1117">
        <v>1</v>
      </c>
      <c r="L1117">
        <v>1</v>
      </c>
      <c r="M1117">
        <v>1</v>
      </c>
      <c r="N1117">
        <v>1</v>
      </c>
      <c r="O1117">
        <v>1</v>
      </c>
      <c r="P1117">
        <v>1</v>
      </c>
      <c r="Q1117">
        <v>1</v>
      </c>
      <c r="R1117">
        <v>1</v>
      </c>
      <c r="S1117">
        <v>1</v>
      </c>
      <c r="T1117">
        <v>1</v>
      </c>
      <c r="U1117">
        <v>1</v>
      </c>
      <c r="V1117">
        <v>1</v>
      </c>
      <c r="W1117">
        <v>1</v>
      </c>
      <c r="X1117">
        <v>1</v>
      </c>
      <c r="Y1117">
        <v>1</v>
      </c>
      <c r="Z1117">
        <v>1</v>
      </c>
      <c r="AA1117">
        <v>1</v>
      </c>
      <c r="AB1117">
        <v>1</v>
      </c>
      <c r="AC1117">
        <v>1</v>
      </c>
      <c r="AD1117">
        <v>1</v>
      </c>
      <c r="AE1117">
        <v>1</v>
      </c>
      <c r="AF1117">
        <v>1</v>
      </c>
      <c r="AG1117">
        <v>1</v>
      </c>
      <c r="AH1117">
        <v>1</v>
      </c>
      <c r="AI1117">
        <v>1</v>
      </c>
      <c r="AJ1117">
        <v>1</v>
      </c>
      <c r="AK1117">
        <v>1</v>
      </c>
      <c r="AL1117">
        <v>0</v>
      </c>
      <c r="AM1117" s="49" t="s">
        <v>220</v>
      </c>
      <c r="AN1117" s="49" t="s">
        <v>6</v>
      </c>
      <c r="AO1117" s="49" t="s">
        <v>9</v>
      </c>
      <c r="AP1117" s="49" t="s">
        <v>494</v>
      </c>
      <c r="AQ1117" s="49" t="s">
        <v>9</v>
      </c>
      <c r="AR1117" s="49" t="s">
        <v>487</v>
      </c>
      <c r="AS1117" s="49" t="s">
        <v>488</v>
      </c>
      <c r="AT1117" s="49" t="s">
        <v>489</v>
      </c>
    </row>
    <row r="1118" spans="1:46" x14ac:dyDescent="0.25">
      <c r="A1118">
        <v>7</v>
      </c>
      <c r="B1118" t="s">
        <v>355</v>
      </c>
      <c r="C1118" t="s">
        <v>355</v>
      </c>
      <c r="D1118" t="s">
        <v>554</v>
      </c>
      <c r="E1118" t="s">
        <v>620</v>
      </c>
      <c r="F1118" t="s">
        <v>621</v>
      </c>
      <c r="G1118">
        <v>1</v>
      </c>
      <c r="H1118">
        <v>1</v>
      </c>
      <c r="I1118">
        <v>1</v>
      </c>
      <c r="J1118">
        <v>1</v>
      </c>
      <c r="K1118">
        <v>1</v>
      </c>
      <c r="L1118">
        <v>1</v>
      </c>
      <c r="M1118">
        <v>1</v>
      </c>
      <c r="N1118">
        <v>1</v>
      </c>
      <c r="O1118">
        <v>1</v>
      </c>
      <c r="P1118">
        <v>1</v>
      </c>
      <c r="Q1118">
        <v>1</v>
      </c>
      <c r="R1118">
        <v>1</v>
      </c>
      <c r="S1118">
        <v>1</v>
      </c>
      <c r="T1118">
        <v>1</v>
      </c>
      <c r="U1118">
        <v>1</v>
      </c>
      <c r="V1118">
        <v>1</v>
      </c>
      <c r="W1118">
        <v>1</v>
      </c>
      <c r="X1118">
        <v>1</v>
      </c>
      <c r="Y1118">
        <v>1</v>
      </c>
      <c r="Z1118">
        <v>1</v>
      </c>
      <c r="AA1118">
        <v>1</v>
      </c>
      <c r="AB1118">
        <v>1</v>
      </c>
      <c r="AC1118">
        <v>1</v>
      </c>
      <c r="AD1118">
        <v>1</v>
      </c>
      <c r="AE1118">
        <v>1</v>
      </c>
      <c r="AF1118">
        <v>1</v>
      </c>
      <c r="AG1118">
        <v>1</v>
      </c>
      <c r="AH1118">
        <v>1</v>
      </c>
      <c r="AI1118">
        <v>1</v>
      </c>
      <c r="AJ1118">
        <v>1</v>
      </c>
      <c r="AK1118">
        <v>1</v>
      </c>
      <c r="AL1118">
        <v>0</v>
      </c>
      <c r="AM1118" s="49" t="s">
        <v>356</v>
      </c>
      <c r="AN1118" s="49" t="s">
        <v>4</v>
      </c>
      <c r="AO1118" s="49" t="s">
        <v>9</v>
      </c>
      <c r="AP1118" s="49" t="s">
        <v>494</v>
      </c>
      <c r="AQ1118" s="49" t="s">
        <v>9</v>
      </c>
      <c r="AR1118" s="49" t="s">
        <v>487</v>
      </c>
      <c r="AS1118" s="49" t="s">
        <v>488</v>
      </c>
      <c r="AT1118" s="49" t="s">
        <v>489</v>
      </c>
    </row>
    <row r="1119" spans="1:46" x14ac:dyDescent="0.25">
      <c r="A1119">
        <v>7</v>
      </c>
      <c r="B1119" t="s">
        <v>229</v>
      </c>
      <c r="C1119" t="s">
        <v>229</v>
      </c>
      <c r="D1119" t="s">
        <v>230</v>
      </c>
      <c r="E1119" t="s">
        <v>620</v>
      </c>
      <c r="F1119" t="s">
        <v>621</v>
      </c>
      <c r="G1119">
        <v>1</v>
      </c>
      <c r="H1119">
        <v>1</v>
      </c>
      <c r="I1119">
        <v>1</v>
      </c>
      <c r="J1119">
        <v>1</v>
      </c>
      <c r="K1119">
        <v>1</v>
      </c>
      <c r="L1119">
        <v>1</v>
      </c>
      <c r="M1119">
        <v>1</v>
      </c>
      <c r="N1119">
        <v>1</v>
      </c>
      <c r="O1119">
        <v>1</v>
      </c>
      <c r="P1119">
        <v>1</v>
      </c>
      <c r="Q1119">
        <v>1</v>
      </c>
      <c r="R1119">
        <v>1</v>
      </c>
      <c r="S1119">
        <v>1</v>
      </c>
      <c r="T1119">
        <v>1</v>
      </c>
      <c r="U1119">
        <v>1</v>
      </c>
      <c r="V1119">
        <v>1</v>
      </c>
      <c r="W1119">
        <v>1</v>
      </c>
      <c r="X1119">
        <v>1</v>
      </c>
      <c r="Y1119">
        <v>1</v>
      </c>
      <c r="Z1119">
        <v>1</v>
      </c>
      <c r="AA1119">
        <v>1</v>
      </c>
      <c r="AB1119">
        <v>1</v>
      </c>
      <c r="AC1119">
        <v>1</v>
      </c>
      <c r="AD1119">
        <v>1</v>
      </c>
      <c r="AE1119">
        <v>1</v>
      </c>
      <c r="AF1119">
        <v>1</v>
      </c>
      <c r="AG1119">
        <v>1</v>
      </c>
      <c r="AH1119">
        <v>1</v>
      </c>
      <c r="AI1119">
        <v>1</v>
      </c>
      <c r="AJ1119">
        <v>1</v>
      </c>
      <c r="AK1119">
        <v>1</v>
      </c>
      <c r="AL1119">
        <v>1</v>
      </c>
      <c r="AM1119" s="49" t="s">
        <v>230</v>
      </c>
      <c r="AN1119" s="49" t="s">
        <v>14</v>
      </c>
      <c r="AO1119" s="49" t="s">
        <v>485</v>
      </c>
      <c r="AP1119" s="49" t="s">
        <v>505</v>
      </c>
      <c r="AQ1119" s="49" t="s">
        <v>13</v>
      </c>
      <c r="AR1119" s="49" t="s">
        <v>487</v>
      </c>
      <c r="AS1119" s="49" t="s">
        <v>488</v>
      </c>
      <c r="AT1119" s="49" t="s">
        <v>489</v>
      </c>
    </row>
    <row r="1120" spans="1:46" x14ac:dyDescent="0.25">
      <c r="A1120">
        <v>7</v>
      </c>
      <c r="B1120" t="s">
        <v>555</v>
      </c>
      <c r="C1120" t="s">
        <v>556</v>
      </c>
      <c r="D1120" t="s">
        <v>557</v>
      </c>
      <c r="E1120" t="s">
        <v>620</v>
      </c>
      <c r="F1120" t="s">
        <v>621</v>
      </c>
      <c r="G1120">
        <v>0</v>
      </c>
      <c r="H1120">
        <v>0</v>
      </c>
      <c r="I1120">
        <v>0</v>
      </c>
      <c r="J1120">
        <v>0</v>
      </c>
      <c r="K1120">
        <v>0</v>
      </c>
      <c r="L1120">
        <v>0</v>
      </c>
      <c r="M1120">
        <v>0</v>
      </c>
      <c r="N1120">
        <v>0</v>
      </c>
      <c r="O1120">
        <v>0</v>
      </c>
      <c r="P1120">
        <v>0</v>
      </c>
      <c r="Q1120">
        <v>1</v>
      </c>
      <c r="R1120">
        <v>1</v>
      </c>
      <c r="S1120">
        <v>1</v>
      </c>
      <c r="T1120">
        <v>1</v>
      </c>
      <c r="U1120">
        <v>1</v>
      </c>
      <c r="V1120">
        <v>1</v>
      </c>
      <c r="W1120">
        <v>1</v>
      </c>
      <c r="X1120">
        <v>1</v>
      </c>
      <c r="Y1120">
        <v>1</v>
      </c>
      <c r="Z1120">
        <v>1</v>
      </c>
      <c r="AA1120">
        <v>1</v>
      </c>
      <c r="AB1120">
        <v>1</v>
      </c>
      <c r="AC1120">
        <v>1</v>
      </c>
      <c r="AD1120">
        <v>1</v>
      </c>
      <c r="AE1120">
        <v>1</v>
      </c>
      <c r="AF1120">
        <v>1</v>
      </c>
      <c r="AG1120">
        <v>1</v>
      </c>
      <c r="AH1120">
        <v>1</v>
      </c>
      <c r="AI1120">
        <v>1</v>
      </c>
      <c r="AJ1120">
        <v>1</v>
      </c>
      <c r="AK1120">
        <v>1</v>
      </c>
      <c r="AL1120">
        <v>1</v>
      </c>
      <c r="AM1120" s="49" t="e">
        <v>#N/A</v>
      </c>
      <c r="AN1120" s="49" t="e">
        <v>#N/A</v>
      </c>
      <c r="AO1120" s="49" t="e">
        <v>#N/A</v>
      </c>
      <c r="AP1120" s="49" t="e">
        <v>#N/A</v>
      </c>
      <c r="AQ1120" s="49" t="e">
        <v>#N/A</v>
      </c>
      <c r="AR1120" s="49" t="e">
        <v>#N/A</v>
      </c>
      <c r="AS1120" s="49" t="e">
        <v>#N/A</v>
      </c>
      <c r="AT1120" s="49" t="e">
        <v>#N/A</v>
      </c>
    </row>
    <row r="1121" spans="1:46" x14ac:dyDescent="0.25">
      <c r="A1121">
        <v>7</v>
      </c>
      <c r="B1121" t="s">
        <v>231</v>
      </c>
      <c r="C1121" t="s">
        <v>231</v>
      </c>
      <c r="D1121" t="s">
        <v>418</v>
      </c>
      <c r="E1121" t="s">
        <v>620</v>
      </c>
      <c r="F1121" t="s">
        <v>621</v>
      </c>
      <c r="G1121">
        <v>1</v>
      </c>
      <c r="H1121">
        <v>1</v>
      </c>
      <c r="I1121">
        <v>1</v>
      </c>
      <c r="J1121">
        <v>1</v>
      </c>
      <c r="K1121">
        <v>1</v>
      </c>
      <c r="L1121">
        <v>1</v>
      </c>
      <c r="M1121">
        <v>1</v>
      </c>
      <c r="N1121">
        <v>1</v>
      </c>
      <c r="O1121">
        <v>1</v>
      </c>
      <c r="P1121">
        <v>1</v>
      </c>
      <c r="Q1121">
        <v>1</v>
      </c>
      <c r="R1121">
        <v>1</v>
      </c>
      <c r="S1121">
        <v>1</v>
      </c>
      <c r="T1121">
        <v>1</v>
      </c>
      <c r="U1121">
        <v>1</v>
      </c>
      <c r="V1121">
        <v>1</v>
      </c>
      <c r="W1121">
        <v>1</v>
      </c>
      <c r="X1121">
        <v>1</v>
      </c>
      <c r="Y1121">
        <v>1</v>
      </c>
      <c r="Z1121">
        <v>1</v>
      </c>
      <c r="AA1121">
        <v>1</v>
      </c>
      <c r="AB1121">
        <v>1</v>
      </c>
      <c r="AC1121">
        <v>1</v>
      </c>
      <c r="AD1121">
        <v>1</v>
      </c>
      <c r="AE1121">
        <v>1</v>
      </c>
      <c r="AF1121">
        <v>1</v>
      </c>
      <c r="AG1121">
        <v>1</v>
      </c>
      <c r="AH1121">
        <v>1</v>
      </c>
      <c r="AI1121">
        <v>1</v>
      </c>
      <c r="AJ1121">
        <v>1</v>
      </c>
      <c r="AK1121">
        <v>1</v>
      </c>
      <c r="AL1121">
        <v>0</v>
      </c>
      <c r="AM1121" s="49" t="s">
        <v>418</v>
      </c>
      <c r="AN1121" s="49" t="s">
        <v>14</v>
      </c>
      <c r="AO1121" s="49" t="s">
        <v>485</v>
      </c>
      <c r="AP1121" s="49" t="s">
        <v>505</v>
      </c>
      <c r="AQ1121" s="49" t="s">
        <v>13</v>
      </c>
      <c r="AR1121" s="49" t="s">
        <v>495</v>
      </c>
      <c r="AS1121" s="49" t="s">
        <v>496</v>
      </c>
      <c r="AT1121" s="49" t="s">
        <v>497</v>
      </c>
    </row>
    <row r="1122" spans="1:46" x14ac:dyDescent="0.25">
      <c r="A1122">
        <v>7</v>
      </c>
      <c r="B1122" t="s">
        <v>221</v>
      </c>
      <c r="C1122" t="s">
        <v>221</v>
      </c>
      <c r="D1122" t="s">
        <v>222</v>
      </c>
      <c r="E1122" t="s">
        <v>620</v>
      </c>
      <c r="F1122" t="s">
        <v>621</v>
      </c>
      <c r="G1122">
        <v>1</v>
      </c>
      <c r="H1122">
        <v>1</v>
      </c>
      <c r="I1122">
        <v>1</v>
      </c>
      <c r="J1122">
        <v>1</v>
      </c>
      <c r="K1122">
        <v>1</v>
      </c>
      <c r="L1122">
        <v>1</v>
      </c>
      <c r="M1122">
        <v>1</v>
      </c>
      <c r="N1122">
        <v>1</v>
      </c>
      <c r="O1122">
        <v>1</v>
      </c>
      <c r="P1122">
        <v>1</v>
      </c>
      <c r="Q1122">
        <v>1</v>
      </c>
      <c r="R1122">
        <v>1</v>
      </c>
      <c r="S1122">
        <v>1</v>
      </c>
      <c r="T1122">
        <v>1</v>
      </c>
      <c r="U1122">
        <v>1</v>
      </c>
      <c r="V1122">
        <v>1</v>
      </c>
      <c r="W1122">
        <v>1</v>
      </c>
      <c r="X1122">
        <v>1</v>
      </c>
      <c r="Y1122">
        <v>1</v>
      </c>
      <c r="Z1122">
        <v>1</v>
      </c>
      <c r="AA1122">
        <v>1</v>
      </c>
      <c r="AB1122">
        <v>1</v>
      </c>
      <c r="AC1122">
        <v>1</v>
      </c>
      <c r="AD1122">
        <v>1</v>
      </c>
      <c r="AE1122">
        <v>1</v>
      </c>
      <c r="AF1122">
        <v>1</v>
      </c>
      <c r="AG1122">
        <v>1</v>
      </c>
      <c r="AH1122">
        <v>1</v>
      </c>
      <c r="AI1122">
        <v>1</v>
      </c>
      <c r="AJ1122">
        <v>1</v>
      </c>
      <c r="AK1122">
        <v>1</v>
      </c>
      <c r="AL1122">
        <v>0</v>
      </c>
      <c r="AM1122" s="49" t="s">
        <v>222</v>
      </c>
      <c r="AN1122" s="49" t="s">
        <v>14</v>
      </c>
      <c r="AO1122" s="49" t="s">
        <v>485</v>
      </c>
      <c r="AP1122" s="49" t="s">
        <v>494</v>
      </c>
      <c r="AQ1122" s="49" t="s">
        <v>11</v>
      </c>
      <c r="AR1122" s="49" t="s">
        <v>495</v>
      </c>
      <c r="AS1122" s="49" t="s">
        <v>488</v>
      </c>
      <c r="AT1122" s="49" t="s">
        <v>489</v>
      </c>
    </row>
    <row r="1123" spans="1:46" x14ac:dyDescent="0.25">
      <c r="A1123">
        <v>7</v>
      </c>
      <c r="B1123" t="s">
        <v>232</v>
      </c>
      <c r="C1123" t="s">
        <v>232</v>
      </c>
      <c r="D1123" t="s">
        <v>558</v>
      </c>
      <c r="E1123" t="s">
        <v>620</v>
      </c>
      <c r="F1123" t="s">
        <v>621</v>
      </c>
      <c r="G1123">
        <v>0</v>
      </c>
      <c r="H1123">
        <v>0</v>
      </c>
      <c r="I1123">
        <v>0</v>
      </c>
      <c r="J1123">
        <v>0</v>
      </c>
      <c r="K1123">
        <v>0</v>
      </c>
      <c r="L1123">
        <v>0</v>
      </c>
      <c r="M1123">
        <v>0</v>
      </c>
      <c r="N1123">
        <v>0</v>
      </c>
      <c r="O1123">
        <v>0</v>
      </c>
      <c r="P1123">
        <v>0</v>
      </c>
      <c r="Q1123">
        <v>1</v>
      </c>
      <c r="R1123">
        <v>1</v>
      </c>
      <c r="S1123">
        <v>1</v>
      </c>
      <c r="T1123">
        <v>1</v>
      </c>
      <c r="U1123">
        <v>1</v>
      </c>
      <c r="V1123">
        <v>1</v>
      </c>
      <c r="W1123">
        <v>1</v>
      </c>
      <c r="X1123">
        <v>1</v>
      </c>
      <c r="Y1123">
        <v>1</v>
      </c>
      <c r="Z1123">
        <v>1</v>
      </c>
      <c r="AA1123">
        <v>1</v>
      </c>
      <c r="AB1123">
        <v>1</v>
      </c>
      <c r="AC1123">
        <v>1</v>
      </c>
      <c r="AD1123">
        <v>1</v>
      </c>
      <c r="AE1123">
        <v>1</v>
      </c>
      <c r="AF1123">
        <v>1</v>
      </c>
      <c r="AG1123">
        <v>1</v>
      </c>
      <c r="AH1123">
        <v>1</v>
      </c>
      <c r="AI1123">
        <v>1</v>
      </c>
      <c r="AJ1123">
        <v>1</v>
      </c>
      <c r="AK1123">
        <v>1</v>
      </c>
      <c r="AL1123">
        <v>0</v>
      </c>
      <c r="AM1123" s="49" t="s">
        <v>233</v>
      </c>
      <c r="AN1123" s="49" t="s">
        <v>14</v>
      </c>
      <c r="AO1123" s="49" t="s">
        <v>485</v>
      </c>
      <c r="AP1123" s="49" t="s">
        <v>494</v>
      </c>
      <c r="AQ1123" s="49" t="s">
        <v>11</v>
      </c>
      <c r="AR1123" s="49" t="s">
        <v>487</v>
      </c>
      <c r="AS1123" s="49" t="s">
        <v>488</v>
      </c>
      <c r="AT1123" s="49" t="s">
        <v>489</v>
      </c>
    </row>
    <row r="1124" spans="1:46" x14ac:dyDescent="0.25">
      <c r="A1124">
        <v>7</v>
      </c>
      <c r="B1124" t="s">
        <v>249</v>
      </c>
      <c r="C1124" t="s">
        <v>249</v>
      </c>
      <c r="D1124" t="s">
        <v>250</v>
      </c>
      <c r="E1124" t="s">
        <v>620</v>
      </c>
      <c r="F1124" t="s">
        <v>621</v>
      </c>
      <c r="G1124">
        <v>1</v>
      </c>
      <c r="H1124">
        <v>1</v>
      </c>
      <c r="I1124">
        <v>1</v>
      </c>
      <c r="J1124">
        <v>1</v>
      </c>
      <c r="K1124">
        <v>1</v>
      </c>
      <c r="L1124">
        <v>1</v>
      </c>
      <c r="M1124">
        <v>1</v>
      </c>
      <c r="N1124">
        <v>1</v>
      </c>
      <c r="O1124">
        <v>1</v>
      </c>
      <c r="P1124">
        <v>1</v>
      </c>
      <c r="Q1124">
        <v>1</v>
      </c>
      <c r="R1124">
        <v>1</v>
      </c>
      <c r="S1124">
        <v>1</v>
      </c>
      <c r="T1124">
        <v>1</v>
      </c>
      <c r="U1124">
        <v>1</v>
      </c>
      <c r="V1124">
        <v>1</v>
      </c>
      <c r="W1124">
        <v>1</v>
      </c>
      <c r="X1124">
        <v>1</v>
      </c>
      <c r="Y1124">
        <v>1</v>
      </c>
      <c r="Z1124">
        <v>1</v>
      </c>
      <c r="AA1124">
        <v>1</v>
      </c>
      <c r="AB1124">
        <v>1</v>
      </c>
      <c r="AC1124">
        <v>1</v>
      </c>
      <c r="AD1124">
        <v>1</v>
      </c>
      <c r="AE1124">
        <v>1</v>
      </c>
      <c r="AF1124">
        <v>1</v>
      </c>
      <c r="AG1124">
        <v>1</v>
      </c>
      <c r="AH1124">
        <v>1</v>
      </c>
      <c r="AI1124">
        <v>1</v>
      </c>
      <c r="AJ1124">
        <v>1</v>
      </c>
      <c r="AK1124">
        <v>1</v>
      </c>
      <c r="AL1124">
        <v>1</v>
      </c>
      <c r="AM1124" s="49" t="s">
        <v>250</v>
      </c>
      <c r="AN1124" s="49" t="s">
        <v>14</v>
      </c>
      <c r="AO1124" s="49" t="s">
        <v>500</v>
      </c>
      <c r="AP1124" s="49" t="s">
        <v>505</v>
      </c>
      <c r="AQ1124" s="49" t="s">
        <v>13</v>
      </c>
      <c r="AR1124" s="49" t="s">
        <v>487</v>
      </c>
      <c r="AS1124" s="49" t="s">
        <v>488</v>
      </c>
      <c r="AT1124" s="49" t="s">
        <v>489</v>
      </c>
    </row>
    <row r="1125" spans="1:46" x14ac:dyDescent="0.25">
      <c r="A1125">
        <v>7</v>
      </c>
      <c r="B1125" t="s">
        <v>234</v>
      </c>
      <c r="C1125" t="s">
        <v>234</v>
      </c>
      <c r="D1125" t="s">
        <v>235</v>
      </c>
      <c r="E1125" t="s">
        <v>620</v>
      </c>
      <c r="F1125" t="s">
        <v>621</v>
      </c>
      <c r="G1125">
        <v>1</v>
      </c>
      <c r="H1125">
        <v>1</v>
      </c>
      <c r="I1125">
        <v>1</v>
      </c>
      <c r="J1125">
        <v>1</v>
      </c>
      <c r="K1125">
        <v>1</v>
      </c>
      <c r="L1125">
        <v>1</v>
      </c>
      <c r="M1125">
        <v>1</v>
      </c>
      <c r="N1125">
        <v>1</v>
      </c>
      <c r="O1125">
        <v>1</v>
      </c>
      <c r="P1125">
        <v>1</v>
      </c>
      <c r="Q1125">
        <v>1</v>
      </c>
      <c r="R1125">
        <v>1</v>
      </c>
      <c r="S1125">
        <v>1</v>
      </c>
      <c r="T1125">
        <v>1</v>
      </c>
      <c r="U1125">
        <v>1</v>
      </c>
      <c r="V1125">
        <v>1</v>
      </c>
      <c r="W1125">
        <v>1</v>
      </c>
      <c r="X1125">
        <v>1</v>
      </c>
      <c r="Y1125">
        <v>1</v>
      </c>
      <c r="Z1125">
        <v>1</v>
      </c>
      <c r="AA1125">
        <v>1</v>
      </c>
      <c r="AB1125">
        <v>1</v>
      </c>
      <c r="AC1125">
        <v>1</v>
      </c>
      <c r="AD1125">
        <v>1</v>
      </c>
      <c r="AE1125">
        <v>1</v>
      </c>
      <c r="AF1125">
        <v>1</v>
      </c>
      <c r="AG1125">
        <v>1</v>
      </c>
      <c r="AH1125">
        <v>1</v>
      </c>
      <c r="AI1125">
        <v>1</v>
      </c>
      <c r="AJ1125">
        <v>1</v>
      </c>
      <c r="AK1125">
        <v>1</v>
      </c>
      <c r="AL1125">
        <v>0</v>
      </c>
      <c r="AM1125" s="49" t="s">
        <v>235</v>
      </c>
      <c r="AN1125" s="49" t="s">
        <v>14</v>
      </c>
      <c r="AO1125" s="49" t="s">
        <v>485</v>
      </c>
      <c r="AP1125" s="49" t="s">
        <v>501</v>
      </c>
      <c r="AQ1125" s="49" t="s">
        <v>11</v>
      </c>
      <c r="AR1125" s="49" t="s">
        <v>487</v>
      </c>
      <c r="AS1125" s="49" t="s">
        <v>488</v>
      </c>
      <c r="AT1125" s="49" t="s">
        <v>489</v>
      </c>
    </row>
    <row r="1126" spans="1:46" x14ac:dyDescent="0.25">
      <c r="A1126">
        <v>7</v>
      </c>
      <c r="B1126" t="s">
        <v>238</v>
      </c>
      <c r="C1126" t="s">
        <v>238</v>
      </c>
      <c r="D1126" t="s">
        <v>419</v>
      </c>
      <c r="E1126" t="s">
        <v>620</v>
      </c>
      <c r="F1126" t="s">
        <v>621</v>
      </c>
      <c r="G1126">
        <v>1</v>
      </c>
      <c r="H1126">
        <v>1</v>
      </c>
      <c r="I1126">
        <v>1</v>
      </c>
      <c r="J1126">
        <v>1</v>
      </c>
      <c r="K1126">
        <v>1</v>
      </c>
      <c r="L1126">
        <v>1</v>
      </c>
      <c r="M1126">
        <v>1</v>
      </c>
      <c r="N1126">
        <v>1</v>
      </c>
      <c r="O1126">
        <v>1</v>
      </c>
      <c r="P1126">
        <v>1</v>
      </c>
      <c r="Q1126">
        <v>1</v>
      </c>
      <c r="R1126">
        <v>1</v>
      </c>
      <c r="S1126">
        <v>1</v>
      </c>
      <c r="T1126">
        <v>1</v>
      </c>
      <c r="U1126">
        <v>1</v>
      </c>
      <c r="V1126">
        <v>1</v>
      </c>
      <c r="W1126">
        <v>1</v>
      </c>
      <c r="X1126">
        <v>1</v>
      </c>
      <c r="Y1126">
        <v>1</v>
      </c>
      <c r="Z1126">
        <v>1</v>
      </c>
      <c r="AA1126">
        <v>1</v>
      </c>
      <c r="AB1126">
        <v>1</v>
      </c>
      <c r="AC1126">
        <v>1</v>
      </c>
      <c r="AD1126">
        <v>1</v>
      </c>
      <c r="AE1126">
        <v>1</v>
      </c>
      <c r="AF1126">
        <v>1</v>
      </c>
      <c r="AG1126">
        <v>1</v>
      </c>
      <c r="AH1126">
        <v>1</v>
      </c>
      <c r="AI1126">
        <v>1</v>
      </c>
      <c r="AJ1126">
        <v>1</v>
      </c>
      <c r="AK1126">
        <v>1</v>
      </c>
      <c r="AL1126">
        <v>0</v>
      </c>
      <c r="AM1126" s="49" t="s">
        <v>419</v>
      </c>
      <c r="AN1126" s="49" t="s">
        <v>7</v>
      </c>
      <c r="AO1126" s="49" t="s">
        <v>9</v>
      </c>
      <c r="AP1126" s="49" t="s">
        <v>501</v>
      </c>
      <c r="AQ1126" s="49" t="s">
        <v>9</v>
      </c>
      <c r="AR1126" s="49" t="s">
        <v>495</v>
      </c>
      <c r="AS1126" s="49" t="s">
        <v>496</v>
      </c>
      <c r="AT1126" s="49" t="s">
        <v>497</v>
      </c>
    </row>
    <row r="1127" spans="1:46" x14ac:dyDescent="0.25">
      <c r="A1127">
        <v>7</v>
      </c>
      <c r="B1127" t="s">
        <v>245</v>
      </c>
      <c r="C1127" t="s">
        <v>245</v>
      </c>
      <c r="D1127" t="s">
        <v>246</v>
      </c>
      <c r="E1127" t="s">
        <v>620</v>
      </c>
      <c r="F1127" t="s">
        <v>621</v>
      </c>
      <c r="G1127">
        <v>1</v>
      </c>
      <c r="H1127">
        <v>1</v>
      </c>
      <c r="I1127">
        <v>1</v>
      </c>
      <c r="J1127">
        <v>1</v>
      </c>
      <c r="K1127">
        <v>1</v>
      </c>
      <c r="L1127">
        <v>1</v>
      </c>
      <c r="M1127">
        <v>1</v>
      </c>
      <c r="N1127">
        <v>1</v>
      </c>
      <c r="O1127">
        <v>1</v>
      </c>
      <c r="P1127">
        <v>1</v>
      </c>
      <c r="Q1127">
        <v>1</v>
      </c>
      <c r="R1127">
        <v>1</v>
      </c>
      <c r="S1127">
        <v>1</v>
      </c>
      <c r="T1127">
        <v>1</v>
      </c>
      <c r="U1127">
        <v>1</v>
      </c>
      <c r="V1127">
        <v>1</v>
      </c>
      <c r="W1127">
        <v>1</v>
      </c>
      <c r="X1127">
        <v>1</v>
      </c>
      <c r="Y1127">
        <v>1</v>
      </c>
      <c r="Z1127">
        <v>1</v>
      </c>
      <c r="AA1127">
        <v>1</v>
      </c>
      <c r="AB1127">
        <v>1</v>
      </c>
      <c r="AC1127">
        <v>1</v>
      </c>
      <c r="AD1127">
        <v>1</v>
      </c>
      <c r="AE1127">
        <v>1</v>
      </c>
      <c r="AF1127">
        <v>1</v>
      </c>
      <c r="AG1127">
        <v>1</v>
      </c>
      <c r="AH1127">
        <v>1</v>
      </c>
      <c r="AI1127">
        <v>1</v>
      </c>
      <c r="AJ1127">
        <v>1</v>
      </c>
      <c r="AK1127">
        <v>1</v>
      </c>
      <c r="AL1127">
        <v>1</v>
      </c>
      <c r="AM1127" s="49" t="s">
        <v>246</v>
      </c>
      <c r="AN1127" s="49" t="s">
        <v>14</v>
      </c>
      <c r="AO1127" s="49" t="s">
        <v>500</v>
      </c>
      <c r="AP1127" s="49" t="s">
        <v>505</v>
      </c>
      <c r="AQ1127" s="49" t="s">
        <v>13</v>
      </c>
      <c r="AR1127" s="49" t="s">
        <v>487</v>
      </c>
      <c r="AS1127" s="49" t="s">
        <v>488</v>
      </c>
      <c r="AT1127" s="49" t="s">
        <v>489</v>
      </c>
    </row>
    <row r="1128" spans="1:46" x14ac:dyDescent="0.25">
      <c r="A1128">
        <v>7</v>
      </c>
      <c r="B1128" t="s">
        <v>247</v>
      </c>
      <c r="C1128" t="s">
        <v>247</v>
      </c>
      <c r="D1128" t="s">
        <v>248</v>
      </c>
      <c r="E1128" t="s">
        <v>620</v>
      </c>
      <c r="F1128" t="s">
        <v>621</v>
      </c>
      <c r="G1128">
        <v>1</v>
      </c>
      <c r="H1128">
        <v>1</v>
      </c>
      <c r="I1128">
        <v>1</v>
      </c>
      <c r="J1128">
        <v>1</v>
      </c>
      <c r="K1128">
        <v>1</v>
      </c>
      <c r="L1128">
        <v>1</v>
      </c>
      <c r="M1128">
        <v>1</v>
      </c>
      <c r="N1128">
        <v>1</v>
      </c>
      <c r="O1128">
        <v>1</v>
      </c>
      <c r="P1128">
        <v>1</v>
      </c>
      <c r="Q1128">
        <v>1</v>
      </c>
      <c r="R1128">
        <v>1</v>
      </c>
      <c r="S1128">
        <v>1</v>
      </c>
      <c r="T1128">
        <v>1</v>
      </c>
      <c r="U1128">
        <v>1</v>
      </c>
      <c r="V1128">
        <v>1</v>
      </c>
      <c r="W1128">
        <v>1</v>
      </c>
      <c r="X1128">
        <v>1</v>
      </c>
      <c r="Y1128">
        <v>1</v>
      </c>
      <c r="Z1128">
        <v>1</v>
      </c>
      <c r="AA1128">
        <v>1</v>
      </c>
      <c r="AB1128">
        <v>1</v>
      </c>
      <c r="AC1128">
        <v>1</v>
      </c>
      <c r="AD1128">
        <v>1</v>
      </c>
      <c r="AE1128">
        <v>1</v>
      </c>
      <c r="AF1128">
        <v>1</v>
      </c>
      <c r="AG1128">
        <v>1</v>
      </c>
      <c r="AH1128">
        <v>1</v>
      </c>
      <c r="AI1128">
        <v>1</v>
      </c>
      <c r="AJ1128">
        <v>1</v>
      </c>
      <c r="AK1128">
        <v>1</v>
      </c>
      <c r="AL1128">
        <v>1</v>
      </c>
      <c r="AM1128" s="49" t="s">
        <v>248</v>
      </c>
      <c r="AN1128" s="49" t="s">
        <v>14</v>
      </c>
      <c r="AO1128" s="49" t="s">
        <v>500</v>
      </c>
      <c r="AP1128" s="49" t="s">
        <v>505</v>
      </c>
      <c r="AQ1128" s="49" t="s">
        <v>13</v>
      </c>
      <c r="AR1128" s="49" t="s">
        <v>487</v>
      </c>
      <c r="AS1128" s="49" t="s">
        <v>488</v>
      </c>
      <c r="AT1128" s="49" t="s">
        <v>489</v>
      </c>
    </row>
    <row r="1129" spans="1:46" x14ac:dyDescent="0.25">
      <c r="A1129">
        <v>7</v>
      </c>
      <c r="B1129" t="s">
        <v>255</v>
      </c>
      <c r="C1129" t="s">
        <v>255</v>
      </c>
      <c r="D1129" t="s">
        <v>256</v>
      </c>
      <c r="E1129" t="s">
        <v>620</v>
      </c>
      <c r="F1129" t="s">
        <v>621</v>
      </c>
      <c r="G1129">
        <v>1</v>
      </c>
      <c r="H1129">
        <v>1</v>
      </c>
      <c r="I1129">
        <v>1</v>
      </c>
      <c r="J1129">
        <v>1</v>
      </c>
      <c r="K1129">
        <v>1</v>
      </c>
      <c r="L1129">
        <v>1</v>
      </c>
      <c r="M1129">
        <v>1</v>
      </c>
      <c r="N1129">
        <v>1</v>
      </c>
      <c r="O1129">
        <v>1</v>
      </c>
      <c r="P1129">
        <v>1</v>
      </c>
      <c r="Q1129">
        <v>1</v>
      </c>
      <c r="R1129">
        <v>1</v>
      </c>
      <c r="S1129">
        <v>1</v>
      </c>
      <c r="T1129">
        <v>1</v>
      </c>
      <c r="U1129">
        <v>1</v>
      </c>
      <c r="V1129">
        <v>1</v>
      </c>
      <c r="W1129">
        <v>1</v>
      </c>
      <c r="X1129">
        <v>1</v>
      </c>
      <c r="Y1129">
        <v>1</v>
      </c>
      <c r="Z1129">
        <v>1</v>
      </c>
      <c r="AA1129">
        <v>1</v>
      </c>
      <c r="AB1129">
        <v>1</v>
      </c>
      <c r="AC1129">
        <v>1</v>
      </c>
      <c r="AD1129">
        <v>1</v>
      </c>
      <c r="AE1129">
        <v>1</v>
      </c>
      <c r="AF1129">
        <v>1</v>
      </c>
      <c r="AG1129">
        <v>1</v>
      </c>
      <c r="AH1129">
        <v>1</v>
      </c>
      <c r="AI1129">
        <v>1</v>
      </c>
      <c r="AJ1129">
        <v>1</v>
      </c>
      <c r="AK1129">
        <v>1</v>
      </c>
      <c r="AL1129">
        <v>0</v>
      </c>
      <c r="AM1129" s="49" t="s">
        <v>256</v>
      </c>
      <c r="AN1129" s="49" t="s">
        <v>6</v>
      </c>
      <c r="AO1129" s="49" t="s">
        <v>9</v>
      </c>
      <c r="AP1129" s="49" t="s">
        <v>486</v>
      </c>
      <c r="AQ1129" s="49" t="s">
        <v>9</v>
      </c>
      <c r="AR1129" s="49" t="s">
        <v>487</v>
      </c>
      <c r="AS1129" s="49" t="s">
        <v>488</v>
      </c>
      <c r="AT1129" s="49" t="s">
        <v>489</v>
      </c>
    </row>
    <row r="1130" spans="1:46" x14ac:dyDescent="0.25">
      <c r="A1130">
        <v>7</v>
      </c>
      <c r="B1130" t="s">
        <v>281</v>
      </c>
      <c r="C1130" t="s">
        <v>281</v>
      </c>
      <c r="D1130" t="s">
        <v>282</v>
      </c>
      <c r="E1130" t="s">
        <v>620</v>
      </c>
      <c r="F1130" t="s">
        <v>621</v>
      </c>
      <c r="G1130">
        <v>1</v>
      </c>
      <c r="H1130">
        <v>1</v>
      </c>
      <c r="I1130">
        <v>1</v>
      </c>
      <c r="J1130">
        <v>1</v>
      </c>
      <c r="K1130">
        <v>1</v>
      </c>
      <c r="L1130">
        <v>1</v>
      </c>
      <c r="M1130">
        <v>1</v>
      </c>
      <c r="N1130">
        <v>1</v>
      </c>
      <c r="O1130">
        <v>1</v>
      </c>
      <c r="P1130">
        <v>1</v>
      </c>
      <c r="Q1130">
        <v>1</v>
      </c>
      <c r="R1130">
        <v>1</v>
      </c>
      <c r="S1130">
        <v>1</v>
      </c>
      <c r="T1130">
        <v>1</v>
      </c>
      <c r="U1130">
        <v>1</v>
      </c>
      <c r="V1130">
        <v>1</v>
      </c>
      <c r="W1130">
        <v>1</v>
      </c>
      <c r="X1130">
        <v>1</v>
      </c>
      <c r="Y1130">
        <v>1</v>
      </c>
      <c r="Z1130">
        <v>1</v>
      </c>
      <c r="AA1130">
        <v>1</v>
      </c>
      <c r="AB1130">
        <v>1</v>
      </c>
      <c r="AC1130">
        <v>1</v>
      </c>
      <c r="AD1130">
        <v>1</v>
      </c>
      <c r="AE1130">
        <v>1</v>
      </c>
      <c r="AF1130">
        <v>1</v>
      </c>
      <c r="AG1130">
        <v>1</v>
      </c>
      <c r="AH1130">
        <v>1</v>
      </c>
      <c r="AI1130">
        <v>1</v>
      </c>
      <c r="AJ1130">
        <v>1</v>
      </c>
      <c r="AK1130">
        <v>1</v>
      </c>
      <c r="AL1130">
        <v>0</v>
      </c>
      <c r="AM1130" s="49" t="s">
        <v>282</v>
      </c>
      <c r="AN1130" s="49" t="s">
        <v>14</v>
      </c>
      <c r="AO1130" s="49" t="s">
        <v>485</v>
      </c>
      <c r="AP1130" s="49" t="s">
        <v>501</v>
      </c>
      <c r="AQ1130" s="49" t="s">
        <v>11</v>
      </c>
      <c r="AR1130" s="49" t="s">
        <v>487</v>
      </c>
      <c r="AS1130" s="49" t="s">
        <v>488</v>
      </c>
      <c r="AT1130" s="49" t="s">
        <v>489</v>
      </c>
    </row>
    <row r="1131" spans="1:46" x14ac:dyDescent="0.25">
      <c r="A1131">
        <v>7</v>
      </c>
      <c r="B1131" t="s">
        <v>267</v>
      </c>
      <c r="C1131" t="s">
        <v>267</v>
      </c>
      <c r="D1131" t="s">
        <v>268</v>
      </c>
      <c r="E1131" t="s">
        <v>620</v>
      </c>
      <c r="F1131" t="s">
        <v>621</v>
      </c>
      <c r="G1131">
        <v>1</v>
      </c>
      <c r="H1131">
        <v>1</v>
      </c>
      <c r="I1131">
        <v>1</v>
      </c>
      <c r="J1131">
        <v>1</v>
      </c>
      <c r="K1131">
        <v>1</v>
      </c>
      <c r="L1131">
        <v>1</v>
      </c>
      <c r="M1131">
        <v>1</v>
      </c>
      <c r="N1131">
        <v>1</v>
      </c>
      <c r="O1131">
        <v>1</v>
      </c>
      <c r="P1131">
        <v>1</v>
      </c>
      <c r="Q1131">
        <v>1</v>
      </c>
      <c r="R1131">
        <v>1</v>
      </c>
      <c r="S1131">
        <v>1</v>
      </c>
      <c r="T1131">
        <v>1</v>
      </c>
      <c r="U1131">
        <v>1</v>
      </c>
      <c r="V1131">
        <v>1</v>
      </c>
      <c r="W1131">
        <v>1</v>
      </c>
      <c r="X1131">
        <v>1</v>
      </c>
      <c r="Y1131">
        <v>1</v>
      </c>
      <c r="Z1131">
        <v>1</v>
      </c>
      <c r="AA1131">
        <v>1</v>
      </c>
      <c r="AB1131">
        <v>1</v>
      </c>
      <c r="AC1131">
        <v>1</v>
      </c>
      <c r="AD1131">
        <v>1</v>
      </c>
      <c r="AE1131">
        <v>1</v>
      </c>
      <c r="AF1131">
        <v>1</v>
      </c>
      <c r="AG1131">
        <v>1</v>
      </c>
      <c r="AH1131">
        <v>1</v>
      </c>
      <c r="AI1131">
        <v>1</v>
      </c>
      <c r="AJ1131">
        <v>1</v>
      </c>
      <c r="AK1131">
        <v>1</v>
      </c>
      <c r="AL1131">
        <v>1</v>
      </c>
      <c r="AM1131" s="49" t="s">
        <v>268</v>
      </c>
      <c r="AN1131" s="49" t="s">
        <v>14</v>
      </c>
      <c r="AO1131" s="49" t="s">
        <v>500</v>
      </c>
      <c r="AP1131" s="49" t="s">
        <v>505</v>
      </c>
      <c r="AQ1131" s="49" t="s">
        <v>13</v>
      </c>
      <c r="AR1131" s="49" t="s">
        <v>487</v>
      </c>
      <c r="AS1131" s="49" t="s">
        <v>488</v>
      </c>
      <c r="AT1131" s="49" t="s">
        <v>489</v>
      </c>
    </row>
    <row r="1132" spans="1:46" x14ac:dyDescent="0.25">
      <c r="A1132">
        <v>7</v>
      </c>
      <c r="B1132" t="s">
        <v>277</v>
      </c>
      <c r="C1132" t="s">
        <v>559</v>
      </c>
      <c r="D1132" t="s">
        <v>278</v>
      </c>
      <c r="E1132" t="s">
        <v>620</v>
      </c>
      <c r="F1132" t="s">
        <v>621</v>
      </c>
      <c r="G1132">
        <v>1</v>
      </c>
      <c r="H1132">
        <v>1</v>
      </c>
      <c r="I1132">
        <v>1</v>
      </c>
      <c r="J1132">
        <v>1</v>
      </c>
      <c r="K1132">
        <v>1</v>
      </c>
      <c r="L1132">
        <v>1</v>
      </c>
      <c r="M1132">
        <v>1</v>
      </c>
      <c r="N1132">
        <v>1</v>
      </c>
      <c r="O1132">
        <v>1</v>
      </c>
      <c r="P1132">
        <v>1</v>
      </c>
      <c r="Q1132">
        <v>1</v>
      </c>
      <c r="R1132">
        <v>1</v>
      </c>
      <c r="S1132">
        <v>1</v>
      </c>
      <c r="T1132">
        <v>1</v>
      </c>
      <c r="U1132">
        <v>1</v>
      </c>
      <c r="V1132">
        <v>1</v>
      </c>
      <c r="W1132">
        <v>1</v>
      </c>
      <c r="X1132">
        <v>1</v>
      </c>
      <c r="Y1132">
        <v>1</v>
      </c>
      <c r="Z1132">
        <v>1</v>
      </c>
      <c r="AA1132">
        <v>1</v>
      </c>
      <c r="AB1132">
        <v>1</v>
      </c>
      <c r="AC1132">
        <v>1</v>
      </c>
      <c r="AD1132">
        <v>1</v>
      </c>
      <c r="AE1132">
        <v>1</v>
      </c>
      <c r="AF1132">
        <v>1</v>
      </c>
      <c r="AG1132">
        <v>1</v>
      </c>
      <c r="AH1132">
        <v>1</v>
      </c>
      <c r="AI1132">
        <v>1</v>
      </c>
      <c r="AJ1132">
        <v>1</v>
      </c>
      <c r="AK1132">
        <v>1</v>
      </c>
      <c r="AL1132">
        <v>0</v>
      </c>
      <c r="AM1132" s="49" t="s">
        <v>278</v>
      </c>
      <c r="AN1132" s="49" t="s">
        <v>6</v>
      </c>
      <c r="AO1132" s="49" t="s">
        <v>9</v>
      </c>
      <c r="AP1132" s="49" t="s">
        <v>501</v>
      </c>
      <c r="AQ1132" s="49" t="s">
        <v>9</v>
      </c>
      <c r="AR1132" s="49" t="s">
        <v>487</v>
      </c>
      <c r="AS1132" s="49" t="s">
        <v>488</v>
      </c>
      <c r="AT1132" s="49" t="s">
        <v>489</v>
      </c>
    </row>
    <row r="1133" spans="1:46" x14ac:dyDescent="0.25">
      <c r="A1133">
        <v>7</v>
      </c>
      <c r="B1133" t="s">
        <v>493</v>
      </c>
      <c r="C1133" t="s">
        <v>560</v>
      </c>
      <c r="D1133" t="s">
        <v>561</v>
      </c>
      <c r="E1133" t="s">
        <v>620</v>
      </c>
      <c r="F1133" t="s">
        <v>621</v>
      </c>
      <c r="G1133">
        <v>1</v>
      </c>
      <c r="H1133">
        <v>1</v>
      </c>
      <c r="I1133">
        <v>1</v>
      </c>
      <c r="J1133">
        <v>1</v>
      </c>
      <c r="K1133">
        <v>1</v>
      </c>
      <c r="L1133">
        <v>1</v>
      </c>
      <c r="M1133">
        <v>1</v>
      </c>
      <c r="N1133">
        <v>1</v>
      </c>
      <c r="O1133">
        <v>1</v>
      </c>
      <c r="P1133">
        <v>1</v>
      </c>
      <c r="Q1133">
        <v>1</v>
      </c>
      <c r="R1133">
        <v>1</v>
      </c>
      <c r="S1133">
        <v>1</v>
      </c>
      <c r="T1133">
        <v>1</v>
      </c>
      <c r="U1133">
        <v>1</v>
      </c>
      <c r="V1133">
        <v>1</v>
      </c>
      <c r="W1133">
        <v>1</v>
      </c>
      <c r="X1133">
        <v>1</v>
      </c>
      <c r="Y1133">
        <v>1</v>
      </c>
      <c r="Z1133">
        <v>1</v>
      </c>
      <c r="AA1133">
        <v>1</v>
      </c>
      <c r="AB1133">
        <v>1</v>
      </c>
      <c r="AC1133">
        <v>1</v>
      </c>
      <c r="AD1133">
        <v>1</v>
      </c>
      <c r="AE1133">
        <v>1</v>
      </c>
      <c r="AF1133">
        <v>1</v>
      </c>
      <c r="AG1133">
        <v>1</v>
      </c>
      <c r="AH1133">
        <v>1</v>
      </c>
      <c r="AI1133">
        <v>1</v>
      </c>
      <c r="AJ1133">
        <v>1</v>
      </c>
      <c r="AK1133">
        <v>1</v>
      </c>
      <c r="AL1133">
        <v>0</v>
      </c>
      <c r="AM1133" s="49" t="e">
        <v>#N/A</v>
      </c>
      <c r="AN1133" s="49" t="e">
        <v>#N/A</v>
      </c>
      <c r="AO1133" s="49" t="e">
        <v>#N/A</v>
      </c>
      <c r="AP1133" s="49" t="e">
        <v>#N/A</v>
      </c>
      <c r="AQ1133" s="49" t="e">
        <v>#N/A</v>
      </c>
      <c r="AR1133" s="49" t="e">
        <v>#N/A</v>
      </c>
      <c r="AS1133" s="49" t="e">
        <v>#N/A</v>
      </c>
      <c r="AT1133" s="49" t="e">
        <v>#N/A</v>
      </c>
    </row>
    <row r="1134" spans="1:46" x14ac:dyDescent="0.25">
      <c r="A1134">
        <v>7</v>
      </c>
      <c r="B1134" t="s">
        <v>493</v>
      </c>
      <c r="C1134" t="s">
        <v>562</v>
      </c>
      <c r="D1134" t="s">
        <v>563</v>
      </c>
      <c r="E1134" t="s">
        <v>620</v>
      </c>
      <c r="F1134" t="s">
        <v>621</v>
      </c>
      <c r="G1134">
        <v>1</v>
      </c>
      <c r="H1134">
        <v>1</v>
      </c>
      <c r="I1134">
        <v>1</v>
      </c>
      <c r="J1134">
        <v>1</v>
      </c>
      <c r="K1134">
        <v>1</v>
      </c>
      <c r="L1134">
        <v>1</v>
      </c>
      <c r="M1134">
        <v>1</v>
      </c>
      <c r="N1134">
        <v>1</v>
      </c>
      <c r="O1134">
        <v>1</v>
      </c>
      <c r="P1134">
        <v>1</v>
      </c>
      <c r="Q1134">
        <v>1</v>
      </c>
      <c r="R1134">
        <v>1</v>
      </c>
      <c r="S1134">
        <v>1</v>
      </c>
      <c r="T1134">
        <v>1</v>
      </c>
      <c r="U1134">
        <v>1</v>
      </c>
      <c r="V1134">
        <v>1</v>
      </c>
      <c r="W1134">
        <v>1</v>
      </c>
      <c r="X1134">
        <v>1</v>
      </c>
      <c r="Y1134">
        <v>1</v>
      </c>
      <c r="Z1134">
        <v>1</v>
      </c>
      <c r="AA1134">
        <v>1</v>
      </c>
      <c r="AB1134">
        <v>1</v>
      </c>
      <c r="AC1134">
        <v>1</v>
      </c>
      <c r="AD1134">
        <v>1</v>
      </c>
      <c r="AE1134">
        <v>1</v>
      </c>
      <c r="AF1134">
        <v>1</v>
      </c>
      <c r="AG1134">
        <v>1</v>
      </c>
      <c r="AH1134">
        <v>1</v>
      </c>
      <c r="AI1134">
        <v>1</v>
      </c>
      <c r="AJ1134">
        <v>1</v>
      </c>
      <c r="AK1134">
        <v>1</v>
      </c>
      <c r="AL1134">
        <v>0</v>
      </c>
      <c r="AM1134" s="49" t="e">
        <v>#N/A</v>
      </c>
      <c r="AN1134" s="49" t="e">
        <v>#N/A</v>
      </c>
      <c r="AO1134" s="49" t="e">
        <v>#N/A</v>
      </c>
      <c r="AP1134" s="49" t="e">
        <v>#N/A</v>
      </c>
      <c r="AQ1134" s="49" t="e">
        <v>#N/A</v>
      </c>
      <c r="AR1134" s="49" t="e">
        <v>#N/A</v>
      </c>
      <c r="AS1134" s="49" t="e">
        <v>#N/A</v>
      </c>
      <c r="AT1134" s="49" t="e">
        <v>#N/A</v>
      </c>
    </row>
    <row r="1135" spans="1:46" x14ac:dyDescent="0.25">
      <c r="A1135">
        <v>7</v>
      </c>
      <c r="B1135" t="s">
        <v>493</v>
      </c>
      <c r="C1135" t="s">
        <v>564</v>
      </c>
      <c r="D1135" t="s">
        <v>565</v>
      </c>
      <c r="E1135" t="s">
        <v>620</v>
      </c>
      <c r="F1135" t="s">
        <v>621</v>
      </c>
      <c r="G1135">
        <v>1</v>
      </c>
      <c r="H1135">
        <v>1</v>
      </c>
      <c r="I1135">
        <v>1</v>
      </c>
      <c r="J1135">
        <v>1</v>
      </c>
      <c r="K1135">
        <v>1</v>
      </c>
      <c r="L1135">
        <v>1</v>
      </c>
      <c r="M1135">
        <v>1</v>
      </c>
      <c r="N1135">
        <v>1</v>
      </c>
      <c r="O1135">
        <v>1</v>
      </c>
      <c r="P1135">
        <v>1</v>
      </c>
      <c r="Q1135">
        <v>1</v>
      </c>
      <c r="R1135">
        <v>1</v>
      </c>
      <c r="S1135">
        <v>1</v>
      </c>
      <c r="T1135">
        <v>1</v>
      </c>
      <c r="U1135">
        <v>1</v>
      </c>
      <c r="V1135">
        <v>1</v>
      </c>
      <c r="W1135">
        <v>1</v>
      </c>
      <c r="X1135">
        <v>1</v>
      </c>
      <c r="Y1135">
        <v>1</v>
      </c>
      <c r="Z1135">
        <v>1</v>
      </c>
      <c r="AA1135">
        <v>1</v>
      </c>
      <c r="AB1135">
        <v>1</v>
      </c>
      <c r="AC1135">
        <v>1</v>
      </c>
      <c r="AD1135">
        <v>1</v>
      </c>
      <c r="AE1135">
        <v>1</v>
      </c>
      <c r="AF1135">
        <v>1</v>
      </c>
      <c r="AG1135">
        <v>1</v>
      </c>
      <c r="AH1135">
        <v>1</v>
      </c>
      <c r="AI1135">
        <v>1</v>
      </c>
      <c r="AJ1135">
        <v>1</v>
      </c>
      <c r="AK1135">
        <v>1</v>
      </c>
      <c r="AL1135">
        <v>0</v>
      </c>
      <c r="AM1135" s="49" t="e">
        <v>#N/A</v>
      </c>
      <c r="AN1135" s="49" t="e">
        <v>#N/A</v>
      </c>
      <c r="AO1135" s="49" t="e">
        <v>#N/A</v>
      </c>
      <c r="AP1135" s="49" t="e">
        <v>#N/A</v>
      </c>
      <c r="AQ1135" s="49" t="e">
        <v>#N/A</v>
      </c>
      <c r="AR1135" s="49" t="e">
        <v>#N/A</v>
      </c>
      <c r="AS1135" s="49" t="e">
        <v>#N/A</v>
      </c>
      <c r="AT1135" s="49" t="e">
        <v>#N/A</v>
      </c>
    </row>
    <row r="1136" spans="1:46" x14ac:dyDescent="0.25">
      <c r="A1136">
        <v>7</v>
      </c>
      <c r="B1136" t="s">
        <v>493</v>
      </c>
      <c r="C1136" t="s">
        <v>566</v>
      </c>
      <c r="D1136" t="s">
        <v>567</v>
      </c>
      <c r="E1136" t="s">
        <v>620</v>
      </c>
      <c r="F1136" t="s">
        <v>621</v>
      </c>
      <c r="G1136">
        <v>1</v>
      </c>
      <c r="H1136">
        <v>1</v>
      </c>
      <c r="I1136">
        <v>1</v>
      </c>
      <c r="J1136">
        <v>1</v>
      </c>
      <c r="K1136">
        <v>1</v>
      </c>
      <c r="L1136">
        <v>1</v>
      </c>
      <c r="M1136">
        <v>1</v>
      </c>
      <c r="N1136">
        <v>1</v>
      </c>
      <c r="O1136">
        <v>1</v>
      </c>
      <c r="P1136">
        <v>1</v>
      </c>
      <c r="Q1136">
        <v>1</v>
      </c>
      <c r="R1136">
        <v>1</v>
      </c>
      <c r="S1136">
        <v>1</v>
      </c>
      <c r="T1136">
        <v>1</v>
      </c>
      <c r="U1136">
        <v>1</v>
      </c>
      <c r="V1136">
        <v>1</v>
      </c>
      <c r="W1136">
        <v>1</v>
      </c>
      <c r="X1136">
        <v>1</v>
      </c>
      <c r="Y1136">
        <v>1</v>
      </c>
      <c r="Z1136">
        <v>1</v>
      </c>
      <c r="AA1136">
        <v>1</v>
      </c>
      <c r="AB1136">
        <v>1</v>
      </c>
      <c r="AC1136">
        <v>1</v>
      </c>
      <c r="AD1136">
        <v>1</v>
      </c>
      <c r="AE1136">
        <v>1</v>
      </c>
      <c r="AF1136">
        <v>1</v>
      </c>
      <c r="AG1136">
        <v>1</v>
      </c>
      <c r="AH1136">
        <v>1</v>
      </c>
      <c r="AI1136">
        <v>1</v>
      </c>
      <c r="AJ1136">
        <v>1</v>
      </c>
      <c r="AK1136">
        <v>1</v>
      </c>
      <c r="AL1136">
        <v>0</v>
      </c>
      <c r="AM1136" s="49" t="e">
        <v>#N/A</v>
      </c>
      <c r="AN1136" s="49" t="e">
        <v>#N/A</v>
      </c>
      <c r="AO1136" s="49" t="e">
        <v>#N/A</v>
      </c>
      <c r="AP1136" s="49" t="e">
        <v>#N/A</v>
      </c>
      <c r="AQ1136" s="49" t="e">
        <v>#N/A</v>
      </c>
      <c r="AR1136" s="49" t="e">
        <v>#N/A</v>
      </c>
      <c r="AS1136" s="49" t="e">
        <v>#N/A</v>
      </c>
      <c r="AT1136" s="49" t="e">
        <v>#N/A</v>
      </c>
    </row>
    <row r="1137" spans="1:46" x14ac:dyDescent="0.25">
      <c r="A1137">
        <v>7</v>
      </c>
      <c r="B1137" t="s">
        <v>493</v>
      </c>
      <c r="C1137" t="s">
        <v>568</v>
      </c>
      <c r="D1137" t="s">
        <v>569</v>
      </c>
      <c r="E1137" t="s">
        <v>620</v>
      </c>
      <c r="F1137" t="s">
        <v>621</v>
      </c>
      <c r="G1137">
        <v>1</v>
      </c>
      <c r="H1137">
        <v>1</v>
      </c>
      <c r="I1137">
        <v>1</v>
      </c>
      <c r="J1137">
        <v>1</v>
      </c>
      <c r="K1137">
        <v>1</v>
      </c>
      <c r="L1137">
        <v>1</v>
      </c>
      <c r="M1137">
        <v>1</v>
      </c>
      <c r="N1137">
        <v>1</v>
      </c>
      <c r="O1137">
        <v>1</v>
      </c>
      <c r="P1137">
        <v>1</v>
      </c>
      <c r="Q1137">
        <v>1</v>
      </c>
      <c r="R1137">
        <v>1</v>
      </c>
      <c r="S1137">
        <v>1</v>
      </c>
      <c r="T1137">
        <v>1</v>
      </c>
      <c r="U1137">
        <v>1</v>
      </c>
      <c r="V1137">
        <v>1</v>
      </c>
      <c r="W1137">
        <v>1</v>
      </c>
      <c r="X1137">
        <v>1</v>
      </c>
      <c r="Y1137">
        <v>1</v>
      </c>
      <c r="Z1137">
        <v>1</v>
      </c>
      <c r="AA1137">
        <v>1</v>
      </c>
      <c r="AB1137">
        <v>1</v>
      </c>
      <c r="AC1137">
        <v>1</v>
      </c>
      <c r="AD1137">
        <v>1</v>
      </c>
      <c r="AE1137">
        <v>1</v>
      </c>
      <c r="AF1137">
        <v>1</v>
      </c>
      <c r="AG1137">
        <v>1</v>
      </c>
      <c r="AH1137">
        <v>1</v>
      </c>
      <c r="AI1137">
        <v>1</v>
      </c>
      <c r="AJ1137">
        <v>1</v>
      </c>
      <c r="AK1137">
        <v>1</v>
      </c>
      <c r="AL1137">
        <v>1</v>
      </c>
      <c r="AM1137" s="49" t="e">
        <v>#N/A</v>
      </c>
      <c r="AN1137" s="49" t="e">
        <v>#N/A</v>
      </c>
      <c r="AO1137" s="49" t="e">
        <v>#N/A</v>
      </c>
      <c r="AP1137" s="49" t="e">
        <v>#N/A</v>
      </c>
      <c r="AQ1137" s="49" t="e">
        <v>#N/A</v>
      </c>
      <c r="AR1137" s="49" t="e">
        <v>#N/A</v>
      </c>
      <c r="AS1137" s="49" t="e">
        <v>#N/A</v>
      </c>
      <c r="AT1137" s="49" t="e">
        <v>#N/A</v>
      </c>
    </row>
    <row r="1138" spans="1:46" x14ac:dyDescent="0.25">
      <c r="A1138">
        <v>7</v>
      </c>
      <c r="B1138" t="s">
        <v>493</v>
      </c>
      <c r="C1138" t="s">
        <v>570</v>
      </c>
      <c r="D1138" t="s">
        <v>571</v>
      </c>
      <c r="E1138" t="s">
        <v>620</v>
      </c>
      <c r="F1138" t="s">
        <v>621</v>
      </c>
      <c r="G1138">
        <v>1</v>
      </c>
      <c r="H1138">
        <v>1</v>
      </c>
      <c r="I1138">
        <v>1</v>
      </c>
      <c r="J1138">
        <v>1</v>
      </c>
      <c r="K1138">
        <v>1</v>
      </c>
      <c r="L1138">
        <v>1</v>
      </c>
      <c r="M1138">
        <v>1</v>
      </c>
      <c r="N1138">
        <v>1</v>
      </c>
      <c r="O1138">
        <v>1</v>
      </c>
      <c r="P1138">
        <v>1</v>
      </c>
      <c r="Q1138">
        <v>1</v>
      </c>
      <c r="R1138">
        <v>1</v>
      </c>
      <c r="S1138">
        <v>1</v>
      </c>
      <c r="T1138">
        <v>1</v>
      </c>
      <c r="U1138">
        <v>1</v>
      </c>
      <c r="V1138">
        <v>1</v>
      </c>
      <c r="W1138">
        <v>1</v>
      </c>
      <c r="X1138">
        <v>1</v>
      </c>
      <c r="Y1138">
        <v>1</v>
      </c>
      <c r="Z1138">
        <v>1</v>
      </c>
      <c r="AA1138">
        <v>1</v>
      </c>
      <c r="AB1138">
        <v>1</v>
      </c>
      <c r="AC1138">
        <v>1</v>
      </c>
      <c r="AD1138">
        <v>1</v>
      </c>
      <c r="AE1138">
        <v>1</v>
      </c>
      <c r="AF1138">
        <v>1</v>
      </c>
      <c r="AG1138">
        <v>1</v>
      </c>
      <c r="AH1138">
        <v>1</v>
      </c>
      <c r="AI1138">
        <v>1</v>
      </c>
      <c r="AJ1138">
        <v>1</v>
      </c>
      <c r="AK1138">
        <v>1</v>
      </c>
      <c r="AL1138">
        <v>1</v>
      </c>
      <c r="AM1138" s="49" t="e">
        <v>#N/A</v>
      </c>
      <c r="AN1138" s="49" t="e">
        <v>#N/A</v>
      </c>
      <c r="AO1138" s="49" t="e">
        <v>#N/A</v>
      </c>
      <c r="AP1138" s="49" t="e">
        <v>#N/A</v>
      </c>
      <c r="AQ1138" s="49" t="e">
        <v>#N/A</v>
      </c>
      <c r="AR1138" s="49" t="e">
        <v>#N/A</v>
      </c>
      <c r="AS1138" s="49" t="e">
        <v>#N/A</v>
      </c>
      <c r="AT1138" s="49" t="e">
        <v>#N/A</v>
      </c>
    </row>
    <row r="1139" spans="1:46" x14ac:dyDescent="0.25">
      <c r="A1139">
        <v>7</v>
      </c>
      <c r="B1139" t="s">
        <v>493</v>
      </c>
      <c r="C1139" t="s">
        <v>572</v>
      </c>
      <c r="D1139" t="s">
        <v>573</v>
      </c>
      <c r="E1139" t="s">
        <v>620</v>
      </c>
      <c r="F1139" t="s">
        <v>621</v>
      </c>
      <c r="G1139">
        <v>1</v>
      </c>
      <c r="H1139">
        <v>1</v>
      </c>
      <c r="I1139">
        <v>1</v>
      </c>
      <c r="J1139">
        <v>1</v>
      </c>
      <c r="K1139">
        <v>1</v>
      </c>
      <c r="L1139">
        <v>1</v>
      </c>
      <c r="M1139">
        <v>1</v>
      </c>
      <c r="N1139">
        <v>1</v>
      </c>
      <c r="O1139">
        <v>1</v>
      </c>
      <c r="P1139">
        <v>1</v>
      </c>
      <c r="Q1139">
        <v>1</v>
      </c>
      <c r="R1139">
        <v>1</v>
      </c>
      <c r="S1139">
        <v>1</v>
      </c>
      <c r="T1139">
        <v>1</v>
      </c>
      <c r="U1139">
        <v>1</v>
      </c>
      <c r="V1139">
        <v>1</v>
      </c>
      <c r="W1139">
        <v>1</v>
      </c>
      <c r="X1139">
        <v>1</v>
      </c>
      <c r="Y1139">
        <v>1</v>
      </c>
      <c r="Z1139">
        <v>1</v>
      </c>
      <c r="AA1139">
        <v>1</v>
      </c>
      <c r="AB1139">
        <v>1</v>
      </c>
      <c r="AC1139">
        <v>1</v>
      </c>
      <c r="AD1139">
        <v>1</v>
      </c>
      <c r="AE1139">
        <v>1</v>
      </c>
      <c r="AF1139">
        <v>1</v>
      </c>
      <c r="AG1139">
        <v>1</v>
      </c>
      <c r="AH1139">
        <v>1</v>
      </c>
      <c r="AI1139">
        <v>1</v>
      </c>
      <c r="AJ1139">
        <v>1</v>
      </c>
      <c r="AK1139">
        <v>1</v>
      </c>
      <c r="AL1139">
        <v>0</v>
      </c>
      <c r="AM1139" s="49" t="e">
        <v>#N/A</v>
      </c>
      <c r="AN1139" s="49" t="e">
        <v>#N/A</v>
      </c>
      <c r="AO1139" s="49" t="e">
        <v>#N/A</v>
      </c>
      <c r="AP1139" s="49" t="e">
        <v>#N/A</v>
      </c>
      <c r="AQ1139" s="49" t="e">
        <v>#N/A</v>
      </c>
      <c r="AR1139" s="49" t="e">
        <v>#N/A</v>
      </c>
      <c r="AS1139" s="49" t="e">
        <v>#N/A</v>
      </c>
      <c r="AT1139" s="49" t="e">
        <v>#N/A</v>
      </c>
    </row>
    <row r="1140" spans="1:46" x14ac:dyDescent="0.25">
      <c r="A1140">
        <v>7</v>
      </c>
      <c r="B1140" t="s">
        <v>259</v>
      </c>
      <c r="C1140" t="s">
        <v>259</v>
      </c>
      <c r="D1140" t="s">
        <v>260</v>
      </c>
      <c r="E1140" t="s">
        <v>620</v>
      </c>
      <c r="F1140" t="s">
        <v>621</v>
      </c>
      <c r="G1140">
        <v>1</v>
      </c>
      <c r="H1140">
        <v>1</v>
      </c>
      <c r="I1140">
        <v>1</v>
      </c>
      <c r="J1140">
        <v>1</v>
      </c>
      <c r="K1140">
        <v>1</v>
      </c>
      <c r="L1140">
        <v>1</v>
      </c>
      <c r="M1140">
        <v>1</v>
      </c>
      <c r="N1140">
        <v>1</v>
      </c>
      <c r="O1140">
        <v>1</v>
      </c>
      <c r="P1140">
        <v>1</v>
      </c>
      <c r="Q1140">
        <v>1</v>
      </c>
      <c r="R1140">
        <v>1</v>
      </c>
      <c r="S1140">
        <v>1</v>
      </c>
      <c r="T1140">
        <v>1</v>
      </c>
      <c r="U1140">
        <v>1</v>
      </c>
      <c r="V1140">
        <v>1</v>
      </c>
      <c r="W1140">
        <v>1</v>
      </c>
      <c r="X1140">
        <v>1</v>
      </c>
      <c r="Y1140">
        <v>1</v>
      </c>
      <c r="Z1140">
        <v>1</v>
      </c>
      <c r="AA1140">
        <v>1</v>
      </c>
      <c r="AB1140">
        <v>1</v>
      </c>
      <c r="AC1140">
        <v>1</v>
      </c>
      <c r="AD1140">
        <v>1</v>
      </c>
      <c r="AE1140">
        <v>1</v>
      </c>
      <c r="AF1140">
        <v>1</v>
      </c>
      <c r="AG1140">
        <v>1</v>
      </c>
      <c r="AH1140">
        <v>1</v>
      </c>
      <c r="AI1140">
        <v>1</v>
      </c>
      <c r="AJ1140">
        <v>1</v>
      </c>
      <c r="AK1140">
        <v>1</v>
      </c>
      <c r="AL1140">
        <v>1</v>
      </c>
      <c r="AM1140" s="49" t="s">
        <v>260</v>
      </c>
      <c r="AN1140" s="49" t="s">
        <v>14</v>
      </c>
      <c r="AO1140" s="49" t="s">
        <v>507</v>
      </c>
      <c r="AP1140" s="49" t="s">
        <v>501</v>
      </c>
      <c r="AQ1140" s="49" t="s">
        <v>10</v>
      </c>
      <c r="AR1140" s="49" t="s">
        <v>487</v>
      </c>
      <c r="AS1140" s="49" t="s">
        <v>488</v>
      </c>
      <c r="AT1140" s="49" t="s">
        <v>489</v>
      </c>
    </row>
    <row r="1141" spans="1:46" x14ac:dyDescent="0.25">
      <c r="A1141">
        <v>7</v>
      </c>
      <c r="B1141" t="s">
        <v>493</v>
      </c>
      <c r="C1141" t="s">
        <v>574</v>
      </c>
      <c r="D1141" t="s">
        <v>575</v>
      </c>
      <c r="E1141" t="s">
        <v>620</v>
      </c>
      <c r="F1141" t="s">
        <v>621</v>
      </c>
      <c r="G1141">
        <v>1</v>
      </c>
      <c r="H1141">
        <v>1</v>
      </c>
      <c r="I1141">
        <v>1</v>
      </c>
      <c r="J1141">
        <v>1</v>
      </c>
      <c r="K1141">
        <v>1</v>
      </c>
      <c r="L1141">
        <v>1</v>
      </c>
      <c r="M1141">
        <v>1</v>
      </c>
      <c r="N1141">
        <v>1</v>
      </c>
      <c r="O1141">
        <v>1</v>
      </c>
      <c r="P1141">
        <v>1</v>
      </c>
      <c r="Q1141">
        <v>1</v>
      </c>
      <c r="R1141">
        <v>1</v>
      </c>
      <c r="S1141">
        <v>1</v>
      </c>
      <c r="T1141">
        <v>1</v>
      </c>
      <c r="U1141">
        <v>1</v>
      </c>
      <c r="V1141">
        <v>1</v>
      </c>
      <c r="W1141">
        <v>1</v>
      </c>
      <c r="X1141">
        <v>1</v>
      </c>
      <c r="Y1141">
        <v>1</v>
      </c>
      <c r="Z1141">
        <v>1</v>
      </c>
      <c r="AA1141">
        <v>1</v>
      </c>
      <c r="AB1141">
        <v>1</v>
      </c>
      <c r="AC1141">
        <v>1</v>
      </c>
      <c r="AD1141">
        <v>1</v>
      </c>
      <c r="AE1141">
        <v>1</v>
      </c>
      <c r="AF1141">
        <v>1</v>
      </c>
      <c r="AG1141">
        <v>1</v>
      </c>
      <c r="AH1141">
        <v>1</v>
      </c>
      <c r="AI1141">
        <v>1</v>
      </c>
      <c r="AJ1141">
        <v>1</v>
      </c>
      <c r="AK1141">
        <v>1</v>
      </c>
      <c r="AL1141">
        <v>0</v>
      </c>
      <c r="AM1141" s="49" t="e">
        <v>#N/A</v>
      </c>
      <c r="AN1141" s="49" t="e">
        <v>#N/A</v>
      </c>
      <c r="AO1141" s="49" t="e">
        <v>#N/A</v>
      </c>
      <c r="AP1141" s="49" t="e">
        <v>#N/A</v>
      </c>
      <c r="AQ1141" s="49" t="e">
        <v>#N/A</v>
      </c>
      <c r="AR1141" s="49" t="e">
        <v>#N/A</v>
      </c>
      <c r="AS1141" s="49" t="e">
        <v>#N/A</v>
      </c>
      <c r="AT1141" s="49" t="e">
        <v>#N/A</v>
      </c>
    </row>
    <row r="1142" spans="1:46" x14ac:dyDescent="0.25">
      <c r="A1142">
        <v>7</v>
      </c>
      <c r="B1142" t="s">
        <v>273</v>
      </c>
      <c r="C1142" t="s">
        <v>273</v>
      </c>
      <c r="D1142" t="s">
        <v>420</v>
      </c>
      <c r="E1142" t="s">
        <v>620</v>
      </c>
      <c r="F1142" t="s">
        <v>621</v>
      </c>
      <c r="G1142">
        <v>1</v>
      </c>
      <c r="H1142">
        <v>1</v>
      </c>
      <c r="I1142">
        <v>1</v>
      </c>
      <c r="J1142">
        <v>1</v>
      </c>
      <c r="K1142">
        <v>1</v>
      </c>
      <c r="L1142">
        <v>1</v>
      </c>
      <c r="M1142">
        <v>1</v>
      </c>
      <c r="N1142">
        <v>1</v>
      </c>
      <c r="O1142">
        <v>1</v>
      </c>
      <c r="P1142">
        <v>1</v>
      </c>
      <c r="Q1142">
        <v>1</v>
      </c>
      <c r="R1142">
        <v>1</v>
      </c>
      <c r="S1142">
        <v>1</v>
      </c>
      <c r="T1142">
        <v>1</v>
      </c>
      <c r="U1142">
        <v>1</v>
      </c>
      <c r="V1142">
        <v>1</v>
      </c>
      <c r="W1142">
        <v>1</v>
      </c>
      <c r="X1142">
        <v>1</v>
      </c>
      <c r="Y1142">
        <v>1</v>
      </c>
      <c r="Z1142">
        <v>1</v>
      </c>
      <c r="AA1142">
        <v>1</v>
      </c>
      <c r="AB1142">
        <v>1</v>
      </c>
      <c r="AC1142">
        <v>1</v>
      </c>
      <c r="AD1142">
        <v>1</v>
      </c>
      <c r="AE1142">
        <v>1</v>
      </c>
      <c r="AF1142">
        <v>1</v>
      </c>
      <c r="AG1142">
        <v>1</v>
      </c>
      <c r="AH1142">
        <v>1</v>
      </c>
      <c r="AI1142">
        <v>1</v>
      </c>
      <c r="AJ1142">
        <v>1</v>
      </c>
      <c r="AK1142">
        <v>1</v>
      </c>
      <c r="AL1142">
        <v>0</v>
      </c>
      <c r="AM1142" s="49" t="s">
        <v>420</v>
      </c>
      <c r="AN1142" s="49" t="s">
        <v>14</v>
      </c>
      <c r="AO1142" s="49" t="s">
        <v>485</v>
      </c>
      <c r="AP1142" s="49" t="s">
        <v>494</v>
      </c>
      <c r="AQ1142" s="49" t="s">
        <v>11</v>
      </c>
      <c r="AR1142" s="49" t="s">
        <v>495</v>
      </c>
      <c r="AS1142" s="49" t="s">
        <v>488</v>
      </c>
      <c r="AT1142" s="49" t="s">
        <v>497</v>
      </c>
    </row>
    <row r="1143" spans="1:46" x14ac:dyDescent="0.25">
      <c r="A1143">
        <v>7</v>
      </c>
      <c r="B1143" t="s">
        <v>271</v>
      </c>
      <c r="C1143" t="s">
        <v>271</v>
      </c>
      <c r="D1143" t="s">
        <v>272</v>
      </c>
      <c r="E1143" t="s">
        <v>620</v>
      </c>
      <c r="F1143" t="s">
        <v>621</v>
      </c>
      <c r="G1143">
        <v>0</v>
      </c>
      <c r="H1143">
        <v>0</v>
      </c>
      <c r="I1143">
        <v>0</v>
      </c>
      <c r="J1143">
        <v>0</v>
      </c>
      <c r="K1143">
        <v>0</v>
      </c>
      <c r="L1143">
        <v>0</v>
      </c>
      <c r="M1143">
        <v>0</v>
      </c>
      <c r="N1143">
        <v>0</v>
      </c>
      <c r="O1143">
        <v>0</v>
      </c>
      <c r="P1143">
        <v>0</v>
      </c>
      <c r="Q1143">
        <v>0</v>
      </c>
      <c r="R1143">
        <v>0</v>
      </c>
      <c r="S1143">
        <v>0</v>
      </c>
      <c r="T1143">
        <v>0</v>
      </c>
      <c r="U1143">
        <v>0</v>
      </c>
      <c r="V1143">
        <v>1</v>
      </c>
      <c r="W1143">
        <v>1</v>
      </c>
      <c r="X1143">
        <v>1</v>
      </c>
      <c r="Y1143">
        <v>1</v>
      </c>
      <c r="Z1143">
        <v>1</v>
      </c>
      <c r="AA1143">
        <v>1</v>
      </c>
      <c r="AB1143">
        <v>1</v>
      </c>
      <c r="AC1143">
        <v>1</v>
      </c>
      <c r="AD1143">
        <v>1</v>
      </c>
      <c r="AE1143">
        <v>1</v>
      </c>
      <c r="AF1143">
        <v>1</v>
      </c>
      <c r="AG1143">
        <v>1</v>
      </c>
      <c r="AH1143">
        <v>1</v>
      </c>
      <c r="AI1143">
        <v>1</v>
      </c>
      <c r="AJ1143">
        <v>1</v>
      </c>
      <c r="AK1143">
        <v>1</v>
      </c>
      <c r="AL1143">
        <v>0</v>
      </c>
      <c r="AM1143" s="49" t="s">
        <v>272</v>
      </c>
      <c r="AN1143" s="49" t="s">
        <v>14</v>
      </c>
      <c r="AO1143" s="49" t="s">
        <v>500</v>
      </c>
      <c r="AP1143" s="49" t="s">
        <v>501</v>
      </c>
      <c r="AQ1143" s="49" t="s">
        <v>502</v>
      </c>
      <c r="AR1143" s="49" t="s">
        <v>487</v>
      </c>
      <c r="AS1143" s="49" t="s">
        <v>488</v>
      </c>
      <c r="AT1143" s="49" t="s">
        <v>489</v>
      </c>
    </row>
    <row r="1144" spans="1:46" x14ac:dyDescent="0.25">
      <c r="A1144">
        <v>7</v>
      </c>
      <c r="B1144" t="s">
        <v>251</v>
      </c>
      <c r="C1144" t="s">
        <v>251</v>
      </c>
      <c r="D1144" t="s">
        <v>252</v>
      </c>
      <c r="E1144" t="s">
        <v>620</v>
      </c>
      <c r="F1144" t="s">
        <v>621</v>
      </c>
      <c r="G1144">
        <v>1</v>
      </c>
      <c r="H1144">
        <v>1</v>
      </c>
      <c r="I1144">
        <v>1</v>
      </c>
      <c r="J1144">
        <v>1</v>
      </c>
      <c r="K1144">
        <v>1</v>
      </c>
      <c r="L1144">
        <v>1</v>
      </c>
      <c r="M1144">
        <v>1</v>
      </c>
      <c r="N1144">
        <v>1</v>
      </c>
      <c r="O1144">
        <v>1</v>
      </c>
      <c r="P1144">
        <v>1</v>
      </c>
      <c r="Q1144">
        <v>1</v>
      </c>
      <c r="R1144">
        <v>1</v>
      </c>
      <c r="S1144">
        <v>1</v>
      </c>
      <c r="T1144">
        <v>1</v>
      </c>
      <c r="U1144">
        <v>1</v>
      </c>
      <c r="V1144">
        <v>1</v>
      </c>
      <c r="W1144">
        <v>1</v>
      </c>
      <c r="X1144">
        <v>1</v>
      </c>
      <c r="Y1144">
        <v>1</v>
      </c>
      <c r="Z1144">
        <v>1</v>
      </c>
      <c r="AA1144">
        <v>1</v>
      </c>
      <c r="AB1144">
        <v>1</v>
      </c>
      <c r="AC1144">
        <v>1</v>
      </c>
      <c r="AD1144">
        <v>1</v>
      </c>
      <c r="AE1144">
        <v>1</v>
      </c>
      <c r="AF1144">
        <v>1</v>
      </c>
      <c r="AG1144">
        <v>1</v>
      </c>
      <c r="AH1144">
        <v>1</v>
      </c>
      <c r="AI1144">
        <v>1</v>
      </c>
      <c r="AJ1144">
        <v>1</v>
      </c>
      <c r="AK1144">
        <v>1</v>
      </c>
      <c r="AL1144">
        <v>1</v>
      </c>
      <c r="AM1144" s="49" t="s">
        <v>252</v>
      </c>
      <c r="AN1144" s="49" t="s">
        <v>7</v>
      </c>
      <c r="AO1144" s="49" t="s">
        <v>9</v>
      </c>
      <c r="AP1144" s="49" t="s">
        <v>494</v>
      </c>
      <c r="AQ1144" s="49" t="s">
        <v>9</v>
      </c>
      <c r="AR1144" s="49" t="s">
        <v>487</v>
      </c>
      <c r="AS1144" s="49" t="s">
        <v>488</v>
      </c>
      <c r="AT1144" s="49" t="s">
        <v>489</v>
      </c>
    </row>
    <row r="1145" spans="1:46" x14ac:dyDescent="0.25">
      <c r="A1145">
        <v>7</v>
      </c>
      <c r="B1145" t="s">
        <v>274</v>
      </c>
      <c r="C1145" t="s">
        <v>274</v>
      </c>
      <c r="D1145" t="s">
        <v>275</v>
      </c>
      <c r="E1145" t="s">
        <v>620</v>
      </c>
      <c r="F1145" t="s">
        <v>621</v>
      </c>
      <c r="G1145">
        <v>1</v>
      </c>
      <c r="H1145">
        <v>1</v>
      </c>
      <c r="I1145">
        <v>1</v>
      </c>
      <c r="J1145">
        <v>1</v>
      </c>
      <c r="K1145">
        <v>1</v>
      </c>
      <c r="L1145">
        <v>1</v>
      </c>
      <c r="M1145">
        <v>1</v>
      </c>
      <c r="N1145">
        <v>1</v>
      </c>
      <c r="O1145">
        <v>1</v>
      </c>
      <c r="P1145">
        <v>1</v>
      </c>
      <c r="Q1145">
        <v>1</v>
      </c>
      <c r="R1145">
        <v>1</v>
      </c>
      <c r="S1145">
        <v>1</v>
      </c>
      <c r="T1145">
        <v>1</v>
      </c>
      <c r="U1145">
        <v>1</v>
      </c>
      <c r="V1145">
        <v>1</v>
      </c>
      <c r="W1145">
        <v>1</v>
      </c>
      <c r="X1145">
        <v>1</v>
      </c>
      <c r="Y1145">
        <v>1</v>
      </c>
      <c r="Z1145">
        <v>1</v>
      </c>
      <c r="AA1145">
        <v>1</v>
      </c>
      <c r="AB1145">
        <v>1</v>
      </c>
      <c r="AC1145">
        <v>1</v>
      </c>
      <c r="AD1145">
        <v>1</v>
      </c>
      <c r="AE1145">
        <v>1</v>
      </c>
      <c r="AF1145">
        <v>1</v>
      </c>
      <c r="AG1145">
        <v>1</v>
      </c>
      <c r="AH1145">
        <v>1</v>
      </c>
      <c r="AI1145">
        <v>1</v>
      </c>
      <c r="AJ1145">
        <v>1</v>
      </c>
      <c r="AK1145">
        <v>1</v>
      </c>
      <c r="AL1145">
        <v>0</v>
      </c>
      <c r="AM1145" s="49" t="s">
        <v>275</v>
      </c>
      <c r="AN1145" s="49" t="s">
        <v>4</v>
      </c>
      <c r="AO1145" s="49" t="s">
        <v>9</v>
      </c>
      <c r="AP1145" s="49" t="s">
        <v>486</v>
      </c>
      <c r="AQ1145" s="49" t="s">
        <v>9</v>
      </c>
      <c r="AR1145" s="49" t="s">
        <v>495</v>
      </c>
      <c r="AS1145" s="49" t="s">
        <v>488</v>
      </c>
      <c r="AT1145" s="49" t="s">
        <v>489</v>
      </c>
    </row>
    <row r="1146" spans="1:46" x14ac:dyDescent="0.25">
      <c r="A1146">
        <v>7</v>
      </c>
      <c r="B1146" t="s">
        <v>269</v>
      </c>
      <c r="C1146" t="s">
        <v>269</v>
      </c>
      <c r="D1146" t="s">
        <v>270</v>
      </c>
      <c r="E1146" t="s">
        <v>620</v>
      </c>
      <c r="F1146" t="s">
        <v>621</v>
      </c>
      <c r="G1146">
        <v>1</v>
      </c>
      <c r="H1146">
        <v>1</v>
      </c>
      <c r="I1146">
        <v>1</v>
      </c>
      <c r="J1146">
        <v>1</v>
      </c>
      <c r="K1146">
        <v>1</v>
      </c>
      <c r="L1146">
        <v>1</v>
      </c>
      <c r="M1146">
        <v>1</v>
      </c>
      <c r="N1146">
        <v>1</v>
      </c>
      <c r="O1146">
        <v>1</v>
      </c>
      <c r="P1146">
        <v>1</v>
      </c>
      <c r="Q1146">
        <v>1</v>
      </c>
      <c r="R1146">
        <v>1</v>
      </c>
      <c r="S1146">
        <v>1</v>
      </c>
      <c r="T1146">
        <v>1</v>
      </c>
      <c r="U1146">
        <v>1</v>
      </c>
      <c r="V1146">
        <v>1</v>
      </c>
      <c r="W1146">
        <v>1</v>
      </c>
      <c r="X1146">
        <v>1</v>
      </c>
      <c r="Y1146">
        <v>1</v>
      </c>
      <c r="Z1146">
        <v>1</v>
      </c>
      <c r="AA1146">
        <v>1</v>
      </c>
      <c r="AB1146">
        <v>1</v>
      </c>
      <c r="AC1146">
        <v>1</v>
      </c>
      <c r="AD1146">
        <v>1</v>
      </c>
      <c r="AE1146">
        <v>1</v>
      </c>
      <c r="AF1146">
        <v>1</v>
      </c>
      <c r="AG1146">
        <v>1</v>
      </c>
      <c r="AH1146">
        <v>1</v>
      </c>
      <c r="AI1146">
        <v>1</v>
      </c>
      <c r="AJ1146">
        <v>1</v>
      </c>
      <c r="AK1146">
        <v>1</v>
      </c>
      <c r="AL1146">
        <v>0</v>
      </c>
      <c r="AM1146" s="49" t="s">
        <v>270</v>
      </c>
      <c r="AN1146" s="49" t="s">
        <v>14</v>
      </c>
      <c r="AO1146" s="49" t="s">
        <v>485</v>
      </c>
      <c r="AP1146" s="49" t="s">
        <v>494</v>
      </c>
      <c r="AQ1146" s="49" t="s">
        <v>11</v>
      </c>
      <c r="AR1146" s="49" t="s">
        <v>487</v>
      </c>
      <c r="AS1146" s="49" t="s">
        <v>488</v>
      </c>
      <c r="AT1146" s="49" t="s">
        <v>489</v>
      </c>
    </row>
    <row r="1147" spans="1:46" x14ac:dyDescent="0.25">
      <c r="A1147">
        <v>7</v>
      </c>
      <c r="B1147" t="s">
        <v>283</v>
      </c>
      <c r="C1147" t="s">
        <v>283</v>
      </c>
      <c r="D1147" t="s">
        <v>284</v>
      </c>
      <c r="E1147" t="s">
        <v>620</v>
      </c>
      <c r="F1147" t="s">
        <v>621</v>
      </c>
      <c r="G1147">
        <v>0</v>
      </c>
      <c r="H1147">
        <v>1</v>
      </c>
      <c r="I1147">
        <v>1</v>
      </c>
      <c r="J1147">
        <v>1</v>
      </c>
      <c r="K1147">
        <v>1</v>
      </c>
      <c r="L1147">
        <v>1</v>
      </c>
      <c r="M1147">
        <v>1</v>
      </c>
      <c r="N1147">
        <v>1</v>
      </c>
      <c r="O1147">
        <v>1</v>
      </c>
      <c r="P1147">
        <v>1</v>
      </c>
      <c r="Q1147">
        <v>1</v>
      </c>
      <c r="R1147">
        <v>1</v>
      </c>
      <c r="S1147">
        <v>1</v>
      </c>
      <c r="T1147">
        <v>1</v>
      </c>
      <c r="U1147">
        <v>1</v>
      </c>
      <c r="V1147">
        <v>1</v>
      </c>
      <c r="W1147">
        <v>1</v>
      </c>
      <c r="X1147">
        <v>1</v>
      </c>
      <c r="Y1147">
        <v>1</v>
      </c>
      <c r="Z1147">
        <v>1</v>
      </c>
      <c r="AA1147">
        <v>1</v>
      </c>
      <c r="AB1147">
        <v>1</v>
      </c>
      <c r="AC1147">
        <v>1</v>
      </c>
      <c r="AD1147">
        <v>1</v>
      </c>
      <c r="AE1147">
        <v>1</v>
      </c>
      <c r="AF1147">
        <v>1</v>
      </c>
      <c r="AG1147">
        <v>1</v>
      </c>
      <c r="AH1147">
        <v>1</v>
      </c>
      <c r="AI1147">
        <v>1</v>
      </c>
      <c r="AJ1147">
        <v>1</v>
      </c>
      <c r="AK1147">
        <v>1</v>
      </c>
      <c r="AL1147">
        <v>0</v>
      </c>
      <c r="AM1147" s="49" t="s">
        <v>284</v>
      </c>
      <c r="AN1147" s="49" t="s">
        <v>4</v>
      </c>
      <c r="AO1147" s="49" t="s">
        <v>9</v>
      </c>
      <c r="AP1147" s="49" t="s">
        <v>501</v>
      </c>
      <c r="AQ1147" s="49" t="s">
        <v>9</v>
      </c>
      <c r="AR1147" s="49" t="s">
        <v>495</v>
      </c>
      <c r="AS1147" s="49" t="s">
        <v>488</v>
      </c>
      <c r="AT1147" s="49" t="s">
        <v>489</v>
      </c>
    </row>
    <row r="1148" spans="1:46" x14ac:dyDescent="0.25">
      <c r="A1148">
        <v>7</v>
      </c>
      <c r="B1148" t="s">
        <v>294</v>
      </c>
      <c r="C1148" t="s">
        <v>294</v>
      </c>
      <c r="D1148" t="s">
        <v>295</v>
      </c>
      <c r="E1148" t="s">
        <v>620</v>
      </c>
      <c r="F1148" t="s">
        <v>621</v>
      </c>
      <c r="G1148">
        <v>1</v>
      </c>
      <c r="H1148">
        <v>1</v>
      </c>
      <c r="I1148">
        <v>1</v>
      </c>
      <c r="J1148">
        <v>1</v>
      </c>
      <c r="K1148">
        <v>1</v>
      </c>
      <c r="L1148">
        <v>1</v>
      </c>
      <c r="M1148">
        <v>1</v>
      </c>
      <c r="N1148">
        <v>1</v>
      </c>
      <c r="O1148">
        <v>1</v>
      </c>
      <c r="P1148">
        <v>1</v>
      </c>
      <c r="Q1148">
        <v>1</v>
      </c>
      <c r="R1148">
        <v>1</v>
      </c>
      <c r="S1148">
        <v>1</v>
      </c>
      <c r="T1148">
        <v>1</v>
      </c>
      <c r="U1148">
        <v>1</v>
      </c>
      <c r="V1148">
        <v>1</v>
      </c>
      <c r="W1148">
        <v>1</v>
      </c>
      <c r="X1148">
        <v>1</v>
      </c>
      <c r="Y1148">
        <v>1</v>
      </c>
      <c r="Z1148">
        <v>1</v>
      </c>
      <c r="AA1148">
        <v>1</v>
      </c>
      <c r="AB1148">
        <v>1</v>
      </c>
      <c r="AC1148">
        <v>1</v>
      </c>
      <c r="AD1148">
        <v>1</v>
      </c>
      <c r="AE1148">
        <v>1</v>
      </c>
      <c r="AF1148">
        <v>1</v>
      </c>
      <c r="AG1148">
        <v>1</v>
      </c>
      <c r="AH1148">
        <v>1</v>
      </c>
      <c r="AI1148">
        <v>1</v>
      </c>
      <c r="AJ1148">
        <v>1</v>
      </c>
      <c r="AK1148">
        <v>1</v>
      </c>
      <c r="AL1148">
        <v>0</v>
      </c>
      <c r="AM1148" s="49" t="s">
        <v>295</v>
      </c>
      <c r="AN1148" s="49" t="s">
        <v>14</v>
      </c>
      <c r="AO1148" s="49" t="s">
        <v>485</v>
      </c>
      <c r="AP1148" s="49" t="s">
        <v>494</v>
      </c>
      <c r="AQ1148" s="49" t="s">
        <v>11</v>
      </c>
      <c r="AR1148" s="49" t="s">
        <v>487</v>
      </c>
      <c r="AS1148" s="49" t="s">
        <v>488</v>
      </c>
      <c r="AT1148" s="49" t="s">
        <v>489</v>
      </c>
    </row>
    <row r="1149" spans="1:46" x14ac:dyDescent="0.25">
      <c r="A1149">
        <v>7</v>
      </c>
      <c r="B1149" t="s">
        <v>290</v>
      </c>
      <c r="C1149" t="s">
        <v>290</v>
      </c>
      <c r="D1149" t="s">
        <v>291</v>
      </c>
      <c r="E1149" t="s">
        <v>620</v>
      </c>
      <c r="F1149" t="s">
        <v>621</v>
      </c>
      <c r="G1149">
        <v>1</v>
      </c>
      <c r="H1149">
        <v>1</v>
      </c>
      <c r="I1149">
        <v>1</v>
      </c>
      <c r="J1149">
        <v>1</v>
      </c>
      <c r="K1149">
        <v>1</v>
      </c>
      <c r="L1149">
        <v>1</v>
      </c>
      <c r="M1149">
        <v>1</v>
      </c>
      <c r="N1149">
        <v>1</v>
      </c>
      <c r="O1149">
        <v>1</v>
      </c>
      <c r="P1149">
        <v>1</v>
      </c>
      <c r="Q1149">
        <v>1</v>
      </c>
      <c r="R1149">
        <v>1</v>
      </c>
      <c r="S1149">
        <v>1</v>
      </c>
      <c r="T1149">
        <v>1</v>
      </c>
      <c r="U1149">
        <v>1</v>
      </c>
      <c r="V1149">
        <v>1</v>
      </c>
      <c r="W1149">
        <v>1</v>
      </c>
      <c r="X1149">
        <v>1</v>
      </c>
      <c r="Y1149">
        <v>1</v>
      </c>
      <c r="Z1149">
        <v>1</v>
      </c>
      <c r="AA1149">
        <v>1</v>
      </c>
      <c r="AB1149">
        <v>1</v>
      </c>
      <c r="AC1149">
        <v>1</v>
      </c>
      <c r="AD1149">
        <v>1</v>
      </c>
      <c r="AE1149">
        <v>1</v>
      </c>
      <c r="AF1149">
        <v>1</v>
      </c>
      <c r="AG1149">
        <v>1</v>
      </c>
      <c r="AH1149">
        <v>1</v>
      </c>
      <c r="AI1149">
        <v>1</v>
      </c>
      <c r="AJ1149">
        <v>1</v>
      </c>
      <c r="AK1149">
        <v>1</v>
      </c>
      <c r="AL1149">
        <v>1</v>
      </c>
      <c r="AM1149" s="49" t="s">
        <v>291</v>
      </c>
      <c r="AN1149" s="49" t="s">
        <v>14</v>
      </c>
      <c r="AO1149" s="49" t="s">
        <v>500</v>
      </c>
      <c r="AP1149" s="49" t="s">
        <v>505</v>
      </c>
      <c r="AQ1149" s="49" t="s">
        <v>13</v>
      </c>
      <c r="AR1149" s="49" t="s">
        <v>487</v>
      </c>
      <c r="AS1149" s="49" t="s">
        <v>488</v>
      </c>
      <c r="AT1149" s="49" t="s">
        <v>489</v>
      </c>
    </row>
    <row r="1150" spans="1:46" x14ac:dyDescent="0.25">
      <c r="A1150">
        <v>7</v>
      </c>
      <c r="B1150" t="s">
        <v>576</v>
      </c>
      <c r="C1150" t="s">
        <v>576</v>
      </c>
      <c r="D1150" t="s">
        <v>577</v>
      </c>
      <c r="E1150" t="s">
        <v>620</v>
      </c>
      <c r="F1150" t="s">
        <v>621</v>
      </c>
      <c r="G1150">
        <v>1</v>
      </c>
      <c r="H1150">
        <v>1</v>
      </c>
      <c r="I1150">
        <v>1</v>
      </c>
      <c r="J1150">
        <v>1</v>
      </c>
      <c r="K1150">
        <v>1</v>
      </c>
      <c r="L1150">
        <v>1</v>
      </c>
      <c r="M1150">
        <v>1</v>
      </c>
      <c r="N1150">
        <v>1</v>
      </c>
      <c r="O1150">
        <v>1</v>
      </c>
      <c r="P1150">
        <v>1</v>
      </c>
      <c r="Q1150">
        <v>1</v>
      </c>
      <c r="R1150">
        <v>1</v>
      </c>
      <c r="S1150">
        <v>1</v>
      </c>
      <c r="T1150">
        <v>1</v>
      </c>
      <c r="U1150">
        <v>1</v>
      </c>
      <c r="V1150">
        <v>1</v>
      </c>
      <c r="W1150">
        <v>1</v>
      </c>
      <c r="X1150">
        <v>1</v>
      </c>
      <c r="Y1150">
        <v>1</v>
      </c>
      <c r="Z1150">
        <v>1</v>
      </c>
      <c r="AA1150">
        <v>1</v>
      </c>
      <c r="AB1150">
        <v>1</v>
      </c>
      <c r="AC1150">
        <v>1</v>
      </c>
      <c r="AD1150">
        <v>1</v>
      </c>
      <c r="AE1150">
        <v>1</v>
      </c>
      <c r="AF1150">
        <v>1</v>
      </c>
      <c r="AG1150">
        <v>1</v>
      </c>
      <c r="AH1150">
        <v>1</v>
      </c>
      <c r="AI1150">
        <v>1</v>
      </c>
      <c r="AJ1150">
        <v>1</v>
      </c>
      <c r="AK1150">
        <v>1</v>
      </c>
      <c r="AL1150">
        <v>0</v>
      </c>
      <c r="AM1150" s="49" t="e">
        <v>#N/A</v>
      </c>
      <c r="AN1150" s="49" t="e">
        <v>#N/A</v>
      </c>
      <c r="AO1150" s="49" t="e">
        <v>#N/A</v>
      </c>
      <c r="AP1150" s="49" t="e">
        <v>#N/A</v>
      </c>
      <c r="AQ1150" s="49" t="e">
        <v>#N/A</v>
      </c>
      <c r="AR1150" s="49" t="e">
        <v>#N/A</v>
      </c>
      <c r="AS1150" s="49" t="e">
        <v>#N/A</v>
      </c>
      <c r="AT1150" s="49" t="e">
        <v>#N/A</v>
      </c>
    </row>
    <row r="1151" spans="1:46" x14ac:dyDescent="0.25">
      <c r="A1151">
        <v>7</v>
      </c>
      <c r="B1151" t="s">
        <v>298</v>
      </c>
      <c r="C1151" t="s">
        <v>298</v>
      </c>
      <c r="D1151" t="s">
        <v>299</v>
      </c>
      <c r="E1151" t="s">
        <v>620</v>
      </c>
      <c r="F1151" t="s">
        <v>621</v>
      </c>
      <c r="G1151">
        <v>1</v>
      </c>
      <c r="H1151">
        <v>1</v>
      </c>
      <c r="I1151">
        <v>1</v>
      </c>
      <c r="J1151">
        <v>1</v>
      </c>
      <c r="K1151">
        <v>1</v>
      </c>
      <c r="L1151">
        <v>1</v>
      </c>
      <c r="M1151">
        <v>1</v>
      </c>
      <c r="N1151">
        <v>1</v>
      </c>
      <c r="O1151">
        <v>1</v>
      </c>
      <c r="P1151">
        <v>1</v>
      </c>
      <c r="Q1151">
        <v>1</v>
      </c>
      <c r="R1151">
        <v>1</v>
      </c>
      <c r="S1151">
        <v>1</v>
      </c>
      <c r="T1151">
        <v>1</v>
      </c>
      <c r="U1151">
        <v>1</v>
      </c>
      <c r="V1151">
        <v>1</v>
      </c>
      <c r="W1151">
        <v>1</v>
      </c>
      <c r="X1151">
        <v>1</v>
      </c>
      <c r="Y1151">
        <v>1</v>
      </c>
      <c r="Z1151">
        <v>1</v>
      </c>
      <c r="AA1151">
        <v>1</v>
      </c>
      <c r="AB1151">
        <v>1</v>
      </c>
      <c r="AC1151">
        <v>1</v>
      </c>
      <c r="AD1151">
        <v>1</v>
      </c>
      <c r="AE1151">
        <v>1</v>
      </c>
      <c r="AF1151">
        <v>1</v>
      </c>
      <c r="AG1151">
        <v>1</v>
      </c>
      <c r="AH1151">
        <v>1</v>
      </c>
      <c r="AI1151">
        <v>1</v>
      </c>
      <c r="AJ1151">
        <v>1</v>
      </c>
      <c r="AK1151">
        <v>1</v>
      </c>
      <c r="AL1151">
        <v>1</v>
      </c>
      <c r="AM1151" s="49" t="s">
        <v>299</v>
      </c>
      <c r="AN1151" s="49" t="s">
        <v>14</v>
      </c>
      <c r="AO1151" s="49" t="s">
        <v>509</v>
      </c>
      <c r="AP1151" s="49" t="s">
        <v>505</v>
      </c>
      <c r="AQ1151" s="49" t="s">
        <v>13</v>
      </c>
      <c r="AR1151" s="49" t="s">
        <v>487</v>
      </c>
      <c r="AS1151" s="49" t="s">
        <v>488</v>
      </c>
      <c r="AT1151" s="49" t="s">
        <v>489</v>
      </c>
    </row>
    <row r="1152" spans="1:46" x14ac:dyDescent="0.25">
      <c r="A1152">
        <v>7</v>
      </c>
      <c r="B1152" t="s">
        <v>288</v>
      </c>
      <c r="C1152" t="s">
        <v>288</v>
      </c>
      <c r="D1152" t="s">
        <v>289</v>
      </c>
      <c r="E1152" t="s">
        <v>620</v>
      </c>
      <c r="F1152" t="s">
        <v>621</v>
      </c>
      <c r="G1152">
        <v>1</v>
      </c>
      <c r="H1152">
        <v>1</v>
      </c>
      <c r="I1152">
        <v>1</v>
      </c>
      <c r="J1152">
        <v>1</v>
      </c>
      <c r="K1152">
        <v>1</v>
      </c>
      <c r="L1152">
        <v>1</v>
      </c>
      <c r="M1152">
        <v>1</v>
      </c>
      <c r="N1152">
        <v>1</v>
      </c>
      <c r="O1152">
        <v>1</v>
      </c>
      <c r="P1152">
        <v>1</v>
      </c>
      <c r="Q1152">
        <v>1</v>
      </c>
      <c r="R1152">
        <v>1</v>
      </c>
      <c r="S1152">
        <v>1</v>
      </c>
      <c r="T1152">
        <v>1</v>
      </c>
      <c r="U1152">
        <v>1</v>
      </c>
      <c r="V1152">
        <v>1</v>
      </c>
      <c r="W1152">
        <v>1</v>
      </c>
      <c r="X1152">
        <v>1</v>
      </c>
      <c r="Y1152">
        <v>1</v>
      </c>
      <c r="Z1152">
        <v>1</v>
      </c>
      <c r="AA1152">
        <v>1</v>
      </c>
      <c r="AB1152">
        <v>1</v>
      </c>
      <c r="AC1152">
        <v>1</v>
      </c>
      <c r="AD1152">
        <v>1</v>
      </c>
      <c r="AE1152">
        <v>1</v>
      </c>
      <c r="AF1152">
        <v>1</v>
      </c>
      <c r="AG1152">
        <v>1</v>
      </c>
      <c r="AH1152">
        <v>1</v>
      </c>
      <c r="AI1152">
        <v>1</v>
      </c>
      <c r="AJ1152">
        <v>1</v>
      </c>
      <c r="AK1152">
        <v>1</v>
      </c>
      <c r="AL1152">
        <v>0</v>
      </c>
      <c r="AM1152" s="49" t="s">
        <v>289</v>
      </c>
      <c r="AN1152" s="49" t="s">
        <v>14</v>
      </c>
      <c r="AO1152" s="49" t="s">
        <v>507</v>
      </c>
      <c r="AP1152" s="49" t="s">
        <v>494</v>
      </c>
      <c r="AQ1152" s="49" t="s">
        <v>10</v>
      </c>
      <c r="AR1152" s="49" t="s">
        <v>487</v>
      </c>
      <c r="AS1152" s="49" t="s">
        <v>488</v>
      </c>
      <c r="AT1152" s="49" t="s">
        <v>489</v>
      </c>
    </row>
    <row r="1153" spans="1:46" x14ac:dyDescent="0.25">
      <c r="A1153">
        <v>7</v>
      </c>
      <c r="B1153" t="s">
        <v>285</v>
      </c>
      <c r="C1153" t="s">
        <v>285</v>
      </c>
      <c r="D1153" t="s">
        <v>286</v>
      </c>
      <c r="E1153" t="s">
        <v>620</v>
      </c>
      <c r="F1153" t="s">
        <v>621</v>
      </c>
      <c r="G1153">
        <v>1</v>
      </c>
      <c r="H1153">
        <v>1</v>
      </c>
      <c r="I1153">
        <v>1</v>
      </c>
      <c r="J1153">
        <v>1</v>
      </c>
      <c r="K1153">
        <v>1</v>
      </c>
      <c r="L1153">
        <v>1</v>
      </c>
      <c r="M1153">
        <v>1</v>
      </c>
      <c r="N1153">
        <v>1</v>
      </c>
      <c r="O1153">
        <v>1</v>
      </c>
      <c r="P1153">
        <v>1</v>
      </c>
      <c r="Q1153">
        <v>1</v>
      </c>
      <c r="R1153">
        <v>1</v>
      </c>
      <c r="S1153">
        <v>1</v>
      </c>
      <c r="T1153">
        <v>1</v>
      </c>
      <c r="U1153">
        <v>1</v>
      </c>
      <c r="V1153">
        <v>1</v>
      </c>
      <c r="W1153">
        <v>1</v>
      </c>
      <c r="X1153">
        <v>1</v>
      </c>
      <c r="Y1153">
        <v>1</v>
      </c>
      <c r="Z1153">
        <v>1</v>
      </c>
      <c r="AA1153">
        <v>1</v>
      </c>
      <c r="AB1153">
        <v>1</v>
      </c>
      <c r="AC1153">
        <v>1</v>
      </c>
      <c r="AD1153">
        <v>1</v>
      </c>
      <c r="AE1153">
        <v>1</v>
      </c>
      <c r="AF1153">
        <v>1</v>
      </c>
      <c r="AG1153">
        <v>1</v>
      </c>
      <c r="AH1153">
        <v>1</v>
      </c>
      <c r="AI1153">
        <v>1</v>
      </c>
      <c r="AJ1153">
        <v>1</v>
      </c>
      <c r="AK1153">
        <v>1</v>
      </c>
      <c r="AL1153">
        <v>0</v>
      </c>
      <c r="AM1153" s="49" t="s">
        <v>286</v>
      </c>
      <c r="AN1153" s="49" t="s">
        <v>8</v>
      </c>
      <c r="AO1153" s="49" t="s">
        <v>9</v>
      </c>
      <c r="AP1153" s="49" t="s">
        <v>486</v>
      </c>
      <c r="AQ1153" s="49" t="s">
        <v>9</v>
      </c>
      <c r="AR1153" s="49" t="s">
        <v>487</v>
      </c>
      <c r="AS1153" s="49" t="s">
        <v>488</v>
      </c>
      <c r="AT1153" s="49" t="s">
        <v>489</v>
      </c>
    </row>
    <row r="1154" spans="1:46" x14ac:dyDescent="0.25">
      <c r="A1154">
        <v>7</v>
      </c>
      <c r="B1154" t="s">
        <v>287</v>
      </c>
      <c r="C1154" t="s">
        <v>287</v>
      </c>
      <c r="D1154" t="s">
        <v>422</v>
      </c>
      <c r="E1154" t="s">
        <v>620</v>
      </c>
      <c r="F1154" t="s">
        <v>621</v>
      </c>
      <c r="G1154">
        <v>1</v>
      </c>
      <c r="H1154">
        <v>1</v>
      </c>
      <c r="I1154">
        <v>1</v>
      </c>
      <c r="J1154">
        <v>1</v>
      </c>
      <c r="K1154">
        <v>1</v>
      </c>
      <c r="L1154">
        <v>1</v>
      </c>
      <c r="M1154">
        <v>1</v>
      </c>
      <c r="N1154">
        <v>1</v>
      </c>
      <c r="O1154">
        <v>1</v>
      </c>
      <c r="P1154">
        <v>1</v>
      </c>
      <c r="Q1154">
        <v>1</v>
      </c>
      <c r="R1154">
        <v>1</v>
      </c>
      <c r="S1154">
        <v>1</v>
      </c>
      <c r="T1154">
        <v>1</v>
      </c>
      <c r="U1154">
        <v>1</v>
      </c>
      <c r="V1154">
        <v>1</v>
      </c>
      <c r="W1154">
        <v>1</v>
      </c>
      <c r="X1154">
        <v>1</v>
      </c>
      <c r="Y1154">
        <v>1</v>
      </c>
      <c r="Z1154">
        <v>1</v>
      </c>
      <c r="AA1154">
        <v>1</v>
      </c>
      <c r="AB1154">
        <v>1</v>
      </c>
      <c r="AC1154">
        <v>1</v>
      </c>
      <c r="AD1154">
        <v>1</v>
      </c>
      <c r="AE1154">
        <v>1</v>
      </c>
      <c r="AF1154">
        <v>1</v>
      </c>
      <c r="AG1154">
        <v>1</v>
      </c>
      <c r="AH1154">
        <v>1</v>
      </c>
      <c r="AI1154">
        <v>1</v>
      </c>
      <c r="AJ1154">
        <v>1</v>
      </c>
      <c r="AK1154">
        <v>1</v>
      </c>
      <c r="AL1154">
        <v>0</v>
      </c>
      <c r="AM1154" s="49" t="s">
        <v>422</v>
      </c>
      <c r="AN1154" s="49" t="s">
        <v>8</v>
      </c>
      <c r="AO1154" s="49" t="s">
        <v>9</v>
      </c>
      <c r="AP1154" s="49" t="s">
        <v>494</v>
      </c>
      <c r="AQ1154" s="49" t="s">
        <v>9</v>
      </c>
      <c r="AR1154" s="49" t="s">
        <v>495</v>
      </c>
      <c r="AS1154" s="49" t="s">
        <v>496</v>
      </c>
      <c r="AT1154" s="49" t="s">
        <v>497</v>
      </c>
    </row>
    <row r="1155" spans="1:46" x14ac:dyDescent="0.25">
      <c r="A1155">
        <v>7</v>
      </c>
      <c r="B1155" t="s">
        <v>493</v>
      </c>
      <c r="C1155" t="s">
        <v>578</v>
      </c>
      <c r="D1155" t="s">
        <v>579</v>
      </c>
      <c r="E1155" t="s">
        <v>620</v>
      </c>
      <c r="F1155" t="s">
        <v>621</v>
      </c>
      <c r="G1155">
        <v>1</v>
      </c>
      <c r="H1155">
        <v>1</v>
      </c>
      <c r="I1155">
        <v>1</v>
      </c>
      <c r="J1155">
        <v>1</v>
      </c>
      <c r="K1155">
        <v>1</v>
      </c>
      <c r="L1155">
        <v>1</v>
      </c>
      <c r="M1155">
        <v>1</v>
      </c>
      <c r="N1155">
        <v>1</v>
      </c>
      <c r="O1155">
        <v>1</v>
      </c>
      <c r="P1155">
        <v>1</v>
      </c>
      <c r="Q1155">
        <v>1</v>
      </c>
      <c r="R1155">
        <v>1</v>
      </c>
      <c r="S1155">
        <v>1</v>
      </c>
      <c r="T1155">
        <v>1</v>
      </c>
      <c r="U1155">
        <v>1</v>
      </c>
      <c r="V1155">
        <v>1</v>
      </c>
      <c r="W1155">
        <v>1</v>
      </c>
      <c r="X1155">
        <v>1</v>
      </c>
      <c r="Y1155">
        <v>1</v>
      </c>
      <c r="Z1155">
        <v>1</v>
      </c>
      <c r="AA1155">
        <v>1</v>
      </c>
      <c r="AB1155">
        <v>1</v>
      </c>
      <c r="AC1155">
        <v>1</v>
      </c>
      <c r="AD1155">
        <v>1</v>
      </c>
      <c r="AE1155">
        <v>1</v>
      </c>
      <c r="AF1155">
        <v>1</v>
      </c>
      <c r="AG1155">
        <v>1</v>
      </c>
      <c r="AH1155">
        <v>1</v>
      </c>
      <c r="AI1155">
        <v>1</v>
      </c>
      <c r="AJ1155">
        <v>1</v>
      </c>
      <c r="AK1155">
        <v>1</v>
      </c>
      <c r="AL1155">
        <v>0</v>
      </c>
      <c r="AM1155" s="49" t="e">
        <v>#N/A</v>
      </c>
      <c r="AN1155" s="49" t="e">
        <v>#N/A</v>
      </c>
      <c r="AO1155" s="49" t="e">
        <v>#N/A</v>
      </c>
      <c r="AP1155" s="49" t="e">
        <v>#N/A</v>
      </c>
      <c r="AQ1155" s="49" t="e">
        <v>#N/A</v>
      </c>
      <c r="AR1155" s="49" t="e">
        <v>#N/A</v>
      </c>
      <c r="AS1155" s="49" t="e">
        <v>#N/A</v>
      </c>
      <c r="AT1155" s="49" t="e">
        <v>#N/A</v>
      </c>
    </row>
    <row r="1156" spans="1:46" x14ac:dyDescent="0.25">
      <c r="A1156">
        <v>7</v>
      </c>
      <c r="B1156" t="s">
        <v>493</v>
      </c>
      <c r="C1156" t="s">
        <v>580</v>
      </c>
      <c r="D1156" t="s">
        <v>581</v>
      </c>
      <c r="E1156" t="s">
        <v>620</v>
      </c>
      <c r="F1156" t="s">
        <v>621</v>
      </c>
      <c r="G1156">
        <v>1</v>
      </c>
      <c r="H1156">
        <v>1</v>
      </c>
      <c r="I1156">
        <v>1</v>
      </c>
      <c r="J1156">
        <v>1</v>
      </c>
      <c r="K1156">
        <v>1</v>
      </c>
      <c r="L1156">
        <v>1</v>
      </c>
      <c r="M1156">
        <v>1</v>
      </c>
      <c r="N1156">
        <v>1</v>
      </c>
      <c r="O1156">
        <v>1</v>
      </c>
      <c r="P1156">
        <v>1</v>
      </c>
      <c r="Q1156">
        <v>1</v>
      </c>
      <c r="R1156">
        <v>1</v>
      </c>
      <c r="S1156">
        <v>1</v>
      </c>
      <c r="T1156">
        <v>1</v>
      </c>
      <c r="U1156">
        <v>1</v>
      </c>
      <c r="V1156">
        <v>1</v>
      </c>
      <c r="W1156">
        <v>1</v>
      </c>
      <c r="X1156">
        <v>1</v>
      </c>
      <c r="Y1156">
        <v>1</v>
      </c>
      <c r="Z1156">
        <v>1</v>
      </c>
      <c r="AA1156">
        <v>1</v>
      </c>
      <c r="AB1156">
        <v>1</v>
      </c>
      <c r="AC1156">
        <v>1</v>
      </c>
      <c r="AD1156">
        <v>1</v>
      </c>
      <c r="AE1156">
        <v>1</v>
      </c>
      <c r="AF1156">
        <v>1</v>
      </c>
      <c r="AG1156">
        <v>1</v>
      </c>
      <c r="AH1156">
        <v>1</v>
      </c>
      <c r="AI1156">
        <v>1</v>
      </c>
      <c r="AJ1156">
        <v>1</v>
      </c>
      <c r="AK1156">
        <v>1</v>
      </c>
      <c r="AL1156">
        <v>0</v>
      </c>
      <c r="AM1156" s="49" t="e">
        <v>#N/A</v>
      </c>
      <c r="AN1156" s="49" t="e">
        <v>#N/A</v>
      </c>
      <c r="AO1156" s="49" t="e">
        <v>#N/A</v>
      </c>
      <c r="AP1156" s="49" t="e">
        <v>#N/A</v>
      </c>
      <c r="AQ1156" s="49" t="e">
        <v>#N/A</v>
      </c>
      <c r="AR1156" s="49" t="e">
        <v>#N/A</v>
      </c>
      <c r="AS1156" s="49" t="e">
        <v>#N/A</v>
      </c>
      <c r="AT1156" s="49" t="e">
        <v>#N/A</v>
      </c>
    </row>
    <row r="1157" spans="1:46" x14ac:dyDescent="0.25">
      <c r="A1157">
        <v>7</v>
      </c>
      <c r="B1157" t="s">
        <v>493</v>
      </c>
      <c r="C1157" t="s">
        <v>582</v>
      </c>
      <c r="D1157" t="s">
        <v>583</v>
      </c>
      <c r="E1157" t="s">
        <v>620</v>
      </c>
      <c r="F1157" t="s">
        <v>621</v>
      </c>
      <c r="G1157">
        <v>1</v>
      </c>
      <c r="H1157">
        <v>1</v>
      </c>
      <c r="I1157">
        <v>1</v>
      </c>
      <c r="J1157">
        <v>1</v>
      </c>
      <c r="K1157">
        <v>1</v>
      </c>
      <c r="L1157">
        <v>1</v>
      </c>
      <c r="M1157">
        <v>1</v>
      </c>
      <c r="N1157">
        <v>1</v>
      </c>
      <c r="O1157">
        <v>1</v>
      </c>
      <c r="P1157">
        <v>1</v>
      </c>
      <c r="Q1157">
        <v>1</v>
      </c>
      <c r="R1157">
        <v>1</v>
      </c>
      <c r="S1157">
        <v>1</v>
      </c>
      <c r="T1157">
        <v>1</v>
      </c>
      <c r="U1157">
        <v>1</v>
      </c>
      <c r="V1157">
        <v>1</v>
      </c>
      <c r="W1157">
        <v>1</v>
      </c>
      <c r="X1157">
        <v>1</v>
      </c>
      <c r="Y1157">
        <v>1</v>
      </c>
      <c r="Z1157">
        <v>1</v>
      </c>
      <c r="AA1157">
        <v>1</v>
      </c>
      <c r="AB1157">
        <v>1</v>
      </c>
      <c r="AC1157">
        <v>1</v>
      </c>
      <c r="AD1157">
        <v>1</v>
      </c>
      <c r="AE1157">
        <v>1</v>
      </c>
      <c r="AF1157">
        <v>1</v>
      </c>
      <c r="AG1157">
        <v>1</v>
      </c>
      <c r="AH1157">
        <v>1</v>
      </c>
      <c r="AI1157">
        <v>1</v>
      </c>
      <c r="AJ1157">
        <v>1</v>
      </c>
      <c r="AK1157">
        <v>1</v>
      </c>
      <c r="AL1157">
        <v>0</v>
      </c>
      <c r="AM1157" s="49" t="e">
        <v>#N/A</v>
      </c>
      <c r="AN1157" s="49" t="e">
        <v>#N/A</v>
      </c>
      <c r="AO1157" s="49" t="e">
        <v>#N/A</v>
      </c>
      <c r="AP1157" s="49" t="e">
        <v>#N/A</v>
      </c>
      <c r="AQ1157" s="49" t="e">
        <v>#N/A</v>
      </c>
      <c r="AR1157" s="49" t="e">
        <v>#N/A</v>
      </c>
      <c r="AS1157" s="49" t="e">
        <v>#N/A</v>
      </c>
      <c r="AT1157" s="49" t="e">
        <v>#N/A</v>
      </c>
    </row>
    <row r="1158" spans="1:46" x14ac:dyDescent="0.25">
      <c r="A1158">
        <v>7</v>
      </c>
      <c r="B1158" t="s">
        <v>493</v>
      </c>
      <c r="C1158" t="s">
        <v>584</v>
      </c>
      <c r="D1158" t="s">
        <v>585</v>
      </c>
      <c r="E1158" t="s">
        <v>620</v>
      </c>
      <c r="F1158" t="s">
        <v>621</v>
      </c>
      <c r="G1158">
        <v>1</v>
      </c>
      <c r="H1158">
        <v>1</v>
      </c>
      <c r="I1158">
        <v>1</v>
      </c>
      <c r="J1158">
        <v>1</v>
      </c>
      <c r="K1158">
        <v>1</v>
      </c>
      <c r="L1158">
        <v>1</v>
      </c>
      <c r="M1158">
        <v>1</v>
      </c>
      <c r="N1158">
        <v>1</v>
      </c>
      <c r="O1158">
        <v>1</v>
      </c>
      <c r="P1158">
        <v>1</v>
      </c>
      <c r="Q1158">
        <v>1</v>
      </c>
      <c r="R1158">
        <v>1</v>
      </c>
      <c r="S1158">
        <v>1</v>
      </c>
      <c r="T1158">
        <v>1</v>
      </c>
      <c r="U1158">
        <v>1</v>
      </c>
      <c r="V1158">
        <v>1</v>
      </c>
      <c r="W1158">
        <v>1</v>
      </c>
      <c r="X1158">
        <v>1</v>
      </c>
      <c r="Y1158">
        <v>1</v>
      </c>
      <c r="Z1158">
        <v>1</v>
      </c>
      <c r="AA1158">
        <v>1</v>
      </c>
      <c r="AB1158">
        <v>1</v>
      </c>
      <c r="AC1158">
        <v>1</v>
      </c>
      <c r="AD1158">
        <v>1</v>
      </c>
      <c r="AE1158">
        <v>1</v>
      </c>
      <c r="AF1158">
        <v>1</v>
      </c>
      <c r="AG1158">
        <v>1</v>
      </c>
      <c r="AH1158">
        <v>1</v>
      </c>
      <c r="AI1158">
        <v>1</v>
      </c>
      <c r="AJ1158">
        <v>1</v>
      </c>
      <c r="AK1158">
        <v>1</v>
      </c>
      <c r="AL1158">
        <v>0</v>
      </c>
      <c r="AM1158" s="49" t="e">
        <v>#N/A</v>
      </c>
      <c r="AN1158" s="49" t="e">
        <v>#N/A</v>
      </c>
      <c r="AO1158" s="49" t="e">
        <v>#N/A</v>
      </c>
      <c r="AP1158" s="49" t="e">
        <v>#N/A</v>
      </c>
      <c r="AQ1158" s="49" t="e">
        <v>#N/A</v>
      </c>
      <c r="AR1158" s="49" t="e">
        <v>#N/A</v>
      </c>
      <c r="AS1158" s="49" t="e">
        <v>#N/A</v>
      </c>
      <c r="AT1158" s="49" t="e">
        <v>#N/A</v>
      </c>
    </row>
    <row r="1159" spans="1:46" x14ac:dyDescent="0.25">
      <c r="A1159">
        <v>7</v>
      </c>
      <c r="B1159" t="s">
        <v>292</v>
      </c>
      <c r="C1159" t="s">
        <v>292</v>
      </c>
      <c r="D1159" t="s">
        <v>293</v>
      </c>
      <c r="E1159" t="s">
        <v>620</v>
      </c>
      <c r="F1159" t="s">
        <v>621</v>
      </c>
      <c r="G1159">
        <v>1</v>
      </c>
      <c r="H1159">
        <v>1</v>
      </c>
      <c r="I1159">
        <v>1</v>
      </c>
      <c r="J1159">
        <v>1</v>
      </c>
      <c r="K1159">
        <v>1</v>
      </c>
      <c r="L1159">
        <v>1</v>
      </c>
      <c r="M1159">
        <v>1</v>
      </c>
      <c r="N1159">
        <v>1</v>
      </c>
      <c r="O1159">
        <v>1</v>
      </c>
      <c r="P1159">
        <v>1</v>
      </c>
      <c r="Q1159">
        <v>1</v>
      </c>
      <c r="R1159">
        <v>1</v>
      </c>
      <c r="S1159">
        <v>1</v>
      </c>
      <c r="T1159">
        <v>1</v>
      </c>
      <c r="U1159">
        <v>1</v>
      </c>
      <c r="V1159">
        <v>1</v>
      </c>
      <c r="W1159">
        <v>1</v>
      </c>
      <c r="X1159">
        <v>1</v>
      </c>
      <c r="Y1159">
        <v>1</v>
      </c>
      <c r="Z1159">
        <v>1</v>
      </c>
      <c r="AA1159">
        <v>1</v>
      </c>
      <c r="AB1159">
        <v>1</v>
      </c>
      <c r="AC1159">
        <v>1</v>
      </c>
      <c r="AD1159">
        <v>1</v>
      </c>
      <c r="AE1159">
        <v>1</v>
      </c>
      <c r="AF1159">
        <v>1</v>
      </c>
      <c r="AG1159">
        <v>1</v>
      </c>
      <c r="AH1159">
        <v>1</v>
      </c>
      <c r="AI1159">
        <v>1</v>
      </c>
      <c r="AJ1159">
        <v>1</v>
      </c>
      <c r="AK1159">
        <v>1</v>
      </c>
      <c r="AL1159">
        <v>1</v>
      </c>
      <c r="AM1159" s="49" t="s">
        <v>293</v>
      </c>
      <c r="AN1159" s="49" t="s">
        <v>14</v>
      </c>
      <c r="AO1159" s="49" t="s">
        <v>500</v>
      </c>
      <c r="AP1159" s="49" t="s">
        <v>505</v>
      </c>
      <c r="AQ1159" s="49" t="s">
        <v>13</v>
      </c>
      <c r="AR1159" s="49" t="s">
        <v>495</v>
      </c>
      <c r="AS1159" s="49" t="s">
        <v>488</v>
      </c>
      <c r="AT1159" s="49" t="s">
        <v>489</v>
      </c>
    </row>
    <row r="1160" spans="1:46" x14ac:dyDescent="0.25">
      <c r="A1160">
        <v>7</v>
      </c>
      <c r="B1160" t="s">
        <v>493</v>
      </c>
      <c r="C1160" t="s">
        <v>586</v>
      </c>
      <c r="D1160" t="s">
        <v>587</v>
      </c>
      <c r="E1160" t="s">
        <v>620</v>
      </c>
      <c r="F1160" t="s">
        <v>621</v>
      </c>
      <c r="G1160">
        <v>1</v>
      </c>
      <c r="H1160">
        <v>1</v>
      </c>
      <c r="I1160">
        <v>1</v>
      </c>
      <c r="J1160">
        <v>1</v>
      </c>
      <c r="K1160">
        <v>1</v>
      </c>
      <c r="L1160">
        <v>1</v>
      </c>
      <c r="M1160">
        <v>1</v>
      </c>
      <c r="N1160">
        <v>1</v>
      </c>
      <c r="O1160">
        <v>1</v>
      </c>
      <c r="P1160">
        <v>1</v>
      </c>
      <c r="Q1160">
        <v>1</v>
      </c>
      <c r="R1160">
        <v>1</v>
      </c>
      <c r="S1160">
        <v>1</v>
      </c>
      <c r="T1160">
        <v>1</v>
      </c>
      <c r="U1160">
        <v>1</v>
      </c>
      <c r="V1160">
        <v>1</v>
      </c>
      <c r="W1160">
        <v>1</v>
      </c>
      <c r="X1160">
        <v>1</v>
      </c>
      <c r="Y1160">
        <v>1</v>
      </c>
      <c r="Z1160">
        <v>1</v>
      </c>
      <c r="AA1160">
        <v>1</v>
      </c>
      <c r="AB1160">
        <v>1</v>
      </c>
      <c r="AC1160">
        <v>1</v>
      </c>
      <c r="AD1160">
        <v>1</v>
      </c>
      <c r="AE1160">
        <v>1</v>
      </c>
      <c r="AF1160">
        <v>1</v>
      </c>
      <c r="AG1160">
        <v>1</v>
      </c>
      <c r="AH1160">
        <v>1</v>
      </c>
      <c r="AI1160">
        <v>1</v>
      </c>
      <c r="AJ1160">
        <v>1</v>
      </c>
      <c r="AK1160">
        <v>1</v>
      </c>
      <c r="AL1160">
        <v>1</v>
      </c>
      <c r="AM1160" s="49" t="e">
        <v>#N/A</v>
      </c>
      <c r="AN1160" s="49" t="e">
        <v>#N/A</v>
      </c>
      <c r="AO1160" s="49" t="e">
        <v>#N/A</v>
      </c>
      <c r="AP1160" s="49" t="e">
        <v>#N/A</v>
      </c>
      <c r="AQ1160" s="49" t="e">
        <v>#N/A</v>
      </c>
      <c r="AR1160" s="49" t="e">
        <v>#N/A</v>
      </c>
      <c r="AS1160" s="49" t="e">
        <v>#N/A</v>
      </c>
      <c r="AT1160" s="49" t="e">
        <v>#N/A</v>
      </c>
    </row>
    <row r="1161" spans="1:46" x14ac:dyDescent="0.25">
      <c r="A1161">
        <v>7</v>
      </c>
      <c r="B1161" t="s">
        <v>493</v>
      </c>
      <c r="C1161" t="s">
        <v>588</v>
      </c>
      <c r="D1161" t="s">
        <v>589</v>
      </c>
      <c r="E1161" t="s">
        <v>620</v>
      </c>
      <c r="F1161" t="s">
        <v>621</v>
      </c>
      <c r="G1161">
        <v>1</v>
      </c>
      <c r="H1161">
        <v>1</v>
      </c>
      <c r="I1161">
        <v>1</v>
      </c>
      <c r="J1161">
        <v>1</v>
      </c>
      <c r="K1161">
        <v>1</v>
      </c>
      <c r="L1161">
        <v>1</v>
      </c>
      <c r="M1161">
        <v>1</v>
      </c>
      <c r="N1161">
        <v>1</v>
      </c>
      <c r="O1161">
        <v>1</v>
      </c>
      <c r="P1161">
        <v>1</v>
      </c>
      <c r="Q1161">
        <v>1</v>
      </c>
      <c r="R1161">
        <v>1</v>
      </c>
      <c r="S1161">
        <v>1</v>
      </c>
      <c r="T1161">
        <v>1</v>
      </c>
      <c r="U1161">
        <v>1</v>
      </c>
      <c r="V1161">
        <v>1</v>
      </c>
      <c r="W1161">
        <v>1</v>
      </c>
      <c r="X1161">
        <v>1</v>
      </c>
      <c r="Y1161">
        <v>1</v>
      </c>
      <c r="Z1161">
        <v>1</v>
      </c>
      <c r="AA1161">
        <v>1</v>
      </c>
      <c r="AB1161">
        <v>1</v>
      </c>
      <c r="AC1161">
        <v>1</v>
      </c>
      <c r="AD1161">
        <v>1</v>
      </c>
      <c r="AE1161">
        <v>1</v>
      </c>
      <c r="AF1161">
        <v>1</v>
      </c>
      <c r="AG1161">
        <v>1</v>
      </c>
      <c r="AH1161">
        <v>1</v>
      </c>
      <c r="AI1161">
        <v>1</v>
      </c>
      <c r="AJ1161">
        <v>1</v>
      </c>
      <c r="AK1161">
        <v>1</v>
      </c>
      <c r="AL1161">
        <v>1</v>
      </c>
      <c r="AM1161" s="49" t="e">
        <v>#N/A</v>
      </c>
      <c r="AN1161" s="49" t="e">
        <v>#N/A</v>
      </c>
      <c r="AO1161" s="49" t="e">
        <v>#N/A</v>
      </c>
      <c r="AP1161" s="49" t="e">
        <v>#N/A</v>
      </c>
      <c r="AQ1161" s="49" t="e">
        <v>#N/A</v>
      </c>
      <c r="AR1161" s="49" t="e">
        <v>#N/A</v>
      </c>
      <c r="AS1161" s="49" t="e">
        <v>#N/A</v>
      </c>
      <c r="AT1161" s="49" t="e">
        <v>#N/A</v>
      </c>
    </row>
    <row r="1162" spans="1:46" x14ac:dyDescent="0.25">
      <c r="A1162">
        <v>7</v>
      </c>
      <c r="B1162" t="s">
        <v>493</v>
      </c>
      <c r="C1162" t="s">
        <v>590</v>
      </c>
      <c r="D1162" t="s">
        <v>591</v>
      </c>
      <c r="E1162" t="s">
        <v>620</v>
      </c>
      <c r="F1162" t="s">
        <v>621</v>
      </c>
      <c r="G1162">
        <v>1</v>
      </c>
      <c r="H1162">
        <v>1</v>
      </c>
      <c r="I1162">
        <v>1</v>
      </c>
      <c r="J1162">
        <v>1</v>
      </c>
      <c r="K1162">
        <v>1</v>
      </c>
      <c r="L1162">
        <v>1</v>
      </c>
      <c r="M1162">
        <v>1</v>
      </c>
      <c r="N1162">
        <v>1</v>
      </c>
      <c r="O1162">
        <v>1</v>
      </c>
      <c r="P1162">
        <v>1</v>
      </c>
      <c r="Q1162">
        <v>1</v>
      </c>
      <c r="R1162">
        <v>1</v>
      </c>
      <c r="S1162">
        <v>1</v>
      </c>
      <c r="T1162">
        <v>1</v>
      </c>
      <c r="U1162">
        <v>1</v>
      </c>
      <c r="V1162">
        <v>1</v>
      </c>
      <c r="W1162">
        <v>1</v>
      </c>
      <c r="X1162">
        <v>1</v>
      </c>
      <c r="Y1162">
        <v>1</v>
      </c>
      <c r="Z1162">
        <v>1</v>
      </c>
      <c r="AA1162">
        <v>1</v>
      </c>
      <c r="AB1162">
        <v>1</v>
      </c>
      <c r="AC1162">
        <v>1</v>
      </c>
      <c r="AD1162">
        <v>1</v>
      </c>
      <c r="AE1162">
        <v>1</v>
      </c>
      <c r="AF1162">
        <v>1</v>
      </c>
      <c r="AG1162">
        <v>1</v>
      </c>
      <c r="AH1162">
        <v>1</v>
      </c>
      <c r="AI1162">
        <v>1</v>
      </c>
      <c r="AJ1162">
        <v>1</v>
      </c>
      <c r="AK1162">
        <v>1</v>
      </c>
      <c r="AL1162">
        <v>1</v>
      </c>
      <c r="AM1162" s="49" t="e">
        <v>#N/A</v>
      </c>
      <c r="AN1162" s="49" t="e">
        <v>#N/A</v>
      </c>
      <c r="AO1162" s="49" t="e">
        <v>#N/A</v>
      </c>
      <c r="AP1162" s="49" t="e">
        <v>#N/A</v>
      </c>
      <c r="AQ1162" s="49" t="e">
        <v>#N/A</v>
      </c>
      <c r="AR1162" s="49" t="e">
        <v>#N/A</v>
      </c>
      <c r="AS1162" s="49" t="e">
        <v>#N/A</v>
      </c>
      <c r="AT1162" s="49" t="e">
        <v>#N/A</v>
      </c>
    </row>
    <row r="1163" spans="1:46" x14ac:dyDescent="0.25">
      <c r="A1163">
        <v>7</v>
      </c>
      <c r="B1163" t="s">
        <v>493</v>
      </c>
      <c r="C1163" t="s">
        <v>592</v>
      </c>
      <c r="D1163" t="s">
        <v>593</v>
      </c>
      <c r="E1163" t="s">
        <v>620</v>
      </c>
      <c r="F1163" t="s">
        <v>621</v>
      </c>
      <c r="G1163">
        <v>1</v>
      </c>
      <c r="H1163">
        <v>1</v>
      </c>
      <c r="I1163">
        <v>1</v>
      </c>
      <c r="J1163">
        <v>1</v>
      </c>
      <c r="K1163">
        <v>1</v>
      </c>
      <c r="L1163">
        <v>1</v>
      </c>
      <c r="M1163">
        <v>1</v>
      </c>
      <c r="N1163">
        <v>1</v>
      </c>
      <c r="O1163">
        <v>1</v>
      </c>
      <c r="P1163">
        <v>1</v>
      </c>
      <c r="Q1163">
        <v>1</v>
      </c>
      <c r="R1163">
        <v>1</v>
      </c>
      <c r="S1163">
        <v>1</v>
      </c>
      <c r="T1163">
        <v>1</v>
      </c>
      <c r="U1163">
        <v>1</v>
      </c>
      <c r="V1163">
        <v>1</v>
      </c>
      <c r="W1163">
        <v>1</v>
      </c>
      <c r="X1163">
        <v>1</v>
      </c>
      <c r="Y1163">
        <v>1</v>
      </c>
      <c r="Z1163">
        <v>1</v>
      </c>
      <c r="AA1163">
        <v>1</v>
      </c>
      <c r="AB1163">
        <v>1</v>
      </c>
      <c r="AC1163">
        <v>1</v>
      </c>
      <c r="AD1163">
        <v>1</v>
      </c>
      <c r="AE1163">
        <v>1</v>
      </c>
      <c r="AF1163">
        <v>1</v>
      </c>
      <c r="AG1163">
        <v>1</v>
      </c>
      <c r="AH1163">
        <v>1</v>
      </c>
      <c r="AI1163">
        <v>1</v>
      </c>
      <c r="AJ1163">
        <v>1</v>
      </c>
      <c r="AK1163">
        <v>1</v>
      </c>
      <c r="AL1163">
        <v>1</v>
      </c>
      <c r="AM1163" s="49" t="e">
        <v>#N/A</v>
      </c>
      <c r="AN1163" s="49" t="e">
        <v>#N/A</v>
      </c>
      <c r="AO1163" s="49" t="e">
        <v>#N/A</v>
      </c>
      <c r="AP1163" s="49" t="e">
        <v>#N/A</v>
      </c>
      <c r="AQ1163" s="49" t="e">
        <v>#N/A</v>
      </c>
      <c r="AR1163" s="49" t="e">
        <v>#N/A</v>
      </c>
      <c r="AS1163" s="49" t="e">
        <v>#N/A</v>
      </c>
      <c r="AT1163" s="49" t="e">
        <v>#N/A</v>
      </c>
    </row>
    <row r="1164" spans="1:46" x14ac:dyDescent="0.25">
      <c r="A1164">
        <v>7</v>
      </c>
      <c r="B1164" t="s">
        <v>300</v>
      </c>
      <c r="C1164" t="s">
        <v>300</v>
      </c>
      <c r="D1164" t="s">
        <v>423</v>
      </c>
      <c r="E1164" t="s">
        <v>620</v>
      </c>
      <c r="F1164" t="s">
        <v>621</v>
      </c>
      <c r="G1164">
        <v>1</v>
      </c>
      <c r="H1164">
        <v>1</v>
      </c>
      <c r="I1164">
        <v>1</v>
      </c>
      <c r="J1164">
        <v>1</v>
      </c>
      <c r="K1164">
        <v>1</v>
      </c>
      <c r="L1164">
        <v>1</v>
      </c>
      <c r="M1164">
        <v>1</v>
      </c>
      <c r="N1164">
        <v>1</v>
      </c>
      <c r="O1164">
        <v>1</v>
      </c>
      <c r="P1164">
        <v>1</v>
      </c>
      <c r="Q1164">
        <v>1</v>
      </c>
      <c r="R1164">
        <v>1</v>
      </c>
      <c r="S1164">
        <v>1</v>
      </c>
      <c r="T1164">
        <v>1</v>
      </c>
      <c r="U1164">
        <v>1</v>
      </c>
      <c r="V1164">
        <v>1</v>
      </c>
      <c r="W1164">
        <v>1</v>
      </c>
      <c r="X1164">
        <v>1</v>
      </c>
      <c r="Y1164">
        <v>1</v>
      </c>
      <c r="Z1164">
        <v>1</v>
      </c>
      <c r="AA1164">
        <v>1</v>
      </c>
      <c r="AB1164">
        <v>1</v>
      </c>
      <c r="AC1164">
        <v>1</v>
      </c>
      <c r="AD1164">
        <v>1</v>
      </c>
      <c r="AE1164">
        <v>1</v>
      </c>
      <c r="AF1164">
        <v>1</v>
      </c>
      <c r="AG1164">
        <v>1</v>
      </c>
      <c r="AH1164">
        <v>1</v>
      </c>
      <c r="AI1164">
        <v>1</v>
      </c>
      <c r="AJ1164">
        <v>1</v>
      </c>
      <c r="AK1164">
        <v>1</v>
      </c>
      <c r="AL1164">
        <v>0</v>
      </c>
      <c r="AM1164" s="49" t="s">
        <v>423</v>
      </c>
      <c r="AN1164" s="49" t="s">
        <v>14</v>
      </c>
      <c r="AO1164" s="49" t="s">
        <v>485</v>
      </c>
      <c r="AP1164" s="49" t="s">
        <v>505</v>
      </c>
      <c r="AQ1164" s="49" t="s">
        <v>13</v>
      </c>
      <c r="AR1164" s="49" t="s">
        <v>495</v>
      </c>
      <c r="AS1164" s="49" t="s">
        <v>496</v>
      </c>
      <c r="AT1164" s="49" t="s">
        <v>497</v>
      </c>
    </row>
    <row r="1165" spans="1:46" x14ac:dyDescent="0.25">
      <c r="A1165">
        <v>7</v>
      </c>
      <c r="B1165" t="s">
        <v>493</v>
      </c>
      <c r="C1165" t="s">
        <v>594</v>
      </c>
      <c r="D1165" t="s">
        <v>595</v>
      </c>
      <c r="E1165" t="s">
        <v>620</v>
      </c>
      <c r="F1165" t="s">
        <v>621</v>
      </c>
      <c r="G1165">
        <v>1</v>
      </c>
      <c r="H1165">
        <v>1</v>
      </c>
      <c r="I1165">
        <v>1</v>
      </c>
      <c r="J1165">
        <v>1</v>
      </c>
      <c r="K1165">
        <v>1</v>
      </c>
      <c r="L1165">
        <v>1</v>
      </c>
      <c r="M1165">
        <v>1</v>
      </c>
      <c r="N1165">
        <v>1</v>
      </c>
      <c r="O1165">
        <v>1</v>
      </c>
      <c r="P1165">
        <v>1</v>
      </c>
      <c r="Q1165">
        <v>1</v>
      </c>
      <c r="R1165">
        <v>1</v>
      </c>
      <c r="S1165">
        <v>1</v>
      </c>
      <c r="T1165">
        <v>1</v>
      </c>
      <c r="U1165">
        <v>1</v>
      </c>
      <c r="V1165">
        <v>1</v>
      </c>
      <c r="W1165">
        <v>1</v>
      </c>
      <c r="X1165">
        <v>1</v>
      </c>
      <c r="Y1165">
        <v>1</v>
      </c>
      <c r="Z1165">
        <v>1</v>
      </c>
      <c r="AA1165">
        <v>1</v>
      </c>
      <c r="AB1165">
        <v>1</v>
      </c>
      <c r="AC1165">
        <v>1</v>
      </c>
      <c r="AD1165">
        <v>1</v>
      </c>
      <c r="AE1165">
        <v>1</v>
      </c>
      <c r="AF1165">
        <v>1</v>
      </c>
      <c r="AG1165">
        <v>1</v>
      </c>
      <c r="AH1165">
        <v>1</v>
      </c>
      <c r="AI1165">
        <v>1</v>
      </c>
      <c r="AJ1165">
        <v>1</v>
      </c>
      <c r="AK1165">
        <v>1</v>
      </c>
      <c r="AL1165">
        <v>0</v>
      </c>
      <c r="AM1165" s="49" t="e">
        <v>#N/A</v>
      </c>
      <c r="AN1165" s="49" t="e">
        <v>#N/A</v>
      </c>
      <c r="AO1165" s="49" t="e">
        <v>#N/A</v>
      </c>
      <c r="AP1165" s="49" t="e">
        <v>#N/A</v>
      </c>
      <c r="AQ1165" s="49" t="e">
        <v>#N/A</v>
      </c>
      <c r="AR1165" s="49" t="e">
        <v>#N/A</v>
      </c>
      <c r="AS1165" s="49" t="e">
        <v>#N/A</v>
      </c>
      <c r="AT1165" s="49" t="e">
        <v>#N/A</v>
      </c>
    </row>
    <row r="1166" spans="1:46" x14ac:dyDescent="0.25">
      <c r="A1166">
        <v>7</v>
      </c>
      <c r="B1166" t="s">
        <v>493</v>
      </c>
      <c r="C1166" t="s">
        <v>596</v>
      </c>
      <c r="D1166" t="s">
        <v>597</v>
      </c>
      <c r="E1166" t="s">
        <v>620</v>
      </c>
      <c r="F1166" t="s">
        <v>621</v>
      </c>
      <c r="G1166">
        <v>1</v>
      </c>
      <c r="H1166">
        <v>1</v>
      </c>
      <c r="I1166">
        <v>1</v>
      </c>
      <c r="J1166">
        <v>1</v>
      </c>
      <c r="K1166">
        <v>1</v>
      </c>
      <c r="L1166">
        <v>1</v>
      </c>
      <c r="M1166">
        <v>1</v>
      </c>
      <c r="N1166">
        <v>1</v>
      </c>
      <c r="O1166">
        <v>1</v>
      </c>
      <c r="P1166">
        <v>1</v>
      </c>
      <c r="Q1166">
        <v>1</v>
      </c>
      <c r="R1166">
        <v>1</v>
      </c>
      <c r="S1166">
        <v>1</v>
      </c>
      <c r="T1166">
        <v>1</v>
      </c>
      <c r="U1166">
        <v>1</v>
      </c>
      <c r="V1166">
        <v>1</v>
      </c>
      <c r="W1166">
        <v>1</v>
      </c>
      <c r="X1166">
        <v>1</v>
      </c>
      <c r="Y1166">
        <v>1</v>
      </c>
      <c r="Z1166">
        <v>1</v>
      </c>
      <c r="AA1166">
        <v>1</v>
      </c>
      <c r="AB1166">
        <v>1</v>
      </c>
      <c r="AC1166">
        <v>1</v>
      </c>
      <c r="AD1166">
        <v>1</v>
      </c>
      <c r="AE1166">
        <v>1</v>
      </c>
      <c r="AF1166">
        <v>1</v>
      </c>
      <c r="AG1166">
        <v>1</v>
      </c>
      <c r="AH1166">
        <v>1</v>
      </c>
      <c r="AI1166">
        <v>1</v>
      </c>
      <c r="AJ1166">
        <v>1</v>
      </c>
      <c r="AK1166">
        <v>1</v>
      </c>
      <c r="AL1166">
        <v>0</v>
      </c>
      <c r="AM1166" s="49" t="e">
        <v>#N/A</v>
      </c>
      <c r="AN1166" s="49" t="e">
        <v>#N/A</v>
      </c>
      <c r="AO1166" s="49" t="e">
        <v>#N/A</v>
      </c>
      <c r="AP1166" s="49" t="e">
        <v>#N/A</v>
      </c>
      <c r="AQ1166" s="49" t="e">
        <v>#N/A</v>
      </c>
      <c r="AR1166" s="49" t="e">
        <v>#N/A</v>
      </c>
      <c r="AS1166" s="49" t="e">
        <v>#N/A</v>
      </c>
      <c r="AT1166" s="49" t="e">
        <v>#N/A</v>
      </c>
    </row>
    <row r="1167" spans="1:46" x14ac:dyDescent="0.25">
      <c r="A1167">
        <v>7</v>
      </c>
      <c r="B1167" t="s">
        <v>493</v>
      </c>
      <c r="C1167" t="s">
        <v>598</v>
      </c>
      <c r="D1167" t="s">
        <v>599</v>
      </c>
      <c r="E1167" t="s">
        <v>620</v>
      </c>
      <c r="F1167" t="s">
        <v>621</v>
      </c>
      <c r="G1167">
        <v>1</v>
      </c>
      <c r="H1167">
        <v>1</v>
      </c>
      <c r="I1167">
        <v>1</v>
      </c>
      <c r="J1167">
        <v>1</v>
      </c>
      <c r="K1167">
        <v>1</v>
      </c>
      <c r="L1167">
        <v>1</v>
      </c>
      <c r="M1167">
        <v>1</v>
      </c>
      <c r="N1167">
        <v>1</v>
      </c>
      <c r="O1167">
        <v>1</v>
      </c>
      <c r="P1167">
        <v>1</v>
      </c>
      <c r="Q1167">
        <v>1</v>
      </c>
      <c r="R1167">
        <v>1</v>
      </c>
      <c r="S1167">
        <v>1</v>
      </c>
      <c r="T1167">
        <v>1</v>
      </c>
      <c r="U1167">
        <v>1</v>
      </c>
      <c r="V1167">
        <v>1</v>
      </c>
      <c r="W1167">
        <v>1</v>
      </c>
      <c r="X1167">
        <v>1</v>
      </c>
      <c r="Y1167">
        <v>1</v>
      </c>
      <c r="Z1167">
        <v>1</v>
      </c>
      <c r="AA1167">
        <v>1</v>
      </c>
      <c r="AB1167">
        <v>1</v>
      </c>
      <c r="AC1167">
        <v>1</v>
      </c>
      <c r="AD1167">
        <v>1</v>
      </c>
      <c r="AE1167">
        <v>1</v>
      </c>
      <c r="AF1167">
        <v>1</v>
      </c>
      <c r="AG1167">
        <v>1</v>
      </c>
      <c r="AH1167">
        <v>1</v>
      </c>
      <c r="AI1167">
        <v>1</v>
      </c>
      <c r="AJ1167">
        <v>1</v>
      </c>
      <c r="AK1167">
        <v>1</v>
      </c>
      <c r="AL1167">
        <v>0</v>
      </c>
      <c r="AM1167" s="49" t="e">
        <v>#N/A</v>
      </c>
      <c r="AN1167" s="49" t="e">
        <v>#N/A</v>
      </c>
      <c r="AO1167" s="49" t="e">
        <v>#N/A</v>
      </c>
      <c r="AP1167" s="49" t="e">
        <v>#N/A</v>
      </c>
      <c r="AQ1167" s="49" t="e">
        <v>#N/A</v>
      </c>
      <c r="AR1167" s="49" t="e">
        <v>#N/A</v>
      </c>
      <c r="AS1167" s="49" t="e">
        <v>#N/A</v>
      </c>
      <c r="AT1167" s="49" t="e">
        <v>#N/A</v>
      </c>
    </row>
    <row r="1168" spans="1:46" x14ac:dyDescent="0.25">
      <c r="A1168">
        <v>7</v>
      </c>
      <c r="B1168" t="s">
        <v>301</v>
      </c>
      <c r="C1168" t="s">
        <v>301</v>
      </c>
      <c r="D1168" t="s">
        <v>302</v>
      </c>
      <c r="E1168" t="s">
        <v>620</v>
      </c>
      <c r="F1168" t="s">
        <v>621</v>
      </c>
      <c r="G1168">
        <v>1</v>
      </c>
      <c r="H1168">
        <v>1</v>
      </c>
      <c r="I1168">
        <v>1</v>
      </c>
      <c r="J1168">
        <v>1</v>
      </c>
      <c r="K1168">
        <v>1</v>
      </c>
      <c r="L1168">
        <v>1</v>
      </c>
      <c r="M1168">
        <v>1</v>
      </c>
      <c r="N1168">
        <v>1</v>
      </c>
      <c r="O1168">
        <v>1</v>
      </c>
      <c r="P1168">
        <v>1</v>
      </c>
      <c r="Q1168">
        <v>1</v>
      </c>
      <c r="R1168">
        <v>1</v>
      </c>
      <c r="S1168">
        <v>1</v>
      </c>
      <c r="T1168">
        <v>1</v>
      </c>
      <c r="U1168">
        <v>1</v>
      </c>
      <c r="V1168">
        <v>1</v>
      </c>
      <c r="W1168">
        <v>1</v>
      </c>
      <c r="X1168">
        <v>1</v>
      </c>
      <c r="Y1168">
        <v>1</v>
      </c>
      <c r="Z1168">
        <v>1</v>
      </c>
      <c r="AA1168">
        <v>1</v>
      </c>
      <c r="AB1168">
        <v>1</v>
      </c>
      <c r="AC1168">
        <v>1</v>
      </c>
      <c r="AD1168">
        <v>1</v>
      </c>
      <c r="AE1168">
        <v>1</v>
      </c>
      <c r="AF1168">
        <v>1</v>
      </c>
      <c r="AG1168">
        <v>1</v>
      </c>
      <c r="AH1168">
        <v>1</v>
      </c>
      <c r="AI1168">
        <v>1</v>
      </c>
      <c r="AJ1168">
        <v>1</v>
      </c>
      <c r="AK1168">
        <v>1</v>
      </c>
      <c r="AL1168">
        <v>0</v>
      </c>
      <c r="AM1168" s="49" t="s">
        <v>302</v>
      </c>
      <c r="AN1168" s="49" t="s">
        <v>14</v>
      </c>
      <c r="AO1168" s="49" t="s">
        <v>485</v>
      </c>
      <c r="AP1168" s="49" t="s">
        <v>494</v>
      </c>
      <c r="AQ1168" s="49" t="s">
        <v>11</v>
      </c>
      <c r="AR1168" s="49" t="s">
        <v>487</v>
      </c>
      <c r="AS1168" s="49" t="s">
        <v>488</v>
      </c>
      <c r="AT1168" s="49" t="s">
        <v>489</v>
      </c>
    </row>
    <row r="1169" spans="1:46" x14ac:dyDescent="0.25">
      <c r="A1169">
        <v>7</v>
      </c>
      <c r="B1169" t="s">
        <v>303</v>
      </c>
      <c r="C1169" t="s">
        <v>303</v>
      </c>
      <c r="D1169" t="s">
        <v>304</v>
      </c>
      <c r="E1169" t="s">
        <v>620</v>
      </c>
      <c r="F1169" t="s">
        <v>621</v>
      </c>
      <c r="G1169">
        <v>1</v>
      </c>
      <c r="H1169">
        <v>1</v>
      </c>
      <c r="I1169">
        <v>1</v>
      </c>
      <c r="J1169">
        <v>1</v>
      </c>
      <c r="K1169">
        <v>1</v>
      </c>
      <c r="L1169">
        <v>1</v>
      </c>
      <c r="M1169">
        <v>1</v>
      </c>
      <c r="N1169">
        <v>1</v>
      </c>
      <c r="O1169">
        <v>1</v>
      </c>
      <c r="P1169">
        <v>1</v>
      </c>
      <c r="Q1169">
        <v>1</v>
      </c>
      <c r="R1169">
        <v>1</v>
      </c>
      <c r="S1169">
        <v>1</v>
      </c>
      <c r="T1169">
        <v>1</v>
      </c>
      <c r="U1169">
        <v>1</v>
      </c>
      <c r="V1169">
        <v>1</v>
      </c>
      <c r="W1169">
        <v>1</v>
      </c>
      <c r="X1169">
        <v>1</v>
      </c>
      <c r="Y1169">
        <v>1</v>
      </c>
      <c r="Z1169">
        <v>1</v>
      </c>
      <c r="AA1169">
        <v>1</v>
      </c>
      <c r="AB1169">
        <v>1</v>
      </c>
      <c r="AC1169">
        <v>1</v>
      </c>
      <c r="AD1169">
        <v>1</v>
      </c>
      <c r="AE1169">
        <v>1</v>
      </c>
      <c r="AF1169">
        <v>1</v>
      </c>
      <c r="AG1169">
        <v>1</v>
      </c>
      <c r="AH1169">
        <v>1</v>
      </c>
      <c r="AI1169">
        <v>1</v>
      </c>
      <c r="AJ1169">
        <v>1</v>
      </c>
      <c r="AK1169">
        <v>1</v>
      </c>
      <c r="AL1169">
        <v>0</v>
      </c>
      <c r="AM1169" s="49" t="s">
        <v>304</v>
      </c>
      <c r="AN1169" s="49" t="s">
        <v>14</v>
      </c>
      <c r="AO1169" s="49" t="s">
        <v>507</v>
      </c>
      <c r="AP1169" s="49" t="s">
        <v>501</v>
      </c>
      <c r="AQ1169" s="49" t="s">
        <v>10</v>
      </c>
      <c r="AR1169" s="49" t="s">
        <v>487</v>
      </c>
      <c r="AS1169" s="49" t="s">
        <v>488</v>
      </c>
      <c r="AT1169" s="49" t="s">
        <v>489</v>
      </c>
    </row>
    <row r="1170" spans="1:46" x14ac:dyDescent="0.25">
      <c r="A1170">
        <v>7</v>
      </c>
      <c r="B1170" t="s">
        <v>319</v>
      </c>
      <c r="C1170" t="s">
        <v>319</v>
      </c>
      <c r="D1170" t="s">
        <v>320</v>
      </c>
      <c r="E1170" t="s">
        <v>620</v>
      </c>
      <c r="F1170" t="s">
        <v>621</v>
      </c>
      <c r="G1170">
        <v>1</v>
      </c>
      <c r="H1170">
        <v>1</v>
      </c>
      <c r="I1170">
        <v>1</v>
      </c>
      <c r="J1170">
        <v>1</v>
      </c>
      <c r="K1170">
        <v>1</v>
      </c>
      <c r="L1170">
        <v>1</v>
      </c>
      <c r="M1170">
        <v>1</v>
      </c>
      <c r="N1170">
        <v>1</v>
      </c>
      <c r="O1170">
        <v>1</v>
      </c>
      <c r="P1170">
        <v>1</v>
      </c>
      <c r="Q1170">
        <v>1</v>
      </c>
      <c r="R1170">
        <v>1</v>
      </c>
      <c r="S1170">
        <v>1</v>
      </c>
      <c r="T1170">
        <v>1</v>
      </c>
      <c r="U1170">
        <v>1</v>
      </c>
      <c r="V1170">
        <v>1</v>
      </c>
      <c r="W1170">
        <v>1</v>
      </c>
      <c r="X1170">
        <v>1</v>
      </c>
      <c r="Y1170">
        <v>1</v>
      </c>
      <c r="Z1170">
        <v>1</v>
      </c>
      <c r="AA1170">
        <v>1</v>
      </c>
      <c r="AB1170">
        <v>1</v>
      </c>
      <c r="AC1170">
        <v>1</v>
      </c>
      <c r="AD1170">
        <v>1</v>
      </c>
      <c r="AE1170">
        <v>1</v>
      </c>
      <c r="AF1170">
        <v>1</v>
      </c>
      <c r="AG1170">
        <v>1</v>
      </c>
      <c r="AH1170">
        <v>1</v>
      </c>
      <c r="AI1170">
        <v>1</v>
      </c>
      <c r="AJ1170">
        <v>1</v>
      </c>
      <c r="AK1170">
        <v>1</v>
      </c>
      <c r="AL1170">
        <v>0</v>
      </c>
      <c r="AM1170" s="49" t="s">
        <v>320</v>
      </c>
      <c r="AN1170" s="49" t="s">
        <v>14</v>
      </c>
      <c r="AO1170" s="49" t="s">
        <v>506</v>
      </c>
      <c r="AP1170" s="49" t="s">
        <v>501</v>
      </c>
      <c r="AQ1170" s="49" t="s">
        <v>10</v>
      </c>
      <c r="AR1170" s="49" t="s">
        <v>487</v>
      </c>
      <c r="AS1170" s="49" t="s">
        <v>488</v>
      </c>
      <c r="AT1170" s="49" t="s">
        <v>489</v>
      </c>
    </row>
    <row r="1171" spans="1:46" x14ac:dyDescent="0.25">
      <c r="A1171">
        <v>7</v>
      </c>
      <c r="B1171" t="s">
        <v>115</v>
      </c>
      <c r="C1171" t="s">
        <v>115</v>
      </c>
      <c r="D1171" t="s">
        <v>600</v>
      </c>
      <c r="E1171" t="s">
        <v>620</v>
      </c>
      <c r="F1171" t="s">
        <v>621</v>
      </c>
      <c r="G1171">
        <v>1</v>
      </c>
      <c r="H1171">
        <v>1</v>
      </c>
      <c r="I1171">
        <v>1</v>
      </c>
      <c r="J1171">
        <v>1</v>
      </c>
      <c r="K1171">
        <v>1</v>
      </c>
      <c r="L1171">
        <v>1</v>
      </c>
      <c r="M1171">
        <v>1</v>
      </c>
      <c r="N1171">
        <v>1</v>
      </c>
      <c r="O1171">
        <v>1</v>
      </c>
      <c r="P1171">
        <v>1</v>
      </c>
      <c r="Q1171">
        <v>1</v>
      </c>
      <c r="R1171">
        <v>1</v>
      </c>
      <c r="S1171">
        <v>1</v>
      </c>
      <c r="T1171">
        <v>1</v>
      </c>
      <c r="U1171">
        <v>1</v>
      </c>
      <c r="V1171">
        <v>1</v>
      </c>
      <c r="W1171">
        <v>1</v>
      </c>
      <c r="X1171">
        <v>1</v>
      </c>
      <c r="Y1171">
        <v>1</v>
      </c>
      <c r="Z1171">
        <v>1</v>
      </c>
      <c r="AA1171">
        <v>1</v>
      </c>
      <c r="AB1171">
        <v>1</v>
      </c>
      <c r="AC1171">
        <v>1</v>
      </c>
      <c r="AD1171">
        <v>1</v>
      </c>
      <c r="AE1171">
        <v>1</v>
      </c>
      <c r="AF1171">
        <v>1</v>
      </c>
      <c r="AG1171">
        <v>1</v>
      </c>
      <c r="AH1171">
        <v>1</v>
      </c>
      <c r="AI1171">
        <v>1</v>
      </c>
      <c r="AJ1171">
        <v>1</v>
      </c>
      <c r="AK1171">
        <v>1</v>
      </c>
      <c r="AL1171">
        <v>0</v>
      </c>
      <c r="AM1171" s="49" t="s">
        <v>116</v>
      </c>
      <c r="AN1171" s="49" t="s">
        <v>14</v>
      </c>
      <c r="AO1171" s="49" t="s">
        <v>485</v>
      </c>
      <c r="AP1171" s="49" t="s">
        <v>501</v>
      </c>
      <c r="AQ1171" s="49" t="s">
        <v>11</v>
      </c>
      <c r="AR1171" s="49" t="s">
        <v>487</v>
      </c>
      <c r="AS1171" s="49" t="s">
        <v>488</v>
      </c>
      <c r="AT1171" s="49" t="s">
        <v>489</v>
      </c>
    </row>
    <row r="1172" spans="1:46" x14ac:dyDescent="0.25">
      <c r="A1172">
        <v>7</v>
      </c>
      <c r="B1172" t="s">
        <v>305</v>
      </c>
      <c r="C1172" t="s">
        <v>305</v>
      </c>
      <c r="D1172" t="s">
        <v>306</v>
      </c>
      <c r="E1172" t="s">
        <v>620</v>
      </c>
      <c r="F1172" t="s">
        <v>621</v>
      </c>
      <c r="G1172">
        <v>1</v>
      </c>
      <c r="H1172">
        <v>1</v>
      </c>
      <c r="I1172">
        <v>1</v>
      </c>
      <c r="J1172">
        <v>1</v>
      </c>
      <c r="K1172">
        <v>1</v>
      </c>
      <c r="L1172">
        <v>1</v>
      </c>
      <c r="M1172">
        <v>1</v>
      </c>
      <c r="N1172">
        <v>1</v>
      </c>
      <c r="O1172">
        <v>1</v>
      </c>
      <c r="P1172">
        <v>1</v>
      </c>
      <c r="Q1172">
        <v>1</v>
      </c>
      <c r="R1172">
        <v>1</v>
      </c>
      <c r="S1172">
        <v>1</v>
      </c>
      <c r="T1172">
        <v>1</v>
      </c>
      <c r="U1172">
        <v>1</v>
      </c>
      <c r="V1172">
        <v>1</v>
      </c>
      <c r="W1172">
        <v>1</v>
      </c>
      <c r="X1172">
        <v>1</v>
      </c>
      <c r="Y1172">
        <v>1</v>
      </c>
      <c r="Z1172">
        <v>1</v>
      </c>
      <c r="AA1172">
        <v>1</v>
      </c>
      <c r="AB1172">
        <v>1</v>
      </c>
      <c r="AC1172">
        <v>1</v>
      </c>
      <c r="AD1172">
        <v>1</v>
      </c>
      <c r="AE1172">
        <v>1</v>
      </c>
      <c r="AF1172">
        <v>1</v>
      </c>
      <c r="AG1172">
        <v>1</v>
      </c>
      <c r="AH1172">
        <v>1</v>
      </c>
      <c r="AI1172">
        <v>1</v>
      </c>
      <c r="AJ1172">
        <v>1</v>
      </c>
      <c r="AK1172">
        <v>1</v>
      </c>
      <c r="AL1172">
        <v>0</v>
      </c>
      <c r="AM1172" s="49" t="s">
        <v>306</v>
      </c>
      <c r="AN1172" s="49" t="s">
        <v>14</v>
      </c>
      <c r="AO1172" s="49" t="s">
        <v>506</v>
      </c>
      <c r="AP1172" s="49" t="s">
        <v>501</v>
      </c>
      <c r="AQ1172" s="49" t="s">
        <v>10</v>
      </c>
      <c r="AR1172" s="49" t="s">
        <v>487</v>
      </c>
      <c r="AS1172" s="49" t="s">
        <v>488</v>
      </c>
      <c r="AT1172" s="49" t="s">
        <v>489</v>
      </c>
    </row>
    <row r="1173" spans="1:46" x14ac:dyDescent="0.25">
      <c r="A1173">
        <v>7</v>
      </c>
      <c r="B1173" t="s">
        <v>307</v>
      </c>
      <c r="C1173" t="s">
        <v>307</v>
      </c>
      <c r="D1173" t="s">
        <v>308</v>
      </c>
      <c r="E1173" t="s">
        <v>620</v>
      </c>
      <c r="F1173" t="s">
        <v>621</v>
      </c>
      <c r="G1173">
        <v>1</v>
      </c>
      <c r="H1173">
        <v>1</v>
      </c>
      <c r="I1173">
        <v>1</v>
      </c>
      <c r="J1173">
        <v>1</v>
      </c>
      <c r="K1173">
        <v>1</v>
      </c>
      <c r="L1173">
        <v>1</v>
      </c>
      <c r="M1173">
        <v>1</v>
      </c>
      <c r="N1173">
        <v>1</v>
      </c>
      <c r="O1173">
        <v>1</v>
      </c>
      <c r="P1173">
        <v>1</v>
      </c>
      <c r="Q1173">
        <v>1</v>
      </c>
      <c r="R1173">
        <v>1</v>
      </c>
      <c r="S1173">
        <v>1</v>
      </c>
      <c r="T1173">
        <v>1</v>
      </c>
      <c r="U1173">
        <v>1</v>
      </c>
      <c r="V1173">
        <v>1</v>
      </c>
      <c r="W1173">
        <v>1</v>
      </c>
      <c r="X1173">
        <v>1</v>
      </c>
      <c r="Y1173">
        <v>1</v>
      </c>
      <c r="Z1173">
        <v>1</v>
      </c>
      <c r="AA1173">
        <v>1</v>
      </c>
      <c r="AB1173">
        <v>1</v>
      </c>
      <c r="AC1173">
        <v>1</v>
      </c>
      <c r="AD1173">
        <v>1</v>
      </c>
      <c r="AE1173">
        <v>1</v>
      </c>
      <c r="AF1173">
        <v>1</v>
      </c>
      <c r="AG1173">
        <v>1</v>
      </c>
      <c r="AH1173">
        <v>1</v>
      </c>
      <c r="AI1173">
        <v>1</v>
      </c>
      <c r="AJ1173">
        <v>1</v>
      </c>
      <c r="AK1173">
        <v>1</v>
      </c>
      <c r="AL1173">
        <v>0</v>
      </c>
      <c r="AM1173" s="49" t="s">
        <v>308</v>
      </c>
      <c r="AN1173" s="49" t="s">
        <v>14</v>
      </c>
      <c r="AO1173" s="49" t="s">
        <v>485</v>
      </c>
      <c r="AP1173" s="49" t="s">
        <v>494</v>
      </c>
      <c r="AQ1173" s="49" t="s">
        <v>11</v>
      </c>
      <c r="AR1173" s="49" t="s">
        <v>487</v>
      </c>
      <c r="AS1173" s="49" t="s">
        <v>488</v>
      </c>
      <c r="AT1173" s="49" t="s">
        <v>489</v>
      </c>
    </row>
    <row r="1174" spans="1:46" x14ac:dyDescent="0.25">
      <c r="A1174">
        <v>7</v>
      </c>
      <c r="B1174" t="s">
        <v>313</v>
      </c>
      <c r="C1174" t="s">
        <v>313</v>
      </c>
      <c r="D1174" t="s">
        <v>314</v>
      </c>
      <c r="E1174" t="s">
        <v>620</v>
      </c>
      <c r="F1174" t="s">
        <v>621</v>
      </c>
      <c r="G1174">
        <v>1</v>
      </c>
      <c r="H1174">
        <v>1</v>
      </c>
      <c r="I1174">
        <v>1</v>
      </c>
      <c r="J1174">
        <v>1</v>
      </c>
      <c r="K1174">
        <v>1</v>
      </c>
      <c r="L1174">
        <v>1</v>
      </c>
      <c r="M1174">
        <v>1</v>
      </c>
      <c r="N1174">
        <v>1</v>
      </c>
      <c r="O1174">
        <v>1</v>
      </c>
      <c r="P1174">
        <v>1</v>
      </c>
      <c r="Q1174">
        <v>1</v>
      </c>
      <c r="R1174">
        <v>1</v>
      </c>
      <c r="S1174">
        <v>1</v>
      </c>
      <c r="T1174">
        <v>1</v>
      </c>
      <c r="U1174">
        <v>1</v>
      </c>
      <c r="V1174">
        <v>1</v>
      </c>
      <c r="W1174">
        <v>1</v>
      </c>
      <c r="X1174">
        <v>1</v>
      </c>
      <c r="Y1174">
        <v>1</v>
      </c>
      <c r="Z1174">
        <v>1</v>
      </c>
      <c r="AA1174">
        <v>1</v>
      </c>
      <c r="AB1174">
        <v>1</v>
      </c>
      <c r="AC1174">
        <v>1</v>
      </c>
      <c r="AD1174">
        <v>1</v>
      </c>
      <c r="AE1174">
        <v>1</v>
      </c>
      <c r="AF1174">
        <v>1</v>
      </c>
      <c r="AG1174">
        <v>1</v>
      </c>
      <c r="AH1174">
        <v>1</v>
      </c>
      <c r="AI1174">
        <v>1</v>
      </c>
      <c r="AJ1174">
        <v>1</v>
      </c>
      <c r="AK1174">
        <v>1</v>
      </c>
      <c r="AL1174">
        <v>1</v>
      </c>
      <c r="AM1174" s="49" t="s">
        <v>314</v>
      </c>
      <c r="AN1174" s="49" t="s">
        <v>14</v>
      </c>
      <c r="AO1174" s="49" t="s">
        <v>500</v>
      </c>
      <c r="AP1174" s="49" t="s">
        <v>505</v>
      </c>
      <c r="AQ1174" s="49" t="s">
        <v>13</v>
      </c>
      <c r="AR1174" s="49" t="s">
        <v>487</v>
      </c>
      <c r="AS1174" s="49" t="s">
        <v>488</v>
      </c>
      <c r="AT1174" s="49" t="s">
        <v>489</v>
      </c>
    </row>
    <row r="1175" spans="1:46" x14ac:dyDescent="0.25">
      <c r="A1175">
        <v>7</v>
      </c>
      <c r="B1175" t="s">
        <v>317</v>
      </c>
      <c r="C1175" t="s">
        <v>317</v>
      </c>
      <c r="D1175" t="s">
        <v>318</v>
      </c>
      <c r="E1175" t="s">
        <v>620</v>
      </c>
      <c r="F1175" t="s">
        <v>621</v>
      </c>
      <c r="G1175">
        <v>1</v>
      </c>
      <c r="H1175">
        <v>1</v>
      </c>
      <c r="I1175">
        <v>1</v>
      </c>
      <c r="J1175">
        <v>1</v>
      </c>
      <c r="K1175">
        <v>1</v>
      </c>
      <c r="L1175">
        <v>1</v>
      </c>
      <c r="M1175">
        <v>1</v>
      </c>
      <c r="N1175">
        <v>1</v>
      </c>
      <c r="O1175">
        <v>1</v>
      </c>
      <c r="P1175">
        <v>1</v>
      </c>
      <c r="Q1175">
        <v>1</v>
      </c>
      <c r="R1175">
        <v>1</v>
      </c>
      <c r="S1175">
        <v>1</v>
      </c>
      <c r="T1175">
        <v>1</v>
      </c>
      <c r="U1175">
        <v>1</v>
      </c>
      <c r="V1175">
        <v>1</v>
      </c>
      <c r="W1175">
        <v>1</v>
      </c>
      <c r="X1175">
        <v>1</v>
      </c>
      <c r="Y1175">
        <v>1</v>
      </c>
      <c r="Z1175">
        <v>1</v>
      </c>
      <c r="AA1175">
        <v>1</v>
      </c>
      <c r="AB1175">
        <v>1</v>
      </c>
      <c r="AC1175">
        <v>1</v>
      </c>
      <c r="AD1175">
        <v>1</v>
      </c>
      <c r="AE1175">
        <v>1</v>
      </c>
      <c r="AF1175">
        <v>1</v>
      </c>
      <c r="AG1175">
        <v>1</v>
      </c>
      <c r="AH1175">
        <v>1</v>
      </c>
      <c r="AI1175">
        <v>1</v>
      </c>
      <c r="AJ1175">
        <v>1</v>
      </c>
      <c r="AK1175">
        <v>1</v>
      </c>
      <c r="AL1175">
        <v>1</v>
      </c>
      <c r="AM1175" s="49" t="s">
        <v>318</v>
      </c>
      <c r="AN1175" s="49" t="s">
        <v>14</v>
      </c>
      <c r="AO1175" s="49" t="s">
        <v>500</v>
      </c>
      <c r="AP1175" s="49" t="s">
        <v>505</v>
      </c>
      <c r="AQ1175" s="49" t="s">
        <v>13</v>
      </c>
      <c r="AR1175" s="49" t="s">
        <v>487</v>
      </c>
      <c r="AS1175" s="49" t="s">
        <v>488</v>
      </c>
      <c r="AT1175" s="49" t="s">
        <v>489</v>
      </c>
    </row>
    <row r="1176" spans="1:46" x14ac:dyDescent="0.25">
      <c r="A1176">
        <v>7</v>
      </c>
      <c r="B1176" t="s">
        <v>321</v>
      </c>
      <c r="C1176" t="s">
        <v>321</v>
      </c>
      <c r="D1176" t="s">
        <v>424</v>
      </c>
      <c r="E1176" t="s">
        <v>620</v>
      </c>
      <c r="F1176" t="s">
        <v>621</v>
      </c>
      <c r="G1176">
        <v>1</v>
      </c>
      <c r="H1176">
        <v>1</v>
      </c>
      <c r="I1176">
        <v>1</v>
      </c>
      <c r="J1176">
        <v>1</v>
      </c>
      <c r="K1176">
        <v>1</v>
      </c>
      <c r="L1176">
        <v>1</v>
      </c>
      <c r="M1176">
        <v>1</v>
      </c>
      <c r="N1176">
        <v>1</v>
      </c>
      <c r="O1176">
        <v>1</v>
      </c>
      <c r="P1176">
        <v>1</v>
      </c>
      <c r="Q1176">
        <v>1</v>
      </c>
      <c r="R1176">
        <v>1</v>
      </c>
      <c r="S1176">
        <v>1</v>
      </c>
      <c r="T1176">
        <v>1</v>
      </c>
      <c r="U1176">
        <v>1</v>
      </c>
      <c r="V1176">
        <v>1</v>
      </c>
      <c r="W1176">
        <v>1</v>
      </c>
      <c r="X1176">
        <v>1</v>
      </c>
      <c r="Y1176">
        <v>1</v>
      </c>
      <c r="Z1176">
        <v>1</v>
      </c>
      <c r="AA1176">
        <v>1</v>
      </c>
      <c r="AB1176">
        <v>1</v>
      </c>
      <c r="AC1176">
        <v>1</v>
      </c>
      <c r="AD1176">
        <v>1</v>
      </c>
      <c r="AE1176">
        <v>1</v>
      </c>
      <c r="AF1176">
        <v>1</v>
      </c>
      <c r="AG1176">
        <v>1</v>
      </c>
      <c r="AH1176">
        <v>1</v>
      </c>
      <c r="AI1176">
        <v>1</v>
      </c>
      <c r="AJ1176">
        <v>1</v>
      </c>
      <c r="AK1176">
        <v>1</v>
      </c>
      <c r="AL1176">
        <v>0</v>
      </c>
      <c r="AM1176" s="49" t="s">
        <v>424</v>
      </c>
      <c r="AN1176" s="49" t="s">
        <v>14</v>
      </c>
      <c r="AO1176" s="49" t="s">
        <v>485</v>
      </c>
      <c r="AP1176" s="49" t="s">
        <v>505</v>
      </c>
      <c r="AQ1176" s="49" t="s">
        <v>13</v>
      </c>
      <c r="AR1176" s="49" t="s">
        <v>495</v>
      </c>
      <c r="AS1176" s="49" t="s">
        <v>496</v>
      </c>
      <c r="AT1176" s="49" t="s">
        <v>497</v>
      </c>
    </row>
    <row r="1177" spans="1:46" x14ac:dyDescent="0.25">
      <c r="A1177">
        <v>7</v>
      </c>
      <c r="B1177" t="s">
        <v>253</v>
      </c>
      <c r="C1177" t="s">
        <v>253</v>
      </c>
      <c r="D1177" t="s">
        <v>601</v>
      </c>
      <c r="E1177" t="s">
        <v>620</v>
      </c>
      <c r="F1177" t="s">
        <v>621</v>
      </c>
      <c r="G1177">
        <v>1</v>
      </c>
      <c r="H1177">
        <v>1</v>
      </c>
      <c r="I1177">
        <v>1</v>
      </c>
      <c r="J1177">
        <v>1</v>
      </c>
      <c r="K1177">
        <v>1</v>
      </c>
      <c r="L1177">
        <v>1</v>
      </c>
      <c r="M1177">
        <v>1</v>
      </c>
      <c r="N1177">
        <v>1</v>
      </c>
      <c r="O1177">
        <v>1</v>
      </c>
      <c r="P1177">
        <v>1</v>
      </c>
      <c r="Q1177">
        <v>1</v>
      </c>
      <c r="R1177">
        <v>1</v>
      </c>
      <c r="S1177">
        <v>1</v>
      </c>
      <c r="T1177">
        <v>1</v>
      </c>
      <c r="U1177">
        <v>1</v>
      </c>
      <c r="V1177">
        <v>1</v>
      </c>
      <c r="W1177">
        <v>1</v>
      </c>
      <c r="X1177">
        <v>1</v>
      </c>
      <c r="Y1177">
        <v>1</v>
      </c>
      <c r="Z1177">
        <v>1</v>
      </c>
      <c r="AA1177">
        <v>1</v>
      </c>
      <c r="AB1177">
        <v>1</v>
      </c>
      <c r="AC1177">
        <v>1</v>
      </c>
      <c r="AD1177">
        <v>1</v>
      </c>
      <c r="AE1177">
        <v>1</v>
      </c>
      <c r="AF1177">
        <v>1</v>
      </c>
      <c r="AG1177">
        <v>1</v>
      </c>
      <c r="AH1177">
        <v>1</v>
      </c>
      <c r="AI1177">
        <v>1</v>
      </c>
      <c r="AJ1177">
        <v>1</v>
      </c>
      <c r="AK1177">
        <v>1</v>
      </c>
      <c r="AL1177">
        <v>1</v>
      </c>
      <c r="AM1177" s="49" t="s">
        <v>254</v>
      </c>
      <c r="AN1177" s="49" t="s">
        <v>14</v>
      </c>
      <c r="AO1177" s="49" t="s">
        <v>500</v>
      </c>
      <c r="AP1177" s="49" t="s">
        <v>501</v>
      </c>
      <c r="AQ1177" s="49" t="s">
        <v>502</v>
      </c>
      <c r="AR1177" s="49" t="s">
        <v>487</v>
      </c>
      <c r="AS1177" s="49" t="s">
        <v>488</v>
      </c>
      <c r="AT1177" s="49" t="s">
        <v>489</v>
      </c>
    </row>
    <row r="1178" spans="1:46" x14ac:dyDescent="0.25">
      <c r="A1178">
        <v>7</v>
      </c>
      <c r="B1178" t="s">
        <v>263</v>
      </c>
      <c r="C1178" t="s">
        <v>263</v>
      </c>
      <c r="D1178" t="s">
        <v>602</v>
      </c>
      <c r="E1178" t="s">
        <v>620</v>
      </c>
      <c r="F1178" t="s">
        <v>621</v>
      </c>
      <c r="G1178">
        <v>1</v>
      </c>
      <c r="H1178">
        <v>1</v>
      </c>
      <c r="I1178">
        <v>1</v>
      </c>
      <c r="J1178">
        <v>1</v>
      </c>
      <c r="K1178">
        <v>1</v>
      </c>
      <c r="L1178">
        <v>1</v>
      </c>
      <c r="M1178">
        <v>1</v>
      </c>
      <c r="N1178">
        <v>1</v>
      </c>
      <c r="O1178">
        <v>1</v>
      </c>
      <c r="P1178">
        <v>1</v>
      </c>
      <c r="Q1178">
        <v>1</v>
      </c>
      <c r="R1178">
        <v>1</v>
      </c>
      <c r="S1178">
        <v>1</v>
      </c>
      <c r="T1178">
        <v>1</v>
      </c>
      <c r="U1178">
        <v>1</v>
      </c>
      <c r="V1178">
        <v>1</v>
      </c>
      <c r="W1178">
        <v>1</v>
      </c>
      <c r="X1178">
        <v>1</v>
      </c>
      <c r="Y1178">
        <v>1</v>
      </c>
      <c r="Z1178">
        <v>1</v>
      </c>
      <c r="AA1178">
        <v>1</v>
      </c>
      <c r="AB1178">
        <v>1</v>
      </c>
      <c r="AC1178">
        <v>1</v>
      </c>
      <c r="AD1178">
        <v>1</v>
      </c>
      <c r="AE1178">
        <v>1</v>
      </c>
      <c r="AF1178">
        <v>1</v>
      </c>
      <c r="AG1178">
        <v>1</v>
      </c>
      <c r="AH1178">
        <v>1</v>
      </c>
      <c r="AI1178">
        <v>1</v>
      </c>
      <c r="AJ1178">
        <v>1</v>
      </c>
      <c r="AK1178">
        <v>1</v>
      </c>
      <c r="AL1178">
        <v>1</v>
      </c>
      <c r="AM1178" s="49" t="s">
        <v>264</v>
      </c>
      <c r="AN1178" s="49" t="s">
        <v>14</v>
      </c>
      <c r="AO1178" s="49" t="s">
        <v>500</v>
      </c>
      <c r="AP1178" s="49" t="s">
        <v>501</v>
      </c>
      <c r="AQ1178" s="49" t="s">
        <v>502</v>
      </c>
      <c r="AR1178" s="49" t="s">
        <v>487</v>
      </c>
      <c r="AS1178" s="49" t="s">
        <v>488</v>
      </c>
      <c r="AT1178" s="49" t="s">
        <v>489</v>
      </c>
    </row>
    <row r="1179" spans="1:46" x14ac:dyDescent="0.25">
      <c r="A1179">
        <v>7</v>
      </c>
      <c r="B1179" t="s">
        <v>123</v>
      </c>
      <c r="C1179" t="s">
        <v>123</v>
      </c>
      <c r="D1179" t="s">
        <v>603</v>
      </c>
      <c r="E1179" t="s">
        <v>620</v>
      </c>
      <c r="F1179" t="s">
        <v>621</v>
      </c>
      <c r="G1179">
        <v>1</v>
      </c>
      <c r="H1179">
        <v>1</v>
      </c>
      <c r="I1179">
        <v>1</v>
      </c>
      <c r="J1179">
        <v>1</v>
      </c>
      <c r="K1179">
        <v>1</v>
      </c>
      <c r="L1179">
        <v>1</v>
      </c>
      <c r="M1179">
        <v>1</v>
      </c>
      <c r="N1179">
        <v>1</v>
      </c>
      <c r="O1179">
        <v>1</v>
      </c>
      <c r="P1179">
        <v>1</v>
      </c>
      <c r="Q1179">
        <v>1</v>
      </c>
      <c r="R1179">
        <v>1</v>
      </c>
      <c r="S1179">
        <v>1</v>
      </c>
      <c r="T1179">
        <v>1</v>
      </c>
      <c r="U1179">
        <v>1</v>
      </c>
      <c r="V1179">
        <v>1</v>
      </c>
      <c r="W1179">
        <v>1</v>
      </c>
      <c r="X1179">
        <v>1</v>
      </c>
      <c r="Y1179">
        <v>1</v>
      </c>
      <c r="Z1179">
        <v>1</v>
      </c>
      <c r="AA1179">
        <v>1</v>
      </c>
      <c r="AB1179">
        <v>1</v>
      </c>
      <c r="AC1179">
        <v>1</v>
      </c>
      <c r="AD1179">
        <v>1</v>
      </c>
      <c r="AE1179">
        <v>1</v>
      </c>
      <c r="AF1179">
        <v>1</v>
      </c>
      <c r="AG1179">
        <v>1</v>
      </c>
      <c r="AH1179">
        <v>1</v>
      </c>
      <c r="AI1179">
        <v>1</v>
      </c>
      <c r="AJ1179">
        <v>1</v>
      </c>
      <c r="AK1179">
        <v>1</v>
      </c>
      <c r="AL1179">
        <v>0</v>
      </c>
      <c r="AM1179" s="49" t="s">
        <v>410</v>
      </c>
      <c r="AN1179" s="49" t="s">
        <v>5</v>
      </c>
      <c r="AO1179" s="49" t="s">
        <v>9</v>
      </c>
      <c r="AP1179" s="49" t="s">
        <v>494</v>
      </c>
      <c r="AQ1179" s="49" t="s">
        <v>9</v>
      </c>
      <c r="AR1179" s="49" t="s">
        <v>495</v>
      </c>
      <c r="AS1179" s="49" t="s">
        <v>496</v>
      </c>
      <c r="AT1179" s="49" t="s">
        <v>497</v>
      </c>
    </row>
    <row r="1180" spans="1:46" x14ac:dyDescent="0.25">
      <c r="A1180">
        <v>7</v>
      </c>
      <c r="B1180" t="s">
        <v>375</v>
      </c>
      <c r="C1180" t="s">
        <v>375</v>
      </c>
      <c r="D1180" t="s">
        <v>604</v>
      </c>
      <c r="E1180" t="s">
        <v>620</v>
      </c>
      <c r="F1180" t="s">
        <v>621</v>
      </c>
      <c r="G1180">
        <v>1</v>
      </c>
      <c r="H1180">
        <v>1</v>
      </c>
      <c r="I1180">
        <v>1</v>
      </c>
      <c r="J1180">
        <v>1</v>
      </c>
      <c r="K1180">
        <v>1</v>
      </c>
      <c r="L1180">
        <v>1</v>
      </c>
      <c r="M1180">
        <v>1</v>
      </c>
      <c r="N1180">
        <v>1</v>
      </c>
      <c r="O1180">
        <v>1</v>
      </c>
      <c r="P1180">
        <v>1</v>
      </c>
      <c r="Q1180">
        <v>1</v>
      </c>
      <c r="R1180">
        <v>1</v>
      </c>
      <c r="S1180">
        <v>1</v>
      </c>
      <c r="T1180">
        <v>1</v>
      </c>
      <c r="U1180">
        <v>1</v>
      </c>
      <c r="V1180">
        <v>1</v>
      </c>
      <c r="W1180">
        <v>1</v>
      </c>
      <c r="X1180">
        <v>1</v>
      </c>
      <c r="Y1180">
        <v>1</v>
      </c>
      <c r="Z1180">
        <v>1</v>
      </c>
      <c r="AA1180">
        <v>1</v>
      </c>
      <c r="AB1180">
        <v>1</v>
      </c>
      <c r="AC1180">
        <v>1</v>
      </c>
      <c r="AD1180">
        <v>1</v>
      </c>
      <c r="AE1180">
        <v>1</v>
      </c>
      <c r="AF1180">
        <v>1</v>
      </c>
      <c r="AG1180">
        <v>1</v>
      </c>
      <c r="AH1180">
        <v>1</v>
      </c>
      <c r="AI1180">
        <v>1</v>
      </c>
      <c r="AJ1180">
        <v>1</v>
      </c>
      <c r="AK1180">
        <v>1</v>
      </c>
      <c r="AL1180">
        <v>1</v>
      </c>
      <c r="AM1180" s="49" t="s">
        <v>376</v>
      </c>
      <c r="AN1180" s="49" t="s">
        <v>14</v>
      </c>
      <c r="AO1180" s="49" t="s">
        <v>500</v>
      </c>
      <c r="AP1180" s="49" t="s">
        <v>501</v>
      </c>
      <c r="AQ1180" s="49" t="s">
        <v>502</v>
      </c>
      <c r="AR1180" s="49" t="s">
        <v>487</v>
      </c>
      <c r="AS1180" s="49" t="s">
        <v>488</v>
      </c>
      <c r="AT1180" s="49" t="s">
        <v>489</v>
      </c>
    </row>
    <row r="1181" spans="1:46" x14ac:dyDescent="0.25">
      <c r="A1181">
        <v>7</v>
      </c>
      <c r="B1181" t="s">
        <v>322</v>
      </c>
      <c r="C1181" t="s">
        <v>322</v>
      </c>
      <c r="D1181" t="s">
        <v>323</v>
      </c>
      <c r="E1181" t="s">
        <v>620</v>
      </c>
      <c r="F1181" t="s">
        <v>621</v>
      </c>
      <c r="G1181">
        <v>1</v>
      </c>
      <c r="H1181">
        <v>1</v>
      </c>
      <c r="I1181">
        <v>1</v>
      </c>
      <c r="J1181">
        <v>1</v>
      </c>
      <c r="K1181">
        <v>1</v>
      </c>
      <c r="L1181">
        <v>1</v>
      </c>
      <c r="M1181">
        <v>1</v>
      </c>
      <c r="N1181">
        <v>1</v>
      </c>
      <c r="O1181">
        <v>1</v>
      </c>
      <c r="P1181">
        <v>1</v>
      </c>
      <c r="Q1181">
        <v>1</v>
      </c>
      <c r="R1181">
        <v>1</v>
      </c>
      <c r="S1181">
        <v>1</v>
      </c>
      <c r="T1181">
        <v>1</v>
      </c>
      <c r="U1181">
        <v>1</v>
      </c>
      <c r="V1181">
        <v>1</v>
      </c>
      <c r="W1181">
        <v>1</v>
      </c>
      <c r="X1181">
        <v>1</v>
      </c>
      <c r="Y1181">
        <v>1</v>
      </c>
      <c r="Z1181">
        <v>1</v>
      </c>
      <c r="AA1181">
        <v>1</v>
      </c>
      <c r="AB1181">
        <v>1</v>
      </c>
      <c r="AC1181">
        <v>1</v>
      </c>
      <c r="AD1181">
        <v>1</v>
      </c>
      <c r="AE1181">
        <v>1</v>
      </c>
      <c r="AF1181">
        <v>1</v>
      </c>
      <c r="AG1181">
        <v>1</v>
      </c>
      <c r="AH1181">
        <v>1</v>
      </c>
      <c r="AI1181">
        <v>1</v>
      </c>
      <c r="AJ1181">
        <v>1</v>
      </c>
      <c r="AK1181">
        <v>1</v>
      </c>
      <c r="AL1181">
        <v>1</v>
      </c>
      <c r="AM1181" s="49" t="s">
        <v>323</v>
      </c>
      <c r="AN1181" s="49" t="s">
        <v>14</v>
      </c>
      <c r="AO1181" s="49" t="s">
        <v>500</v>
      </c>
      <c r="AP1181" s="49" t="s">
        <v>501</v>
      </c>
      <c r="AQ1181" s="49" t="s">
        <v>502</v>
      </c>
      <c r="AR1181" s="49" t="s">
        <v>487</v>
      </c>
      <c r="AS1181" s="49" t="s">
        <v>488</v>
      </c>
      <c r="AT1181" s="49" t="s">
        <v>489</v>
      </c>
    </row>
    <row r="1182" spans="1:46" x14ac:dyDescent="0.25">
      <c r="A1182">
        <v>7</v>
      </c>
      <c r="B1182" t="s">
        <v>324</v>
      </c>
      <c r="C1182" t="s">
        <v>324</v>
      </c>
      <c r="D1182" t="s">
        <v>425</v>
      </c>
      <c r="E1182" t="s">
        <v>620</v>
      </c>
      <c r="F1182" t="s">
        <v>621</v>
      </c>
      <c r="G1182">
        <v>1</v>
      </c>
      <c r="H1182">
        <v>1</v>
      </c>
      <c r="I1182">
        <v>1</v>
      </c>
      <c r="J1182">
        <v>1</v>
      </c>
      <c r="K1182">
        <v>1</v>
      </c>
      <c r="L1182">
        <v>1</v>
      </c>
      <c r="M1182">
        <v>1</v>
      </c>
      <c r="N1182">
        <v>1</v>
      </c>
      <c r="O1182">
        <v>1</v>
      </c>
      <c r="P1182">
        <v>1</v>
      </c>
      <c r="Q1182">
        <v>1</v>
      </c>
      <c r="R1182">
        <v>1</v>
      </c>
      <c r="S1182">
        <v>1</v>
      </c>
      <c r="T1182">
        <v>1</v>
      </c>
      <c r="U1182">
        <v>1</v>
      </c>
      <c r="V1182">
        <v>1</v>
      </c>
      <c r="W1182">
        <v>1</v>
      </c>
      <c r="X1182">
        <v>1</v>
      </c>
      <c r="Y1182">
        <v>1</v>
      </c>
      <c r="Z1182">
        <v>1</v>
      </c>
      <c r="AA1182">
        <v>1</v>
      </c>
      <c r="AB1182">
        <v>1</v>
      </c>
      <c r="AC1182">
        <v>1</v>
      </c>
      <c r="AD1182">
        <v>1</v>
      </c>
      <c r="AE1182">
        <v>1</v>
      </c>
      <c r="AF1182">
        <v>1</v>
      </c>
      <c r="AG1182">
        <v>1</v>
      </c>
      <c r="AH1182">
        <v>1</v>
      </c>
      <c r="AI1182">
        <v>1</v>
      </c>
      <c r="AJ1182">
        <v>1</v>
      </c>
      <c r="AK1182">
        <v>1</v>
      </c>
      <c r="AL1182">
        <v>1</v>
      </c>
      <c r="AM1182" s="49" t="s">
        <v>425</v>
      </c>
      <c r="AN1182" s="49" t="s">
        <v>14</v>
      </c>
      <c r="AO1182" s="49" t="s">
        <v>500</v>
      </c>
      <c r="AP1182" s="49" t="s">
        <v>501</v>
      </c>
      <c r="AQ1182" s="49" t="s">
        <v>502</v>
      </c>
      <c r="AR1182" s="49" t="s">
        <v>495</v>
      </c>
      <c r="AS1182" s="49" t="s">
        <v>496</v>
      </c>
      <c r="AT1182" s="49" t="s">
        <v>497</v>
      </c>
    </row>
    <row r="1183" spans="1:46" x14ac:dyDescent="0.25">
      <c r="A1183">
        <v>7</v>
      </c>
      <c r="B1183" t="s">
        <v>325</v>
      </c>
      <c r="C1183" t="s">
        <v>325</v>
      </c>
      <c r="D1183" t="s">
        <v>326</v>
      </c>
      <c r="E1183" t="s">
        <v>620</v>
      </c>
      <c r="F1183" t="s">
        <v>621</v>
      </c>
      <c r="G1183">
        <v>1</v>
      </c>
      <c r="H1183">
        <v>1</v>
      </c>
      <c r="I1183">
        <v>1</v>
      </c>
      <c r="J1183">
        <v>1</v>
      </c>
      <c r="K1183">
        <v>1</v>
      </c>
      <c r="L1183">
        <v>1</v>
      </c>
      <c r="M1183">
        <v>1</v>
      </c>
      <c r="N1183">
        <v>1</v>
      </c>
      <c r="O1183">
        <v>1</v>
      </c>
      <c r="P1183">
        <v>1</v>
      </c>
      <c r="Q1183">
        <v>1</v>
      </c>
      <c r="R1183">
        <v>1</v>
      </c>
      <c r="S1183">
        <v>1</v>
      </c>
      <c r="T1183">
        <v>1</v>
      </c>
      <c r="U1183">
        <v>1</v>
      </c>
      <c r="V1183">
        <v>1</v>
      </c>
      <c r="W1183">
        <v>1</v>
      </c>
      <c r="X1183">
        <v>1</v>
      </c>
      <c r="Y1183">
        <v>1</v>
      </c>
      <c r="Z1183">
        <v>1</v>
      </c>
      <c r="AA1183">
        <v>1</v>
      </c>
      <c r="AB1183">
        <v>1</v>
      </c>
      <c r="AC1183">
        <v>1</v>
      </c>
      <c r="AD1183">
        <v>1</v>
      </c>
      <c r="AE1183">
        <v>1</v>
      </c>
      <c r="AF1183">
        <v>1</v>
      </c>
      <c r="AG1183">
        <v>1</v>
      </c>
      <c r="AH1183">
        <v>1</v>
      </c>
      <c r="AI1183">
        <v>1</v>
      </c>
      <c r="AJ1183">
        <v>1</v>
      </c>
      <c r="AK1183">
        <v>1</v>
      </c>
      <c r="AL1183">
        <v>0</v>
      </c>
      <c r="AM1183" s="49" t="s">
        <v>326</v>
      </c>
      <c r="AN1183" s="49" t="s">
        <v>6</v>
      </c>
      <c r="AO1183" s="49" t="s">
        <v>9</v>
      </c>
      <c r="AP1183" s="49" t="s">
        <v>486</v>
      </c>
      <c r="AQ1183" s="49" t="s">
        <v>9</v>
      </c>
      <c r="AR1183" s="49" t="s">
        <v>487</v>
      </c>
      <c r="AS1183" s="49" t="s">
        <v>488</v>
      </c>
      <c r="AT1183" s="49" t="s">
        <v>489</v>
      </c>
    </row>
    <row r="1184" spans="1:46" x14ac:dyDescent="0.25">
      <c r="A1184">
        <v>7</v>
      </c>
      <c r="B1184" t="s">
        <v>327</v>
      </c>
      <c r="C1184" t="s">
        <v>327</v>
      </c>
      <c r="D1184" t="s">
        <v>426</v>
      </c>
      <c r="E1184" t="s">
        <v>620</v>
      </c>
      <c r="F1184" t="s">
        <v>621</v>
      </c>
      <c r="G1184">
        <v>1</v>
      </c>
      <c r="H1184">
        <v>1</v>
      </c>
      <c r="I1184">
        <v>1</v>
      </c>
      <c r="J1184">
        <v>1</v>
      </c>
      <c r="K1184">
        <v>1</v>
      </c>
      <c r="L1184">
        <v>1</v>
      </c>
      <c r="M1184">
        <v>1</v>
      </c>
      <c r="N1184">
        <v>1</v>
      </c>
      <c r="O1184">
        <v>1</v>
      </c>
      <c r="P1184">
        <v>1</v>
      </c>
      <c r="Q1184">
        <v>1</v>
      </c>
      <c r="R1184">
        <v>1</v>
      </c>
      <c r="S1184">
        <v>1</v>
      </c>
      <c r="T1184">
        <v>1</v>
      </c>
      <c r="U1184">
        <v>1</v>
      </c>
      <c r="V1184">
        <v>1</v>
      </c>
      <c r="W1184">
        <v>1</v>
      </c>
      <c r="X1184">
        <v>1</v>
      </c>
      <c r="Y1184">
        <v>1</v>
      </c>
      <c r="Z1184">
        <v>1</v>
      </c>
      <c r="AA1184">
        <v>1</v>
      </c>
      <c r="AB1184">
        <v>1</v>
      </c>
      <c r="AC1184">
        <v>1</v>
      </c>
      <c r="AD1184">
        <v>1</v>
      </c>
      <c r="AE1184">
        <v>1</v>
      </c>
      <c r="AF1184">
        <v>1</v>
      </c>
      <c r="AG1184">
        <v>1</v>
      </c>
      <c r="AH1184">
        <v>1</v>
      </c>
      <c r="AI1184">
        <v>1</v>
      </c>
      <c r="AJ1184">
        <v>1</v>
      </c>
      <c r="AK1184">
        <v>1</v>
      </c>
      <c r="AL1184">
        <v>0</v>
      </c>
      <c r="AM1184" s="49" t="s">
        <v>426</v>
      </c>
      <c r="AN1184" s="49" t="s">
        <v>14</v>
      </c>
      <c r="AO1184" s="49" t="s">
        <v>485</v>
      </c>
      <c r="AP1184" s="49" t="s">
        <v>505</v>
      </c>
      <c r="AQ1184" s="49" t="s">
        <v>13</v>
      </c>
      <c r="AR1184" s="49" t="s">
        <v>495</v>
      </c>
      <c r="AS1184" s="49" t="s">
        <v>496</v>
      </c>
      <c r="AT1184" s="49" t="s">
        <v>497</v>
      </c>
    </row>
    <row r="1185" spans="1:46" x14ac:dyDescent="0.25">
      <c r="A1185">
        <v>7</v>
      </c>
      <c r="B1185" t="s">
        <v>330</v>
      </c>
      <c r="C1185" t="s">
        <v>330</v>
      </c>
      <c r="D1185" t="s">
        <v>331</v>
      </c>
      <c r="E1185" t="s">
        <v>620</v>
      </c>
      <c r="F1185" t="s">
        <v>621</v>
      </c>
      <c r="G1185">
        <v>1</v>
      </c>
      <c r="H1185">
        <v>1</v>
      </c>
      <c r="I1185">
        <v>1</v>
      </c>
      <c r="J1185">
        <v>1</v>
      </c>
      <c r="K1185">
        <v>1</v>
      </c>
      <c r="L1185">
        <v>1</v>
      </c>
      <c r="M1185">
        <v>1</v>
      </c>
      <c r="N1185">
        <v>1</v>
      </c>
      <c r="O1185">
        <v>1</v>
      </c>
      <c r="P1185">
        <v>1</v>
      </c>
      <c r="Q1185">
        <v>1</v>
      </c>
      <c r="R1185">
        <v>1</v>
      </c>
      <c r="S1185">
        <v>1</v>
      </c>
      <c r="T1185">
        <v>1</v>
      </c>
      <c r="U1185">
        <v>1</v>
      </c>
      <c r="V1185">
        <v>1</v>
      </c>
      <c r="W1185">
        <v>1</v>
      </c>
      <c r="X1185">
        <v>1</v>
      </c>
      <c r="Y1185">
        <v>1</v>
      </c>
      <c r="Z1185">
        <v>1</v>
      </c>
      <c r="AA1185">
        <v>1</v>
      </c>
      <c r="AB1185">
        <v>1</v>
      </c>
      <c r="AC1185">
        <v>1</v>
      </c>
      <c r="AD1185">
        <v>1</v>
      </c>
      <c r="AE1185">
        <v>1</v>
      </c>
      <c r="AF1185">
        <v>1</v>
      </c>
      <c r="AG1185">
        <v>1</v>
      </c>
      <c r="AH1185">
        <v>1</v>
      </c>
      <c r="AI1185">
        <v>1</v>
      </c>
      <c r="AJ1185">
        <v>1</v>
      </c>
      <c r="AK1185">
        <v>1</v>
      </c>
      <c r="AL1185">
        <v>0</v>
      </c>
      <c r="AM1185" s="49" t="s">
        <v>331</v>
      </c>
      <c r="AN1185" s="49" t="s">
        <v>8</v>
      </c>
      <c r="AO1185" s="49" t="s">
        <v>9</v>
      </c>
      <c r="AP1185" s="49" t="s">
        <v>494</v>
      </c>
      <c r="AQ1185" s="49" t="s">
        <v>9</v>
      </c>
      <c r="AR1185" s="49" t="s">
        <v>487</v>
      </c>
      <c r="AS1185" s="49" t="s">
        <v>488</v>
      </c>
      <c r="AT1185" s="49" t="s">
        <v>489</v>
      </c>
    </row>
    <row r="1186" spans="1:46" x14ac:dyDescent="0.25">
      <c r="A1186">
        <v>7</v>
      </c>
      <c r="B1186" t="s">
        <v>342</v>
      </c>
      <c r="C1186" t="s">
        <v>342</v>
      </c>
      <c r="D1186" t="s">
        <v>343</v>
      </c>
      <c r="E1186" t="s">
        <v>620</v>
      </c>
      <c r="F1186" t="s">
        <v>621</v>
      </c>
      <c r="G1186">
        <v>1</v>
      </c>
      <c r="H1186">
        <v>1</v>
      </c>
      <c r="I1186">
        <v>1</v>
      </c>
      <c r="J1186">
        <v>1</v>
      </c>
      <c r="K1186">
        <v>1</v>
      </c>
      <c r="L1186">
        <v>1</v>
      </c>
      <c r="M1186">
        <v>1</v>
      </c>
      <c r="N1186">
        <v>1</v>
      </c>
      <c r="O1186">
        <v>1</v>
      </c>
      <c r="P1186">
        <v>1</v>
      </c>
      <c r="Q1186">
        <v>1</v>
      </c>
      <c r="R1186">
        <v>1</v>
      </c>
      <c r="S1186">
        <v>1</v>
      </c>
      <c r="T1186">
        <v>1</v>
      </c>
      <c r="U1186">
        <v>1</v>
      </c>
      <c r="V1186">
        <v>1</v>
      </c>
      <c r="W1186">
        <v>1</v>
      </c>
      <c r="X1186">
        <v>1</v>
      </c>
      <c r="Y1186">
        <v>1</v>
      </c>
      <c r="Z1186">
        <v>1</v>
      </c>
      <c r="AA1186">
        <v>1</v>
      </c>
      <c r="AB1186">
        <v>1</v>
      </c>
      <c r="AC1186">
        <v>1</v>
      </c>
      <c r="AD1186">
        <v>1</v>
      </c>
      <c r="AE1186">
        <v>1</v>
      </c>
      <c r="AF1186">
        <v>1</v>
      </c>
      <c r="AG1186">
        <v>1</v>
      </c>
      <c r="AH1186">
        <v>1</v>
      </c>
      <c r="AI1186">
        <v>1</v>
      </c>
      <c r="AJ1186">
        <v>1</v>
      </c>
      <c r="AK1186">
        <v>1</v>
      </c>
      <c r="AL1186">
        <v>1</v>
      </c>
      <c r="AM1186" s="49" t="s">
        <v>343</v>
      </c>
      <c r="AN1186" s="49" t="s">
        <v>14</v>
      </c>
      <c r="AO1186" s="49" t="s">
        <v>500</v>
      </c>
      <c r="AP1186" s="49" t="s">
        <v>501</v>
      </c>
      <c r="AQ1186" s="49" t="s">
        <v>502</v>
      </c>
      <c r="AR1186" s="49" t="s">
        <v>487</v>
      </c>
      <c r="AS1186" s="49" t="s">
        <v>488</v>
      </c>
      <c r="AT1186" s="49" t="s">
        <v>489</v>
      </c>
    </row>
    <row r="1187" spans="1:46" x14ac:dyDescent="0.25">
      <c r="A1187">
        <v>7</v>
      </c>
      <c r="B1187" t="s">
        <v>332</v>
      </c>
      <c r="C1187" t="s">
        <v>332</v>
      </c>
      <c r="D1187" t="s">
        <v>333</v>
      </c>
      <c r="E1187" t="s">
        <v>620</v>
      </c>
      <c r="F1187" t="s">
        <v>621</v>
      </c>
      <c r="G1187">
        <v>1</v>
      </c>
      <c r="H1187">
        <v>1</v>
      </c>
      <c r="I1187">
        <v>1</v>
      </c>
      <c r="J1187">
        <v>1</v>
      </c>
      <c r="K1187">
        <v>1</v>
      </c>
      <c r="L1187">
        <v>1</v>
      </c>
      <c r="M1187">
        <v>1</v>
      </c>
      <c r="N1187">
        <v>1</v>
      </c>
      <c r="O1187">
        <v>1</v>
      </c>
      <c r="P1187">
        <v>1</v>
      </c>
      <c r="Q1187">
        <v>1</v>
      </c>
      <c r="R1187">
        <v>1</v>
      </c>
      <c r="S1187">
        <v>1</v>
      </c>
      <c r="T1187">
        <v>1</v>
      </c>
      <c r="U1187">
        <v>1</v>
      </c>
      <c r="V1187">
        <v>1</v>
      </c>
      <c r="W1187">
        <v>1</v>
      </c>
      <c r="X1187">
        <v>1</v>
      </c>
      <c r="Y1187">
        <v>1</v>
      </c>
      <c r="Z1187">
        <v>1</v>
      </c>
      <c r="AA1187">
        <v>1</v>
      </c>
      <c r="AB1187">
        <v>1</v>
      </c>
      <c r="AC1187">
        <v>1</v>
      </c>
      <c r="AD1187">
        <v>1</v>
      </c>
      <c r="AE1187">
        <v>1</v>
      </c>
      <c r="AF1187">
        <v>1</v>
      </c>
      <c r="AG1187">
        <v>1</v>
      </c>
      <c r="AH1187">
        <v>1</v>
      </c>
      <c r="AI1187">
        <v>1</v>
      </c>
      <c r="AJ1187">
        <v>1</v>
      </c>
      <c r="AK1187">
        <v>1</v>
      </c>
      <c r="AL1187">
        <v>0</v>
      </c>
      <c r="AM1187" s="49" t="s">
        <v>333</v>
      </c>
      <c r="AN1187" s="49" t="s">
        <v>14</v>
      </c>
      <c r="AO1187" s="49" t="s">
        <v>485</v>
      </c>
      <c r="AP1187" s="49" t="s">
        <v>505</v>
      </c>
      <c r="AQ1187" s="49" t="s">
        <v>13</v>
      </c>
      <c r="AR1187" s="49" t="s">
        <v>495</v>
      </c>
      <c r="AS1187" s="49" t="s">
        <v>488</v>
      </c>
      <c r="AT1187" s="49" t="s">
        <v>489</v>
      </c>
    </row>
    <row r="1188" spans="1:46" x14ac:dyDescent="0.25">
      <c r="A1188">
        <v>7</v>
      </c>
      <c r="B1188" t="s">
        <v>349</v>
      </c>
      <c r="C1188" t="s">
        <v>349</v>
      </c>
      <c r="D1188" t="s">
        <v>350</v>
      </c>
      <c r="E1188" t="s">
        <v>620</v>
      </c>
      <c r="F1188" t="s">
        <v>621</v>
      </c>
      <c r="G1188">
        <v>1</v>
      </c>
      <c r="H1188">
        <v>1</v>
      </c>
      <c r="I1188">
        <v>1</v>
      </c>
      <c r="J1188">
        <v>1</v>
      </c>
      <c r="K1188">
        <v>1</v>
      </c>
      <c r="L1188">
        <v>1</v>
      </c>
      <c r="M1188">
        <v>1</v>
      </c>
      <c r="N1188">
        <v>1</v>
      </c>
      <c r="O1188">
        <v>1</v>
      </c>
      <c r="P1188">
        <v>1</v>
      </c>
      <c r="Q1188">
        <v>1</v>
      </c>
      <c r="R1188">
        <v>1</v>
      </c>
      <c r="S1188">
        <v>1</v>
      </c>
      <c r="T1188">
        <v>1</v>
      </c>
      <c r="U1188">
        <v>1</v>
      </c>
      <c r="V1188">
        <v>1</v>
      </c>
      <c r="W1188">
        <v>1</v>
      </c>
      <c r="X1188">
        <v>1</v>
      </c>
      <c r="Y1188">
        <v>1</v>
      </c>
      <c r="Z1188">
        <v>1</v>
      </c>
      <c r="AA1188">
        <v>1</v>
      </c>
      <c r="AB1188">
        <v>1</v>
      </c>
      <c r="AC1188">
        <v>1</v>
      </c>
      <c r="AD1188">
        <v>1</v>
      </c>
      <c r="AE1188">
        <v>1</v>
      </c>
      <c r="AF1188">
        <v>1</v>
      </c>
      <c r="AG1188">
        <v>1</v>
      </c>
      <c r="AH1188">
        <v>1</v>
      </c>
      <c r="AI1188">
        <v>1</v>
      </c>
      <c r="AJ1188">
        <v>1</v>
      </c>
      <c r="AK1188">
        <v>1</v>
      </c>
      <c r="AL1188">
        <v>1</v>
      </c>
      <c r="AM1188" s="49" t="s">
        <v>350</v>
      </c>
      <c r="AN1188" s="49" t="s">
        <v>14</v>
      </c>
      <c r="AO1188" s="49" t="s">
        <v>500</v>
      </c>
      <c r="AP1188" s="49" t="s">
        <v>505</v>
      </c>
      <c r="AQ1188" s="49" t="s">
        <v>13</v>
      </c>
      <c r="AR1188" s="49" t="s">
        <v>487</v>
      </c>
      <c r="AS1188" s="49" t="s">
        <v>488</v>
      </c>
      <c r="AT1188" s="49" t="s">
        <v>489</v>
      </c>
    </row>
    <row r="1189" spans="1:46" x14ac:dyDescent="0.25">
      <c r="A1189">
        <v>7</v>
      </c>
      <c r="B1189" t="s">
        <v>351</v>
      </c>
      <c r="C1189" t="s">
        <v>351</v>
      </c>
      <c r="D1189" t="s">
        <v>352</v>
      </c>
      <c r="E1189" t="s">
        <v>620</v>
      </c>
      <c r="F1189" t="s">
        <v>621</v>
      </c>
      <c r="G1189">
        <v>1</v>
      </c>
      <c r="H1189">
        <v>1</v>
      </c>
      <c r="I1189">
        <v>1</v>
      </c>
      <c r="J1189">
        <v>1</v>
      </c>
      <c r="K1189">
        <v>1</v>
      </c>
      <c r="L1189">
        <v>1</v>
      </c>
      <c r="M1189">
        <v>1</v>
      </c>
      <c r="N1189">
        <v>1</v>
      </c>
      <c r="O1189">
        <v>1</v>
      </c>
      <c r="P1189">
        <v>1</v>
      </c>
      <c r="Q1189">
        <v>1</v>
      </c>
      <c r="R1189">
        <v>1</v>
      </c>
      <c r="S1189">
        <v>1</v>
      </c>
      <c r="T1189">
        <v>1</v>
      </c>
      <c r="U1189">
        <v>1</v>
      </c>
      <c r="V1189">
        <v>1</v>
      </c>
      <c r="W1189">
        <v>1</v>
      </c>
      <c r="X1189">
        <v>1</v>
      </c>
      <c r="Y1189">
        <v>1</v>
      </c>
      <c r="Z1189">
        <v>1</v>
      </c>
      <c r="AA1189">
        <v>1</v>
      </c>
      <c r="AB1189">
        <v>1</v>
      </c>
      <c r="AC1189">
        <v>1</v>
      </c>
      <c r="AD1189">
        <v>1</v>
      </c>
      <c r="AE1189">
        <v>1</v>
      </c>
      <c r="AF1189">
        <v>1</v>
      </c>
      <c r="AG1189">
        <v>1</v>
      </c>
      <c r="AH1189">
        <v>1</v>
      </c>
      <c r="AI1189">
        <v>1</v>
      </c>
      <c r="AJ1189">
        <v>1</v>
      </c>
      <c r="AK1189">
        <v>1</v>
      </c>
      <c r="AL1189">
        <v>1</v>
      </c>
      <c r="AM1189" s="49" t="s">
        <v>352</v>
      </c>
      <c r="AN1189" s="49" t="s">
        <v>14</v>
      </c>
      <c r="AO1189" s="49" t="s">
        <v>500</v>
      </c>
      <c r="AP1189" s="49" t="s">
        <v>505</v>
      </c>
      <c r="AQ1189" s="49" t="s">
        <v>13</v>
      </c>
      <c r="AR1189" s="49" t="s">
        <v>487</v>
      </c>
      <c r="AS1189" s="49" t="s">
        <v>488</v>
      </c>
      <c r="AT1189" s="49" t="s">
        <v>489</v>
      </c>
    </row>
    <row r="1190" spans="1:46" x14ac:dyDescent="0.25">
      <c r="A1190">
        <v>7</v>
      </c>
      <c r="B1190" t="s">
        <v>400</v>
      </c>
      <c r="C1190" t="s">
        <v>400</v>
      </c>
      <c r="D1190" t="s">
        <v>401</v>
      </c>
      <c r="E1190" t="s">
        <v>620</v>
      </c>
      <c r="F1190" t="s">
        <v>621</v>
      </c>
      <c r="G1190">
        <v>1</v>
      </c>
      <c r="H1190">
        <v>1</v>
      </c>
      <c r="I1190">
        <v>1</v>
      </c>
      <c r="J1190">
        <v>1</v>
      </c>
      <c r="K1190">
        <v>1</v>
      </c>
      <c r="L1190">
        <v>1</v>
      </c>
      <c r="M1190">
        <v>1</v>
      </c>
      <c r="N1190">
        <v>1</v>
      </c>
      <c r="O1190">
        <v>1</v>
      </c>
      <c r="P1190">
        <v>1</v>
      </c>
      <c r="Q1190">
        <v>1</v>
      </c>
      <c r="R1190">
        <v>1</v>
      </c>
      <c r="S1190">
        <v>1</v>
      </c>
      <c r="T1190">
        <v>1</v>
      </c>
      <c r="U1190">
        <v>1</v>
      </c>
      <c r="V1190">
        <v>1</v>
      </c>
      <c r="W1190">
        <v>1</v>
      </c>
      <c r="X1190">
        <v>1</v>
      </c>
      <c r="Y1190">
        <v>1</v>
      </c>
      <c r="Z1190">
        <v>1</v>
      </c>
      <c r="AA1190">
        <v>1</v>
      </c>
      <c r="AB1190">
        <v>1</v>
      </c>
      <c r="AC1190">
        <v>1</v>
      </c>
      <c r="AD1190">
        <v>1</v>
      </c>
      <c r="AE1190">
        <v>1</v>
      </c>
      <c r="AF1190">
        <v>1</v>
      </c>
      <c r="AG1190">
        <v>1</v>
      </c>
      <c r="AH1190">
        <v>1</v>
      </c>
      <c r="AI1190">
        <v>1</v>
      </c>
      <c r="AJ1190">
        <v>1</v>
      </c>
      <c r="AK1190">
        <v>1</v>
      </c>
      <c r="AL1190">
        <v>0</v>
      </c>
      <c r="AM1190" s="49" t="s">
        <v>401</v>
      </c>
      <c r="AN1190" s="49" t="s">
        <v>4</v>
      </c>
      <c r="AO1190" s="49" t="s">
        <v>9</v>
      </c>
      <c r="AP1190" s="49" t="s">
        <v>501</v>
      </c>
      <c r="AQ1190" s="49" t="s">
        <v>9</v>
      </c>
      <c r="AR1190" s="49" t="s">
        <v>487</v>
      </c>
      <c r="AS1190" s="49" t="s">
        <v>488</v>
      </c>
      <c r="AT1190" s="49" t="s">
        <v>489</v>
      </c>
    </row>
    <row r="1191" spans="1:46" x14ac:dyDescent="0.25">
      <c r="A1191">
        <v>7</v>
      </c>
      <c r="B1191" t="s">
        <v>344</v>
      </c>
      <c r="C1191" t="s">
        <v>344</v>
      </c>
      <c r="D1191" t="s">
        <v>345</v>
      </c>
      <c r="E1191" t="s">
        <v>620</v>
      </c>
      <c r="F1191" t="s">
        <v>621</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1</v>
      </c>
      <c r="AD1191">
        <v>1</v>
      </c>
      <c r="AE1191">
        <v>1</v>
      </c>
      <c r="AF1191">
        <v>1</v>
      </c>
      <c r="AG1191">
        <v>1</v>
      </c>
      <c r="AH1191">
        <v>1</v>
      </c>
      <c r="AI1191">
        <v>1</v>
      </c>
      <c r="AJ1191">
        <v>1</v>
      </c>
      <c r="AK1191">
        <v>1</v>
      </c>
      <c r="AL1191">
        <v>0</v>
      </c>
      <c r="AM1191" s="49" t="s">
        <v>345</v>
      </c>
      <c r="AN1191" s="49" t="s">
        <v>6</v>
      </c>
      <c r="AO1191" s="49" t="s">
        <v>9</v>
      </c>
      <c r="AP1191" s="49" t="s">
        <v>486</v>
      </c>
      <c r="AQ1191" s="49" t="s">
        <v>9</v>
      </c>
      <c r="AR1191" s="49" t="s">
        <v>495</v>
      </c>
      <c r="AS1191" s="49" t="s">
        <v>488</v>
      </c>
      <c r="AT1191" s="49" t="s">
        <v>489</v>
      </c>
    </row>
    <row r="1192" spans="1:46" x14ac:dyDescent="0.25">
      <c r="A1192">
        <v>7</v>
      </c>
      <c r="B1192" t="s">
        <v>154</v>
      </c>
      <c r="C1192" t="s">
        <v>154</v>
      </c>
      <c r="D1192" t="s">
        <v>155</v>
      </c>
      <c r="E1192" t="s">
        <v>620</v>
      </c>
      <c r="F1192" t="s">
        <v>621</v>
      </c>
      <c r="G1192">
        <v>1</v>
      </c>
      <c r="H1192">
        <v>1</v>
      </c>
      <c r="I1192">
        <v>1</v>
      </c>
      <c r="J1192">
        <v>1</v>
      </c>
      <c r="K1192">
        <v>1</v>
      </c>
      <c r="L1192">
        <v>1</v>
      </c>
      <c r="M1192">
        <v>1</v>
      </c>
      <c r="N1192">
        <v>1</v>
      </c>
      <c r="O1192">
        <v>1</v>
      </c>
      <c r="P1192">
        <v>1</v>
      </c>
      <c r="Q1192">
        <v>1</v>
      </c>
      <c r="R1192">
        <v>0</v>
      </c>
      <c r="S1192">
        <v>0</v>
      </c>
      <c r="T1192">
        <v>0</v>
      </c>
      <c r="U1192">
        <v>0</v>
      </c>
      <c r="V1192">
        <v>0</v>
      </c>
      <c r="W1192">
        <v>0</v>
      </c>
      <c r="X1192">
        <v>0</v>
      </c>
      <c r="Y1192">
        <v>0</v>
      </c>
      <c r="Z1192">
        <v>1</v>
      </c>
      <c r="AA1192">
        <v>1</v>
      </c>
      <c r="AB1192">
        <v>1</v>
      </c>
      <c r="AC1192">
        <v>1</v>
      </c>
      <c r="AD1192">
        <v>1</v>
      </c>
      <c r="AE1192">
        <v>1</v>
      </c>
      <c r="AF1192">
        <v>1</v>
      </c>
      <c r="AG1192">
        <v>1</v>
      </c>
      <c r="AH1192">
        <v>1</v>
      </c>
      <c r="AI1192">
        <v>1</v>
      </c>
      <c r="AJ1192">
        <v>1</v>
      </c>
      <c r="AK1192">
        <v>1</v>
      </c>
      <c r="AL1192">
        <v>1</v>
      </c>
      <c r="AM1192" s="49" t="s">
        <v>155</v>
      </c>
      <c r="AN1192" s="49" t="s">
        <v>14</v>
      </c>
      <c r="AO1192" s="49" t="s">
        <v>500</v>
      </c>
      <c r="AP1192" s="49" t="s">
        <v>505</v>
      </c>
      <c r="AQ1192" s="49" t="s">
        <v>13</v>
      </c>
      <c r="AR1192" s="49" t="s">
        <v>487</v>
      </c>
      <c r="AS1192" s="49" t="s">
        <v>488</v>
      </c>
      <c r="AT1192" s="49" t="s">
        <v>489</v>
      </c>
    </row>
    <row r="1193" spans="1:46" x14ac:dyDescent="0.25">
      <c r="A1193">
        <v>7</v>
      </c>
      <c r="B1193" t="s">
        <v>241</v>
      </c>
      <c r="C1193" t="s">
        <v>241</v>
      </c>
      <c r="D1193" t="s">
        <v>242</v>
      </c>
      <c r="E1193" t="s">
        <v>620</v>
      </c>
      <c r="F1193" t="s">
        <v>621</v>
      </c>
      <c r="G1193">
        <v>1</v>
      </c>
      <c r="H1193">
        <v>1</v>
      </c>
      <c r="I1193">
        <v>1</v>
      </c>
      <c r="J1193">
        <v>1</v>
      </c>
      <c r="K1193">
        <v>1</v>
      </c>
      <c r="L1193">
        <v>1</v>
      </c>
      <c r="M1193">
        <v>1</v>
      </c>
      <c r="N1193">
        <v>1</v>
      </c>
      <c r="O1193">
        <v>1</v>
      </c>
      <c r="P1193">
        <v>1</v>
      </c>
      <c r="Q1193">
        <v>1</v>
      </c>
      <c r="R1193">
        <v>1</v>
      </c>
      <c r="S1193">
        <v>1</v>
      </c>
      <c r="T1193">
        <v>1</v>
      </c>
      <c r="U1193">
        <v>1</v>
      </c>
      <c r="V1193">
        <v>1</v>
      </c>
      <c r="W1193">
        <v>1</v>
      </c>
      <c r="X1193">
        <v>1</v>
      </c>
      <c r="Y1193">
        <v>1</v>
      </c>
      <c r="Z1193">
        <v>1</v>
      </c>
      <c r="AA1193">
        <v>1</v>
      </c>
      <c r="AB1193">
        <v>1</v>
      </c>
      <c r="AC1193">
        <v>1</v>
      </c>
      <c r="AD1193">
        <v>1</v>
      </c>
      <c r="AE1193">
        <v>1</v>
      </c>
      <c r="AF1193">
        <v>1</v>
      </c>
      <c r="AG1193">
        <v>1</v>
      </c>
      <c r="AH1193">
        <v>1</v>
      </c>
      <c r="AI1193">
        <v>1</v>
      </c>
      <c r="AJ1193">
        <v>1</v>
      </c>
      <c r="AK1193">
        <v>1</v>
      </c>
      <c r="AL1193">
        <v>0</v>
      </c>
      <c r="AM1193" s="49" t="s">
        <v>242</v>
      </c>
      <c r="AN1193" s="49" t="s">
        <v>14</v>
      </c>
      <c r="AO1193" s="49" t="s">
        <v>485</v>
      </c>
      <c r="AP1193" s="49" t="s">
        <v>494</v>
      </c>
      <c r="AQ1193" s="49" t="s">
        <v>11</v>
      </c>
      <c r="AR1193" s="49" t="s">
        <v>487</v>
      </c>
      <c r="AS1193" s="49" t="s">
        <v>488</v>
      </c>
      <c r="AT1193" s="49" t="s">
        <v>489</v>
      </c>
    </row>
    <row r="1194" spans="1:46" x14ac:dyDescent="0.25">
      <c r="A1194">
        <v>7</v>
      </c>
      <c r="B1194" t="s">
        <v>328</v>
      </c>
      <c r="C1194" t="s">
        <v>328</v>
      </c>
      <c r="D1194" t="s">
        <v>329</v>
      </c>
      <c r="E1194" t="s">
        <v>620</v>
      </c>
      <c r="F1194" t="s">
        <v>621</v>
      </c>
      <c r="G1194">
        <v>1</v>
      </c>
      <c r="H1194">
        <v>1</v>
      </c>
      <c r="I1194">
        <v>1</v>
      </c>
      <c r="J1194">
        <v>1</v>
      </c>
      <c r="K1194">
        <v>1</v>
      </c>
      <c r="L1194">
        <v>1</v>
      </c>
      <c r="M1194">
        <v>1</v>
      </c>
      <c r="N1194">
        <v>1</v>
      </c>
      <c r="O1194">
        <v>1</v>
      </c>
      <c r="P1194">
        <v>1</v>
      </c>
      <c r="Q1194">
        <v>1</v>
      </c>
      <c r="R1194">
        <v>1</v>
      </c>
      <c r="S1194">
        <v>1</v>
      </c>
      <c r="T1194">
        <v>1</v>
      </c>
      <c r="U1194">
        <v>1</v>
      </c>
      <c r="V1194">
        <v>1</v>
      </c>
      <c r="W1194">
        <v>1</v>
      </c>
      <c r="X1194">
        <v>1</v>
      </c>
      <c r="Y1194">
        <v>1</v>
      </c>
      <c r="Z1194">
        <v>1</v>
      </c>
      <c r="AA1194">
        <v>1</v>
      </c>
      <c r="AB1194">
        <v>1</v>
      </c>
      <c r="AC1194">
        <v>1</v>
      </c>
      <c r="AD1194">
        <v>1</v>
      </c>
      <c r="AE1194">
        <v>1</v>
      </c>
      <c r="AF1194">
        <v>1</v>
      </c>
      <c r="AG1194">
        <v>1</v>
      </c>
      <c r="AH1194">
        <v>1</v>
      </c>
      <c r="AI1194">
        <v>1</v>
      </c>
      <c r="AJ1194">
        <v>1</v>
      </c>
      <c r="AK1194">
        <v>1</v>
      </c>
      <c r="AL1194">
        <v>0</v>
      </c>
      <c r="AM1194" s="49" t="s">
        <v>329</v>
      </c>
      <c r="AN1194" s="49" t="s">
        <v>6</v>
      </c>
      <c r="AO1194" s="49" t="s">
        <v>9</v>
      </c>
      <c r="AP1194" s="49" t="s">
        <v>486</v>
      </c>
      <c r="AQ1194" s="49" t="s">
        <v>9</v>
      </c>
      <c r="AR1194" s="49" t="s">
        <v>487</v>
      </c>
      <c r="AS1194" s="49" t="s">
        <v>488</v>
      </c>
      <c r="AT1194" s="49" t="s">
        <v>489</v>
      </c>
    </row>
    <row r="1195" spans="1:46" x14ac:dyDescent="0.25">
      <c r="A1195">
        <v>7</v>
      </c>
      <c r="B1195" t="s">
        <v>348</v>
      </c>
      <c r="C1195" t="s">
        <v>348</v>
      </c>
      <c r="D1195" t="s">
        <v>427</v>
      </c>
      <c r="E1195" t="s">
        <v>620</v>
      </c>
      <c r="F1195" t="s">
        <v>621</v>
      </c>
      <c r="G1195">
        <v>0</v>
      </c>
      <c r="H1195">
        <v>0</v>
      </c>
      <c r="I1195">
        <v>0</v>
      </c>
      <c r="J1195">
        <v>0</v>
      </c>
      <c r="K1195">
        <v>0</v>
      </c>
      <c r="L1195">
        <v>0</v>
      </c>
      <c r="M1195">
        <v>0</v>
      </c>
      <c r="N1195">
        <v>0</v>
      </c>
      <c r="O1195">
        <v>0</v>
      </c>
      <c r="P1195">
        <v>0</v>
      </c>
      <c r="Q1195">
        <v>1</v>
      </c>
      <c r="R1195">
        <v>1</v>
      </c>
      <c r="S1195">
        <v>1</v>
      </c>
      <c r="T1195">
        <v>1</v>
      </c>
      <c r="U1195">
        <v>1</v>
      </c>
      <c r="V1195">
        <v>1</v>
      </c>
      <c r="W1195">
        <v>1</v>
      </c>
      <c r="X1195">
        <v>1</v>
      </c>
      <c r="Y1195">
        <v>1</v>
      </c>
      <c r="Z1195">
        <v>1</v>
      </c>
      <c r="AA1195">
        <v>1</v>
      </c>
      <c r="AB1195">
        <v>1</v>
      </c>
      <c r="AC1195">
        <v>1</v>
      </c>
      <c r="AD1195">
        <v>1</v>
      </c>
      <c r="AE1195">
        <v>1</v>
      </c>
      <c r="AF1195">
        <v>1</v>
      </c>
      <c r="AG1195">
        <v>1</v>
      </c>
      <c r="AH1195">
        <v>1</v>
      </c>
      <c r="AI1195">
        <v>1</v>
      </c>
      <c r="AJ1195">
        <v>1</v>
      </c>
      <c r="AK1195">
        <v>1</v>
      </c>
      <c r="AL1195">
        <v>0</v>
      </c>
      <c r="AM1195" s="49" t="s">
        <v>427</v>
      </c>
      <c r="AN1195" s="49" t="s">
        <v>14</v>
      </c>
      <c r="AO1195" s="49" t="s">
        <v>506</v>
      </c>
      <c r="AP1195" s="49" t="s">
        <v>501</v>
      </c>
      <c r="AQ1195" s="49" t="s">
        <v>10</v>
      </c>
      <c r="AR1195" s="49" t="s">
        <v>495</v>
      </c>
      <c r="AS1195" s="49" t="s">
        <v>488</v>
      </c>
      <c r="AT1195" s="49" t="s">
        <v>497</v>
      </c>
    </row>
    <row r="1196" spans="1:46" x14ac:dyDescent="0.25">
      <c r="A1196">
        <v>7</v>
      </c>
      <c r="B1196" t="s">
        <v>353</v>
      </c>
      <c r="C1196" t="s">
        <v>353</v>
      </c>
      <c r="D1196" t="s">
        <v>354</v>
      </c>
      <c r="E1196" t="s">
        <v>620</v>
      </c>
      <c r="F1196" t="s">
        <v>621</v>
      </c>
      <c r="G1196">
        <v>1</v>
      </c>
      <c r="H1196">
        <v>1</v>
      </c>
      <c r="I1196">
        <v>1</v>
      </c>
      <c r="J1196">
        <v>1</v>
      </c>
      <c r="K1196">
        <v>1</v>
      </c>
      <c r="L1196">
        <v>1</v>
      </c>
      <c r="M1196">
        <v>1</v>
      </c>
      <c r="N1196">
        <v>1</v>
      </c>
      <c r="O1196">
        <v>1</v>
      </c>
      <c r="P1196">
        <v>1</v>
      </c>
      <c r="Q1196">
        <v>1</v>
      </c>
      <c r="R1196">
        <v>1</v>
      </c>
      <c r="S1196">
        <v>1</v>
      </c>
      <c r="T1196">
        <v>1</v>
      </c>
      <c r="U1196">
        <v>1</v>
      </c>
      <c r="V1196">
        <v>1</v>
      </c>
      <c r="W1196">
        <v>1</v>
      </c>
      <c r="X1196">
        <v>1</v>
      </c>
      <c r="Y1196">
        <v>1</v>
      </c>
      <c r="Z1196">
        <v>1</v>
      </c>
      <c r="AA1196">
        <v>1</v>
      </c>
      <c r="AB1196">
        <v>1</v>
      </c>
      <c r="AC1196">
        <v>1</v>
      </c>
      <c r="AD1196">
        <v>1</v>
      </c>
      <c r="AE1196">
        <v>1</v>
      </c>
      <c r="AF1196">
        <v>1</v>
      </c>
      <c r="AG1196">
        <v>1</v>
      </c>
      <c r="AH1196">
        <v>1</v>
      </c>
      <c r="AI1196">
        <v>1</v>
      </c>
      <c r="AJ1196">
        <v>1</v>
      </c>
      <c r="AK1196">
        <v>1</v>
      </c>
      <c r="AL1196">
        <v>1</v>
      </c>
      <c r="AM1196" s="49" t="s">
        <v>354</v>
      </c>
      <c r="AN1196" s="49" t="s">
        <v>14</v>
      </c>
      <c r="AO1196" s="49" t="s">
        <v>500</v>
      </c>
      <c r="AP1196" s="49" t="s">
        <v>505</v>
      </c>
      <c r="AQ1196" s="49" t="s">
        <v>13</v>
      </c>
      <c r="AR1196" s="49" t="s">
        <v>487</v>
      </c>
      <c r="AS1196" s="49" t="s">
        <v>488</v>
      </c>
      <c r="AT1196" s="49" t="s">
        <v>489</v>
      </c>
    </row>
    <row r="1197" spans="1:46" x14ac:dyDescent="0.25">
      <c r="A1197">
        <v>7</v>
      </c>
      <c r="B1197" t="s">
        <v>111</v>
      </c>
      <c r="C1197" t="s">
        <v>111</v>
      </c>
      <c r="D1197" t="s">
        <v>112</v>
      </c>
      <c r="E1197" t="s">
        <v>620</v>
      </c>
      <c r="F1197" t="s">
        <v>621</v>
      </c>
      <c r="G1197">
        <v>1</v>
      </c>
      <c r="H1197">
        <v>1</v>
      </c>
      <c r="I1197">
        <v>1</v>
      </c>
      <c r="J1197">
        <v>1</v>
      </c>
      <c r="K1197">
        <v>1</v>
      </c>
      <c r="L1197">
        <v>1</v>
      </c>
      <c r="M1197">
        <v>1</v>
      </c>
      <c r="N1197">
        <v>1</v>
      </c>
      <c r="O1197">
        <v>1</v>
      </c>
      <c r="P1197">
        <v>1</v>
      </c>
      <c r="Q1197">
        <v>1</v>
      </c>
      <c r="R1197">
        <v>1</v>
      </c>
      <c r="S1197">
        <v>1</v>
      </c>
      <c r="T1197">
        <v>1</v>
      </c>
      <c r="U1197">
        <v>1</v>
      </c>
      <c r="V1197">
        <v>1</v>
      </c>
      <c r="W1197">
        <v>1</v>
      </c>
      <c r="X1197">
        <v>1</v>
      </c>
      <c r="Y1197">
        <v>1</v>
      </c>
      <c r="Z1197">
        <v>1</v>
      </c>
      <c r="AA1197">
        <v>1</v>
      </c>
      <c r="AB1197">
        <v>1</v>
      </c>
      <c r="AC1197">
        <v>1</v>
      </c>
      <c r="AD1197">
        <v>1</v>
      </c>
      <c r="AE1197">
        <v>1</v>
      </c>
      <c r="AF1197">
        <v>1</v>
      </c>
      <c r="AG1197">
        <v>1</v>
      </c>
      <c r="AH1197">
        <v>1</v>
      </c>
      <c r="AI1197">
        <v>1</v>
      </c>
      <c r="AJ1197">
        <v>1</v>
      </c>
      <c r="AK1197">
        <v>1</v>
      </c>
      <c r="AL1197">
        <v>1</v>
      </c>
      <c r="AM1197" s="49" t="s">
        <v>112</v>
      </c>
      <c r="AN1197" s="49" t="s">
        <v>14</v>
      </c>
      <c r="AO1197" s="49" t="s">
        <v>500</v>
      </c>
      <c r="AP1197" s="49" t="s">
        <v>505</v>
      </c>
      <c r="AQ1197" s="49" t="s">
        <v>13</v>
      </c>
      <c r="AR1197" s="49" t="s">
        <v>487</v>
      </c>
      <c r="AS1197" s="49" t="s">
        <v>488</v>
      </c>
      <c r="AT1197" s="49" t="s">
        <v>489</v>
      </c>
    </row>
    <row r="1198" spans="1:46" x14ac:dyDescent="0.25">
      <c r="A1198">
        <v>7</v>
      </c>
      <c r="B1198" t="s">
        <v>359</v>
      </c>
      <c r="C1198" t="s">
        <v>359</v>
      </c>
      <c r="D1198" t="s">
        <v>605</v>
      </c>
      <c r="E1198" t="s">
        <v>620</v>
      </c>
      <c r="F1198" t="s">
        <v>621</v>
      </c>
      <c r="G1198">
        <v>1</v>
      </c>
      <c r="H1198">
        <v>1</v>
      </c>
      <c r="I1198">
        <v>1</v>
      </c>
      <c r="J1198">
        <v>1</v>
      </c>
      <c r="K1198">
        <v>1</v>
      </c>
      <c r="L1198">
        <v>1</v>
      </c>
      <c r="M1198">
        <v>1</v>
      </c>
      <c r="N1198">
        <v>1</v>
      </c>
      <c r="O1198">
        <v>1</v>
      </c>
      <c r="P1198">
        <v>1</v>
      </c>
      <c r="Q1198">
        <v>1</v>
      </c>
      <c r="R1198">
        <v>1</v>
      </c>
      <c r="S1198">
        <v>1</v>
      </c>
      <c r="T1198">
        <v>1</v>
      </c>
      <c r="U1198">
        <v>1</v>
      </c>
      <c r="V1198">
        <v>1</v>
      </c>
      <c r="W1198">
        <v>1</v>
      </c>
      <c r="X1198">
        <v>1</v>
      </c>
      <c r="Y1198">
        <v>1</v>
      </c>
      <c r="Z1198">
        <v>1</v>
      </c>
      <c r="AA1198">
        <v>1</v>
      </c>
      <c r="AB1198">
        <v>1</v>
      </c>
      <c r="AC1198">
        <v>1</v>
      </c>
      <c r="AD1198">
        <v>1</v>
      </c>
      <c r="AE1198">
        <v>1</v>
      </c>
      <c r="AF1198">
        <v>1</v>
      </c>
      <c r="AG1198">
        <v>1</v>
      </c>
      <c r="AH1198">
        <v>1</v>
      </c>
      <c r="AI1198">
        <v>1</v>
      </c>
      <c r="AJ1198">
        <v>1</v>
      </c>
      <c r="AK1198">
        <v>1</v>
      </c>
      <c r="AL1198">
        <v>0</v>
      </c>
      <c r="AM1198" s="49" t="s">
        <v>360</v>
      </c>
      <c r="AN1198" s="49" t="s">
        <v>14</v>
      </c>
      <c r="AO1198" s="49" t="s">
        <v>485</v>
      </c>
      <c r="AP1198" s="49" t="s">
        <v>486</v>
      </c>
      <c r="AQ1198" s="49" t="s">
        <v>11</v>
      </c>
      <c r="AR1198" s="49" t="s">
        <v>487</v>
      </c>
      <c r="AS1198" s="49" t="s">
        <v>488</v>
      </c>
      <c r="AT1198" s="49" t="s">
        <v>489</v>
      </c>
    </row>
    <row r="1199" spans="1:46" x14ac:dyDescent="0.25">
      <c r="A1199">
        <v>7</v>
      </c>
      <c r="B1199" t="s">
        <v>366</v>
      </c>
      <c r="C1199" t="s">
        <v>366</v>
      </c>
      <c r="D1199" t="s">
        <v>367</v>
      </c>
      <c r="E1199" t="s">
        <v>620</v>
      </c>
      <c r="F1199" t="s">
        <v>621</v>
      </c>
      <c r="G1199">
        <v>1</v>
      </c>
      <c r="H1199">
        <v>1</v>
      </c>
      <c r="I1199">
        <v>1</v>
      </c>
      <c r="J1199">
        <v>1</v>
      </c>
      <c r="K1199">
        <v>1</v>
      </c>
      <c r="L1199">
        <v>1</v>
      </c>
      <c r="M1199">
        <v>1</v>
      </c>
      <c r="N1199">
        <v>1</v>
      </c>
      <c r="O1199">
        <v>1</v>
      </c>
      <c r="P1199">
        <v>1</v>
      </c>
      <c r="Q1199">
        <v>1</v>
      </c>
      <c r="R1199">
        <v>1</v>
      </c>
      <c r="S1199">
        <v>1</v>
      </c>
      <c r="T1199">
        <v>1</v>
      </c>
      <c r="U1199">
        <v>1</v>
      </c>
      <c r="V1199">
        <v>1</v>
      </c>
      <c r="W1199">
        <v>1</v>
      </c>
      <c r="X1199">
        <v>1</v>
      </c>
      <c r="Y1199">
        <v>1</v>
      </c>
      <c r="Z1199">
        <v>1</v>
      </c>
      <c r="AA1199">
        <v>1</v>
      </c>
      <c r="AB1199">
        <v>1</v>
      </c>
      <c r="AC1199">
        <v>1</v>
      </c>
      <c r="AD1199">
        <v>1</v>
      </c>
      <c r="AE1199">
        <v>1</v>
      </c>
      <c r="AF1199">
        <v>1</v>
      </c>
      <c r="AG1199">
        <v>1</v>
      </c>
      <c r="AH1199">
        <v>1</v>
      </c>
      <c r="AI1199">
        <v>1</v>
      </c>
      <c r="AJ1199">
        <v>1</v>
      </c>
      <c r="AK1199">
        <v>1</v>
      </c>
      <c r="AL1199">
        <v>0</v>
      </c>
      <c r="AM1199" s="49" t="s">
        <v>367</v>
      </c>
      <c r="AN1199" s="49" t="s">
        <v>14</v>
      </c>
      <c r="AO1199" s="49" t="s">
        <v>485</v>
      </c>
      <c r="AP1199" s="49" t="s">
        <v>494</v>
      </c>
      <c r="AQ1199" s="49" t="s">
        <v>11</v>
      </c>
      <c r="AR1199" s="49" t="s">
        <v>487</v>
      </c>
      <c r="AS1199" s="49" t="s">
        <v>488</v>
      </c>
      <c r="AT1199" s="49" t="s">
        <v>489</v>
      </c>
    </row>
    <row r="1200" spans="1:46" x14ac:dyDescent="0.25">
      <c r="A1200">
        <v>7</v>
      </c>
      <c r="B1200" t="s">
        <v>364</v>
      </c>
      <c r="C1200" t="s">
        <v>364</v>
      </c>
      <c r="D1200" t="s">
        <v>365</v>
      </c>
      <c r="E1200" t="s">
        <v>620</v>
      </c>
      <c r="F1200" t="s">
        <v>621</v>
      </c>
      <c r="G1200">
        <v>1</v>
      </c>
      <c r="H1200">
        <v>1</v>
      </c>
      <c r="I1200">
        <v>1</v>
      </c>
      <c r="J1200">
        <v>1</v>
      </c>
      <c r="K1200">
        <v>1</v>
      </c>
      <c r="L1200">
        <v>1</v>
      </c>
      <c r="M1200">
        <v>1</v>
      </c>
      <c r="N1200">
        <v>1</v>
      </c>
      <c r="O1200">
        <v>1</v>
      </c>
      <c r="P1200">
        <v>1</v>
      </c>
      <c r="Q1200">
        <v>1</v>
      </c>
      <c r="R1200">
        <v>1</v>
      </c>
      <c r="S1200">
        <v>1</v>
      </c>
      <c r="T1200">
        <v>1</v>
      </c>
      <c r="U1200">
        <v>1</v>
      </c>
      <c r="V1200">
        <v>1</v>
      </c>
      <c r="W1200">
        <v>1</v>
      </c>
      <c r="X1200">
        <v>1</v>
      </c>
      <c r="Y1200">
        <v>1</v>
      </c>
      <c r="Z1200">
        <v>1</v>
      </c>
      <c r="AA1200">
        <v>1</v>
      </c>
      <c r="AB1200">
        <v>1</v>
      </c>
      <c r="AC1200">
        <v>1</v>
      </c>
      <c r="AD1200">
        <v>1</v>
      </c>
      <c r="AE1200">
        <v>1</v>
      </c>
      <c r="AF1200">
        <v>1</v>
      </c>
      <c r="AG1200">
        <v>1</v>
      </c>
      <c r="AH1200">
        <v>1</v>
      </c>
      <c r="AI1200">
        <v>1</v>
      </c>
      <c r="AJ1200">
        <v>1</v>
      </c>
      <c r="AK1200">
        <v>1</v>
      </c>
      <c r="AL1200">
        <v>0</v>
      </c>
      <c r="AM1200" s="49" t="s">
        <v>365</v>
      </c>
      <c r="AN1200" s="49" t="s">
        <v>14</v>
      </c>
      <c r="AO1200" s="49" t="s">
        <v>485</v>
      </c>
      <c r="AP1200" s="49" t="s">
        <v>501</v>
      </c>
      <c r="AQ1200" s="49" t="s">
        <v>11</v>
      </c>
      <c r="AR1200" s="49" t="s">
        <v>487</v>
      </c>
      <c r="AS1200" s="49" t="s">
        <v>488</v>
      </c>
      <c r="AT1200" s="49" t="s">
        <v>489</v>
      </c>
    </row>
    <row r="1201" spans="1:46" x14ac:dyDescent="0.25">
      <c r="A1201">
        <v>7</v>
      </c>
      <c r="B1201" t="s">
        <v>493</v>
      </c>
      <c r="C1201" t="s">
        <v>606</v>
      </c>
      <c r="D1201" t="s">
        <v>607</v>
      </c>
      <c r="E1201" t="s">
        <v>620</v>
      </c>
      <c r="F1201" t="s">
        <v>621</v>
      </c>
      <c r="G1201">
        <v>1</v>
      </c>
      <c r="H1201">
        <v>1</v>
      </c>
      <c r="I1201">
        <v>1</v>
      </c>
      <c r="J1201">
        <v>1</v>
      </c>
      <c r="K1201">
        <v>1</v>
      </c>
      <c r="L1201">
        <v>1</v>
      </c>
      <c r="M1201">
        <v>1</v>
      </c>
      <c r="N1201">
        <v>1</v>
      </c>
      <c r="O1201">
        <v>1</v>
      </c>
      <c r="P1201">
        <v>1</v>
      </c>
      <c r="Q1201">
        <v>1</v>
      </c>
      <c r="R1201">
        <v>1</v>
      </c>
      <c r="S1201">
        <v>1</v>
      </c>
      <c r="T1201">
        <v>1</v>
      </c>
      <c r="U1201">
        <v>1</v>
      </c>
      <c r="V1201">
        <v>1</v>
      </c>
      <c r="W1201">
        <v>1</v>
      </c>
      <c r="X1201">
        <v>1</v>
      </c>
      <c r="Y1201">
        <v>1</v>
      </c>
      <c r="Z1201">
        <v>1</v>
      </c>
      <c r="AA1201">
        <v>1</v>
      </c>
      <c r="AB1201">
        <v>1</v>
      </c>
      <c r="AC1201">
        <v>1</v>
      </c>
      <c r="AD1201">
        <v>1</v>
      </c>
      <c r="AE1201">
        <v>1</v>
      </c>
      <c r="AF1201">
        <v>1</v>
      </c>
      <c r="AG1201">
        <v>1</v>
      </c>
      <c r="AH1201">
        <v>1</v>
      </c>
      <c r="AI1201">
        <v>1</v>
      </c>
      <c r="AJ1201">
        <v>1</v>
      </c>
      <c r="AK1201">
        <v>1</v>
      </c>
      <c r="AL1201">
        <v>0</v>
      </c>
      <c r="AM1201" s="49" t="e">
        <v>#N/A</v>
      </c>
      <c r="AN1201" s="49" t="e">
        <v>#N/A</v>
      </c>
      <c r="AO1201" s="49" t="e">
        <v>#N/A</v>
      </c>
      <c r="AP1201" s="49" t="e">
        <v>#N/A</v>
      </c>
      <c r="AQ1201" s="49" t="e">
        <v>#N/A</v>
      </c>
      <c r="AR1201" s="49" t="e">
        <v>#N/A</v>
      </c>
      <c r="AS1201" s="49" t="e">
        <v>#N/A</v>
      </c>
      <c r="AT1201" s="49" t="e">
        <v>#N/A</v>
      </c>
    </row>
    <row r="1202" spans="1:46" x14ac:dyDescent="0.25">
      <c r="A1202">
        <v>7</v>
      </c>
      <c r="B1202" t="s">
        <v>362</v>
      </c>
      <c r="C1202" t="s">
        <v>362</v>
      </c>
      <c r="D1202" t="s">
        <v>363</v>
      </c>
      <c r="E1202" t="s">
        <v>620</v>
      </c>
      <c r="F1202" t="s">
        <v>621</v>
      </c>
      <c r="G1202">
        <v>1</v>
      </c>
      <c r="H1202">
        <v>1</v>
      </c>
      <c r="I1202">
        <v>1</v>
      </c>
      <c r="J1202">
        <v>1</v>
      </c>
      <c r="K1202">
        <v>1</v>
      </c>
      <c r="L1202">
        <v>1</v>
      </c>
      <c r="M1202">
        <v>1</v>
      </c>
      <c r="N1202">
        <v>1</v>
      </c>
      <c r="O1202">
        <v>1</v>
      </c>
      <c r="P1202">
        <v>1</v>
      </c>
      <c r="Q1202">
        <v>1</v>
      </c>
      <c r="R1202">
        <v>1</v>
      </c>
      <c r="S1202">
        <v>1</v>
      </c>
      <c r="T1202">
        <v>1</v>
      </c>
      <c r="U1202">
        <v>1</v>
      </c>
      <c r="V1202">
        <v>1</v>
      </c>
      <c r="W1202">
        <v>1</v>
      </c>
      <c r="X1202">
        <v>1</v>
      </c>
      <c r="Y1202">
        <v>1</v>
      </c>
      <c r="Z1202">
        <v>1</v>
      </c>
      <c r="AA1202">
        <v>1</v>
      </c>
      <c r="AB1202">
        <v>1</v>
      </c>
      <c r="AC1202">
        <v>1</v>
      </c>
      <c r="AD1202">
        <v>1</v>
      </c>
      <c r="AE1202">
        <v>1</v>
      </c>
      <c r="AF1202">
        <v>1</v>
      </c>
      <c r="AG1202">
        <v>1</v>
      </c>
      <c r="AH1202">
        <v>1</v>
      </c>
      <c r="AI1202">
        <v>1</v>
      </c>
      <c r="AJ1202">
        <v>1</v>
      </c>
      <c r="AK1202">
        <v>1</v>
      </c>
      <c r="AL1202">
        <v>0</v>
      </c>
      <c r="AM1202" s="49" t="s">
        <v>363</v>
      </c>
      <c r="AN1202" s="49" t="s">
        <v>8</v>
      </c>
      <c r="AO1202" s="49" t="s">
        <v>9</v>
      </c>
      <c r="AP1202" s="49" t="s">
        <v>486</v>
      </c>
      <c r="AQ1202" s="49" t="s">
        <v>9</v>
      </c>
      <c r="AR1202" s="49" t="s">
        <v>495</v>
      </c>
      <c r="AS1202" s="49" t="s">
        <v>488</v>
      </c>
      <c r="AT1202" s="49" t="s">
        <v>489</v>
      </c>
    </row>
    <row r="1203" spans="1:46" x14ac:dyDescent="0.25">
      <c r="A1203">
        <v>7</v>
      </c>
      <c r="B1203" t="s">
        <v>372</v>
      </c>
      <c r="C1203" t="s">
        <v>372</v>
      </c>
      <c r="D1203" t="s">
        <v>431</v>
      </c>
      <c r="E1203" t="s">
        <v>620</v>
      </c>
      <c r="F1203" t="s">
        <v>621</v>
      </c>
      <c r="G1203">
        <v>1</v>
      </c>
      <c r="H1203">
        <v>1</v>
      </c>
      <c r="I1203">
        <v>1</v>
      </c>
      <c r="J1203">
        <v>1</v>
      </c>
      <c r="K1203">
        <v>1</v>
      </c>
      <c r="L1203">
        <v>1</v>
      </c>
      <c r="M1203">
        <v>1</v>
      </c>
      <c r="N1203">
        <v>1</v>
      </c>
      <c r="O1203">
        <v>1</v>
      </c>
      <c r="P1203">
        <v>1</v>
      </c>
      <c r="Q1203">
        <v>1</v>
      </c>
      <c r="R1203">
        <v>1</v>
      </c>
      <c r="S1203">
        <v>1</v>
      </c>
      <c r="T1203">
        <v>1</v>
      </c>
      <c r="U1203">
        <v>1</v>
      </c>
      <c r="V1203">
        <v>1</v>
      </c>
      <c r="W1203">
        <v>1</v>
      </c>
      <c r="X1203">
        <v>1</v>
      </c>
      <c r="Y1203">
        <v>1</v>
      </c>
      <c r="Z1203">
        <v>1</v>
      </c>
      <c r="AA1203">
        <v>1</v>
      </c>
      <c r="AB1203">
        <v>1</v>
      </c>
      <c r="AC1203">
        <v>1</v>
      </c>
      <c r="AD1203">
        <v>1</v>
      </c>
      <c r="AE1203">
        <v>1</v>
      </c>
      <c r="AF1203">
        <v>1</v>
      </c>
      <c r="AG1203">
        <v>1</v>
      </c>
      <c r="AH1203">
        <v>1</v>
      </c>
      <c r="AI1203">
        <v>1</v>
      </c>
      <c r="AJ1203">
        <v>1</v>
      </c>
      <c r="AK1203">
        <v>1</v>
      </c>
      <c r="AL1203">
        <v>0</v>
      </c>
      <c r="AM1203" s="49" t="s">
        <v>431</v>
      </c>
      <c r="AN1203" s="49" t="s">
        <v>14</v>
      </c>
      <c r="AO1203" s="49" t="s">
        <v>507</v>
      </c>
      <c r="AP1203" s="49" t="s">
        <v>505</v>
      </c>
      <c r="AQ1203" s="49" t="s">
        <v>10</v>
      </c>
      <c r="AR1203" s="49" t="s">
        <v>495</v>
      </c>
      <c r="AS1203" s="49" t="s">
        <v>496</v>
      </c>
      <c r="AT1203" s="49" t="s">
        <v>497</v>
      </c>
    </row>
    <row r="1204" spans="1:46" x14ac:dyDescent="0.25">
      <c r="A1204">
        <v>7</v>
      </c>
      <c r="B1204" t="s">
        <v>373</v>
      </c>
      <c r="C1204" t="s">
        <v>373</v>
      </c>
      <c r="D1204" t="s">
        <v>374</v>
      </c>
      <c r="E1204" t="s">
        <v>620</v>
      </c>
      <c r="F1204" t="s">
        <v>621</v>
      </c>
      <c r="G1204">
        <v>1</v>
      </c>
      <c r="H1204">
        <v>1</v>
      </c>
      <c r="I1204">
        <v>1</v>
      </c>
      <c r="J1204">
        <v>1</v>
      </c>
      <c r="K1204">
        <v>1</v>
      </c>
      <c r="L1204">
        <v>1</v>
      </c>
      <c r="M1204">
        <v>1</v>
      </c>
      <c r="N1204">
        <v>1</v>
      </c>
      <c r="O1204">
        <v>1</v>
      </c>
      <c r="P1204">
        <v>1</v>
      </c>
      <c r="Q1204">
        <v>1</v>
      </c>
      <c r="R1204">
        <v>1</v>
      </c>
      <c r="S1204">
        <v>1</v>
      </c>
      <c r="T1204">
        <v>1</v>
      </c>
      <c r="U1204">
        <v>1</v>
      </c>
      <c r="V1204">
        <v>1</v>
      </c>
      <c r="W1204">
        <v>1</v>
      </c>
      <c r="X1204">
        <v>1</v>
      </c>
      <c r="Y1204">
        <v>1</v>
      </c>
      <c r="Z1204">
        <v>1</v>
      </c>
      <c r="AA1204">
        <v>1</v>
      </c>
      <c r="AB1204">
        <v>1</v>
      </c>
      <c r="AC1204">
        <v>1</v>
      </c>
      <c r="AD1204">
        <v>1</v>
      </c>
      <c r="AE1204">
        <v>1</v>
      </c>
      <c r="AF1204">
        <v>1</v>
      </c>
      <c r="AG1204">
        <v>1</v>
      </c>
      <c r="AH1204">
        <v>1</v>
      </c>
      <c r="AI1204">
        <v>1</v>
      </c>
      <c r="AJ1204">
        <v>1</v>
      </c>
      <c r="AK1204">
        <v>1</v>
      </c>
      <c r="AL1204">
        <v>0</v>
      </c>
      <c r="AM1204" s="49" t="s">
        <v>374</v>
      </c>
      <c r="AN1204" s="49" t="s">
        <v>7</v>
      </c>
      <c r="AO1204" s="49" t="s">
        <v>9</v>
      </c>
      <c r="AP1204" s="49" t="s">
        <v>494</v>
      </c>
      <c r="AQ1204" s="49" t="s">
        <v>9</v>
      </c>
      <c r="AR1204" s="49" t="s">
        <v>487</v>
      </c>
      <c r="AS1204" s="49" t="s">
        <v>488</v>
      </c>
      <c r="AT1204" s="49" t="s">
        <v>489</v>
      </c>
    </row>
    <row r="1205" spans="1:46" x14ac:dyDescent="0.25">
      <c r="A1205">
        <v>7</v>
      </c>
      <c r="B1205" t="s">
        <v>368</v>
      </c>
      <c r="C1205" t="s">
        <v>368</v>
      </c>
      <c r="D1205" t="s">
        <v>429</v>
      </c>
      <c r="E1205" t="s">
        <v>620</v>
      </c>
      <c r="F1205" t="s">
        <v>621</v>
      </c>
      <c r="G1205">
        <v>1</v>
      </c>
      <c r="H1205">
        <v>1</v>
      </c>
      <c r="I1205">
        <v>1</v>
      </c>
      <c r="J1205">
        <v>1</v>
      </c>
      <c r="K1205">
        <v>1</v>
      </c>
      <c r="L1205">
        <v>1</v>
      </c>
      <c r="M1205">
        <v>1</v>
      </c>
      <c r="N1205">
        <v>1</v>
      </c>
      <c r="O1205">
        <v>1</v>
      </c>
      <c r="P1205">
        <v>1</v>
      </c>
      <c r="Q1205">
        <v>1</v>
      </c>
      <c r="R1205">
        <v>1</v>
      </c>
      <c r="S1205">
        <v>1</v>
      </c>
      <c r="T1205">
        <v>1</v>
      </c>
      <c r="U1205">
        <v>1</v>
      </c>
      <c r="V1205">
        <v>1</v>
      </c>
      <c r="W1205">
        <v>1</v>
      </c>
      <c r="X1205">
        <v>1</v>
      </c>
      <c r="Y1205">
        <v>1</v>
      </c>
      <c r="Z1205">
        <v>1</v>
      </c>
      <c r="AA1205">
        <v>1</v>
      </c>
      <c r="AB1205">
        <v>1</v>
      </c>
      <c r="AC1205">
        <v>1</v>
      </c>
      <c r="AD1205">
        <v>1</v>
      </c>
      <c r="AE1205">
        <v>1</v>
      </c>
      <c r="AF1205">
        <v>1</v>
      </c>
      <c r="AG1205">
        <v>1</v>
      </c>
      <c r="AH1205">
        <v>1</v>
      </c>
      <c r="AI1205">
        <v>1</v>
      </c>
      <c r="AJ1205">
        <v>1</v>
      </c>
      <c r="AK1205">
        <v>1</v>
      </c>
      <c r="AL1205">
        <v>0</v>
      </c>
      <c r="AM1205" s="49" t="s">
        <v>429</v>
      </c>
      <c r="AN1205" s="49" t="s">
        <v>14</v>
      </c>
      <c r="AO1205" s="49" t="s">
        <v>485</v>
      </c>
      <c r="AP1205" s="49" t="s">
        <v>501</v>
      </c>
      <c r="AQ1205" s="49" t="s">
        <v>11</v>
      </c>
      <c r="AR1205" s="49" t="s">
        <v>495</v>
      </c>
      <c r="AS1205" s="49" t="s">
        <v>496</v>
      </c>
      <c r="AT1205" s="49" t="s">
        <v>497</v>
      </c>
    </row>
    <row r="1206" spans="1:46" x14ac:dyDescent="0.25">
      <c r="A1206">
        <v>7</v>
      </c>
      <c r="B1206" t="s">
        <v>381</v>
      </c>
      <c r="C1206" t="s">
        <v>381</v>
      </c>
      <c r="D1206" t="s">
        <v>382</v>
      </c>
      <c r="E1206" t="s">
        <v>620</v>
      </c>
      <c r="F1206" t="s">
        <v>621</v>
      </c>
      <c r="G1206">
        <v>1</v>
      </c>
      <c r="H1206">
        <v>1</v>
      </c>
      <c r="I1206">
        <v>1</v>
      </c>
      <c r="J1206">
        <v>1</v>
      </c>
      <c r="K1206">
        <v>1</v>
      </c>
      <c r="L1206">
        <v>1</v>
      </c>
      <c r="M1206">
        <v>1</v>
      </c>
      <c r="N1206">
        <v>1</v>
      </c>
      <c r="O1206">
        <v>1</v>
      </c>
      <c r="P1206">
        <v>1</v>
      </c>
      <c r="Q1206">
        <v>1</v>
      </c>
      <c r="R1206">
        <v>1</v>
      </c>
      <c r="S1206">
        <v>1</v>
      </c>
      <c r="T1206">
        <v>1</v>
      </c>
      <c r="U1206">
        <v>1</v>
      </c>
      <c r="V1206">
        <v>1</v>
      </c>
      <c r="W1206">
        <v>1</v>
      </c>
      <c r="X1206">
        <v>1</v>
      </c>
      <c r="Y1206">
        <v>1</v>
      </c>
      <c r="Z1206">
        <v>1</v>
      </c>
      <c r="AA1206">
        <v>1</v>
      </c>
      <c r="AB1206">
        <v>1</v>
      </c>
      <c r="AC1206">
        <v>1</v>
      </c>
      <c r="AD1206">
        <v>1</v>
      </c>
      <c r="AE1206">
        <v>1</v>
      </c>
      <c r="AF1206">
        <v>1</v>
      </c>
      <c r="AG1206">
        <v>1</v>
      </c>
      <c r="AH1206">
        <v>1</v>
      </c>
      <c r="AI1206">
        <v>1</v>
      </c>
      <c r="AJ1206">
        <v>1</v>
      </c>
      <c r="AK1206">
        <v>1</v>
      </c>
      <c r="AL1206">
        <v>0</v>
      </c>
      <c r="AM1206" s="49" t="s">
        <v>382</v>
      </c>
      <c r="AN1206" s="49" t="s">
        <v>6</v>
      </c>
      <c r="AO1206" s="49" t="s">
        <v>9</v>
      </c>
      <c r="AP1206" s="49" t="s">
        <v>486</v>
      </c>
      <c r="AQ1206" s="49" t="s">
        <v>9</v>
      </c>
      <c r="AR1206" s="49" t="s">
        <v>487</v>
      </c>
      <c r="AS1206" s="49" t="s">
        <v>488</v>
      </c>
      <c r="AT1206" s="49" t="s">
        <v>489</v>
      </c>
    </row>
    <row r="1207" spans="1:46" x14ac:dyDescent="0.25">
      <c r="A1207">
        <v>7</v>
      </c>
      <c r="B1207" t="s">
        <v>383</v>
      </c>
      <c r="C1207" t="s">
        <v>383</v>
      </c>
      <c r="D1207" t="s">
        <v>384</v>
      </c>
      <c r="E1207" t="s">
        <v>620</v>
      </c>
      <c r="F1207" t="s">
        <v>621</v>
      </c>
      <c r="G1207">
        <v>1</v>
      </c>
      <c r="H1207">
        <v>1</v>
      </c>
      <c r="I1207">
        <v>1</v>
      </c>
      <c r="J1207">
        <v>1</v>
      </c>
      <c r="K1207">
        <v>1</v>
      </c>
      <c r="L1207">
        <v>1</v>
      </c>
      <c r="M1207">
        <v>1</v>
      </c>
      <c r="N1207">
        <v>1</v>
      </c>
      <c r="O1207">
        <v>1</v>
      </c>
      <c r="P1207">
        <v>1</v>
      </c>
      <c r="Q1207">
        <v>1</v>
      </c>
      <c r="R1207">
        <v>1</v>
      </c>
      <c r="S1207">
        <v>1</v>
      </c>
      <c r="T1207">
        <v>1</v>
      </c>
      <c r="U1207">
        <v>1</v>
      </c>
      <c r="V1207">
        <v>1</v>
      </c>
      <c r="W1207">
        <v>1</v>
      </c>
      <c r="X1207">
        <v>1</v>
      </c>
      <c r="Y1207">
        <v>1</v>
      </c>
      <c r="Z1207">
        <v>1</v>
      </c>
      <c r="AA1207">
        <v>1</v>
      </c>
      <c r="AB1207">
        <v>1</v>
      </c>
      <c r="AC1207">
        <v>1</v>
      </c>
      <c r="AD1207">
        <v>1</v>
      </c>
      <c r="AE1207">
        <v>1</v>
      </c>
      <c r="AF1207">
        <v>1</v>
      </c>
      <c r="AG1207">
        <v>1</v>
      </c>
      <c r="AH1207">
        <v>1</v>
      </c>
      <c r="AI1207">
        <v>1</v>
      </c>
      <c r="AJ1207">
        <v>1</v>
      </c>
      <c r="AK1207">
        <v>1</v>
      </c>
      <c r="AL1207">
        <v>1</v>
      </c>
      <c r="AM1207" s="49" t="s">
        <v>384</v>
      </c>
      <c r="AN1207" s="49" t="s">
        <v>14</v>
      </c>
      <c r="AO1207" s="49" t="s">
        <v>500</v>
      </c>
      <c r="AP1207" s="49" t="s">
        <v>494</v>
      </c>
      <c r="AQ1207" s="49" t="s">
        <v>502</v>
      </c>
      <c r="AR1207" s="49" t="s">
        <v>487</v>
      </c>
      <c r="AS1207" s="49" t="s">
        <v>488</v>
      </c>
      <c r="AT1207" s="49" t="s">
        <v>489</v>
      </c>
    </row>
    <row r="1208" spans="1:46" x14ac:dyDescent="0.25">
      <c r="A1208">
        <v>7</v>
      </c>
      <c r="B1208" t="s">
        <v>62</v>
      </c>
      <c r="C1208" t="s">
        <v>62</v>
      </c>
      <c r="D1208" t="s">
        <v>407</v>
      </c>
      <c r="E1208" t="s">
        <v>620</v>
      </c>
      <c r="F1208" t="s">
        <v>621</v>
      </c>
      <c r="G1208">
        <v>1</v>
      </c>
      <c r="H1208">
        <v>1</v>
      </c>
      <c r="I1208">
        <v>1</v>
      </c>
      <c r="J1208">
        <v>1</v>
      </c>
      <c r="K1208">
        <v>1</v>
      </c>
      <c r="L1208">
        <v>1</v>
      </c>
      <c r="M1208">
        <v>1</v>
      </c>
      <c r="N1208">
        <v>1</v>
      </c>
      <c r="O1208">
        <v>1</v>
      </c>
      <c r="P1208">
        <v>1</v>
      </c>
      <c r="Q1208">
        <v>1</v>
      </c>
      <c r="R1208">
        <v>1</v>
      </c>
      <c r="S1208">
        <v>1</v>
      </c>
      <c r="T1208">
        <v>1</v>
      </c>
      <c r="U1208">
        <v>1</v>
      </c>
      <c r="V1208">
        <v>1</v>
      </c>
      <c r="W1208">
        <v>1</v>
      </c>
      <c r="X1208">
        <v>1</v>
      </c>
      <c r="Y1208">
        <v>1</v>
      </c>
      <c r="Z1208">
        <v>1</v>
      </c>
      <c r="AA1208">
        <v>1</v>
      </c>
      <c r="AB1208">
        <v>1</v>
      </c>
      <c r="AC1208">
        <v>1</v>
      </c>
      <c r="AD1208">
        <v>1</v>
      </c>
      <c r="AE1208">
        <v>1</v>
      </c>
      <c r="AF1208">
        <v>1</v>
      </c>
      <c r="AG1208">
        <v>1</v>
      </c>
      <c r="AH1208">
        <v>1</v>
      </c>
      <c r="AI1208">
        <v>1</v>
      </c>
      <c r="AJ1208">
        <v>1</v>
      </c>
      <c r="AK1208">
        <v>1</v>
      </c>
      <c r="AL1208">
        <v>0</v>
      </c>
      <c r="AM1208" s="49" t="s">
        <v>407</v>
      </c>
      <c r="AN1208" s="49" t="s">
        <v>14</v>
      </c>
      <c r="AO1208" s="49" t="s">
        <v>485</v>
      </c>
      <c r="AP1208" s="49" t="s">
        <v>505</v>
      </c>
      <c r="AQ1208" s="49" t="s">
        <v>13</v>
      </c>
      <c r="AR1208" s="49" t="s">
        <v>495</v>
      </c>
      <c r="AS1208" s="49" t="s">
        <v>496</v>
      </c>
      <c r="AT1208" s="49" t="s">
        <v>497</v>
      </c>
    </row>
    <row r="1209" spans="1:46" x14ac:dyDescent="0.25">
      <c r="A1209">
        <v>7</v>
      </c>
      <c r="B1209" t="s">
        <v>169</v>
      </c>
      <c r="C1209" t="s">
        <v>169</v>
      </c>
      <c r="D1209" t="s">
        <v>170</v>
      </c>
      <c r="E1209" t="s">
        <v>620</v>
      </c>
      <c r="F1209" t="s">
        <v>621</v>
      </c>
      <c r="G1209">
        <v>1</v>
      </c>
      <c r="H1209">
        <v>1</v>
      </c>
      <c r="I1209">
        <v>1</v>
      </c>
      <c r="J1209">
        <v>1</v>
      </c>
      <c r="K1209">
        <v>1</v>
      </c>
      <c r="L1209">
        <v>1</v>
      </c>
      <c r="M1209">
        <v>1</v>
      </c>
      <c r="N1209">
        <v>1</v>
      </c>
      <c r="O1209">
        <v>1</v>
      </c>
      <c r="P1209">
        <v>1</v>
      </c>
      <c r="Q1209">
        <v>1</v>
      </c>
      <c r="R1209">
        <v>1</v>
      </c>
      <c r="S1209">
        <v>1</v>
      </c>
      <c r="T1209">
        <v>1</v>
      </c>
      <c r="U1209">
        <v>1</v>
      </c>
      <c r="V1209">
        <v>1</v>
      </c>
      <c r="W1209">
        <v>1</v>
      </c>
      <c r="X1209">
        <v>1</v>
      </c>
      <c r="Y1209">
        <v>1</v>
      </c>
      <c r="Z1209">
        <v>1</v>
      </c>
      <c r="AA1209">
        <v>1</v>
      </c>
      <c r="AB1209">
        <v>1</v>
      </c>
      <c r="AC1209">
        <v>1</v>
      </c>
      <c r="AD1209">
        <v>1</v>
      </c>
      <c r="AE1209">
        <v>1</v>
      </c>
      <c r="AF1209">
        <v>1</v>
      </c>
      <c r="AG1209">
        <v>1</v>
      </c>
      <c r="AH1209">
        <v>1</v>
      </c>
      <c r="AI1209">
        <v>1</v>
      </c>
      <c r="AJ1209">
        <v>1</v>
      </c>
      <c r="AK1209">
        <v>1</v>
      </c>
      <c r="AL1209">
        <v>1</v>
      </c>
      <c r="AM1209" s="49" t="s">
        <v>170</v>
      </c>
      <c r="AN1209" s="49" t="s">
        <v>14</v>
      </c>
      <c r="AO1209" s="49" t="s">
        <v>500</v>
      </c>
      <c r="AP1209" s="49" t="s">
        <v>505</v>
      </c>
      <c r="AQ1209" s="49" t="s">
        <v>13</v>
      </c>
      <c r="AR1209" s="49" t="s">
        <v>487</v>
      </c>
      <c r="AS1209" s="49" t="s">
        <v>488</v>
      </c>
      <c r="AT1209" s="49" t="s">
        <v>489</v>
      </c>
    </row>
    <row r="1210" spans="1:46" x14ac:dyDescent="0.25">
      <c r="A1210">
        <v>7</v>
      </c>
      <c r="B1210" t="s">
        <v>379</v>
      </c>
      <c r="C1210" t="s">
        <v>379</v>
      </c>
      <c r="D1210" t="s">
        <v>608</v>
      </c>
      <c r="E1210" t="s">
        <v>620</v>
      </c>
      <c r="F1210" t="s">
        <v>621</v>
      </c>
      <c r="G1210">
        <v>1</v>
      </c>
      <c r="H1210">
        <v>1</v>
      </c>
      <c r="I1210">
        <v>1</v>
      </c>
      <c r="J1210">
        <v>1</v>
      </c>
      <c r="K1210">
        <v>1</v>
      </c>
      <c r="L1210">
        <v>1</v>
      </c>
      <c r="M1210">
        <v>1</v>
      </c>
      <c r="N1210">
        <v>1</v>
      </c>
      <c r="O1210">
        <v>1</v>
      </c>
      <c r="P1210">
        <v>1</v>
      </c>
      <c r="Q1210">
        <v>1</v>
      </c>
      <c r="R1210">
        <v>1</v>
      </c>
      <c r="S1210">
        <v>1</v>
      </c>
      <c r="T1210">
        <v>1</v>
      </c>
      <c r="U1210">
        <v>1</v>
      </c>
      <c r="V1210">
        <v>1</v>
      </c>
      <c r="W1210">
        <v>1</v>
      </c>
      <c r="X1210">
        <v>1</v>
      </c>
      <c r="Y1210">
        <v>1</v>
      </c>
      <c r="Z1210">
        <v>1</v>
      </c>
      <c r="AA1210">
        <v>1</v>
      </c>
      <c r="AB1210">
        <v>1</v>
      </c>
      <c r="AC1210">
        <v>1</v>
      </c>
      <c r="AD1210">
        <v>1</v>
      </c>
      <c r="AE1210">
        <v>1</v>
      </c>
      <c r="AF1210">
        <v>1</v>
      </c>
      <c r="AG1210">
        <v>1</v>
      </c>
      <c r="AH1210">
        <v>1</v>
      </c>
      <c r="AI1210">
        <v>1</v>
      </c>
      <c r="AJ1210">
        <v>1</v>
      </c>
      <c r="AK1210">
        <v>1</v>
      </c>
      <c r="AL1210">
        <v>0</v>
      </c>
      <c r="AM1210" s="49" t="s">
        <v>380</v>
      </c>
      <c r="AN1210" s="49" t="s">
        <v>6</v>
      </c>
      <c r="AO1210" s="49" t="s">
        <v>9</v>
      </c>
      <c r="AP1210" s="49" t="s">
        <v>494</v>
      </c>
      <c r="AQ1210" s="49" t="s">
        <v>9</v>
      </c>
      <c r="AR1210" s="49" t="s">
        <v>487</v>
      </c>
      <c r="AS1210" s="49" t="s">
        <v>488</v>
      </c>
      <c r="AT1210" s="49" t="s">
        <v>489</v>
      </c>
    </row>
    <row r="1211" spans="1:46" x14ac:dyDescent="0.25">
      <c r="A1211">
        <v>7</v>
      </c>
      <c r="B1211" t="s">
        <v>387</v>
      </c>
      <c r="C1211" t="s">
        <v>387</v>
      </c>
      <c r="D1211" t="s">
        <v>388</v>
      </c>
      <c r="E1211" t="s">
        <v>620</v>
      </c>
      <c r="F1211" t="s">
        <v>621</v>
      </c>
      <c r="G1211">
        <v>1</v>
      </c>
      <c r="H1211">
        <v>1</v>
      </c>
      <c r="I1211">
        <v>1</v>
      </c>
      <c r="J1211">
        <v>1</v>
      </c>
      <c r="K1211">
        <v>1</v>
      </c>
      <c r="L1211">
        <v>1</v>
      </c>
      <c r="M1211">
        <v>1</v>
      </c>
      <c r="N1211">
        <v>1</v>
      </c>
      <c r="O1211">
        <v>1</v>
      </c>
      <c r="P1211">
        <v>1</v>
      </c>
      <c r="Q1211">
        <v>1</v>
      </c>
      <c r="R1211">
        <v>1</v>
      </c>
      <c r="S1211">
        <v>1</v>
      </c>
      <c r="T1211">
        <v>1</v>
      </c>
      <c r="U1211">
        <v>1</v>
      </c>
      <c r="V1211">
        <v>1</v>
      </c>
      <c r="W1211">
        <v>1</v>
      </c>
      <c r="X1211">
        <v>1</v>
      </c>
      <c r="Y1211">
        <v>1</v>
      </c>
      <c r="Z1211">
        <v>1</v>
      </c>
      <c r="AA1211">
        <v>1</v>
      </c>
      <c r="AB1211">
        <v>1</v>
      </c>
      <c r="AC1211">
        <v>1</v>
      </c>
      <c r="AD1211">
        <v>1</v>
      </c>
      <c r="AE1211">
        <v>1</v>
      </c>
      <c r="AF1211">
        <v>1</v>
      </c>
      <c r="AG1211">
        <v>1</v>
      </c>
      <c r="AH1211">
        <v>1</v>
      </c>
      <c r="AI1211">
        <v>1</v>
      </c>
      <c r="AJ1211">
        <v>1</v>
      </c>
      <c r="AK1211">
        <v>1</v>
      </c>
      <c r="AL1211">
        <v>1</v>
      </c>
      <c r="AM1211" s="49" t="s">
        <v>388</v>
      </c>
      <c r="AN1211" s="49" t="s">
        <v>14</v>
      </c>
      <c r="AO1211" s="49" t="s">
        <v>507</v>
      </c>
      <c r="AP1211" s="49" t="s">
        <v>505</v>
      </c>
      <c r="AQ1211" s="49" t="s">
        <v>13</v>
      </c>
      <c r="AR1211" s="49" t="s">
        <v>487</v>
      </c>
      <c r="AS1211" s="49" t="s">
        <v>488</v>
      </c>
      <c r="AT1211" s="49" t="s">
        <v>489</v>
      </c>
    </row>
    <row r="1212" spans="1:46" x14ac:dyDescent="0.25">
      <c r="A1212">
        <v>7</v>
      </c>
      <c r="B1212" t="s">
        <v>385</v>
      </c>
      <c r="C1212" t="s">
        <v>385</v>
      </c>
      <c r="D1212" t="s">
        <v>386</v>
      </c>
      <c r="E1212" t="s">
        <v>620</v>
      </c>
      <c r="F1212" t="s">
        <v>621</v>
      </c>
      <c r="G1212">
        <v>1</v>
      </c>
      <c r="H1212">
        <v>1</v>
      </c>
      <c r="I1212">
        <v>1</v>
      </c>
      <c r="J1212">
        <v>1</v>
      </c>
      <c r="K1212">
        <v>1</v>
      </c>
      <c r="L1212">
        <v>1</v>
      </c>
      <c r="M1212">
        <v>1</v>
      </c>
      <c r="N1212">
        <v>1</v>
      </c>
      <c r="O1212">
        <v>1</v>
      </c>
      <c r="P1212">
        <v>1</v>
      </c>
      <c r="Q1212">
        <v>1</v>
      </c>
      <c r="R1212">
        <v>1</v>
      </c>
      <c r="S1212">
        <v>1</v>
      </c>
      <c r="T1212">
        <v>1</v>
      </c>
      <c r="U1212">
        <v>1</v>
      </c>
      <c r="V1212">
        <v>1</v>
      </c>
      <c r="W1212">
        <v>1</v>
      </c>
      <c r="X1212">
        <v>1</v>
      </c>
      <c r="Y1212">
        <v>1</v>
      </c>
      <c r="Z1212">
        <v>1</v>
      </c>
      <c r="AA1212">
        <v>1</v>
      </c>
      <c r="AB1212">
        <v>1</v>
      </c>
      <c r="AC1212">
        <v>1</v>
      </c>
      <c r="AD1212">
        <v>1</v>
      </c>
      <c r="AE1212">
        <v>1</v>
      </c>
      <c r="AF1212">
        <v>1</v>
      </c>
      <c r="AG1212">
        <v>1</v>
      </c>
      <c r="AH1212">
        <v>1</v>
      </c>
      <c r="AI1212">
        <v>1</v>
      </c>
      <c r="AJ1212">
        <v>1</v>
      </c>
      <c r="AK1212">
        <v>1</v>
      </c>
      <c r="AL1212">
        <v>0</v>
      </c>
      <c r="AM1212" s="49" t="s">
        <v>386</v>
      </c>
      <c r="AN1212" s="49" t="s">
        <v>14</v>
      </c>
      <c r="AO1212" s="49" t="s">
        <v>506</v>
      </c>
      <c r="AP1212" s="49" t="s">
        <v>505</v>
      </c>
      <c r="AQ1212" s="49" t="s">
        <v>10</v>
      </c>
      <c r="AR1212" s="49" t="s">
        <v>487</v>
      </c>
      <c r="AS1212" s="49" t="s">
        <v>488</v>
      </c>
      <c r="AT1212" s="49" t="s">
        <v>489</v>
      </c>
    </row>
    <row r="1213" spans="1:46" x14ac:dyDescent="0.25">
      <c r="A1213">
        <v>7</v>
      </c>
      <c r="B1213" t="s">
        <v>389</v>
      </c>
      <c r="C1213" t="s">
        <v>389</v>
      </c>
      <c r="D1213" t="s">
        <v>432</v>
      </c>
      <c r="E1213" t="s">
        <v>620</v>
      </c>
      <c r="F1213" t="s">
        <v>621</v>
      </c>
      <c r="G1213">
        <v>1</v>
      </c>
      <c r="H1213">
        <v>1</v>
      </c>
      <c r="I1213">
        <v>1</v>
      </c>
      <c r="J1213">
        <v>1</v>
      </c>
      <c r="K1213">
        <v>1</v>
      </c>
      <c r="L1213">
        <v>1</v>
      </c>
      <c r="M1213">
        <v>1</v>
      </c>
      <c r="N1213">
        <v>1</v>
      </c>
      <c r="O1213">
        <v>1</v>
      </c>
      <c r="P1213">
        <v>1</v>
      </c>
      <c r="Q1213">
        <v>1</v>
      </c>
      <c r="R1213">
        <v>1</v>
      </c>
      <c r="S1213">
        <v>1</v>
      </c>
      <c r="T1213">
        <v>1</v>
      </c>
      <c r="U1213">
        <v>1</v>
      </c>
      <c r="V1213">
        <v>1</v>
      </c>
      <c r="W1213">
        <v>1</v>
      </c>
      <c r="X1213">
        <v>1</v>
      </c>
      <c r="Y1213">
        <v>1</v>
      </c>
      <c r="Z1213">
        <v>1</v>
      </c>
      <c r="AA1213">
        <v>1</v>
      </c>
      <c r="AB1213">
        <v>1</v>
      </c>
      <c r="AC1213">
        <v>1</v>
      </c>
      <c r="AD1213">
        <v>1</v>
      </c>
      <c r="AE1213">
        <v>1</v>
      </c>
      <c r="AF1213">
        <v>1</v>
      </c>
      <c r="AG1213">
        <v>1</v>
      </c>
      <c r="AH1213">
        <v>1</v>
      </c>
      <c r="AI1213">
        <v>1</v>
      </c>
      <c r="AJ1213">
        <v>1</v>
      </c>
      <c r="AK1213">
        <v>1</v>
      </c>
      <c r="AL1213">
        <v>0</v>
      </c>
      <c r="AM1213" s="49" t="s">
        <v>432</v>
      </c>
      <c r="AN1213" s="49" t="s">
        <v>14</v>
      </c>
      <c r="AO1213" s="49" t="s">
        <v>485</v>
      </c>
      <c r="AP1213" s="49" t="s">
        <v>494</v>
      </c>
      <c r="AQ1213" s="49" t="s">
        <v>11</v>
      </c>
      <c r="AR1213" s="49" t="s">
        <v>487</v>
      </c>
      <c r="AS1213" s="49" t="s">
        <v>496</v>
      </c>
      <c r="AT1213" s="49" t="s">
        <v>497</v>
      </c>
    </row>
    <row r="1214" spans="1:46" x14ac:dyDescent="0.25">
      <c r="A1214">
        <v>7</v>
      </c>
      <c r="B1214" t="s">
        <v>392</v>
      </c>
      <c r="C1214" t="s">
        <v>392</v>
      </c>
      <c r="D1214" t="s">
        <v>433</v>
      </c>
      <c r="E1214" t="s">
        <v>620</v>
      </c>
      <c r="F1214" t="s">
        <v>621</v>
      </c>
      <c r="G1214">
        <v>1</v>
      </c>
      <c r="H1214">
        <v>1</v>
      </c>
      <c r="I1214">
        <v>1</v>
      </c>
      <c r="J1214">
        <v>1</v>
      </c>
      <c r="K1214">
        <v>1</v>
      </c>
      <c r="L1214">
        <v>1</v>
      </c>
      <c r="M1214">
        <v>1</v>
      </c>
      <c r="N1214">
        <v>1</v>
      </c>
      <c r="O1214">
        <v>1</v>
      </c>
      <c r="P1214">
        <v>1</v>
      </c>
      <c r="Q1214">
        <v>1</v>
      </c>
      <c r="R1214">
        <v>1</v>
      </c>
      <c r="S1214">
        <v>1</v>
      </c>
      <c r="T1214">
        <v>1</v>
      </c>
      <c r="U1214">
        <v>1</v>
      </c>
      <c r="V1214">
        <v>1</v>
      </c>
      <c r="W1214">
        <v>1</v>
      </c>
      <c r="X1214">
        <v>1</v>
      </c>
      <c r="Y1214">
        <v>1</v>
      </c>
      <c r="Z1214">
        <v>1</v>
      </c>
      <c r="AA1214">
        <v>1</v>
      </c>
      <c r="AB1214">
        <v>1</v>
      </c>
      <c r="AC1214">
        <v>1</v>
      </c>
      <c r="AD1214">
        <v>1</v>
      </c>
      <c r="AE1214">
        <v>1</v>
      </c>
      <c r="AF1214">
        <v>1</v>
      </c>
      <c r="AG1214">
        <v>1</v>
      </c>
      <c r="AH1214">
        <v>1</v>
      </c>
      <c r="AI1214">
        <v>1</v>
      </c>
      <c r="AJ1214">
        <v>1</v>
      </c>
      <c r="AK1214">
        <v>1</v>
      </c>
      <c r="AL1214">
        <v>0</v>
      </c>
      <c r="AM1214" s="49" t="s">
        <v>433</v>
      </c>
      <c r="AN1214" s="49" t="s">
        <v>14</v>
      </c>
      <c r="AO1214" s="49" t="s">
        <v>506</v>
      </c>
      <c r="AP1214" s="49" t="s">
        <v>493</v>
      </c>
      <c r="AQ1214" s="49" t="s">
        <v>10</v>
      </c>
      <c r="AR1214" s="49" t="s">
        <v>495</v>
      </c>
      <c r="AS1214" s="49" t="s">
        <v>496</v>
      </c>
      <c r="AT1214" s="49" t="s">
        <v>497</v>
      </c>
    </row>
    <row r="1215" spans="1:46" x14ac:dyDescent="0.25">
      <c r="A1215">
        <v>7</v>
      </c>
      <c r="B1215" t="s">
        <v>393</v>
      </c>
      <c r="C1215" t="s">
        <v>393</v>
      </c>
      <c r="D1215" t="s">
        <v>394</v>
      </c>
      <c r="E1215" t="s">
        <v>620</v>
      </c>
      <c r="F1215" t="s">
        <v>621</v>
      </c>
      <c r="G1215">
        <v>1</v>
      </c>
      <c r="H1215">
        <v>1</v>
      </c>
      <c r="I1215">
        <v>1</v>
      </c>
      <c r="J1215">
        <v>1</v>
      </c>
      <c r="K1215">
        <v>1</v>
      </c>
      <c r="L1215">
        <v>1</v>
      </c>
      <c r="M1215">
        <v>1</v>
      </c>
      <c r="N1215">
        <v>1</v>
      </c>
      <c r="O1215">
        <v>1</v>
      </c>
      <c r="P1215">
        <v>1</v>
      </c>
      <c r="Q1215">
        <v>1</v>
      </c>
      <c r="R1215">
        <v>1</v>
      </c>
      <c r="S1215">
        <v>1</v>
      </c>
      <c r="T1215">
        <v>1</v>
      </c>
      <c r="U1215">
        <v>1</v>
      </c>
      <c r="V1215">
        <v>1</v>
      </c>
      <c r="W1215">
        <v>1</v>
      </c>
      <c r="X1215">
        <v>1</v>
      </c>
      <c r="Y1215">
        <v>1</v>
      </c>
      <c r="Z1215">
        <v>1</v>
      </c>
      <c r="AA1215">
        <v>1</v>
      </c>
      <c r="AB1215">
        <v>1</v>
      </c>
      <c r="AC1215">
        <v>1</v>
      </c>
      <c r="AD1215">
        <v>1</v>
      </c>
      <c r="AE1215">
        <v>1</v>
      </c>
      <c r="AF1215">
        <v>1</v>
      </c>
      <c r="AG1215">
        <v>1</v>
      </c>
      <c r="AH1215">
        <v>1</v>
      </c>
      <c r="AI1215">
        <v>1</v>
      </c>
      <c r="AJ1215">
        <v>1</v>
      </c>
      <c r="AK1215">
        <v>1</v>
      </c>
      <c r="AL1215">
        <v>0</v>
      </c>
      <c r="AM1215" s="49" t="s">
        <v>394</v>
      </c>
      <c r="AN1215" s="49" t="s">
        <v>14</v>
      </c>
      <c r="AO1215" s="49" t="s">
        <v>485</v>
      </c>
      <c r="AP1215" s="49" t="s">
        <v>494</v>
      </c>
      <c r="AQ1215" s="49" t="s">
        <v>11</v>
      </c>
      <c r="AR1215" s="49" t="s">
        <v>487</v>
      </c>
      <c r="AS1215" s="49" t="s">
        <v>488</v>
      </c>
      <c r="AT1215" s="49" t="s">
        <v>489</v>
      </c>
    </row>
    <row r="1216" spans="1:46" x14ac:dyDescent="0.25">
      <c r="A1216">
        <v>7</v>
      </c>
      <c r="B1216" t="s">
        <v>493</v>
      </c>
      <c r="C1216" t="s">
        <v>609</v>
      </c>
      <c r="D1216" t="s">
        <v>56</v>
      </c>
      <c r="E1216" t="s">
        <v>620</v>
      </c>
      <c r="F1216" t="s">
        <v>621</v>
      </c>
      <c r="G1216">
        <v>1</v>
      </c>
      <c r="H1216">
        <v>1</v>
      </c>
      <c r="I1216">
        <v>1</v>
      </c>
      <c r="J1216">
        <v>1</v>
      </c>
      <c r="K1216">
        <v>1</v>
      </c>
      <c r="L1216">
        <v>1</v>
      </c>
      <c r="M1216">
        <v>1</v>
      </c>
      <c r="N1216">
        <v>1</v>
      </c>
      <c r="O1216">
        <v>1</v>
      </c>
      <c r="P1216">
        <v>1</v>
      </c>
      <c r="Q1216">
        <v>1</v>
      </c>
      <c r="R1216">
        <v>1</v>
      </c>
      <c r="S1216">
        <v>1</v>
      </c>
      <c r="T1216">
        <v>1</v>
      </c>
      <c r="U1216">
        <v>1</v>
      </c>
      <c r="V1216">
        <v>1</v>
      </c>
      <c r="W1216">
        <v>1</v>
      </c>
      <c r="X1216">
        <v>1</v>
      </c>
      <c r="Y1216">
        <v>1</v>
      </c>
      <c r="Z1216">
        <v>1</v>
      </c>
      <c r="AA1216">
        <v>1</v>
      </c>
      <c r="AB1216">
        <v>1</v>
      </c>
      <c r="AC1216">
        <v>1</v>
      </c>
      <c r="AD1216">
        <v>1</v>
      </c>
      <c r="AE1216">
        <v>1</v>
      </c>
      <c r="AF1216">
        <v>1</v>
      </c>
      <c r="AG1216">
        <v>1</v>
      </c>
      <c r="AH1216">
        <v>1</v>
      </c>
      <c r="AI1216">
        <v>1</v>
      </c>
      <c r="AJ1216">
        <v>1</v>
      </c>
      <c r="AK1216">
        <v>1</v>
      </c>
      <c r="AL1216">
        <v>0</v>
      </c>
      <c r="AM1216" s="49" t="e">
        <v>#N/A</v>
      </c>
      <c r="AN1216" s="49" t="e">
        <v>#N/A</v>
      </c>
      <c r="AO1216" s="49" t="e">
        <v>#N/A</v>
      </c>
      <c r="AP1216" s="49" t="e">
        <v>#N/A</v>
      </c>
      <c r="AQ1216" s="49" t="e">
        <v>#N/A</v>
      </c>
      <c r="AR1216" s="49" t="e">
        <v>#N/A</v>
      </c>
      <c r="AS1216" s="49" t="e">
        <v>#N/A</v>
      </c>
      <c r="AT1216" s="49" t="e">
        <v>#N/A</v>
      </c>
    </row>
    <row r="1217" spans="1:46" x14ac:dyDescent="0.25">
      <c r="A1217">
        <v>7</v>
      </c>
      <c r="B1217" t="s">
        <v>399</v>
      </c>
      <c r="C1217" t="s">
        <v>399</v>
      </c>
      <c r="D1217" t="s">
        <v>434</v>
      </c>
      <c r="E1217" t="s">
        <v>620</v>
      </c>
      <c r="F1217" t="s">
        <v>621</v>
      </c>
      <c r="G1217">
        <v>1</v>
      </c>
      <c r="H1217">
        <v>1</v>
      </c>
      <c r="I1217">
        <v>1</v>
      </c>
      <c r="J1217">
        <v>1</v>
      </c>
      <c r="K1217">
        <v>1</v>
      </c>
      <c r="L1217">
        <v>1</v>
      </c>
      <c r="M1217">
        <v>1</v>
      </c>
      <c r="N1217">
        <v>1</v>
      </c>
      <c r="O1217">
        <v>1</v>
      </c>
      <c r="P1217">
        <v>1</v>
      </c>
      <c r="Q1217">
        <v>1</v>
      </c>
      <c r="R1217">
        <v>1</v>
      </c>
      <c r="S1217">
        <v>1</v>
      </c>
      <c r="T1217">
        <v>1</v>
      </c>
      <c r="U1217">
        <v>1</v>
      </c>
      <c r="V1217">
        <v>1</v>
      </c>
      <c r="W1217">
        <v>1</v>
      </c>
      <c r="X1217">
        <v>1</v>
      </c>
      <c r="Y1217">
        <v>1</v>
      </c>
      <c r="Z1217">
        <v>1</v>
      </c>
      <c r="AA1217">
        <v>1</v>
      </c>
      <c r="AB1217">
        <v>1</v>
      </c>
      <c r="AC1217">
        <v>1</v>
      </c>
      <c r="AD1217">
        <v>1</v>
      </c>
      <c r="AE1217">
        <v>1</v>
      </c>
      <c r="AF1217">
        <v>1</v>
      </c>
      <c r="AG1217">
        <v>1</v>
      </c>
      <c r="AH1217">
        <v>1</v>
      </c>
      <c r="AI1217">
        <v>1</v>
      </c>
      <c r="AJ1217">
        <v>1</v>
      </c>
      <c r="AK1217">
        <v>1</v>
      </c>
      <c r="AL1217">
        <v>0</v>
      </c>
      <c r="AM1217" s="49" t="s">
        <v>434</v>
      </c>
      <c r="AN1217" s="49" t="s">
        <v>14</v>
      </c>
      <c r="AO1217" s="49" t="s">
        <v>485</v>
      </c>
      <c r="AP1217" s="49" t="s">
        <v>486</v>
      </c>
      <c r="AQ1217" s="49" t="s">
        <v>11</v>
      </c>
      <c r="AR1217" s="49" t="s">
        <v>487</v>
      </c>
      <c r="AS1217" s="49" t="s">
        <v>496</v>
      </c>
      <c r="AT1217" s="49" t="s">
        <v>497</v>
      </c>
    </row>
    <row r="1218" spans="1:46" x14ac:dyDescent="0.25">
      <c r="A1218">
        <v>7</v>
      </c>
      <c r="B1218" t="s">
        <v>402</v>
      </c>
      <c r="C1218" t="s">
        <v>402</v>
      </c>
      <c r="D1218" t="s">
        <v>403</v>
      </c>
      <c r="E1218" t="s">
        <v>620</v>
      </c>
      <c r="F1218" t="s">
        <v>621</v>
      </c>
      <c r="G1218">
        <v>1</v>
      </c>
      <c r="H1218">
        <v>1</v>
      </c>
      <c r="I1218">
        <v>1</v>
      </c>
      <c r="J1218">
        <v>1</v>
      </c>
      <c r="K1218">
        <v>1</v>
      </c>
      <c r="L1218">
        <v>1</v>
      </c>
      <c r="M1218">
        <v>1</v>
      </c>
      <c r="N1218">
        <v>1</v>
      </c>
      <c r="O1218">
        <v>1</v>
      </c>
      <c r="P1218">
        <v>1</v>
      </c>
      <c r="Q1218">
        <v>1</v>
      </c>
      <c r="R1218">
        <v>1</v>
      </c>
      <c r="S1218">
        <v>1</v>
      </c>
      <c r="T1218">
        <v>1</v>
      </c>
      <c r="U1218">
        <v>1</v>
      </c>
      <c r="V1218">
        <v>1</v>
      </c>
      <c r="W1218">
        <v>1</v>
      </c>
      <c r="X1218">
        <v>1</v>
      </c>
      <c r="Y1218">
        <v>1</v>
      </c>
      <c r="Z1218">
        <v>1</v>
      </c>
      <c r="AA1218">
        <v>1</v>
      </c>
      <c r="AB1218">
        <v>1</v>
      </c>
      <c r="AC1218">
        <v>1</v>
      </c>
      <c r="AD1218">
        <v>1</v>
      </c>
      <c r="AE1218">
        <v>1</v>
      </c>
      <c r="AF1218">
        <v>1</v>
      </c>
      <c r="AG1218">
        <v>1</v>
      </c>
      <c r="AH1218">
        <v>1</v>
      </c>
      <c r="AI1218">
        <v>1</v>
      </c>
      <c r="AJ1218">
        <v>1</v>
      </c>
      <c r="AK1218">
        <v>1</v>
      </c>
      <c r="AL1218">
        <v>0</v>
      </c>
      <c r="AM1218" s="49" t="s">
        <v>403</v>
      </c>
      <c r="AN1218" s="49" t="s">
        <v>4</v>
      </c>
      <c r="AO1218" s="49" t="s">
        <v>9</v>
      </c>
      <c r="AP1218" s="49" t="s">
        <v>494</v>
      </c>
      <c r="AQ1218" s="49" t="s">
        <v>9</v>
      </c>
      <c r="AR1218" s="49" t="s">
        <v>495</v>
      </c>
      <c r="AS1218" s="49" t="s">
        <v>488</v>
      </c>
      <c r="AT1218" s="49" t="s">
        <v>489</v>
      </c>
    </row>
    <row r="1219" spans="1:46" x14ac:dyDescent="0.25">
      <c r="A1219">
        <v>7</v>
      </c>
      <c r="B1219" t="s">
        <v>404</v>
      </c>
      <c r="C1219" t="s">
        <v>404</v>
      </c>
      <c r="D1219" t="s">
        <v>405</v>
      </c>
      <c r="E1219" t="s">
        <v>620</v>
      </c>
      <c r="F1219" t="s">
        <v>621</v>
      </c>
      <c r="G1219">
        <v>1</v>
      </c>
      <c r="H1219">
        <v>1</v>
      </c>
      <c r="I1219">
        <v>1</v>
      </c>
      <c r="J1219">
        <v>1</v>
      </c>
      <c r="K1219">
        <v>1</v>
      </c>
      <c r="L1219">
        <v>1</v>
      </c>
      <c r="M1219">
        <v>1</v>
      </c>
      <c r="N1219">
        <v>1</v>
      </c>
      <c r="O1219">
        <v>1</v>
      </c>
      <c r="P1219">
        <v>1</v>
      </c>
      <c r="Q1219">
        <v>1</v>
      </c>
      <c r="R1219">
        <v>1</v>
      </c>
      <c r="S1219">
        <v>1</v>
      </c>
      <c r="T1219">
        <v>1</v>
      </c>
      <c r="U1219">
        <v>1</v>
      </c>
      <c r="V1219">
        <v>1</v>
      </c>
      <c r="W1219">
        <v>1</v>
      </c>
      <c r="X1219">
        <v>1</v>
      </c>
      <c r="Y1219">
        <v>1</v>
      </c>
      <c r="Z1219">
        <v>1</v>
      </c>
      <c r="AA1219">
        <v>1</v>
      </c>
      <c r="AB1219">
        <v>1</v>
      </c>
      <c r="AC1219">
        <v>1</v>
      </c>
      <c r="AD1219">
        <v>1</v>
      </c>
      <c r="AE1219">
        <v>1</v>
      </c>
      <c r="AF1219">
        <v>1</v>
      </c>
      <c r="AG1219">
        <v>1</v>
      </c>
      <c r="AH1219">
        <v>1</v>
      </c>
      <c r="AI1219">
        <v>1</v>
      </c>
      <c r="AJ1219">
        <v>1</v>
      </c>
      <c r="AK1219">
        <v>1</v>
      </c>
      <c r="AL1219">
        <v>0</v>
      </c>
      <c r="AM1219" s="49" t="s">
        <v>405</v>
      </c>
      <c r="AN1219" s="49" t="s">
        <v>4</v>
      </c>
      <c r="AO1219" s="49" t="s">
        <v>9</v>
      </c>
      <c r="AP1219" s="49" t="s">
        <v>494</v>
      </c>
      <c r="AQ1219" s="49" t="s">
        <v>9</v>
      </c>
      <c r="AR1219" s="49" t="s">
        <v>487</v>
      </c>
      <c r="AS1219" s="49" t="s">
        <v>488</v>
      </c>
      <c r="AT1219" s="49" t="s">
        <v>489</v>
      </c>
    </row>
    <row r="1220" spans="1:46" x14ac:dyDescent="0.25">
      <c r="A1220">
        <v>8</v>
      </c>
      <c r="B1220" t="s">
        <v>537</v>
      </c>
      <c r="C1220" t="s">
        <v>537</v>
      </c>
      <c r="D1220" t="s">
        <v>538</v>
      </c>
      <c r="E1220" t="s">
        <v>622</v>
      </c>
      <c r="F1220" t="s">
        <v>623</v>
      </c>
      <c r="G1220">
        <v>1</v>
      </c>
      <c r="H1220">
        <v>1</v>
      </c>
      <c r="I1220">
        <v>1</v>
      </c>
      <c r="J1220">
        <v>1</v>
      </c>
      <c r="K1220">
        <v>1</v>
      </c>
      <c r="L1220">
        <v>1</v>
      </c>
      <c r="M1220">
        <v>1</v>
      </c>
      <c r="N1220">
        <v>1</v>
      </c>
      <c r="O1220">
        <v>1</v>
      </c>
      <c r="P1220">
        <v>1</v>
      </c>
      <c r="Q1220">
        <v>1</v>
      </c>
      <c r="R1220">
        <v>1</v>
      </c>
      <c r="S1220">
        <v>1</v>
      </c>
      <c r="T1220">
        <v>1</v>
      </c>
      <c r="U1220">
        <v>1</v>
      </c>
      <c r="V1220">
        <v>1</v>
      </c>
      <c r="W1220">
        <v>1</v>
      </c>
      <c r="X1220">
        <v>1</v>
      </c>
      <c r="Y1220">
        <v>1</v>
      </c>
      <c r="Z1220">
        <v>1</v>
      </c>
      <c r="AA1220">
        <v>1</v>
      </c>
      <c r="AB1220">
        <v>1</v>
      </c>
      <c r="AC1220">
        <v>1</v>
      </c>
      <c r="AD1220">
        <v>1</v>
      </c>
      <c r="AE1220">
        <v>1</v>
      </c>
      <c r="AF1220">
        <v>1</v>
      </c>
      <c r="AG1220">
        <v>1</v>
      </c>
      <c r="AH1220">
        <v>1</v>
      </c>
      <c r="AI1220">
        <v>1</v>
      </c>
      <c r="AJ1220">
        <v>1</v>
      </c>
      <c r="AK1220">
        <v>1</v>
      </c>
      <c r="AL1220">
        <v>0</v>
      </c>
      <c r="AM1220" s="49" t="e">
        <v>#N/A</v>
      </c>
      <c r="AN1220" s="49" t="e">
        <v>#N/A</v>
      </c>
      <c r="AO1220" s="49" t="e">
        <v>#N/A</v>
      </c>
      <c r="AP1220" s="49" t="e">
        <v>#N/A</v>
      </c>
      <c r="AQ1220" s="49" t="e">
        <v>#N/A</v>
      </c>
      <c r="AR1220" s="49" t="e">
        <v>#N/A</v>
      </c>
      <c r="AS1220" s="49" t="e">
        <v>#N/A</v>
      </c>
      <c r="AT1220" s="49" t="e">
        <v>#N/A</v>
      </c>
    </row>
    <row r="1221" spans="1:46" x14ac:dyDescent="0.25">
      <c r="A1221">
        <v>8</v>
      </c>
      <c r="B1221" t="s">
        <v>493</v>
      </c>
      <c r="C1221" t="s">
        <v>541</v>
      </c>
      <c r="D1221" t="s">
        <v>9</v>
      </c>
      <c r="E1221" t="s">
        <v>622</v>
      </c>
      <c r="F1221" t="s">
        <v>623</v>
      </c>
      <c r="G1221">
        <v>1</v>
      </c>
      <c r="H1221">
        <v>1</v>
      </c>
      <c r="I1221">
        <v>1</v>
      </c>
      <c r="J1221">
        <v>1</v>
      </c>
      <c r="K1221">
        <v>1</v>
      </c>
      <c r="L1221">
        <v>1</v>
      </c>
      <c r="M1221">
        <v>1</v>
      </c>
      <c r="N1221">
        <v>1</v>
      </c>
      <c r="O1221">
        <v>1</v>
      </c>
      <c r="P1221">
        <v>1</v>
      </c>
      <c r="Q1221">
        <v>1</v>
      </c>
      <c r="R1221">
        <v>1</v>
      </c>
      <c r="S1221">
        <v>1</v>
      </c>
      <c r="T1221">
        <v>1</v>
      </c>
      <c r="U1221">
        <v>1</v>
      </c>
      <c r="V1221">
        <v>1</v>
      </c>
      <c r="W1221">
        <v>1</v>
      </c>
      <c r="X1221">
        <v>1</v>
      </c>
      <c r="Y1221">
        <v>1</v>
      </c>
      <c r="Z1221">
        <v>1</v>
      </c>
      <c r="AA1221">
        <v>1</v>
      </c>
      <c r="AB1221">
        <v>1</v>
      </c>
      <c r="AC1221">
        <v>1</v>
      </c>
      <c r="AD1221">
        <v>1</v>
      </c>
      <c r="AE1221">
        <v>1</v>
      </c>
      <c r="AF1221">
        <v>1</v>
      </c>
      <c r="AG1221">
        <v>1</v>
      </c>
      <c r="AH1221">
        <v>1</v>
      </c>
      <c r="AI1221">
        <v>1</v>
      </c>
      <c r="AJ1221">
        <v>1</v>
      </c>
      <c r="AK1221">
        <v>1</v>
      </c>
      <c r="AL1221">
        <v>0</v>
      </c>
      <c r="AM1221" s="49" t="e">
        <v>#N/A</v>
      </c>
      <c r="AN1221" s="49" t="e">
        <v>#N/A</v>
      </c>
      <c r="AO1221" s="49" t="e">
        <v>#N/A</v>
      </c>
      <c r="AP1221" s="49" t="e">
        <v>#N/A</v>
      </c>
      <c r="AQ1221" s="49" t="e">
        <v>#N/A</v>
      </c>
      <c r="AR1221" s="49" t="e">
        <v>#N/A</v>
      </c>
      <c r="AS1221" s="49" t="e">
        <v>#N/A</v>
      </c>
      <c r="AT1221" s="49" t="e">
        <v>#N/A</v>
      </c>
    </row>
    <row r="1222" spans="1:46" x14ac:dyDescent="0.25">
      <c r="A1222">
        <v>8</v>
      </c>
      <c r="B1222" t="s">
        <v>60</v>
      </c>
      <c r="C1222" t="s">
        <v>60</v>
      </c>
      <c r="D1222" t="s">
        <v>61</v>
      </c>
      <c r="E1222" t="s">
        <v>622</v>
      </c>
      <c r="F1222" t="s">
        <v>623</v>
      </c>
      <c r="G1222">
        <v>1</v>
      </c>
      <c r="H1222">
        <v>1</v>
      </c>
      <c r="I1222">
        <v>1</v>
      </c>
      <c r="J1222">
        <v>1</v>
      </c>
      <c r="K1222">
        <v>1</v>
      </c>
      <c r="L1222">
        <v>1</v>
      </c>
      <c r="M1222">
        <v>1</v>
      </c>
      <c r="N1222">
        <v>1</v>
      </c>
      <c r="O1222">
        <v>1</v>
      </c>
      <c r="P1222">
        <v>1</v>
      </c>
      <c r="Q1222">
        <v>1</v>
      </c>
      <c r="R1222">
        <v>1</v>
      </c>
      <c r="S1222">
        <v>1</v>
      </c>
      <c r="T1222">
        <v>1</v>
      </c>
      <c r="U1222">
        <v>1</v>
      </c>
      <c r="V1222">
        <v>1</v>
      </c>
      <c r="W1222">
        <v>1</v>
      </c>
      <c r="X1222">
        <v>1</v>
      </c>
      <c r="Y1222">
        <v>1</v>
      </c>
      <c r="Z1222">
        <v>1</v>
      </c>
      <c r="AA1222">
        <v>1</v>
      </c>
      <c r="AB1222">
        <v>1</v>
      </c>
      <c r="AC1222">
        <v>1</v>
      </c>
      <c r="AD1222">
        <v>1</v>
      </c>
      <c r="AE1222">
        <v>1</v>
      </c>
      <c r="AF1222">
        <v>1</v>
      </c>
      <c r="AG1222">
        <v>1</v>
      </c>
      <c r="AH1222">
        <v>1</v>
      </c>
      <c r="AI1222">
        <v>1</v>
      </c>
      <c r="AJ1222">
        <v>1</v>
      </c>
      <c r="AK1222">
        <v>1</v>
      </c>
      <c r="AL1222">
        <v>1</v>
      </c>
      <c r="AM1222" s="49" t="s">
        <v>61</v>
      </c>
      <c r="AN1222" s="49" t="s">
        <v>14</v>
      </c>
      <c r="AO1222" s="49" t="s">
        <v>500</v>
      </c>
      <c r="AP1222" s="49" t="s">
        <v>501</v>
      </c>
      <c r="AQ1222" s="49" t="s">
        <v>502</v>
      </c>
      <c r="AR1222" s="49" t="s">
        <v>487</v>
      </c>
      <c r="AS1222" s="49" t="s">
        <v>488</v>
      </c>
      <c r="AT1222" s="49" t="s">
        <v>489</v>
      </c>
    </row>
    <row r="1223" spans="1:46" x14ac:dyDescent="0.25">
      <c r="A1223">
        <v>8</v>
      </c>
      <c r="B1223" t="s">
        <v>148</v>
      </c>
      <c r="C1223" t="s">
        <v>148</v>
      </c>
      <c r="D1223" t="s">
        <v>411</v>
      </c>
      <c r="E1223" t="s">
        <v>622</v>
      </c>
      <c r="F1223" t="s">
        <v>623</v>
      </c>
      <c r="G1223">
        <v>1</v>
      </c>
      <c r="H1223">
        <v>1</v>
      </c>
      <c r="I1223">
        <v>1</v>
      </c>
      <c r="J1223">
        <v>1</v>
      </c>
      <c r="K1223">
        <v>1</v>
      </c>
      <c r="L1223">
        <v>1</v>
      </c>
      <c r="M1223">
        <v>1</v>
      </c>
      <c r="N1223">
        <v>1</v>
      </c>
      <c r="O1223">
        <v>1</v>
      </c>
      <c r="P1223">
        <v>1</v>
      </c>
      <c r="Q1223">
        <v>1</v>
      </c>
      <c r="R1223">
        <v>1</v>
      </c>
      <c r="S1223">
        <v>1</v>
      </c>
      <c r="T1223">
        <v>1</v>
      </c>
      <c r="U1223">
        <v>1</v>
      </c>
      <c r="V1223">
        <v>1</v>
      </c>
      <c r="W1223">
        <v>1</v>
      </c>
      <c r="X1223">
        <v>1</v>
      </c>
      <c r="Y1223">
        <v>1</v>
      </c>
      <c r="Z1223">
        <v>1</v>
      </c>
      <c r="AA1223">
        <v>1</v>
      </c>
      <c r="AB1223">
        <v>1</v>
      </c>
      <c r="AC1223">
        <v>1</v>
      </c>
      <c r="AD1223">
        <v>1</v>
      </c>
      <c r="AE1223">
        <v>1</v>
      </c>
      <c r="AF1223">
        <v>1</v>
      </c>
      <c r="AG1223">
        <v>1</v>
      </c>
      <c r="AH1223">
        <v>1</v>
      </c>
      <c r="AI1223">
        <v>1</v>
      </c>
      <c r="AJ1223">
        <v>1</v>
      </c>
      <c r="AK1223">
        <v>1</v>
      </c>
      <c r="AL1223">
        <v>0</v>
      </c>
      <c r="AM1223" s="49" t="s">
        <v>411</v>
      </c>
      <c r="AN1223" s="49" t="s">
        <v>7</v>
      </c>
      <c r="AO1223" s="49" t="s">
        <v>9</v>
      </c>
      <c r="AP1223" s="49" t="s">
        <v>494</v>
      </c>
      <c r="AQ1223" s="49" t="s">
        <v>9</v>
      </c>
      <c r="AR1223" s="49" t="s">
        <v>495</v>
      </c>
      <c r="AS1223" s="49" t="s">
        <v>496</v>
      </c>
      <c r="AT1223" s="49" t="s">
        <v>497</v>
      </c>
    </row>
    <row r="1224" spans="1:46" x14ac:dyDescent="0.25">
      <c r="A1224">
        <v>8</v>
      </c>
      <c r="B1224" t="s">
        <v>59</v>
      </c>
      <c r="C1224" t="s">
        <v>59</v>
      </c>
      <c r="D1224" t="s">
        <v>406</v>
      </c>
      <c r="E1224" t="s">
        <v>622</v>
      </c>
      <c r="F1224" t="s">
        <v>623</v>
      </c>
      <c r="G1224">
        <v>1</v>
      </c>
      <c r="H1224">
        <v>1</v>
      </c>
      <c r="I1224">
        <v>1</v>
      </c>
      <c r="J1224">
        <v>1</v>
      </c>
      <c r="K1224">
        <v>1</v>
      </c>
      <c r="L1224">
        <v>1</v>
      </c>
      <c r="M1224">
        <v>1</v>
      </c>
      <c r="N1224">
        <v>1</v>
      </c>
      <c r="O1224">
        <v>1</v>
      </c>
      <c r="P1224">
        <v>1</v>
      </c>
      <c r="Q1224">
        <v>1</v>
      </c>
      <c r="R1224">
        <v>1</v>
      </c>
      <c r="S1224">
        <v>1</v>
      </c>
      <c r="T1224">
        <v>1</v>
      </c>
      <c r="U1224">
        <v>1</v>
      </c>
      <c r="V1224">
        <v>1</v>
      </c>
      <c r="W1224">
        <v>1</v>
      </c>
      <c r="X1224">
        <v>1</v>
      </c>
      <c r="Y1224">
        <v>1</v>
      </c>
      <c r="Z1224">
        <v>1</v>
      </c>
      <c r="AA1224">
        <v>1</v>
      </c>
      <c r="AB1224">
        <v>1</v>
      </c>
      <c r="AC1224">
        <v>1</v>
      </c>
      <c r="AD1224">
        <v>1</v>
      </c>
      <c r="AE1224">
        <v>1</v>
      </c>
      <c r="AF1224">
        <v>1</v>
      </c>
      <c r="AG1224">
        <v>1</v>
      </c>
      <c r="AH1224">
        <v>1</v>
      </c>
      <c r="AI1224">
        <v>1</v>
      </c>
      <c r="AJ1224">
        <v>1</v>
      </c>
      <c r="AK1224">
        <v>1</v>
      </c>
      <c r="AL1224">
        <v>0</v>
      </c>
      <c r="AM1224" s="49" t="s">
        <v>406</v>
      </c>
      <c r="AN1224" s="49" t="s">
        <v>4</v>
      </c>
      <c r="AO1224" s="49" t="s">
        <v>9</v>
      </c>
      <c r="AP1224" s="49" t="s">
        <v>494</v>
      </c>
      <c r="AQ1224" s="49" t="s">
        <v>9</v>
      </c>
      <c r="AR1224" s="49" t="s">
        <v>495</v>
      </c>
      <c r="AS1224" s="49" t="s">
        <v>496</v>
      </c>
      <c r="AT1224" s="49" t="s">
        <v>497</v>
      </c>
    </row>
    <row r="1225" spans="1:46" x14ac:dyDescent="0.25">
      <c r="A1225">
        <v>8</v>
      </c>
      <c r="B1225" t="s">
        <v>63</v>
      </c>
      <c r="C1225" t="s">
        <v>63</v>
      </c>
      <c r="D1225" t="s">
        <v>64</v>
      </c>
      <c r="E1225" t="s">
        <v>622</v>
      </c>
      <c r="F1225" t="s">
        <v>623</v>
      </c>
      <c r="G1225">
        <v>1</v>
      </c>
      <c r="H1225">
        <v>1</v>
      </c>
      <c r="I1225">
        <v>1</v>
      </c>
      <c r="J1225">
        <v>1</v>
      </c>
      <c r="K1225">
        <v>1</v>
      </c>
      <c r="L1225">
        <v>1</v>
      </c>
      <c r="M1225">
        <v>1</v>
      </c>
      <c r="N1225">
        <v>1</v>
      </c>
      <c r="O1225">
        <v>1</v>
      </c>
      <c r="P1225">
        <v>1</v>
      </c>
      <c r="Q1225">
        <v>1</v>
      </c>
      <c r="R1225">
        <v>1</v>
      </c>
      <c r="S1225">
        <v>1</v>
      </c>
      <c r="T1225">
        <v>1</v>
      </c>
      <c r="U1225">
        <v>1</v>
      </c>
      <c r="V1225">
        <v>1</v>
      </c>
      <c r="W1225">
        <v>1</v>
      </c>
      <c r="X1225">
        <v>1</v>
      </c>
      <c r="Y1225">
        <v>1</v>
      </c>
      <c r="Z1225">
        <v>1</v>
      </c>
      <c r="AA1225">
        <v>1</v>
      </c>
      <c r="AB1225">
        <v>1</v>
      </c>
      <c r="AC1225">
        <v>1</v>
      </c>
      <c r="AD1225">
        <v>1</v>
      </c>
      <c r="AE1225">
        <v>1</v>
      </c>
      <c r="AF1225">
        <v>1</v>
      </c>
      <c r="AG1225">
        <v>1</v>
      </c>
      <c r="AH1225">
        <v>1</v>
      </c>
      <c r="AI1225">
        <v>1</v>
      </c>
      <c r="AJ1225">
        <v>1</v>
      </c>
      <c r="AK1225">
        <v>1</v>
      </c>
      <c r="AL1225">
        <v>1</v>
      </c>
      <c r="AM1225" s="49" t="s">
        <v>64</v>
      </c>
      <c r="AN1225" s="49" t="s">
        <v>14</v>
      </c>
      <c r="AO1225" s="49" t="s">
        <v>506</v>
      </c>
      <c r="AP1225" s="49" t="s">
        <v>501</v>
      </c>
      <c r="AQ1225" s="49" t="s">
        <v>10</v>
      </c>
      <c r="AR1225" s="49" t="s">
        <v>487</v>
      </c>
      <c r="AS1225" s="49" t="s">
        <v>488</v>
      </c>
      <c r="AT1225" s="49" t="s">
        <v>489</v>
      </c>
    </row>
    <row r="1226" spans="1:46" x14ac:dyDescent="0.25">
      <c r="A1226">
        <v>8</v>
      </c>
      <c r="B1226" t="s">
        <v>65</v>
      </c>
      <c r="C1226" t="s">
        <v>65</v>
      </c>
      <c r="D1226" t="s">
        <v>66</v>
      </c>
      <c r="E1226" t="s">
        <v>622</v>
      </c>
      <c r="F1226" t="s">
        <v>623</v>
      </c>
      <c r="G1226">
        <v>1</v>
      </c>
      <c r="H1226">
        <v>1</v>
      </c>
      <c r="I1226">
        <v>1</v>
      </c>
      <c r="J1226">
        <v>1</v>
      </c>
      <c r="K1226">
        <v>1</v>
      </c>
      <c r="L1226">
        <v>1</v>
      </c>
      <c r="M1226">
        <v>1</v>
      </c>
      <c r="N1226">
        <v>1</v>
      </c>
      <c r="O1226">
        <v>1</v>
      </c>
      <c r="P1226">
        <v>1</v>
      </c>
      <c r="Q1226">
        <v>1</v>
      </c>
      <c r="R1226">
        <v>1</v>
      </c>
      <c r="S1226">
        <v>1</v>
      </c>
      <c r="T1226">
        <v>1</v>
      </c>
      <c r="U1226">
        <v>1</v>
      </c>
      <c r="V1226">
        <v>1</v>
      </c>
      <c r="W1226">
        <v>1</v>
      </c>
      <c r="X1226">
        <v>1</v>
      </c>
      <c r="Y1226">
        <v>1</v>
      </c>
      <c r="Z1226">
        <v>1</v>
      </c>
      <c r="AA1226">
        <v>1</v>
      </c>
      <c r="AB1226">
        <v>1</v>
      </c>
      <c r="AC1226">
        <v>1</v>
      </c>
      <c r="AD1226">
        <v>1</v>
      </c>
      <c r="AE1226">
        <v>1</v>
      </c>
      <c r="AF1226">
        <v>1</v>
      </c>
      <c r="AG1226">
        <v>1</v>
      </c>
      <c r="AH1226">
        <v>1</v>
      </c>
      <c r="AI1226">
        <v>1</v>
      </c>
      <c r="AJ1226">
        <v>1</v>
      </c>
      <c r="AK1226">
        <v>1</v>
      </c>
      <c r="AL1226">
        <v>1</v>
      </c>
      <c r="AM1226" s="49" t="s">
        <v>66</v>
      </c>
      <c r="AN1226" s="49" t="s">
        <v>14</v>
      </c>
      <c r="AO1226" s="49" t="s">
        <v>500</v>
      </c>
      <c r="AP1226" s="49" t="s">
        <v>501</v>
      </c>
      <c r="AQ1226" s="49" t="s">
        <v>502</v>
      </c>
      <c r="AR1226" s="49" t="s">
        <v>487</v>
      </c>
      <c r="AS1226" s="49" t="s">
        <v>488</v>
      </c>
      <c r="AT1226" s="49" t="s">
        <v>489</v>
      </c>
    </row>
    <row r="1227" spans="1:46" x14ac:dyDescent="0.25">
      <c r="A1227">
        <v>8</v>
      </c>
      <c r="B1227" t="s">
        <v>69</v>
      </c>
      <c r="C1227" t="s">
        <v>69</v>
      </c>
      <c r="D1227" t="s">
        <v>70</v>
      </c>
      <c r="E1227" t="s">
        <v>622</v>
      </c>
      <c r="F1227" t="s">
        <v>623</v>
      </c>
      <c r="G1227">
        <v>1</v>
      </c>
      <c r="H1227">
        <v>1</v>
      </c>
      <c r="I1227">
        <v>1</v>
      </c>
      <c r="J1227">
        <v>1</v>
      </c>
      <c r="K1227">
        <v>1</v>
      </c>
      <c r="L1227">
        <v>1</v>
      </c>
      <c r="M1227">
        <v>1</v>
      </c>
      <c r="N1227">
        <v>1</v>
      </c>
      <c r="O1227">
        <v>1</v>
      </c>
      <c r="P1227">
        <v>1</v>
      </c>
      <c r="Q1227">
        <v>1</v>
      </c>
      <c r="R1227">
        <v>1</v>
      </c>
      <c r="S1227">
        <v>1</v>
      </c>
      <c r="T1227">
        <v>1</v>
      </c>
      <c r="U1227">
        <v>1</v>
      </c>
      <c r="V1227">
        <v>1</v>
      </c>
      <c r="W1227">
        <v>1</v>
      </c>
      <c r="X1227">
        <v>1</v>
      </c>
      <c r="Y1227">
        <v>1</v>
      </c>
      <c r="Z1227">
        <v>1</v>
      </c>
      <c r="AA1227">
        <v>1</v>
      </c>
      <c r="AB1227">
        <v>1</v>
      </c>
      <c r="AC1227">
        <v>1</v>
      </c>
      <c r="AD1227">
        <v>1</v>
      </c>
      <c r="AE1227">
        <v>1</v>
      </c>
      <c r="AF1227">
        <v>1</v>
      </c>
      <c r="AG1227">
        <v>1</v>
      </c>
      <c r="AH1227">
        <v>1</v>
      </c>
      <c r="AI1227">
        <v>1</v>
      </c>
      <c r="AJ1227">
        <v>1</v>
      </c>
      <c r="AK1227">
        <v>1</v>
      </c>
      <c r="AL1227">
        <v>1</v>
      </c>
      <c r="AM1227" s="49" t="s">
        <v>70</v>
      </c>
      <c r="AN1227" s="49" t="s">
        <v>14</v>
      </c>
      <c r="AO1227" s="49" t="s">
        <v>509</v>
      </c>
      <c r="AP1227" s="49" t="s">
        <v>505</v>
      </c>
      <c r="AQ1227" s="49" t="s">
        <v>13</v>
      </c>
      <c r="AR1227" s="49" t="s">
        <v>487</v>
      </c>
      <c r="AS1227" s="49" t="s">
        <v>488</v>
      </c>
      <c r="AT1227" s="49" t="s">
        <v>489</v>
      </c>
    </row>
    <row r="1228" spans="1:46" x14ac:dyDescent="0.25">
      <c r="A1228">
        <v>8</v>
      </c>
      <c r="B1228" t="s">
        <v>71</v>
      </c>
      <c r="C1228" t="s">
        <v>71</v>
      </c>
      <c r="D1228" t="s">
        <v>72</v>
      </c>
      <c r="E1228" t="s">
        <v>622</v>
      </c>
      <c r="F1228" t="s">
        <v>623</v>
      </c>
      <c r="G1228">
        <v>1</v>
      </c>
      <c r="H1228">
        <v>1</v>
      </c>
      <c r="I1228">
        <v>1</v>
      </c>
      <c r="J1228">
        <v>1</v>
      </c>
      <c r="K1228">
        <v>1</v>
      </c>
      <c r="L1228">
        <v>1</v>
      </c>
      <c r="M1228">
        <v>1</v>
      </c>
      <c r="N1228">
        <v>1</v>
      </c>
      <c r="O1228">
        <v>1</v>
      </c>
      <c r="P1228">
        <v>1</v>
      </c>
      <c r="Q1228">
        <v>1</v>
      </c>
      <c r="R1228">
        <v>1</v>
      </c>
      <c r="S1228">
        <v>1</v>
      </c>
      <c r="T1228">
        <v>1</v>
      </c>
      <c r="U1228">
        <v>1</v>
      </c>
      <c r="V1228">
        <v>1</v>
      </c>
      <c r="W1228">
        <v>1</v>
      </c>
      <c r="X1228">
        <v>1</v>
      </c>
      <c r="Y1228">
        <v>1</v>
      </c>
      <c r="Z1228">
        <v>1</v>
      </c>
      <c r="AA1228">
        <v>1</v>
      </c>
      <c r="AB1228">
        <v>1</v>
      </c>
      <c r="AC1228">
        <v>1</v>
      </c>
      <c r="AD1228">
        <v>1</v>
      </c>
      <c r="AE1228">
        <v>1</v>
      </c>
      <c r="AF1228">
        <v>1</v>
      </c>
      <c r="AG1228">
        <v>1</v>
      </c>
      <c r="AH1228">
        <v>1</v>
      </c>
      <c r="AI1228">
        <v>1</v>
      </c>
      <c r="AJ1228">
        <v>1</v>
      </c>
      <c r="AK1228">
        <v>1</v>
      </c>
      <c r="AL1228">
        <v>1</v>
      </c>
      <c r="AM1228" s="49" t="s">
        <v>72</v>
      </c>
      <c r="AN1228" s="49" t="s">
        <v>14</v>
      </c>
      <c r="AO1228" s="49" t="s">
        <v>500</v>
      </c>
      <c r="AP1228" s="49" t="s">
        <v>505</v>
      </c>
      <c r="AQ1228" s="49" t="s">
        <v>13</v>
      </c>
      <c r="AR1228" s="49" t="s">
        <v>487</v>
      </c>
      <c r="AS1228" s="49" t="s">
        <v>488</v>
      </c>
      <c r="AT1228" s="49" t="s">
        <v>489</v>
      </c>
    </row>
    <row r="1229" spans="1:46" x14ac:dyDescent="0.25">
      <c r="A1229">
        <v>8</v>
      </c>
      <c r="B1229" t="s">
        <v>73</v>
      </c>
      <c r="C1229" t="s">
        <v>73</v>
      </c>
      <c r="D1229" t="s">
        <v>408</v>
      </c>
      <c r="E1229" t="s">
        <v>622</v>
      </c>
      <c r="F1229" t="s">
        <v>623</v>
      </c>
      <c r="G1229">
        <v>1</v>
      </c>
      <c r="H1229">
        <v>1</v>
      </c>
      <c r="I1229">
        <v>1</v>
      </c>
      <c r="J1229">
        <v>1</v>
      </c>
      <c r="K1229">
        <v>1</v>
      </c>
      <c r="L1229">
        <v>1</v>
      </c>
      <c r="M1229">
        <v>1</v>
      </c>
      <c r="N1229">
        <v>1</v>
      </c>
      <c r="O1229">
        <v>1</v>
      </c>
      <c r="P1229">
        <v>1</v>
      </c>
      <c r="Q1229">
        <v>1</v>
      </c>
      <c r="R1229">
        <v>1</v>
      </c>
      <c r="S1229">
        <v>1</v>
      </c>
      <c r="T1229">
        <v>1</v>
      </c>
      <c r="U1229">
        <v>1</v>
      </c>
      <c r="V1229">
        <v>1</v>
      </c>
      <c r="W1229">
        <v>1</v>
      </c>
      <c r="X1229">
        <v>1</v>
      </c>
      <c r="Y1229">
        <v>1</v>
      </c>
      <c r="Z1229">
        <v>1</v>
      </c>
      <c r="AA1229">
        <v>1</v>
      </c>
      <c r="AB1229">
        <v>1</v>
      </c>
      <c r="AC1229">
        <v>1</v>
      </c>
      <c r="AD1229">
        <v>1</v>
      </c>
      <c r="AE1229">
        <v>1</v>
      </c>
      <c r="AF1229">
        <v>1</v>
      </c>
      <c r="AG1229">
        <v>1</v>
      </c>
      <c r="AH1229">
        <v>1</v>
      </c>
      <c r="AI1229">
        <v>1</v>
      </c>
      <c r="AJ1229">
        <v>1</v>
      </c>
      <c r="AK1229">
        <v>1</v>
      </c>
      <c r="AL1229">
        <v>1</v>
      </c>
      <c r="AM1229" s="49" t="s">
        <v>408</v>
      </c>
      <c r="AN1229" s="49" t="s">
        <v>14</v>
      </c>
      <c r="AO1229" s="49" t="s">
        <v>500</v>
      </c>
      <c r="AP1229" s="49" t="s">
        <v>501</v>
      </c>
      <c r="AQ1229" s="49" t="s">
        <v>502</v>
      </c>
      <c r="AR1229" s="49" t="s">
        <v>495</v>
      </c>
      <c r="AS1229" s="49" t="s">
        <v>496</v>
      </c>
      <c r="AT1229" s="49" t="s">
        <v>497</v>
      </c>
    </row>
    <row r="1230" spans="1:46" x14ac:dyDescent="0.25">
      <c r="A1230">
        <v>8</v>
      </c>
      <c r="B1230" t="s">
        <v>86</v>
      </c>
      <c r="C1230" t="s">
        <v>86</v>
      </c>
      <c r="D1230" t="s">
        <v>87</v>
      </c>
      <c r="E1230" t="s">
        <v>622</v>
      </c>
      <c r="F1230" t="s">
        <v>623</v>
      </c>
      <c r="G1230">
        <v>1</v>
      </c>
      <c r="H1230">
        <v>1</v>
      </c>
      <c r="I1230">
        <v>1</v>
      </c>
      <c r="J1230">
        <v>1</v>
      </c>
      <c r="K1230">
        <v>1</v>
      </c>
      <c r="L1230">
        <v>1</v>
      </c>
      <c r="M1230">
        <v>1</v>
      </c>
      <c r="N1230">
        <v>1</v>
      </c>
      <c r="O1230">
        <v>1</v>
      </c>
      <c r="P1230">
        <v>1</v>
      </c>
      <c r="Q1230">
        <v>1</v>
      </c>
      <c r="R1230">
        <v>1</v>
      </c>
      <c r="S1230">
        <v>1</v>
      </c>
      <c r="T1230">
        <v>1</v>
      </c>
      <c r="U1230">
        <v>1</v>
      </c>
      <c r="V1230">
        <v>1</v>
      </c>
      <c r="W1230">
        <v>1</v>
      </c>
      <c r="X1230">
        <v>1</v>
      </c>
      <c r="Y1230">
        <v>1</v>
      </c>
      <c r="Z1230">
        <v>1</v>
      </c>
      <c r="AA1230">
        <v>1</v>
      </c>
      <c r="AB1230">
        <v>1</v>
      </c>
      <c r="AC1230">
        <v>1</v>
      </c>
      <c r="AD1230">
        <v>1</v>
      </c>
      <c r="AE1230">
        <v>1</v>
      </c>
      <c r="AF1230">
        <v>1</v>
      </c>
      <c r="AG1230">
        <v>1</v>
      </c>
      <c r="AH1230">
        <v>1</v>
      </c>
      <c r="AI1230">
        <v>1</v>
      </c>
      <c r="AJ1230">
        <v>1</v>
      </c>
      <c r="AK1230">
        <v>1</v>
      </c>
      <c r="AL1230">
        <v>0</v>
      </c>
      <c r="AM1230" s="49" t="s">
        <v>87</v>
      </c>
      <c r="AN1230" s="49" t="s">
        <v>14</v>
      </c>
      <c r="AO1230" s="49" t="s">
        <v>485</v>
      </c>
      <c r="AP1230" s="49" t="s">
        <v>505</v>
      </c>
      <c r="AQ1230" s="49" t="s">
        <v>13</v>
      </c>
      <c r="AR1230" s="49" t="s">
        <v>495</v>
      </c>
      <c r="AS1230" s="49" t="s">
        <v>488</v>
      </c>
      <c r="AT1230" s="49" t="s">
        <v>489</v>
      </c>
    </row>
    <row r="1231" spans="1:46" x14ac:dyDescent="0.25">
      <c r="A1231">
        <v>8</v>
      </c>
      <c r="B1231" t="s">
        <v>82</v>
      </c>
      <c r="C1231" t="s">
        <v>82</v>
      </c>
      <c r="D1231" t="s">
        <v>83</v>
      </c>
      <c r="E1231" t="s">
        <v>622</v>
      </c>
      <c r="F1231" t="s">
        <v>623</v>
      </c>
      <c r="G1231">
        <v>1</v>
      </c>
      <c r="H1231">
        <v>1</v>
      </c>
      <c r="I1231">
        <v>1</v>
      </c>
      <c r="J1231">
        <v>1</v>
      </c>
      <c r="K1231">
        <v>1</v>
      </c>
      <c r="L1231">
        <v>1</v>
      </c>
      <c r="M1231">
        <v>1</v>
      </c>
      <c r="N1231">
        <v>1</v>
      </c>
      <c r="O1231">
        <v>1</v>
      </c>
      <c r="P1231">
        <v>1</v>
      </c>
      <c r="Q1231">
        <v>1</v>
      </c>
      <c r="R1231">
        <v>1</v>
      </c>
      <c r="S1231">
        <v>1</v>
      </c>
      <c r="T1231">
        <v>1</v>
      </c>
      <c r="U1231">
        <v>1</v>
      </c>
      <c r="V1231">
        <v>1</v>
      </c>
      <c r="W1231">
        <v>1</v>
      </c>
      <c r="X1231">
        <v>1</v>
      </c>
      <c r="Y1231">
        <v>1</v>
      </c>
      <c r="Z1231">
        <v>1</v>
      </c>
      <c r="AA1231">
        <v>1</v>
      </c>
      <c r="AB1231">
        <v>1</v>
      </c>
      <c r="AC1231">
        <v>1</v>
      </c>
      <c r="AD1231">
        <v>1</v>
      </c>
      <c r="AE1231">
        <v>1</v>
      </c>
      <c r="AF1231">
        <v>1</v>
      </c>
      <c r="AG1231">
        <v>1</v>
      </c>
      <c r="AH1231">
        <v>1</v>
      </c>
      <c r="AI1231">
        <v>1</v>
      </c>
      <c r="AJ1231">
        <v>1</v>
      </c>
      <c r="AK1231">
        <v>1</v>
      </c>
      <c r="AL1231">
        <v>0</v>
      </c>
      <c r="AM1231" s="49" t="s">
        <v>83</v>
      </c>
      <c r="AN1231" s="49" t="s">
        <v>14</v>
      </c>
      <c r="AO1231" s="49" t="s">
        <v>485</v>
      </c>
      <c r="AP1231" s="49" t="s">
        <v>494</v>
      </c>
      <c r="AQ1231" s="49" t="s">
        <v>11</v>
      </c>
      <c r="AR1231" s="49" t="s">
        <v>487</v>
      </c>
      <c r="AS1231" s="49" t="s">
        <v>488</v>
      </c>
      <c r="AT1231" s="49" t="s">
        <v>489</v>
      </c>
    </row>
    <row r="1232" spans="1:46" x14ac:dyDescent="0.25">
      <c r="A1232">
        <v>8</v>
      </c>
      <c r="B1232" t="s">
        <v>92</v>
      </c>
      <c r="C1232" t="s">
        <v>92</v>
      </c>
      <c r="D1232" t="s">
        <v>93</v>
      </c>
      <c r="E1232" t="s">
        <v>622</v>
      </c>
      <c r="F1232" t="s">
        <v>623</v>
      </c>
      <c r="G1232">
        <v>1</v>
      </c>
      <c r="H1232">
        <v>1</v>
      </c>
      <c r="I1232">
        <v>1</v>
      </c>
      <c r="J1232">
        <v>1</v>
      </c>
      <c r="K1232">
        <v>1</v>
      </c>
      <c r="L1232">
        <v>1</v>
      </c>
      <c r="M1232">
        <v>1</v>
      </c>
      <c r="N1232">
        <v>1</v>
      </c>
      <c r="O1232">
        <v>1</v>
      </c>
      <c r="P1232">
        <v>1</v>
      </c>
      <c r="Q1232">
        <v>1</v>
      </c>
      <c r="R1232">
        <v>1</v>
      </c>
      <c r="S1232">
        <v>1</v>
      </c>
      <c r="T1232">
        <v>1</v>
      </c>
      <c r="U1232">
        <v>1</v>
      </c>
      <c r="V1232">
        <v>1</v>
      </c>
      <c r="W1232">
        <v>1</v>
      </c>
      <c r="X1232">
        <v>1</v>
      </c>
      <c r="Y1232">
        <v>1</v>
      </c>
      <c r="Z1232">
        <v>1</v>
      </c>
      <c r="AA1232">
        <v>1</v>
      </c>
      <c r="AB1232">
        <v>1</v>
      </c>
      <c r="AC1232">
        <v>1</v>
      </c>
      <c r="AD1232">
        <v>1</v>
      </c>
      <c r="AE1232">
        <v>1</v>
      </c>
      <c r="AF1232">
        <v>1</v>
      </c>
      <c r="AG1232">
        <v>1</v>
      </c>
      <c r="AH1232">
        <v>1</v>
      </c>
      <c r="AI1232">
        <v>1</v>
      </c>
      <c r="AJ1232">
        <v>1</v>
      </c>
      <c r="AK1232">
        <v>1</v>
      </c>
      <c r="AL1232">
        <v>0</v>
      </c>
      <c r="AM1232" s="49" t="s">
        <v>93</v>
      </c>
      <c r="AN1232" s="49" t="s">
        <v>14</v>
      </c>
      <c r="AO1232" s="49" t="s">
        <v>500</v>
      </c>
      <c r="AP1232" s="49" t="s">
        <v>501</v>
      </c>
      <c r="AQ1232" s="49" t="s">
        <v>502</v>
      </c>
      <c r="AR1232" s="49" t="s">
        <v>495</v>
      </c>
      <c r="AS1232" s="49" t="s">
        <v>488</v>
      </c>
      <c r="AT1232" s="49" t="s">
        <v>489</v>
      </c>
    </row>
    <row r="1233" spans="1:46" x14ac:dyDescent="0.25">
      <c r="A1233">
        <v>8</v>
      </c>
      <c r="B1233" t="s">
        <v>76</v>
      </c>
      <c r="C1233" t="s">
        <v>76</v>
      </c>
      <c r="D1233" t="s">
        <v>77</v>
      </c>
      <c r="E1233" t="s">
        <v>622</v>
      </c>
      <c r="F1233" t="s">
        <v>623</v>
      </c>
      <c r="G1233">
        <v>1</v>
      </c>
      <c r="H1233">
        <v>1</v>
      </c>
      <c r="I1233">
        <v>1</v>
      </c>
      <c r="J1233">
        <v>1</v>
      </c>
      <c r="K1233">
        <v>1</v>
      </c>
      <c r="L1233">
        <v>1</v>
      </c>
      <c r="M1233">
        <v>1</v>
      </c>
      <c r="N1233">
        <v>1</v>
      </c>
      <c r="O1233">
        <v>1</v>
      </c>
      <c r="P1233">
        <v>1</v>
      </c>
      <c r="Q1233">
        <v>1</v>
      </c>
      <c r="R1233">
        <v>1</v>
      </c>
      <c r="S1233">
        <v>1</v>
      </c>
      <c r="T1233">
        <v>1</v>
      </c>
      <c r="U1233">
        <v>1</v>
      </c>
      <c r="V1233">
        <v>1</v>
      </c>
      <c r="W1233">
        <v>1</v>
      </c>
      <c r="X1233">
        <v>1</v>
      </c>
      <c r="Y1233">
        <v>1</v>
      </c>
      <c r="Z1233">
        <v>1</v>
      </c>
      <c r="AA1233">
        <v>1</v>
      </c>
      <c r="AB1233">
        <v>1</v>
      </c>
      <c r="AC1233">
        <v>1</v>
      </c>
      <c r="AD1233">
        <v>1</v>
      </c>
      <c r="AE1233">
        <v>1</v>
      </c>
      <c r="AF1233">
        <v>1</v>
      </c>
      <c r="AG1233">
        <v>1</v>
      </c>
      <c r="AH1233">
        <v>1</v>
      </c>
      <c r="AI1233">
        <v>1</v>
      </c>
      <c r="AJ1233">
        <v>1</v>
      </c>
      <c r="AK1233">
        <v>1</v>
      </c>
      <c r="AL1233">
        <v>1</v>
      </c>
      <c r="AM1233" s="49" t="s">
        <v>77</v>
      </c>
      <c r="AN1233" s="49" t="s">
        <v>14</v>
      </c>
      <c r="AO1233" s="49" t="s">
        <v>500</v>
      </c>
      <c r="AP1233" s="49" t="s">
        <v>505</v>
      </c>
      <c r="AQ1233" s="49" t="s">
        <v>13</v>
      </c>
      <c r="AR1233" s="49" t="s">
        <v>487</v>
      </c>
      <c r="AS1233" s="49" t="s">
        <v>488</v>
      </c>
      <c r="AT1233" s="49" t="s">
        <v>489</v>
      </c>
    </row>
    <row r="1234" spans="1:46" x14ac:dyDescent="0.25">
      <c r="A1234">
        <v>8</v>
      </c>
      <c r="B1234" t="s">
        <v>78</v>
      </c>
      <c r="C1234" t="s">
        <v>78</v>
      </c>
      <c r="D1234" t="s">
        <v>79</v>
      </c>
      <c r="E1234" t="s">
        <v>622</v>
      </c>
      <c r="F1234" t="s">
        <v>623</v>
      </c>
      <c r="G1234">
        <v>1</v>
      </c>
      <c r="H1234">
        <v>1</v>
      </c>
      <c r="I1234">
        <v>1</v>
      </c>
      <c r="J1234">
        <v>1</v>
      </c>
      <c r="K1234">
        <v>1</v>
      </c>
      <c r="L1234">
        <v>1</v>
      </c>
      <c r="M1234">
        <v>1</v>
      </c>
      <c r="N1234">
        <v>1</v>
      </c>
      <c r="O1234">
        <v>1</v>
      </c>
      <c r="P1234">
        <v>1</v>
      </c>
      <c r="Q1234">
        <v>1</v>
      </c>
      <c r="R1234">
        <v>1</v>
      </c>
      <c r="S1234">
        <v>1</v>
      </c>
      <c r="T1234">
        <v>1</v>
      </c>
      <c r="U1234">
        <v>1</v>
      </c>
      <c r="V1234">
        <v>1</v>
      </c>
      <c r="W1234">
        <v>1</v>
      </c>
      <c r="X1234">
        <v>1</v>
      </c>
      <c r="Y1234">
        <v>1</v>
      </c>
      <c r="Z1234">
        <v>1</v>
      </c>
      <c r="AA1234">
        <v>1</v>
      </c>
      <c r="AB1234">
        <v>1</v>
      </c>
      <c r="AC1234">
        <v>1</v>
      </c>
      <c r="AD1234">
        <v>1</v>
      </c>
      <c r="AE1234">
        <v>1</v>
      </c>
      <c r="AF1234">
        <v>1</v>
      </c>
      <c r="AG1234">
        <v>1</v>
      </c>
      <c r="AH1234">
        <v>1</v>
      </c>
      <c r="AI1234">
        <v>1</v>
      </c>
      <c r="AJ1234">
        <v>1</v>
      </c>
      <c r="AK1234">
        <v>1</v>
      </c>
      <c r="AL1234">
        <v>0</v>
      </c>
      <c r="AM1234" s="49" t="s">
        <v>79</v>
      </c>
      <c r="AN1234" s="49" t="s">
        <v>8</v>
      </c>
      <c r="AO1234" s="49" t="s">
        <v>9</v>
      </c>
      <c r="AP1234" s="49" t="s">
        <v>494</v>
      </c>
      <c r="AQ1234" s="49" t="s">
        <v>9</v>
      </c>
      <c r="AR1234" s="49" t="s">
        <v>487</v>
      </c>
      <c r="AS1234" s="49" t="s">
        <v>488</v>
      </c>
      <c r="AT1234" s="49" t="s">
        <v>489</v>
      </c>
    </row>
    <row r="1235" spans="1:46" x14ac:dyDescent="0.25">
      <c r="A1235">
        <v>8</v>
      </c>
      <c r="B1235" t="s">
        <v>96</v>
      </c>
      <c r="C1235" t="s">
        <v>96</v>
      </c>
      <c r="D1235" t="s">
        <v>97</v>
      </c>
      <c r="E1235" t="s">
        <v>622</v>
      </c>
      <c r="F1235" t="s">
        <v>623</v>
      </c>
      <c r="G1235">
        <v>1</v>
      </c>
      <c r="H1235">
        <v>1</v>
      </c>
      <c r="I1235">
        <v>1</v>
      </c>
      <c r="J1235">
        <v>1</v>
      </c>
      <c r="K1235">
        <v>1</v>
      </c>
      <c r="L1235">
        <v>1</v>
      </c>
      <c r="M1235">
        <v>1</v>
      </c>
      <c r="N1235">
        <v>1</v>
      </c>
      <c r="O1235">
        <v>1</v>
      </c>
      <c r="P1235">
        <v>1</v>
      </c>
      <c r="Q1235">
        <v>1</v>
      </c>
      <c r="R1235">
        <v>1</v>
      </c>
      <c r="S1235">
        <v>1</v>
      </c>
      <c r="T1235">
        <v>1</v>
      </c>
      <c r="U1235">
        <v>1</v>
      </c>
      <c r="V1235">
        <v>1</v>
      </c>
      <c r="W1235">
        <v>1</v>
      </c>
      <c r="X1235">
        <v>1</v>
      </c>
      <c r="Y1235">
        <v>1</v>
      </c>
      <c r="Z1235">
        <v>1</v>
      </c>
      <c r="AA1235">
        <v>1</v>
      </c>
      <c r="AB1235">
        <v>1</v>
      </c>
      <c r="AC1235">
        <v>1</v>
      </c>
      <c r="AD1235">
        <v>1</v>
      </c>
      <c r="AE1235">
        <v>1</v>
      </c>
      <c r="AF1235">
        <v>1</v>
      </c>
      <c r="AG1235">
        <v>1</v>
      </c>
      <c r="AH1235">
        <v>1</v>
      </c>
      <c r="AI1235">
        <v>1</v>
      </c>
      <c r="AJ1235">
        <v>1</v>
      </c>
      <c r="AK1235">
        <v>1</v>
      </c>
      <c r="AL1235">
        <v>0</v>
      </c>
      <c r="AM1235" s="49" t="s">
        <v>97</v>
      </c>
      <c r="AN1235" s="49" t="s">
        <v>14</v>
      </c>
      <c r="AO1235" s="49" t="s">
        <v>506</v>
      </c>
      <c r="AP1235" s="49" t="s">
        <v>494</v>
      </c>
      <c r="AQ1235" s="49" t="s">
        <v>10</v>
      </c>
      <c r="AR1235" s="49" t="s">
        <v>495</v>
      </c>
      <c r="AS1235" s="49" t="s">
        <v>488</v>
      </c>
      <c r="AT1235" s="49" t="s">
        <v>489</v>
      </c>
    </row>
    <row r="1236" spans="1:46" x14ac:dyDescent="0.25">
      <c r="A1236">
        <v>8</v>
      </c>
      <c r="B1236" t="s">
        <v>90</v>
      </c>
      <c r="C1236" t="s">
        <v>90</v>
      </c>
      <c r="D1236" t="s">
        <v>91</v>
      </c>
      <c r="E1236" t="s">
        <v>622</v>
      </c>
      <c r="F1236" t="s">
        <v>623</v>
      </c>
      <c r="G1236">
        <v>1</v>
      </c>
      <c r="H1236">
        <v>1</v>
      </c>
      <c r="I1236">
        <v>1</v>
      </c>
      <c r="J1236">
        <v>1</v>
      </c>
      <c r="K1236">
        <v>1</v>
      </c>
      <c r="L1236">
        <v>1</v>
      </c>
      <c r="M1236">
        <v>1</v>
      </c>
      <c r="N1236">
        <v>1</v>
      </c>
      <c r="O1236">
        <v>1</v>
      </c>
      <c r="P1236">
        <v>1</v>
      </c>
      <c r="Q1236">
        <v>1</v>
      </c>
      <c r="R1236">
        <v>1</v>
      </c>
      <c r="S1236">
        <v>1</v>
      </c>
      <c r="T1236">
        <v>1</v>
      </c>
      <c r="U1236">
        <v>1</v>
      </c>
      <c r="V1236">
        <v>1</v>
      </c>
      <c r="W1236">
        <v>1</v>
      </c>
      <c r="X1236">
        <v>1</v>
      </c>
      <c r="Y1236">
        <v>1</v>
      </c>
      <c r="Z1236">
        <v>1</v>
      </c>
      <c r="AA1236">
        <v>1</v>
      </c>
      <c r="AB1236">
        <v>1</v>
      </c>
      <c r="AC1236">
        <v>1</v>
      </c>
      <c r="AD1236">
        <v>1</v>
      </c>
      <c r="AE1236">
        <v>1</v>
      </c>
      <c r="AF1236">
        <v>1</v>
      </c>
      <c r="AG1236">
        <v>1</v>
      </c>
      <c r="AH1236">
        <v>1</v>
      </c>
      <c r="AI1236">
        <v>1</v>
      </c>
      <c r="AJ1236">
        <v>1</v>
      </c>
      <c r="AK1236">
        <v>1</v>
      </c>
      <c r="AL1236">
        <v>1</v>
      </c>
      <c r="AM1236" s="49" t="s">
        <v>91</v>
      </c>
      <c r="AN1236" s="49" t="s">
        <v>14</v>
      </c>
      <c r="AO1236" s="49" t="s">
        <v>500</v>
      </c>
      <c r="AP1236" s="49" t="s">
        <v>501</v>
      </c>
      <c r="AQ1236" s="49" t="s">
        <v>502</v>
      </c>
      <c r="AR1236" s="49" t="s">
        <v>487</v>
      </c>
      <c r="AS1236" s="49" t="s">
        <v>488</v>
      </c>
      <c r="AT1236" s="49" t="s">
        <v>489</v>
      </c>
    </row>
    <row r="1237" spans="1:46" x14ac:dyDescent="0.25">
      <c r="A1237">
        <v>8</v>
      </c>
      <c r="B1237" t="s">
        <v>105</v>
      </c>
      <c r="C1237" t="s">
        <v>105</v>
      </c>
      <c r="D1237" t="s">
        <v>106</v>
      </c>
      <c r="E1237" t="s">
        <v>622</v>
      </c>
      <c r="F1237" t="s">
        <v>623</v>
      </c>
      <c r="G1237">
        <v>1</v>
      </c>
      <c r="H1237">
        <v>1</v>
      </c>
      <c r="I1237">
        <v>1</v>
      </c>
      <c r="J1237">
        <v>1</v>
      </c>
      <c r="K1237">
        <v>1</v>
      </c>
      <c r="L1237">
        <v>1</v>
      </c>
      <c r="M1237">
        <v>1</v>
      </c>
      <c r="N1237">
        <v>1</v>
      </c>
      <c r="O1237">
        <v>1</v>
      </c>
      <c r="P1237">
        <v>1</v>
      </c>
      <c r="Q1237">
        <v>1</v>
      </c>
      <c r="R1237">
        <v>1</v>
      </c>
      <c r="S1237">
        <v>1</v>
      </c>
      <c r="T1237">
        <v>1</v>
      </c>
      <c r="U1237">
        <v>1</v>
      </c>
      <c r="V1237">
        <v>1</v>
      </c>
      <c r="W1237">
        <v>1</v>
      </c>
      <c r="X1237">
        <v>1</v>
      </c>
      <c r="Y1237">
        <v>1</v>
      </c>
      <c r="Z1237">
        <v>1</v>
      </c>
      <c r="AA1237">
        <v>1</v>
      </c>
      <c r="AB1237">
        <v>1</v>
      </c>
      <c r="AC1237">
        <v>1</v>
      </c>
      <c r="AD1237">
        <v>1</v>
      </c>
      <c r="AE1237">
        <v>1</v>
      </c>
      <c r="AF1237">
        <v>1</v>
      </c>
      <c r="AG1237">
        <v>1</v>
      </c>
      <c r="AH1237">
        <v>1</v>
      </c>
      <c r="AI1237">
        <v>1</v>
      </c>
      <c r="AJ1237">
        <v>1</v>
      </c>
      <c r="AK1237">
        <v>1</v>
      </c>
      <c r="AL1237">
        <v>0</v>
      </c>
      <c r="AM1237" s="49" t="s">
        <v>106</v>
      </c>
      <c r="AN1237" s="49" t="s">
        <v>4</v>
      </c>
      <c r="AO1237" s="49" t="s">
        <v>9</v>
      </c>
      <c r="AP1237" s="49" t="s">
        <v>501</v>
      </c>
      <c r="AQ1237" s="49" t="s">
        <v>9</v>
      </c>
      <c r="AR1237" s="49" t="s">
        <v>495</v>
      </c>
      <c r="AS1237" s="49" t="s">
        <v>488</v>
      </c>
      <c r="AT1237" s="49" t="s">
        <v>489</v>
      </c>
    </row>
    <row r="1238" spans="1:46" x14ac:dyDescent="0.25">
      <c r="A1238">
        <v>8</v>
      </c>
      <c r="B1238" t="s">
        <v>98</v>
      </c>
      <c r="C1238" t="s">
        <v>98</v>
      </c>
      <c r="D1238" t="s">
        <v>99</v>
      </c>
      <c r="E1238" t="s">
        <v>622</v>
      </c>
      <c r="F1238" t="s">
        <v>623</v>
      </c>
      <c r="G1238">
        <v>1</v>
      </c>
      <c r="H1238">
        <v>1</v>
      </c>
      <c r="I1238">
        <v>1</v>
      </c>
      <c r="J1238">
        <v>1</v>
      </c>
      <c r="K1238">
        <v>1</v>
      </c>
      <c r="L1238">
        <v>1</v>
      </c>
      <c r="M1238">
        <v>1</v>
      </c>
      <c r="N1238">
        <v>1</v>
      </c>
      <c r="O1238">
        <v>1</v>
      </c>
      <c r="P1238">
        <v>1</v>
      </c>
      <c r="Q1238">
        <v>1</v>
      </c>
      <c r="R1238">
        <v>1</v>
      </c>
      <c r="S1238">
        <v>1</v>
      </c>
      <c r="T1238">
        <v>1</v>
      </c>
      <c r="U1238">
        <v>1</v>
      </c>
      <c r="V1238">
        <v>1</v>
      </c>
      <c r="W1238">
        <v>1</v>
      </c>
      <c r="X1238">
        <v>1</v>
      </c>
      <c r="Y1238">
        <v>1</v>
      </c>
      <c r="Z1238">
        <v>1</v>
      </c>
      <c r="AA1238">
        <v>1</v>
      </c>
      <c r="AB1238">
        <v>1</v>
      </c>
      <c r="AC1238">
        <v>1</v>
      </c>
      <c r="AD1238">
        <v>1</v>
      </c>
      <c r="AE1238">
        <v>1</v>
      </c>
      <c r="AF1238">
        <v>1</v>
      </c>
      <c r="AG1238">
        <v>1</v>
      </c>
      <c r="AH1238">
        <v>1</v>
      </c>
      <c r="AI1238">
        <v>1</v>
      </c>
      <c r="AJ1238">
        <v>1</v>
      </c>
      <c r="AK1238">
        <v>1</v>
      </c>
      <c r="AL1238">
        <v>1</v>
      </c>
      <c r="AM1238" s="49" t="s">
        <v>99</v>
      </c>
      <c r="AN1238" s="49" t="s">
        <v>14</v>
      </c>
      <c r="AO1238" s="49" t="s">
        <v>506</v>
      </c>
      <c r="AP1238" s="49" t="s">
        <v>501</v>
      </c>
      <c r="AQ1238" s="49" t="s">
        <v>10</v>
      </c>
      <c r="AR1238" s="49" t="s">
        <v>487</v>
      </c>
      <c r="AS1238" s="49" t="s">
        <v>488</v>
      </c>
      <c r="AT1238" s="49" t="s">
        <v>489</v>
      </c>
    </row>
    <row r="1239" spans="1:46" x14ac:dyDescent="0.25">
      <c r="A1239">
        <v>8</v>
      </c>
      <c r="B1239" t="s">
        <v>102</v>
      </c>
      <c r="C1239" t="s">
        <v>102</v>
      </c>
      <c r="D1239" t="s">
        <v>409</v>
      </c>
      <c r="E1239" t="s">
        <v>622</v>
      </c>
      <c r="F1239" t="s">
        <v>623</v>
      </c>
      <c r="G1239">
        <v>1</v>
      </c>
      <c r="H1239">
        <v>1</v>
      </c>
      <c r="I1239">
        <v>1</v>
      </c>
      <c r="J1239">
        <v>1</v>
      </c>
      <c r="K1239">
        <v>1</v>
      </c>
      <c r="L1239">
        <v>1</v>
      </c>
      <c r="M1239">
        <v>1</v>
      </c>
      <c r="N1239">
        <v>1</v>
      </c>
      <c r="O1239">
        <v>1</v>
      </c>
      <c r="P1239">
        <v>1</v>
      </c>
      <c r="Q1239">
        <v>1</v>
      </c>
      <c r="R1239">
        <v>1</v>
      </c>
      <c r="S1239">
        <v>1</v>
      </c>
      <c r="T1239">
        <v>1</v>
      </c>
      <c r="U1239">
        <v>1</v>
      </c>
      <c r="V1239">
        <v>1</v>
      </c>
      <c r="W1239">
        <v>1</v>
      </c>
      <c r="X1239">
        <v>1</v>
      </c>
      <c r="Y1239">
        <v>1</v>
      </c>
      <c r="Z1239">
        <v>1</v>
      </c>
      <c r="AA1239">
        <v>1</v>
      </c>
      <c r="AB1239">
        <v>1</v>
      </c>
      <c r="AC1239">
        <v>1</v>
      </c>
      <c r="AD1239">
        <v>1</v>
      </c>
      <c r="AE1239">
        <v>1</v>
      </c>
      <c r="AF1239">
        <v>1</v>
      </c>
      <c r="AG1239">
        <v>1</v>
      </c>
      <c r="AH1239">
        <v>1</v>
      </c>
      <c r="AI1239">
        <v>1</v>
      </c>
      <c r="AJ1239">
        <v>1</v>
      </c>
      <c r="AK1239">
        <v>1</v>
      </c>
      <c r="AL1239">
        <v>0</v>
      </c>
      <c r="AM1239" s="49" t="s">
        <v>409</v>
      </c>
      <c r="AN1239" s="49" t="s">
        <v>14</v>
      </c>
      <c r="AO1239" s="49" t="s">
        <v>485</v>
      </c>
      <c r="AP1239" s="49" t="s">
        <v>505</v>
      </c>
      <c r="AQ1239" s="49" t="s">
        <v>13</v>
      </c>
      <c r="AR1239" s="49" t="s">
        <v>495</v>
      </c>
      <c r="AS1239" s="49" t="s">
        <v>496</v>
      </c>
      <c r="AT1239" s="49" t="s">
        <v>497</v>
      </c>
    </row>
    <row r="1240" spans="1:46" x14ac:dyDescent="0.25">
      <c r="A1240">
        <v>8</v>
      </c>
      <c r="B1240" t="s">
        <v>84</v>
      </c>
      <c r="C1240" t="s">
        <v>84</v>
      </c>
      <c r="D1240" t="s">
        <v>85</v>
      </c>
      <c r="E1240" t="s">
        <v>622</v>
      </c>
      <c r="F1240" t="s">
        <v>623</v>
      </c>
      <c r="G1240">
        <v>1</v>
      </c>
      <c r="H1240">
        <v>1</v>
      </c>
      <c r="I1240">
        <v>1</v>
      </c>
      <c r="J1240">
        <v>1</v>
      </c>
      <c r="K1240">
        <v>1</v>
      </c>
      <c r="L1240">
        <v>1</v>
      </c>
      <c r="M1240">
        <v>1</v>
      </c>
      <c r="N1240">
        <v>1</v>
      </c>
      <c r="O1240">
        <v>1</v>
      </c>
      <c r="P1240">
        <v>1</v>
      </c>
      <c r="Q1240">
        <v>1</v>
      </c>
      <c r="R1240">
        <v>1</v>
      </c>
      <c r="S1240">
        <v>1</v>
      </c>
      <c r="T1240">
        <v>1</v>
      </c>
      <c r="U1240">
        <v>1</v>
      </c>
      <c r="V1240">
        <v>1</v>
      </c>
      <c r="W1240">
        <v>1</v>
      </c>
      <c r="X1240">
        <v>1</v>
      </c>
      <c r="Y1240">
        <v>1</v>
      </c>
      <c r="Z1240">
        <v>1</v>
      </c>
      <c r="AA1240">
        <v>1</v>
      </c>
      <c r="AB1240">
        <v>1</v>
      </c>
      <c r="AC1240">
        <v>1</v>
      </c>
      <c r="AD1240">
        <v>1</v>
      </c>
      <c r="AE1240">
        <v>1</v>
      </c>
      <c r="AF1240">
        <v>1</v>
      </c>
      <c r="AG1240">
        <v>1</v>
      </c>
      <c r="AH1240">
        <v>1</v>
      </c>
      <c r="AI1240">
        <v>1</v>
      </c>
      <c r="AJ1240">
        <v>1</v>
      </c>
      <c r="AK1240">
        <v>1</v>
      </c>
      <c r="AL1240">
        <v>1</v>
      </c>
      <c r="AM1240" s="49" t="s">
        <v>85</v>
      </c>
      <c r="AN1240" s="49" t="s">
        <v>14</v>
      </c>
      <c r="AO1240" s="49" t="s">
        <v>500</v>
      </c>
      <c r="AP1240" s="49" t="s">
        <v>501</v>
      </c>
      <c r="AQ1240" s="49" t="s">
        <v>502</v>
      </c>
      <c r="AR1240" s="49" t="s">
        <v>487</v>
      </c>
      <c r="AS1240" s="49" t="s">
        <v>488</v>
      </c>
      <c r="AT1240" s="49" t="s">
        <v>489</v>
      </c>
    </row>
    <row r="1241" spans="1:46" x14ac:dyDescent="0.25">
      <c r="A1241">
        <v>8</v>
      </c>
      <c r="B1241" t="s">
        <v>223</v>
      </c>
      <c r="C1241" t="s">
        <v>223</v>
      </c>
      <c r="D1241" t="s">
        <v>224</v>
      </c>
      <c r="E1241" t="s">
        <v>622</v>
      </c>
      <c r="F1241" t="s">
        <v>623</v>
      </c>
      <c r="G1241">
        <v>0</v>
      </c>
      <c r="H1241">
        <v>0</v>
      </c>
      <c r="I1241">
        <v>0</v>
      </c>
      <c r="J1241">
        <v>0</v>
      </c>
      <c r="K1241">
        <v>0</v>
      </c>
      <c r="L1241">
        <v>1</v>
      </c>
      <c r="M1241">
        <v>1</v>
      </c>
      <c r="N1241">
        <v>1</v>
      </c>
      <c r="O1241">
        <v>1</v>
      </c>
      <c r="P1241">
        <v>1</v>
      </c>
      <c r="Q1241">
        <v>1</v>
      </c>
      <c r="R1241">
        <v>1</v>
      </c>
      <c r="S1241">
        <v>1</v>
      </c>
      <c r="T1241">
        <v>1</v>
      </c>
      <c r="U1241">
        <v>1</v>
      </c>
      <c r="V1241">
        <v>1</v>
      </c>
      <c r="W1241">
        <v>1</v>
      </c>
      <c r="X1241">
        <v>1</v>
      </c>
      <c r="Y1241">
        <v>1</v>
      </c>
      <c r="Z1241">
        <v>1</v>
      </c>
      <c r="AA1241">
        <v>1</v>
      </c>
      <c r="AB1241">
        <v>1</v>
      </c>
      <c r="AC1241">
        <v>1</v>
      </c>
      <c r="AD1241">
        <v>1</v>
      </c>
      <c r="AE1241">
        <v>1</v>
      </c>
      <c r="AF1241">
        <v>1</v>
      </c>
      <c r="AG1241">
        <v>1</v>
      </c>
      <c r="AH1241">
        <v>1</v>
      </c>
      <c r="AI1241">
        <v>1</v>
      </c>
      <c r="AJ1241">
        <v>1</v>
      </c>
      <c r="AK1241">
        <v>1</v>
      </c>
      <c r="AL1241">
        <v>0</v>
      </c>
      <c r="AM1241" s="49" t="s">
        <v>224</v>
      </c>
      <c r="AN1241" s="49" t="s">
        <v>14</v>
      </c>
      <c r="AO1241" s="49" t="s">
        <v>485</v>
      </c>
      <c r="AP1241" s="49" t="s">
        <v>494</v>
      </c>
      <c r="AQ1241" s="49" t="s">
        <v>11</v>
      </c>
      <c r="AR1241" s="49" t="s">
        <v>487</v>
      </c>
      <c r="AS1241" s="49" t="s">
        <v>488</v>
      </c>
      <c r="AT1241" s="49" t="s">
        <v>489</v>
      </c>
    </row>
    <row r="1242" spans="1:46" x14ac:dyDescent="0.25">
      <c r="A1242">
        <v>8</v>
      </c>
      <c r="B1242" t="s">
        <v>119</v>
      </c>
      <c r="C1242" t="s">
        <v>119</v>
      </c>
      <c r="D1242" t="s">
        <v>120</v>
      </c>
      <c r="E1242" t="s">
        <v>622</v>
      </c>
      <c r="F1242" t="s">
        <v>623</v>
      </c>
      <c r="G1242">
        <v>1</v>
      </c>
      <c r="H1242">
        <v>1</v>
      </c>
      <c r="I1242">
        <v>1</v>
      </c>
      <c r="J1242">
        <v>1</v>
      </c>
      <c r="K1242">
        <v>1</v>
      </c>
      <c r="L1242">
        <v>1</v>
      </c>
      <c r="M1242">
        <v>1</v>
      </c>
      <c r="N1242">
        <v>1</v>
      </c>
      <c r="O1242">
        <v>1</v>
      </c>
      <c r="P1242">
        <v>1</v>
      </c>
      <c r="Q1242">
        <v>1</v>
      </c>
      <c r="R1242">
        <v>1</v>
      </c>
      <c r="S1242">
        <v>1</v>
      </c>
      <c r="T1242">
        <v>1</v>
      </c>
      <c r="U1242">
        <v>1</v>
      </c>
      <c r="V1242">
        <v>1</v>
      </c>
      <c r="W1242">
        <v>1</v>
      </c>
      <c r="X1242">
        <v>1</v>
      </c>
      <c r="Y1242">
        <v>1</v>
      </c>
      <c r="Z1242">
        <v>1</v>
      </c>
      <c r="AA1242">
        <v>1</v>
      </c>
      <c r="AB1242">
        <v>1</v>
      </c>
      <c r="AC1242">
        <v>1</v>
      </c>
      <c r="AD1242">
        <v>1</v>
      </c>
      <c r="AE1242">
        <v>1</v>
      </c>
      <c r="AF1242">
        <v>1</v>
      </c>
      <c r="AG1242">
        <v>1</v>
      </c>
      <c r="AH1242">
        <v>1</v>
      </c>
      <c r="AI1242">
        <v>1</v>
      </c>
      <c r="AJ1242">
        <v>1</v>
      </c>
      <c r="AK1242">
        <v>1</v>
      </c>
      <c r="AL1242">
        <v>0</v>
      </c>
      <c r="AM1242" s="49" t="s">
        <v>120</v>
      </c>
      <c r="AN1242" s="49" t="s">
        <v>5</v>
      </c>
      <c r="AO1242" s="49" t="s">
        <v>9</v>
      </c>
      <c r="AP1242" s="49" t="s">
        <v>494</v>
      </c>
      <c r="AQ1242" s="49" t="s">
        <v>9</v>
      </c>
      <c r="AR1242" s="49" t="s">
        <v>487</v>
      </c>
      <c r="AS1242" s="49" t="s">
        <v>488</v>
      </c>
      <c r="AT1242" s="49" t="s">
        <v>489</v>
      </c>
    </row>
    <row r="1243" spans="1:46" x14ac:dyDescent="0.25">
      <c r="A1243">
        <v>8</v>
      </c>
      <c r="B1243" t="s">
        <v>109</v>
      </c>
      <c r="C1243" t="s">
        <v>109</v>
      </c>
      <c r="D1243" t="s">
        <v>110</v>
      </c>
      <c r="E1243" t="s">
        <v>622</v>
      </c>
      <c r="F1243" t="s">
        <v>623</v>
      </c>
      <c r="G1243">
        <v>1</v>
      </c>
      <c r="H1243">
        <v>1</v>
      </c>
      <c r="I1243">
        <v>1</v>
      </c>
      <c r="J1243">
        <v>1</v>
      </c>
      <c r="K1243">
        <v>1</v>
      </c>
      <c r="L1243">
        <v>1</v>
      </c>
      <c r="M1243">
        <v>1</v>
      </c>
      <c r="N1243">
        <v>1</v>
      </c>
      <c r="O1243">
        <v>1</v>
      </c>
      <c r="P1243">
        <v>1</v>
      </c>
      <c r="Q1243">
        <v>1</v>
      </c>
      <c r="R1243">
        <v>1</v>
      </c>
      <c r="S1243">
        <v>1</v>
      </c>
      <c r="T1243">
        <v>1</v>
      </c>
      <c r="U1243">
        <v>1</v>
      </c>
      <c r="V1243">
        <v>1</v>
      </c>
      <c r="W1243">
        <v>1</v>
      </c>
      <c r="X1243">
        <v>1</v>
      </c>
      <c r="Y1243">
        <v>1</v>
      </c>
      <c r="Z1243">
        <v>1</v>
      </c>
      <c r="AA1243">
        <v>1</v>
      </c>
      <c r="AB1243">
        <v>1</v>
      </c>
      <c r="AC1243">
        <v>1</v>
      </c>
      <c r="AD1243">
        <v>1</v>
      </c>
      <c r="AE1243">
        <v>1</v>
      </c>
      <c r="AF1243">
        <v>1</v>
      </c>
      <c r="AG1243">
        <v>1</v>
      </c>
      <c r="AH1243">
        <v>1</v>
      </c>
      <c r="AI1243">
        <v>1</v>
      </c>
      <c r="AJ1243">
        <v>1</v>
      </c>
      <c r="AK1243">
        <v>1</v>
      </c>
      <c r="AL1243">
        <v>1</v>
      </c>
      <c r="AM1243" s="49" t="s">
        <v>110</v>
      </c>
      <c r="AN1243" s="49" t="s">
        <v>14</v>
      </c>
      <c r="AO1243" s="49" t="s">
        <v>507</v>
      </c>
      <c r="AP1243" s="49" t="s">
        <v>505</v>
      </c>
      <c r="AQ1243" s="49" t="s">
        <v>13</v>
      </c>
      <c r="AR1243" s="49" t="s">
        <v>487</v>
      </c>
      <c r="AS1243" s="49" t="s">
        <v>488</v>
      </c>
      <c r="AT1243" s="49" t="s">
        <v>489</v>
      </c>
    </row>
    <row r="1244" spans="1:46" x14ac:dyDescent="0.25">
      <c r="A1244">
        <v>8</v>
      </c>
      <c r="B1244" t="s">
        <v>113</v>
      </c>
      <c r="C1244" t="s">
        <v>113</v>
      </c>
      <c r="D1244" t="s">
        <v>114</v>
      </c>
      <c r="E1244" t="s">
        <v>622</v>
      </c>
      <c r="F1244" t="s">
        <v>623</v>
      </c>
      <c r="G1244">
        <v>1</v>
      </c>
      <c r="H1244">
        <v>1</v>
      </c>
      <c r="I1244">
        <v>1</v>
      </c>
      <c r="J1244">
        <v>1</v>
      </c>
      <c r="K1244">
        <v>1</v>
      </c>
      <c r="L1244">
        <v>1</v>
      </c>
      <c r="M1244">
        <v>1</v>
      </c>
      <c r="N1244">
        <v>1</v>
      </c>
      <c r="O1244">
        <v>1</v>
      </c>
      <c r="P1244">
        <v>1</v>
      </c>
      <c r="Q1244">
        <v>1</v>
      </c>
      <c r="R1244">
        <v>1</v>
      </c>
      <c r="S1244">
        <v>1</v>
      </c>
      <c r="T1244">
        <v>1</v>
      </c>
      <c r="U1244">
        <v>1</v>
      </c>
      <c r="V1244">
        <v>1</v>
      </c>
      <c r="W1244">
        <v>1</v>
      </c>
      <c r="X1244">
        <v>1</v>
      </c>
      <c r="Y1244">
        <v>1</v>
      </c>
      <c r="Z1244">
        <v>1</v>
      </c>
      <c r="AA1244">
        <v>1</v>
      </c>
      <c r="AB1244">
        <v>1</v>
      </c>
      <c r="AC1244">
        <v>1</v>
      </c>
      <c r="AD1244">
        <v>1</v>
      </c>
      <c r="AE1244">
        <v>1</v>
      </c>
      <c r="AF1244">
        <v>1</v>
      </c>
      <c r="AG1244">
        <v>1</v>
      </c>
      <c r="AH1244">
        <v>1</v>
      </c>
      <c r="AI1244">
        <v>1</v>
      </c>
      <c r="AJ1244">
        <v>1</v>
      </c>
      <c r="AK1244">
        <v>1</v>
      </c>
      <c r="AL1244">
        <v>1</v>
      </c>
      <c r="AM1244" s="49" t="s">
        <v>114</v>
      </c>
      <c r="AN1244" s="49" t="s">
        <v>14</v>
      </c>
      <c r="AO1244" s="49" t="s">
        <v>506</v>
      </c>
      <c r="AP1244" s="49" t="s">
        <v>505</v>
      </c>
      <c r="AQ1244" s="49" t="s">
        <v>10</v>
      </c>
      <c r="AR1244" s="49" t="s">
        <v>495</v>
      </c>
      <c r="AS1244" s="49" t="s">
        <v>488</v>
      </c>
      <c r="AT1244" s="49" t="s">
        <v>489</v>
      </c>
    </row>
    <row r="1245" spans="1:46" x14ac:dyDescent="0.25">
      <c r="A1245">
        <v>8</v>
      </c>
      <c r="B1245" t="s">
        <v>493</v>
      </c>
      <c r="C1245" t="s">
        <v>542</v>
      </c>
      <c r="D1245" t="s">
        <v>543</v>
      </c>
      <c r="E1245" t="s">
        <v>622</v>
      </c>
      <c r="F1245" t="s">
        <v>623</v>
      </c>
      <c r="G1245">
        <v>1</v>
      </c>
      <c r="H1245">
        <v>1</v>
      </c>
      <c r="I1245">
        <v>1</v>
      </c>
      <c r="J1245">
        <v>1</v>
      </c>
      <c r="K1245">
        <v>1</v>
      </c>
      <c r="L1245">
        <v>1</v>
      </c>
      <c r="M1245">
        <v>1</v>
      </c>
      <c r="N1245">
        <v>1</v>
      </c>
      <c r="O1245">
        <v>1</v>
      </c>
      <c r="P1245">
        <v>1</v>
      </c>
      <c r="Q1245">
        <v>1</v>
      </c>
      <c r="R1245">
        <v>1</v>
      </c>
      <c r="S1245">
        <v>1</v>
      </c>
      <c r="T1245">
        <v>1</v>
      </c>
      <c r="U1245">
        <v>1</v>
      </c>
      <c r="V1245">
        <v>1</v>
      </c>
      <c r="W1245">
        <v>1</v>
      </c>
      <c r="X1245">
        <v>1</v>
      </c>
      <c r="Y1245">
        <v>1</v>
      </c>
      <c r="Z1245">
        <v>1</v>
      </c>
      <c r="AA1245">
        <v>1</v>
      </c>
      <c r="AB1245">
        <v>1</v>
      </c>
      <c r="AC1245">
        <v>1</v>
      </c>
      <c r="AD1245">
        <v>1</v>
      </c>
      <c r="AE1245">
        <v>1</v>
      </c>
      <c r="AF1245">
        <v>1</v>
      </c>
      <c r="AG1245">
        <v>1</v>
      </c>
      <c r="AH1245">
        <v>1</v>
      </c>
      <c r="AI1245">
        <v>1</v>
      </c>
      <c r="AJ1245">
        <v>1</v>
      </c>
      <c r="AK1245">
        <v>1</v>
      </c>
      <c r="AL1245">
        <v>0</v>
      </c>
      <c r="AM1245" s="49" t="e">
        <v>#N/A</v>
      </c>
      <c r="AN1245" s="49" t="e">
        <v>#N/A</v>
      </c>
      <c r="AO1245" s="49" t="e">
        <v>#N/A</v>
      </c>
      <c r="AP1245" s="49" t="e">
        <v>#N/A</v>
      </c>
      <c r="AQ1245" s="49" t="e">
        <v>#N/A</v>
      </c>
      <c r="AR1245" s="49" t="e">
        <v>#N/A</v>
      </c>
      <c r="AS1245" s="49" t="e">
        <v>#N/A</v>
      </c>
      <c r="AT1245" s="49" t="e">
        <v>#N/A</v>
      </c>
    </row>
    <row r="1246" spans="1:46" x14ac:dyDescent="0.25">
      <c r="A1246">
        <v>8</v>
      </c>
      <c r="B1246" t="s">
        <v>544</v>
      </c>
      <c r="C1246" t="s">
        <v>544</v>
      </c>
      <c r="D1246" t="s">
        <v>545</v>
      </c>
      <c r="E1246" t="s">
        <v>622</v>
      </c>
      <c r="F1246" t="s">
        <v>623</v>
      </c>
      <c r="G1246">
        <v>1</v>
      </c>
      <c r="H1246">
        <v>1</v>
      </c>
      <c r="I1246">
        <v>1</v>
      </c>
      <c r="J1246">
        <v>1</v>
      </c>
      <c r="K1246">
        <v>1</v>
      </c>
      <c r="L1246">
        <v>1</v>
      </c>
      <c r="M1246">
        <v>1</v>
      </c>
      <c r="N1246">
        <v>1</v>
      </c>
      <c r="O1246">
        <v>1</v>
      </c>
      <c r="P1246">
        <v>1</v>
      </c>
      <c r="Q1246">
        <v>1</v>
      </c>
      <c r="R1246">
        <v>1</v>
      </c>
      <c r="S1246">
        <v>1</v>
      </c>
      <c r="T1246">
        <v>1</v>
      </c>
      <c r="U1246">
        <v>1</v>
      </c>
      <c r="V1246">
        <v>1</v>
      </c>
      <c r="W1246">
        <v>1</v>
      </c>
      <c r="X1246">
        <v>1</v>
      </c>
      <c r="Y1246">
        <v>1</v>
      </c>
      <c r="Z1246">
        <v>1</v>
      </c>
      <c r="AA1246">
        <v>1</v>
      </c>
      <c r="AB1246">
        <v>1</v>
      </c>
      <c r="AC1246">
        <v>1</v>
      </c>
      <c r="AD1246">
        <v>1</v>
      </c>
      <c r="AE1246">
        <v>1</v>
      </c>
      <c r="AF1246">
        <v>1</v>
      </c>
      <c r="AG1246">
        <v>1</v>
      </c>
      <c r="AH1246">
        <v>1</v>
      </c>
      <c r="AI1246">
        <v>1</v>
      </c>
      <c r="AJ1246">
        <v>1</v>
      </c>
      <c r="AK1246">
        <v>1</v>
      </c>
      <c r="AL1246">
        <v>0</v>
      </c>
      <c r="AM1246" s="49" t="e">
        <v>#N/A</v>
      </c>
      <c r="AN1246" s="49" t="e">
        <v>#N/A</v>
      </c>
      <c r="AO1246" s="49" t="e">
        <v>#N/A</v>
      </c>
      <c r="AP1246" s="49" t="e">
        <v>#N/A</v>
      </c>
      <c r="AQ1246" s="49" t="e">
        <v>#N/A</v>
      </c>
      <c r="AR1246" s="49" t="e">
        <v>#N/A</v>
      </c>
      <c r="AS1246" s="49" t="e">
        <v>#N/A</v>
      </c>
      <c r="AT1246" s="49" t="e">
        <v>#N/A</v>
      </c>
    </row>
    <row r="1247" spans="1:46" x14ac:dyDescent="0.25">
      <c r="A1247">
        <v>8</v>
      </c>
      <c r="B1247" t="s">
        <v>124</v>
      </c>
      <c r="C1247" t="s">
        <v>124</v>
      </c>
      <c r="D1247" t="s">
        <v>125</v>
      </c>
      <c r="E1247" t="s">
        <v>622</v>
      </c>
      <c r="F1247" t="s">
        <v>623</v>
      </c>
      <c r="G1247">
        <v>1</v>
      </c>
      <c r="H1247">
        <v>1</v>
      </c>
      <c r="I1247">
        <v>1</v>
      </c>
      <c r="J1247">
        <v>1</v>
      </c>
      <c r="K1247">
        <v>1</v>
      </c>
      <c r="L1247">
        <v>1</v>
      </c>
      <c r="M1247">
        <v>1</v>
      </c>
      <c r="N1247">
        <v>1</v>
      </c>
      <c r="O1247">
        <v>1</v>
      </c>
      <c r="P1247">
        <v>1</v>
      </c>
      <c r="Q1247">
        <v>1</v>
      </c>
      <c r="R1247">
        <v>1</v>
      </c>
      <c r="S1247">
        <v>1</v>
      </c>
      <c r="T1247">
        <v>1</v>
      </c>
      <c r="U1247">
        <v>1</v>
      </c>
      <c r="V1247">
        <v>1</v>
      </c>
      <c r="W1247">
        <v>1</v>
      </c>
      <c r="X1247">
        <v>1</v>
      </c>
      <c r="Y1247">
        <v>1</v>
      </c>
      <c r="Z1247">
        <v>1</v>
      </c>
      <c r="AA1247">
        <v>1</v>
      </c>
      <c r="AB1247">
        <v>1</v>
      </c>
      <c r="AC1247">
        <v>1</v>
      </c>
      <c r="AD1247">
        <v>1</v>
      </c>
      <c r="AE1247">
        <v>1</v>
      </c>
      <c r="AF1247">
        <v>1</v>
      </c>
      <c r="AG1247">
        <v>1</v>
      </c>
      <c r="AH1247">
        <v>1</v>
      </c>
      <c r="AI1247">
        <v>1</v>
      </c>
      <c r="AJ1247">
        <v>1</v>
      </c>
      <c r="AK1247">
        <v>1</v>
      </c>
      <c r="AL1247">
        <v>1</v>
      </c>
      <c r="AM1247" s="49" t="s">
        <v>125</v>
      </c>
      <c r="AN1247" s="49" t="s">
        <v>14</v>
      </c>
      <c r="AO1247" s="49" t="s">
        <v>506</v>
      </c>
      <c r="AP1247" s="49" t="s">
        <v>501</v>
      </c>
      <c r="AQ1247" s="49" t="s">
        <v>10</v>
      </c>
      <c r="AR1247" s="49" t="s">
        <v>487</v>
      </c>
      <c r="AS1247" s="49" t="s">
        <v>488</v>
      </c>
      <c r="AT1247" s="49" t="s">
        <v>489</v>
      </c>
    </row>
    <row r="1248" spans="1:46" x14ac:dyDescent="0.25">
      <c r="A1248">
        <v>8</v>
      </c>
      <c r="B1248" t="s">
        <v>130</v>
      </c>
      <c r="C1248" t="s">
        <v>130</v>
      </c>
      <c r="D1248" t="s">
        <v>131</v>
      </c>
      <c r="E1248" t="s">
        <v>622</v>
      </c>
      <c r="F1248" t="s">
        <v>623</v>
      </c>
      <c r="G1248">
        <v>1</v>
      </c>
      <c r="H1248">
        <v>1</v>
      </c>
      <c r="I1248">
        <v>1</v>
      </c>
      <c r="J1248">
        <v>1</v>
      </c>
      <c r="K1248">
        <v>1</v>
      </c>
      <c r="L1248">
        <v>1</v>
      </c>
      <c r="M1248">
        <v>1</v>
      </c>
      <c r="N1248">
        <v>1</v>
      </c>
      <c r="O1248">
        <v>1</v>
      </c>
      <c r="P1248">
        <v>1</v>
      </c>
      <c r="Q1248">
        <v>1</v>
      </c>
      <c r="R1248">
        <v>1</v>
      </c>
      <c r="S1248">
        <v>1</v>
      </c>
      <c r="T1248">
        <v>1</v>
      </c>
      <c r="U1248">
        <v>1</v>
      </c>
      <c r="V1248">
        <v>1</v>
      </c>
      <c r="W1248">
        <v>1</v>
      </c>
      <c r="X1248">
        <v>1</v>
      </c>
      <c r="Y1248">
        <v>1</v>
      </c>
      <c r="Z1248">
        <v>1</v>
      </c>
      <c r="AA1248">
        <v>1</v>
      </c>
      <c r="AB1248">
        <v>1</v>
      </c>
      <c r="AC1248">
        <v>1</v>
      </c>
      <c r="AD1248">
        <v>1</v>
      </c>
      <c r="AE1248">
        <v>1</v>
      </c>
      <c r="AF1248">
        <v>1</v>
      </c>
      <c r="AG1248">
        <v>1</v>
      </c>
      <c r="AH1248">
        <v>1</v>
      </c>
      <c r="AI1248">
        <v>1</v>
      </c>
      <c r="AJ1248">
        <v>1</v>
      </c>
      <c r="AK1248">
        <v>1</v>
      </c>
      <c r="AL1248">
        <v>1</v>
      </c>
      <c r="AM1248" s="49" t="s">
        <v>131</v>
      </c>
      <c r="AN1248" s="49" t="s">
        <v>14</v>
      </c>
      <c r="AO1248" s="49" t="s">
        <v>507</v>
      </c>
      <c r="AP1248" s="49" t="s">
        <v>501</v>
      </c>
      <c r="AQ1248" s="49" t="s">
        <v>10</v>
      </c>
      <c r="AR1248" s="49" t="s">
        <v>487</v>
      </c>
      <c r="AS1248" s="49" t="s">
        <v>488</v>
      </c>
      <c r="AT1248" s="49" t="s">
        <v>489</v>
      </c>
    </row>
    <row r="1249" spans="1:46" x14ac:dyDescent="0.25">
      <c r="A1249">
        <v>8</v>
      </c>
      <c r="B1249" t="s">
        <v>117</v>
      </c>
      <c r="C1249" t="s">
        <v>117</v>
      </c>
      <c r="D1249" t="s">
        <v>546</v>
      </c>
      <c r="E1249" t="s">
        <v>622</v>
      </c>
      <c r="F1249" t="s">
        <v>623</v>
      </c>
      <c r="G1249">
        <v>1</v>
      </c>
      <c r="H1249">
        <v>1</v>
      </c>
      <c r="I1249">
        <v>1</v>
      </c>
      <c r="J1249">
        <v>1</v>
      </c>
      <c r="K1249">
        <v>1</v>
      </c>
      <c r="L1249">
        <v>1</v>
      </c>
      <c r="M1249">
        <v>1</v>
      </c>
      <c r="N1249">
        <v>1</v>
      </c>
      <c r="O1249">
        <v>1</v>
      </c>
      <c r="P1249">
        <v>1</v>
      </c>
      <c r="Q1249">
        <v>1</v>
      </c>
      <c r="R1249">
        <v>1</v>
      </c>
      <c r="S1249">
        <v>1</v>
      </c>
      <c r="T1249">
        <v>1</v>
      </c>
      <c r="U1249">
        <v>1</v>
      </c>
      <c r="V1249">
        <v>1</v>
      </c>
      <c r="W1249">
        <v>1</v>
      </c>
      <c r="X1249">
        <v>1</v>
      </c>
      <c r="Y1249">
        <v>1</v>
      </c>
      <c r="Z1249">
        <v>1</v>
      </c>
      <c r="AA1249">
        <v>1</v>
      </c>
      <c r="AB1249">
        <v>1</v>
      </c>
      <c r="AC1249">
        <v>1</v>
      </c>
      <c r="AD1249">
        <v>1</v>
      </c>
      <c r="AE1249">
        <v>1</v>
      </c>
      <c r="AF1249">
        <v>1</v>
      </c>
      <c r="AG1249">
        <v>1</v>
      </c>
      <c r="AH1249">
        <v>1</v>
      </c>
      <c r="AI1249">
        <v>1</v>
      </c>
      <c r="AJ1249">
        <v>1</v>
      </c>
      <c r="AK1249">
        <v>1</v>
      </c>
      <c r="AL1249">
        <v>0</v>
      </c>
      <c r="AM1249" s="49" t="s">
        <v>118</v>
      </c>
      <c r="AN1249" s="49" t="s">
        <v>8</v>
      </c>
      <c r="AO1249" s="49" t="s">
        <v>9</v>
      </c>
      <c r="AP1249" s="49" t="s">
        <v>494</v>
      </c>
      <c r="AQ1249" s="49" t="s">
        <v>9</v>
      </c>
      <c r="AR1249" s="49" t="s">
        <v>487</v>
      </c>
      <c r="AS1249" s="49" t="s">
        <v>488</v>
      </c>
      <c r="AT1249" s="49" t="s">
        <v>489</v>
      </c>
    </row>
    <row r="1250" spans="1:46" x14ac:dyDescent="0.25">
      <c r="A1250">
        <v>8</v>
      </c>
      <c r="B1250" t="s">
        <v>192</v>
      </c>
      <c r="C1250" t="s">
        <v>192</v>
      </c>
      <c r="D1250" t="s">
        <v>193</v>
      </c>
      <c r="E1250" t="s">
        <v>622</v>
      </c>
      <c r="F1250" t="s">
        <v>623</v>
      </c>
      <c r="G1250">
        <v>1</v>
      </c>
      <c r="H1250">
        <v>1</v>
      </c>
      <c r="I1250">
        <v>1</v>
      </c>
      <c r="J1250">
        <v>1</v>
      </c>
      <c r="K1250">
        <v>1</v>
      </c>
      <c r="L1250">
        <v>1</v>
      </c>
      <c r="M1250">
        <v>1</v>
      </c>
      <c r="N1250">
        <v>1</v>
      </c>
      <c r="O1250">
        <v>1</v>
      </c>
      <c r="P1250">
        <v>1</v>
      </c>
      <c r="Q1250">
        <v>1</v>
      </c>
      <c r="R1250">
        <v>1</v>
      </c>
      <c r="S1250">
        <v>1</v>
      </c>
      <c r="T1250">
        <v>1</v>
      </c>
      <c r="U1250">
        <v>1</v>
      </c>
      <c r="V1250">
        <v>1</v>
      </c>
      <c r="W1250">
        <v>1</v>
      </c>
      <c r="X1250">
        <v>1</v>
      </c>
      <c r="Y1250">
        <v>1</v>
      </c>
      <c r="Z1250">
        <v>1</v>
      </c>
      <c r="AA1250">
        <v>1</v>
      </c>
      <c r="AB1250">
        <v>1</v>
      </c>
      <c r="AC1250">
        <v>1</v>
      </c>
      <c r="AD1250">
        <v>1</v>
      </c>
      <c r="AE1250">
        <v>1</v>
      </c>
      <c r="AF1250">
        <v>1</v>
      </c>
      <c r="AG1250">
        <v>1</v>
      </c>
      <c r="AH1250">
        <v>1</v>
      </c>
      <c r="AI1250">
        <v>1</v>
      </c>
      <c r="AJ1250">
        <v>1</v>
      </c>
      <c r="AK1250">
        <v>1</v>
      </c>
      <c r="AL1250">
        <v>1</v>
      </c>
      <c r="AM1250" s="49" t="s">
        <v>193</v>
      </c>
      <c r="AN1250" s="49" t="s">
        <v>14</v>
      </c>
      <c r="AO1250" s="49" t="s">
        <v>500</v>
      </c>
      <c r="AP1250" s="49" t="s">
        <v>505</v>
      </c>
      <c r="AQ1250" s="49" t="s">
        <v>13</v>
      </c>
      <c r="AR1250" s="49" t="s">
        <v>487</v>
      </c>
      <c r="AS1250" s="49" t="s">
        <v>488</v>
      </c>
      <c r="AT1250" s="49" t="s">
        <v>489</v>
      </c>
    </row>
    <row r="1251" spans="1:46" x14ac:dyDescent="0.25">
      <c r="A1251">
        <v>8</v>
      </c>
      <c r="B1251" t="s">
        <v>132</v>
      </c>
      <c r="C1251" t="s">
        <v>132</v>
      </c>
      <c r="D1251" t="s">
        <v>133</v>
      </c>
      <c r="E1251" t="s">
        <v>622</v>
      </c>
      <c r="F1251" t="s">
        <v>623</v>
      </c>
      <c r="G1251">
        <v>1</v>
      </c>
      <c r="H1251">
        <v>1</v>
      </c>
      <c r="I1251">
        <v>1</v>
      </c>
      <c r="J1251">
        <v>1</v>
      </c>
      <c r="K1251">
        <v>1</v>
      </c>
      <c r="L1251">
        <v>1</v>
      </c>
      <c r="M1251">
        <v>1</v>
      </c>
      <c r="N1251">
        <v>1</v>
      </c>
      <c r="O1251">
        <v>1</v>
      </c>
      <c r="P1251">
        <v>1</v>
      </c>
      <c r="Q1251">
        <v>1</v>
      </c>
      <c r="R1251">
        <v>1</v>
      </c>
      <c r="S1251">
        <v>1</v>
      </c>
      <c r="T1251">
        <v>1</v>
      </c>
      <c r="U1251">
        <v>1</v>
      </c>
      <c r="V1251">
        <v>1</v>
      </c>
      <c r="W1251">
        <v>1</v>
      </c>
      <c r="X1251">
        <v>1</v>
      </c>
      <c r="Y1251">
        <v>1</v>
      </c>
      <c r="Z1251">
        <v>1</v>
      </c>
      <c r="AA1251">
        <v>1</v>
      </c>
      <c r="AB1251">
        <v>1</v>
      </c>
      <c r="AC1251">
        <v>1</v>
      </c>
      <c r="AD1251">
        <v>1</v>
      </c>
      <c r="AE1251">
        <v>1</v>
      </c>
      <c r="AF1251">
        <v>1</v>
      </c>
      <c r="AG1251">
        <v>1</v>
      </c>
      <c r="AH1251">
        <v>1</v>
      </c>
      <c r="AI1251">
        <v>1</v>
      </c>
      <c r="AJ1251">
        <v>1</v>
      </c>
      <c r="AK1251">
        <v>1</v>
      </c>
      <c r="AL1251">
        <v>0</v>
      </c>
      <c r="AM1251" s="49" t="s">
        <v>133</v>
      </c>
      <c r="AN1251" s="49" t="s">
        <v>14</v>
      </c>
      <c r="AO1251" s="49" t="s">
        <v>507</v>
      </c>
      <c r="AP1251" s="49" t="s">
        <v>501</v>
      </c>
      <c r="AQ1251" s="49" t="s">
        <v>10</v>
      </c>
      <c r="AR1251" s="49" t="s">
        <v>487</v>
      </c>
      <c r="AS1251" s="49" t="s">
        <v>488</v>
      </c>
      <c r="AT1251" s="49" t="s">
        <v>489</v>
      </c>
    </row>
    <row r="1252" spans="1:46" x14ac:dyDescent="0.25">
      <c r="A1252">
        <v>8</v>
      </c>
      <c r="B1252" t="s">
        <v>134</v>
      </c>
      <c r="C1252" t="s">
        <v>134</v>
      </c>
      <c r="D1252" t="s">
        <v>135</v>
      </c>
      <c r="E1252" t="s">
        <v>622</v>
      </c>
      <c r="F1252" t="s">
        <v>623</v>
      </c>
      <c r="G1252">
        <v>1</v>
      </c>
      <c r="H1252">
        <v>1</v>
      </c>
      <c r="I1252">
        <v>1</v>
      </c>
      <c r="J1252">
        <v>1</v>
      </c>
      <c r="K1252">
        <v>1</v>
      </c>
      <c r="L1252">
        <v>1</v>
      </c>
      <c r="M1252">
        <v>1</v>
      </c>
      <c r="N1252">
        <v>1</v>
      </c>
      <c r="O1252">
        <v>1</v>
      </c>
      <c r="P1252">
        <v>1</v>
      </c>
      <c r="Q1252">
        <v>1</v>
      </c>
      <c r="R1252">
        <v>1</v>
      </c>
      <c r="S1252">
        <v>1</v>
      </c>
      <c r="T1252">
        <v>1</v>
      </c>
      <c r="U1252">
        <v>1</v>
      </c>
      <c r="V1252">
        <v>1</v>
      </c>
      <c r="W1252">
        <v>1</v>
      </c>
      <c r="X1252">
        <v>1</v>
      </c>
      <c r="Y1252">
        <v>1</v>
      </c>
      <c r="Z1252">
        <v>1</v>
      </c>
      <c r="AA1252">
        <v>1</v>
      </c>
      <c r="AB1252">
        <v>1</v>
      </c>
      <c r="AC1252">
        <v>1</v>
      </c>
      <c r="AD1252">
        <v>1</v>
      </c>
      <c r="AE1252">
        <v>1</v>
      </c>
      <c r="AF1252">
        <v>1</v>
      </c>
      <c r="AG1252">
        <v>1</v>
      </c>
      <c r="AH1252">
        <v>1</v>
      </c>
      <c r="AI1252">
        <v>1</v>
      </c>
      <c r="AJ1252">
        <v>1</v>
      </c>
      <c r="AK1252">
        <v>1</v>
      </c>
      <c r="AL1252">
        <v>1</v>
      </c>
      <c r="AM1252" s="49" t="s">
        <v>135</v>
      </c>
      <c r="AN1252" s="49" t="s">
        <v>14</v>
      </c>
      <c r="AO1252" s="49" t="s">
        <v>500</v>
      </c>
      <c r="AP1252" s="49" t="s">
        <v>505</v>
      </c>
      <c r="AQ1252" s="49" t="s">
        <v>13</v>
      </c>
      <c r="AR1252" s="49" t="s">
        <v>487</v>
      </c>
      <c r="AS1252" s="49" t="s">
        <v>488</v>
      </c>
      <c r="AT1252" s="49" t="s">
        <v>489</v>
      </c>
    </row>
    <row r="1253" spans="1:46" x14ac:dyDescent="0.25">
      <c r="A1253">
        <v>8</v>
      </c>
      <c r="B1253" t="s">
        <v>136</v>
      </c>
      <c r="C1253" t="s">
        <v>136</v>
      </c>
      <c r="D1253" t="s">
        <v>137</v>
      </c>
      <c r="E1253" t="s">
        <v>622</v>
      </c>
      <c r="F1253" t="s">
        <v>623</v>
      </c>
      <c r="G1253">
        <v>1</v>
      </c>
      <c r="H1253">
        <v>1</v>
      </c>
      <c r="I1253">
        <v>1</v>
      </c>
      <c r="J1253">
        <v>1</v>
      </c>
      <c r="K1253">
        <v>1</v>
      </c>
      <c r="L1253">
        <v>1</v>
      </c>
      <c r="M1253">
        <v>1</v>
      </c>
      <c r="N1253">
        <v>1</v>
      </c>
      <c r="O1253">
        <v>1</v>
      </c>
      <c r="P1253">
        <v>1</v>
      </c>
      <c r="Q1253">
        <v>1</v>
      </c>
      <c r="R1253">
        <v>1</v>
      </c>
      <c r="S1253">
        <v>1</v>
      </c>
      <c r="T1253">
        <v>1</v>
      </c>
      <c r="U1253">
        <v>1</v>
      </c>
      <c r="V1253">
        <v>1</v>
      </c>
      <c r="W1253">
        <v>1</v>
      </c>
      <c r="X1253">
        <v>1</v>
      </c>
      <c r="Y1253">
        <v>1</v>
      </c>
      <c r="Z1253">
        <v>1</v>
      </c>
      <c r="AA1253">
        <v>1</v>
      </c>
      <c r="AB1253">
        <v>1</v>
      </c>
      <c r="AC1253">
        <v>1</v>
      </c>
      <c r="AD1253">
        <v>1</v>
      </c>
      <c r="AE1253">
        <v>1</v>
      </c>
      <c r="AF1253">
        <v>1</v>
      </c>
      <c r="AG1253">
        <v>1</v>
      </c>
      <c r="AH1253">
        <v>1</v>
      </c>
      <c r="AI1253">
        <v>1</v>
      </c>
      <c r="AJ1253">
        <v>1</v>
      </c>
      <c r="AK1253">
        <v>1</v>
      </c>
      <c r="AL1253">
        <v>1</v>
      </c>
      <c r="AM1253" s="49" t="s">
        <v>137</v>
      </c>
      <c r="AN1253" s="49" t="s">
        <v>14</v>
      </c>
      <c r="AO1253" s="49" t="s">
        <v>500</v>
      </c>
      <c r="AP1253" s="49" t="s">
        <v>505</v>
      </c>
      <c r="AQ1253" s="49" t="s">
        <v>13</v>
      </c>
      <c r="AR1253" s="49" t="s">
        <v>487</v>
      </c>
      <c r="AS1253" s="49" t="s">
        <v>488</v>
      </c>
      <c r="AT1253" s="49" t="s">
        <v>489</v>
      </c>
    </row>
    <row r="1254" spans="1:46" x14ac:dyDescent="0.25">
      <c r="A1254">
        <v>8</v>
      </c>
      <c r="B1254" t="s">
        <v>315</v>
      </c>
      <c r="C1254" t="s">
        <v>315</v>
      </c>
      <c r="D1254" t="s">
        <v>547</v>
      </c>
      <c r="E1254" t="s">
        <v>622</v>
      </c>
      <c r="F1254" t="s">
        <v>623</v>
      </c>
      <c r="G1254">
        <v>1</v>
      </c>
      <c r="H1254">
        <v>1</v>
      </c>
      <c r="I1254">
        <v>1</v>
      </c>
      <c r="J1254">
        <v>1</v>
      </c>
      <c r="K1254">
        <v>1</v>
      </c>
      <c r="L1254">
        <v>1</v>
      </c>
      <c r="M1254">
        <v>1</v>
      </c>
      <c r="N1254">
        <v>1</v>
      </c>
      <c r="O1254">
        <v>1</v>
      </c>
      <c r="P1254">
        <v>1</v>
      </c>
      <c r="Q1254">
        <v>1</v>
      </c>
      <c r="R1254">
        <v>1</v>
      </c>
      <c r="S1254">
        <v>1</v>
      </c>
      <c r="T1254">
        <v>1</v>
      </c>
      <c r="U1254">
        <v>1</v>
      </c>
      <c r="V1254">
        <v>1</v>
      </c>
      <c r="W1254">
        <v>1</v>
      </c>
      <c r="X1254">
        <v>1</v>
      </c>
      <c r="Y1254">
        <v>1</v>
      </c>
      <c r="Z1254">
        <v>1</v>
      </c>
      <c r="AA1254">
        <v>1</v>
      </c>
      <c r="AB1254">
        <v>1</v>
      </c>
      <c r="AC1254">
        <v>1</v>
      </c>
      <c r="AD1254">
        <v>1</v>
      </c>
      <c r="AE1254">
        <v>1</v>
      </c>
      <c r="AF1254">
        <v>1</v>
      </c>
      <c r="AG1254">
        <v>1</v>
      </c>
      <c r="AH1254">
        <v>1</v>
      </c>
      <c r="AI1254">
        <v>1</v>
      </c>
      <c r="AJ1254">
        <v>1</v>
      </c>
      <c r="AK1254">
        <v>1</v>
      </c>
      <c r="AL1254">
        <v>0</v>
      </c>
      <c r="AM1254" s="49" t="s">
        <v>316</v>
      </c>
      <c r="AN1254" s="49" t="s">
        <v>14</v>
      </c>
      <c r="AO1254" s="49" t="s">
        <v>485</v>
      </c>
      <c r="AP1254" s="49" t="s">
        <v>486</v>
      </c>
      <c r="AQ1254" s="49" t="s">
        <v>11</v>
      </c>
      <c r="AR1254" s="49" t="s">
        <v>487</v>
      </c>
      <c r="AS1254" s="49" t="s">
        <v>488</v>
      </c>
      <c r="AT1254" s="49" t="s">
        <v>489</v>
      </c>
    </row>
    <row r="1255" spans="1:46" x14ac:dyDescent="0.25">
      <c r="A1255">
        <v>8</v>
      </c>
      <c r="B1255" t="s">
        <v>121</v>
      </c>
      <c r="C1255" t="s">
        <v>121</v>
      </c>
      <c r="D1255" t="s">
        <v>548</v>
      </c>
      <c r="E1255" t="s">
        <v>622</v>
      </c>
      <c r="F1255" t="s">
        <v>623</v>
      </c>
      <c r="G1255">
        <v>1</v>
      </c>
      <c r="H1255">
        <v>1</v>
      </c>
      <c r="I1255">
        <v>1</v>
      </c>
      <c r="J1255">
        <v>1</v>
      </c>
      <c r="K1255">
        <v>1</v>
      </c>
      <c r="L1255">
        <v>1</v>
      </c>
      <c r="M1255">
        <v>1</v>
      </c>
      <c r="N1255">
        <v>1</v>
      </c>
      <c r="O1255">
        <v>1</v>
      </c>
      <c r="P1255">
        <v>1</v>
      </c>
      <c r="Q1255">
        <v>1</v>
      </c>
      <c r="R1255">
        <v>1</v>
      </c>
      <c r="S1255">
        <v>1</v>
      </c>
      <c r="T1255">
        <v>1</v>
      </c>
      <c r="U1255">
        <v>1</v>
      </c>
      <c r="V1255">
        <v>1</v>
      </c>
      <c r="W1255">
        <v>1</v>
      </c>
      <c r="X1255">
        <v>1</v>
      </c>
      <c r="Y1255">
        <v>1</v>
      </c>
      <c r="Z1255">
        <v>1</v>
      </c>
      <c r="AA1255">
        <v>1</v>
      </c>
      <c r="AB1255">
        <v>1</v>
      </c>
      <c r="AC1255">
        <v>1</v>
      </c>
      <c r="AD1255">
        <v>1</v>
      </c>
      <c r="AE1255">
        <v>1</v>
      </c>
      <c r="AF1255">
        <v>1</v>
      </c>
      <c r="AG1255">
        <v>1</v>
      </c>
      <c r="AH1255">
        <v>1</v>
      </c>
      <c r="AI1255">
        <v>1</v>
      </c>
      <c r="AJ1255">
        <v>1</v>
      </c>
      <c r="AK1255">
        <v>1</v>
      </c>
      <c r="AL1255">
        <v>0</v>
      </c>
      <c r="AM1255" s="49" t="s">
        <v>122</v>
      </c>
      <c r="AN1255" s="49" t="s">
        <v>5</v>
      </c>
      <c r="AO1255" s="49" t="s">
        <v>9</v>
      </c>
      <c r="AP1255" s="49" t="s">
        <v>486</v>
      </c>
      <c r="AQ1255" s="49" t="s">
        <v>9</v>
      </c>
      <c r="AR1255" s="49" t="s">
        <v>495</v>
      </c>
      <c r="AS1255" s="49" t="s">
        <v>488</v>
      </c>
      <c r="AT1255" s="49" t="s">
        <v>489</v>
      </c>
    </row>
    <row r="1256" spans="1:46" x14ac:dyDescent="0.25">
      <c r="A1256">
        <v>8</v>
      </c>
      <c r="B1256" t="s">
        <v>144</v>
      </c>
      <c r="C1256" t="s">
        <v>144</v>
      </c>
      <c r="D1256" t="s">
        <v>145</v>
      </c>
      <c r="E1256" t="s">
        <v>622</v>
      </c>
      <c r="F1256" t="s">
        <v>623</v>
      </c>
      <c r="G1256">
        <v>1</v>
      </c>
      <c r="H1256">
        <v>1</v>
      </c>
      <c r="I1256">
        <v>1</v>
      </c>
      <c r="J1256">
        <v>1</v>
      </c>
      <c r="K1256">
        <v>1</v>
      </c>
      <c r="L1256">
        <v>1</v>
      </c>
      <c r="M1256">
        <v>1</v>
      </c>
      <c r="N1256">
        <v>1</v>
      </c>
      <c r="O1256">
        <v>1</v>
      </c>
      <c r="P1256">
        <v>1</v>
      </c>
      <c r="Q1256">
        <v>1</v>
      </c>
      <c r="R1256">
        <v>1</v>
      </c>
      <c r="S1256">
        <v>1</v>
      </c>
      <c r="T1256">
        <v>1</v>
      </c>
      <c r="U1256">
        <v>1</v>
      </c>
      <c r="V1256">
        <v>1</v>
      </c>
      <c r="W1256">
        <v>1</v>
      </c>
      <c r="X1256">
        <v>1</v>
      </c>
      <c r="Y1256">
        <v>1</v>
      </c>
      <c r="Z1256">
        <v>1</v>
      </c>
      <c r="AA1256">
        <v>1</v>
      </c>
      <c r="AB1256">
        <v>1</v>
      </c>
      <c r="AC1256">
        <v>1</v>
      </c>
      <c r="AD1256">
        <v>1</v>
      </c>
      <c r="AE1256">
        <v>1</v>
      </c>
      <c r="AF1256">
        <v>1</v>
      </c>
      <c r="AG1256">
        <v>1</v>
      </c>
      <c r="AH1256">
        <v>1</v>
      </c>
      <c r="AI1256">
        <v>1</v>
      </c>
      <c r="AJ1256">
        <v>1</v>
      </c>
      <c r="AK1256">
        <v>1</v>
      </c>
      <c r="AL1256">
        <v>1</v>
      </c>
      <c r="AM1256" s="49" t="s">
        <v>145</v>
      </c>
      <c r="AN1256" s="49" t="s">
        <v>14</v>
      </c>
      <c r="AO1256" s="49" t="s">
        <v>500</v>
      </c>
      <c r="AP1256" s="49" t="s">
        <v>505</v>
      </c>
      <c r="AQ1256" s="49" t="s">
        <v>13</v>
      </c>
      <c r="AR1256" s="49" t="s">
        <v>487</v>
      </c>
      <c r="AS1256" s="49" t="s">
        <v>488</v>
      </c>
      <c r="AT1256" s="49" t="s">
        <v>489</v>
      </c>
    </row>
    <row r="1257" spans="1:46" x14ac:dyDescent="0.25">
      <c r="A1257">
        <v>8</v>
      </c>
      <c r="B1257" t="s">
        <v>146</v>
      </c>
      <c r="C1257" t="s">
        <v>146</v>
      </c>
      <c r="D1257" t="s">
        <v>147</v>
      </c>
      <c r="E1257" t="s">
        <v>622</v>
      </c>
      <c r="F1257" t="s">
        <v>623</v>
      </c>
      <c r="G1257">
        <v>1</v>
      </c>
      <c r="H1257">
        <v>1</v>
      </c>
      <c r="I1257">
        <v>1</v>
      </c>
      <c r="J1257">
        <v>1</v>
      </c>
      <c r="K1257">
        <v>1</v>
      </c>
      <c r="L1257">
        <v>1</v>
      </c>
      <c r="M1257">
        <v>1</v>
      </c>
      <c r="N1257">
        <v>1</v>
      </c>
      <c r="O1257">
        <v>1</v>
      </c>
      <c r="P1257">
        <v>1</v>
      </c>
      <c r="Q1257">
        <v>1</v>
      </c>
      <c r="R1257">
        <v>1</v>
      </c>
      <c r="S1257">
        <v>1</v>
      </c>
      <c r="T1257">
        <v>1</v>
      </c>
      <c r="U1257">
        <v>1</v>
      </c>
      <c r="V1257">
        <v>1</v>
      </c>
      <c r="W1257">
        <v>1</v>
      </c>
      <c r="X1257">
        <v>1</v>
      </c>
      <c r="Y1257">
        <v>1</v>
      </c>
      <c r="Z1257">
        <v>1</v>
      </c>
      <c r="AA1257">
        <v>1</v>
      </c>
      <c r="AB1257">
        <v>1</v>
      </c>
      <c r="AC1257">
        <v>1</v>
      </c>
      <c r="AD1257">
        <v>1</v>
      </c>
      <c r="AE1257">
        <v>1</v>
      </c>
      <c r="AF1257">
        <v>1</v>
      </c>
      <c r="AG1257">
        <v>1</v>
      </c>
      <c r="AH1257">
        <v>1</v>
      </c>
      <c r="AI1257">
        <v>1</v>
      </c>
      <c r="AJ1257">
        <v>1</v>
      </c>
      <c r="AK1257">
        <v>1</v>
      </c>
      <c r="AL1257">
        <v>0</v>
      </c>
      <c r="AM1257" s="49" t="s">
        <v>147</v>
      </c>
      <c r="AN1257" s="49" t="s">
        <v>14</v>
      </c>
      <c r="AO1257" s="49" t="s">
        <v>507</v>
      </c>
      <c r="AP1257" s="49" t="s">
        <v>501</v>
      </c>
      <c r="AQ1257" s="49" t="s">
        <v>10</v>
      </c>
      <c r="AR1257" s="49" t="s">
        <v>487</v>
      </c>
      <c r="AS1257" s="49" t="s">
        <v>488</v>
      </c>
      <c r="AT1257" s="49" t="s">
        <v>489</v>
      </c>
    </row>
    <row r="1258" spans="1:46" x14ac:dyDescent="0.25">
      <c r="A1258">
        <v>8</v>
      </c>
      <c r="B1258" t="s">
        <v>149</v>
      </c>
      <c r="C1258" t="s">
        <v>149</v>
      </c>
      <c r="D1258" t="s">
        <v>412</v>
      </c>
      <c r="E1258" t="s">
        <v>622</v>
      </c>
      <c r="F1258" t="s">
        <v>623</v>
      </c>
      <c r="G1258">
        <v>1</v>
      </c>
      <c r="H1258">
        <v>1</v>
      </c>
      <c r="I1258">
        <v>1</v>
      </c>
      <c r="J1258">
        <v>1</v>
      </c>
      <c r="K1258">
        <v>1</v>
      </c>
      <c r="L1258">
        <v>1</v>
      </c>
      <c r="M1258">
        <v>1</v>
      </c>
      <c r="N1258">
        <v>1</v>
      </c>
      <c r="O1258">
        <v>1</v>
      </c>
      <c r="P1258">
        <v>1</v>
      </c>
      <c r="Q1258">
        <v>1</v>
      </c>
      <c r="R1258">
        <v>1</v>
      </c>
      <c r="S1258">
        <v>1</v>
      </c>
      <c r="T1258">
        <v>1</v>
      </c>
      <c r="U1258">
        <v>1</v>
      </c>
      <c r="V1258">
        <v>1</v>
      </c>
      <c r="W1258">
        <v>1</v>
      </c>
      <c r="X1258">
        <v>1</v>
      </c>
      <c r="Y1258">
        <v>1</v>
      </c>
      <c r="Z1258">
        <v>1</v>
      </c>
      <c r="AA1258">
        <v>1</v>
      </c>
      <c r="AB1258">
        <v>1</v>
      </c>
      <c r="AC1258">
        <v>1</v>
      </c>
      <c r="AD1258">
        <v>1</v>
      </c>
      <c r="AE1258">
        <v>1</v>
      </c>
      <c r="AF1258">
        <v>1</v>
      </c>
      <c r="AG1258">
        <v>1</v>
      </c>
      <c r="AH1258">
        <v>1</v>
      </c>
      <c r="AI1258">
        <v>1</v>
      </c>
      <c r="AJ1258">
        <v>1</v>
      </c>
      <c r="AK1258">
        <v>1</v>
      </c>
      <c r="AL1258">
        <v>0</v>
      </c>
      <c r="AM1258" s="49" t="s">
        <v>412</v>
      </c>
      <c r="AN1258" s="49" t="s">
        <v>14</v>
      </c>
      <c r="AO1258" s="49" t="s">
        <v>506</v>
      </c>
      <c r="AP1258" s="49" t="s">
        <v>501</v>
      </c>
      <c r="AQ1258" s="49" t="s">
        <v>10</v>
      </c>
      <c r="AR1258" s="49" t="s">
        <v>487</v>
      </c>
      <c r="AS1258" s="49" t="s">
        <v>496</v>
      </c>
      <c r="AT1258" s="49" t="s">
        <v>497</v>
      </c>
    </row>
    <row r="1259" spans="1:46" x14ac:dyDescent="0.25">
      <c r="A1259">
        <v>8</v>
      </c>
      <c r="B1259" t="s">
        <v>150</v>
      </c>
      <c r="C1259" t="s">
        <v>150</v>
      </c>
      <c r="D1259" t="s">
        <v>151</v>
      </c>
      <c r="E1259" t="s">
        <v>622</v>
      </c>
      <c r="F1259" t="s">
        <v>623</v>
      </c>
      <c r="G1259">
        <v>1</v>
      </c>
      <c r="H1259">
        <v>1</v>
      </c>
      <c r="I1259">
        <v>1</v>
      </c>
      <c r="J1259">
        <v>1</v>
      </c>
      <c r="K1259">
        <v>1</v>
      </c>
      <c r="L1259">
        <v>1</v>
      </c>
      <c r="M1259">
        <v>1</v>
      </c>
      <c r="N1259">
        <v>1</v>
      </c>
      <c r="O1259">
        <v>1</v>
      </c>
      <c r="P1259">
        <v>1</v>
      </c>
      <c r="Q1259">
        <v>1</v>
      </c>
      <c r="R1259">
        <v>1</v>
      </c>
      <c r="S1259">
        <v>1</v>
      </c>
      <c r="T1259">
        <v>1</v>
      </c>
      <c r="U1259">
        <v>1</v>
      </c>
      <c r="V1259">
        <v>1</v>
      </c>
      <c r="W1259">
        <v>1</v>
      </c>
      <c r="X1259">
        <v>1</v>
      </c>
      <c r="Y1259">
        <v>1</v>
      </c>
      <c r="Z1259">
        <v>1</v>
      </c>
      <c r="AA1259">
        <v>1</v>
      </c>
      <c r="AB1259">
        <v>1</v>
      </c>
      <c r="AC1259">
        <v>1</v>
      </c>
      <c r="AD1259">
        <v>1</v>
      </c>
      <c r="AE1259">
        <v>1</v>
      </c>
      <c r="AF1259">
        <v>1</v>
      </c>
      <c r="AG1259">
        <v>1</v>
      </c>
      <c r="AH1259">
        <v>1</v>
      </c>
      <c r="AI1259">
        <v>1</v>
      </c>
      <c r="AJ1259">
        <v>1</v>
      </c>
      <c r="AK1259">
        <v>1</v>
      </c>
      <c r="AL1259">
        <v>0</v>
      </c>
      <c r="AM1259" s="49" t="s">
        <v>151</v>
      </c>
      <c r="AN1259" s="49" t="s">
        <v>7</v>
      </c>
      <c r="AO1259" s="49" t="s">
        <v>9</v>
      </c>
      <c r="AP1259" s="49" t="s">
        <v>494</v>
      </c>
      <c r="AQ1259" s="49" t="s">
        <v>9</v>
      </c>
      <c r="AR1259" s="49" t="s">
        <v>487</v>
      </c>
      <c r="AS1259" s="49" t="s">
        <v>488</v>
      </c>
      <c r="AT1259" s="49" t="s">
        <v>489</v>
      </c>
    </row>
    <row r="1260" spans="1:46" x14ac:dyDescent="0.25">
      <c r="A1260">
        <v>8</v>
      </c>
      <c r="B1260" t="s">
        <v>338</v>
      </c>
      <c r="C1260" t="s">
        <v>338</v>
      </c>
      <c r="D1260" t="s">
        <v>339</v>
      </c>
      <c r="E1260" t="s">
        <v>622</v>
      </c>
      <c r="F1260" t="s">
        <v>623</v>
      </c>
      <c r="G1260">
        <v>1</v>
      </c>
      <c r="H1260">
        <v>1</v>
      </c>
      <c r="I1260">
        <v>1</v>
      </c>
      <c r="J1260">
        <v>1</v>
      </c>
      <c r="K1260">
        <v>1</v>
      </c>
      <c r="L1260">
        <v>1</v>
      </c>
      <c r="M1260">
        <v>1</v>
      </c>
      <c r="N1260">
        <v>1</v>
      </c>
      <c r="O1260">
        <v>1</v>
      </c>
      <c r="P1260">
        <v>1</v>
      </c>
      <c r="Q1260">
        <v>1</v>
      </c>
      <c r="R1260">
        <v>1</v>
      </c>
      <c r="S1260">
        <v>1</v>
      </c>
      <c r="T1260">
        <v>1</v>
      </c>
      <c r="U1260">
        <v>1</v>
      </c>
      <c r="V1260">
        <v>1</v>
      </c>
      <c r="W1260">
        <v>1</v>
      </c>
      <c r="X1260">
        <v>1</v>
      </c>
      <c r="Y1260">
        <v>1</v>
      </c>
      <c r="Z1260">
        <v>1</v>
      </c>
      <c r="AA1260">
        <v>1</v>
      </c>
      <c r="AB1260">
        <v>1</v>
      </c>
      <c r="AC1260">
        <v>1</v>
      </c>
      <c r="AD1260">
        <v>1</v>
      </c>
      <c r="AE1260">
        <v>1</v>
      </c>
      <c r="AF1260">
        <v>1</v>
      </c>
      <c r="AG1260">
        <v>1</v>
      </c>
      <c r="AH1260">
        <v>1</v>
      </c>
      <c r="AI1260">
        <v>1</v>
      </c>
      <c r="AJ1260">
        <v>1</v>
      </c>
      <c r="AK1260">
        <v>1</v>
      </c>
      <c r="AL1260">
        <v>0</v>
      </c>
      <c r="AM1260" s="49" t="s">
        <v>339</v>
      </c>
      <c r="AN1260" s="49" t="s">
        <v>14</v>
      </c>
      <c r="AO1260" s="49" t="s">
        <v>507</v>
      </c>
      <c r="AP1260" s="49" t="s">
        <v>494</v>
      </c>
      <c r="AQ1260" s="49" t="s">
        <v>10</v>
      </c>
      <c r="AR1260" s="49" t="s">
        <v>487</v>
      </c>
      <c r="AS1260" s="49" t="s">
        <v>488</v>
      </c>
      <c r="AT1260" s="49" t="s">
        <v>489</v>
      </c>
    </row>
    <row r="1261" spans="1:46" x14ac:dyDescent="0.25">
      <c r="A1261">
        <v>8</v>
      </c>
      <c r="B1261" t="s">
        <v>181</v>
      </c>
      <c r="C1261" t="s">
        <v>181</v>
      </c>
      <c r="D1261" t="s">
        <v>414</v>
      </c>
      <c r="E1261" t="s">
        <v>622</v>
      </c>
      <c r="F1261" t="s">
        <v>623</v>
      </c>
      <c r="G1261">
        <v>1</v>
      </c>
      <c r="H1261">
        <v>1</v>
      </c>
      <c r="I1261">
        <v>1</v>
      </c>
      <c r="J1261">
        <v>1</v>
      </c>
      <c r="K1261">
        <v>1</v>
      </c>
      <c r="L1261">
        <v>1</v>
      </c>
      <c r="M1261">
        <v>1</v>
      </c>
      <c r="N1261">
        <v>1</v>
      </c>
      <c r="O1261">
        <v>1</v>
      </c>
      <c r="P1261">
        <v>1</v>
      </c>
      <c r="Q1261">
        <v>1</v>
      </c>
      <c r="R1261">
        <v>1</v>
      </c>
      <c r="S1261">
        <v>1</v>
      </c>
      <c r="T1261">
        <v>1</v>
      </c>
      <c r="U1261">
        <v>1</v>
      </c>
      <c r="V1261">
        <v>1</v>
      </c>
      <c r="W1261">
        <v>1</v>
      </c>
      <c r="X1261">
        <v>1</v>
      </c>
      <c r="Y1261">
        <v>1</v>
      </c>
      <c r="Z1261">
        <v>1</v>
      </c>
      <c r="AA1261">
        <v>1</v>
      </c>
      <c r="AB1261">
        <v>1</v>
      </c>
      <c r="AC1261">
        <v>1</v>
      </c>
      <c r="AD1261">
        <v>1</v>
      </c>
      <c r="AE1261">
        <v>1</v>
      </c>
      <c r="AF1261">
        <v>1</v>
      </c>
      <c r="AG1261">
        <v>1</v>
      </c>
      <c r="AH1261">
        <v>1</v>
      </c>
      <c r="AI1261">
        <v>1</v>
      </c>
      <c r="AJ1261">
        <v>1</v>
      </c>
      <c r="AK1261">
        <v>1</v>
      </c>
      <c r="AL1261">
        <v>0</v>
      </c>
      <c r="AM1261" s="49" t="s">
        <v>414</v>
      </c>
      <c r="AN1261" s="49" t="s">
        <v>5</v>
      </c>
      <c r="AO1261" s="49" t="s">
        <v>9</v>
      </c>
      <c r="AP1261" s="49" t="s">
        <v>501</v>
      </c>
      <c r="AQ1261" s="49" t="s">
        <v>9</v>
      </c>
      <c r="AR1261" s="49" t="s">
        <v>495</v>
      </c>
      <c r="AS1261" s="49" t="s">
        <v>496</v>
      </c>
      <c r="AT1261" s="49" t="s">
        <v>497</v>
      </c>
    </row>
    <row r="1262" spans="1:46" x14ac:dyDescent="0.25">
      <c r="A1262">
        <v>8</v>
      </c>
      <c r="B1262" t="s">
        <v>152</v>
      </c>
      <c r="C1262" t="s">
        <v>152</v>
      </c>
      <c r="D1262" t="s">
        <v>153</v>
      </c>
      <c r="E1262" t="s">
        <v>622</v>
      </c>
      <c r="F1262" t="s">
        <v>623</v>
      </c>
      <c r="G1262">
        <v>0</v>
      </c>
      <c r="H1262">
        <v>0</v>
      </c>
      <c r="I1262">
        <v>1</v>
      </c>
      <c r="J1262">
        <v>1</v>
      </c>
      <c r="K1262">
        <v>1</v>
      </c>
      <c r="L1262">
        <v>1</v>
      </c>
      <c r="M1262">
        <v>1</v>
      </c>
      <c r="N1262">
        <v>1</v>
      </c>
      <c r="O1262">
        <v>1</v>
      </c>
      <c r="P1262">
        <v>1</v>
      </c>
      <c r="Q1262">
        <v>1</v>
      </c>
      <c r="R1262">
        <v>1</v>
      </c>
      <c r="S1262">
        <v>1</v>
      </c>
      <c r="T1262">
        <v>1</v>
      </c>
      <c r="U1262">
        <v>1</v>
      </c>
      <c r="V1262">
        <v>1</v>
      </c>
      <c r="W1262">
        <v>1</v>
      </c>
      <c r="X1262">
        <v>1</v>
      </c>
      <c r="Y1262">
        <v>1</v>
      </c>
      <c r="Z1262">
        <v>1</v>
      </c>
      <c r="AA1262">
        <v>1</v>
      </c>
      <c r="AB1262">
        <v>1</v>
      </c>
      <c r="AC1262">
        <v>1</v>
      </c>
      <c r="AD1262">
        <v>1</v>
      </c>
      <c r="AE1262">
        <v>1</v>
      </c>
      <c r="AF1262">
        <v>1</v>
      </c>
      <c r="AG1262">
        <v>1</v>
      </c>
      <c r="AH1262">
        <v>1</v>
      </c>
      <c r="AI1262">
        <v>1</v>
      </c>
      <c r="AJ1262">
        <v>1</v>
      </c>
      <c r="AK1262">
        <v>1</v>
      </c>
      <c r="AL1262">
        <v>0</v>
      </c>
      <c r="AM1262" s="49" t="s">
        <v>153</v>
      </c>
      <c r="AN1262" s="49" t="s">
        <v>6</v>
      </c>
      <c r="AO1262" s="49" t="s">
        <v>9</v>
      </c>
      <c r="AP1262" s="49" t="s">
        <v>486</v>
      </c>
      <c r="AQ1262" s="49" t="s">
        <v>9</v>
      </c>
      <c r="AR1262" s="49" t="s">
        <v>487</v>
      </c>
      <c r="AS1262" s="49" t="s">
        <v>488</v>
      </c>
      <c r="AT1262" s="49" t="s">
        <v>489</v>
      </c>
    </row>
    <row r="1263" spans="1:46" x14ac:dyDescent="0.25">
      <c r="A1263">
        <v>8</v>
      </c>
      <c r="B1263" t="s">
        <v>156</v>
      </c>
      <c r="C1263" t="s">
        <v>156</v>
      </c>
      <c r="D1263" t="s">
        <v>157</v>
      </c>
      <c r="E1263" t="s">
        <v>622</v>
      </c>
      <c r="F1263" t="s">
        <v>623</v>
      </c>
      <c r="G1263">
        <v>1</v>
      </c>
      <c r="H1263">
        <v>1</v>
      </c>
      <c r="I1263">
        <v>1</v>
      </c>
      <c r="J1263">
        <v>1</v>
      </c>
      <c r="K1263">
        <v>1</v>
      </c>
      <c r="L1263">
        <v>1</v>
      </c>
      <c r="M1263">
        <v>1</v>
      </c>
      <c r="N1263">
        <v>1</v>
      </c>
      <c r="O1263">
        <v>1</v>
      </c>
      <c r="P1263">
        <v>1</v>
      </c>
      <c r="Q1263">
        <v>1</v>
      </c>
      <c r="R1263">
        <v>1</v>
      </c>
      <c r="S1263">
        <v>1</v>
      </c>
      <c r="T1263">
        <v>1</v>
      </c>
      <c r="U1263">
        <v>1</v>
      </c>
      <c r="V1263">
        <v>1</v>
      </c>
      <c r="W1263">
        <v>1</v>
      </c>
      <c r="X1263">
        <v>1</v>
      </c>
      <c r="Y1263">
        <v>1</v>
      </c>
      <c r="Z1263">
        <v>1</v>
      </c>
      <c r="AA1263">
        <v>1</v>
      </c>
      <c r="AB1263">
        <v>1</v>
      </c>
      <c r="AC1263">
        <v>1</v>
      </c>
      <c r="AD1263">
        <v>1</v>
      </c>
      <c r="AE1263">
        <v>1</v>
      </c>
      <c r="AF1263">
        <v>1</v>
      </c>
      <c r="AG1263">
        <v>1</v>
      </c>
      <c r="AH1263">
        <v>1</v>
      </c>
      <c r="AI1263">
        <v>1</v>
      </c>
      <c r="AJ1263">
        <v>1</v>
      </c>
      <c r="AK1263">
        <v>1</v>
      </c>
      <c r="AL1263">
        <v>1</v>
      </c>
      <c r="AM1263" s="49" t="s">
        <v>157</v>
      </c>
      <c r="AN1263" s="49" t="s">
        <v>14</v>
      </c>
      <c r="AO1263" s="49" t="s">
        <v>500</v>
      </c>
      <c r="AP1263" s="49" t="s">
        <v>505</v>
      </c>
      <c r="AQ1263" s="49" t="s">
        <v>13</v>
      </c>
      <c r="AR1263" s="49" t="s">
        <v>487</v>
      </c>
      <c r="AS1263" s="49" t="s">
        <v>488</v>
      </c>
      <c r="AT1263" s="49" t="s">
        <v>489</v>
      </c>
    </row>
    <row r="1264" spans="1:46" x14ac:dyDescent="0.25">
      <c r="A1264">
        <v>8</v>
      </c>
      <c r="B1264" t="s">
        <v>158</v>
      </c>
      <c r="C1264" t="s">
        <v>158</v>
      </c>
      <c r="D1264" t="s">
        <v>159</v>
      </c>
      <c r="E1264" t="s">
        <v>622</v>
      </c>
      <c r="F1264" t="s">
        <v>623</v>
      </c>
      <c r="G1264">
        <v>1</v>
      </c>
      <c r="H1264">
        <v>1</v>
      </c>
      <c r="I1264">
        <v>1</v>
      </c>
      <c r="J1264">
        <v>1</v>
      </c>
      <c r="K1264">
        <v>1</v>
      </c>
      <c r="L1264">
        <v>1</v>
      </c>
      <c r="M1264">
        <v>1</v>
      </c>
      <c r="N1264">
        <v>1</v>
      </c>
      <c r="O1264">
        <v>1</v>
      </c>
      <c r="P1264">
        <v>1</v>
      </c>
      <c r="Q1264">
        <v>1</v>
      </c>
      <c r="R1264">
        <v>1</v>
      </c>
      <c r="S1264">
        <v>1</v>
      </c>
      <c r="T1264">
        <v>1</v>
      </c>
      <c r="U1264">
        <v>1</v>
      </c>
      <c r="V1264">
        <v>1</v>
      </c>
      <c r="W1264">
        <v>1</v>
      </c>
      <c r="X1264">
        <v>1</v>
      </c>
      <c r="Y1264">
        <v>1</v>
      </c>
      <c r="Z1264">
        <v>1</v>
      </c>
      <c r="AA1264">
        <v>1</v>
      </c>
      <c r="AB1264">
        <v>1</v>
      </c>
      <c r="AC1264">
        <v>1</v>
      </c>
      <c r="AD1264">
        <v>1</v>
      </c>
      <c r="AE1264">
        <v>1</v>
      </c>
      <c r="AF1264">
        <v>1</v>
      </c>
      <c r="AG1264">
        <v>1</v>
      </c>
      <c r="AH1264">
        <v>1</v>
      </c>
      <c r="AI1264">
        <v>1</v>
      </c>
      <c r="AJ1264">
        <v>1</v>
      </c>
      <c r="AK1264">
        <v>1</v>
      </c>
      <c r="AL1264">
        <v>0</v>
      </c>
      <c r="AM1264" s="49" t="s">
        <v>159</v>
      </c>
      <c r="AN1264" s="49" t="s">
        <v>6</v>
      </c>
      <c r="AO1264" s="49" t="s">
        <v>9</v>
      </c>
      <c r="AP1264" s="49" t="s">
        <v>486</v>
      </c>
      <c r="AQ1264" s="49" t="s">
        <v>9</v>
      </c>
      <c r="AR1264" s="49" t="s">
        <v>487</v>
      </c>
      <c r="AS1264" s="49" t="s">
        <v>488</v>
      </c>
      <c r="AT1264" s="49" t="s">
        <v>489</v>
      </c>
    </row>
    <row r="1265" spans="1:46" x14ac:dyDescent="0.25">
      <c r="A1265">
        <v>8</v>
      </c>
      <c r="B1265" t="s">
        <v>160</v>
      </c>
      <c r="C1265" t="s">
        <v>160</v>
      </c>
      <c r="D1265" t="s">
        <v>161</v>
      </c>
      <c r="E1265" t="s">
        <v>622</v>
      </c>
      <c r="F1265" t="s">
        <v>623</v>
      </c>
      <c r="G1265">
        <v>1</v>
      </c>
      <c r="H1265">
        <v>1</v>
      </c>
      <c r="I1265">
        <v>1</v>
      </c>
      <c r="J1265">
        <v>1</v>
      </c>
      <c r="K1265">
        <v>1</v>
      </c>
      <c r="L1265">
        <v>1</v>
      </c>
      <c r="M1265">
        <v>1</v>
      </c>
      <c r="N1265">
        <v>1</v>
      </c>
      <c r="O1265">
        <v>1</v>
      </c>
      <c r="P1265">
        <v>1</v>
      </c>
      <c r="Q1265">
        <v>1</v>
      </c>
      <c r="R1265">
        <v>1</v>
      </c>
      <c r="S1265">
        <v>1</v>
      </c>
      <c r="T1265">
        <v>1</v>
      </c>
      <c r="U1265">
        <v>1</v>
      </c>
      <c r="V1265">
        <v>1</v>
      </c>
      <c r="W1265">
        <v>1</v>
      </c>
      <c r="X1265">
        <v>1</v>
      </c>
      <c r="Y1265">
        <v>1</v>
      </c>
      <c r="Z1265">
        <v>1</v>
      </c>
      <c r="AA1265">
        <v>1</v>
      </c>
      <c r="AB1265">
        <v>1</v>
      </c>
      <c r="AC1265">
        <v>1</v>
      </c>
      <c r="AD1265">
        <v>1</v>
      </c>
      <c r="AE1265">
        <v>1</v>
      </c>
      <c r="AF1265">
        <v>1</v>
      </c>
      <c r="AG1265">
        <v>1</v>
      </c>
      <c r="AH1265">
        <v>1</v>
      </c>
      <c r="AI1265">
        <v>1</v>
      </c>
      <c r="AJ1265">
        <v>1</v>
      </c>
      <c r="AK1265">
        <v>1</v>
      </c>
      <c r="AL1265">
        <v>1</v>
      </c>
      <c r="AM1265" s="49" t="s">
        <v>161</v>
      </c>
      <c r="AN1265" s="49" t="s">
        <v>14</v>
      </c>
      <c r="AO1265" s="49" t="s">
        <v>500</v>
      </c>
      <c r="AP1265" s="49" t="s">
        <v>505</v>
      </c>
      <c r="AQ1265" s="49" t="s">
        <v>13</v>
      </c>
      <c r="AR1265" s="49" t="s">
        <v>487</v>
      </c>
      <c r="AS1265" s="49" t="s">
        <v>488</v>
      </c>
      <c r="AT1265" s="49" t="s">
        <v>489</v>
      </c>
    </row>
    <row r="1266" spans="1:46" x14ac:dyDescent="0.25">
      <c r="A1266">
        <v>8</v>
      </c>
      <c r="B1266" t="s">
        <v>164</v>
      </c>
      <c r="C1266" t="s">
        <v>164</v>
      </c>
      <c r="D1266" t="s">
        <v>165</v>
      </c>
      <c r="E1266" t="s">
        <v>622</v>
      </c>
      <c r="F1266" t="s">
        <v>623</v>
      </c>
      <c r="G1266">
        <v>1</v>
      </c>
      <c r="H1266">
        <v>1</v>
      </c>
      <c r="I1266">
        <v>1</v>
      </c>
      <c r="J1266">
        <v>1</v>
      </c>
      <c r="K1266">
        <v>1</v>
      </c>
      <c r="L1266">
        <v>1</v>
      </c>
      <c r="M1266">
        <v>1</v>
      </c>
      <c r="N1266">
        <v>1</v>
      </c>
      <c r="O1266">
        <v>1</v>
      </c>
      <c r="P1266">
        <v>1</v>
      </c>
      <c r="Q1266">
        <v>1</v>
      </c>
      <c r="R1266">
        <v>1</v>
      </c>
      <c r="S1266">
        <v>1</v>
      </c>
      <c r="T1266">
        <v>1</v>
      </c>
      <c r="U1266">
        <v>1</v>
      </c>
      <c r="V1266">
        <v>1</v>
      </c>
      <c r="W1266">
        <v>1</v>
      </c>
      <c r="X1266">
        <v>1</v>
      </c>
      <c r="Y1266">
        <v>1</v>
      </c>
      <c r="Z1266">
        <v>1</v>
      </c>
      <c r="AA1266">
        <v>1</v>
      </c>
      <c r="AB1266">
        <v>1</v>
      </c>
      <c r="AC1266">
        <v>1</v>
      </c>
      <c r="AD1266">
        <v>1</v>
      </c>
      <c r="AE1266">
        <v>1</v>
      </c>
      <c r="AF1266">
        <v>1</v>
      </c>
      <c r="AG1266">
        <v>1</v>
      </c>
      <c r="AH1266">
        <v>1</v>
      </c>
      <c r="AI1266">
        <v>1</v>
      </c>
      <c r="AJ1266">
        <v>1</v>
      </c>
      <c r="AK1266">
        <v>1</v>
      </c>
      <c r="AL1266">
        <v>1</v>
      </c>
      <c r="AM1266" s="49" t="s">
        <v>165</v>
      </c>
      <c r="AN1266" s="49" t="s">
        <v>14</v>
      </c>
      <c r="AO1266" s="49" t="s">
        <v>500</v>
      </c>
      <c r="AP1266" s="49" t="s">
        <v>505</v>
      </c>
      <c r="AQ1266" s="49" t="s">
        <v>13</v>
      </c>
      <c r="AR1266" s="49" t="s">
        <v>487</v>
      </c>
      <c r="AS1266" s="49" t="s">
        <v>488</v>
      </c>
      <c r="AT1266" s="49" t="s">
        <v>489</v>
      </c>
    </row>
    <row r="1267" spans="1:46" x14ac:dyDescent="0.25">
      <c r="A1267">
        <v>8</v>
      </c>
      <c r="B1267" t="s">
        <v>168</v>
      </c>
      <c r="C1267" t="s">
        <v>168</v>
      </c>
      <c r="D1267" t="s">
        <v>413</v>
      </c>
      <c r="E1267" t="s">
        <v>622</v>
      </c>
      <c r="F1267" t="s">
        <v>623</v>
      </c>
      <c r="G1267">
        <v>1</v>
      </c>
      <c r="H1267">
        <v>1</v>
      </c>
      <c r="I1267">
        <v>1</v>
      </c>
      <c r="J1267">
        <v>1</v>
      </c>
      <c r="K1267">
        <v>1</v>
      </c>
      <c r="L1267">
        <v>1</v>
      </c>
      <c r="M1267">
        <v>1</v>
      </c>
      <c r="N1267">
        <v>1</v>
      </c>
      <c r="O1267">
        <v>1</v>
      </c>
      <c r="P1267">
        <v>1</v>
      </c>
      <c r="Q1267">
        <v>1</v>
      </c>
      <c r="R1267">
        <v>1</v>
      </c>
      <c r="S1267">
        <v>1</v>
      </c>
      <c r="T1267">
        <v>1</v>
      </c>
      <c r="U1267">
        <v>1</v>
      </c>
      <c r="V1267">
        <v>1</v>
      </c>
      <c r="W1267">
        <v>1</v>
      </c>
      <c r="X1267">
        <v>1</v>
      </c>
      <c r="Y1267">
        <v>1</v>
      </c>
      <c r="Z1267">
        <v>1</v>
      </c>
      <c r="AA1267">
        <v>1</v>
      </c>
      <c r="AB1267">
        <v>1</v>
      </c>
      <c r="AC1267">
        <v>1</v>
      </c>
      <c r="AD1267">
        <v>1</v>
      </c>
      <c r="AE1267">
        <v>1</v>
      </c>
      <c r="AF1267">
        <v>1</v>
      </c>
      <c r="AG1267">
        <v>1</v>
      </c>
      <c r="AH1267">
        <v>1</v>
      </c>
      <c r="AI1267">
        <v>1</v>
      </c>
      <c r="AJ1267">
        <v>1</v>
      </c>
      <c r="AK1267">
        <v>1</v>
      </c>
      <c r="AL1267">
        <v>0</v>
      </c>
      <c r="AM1267" s="49" t="s">
        <v>413</v>
      </c>
      <c r="AN1267" s="49" t="s">
        <v>5</v>
      </c>
      <c r="AO1267" s="49" t="s">
        <v>9</v>
      </c>
      <c r="AP1267" s="49" t="s">
        <v>501</v>
      </c>
      <c r="AQ1267" s="49" t="s">
        <v>9</v>
      </c>
      <c r="AR1267" s="49" t="s">
        <v>495</v>
      </c>
      <c r="AS1267" s="49" t="s">
        <v>496</v>
      </c>
      <c r="AT1267" s="49" t="s">
        <v>497</v>
      </c>
    </row>
    <row r="1268" spans="1:46" x14ac:dyDescent="0.25">
      <c r="A1268">
        <v>8</v>
      </c>
      <c r="B1268" t="s">
        <v>171</v>
      </c>
      <c r="C1268" t="s">
        <v>171</v>
      </c>
      <c r="D1268" t="s">
        <v>172</v>
      </c>
      <c r="E1268" t="s">
        <v>622</v>
      </c>
      <c r="F1268" t="s">
        <v>623</v>
      </c>
      <c r="G1268">
        <v>1</v>
      </c>
      <c r="H1268">
        <v>1</v>
      </c>
      <c r="I1268">
        <v>1</v>
      </c>
      <c r="J1268">
        <v>1</v>
      </c>
      <c r="K1268">
        <v>1</v>
      </c>
      <c r="L1268">
        <v>1</v>
      </c>
      <c r="M1268">
        <v>1</v>
      </c>
      <c r="N1268">
        <v>1</v>
      </c>
      <c r="O1268">
        <v>1</v>
      </c>
      <c r="P1268">
        <v>1</v>
      </c>
      <c r="Q1268">
        <v>1</v>
      </c>
      <c r="R1268">
        <v>1</v>
      </c>
      <c r="S1268">
        <v>1</v>
      </c>
      <c r="T1268">
        <v>1</v>
      </c>
      <c r="U1268">
        <v>1</v>
      </c>
      <c r="V1268">
        <v>1</v>
      </c>
      <c r="W1268">
        <v>1</v>
      </c>
      <c r="X1268">
        <v>1</v>
      </c>
      <c r="Y1268">
        <v>1</v>
      </c>
      <c r="Z1268">
        <v>1</v>
      </c>
      <c r="AA1268">
        <v>1</v>
      </c>
      <c r="AB1268">
        <v>1</v>
      </c>
      <c r="AC1268">
        <v>1</v>
      </c>
      <c r="AD1268">
        <v>1</v>
      </c>
      <c r="AE1268">
        <v>1</v>
      </c>
      <c r="AF1268">
        <v>1</v>
      </c>
      <c r="AG1268">
        <v>1</v>
      </c>
      <c r="AH1268">
        <v>1</v>
      </c>
      <c r="AI1268">
        <v>1</v>
      </c>
      <c r="AJ1268">
        <v>1</v>
      </c>
      <c r="AK1268">
        <v>1</v>
      </c>
      <c r="AL1268">
        <v>1</v>
      </c>
      <c r="AM1268" s="49" t="s">
        <v>172</v>
      </c>
      <c r="AN1268" s="49" t="s">
        <v>14</v>
      </c>
      <c r="AO1268" s="49" t="s">
        <v>500</v>
      </c>
      <c r="AP1268" s="49" t="s">
        <v>501</v>
      </c>
      <c r="AQ1268" s="49" t="s">
        <v>502</v>
      </c>
      <c r="AR1268" s="49" t="s">
        <v>487</v>
      </c>
      <c r="AS1268" s="49" t="s">
        <v>488</v>
      </c>
      <c r="AT1268" s="49" t="s">
        <v>489</v>
      </c>
    </row>
    <row r="1269" spans="1:46" x14ac:dyDescent="0.25">
      <c r="A1269">
        <v>8</v>
      </c>
      <c r="B1269" t="s">
        <v>138</v>
      </c>
      <c r="C1269" t="s">
        <v>138</v>
      </c>
      <c r="D1269" t="s">
        <v>139</v>
      </c>
      <c r="E1269" t="s">
        <v>622</v>
      </c>
      <c r="F1269" t="s">
        <v>623</v>
      </c>
      <c r="G1269">
        <v>1</v>
      </c>
      <c r="H1269">
        <v>1</v>
      </c>
      <c r="I1269">
        <v>1</v>
      </c>
      <c r="J1269">
        <v>1</v>
      </c>
      <c r="K1269">
        <v>1</v>
      </c>
      <c r="L1269">
        <v>1</v>
      </c>
      <c r="M1269">
        <v>1</v>
      </c>
      <c r="N1269">
        <v>1</v>
      </c>
      <c r="O1269">
        <v>1</v>
      </c>
      <c r="P1269">
        <v>1</v>
      </c>
      <c r="Q1269">
        <v>1</v>
      </c>
      <c r="R1269">
        <v>1</v>
      </c>
      <c r="S1269">
        <v>1</v>
      </c>
      <c r="T1269">
        <v>1</v>
      </c>
      <c r="U1269">
        <v>1</v>
      </c>
      <c r="V1269">
        <v>1</v>
      </c>
      <c r="W1269">
        <v>1</v>
      </c>
      <c r="X1269">
        <v>1</v>
      </c>
      <c r="Y1269">
        <v>1</v>
      </c>
      <c r="Z1269">
        <v>1</v>
      </c>
      <c r="AA1269">
        <v>1</v>
      </c>
      <c r="AB1269">
        <v>1</v>
      </c>
      <c r="AC1269">
        <v>1</v>
      </c>
      <c r="AD1269">
        <v>1</v>
      </c>
      <c r="AE1269">
        <v>1</v>
      </c>
      <c r="AF1269">
        <v>1</v>
      </c>
      <c r="AG1269">
        <v>1</v>
      </c>
      <c r="AH1269">
        <v>1</v>
      </c>
      <c r="AI1269">
        <v>1</v>
      </c>
      <c r="AJ1269">
        <v>1</v>
      </c>
      <c r="AK1269">
        <v>1</v>
      </c>
      <c r="AL1269">
        <v>1</v>
      </c>
      <c r="AM1269" s="49" t="s">
        <v>139</v>
      </c>
      <c r="AN1269" s="49" t="s">
        <v>14</v>
      </c>
      <c r="AO1269" s="49" t="s">
        <v>500</v>
      </c>
      <c r="AP1269" s="49" t="s">
        <v>505</v>
      </c>
      <c r="AQ1269" s="49" t="s">
        <v>13</v>
      </c>
      <c r="AR1269" s="49" t="s">
        <v>487</v>
      </c>
      <c r="AS1269" s="49" t="s">
        <v>488</v>
      </c>
      <c r="AT1269" s="49" t="s">
        <v>489</v>
      </c>
    </row>
    <row r="1270" spans="1:46" x14ac:dyDescent="0.25">
      <c r="A1270">
        <v>8</v>
      </c>
      <c r="B1270" t="s">
        <v>173</v>
      </c>
      <c r="C1270" t="s">
        <v>173</v>
      </c>
      <c r="D1270" t="s">
        <v>174</v>
      </c>
      <c r="E1270" t="s">
        <v>622</v>
      </c>
      <c r="F1270" t="s">
        <v>623</v>
      </c>
      <c r="G1270">
        <v>1</v>
      </c>
      <c r="H1270">
        <v>1</v>
      </c>
      <c r="I1270">
        <v>1</v>
      </c>
      <c r="J1270">
        <v>1</v>
      </c>
      <c r="K1270">
        <v>1</v>
      </c>
      <c r="L1270">
        <v>1</v>
      </c>
      <c r="M1270">
        <v>1</v>
      </c>
      <c r="N1270">
        <v>1</v>
      </c>
      <c r="O1270">
        <v>1</v>
      </c>
      <c r="P1270">
        <v>1</v>
      </c>
      <c r="Q1270">
        <v>1</v>
      </c>
      <c r="R1270">
        <v>1</v>
      </c>
      <c r="S1270">
        <v>1</v>
      </c>
      <c r="T1270">
        <v>1</v>
      </c>
      <c r="U1270">
        <v>1</v>
      </c>
      <c r="V1270">
        <v>1</v>
      </c>
      <c r="W1270">
        <v>1</v>
      </c>
      <c r="X1270">
        <v>1</v>
      </c>
      <c r="Y1270">
        <v>1</v>
      </c>
      <c r="Z1270">
        <v>1</v>
      </c>
      <c r="AA1270">
        <v>1</v>
      </c>
      <c r="AB1270">
        <v>1</v>
      </c>
      <c r="AC1270">
        <v>1</v>
      </c>
      <c r="AD1270">
        <v>1</v>
      </c>
      <c r="AE1270">
        <v>1</v>
      </c>
      <c r="AF1270">
        <v>1</v>
      </c>
      <c r="AG1270">
        <v>1</v>
      </c>
      <c r="AH1270">
        <v>1</v>
      </c>
      <c r="AI1270">
        <v>1</v>
      </c>
      <c r="AJ1270">
        <v>1</v>
      </c>
      <c r="AK1270">
        <v>1</v>
      </c>
      <c r="AL1270">
        <v>0</v>
      </c>
      <c r="AM1270" s="49" t="s">
        <v>174</v>
      </c>
      <c r="AN1270" s="49" t="s">
        <v>8</v>
      </c>
      <c r="AO1270" s="49" t="s">
        <v>9</v>
      </c>
      <c r="AP1270" s="49" t="s">
        <v>494</v>
      </c>
      <c r="AQ1270" s="49" t="s">
        <v>9</v>
      </c>
      <c r="AR1270" s="49" t="s">
        <v>495</v>
      </c>
      <c r="AS1270" s="49" t="s">
        <v>488</v>
      </c>
      <c r="AT1270" s="49" t="s">
        <v>489</v>
      </c>
    </row>
    <row r="1271" spans="1:46" x14ac:dyDescent="0.25">
      <c r="A1271">
        <v>8</v>
      </c>
      <c r="B1271" t="s">
        <v>549</v>
      </c>
      <c r="C1271" t="s">
        <v>549</v>
      </c>
      <c r="D1271" t="s">
        <v>550</v>
      </c>
      <c r="E1271" t="s">
        <v>622</v>
      </c>
      <c r="F1271" t="s">
        <v>623</v>
      </c>
      <c r="G1271">
        <v>1</v>
      </c>
      <c r="H1271">
        <v>1</v>
      </c>
      <c r="I1271">
        <v>1</v>
      </c>
      <c r="J1271">
        <v>1</v>
      </c>
      <c r="K1271">
        <v>1</v>
      </c>
      <c r="L1271">
        <v>1</v>
      </c>
      <c r="M1271">
        <v>1</v>
      </c>
      <c r="N1271">
        <v>1</v>
      </c>
      <c r="O1271">
        <v>1</v>
      </c>
      <c r="P1271">
        <v>1</v>
      </c>
      <c r="Q1271">
        <v>1</v>
      </c>
      <c r="R1271">
        <v>1</v>
      </c>
      <c r="S1271">
        <v>1</v>
      </c>
      <c r="T1271">
        <v>1</v>
      </c>
      <c r="U1271">
        <v>1</v>
      </c>
      <c r="V1271">
        <v>1</v>
      </c>
      <c r="W1271">
        <v>1</v>
      </c>
      <c r="X1271">
        <v>1</v>
      </c>
      <c r="Y1271">
        <v>1</v>
      </c>
      <c r="Z1271">
        <v>1</v>
      </c>
      <c r="AA1271">
        <v>1</v>
      </c>
      <c r="AB1271">
        <v>1</v>
      </c>
      <c r="AC1271">
        <v>1</v>
      </c>
      <c r="AD1271">
        <v>1</v>
      </c>
      <c r="AE1271">
        <v>1</v>
      </c>
      <c r="AF1271">
        <v>1</v>
      </c>
      <c r="AG1271">
        <v>1</v>
      </c>
      <c r="AH1271">
        <v>1</v>
      </c>
      <c r="AI1271">
        <v>1</v>
      </c>
      <c r="AJ1271">
        <v>1</v>
      </c>
      <c r="AK1271">
        <v>1</v>
      </c>
      <c r="AL1271">
        <v>0</v>
      </c>
      <c r="AM1271" s="49" t="e">
        <v>#N/A</v>
      </c>
      <c r="AN1271" s="49" t="e">
        <v>#N/A</v>
      </c>
      <c r="AO1271" s="49" t="e">
        <v>#N/A</v>
      </c>
      <c r="AP1271" s="49" t="e">
        <v>#N/A</v>
      </c>
      <c r="AQ1271" s="49" t="e">
        <v>#N/A</v>
      </c>
      <c r="AR1271" s="49" t="e">
        <v>#N/A</v>
      </c>
      <c r="AS1271" s="49" t="e">
        <v>#N/A</v>
      </c>
      <c r="AT1271" s="49" t="e">
        <v>#N/A</v>
      </c>
    </row>
    <row r="1272" spans="1:46" x14ac:dyDescent="0.25">
      <c r="A1272">
        <v>8</v>
      </c>
      <c r="B1272" t="s">
        <v>182</v>
      </c>
      <c r="C1272" t="s">
        <v>182</v>
      </c>
      <c r="D1272" t="s">
        <v>183</v>
      </c>
      <c r="E1272" t="s">
        <v>622</v>
      </c>
      <c r="F1272" t="s">
        <v>623</v>
      </c>
      <c r="G1272">
        <v>1</v>
      </c>
      <c r="H1272">
        <v>1</v>
      </c>
      <c r="I1272">
        <v>1</v>
      </c>
      <c r="J1272">
        <v>1</v>
      </c>
      <c r="K1272">
        <v>1</v>
      </c>
      <c r="L1272">
        <v>1</v>
      </c>
      <c r="M1272">
        <v>1</v>
      </c>
      <c r="N1272">
        <v>1</v>
      </c>
      <c r="O1272">
        <v>1</v>
      </c>
      <c r="P1272">
        <v>1</v>
      </c>
      <c r="Q1272">
        <v>1</v>
      </c>
      <c r="R1272">
        <v>1</v>
      </c>
      <c r="S1272">
        <v>1</v>
      </c>
      <c r="T1272">
        <v>1</v>
      </c>
      <c r="U1272">
        <v>1</v>
      </c>
      <c r="V1272">
        <v>1</v>
      </c>
      <c r="W1272">
        <v>1</v>
      </c>
      <c r="X1272">
        <v>1</v>
      </c>
      <c r="Y1272">
        <v>1</v>
      </c>
      <c r="Z1272">
        <v>1</v>
      </c>
      <c r="AA1272">
        <v>1</v>
      </c>
      <c r="AB1272">
        <v>1</v>
      </c>
      <c r="AC1272">
        <v>1</v>
      </c>
      <c r="AD1272">
        <v>1</v>
      </c>
      <c r="AE1272">
        <v>1</v>
      </c>
      <c r="AF1272">
        <v>1</v>
      </c>
      <c r="AG1272">
        <v>1</v>
      </c>
      <c r="AH1272">
        <v>1</v>
      </c>
      <c r="AI1272">
        <v>1</v>
      </c>
      <c r="AJ1272">
        <v>1</v>
      </c>
      <c r="AK1272">
        <v>1</v>
      </c>
      <c r="AL1272">
        <v>1</v>
      </c>
      <c r="AM1272" s="49" t="s">
        <v>183</v>
      </c>
      <c r="AN1272" s="49" t="s">
        <v>14</v>
      </c>
      <c r="AO1272" s="49" t="s">
        <v>500</v>
      </c>
      <c r="AP1272" s="49" t="s">
        <v>505</v>
      </c>
      <c r="AQ1272" s="49" t="s">
        <v>13</v>
      </c>
      <c r="AR1272" s="49" t="s">
        <v>487</v>
      </c>
      <c r="AS1272" s="49" t="s">
        <v>488</v>
      </c>
      <c r="AT1272" s="49" t="s">
        <v>489</v>
      </c>
    </row>
    <row r="1273" spans="1:46" x14ac:dyDescent="0.25">
      <c r="A1273">
        <v>8</v>
      </c>
      <c r="B1273" t="s">
        <v>186</v>
      </c>
      <c r="C1273" t="s">
        <v>186</v>
      </c>
      <c r="D1273" t="s">
        <v>187</v>
      </c>
      <c r="E1273" t="s">
        <v>622</v>
      </c>
      <c r="F1273" t="s">
        <v>623</v>
      </c>
      <c r="G1273">
        <v>1</v>
      </c>
      <c r="H1273">
        <v>1</v>
      </c>
      <c r="I1273">
        <v>1</v>
      </c>
      <c r="J1273">
        <v>1</v>
      </c>
      <c r="K1273">
        <v>1</v>
      </c>
      <c r="L1273">
        <v>1</v>
      </c>
      <c r="M1273">
        <v>1</v>
      </c>
      <c r="N1273">
        <v>1</v>
      </c>
      <c r="O1273">
        <v>1</v>
      </c>
      <c r="P1273">
        <v>1</v>
      </c>
      <c r="Q1273">
        <v>1</v>
      </c>
      <c r="R1273">
        <v>1</v>
      </c>
      <c r="S1273">
        <v>1</v>
      </c>
      <c r="T1273">
        <v>1</v>
      </c>
      <c r="U1273">
        <v>1</v>
      </c>
      <c r="V1273">
        <v>1</v>
      </c>
      <c r="W1273">
        <v>1</v>
      </c>
      <c r="X1273">
        <v>1</v>
      </c>
      <c r="Y1273">
        <v>1</v>
      </c>
      <c r="Z1273">
        <v>1</v>
      </c>
      <c r="AA1273">
        <v>1</v>
      </c>
      <c r="AB1273">
        <v>1</v>
      </c>
      <c r="AC1273">
        <v>1</v>
      </c>
      <c r="AD1273">
        <v>1</v>
      </c>
      <c r="AE1273">
        <v>1</v>
      </c>
      <c r="AF1273">
        <v>1</v>
      </c>
      <c r="AG1273">
        <v>1</v>
      </c>
      <c r="AH1273">
        <v>1</v>
      </c>
      <c r="AI1273">
        <v>1</v>
      </c>
      <c r="AJ1273">
        <v>1</v>
      </c>
      <c r="AK1273">
        <v>1</v>
      </c>
      <c r="AL1273">
        <v>0</v>
      </c>
      <c r="AM1273" s="49" t="s">
        <v>187</v>
      </c>
      <c r="AN1273" s="49" t="s">
        <v>14</v>
      </c>
      <c r="AO1273" s="49" t="s">
        <v>507</v>
      </c>
      <c r="AP1273" s="49" t="s">
        <v>501</v>
      </c>
      <c r="AQ1273" s="49" t="s">
        <v>10</v>
      </c>
      <c r="AR1273" s="49" t="s">
        <v>487</v>
      </c>
      <c r="AS1273" s="49" t="s">
        <v>488</v>
      </c>
      <c r="AT1273" s="49" t="s">
        <v>489</v>
      </c>
    </row>
    <row r="1274" spans="1:46" x14ac:dyDescent="0.25">
      <c r="A1274">
        <v>8</v>
      </c>
      <c r="B1274" t="s">
        <v>188</v>
      </c>
      <c r="C1274" t="s">
        <v>188</v>
      </c>
      <c r="D1274" t="s">
        <v>189</v>
      </c>
      <c r="E1274" t="s">
        <v>622</v>
      </c>
      <c r="F1274" t="s">
        <v>623</v>
      </c>
      <c r="G1274">
        <v>1</v>
      </c>
      <c r="H1274">
        <v>1</v>
      </c>
      <c r="I1274">
        <v>1</v>
      </c>
      <c r="J1274">
        <v>1</v>
      </c>
      <c r="K1274">
        <v>1</v>
      </c>
      <c r="L1274">
        <v>1</v>
      </c>
      <c r="M1274">
        <v>1</v>
      </c>
      <c r="N1274">
        <v>1</v>
      </c>
      <c r="O1274">
        <v>1</v>
      </c>
      <c r="P1274">
        <v>1</v>
      </c>
      <c r="Q1274">
        <v>1</v>
      </c>
      <c r="R1274">
        <v>1</v>
      </c>
      <c r="S1274">
        <v>1</v>
      </c>
      <c r="T1274">
        <v>1</v>
      </c>
      <c r="U1274">
        <v>1</v>
      </c>
      <c r="V1274">
        <v>1</v>
      </c>
      <c r="W1274">
        <v>1</v>
      </c>
      <c r="X1274">
        <v>1</v>
      </c>
      <c r="Y1274">
        <v>1</v>
      </c>
      <c r="Z1274">
        <v>1</v>
      </c>
      <c r="AA1274">
        <v>1</v>
      </c>
      <c r="AB1274">
        <v>1</v>
      </c>
      <c r="AC1274">
        <v>1</v>
      </c>
      <c r="AD1274">
        <v>1</v>
      </c>
      <c r="AE1274">
        <v>1</v>
      </c>
      <c r="AF1274">
        <v>1</v>
      </c>
      <c r="AG1274">
        <v>1</v>
      </c>
      <c r="AH1274">
        <v>1</v>
      </c>
      <c r="AI1274">
        <v>1</v>
      </c>
      <c r="AJ1274">
        <v>1</v>
      </c>
      <c r="AK1274">
        <v>1</v>
      </c>
      <c r="AL1274">
        <v>0</v>
      </c>
      <c r="AM1274" s="49" t="s">
        <v>189</v>
      </c>
      <c r="AN1274" s="49" t="s">
        <v>14</v>
      </c>
      <c r="AO1274" s="49" t="s">
        <v>506</v>
      </c>
      <c r="AP1274" s="49" t="s">
        <v>501</v>
      </c>
      <c r="AQ1274" s="49" t="s">
        <v>10</v>
      </c>
      <c r="AR1274" s="49" t="s">
        <v>495</v>
      </c>
      <c r="AS1274" s="49" t="s">
        <v>488</v>
      </c>
      <c r="AT1274" s="49" t="s">
        <v>489</v>
      </c>
    </row>
    <row r="1275" spans="1:46" x14ac:dyDescent="0.25">
      <c r="A1275">
        <v>8</v>
      </c>
      <c r="B1275" t="s">
        <v>194</v>
      </c>
      <c r="C1275" t="s">
        <v>194</v>
      </c>
      <c r="D1275" t="s">
        <v>195</v>
      </c>
      <c r="E1275" t="s">
        <v>622</v>
      </c>
      <c r="F1275" t="s">
        <v>623</v>
      </c>
      <c r="G1275">
        <v>1</v>
      </c>
      <c r="H1275">
        <v>1</v>
      </c>
      <c r="I1275">
        <v>1</v>
      </c>
      <c r="J1275">
        <v>1</v>
      </c>
      <c r="K1275">
        <v>1</v>
      </c>
      <c r="L1275">
        <v>1</v>
      </c>
      <c r="M1275">
        <v>1</v>
      </c>
      <c r="N1275">
        <v>1</v>
      </c>
      <c r="O1275">
        <v>1</v>
      </c>
      <c r="P1275">
        <v>1</v>
      </c>
      <c r="Q1275">
        <v>1</v>
      </c>
      <c r="R1275">
        <v>1</v>
      </c>
      <c r="S1275">
        <v>1</v>
      </c>
      <c r="T1275">
        <v>1</v>
      </c>
      <c r="U1275">
        <v>1</v>
      </c>
      <c r="V1275">
        <v>1</v>
      </c>
      <c r="W1275">
        <v>1</v>
      </c>
      <c r="X1275">
        <v>1</v>
      </c>
      <c r="Y1275">
        <v>1</v>
      </c>
      <c r="Z1275">
        <v>1</v>
      </c>
      <c r="AA1275">
        <v>1</v>
      </c>
      <c r="AB1275">
        <v>1</v>
      </c>
      <c r="AC1275">
        <v>1</v>
      </c>
      <c r="AD1275">
        <v>1</v>
      </c>
      <c r="AE1275">
        <v>1</v>
      </c>
      <c r="AF1275">
        <v>1</v>
      </c>
      <c r="AG1275">
        <v>1</v>
      </c>
      <c r="AH1275">
        <v>1</v>
      </c>
      <c r="AI1275">
        <v>1</v>
      </c>
      <c r="AJ1275">
        <v>1</v>
      </c>
      <c r="AK1275">
        <v>1</v>
      </c>
      <c r="AL1275">
        <v>0</v>
      </c>
      <c r="AM1275" s="49" t="s">
        <v>195</v>
      </c>
      <c r="AN1275" s="49" t="s">
        <v>14</v>
      </c>
      <c r="AO1275" s="49" t="s">
        <v>507</v>
      </c>
      <c r="AP1275" s="49" t="s">
        <v>494</v>
      </c>
      <c r="AQ1275" s="49" t="s">
        <v>10</v>
      </c>
      <c r="AR1275" s="49" t="s">
        <v>487</v>
      </c>
      <c r="AS1275" s="49" t="s">
        <v>488</v>
      </c>
      <c r="AT1275" s="49" t="s">
        <v>489</v>
      </c>
    </row>
    <row r="1276" spans="1:46" x14ac:dyDescent="0.25">
      <c r="A1276">
        <v>8</v>
      </c>
      <c r="B1276" t="s">
        <v>190</v>
      </c>
      <c r="C1276" t="s">
        <v>190</v>
      </c>
      <c r="D1276" t="s">
        <v>191</v>
      </c>
      <c r="E1276" t="s">
        <v>622</v>
      </c>
      <c r="F1276" t="s">
        <v>623</v>
      </c>
      <c r="G1276">
        <v>1</v>
      </c>
      <c r="H1276">
        <v>1</v>
      </c>
      <c r="I1276">
        <v>1</v>
      </c>
      <c r="J1276">
        <v>1</v>
      </c>
      <c r="K1276">
        <v>1</v>
      </c>
      <c r="L1276">
        <v>1</v>
      </c>
      <c r="M1276">
        <v>1</v>
      </c>
      <c r="N1276">
        <v>1</v>
      </c>
      <c r="O1276">
        <v>1</v>
      </c>
      <c r="P1276">
        <v>1</v>
      </c>
      <c r="Q1276">
        <v>1</v>
      </c>
      <c r="R1276">
        <v>1</v>
      </c>
      <c r="S1276">
        <v>1</v>
      </c>
      <c r="T1276">
        <v>1</v>
      </c>
      <c r="U1276">
        <v>1</v>
      </c>
      <c r="V1276">
        <v>1</v>
      </c>
      <c r="W1276">
        <v>1</v>
      </c>
      <c r="X1276">
        <v>1</v>
      </c>
      <c r="Y1276">
        <v>1</v>
      </c>
      <c r="Z1276">
        <v>1</v>
      </c>
      <c r="AA1276">
        <v>1</v>
      </c>
      <c r="AB1276">
        <v>1</v>
      </c>
      <c r="AC1276">
        <v>1</v>
      </c>
      <c r="AD1276">
        <v>1</v>
      </c>
      <c r="AE1276">
        <v>1</v>
      </c>
      <c r="AF1276">
        <v>1</v>
      </c>
      <c r="AG1276">
        <v>1</v>
      </c>
      <c r="AH1276">
        <v>1</v>
      </c>
      <c r="AI1276">
        <v>1</v>
      </c>
      <c r="AJ1276">
        <v>1</v>
      </c>
      <c r="AK1276">
        <v>1</v>
      </c>
      <c r="AL1276">
        <v>0</v>
      </c>
      <c r="AM1276" s="49" t="s">
        <v>191</v>
      </c>
      <c r="AN1276" s="49" t="s">
        <v>14</v>
      </c>
      <c r="AO1276" s="49" t="s">
        <v>507</v>
      </c>
      <c r="AP1276" s="49" t="s">
        <v>494</v>
      </c>
      <c r="AQ1276" s="49" t="s">
        <v>10</v>
      </c>
      <c r="AR1276" s="49" t="s">
        <v>487</v>
      </c>
      <c r="AS1276" s="49" t="s">
        <v>488</v>
      </c>
      <c r="AT1276" s="49" t="s">
        <v>489</v>
      </c>
    </row>
    <row r="1277" spans="1:46" x14ac:dyDescent="0.25">
      <c r="A1277">
        <v>8</v>
      </c>
      <c r="B1277" t="s">
        <v>196</v>
      </c>
      <c r="C1277" t="s">
        <v>196</v>
      </c>
      <c r="D1277" t="s">
        <v>197</v>
      </c>
      <c r="E1277" t="s">
        <v>622</v>
      </c>
      <c r="F1277" t="s">
        <v>623</v>
      </c>
      <c r="G1277">
        <v>1</v>
      </c>
      <c r="H1277">
        <v>1</v>
      </c>
      <c r="I1277">
        <v>1</v>
      </c>
      <c r="J1277">
        <v>1</v>
      </c>
      <c r="K1277">
        <v>1</v>
      </c>
      <c r="L1277">
        <v>1</v>
      </c>
      <c r="M1277">
        <v>1</v>
      </c>
      <c r="N1277">
        <v>1</v>
      </c>
      <c r="O1277">
        <v>1</v>
      </c>
      <c r="P1277">
        <v>1</v>
      </c>
      <c r="Q1277">
        <v>1</v>
      </c>
      <c r="R1277">
        <v>1</v>
      </c>
      <c r="S1277">
        <v>1</v>
      </c>
      <c r="T1277">
        <v>1</v>
      </c>
      <c r="U1277">
        <v>1</v>
      </c>
      <c r="V1277">
        <v>1</v>
      </c>
      <c r="W1277">
        <v>1</v>
      </c>
      <c r="X1277">
        <v>1</v>
      </c>
      <c r="Y1277">
        <v>1</v>
      </c>
      <c r="Z1277">
        <v>1</v>
      </c>
      <c r="AA1277">
        <v>1</v>
      </c>
      <c r="AB1277">
        <v>1</v>
      </c>
      <c r="AC1277">
        <v>1</v>
      </c>
      <c r="AD1277">
        <v>1</v>
      </c>
      <c r="AE1277">
        <v>1</v>
      </c>
      <c r="AF1277">
        <v>1</v>
      </c>
      <c r="AG1277">
        <v>1</v>
      </c>
      <c r="AH1277">
        <v>1</v>
      </c>
      <c r="AI1277">
        <v>1</v>
      </c>
      <c r="AJ1277">
        <v>1</v>
      </c>
      <c r="AK1277">
        <v>1</v>
      </c>
      <c r="AL1277">
        <v>1</v>
      </c>
      <c r="AM1277" s="49" t="s">
        <v>197</v>
      </c>
      <c r="AN1277" s="49" t="s">
        <v>14</v>
      </c>
      <c r="AO1277" s="49" t="s">
        <v>500</v>
      </c>
      <c r="AP1277" s="49" t="s">
        <v>505</v>
      </c>
      <c r="AQ1277" s="49" t="s">
        <v>13</v>
      </c>
      <c r="AR1277" s="49" t="s">
        <v>487</v>
      </c>
      <c r="AS1277" s="49" t="s">
        <v>488</v>
      </c>
      <c r="AT1277" s="49" t="s">
        <v>489</v>
      </c>
    </row>
    <row r="1278" spans="1:46" x14ac:dyDescent="0.25">
      <c r="A1278">
        <v>8</v>
      </c>
      <c r="B1278" t="s">
        <v>206</v>
      </c>
      <c r="C1278" t="s">
        <v>206</v>
      </c>
      <c r="D1278" t="s">
        <v>207</v>
      </c>
      <c r="E1278" t="s">
        <v>622</v>
      </c>
      <c r="F1278" t="s">
        <v>623</v>
      </c>
      <c r="G1278">
        <v>1</v>
      </c>
      <c r="H1278">
        <v>1</v>
      </c>
      <c r="I1278">
        <v>1</v>
      </c>
      <c r="J1278">
        <v>1</v>
      </c>
      <c r="K1278">
        <v>1</v>
      </c>
      <c r="L1278">
        <v>1</v>
      </c>
      <c r="M1278">
        <v>1</v>
      </c>
      <c r="N1278">
        <v>1</v>
      </c>
      <c r="O1278">
        <v>1</v>
      </c>
      <c r="P1278">
        <v>1</v>
      </c>
      <c r="Q1278">
        <v>1</v>
      </c>
      <c r="R1278">
        <v>1</v>
      </c>
      <c r="S1278">
        <v>1</v>
      </c>
      <c r="T1278">
        <v>1</v>
      </c>
      <c r="U1278">
        <v>1</v>
      </c>
      <c r="V1278">
        <v>1</v>
      </c>
      <c r="W1278">
        <v>1</v>
      </c>
      <c r="X1278">
        <v>1</v>
      </c>
      <c r="Y1278">
        <v>1</v>
      </c>
      <c r="Z1278">
        <v>1</v>
      </c>
      <c r="AA1278">
        <v>1</v>
      </c>
      <c r="AB1278">
        <v>1</v>
      </c>
      <c r="AC1278">
        <v>1</v>
      </c>
      <c r="AD1278">
        <v>1</v>
      </c>
      <c r="AE1278">
        <v>1</v>
      </c>
      <c r="AF1278">
        <v>1</v>
      </c>
      <c r="AG1278">
        <v>1</v>
      </c>
      <c r="AH1278">
        <v>1</v>
      </c>
      <c r="AI1278">
        <v>1</v>
      </c>
      <c r="AJ1278">
        <v>1</v>
      </c>
      <c r="AK1278">
        <v>1</v>
      </c>
      <c r="AL1278">
        <v>1</v>
      </c>
      <c r="AM1278" s="49" t="s">
        <v>207</v>
      </c>
      <c r="AN1278" s="49" t="s">
        <v>14</v>
      </c>
      <c r="AO1278" s="49" t="s">
        <v>500</v>
      </c>
      <c r="AP1278" s="49" t="s">
        <v>505</v>
      </c>
      <c r="AQ1278" s="49" t="s">
        <v>13</v>
      </c>
      <c r="AR1278" s="49" t="s">
        <v>487</v>
      </c>
      <c r="AS1278" s="49" t="s">
        <v>488</v>
      </c>
      <c r="AT1278" s="49" t="s">
        <v>489</v>
      </c>
    </row>
    <row r="1279" spans="1:46" x14ac:dyDescent="0.25">
      <c r="A1279">
        <v>8</v>
      </c>
      <c r="B1279" t="s">
        <v>493</v>
      </c>
      <c r="C1279" t="s">
        <v>551</v>
      </c>
      <c r="D1279" t="s">
        <v>552</v>
      </c>
      <c r="E1279" t="s">
        <v>622</v>
      </c>
      <c r="F1279" t="s">
        <v>623</v>
      </c>
      <c r="G1279">
        <v>1</v>
      </c>
      <c r="H1279">
        <v>1</v>
      </c>
      <c r="I1279">
        <v>1</v>
      </c>
      <c r="J1279">
        <v>1</v>
      </c>
      <c r="K1279">
        <v>1</v>
      </c>
      <c r="L1279">
        <v>1</v>
      </c>
      <c r="M1279">
        <v>1</v>
      </c>
      <c r="N1279">
        <v>1</v>
      </c>
      <c r="O1279">
        <v>1</v>
      </c>
      <c r="P1279">
        <v>1</v>
      </c>
      <c r="Q1279">
        <v>1</v>
      </c>
      <c r="R1279">
        <v>1</v>
      </c>
      <c r="S1279">
        <v>1</v>
      </c>
      <c r="T1279">
        <v>1</v>
      </c>
      <c r="U1279">
        <v>1</v>
      </c>
      <c r="V1279">
        <v>1</v>
      </c>
      <c r="W1279">
        <v>1</v>
      </c>
      <c r="X1279">
        <v>1</v>
      </c>
      <c r="Y1279">
        <v>1</v>
      </c>
      <c r="Z1279">
        <v>1</v>
      </c>
      <c r="AA1279">
        <v>1</v>
      </c>
      <c r="AB1279">
        <v>1</v>
      </c>
      <c r="AC1279">
        <v>1</v>
      </c>
      <c r="AD1279">
        <v>1</v>
      </c>
      <c r="AE1279">
        <v>1</v>
      </c>
      <c r="AF1279">
        <v>1</v>
      </c>
      <c r="AG1279">
        <v>1</v>
      </c>
      <c r="AH1279">
        <v>1</v>
      </c>
      <c r="AI1279">
        <v>1</v>
      </c>
      <c r="AJ1279">
        <v>1</v>
      </c>
      <c r="AK1279">
        <v>1</v>
      </c>
      <c r="AL1279">
        <v>1</v>
      </c>
      <c r="AM1279" s="49" t="e">
        <v>#N/A</v>
      </c>
      <c r="AN1279" s="49" t="e">
        <v>#N/A</v>
      </c>
      <c r="AO1279" s="49" t="e">
        <v>#N/A</v>
      </c>
      <c r="AP1279" s="49" t="e">
        <v>#N/A</v>
      </c>
      <c r="AQ1279" s="49" t="e">
        <v>#N/A</v>
      </c>
      <c r="AR1279" s="49" t="e">
        <v>#N/A</v>
      </c>
      <c r="AS1279" s="49" t="e">
        <v>#N/A</v>
      </c>
      <c r="AT1279" s="49" t="e">
        <v>#N/A</v>
      </c>
    </row>
    <row r="1280" spans="1:46" x14ac:dyDescent="0.25">
      <c r="A1280">
        <v>8</v>
      </c>
      <c r="B1280" t="s">
        <v>200</v>
      </c>
      <c r="C1280" t="s">
        <v>200</v>
      </c>
      <c r="D1280" t="s">
        <v>201</v>
      </c>
      <c r="E1280" t="s">
        <v>622</v>
      </c>
      <c r="F1280" t="s">
        <v>623</v>
      </c>
      <c r="G1280">
        <v>1</v>
      </c>
      <c r="H1280">
        <v>1</v>
      </c>
      <c r="I1280">
        <v>1</v>
      </c>
      <c r="J1280">
        <v>1</v>
      </c>
      <c r="K1280">
        <v>1</v>
      </c>
      <c r="L1280">
        <v>1</v>
      </c>
      <c r="M1280">
        <v>1</v>
      </c>
      <c r="N1280">
        <v>1</v>
      </c>
      <c r="O1280">
        <v>1</v>
      </c>
      <c r="P1280">
        <v>1</v>
      </c>
      <c r="Q1280">
        <v>1</v>
      </c>
      <c r="R1280">
        <v>1</v>
      </c>
      <c r="S1280">
        <v>1</v>
      </c>
      <c r="T1280">
        <v>1</v>
      </c>
      <c r="U1280">
        <v>1</v>
      </c>
      <c r="V1280">
        <v>1</v>
      </c>
      <c r="W1280">
        <v>1</v>
      </c>
      <c r="X1280">
        <v>1</v>
      </c>
      <c r="Y1280">
        <v>1</v>
      </c>
      <c r="Z1280">
        <v>1</v>
      </c>
      <c r="AA1280">
        <v>1</v>
      </c>
      <c r="AB1280">
        <v>1</v>
      </c>
      <c r="AC1280">
        <v>1</v>
      </c>
      <c r="AD1280">
        <v>1</v>
      </c>
      <c r="AE1280">
        <v>1</v>
      </c>
      <c r="AF1280">
        <v>1</v>
      </c>
      <c r="AG1280">
        <v>1</v>
      </c>
      <c r="AH1280">
        <v>1</v>
      </c>
      <c r="AI1280">
        <v>1</v>
      </c>
      <c r="AJ1280">
        <v>1</v>
      </c>
      <c r="AK1280">
        <v>1</v>
      </c>
      <c r="AL1280">
        <v>0</v>
      </c>
      <c r="AM1280" s="49" t="s">
        <v>201</v>
      </c>
      <c r="AN1280" s="49" t="s">
        <v>14</v>
      </c>
      <c r="AO1280" s="49" t="s">
        <v>485</v>
      </c>
      <c r="AP1280" s="49" t="s">
        <v>494</v>
      </c>
      <c r="AQ1280" s="49" t="s">
        <v>11</v>
      </c>
      <c r="AR1280" s="49" t="s">
        <v>487</v>
      </c>
      <c r="AS1280" s="49" t="s">
        <v>488</v>
      </c>
      <c r="AT1280" s="49" t="s">
        <v>489</v>
      </c>
    </row>
    <row r="1281" spans="1:46" x14ac:dyDescent="0.25">
      <c r="A1281">
        <v>8</v>
      </c>
      <c r="B1281" t="s">
        <v>198</v>
      </c>
      <c r="C1281" t="s">
        <v>198</v>
      </c>
      <c r="D1281" t="s">
        <v>199</v>
      </c>
      <c r="E1281" t="s">
        <v>622</v>
      </c>
      <c r="F1281" t="s">
        <v>623</v>
      </c>
      <c r="G1281">
        <v>1</v>
      </c>
      <c r="H1281">
        <v>1</v>
      </c>
      <c r="I1281">
        <v>1</v>
      </c>
      <c r="J1281">
        <v>1</v>
      </c>
      <c r="K1281">
        <v>1</v>
      </c>
      <c r="L1281">
        <v>1</v>
      </c>
      <c r="M1281">
        <v>1</v>
      </c>
      <c r="N1281">
        <v>1</v>
      </c>
      <c r="O1281">
        <v>1</v>
      </c>
      <c r="P1281">
        <v>1</v>
      </c>
      <c r="Q1281">
        <v>1</v>
      </c>
      <c r="R1281">
        <v>1</v>
      </c>
      <c r="S1281">
        <v>1</v>
      </c>
      <c r="T1281">
        <v>1</v>
      </c>
      <c r="U1281">
        <v>1</v>
      </c>
      <c r="V1281">
        <v>1</v>
      </c>
      <c r="W1281">
        <v>1</v>
      </c>
      <c r="X1281">
        <v>1</v>
      </c>
      <c r="Y1281">
        <v>1</v>
      </c>
      <c r="Z1281">
        <v>1</v>
      </c>
      <c r="AA1281">
        <v>1</v>
      </c>
      <c r="AB1281">
        <v>1</v>
      </c>
      <c r="AC1281">
        <v>1</v>
      </c>
      <c r="AD1281">
        <v>1</v>
      </c>
      <c r="AE1281">
        <v>1</v>
      </c>
      <c r="AF1281">
        <v>1</v>
      </c>
      <c r="AG1281">
        <v>1</v>
      </c>
      <c r="AH1281">
        <v>1</v>
      </c>
      <c r="AI1281">
        <v>1</v>
      </c>
      <c r="AJ1281">
        <v>1</v>
      </c>
      <c r="AK1281">
        <v>1</v>
      </c>
      <c r="AL1281">
        <v>0</v>
      </c>
      <c r="AM1281" s="49" t="s">
        <v>199</v>
      </c>
      <c r="AN1281" s="49" t="s">
        <v>14</v>
      </c>
      <c r="AO1281" s="49" t="s">
        <v>485</v>
      </c>
      <c r="AP1281" s="49" t="s">
        <v>494</v>
      </c>
      <c r="AQ1281" s="49" t="s">
        <v>11</v>
      </c>
      <c r="AR1281" s="49" t="s">
        <v>487</v>
      </c>
      <c r="AS1281" s="49" t="s">
        <v>488</v>
      </c>
      <c r="AT1281" s="49" t="s">
        <v>489</v>
      </c>
    </row>
    <row r="1282" spans="1:46" x14ac:dyDescent="0.25">
      <c r="A1282">
        <v>8</v>
      </c>
      <c r="B1282" t="s">
        <v>205</v>
      </c>
      <c r="C1282" t="s">
        <v>205</v>
      </c>
      <c r="D1282" t="s">
        <v>416</v>
      </c>
      <c r="E1282" t="s">
        <v>622</v>
      </c>
      <c r="F1282" t="s">
        <v>623</v>
      </c>
      <c r="G1282">
        <v>1</v>
      </c>
      <c r="H1282">
        <v>1</v>
      </c>
      <c r="I1282">
        <v>1</v>
      </c>
      <c r="J1282">
        <v>1</v>
      </c>
      <c r="K1282">
        <v>1</v>
      </c>
      <c r="L1282">
        <v>1</v>
      </c>
      <c r="M1282">
        <v>1</v>
      </c>
      <c r="N1282">
        <v>1</v>
      </c>
      <c r="O1282">
        <v>1</v>
      </c>
      <c r="P1282">
        <v>1</v>
      </c>
      <c r="Q1282">
        <v>1</v>
      </c>
      <c r="R1282">
        <v>1</v>
      </c>
      <c r="S1282">
        <v>1</v>
      </c>
      <c r="T1282">
        <v>1</v>
      </c>
      <c r="U1282">
        <v>1</v>
      </c>
      <c r="V1282">
        <v>1</v>
      </c>
      <c r="W1282">
        <v>1</v>
      </c>
      <c r="X1282">
        <v>1</v>
      </c>
      <c r="Y1282">
        <v>1</v>
      </c>
      <c r="Z1282">
        <v>1</v>
      </c>
      <c r="AA1282">
        <v>1</v>
      </c>
      <c r="AB1282">
        <v>1</v>
      </c>
      <c r="AC1282">
        <v>1</v>
      </c>
      <c r="AD1282">
        <v>1</v>
      </c>
      <c r="AE1282">
        <v>1</v>
      </c>
      <c r="AF1282">
        <v>1</v>
      </c>
      <c r="AG1282">
        <v>1</v>
      </c>
      <c r="AH1282">
        <v>1</v>
      </c>
      <c r="AI1282">
        <v>1</v>
      </c>
      <c r="AJ1282">
        <v>1</v>
      </c>
      <c r="AK1282">
        <v>1</v>
      </c>
      <c r="AL1282">
        <v>0</v>
      </c>
      <c r="AM1282" s="49" t="s">
        <v>416</v>
      </c>
      <c r="AN1282" s="49" t="s">
        <v>14</v>
      </c>
      <c r="AO1282" s="49" t="s">
        <v>485</v>
      </c>
      <c r="AP1282" s="49" t="s">
        <v>501</v>
      </c>
      <c r="AQ1282" s="49" t="s">
        <v>11</v>
      </c>
      <c r="AR1282" s="49" t="s">
        <v>495</v>
      </c>
      <c r="AS1282" s="49" t="s">
        <v>496</v>
      </c>
      <c r="AT1282" s="49" t="s">
        <v>497</v>
      </c>
    </row>
    <row r="1283" spans="1:46" x14ac:dyDescent="0.25">
      <c r="A1283">
        <v>8</v>
      </c>
      <c r="B1283" t="s">
        <v>202</v>
      </c>
      <c r="C1283" t="s">
        <v>202</v>
      </c>
      <c r="D1283" t="s">
        <v>203</v>
      </c>
      <c r="E1283" t="s">
        <v>622</v>
      </c>
      <c r="F1283" t="s">
        <v>623</v>
      </c>
      <c r="G1283">
        <v>1</v>
      </c>
      <c r="H1283">
        <v>1</v>
      </c>
      <c r="I1283">
        <v>1</v>
      </c>
      <c r="J1283">
        <v>1</v>
      </c>
      <c r="K1283">
        <v>1</v>
      </c>
      <c r="L1283">
        <v>1</v>
      </c>
      <c r="M1283">
        <v>1</v>
      </c>
      <c r="N1283">
        <v>1</v>
      </c>
      <c r="O1283">
        <v>1</v>
      </c>
      <c r="P1283">
        <v>1</v>
      </c>
      <c r="Q1283">
        <v>1</v>
      </c>
      <c r="R1283">
        <v>1</v>
      </c>
      <c r="S1283">
        <v>1</v>
      </c>
      <c r="T1283">
        <v>1</v>
      </c>
      <c r="U1283">
        <v>1</v>
      </c>
      <c r="V1283">
        <v>1</v>
      </c>
      <c r="W1283">
        <v>1</v>
      </c>
      <c r="X1283">
        <v>1</v>
      </c>
      <c r="Y1283">
        <v>1</v>
      </c>
      <c r="Z1283">
        <v>1</v>
      </c>
      <c r="AA1283">
        <v>1</v>
      </c>
      <c r="AB1283">
        <v>1</v>
      </c>
      <c r="AC1283">
        <v>1</v>
      </c>
      <c r="AD1283">
        <v>1</v>
      </c>
      <c r="AE1283">
        <v>1</v>
      </c>
      <c r="AF1283">
        <v>1</v>
      </c>
      <c r="AG1283">
        <v>1</v>
      </c>
      <c r="AH1283">
        <v>1</v>
      </c>
      <c r="AI1283">
        <v>1</v>
      </c>
      <c r="AJ1283">
        <v>1</v>
      </c>
      <c r="AK1283">
        <v>1</v>
      </c>
      <c r="AL1283">
        <v>1</v>
      </c>
      <c r="AM1283" s="49" t="s">
        <v>203</v>
      </c>
      <c r="AN1283" s="49" t="s">
        <v>14</v>
      </c>
      <c r="AO1283" s="49" t="s">
        <v>500</v>
      </c>
      <c r="AP1283" s="49" t="s">
        <v>505</v>
      </c>
      <c r="AQ1283" s="49" t="s">
        <v>13</v>
      </c>
      <c r="AR1283" s="49" t="s">
        <v>487</v>
      </c>
      <c r="AS1283" s="49" t="s">
        <v>488</v>
      </c>
      <c r="AT1283" s="49" t="s">
        <v>489</v>
      </c>
    </row>
    <row r="1284" spans="1:46" x14ac:dyDescent="0.25">
      <c r="A1284">
        <v>8</v>
      </c>
      <c r="B1284" t="s">
        <v>204</v>
      </c>
      <c r="C1284" t="s">
        <v>204</v>
      </c>
      <c r="D1284" t="s">
        <v>553</v>
      </c>
      <c r="E1284" t="s">
        <v>622</v>
      </c>
      <c r="F1284" t="s">
        <v>623</v>
      </c>
      <c r="G1284">
        <v>1</v>
      </c>
      <c r="H1284">
        <v>1</v>
      </c>
      <c r="I1284">
        <v>1</v>
      </c>
      <c r="J1284">
        <v>1</v>
      </c>
      <c r="K1284">
        <v>1</v>
      </c>
      <c r="L1284">
        <v>1</v>
      </c>
      <c r="M1284">
        <v>1</v>
      </c>
      <c r="N1284">
        <v>1</v>
      </c>
      <c r="O1284">
        <v>1</v>
      </c>
      <c r="P1284">
        <v>1</v>
      </c>
      <c r="Q1284">
        <v>1</v>
      </c>
      <c r="R1284">
        <v>1</v>
      </c>
      <c r="S1284">
        <v>1</v>
      </c>
      <c r="T1284">
        <v>1</v>
      </c>
      <c r="U1284">
        <v>1</v>
      </c>
      <c r="V1284">
        <v>1</v>
      </c>
      <c r="W1284">
        <v>1</v>
      </c>
      <c r="X1284">
        <v>1</v>
      </c>
      <c r="Y1284">
        <v>1</v>
      </c>
      <c r="Z1284">
        <v>1</v>
      </c>
      <c r="AA1284">
        <v>1</v>
      </c>
      <c r="AB1284">
        <v>1</v>
      </c>
      <c r="AC1284">
        <v>1</v>
      </c>
      <c r="AD1284">
        <v>1</v>
      </c>
      <c r="AE1284">
        <v>1</v>
      </c>
      <c r="AF1284">
        <v>1</v>
      </c>
      <c r="AG1284">
        <v>1</v>
      </c>
      <c r="AH1284">
        <v>1</v>
      </c>
      <c r="AI1284">
        <v>1</v>
      </c>
      <c r="AJ1284">
        <v>1</v>
      </c>
      <c r="AK1284">
        <v>1</v>
      </c>
      <c r="AL1284">
        <v>0</v>
      </c>
      <c r="AM1284" s="49" t="s">
        <v>415</v>
      </c>
      <c r="AN1284" s="49" t="s">
        <v>14</v>
      </c>
      <c r="AO1284" s="49" t="s">
        <v>485</v>
      </c>
      <c r="AP1284" s="49" t="s">
        <v>494</v>
      </c>
      <c r="AQ1284" s="49" t="s">
        <v>11</v>
      </c>
      <c r="AR1284" s="49" t="s">
        <v>487</v>
      </c>
      <c r="AS1284" s="49" t="s">
        <v>496</v>
      </c>
      <c r="AT1284" s="49" t="s">
        <v>497</v>
      </c>
    </row>
    <row r="1285" spans="1:46" x14ac:dyDescent="0.25">
      <c r="A1285">
        <v>8</v>
      </c>
      <c r="B1285" t="s">
        <v>208</v>
      </c>
      <c r="C1285" t="s">
        <v>208</v>
      </c>
      <c r="D1285" t="s">
        <v>209</v>
      </c>
      <c r="E1285" t="s">
        <v>622</v>
      </c>
      <c r="F1285" t="s">
        <v>623</v>
      </c>
      <c r="G1285">
        <v>1</v>
      </c>
      <c r="H1285">
        <v>1</v>
      </c>
      <c r="I1285">
        <v>1</v>
      </c>
      <c r="J1285">
        <v>1</v>
      </c>
      <c r="K1285">
        <v>1</v>
      </c>
      <c r="L1285">
        <v>1</v>
      </c>
      <c r="M1285">
        <v>1</v>
      </c>
      <c r="N1285">
        <v>1</v>
      </c>
      <c r="O1285">
        <v>1</v>
      </c>
      <c r="P1285">
        <v>1</v>
      </c>
      <c r="Q1285">
        <v>1</v>
      </c>
      <c r="R1285">
        <v>1</v>
      </c>
      <c r="S1285">
        <v>1</v>
      </c>
      <c r="T1285">
        <v>1</v>
      </c>
      <c r="U1285">
        <v>1</v>
      </c>
      <c r="V1285">
        <v>1</v>
      </c>
      <c r="W1285">
        <v>1</v>
      </c>
      <c r="X1285">
        <v>1</v>
      </c>
      <c r="Y1285">
        <v>1</v>
      </c>
      <c r="Z1285">
        <v>1</v>
      </c>
      <c r="AA1285">
        <v>1</v>
      </c>
      <c r="AB1285">
        <v>1</v>
      </c>
      <c r="AC1285">
        <v>1</v>
      </c>
      <c r="AD1285">
        <v>1</v>
      </c>
      <c r="AE1285">
        <v>1</v>
      </c>
      <c r="AF1285">
        <v>1</v>
      </c>
      <c r="AG1285">
        <v>1</v>
      </c>
      <c r="AH1285">
        <v>1</v>
      </c>
      <c r="AI1285">
        <v>1</v>
      </c>
      <c r="AJ1285">
        <v>1</v>
      </c>
      <c r="AK1285">
        <v>1</v>
      </c>
      <c r="AL1285">
        <v>1</v>
      </c>
      <c r="AM1285" s="49" t="s">
        <v>209</v>
      </c>
      <c r="AN1285" s="49" t="s">
        <v>14</v>
      </c>
      <c r="AO1285" s="49" t="s">
        <v>485</v>
      </c>
      <c r="AP1285" s="49" t="s">
        <v>505</v>
      </c>
      <c r="AQ1285" s="49" t="s">
        <v>13</v>
      </c>
      <c r="AR1285" s="49" t="s">
        <v>487</v>
      </c>
      <c r="AS1285" s="49" t="s">
        <v>488</v>
      </c>
      <c r="AT1285" s="49" t="s">
        <v>489</v>
      </c>
    </row>
    <row r="1286" spans="1:46" x14ac:dyDescent="0.25">
      <c r="A1286">
        <v>8</v>
      </c>
      <c r="B1286" t="s">
        <v>210</v>
      </c>
      <c r="C1286" t="s">
        <v>210</v>
      </c>
      <c r="D1286" t="s">
        <v>211</v>
      </c>
      <c r="E1286" t="s">
        <v>622</v>
      </c>
      <c r="F1286" t="s">
        <v>623</v>
      </c>
      <c r="G1286">
        <v>1</v>
      </c>
      <c r="H1286">
        <v>1</v>
      </c>
      <c r="I1286">
        <v>1</v>
      </c>
      <c r="J1286">
        <v>1</v>
      </c>
      <c r="K1286">
        <v>1</v>
      </c>
      <c r="L1286">
        <v>1</v>
      </c>
      <c r="M1286">
        <v>1</v>
      </c>
      <c r="N1286">
        <v>1</v>
      </c>
      <c r="O1286">
        <v>1</v>
      </c>
      <c r="P1286">
        <v>1</v>
      </c>
      <c r="Q1286">
        <v>1</v>
      </c>
      <c r="R1286">
        <v>1</v>
      </c>
      <c r="S1286">
        <v>1</v>
      </c>
      <c r="T1286">
        <v>1</v>
      </c>
      <c r="U1286">
        <v>1</v>
      </c>
      <c r="V1286">
        <v>1</v>
      </c>
      <c r="W1286">
        <v>1</v>
      </c>
      <c r="X1286">
        <v>1</v>
      </c>
      <c r="Y1286">
        <v>1</v>
      </c>
      <c r="Z1286">
        <v>1</v>
      </c>
      <c r="AA1286">
        <v>1</v>
      </c>
      <c r="AB1286">
        <v>1</v>
      </c>
      <c r="AC1286">
        <v>1</v>
      </c>
      <c r="AD1286">
        <v>1</v>
      </c>
      <c r="AE1286">
        <v>1</v>
      </c>
      <c r="AF1286">
        <v>1</v>
      </c>
      <c r="AG1286">
        <v>1</v>
      </c>
      <c r="AH1286">
        <v>1</v>
      </c>
      <c r="AI1286">
        <v>1</v>
      </c>
      <c r="AJ1286">
        <v>1</v>
      </c>
      <c r="AK1286">
        <v>1</v>
      </c>
      <c r="AL1286">
        <v>1</v>
      </c>
      <c r="AM1286" s="49" t="s">
        <v>211</v>
      </c>
      <c r="AN1286" s="49" t="s">
        <v>14</v>
      </c>
      <c r="AO1286" s="49" t="s">
        <v>500</v>
      </c>
      <c r="AP1286" s="49" t="s">
        <v>505</v>
      </c>
      <c r="AQ1286" s="49" t="s">
        <v>13</v>
      </c>
      <c r="AR1286" s="49" t="s">
        <v>487</v>
      </c>
      <c r="AS1286" s="49" t="s">
        <v>488</v>
      </c>
      <c r="AT1286" s="49" t="s">
        <v>489</v>
      </c>
    </row>
    <row r="1287" spans="1:46" x14ac:dyDescent="0.25">
      <c r="A1287">
        <v>8</v>
      </c>
      <c r="B1287" t="s">
        <v>212</v>
      </c>
      <c r="C1287" t="s">
        <v>212</v>
      </c>
      <c r="D1287" t="s">
        <v>213</v>
      </c>
      <c r="E1287" t="s">
        <v>622</v>
      </c>
      <c r="F1287" t="s">
        <v>623</v>
      </c>
      <c r="G1287">
        <v>1</v>
      </c>
      <c r="H1287">
        <v>1</v>
      </c>
      <c r="I1287">
        <v>1</v>
      </c>
      <c r="J1287">
        <v>1</v>
      </c>
      <c r="K1287">
        <v>1</v>
      </c>
      <c r="L1287">
        <v>1</v>
      </c>
      <c r="M1287">
        <v>1</v>
      </c>
      <c r="N1287">
        <v>1</v>
      </c>
      <c r="O1287">
        <v>1</v>
      </c>
      <c r="P1287">
        <v>1</v>
      </c>
      <c r="Q1287">
        <v>1</v>
      </c>
      <c r="R1287">
        <v>1</v>
      </c>
      <c r="S1287">
        <v>1</v>
      </c>
      <c r="T1287">
        <v>1</v>
      </c>
      <c r="U1287">
        <v>1</v>
      </c>
      <c r="V1287">
        <v>1</v>
      </c>
      <c r="W1287">
        <v>1</v>
      </c>
      <c r="X1287">
        <v>1</v>
      </c>
      <c r="Y1287">
        <v>1</v>
      </c>
      <c r="Z1287">
        <v>1</v>
      </c>
      <c r="AA1287">
        <v>1</v>
      </c>
      <c r="AB1287">
        <v>1</v>
      </c>
      <c r="AC1287">
        <v>1</v>
      </c>
      <c r="AD1287">
        <v>1</v>
      </c>
      <c r="AE1287">
        <v>1</v>
      </c>
      <c r="AF1287">
        <v>1</v>
      </c>
      <c r="AG1287">
        <v>1</v>
      </c>
      <c r="AH1287">
        <v>1</v>
      </c>
      <c r="AI1287">
        <v>1</v>
      </c>
      <c r="AJ1287">
        <v>1</v>
      </c>
      <c r="AK1287">
        <v>1</v>
      </c>
      <c r="AL1287">
        <v>0</v>
      </c>
      <c r="AM1287" s="49" t="s">
        <v>213</v>
      </c>
      <c r="AN1287" s="49" t="s">
        <v>14</v>
      </c>
      <c r="AO1287" s="49" t="s">
        <v>507</v>
      </c>
      <c r="AP1287" s="49" t="s">
        <v>501</v>
      </c>
      <c r="AQ1287" s="49" t="s">
        <v>10</v>
      </c>
      <c r="AR1287" s="49" t="s">
        <v>487</v>
      </c>
      <c r="AS1287" s="49" t="s">
        <v>488</v>
      </c>
      <c r="AT1287" s="49" t="s">
        <v>489</v>
      </c>
    </row>
    <row r="1288" spans="1:46" x14ac:dyDescent="0.25">
      <c r="A1288">
        <v>8</v>
      </c>
      <c r="B1288" t="s">
        <v>216</v>
      </c>
      <c r="C1288" t="s">
        <v>216</v>
      </c>
      <c r="D1288" t="s">
        <v>217</v>
      </c>
      <c r="E1288" t="s">
        <v>622</v>
      </c>
      <c r="F1288" t="s">
        <v>623</v>
      </c>
      <c r="G1288">
        <v>1</v>
      </c>
      <c r="H1288">
        <v>1</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1</v>
      </c>
      <c r="AB1288">
        <v>1</v>
      </c>
      <c r="AC1288">
        <v>1</v>
      </c>
      <c r="AD1288">
        <v>1</v>
      </c>
      <c r="AE1288">
        <v>1</v>
      </c>
      <c r="AF1288">
        <v>1</v>
      </c>
      <c r="AG1288">
        <v>1</v>
      </c>
      <c r="AH1288">
        <v>1</v>
      </c>
      <c r="AI1288">
        <v>1</v>
      </c>
      <c r="AJ1288">
        <v>1</v>
      </c>
      <c r="AK1288">
        <v>1</v>
      </c>
      <c r="AL1288">
        <v>1</v>
      </c>
      <c r="AM1288" s="49" t="s">
        <v>217</v>
      </c>
      <c r="AN1288" s="49" t="s">
        <v>14</v>
      </c>
      <c r="AO1288" s="49" t="s">
        <v>485</v>
      </c>
      <c r="AP1288" s="49" t="s">
        <v>505</v>
      </c>
      <c r="AQ1288" s="49" t="s">
        <v>13</v>
      </c>
      <c r="AR1288" s="49" t="s">
        <v>487</v>
      </c>
      <c r="AS1288" s="49" t="s">
        <v>488</v>
      </c>
      <c r="AT1288" s="49" t="s">
        <v>489</v>
      </c>
    </row>
    <row r="1289" spans="1:46" x14ac:dyDescent="0.25">
      <c r="A1289">
        <v>8</v>
      </c>
      <c r="B1289" t="s">
        <v>214</v>
      </c>
      <c r="C1289" t="s">
        <v>214</v>
      </c>
      <c r="D1289" t="s">
        <v>215</v>
      </c>
      <c r="E1289" t="s">
        <v>622</v>
      </c>
      <c r="F1289" t="s">
        <v>623</v>
      </c>
      <c r="G1289">
        <v>1</v>
      </c>
      <c r="H1289">
        <v>1</v>
      </c>
      <c r="I1289">
        <v>1</v>
      </c>
      <c r="J1289">
        <v>1</v>
      </c>
      <c r="K1289">
        <v>1</v>
      </c>
      <c r="L1289">
        <v>1</v>
      </c>
      <c r="M1289">
        <v>1</v>
      </c>
      <c r="N1289">
        <v>1</v>
      </c>
      <c r="O1289">
        <v>1</v>
      </c>
      <c r="P1289">
        <v>1</v>
      </c>
      <c r="Q1289">
        <v>1</v>
      </c>
      <c r="R1289">
        <v>1</v>
      </c>
      <c r="S1289">
        <v>1</v>
      </c>
      <c r="T1289">
        <v>1</v>
      </c>
      <c r="U1289">
        <v>1</v>
      </c>
      <c r="V1289">
        <v>1</v>
      </c>
      <c r="W1289">
        <v>1</v>
      </c>
      <c r="X1289">
        <v>1</v>
      </c>
      <c r="Y1289">
        <v>1</v>
      </c>
      <c r="Z1289">
        <v>1</v>
      </c>
      <c r="AA1289">
        <v>1</v>
      </c>
      <c r="AB1289">
        <v>1</v>
      </c>
      <c r="AC1289">
        <v>1</v>
      </c>
      <c r="AD1289">
        <v>1</v>
      </c>
      <c r="AE1289">
        <v>1</v>
      </c>
      <c r="AF1289">
        <v>1</v>
      </c>
      <c r="AG1289">
        <v>1</v>
      </c>
      <c r="AH1289">
        <v>1</v>
      </c>
      <c r="AI1289">
        <v>1</v>
      </c>
      <c r="AJ1289">
        <v>1</v>
      </c>
      <c r="AK1289">
        <v>1</v>
      </c>
      <c r="AL1289">
        <v>0</v>
      </c>
      <c r="AM1289" s="49" t="s">
        <v>215</v>
      </c>
      <c r="AN1289" s="49" t="s">
        <v>14</v>
      </c>
      <c r="AO1289" s="49" t="s">
        <v>485</v>
      </c>
      <c r="AP1289" s="49" t="s">
        <v>501</v>
      </c>
      <c r="AQ1289" s="49" t="s">
        <v>11</v>
      </c>
      <c r="AR1289" s="49" t="s">
        <v>487</v>
      </c>
      <c r="AS1289" s="49" t="s">
        <v>488</v>
      </c>
      <c r="AT1289" s="49" t="s">
        <v>489</v>
      </c>
    </row>
    <row r="1290" spans="1:46" x14ac:dyDescent="0.25">
      <c r="A1290">
        <v>8</v>
      </c>
      <c r="B1290" t="s">
        <v>218</v>
      </c>
      <c r="C1290" t="s">
        <v>218</v>
      </c>
      <c r="D1290" t="s">
        <v>417</v>
      </c>
      <c r="E1290" t="s">
        <v>622</v>
      </c>
      <c r="F1290" t="s">
        <v>623</v>
      </c>
      <c r="G1290">
        <v>1</v>
      </c>
      <c r="H1290">
        <v>1</v>
      </c>
      <c r="I1290">
        <v>1</v>
      </c>
      <c r="J1290">
        <v>1</v>
      </c>
      <c r="K1290">
        <v>1</v>
      </c>
      <c r="L1290">
        <v>1</v>
      </c>
      <c r="M1290">
        <v>1</v>
      </c>
      <c r="N1290">
        <v>1</v>
      </c>
      <c r="O1290">
        <v>1</v>
      </c>
      <c r="P1290">
        <v>1</v>
      </c>
      <c r="Q1290">
        <v>1</v>
      </c>
      <c r="R1290">
        <v>1</v>
      </c>
      <c r="S1290">
        <v>1</v>
      </c>
      <c r="T1290">
        <v>1</v>
      </c>
      <c r="U1290">
        <v>1</v>
      </c>
      <c r="V1290">
        <v>1</v>
      </c>
      <c r="W1290">
        <v>1</v>
      </c>
      <c r="X1290">
        <v>1</v>
      </c>
      <c r="Y1290">
        <v>1</v>
      </c>
      <c r="Z1290">
        <v>1</v>
      </c>
      <c r="AA1290">
        <v>1</v>
      </c>
      <c r="AB1290">
        <v>1</v>
      </c>
      <c r="AC1290">
        <v>1</v>
      </c>
      <c r="AD1290">
        <v>1</v>
      </c>
      <c r="AE1290">
        <v>1</v>
      </c>
      <c r="AF1290">
        <v>1</v>
      </c>
      <c r="AG1290">
        <v>1</v>
      </c>
      <c r="AH1290">
        <v>1</v>
      </c>
      <c r="AI1290">
        <v>1</v>
      </c>
      <c r="AJ1290">
        <v>1</v>
      </c>
      <c r="AK1290">
        <v>1</v>
      </c>
      <c r="AL1290">
        <v>0</v>
      </c>
      <c r="AM1290" s="49" t="s">
        <v>417</v>
      </c>
      <c r="AN1290" s="49" t="s">
        <v>14</v>
      </c>
      <c r="AO1290" s="49" t="s">
        <v>500</v>
      </c>
      <c r="AP1290" s="49" t="s">
        <v>501</v>
      </c>
      <c r="AQ1290" s="49" t="s">
        <v>502</v>
      </c>
      <c r="AR1290" s="49" t="s">
        <v>495</v>
      </c>
      <c r="AS1290" s="49" t="s">
        <v>496</v>
      </c>
      <c r="AT1290" s="49" t="s">
        <v>497</v>
      </c>
    </row>
    <row r="1291" spans="1:46" x14ac:dyDescent="0.25">
      <c r="A1291">
        <v>8</v>
      </c>
      <c r="B1291" t="s">
        <v>219</v>
      </c>
      <c r="C1291" t="s">
        <v>219</v>
      </c>
      <c r="D1291" t="s">
        <v>220</v>
      </c>
      <c r="E1291" t="s">
        <v>622</v>
      </c>
      <c r="F1291" t="s">
        <v>623</v>
      </c>
      <c r="G1291">
        <v>1</v>
      </c>
      <c r="H1291">
        <v>1</v>
      </c>
      <c r="I1291">
        <v>1</v>
      </c>
      <c r="J1291">
        <v>1</v>
      </c>
      <c r="K1291">
        <v>1</v>
      </c>
      <c r="L1291">
        <v>1</v>
      </c>
      <c r="M1291">
        <v>1</v>
      </c>
      <c r="N1291">
        <v>1</v>
      </c>
      <c r="O1291">
        <v>1</v>
      </c>
      <c r="P1291">
        <v>1</v>
      </c>
      <c r="Q1291">
        <v>1</v>
      </c>
      <c r="R1291">
        <v>1</v>
      </c>
      <c r="S1291">
        <v>1</v>
      </c>
      <c r="T1291">
        <v>1</v>
      </c>
      <c r="U1291">
        <v>1</v>
      </c>
      <c r="V1291">
        <v>1</v>
      </c>
      <c r="W1291">
        <v>1</v>
      </c>
      <c r="X1291">
        <v>1</v>
      </c>
      <c r="Y1291">
        <v>1</v>
      </c>
      <c r="Z1291">
        <v>1</v>
      </c>
      <c r="AA1291">
        <v>1</v>
      </c>
      <c r="AB1291">
        <v>1</v>
      </c>
      <c r="AC1291">
        <v>1</v>
      </c>
      <c r="AD1291">
        <v>1</v>
      </c>
      <c r="AE1291">
        <v>1</v>
      </c>
      <c r="AF1291">
        <v>1</v>
      </c>
      <c r="AG1291">
        <v>1</v>
      </c>
      <c r="AH1291">
        <v>1</v>
      </c>
      <c r="AI1291">
        <v>1</v>
      </c>
      <c r="AJ1291">
        <v>1</v>
      </c>
      <c r="AK1291">
        <v>1</v>
      </c>
      <c r="AL1291">
        <v>0</v>
      </c>
      <c r="AM1291" s="49" t="s">
        <v>220</v>
      </c>
      <c r="AN1291" s="49" t="s">
        <v>6</v>
      </c>
      <c r="AO1291" s="49" t="s">
        <v>9</v>
      </c>
      <c r="AP1291" s="49" t="s">
        <v>494</v>
      </c>
      <c r="AQ1291" s="49" t="s">
        <v>9</v>
      </c>
      <c r="AR1291" s="49" t="s">
        <v>487</v>
      </c>
      <c r="AS1291" s="49" t="s">
        <v>488</v>
      </c>
      <c r="AT1291" s="49" t="s">
        <v>489</v>
      </c>
    </row>
    <row r="1292" spans="1:46" x14ac:dyDescent="0.25">
      <c r="A1292">
        <v>8</v>
      </c>
      <c r="B1292" t="s">
        <v>355</v>
      </c>
      <c r="C1292" t="s">
        <v>355</v>
      </c>
      <c r="D1292" t="s">
        <v>554</v>
      </c>
      <c r="E1292" t="s">
        <v>622</v>
      </c>
      <c r="F1292" t="s">
        <v>623</v>
      </c>
      <c r="G1292">
        <v>1</v>
      </c>
      <c r="H1292">
        <v>1</v>
      </c>
      <c r="I1292">
        <v>1</v>
      </c>
      <c r="J1292">
        <v>1</v>
      </c>
      <c r="K1292">
        <v>1</v>
      </c>
      <c r="L1292">
        <v>1</v>
      </c>
      <c r="M1292">
        <v>1</v>
      </c>
      <c r="N1292">
        <v>1</v>
      </c>
      <c r="O1292">
        <v>1</v>
      </c>
      <c r="P1292">
        <v>1</v>
      </c>
      <c r="Q1292">
        <v>1</v>
      </c>
      <c r="R1292">
        <v>1</v>
      </c>
      <c r="S1292">
        <v>1</v>
      </c>
      <c r="T1292">
        <v>1</v>
      </c>
      <c r="U1292">
        <v>1</v>
      </c>
      <c r="V1292">
        <v>1</v>
      </c>
      <c r="W1292">
        <v>1</v>
      </c>
      <c r="X1292">
        <v>1</v>
      </c>
      <c r="Y1292">
        <v>1</v>
      </c>
      <c r="Z1292">
        <v>1</v>
      </c>
      <c r="AA1292">
        <v>1</v>
      </c>
      <c r="AB1292">
        <v>1</v>
      </c>
      <c r="AC1292">
        <v>1</v>
      </c>
      <c r="AD1292">
        <v>1</v>
      </c>
      <c r="AE1292">
        <v>1</v>
      </c>
      <c r="AF1292">
        <v>1</v>
      </c>
      <c r="AG1292">
        <v>1</v>
      </c>
      <c r="AH1292">
        <v>1</v>
      </c>
      <c r="AI1292">
        <v>1</v>
      </c>
      <c r="AJ1292">
        <v>1</v>
      </c>
      <c r="AK1292">
        <v>1</v>
      </c>
      <c r="AL1292">
        <v>0</v>
      </c>
      <c r="AM1292" s="49" t="s">
        <v>356</v>
      </c>
      <c r="AN1292" s="49" t="s">
        <v>4</v>
      </c>
      <c r="AO1292" s="49" t="s">
        <v>9</v>
      </c>
      <c r="AP1292" s="49" t="s">
        <v>494</v>
      </c>
      <c r="AQ1292" s="49" t="s">
        <v>9</v>
      </c>
      <c r="AR1292" s="49" t="s">
        <v>487</v>
      </c>
      <c r="AS1292" s="49" t="s">
        <v>488</v>
      </c>
      <c r="AT1292" s="49" t="s">
        <v>489</v>
      </c>
    </row>
    <row r="1293" spans="1:46" x14ac:dyDescent="0.25">
      <c r="A1293">
        <v>8</v>
      </c>
      <c r="B1293" t="s">
        <v>229</v>
      </c>
      <c r="C1293" t="s">
        <v>229</v>
      </c>
      <c r="D1293" t="s">
        <v>230</v>
      </c>
      <c r="E1293" t="s">
        <v>622</v>
      </c>
      <c r="F1293" t="s">
        <v>623</v>
      </c>
      <c r="G1293">
        <v>1</v>
      </c>
      <c r="H1293">
        <v>1</v>
      </c>
      <c r="I1293">
        <v>1</v>
      </c>
      <c r="J1293">
        <v>1</v>
      </c>
      <c r="K1293">
        <v>1</v>
      </c>
      <c r="L1293">
        <v>1</v>
      </c>
      <c r="M1293">
        <v>1</v>
      </c>
      <c r="N1293">
        <v>1</v>
      </c>
      <c r="O1293">
        <v>1</v>
      </c>
      <c r="P1293">
        <v>1</v>
      </c>
      <c r="Q1293">
        <v>1</v>
      </c>
      <c r="R1293">
        <v>1</v>
      </c>
      <c r="S1293">
        <v>1</v>
      </c>
      <c r="T1293">
        <v>1</v>
      </c>
      <c r="U1293">
        <v>1</v>
      </c>
      <c r="V1293">
        <v>1</v>
      </c>
      <c r="W1293">
        <v>1</v>
      </c>
      <c r="X1293">
        <v>1</v>
      </c>
      <c r="Y1293">
        <v>1</v>
      </c>
      <c r="Z1293">
        <v>1</v>
      </c>
      <c r="AA1293">
        <v>1</v>
      </c>
      <c r="AB1293">
        <v>1</v>
      </c>
      <c r="AC1293">
        <v>1</v>
      </c>
      <c r="AD1293">
        <v>1</v>
      </c>
      <c r="AE1293">
        <v>1</v>
      </c>
      <c r="AF1293">
        <v>1</v>
      </c>
      <c r="AG1293">
        <v>1</v>
      </c>
      <c r="AH1293">
        <v>1</v>
      </c>
      <c r="AI1293">
        <v>1</v>
      </c>
      <c r="AJ1293">
        <v>1</v>
      </c>
      <c r="AK1293">
        <v>1</v>
      </c>
      <c r="AL1293">
        <v>1</v>
      </c>
      <c r="AM1293" s="49" t="s">
        <v>230</v>
      </c>
      <c r="AN1293" s="49" t="s">
        <v>14</v>
      </c>
      <c r="AO1293" s="49" t="s">
        <v>485</v>
      </c>
      <c r="AP1293" s="49" t="s">
        <v>505</v>
      </c>
      <c r="AQ1293" s="49" t="s">
        <v>13</v>
      </c>
      <c r="AR1293" s="49" t="s">
        <v>487</v>
      </c>
      <c r="AS1293" s="49" t="s">
        <v>488</v>
      </c>
      <c r="AT1293" s="49" t="s">
        <v>489</v>
      </c>
    </row>
    <row r="1294" spans="1:46" x14ac:dyDescent="0.25">
      <c r="A1294">
        <v>8</v>
      </c>
      <c r="B1294" t="s">
        <v>555</v>
      </c>
      <c r="C1294" t="s">
        <v>556</v>
      </c>
      <c r="D1294" t="s">
        <v>557</v>
      </c>
      <c r="E1294" t="s">
        <v>622</v>
      </c>
      <c r="F1294" t="s">
        <v>623</v>
      </c>
      <c r="G1294">
        <v>0</v>
      </c>
      <c r="H1294">
        <v>0</v>
      </c>
      <c r="I1294">
        <v>0</v>
      </c>
      <c r="J1294">
        <v>0</v>
      </c>
      <c r="K1294">
        <v>0</v>
      </c>
      <c r="L1294">
        <v>0</v>
      </c>
      <c r="M1294">
        <v>0</v>
      </c>
      <c r="N1294">
        <v>0</v>
      </c>
      <c r="O1294">
        <v>0</v>
      </c>
      <c r="P1294">
        <v>0</v>
      </c>
      <c r="Q1294">
        <v>1</v>
      </c>
      <c r="R1294">
        <v>1</v>
      </c>
      <c r="S1294">
        <v>1</v>
      </c>
      <c r="T1294">
        <v>1</v>
      </c>
      <c r="U1294">
        <v>1</v>
      </c>
      <c r="V1294">
        <v>1</v>
      </c>
      <c r="W1294">
        <v>1</v>
      </c>
      <c r="X1294">
        <v>1</v>
      </c>
      <c r="Y1294">
        <v>1</v>
      </c>
      <c r="Z1294">
        <v>1</v>
      </c>
      <c r="AA1294">
        <v>1</v>
      </c>
      <c r="AB1294">
        <v>1</v>
      </c>
      <c r="AC1294">
        <v>1</v>
      </c>
      <c r="AD1294">
        <v>1</v>
      </c>
      <c r="AE1294">
        <v>1</v>
      </c>
      <c r="AF1294">
        <v>1</v>
      </c>
      <c r="AG1294">
        <v>1</v>
      </c>
      <c r="AH1294">
        <v>1</v>
      </c>
      <c r="AI1294">
        <v>1</v>
      </c>
      <c r="AJ1294">
        <v>1</v>
      </c>
      <c r="AK1294">
        <v>1</v>
      </c>
      <c r="AL1294">
        <v>1</v>
      </c>
      <c r="AM1294" s="49" t="e">
        <v>#N/A</v>
      </c>
      <c r="AN1294" s="49" t="e">
        <v>#N/A</v>
      </c>
      <c r="AO1294" s="49" t="e">
        <v>#N/A</v>
      </c>
      <c r="AP1294" s="49" t="e">
        <v>#N/A</v>
      </c>
      <c r="AQ1294" s="49" t="e">
        <v>#N/A</v>
      </c>
      <c r="AR1294" s="49" t="e">
        <v>#N/A</v>
      </c>
      <c r="AS1294" s="49" t="e">
        <v>#N/A</v>
      </c>
      <c r="AT1294" s="49" t="e">
        <v>#N/A</v>
      </c>
    </row>
    <row r="1295" spans="1:46" x14ac:dyDescent="0.25">
      <c r="A1295">
        <v>8</v>
      </c>
      <c r="B1295" t="s">
        <v>231</v>
      </c>
      <c r="C1295" t="s">
        <v>231</v>
      </c>
      <c r="D1295" t="s">
        <v>418</v>
      </c>
      <c r="E1295" t="s">
        <v>622</v>
      </c>
      <c r="F1295" t="s">
        <v>623</v>
      </c>
      <c r="G1295">
        <v>1</v>
      </c>
      <c r="H1295">
        <v>1</v>
      </c>
      <c r="I1295">
        <v>1</v>
      </c>
      <c r="J1295">
        <v>1</v>
      </c>
      <c r="K1295">
        <v>1</v>
      </c>
      <c r="L1295">
        <v>1</v>
      </c>
      <c r="M1295">
        <v>1</v>
      </c>
      <c r="N1295">
        <v>1</v>
      </c>
      <c r="O1295">
        <v>1</v>
      </c>
      <c r="P1295">
        <v>1</v>
      </c>
      <c r="Q1295">
        <v>1</v>
      </c>
      <c r="R1295">
        <v>1</v>
      </c>
      <c r="S1295">
        <v>1</v>
      </c>
      <c r="T1295">
        <v>1</v>
      </c>
      <c r="U1295">
        <v>1</v>
      </c>
      <c r="V1295">
        <v>1</v>
      </c>
      <c r="W1295">
        <v>1</v>
      </c>
      <c r="X1295">
        <v>1</v>
      </c>
      <c r="Y1295">
        <v>1</v>
      </c>
      <c r="Z1295">
        <v>1</v>
      </c>
      <c r="AA1295">
        <v>1</v>
      </c>
      <c r="AB1295">
        <v>1</v>
      </c>
      <c r="AC1295">
        <v>1</v>
      </c>
      <c r="AD1295">
        <v>1</v>
      </c>
      <c r="AE1295">
        <v>1</v>
      </c>
      <c r="AF1295">
        <v>1</v>
      </c>
      <c r="AG1295">
        <v>1</v>
      </c>
      <c r="AH1295">
        <v>1</v>
      </c>
      <c r="AI1295">
        <v>1</v>
      </c>
      <c r="AJ1295">
        <v>1</v>
      </c>
      <c r="AK1295">
        <v>1</v>
      </c>
      <c r="AL1295">
        <v>0</v>
      </c>
      <c r="AM1295" s="49" t="s">
        <v>418</v>
      </c>
      <c r="AN1295" s="49" t="s">
        <v>14</v>
      </c>
      <c r="AO1295" s="49" t="s">
        <v>485</v>
      </c>
      <c r="AP1295" s="49" t="s">
        <v>505</v>
      </c>
      <c r="AQ1295" s="49" t="s">
        <v>13</v>
      </c>
      <c r="AR1295" s="49" t="s">
        <v>495</v>
      </c>
      <c r="AS1295" s="49" t="s">
        <v>496</v>
      </c>
      <c r="AT1295" s="49" t="s">
        <v>497</v>
      </c>
    </row>
    <row r="1296" spans="1:46" x14ac:dyDescent="0.25">
      <c r="A1296">
        <v>8</v>
      </c>
      <c r="B1296" t="s">
        <v>221</v>
      </c>
      <c r="C1296" t="s">
        <v>221</v>
      </c>
      <c r="D1296" t="s">
        <v>222</v>
      </c>
      <c r="E1296" t="s">
        <v>622</v>
      </c>
      <c r="F1296" t="s">
        <v>623</v>
      </c>
      <c r="G1296">
        <v>1</v>
      </c>
      <c r="H1296">
        <v>1</v>
      </c>
      <c r="I1296">
        <v>1</v>
      </c>
      <c r="J1296">
        <v>1</v>
      </c>
      <c r="K1296">
        <v>1</v>
      </c>
      <c r="L1296">
        <v>1</v>
      </c>
      <c r="M1296">
        <v>1</v>
      </c>
      <c r="N1296">
        <v>1</v>
      </c>
      <c r="O1296">
        <v>1</v>
      </c>
      <c r="P1296">
        <v>1</v>
      </c>
      <c r="Q1296">
        <v>1</v>
      </c>
      <c r="R1296">
        <v>1</v>
      </c>
      <c r="S1296">
        <v>1</v>
      </c>
      <c r="T1296">
        <v>1</v>
      </c>
      <c r="U1296">
        <v>1</v>
      </c>
      <c r="V1296">
        <v>1</v>
      </c>
      <c r="W1296">
        <v>1</v>
      </c>
      <c r="X1296">
        <v>1</v>
      </c>
      <c r="Y1296">
        <v>1</v>
      </c>
      <c r="Z1296">
        <v>1</v>
      </c>
      <c r="AA1296">
        <v>1</v>
      </c>
      <c r="AB1296">
        <v>1</v>
      </c>
      <c r="AC1296">
        <v>1</v>
      </c>
      <c r="AD1296">
        <v>1</v>
      </c>
      <c r="AE1296">
        <v>1</v>
      </c>
      <c r="AF1296">
        <v>1</v>
      </c>
      <c r="AG1296">
        <v>1</v>
      </c>
      <c r="AH1296">
        <v>1</v>
      </c>
      <c r="AI1296">
        <v>1</v>
      </c>
      <c r="AJ1296">
        <v>1</v>
      </c>
      <c r="AK1296">
        <v>1</v>
      </c>
      <c r="AL1296">
        <v>0</v>
      </c>
      <c r="AM1296" s="49" t="s">
        <v>222</v>
      </c>
      <c r="AN1296" s="49" t="s">
        <v>14</v>
      </c>
      <c r="AO1296" s="49" t="s">
        <v>485</v>
      </c>
      <c r="AP1296" s="49" t="s">
        <v>494</v>
      </c>
      <c r="AQ1296" s="49" t="s">
        <v>11</v>
      </c>
      <c r="AR1296" s="49" t="s">
        <v>495</v>
      </c>
      <c r="AS1296" s="49" t="s">
        <v>488</v>
      </c>
      <c r="AT1296" s="49" t="s">
        <v>489</v>
      </c>
    </row>
    <row r="1297" spans="1:46" x14ac:dyDescent="0.25">
      <c r="A1297">
        <v>8</v>
      </c>
      <c r="B1297" t="s">
        <v>232</v>
      </c>
      <c r="C1297" t="s">
        <v>232</v>
      </c>
      <c r="D1297" t="s">
        <v>558</v>
      </c>
      <c r="E1297" t="s">
        <v>622</v>
      </c>
      <c r="F1297" t="s">
        <v>623</v>
      </c>
      <c r="G1297">
        <v>0</v>
      </c>
      <c r="H1297">
        <v>0</v>
      </c>
      <c r="I1297">
        <v>0</v>
      </c>
      <c r="J1297">
        <v>0</v>
      </c>
      <c r="K1297">
        <v>0</v>
      </c>
      <c r="L1297">
        <v>0</v>
      </c>
      <c r="M1297">
        <v>0</v>
      </c>
      <c r="N1297">
        <v>0</v>
      </c>
      <c r="O1297">
        <v>0</v>
      </c>
      <c r="P1297">
        <v>0</v>
      </c>
      <c r="Q1297">
        <v>1</v>
      </c>
      <c r="R1297">
        <v>1</v>
      </c>
      <c r="S1297">
        <v>1</v>
      </c>
      <c r="T1297">
        <v>1</v>
      </c>
      <c r="U1297">
        <v>1</v>
      </c>
      <c r="V1297">
        <v>1</v>
      </c>
      <c r="W1297">
        <v>1</v>
      </c>
      <c r="X1297">
        <v>1</v>
      </c>
      <c r="Y1297">
        <v>1</v>
      </c>
      <c r="Z1297">
        <v>1</v>
      </c>
      <c r="AA1297">
        <v>1</v>
      </c>
      <c r="AB1297">
        <v>1</v>
      </c>
      <c r="AC1297">
        <v>1</v>
      </c>
      <c r="AD1297">
        <v>1</v>
      </c>
      <c r="AE1297">
        <v>1</v>
      </c>
      <c r="AF1297">
        <v>1</v>
      </c>
      <c r="AG1297">
        <v>1</v>
      </c>
      <c r="AH1297">
        <v>1</v>
      </c>
      <c r="AI1297">
        <v>1</v>
      </c>
      <c r="AJ1297">
        <v>1</v>
      </c>
      <c r="AK1297">
        <v>1</v>
      </c>
      <c r="AL1297">
        <v>0</v>
      </c>
      <c r="AM1297" s="49" t="s">
        <v>233</v>
      </c>
      <c r="AN1297" s="49" t="s">
        <v>14</v>
      </c>
      <c r="AO1297" s="49" t="s">
        <v>485</v>
      </c>
      <c r="AP1297" s="49" t="s">
        <v>494</v>
      </c>
      <c r="AQ1297" s="49" t="s">
        <v>11</v>
      </c>
      <c r="AR1297" s="49" t="s">
        <v>487</v>
      </c>
      <c r="AS1297" s="49" t="s">
        <v>488</v>
      </c>
      <c r="AT1297" s="49" t="s">
        <v>489</v>
      </c>
    </row>
    <row r="1298" spans="1:46" x14ac:dyDescent="0.25">
      <c r="A1298">
        <v>8</v>
      </c>
      <c r="B1298" t="s">
        <v>249</v>
      </c>
      <c r="C1298" t="s">
        <v>249</v>
      </c>
      <c r="D1298" t="s">
        <v>250</v>
      </c>
      <c r="E1298" t="s">
        <v>622</v>
      </c>
      <c r="F1298" t="s">
        <v>623</v>
      </c>
      <c r="G1298">
        <v>1</v>
      </c>
      <c r="H1298">
        <v>1</v>
      </c>
      <c r="I1298">
        <v>1</v>
      </c>
      <c r="J1298">
        <v>1</v>
      </c>
      <c r="K1298">
        <v>1</v>
      </c>
      <c r="L1298">
        <v>1</v>
      </c>
      <c r="M1298">
        <v>1</v>
      </c>
      <c r="N1298">
        <v>1</v>
      </c>
      <c r="O1298">
        <v>1</v>
      </c>
      <c r="P1298">
        <v>1</v>
      </c>
      <c r="Q1298">
        <v>1</v>
      </c>
      <c r="R1298">
        <v>1</v>
      </c>
      <c r="S1298">
        <v>1</v>
      </c>
      <c r="T1298">
        <v>1</v>
      </c>
      <c r="U1298">
        <v>1</v>
      </c>
      <c r="V1298">
        <v>1</v>
      </c>
      <c r="W1298">
        <v>1</v>
      </c>
      <c r="X1298">
        <v>1</v>
      </c>
      <c r="Y1298">
        <v>1</v>
      </c>
      <c r="Z1298">
        <v>1</v>
      </c>
      <c r="AA1298">
        <v>1</v>
      </c>
      <c r="AB1298">
        <v>1</v>
      </c>
      <c r="AC1298">
        <v>1</v>
      </c>
      <c r="AD1298">
        <v>1</v>
      </c>
      <c r="AE1298">
        <v>1</v>
      </c>
      <c r="AF1298">
        <v>1</v>
      </c>
      <c r="AG1298">
        <v>1</v>
      </c>
      <c r="AH1298">
        <v>1</v>
      </c>
      <c r="AI1298">
        <v>1</v>
      </c>
      <c r="AJ1298">
        <v>1</v>
      </c>
      <c r="AK1298">
        <v>1</v>
      </c>
      <c r="AL1298">
        <v>1</v>
      </c>
      <c r="AM1298" s="49" t="s">
        <v>250</v>
      </c>
      <c r="AN1298" s="49" t="s">
        <v>14</v>
      </c>
      <c r="AO1298" s="49" t="s">
        <v>500</v>
      </c>
      <c r="AP1298" s="49" t="s">
        <v>505</v>
      </c>
      <c r="AQ1298" s="49" t="s">
        <v>13</v>
      </c>
      <c r="AR1298" s="49" t="s">
        <v>487</v>
      </c>
      <c r="AS1298" s="49" t="s">
        <v>488</v>
      </c>
      <c r="AT1298" s="49" t="s">
        <v>489</v>
      </c>
    </row>
    <row r="1299" spans="1:46" x14ac:dyDescent="0.25">
      <c r="A1299">
        <v>8</v>
      </c>
      <c r="B1299" t="s">
        <v>234</v>
      </c>
      <c r="C1299" t="s">
        <v>234</v>
      </c>
      <c r="D1299" t="s">
        <v>235</v>
      </c>
      <c r="E1299" t="s">
        <v>622</v>
      </c>
      <c r="F1299" t="s">
        <v>623</v>
      </c>
      <c r="G1299">
        <v>1</v>
      </c>
      <c r="H1299">
        <v>1</v>
      </c>
      <c r="I1299">
        <v>1</v>
      </c>
      <c r="J1299">
        <v>1</v>
      </c>
      <c r="K1299">
        <v>1</v>
      </c>
      <c r="L1299">
        <v>1</v>
      </c>
      <c r="M1299">
        <v>1</v>
      </c>
      <c r="N1299">
        <v>1</v>
      </c>
      <c r="O1299">
        <v>1</v>
      </c>
      <c r="P1299">
        <v>1</v>
      </c>
      <c r="Q1299">
        <v>1</v>
      </c>
      <c r="R1299">
        <v>1</v>
      </c>
      <c r="S1299">
        <v>1</v>
      </c>
      <c r="T1299">
        <v>1</v>
      </c>
      <c r="U1299">
        <v>1</v>
      </c>
      <c r="V1299">
        <v>1</v>
      </c>
      <c r="W1299">
        <v>1</v>
      </c>
      <c r="X1299">
        <v>1</v>
      </c>
      <c r="Y1299">
        <v>1</v>
      </c>
      <c r="Z1299">
        <v>1</v>
      </c>
      <c r="AA1299">
        <v>1</v>
      </c>
      <c r="AB1299">
        <v>1</v>
      </c>
      <c r="AC1299">
        <v>1</v>
      </c>
      <c r="AD1299">
        <v>1</v>
      </c>
      <c r="AE1299">
        <v>1</v>
      </c>
      <c r="AF1299">
        <v>1</v>
      </c>
      <c r="AG1299">
        <v>1</v>
      </c>
      <c r="AH1299">
        <v>1</v>
      </c>
      <c r="AI1299">
        <v>1</v>
      </c>
      <c r="AJ1299">
        <v>1</v>
      </c>
      <c r="AK1299">
        <v>1</v>
      </c>
      <c r="AL1299">
        <v>0</v>
      </c>
      <c r="AM1299" s="49" t="s">
        <v>235</v>
      </c>
      <c r="AN1299" s="49" t="s">
        <v>14</v>
      </c>
      <c r="AO1299" s="49" t="s">
        <v>485</v>
      </c>
      <c r="AP1299" s="49" t="s">
        <v>501</v>
      </c>
      <c r="AQ1299" s="49" t="s">
        <v>11</v>
      </c>
      <c r="AR1299" s="49" t="s">
        <v>487</v>
      </c>
      <c r="AS1299" s="49" t="s">
        <v>488</v>
      </c>
      <c r="AT1299" s="49" t="s">
        <v>489</v>
      </c>
    </row>
    <row r="1300" spans="1:46" x14ac:dyDescent="0.25">
      <c r="A1300">
        <v>8</v>
      </c>
      <c r="B1300" t="s">
        <v>238</v>
      </c>
      <c r="C1300" t="s">
        <v>238</v>
      </c>
      <c r="D1300" t="s">
        <v>419</v>
      </c>
      <c r="E1300" t="s">
        <v>622</v>
      </c>
      <c r="F1300" t="s">
        <v>623</v>
      </c>
      <c r="G1300">
        <v>1</v>
      </c>
      <c r="H1300">
        <v>1</v>
      </c>
      <c r="I1300">
        <v>1</v>
      </c>
      <c r="J1300">
        <v>1</v>
      </c>
      <c r="K1300">
        <v>1</v>
      </c>
      <c r="L1300">
        <v>1</v>
      </c>
      <c r="M1300">
        <v>1</v>
      </c>
      <c r="N1300">
        <v>1</v>
      </c>
      <c r="O1300">
        <v>1</v>
      </c>
      <c r="P1300">
        <v>1</v>
      </c>
      <c r="Q1300">
        <v>1</v>
      </c>
      <c r="R1300">
        <v>1</v>
      </c>
      <c r="S1300">
        <v>1</v>
      </c>
      <c r="T1300">
        <v>1</v>
      </c>
      <c r="U1300">
        <v>1</v>
      </c>
      <c r="V1300">
        <v>1</v>
      </c>
      <c r="W1300">
        <v>1</v>
      </c>
      <c r="X1300">
        <v>1</v>
      </c>
      <c r="Y1300">
        <v>1</v>
      </c>
      <c r="Z1300">
        <v>1</v>
      </c>
      <c r="AA1300">
        <v>1</v>
      </c>
      <c r="AB1300">
        <v>1</v>
      </c>
      <c r="AC1300">
        <v>1</v>
      </c>
      <c r="AD1300">
        <v>1</v>
      </c>
      <c r="AE1300">
        <v>1</v>
      </c>
      <c r="AF1300">
        <v>1</v>
      </c>
      <c r="AG1300">
        <v>1</v>
      </c>
      <c r="AH1300">
        <v>1</v>
      </c>
      <c r="AI1300">
        <v>1</v>
      </c>
      <c r="AJ1300">
        <v>1</v>
      </c>
      <c r="AK1300">
        <v>1</v>
      </c>
      <c r="AL1300">
        <v>0</v>
      </c>
      <c r="AM1300" s="49" t="s">
        <v>419</v>
      </c>
      <c r="AN1300" s="49" t="s">
        <v>7</v>
      </c>
      <c r="AO1300" s="49" t="s">
        <v>9</v>
      </c>
      <c r="AP1300" s="49" t="s">
        <v>501</v>
      </c>
      <c r="AQ1300" s="49" t="s">
        <v>9</v>
      </c>
      <c r="AR1300" s="49" t="s">
        <v>495</v>
      </c>
      <c r="AS1300" s="49" t="s">
        <v>496</v>
      </c>
      <c r="AT1300" s="49" t="s">
        <v>497</v>
      </c>
    </row>
    <row r="1301" spans="1:46" x14ac:dyDescent="0.25">
      <c r="A1301">
        <v>8</v>
      </c>
      <c r="B1301" t="s">
        <v>245</v>
      </c>
      <c r="C1301" t="s">
        <v>245</v>
      </c>
      <c r="D1301" t="s">
        <v>246</v>
      </c>
      <c r="E1301" t="s">
        <v>622</v>
      </c>
      <c r="F1301" t="s">
        <v>623</v>
      </c>
      <c r="G1301">
        <v>1</v>
      </c>
      <c r="H1301">
        <v>1</v>
      </c>
      <c r="I1301">
        <v>1</v>
      </c>
      <c r="J1301">
        <v>1</v>
      </c>
      <c r="K1301">
        <v>1</v>
      </c>
      <c r="L1301">
        <v>1</v>
      </c>
      <c r="M1301">
        <v>1</v>
      </c>
      <c r="N1301">
        <v>1</v>
      </c>
      <c r="O1301">
        <v>1</v>
      </c>
      <c r="P1301">
        <v>1</v>
      </c>
      <c r="Q1301">
        <v>1</v>
      </c>
      <c r="R1301">
        <v>1</v>
      </c>
      <c r="S1301">
        <v>1</v>
      </c>
      <c r="T1301">
        <v>1</v>
      </c>
      <c r="U1301">
        <v>1</v>
      </c>
      <c r="V1301">
        <v>1</v>
      </c>
      <c r="W1301">
        <v>1</v>
      </c>
      <c r="X1301">
        <v>1</v>
      </c>
      <c r="Y1301">
        <v>1</v>
      </c>
      <c r="Z1301">
        <v>1</v>
      </c>
      <c r="AA1301">
        <v>1</v>
      </c>
      <c r="AB1301">
        <v>1</v>
      </c>
      <c r="AC1301">
        <v>1</v>
      </c>
      <c r="AD1301">
        <v>1</v>
      </c>
      <c r="AE1301">
        <v>1</v>
      </c>
      <c r="AF1301">
        <v>1</v>
      </c>
      <c r="AG1301">
        <v>1</v>
      </c>
      <c r="AH1301">
        <v>1</v>
      </c>
      <c r="AI1301">
        <v>1</v>
      </c>
      <c r="AJ1301">
        <v>1</v>
      </c>
      <c r="AK1301">
        <v>1</v>
      </c>
      <c r="AL1301">
        <v>1</v>
      </c>
      <c r="AM1301" s="49" t="s">
        <v>246</v>
      </c>
      <c r="AN1301" s="49" t="s">
        <v>14</v>
      </c>
      <c r="AO1301" s="49" t="s">
        <v>500</v>
      </c>
      <c r="AP1301" s="49" t="s">
        <v>505</v>
      </c>
      <c r="AQ1301" s="49" t="s">
        <v>13</v>
      </c>
      <c r="AR1301" s="49" t="s">
        <v>487</v>
      </c>
      <c r="AS1301" s="49" t="s">
        <v>488</v>
      </c>
      <c r="AT1301" s="49" t="s">
        <v>489</v>
      </c>
    </row>
    <row r="1302" spans="1:46" x14ac:dyDescent="0.25">
      <c r="A1302">
        <v>8</v>
      </c>
      <c r="B1302" t="s">
        <v>247</v>
      </c>
      <c r="C1302" t="s">
        <v>247</v>
      </c>
      <c r="D1302" t="s">
        <v>248</v>
      </c>
      <c r="E1302" t="s">
        <v>622</v>
      </c>
      <c r="F1302" t="s">
        <v>623</v>
      </c>
      <c r="G1302">
        <v>1</v>
      </c>
      <c r="H1302">
        <v>1</v>
      </c>
      <c r="I1302">
        <v>1</v>
      </c>
      <c r="J1302">
        <v>1</v>
      </c>
      <c r="K1302">
        <v>1</v>
      </c>
      <c r="L1302">
        <v>1</v>
      </c>
      <c r="M1302">
        <v>1</v>
      </c>
      <c r="N1302">
        <v>1</v>
      </c>
      <c r="O1302">
        <v>1</v>
      </c>
      <c r="P1302">
        <v>1</v>
      </c>
      <c r="Q1302">
        <v>1</v>
      </c>
      <c r="R1302">
        <v>1</v>
      </c>
      <c r="S1302">
        <v>1</v>
      </c>
      <c r="T1302">
        <v>1</v>
      </c>
      <c r="U1302">
        <v>1</v>
      </c>
      <c r="V1302">
        <v>1</v>
      </c>
      <c r="W1302">
        <v>1</v>
      </c>
      <c r="X1302">
        <v>1</v>
      </c>
      <c r="Y1302">
        <v>1</v>
      </c>
      <c r="Z1302">
        <v>1</v>
      </c>
      <c r="AA1302">
        <v>1</v>
      </c>
      <c r="AB1302">
        <v>1</v>
      </c>
      <c r="AC1302">
        <v>1</v>
      </c>
      <c r="AD1302">
        <v>1</v>
      </c>
      <c r="AE1302">
        <v>1</v>
      </c>
      <c r="AF1302">
        <v>1</v>
      </c>
      <c r="AG1302">
        <v>1</v>
      </c>
      <c r="AH1302">
        <v>1</v>
      </c>
      <c r="AI1302">
        <v>1</v>
      </c>
      <c r="AJ1302">
        <v>1</v>
      </c>
      <c r="AK1302">
        <v>1</v>
      </c>
      <c r="AL1302">
        <v>1</v>
      </c>
      <c r="AM1302" s="49" t="s">
        <v>248</v>
      </c>
      <c r="AN1302" s="49" t="s">
        <v>14</v>
      </c>
      <c r="AO1302" s="49" t="s">
        <v>500</v>
      </c>
      <c r="AP1302" s="49" t="s">
        <v>505</v>
      </c>
      <c r="AQ1302" s="49" t="s">
        <v>13</v>
      </c>
      <c r="AR1302" s="49" t="s">
        <v>487</v>
      </c>
      <c r="AS1302" s="49" t="s">
        <v>488</v>
      </c>
      <c r="AT1302" s="49" t="s">
        <v>489</v>
      </c>
    </row>
    <row r="1303" spans="1:46" x14ac:dyDescent="0.25">
      <c r="A1303">
        <v>8</v>
      </c>
      <c r="B1303" t="s">
        <v>255</v>
      </c>
      <c r="C1303" t="s">
        <v>255</v>
      </c>
      <c r="D1303" t="s">
        <v>256</v>
      </c>
      <c r="E1303" t="s">
        <v>622</v>
      </c>
      <c r="F1303" t="s">
        <v>623</v>
      </c>
      <c r="G1303">
        <v>1</v>
      </c>
      <c r="H1303">
        <v>1</v>
      </c>
      <c r="I1303">
        <v>1</v>
      </c>
      <c r="J1303">
        <v>1</v>
      </c>
      <c r="K1303">
        <v>1</v>
      </c>
      <c r="L1303">
        <v>1</v>
      </c>
      <c r="M1303">
        <v>1</v>
      </c>
      <c r="N1303">
        <v>1</v>
      </c>
      <c r="O1303">
        <v>1</v>
      </c>
      <c r="P1303">
        <v>1</v>
      </c>
      <c r="Q1303">
        <v>1</v>
      </c>
      <c r="R1303">
        <v>1</v>
      </c>
      <c r="S1303">
        <v>1</v>
      </c>
      <c r="T1303">
        <v>1</v>
      </c>
      <c r="U1303">
        <v>1</v>
      </c>
      <c r="V1303">
        <v>1</v>
      </c>
      <c r="W1303">
        <v>1</v>
      </c>
      <c r="X1303">
        <v>1</v>
      </c>
      <c r="Y1303">
        <v>1</v>
      </c>
      <c r="Z1303">
        <v>1</v>
      </c>
      <c r="AA1303">
        <v>1</v>
      </c>
      <c r="AB1303">
        <v>1</v>
      </c>
      <c r="AC1303">
        <v>1</v>
      </c>
      <c r="AD1303">
        <v>1</v>
      </c>
      <c r="AE1303">
        <v>1</v>
      </c>
      <c r="AF1303">
        <v>1</v>
      </c>
      <c r="AG1303">
        <v>1</v>
      </c>
      <c r="AH1303">
        <v>1</v>
      </c>
      <c r="AI1303">
        <v>1</v>
      </c>
      <c r="AJ1303">
        <v>1</v>
      </c>
      <c r="AK1303">
        <v>1</v>
      </c>
      <c r="AL1303">
        <v>0</v>
      </c>
      <c r="AM1303" s="49" t="s">
        <v>256</v>
      </c>
      <c r="AN1303" s="49" t="s">
        <v>6</v>
      </c>
      <c r="AO1303" s="49" t="s">
        <v>9</v>
      </c>
      <c r="AP1303" s="49" t="s">
        <v>486</v>
      </c>
      <c r="AQ1303" s="49" t="s">
        <v>9</v>
      </c>
      <c r="AR1303" s="49" t="s">
        <v>487</v>
      </c>
      <c r="AS1303" s="49" t="s">
        <v>488</v>
      </c>
      <c r="AT1303" s="49" t="s">
        <v>489</v>
      </c>
    </row>
    <row r="1304" spans="1:46" x14ac:dyDescent="0.25">
      <c r="A1304">
        <v>8</v>
      </c>
      <c r="B1304" t="s">
        <v>281</v>
      </c>
      <c r="C1304" t="s">
        <v>281</v>
      </c>
      <c r="D1304" t="s">
        <v>282</v>
      </c>
      <c r="E1304" t="s">
        <v>622</v>
      </c>
      <c r="F1304" t="s">
        <v>623</v>
      </c>
      <c r="G1304">
        <v>1</v>
      </c>
      <c r="H1304">
        <v>1</v>
      </c>
      <c r="I1304">
        <v>1</v>
      </c>
      <c r="J1304">
        <v>1</v>
      </c>
      <c r="K1304">
        <v>1</v>
      </c>
      <c r="L1304">
        <v>1</v>
      </c>
      <c r="M1304">
        <v>1</v>
      </c>
      <c r="N1304">
        <v>1</v>
      </c>
      <c r="O1304">
        <v>1</v>
      </c>
      <c r="P1304">
        <v>1</v>
      </c>
      <c r="Q1304">
        <v>1</v>
      </c>
      <c r="R1304">
        <v>1</v>
      </c>
      <c r="S1304">
        <v>1</v>
      </c>
      <c r="T1304">
        <v>1</v>
      </c>
      <c r="U1304">
        <v>1</v>
      </c>
      <c r="V1304">
        <v>1</v>
      </c>
      <c r="W1304">
        <v>1</v>
      </c>
      <c r="X1304">
        <v>1</v>
      </c>
      <c r="Y1304">
        <v>1</v>
      </c>
      <c r="Z1304">
        <v>1</v>
      </c>
      <c r="AA1304">
        <v>1</v>
      </c>
      <c r="AB1304">
        <v>1</v>
      </c>
      <c r="AC1304">
        <v>1</v>
      </c>
      <c r="AD1304">
        <v>1</v>
      </c>
      <c r="AE1304">
        <v>1</v>
      </c>
      <c r="AF1304">
        <v>1</v>
      </c>
      <c r="AG1304">
        <v>1</v>
      </c>
      <c r="AH1304">
        <v>1</v>
      </c>
      <c r="AI1304">
        <v>1</v>
      </c>
      <c r="AJ1304">
        <v>1</v>
      </c>
      <c r="AK1304">
        <v>1</v>
      </c>
      <c r="AL1304">
        <v>0</v>
      </c>
      <c r="AM1304" s="49" t="s">
        <v>282</v>
      </c>
      <c r="AN1304" s="49" t="s">
        <v>14</v>
      </c>
      <c r="AO1304" s="49" t="s">
        <v>485</v>
      </c>
      <c r="AP1304" s="49" t="s">
        <v>501</v>
      </c>
      <c r="AQ1304" s="49" t="s">
        <v>11</v>
      </c>
      <c r="AR1304" s="49" t="s">
        <v>487</v>
      </c>
      <c r="AS1304" s="49" t="s">
        <v>488</v>
      </c>
      <c r="AT1304" s="49" t="s">
        <v>489</v>
      </c>
    </row>
    <row r="1305" spans="1:46" x14ac:dyDescent="0.25">
      <c r="A1305">
        <v>8</v>
      </c>
      <c r="B1305" t="s">
        <v>267</v>
      </c>
      <c r="C1305" t="s">
        <v>267</v>
      </c>
      <c r="D1305" t="s">
        <v>268</v>
      </c>
      <c r="E1305" t="s">
        <v>622</v>
      </c>
      <c r="F1305" t="s">
        <v>623</v>
      </c>
      <c r="G1305">
        <v>1</v>
      </c>
      <c r="H1305">
        <v>1</v>
      </c>
      <c r="I1305">
        <v>1</v>
      </c>
      <c r="J1305">
        <v>1</v>
      </c>
      <c r="K1305">
        <v>1</v>
      </c>
      <c r="L1305">
        <v>1</v>
      </c>
      <c r="M1305">
        <v>1</v>
      </c>
      <c r="N1305">
        <v>1</v>
      </c>
      <c r="O1305">
        <v>1</v>
      </c>
      <c r="P1305">
        <v>1</v>
      </c>
      <c r="Q1305">
        <v>1</v>
      </c>
      <c r="R1305">
        <v>1</v>
      </c>
      <c r="S1305">
        <v>1</v>
      </c>
      <c r="T1305">
        <v>1</v>
      </c>
      <c r="U1305">
        <v>1</v>
      </c>
      <c r="V1305">
        <v>1</v>
      </c>
      <c r="W1305">
        <v>1</v>
      </c>
      <c r="X1305">
        <v>1</v>
      </c>
      <c r="Y1305">
        <v>1</v>
      </c>
      <c r="Z1305">
        <v>1</v>
      </c>
      <c r="AA1305">
        <v>1</v>
      </c>
      <c r="AB1305">
        <v>1</v>
      </c>
      <c r="AC1305">
        <v>1</v>
      </c>
      <c r="AD1305">
        <v>1</v>
      </c>
      <c r="AE1305">
        <v>1</v>
      </c>
      <c r="AF1305">
        <v>1</v>
      </c>
      <c r="AG1305">
        <v>1</v>
      </c>
      <c r="AH1305">
        <v>1</v>
      </c>
      <c r="AI1305">
        <v>1</v>
      </c>
      <c r="AJ1305">
        <v>1</v>
      </c>
      <c r="AK1305">
        <v>1</v>
      </c>
      <c r="AL1305">
        <v>1</v>
      </c>
      <c r="AM1305" s="49" t="s">
        <v>268</v>
      </c>
      <c r="AN1305" s="49" t="s">
        <v>14</v>
      </c>
      <c r="AO1305" s="49" t="s">
        <v>500</v>
      </c>
      <c r="AP1305" s="49" t="s">
        <v>505</v>
      </c>
      <c r="AQ1305" s="49" t="s">
        <v>13</v>
      </c>
      <c r="AR1305" s="49" t="s">
        <v>487</v>
      </c>
      <c r="AS1305" s="49" t="s">
        <v>488</v>
      </c>
      <c r="AT1305" s="49" t="s">
        <v>489</v>
      </c>
    </row>
    <row r="1306" spans="1:46" x14ac:dyDescent="0.25">
      <c r="A1306">
        <v>8</v>
      </c>
      <c r="B1306" t="s">
        <v>277</v>
      </c>
      <c r="C1306" t="s">
        <v>559</v>
      </c>
      <c r="D1306" t="s">
        <v>278</v>
      </c>
      <c r="E1306" t="s">
        <v>622</v>
      </c>
      <c r="F1306" t="s">
        <v>623</v>
      </c>
      <c r="G1306">
        <v>1</v>
      </c>
      <c r="H1306">
        <v>1</v>
      </c>
      <c r="I1306">
        <v>1</v>
      </c>
      <c r="J1306">
        <v>1</v>
      </c>
      <c r="K1306">
        <v>1</v>
      </c>
      <c r="L1306">
        <v>1</v>
      </c>
      <c r="M1306">
        <v>1</v>
      </c>
      <c r="N1306">
        <v>1</v>
      </c>
      <c r="O1306">
        <v>1</v>
      </c>
      <c r="P1306">
        <v>1</v>
      </c>
      <c r="Q1306">
        <v>1</v>
      </c>
      <c r="R1306">
        <v>1</v>
      </c>
      <c r="S1306">
        <v>1</v>
      </c>
      <c r="T1306">
        <v>1</v>
      </c>
      <c r="U1306">
        <v>1</v>
      </c>
      <c r="V1306">
        <v>1</v>
      </c>
      <c r="W1306">
        <v>1</v>
      </c>
      <c r="X1306">
        <v>1</v>
      </c>
      <c r="Y1306">
        <v>1</v>
      </c>
      <c r="Z1306">
        <v>1</v>
      </c>
      <c r="AA1306">
        <v>1</v>
      </c>
      <c r="AB1306">
        <v>1</v>
      </c>
      <c r="AC1306">
        <v>1</v>
      </c>
      <c r="AD1306">
        <v>1</v>
      </c>
      <c r="AE1306">
        <v>1</v>
      </c>
      <c r="AF1306">
        <v>1</v>
      </c>
      <c r="AG1306">
        <v>1</v>
      </c>
      <c r="AH1306">
        <v>1</v>
      </c>
      <c r="AI1306">
        <v>1</v>
      </c>
      <c r="AJ1306">
        <v>1</v>
      </c>
      <c r="AK1306">
        <v>1</v>
      </c>
      <c r="AL1306">
        <v>0</v>
      </c>
      <c r="AM1306" s="49" t="s">
        <v>278</v>
      </c>
      <c r="AN1306" s="49" t="s">
        <v>6</v>
      </c>
      <c r="AO1306" s="49" t="s">
        <v>9</v>
      </c>
      <c r="AP1306" s="49" t="s">
        <v>501</v>
      </c>
      <c r="AQ1306" s="49" t="s">
        <v>9</v>
      </c>
      <c r="AR1306" s="49" t="s">
        <v>487</v>
      </c>
      <c r="AS1306" s="49" t="s">
        <v>488</v>
      </c>
      <c r="AT1306" s="49" t="s">
        <v>489</v>
      </c>
    </row>
    <row r="1307" spans="1:46" x14ac:dyDescent="0.25">
      <c r="A1307">
        <v>8</v>
      </c>
      <c r="B1307" t="s">
        <v>493</v>
      </c>
      <c r="C1307" t="s">
        <v>560</v>
      </c>
      <c r="D1307" t="s">
        <v>561</v>
      </c>
      <c r="E1307" t="s">
        <v>622</v>
      </c>
      <c r="F1307" t="s">
        <v>623</v>
      </c>
      <c r="G1307">
        <v>1</v>
      </c>
      <c r="H1307">
        <v>1</v>
      </c>
      <c r="I1307">
        <v>1</v>
      </c>
      <c r="J1307">
        <v>1</v>
      </c>
      <c r="K1307">
        <v>1</v>
      </c>
      <c r="L1307">
        <v>1</v>
      </c>
      <c r="M1307">
        <v>1</v>
      </c>
      <c r="N1307">
        <v>1</v>
      </c>
      <c r="O1307">
        <v>1</v>
      </c>
      <c r="P1307">
        <v>1</v>
      </c>
      <c r="Q1307">
        <v>1</v>
      </c>
      <c r="R1307">
        <v>1</v>
      </c>
      <c r="S1307">
        <v>1</v>
      </c>
      <c r="T1307">
        <v>1</v>
      </c>
      <c r="U1307">
        <v>1</v>
      </c>
      <c r="V1307">
        <v>1</v>
      </c>
      <c r="W1307">
        <v>1</v>
      </c>
      <c r="X1307">
        <v>1</v>
      </c>
      <c r="Y1307">
        <v>1</v>
      </c>
      <c r="Z1307">
        <v>1</v>
      </c>
      <c r="AA1307">
        <v>1</v>
      </c>
      <c r="AB1307">
        <v>1</v>
      </c>
      <c r="AC1307">
        <v>1</v>
      </c>
      <c r="AD1307">
        <v>1</v>
      </c>
      <c r="AE1307">
        <v>1</v>
      </c>
      <c r="AF1307">
        <v>1</v>
      </c>
      <c r="AG1307">
        <v>1</v>
      </c>
      <c r="AH1307">
        <v>1</v>
      </c>
      <c r="AI1307">
        <v>1</v>
      </c>
      <c r="AJ1307">
        <v>1</v>
      </c>
      <c r="AK1307">
        <v>1</v>
      </c>
      <c r="AL1307">
        <v>0</v>
      </c>
      <c r="AM1307" s="49" t="e">
        <v>#N/A</v>
      </c>
      <c r="AN1307" s="49" t="e">
        <v>#N/A</v>
      </c>
      <c r="AO1307" s="49" t="e">
        <v>#N/A</v>
      </c>
      <c r="AP1307" s="49" t="e">
        <v>#N/A</v>
      </c>
      <c r="AQ1307" s="49" t="e">
        <v>#N/A</v>
      </c>
      <c r="AR1307" s="49" t="e">
        <v>#N/A</v>
      </c>
      <c r="AS1307" s="49" t="e">
        <v>#N/A</v>
      </c>
      <c r="AT1307" s="49" t="e">
        <v>#N/A</v>
      </c>
    </row>
    <row r="1308" spans="1:46" x14ac:dyDescent="0.25">
      <c r="A1308">
        <v>8</v>
      </c>
      <c r="B1308" t="s">
        <v>493</v>
      </c>
      <c r="C1308" t="s">
        <v>562</v>
      </c>
      <c r="D1308" t="s">
        <v>563</v>
      </c>
      <c r="E1308" t="s">
        <v>622</v>
      </c>
      <c r="F1308" t="s">
        <v>623</v>
      </c>
      <c r="G1308">
        <v>1</v>
      </c>
      <c r="H1308">
        <v>1</v>
      </c>
      <c r="I1308">
        <v>1</v>
      </c>
      <c r="J1308">
        <v>1</v>
      </c>
      <c r="K1308">
        <v>1</v>
      </c>
      <c r="L1308">
        <v>1</v>
      </c>
      <c r="M1308">
        <v>1</v>
      </c>
      <c r="N1308">
        <v>1</v>
      </c>
      <c r="O1308">
        <v>1</v>
      </c>
      <c r="P1308">
        <v>1</v>
      </c>
      <c r="Q1308">
        <v>1</v>
      </c>
      <c r="R1308">
        <v>1</v>
      </c>
      <c r="S1308">
        <v>1</v>
      </c>
      <c r="T1308">
        <v>1</v>
      </c>
      <c r="U1308">
        <v>1</v>
      </c>
      <c r="V1308">
        <v>1</v>
      </c>
      <c r="W1308">
        <v>1</v>
      </c>
      <c r="X1308">
        <v>1</v>
      </c>
      <c r="Y1308">
        <v>1</v>
      </c>
      <c r="Z1308">
        <v>1</v>
      </c>
      <c r="AA1308">
        <v>1</v>
      </c>
      <c r="AB1308">
        <v>1</v>
      </c>
      <c r="AC1308">
        <v>1</v>
      </c>
      <c r="AD1308">
        <v>1</v>
      </c>
      <c r="AE1308">
        <v>1</v>
      </c>
      <c r="AF1308">
        <v>1</v>
      </c>
      <c r="AG1308">
        <v>1</v>
      </c>
      <c r="AH1308">
        <v>1</v>
      </c>
      <c r="AI1308">
        <v>1</v>
      </c>
      <c r="AJ1308">
        <v>1</v>
      </c>
      <c r="AK1308">
        <v>1</v>
      </c>
      <c r="AL1308">
        <v>0</v>
      </c>
      <c r="AM1308" s="49" t="e">
        <v>#N/A</v>
      </c>
      <c r="AN1308" s="49" t="e">
        <v>#N/A</v>
      </c>
      <c r="AO1308" s="49" t="e">
        <v>#N/A</v>
      </c>
      <c r="AP1308" s="49" t="e">
        <v>#N/A</v>
      </c>
      <c r="AQ1308" s="49" t="e">
        <v>#N/A</v>
      </c>
      <c r="AR1308" s="49" t="e">
        <v>#N/A</v>
      </c>
      <c r="AS1308" s="49" t="e">
        <v>#N/A</v>
      </c>
      <c r="AT1308" s="49" t="e">
        <v>#N/A</v>
      </c>
    </row>
    <row r="1309" spans="1:46" x14ac:dyDescent="0.25">
      <c r="A1309">
        <v>8</v>
      </c>
      <c r="B1309" t="s">
        <v>493</v>
      </c>
      <c r="C1309" t="s">
        <v>564</v>
      </c>
      <c r="D1309" t="s">
        <v>565</v>
      </c>
      <c r="E1309" t="s">
        <v>622</v>
      </c>
      <c r="F1309" t="s">
        <v>623</v>
      </c>
      <c r="G1309">
        <v>1</v>
      </c>
      <c r="H1309">
        <v>1</v>
      </c>
      <c r="I1309">
        <v>1</v>
      </c>
      <c r="J1309">
        <v>1</v>
      </c>
      <c r="K1309">
        <v>1</v>
      </c>
      <c r="L1309">
        <v>1</v>
      </c>
      <c r="M1309">
        <v>1</v>
      </c>
      <c r="N1309">
        <v>1</v>
      </c>
      <c r="O1309">
        <v>1</v>
      </c>
      <c r="P1309">
        <v>1</v>
      </c>
      <c r="Q1309">
        <v>1</v>
      </c>
      <c r="R1309">
        <v>1</v>
      </c>
      <c r="S1309">
        <v>1</v>
      </c>
      <c r="T1309">
        <v>1</v>
      </c>
      <c r="U1309">
        <v>1</v>
      </c>
      <c r="V1309">
        <v>1</v>
      </c>
      <c r="W1309">
        <v>1</v>
      </c>
      <c r="X1309">
        <v>1</v>
      </c>
      <c r="Y1309">
        <v>1</v>
      </c>
      <c r="Z1309">
        <v>1</v>
      </c>
      <c r="AA1309">
        <v>1</v>
      </c>
      <c r="AB1309">
        <v>1</v>
      </c>
      <c r="AC1309">
        <v>1</v>
      </c>
      <c r="AD1309">
        <v>1</v>
      </c>
      <c r="AE1309">
        <v>1</v>
      </c>
      <c r="AF1309">
        <v>1</v>
      </c>
      <c r="AG1309">
        <v>1</v>
      </c>
      <c r="AH1309">
        <v>1</v>
      </c>
      <c r="AI1309">
        <v>1</v>
      </c>
      <c r="AJ1309">
        <v>1</v>
      </c>
      <c r="AK1309">
        <v>1</v>
      </c>
      <c r="AL1309">
        <v>0</v>
      </c>
      <c r="AM1309" s="49" t="e">
        <v>#N/A</v>
      </c>
      <c r="AN1309" s="49" t="e">
        <v>#N/A</v>
      </c>
      <c r="AO1309" s="49" t="e">
        <v>#N/A</v>
      </c>
      <c r="AP1309" s="49" t="e">
        <v>#N/A</v>
      </c>
      <c r="AQ1309" s="49" t="e">
        <v>#N/A</v>
      </c>
      <c r="AR1309" s="49" t="e">
        <v>#N/A</v>
      </c>
      <c r="AS1309" s="49" t="e">
        <v>#N/A</v>
      </c>
      <c r="AT1309" s="49" t="e">
        <v>#N/A</v>
      </c>
    </row>
    <row r="1310" spans="1:46" x14ac:dyDescent="0.25">
      <c r="A1310">
        <v>8</v>
      </c>
      <c r="B1310" t="s">
        <v>493</v>
      </c>
      <c r="C1310" t="s">
        <v>566</v>
      </c>
      <c r="D1310" t="s">
        <v>567</v>
      </c>
      <c r="E1310" t="s">
        <v>622</v>
      </c>
      <c r="F1310" t="s">
        <v>623</v>
      </c>
      <c r="G1310">
        <v>1</v>
      </c>
      <c r="H1310">
        <v>1</v>
      </c>
      <c r="I1310">
        <v>1</v>
      </c>
      <c r="J1310">
        <v>1</v>
      </c>
      <c r="K1310">
        <v>1</v>
      </c>
      <c r="L1310">
        <v>1</v>
      </c>
      <c r="M1310">
        <v>1</v>
      </c>
      <c r="N1310">
        <v>1</v>
      </c>
      <c r="O1310">
        <v>1</v>
      </c>
      <c r="P1310">
        <v>1</v>
      </c>
      <c r="Q1310">
        <v>1</v>
      </c>
      <c r="R1310">
        <v>1</v>
      </c>
      <c r="S1310">
        <v>1</v>
      </c>
      <c r="T1310">
        <v>1</v>
      </c>
      <c r="U1310">
        <v>1</v>
      </c>
      <c r="V1310">
        <v>1</v>
      </c>
      <c r="W1310">
        <v>1</v>
      </c>
      <c r="X1310">
        <v>1</v>
      </c>
      <c r="Y1310">
        <v>1</v>
      </c>
      <c r="Z1310">
        <v>1</v>
      </c>
      <c r="AA1310">
        <v>1</v>
      </c>
      <c r="AB1310">
        <v>1</v>
      </c>
      <c r="AC1310">
        <v>1</v>
      </c>
      <c r="AD1310">
        <v>1</v>
      </c>
      <c r="AE1310">
        <v>1</v>
      </c>
      <c r="AF1310">
        <v>1</v>
      </c>
      <c r="AG1310">
        <v>1</v>
      </c>
      <c r="AH1310">
        <v>1</v>
      </c>
      <c r="AI1310">
        <v>1</v>
      </c>
      <c r="AJ1310">
        <v>1</v>
      </c>
      <c r="AK1310">
        <v>1</v>
      </c>
      <c r="AL1310">
        <v>0</v>
      </c>
      <c r="AM1310" s="49" t="e">
        <v>#N/A</v>
      </c>
      <c r="AN1310" s="49" t="e">
        <v>#N/A</v>
      </c>
      <c r="AO1310" s="49" t="e">
        <v>#N/A</v>
      </c>
      <c r="AP1310" s="49" t="e">
        <v>#N/A</v>
      </c>
      <c r="AQ1310" s="49" t="e">
        <v>#N/A</v>
      </c>
      <c r="AR1310" s="49" t="e">
        <v>#N/A</v>
      </c>
      <c r="AS1310" s="49" t="e">
        <v>#N/A</v>
      </c>
      <c r="AT1310" s="49" t="e">
        <v>#N/A</v>
      </c>
    </row>
    <row r="1311" spans="1:46" x14ac:dyDescent="0.25">
      <c r="A1311">
        <v>8</v>
      </c>
      <c r="B1311" t="s">
        <v>493</v>
      </c>
      <c r="C1311" t="s">
        <v>568</v>
      </c>
      <c r="D1311" t="s">
        <v>569</v>
      </c>
      <c r="E1311" t="s">
        <v>622</v>
      </c>
      <c r="F1311" t="s">
        <v>623</v>
      </c>
      <c r="G1311">
        <v>1</v>
      </c>
      <c r="H1311">
        <v>1</v>
      </c>
      <c r="I1311">
        <v>1</v>
      </c>
      <c r="J1311">
        <v>1</v>
      </c>
      <c r="K1311">
        <v>1</v>
      </c>
      <c r="L1311">
        <v>1</v>
      </c>
      <c r="M1311">
        <v>1</v>
      </c>
      <c r="N1311">
        <v>1</v>
      </c>
      <c r="O1311">
        <v>1</v>
      </c>
      <c r="P1311">
        <v>1</v>
      </c>
      <c r="Q1311">
        <v>1</v>
      </c>
      <c r="R1311">
        <v>1</v>
      </c>
      <c r="S1311">
        <v>1</v>
      </c>
      <c r="T1311">
        <v>1</v>
      </c>
      <c r="U1311">
        <v>1</v>
      </c>
      <c r="V1311">
        <v>1</v>
      </c>
      <c r="W1311">
        <v>1</v>
      </c>
      <c r="X1311">
        <v>1</v>
      </c>
      <c r="Y1311">
        <v>1</v>
      </c>
      <c r="Z1311">
        <v>1</v>
      </c>
      <c r="AA1311">
        <v>1</v>
      </c>
      <c r="AB1311">
        <v>1</v>
      </c>
      <c r="AC1311">
        <v>1</v>
      </c>
      <c r="AD1311">
        <v>1</v>
      </c>
      <c r="AE1311">
        <v>1</v>
      </c>
      <c r="AF1311">
        <v>1</v>
      </c>
      <c r="AG1311">
        <v>1</v>
      </c>
      <c r="AH1311">
        <v>1</v>
      </c>
      <c r="AI1311">
        <v>1</v>
      </c>
      <c r="AJ1311">
        <v>1</v>
      </c>
      <c r="AK1311">
        <v>1</v>
      </c>
      <c r="AL1311">
        <v>1</v>
      </c>
      <c r="AM1311" s="49" t="e">
        <v>#N/A</v>
      </c>
      <c r="AN1311" s="49" t="e">
        <v>#N/A</v>
      </c>
      <c r="AO1311" s="49" t="e">
        <v>#N/A</v>
      </c>
      <c r="AP1311" s="49" t="e">
        <v>#N/A</v>
      </c>
      <c r="AQ1311" s="49" t="e">
        <v>#N/A</v>
      </c>
      <c r="AR1311" s="49" t="e">
        <v>#N/A</v>
      </c>
      <c r="AS1311" s="49" t="e">
        <v>#N/A</v>
      </c>
      <c r="AT1311" s="49" t="e">
        <v>#N/A</v>
      </c>
    </row>
    <row r="1312" spans="1:46" x14ac:dyDescent="0.25">
      <c r="A1312">
        <v>8</v>
      </c>
      <c r="B1312" t="s">
        <v>493</v>
      </c>
      <c r="C1312" t="s">
        <v>570</v>
      </c>
      <c r="D1312" t="s">
        <v>571</v>
      </c>
      <c r="E1312" t="s">
        <v>622</v>
      </c>
      <c r="F1312" t="s">
        <v>623</v>
      </c>
      <c r="G1312">
        <v>1</v>
      </c>
      <c r="H1312">
        <v>1</v>
      </c>
      <c r="I1312">
        <v>1</v>
      </c>
      <c r="J1312">
        <v>1</v>
      </c>
      <c r="K1312">
        <v>1</v>
      </c>
      <c r="L1312">
        <v>1</v>
      </c>
      <c r="M1312">
        <v>1</v>
      </c>
      <c r="N1312">
        <v>1</v>
      </c>
      <c r="O1312">
        <v>1</v>
      </c>
      <c r="P1312">
        <v>1</v>
      </c>
      <c r="Q1312">
        <v>1</v>
      </c>
      <c r="R1312">
        <v>1</v>
      </c>
      <c r="S1312">
        <v>1</v>
      </c>
      <c r="T1312">
        <v>1</v>
      </c>
      <c r="U1312">
        <v>1</v>
      </c>
      <c r="V1312">
        <v>1</v>
      </c>
      <c r="W1312">
        <v>1</v>
      </c>
      <c r="X1312">
        <v>1</v>
      </c>
      <c r="Y1312">
        <v>1</v>
      </c>
      <c r="Z1312">
        <v>1</v>
      </c>
      <c r="AA1312">
        <v>1</v>
      </c>
      <c r="AB1312">
        <v>1</v>
      </c>
      <c r="AC1312">
        <v>1</v>
      </c>
      <c r="AD1312">
        <v>1</v>
      </c>
      <c r="AE1312">
        <v>1</v>
      </c>
      <c r="AF1312">
        <v>1</v>
      </c>
      <c r="AG1312">
        <v>1</v>
      </c>
      <c r="AH1312">
        <v>1</v>
      </c>
      <c r="AI1312">
        <v>1</v>
      </c>
      <c r="AJ1312">
        <v>1</v>
      </c>
      <c r="AK1312">
        <v>1</v>
      </c>
      <c r="AL1312">
        <v>1</v>
      </c>
      <c r="AM1312" s="49" t="e">
        <v>#N/A</v>
      </c>
      <c r="AN1312" s="49" t="e">
        <v>#N/A</v>
      </c>
      <c r="AO1312" s="49" t="e">
        <v>#N/A</v>
      </c>
      <c r="AP1312" s="49" t="e">
        <v>#N/A</v>
      </c>
      <c r="AQ1312" s="49" t="e">
        <v>#N/A</v>
      </c>
      <c r="AR1312" s="49" t="e">
        <v>#N/A</v>
      </c>
      <c r="AS1312" s="49" t="e">
        <v>#N/A</v>
      </c>
      <c r="AT1312" s="49" t="e">
        <v>#N/A</v>
      </c>
    </row>
    <row r="1313" spans="1:46" x14ac:dyDescent="0.25">
      <c r="A1313">
        <v>8</v>
      </c>
      <c r="B1313" t="s">
        <v>493</v>
      </c>
      <c r="C1313" t="s">
        <v>572</v>
      </c>
      <c r="D1313" t="s">
        <v>573</v>
      </c>
      <c r="E1313" t="s">
        <v>622</v>
      </c>
      <c r="F1313" t="s">
        <v>623</v>
      </c>
      <c r="G1313">
        <v>1</v>
      </c>
      <c r="H1313">
        <v>1</v>
      </c>
      <c r="I1313">
        <v>1</v>
      </c>
      <c r="J1313">
        <v>1</v>
      </c>
      <c r="K1313">
        <v>1</v>
      </c>
      <c r="L1313">
        <v>1</v>
      </c>
      <c r="M1313">
        <v>1</v>
      </c>
      <c r="N1313">
        <v>1</v>
      </c>
      <c r="O1313">
        <v>1</v>
      </c>
      <c r="P1313">
        <v>1</v>
      </c>
      <c r="Q1313">
        <v>1</v>
      </c>
      <c r="R1313">
        <v>1</v>
      </c>
      <c r="S1313">
        <v>1</v>
      </c>
      <c r="T1313">
        <v>1</v>
      </c>
      <c r="U1313">
        <v>1</v>
      </c>
      <c r="V1313">
        <v>1</v>
      </c>
      <c r="W1313">
        <v>1</v>
      </c>
      <c r="X1313">
        <v>1</v>
      </c>
      <c r="Y1313">
        <v>1</v>
      </c>
      <c r="Z1313">
        <v>1</v>
      </c>
      <c r="AA1313">
        <v>1</v>
      </c>
      <c r="AB1313">
        <v>1</v>
      </c>
      <c r="AC1313">
        <v>1</v>
      </c>
      <c r="AD1313">
        <v>1</v>
      </c>
      <c r="AE1313">
        <v>1</v>
      </c>
      <c r="AF1313">
        <v>1</v>
      </c>
      <c r="AG1313">
        <v>1</v>
      </c>
      <c r="AH1313">
        <v>1</v>
      </c>
      <c r="AI1313">
        <v>1</v>
      </c>
      <c r="AJ1313">
        <v>1</v>
      </c>
      <c r="AK1313">
        <v>1</v>
      </c>
      <c r="AL1313">
        <v>0</v>
      </c>
      <c r="AM1313" s="49" t="e">
        <v>#N/A</v>
      </c>
      <c r="AN1313" s="49" t="e">
        <v>#N/A</v>
      </c>
      <c r="AO1313" s="49" t="e">
        <v>#N/A</v>
      </c>
      <c r="AP1313" s="49" t="e">
        <v>#N/A</v>
      </c>
      <c r="AQ1313" s="49" t="e">
        <v>#N/A</v>
      </c>
      <c r="AR1313" s="49" t="e">
        <v>#N/A</v>
      </c>
      <c r="AS1313" s="49" t="e">
        <v>#N/A</v>
      </c>
      <c r="AT1313" s="49" t="e">
        <v>#N/A</v>
      </c>
    </row>
    <row r="1314" spans="1:46" x14ac:dyDescent="0.25">
      <c r="A1314">
        <v>8</v>
      </c>
      <c r="B1314" t="s">
        <v>259</v>
      </c>
      <c r="C1314" t="s">
        <v>259</v>
      </c>
      <c r="D1314" t="s">
        <v>260</v>
      </c>
      <c r="E1314" t="s">
        <v>622</v>
      </c>
      <c r="F1314" t="s">
        <v>623</v>
      </c>
      <c r="G1314">
        <v>1</v>
      </c>
      <c r="H1314">
        <v>1</v>
      </c>
      <c r="I1314">
        <v>1</v>
      </c>
      <c r="J1314">
        <v>1</v>
      </c>
      <c r="K1314">
        <v>1</v>
      </c>
      <c r="L1314">
        <v>1</v>
      </c>
      <c r="M1314">
        <v>1</v>
      </c>
      <c r="N1314">
        <v>1</v>
      </c>
      <c r="O1314">
        <v>1</v>
      </c>
      <c r="P1314">
        <v>1</v>
      </c>
      <c r="Q1314">
        <v>1</v>
      </c>
      <c r="R1314">
        <v>1</v>
      </c>
      <c r="S1314">
        <v>1</v>
      </c>
      <c r="T1314">
        <v>1</v>
      </c>
      <c r="U1314">
        <v>1</v>
      </c>
      <c r="V1314">
        <v>1</v>
      </c>
      <c r="W1314">
        <v>1</v>
      </c>
      <c r="X1314">
        <v>1</v>
      </c>
      <c r="Y1314">
        <v>1</v>
      </c>
      <c r="Z1314">
        <v>1</v>
      </c>
      <c r="AA1314">
        <v>1</v>
      </c>
      <c r="AB1314">
        <v>1</v>
      </c>
      <c r="AC1314">
        <v>1</v>
      </c>
      <c r="AD1314">
        <v>1</v>
      </c>
      <c r="AE1314">
        <v>1</v>
      </c>
      <c r="AF1314">
        <v>1</v>
      </c>
      <c r="AG1314">
        <v>1</v>
      </c>
      <c r="AH1314">
        <v>1</v>
      </c>
      <c r="AI1314">
        <v>1</v>
      </c>
      <c r="AJ1314">
        <v>1</v>
      </c>
      <c r="AK1314">
        <v>1</v>
      </c>
      <c r="AL1314">
        <v>1</v>
      </c>
      <c r="AM1314" s="49" t="s">
        <v>260</v>
      </c>
      <c r="AN1314" s="49" t="s">
        <v>14</v>
      </c>
      <c r="AO1314" s="49" t="s">
        <v>507</v>
      </c>
      <c r="AP1314" s="49" t="s">
        <v>501</v>
      </c>
      <c r="AQ1314" s="49" t="s">
        <v>10</v>
      </c>
      <c r="AR1314" s="49" t="s">
        <v>487</v>
      </c>
      <c r="AS1314" s="49" t="s">
        <v>488</v>
      </c>
      <c r="AT1314" s="49" t="s">
        <v>489</v>
      </c>
    </row>
    <row r="1315" spans="1:46" x14ac:dyDescent="0.25">
      <c r="A1315">
        <v>8</v>
      </c>
      <c r="B1315" t="s">
        <v>493</v>
      </c>
      <c r="C1315" t="s">
        <v>574</v>
      </c>
      <c r="D1315" t="s">
        <v>575</v>
      </c>
      <c r="E1315" t="s">
        <v>622</v>
      </c>
      <c r="F1315" t="s">
        <v>623</v>
      </c>
      <c r="G1315">
        <v>1</v>
      </c>
      <c r="H1315">
        <v>1</v>
      </c>
      <c r="I1315">
        <v>1</v>
      </c>
      <c r="J1315">
        <v>1</v>
      </c>
      <c r="K1315">
        <v>1</v>
      </c>
      <c r="L1315">
        <v>1</v>
      </c>
      <c r="M1315">
        <v>1</v>
      </c>
      <c r="N1315">
        <v>1</v>
      </c>
      <c r="O1315">
        <v>1</v>
      </c>
      <c r="P1315">
        <v>1</v>
      </c>
      <c r="Q1315">
        <v>1</v>
      </c>
      <c r="R1315">
        <v>1</v>
      </c>
      <c r="S1315">
        <v>1</v>
      </c>
      <c r="T1315">
        <v>1</v>
      </c>
      <c r="U1315">
        <v>1</v>
      </c>
      <c r="V1315">
        <v>1</v>
      </c>
      <c r="W1315">
        <v>1</v>
      </c>
      <c r="X1315">
        <v>1</v>
      </c>
      <c r="Y1315">
        <v>1</v>
      </c>
      <c r="Z1315">
        <v>1</v>
      </c>
      <c r="AA1315">
        <v>1</v>
      </c>
      <c r="AB1315">
        <v>1</v>
      </c>
      <c r="AC1315">
        <v>1</v>
      </c>
      <c r="AD1315">
        <v>1</v>
      </c>
      <c r="AE1315">
        <v>1</v>
      </c>
      <c r="AF1315">
        <v>1</v>
      </c>
      <c r="AG1315">
        <v>1</v>
      </c>
      <c r="AH1315">
        <v>1</v>
      </c>
      <c r="AI1315">
        <v>1</v>
      </c>
      <c r="AJ1315">
        <v>1</v>
      </c>
      <c r="AK1315">
        <v>1</v>
      </c>
      <c r="AL1315">
        <v>0</v>
      </c>
      <c r="AM1315" s="49" t="e">
        <v>#N/A</v>
      </c>
      <c r="AN1315" s="49" t="e">
        <v>#N/A</v>
      </c>
      <c r="AO1315" s="49" t="e">
        <v>#N/A</v>
      </c>
      <c r="AP1315" s="49" t="e">
        <v>#N/A</v>
      </c>
      <c r="AQ1315" s="49" t="e">
        <v>#N/A</v>
      </c>
      <c r="AR1315" s="49" t="e">
        <v>#N/A</v>
      </c>
      <c r="AS1315" s="49" t="e">
        <v>#N/A</v>
      </c>
      <c r="AT1315" s="49" t="e">
        <v>#N/A</v>
      </c>
    </row>
    <row r="1316" spans="1:46" x14ac:dyDescent="0.25">
      <c r="A1316">
        <v>8</v>
      </c>
      <c r="B1316" t="s">
        <v>273</v>
      </c>
      <c r="C1316" t="s">
        <v>273</v>
      </c>
      <c r="D1316" t="s">
        <v>420</v>
      </c>
      <c r="E1316" t="s">
        <v>622</v>
      </c>
      <c r="F1316" t="s">
        <v>623</v>
      </c>
      <c r="G1316">
        <v>1</v>
      </c>
      <c r="H1316">
        <v>1</v>
      </c>
      <c r="I1316">
        <v>1</v>
      </c>
      <c r="J1316">
        <v>1</v>
      </c>
      <c r="K1316">
        <v>1</v>
      </c>
      <c r="L1316">
        <v>1</v>
      </c>
      <c r="M1316">
        <v>1</v>
      </c>
      <c r="N1316">
        <v>1</v>
      </c>
      <c r="O1316">
        <v>1</v>
      </c>
      <c r="P1316">
        <v>1</v>
      </c>
      <c r="Q1316">
        <v>1</v>
      </c>
      <c r="R1316">
        <v>1</v>
      </c>
      <c r="S1316">
        <v>1</v>
      </c>
      <c r="T1316">
        <v>1</v>
      </c>
      <c r="U1316">
        <v>1</v>
      </c>
      <c r="V1316">
        <v>1</v>
      </c>
      <c r="W1316">
        <v>1</v>
      </c>
      <c r="X1316">
        <v>1</v>
      </c>
      <c r="Y1316">
        <v>1</v>
      </c>
      <c r="Z1316">
        <v>1</v>
      </c>
      <c r="AA1316">
        <v>1</v>
      </c>
      <c r="AB1316">
        <v>1</v>
      </c>
      <c r="AC1316">
        <v>1</v>
      </c>
      <c r="AD1316">
        <v>1</v>
      </c>
      <c r="AE1316">
        <v>1</v>
      </c>
      <c r="AF1316">
        <v>1</v>
      </c>
      <c r="AG1316">
        <v>1</v>
      </c>
      <c r="AH1316">
        <v>1</v>
      </c>
      <c r="AI1316">
        <v>1</v>
      </c>
      <c r="AJ1316">
        <v>1</v>
      </c>
      <c r="AK1316">
        <v>1</v>
      </c>
      <c r="AL1316">
        <v>0</v>
      </c>
      <c r="AM1316" s="49" t="s">
        <v>420</v>
      </c>
      <c r="AN1316" s="49" t="s">
        <v>14</v>
      </c>
      <c r="AO1316" s="49" t="s">
        <v>485</v>
      </c>
      <c r="AP1316" s="49" t="s">
        <v>494</v>
      </c>
      <c r="AQ1316" s="49" t="s">
        <v>11</v>
      </c>
      <c r="AR1316" s="49" t="s">
        <v>495</v>
      </c>
      <c r="AS1316" s="49" t="s">
        <v>488</v>
      </c>
      <c r="AT1316" s="49" t="s">
        <v>497</v>
      </c>
    </row>
    <row r="1317" spans="1:46" x14ac:dyDescent="0.25">
      <c r="A1317">
        <v>8</v>
      </c>
      <c r="B1317" t="s">
        <v>271</v>
      </c>
      <c r="C1317" t="s">
        <v>271</v>
      </c>
      <c r="D1317" t="s">
        <v>272</v>
      </c>
      <c r="E1317" t="s">
        <v>622</v>
      </c>
      <c r="F1317" t="s">
        <v>623</v>
      </c>
      <c r="G1317">
        <v>0</v>
      </c>
      <c r="H1317">
        <v>0</v>
      </c>
      <c r="I1317">
        <v>0</v>
      </c>
      <c r="J1317">
        <v>0</v>
      </c>
      <c r="K1317">
        <v>0</v>
      </c>
      <c r="L1317">
        <v>0</v>
      </c>
      <c r="M1317">
        <v>0</v>
      </c>
      <c r="N1317">
        <v>0</v>
      </c>
      <c r="O1317">
        <v>0</v>
      </c>
      <c r="P1317">
        <v>0</v>
      </c>
      <c r="Q1317">
        <v>0</v>
      </c>
      <c r="R1317">
        <v>0</v>
      </c>
      <c r="S1317">
        <v>0</v>
      </c>
      <c r="T1317">
        <v>0</v>
      </c>
      <c r="U1317">
        <v>0</v>
      </c>
      <c r="V1317">
        <v>1</v>
      </c>
      <c r="W1317">
        <v>1</v>
      </c>
      <c r="X1317">
        <v>1</v>
      </c>
      <c r="Y1317">
        <v>1</v>
      </c>
      <c r="Z1317">
        <v>1</v>
      </c>
      <c r="AA1317">
        <v>1</v>
      </c>
      <c r="AB1317">
        <v>1</v>
      </c>
      <c r="AC1317">
        <v>1</v>
      </c>
      <c r="AD1317">
        <v>1</v>
      </c>
      <c r="AE1317">
        <v>1</v>
      </c>
      <c r="AF1317">
        <v>1</v>
      </c>
      <c r="AG1317">
        <v>1</v>
      </c>
      <c r="AH1317">
        <v>1</v>
      </c>
      <c r="AI1317">
        <v>1</v>
      </c>
      <c r="AJ1317">
        <v>1</v>
      </c>
      <c r="AK1317">
        <v>1</v>
      </c>
      <c r="AL1317">
        <v>0</v>
      </c>
      <c r="AM1317" s="49" t="s">
        <v>272</v>
      </c>
      <c r="AN1317" s="49" t="s">
        <v>14</v>
      </c>
      <c r="AO1317" s="49" t="s">
        <v>500</v>
      </c>
      <c r="AP1317" s="49" t="s">
        <v>501</v>
      </c>
      <c r="AQ1317" s="49" t="s">
        <v>502</v>
      </c>
      <c r="AR1317" s="49" t="s">
        <v>487</v>
      </c>
      <c r="AS1317" s="49" t="s">
        <v>488</v>
      </c>
      <c r="AT1317" s="49" t="s">
        <v>489</v>
      </c>
    </row>
    <row r="1318" spans="1:46" x14ac:dyDescent="0.25">
      <c r="A1318">
        <v>8</v>
      </c>
      <c r="B1318" t="s">
        <v>251</v>
      </c>
      <c r="C1318" t="s">
        <v>251</v>
      </c>
      <c r="D1318" t="s">
        <v>252</v>
      </c>
      <c r="E1318" t="s">
        <v>622</v>
      </c>
      <c r="F1318" t="s">
        <v>623</v>
      </c>
      <c r="G1318">
        <v>1</v>
      </c>
      <c r="H1318">
        <v>1</v>
      </c>
      <c r="I1318">
        <v>1</v>
      </c>
      <c r="J1318">
        <v>1</v>
      </c>
      <c r="K1318">
        <v>1</v>
      </c>
      <c r="L1318">
        <v>1</v>
      </c>
      <c r="M1318">
        <v>1</v>
      </c>
      <c r="N1318">
        <v>1</v>
      </c>
      <c r="O1318">
        <v>1</v>
      </c>
      <c r="P1318">
        <v>1</v>
      </c>
      <c r="Q1318">
        <v>1</v>
      </c>
      <c r="R1318">
        <v>1</v>
      </c>
      <c r="S1318">
        <v>1</v>
      </c>
      <c r="T1318">
        <v>1</v>
      </c>
      <c r="U1318">
        <v>1</v>
      </c>
      <c r="V1318">
        <v>1</v>
      </c>
      <c r="W1318">
        <v>1</v>
      </c>
      <c r="X1318">
        <v>1</v>
      </c>
      <c r="Y1318">
        <v>1</v>
      </c>
      <c r="Z1318">
        <v>1</v>
      </c>
      <c r="AA1318">
        <v>1</v>
      </c>
      <c r="AB1318">
        <v>1</v>
      </c>
      <c r="AC1318">
        <v>1</v>
      </c>
      <c r="AD1318">
        <v>1</v>
      </c>
      <c r="AE1318">
        <v>1</v>
      </c>
      <c r="AF1318">
        <v>1</v>
      </c>
      <c r="AG1318">
        <v>1</v>
      </c>
      <c r="AH1318">
        <v>1</v>
      </c>
      <c r="AI1318">
        <v>1</v>
      </c>
      <c r="AJ1318">
        <v>1</v>
      </c>
      <c r="AK1318">
        <v>1</v>
      </c>
      <c r="AL1318">
        <v>1</v>
      </c>
      <c r="AM1318" s="49" t="s">
        <v>252</v>
      </c>
      <c r="AN1318" s="49" t="s">
        <v>7</v>
      </c>
      <c r="AO1318" s="49" t="s">
        <v>9</v>
      </c>
      <c r="AP1318" s="49" t="s">
        <v>494</v>
      </c>
      <c r="AQ1318" s="49" t="s">
        <v>9</v>
      </c>
      <c r="AR1318" s="49" t="s">
        <v>487</v>
      </c>
      <c r="AS1318" s="49" t="s">
        <v>488</v>
      </c>
      <c r="AT1318" s="49" t="s">
        <v>489</v>
      </c>
    </row>
    <row r="1319" spans="1:46" x14ac:dyDescent="0.25">
      <c r="A1319">
        <v>8</v>
      </c>
      <c r="B1319" t="s">
        <v>274</v>
      </c>
      <c r="C1319" t="s">
        <v>274</v>
      </c>
      <c r="D1319" t="s">
        <v>275</v>
      </c>
      <c r="E1319" t="s">
        <v>622</v>
      </c>
      <c r="F1319" t="s">
        <v>623</v>
      </c>
      <c r="G1319">
        <v>1</v>
      </c>
      <c r="H1319">
        <v>1</v>
      </c>
      <c r="I1319">
        <v>1</v>
      </c>
      <c r="J1319">
        <v>1</v>
      </c>
      <c r="K1319">
        <v>1</v>
      </c>
      <c r="L1319">
        <v>1</v>
      </c>
      <c r="M1319">
        <v>1</v>
      </c>
      <c r="N1319">
        <v>1</v>
      </c>
      <c r="O1319">
        <v>1</v>
      </c>
      <c r="P1319">
        <v>1</v>
      </c>
      <c r="Q1319">
        <v>1</v>
      </c>
      <c r="R1319">
        <v>1</v>
      </c>
      <c r="S1319">
        <v>1</v>
      </c>
      <c r="T1319">
        <v>1</v>
      </c>
      <c r="U1319">
        <v>1</v>
      </c>
      <c r="V1319">
        <v>1</v>
      </c>
      <c r="W1319">
        <v>1</v>
      </c>
      <c r="X1319">
        <v>1</v>
      </c>
      <c r="Y1319">
        <v>1</v>
      </c>
      <c r="Z1319">
        <v>1</v>
      </c>
      <c r="AA1319">
        <v>1</v>
      </c>
      <c r="AB1319">
        <v>1</v>
      </c>
      <c r="AC1319">
        <v>1</v>
      </c>
      <c r="AD1319">
        <v>1</v>
      </c>
      <c r="AE1319">
        <v>1</v>
      </c>
      <c r="AF1319">
        <v>1</v>
      </c>
      <c r="AG1319">
        <v>1</v>
      </c>
      <c r="AH1319">
        <v>1</v>
      </c>
      <c r="AI1319">
        <v>1</v>
      </c>
      <c r="AJ1319">
        <v>1</v>
      </c>
      <c r="AK1319">
        <v>1</v>
      </c>
      <c r="AL1319">
        <v>0</v>
      </c>
      <c r="AM1319" s="49" t="s">
        <v>275</v>
      </c>
      <c r="AN1319" s="49" t="s">
        <v>4</v>
      </c>
      <c r="AO1319" s="49" t="s">
        <v>9</v>
      </c>
      <c r="AP1319" s="49" t="s">
        <v>486</v>
      </c>
      <c r="AQ1319" s="49" t="s">
        <v>9</v>
      </c>
      <c r="AR1319" s="49" t="s">
        <v>495</v>
      </c>
      <c r="AS1319" s="49" t="s">
        <v>488</v>
      </c>
      <c r="AT1319" s="49" t="s">
        <v>489</v>
      </c>
    </row>
    <row r="1320" spans="1:46" x14ac:dyDescent="0.25">
      <c r="A1320">
        <v>8</v>
      </c>
      <c r="B1320" t="s">
        <v>269</v>
      </c>
      <c r="C1320" t="s">
        <v>269</v>
      </c>
      <c r="D1320" t="s">
        <v>270</v>
      </c>
      <c r="E1320" t="s">
        <v>622</v>
      </c>
      <c r="F1320" t="s">
        <v>623</v>
      </c>
      <c r="G1320">
        <v>1</v>
      </c>
      <c r="H1320">
        <v>1</v>
      </c>
      <c r="I1320">
        <v>1</v>
      </c>
      <c r="J1320">
        <v>1</v>
      </c>
      <c r="K1320">
        <v>1</v>
      </c>
      <c r="L1320">
        <v>1</v>
      </c>
      <c r="M1320">
        <v>1</v>
      </c>
      <c r="N1320">
        <v>1</v>
      </c>
      <c r="O1320">
        <v>1</v>
      </c>
      <c r="P1320">
        <v>1</v>
      </c>
      <c r="Q1320">
        <v>1</v>
      </c>
      <c r="R1320">
        <v>1</v>
      </c>
      <c r="S1320">
        <v>1</v>
      </c>
      <c r="T1320">
        <v>1</v>
      </c>
      <c r="U1320">
        <v>1</v>
      </c>
      <c r="V1320">
        <v>1</v>
      </c>
      <c r="W1320">
        <v>1</v>
      </c>
      <c r="X1320">
        <v>1</v>
      </c>
      <c r="Y1320">
        <v>1</v>
      </c>
      <c r="Z1320">
        <v>1</v>
      </c>
      <c r="AA1320">
        <v>1</v>
      </c>
      <c r="AB1320">
        <v>1</v>
      </c>
      <c r="AC1320">
        <v>1</v>
      </c>
      <c r="AD1320">
        <v>1</v>
      </c>
      <c r="AE1320">
        <v>1</v>
      </c>
      <c r="AF1320">
        <v>1</v>
      </c>
      <c r="AG1320">
        <v>1</v>
      </c>
      <c r="AH1320">
        <v>1</v>
      </c>
      <c r="AI1320">
        <v>1</v>
      </c>
      <c r="AJ1320">
        <v>1</v>
      </c>
      <c r="AK1320">
        <v>1</v>
      </c>
      <c r="AL1320">
        <v>0</v>
      </c>
      <c r="AM1320" s="49" t="s">
        <v>270</v>
      </c>
      <c r="AN1320" s="49" t="s">
        <v>14</v>
      </c>
      <c r="AO1320" s="49" t="s">
        <v>485</v>
      </c>
      <c r="AP1320" s="49" t="s">
        <v>494</v>
      </c>
      <c r="AQ1320" s="49" t="s">
        <v>11</v>
      </c>
      <c r="AR1320" s="49" t="s">
        <v>487</v>
      </c>
      <c r="AS1320" s="49" t="s">
        <v>488</v>
      </c>
      <c r="AT1320" s="49" t="s">
        <v>489</v>
      </c>
    </row>
    <row r="1321" spans="1:46" x14ac:dyDescent="0.25">
      <c r="A1321">
        <v>8</v>
      </c>
      <c r="B1321" t="s">
        <v>283</v>
      </c>
      <c r="C1321" t="s">
        <v>283</v>
      </c>
      <c r="D1321" t="s">
        <v>284</v>
      </c>
      <c r="E1321" t="s">
        <v>622</v>
      </c>
      <c r="F1321" t="s">
        <v>623</v>
      </c>
      <c r="G1321">
        <v>0</v>
      </c>
      <c r="H1321">
        <v>1</v>
      </c>
      <c r="I1321">
        <v>1</v>
      </c>
      <c r="J1321">
        <v>1</v>
      </c>
      <c r="K1321">
        <v>1</v>
      </c>
      <c r="L1321">
        <v>1</v>
      </c>
      <c r="M1321">
        <v>1</v>
      </c>
      <c r="N1321">
        <v>1</v>
      </c>
      <c r="O1321">
        <v>1</v>
      </c>
      <c r="P1321">
        <v>1</v>
      </c>
      <c r="Q1321">
        <v>1</v>
      </c>
      <c r="R1321">
        <v>1</v>
      </c>
      <c r="S1321">
        <v>1</v>
      </c>
      <c r="T1321">
        <v>1</v>
      </c>
      <c r="U1321">
        <v>1</v>
      </c>
      <c r="V1321">
        <v>1</v>
      </c>
      <c r="W1321">
        <v>1</v>
      </c>
      <c r="X1321">
        <v>1</v>
      </c>
      <c r="Y1321">
        <v>1</v>
      </c>
      <c r="Z1321">
        <v>1</v>
      </c>
      <c r="AA1321">
        <v>1</v>
      </c>
      <c r="AB1321">
        <v>1</v>
      </c>
      <c r="AC1321">
        <v>1</v>
      </c>
      <c r="AD1321">
        <v>1</v>
      </c>
      <c r="AE1321">
        <v>1</v>
      </c>
      <c r="AF1321">
        <v>1</v>
      </c>
      <c r="AG1321">
        <v>1</v>
      </c>
      <c r="AH1321">
        <v>1</v>
      </c>
      <c r="AI1321">
        <v>1</v>
      </c>
      <c r="AJ1321">
        <v>1</v>
      </c>
      <c r="AK1321">
        <v>1</v>
      </c>
      <c r="AL1321">
        <v>0</v>
      </c>
      <c r="AM1321" s="49" t="s">
        <v>284</v>
      </c>
      <c r="AN1321" s="49" t="s">
        <v>4</v>
      </c>
      <c r="AO1321" s="49" t="s">
        <v>9</v>
      </c>
      <c r="AP1321" s="49" t="s">
        <v>501</v>
      </c>
      <c r="AQ1321" s="49" t="s">
        <v>9</v>
      </c>
      <c r="AR1321" s="49" t="s">
        <v>495</v>
      </c>
      <c r="AS1321" s="49" t="s">
        <v>488</v>
      </c>
      <c r="AT1321" s="49" t="s">
        <v>489</v>
      </c>
    </row>
    <row r="1322" spans="1:46" x14ac:dyDescent="0.25">
      <c r="A1322">
        <v>8</v>
      </c>
      <c r="B1322" t="s">
        <v>294</v>
      </c>
      <c r="C1322" t="s">
        <v>294</v>
      </c>
      <c r="D1322" t="s">
        <v>295</v>
      </c>
      <c r="E1322" t="s">
        <v>622</v>
      </c>
      <c r="F1322" t="s">
        <v>623</v>
      </c>
      <c r="G1322">
        <v>1</v>
      </c>
      <c r="H1322">
        <v>1</v>
      </c>
      <c r="I1322">
        <v>1</v>
      </c>
      <c r="J1322">
        <v>1</v>
      </c>
      <c r="K1322">
        <v>1</v>
      </c>
      <c r="L1322">
        <v>1</v>
      </c>
      <c r="M1322">
        <v>1</v>
      </c>
      <c r="N1322">
        <v>1</v>
      </c>
      <c r="O1322">
        <v>1</v>
      </c>
      <c r="P1322">
        <v>1</v>
      </c>
      <c r="Q1322">
        <v>1</v>
      </c>
      <c r="R1322">
        <v>1</v>
      </c>
      <c r="S1322">
        <v>1</v>
      </c>
      <c r="T1322">
        <v>1</v>
      </c>
      <c r="U1322">
        <v>1</v>
      </c>
      <c r="V1322">
        <v>1</v>
      </c>
      <c r="W1322">
        <v>1</v>
      </c>
      <c r="X1322">
        <v>1</v>
      </c>
      <c r="Y1322">
        <v>1</v>
      </c>
      <c r="Z1322">
        <v>1</v>
      </c>
      <c r="AA1322">
        <v>1</v>
      </c>
      <c r="AB1322">
        <v>1</v>
      </c>
      <c r="AC1322">
        <v>1</v>
      </c>
      <c r="AD1322">
        <v>1</v>
      </c>
      <c r="AE1322">
        <v>1</v>
      </c>
      <c r="AF1322">
        <v>1</v>
      </c>
      <c r="AG1322">
        <v>1</v>
      </c>
      <c r="AH1322">
        <v>1</v>
      </c>
      <c r="AI1322">
        <v>1</v>
      </c>
      <c r="AJ1322">
        <v>1</v>
      </c>
      <c r="AK1322">
        <v>1</v>
      </c>
      <c r="AL1322">
        <v>0</v>
      </c>
      <c r="AM1322" s="49" t="s">
        <v>295</v>
      </c>
      <c r="AN1322" s="49" t="s">
        <v>14</v>
      </c>
      <c r="AO1322" s="49" t="s">
        <v>485</v>
      </c>
      <c r="AP1322" s="49" t="s">
        <v>494</v>
      </c>
      <c r="AQ1322" s="49" t="s">
        <v>11</v>
      </c>
      <c r="AR1322" s="49" t="s">
        <v>487</v>
      </c>
      <c r="AS1322" s="49" t="s">
        <v>488</v>
      </c>
      <c r="AT1322" s="49" t="s">
        <v>489</v>
      </c>
    </row>
    <row r="1323" spans="1:46" x14ac:dyDescent="0.25">
      <c r="A1323">
        <v>8</v>
      </c>
      <c r="B1323" t="s">
        <v>290</v>
      </c>
      <c r="C1323" t="s">
        <v>290</v>
      </c>
      <c r="D1323" t="s">
        <v>291</v>
      </c>
      <c r="E1323" t="s">
        <v>622</v>
      </c>
      <c r="F1323" t="s">
        <v>623</v>
      </c>
      <c r="G1323">
        <v>1</v>
      </c>
      <c r="H1323">
        <v>1</v>
      </c>
      <c r="I1323">
        <v>1</v>
      </c>
      <c r="J1323">
        <v>1</v>
      </c>
      <c r="K1323">
        <v>1</v>
      </c>
      <c r="L1323">
        <v>1</v>
      </c>
      <c r="M1323">
        <v>1</v>
      </c>
      <c r="N1323">
        <v>1</v>
      </c>
      <c r="O1323">
        <v>1</v>
      </c>
      <c r="P1323">
        <v>1</v>
      </c>
      <c r="Q1323">
        <v>1</v>
      </c>
      <c r="R1323">
        <v>1</v>
      </c>
      <c r="S1323">
        <v>1</v>
      </c>
      <c r="T1323">
        <v>1</v>
      </c>
      <c r="U1323">
        <v>1</v>
      </c>
      <c r="V1323">
        <v>1</v>
      </c>
      <c r="W1323">
        <v>1</v>
      </c>
      <c r="X1323">
        <v>1</v>
      </c>
      <c r="Y1323">
        <v>1</v>
      </c>
      <c r="Z1323">
        <v>1</v>
      </c>
      <c r="AA1323">
        <v>1</v>
      </c>
      <c r="AB1323">
        <v>1</v>
      </c>
      <c r="AC1323">
        <v>1</v>
      </c>
      <c r="AD1323">
        <v>1</v>
      </c>
      <c r="AE1323">
        <v>1</v>
      </c>
      <c r="AF1323">
        <v>1</v>
      </c>
      <c r="AG1323">
        <v>1</v>
      </c>
      <c r="AH1323">
        <v>1</v>
      </c>
      <c r="AI1323">
        <v>1</v>
      </c>
      <c r="AJ1323">
        <v>1</v>
      </c>
      <c r="AK1323">
        <v>1</v>
      </c>
      <c r="AL1323">
        <v>1</v>
      </c>
      <c r="AM1323" s="49" t="s">
        <v>291</v>
      </c>
      <c r="AN1323" s="49" t="s">
        <v>14</v>
      </c>
      <c r="AO1323" s="49" t="s">
        <v>500</v>
      </c>
      <c r="AP1323" s="49" t="s">
        <v>505</v>
      </c>
      <c r="AQ1323" s="49" t="s">
        <v>13</v>
      </c>
      <c r="AR1323" s="49" t="s">
        <v>487</v>
      </c>
      <c r="AS1323" s="49" t="s">
        <v>488</v>
      </c>
      <c r="AT1323" s="49" t="s">
        <v>489</v>
      </c>
    </row>
    <row r="1324" spans="1:46" x14ac:dyDescent="0.25">
      <c r="A1324">
        <v>8</v>
      </c>
      <c r="B1324" t="s">
        <v>576</v>
      </c>
      <c r="C1324" t="s">
        <v>576</v>
      </c>
      <c r="D1324" t="s">
        <v>577</v>
      </c>
      <c r="E1324" t="s">
        <v>622</v>
      </c>
      <c r="F1324" t="s">
        <v>623</v>
      </c>
      <c r="G1324">
        <v>1</v>
      </c>
      <c r="H1324">
        <v>1</v>
      </c>
      <c r="I1324">
        <v>1</v>
      </c>
      <c r="J1324">
        <v>1</v>
      </c>
      <c r="K1324">
        <v>1</v>
      </c>
      <c r="L1324">
        <v>1</v>
      </c>
      <c r="M1324">
        <v>1</v>
      </c>
      <c r="N1324">
        <v>1</v>
      </c>
      <c r="O1324">
        <v>1</v>
      </c>
      <c r="P1324">
        <v>1</v>
      </c>
      <c r="Q1324">
        <v>1</v>
      </c>
      <c r="R1324">
        <v>1</v>
      </c>
      <c r="S1324">
        <v>1</v>
      </c>
      <c r="T1324">
        <v>1</v>
      </c>
      <c r="U1324">
        <v>1</v>
      </c>
      <c r="V1324">
        <v>1</v>
      </c>
      <c r="W1324">
        <v>1</v>
      </c>
      <c r="X1324">
        <v>1</v>
      </c>
      <c r="Y1324">
        <v>1</v>
      </c>
      <c r="Z1324">
        <v>1</v>
      </c>
      <c r="AA1324">
        <v>1</v>
      </c>
      <c r="AB1324">
        <v>1</v>
      </c>
      <c r="AC1324">
        <v>1</v>
      </c>
      <c r="AD1324">
        <v>1</v>
      </c>
      <c r="AE1324">
        <v>1</v>
      </c>
      <c r="AF1324">
        <v>1</v>
      </c>
      <c r="AG1324">
        <v>1</v>
      </c>
      <c r="AH1324">
        <v>1</v>
      </c>
      <c r="AI1324">
        <v>1</v>
      </c>
      <c r="AJ1324">
        <v>1</v>
      </c>
      <c r="AK1324">
        <v>1</v>
      </c>
      <c r="AL1324">
        <v>0</v>
      </c>
      <c r="AM1324" s="49" t="e">
        <v>#N/A</v>
      </c>
      <c r="AN1324" s="49" t="e">
        <v>#N/A</v>
      </c>
      <c r="AO1324" s="49" t="e">
        <v>#N/A</v>
      </c>
      <c r="AP1324" s="49" t="e">
        <v>#N/A</v>
      </c>
      <c r="AQ1324" s="49" t="e">
        <v>#N/A</v>
      </c>
      <c r="AR1324" s="49" t="e">
        <v>#N/A</v>
      </c>
      <c r="AS1324" s="49" t="e">
        <v>#N/A</v>
      </c>
      <c r="AT1324" s="49" t="e">
        <v>#N/A</v>
      </c>
    </row>
    <row r="1325" spans="1:46" x14ac:dyDescent="0.25">
      <c r="A1325">
        <v>8</v>
      </c>
      <c r="B1325" t="s">
        <v>298</v>
      </c>
      <c r="C1325" t="s">
        <v>298</v>
      </c>
      <c r="D1325" t="s">
        <v>299</v>
      </c>
      <c r="E1325" t="s">
        <v>622</v>
      </c>
      <c r="F1325" t="s">
        <v>623</v>
      </c>
      <c r="G1325">
        <v>1</v>
      </c>
      <c r="H1325">
        <v>1</v>
      </c>
      <c r="I1325">
        <v>1</v>
      </c>
      <c r="J1325">
        <v>1</v>
      </c>
      <c r="K1325">
        <v>1</v>
      </c>
      <c r="L1325">
        <v>1</v>
      </c>
      <c r="M1325">
        <v>1</v>
      </c>
      <c r="N1325">
        <v>1</v>
      </c>
      <c r="O1325">
        <v>1</v>
      </c>
      <c r="P1325">
        <v>1</v>
      </c>
      <c r="Q1325">
        <v>1</v>
      </c>
      <c r="R1325">
        <v>1</v>
      </c>
      <c r="S1325">
        <v>1</v>
      </c>
      <c r="T1325">
        <v>1</v>
      </c>
      <c r="U1325">
        <v>1</v>
      </c>
      <c r="V1325">
        <v>1</v>
      </c>
      <c r="W1325">
        <v>1</v>
      </c>
      <c r="X1325">
        <v>1</v>
      </c>
      <c r="Y1325">
        <v>1</v>
      </c>
      <c r="Z1325">
        <v>1</v>
      </c>
      <c r="AA1325">
        <v>1</v>
      </c>
      <c r="AB1325">
        <v>1</v>
      </c>
      <c r="AC1325">
        <v>1</v>
      </c>
      <c r="AD1325">
        <v>1</v>
      </c>
      <c r="AE1325">
        <v>1</v>
      </c>
      <c r="AF1325">
        <v>1</v>
      </c>
      <c r="AG1325">
        <v>1</v>
      </c>
      <c r="AH1325">
        <v>1</v>
      </c>
      <c r="AI1325">
        <v>1</v>
      </c>
      <c r="AJ1325">
        <v>1</v>
      </c>
      <c r="AK1325">
        <v>1</v>
      </c>
      <c r="AL1325">
        <v>1</v>
      </c>
      <c r="AM1325" s="49" t="s">
        <v>299</v>
      </c>
      <c r="AN1325" s="49" t="s">
        <v>14</v>
      </c>
      <c r="AO1325" s="49" t="s">
        <v>509</v>
      </c>
      <c r="AP1325" s="49" t="s">
        <v>505</v>
      </c>
      <c r="AQ1325" s="49" t="s">
        <v>13</v>
      </c>
      <c r="AR1325" s="49" t="s">
        <v>487</v>
      </c>
      <c r="AS1325" s="49" t="s">
        <v>488</v>
      </c>
      <c r="AT1325" s="49" t="s">
        <v>489</v>
      </c>
    </row>
    <row r="1326" spans="1:46" x14ac:dyDescent="0.25">
      <c r="A1326">
        <v>8</v>
      </c>
      <c r="B1326" t="s">
        <v>288</v>
      </c>
      <c r="C1326" t="s">
        <v>288</v>
      </c>
      <c r="D1326" t="s">
        <v>289</v>
      </c>
      <c r="E1326" t="s">
        <v>622</v>
      </c>
      <c r="F1326" t="s">
        <v>623</v>
      </c>
      <c r="G1326">
        <v>1</v>
      </c>
      <c r="H1326">
        <v>1</v>
      </c>
      <c r="I1326">
        <v>1</v>
      </c>
      <c r="J1326">
        <v>1</v>
      </c>
      <c r="K1326">
        <v>1</v>
      </c>
      <c r="L1326">
        <v>1</v>
      </c>
      <c r="M1326">
        <v>1</v>
      </c>
      <c r="N1326">
        <v>1</v>
      </c>
      <c r="O1326">
        <v>1</v>
      </c>
      <c r="P1326">
        <v>1</v>
      </c>
      <c r="Q1326">
        <v>1</v>
      </c>
      <c r="R1326">
        <v>1</v>
      </c>
      <c r="S1326">
        <v>1</v>
      </c>
      <c r="T1326">
        <v>1</v>
      </c>
      <c r="U1326">
        <v>1</v>
      </c>
      <c r="V1326">
        <v>1</v>
      </c>
      <c r="W1326">
        <v>1</v>
      </c>
      <c r="X1326">
        <v>1</v>
      </c>
      <c r="Y1326">
        <v>1</v>
      </c>
      <c r="Z1326">
        <v>1</v>
      </c>
      <c r="AA1326">
        <v>1</v>
      </c>
      <c r="AB1326">
        <v>1</v>
      </c>
      <c r="AC1326">
        <v>1</v>
      </c>
      <c r="AD1326">
        <v>1</v>
      </c>
      <c r="AE1326">
        <v>1</v>
      </c>
      <c r="AF1326">
        <v>1</v>
      </c>
      <c r="AG1326">
        <v>1</v>
      </c>
      <c r="AH1326">
        <v>1</v>
      </c>
      <c r="AI1326">
        <v>1</v>
      </c>
      <c r="AJ1326">
        <v>1</v>
      </c>
      <c r="AK1326">
        <v>1</v>
      </c>
      <c r="AL1326">
        <v>0</v>
      </c>
      <c r="AM1326" s="49" t="s">
        <v>289</v>
      </c>
      <c r="AN1326" s="49" t="s">
        <v>14</v>
      </c>
      <c r="AO1326" s="49" t="s">
        <v>507</v>
      </c>
      <c r="AP1326" s="49" t="s">
        <v>494</v>
      </c>
      <c r="AQ1326" s="49" t="s">
        <v>10</v>
      </c>
      <c r="AR1326" s="49" t="s">
        <v>487</v>
      </c>
      <c r="AS1326" s="49" t="s">
        <v>488</v>
      </c>
      <c r="AT1326" s="49" t="s">
        <v>489</v>
      </c>
    </row>
    <row r="1327" spans="1:46" x14ac:dyDescent="0.25">
      <c r="A1327">
        <v>8</v>
      </c>
      <c r="B1327" t="s">
        <v>285</v>
      </c>
      <c r="C1327" t="s">
        <v>285</v>
      </c>
      <c r="D1327" t="s">
        <v>286</v>
      </c>
      <c r="E1327" t="s">
        <v>622</v>
      </c>
      <c r="F1327" t="s">
        <v>623</v>
      </c>
      <c r="G1327">
        <v>1</v>
      </c>
      <c r="H1327">
        <v>1</v>
      </c>
      <c r="I1327">
        <v>1</v>
      </c>
      <c r="J1327">
        <v>1</v>
      </c>
      <c r="K1327">
        <v>1</v>
      </c>
      <c r="L1327">
        <v>1</v>
      </c>
      <c r="M1327">
        <v>1</v>
      </c>
      <c r="N1327">
        <v>1</v>
      </c>
      <c r="O1327">
        <v>1</v>
      </c>
      <c r="P1327">
        <v>1</v>
      </c>
      <c r="Q1327">
        <v>1</v>
      </c>
      <c r="R1327">
        <v>1</v>
      </c>
      <c r="S1327">
        <v>1</v>
      </c>
      <c r="T1327">
        <v>1</v>
      </c>
      <c r="U1327">
        <v>1</v>
      </c>
      <c r="V1327">
        <v>1</v>
      </c>
      <c r="W1327">
        <v>1</v>
      </c>
      <c r="X1327">
        <v>1</v>
      </c>
      <c r="Y1327">
        <v>1</v>
      </c>
      <c r="Z1327">
        <v>1</v>
      </c>
      <c r="AA1327">
        <v>1</v>
      </c>
      <c r="AB1327">
        <v>1</v>
      </c>
      <c r="AC1327">
        <v>1</v>
      </c>
      <c r="AD1327">
        <v>1</v>
      </c>
      <c r="AE1327">
        <v>1</v>
      </c>
      <c r="AF1327">
        <v>1</v>
      </c>
      <c r="AG1327">
        <v>1</v>
      </c>
      <c r="AH1327">
        <v>1</v>
      </c>
      <c r="AI1327">
        <v>1</v>
      </c>
      <c r="AJ1327">
        <v>1</v>
      </c>
      <c r="AK1327">
        <v>1</v>
      </c>
      <c r="AL1327">
        <v>0</v>
      </c>
      <c r="AM1327" s="49" t="s">
        <v>286</v>
      </c>
      <c r="AN1327" s="49" t="s">
        <v>8</v>
      </c>
      <c r="AO1327" s="49" t="s">
        <v>9</v>
      </c>
      <c r="AP1327" s="49" t="s">
        <v>486</v>
      </c>
      <c r="AQ1327" s="49" t="s">
        <v>9</v>
      </c>
      <c r="AR1327" s="49" t="s">
        <v>487</v>
      </c>
      <c r="AS1327" s="49" t="s">
        <v>488</v>
      </c>
      <c r="AT1327" s="49" t="s">
        <v>489</v>
      </c>
    </row>
    <row r="1328" spans="1:46" x14ac:dyDescent="0.25">
      <c r="A1328">
        <v>8</v>
      </c>
      <c r="B1328" t="s">
        <v>287</v>
      </c>
      <c r="C1328" t="s">
        <v>287</v>
      </c>
      <c r="D1328" t="s">
        <v>422</v>
      </c>
      <c r="E1328" t="s">
        <v>622</v>
      </c>
      <c r="F1328" t="s">
        <v>623</v>
      </c>
      <c r="G1328">
        <v>1</v>
      </c>
      <c r="H1328">
        <v>1</v>
      </c>
      <c r="I1328">
        <v>1</v>
      </c>
      <c r="J1328">
        <v>1</v>
      </c>
      <c r="K1328">
        <v>1</v>
      </c>
      <c r="L1328">
        <v>1</v>
      </c>
      <c r="M1328">
        <v>1</v>
      </c>
      <c r="N1328">
        <v>1</v>
      </c>
      <c r="O1328">
        <v>1</v>
      </c>
      <c r="P1328">
        <v>1</v>
      </c>
      <c r="Q1328">
        <v>1</v>
      </c>
      <c r="R1328">
        <v>1</v>
      </c>
      <c r="S1328">
        <v>1</v>
      </c>
      <c r="T1328">
        <v>1</v>
      </c>
      <c r="U1328">
        <v>1</v>
      </c>
      <c r="V1328">
        <v>1</v>
      </c>
      <c r="W1328">
        <v>1</v>
      </c>
      <c r="X1328">
        <v>1</v>
      </c>
      <c r="Y1328">
        <v>1</v>
      </c>
      <c r="Z1328">
        <v>1</v>
      </c>
      <c r="AA1328">
        <v>1</v>
      </c>
      <c r="AB1328">
        <v>1</v>
      </c>
      <c r="AC1328">
        <v>1</v>
      </c>
      <c r="AD1328">
        <v>1</v>
      </c>
      <c r="AE1328">
        <v>1</v>
      </c>
      <c r="AF1328">
        <v>1</v>
      </c>
      <c r="AG1328">
        <v>1</v>
      </c>
      <c r="AH1328">
        <v>1</v>
      </c>
      <c r="AI1328">
        <v>1</v>
      </c>
      <c r="AJ1328">
        <v>1</v>
      </c>
      <c r="AK1328">
        <v>1</v>
      </c>
      <c r="AL1328">
        <v>0</v>
      </c>
      <c r="AM1328" s="49" t="s">
        <v>422</v>
      </c>
      <c r="AN1328" s="49" t="s">
        <v>8</v>
      </c>
      <c r="AO1328" s="49" t="s">
        <v>9</v>
      </c>
      <c r="AP1328" s="49" t="s">
        <v>494</v>
      </c>
      <c r="AQ1328" s="49" t="s">
        <v>9</v>
      </c>
      <c r="AR1328" s="49" t="s">
        <v>495</v>
      </c>
      <c r="AS1328" s="49" t="s">
        <v>496</v>
      </c>
      <c r="AT1328" s="49" t="s">
        <v>497</v>
      </c>
    </row>
    <row r="1329" spans="1:46" x14ac:dyDescent="0.25">
      <c r="A1329">
        <v>8</v>
      </c>
      <c r="B1329" t="s">
        <v>493</v>
      </c>
      <c r="C1329" t="s">
        <v>578</v>
      </c>
      <c r="D1329" t="s">
        <v>579</v>
      </c>
      <c r="E1329" t="s">
        <v>622</v>
      </c>
      <c r="F1329" t="s">
        <v>623</v>
      </c>
      <c r="G1329">
        <v>1</v>
      </c>
      <c r="H1329">
        <v>1</v>
      </c>
      <c r="I1329">
        <v>1</v>
      </c>
      <c r="J1329">
        <v>1</v>
      </c>
      <c r="K1329">
        <v>1</v>
      </c>
      <c r="L1329">
        <v>1</v>
      </c>
      <c r="M1329">
        <v>1</v>
      </c>
      <c r="N1329">
        <v>1</v>
      </c>
      <c r="O1329">
        <v>1</v>
      </c>
      <c r="P1329">
        <v>1</v>
      </c>
      <c r="Q1329">
        <v>1</v>
      </c>
      <c r="R1329">
        <v>1</v>
      </c>
      <c r="S1329">
        <v>1</v>
      </c>
      <c r="T1329">
        <v>1</v>
      </c>
      <c r="U1329">
        <v>1</v>
      </c>
      <c r="V1329">
        <v>1</v>
      </c>
      <c r="W1329">
        <v>1</v>
      </c>
      <c r="X1329">
        <v>1</v>
      </c>
      <c r="Y1329">
        <v>1</v>
      </c>
      <c r="Z1329">
        <v>1</v>
      </c>
      <c r="AA1329">
        <v>1</v>
      </c>
      <c r="AB1329">
        <v>1</v>
      </c>
      <c r="AC1329">
        <v>1</v>
      </c>
      <c r="AD1329">
        <v>1</v>
      </c>
      <c r="AE1329">
        <v>1</v>
      </c>
      <c r="AF1329">
        <v>1</v>
      </c>
      <c r="AG1329">
        <v>1</v>
      </c>
      <c r="AH1329">
        <v>1</v>
      </c>
      <c r="AI1329">
        <v>1</v>
      </c>
      <c r="AJ1329">
        <v>1</v>
      </c>
      <c r="AK1329">
        <v>1</v>
      </c>
      <c r="AL1329">
        <v>0</v>
      </c>
      <c r="AM1329" s="49" t="e">
        <v>#N/A</v>
      </c>
      <c r="AN1329" s="49" t="e">
        <v>#N/A</v>
      </c>
      <c r="AO1329" s="49" t="e">
        <v>#N/A</v>
      </c>
      <c r="AP1329" s="49" t="e">
        <v>#N/A</v>
      </c>
      <c r="AQ1329" s="49" t="e">
        <v>#N/A</v>
      </c>
      <c r="AR1329" s="49" t="e">
        <v>#N/A</v>
      </c>
      <c r="AS1329" s="49" t="e">
        <v>#N/A</v>
      </c>
      <c r="AT1329" s="49" t="e">
        <v>#N/A</v>
      </c>
    </row>
    <row r="1330" spans="1:46" x14ac:dyDescent="0.25">
      <c r="A1330">
        <v>8</v>
      </c>
      <c r="B1330" t="s">
        <v>493</v>
      </c>
      <c r="C1330" t="s">
        <v>580</v>
      </c>
      <c r="D1330" t="s">
        <v>581</v>
      </c>
      <c r="E1330" t="s">
        <v>622</v>
      </c>
      <c r="F1330" t="s">
        <v>623</v>
      </c>
      <c r="G1330">
        <v>1</v>
      </c>
      <c r="H1330">
        <v>1</v>
      </c>
      <c r="I1330">
        <v>1</v>
      </c>
      <c r="J1330">
        <v>1</v>
      </c>
      <c r="K1330">
        <v>1</v>
      </c>
      <c r="L1330">
        <v>1</v>
      </c>
      <c r="M1330">
        <v>1</v>
      </c>
      <c r="N1330">
        <v>1</v>
      </c>
      <c r="O1330">
        <v>1</v>
      </c>
      <c r="P1330">
        <v>1</v>
      </c>
      <c r="Q1330">
        <v>1</v>
      </c>
      <c r="R1330">
        <v>1</v>
      </c>
      <c r="S1330">
        <v>1</v>
      </c>
      <c r="T1330">
        <v>1</v>
      </c>
      <c r="U1330">
        <v>1</v>
      </c>
      <c r="V1330">
        <v>1</v>
      </c>
      <c r="W1330">
        <v>1</v>
      </c>
      <c r="X1330">
        <v>1</v>
      </c>
      <c r="Y1330">
        <v>1</v>
      </c>
      <c r="Z1330">
        <v>1</v>
      </c>
      <c r="AA1330">
        <v>1</v>
      </c>
      <c r="AB1330">
        <v>1</v>
      </c>
      <c r="AC1330">
        <v>1</v>
      </c>
      <c r="AD1330">
        <v>1</v>
      </c>
      <c r="AE1330">
        <v>1</v>
      </c>
      <c r="AF1330">
        <v>1</v>
      </c>
      <c r="AG1330">
        <v>1</v>
      </c>
      <c r="AH1330">
        <v>1</v>
      </c>
      <c r="AI1330">
        <v>1</v>
      </c>
      <c r="AJ1330">
        <v>1</v>
      </c>
      <c r="AK1330">
        <v>1</v>
      </c>
      <c r="AL1330">
        <v>0</v>
      </c>
      <c r="AM1330" s="49" t="e">
        <v>#N/A</v>
      </c>
      <c r="AN1330" s="49" t="e">
        <v>#N/A</v>
      </c>
      <c r="AO1330" s="49" t="e">
        <v>#N/A</v>
      </c>
      <c r="AP1330" s="49" t="e">
        <v>#N/A</v>
      </c>
      <c r="AQ1330" s="49" t="e">
        <v>#N/A</v>
      </c>
      <c r="AR1330" s="49" t="e">
        <v>#N/A</v>
      </c>
      <c r="AS1330" s="49" t="e">
        <v>#N/A</v>
      </c>
      <c r="AT1330" s="49" t="e">
        <v>#N/A</v>
      </c>
    </row>
    <row r="1331" spans="1:46" x14ac:dyDescent="0.25">
      <c r="A1331">
        <v>8</v>
      </c>
      <c r="B1331" t="s">
        <v>493</v>
      </c>
      <c r="C1331" t="s">
        <v>582</v>
      </c>
      <c r="D1331" t="s">
        <v>583</v>
      </c>
      <c r="E1331" t="s">
        <v>622</v>
      </c>
      <c r="F1331" t="s">
        <v>623</v>
      </c>
      <c r="G1331">
        <v>1</v>
      </c>
      <c r="H1331">
        <v>1</v>
      </c>
      <c r="I1331">
        <v>1</v>
      </c>
      <c r="J1331">
        <v>1</v>
      </c>
      <c r="K1331">
        <v>1</v>
      </c>
      <c r="L1331">
        <v>1</v>
      </c>
      <c r="M1331">
        <v>1</v>
      </c>
      <c r="N1331">
        <v>1</v>
      </c>
      <c r="O1331">
        <v>1</v>
      </c>
      <c r="P1331">
        <v>1</v>
      </c>
      <c r="Q1331">
        <v>1</v>
      </c>
      <c r="R1331">
        <v>1</v>
      </c>
      <c r="S1331">
        <v>1</v>
      </c>
      <c r="T1331">
        <v>1</v>
      </c>
      <c r="U1331">
        <v>1</v>
      </c>
      <c r="V1331">
        <v>1</v>
      </c>
      <c r="W1331">
        <v>1</v>
      </c>
      <c r="X1331">
        <v>1</v>
      </c>
      <c r="Y1331">
        <v>1</v>
      </c>
      <c r="Z1331">
        <v>1</v>
      </c>
      <c r="AA1331">
        <v>1</v>
      </c>
      <c r="AB1331">
        <v>1</v>
      </c>
      <c r="AC1331">
        <v>1</v>
      </c>
      <c r="AD1331">
        <v>1</v>
      </c>
      <c r="AE1331">
        <v>1</v>
      </c>
      <c r="AF1331">
        <v>1</v>
      </c>
      <c r="AG1331">
        <v>1</v>
      </c>
      <c r="AH1331">
        <v>1</v>
      </c>
      <c r="AI1331">
        <v>1</v>
      </c>
      <c r="AJ1331">
        <v>1</v>
      </c>
      <c r="AK1331">
        <v>1</v>
      </c>
      <c r="AL1331">
        <v>0</v>
      </c>
      <c r="AM1331" s="49" t="e">
        <v>#N/A</v>
      </c>
      <c r="AN1331" s="49" t="e">
        <v>#N/A</v>
      </c>
      <c r="AO1331" s="49" t="e">
        <v>#N/A</v>
      </c>
      <c r="AP1331" s="49" t="e">
        <v>#N/A</v>
      </c>
      <c r="AQ1331" s="49" t="e">
        <v>#N/A</v>
      </c>
      <c r="AR1331" s="49" t="e">
        <v>#N/A</v>
      </c>
      <c r="AS1331" s="49" t="e">
        <v>#N/A</v>
      </c>
      <c r="AT1331" s="49" t="e">
        <v>#N/A</v>
      </c>
    </row>
    <row r="1332" spans="1:46" x14ac:dyDescent="0.25">
      <c r="A1332">
        <v>8</v>
      </c>
      <c r="B1332" t="s">
        <v>493</v>
      </c>
      <c r="C1332" t="s">
        <v>584</v>
      </c>
      <c r="D1332" t="s">
        <v>585</v>
      </c>
      <c r="E1332" t="s">
        <v>622</v>
      </c>
      <c r="F1332" t="s">
        <v>623</v>
      </c>
      <c r="G1332">
        <v>1</v>
      </c>
      <c r="H1332">
        <v>1</v>
      </c>
      <c r="I1332">
        <v>1</v>
      </c>
      <c r="J1332">
        <v>1</v>
      </c>
      <c r="K1332">
        <v>1</v>
      </c>
      <c r="L1332">
        <v>1</v>
      </c>
      <c r="M1332">
        <v>1</v>
      </c>
      <c r="N1332">
        <v>1</v>
      </c>
      <c r="O1332">
        <v>1</v>
      </c>
      <c r="P1332">
        <v>1</v>
      </c>
      <c r="Q1332">
        <v>1</v>
      </c>
      <c r="R1332">
        <v>1</v>
      </c>
      <c r="S1332">
        <v>1</v>
      </c>
      <c r="T1332">
        <v>1</v>
      </c>
      <c r="U1332">
        <v>1</v>
      </c>
      <c r="V1332">
        <v>1</v>
      </c>
      <c r="W1332">
        <v>1</v>
      </c>
      <c r="X1332">
        <v>1</v>
      </c>
      <c r="Y1332">
        <v>1</v>
      </c>
      <c r="Z1332">
        <v>1</v>
      </c>
      <c r="AA1332">
        <v>1</v>
      </c>
      <c r="AB1332">
        <v>1</v>
      </c>
      <c r="AC1332">
        <v>1</v>
      </c>
      <c r="AD1332">
        <v>1</v>
      </c>
      <c r="AE1332">
        <v>1</v>
      </c>
      <c r="AF1332">
        <v>1</v>
      </c>
      <c r="AG1332">
        <v>1</v>
      </c>
      <c r="AH1332">
        <v>1</v>
      </c>
      <c r="AI1332">
        <v>1</v>
      </c>
      <c r="AJ1332">
        <v>1</v>
      </c>
      <c r="AK1332">
        <v>1</v>
      </c>
      <c r="AL1332">
        <v>0</v>
      </c>
      <c r="AM1332" s="49" t="e">
        <v>#N/A</v>
      </c>
      <c r="AN1332" s="49" t="e">
        <v>#N/A</v>
      </c>
      <c r="AO1332" s="49" t="e">
        <v>#N/A</v>
      </c>
      <c r="AP1332" s="49" t="e">
        <v>#N/A</v>
      </c>
      <c r="AQ1332" s="49" t="e">
        <v>#N/A</v>
      </c>
      <c r="AR1332" s="49" t="e">
        <v>#N/A</v>
      </c>
      <c r="AS1332" s="49" t="e">
        <v>#N/A</v>
      </c>
      <c r="AT1332" s="49" t="e">
        <v>#N/A</v>
      </c>
    </row>
    <row r="1333" spans="1:46" x14ac:dyDescent="0.25">
      <c r="A1333">
        <v>8</v>
      </c>
      <c r="B1333" t="s">
        <v>292</v>
      </c>
      <c r="C1333" t="s">
        <v>292</v>
      </c>
      <c r="D1333" t="s">
        <v>293</v>
      </c>
      <c r="E1333" t="s">
        <v>622</v>
      </c>
      <c r="F1333" t="s">
        <v>623</v>
      </c>
      <c r="G1333">
        <v>1</v>
      </c>
      <c r="H1333">
        <v>1</v>
      </c>
      <c r="I1333">
        <v>1</v>
      </c>
      <c r="J1333">
        <v>1</v>
      </c>
      <c r="K1333">
        <v>1</v>
      </c>
      <c r="L1333">
        <v>1</v>
      </c>
      <c r="M1333">
        <v>1</v>
      </c>
      <c r="N1333">
        <v>1</v>
      </c>
      <c r="O1333">
        <v>1</v>
      </c>
      <c r="P1333">
        <v>1</v>
      </c>
      <c r="Q1333">
        <v>1</v>
      </c>
      <c r="R1333">
        <v>1</v>
      </c>
      <c r="S1333">
        <v>1</v>
      </c>
      <c r="T1333">
        <v>1</v>
      </c>
      <c r="U1333">
        <v>1</v>
      </c>
      <c r="V1333">
        <v>1</v>
      </c>
      <c r="W1333">
        <v>1</v>
      </c>
      <c r="X1333">
        <v>1</v>
      </c>
      <c r="Y1333">
        <v>1</v>
      </c>
      <c r="Z1333">
        <v>1</v>
      </c>
      <c r="AA1333">
        <v>1</v>
      </c>
      <c r="AB1333">
        <v>1</v>
      </c>
      <c r="AC1333">
        <v>1</v>
      </c>
      <c r="AD1333">
        <v>1</v>
      </c>
      <c r="AE1333">
        <v>1</v>
      </c>
      <c r="AF1333">
        <v>1</v>
      </c>
      <c r="AG1333">
        <v>1</v>
      </c>
      <c r="AH1333">
        <v>1</v>
      </c>
      <c r="AI1333">
        <v>1</v>
      </c>
      <c r="AJ1333">
        <v>1</v>
      </c>
      <c r="AK1333">
        <v>1</v>
      </c>
      <c r="AL1333">
        <v>1</v>
      </c>
      <c r="AM1333" s="49" t="s">
        <v>293</v>
      </c>
      <c r="AN1333" s="49" t="s">
        <v>14</v>
      </c>
      <c r="AO1333" s="49" t="s">
        <v>500</v>
      </c>
      <c r="AP1333" s="49" t="s">
        <v>505</v>
      </c>
      <c r="AQ1333" s="49" t="s">
        <v>13</v>
      </c>
      <c r="AR1333" s="49" t="s">
        <v>495</v>
      </c>
      <c r="AS1333" s="49" t="s">
        <v>488</v>
      </c>
      <c r="AT1333" s="49" t="s">
        <v>489</v>
      </c>
    </row>
    <row r="1334" spans="1:46" x14ac:dyDescent="0.25">
      <c r="A1334">
        <v>8</v>
      </c>
      <c r="B1334" t="s">
        <v>493</v>
      </c>
      <c r="C1334" t="s">
        <v>586</v>
      </c>
      <c r="D1334" t="s">
        <v>587</v>
      </c>
      <c r="E1334" t="s">
        <v>622</v>
      </c>
      <c r="F1334" t="s">
        <v>623</v>
      </c>
      <c r="G1334">
        <v>1</v>
      </c>
      <c r="H1334">
        <v>1</v>
      </c>
      <c r="I1334">
        <v>1</v>
      </c>
      <c r="J1334">
        <v>1</v>
      </c>
      <c r="K1334">
        <v>1</v>
      </c>
      <c r="L1334">
        <v>1</v>
      </c>
      <c r="M1334">
        <v>1</v>
      </c>
      <c r="N1334">
        <v>1</v>
      </c>
      <c r="O1334">
        <v>1</v>
      </c>
      <c r="P1334">
        <v>1</v>
      </c>
      <c r="Q1334">
        <v>1</v>
      </c>
      <c r="R1334">
        <v>1</v>
      </c>
      <c r="S1334">
        <v>1</v>
      </c>
      <c r="T1334">
        <v>1</v>
      </c>
      <c r="U1334">
        <v>1</v>
      </c>
      <c r="V1334">
        <v>1</v>
      </c>
      <c r="W1334">
        <v>1</v>
      </c>
      <c r="X1334">
        <v>1</v>
      </c>
      <c r="Y1334">
        <v>1</v>
      </c>
      <c r="Z1334">
        <v>1</v>
      </c>
      <c r="AA1334">
        <v>1</v>
      </c>
      <c r="AB1334">
        <v>1</v>
      </c>
      <c r="AC1334">
        <v>1</v>
      </c>
      <c r="AD1334">
        <v>1</v>
      </c>
      <c r="AE1334">
        <v>1</v>
      </c>
      <c r="AF1334">
        <v>1</v>
      </c>
      <c r="AG1334">
        <v>1</v>
      </c>
      <c r="AH1334">
        <v>1</v>
      </c>
      <c r="AI1334">
        <v>1</v>
      </c>
      <c r="AJ1334">
        <v>1</v>
      </c>
      <c r="AK1334">
        <v>1</v>
      </c>
      <c r="AL1334">
        <v>1</v>
      </c>
      <c r="AM1334" s="49" t="e">
        <v>#N/A</v>
      </c>
      <c r="AN1334" s="49" t="e">
        <v>#N/A</v>
      </c>
      <c r="AO1334" s="49" t="e">
        <v>#N/A</v>
      </c>
      <c r="AP1334" s="49" t="e">
        <v>#N/A</v>
      </c>
      <c r="AQ1334" s="49" t="e">
        <v>#N/A</v>
      </c>
      <c r="AR1334" s="49" t="e">
        <v>#N/A</v>
      </c>
      <c r="AS1334" s="49" t="e">
        <v>#N/A</v>
      </c>
      <c r="AT1334" s="49" t="e">
        <v>#N/A</v>
      </c>
    </row>
    <row r="1335" spans="1:46" x14ac:dyDescent="0.25">
      <c r="A1335">
        <v>8</v>
      </c>
      <c r="B1335" t="s">
        <v>493</v>
      </c>
      <c r="C1335" t="s">
        <v>588</v>
      </c>
      <c r="D1335" t="s">
        <v>589</v>
      </c>
      <c r="E1335" t="s">
        <v>622</v>
      </c>
      <c r="F1335" t="s">
        <v>623</v>
      </c>
      <c r="G1335">
        <v>1</v>
      </c>
      <c r="H1335">
        <v>1</v>
      </c>
      <c r="I1335">
        <v>1</v>
      </c>
      <c r="J1335">
        <v>1</v>
      </c>
      <c r="K1335">
        <v>1</v>
      </c>
      <c r="L1335">
        <v>1</v>
      </c>
      <c r="M1335">
        <v>1</v>
      </c>
      <c r="N1335">
        <v>1</v>
      </c>
      <c r="O1335">
        <v>1</v>
      </c>
      <c r="P1335">
        <v>1</v>
      </c>
      <c r="Q1335">
        <v>1</v>
      </c>
      <c r="R1335">
        <v>1</v>
      </c>
      <c r="S1335">
        <v>1</v>
      </c>
      <c r="T1335">
        <v>1</v>
      </c>
      <c r="U1335">
        <v>1</v>
      </c>
      <c r="V1335">
        <v>1</v>
      </c>
      <c r="W1335">
        <v>1</v>
      </c>
      <c r="X1335">
        <v>1</v>
      </c>
      <c r="Y1335">
        <v>1</v>
      </c>
      <c r="Z1335">
        <v>1</v>
      </c>
      <c r="AA1335">
        <v>1</v>
      </c>
      <c r="AB1335">
        <v>1</v>
      </c>
      <c r="AC1335">
        <v>1</v>
      </c>
      <c r="AD1335">
        <v>1</v>
      </c>
      <c r="AE1335">
        <v>1</v>
      </c>
      <c r="AF1335">
        <v>1</v>
      </c>
      <c r="AG1335">
        <v>1</v>
      </c>
      <c r="AH1335">
        <v>1</v>
      </c>
      <c r="AI1335">
        <v>1</v>
      </c>
      <c r="AJ1335">
        <v>1</v>
      </c>
      <c r="AK1335">
        <v>1</v>
      </c>
      <c r="AL1335">
        <v>1</v>
      </c>
      <c r="AM1335" s="49" t="e">
        <v>#N/A</v>
      </c>
      <c r="AN1335" s="49" t="e">
        <v>#N/A</v>
      </c>
      <c r="AO1335" s="49" t="e">
        <v>#N/A</v>
      </c>
      <c r="AP1335" s="49" t="e">
        <v>#N/A</v>
      </c>
      <c r="AQ1335" s="49" t="e">
        <v>#N/A</v>
      </c>
      <c r="AR1335" s="49" t="e">
        <v>#N/A</v>
      </c>
      <c r="AS1335" s="49" t="e">
        <v>#N/A</v>
      </c>
      <c r="AT1335" s="49" t="e">
        <v>#N/A</v>
      </c>
    </row>
    <row r="1336" spans="1:46" x14ac:dyDescent="0.25">
      <c r="A1336">
        <v>8</v>
      </c>
      <c r="B1336" t="s">
        <v>493</v>
      </c>
      <c r="C1336" t="s">
        <v>590</v>
      </c>
      <c r="D1336" t="s">
        <v>591</v>
      </c>
      <c r="E1336" t="s">
        <v>622</v>
      </c>
      <c r="F1336" t="s">
        <v>623</v>
      </c>
      <c r="G1336">
        <v>1</v>
      </c>
      <c r="H1336">
        <v>1</v>
      </c>
      <c r="I1336">
        <v>1</v>
      </c>
      <c r="J1336">
        <v>1</v>
      </c>
      <c r="K1336">
        <v>1</v>
      </c>
      <c r="L1336">
        <v>1</v>
      </c>
      <c r="M1336">
        <v>1</v>
      </c>
      <c r="N1336">
        <v>1</v>
      </c>
      <c r="O1336">
        <v>1</v>
      </c>
      <c r="P1336">
        <v>1</v>
      </c>
      <c r="Q1336">
        <v>1</v>
      </c>
      <c r="R1336">
        <v>1</v>
      </c>
      <c r="S1336">
        <v>1</v>
      </c>
      <c r="T1336">
        <v>1</v>
      </c>
      <c r="U1336">
        <v>1</v>
      </c>
      <c r="V1336">
        <v>1</v>
      </c>
      <c r="W1336">
        <v>1</v>
      </c>
      <c r="X1336">
        <v>1</v>
      </c>
      <c r="Y1336">
        <v>1</v>
      </c>
      <c r="Z1336">
        <v>1</v>
      </c>
      <c r="AA1336">
        <v>1</v>
      </c>
      <c r="AB1336">
        <v>1</v>
      </c>
      <c r="AC1336">
        <v>1</v>
      </c>
      <c r="AD1336">
        <v>1</v>
      </c>
      <c r="AE1336">
        <v>1</v>
      </c>
      <c r="AF1336">
        <v>1</v>
      </c>
      <c r="AG1336">
        <v>1</v>
      </c>
      <c r="AH1336">
        <v>1</v>
      </c>
      <c r="AI1336">
        <v>1</v>
      </c>
      <c r="AJ1336">
        <v>1</v>
      </c>
      <c r="AK1336">
        <v>1</v>
      </c>
      <c r="AL1336">
        <v>1</v>
      </c>
      <c r="AM1336" s="49" t="e">
        <v>#N/A</v>
      </c>
      <c r="AN1336" s="49" t="e">
        <v>#N/A</v>
      </c>
      <c r="AO1336" s="49" t="e">
        <v>#N/A</v>
      </c>
      <c r="AP1336" s="49" t="e">
        <v>#N/A</v>
      </c>
      <c r="AQ1336" s="49" t="e">
        <v>#N/A</v>
      </c>
      <c r="AR1336" s="49" t="e">
        <v>#N/A</v>
      </c>
      <c r="AS1336" s="49" t="e">
        <v>#N/A</v>
      </c>
      <c r="AT1336" s="49" t="e">
        <v>#N/A</v>
      </c>
    </row>
    <row r="1337" spans="1:46" x14ac:dyDescent="0.25">
      <c r="A1337">
        <v>8</v>
      </c>
      <c r="B1337" t="s">
        <v>493</v>
      </c>
      <c r="C1337" t="s">
        <v>592</v>
      </c>
      <c r="D1337" t="s">
        <v>593</v>
      </c>
      <c r="E1337" t="s">
        <v>622</v>
      </c>
      <c r="F1337" t="s">
        <v>623</v>
      </c>
      <c r="G1337">
        <v>1</v>
      </c>
      <c r="H1337">
        <v>1</v>
      </c>
      <c r="I1337">
        <v>1</v>
      </c>
      <c r="J1337">
        <v>1</v>
      </c>
      <c r="K1337">
        <v>1</v>
      </c>
      <c r="L1337">
        <v>1</v>
      </c>
      <c r="M1337">
        <v>1</v>
      </c>
      <c r="N1337">
        <v>1</v>
      </c>
      <c r="O1337">
        <v>1</v>
      </c>
      <c r="P1337">
        <v>1</v>
      </c>
      <c r="Q1337">
        <v>1</v>
      </c>
      <c r="R1337">
        <v>1</v>
      </c>
      <c r="S1337">
        <v>1</v>
      </c>
      <c r="T1337">
        <v>1</v>
      </c>
      <c r="U1337">
        <v>1</v>
      </c>
      <c r="V1337">
        <v>1</v>
      </c>
      <c r="W1337">
        <v>1</v>
      </c>
      <c r="X1337">
        <v>1</v>
      </c>
      <c r="Y1337">
        <v>1</v>
      </c>
      <c r="Z1337">
        <v>1</v>
      </c>
      <c r="AA1337">
        <v>1</v>
      </c>
      <c r="AB1337">
        <v>1</v>
      </c>
      <c r="AC1337">
        <v>1</v>
      </c>
      <c r="AD1337">
        <v>1</v>
      </c>
      <c r="AE1337">
        <v>1</v>
      </c>
      <c r="AF1337">
        <v>1</v>
      </c>
      <c r="AG1337">
        <v>1</v>
      </c>
      <c r="AH1337">
        <v>1</v>
      </c>
      <c r="AI1337">
        <v>1</v>
      </c>
      <c r="AJ1337">
        <v>1</v>
      </c>
      <c r="AK1337">
        <v>1</v>
      </c>
      <c r="AL1337">
        <v>1</v>
      </c>
      <c r="AM1337" s="49" t="e">
        <v>#N/A</v>
      </c>
      <c r="AN1337" s="49" t="e">
        <v>#N/A</v>
      </c>
      <c r="AO1337" s="49" t="e">
        <v>#N/A</v>
      </c>
      <c r="AP1337" s="49" t="e">
        <v>#N/A</v>
      </c>
      <c r="AQ1337" s="49" t="e">
        <v>#N/A</v>
      </c>
      <c r="AR1337" s="49" t="e">
        <v>#N/A</v>
      </c>
      <c r="AS1337" s="49" t="e">
        <v>#N/A</v>
      </c>
      <c r="AT1337" s="49" t="e">
        <v>#N/A</v>
      </c>
    </row>
    <row r="1338" spans="1:46" x14ac:dyDescent="0.25">
      <c r="A1338">
        <v>8</v>
      </c>
      <c r="B1338" t="s">
        <v>300</v>
      </c>
      <c r="C1338" t="s">
        <v>300</v>
      </c>
      <c r="D1338" t="s">
        <v>423</v>
      </c>
      <c r="E1338" t="s">
        <v>622</v>
      </c>
      <c r="F1338" t="s">
        <v>623</v>
      </c>
      <c r="G1338">
        <v>1</v>
      </c>
      <c r="H1338">
        <v>1</v>
      </c>
      <c r="I1338">
        <v>1</v>
      </c>
      <c r="J1338">
        <v>1</v>
      </c>
      <c r="K1338">
        <v>1</v>
      </c>
      <c r="L1338">
        <v>1</v>
      </c>
      <c r="M1338">
        <v>1</v>
      </c>
      <c r="N1338">
        <v>1</v>
      </c>
      <c r="O1338">
        <v>1</v>
      </c>
      <c r="P1338">
        <v>1</v>
      </c>
      <c r="Q1338">
        <v>1</v>
      </c>
      <c r="R1338">
        <v>1</v>
      </c>
      <c r="S1338">
        <v>1</v>
      </c>
      <c r="T1338">
        <v>1</v>
      </c>
      <c r="U1338">
        <v>1</v>
      </c>
      <c r="V1338">
        <v>1</v>
      </c>
      <c r="W1338">
        <v>1</v>
      </c>
      <c r="X1338">
        <v>1</v>
      </c>
      <c r="Y1338">
        <v>1</v>
      </c>
      <c r="Z1338">
        <v>1</v>
      </c>
      <c r="AA1338">
        <v>1</v>
      </c>
      <c r="AB1338">
        <v>1</v>
      </c>
      <c r="AC1338">
        <v>1</v>
      </c>
      <c r="AD1338">
        <v>1</v>
      </c>
      <c r="AE1338">
        <v>1</v>
      </c>
      <c r="AF1338">
        <v>1</v>
      </c>
      <c r="AG1338">
        <v>1</v>
      </c>
      <c r="AH1338">
        <v>1</v>
      </c>
      <c r="AI1338">
        <v>1</v>
      </c>
      <c r="AJ1338">
        <v>1</v>
      </c>
      <c r="AK1338">
        <v>1</v>
      </c>
      <c r="AL1338">
        <v>0</v>
      </c>
      <c r="AM1338" s="49" t="s">
        <v>423</v>
      </c>
      <c r="AN1338" s="49" t="s">
        <v>14</v>
      </c>
      <c r="AO1338" s="49" t="s">
        <v>485</v>
      </c>
      <c r="AP1338" s="49" t="s">
        <v>505</v>
      </c>
      <c r="AQ1338" s="49" t="s">
        <v>13</v>
      </c>
      <c r="AR1338" s="49" t="s">
        <v>495</v>
      </c>
      <c r="AS1338" s="49" t="s">
        <v>496</v>
      </c>
      <c r="AT1338" s="49" t="s">
        <v>497</v>
      </c>
    </row>
    <row r="1339" spans="1:46" x14ac:dyDescent="0.25">
      <c r="A1339">
        <v>8</v>
      </c>
      <c r="B1339" t="s">
        <v>493</v>
      </c>
      <c r="C1339" t="s">
        <v>594</v>
      </c>
      <c r="D1339" t="s">
        <v>595</v>
      </c>
      <c r="E1339" t="s">
        <v>622</v>
      </c>
      <c r="F1339" t="s">
        <v>623</v>
      </c>
      <c r="G1339">
        <v>1</v>
      </c>
      <c r="H1339">
        <v>1</v>
      </c>
      <c r="I1339">
        <v>1</v>
      </c>
      <c r="J1339">
        <v>1</v>
      </c>
      <c r="K1339">
        <v>1</v>
      </c>
      <c r="L1339">
        <v>1</v>
      </c>
      <c r="M1339">
        <v>1</v>
      </c>
      <c r="N1339">
        <v>1</v>
      </c>
      <c r="O1339">
        <v>1</v>
      </c>
      <c r="P1339">
        <v>1</v>
      </c>
      <c r="Q1339">
        <v>1</v>
      </c>
      <c r="R1339">
        <v>1</v>
      </c>
      <c r="S1339">
        <v>1</v>
      </c>
      <c r="T1339">
        <v>1</v>
      </c>
      <c r="U1339">
        <v>1</v>
      </c>
      <c r="V1339">
        <v>1</v>
      </c>
      <c r="W1339">
        <v>1</v>
      </c>
      <c r="X1339">
        <v>1</v>
      </c>
      <c r="Y1339">
        <v>1</v>
      </c>
      <c r="Z1339">
        <v>1</v>
      </c>
      <c r="AA1339">
        <v>1</v>
      </c>
      <c r="AB1339">
        <v>1</v>
      </c>
      <c r="AC1339">
        <v>1</v>
      </c>
      <c r="AD1339">
        <v>1</v>
      </c>
      <c r="AE1339">
        <v>1</v>
      </c>
      <c r="AF1339">
        <v>1</v>
      </c>
      <c r="AG1339">
        <v>1</v>
      </c>
      <c r="AH1339">
        <v>1</v>
      </c>
      <c r="AI1339">
        <v>1</v>
      </c>
      <c r="AJ1339">
        <v>1</v>
      </c>
      <c r="AK1339">
        <v>1</v>
      </c>
      <c r="AL1339">
        <v>0</v>
      </c>
      <c r="AM1339" s="49" t="e">
        <v>#N/A</v>
      </c>
      <c r="AN1339" s="49" t="e">
        <v>#N/A</v>
      </c>
      <c r="AO1339" s="49" t="e">
        <v>#N/A</v>
      </c>
      <c r="AP1339" s="49" t="e">
        <v>#N/A</v>
      </c>
      <c r="AQ1339" s="49" t="e">
        <v>#N/A</v>
      </c>
      <c r="AR1339" s="49" t="e">
        <v>#N/A</v>
      </c>
      <c r="AS1339" s="49" t="e">
        <v>#N/A</v>
      </c>
      <c r="AT1339" s="49" t="e">
        <v>#N/A</v>
      </c>
    </row>
    <row r="1340" spans="1:46" x14ac:dyDescent="0.25">
      <c r="A1340">
        <v>8</v>
      </c>
      <c r="B1340" t="s">
        <v>493</v>
      </c>
      <c r="C1340" t="s">
        <v>596</v>
      </c>
      <c r="D1340" t="s">
        <v>597</v>
      </c>
      <c r="E1340" t="s">
        <v>622</v>
      </c>
      <c r="F1340" t="s">
        <v>623</v>
      </c>
      <c r="G1340">
        <v>1</v>
      </c>
      <c r="H1340">
        <v>1</v>
      </c>
      <c r="I1340">
        <v>1</v>
      </c>
      <c r="J1340">
        <v>1</v>
      </c>
      <c r="K1340">
        <v>1</v>
      </c>
      <c r="L1340">
        <v>1</v>
      </c>
      <c r="M1340">
        <v>1</v>
      </c>
      <c r="N1340">
        <v>1</v>
      </c>
      <c r="O1340">
        <v>1</v>
      </c>
      <c r="P1340">
        <v>1</v>
      </c>
      <c r="Q1340">
        <v>1</v>
      </c>
      <c r="R1340">
        <v>1</v>
      </c>
      <c r="S1340">
        <v>1</v>
      </c>
      <c r="T1340">
        <v>1</v>
      </c>
      <c r="U1340">
        <v>1</v>
      </c>
      <c r="V1340">
        <v>1</v>
      </c>
      <c r="W1340">
        <v>1</v>
      </c>
      <c r="X1340">
        <v>1</v>
      </c>
      <c r="Y1340">
        <v>1</v>
      </c>
      <c r="Z1340">
        <v>1</v>
      </c>
      <c r="AA1340">
        <v>1</v>
      </c>
      <c r="AB1340">
        <v>1</v>
      </c>
      <c r="AC1340">
        <v>1</v>
      </c>
      <c r="AD1340">
        <v>1</v>
      </c>
      <c r="AE1340">
        <v>1</v>
      </c>
      <c r="AF1340">
        <v>1</v>
      </c>
      <c r="AG1340">
        <v>1</v>
      </c>
      <c r="AH1340">
        <v>1</v>
      </c>
      <c r="AI1340">
        <v>1</v>
      </c>
      <c r="AJ1340">
        <v>1</v>
      </c>
      <c r="AK1340">
        <v>1</v>
      </c>
      <c r="AL1340">
        <v>0</v>
      </c>
      <c r="AM1340" s="49" t="e">
        <v>#N/A</v>
      </c>
      <c r="AN1340" s="49" t="e">
        <v>#N/A</v>
      </c>
      <c r="AO1340" s="49" t="e">
        <v>#N/A</v>
      </c>
      <c r="AP1340" s="49" t="e">
        <v>#N/A</v>
      </c>
      <c r="AQ1340" s="49" t="e">
        <v>#N/A</v>
      </c>
      <c r="AR1340" s="49" t="e">
        <v>#N/A</v>
      </c>
      <c r="AS1340" s="49" t="e">
        <v>#N/A</v>
      </c>
      <c r="AT1340" s="49" t="e">
        <v>#N/A</v>
      </c>
    </row>
    <row r="1341" spans="1:46" x14ac:dyDescent="0.25">
      <c r="A1341">
        <v>8</v>
      </c>
      <c r="B1341" t="s">
        <v>493</v>
      </c>
      <c r="C1341" t="s">
        <v>598</v>
      </c>
      <c r="D1341" t="s">
        <v>599</v>
      </c>
      <c r="E1341" t="s">
        <v>622</v>
      </c>
      <c r="F1341" t="s">
        <v>623</v>
      </c>
      <c r="G1341">
        <v>1</v>
      </c>
      <c r="H1341">
        <v>1</v>
      </c>
      <c r="I1341">
        <v>1</v>
      </c>
      <c r="J1341">
        <v>1</v>
      </c>
      <c r="K1341">
        <v>1</v>
      </c>
      <c r="L1341">
        <v>1</v>
      </c>
      <c r="M1341">
        <v>1</v>
      </c>
      <c r="N1341">
        <v>1</v>
      </c>
      <c r="O1341">
        <v>1</v>
      </c>
      <c r="P1341">
        <v>1</v>
      </c>
      <c r="Q1341">
        <v>1</v>
      </c>
      <c r="R1341">
        <v>1</v>
      </c>
      <c r="S1341">
        <v>1</v>
      </c>
      <c r="T1341">
        <v>1</v>
      </c>
      <c r="U1341">
        <v>1</v>
      </c>
      <c r="V1341">
        <v>1</v>
      </c>
      <c r="W1341">
        <v>1</v>
      </c>
      <c r="X1341">
        <v>1</v>
      </c>
      <c r="Y1341">
        <v>1</v>
      </c>
      <c r="Z1341">
        <v>1</v>
      </c>
      <c r="AA1341">
        <v>1</v>
      </c>
      <c r="AB1341">
        <v>1</v>
      </c>
      <c r="AC1341">
        <v>1</v>
      </c>
      <c r="AD1341">
        <v>1</v>
      </c>
      <c r="AE1341">
        <v>1</v>
      </c>
      <c r="AF1341">
        <v>1</v>
      </c>
      <c r="AG1341">
        <v>1</v>
      </c>
      <c r="AH1341">
        <v>1</v>
      </c>
      <c r="AI1341">
        <v>1</v>
      </c>
      <c r="AJ1341">
        <v>1</v>
      </c>
      <c r="AK1341">
        <v>1</v>
      </c>
      <c r="AL1341">
        <v>0</v>
      </c>
      <c r="AM1341" s="49" t="e">
        <v>#N/A</v>
      </c>
      <c r="AN1341" s="49" t="e">
        <v>#N/A</v>
      </c>
      <c r="AO1341" s="49" t="e">
        <v>#N/A</v>
      </c>
      <c r="AP1341" s="49" t="e">
        <v>#N/A</v>
      </c>
      <c r="AQ1341" s="49" t="e">
        <v>#N/A</v>
      </c>
      <c r="AR1341" s="49" t="e">
        <v>#N/A</v>
      </c>
      <c r="AS1341" s="49" t="e">
        <v>#N/A</v>
      </c>
      <c r="AT1341" s="49" t="e">
        <v>#N/A</v>
      </c>
    </row>
    <row r="1342" spans="1:46" x14ac:dyDescent="0.25">
      <c r="A1342">
        <v>8</v>
      </c>
      <c r="B1342" t="s">
        <v>301</v>
      </c>
      <c r="C1342" t="s">
        <v>301</v>
      </c>
      <c r="D1342" t="s">
        <v>302</v>
      </c>
      <c r="E1342" t="s">
        <v>622</v>
      </c>
      <c r="F1342" t="s">
        <v>623</v>
      </c>
      <c r="G1342">
        <v>1</v>
      </c>
      <c r="H1342">
        <v>1</v>
      </c>
      <c r="I1342">
        <v>1</v>
      </c>
      <c r="J1342">
        <v>1</v>
      </c>
      <c r="K1342">
        <v>1</v>
      </c>
      <c r="L1342">
        <v>1</v>
      </c>
      <c r="M1342">
        <v>1</v>
      </c>
      <c r="N1342">
        <v>1</v>
      </c>
      <c r="O1342">
        <v>1</v>
      </c>
      <c r="P1342">
        <v>1</v>
      </c>
      <c r="Q1342">
        <v>1</v>
      </c>
      <c r="R1342">
        <v>1</v>
      </c>
      <c r="S1342">
        <v>1</v>
      </c>
      <c r="T1342">
        <v>1</v>
      </c>
      <c r="U1342">
        <v>1</v>
      </c>
      <c r="V1342">
        <v>1</v>
      </c>
      <c r="W1342">
        <v>1</v>
      </c>
      <c r="X1342">
        <v>1</v>
      </c>
      <c r="Y1342">
        <v>1</v>
      </c>
      <c r="Z1342">
        <v>1</v>
      </c>
      <c r="AA1342">
        <v>1</v>
      </c>
      <c r="AB1342">
        <v>1</v>
      </c>
      <c r="AC1342">
        <v>1</v>
      </c>
      <c r="AD1342">
        <v>1</v>
      </c>
      <c r="AE1342">
        <v>1</v>
      </c>
      <c r="AF1342">
        <v>1</v>
      </c>
      <c r="AG1342">
        <v>1</v>
      </c>
      <c r="AH1342">
        <v>1</v>
      </c>
      <c r="AI1342">
        <v>1</v>
      </c>
      <c r="AJ1342">
        <v>1</v>
      </c>
      <c r="AK1342">
        <v>1</v>
      </c>
      <c r="AL1342">
        <v>0</v>
      </c>
      <c r="AM1342" s="49" t="s">
        <v>302</v>
      </c>
      <c r="AN1342" s="49" t="s">
        <v>14</v>
      </c>
      <c r="AO1342" s="49" t="s">
        <v>485</v>
      </c>
      <c r="AP1342" s="49" t="s">
        <v>494</v>
      </c>
      <c r="AQ1342" s="49" t="s">
        <v>11</v>
      </c>
      <c r="AR1342" s="49" t="s">
        <v>487</v>
      </c>
      <c r="AS1342" s="49" t="s">
        <v>488</v>
      </c>
      <c r="AT1342" s="49" t="s">
        <v>489</v>
      </c>
    </row>
    <row r="1343" spans="1:46" x14ac:dyDescent="0.25">
      <c r="A1343">
        <v>8</v>
      </c>
      <c r="B1343" t="s">
        <v>303</v>
      </c>
      <c r="C1343" t="s">
        <v>303</v>
      </c>
      <c r="D1343" t="s">
        <v>304</v>
      </c>
      <c r="E1343" t="s">
        <v>622</v>
      </c>
      <c r="F1343" t="s">
        <v>623</v>
      </c>
      <c r="G1343">
        <v>1</v>
      </c>
      <c r="H1343">
        <v>1</v>
      </c>
      <c r="I1343">
        <v>1</v>
      </c>
      <c r="J1343">
        <v>1</v>
      </c>
      <c r="K1343">
        <v>1</v>
      </c>
      <c r="L1343">
        <v>1</v>
      </c>
      <c r="M1343">
        <v>1</v>
      </c>
      <c r="N1343">
        <v>1</v>
      </c>
      <c r="O1343">
        <v>1</v>
      </c>
      <c r="P1343">
        <v>1</v>
      </c>
      <c r="Q1343">
        <v>1</v>
      </c>
      <c r="R1343">
        <v>1</v>
      </c>
      <c r="S1343">
        <v>1</v>
      </c>
      <c r="T1343">
        <v>1</v>
      </c>
      <c r="U1343">
        <v>1</v>
      </c>
      <c r="V1343">
        <v>1</v>
      </c>
      <c r="W1343">
        <v>1</v>
      </c>
      <c r="X1343">
        <v>1</v>
      </c>
      <c r="Y1343">
        <v>1</v>
      </c>
      <c r="Z1343">
        <v>1</v>
      </c>
      <c r="AA1343">
        <v>1</v>
      </c>
      <c r="AB1343">
        <v>1</v>
      </c>
      <c r="AC1343">
        <v>1</v>
      </c>
      <c r="AD1343">
        <v>1</v>
      </c>
      <c r="AE1343">
        <v>1</v>
      </c>
      <c r="AF1343">
        <v>1</v>
      </c>
      <c r="AG1343">
        <v>1</v>
      </c>
      <c r="AH1343">
        <v>1</v>
      </c>
      <c r="AI1343">
        <v>1</v>
      </c>
      <c r="AJ1343">
        <v>1</v>
      </c>
      <c r="AK1343">
        <v>1</v>
      </c>
      <c r="AL1343">
        <v>0</v>
      </c>
      <c r="AM1343" s="49" t="s">
        <v>304</v>
      </c>
      <c r="AN1343" s="49" t="s">
        <v>14</v>
      </c>
      <c r="AO1343" s="49" t="s">
        <v>507</v>
      </c>
      <c r="AP1343" s="49" t="s">
        <v>501</v>
      </c>
      <c r="AQ1343" s="49" t="s">
        <v>10</v>
      </c>
      <c r="AR1343" s="49" t="s">
        <v>487</v>
      </c>
      <c r="AS1343" s="49" t="s">
        <v>488</v>
      </c>
      <c r="AT1343" s="49" t="s">
        <v>489</v>
      </c>
    </row>
    <row r="1344" spans="1:46" x14ac:dyDescent="0.25">
      <c r="A1344">
        <v>8</v>
      </c>
      <c r="B1344" t="s">
        <v>319</v>
      </c>
      <c r="C1344" t="s">
        <v>319</v>
      </c>
      <c r="D1344" t="s">
        <v>320</v>
      </c>
      <c r="E1344" t="s">
        <v>622</v>
      </c>
      <c r="F1344" t="s">
        <v>623</v>
      </c>
      <c r="G1344">
        <v>1</v>
      </c>
      <c r="H1344">
        <v>1</v>
      </c>
      <c r="I1344">
        <v>1</v>
      </c>
      <c r="J1344">
        <v>1</v>
      </c>
      <c r="K1344">
        <v>1</v>
      </c>
      <c r="L1344">
        <v>1</v>
      </c>
      <c r="M1344">
        <v>1</v>
      </c>
      <c r="N1344">
        <v>1</v>
      </c>
      <c r="O1344">
        <v>1</v>
      </c>
      <c r="P1344">
        <v>1</v>
      </c>
      <c r="Q1344">
        <v>1</v>
      </c>
      <c r="R1344">
        <v>1</v>
      </c>
      <c r="S1344">
        <v>1</v>
      </c>
      <c r="T1344">
        <v>1</v>
      </c>
      <c r="U1344">
        <v>1</v>
      </c>
      <c r="V1344">
        <v>1</v>
      </c>
      <c r="W1344">
        <v>1</v>
      </c>
      <c r="X1344">
        <v>1</v>
      </c>
      <c r="Y1344">
        <v>1</v>
      </c>
      <c r="Z1344">
        <v>1</v>
      </c>
      <c r="AA1344">
        <v>1</v>
      </c>
      <c r="AB1344">
        <v>1</v>
      </c>
      <c r="AC1344">
        <v>1</v>
      </c>
      <c r="AD1344">
        <v>1</v>
      </c>
      <c r="AE1344">
        <v>1</v>
      </c>
      <c r="AF1344">
        <v>1</v>
      </c>
      <c r="AG1344">
        <v>1</v>
      </c>
      <c r="AH1344">
        <v>1</v>
      </c>
      <c r="AI1344">
        <v>1</v>
      </c>
      <c r="AJ1344">
        <v>1</v>
      </c>
      <c r="AK1344">
        <v>1</v>
      </c>
      <c r="AL1344">
        <v>0</v>
      </c>
      <c r="AM1344" s="49" t="s">
        <v>320</v>
      </c>
      <c r="AN1344" s="49" t="s">
        <v>14</v>
      </c>
      <c r="AO1344" s="49" t="s">
        <v>506</v>
      </c>
      <c r="AP1344" s="49" t="s">
        <v>501</v>
      </c>
      <c r="AQ1344" s="49" t="s">
        <v>10</v>
      </c>
      <c r="AR1344" s="49" t="s">
        <v>487</v>
      </c>
      <c r="AS1344" s="49" t="s">
        <v>488</v>
      </c>
      <c r="AT1344" s="49" t="s">
        <v>489</v>
      </c>
    </row>
    <row r="1345" spans="1:46" x14ac:dyDescent="0.25">
      <c r="A1345">
        <v>8</v>
      </c>
      <c r="B1345" t="s">
        <v>115</v>
      </c>
      <c r="C1345" t="s">
        <v>115</v>
      </c>
      <c r="D1345" t="s">
        <v>600</v>
      </c>
      <c r="E1345" t="s">
        <v>622</v>
      </c>
      <c r="F1345" t="s">
        <v>623</v>
      </c>
      <c r="G1345">
        <v>1</v>
      </c>
      <c r="H1345">
        <v>1</v>
      </c>
      <c r="I1345">
        <v>1</v>
      </c>
      <c r="J1345">
        <v>1</v>
      </c>
      <c r="K1345">
        <v>1</v>
      </c>
      <c r="L1345">
        <v>1</v>
      </c>
      <c r="M1345">
        <v>1</v>
      </c>
      <c r="N1345">
        <v>1</v>
      </c>
      <c r="O1345">
        <v>1</v>
      </c>
      <c r="P1345">
        <v>1</v>
      </c>
      <c r="Q1345">
        <v>1</v>
      </c>
      <c r="R1345">
        <v>1</v>
      </c>
      <c r="S1345">
        <v>1</v>
      </c>
      <c r="T1345">
        <v>1</v>
      </c>
      <c r="U1345">
        <v>1</v>
      </c>
      <c r="V1345">
        <v>1</v>
      </c>
      <c r="W1345">
        <v>1</v>
      </c>
      <c r="X1345">
        <v>1</v>
      </c>
      <c r="Y1345">
        <v>1</v>
      </c>
      <c r="Z1345">
        <v>1</v>
      </c>
      <c r="AA1345">
        <v>1</v>
      </c>
      <c r="AB1345">
        <v>1</v>
      </c>
      <c r="AC1345">
        <v>1</v>
      </c>
      <c r="AD1345">
        <v>1</v>
      </c>
      <c r="AE1345">
        <v>1</v>
      </c>
      <c r="AF1345">
        <v>1</v>
      </c>
      <c r="AG1345">
        <v>1</v>
      </c>
      <c r="AH1345">
        <v>1</v>
      </c>
      <c r="AI1345">
        <v>1</v>
      </c>
      <c r="AJ1345">
        <v>1</v>
      </c>
      <c r="AK1345">
        <v>1</v>
      </c>
      <c r="AL1345">
        <v>0</v>
      </c>
      <c r="AM1345" s="49" t="s">
        <v>116</v>
      </c>
      <c r="AN1345" s="49" t="s">
        <v>14</v>
      </c>
      <c r="AO1345" s="49" t="s">
        <v>485</v>
      </c>
      <c r="AP1345" s="49" t="s">
        <v>501</v>
      </c>
      <c r="AQ1345" s="49" t="s">
        <v>11</v>
      </c>
      <c r="AR1345" s="49" t="s">
        <v>487</v>
      </c>
      <c r="AS1345" s="49" t="s">
        <v>488</v>
      </c>
      <c r="AT1345" s="49" t="s">
        <v>489</v>
      </c>
    </row>
    <row r="1346" spans="1:46" x14ac:dyDescent="0.25">
      <c r="A1346">
        <v>8</v>
      </c>
      <c r="B1346" t="s">
        <v>305</v>
      </c>
      <c r="C1346" t="s">
        <v>305</v>
      </c>
      <c r="D1346" t="s">
        <v>306</v>
      </c>
      <c r="E1346" t="s">
        <v>622</v>
      </c>
      <c r="F1346" t="s">
        <v>623</v>
      </c>
      <c r="G1346">
        <v>1</v>
      </c>
      <c r="H1346">
        <v>1</v>
      </c>
      <c r="I1346">
        <v>1</v>
      </c>
      <c r="J1346">
        <v>1</v>
      </c>
      <c r="K1346">
        <v>1</v>
      </c>
      <c r="L1346">
        <v>1</v>
      </c>
      <c r="M1346">
        <v>1</v>
      </c>
      <c r="N1346">
        <v>1</v>
      </c>
      <c r="O1346">
        <v>1</v>
      </c>
      <c r="P1346">
        <v>1</v>
      </c>
      <c r="Q1346">
        <v>1</v>
      </c>
      <c r="R1346">
        <v>1</v>
      </c>
      <c r="S1346">
        <v>1</v>
      </c>
      <c r="T1346">
        <v>1</v>
      </c>
      <c r="U1346">
        <v>1</v>
      </c>
      <c r="V1346">
        <v>1</v>
      </c>
      <c r="W1346">
        <v>1</v>
      </c>
      <c r="X1346">
        <v>1</v>
      </c>
      <c r="Y1346">
        <v>1</v>
      </c>
      <c r="Z1346">
        <v>1</v>
      </c>
      <c r="AA1346">
        <v>1</v>
      </c>
      <c r="AB1346">
        <v>1</v>
      </c>
      <c r="AC1346">
        <v>1</v>
      </c>
      <c r="AD1346">
        <v>1</v>
      </c>
      <c r="AE1346">
        <v>1</v>
      </c>
      <c r="AF1346">
        <v>1</v>
      </c>
      <c r="AG1346">
        <v>1</v>
      </c>
      <c r="AH1346">
        <v>1</v>
      </c>
      <c r="AI1346">
        <v>1</v>
      </c>
      <c r="AJ1346">
        <v>1</v>
      </c>
      <c r="AK1346">
        <v>1</v>
      </c>
      <c r="AL1346">
        <v>0</v>
      </c>
      <c r="AM1346" s="49" t="s">
        <v>306</v>
      </c>
      <c r="AN1346" s="49" t="s">
        <v>14</v>
      </c>
      <c r="AO1346" s="49" t="s">
        <v>506</v>
      </c>
      <c r="AP1346" s="49" t="s">
        <v>501</v>
      </c>
      <c r="AQ1346" s="49" t="s">
        <v>10</v>
      </c>
      <c r="AR1346" s="49" t="s">
        <v>487</v>
      </c>
      <c r="AS1346" s="49" t="s">
        <v>488</v>
      </c>
      <c r="AT1346" s="49" t="s">
        <v>489</v>
      </c>
    </row>
    <row r="1347" spans="1:46" x14ac:dyDescent="0.25">
      <c r="A1347">
        <v>8</v>
      </c>
      <c r="B1347" t="s">
        <v>307</v>
      </c>
      <c r="C1347" t="s">
        <v>307</v>
      </c>
      <c r="D1347" t="s">
        <v>308</v>
      </c>
      <c r="E1347" t="s">
        <v>622</v>
      </c>
      <c r="F1347" t="s">
        <v>623</v>
      </c>
      <c r="G1347">
        <v>1</v>
      </c>
      <c r="H1347">
        <v>1</v>
      </c>
      <c r="I1347">
        <v>1</v>
      </c>
      <c r="J1347">
        <v>1</v>
      </c>
      <c r="K1347">
        <v>1</v>
      </c>
      <c r="L1347">
        <v>1</v>
      </c>
      <c r="M1347">
        <v>1</v>
      </c>
      <c r="N1347">
        <v>1</v>
      </c>
      <c r="O1347">
        <v>1</v>
      </c>
      <c r="P1347">
        <v>1</v>
      </c>
      <c r="Q1347">
        <v>1</v>
      </c>
      <c r="R1347">
        <v>1</v>
      </c>
      <c r="S1347">
        <v>1</v>
      </c>
      <c r="T1347">
        <v>1</v>
      </c>
      <c r="U1347">
        <v>1</v>
      </c>
      <c r="V1347">
        <v>1</v>
      </c>
      <c r="W1347">
        <v>1</v>
      </c>
      <c r="X1347">
        <v>1</v>
      </c>
      <c r="Y1347">
        <v>1</v>
      </c>
      <c r="Z1347">
        <v>1</v>
      </c>
      <c r="AA1347">
        <v>1</v>
      </c>
      <c r="AB1347">
        <v>1</v>
      </c>
      <c r="AC1347">
        <v>1</v>
      </c>
      <c r="AD1347">
        <v>1</v>
      </c>
      <c r="AE1347">
        <v>1</v>
      </c>
      <c r="AF1347">
        <v>1</v>
      </c>
      <c r="AG1347">
        <v>1</v>
      </c>
      <c r="AH1347">
        <v>1</v>
      </c>
      <c r="AI1347">
        <v>1</v>
      </c>
      <c r="AJ1347">
        <v>1</v>
      </c>
      <c r="AK1347">
        <v>1</v>
      </c>
      <c r="AL1347">
        <v>0</v>
      </c>
      <c r="AM1347" s="49" t="s">
        <v>308</v>
      </c>
      <c r="AN1347" s="49" t="s">
        <v>14</v>
      </c>
      <c r="AO1347" s="49" t="s">
        <v>485</v>
      </c>
      <c r="AP1347" s="49" t="s">
        <v>494</v>
      </c>
      <c r="AQ1347" s="49" t="s">
        <v>11</v>
      </c>
      <c r="AR1347" s="49" t="s">
        <v>487</v>
      </c>
      <c r="AS1347" s="49" t="s">
        <v>488</v>
      </c>
      <c r="AT1347" s="49" t="s">
        <v>489</v>
      </c>
    </row>
    <row r="1348" spans="1:46" x14ac:dyDescent="0.25">
      <c r="A1348">
        <v>8</v>
      </c>
      <c r="B1348" t="s">
        <v>313</v>
      </c>
      <c r="C1348" t="s">
        <v>313</v>
      </c>
      <c r="D1348" t="s">
        <v>314</v>
      </c>
      <c r="E1348" t="s">
        <v>622</v>
      </c>
      <c r="F1348" t="s">
        <v>623</v>
      </c>
      <c r="G1348">
        <v>1</v>
      </c>
      <c r="H1348">
        <v>1</v>
      </c>
      <c r="I1348">
        <v>1</v>
      </c>
      <c r="J1348">
        <v>1</v>
      </c>
      <c r="K1348">
        <v>1</v>
      </c>
      <c r="L1348">
        <v>1</v>
      </c>
      <c r="M1348">
        <v>1</v>
      </c>
      <c r="N1348">
        <v>1</v>
      </c>
      <c r="O1348">
        <v>1</v>
      </c>
      <c r="P1348">
        <v>1</v>
      </c>
      <c r="Q1348">
        <v>1</v>
      </c>
      <c r="R1348">
        <v>1</v>
      </c>
      <c r="S1348">
        <v>1</v>
      </c>
      <c r="T1348">
        <v>1</v>
      </c>
      <c r="U1348">
        <v>1</v>
      </c>
      <c r="V1348">
        <v>1</v>
      </c>
      <c r="W1348">
        <v>1</v>
      </c>
      <c r="X1348">
        <v>1</v>
      </c>
      <c r="Y1348">
        <v>1</v>
      </c>
      <c r="Z1348">
        <v>1</v>
      </c>
      <c r="AA1348">
        <v>1</v>
      </c>
      <c r="AB1348">
        <v>1</v>
      </c>
      <c r="AC1348">
        <v>1</v>
      </c>
      <c r="AD1348">
        <v>1</v>
      </c>
      <c r="AE1348">
        <v>1</v>
      </c>
      <c r="AF1348">
        <v>1</v>
      </c>
      <c r="AG1348">
        <v>1</v>
      </c>
      <c r="AH1348">
        <v>1</v>
      </c>
      <c r="AI1348">
        <v>1</v>
      </c>
      <c r="AJ1348">
        <v>1</v>
      </c>
      <c r="AK1348">
        <v>1</v>
      </c>
      <c r="AL1348">
        <v>1</v>
      </c>
      <c r="AM1348" s="49" t="s">
        <v>314</v>
      </c>
      <c r="AN1348" s="49" t="s">
        <v>14</v>
      </c>
      <c r="AO1348" s="49" t="s">
        <v>500</v>
      </c>
      <c r="AP1348" s="49" t="s">
        <v>505</v>
      </c>
      <c r="AQ1348" s="49" t="s">
        <v>13</v>
      </c>
      <c r="AR1348" s="49" t="s">
        <v>487</v>
      </c>
      <c r="AS1348" s="49" t="s">
        <v>488</v>
      </c>
      <c r="AT1348" s="49" t="s">
        <v>489</v>
      </c>
    </row>
    <row r="1349" spans="1:46" x14ac:dyDescent="0.25">
      <c r="A1349">
        <v>8</v>
      </c>
      <c r="B1349" t="s">
        <v>317</v>
      </c>
      <c r="C1349" t="s">
        <v>317</v>
      </c>
      <c r="D1349" t="s">
        <v>318</v>
      </c>
      <c r="E1349" t="s">
        <v>622</v>
      </c>
      <c r="F1349" t="s">
        <v>623</v>
      </c>
      <c r="G1349">
        <v>1</v>
      </c>
      <c r="H1349">
        <v>1</v>
      </c>
      <c r="I1349">
        <v>1</v>
      </c>
      <c r="J1349">
        <v>1</v>
      </c>
      <c r="K1349">
        <v>1</v>
      </c>
      <c r="L1349">
        <v>1</v>
      </c>
      <c r="M1349">
        <v>1</v>
      </c>
      <c r="N1349">
        <v>1</v>
      </c>
      <c r="O1349">
        <v>1</v>
      </c>
      <c r="P1349">
        <v>1</v>
      </c>
      <c r="Q1349">
        <v>1</v>
      </c>
      <c r="R1349">
        <v>1</v>
      </c>
      <c r="S1349">
        <v>1</v>
      </c>
      <c r="T1349">
        <v>1</v>
      </c>
      <c r="U1349">
        <v>1</v>
      </c>
      <c r="V1349">
        <v>1</v>
      </c>
      <c r="W1349">
        <v>1</v>
      </c>
      <c r="X1349">
        <v>1</v>
      </c>
      <c r="Y1349">
        <v>1</v>
      </c>
      <c r="Z1349">
        <v>1</v>
      </c>
      <c r="AA1349">
        <v>1</v>
      </c>
      <c r="AB1349">
        <v>1</v>
      </c>
      <c r="AC1349">
        <v>1</v>
      </c>
      <c r="AD1349">
        <v>1</v>
      </c>
      <c r="AE1349">
        <v>1</v>
      </c>
      <c r="AF1349">
        <v>1</v>
      </c>
      <c r="AG1349">
        <v>1</v>
      </c>
      <c r="AH1349">
        <v>1</v>
      </c>
      <c r="AI1349">
        <v>1</v>
      </c>
      <c r="AJ1349">
        <v>1</v>
      </c>
      <c r="AK1349">
        <v>1</v>
      </c>
      <c r="AL1349">
        <v>1</v>
      </c>
      <c r="AM1349" s="49" t="s">
        <v>318</v>
      </c>
      <c r="AN1349" s="49" t="s">
        <v>14</v>
      </c>
      <c r="AO1349" s="49" t="s">
        <v>500</v>
      </c>
      <c r="AP1349" s="49" t="s">
        <v>505</v>
      </c>
      <c r="AQ1349" s="49" t="s">
        <v>13</v>
      </c>
      <c r="AR1349" s="49" t="s">
        <v>487</v>
      </c>
      <c r="AS1349" s="49" t="s">
        <v>488</v>
      </c>
      <c r="AT1349" s="49" t="s">
        <v>489</v>
      </c>
    </row>
    <row r="1350" spans="1:46" x14ac:dyDescent="0.25">
      <c r="A1350">
        <v>8</v>
      </c>
      <c r="B1350" t="s">
        <v>321</v>
      </c>
      <c r="C1350" t="s">
        <v>321</v>
      </c>
      <c r="D1350" t="s">
        <v>424</v>
      </c>
      <c r="E1350" t="s">
        <v>622</v>
      </c>
      <c r="F1350" t="s">
        <v>623</v>
      </c>
      <c r="G1350">
        <v>1</v>
      </c>
      <c r="H1350">
        <v>1</v>
      </c>
      <c r="I1350">
        <v>1</v>
      </c>
      <c r="J1350">
        <v>1</v>
      </c>
      <c r="K1350">
        <v>1</v>
      </c>
      <c r="L1350">
        <v>1</v>
      </c>
      <c r="M1350">
        <v>1</v>
      </c>
      <c r="N1350">
        <v>1</v>
      </c>
      <c r="O1350">
        <v>1</v>
      </c>
      <c r="P1350">
        <v>1</v>
      </c>
      <c r="Q1350">
        <v>1</v>
      </c>
      <c r="R1350">
        <v>1</v>
      </c>
      <c r="S1350">
        <v>1</v>
      </c>
      <c r="T1350">
        <v>1</v>
      </c>
      <c r="U1350">
        <v>1</v>
      </c>
      <c r="V1350">
        <v>1</v>
      </c>
      <c r="W1350">
        <v>1</v>
      </c>
      <c r="X1350">
        <v>1</v>
      </c>
      <c r="Y1350">
        <v>1</v>
      </c>
      <c r="Z1350">
        <v>1</v>
      </c>
      <c r="AA1350">
        <v>1</v>
      </c>
      <c r="AB1350">
        <v>1</v>
      </c>
      <c r="AC1350">
        <v>1</v>
      </c>
      <c r="AD1350">
        <v>1</v>
      </c>
      <c r="AE1350">
        <v>1</v>
      </c>
      <c r="AF1350">
        <v>1</v>
      </c>
      <c r="AG1350">
        <v>1</v>
      </c>
      <c r="AH1350">
        <v>1</v>
      </c>
      <c r="AI1350">
        <v>1</v>
      </c>
      <c r="AJ1350">
        <v>1</v>
      </c>
      <c r="AK1350">
        <v>1</v>
      </c>
      <c r="AL1350">
        <v>0</v>
      </c>
      <c r="AM1350" s="49" t="s">
        <v>424</v>
      </c>
      <c r="AN1350" s="49" t="s">
        <v>14</v>
      </c>
      <c r="AO1350" s="49" t="s">
        <v>485</v>
      </c>
      <c r="AP1350" s="49" t="s">
        <v>505</v>
      </c>
      <c r="AQ1350" s="49" t="s">
        <v>13</v>
      </c>
      <c r="AR1350" s="49" t="s">
        <v>495</v>
      </c>
      <c r="AS1350" s="49" t="s">
        <v>496</v>
      </c>
      <c r="AT1350" s="49" t="s">
        <v>497</v>
      </c>
    </row>
    <row r="1351" spans="1:46" x14ac:dyDescent="0.25">
      <c r="A1351">
        <v>8</v>
      </c>
      <c r="B1351" t="s">
        <v>253</v>
      </c>
      <c r="C1351" t="s">
        <v>253</v>
      </c>
      <c r="D1351" t="s">
        <v>601</v>
      </c>
      <c r="E1351" t="s">
        <v>622</v>
      </c>
      <c r="F1351" t="s">
        <v>623</v>
      </c>
      <c r="G1351">
        <v>1</v>
      </c>
      <c r="H1351">
        <v>1</v>
      </c>
      <c r="I1351">
        <v>1</v>
      </c>
      <c r="J1351">
        <v>1</v>
      </c>
      <c r="K1351">
        <v>1</v>
      </c>
      <c r="L1351">
        <v>1</v>
      </c>
      <c r="M1351">
        <v>1</v>
      </c>
      <c r="N1351">
        <v>1</v>
      </c>
      <c r="O1351">
        <v>1</v>
      </c>
      <c r="P1351">
        <v>1</v>
      </c>
      <c r="Q1351">
        <v>1</v>
      </c>
      <c r="R1351">
        <v>1</v>
      </c>
      <c r="S1351">
        <v>1</v>
      </c>
      <c r="T1351">
        <v>1</v>
      </c>
      <c r="U1351">
        <v>1</v>
      </c>
      <c r="V1351">
        <v>1</v>
      </c>
      <c r="W1351">
        <v>1</v>
      </c>
      <c r="X1351">
        <v>1</v>
      </c>
      <c r="Y1351">
        <v>1</v>
      </c>
      <c r="Z1351">
        <v>1</v>
      </c>
      <c r="AA1351">
        <v>1</v>
      </c>
      <c r="AB1351">
        <v>1</v>
      </c>
      <c r="AC1351">
        <v>1</v>
      </c>
      <c r="AD1351">
        <v>1</v>
      </c>
      <c r="AE1351">
        <v>1</v>
      </c>
      <c r="AF1351">
        <v>1</v>
      </c>
      <c r="AG1351">
        <v>1</v>
      </c>
      <c r="AH1351">
        <v>1</v>
      </c>
      <c r="AI1351">
        <v>1</v>
      </c>
      <c r="AJ1351">
        <v>1</v>
      </c>
      <c r="AK1351">
        <v>1</v>
      </c>
      <c r="AL1351">
        <v>1</v>
      </c>
      <c r="AM1351" s="49" t="s">
        <v>254</v>
      </c>
      <c r="AN1351" s="49" t="s">
        <v>14</v>
      </c>
      <c r="AO1351" s="49" t="s">
        <v>500</v>
      </c>
      <c r="AP1351" s="49" t="s">
        <v>501</v>
      </c>
      <c r="AQ1351" s="49" t="s">
        <v>502</v>
      </c>
      <c r="AR1351" s="49" t="s">
        <v>487</v>
      </c>
      <c r="AS1351" s="49" t="s">
        <v>488</v>
      </c>
      <c r="AT1351" s="49" t="s">
        <v>489</v>
      </c>
    </row>
    <row r="1352" spans="1:46" x14ac:dyDescent="0.25">
      <c r="A1352">
        <v>8</v>
      </c>
      <c r="B1352" t="s">
        <v>263</v>
      </c>
      <c r="C1352" t="s">
        <v>263</v>
      </c>
      <c r="D1352" t="s">
        <v>602</v>
      </c>
      <c r="E1352" t="s">
        <v>622</v>
      </c>
      <c r="F1352" t="s">
        <v>623</v>
      </c>
      <c r="G1352">
        <v>1</v>
      </c>
      <c r="H1352">
        <v>1</v>
      </c>
      <c r="I1352">
        <v>1</v>
      </c>
      <c r="J1352">
        <v>1</v>
      </c>
      <c r="K1352">
        <v>1</v>
      </c>
      <c r="L1352">
        <v>1</v>
      </c>
      <c r="M1352">
        <v>1</v>
      </c>
      <c r="N1352">
        <v>1</v>
      </c>
      <c r="O1352">
        <v>1</v>
      </c>
      <c r="P1352">
        <v>1</v>
      </c>
      <c r="Q1352">
        <v>1</v>
      </c>
      <c r="R1352">
        <v>1</v>
      </c>
      <c r="S1352">
        <v>1</v>
      </c>
      <c r="T1352">
        <v>1</v>
      </c>
      <c r="U1352">
        <v>1</v>
      </c>
      <c r="V1352">
        <v>1</v>
      </c>
      <c r="W1352">
        <v>1</v>
      </c>
      <c r="X1352">
        <v>1</v>
      </c>
      <c r="Y1352">
        <v>1</v>
      </c>
      <c r="Z1352">
        <v>1</v>
      </c>
      <c r="AA1352">
        <v>1</v>
      </c>
      <c r="AB1352">
        <v>1</v>
      </c>
      <c r="AC1352">
        <v>1</v>
      </c>
      <c r="AD1352">
        <v>1</v>
      </c>
      <c r="AE1352">
        <v>1</v>
      </c>
      <c r="AF1352">
        <v>1</v>
      </c>
      <c r="AG1352">
        <v>1</v>
      </c>
      <c r="AH1352">
        <v>1</v>
      </c>
      <c r="AI1352">
        <v>1</v>
      </c>
      <c r="AJ1352">
        <v>1</v>
      </c>
      <c r="AK1352">
        <v>1</v>
      </c>
      <c r="AL1352">
        <v>1</v>
      </c>
      <c r="AM1352" s="49" t="s">
        <v>264</v>
      </c>
      <c r="AN1352" s="49" t="s">
        <v>14</v>
      </c>
      <c r="AO1352" s="49" t="s">
        <v>500</v>
      </c>
      <c r="AP1352" s="49" t="s">
        <v>501</v>
      </c>
      <c r="AQ1352" s="49" t="s">
        <v>502</v>
      </c>
      <c r="AR1352" s="49" t="s">
        <v>487</v>
      </c>
      <c r="AS1352" s="49" t="s">
        <v>488</v>
      </c>
      <c r="AT1352" s="49" t="s">
        <v>489</v>
      </c>
    </row>
    <row r="1353" spans="1:46" x14ac:dyDescent="0.25">
      <c r="A1353">
        <v>8</v>
      </c>
      <c r="B1353" t="s">
        <v>123</v>
      </c>
      <c r="C1353" t="s">
        <v>123</v>
      </c>
      <c r="D1353" t="s">
        <v>603</v>
      </c>
      <c r="E1353" t="s">
        <v>622</v>
      </c>
      <c r="F1353" t="s">
        <v>623</v>
      </c>
      <c r="G1353">
        <v>1</v>
      </c>
      <c r="H1353">
        <v>1</v>
      </c>
      <c r="I1353">
        <v>1</v>
      </c>
      <c r="J1353">
        <v>1</v>
      </c>
      <c r="K1353">
        <v>1</v>
      </c>
      <c r="L1353">
        <v>1</v>
      </c>
      <c r="M1353">
        <v>1</v>
      </c>
      <c r="N1353">
        <v>1</v>
      </c>
      <c r="O1353">
        <v>1</v>
      </c>
      <c r="P1353">
        <v>1</v>
      </c>
      <c r="Q1353">
        <v>1</v>
      </c>
      <c r="R1353">
        <v>1</v>
      </c>
      <c r="S1353">
        <v>1</v>
      </c>
      <c r="T1353">
        <v>1</v>
      </c>
      <c r="U1353">
        <v>1</v>
      </c>
      <c r="V1353">
        <v>1</v>
      </c>
      <c r="W1353">
        <v>1</v>
      </c>
      <c r="X1353">
        <v>1</v>
      </c>
      <c r="Y1353">
        <v>1</v>
      </c>
      <c r="Z1353">
        <v>1</v>
      </c>
      <c r="AA1353">
        <v>1</v>
      </c>
      <c r="AB1353">
        <v>1</v>
      </c>
      <c r="AC1353">
        <v>1</v>
      </c>
      <c r="AD1353">
        <v>1</v>
      </c>
      <c r="AE1353">
        <v>1</v>
      </c>
      <c r="AF1353">
        <v>1</v>
      </c>
      <c r="AG1353">
        <v>1</v>
      </c>
      <c r="AH1353">
        <v>1</v>
      </c>
      <c r="AI1353">
        <v>1</v>
      </c>
      <c r="AJ1353">
        <v>1</v>
      </c>
      <c r="AK1353">
        <v>1</v>
      </c>
      <c r="AL1353">
        <v>0</v>
      </c>
      <c r="AM1353" s="49" t="s">
        <v>410</v>
      </c>
      <c r="AN1353" s="49" t="s">
        <v>5</v>
      </c>
      <c r="AO1353" s="49" t="s">
        <v>9</v>
      </c>
      <c r="AP1353" s="49" t="s">
        <v>494</v>
      </c>
      <c r="AQ1353" s="49" t="s">
        <v>9</v>
      </c>
      <c r="AR1353" s="49" t="s">
        <v>495</v>
      </c>
      <c r="AS1353" s="49" t="s">
        <v>496</v>
      </c>
      <c r="AT1353" s="49" t="s">
        <v>497</v>
      </c>
    </row>
    <row r="1354" spans="1:46" x14ac:dyDescent="0.25">
      <c r="A1354">
        <v>8</v>
      </c>
      <c r="B1354" t="s">
        <v>375</v>
      </c>
      <c r="C1354" t="s">
        <v>375</v>
      </c>
      <c r="D1354" t="s">
        <v>604</v>
      </c>
      <c r="E1354" t="s">
        <v>622</v>
      </c>
      <c r="F1354" t="s">
        <v>623</v>
      </c>
      <c r="G1354">
        <v>1</v>
      </c>
      <c r="H1354">
        <v>1</v>
      </c>
      <c r="I1354">
        <v>1</v>
      </c>
      <c r="J1354">
        <v>1</v>
      </c>
      <c r="K1354">
        <v>1</v>
      </c>
      <c r="L1354">
        <v>1</v>
      </c>
      <c r="M1354">
        <v>1</v>
      </c>
      <c r="N1354">
        <v>1</v>
      </c>
      <c r="O1354">
        <v>1</v>
      </c>
      <c r="P1354">
        <v>1</v>
      </c>
      <c r="Q1354">
        <v>1</v>
      </c>
      <c r="R1354">
        <v>1</v>
      </c>
      <c r="S1354">
        <v>1</v>
      </c>
      <c r="T1354">
        <v>1</v>
      </c>
      <c r="U1354">
        <v>1</v>
      </c>
      <c r="V1354">
        <v>1</v>
      </c>
      <c r="W1354">
        <v>1</v>
      </c>
      <c r="X1354">
        <v>1</v>
      </c>
      <c r="Y1354">
        <v>1</v>
      </c>
      <c r="Z1354">
        <v>1</v>
      </c>
      <c r="AA1354">
        <v>1</v>
      </c>
      <c r="AB1354">
        <v>1</v>
      </c>
      <c r="AC1354">
        <v>1</v>
      </c>
      <c r="AD1354">
        <v>1</v>
      </c>
      <c r="AE1354">
        <v>1</v>
      </c>
      <c r="AF1354">
        <v>1</v>
      </c>
      <c r="AG1354">
        <v>1</v>
      </c>
      <c r="AH1354">
        <v>1</v>
      </c>
      <c r="AI1354">
        <v>1</v>
      </c>
      <c r="AJ1354">
        <v>1</v>
      </c>
      <c r="AK1354">
        <v>1</v>
      </c>
      <c r="AL1354">
        <v>1</v>
      </c>
      <c r="AM1354" s="49" t="s">
        <v>376</v>
      </c>
      <c r="AN1354" s="49" t="s">
        <v>14</v>
      </c>
      <c r="AO1354" s="49" t="s">
        <v>500</v>
      </c>
      <c r="AP1354" s="49" t="s">
        <v>501</v>
      </c>
      <c r="AQ1354" s="49" t="s">
        <v>502</v>
      </c>
      <c r="AR1354" s="49" t="s">
        <v>487</v>
      </c>
      <c r="AS1354" s="49" t="s">
        <v>488</v>
      </c>
      <c r="AT1354" s="49" t="s">
        <v>489</v>
      </c>
    </row>
    <row r="1355" spans="1:46" x14ac:dyDescent="0.25">
      <c r="A1355">
        <v>8</v>
      </c>
      <c r="B1355" t="s">
        <v>322</v>
      </c>
      <c r="C1355" t="s">
        <v>322</v>
      </c>
      <c r="D1355" t="s">
        <v>323</v>
      </c>
      <c r="E1355" t="s">
        <v>622</v>
      </c>
      <c r="F1355" t="s">
        <v>623</v>
      </c>
      <c r="G1355">
        <v>1</v>
      </c>
      <c r="H1355">
        <v>1</v>
      </c>
      <c r="I1355">
        <v>1</v>
      </c>
      <c r="J1355">
        <v>1</v>
      </c>
      <c r="K1355">
        <v>1</v>
      </c>
      <c r="L1355">
        <v>1</v>
      </c>
      <c r="M1355">
        <v>1</v>
      </c>
      <c r="N1355">
        <v>1</v>
      </c>
      <c r="O1355">
        <v>1</v>
      </c>
      <c r="P1355">
        <v>1</v>
      </c>
      <c r="Q1355">
        <v>1</v>
      </c>
      <c r="R1355">
        <v>1</v>
      </c>
      <c r="S1355">
        <v>1</v>
      </c>
      <c r="T1355">
        <v>1</v>
      </c>
      <c r="U1355">
        <v>1</v>
      </c>
      <c r="V1355">
        <v>1</v>
      </c>
      <c r="W1355">
        <v>1</v>
      </c>
      <c r="X1355">
        <v>1</v>
      </c>
      <c r="Y1355">
        <v>1</v>
      </c>
      <c r="Z1355">
        <v>1</v>
      </c>
      <c r="AA1355">
        <v>1</v>
      </c>
      <c r="AB1355">
        <v>1</v>
      </c>
      <c r="AC1355">
        <v>1</v>
      </c>
      <c r="AD1355">
        <v>1</v>
      </c>
      <c r="AE1355">
        <v>1</v>
      </c>
      <c r="AF1355">
        <v>1</v>
      </c>
      <c r="AG1355">
        <v>1</v>
      </c>
      <c r="AH1355">
        <v>1</v>
      </c>
      <c r="AI1355">
        <v>1</v>
      </c>
      <c r="AJ1355">
        <v>1</v>
      </c>
      <c r="AK1355">
        <v>1</v>
      </c>
      <c r="AL1355">
        <v>1</v>
      </c>
      <c r="AM1355" s="49" t="s">
        <v>323</v>
      </c>
      <c r="AN1355" s="49" t="s">
        <v>14</v>
      </c>
      <c r="AO1355" s="49" t="s">
        <v>500</v>
      </c>
      <c r="AP1355" s="49" t="s">
        <v>501</v>
      </c>
      <c r="AQ1355" s="49" t="s">
        <v>502</v>
      </c>
      <c r="AR1355" s="49" t="s">
        <v>487</v>
      </c>
      <c r="AS1355" s="49" t="s">
        <v>488</v>
      </c>
      <c r="AT1355" s="49" t="s">
        <v>489</v>
      </c>
    </row>
    <row r="1356" spans="1:46" x14ac:dyDescent="0.25">
      <c r="A1356">
        <v>8</v>
      </c>
      <c r="B1356" t="s">
        <v>324</v>
      </c>
      <c r="C1356" t="s">
        <v>324</v>
      </c>
      <c r="D1356" t="s">
        <v>425</v>
      </c>
      <c r="E1356" t="s">
        <v>622</v>
      </c>
      <c r="F1356" t="s">
        <v>623</v>
      </c>
      <c r="G1356">
        <v>1</v>
      </c>
      <c r="H1356">
        <v>1</v>
      </c>
      <c r="I1356">
        <v>1</v>
      </c>
      <c r="J1356">
        <v>1</v>
      </c>
      <c r="K1356">
        <v>1</v>
      </c>
      <c r="L1356">
        <v>1</v>
      </c>
      <c r="M1356">
        <v>1</v>
      </c>
      <c r="N1356">
        <v>1</v>
      </c>
      <c r="O1356">
        <v>1</v>
      </c>
      <c r="P1356">
        <v>1</v>
      </c>
      <c r="Q1356">
        <v>1</v>
      </c>
      <c r="R1356">
        <v>1</v>
      </c>
      <c r="S1356">
        <v>1</v>
      </c>
      <c r="T1356">
        <v>1</v>
      </c>
      <c r="U1356">
        <v>1</v>
      </c>
      <c r="V1356">
        <v>1</v>
      </c>
      <c r="W1356">
        <v>1</v>
      </c>
      <c r="X1356">
        <v>1</v>
      </c>
      <c r="Y1356">
        <v>1</v>
      </c>
      <c r="Z1356">
        <v>1</v>
      </c>
      <c r="AA1356">
        <v>1</v>
      </c>
      <c r="AB1356">
        <v>1</v>
      </c>
      <c r="AC1356">
        <v>1</v>
      </c>
      <c r="AD1356">
        <v>1</v>
      </c>
      <c r="AE1356">
        <v>1</v>
      </c>
      <c r="AF1356">
        <v>1</v>
      </c>
      <c r="AG1356">
        <v>1</v>
      </c>
      <c r="AH1356">
        <v>1</v>
      </c>
      <c r="AI1356">
        <v>1</v>
      </c>
      <c r="AJ1356">
        <v>1</v>
      </c>
      <c r="AK1356">
        <v>1</v>
      </c>
      <c r="AL1356">
        <v>1</v>
      </c>
      <c r="AM1356" s="49" t="s">
        <v>425</v>
      </c>
      <c r="AN1356" s="49" t="s">
        <v>14</v>
      </c>
      <c r="AO1356" s="49" t="s">
        <v>500</v>
      </c>
      <c r="AP1356" s="49" t="s">
        <v>501</v>
      </c>
      <c r="AQ1356" s="49" t="s">
        <v>502</v>
      </c>
      <c r="AR1356" s="49" t="s">
        <v>495</v>
      </c>
      <c r="AS1356" s="49" t="s">
        <v>496</v>
      </c>
      <c r="AT1356" s="49" t="s">
        <v>497</v>
      </c>
    </row>
    <row r="1357" spans="1:46" x14ac:dyDescent="0.25">
      <c r="A1357">
        <v>8</v>
      </c>
      <c r="B1357" t="s">
        <v>325</v>
      </c>
      <c r="C1357" t="s">
        <v>325</v>
      </c>
      <c r="D1357" t="s">
        <v>326</v>
      </c>
      <c r="E1357" t="s">
        <v>622</v>
      </c>
      <c r="F1357" t="s">
        <v>623</v>
      </c>
      <c r="G1357">
        <v>1</v>
      </c>
      <c r="H1357">
        <v>1</v>
      </c>
      <c r="I1357">
        <v>1</v>
      </c>
      <c r="J1357">
        <v>1</v>
      </c>
      <c r="K1357">
        <v>1</v>
      </c>
      <c r="L1357">
        <v>1</v>
      </c>
      <c r="M1357">
        <v>1</v>
      </c>
      <c r="N1357">
        <v>1</v>
      </c>
      <c r="O1357">
        <v>1</v>
      </c>
      <c r="P1357">
        <v>1</v>
      </c>
      <c r="Q1357">
        <v>1</v>
      </c>
      <c r="R1357">
        <v>1</v>
      </c>
      <c r="S1357">
        <v>1</v>
      </c>
      <c r="T1357">
        <v>1</v>
      </c>
      <c r="U1357">
        <v>1</v>
      </c>
      <c r="V1357">
        <v>1</v>
      </c>
      <c r="W1357">
        <v>1</v>
      </c>
      <c r="X1357">
        <v>1</v>
      </c>
      <c r="Y1357">
        <v>1</v>
      </c>
      <c r="Z1357">
        <v>1</v>
      </c>
      <c r="AA1357">
        <v>1</v>
      </c>
      <c r="AB1357">
        <v>1</v>
      </c>
      <c r="AC1357">
        <v>1</v>
      </c>
      <c r="AD1357">
        <v>1</v>
      </c>
      <c r="AE1357">
        <v>1</v>
      </c>
      <c r="AF1357">
        <v>1</v>
      </c>
      <c r="AG1357">
        <v>1</v>
      </c>
      <c r="AH1357">
        <v>1</v>
      </c>
      <c r="AI1357">
        <v>1</v>
      </c>
      <c r="AJ1357">
        <v>1</v>
      </c>
      <c r="AK1357">
        <v>1</v>
      </c>
      <c r="AL1357">
        <v>0</v>
      </c>
      <c r="AM1357" s="49" t="s">
        <v>326</v>
      </c>
      <c r="AN1357" s="49" t="s">
        <v>6</v>
      </c>
      <c r="AO1357" s="49" t="s">
        <v>9</v>
      </c>
      <c r="AP1357" s="49" t="s">
        <v>486</v>
      </c>
      <c r="AQ1357" s="49" t="s">
        <v>9</v>
      </c>
      <c r="AR1357" s="49" t="s">
        <v>487</v>
      </c>
      <c r="AS1357" s="49" t="s">
        <v>488</v>
      </c>
      <c r="AT1357" s="49" t="s">
        <v>489</v>
      </c>
    </row>
    <row r="1358" spans="1:46" x14ac:dyDescent="0.25">
      <c r="A1358">
        <v>8</v>
      </c>
      <c r="B1358" t="s">
        <v>327</v>
      </c>
      <c r="C1358" t="s">
        <v>327</v>
      </c>
      <c r="D1358" t="s">
        <v>426</v>
      </c>
      <c r="E1358" t="s">
        <v>622</v>
      </c>
      <c r="F1358" t="s">
        <v>623</v>
      </c>
      <c r="G1358">
        <v>1</v>
      </c>
      <c r="H1358">
        <v>1</v>
      </c>
      <c r="I1358">
        <v>1</v>
      </c>
      <c r="J1358">
        <v>1</v>
      </c>
      <c r="K1358">
        <v>1</v>
      </c>
      <c r="L1358">
        <v>1</v>
      </c>
      <c r="M1358">
        <v>1</v>
      </c>
      <c r="N1358">
        <v>1</v>
      </c>
      <c r="O1358">
        <v>1</v>
      </c>
      <c r="P1358">
        <v>1</v>
      </c>
      <c r="Q1358">
        <v>1</v>
      </c>
      <c r="R1358">
        <v>1</v>
      </c>
      <c r="S1358">
        <v>1</v>
      </c>
      <c r="T1358">
        <v>1</v>
      </c>
      <c r="U1358">
        <v>1</v>
      </c>
      <c r="V1358">
        <v>1</v>
      </c>
      <c r="W1358">
        <v>1</v>
      </c>
      <c r="X1358">
        <v>1</v>
      </c>
      <c r="Y1358">
        <v>1</v>
      </c>
      <c r="Z1358">
        <v>1</v>
      </c>
      <c r="AA1358">
        <v>1</v>
      </c>
      <c r="AB1358">
        <v>1</v>
      </c>
      <c r="AC1358">
        <v>1</v>
      </c>
      <c r="AD1358">
        <v>1</v>
      </c>
      <c r="AE1358">
        <v>1</v>
      </c>
      <c r="AF1358">
        <v>1</v>
      </c>
      <c r="AG1358">
        <v>1</v>
      </c>
      <c r="AH1358">
        <v>1</v>
      </c>
      <c r="AI1358">
        <v>1</v>
      </c>
      <c r="AJ1358">
        <v>1</v>
      </c>
      <c r="AK1358">
        <v>1</v>
      </c>
      <c r="AL1358">
        <v>0</v>
      </c>
      <c r="AM1358" s="49" t="s">
        <v>426</v>
      </c>
      <c r="AN1358" s="49" t="s">
        <v>14</v>
      </c>
      <c r="AO1358" s="49" t="s">
        <v>485</v>
      </c>
      <c r="AP1358" s="49" t="s">
        <v>505</v>
      </c>
      <c r="AQ1358" s="49" t="s">
        <v>13</v>
      </c>
      <c r="AR1358" s="49" t="s">
        <v>495</v>
      </c>
      <c r="AS1358" s="49" t="s">
        <v>496</v>
      </c>
      <c r="AT1358" s="49" t="s">
        <v>497</v>
      </c>
    </row>
    <row r="1359" spans="1:46" x14ac:dyDescent="0.25">
      <c r="A1359">
        <v>8</v>
      </c>
      <c r="B1359" t="s">
        <v>330</v>
      </c>
      <c r="C1359" t="s">
        <v>330</v>
      </c>
      <c r="D1359" t="s">
        <v>331</v>
      </c>
      <c r="E1359" t="s">
        <v>622</v>
      </c>
      <c r="F1359" t="s">
        <v>623</v>
      </c>
      <c r="G1359">
        <v>1</v>
      </c>
      <c r="H1359">
        <v>1</v>
      </c>
      <c r="I1359">
        <v>1</v>
      </c>
      <c r="J1359">
        <v>1</v>
      </c>
      <c r="K1359">
        <v>1</v>
      </c>
      <c r="L1359">
        <v>1</v>
      </c>
      <c r="M1359">
        <v>1</v>
      </c>
      <c r="N1359">
        <v>1</v>
      </c>
      <c r="O1359">
        <v>1</v>
      </c>
      <c r="P1359">
        <v>1</v>
      </c>
      <c r="Q1359">
        <v>1</v>
      </c>
      <c r="R1359">
        <v>1</v>
      </c>
      <c r="S1359">
        <v>1</v>
      </c>
      <c r="T1359">
        <v>1</v>
      </c>
      <c r="U1359">
        <v>1</v>
      </c>
      <c r="V1359">
        <v>1</v>
      </c>
      <c r="W1359">
        <v>1</v>
      </c>
      <c r="X1359">
        <v>1</v>
      </c>
      <c r="Y1359">
        <v>1</v>
      </c>
      <c r="Z1359">
        <v>1</v>
      </c>
      <c r="AA1359">
        <v>1</v>
      </c>
      <c r="AB1359">
        <v>1</v>
      </c>
      <c r="AC1359">
        <v>1</v>
      </c>
      <c r="AD1359">
        <v>1</v>
      </c>
      <c r="AE1359">
        <v>1</v>
      </c>
      <c r="AF1359">
        <v>1</v>
      </c>
      <c r="AG1359">
        <v>1</v>
      </c>
      <c r="AH1359">
        <v>1</v>
      </c>
      <c r="AI1359">
        <v>1</v>
      </c>
      <c r="AJ1359">
        <v>1</v>
      </c>
      <c r="AK1359">
        <v>1</v>
      </c>
      <c r="AL1359">
        <v>0</v>
      </c>
      <c r="AM1359" s="49" t="s">
        <v>331</v>
      </c>
      <c r="AN1359" s="49" t="s">
        <v>8</v>
      </c>
      <c r="AO1359" s="49" t="s">
        <v>9</v>
      </c>
      <c r="AP1359" s="49" t="s">
        <v>494</v>
      </c>
      <c r="AQ1359" s="49" t="s">
        <v>9</v>
      </c>
      <c r="AR1359" s="49" t="s">
        <v>487</v>
      </c>
      <c r="AS1359" s="49" t="s">
        <v>488</v>
      </c>
      <c r="AT1359" s="49" t="s">
        <v>489</v>
      </c>
    </row>
    <row r="1360" spans="1:46" x14ac:dyDescent="0.25">
      <c r="A1360">
        <v>8</v>
      </c>
      <c r="B1360" t="s">
        <v>342</v>
      </c>
      <c r="C1360" t="s">
        <v>342</v>
      </c>
      <c r="D1360" t="s">
        <v>343</v>
      </c>
      <c r="E1360" t="s">
        <v>622</v>
      </c>
      <c r="F1360" t="s">
        <v>623</v>
      </c>
      <c r="G1360">
        <v>1</v>
      </c>
      <c r="H1360">
        <v>1</v>
      </c>
      <c r="I1360">
        <v>1</v>
      </c>
      <c r="J1360">
        <v>1</v>
      </c>
      <c r="K1360">
        <v>1</v>
      </c>
      <c r="L1360">
        <v>1</v>
      </c>
      <c r="M1360">
        <v>1</v>
      </c>
      <c r="N1360">
        <v>1</v>
      </c>
      <c r="O1360">
        <v>1</v>
      </c>
      <c r="P1360">
        <v>1</v>
      </c>
      <c r="Q1360">
        <v>1</v>
      </c>
      <c r="R1360">
        <v>1</v>
      </c>
      <c r="S1360">
        <v>1</v>
      </c>
      <c r="T1360">
        <v>1</v>
      </c>
      <c r="U1360">
        <v>1</v>
      </c>
      <c r="V1360">
        <v>1</v>
      </c>
      <c r="W1360">
        <v>1</v>
      </c>
      <c r="X1360">
        <v>1</v>
      </c>
      <c r="Y1360">
        <v>1</v>
      </c>
      <c r="Z1360">
        <v>1</v>
      </c>
      <c r="AA1360">
        <v>1</v>
      </c>
      <c r="AB1360">
        <v>1</v>
      </c>
      <c r="AC1360">
        <v>1</v>
      </c>
      <c r="AD1360">
        <v>1</v>
      </c>
      <c r="AE1360">
        <v>1</v>
      </c>
      <c r="AF1360">
        <v>1</v>
      </c>
      <c r="AG1360">
        <v>1</v>
      </c>
      <c r="AH1360">
        <v>1</v>
      </c>
      <c r="AI1360">
        <v>1</v>
      </c>
      <c r="AJ1360">
        <v>1</v>
      </c>
      <c r="AK1360">
        <v>1</v>
      </c>
      <c r="AL1360">
        <v>1</v>
      </c>
      <c r="AM1360" s="49" t="s">
        <v>343</v>
      </c>
      <c r="AN1360" s="49" t="s">
        <v>14</v>
      </c>
      <c r="AO1360" s="49" t="s">
        <v>500</v>
      </c>
      <c r="AP1360" s="49" t="s">
        <v>501</v>
      </c>
      <c r="AQ1360" s="49" t="s">
        <v>502</v>
      </c>
      <c r="AR1360" s="49" t="s">
        <v>487</v>
      </c>
      <c r="AS1360" s="49" t="s">
        <v>488</v>
      </c>
      <c r="AT1360" s="49" t="s">
        <v>489</v>
      </c>
    </row>
    <row r="1361" spans="1:46" x14ac:dyDescent="0.25">
      <c r="A1361">
        <v>8</v>
      </c>
      <c r="B1361" t="s">
        <v>332</v>
      </c>
      <c r="C1361" t="s">
        <v>332</v>
      </c>
      <c r="D1361" t="s">
        <v>333</v>
      </c>
      <c r="E1361" t="s">
        <v>622</v>
      </c>
      <c r="F1361" t="s">
        <v>623</v>
      </c>
      <c r="G1361">
        <v>1</v>
      </c>
      <c r="H1361">
        <v>1</v>
      </c>
      <c r="I1361">
        <v>1</v>
      </c>
      <c r="J1361">
        <v>1</v>
      </c>
      <c r="K1361">
        <v>1</v>
      </c>
      <c r="L1361">
        <v>1</v>
      </c>
      <c r="M1361">
        <v>1</v>
      </c>
      <c r="N1361">
        <v>1</v>
      </c>
      <c r="O1361">
        <v>1</v>
      </c>
      <c r="P1361">
        <v>1</v>
      </c>
      <c r="Q1361">
        <v>1</v>
      </c>
      <c r="R1361">
        <v>1</v>
      </c>
      <c r="S1361">
        <v>1</v>
      </c>
      <c r="T1361">
        <v>1</v>
      </c>
      <c r="U1361">
        <v>1</v>
      </c>
      <c r="V1361">
        <v>1</v>
      </c>
      <c r="W1361">
        <v>1</v>
      </c>
      <c r="X1361">
        <v>1</v>
      </c>
      <c r="Y1361">
        <v>1</v>
      </c>
      <c r="Z1361">
        <v>1</v>
      </c>
      <c r="AA1361">
        <v>1</v>
      </c>
      <c r="AB1361">
        <v>1</v>
      </c>
      <c r="AC1361">
        <v>1</v>
      </c>
      <c r="AD1361">
        <v>1</v>
      </c>
      <c r="AE1361">
        <v>1</v>
      </c>
      <c r="AF1361">
        <v>1</v>
      </c>
      <c r="AG1361">
        <v>1</v>
      </c>
      <c r="AH1361">
        <v>1</v>
      </c>
      <c r="AI1361">
        <v>1</v>
      </c>
      <c r="AJ1361">
        <v>1</v>
      </c>
      <c r="AK1361">
        <v>1</v>
      </c>
      <c r="AL1361">
        <v>0</v>
      </c>
      <c r="AM1361" s="49" t="s">
        <v>333</v>
      </c>
      <c r="AN1361" s="49" t="s">
        <v>14</v>
      </c>
      <c r="AO1361" s="49" t="s">
        <v>485</v>
      </c>
      <c r="AP1361" s="49" t="s">
        <v>505</v>
      </c>
      <c r="AQ1361" s="49" t="s">
        <v>13</v>
      </c>
      <c r="AR1361" s="49" t="s">
        <v>495</v>
      </c>
      <c r="AS1361" s="49" t="s">
        <v>488</v>
      </c>
      <c r="AT1361" s="49" t="s">
        <v>489</v>
      </c>
    </row>
    <row r="1362" spans="1:46" x14ac:dyDescent="0.25">
      <c r="A1362">
        <v>8</v>
      </c>
      <c r="B1362" t="s">
        <v>349</v>
      </c>
      <c r="C1362" t="s">
        <v>349</v>
      </c>
      <c r="D1362" t="s">
        <v>350</v>
      </c>
      <c r="E1362" t="s">
        <v>622</v>
      </c>
      <c r="F1362" t="s">
        <v>623</v>
      </c>
      <c r="G1362">
        <v>1</v>
      </c>
      <c r="H1362">
        <v>1</v>
      </c>
      <c r="I1362">
        <v>1</v>
      </c>
      <c r="J1362">
        <v>1</v>
      </c>
      <c r="K1362">
        <v>1</v>
      </c>
      <c r="L1362">
        <v>1</v>
      </c>
      <c r="M1362">
        <v>1</v>
      </c>
      <c r="N1362">
        <v>1</v>
      </c>
      <c r="O1362">
        <v>1</v>
      </c>
      <c r="P1362">
        <v>1</v>
      </c>
      <c r="Q1362">
        <v>1</v>
      </c>
      <c r="R1362">
        <v>1</v>
      </c>
      <c r="S1362">
        <v>1</v>
      </c>
      <c r="T1362">
        <v>1</v>
      </c>
      <c r="U1362">
        <v>1</v>
      </c>
      <c r="V1362">
        <v>1</v>
      </c>
      <c r="W1362">
        <v>1</v>
      </c>
      <c r="X1362">
        <v>1</v>
      </c>
      <c r="Y1362">
        <v>1</v>
      </c>
      <c r="Z1362">
        <v>1</v>
      </c>
      <c r="AA1362">
        <v>1</v>
      </c>
      <c r="AB1362">
        <v>1</v>
      </c>
      <c r="AC1362">
        <v>1</v>
      </c>
      <c r="AD1362">
        <v>1</v>
      </c>
      <c r="AE1362">
        <v>1</v>
      </c>
      <c r="AF1362">
        <v>1</v>
      </c>
      <c r="AG1362">
        <v>1</v>
      </c>
      <c r="AH1362">
        <v>1</v>
      </c>
      <c r="AI1362">
        <v>1</v>
      </c>
      <c r="AJ1362">
        <v>1</v>
      </c>
      <c r="AK1362">
        <v>1</v>
      </c>
      <c r="AL1362">
        <v>1</v>
      </c>
      <c r="AM1362" s="49" t="s">
        <v>350</v>
      </c>
      <c r="AN1362" s="49" t="s">
        <v>14</v>
      </c>
      <c r="AO1362" s="49" t="s">
        <v>500</v>
      </c>
      <c r="AP1362" s="49" t="s">
        <v>505</v>
      </c>
      <c r="AQ1362" s="49" t="s">
        <v>13</v>
      </c>
      <c r="AR1362" s="49" t="s">
        <v>487</v>
      </c>
      <c r="AS1362" s="49" t="s">
        <v>488</v>
      </c>
      <c r="AT1362" s="49" t="s">
        <v>489</v>
      </c>
    </row>
    <row r="1363" spans="1:46" x14ac:dyDescent="0.25">
      <c r="A1363">
        <v>8</v>
      </c>
      <c r="B1363" t="s">
        <v>351</v>
      </c>
      <c r="C1363" t="s">
        <v>351</v>
      </c>
      <c r="D1363" t="s">
        <v>352</v>
      </c>
      <c r="E1363" t="s">
        <v>622</v>
      </c>
      <c r="F1363" t="s">
        <v>623</v>
      </c>
      <c r="G1363">
        <v>1</v>
      </c>
      <c r="H1363">
        <v>1</v>
      </c>
      <c r="I1363">
        <v>1</v>
      </c>
      <c r="J1363">
        <v>1</v>
      </c>
      <c r="K1363">
        <v>1</v>
      </c>
      <c r="L1363">
        <v>1</v>
      </c>
      <c r="M1363">
        <v>1</v>
      </c>
      <c r="N1363">
        <v>1</v>
      </c>
      <c r="O1363">
        <v>1</v>
      </c>
      <c r="P1363">
        <v>1</v>
      </c>
      <c r="Q1363">
        <v>1</v>
      </c>
      <c r="R1363">
        <v>1</v>
      </c>
      <c r="S1363">
        <v>1</v>
      </c>
      <c r="T1363">
        <v>1</v>
      </c>
      <c r="U1363">
        <v>1</v>
      </c>
      <c r="V1363">
        <v>1</v>
      </c>
      <c r="W1363">
        <v>1</v>
      </c>
      <c r="X1363">
        <v>1</v>
      </c>
      <c r="Y1363">
        <v>1</v>
      </c>
      <c r="Z1363">
        <v>1</v>
      </c>
      <c r="AA1363">
        <v>1</v>
      </c>
      <c r="AB1363">
        <v>1</v>
      </c>
      <c r="AC1363">
        <v>1</v>
      </c>
      <c r="AD1363">
        <v>1</v>
      </c>
      <c r="AE1363">
        <v>1</v>
      </c>
      <c r="AF1363">
        <v>1</v>
      </c>
      <c r="AG1363">
        <v>1</v>
      </c>
      <c r="AH1363">
        <v>1</v>
      </c>
      <c r="AI1363">
        <v>1</v>
      </c>
      <c r="AJ1363">
        <v>1</v>
      </c>
      <c r="AK1363">
        <v>1</v>
      </c>
      <c r="AL1363">
        <v>1</v>
      </c>
      <c r="AM1363" s="49" t="s">
        <v>352</v>
      </c>
      <c r="AN1363" s="49" t="s">
        <v>14</v>
      </c>
      <c r="AO1363" s="49" t="s">
        <v>500</v>
      </c>
      <c r="AP1363" s="49" t="s">
        <v>505</v>
      </c>
      <c r="AQ1363" s="49" t="s">
        <v>13</v>
      </c>
      <c r="AR1363" s="49" t="s">
        <v>487</v>
      </c>
      <c r="AS1363" s="49" t="s">
        <v>488</v>
      </c>
      <c r="AT1363" s="49" t="s">
        <v>489</v>
      </c>
    </row>
    <row r="1364" spans="1:46" x14ac:dyDescent="0.25">
      <c r="A1364">
        <v>8</v>
      </c>
      <c r="B1364" t="s">
        <v>400</v>
      </c>
      <c r="C1364" t="s">
        <v>400</v>
      </c>
      <c r="D1364" t="s">
        <v>401</v>
      </c>
      <c r="E1364" t="s">
        <v>622</v>
      </c>
      <c r="F1364" t="s">
        <v>623</v>
      </c>
      <c r="G1364">
        <v>1</v>
      </c>
      <c r="H1364">
        <v>1</v>
      </c>
      <c r="I1364">
        <v>1</v>
      </c>
      <c r="J1364">
        <v>1</v>
      </c>
      <c r="K1364">
        <v>1</v>
      </c>
      <c r="L1364">
        <v>1</v>
      </c>
      <c r="M1364">
        <v>1</v>
      </c>
      <c r="N1364">
        <v>1</v>
      </c>
      <c r="O1364">
        <v>1</v>
      </c>
      <c r="P1364">
        <v>1</v>
      </c>
      <c r="Q1364">
        <v>1</v>
      </c>
      <c r="R1364">
        <v>1</v>
      </c>
      <c r="S1364">
        <v>1</v>
      </c>
      <c r="T1364">
        <v>1</v>
      </c>
      <c r="U1364">
        <v>1</v>
      </c>
      <c r="V1364">
        <v>1</v>
      </c>
      <c r="W1364">
        <v>1</v>
      </c>
      <c r="X1364">
        <v>1</v>
      </c>
      <c r="Y1364">
        <v>1</v>
      </c>
      <c r="Z1364">
        <v>1</v>
      </c>
      <c r="AA1364">
        <v>1</v>
      </c>
      <c r="AB1364">
        <v>1</v>
      </c>
      <c r="AC1364">
        <v>1</v>
      </c>
      <c r="AD1364">
        <v>1</v>
      </c>
      <c r="AE1364">
        <v>1</v>
      </c>
      <c r="AF1364">
        <v>1</v>
      </c>
      <c r="AG1364">
        <v>1</v>
      </c>
      <c r="AH1364">
        <v>1</v>
      </c>
      <c r="AI1364">
        <v>1</v>
      </c>
      <c r="AJ1364">
        <v>1</v>
      </c>
      <c r="AK1364">
        <v>1</v>
      </c>
      <c r="AL1364">
        <v>0</v>
      </c>
      <c r="AM1364" s="49" t="s">
        <v>401</v>
      </c>
      <c r="AN1364" s="49" t="s">
        <v>4</v>
      </c>
      <c r="AO1364" s="49" t="s">
        <v>9</v>
      </c>
      <c r="AP1364" s="49" t="s">
        <v>501</v>
      </c>
      <c r="AQ1364" s="49" t="s">
        <v>9</v>
      </c>
      <c r="AR1364" s="49" t="s">
        <v>487</v>
      </c>
      <c r="AS1364" s="49" t="s">
        <v>488</v>
      </c>
      <c r="AT1364" s="49" t="s">
        <v>489</v>
      </c>
    </row>
    <row r="1365" spans="1:46" x14ac:dyDescent="0.25">
      <c r="A1365">
        <v>8</v>
      </c>
      <c r="B1365" t="s">
        <v>344</v>
      </c>
      <c r="C1365" t="s">
        <v>344</v>
      </c>
      <c r="D1365" t="s">
        <v>345</v>
      </c>
      <c r="E1365" t="s">
        <v>622</v>
      </c>
      <c r="F1365" t="s">
        <v>623</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1</v>
      </c>
      <c r="AD1365">
        <v>1</v>
      </c>
      <c r="AE1365">
        <v>1</v>
      </c>
      <c r="AF1365">
        <v>1</v>
      </c>
      <c r="AG1365">
        <v>1</v>
      </c>
      <c r="AH1365">
        <v>1</v>
      </c>
      <c r="AI1365">
        <v>1</v>
      </c>
      <c r="AJ1365">
        <v>1</v>
      </c>
      <c r="AK1365">
        <v>1</v>
      </c>
      <c r="AL1365">
        <v>0</v>
      </c>
      <c r="AM1365" s="49" t="s">
        <v>345</v>
      </c>
      <c r="AN1365" s="49" t="s">
        <v>6</v>
      </c>
      <c r="AO1365" s="49" t="s">
        <v>9</v>
      </c>
      <c r="AP1365" s="49" t="s">
        <v>486</v>
      </c>
      <c r="AQ1365" s="49" t="s">
        <v>9</v>
      </c>
      <c r="AR1365" s="49" t="s">
        <v>495</v>
      </c>
      <c r="AS1365" s="49" t="s">
        <v>488</v>
      </c>
      <c r="AT1365" s="49" t="s">
        <v>489</v>
      </c>
    </row>
    <row r="1366" spans="1:46" x14ac:dyDescent="0.25">
      <c r="A1366">
        <v>8</v>
      </c>
      <c r="B1366" t="s">
        <v>154</v>
      </c>
      <c r="C1366" t="s">
        <v>154</v>
      </c>
      <c r="D1366" t="s">
        <v>155</v>
      </c>
      <c r="E1366" t="s">
        <v>622</v>
      </c>
      <c r="F1366" t="s">
        <v>623</v>
      </c>
      <c r="G1366">
        <v>1</v>
      </c>
      <c r="H1366">
        <v>1</v>
      </c>
      <c r="I1366">
        <v>1</v>
      </c>
      <c r="J1366">
        <v>1</v>
      </c>
      <c r="K1366">
        <v>1</v>
      </c>
      <c r="L1366">
        <v>1</v>
      </c>
      <c r="M1366">
        <v>1</v>
      </c>
      <c r="N1366">
        <v>1</v>
      </c>
      <c r="O1366">
        <v>1</v>
      </c>
      <c r="P1366">
        <v>1</v>
      </c>
      <c r="Q1366">
        <v>1</v>
      </c>
      <c r="R1366">
        <v>1</v>
      </c>
      <c r="S1366">
        <v>1</v>
      </c>
      <c r="T1366">
        <v>1</v>
      </c>
      <c r="U1366">
        <v>1</v>
      </c>
      <c r="V1366">
        <v>1</v>
      </c>
      <c r="W1366">
        <v>1</v>
      </c>
      <c r="X1366">
        <v>1</v>
      </c>
      <c r="Y1366">
        <v>1</v>
      </c>
      <c r="Z1366">
        <v>1</v>
      </c>
      <c r="AA1366">
        <v>1</v>
      </c>
      <c r="AB1366">
        <v>1</v>
      </c>
      <c r="AC1366">
        <v>1</v>
      </c>
      <c r="AD1366">
        <v>1</v>
      </c>
      <c r="AE1366">
        <v>1</v>
      </c>
      <c r="AF1366">
        <v>1</v>
      </c>
      <c r="AG1366">
        <v>1</v>
      </c>
      <c r="AH1366">
        <v>1</v>
      </c>
      <c r="AI1366">
        <v>1</v>
      </c>
      <c r="AJ1366">
        <v>1</v>
      </c>
      <c r="AK1366">
        <v>1</v>
      </c>
      <c r="AL1366">
        <v>1</v>
      </c>
      <c r="AM1366" s="49" t="s">
        <v>155</v>
      </c>
      <c r="AN1366" s="49" t="s">
        <v>14</v>
      </c>
      <c r="AO1366" s="49" t="s">
        <v>500</v>
      </c>
      <c r="AP1366" s="49" t="s">
        <v>505</v>
      </c>
      <c r="AQ1366" s="49" t="s">
        <v>13</v>
      </c>
      <c r="AR1366" s="49" t="s">
        <v>487</v>
      </c>
      <c r="AS1366" s="49" t="s">
        <v>488</v>
      </c>
      <c r="AT1366" s="49" t="s">
        <v>489</v>
      </c>
    </row>
    <row r="1367" spans="1:46" x14ac:dyDescent="0.25">
      <c r="A1367">
        <v>8</v>
      </c>
      <c r="B1367" t="s">
        <v>241</v>
      </c>
      <c r="C1367" t="s">
        <v>241</v>
      </c>
      <c r="D1367" t="s">
        <v>242</v>
      </c>
      <c r="E1367" t="s">
        <v>622</v>
      </c>
      <c r="F1367" t="s">
        <v>623</v>
      </c>
      <c r="G1367">
        <v>1</v>
      </c>
      <c r="H1367">
        <v>1</v>
      </c>
      <c r="I1367">
        <v>1</v>
      </c>
      <c r="J1367">
        <v>1</v>
      </c>
      <c r="K1367">
        <v>1</v>
      </c>
      <c r="L1367">
        <v>1</v>
      </c>
      <c r="M1367">
        <v>1</v>
      </c>
      <c r="N1367">
        <v>1</v>
      </c>
      <c r="O1367">
        <v>1</v>
      </c>
      <c r="P1367">
        <v>1</v>
      </c>
      <c r="Q1367">
        <v>1</v>
      </c>
      <c r="R1367">
        <v>1</v>
      </c>
      <c r="S1367">
        <v>1</v>
      </c>
      <c r="T1367">
        <v>1</v>
      </c>
      <c r="U1367">
        <v>1</v>
      </c>
      <c r="V1367">
        <v>1</v>
      </c>
      <c r="W1367">
        <v>1</v>
      </c>
      <c r="X1367">
        <v>1</v>
      </c>
      <c r="Y1367">
        <v>1</v>
      </c>
      <c r="Z1367">
        <v>1</v>
      </c>
      <c r="AA1367">
        <v>1</v>
      </c>
      <c r="AB1367">
        <v>1</v>
      </c>
      <c r="AC1367">
        <v>1</v>
      </c>
      <c r="AD1367">
        <v>1</v>
      </c>
      <c r="AE1367">
        <v>1</v>
      </c>
      <c r="AF1367">
        <v>1</v>
      </c>
      <c r="AG1367">
        <v>1</v>
      </c>
      <c r="AH1367">
        <v>1</v>
      </c>
      <c r="AI1367">
        <v>1</v>
      </c>
      <c r="AJ1367">
        <v>1</v>
      </c>
      <c r="AK1367">
        <v>1</v>
      </c>
      <c r="AL1367">
        <v>0</v>
      </c>
      <c r="AM1367" s="49" t="s">
        <v>242</v>
      </c>
      <c r="AN1367" s="49" t="s">
        <v>14</v>
      </c>
      <c r="AO1367" s="49" t="s">
        <v>485</v>
      </c>
      <c r="AP1367" s="49" t="s">
        <v>494</v>
      </c>
      <c r="AQ1367" s="49" t="s">
        <v>11</v>
      </c>
      <c r="AR1367" s="49" t="s">
        <v>487</v>
      </c>
      <c r="AS1367" s="49" t="s">
        <v>488</v>
      </c>
      <c r="AT1367" s="49" t="s">
        <v>489</v>
      </c>
    </row>
    <row r="1368" spans="1:46" x14ac:dyDescent="0.25">
      <c r="A1368">
        <v>8</v>
      </c>
      <c r="B1368" t="s">
        <v>328</v>
      </c>
      <c r="C1368" t="s">
        <v>328</v>
      </c>
      <c r="D1368" t="s">
        <v>329</v>
      </c>
      <c r="E1368" t="s">
        <v>622</v>
      </c>
      <c r="F1368" t="s">
        <v>623</v>
      </c>
      <c r="G1368">
        <v>1</v>
      </c>
      <c r="H1368">
        <v>1</v>
      </c>
      <c r="I1368">
        <v>1</v>
      </c>
      <c r="J1368">
        <v>1</v>
      </c>
      <c r="K1368">
        <v>1</v>
      </c>
      <c r="L1368">
        <v>1</v>
      </c>
      <c r="M1368">
        <v>1</v>
      </c>
      <c r="N1368">
        <v>1</v>
      </c>
      <c r="O1368">
        <v>1</v>
      </c>
      <c r="P1368">
        <v>1</v>
      </c>
      <c r="Q1368">
        <v>1</v>
      </c>
      <c r="R1368">
        <v>1</v>
      </c>
      <c r="S1368">
        <v>1</v>
      </c>
      <c r="T1368">
        <v>1</v>
      </c>
      <c r="U1368">
        <v>1</v>
      </c>
      <c r="V1368">
        <v>1</v>
      </c>
      <c r="W1368">
        <v>1</v>
      </c>
      <c r="X1368">
        <v>1</v>
      </c>
      <c r="Y1368">
        <v>1</v>
      </c>
      <c r="Z1368">
        <v>1</v>
      </c>
      <c r="AA1368">
        <v>1</v>
      </c>
      <c r="AB1368">
        <v>1</v>
      </c>
      <c r="AC1368">
        <v>1</v>
      </c>
      <c r="AD1368">
        <v>1</v>
      </c>
      <c r="AE1368">
        <v>1</v>
      </c>
      <c r="AF1368">
        <v>1</v>
      </c>
      <c r="AG1368">
        <v>1</v>
      </c>
      <c r="AH1368">
        <v>1</v>
      </c>
      <c r="AI1368">
        <v>1</v>
      </c>
      <c r="AJ1368">
        <v>1</v>
      </c>
      <c r="AK1368">
        <v>1</v>
      </c>
      <c r="AL1368">
        <v>0</v>
      </c>
      <c r="AM1368" s="49" t="s">
        <v>329</v>
      </c>
      <c r="AN1368" s="49" t="s">
        <v>6</v>
      </c>
      <c r="AO1368" s="49" t="s">
        <v>9</v>
      </c>
      <c r="AP1368" s="49" t="s">
        <v>486</v>
      </c>
      <c r="AQ1368" s="49" t="s">
        <v>9</v>
      </c>
      <c r="AR1368" s="49" t="s">
        <v>487</v>
      </c>
      <c r="AS1368" s="49" t="s">
        <v>488</v>
      </c>
      <c r="AT1368" s="49" t="s">
        <v>489</v>
      </c>
    </row>
    <row r="1369" spans="1:46" x14ac:dyDescent="0.25">
      <c r="A1369">
        <v>8</v>
      </c>
      <c r="B1369" t="s">
        <v>348</v>
      </c>
      <c r="C1369" t="s">
        <v>348</v>
      </c>
      <c r="D1369" t="s">
        <v>427</v>
      </c>
      <c r="E1369" t="s">
        <v>622</v>
      </c>
      <c r="F1369" t="s">
        <v>623</v>
      </c>
      <c r="G1369">
        <v>0</v>
      </c>
      <c r="H1369">
        <v>0</v>
      </c>
      <c r="I1369">
        <v>0</v>
      </c>
      <c r="J1369">
        <v>0</v>
      </c>
      <c r="K1369">
        <v>0</v>
      </c>
      <c r="L1369">
        <v>0</v>
      </c>
      <c r="M1369">
        <v>0</v>
      </c>
      <c r="N1369">
        <v>0</v>
      </c>
      <c r="O1369">
        <v>0</v>
      </c>
      <c r="P1369">
        <v>0</v>
      </c>
      <c r="Q1369">
        <v>1</v>
      </c>
      <c r="R1369">
        <v>1</v>
      </c>
      <c r="S1369">
        <v>1</v>
      </c>
      <c r="T1369">
        <v>1</v>
      </c>
      <c r="U1369">
        <v>1</v>
      </c>
      <c r="V1369">
        <v>1</v>
      </c>
      <c r="W1369">
        <v>1</v>
      </c>
      <c r="X1369">
        <v>1</v>
      </c>
      <c r="Y1369">
        <v>1</v>
      </c>
      <c r="Z1369">
        <v>1</v>
      </c>
      <c r="AA1369">
        <v>1</v>
      </c>
      <c r="AB1369">
        <v>1</v>
      </c>
      <c r="AC1369">
        <v>1</v>
      </c>
      <c r="AD1369">
        <v>1</v>
      </c>
      <c r="AE1369">
        <v>1</v>
      </c>
      <c r="AF1369">
        <v>1</v>
      </c>
      <c r="AG1369">
        <v>1</v>
      </c>
      <c r="AH1369">
        <v>1</v>
      </c>
      <c r="AI1369">
        <v>1</v>
      </c>
      <c r="AJ1369">
        <v>1</v>
      </c>
      <c r="AK1369">
        <v>1</v>
      </c>
      <c r="AL1369">
        <v>0</v>
      </c>
      <c r="AM1369" s="49" t="s">
        <v>427</v>
      </c>
      <c r="AN1369" s="49" t="s">
        <v>14</v>
      </c>
      <c r="AO1369" s="49" t="s">
        <v>506</v>
      </c>
      <c r="AP1369" s="49" t="s">
        <v>501</v>
      </c>
      <c r="AQ1369" s="49" t="s">
        <v>10</v>
      </c>
      <c r="AR1369" s="49" t="s">
        <v>495</v>
      </c>
      <c r="AS1369" s="49" t="s">
        <v>488</v>
      </c>
      <c r="AT1369" s="49" t="s">
        <v>497</v>
      </c>
    </row>
    <row r="1370" spans="1:46" x14ac:dyDescent="0.25">
      <c r="A1370">
        <v>8</v>
      </c>
      <c r="B1370" t="s">
        <v>353</v>
      </c>
      <c r="C1370" t="s">
        <v>353</v>
      </c>
      <c r="D1370" t="s">
        <v>354</v>
      </c>
      <c r="E1370" t="s">
        <v>622</v>
      </c>
      <c r="F1370" t="s">
        <v>623</v>
      </c>
      <c r="G1370">
        <v>1</v>
      </c>
      <c r="H1370">
        <v>1</v>
      </c>
      <c r="I1370">
        <v>1</v>
      </c>
      <c r="J1370">
        <v>1</v>
      </c>
      <c r="K1370">
        <v>1</v>
      </c>
      <c r="L1370">
        <v>1</v>
      </c>
      <c r="M1370">
        <v>1</v>
      </c>
      <c r="N1370">
        <v>1</v>
      </c>
      <c r="O1370">
        <v>1</v>
      </c>
      <c r="P1370">
        <v>1</v>
      </c>
      <c r="Q1370">
        <v>1</v>
      </c>
      <c r="R1370">
        <v>1</v>
      </c>
      <c r="S1370">
        <v>1</v>
      </c>
      <c r="T1370">
        <v>1</v>
      </c>
      <c r="U1370">
        <v>1</v>
      </c>
      <c r="V1370">
        <v>1</v>
      </c>
      <c r="W1370">
        <v>1</v>
      </c>
      <c r="X1370">
        <v>1</v>
      </c>
      <c r="Y1370">
        <v>1</v>
      </c>
      <c r="Z1370">
        <v>1</v>
      </c>
      <c r="AA1370">
        <v>1</v>
      </c>
      <c r="AB1370">
        <v>1</v>
      </c>
      <c r="AC1370">
        <v>1</v>
      </c>
      <c r="AD1370">
        <v>1</v>
      </c>
      <c r="AE1370">
        <v>1</v>
      </c>
      <c r="AF1370">
        <v>1</v>
      </c>
      <c r="AG1370">
        <v>1</v>
      </c>
      <c r="AH1370">
        <v>1</v>
      </c>
      <c r="AI1370">
        <v>1</v>
      </c>
      <c r="AJ1370">
        <v>1</v>
      </c>
      <c r="AK1370">
        <v>1</v>
      </c>
      <c r="AL1370">
        <v>1</v>
      </c>
      <c r="AM1370" s="49" t="s">
        <v>354</v>
      </c>
      <c r="AN1370" s="49" t="s">
        <v>14</v>
      </c>
      <c r="AO1370" s="49" t="s">
        <v>500</v>
      </c>
      <c r="AP1370" s="49" t="s">
        <v>505</v>
      </c>
      <c r="AQ1370" s="49" t="s">
        <v>13</v>
      </c>
      <c r="AR1370" s="49" t="s">
        <v>487</v>
      </c>
      <c r="AS1370" s="49" t="s">
        <v>488</v>
      </c>
      <c r="AT1370" s="49" t="s">
        <v>489</v>
      </c>
    </row>
    <row r="1371" spans="1:46" x14ac:dyDescent="0.25">
      <c r="A1371">
        <v>8</v>
      </c>
      <c r="B1371" t="s">
        <v>111</v>
      </c>
      <c r="C1371" t="s">
        <v>111</v>
      </c>
      <c r="D1371" t="s">
        <v>112</v>
      </c>
      <c r="E1371" t="s">
        <v>622</v>
      </c>
      <c r="F1371" t="s">
        <v>623</v>
      </c>
      <c r="G1371">
        <v>1</v>
      </c>
      <c r="H1371">
        <v>1</v>
      </c>
      <c r="I1371">
        <v>1</v>
      </c>
      <c r="J1371">
        <v>1</v>
      </c>
      <c r="K1371">
        <v>1</v>
      </c>
      <c r="L1371">
        <v>1</v>
      </c>
      <c r="M1371">
        <v>1</v>
      </c>
      <c r="N1371">
        <v>1</v>
      </c>
      <c r="O1371">
        <v>1</v>
      </c>
      <c r="P1371">
        <v>1</v>
      </c>
      <c r="Q1371">
        <v>1</v>
      </c>
      <c r="R1371">
        <v>1</v>
      </c>
      <c r="S1371">
        <v>1</v>
      </c>
      <c r="T1371">
        <v>1</v>
      </c>
      <c r="U1371">
        <v>1</v>
      </c>
      <c r="V1371">
        <v>1</v>
      </c>
      <c r="W1371">
        <v>1</v>
      </c>
      <c r="X1371">
        <v>1</v>
      </c>
      <c r="Y1371">
        <v>1</v>
      </c>
      <c r="Z1371">
        <v>1</v>
      </c>
      <c r="AA1371">
        <v>1</v>
      </c>
      <c r="AB1371">
        <v>1</v>
      </c>
      <c r="AC1371">
        <v>1</v>
      </c>
      <c r="AD1371">
        <v>1</v>
      </c>
      <c r="AE1371">
        <v>1</v>
      </c>
      <c r="AF1371">
        <v>1</v>
      </c>
      <c r="AG1371">
        <v>1</v>
      </c>
      <c r="AH1371">
        <v>1</v>
      </c>
      <c r="AI1371">
        <v>1</v>
      </c>
      <c r="AJ1371">
        <v>1</v>
      </c>
      <c r="AK1371">
        <v>1</v>
      </c>
      <c r="AL1371">
        <v>1</v>
      </c>
      <c r="AM1371" s="49" t="s">
        <v>112</v>
      </c>
      <c r="AN1371" s="49" t="s">
        <v>14</v>
      </c>
      <c r="AO1371" s="49" t="s">
        <v>500</v>
      </c>
      <c r="AP1371" s="49" t="s">
        <v>505</v>
      </c>
      <c r="AQ1371" s="49" t="s">
        <v>13</v>
      </c>
      <c r="AR1371" s="49" t="s">
        <v>487</v>
      </c>
      <c r="AS1371" s="49" t="s">
        <v>488</v>
      </c>
      <c r="AT1371" s="49" t="s">
        <v>489</v>
      </c>
    </row>
    <row r="1372" spans="1:46" x14ac:dyDescent="0.25">
      <c r="A1372">
        <v>8</v>
      </c>
      <c r="B1372" t="s">
        <v>359</v>
      </c>
      <c r="C1372" t="s">
        <v>359</v>
      </c>
      <c r="D1372" t="s">
        <v>605</v>
      </c>
      <c r="E1372" t="s">
        <v>622</v>
      </c>
      <c r="F1372" t="s">
        <v>623</v>
      </c>
      <c r="G1372">
        <v>1</v>
      </c>
      <c r="H1372">
        <v>1</v>
      </c>
      <c r="I1372">
        <v>1</v>
      </c>
      <c r="J1372">
        <v>1</v>
      </c>
      <c r="K1372">
        <v>1</v>
      </c>
      <c r="L1372">
        <v>1</v>
      </c>
      <c r="M1372">
        <v>1</v>
      </c>
      <c r="N1372">
        <v>1</v>
      </c>
      <c r="O1372">
        <v>1</v>
      </c>
      <c r="P1372">
        <v>1</v>
      </c>
      <c r="Q1372">
        <v>1</v>
      </c>
      <c r="R1372">
        <v>1</v>
      </c>
      <c r="S1372">
        <v>1</v>
      </c>
      <c r="T1372">
        <v>1</v>
      </c>
      <c r="U1372">
        <v>1</v>
      </c>
      <c r="V1372">
        <v>1</v>
      </c>
      <c r="W1372">
        <v>1</v>
      </c>
      <c r="X1372">
        <v>1</v>
      </c>
      <c r="Y1372">
        <v>1</v>
      </c>
      <c r="Z1372">
        <v>1</v>
      </c>
      <c r="AA1372">
        <v>1</v>
      </c>
      <c r="AB1372">
        <v>1</v>
      </c>
      <c r="AC1372">
        <v>1</v>
      </c>
      <c r="AD1372">
        <v>1</v>
      </c>
      <c r="AE1372">
        <v>1</v>
      </c>
      <c r="AF1372">
        <v>1</v>
      </c>
      <c r="AG1372">
        <v>1</v>
      </c>
      <c r="AH1372">
        <v>1</v>
      </c>
      <c r="AI1372">
        <v>1</v>
      </c>
      <c r="AJ1372">
        <v>1</v>
      </c>
      <c r="AK1372">
        <v>1</v>
      </c>
      <c r="AL1372">
        <v>0</v>
      </c>
      <c r="AM1372" s="49" t="s">
        <v>360</v>
      </c>
      <c r="AN1372" s="49" t="s">
        <v>14</v>
      </c>
      <c r="AO1372" s="49" t="s">
        <v>485</v>
      </c>
      <c r="AP1372" s="49" t="s">
        <v>486</v>
      </c>
      <c r="AQ1372" s="49" t="s">
        <v>11</v>
      </c>
      <c r="AR1372" s="49" t="s">
        <v>487</v>
      </c>
      <c r="AS1372" s="49" t="s">
        <v>488</v>
      </c>
      <c r="AT1372" s="49" t="s">
        <v>489</v>
      </c>
    </row>
    <row r="1373" spans="1:46" x14ac:dyDescent="0.25">
      <c r="A1373">
        <v>8</v>
      </c>
      <c r="B1373" t="s">
        <v>366</v>
      </c>
      <c r="C1373" t="s">
        <v>366</v>
      </c>
      <c r="D1373" t="s">
        <v>367</v>
      </c>
      <c r="E1373" t="s">
        <v>622</v>
      </c>
      <c r="F1373" t="s">
        <v>623</v>
      </c>
      <c r="G1373">
        <v>1</v>
      </c>
      <c r="H1373">
        <v>1</v>
      </c>
      <c r="I1373">
        <v>1</v>
      </c>
      <c r="J1373">
        <v>1</v>
      </c>
      <c r="K1373">
        <v>1</v>
      </c>
      <c r="L1373">
        <v>1</v>
      </c>
      <c r="M1373">
        <v>1</v>
      </c>
      <c r="N1373">
        <v>1</v>
      </c>
      <c r="O1373">
        <v>1</v>
      </c>
      <c r="P1373">
        <v>1</v>
      </c>
      <c r="Q1373">
        <v>1</v>
      </c>
      <c r="R1373">
        <v>1</v>
      </c>
      <c r="S1373">
        <v>1</v>
      </c>
      <c r="T1373">
        <v>1</v>
      </c>
      <c r="U1373">
        <v>1</v>
      </c>
      <c r="V1373">
        <v>1</v>
      </c>
      <c r="W1373">
        <v>1</v>
      </c>
      <c r="X1373">
        <v>1</v>
      </c>
      <c r="Y1373">
        <v>1</v>
      </c>
      <c r="Z1373">
        <v>1</v>
      </c>
      <c r="AA1373">
        <v>1</v>
      </c>
      <c r="AB1373">
        <v>1</v>
      </c>
      <c r="AC1373">
        <v>1</v>
      </c>
      <c r="AD1373">
        <v>1</v>
      </c>
      <c r="AE1373">
        <v>1</v>
      </c>
      <c r="AF1373">
        <v>1</v>
      </c>
      <c r="AG1373">
        <v>1</v>
      </c>
      <c r="AH1373">
        <v>1</v>
      </c>
      <c r="AI1373">
        <v>1</v>
      </c>
      <c r="AJ1373">
        <v>1</v>
      </c>
      <c r="AK1373">
        <v>1</v>
      </c>
      <c r="AL1373">
        <v>0</v>
      </c>
      <c r="AM1373" s="49" t="s">
        <v>367</v>
      </c>
      <c r="AN1373" s="49" t="s">
        <v>14</v>
      </c>
      <c r="AO1373" s="49" t="s">
        <v>485</v>
      </c>
      <c r="AP1373" s="49" t="s">
        <v>494</v>
      </c>
      <c r="AQ1373" s="49" t="s">
        <v>11</v>
      </c>
      <c r="AR1373" s="49" t="s">
        <v>487</v>
      </c>
      <c r="AS1373" s="49" t="s">
        <v>488</v>
      </c>
      <c r="AT1373" s="49" t="s">
        <v>489</v>
      </c>
    </row>
    <row r="1374" spans="1:46" x14ac:dyDescent="0.25">
      <c r="A1374">
        <v>8</v>
      </c>
      <c r="B1374" t="s">
        <v>364</v>
      </c>
      <c r="C1374" t="s">
        <v>364</v>
      </c>
      <c r="D1374" t="s">
        <v>365</v>
      </c>
      <c r="E1374" t="s">
        <v>622</v>
      </c>
      <c r="F1374" t="s">
        <v>623</v>
      </c>
      <c r="G1374">
        <v>1</v>
      </c>
      <c r="H1374">
        <v>1</v>
      </c>
      <c r="I1374">
        <v>1</v>
      </c>
      <c r="J1374">
        <v>1</v>
      </c>
      <c r="K1374">
        <v>1</v>
      </c>
      <c r="L1374">
        <v>1</v>
      </c>
      <c r="M1374">
        <v>1</v>
      </c>
      <c r="N1374">
        <v>1</v>
      </c>
      <c r="O1374">
        <v>1</v>
      </c>
      <c r="P1374">
        <v>1</v>
      </c>
      <c r="Q1374">
        <v>1</v>
      </c>
      <c r="R1374">
        <v>1</v>
      </c>
      <c r="S1374">
        <v>1</v>
      </c>
      <c r="T1374">
        <v>1</v>
      </c>
      <c r="U1374">
        <v>1</v>
      </c>
      <c r="V1374">
        <v>1</v>
      </c>
      <c r="W1374">
        <v>1</v>
      </c>
      <c r="X1374">
        <v>1</v>
      </c>
      <c r="Y1374">
        <v>1</v>
      </c>
      <c r="Z1374">
        <v>1</v>
      </c>
      <c r="AA1374">
        <v>1</v>
      </c>
      <c r="AB1374">
        <v>1</v>
      </c>
      <c r="AC1374">
        <v>1</v>
      </c>
      <c r="AD1374">
        <v>1</v>
      </c>
      <c r="AE1374">
        <v>1</v>
      </c>
      <c r="AF1374">
        <v>1</v>
      </c>
      <c r="AG1374">
        <v>1</v>
      </c>
      <c r="AH1374">
        <v>1</v>
      </c>
      <c r="AI1374">
        <v>1</v>
      </c>
      <c r="AJ1374">
        <v>1</v>
      </c>
      <c r="AK1374">
        <v>1</v>
      </c>
      <c r="AL1374">
        <v>0</v>
      </c>
      <c r="AM1374" s="49" t="s">
        <v>365</v>
      </c>
      <c r="AN1374" s="49" t="s">
        <v>14</v>
      </c>
      <c r="AO1374" s="49" t="s">
        <v>485</v>
      </c>
      <c r="AP1374" s="49" t="s">
        <v>501</v>
      </c>
      <c r="AQ1374" s="49" t="s">
        <v>11</v>
      </c>
      <c r="AR1374" s="49" t="s">
        <v>487</v>
      </c>
      <c r="AS1374" s="49" t="s">
        <v>488</v>
      </c>
      <c r="AT1374" s="49" t="s">
        <v>489</v>
      </c>
    </row>
    <row r="1375" spans="1:46" x14ac:dyDescent="0.25">
      <c r="A1375">
        <v>8</v>
      </c>
      <c r="B1375" t="s">
        <v>493</v>
      </c>
      <c r="C1375" t="s">
        <v>606</v>
      </c>
      <c r="D1375" t="s">
        <v>607</v>
      </c>
      <c r="E1375" t="s">
        <v>622</v>
      </c>
      <c r="F1375" t="s">
        <v>623</v>
      </c>
      <c r="G1375">
        <v>1</v>
      </c>
      <c r="H1375">
        <v>1</v>
      </c>
      <c r="I1375">
        <v>1</v>
      </c>
      <c r="J1375">
        <v>1</v>
      </c>
      <c r="K1375">
        <v>1</v>
      </c>
      <c r="L1375">
        <v>1</v>
      </c>
      <c r="M1375">
        <v>1</v>
      </c>
      <c r="N1375">
        <v>1</v>
      </c>
      <c r="O1375">
        <v>1</v>
      </c>
      <c r="P1375">
        <v>1</v>
      </c>
      <c r="Q1375">
        <v>1</v>
      </c>
      <c r="R1375">
        <v>1</v>
      </c>
      <c r="S1375">
        <v>1</v>
      </c>
      <c r="T1375">
        <v>1</v>
      </c>
      <c r="U1375">
        <v>1</v>
      </c>
      <c r="V1375">
        <v>1</v>
      </c>
      <c r="W1375">
        <v>1</v>
      </c>
      <c r="X1375">
        <v>1</v>
      </c>
      <c r="Y1375">
        <v>1</v>
      </c>
      <c r="Z1375">
        <v>1</v>
      </c>
      <c r="AA1375">
        <v>1</v>
      </c>
      <c r="AB1375">
        <v>1</v>
      </c>
      <c r="AC1375">
        <v>1</v>
      </c>
      <c r="AD1375">
        <v>1</v>
      </c>
      <c r="AE1375">
        <v>1</v>
      </c>
      <c r="AF1375">
        <v>1</v>
      </c>
      <c r="AG1375">
        <v>1</v>
      </c>
      <c r="AH1375">
        <v>1</v>
      </c>
      <c r="AI1375">
        <v>1</v>
      </c>
      <c r="AJ1375">
        <v>1</v>
      </c>
      <c r="AK1375">
        <v>1</v>
      </c>
      <c r="AL1375">
        <v>0</v>
      </c>
      <c r="AM1375" s="49" t="e">
        <v>#N/A</v>
      </c>
      <c r="AN1375" s="49" t="e">
        <v>#N/A</v>
      </c>
      <c r="AO1375" s="49" t="e">
        <v>#N/A</v>
      </c>
      <c r="AP1375" s="49" t="e">
        <v>#N/A</v>
      </c>
      <c r="AQ1375" s="49" t="e">
        <v>#N/A</v>
      </c>
      <c r="AR1375" s="49" t="e">
        <v>#N/A</v>
      </c>
      <c r="AS1375" s="49" t="e">
        <v>#N/A</v>
      </c>
      <c r="AT1375" s="49" t="e">
        <v>#N/A</v>
      </c>
    </row>
    <row r="1376" spans="1:46" x14ac:dyDescent="0.25">
      <c r="A1376">
        <v>8</v>
      </c>
      <c r="B1376" t="s">
        <v>362</v>
      </c>
      <c r="C1376" t="s">
        <v>362</v>
      </c>
      <c r="D1376" t="s">
        <v>363</v>
      </c>
      <c r="E1376" t="s">
        <v>622</v>
      </c>
      <c r="F1376" t="s">
        <v>623</v>
      </c>
      <c r="G1376">
        <v>1</v>
      </c>
      <c r="H1376">
        <v>1</v>
      </c>
      <c r="I1376">
        <v>1</v>
      </c>
      <c r="J1376">
        <v>1</v>
      </c>
      <c r="K1376">
        <v>1</v>
      </c>
      <c r="L1376">
        <v>1</v>
      </c>
      <c r="M1376">
        <v>1</v>
      </c>
      <c r="N1376">
        <v>1</v>
      </c>
      <c r="O1376">
        <v>1</v>
      </c>
      <c r="P1376">
        <v>1</v>
      </c>
      <c r="Q1376">
        <v>1</v>
      </c>
      <c r="R1376">
        <v>1</v>
      </c>
      <c r="S1376">
        <v>1</v>
      </c>
      <c r="T1376">
        <v>1</v>
      </c>
      <c r="U1376">
        <v>1</v>
      </c>
      <c r="V1376">
        <v>1</v>
      </c>
      <c r="W1376">
        <v>1</v>
      </c>
      <c r="X1376">
        <v>1</v>
      </c>
      <c r="Y1376">
        <v>1</v>
      </c>
      <c r="Z1376">
        <v>1</v>
      </c>
      <c r="AA1376">
        <v>1</v>
      </c>
      <c r="AB1376">
        <v>1</v>
      </c>
      <c r="AC1376">
        <v>1</v>
      </c>
      <c r="AD1376">
        <v>1</v>
      </c>
      <c r="AE1376">
        <v>1</v>
      </c>
      <c r="AF1376">
        <v>1</v>
      </c>
      <c r="AG1376">
        <v>1</v>
      </c>
      <c r="AH1376">
        <v>1</v>
      </c>
      <c r="AI1376">
        <v>1</v>
      </c>
      <c r="AJ1376">
        <v>1</v>
      </c>
      <c r="AK1376">
        <v>1</v>
      </c>
      <c r="AL1376">
        <v>0</v>
      </c>
      <c r="AM1376" s="49" t="s">
        <v>363</v>
      </c>
      <c r="AN1376" s="49" t="s">
        <v>8</v>
      </c>
      <c r="AO1376" s="49" t="s">
        <v>9</v>
      </c>
      <c r="AP1376" s="49" t="s">
        <v>486</v>
      </c>
      <c r="AQ1376" s="49" t="s">
        <v>9</v>
      </c>
      <c r="AR1376" s="49" t="s">
        <v>495</v>
      </c>
      <c r="AS1376" s="49" t="s">
        <v>488</v>
      </c>
      <c r="AT1376" s="49" t="s">
        <v>489</v>
      </c>
    </row>
    <row r="1377" spans="1:46" x14ac:dyDescent="0.25">
      <c r="A1377">
        <v>8</v>
      </c>
      <c r="B1377" t="s">
        <v>372</v>
      </c>
      <c r="C1377" t="s">
        <v>372</v>
      </c>
      <c r="D1377" t="s">
        <v>431</v>
      </c>
      <c r="E1377" t="s">
        <v>622</v>
      </c>
      <c r="F1377" t="s">
        <v>623</v>
      </c>
      <c r="G1377">
        <v>1</v>
      </c>
      <c r="H1377">
        <v>1</v>
      </c>
      <c r="I1377">
        <v>1</v>
      </c>
      <c r="J1377">
        <v>1</v>
      </c>
      <c r="K1377">
        <v>1</v>
      </c>
      <c r="L1377">
        <v>1</v>
      </c>
      <c r="M1377">
        <v>1</v>
      </c>
      <c r="N1377">
        <v>1</v>
      </c>
      <c r="O1377">
        <v>1</v>
      </c>
      <c r="P1377">
        <v>1</v>
      </c>
      <c r="Q1377">
        <v>1</v>
      </c>
      <c r="R1377">
        <v>1</v>
      </c>
      <c r="S1377">
        <v>1</v>
      </c>
      <c r="T1377">
        <v>1</v>
      </c>
      <c r="U1377">
        <v>1</v>
      </c>
      <c r="V1377">
        <v>1</v>
      </c>
      <c r="W1377">
        <v>1</v>
      </c>
      <c r="X1377">
        <v>1</v>
      </c>
      <c r="Y1377">
        <v>1</v>
      </c>
      <c r="Z1377">
        <v>1</v>
      </c>
      <c r="AA1377">
        <v>1</v>
      </c>
      <c r="AB1377">
        <v>1</v>
      </c>
      <c r="AC1377">
        <v>1</v>
      </c>
      <c r="AD1377">
        <v>1</v>
      </c>
      <c r="AE1377">
        <v>1</v>
      </c>
      <c r="AF1377">
        <v>1</v>
      </c>
      <c r="AG1377">
        <v>1</v>
      </c>
      <c r="AH1377">
        <v>1</v>
      </c>
      <c r="AI1377">
        <v>1</v>
      </c>
      <c r="AJ1377">
        <v>1</v>
      </c>
      <c r="AK1377">
        <v>1</v>
      </c>
      <c r="AL1377">
        <v>0</v>
      </c>
      <c r="AM1377" s="49" t="s">
        <v>431</v>
      </c>
      <c r="AN1377" s="49" t="s">
        <v>14</v>
      </c>
      <c r="AO1377" s="49" t="s">
        <v>507</v>
      </c>
      <c r="AP1377" s="49" t="s">
        <v>505</v>
      </c>
      <c r="AQ1377" s="49" t="s">
        <v>10</v>
      </c>
      <c r="AR1377" s="49" t="s">
        <v>495</v>
      </c>
      <c r="AS1377" s="49" t="s">
        <v>496</v>
      </c>
      <c r="AT1377" s="49" t="s">
        <v>497</v>
      </c>
    </row>
    <row r="1378" spans="1:46" x14ac:dyDescent="0.25">
      <c r="A1378">
        <v>8</v>
      </c>
      <c r="B1378" t="s">
        <v>373</v>
      </c>
      <c r="C1378" t="s">
        <v>373</v>
      </c>
      <c r="D1378" t="s">
        <v>374</v>
      </c>
      <c r="E1378" t="s">
        <v>622</v>
      </c>
      <c r="F1378" t="s">
        <v>623</v>
      </c>
      <c r="G1378">
        <v>1</v>
      </c>
      <c r="H1378">
        <v>1</v>
      </c>
      <c r="I1378">
        <v>1</v>
      </c>
      <c r="J1378">
        <v>1</v>
      </c>
      <c r="K1378">
        <v>1</v>
      </c>
      <c r="L1378">
        <v>1</v>
      </c>
      <c r="M1378">
        <v>1</v>
      </c>
      <c r="N1378">
        <v>1</v>
      </c>
      <c r="O1378">
        <v>1</v>
      </c>
      <c r="P1378">
        <v>1</v>
      </c>
      <c r="Q1378">
        <v>1</v>
      </c>
      <c r="R1378">
        <v>1</v>
      </c>
      <c r="S1378">
        <v>1</v>
      </c>
      <c r="T1378">
        <v>1</v>
      </c>
      <c r="U1378">
        <v>1</v>
      </c>
      <c r="V1378">
        <v>1</v>
      </c>
      <c r="W1378">
        <v>1</v>
      </c>
      <c r="X1378">
        <v>1</v>
      </c>
      <c r="Y1378">
        <v>1</v>
      </c>
      <c r="Z1378">
        <v>1</v>
      </c>
      <c r="AA1378">
        <v>1</v>
      </c>
      <c r="AB1378">
        <v>1</v>
      </c>
      <c r="AC1378">
        <v>1</v>
      </c>
      <c r="AD1378">
        <v>1</v>
      </c>
      <c r="AE1378">
        <v>1</v>
      </c>
      <c r="AF1378">
        <v>1</v>
      </c>
      <c r="AG1378">
        <v>1</v>
      </c>
      <c r="AH1378">
        <v>1</v>
      </c>
      <c r="AI1378">
        <v>1</v>
      </c>
      <c r="AJ1378">
        <v>1</v>
      </c>
      <c r="AK1378">
        <v>1</v>
      </c>
      <c r="AL1378">
        <v>0</v>
      </c>
      <c r="AM1378" s="49" t="s">
        <v>374</v>
      </c>
      <c r="AN1378" s="49" t="s">
        <v>7</v>
      </c>
      <c r="AO1378" s="49" t="s">
        <v>9</v>
      </c>
      <c r="AP1378" s="49" t="s">
        <v>494</v>
      </c>
      <c r="AQ1378" s="49" t="s">
        <v>9</v>
      </c>
      <c r="AR1378" s="49" t="s">
        <v>487</v>
      </c>
      <c r="AS1378" s="49" t="s">
        <v>488</v>
      </c>
      <c r="AT1378" s="49" t="s">
        <v>489</v>
      </c>
    </row>
    <row r="1379" spans="1:46" x14ac:dyDescent="0.25">
      <c r="A1379">
        <v>8</v>
      </c>
      <c r="B1379" t="s">
        <v>368</v>
      </c>
      <c r="C1379" t="s">
        <v>368</v>
      </c>
      <c r="D1379" t="s">
        <v>429</v>
      </c>
      <c r="E1379" t="s">
        <v>622</v>
      </c>
      <c r="F1379" t="s">
        <v>623</v>
      </c>
      <c r="G1379">
        <v>1</v>
      </c>
      <c r="H1379">
        <v>1</v>
      </c>
      <c r="I1379">
        <v>1</v>
      </c>
      <c r="J1379">
        <v>1</v>
      </c>
      <c r="K1379">
        <v>1</v>
      </c>
      <c r="L1379">
        <v>1</v>
      </c>
      <c r="M1379">
        <v>1</v>
      </c>
      <c r="N1379">
        <v>1</v>
      </c>
      <c r="O1379">
        <v>1</v>
      </c>
      <c r="P1379">
        <v>1</v>
      </c>
      <c r="Q1379">
        <v>1</v>
      </c>
      <c r="R1379">
        <v>1</v>
      </c>
      <c r="S1379">
        <v>1</v>
      </c>
      <c r="T1379">
        <v>1</v>
      </c>
      <c r="U1379">
        <v>1</v>
      </c>
      <c r="V1379">
        <v>1</v>
      </c>
      <c r="W1379">
        <v>1</v>
      </c>
      <c r="X1379">
        <v>1</v>
      </c>
      <c r="Y1379">
        <v>1</v>
      </c>
      <c r="Z1379">
        <v>1</v>
      </c>
      <c r="AA1379">
        <v>1</v>
      </c>
      <c r="AB1379">
        <v>1</v>
      </c>
      <c r="AC1379">
        <v>1</v>
      </c>
      <c r="AD1379">
        <v>1</v>
      </c>
      <c r="AE1379">
        <v>1</v>
      </c>
      <c r="AF1379">
        <v>1</v>
      </c>
      <c r="AG1379">
        <v>1</v>
      </c>
      <c r="AH1379">
        <v>1</v>
      </c>
      <c r="AI1379">
        <v>1</v>
      </c>
      <c r="AJ1379">
        <v>1</v>
      </c>
      <c r="AK1379">
        <v>1</v>
      </c>
      <c r="AL1379">
        <v>0</v>
      </c>
      <c r="AM1379" s="49" t="s">
        <v>429</v>
      </c>
      <c r="AN1379" s="49" t="s">
        <v>14</v>
      </c>
      <c r="AO1379" s="49" t="s">
        <v>485</v>
      </c>
      <c r="AP1379" s="49" t="s">
        <v>501</v>
      </c>
      <c r="AQ1379" s="49" t="s">
        <v>11</v>
      </c>
      <c r="AR1379" s="49" t="s">
        <v>495</v>
      </c>
      <c r="AS1379" s="49" t="s">
        <v>496</v>
      </c>
      <c r="AT1379" s="49" t="s">
        <v>497</v>
      </c>
    </row>
    <row r="1380" spans="1:46" x14ac:dyDescent="0.25">
      <c r="A1380">
        <v>8</v>
      </c>
      <c r="B1380" t="s">
        <v>381</v>
      </c>
      <c r="C1380" t="s">
        <v>381</v>
      </c>
      <c r="D1380" t="s">
        <v>382</v>
      </c>
      <c r="E1380" t="s">
        <v>622</v>
      </c>
      <c r="F1380" t="s">
        <v>623</v>
      </c>
      <c r="G1380">
        <v>1</v>
      </c>
      <c r="H1380">
        <v>1</v>
      </c>
      <c r="I1380">
        <v>1</v>
      </c>
      <c r="J1380">
        <v>1</v>
      </c>
      <c r="K1380">
        <v>1</v>
      </c>
      <c r="L1380">
        <v>1</v>
      </c>
      <c r="M1380">
        <v>1</v>
      </c>
      <c r="N1380">
        <v>1</v>
      </c>
      <c r="O1380">
        <v>1</v>
      </c>
      <c r="P1380">
        <v>1</v>
      </c>
      <c r="Q1380">
        <v>1</v>
      </c>
      <c r="R1380">
        <v>1</v>
      </c>
      <c r="S1380">
        <v>1</v>
      </c>
      <c r="T1380">
        <v>1</v>
      </c>
      <c r="U1380">
        <v>1</v>
      </c>
      <c r="V1380">
        <v>1</v>
      </c>
      <c r="W1380">
        <v>1</v>
      </c>
      <c r="X1380">
        <v>1</v>
      </c>
      <c r="Y1380">
        <v>1</v>
      </c>
      <c r="Z1380">
        <v>1</v>
      </c>
      <c r="AA1380">
        <v>1</v>
      </c>
      <c r="AB1380">
        <v>1</v>
      </c>
      <c r="AC1380">
        <v>1</v>
      </c>
      <c r="AD1380">
        <v>1</v>
      </c>
      <c r="AE1380">
        <v>1</v>
      </c>
      <c r="AF1380">
        <v>1</v>
      </c>
      <c r="AG1380">
        <v>1</v>
      </c>
      <c r="AH1380">
        <v>1</v>
      </c>
      <c r="AI1380">
        <v>1</v>
      </c>
      <c r="AJ1380">
        <v>1</v>
      </c>
      <c r="AK1380">
        <v>1</v>
      </c>
      <c r="AL1380">
        <v>0</v>
      </c>
      <c r="AM1380" s="49" t="s">
        <v>382</v>
      </c>
      <c r="AN1380" s="49" t="s">
        <v>6</v>
      </c>
      <c r="AO1380" s="49" t="s">
        <v>9</v>
      </c>
      <c r="AP1380" s="49" t="s">
        <v>486</v>
      </c>
      <c r="AQ1380" s="49" t="s">
        <v>9</v>
      </c>
      <c r="AR1380" s="49" t="s">
        <v>487</v>
      </c>
      <c r="AS1380" s="49" t="s">
        <v>488</v>
      </c>
      <c r="AT1380" s="49" t="s">
        <v>489</v>
      </c>
    </row>
    <row r="1381" spans="1:46" x14ac:dyDescent="0.25">
      <c r="A1381">
        <v>8</v>
      </c>
      <c r="B1381" t="s">
        <v>383</v>
      </c>
      <c r="C1381" t="s">
        <v>383</v>
      </c>
      <c r="D1381" t="s">
        <v>384</v>
      </c>
      <c r="E1381" t="s">
        <v>622</v>
      </c>
      <c r="F1381" t="s">
        <v>623</v>
      </c>
      <c r="G1381">
        <v>1</v>
      </c>
      <c r="H1381">
        <v>1</v>
      </c>
      <c r="I1381">
        <v>1</v>
      </c>
      <c r="J1381">
        <v>1</v>
      </c>
      <c r="K1381">
        <v>1</v>
      </c>
      <c r="L1381">
        <v>1</v>
      </c>
      <c r="M1381">
        <v>1</v>
      </c>
      <c r="N1381">
        <v>1</v>
      </c>
      <c r="O1381">
        <v>1</v>
      </c>
      <c r="P1381">
        <v>1</v>
      </c>
      <c r="Q1381">
        <v>1</v>
      </c>
      <c r="R1381">
        <v>1</v>
      </c>
      <c r="S1381">
        <v>1</v>
      </c>
      <c r="T1381">
        <v>1</v>
      </c>
      <c r="U1381">
        <v>1</v>
      </c>
      <c r="V1381">
        <v>1</v>
      </c>
      <c r="W1381">
        <v>1</v>
      </c>
      <c r="X1381">
        <v>1</v>
      </c>
      <c r="Y1381">
        <v>1</v>
      </c>
      <c r="Z1381">
        <v>1</v>
      </c>
      <c r="AA1381">
        <v>1</v>
      </c>
      <c r="AB1381">
        <v>1</v>
      </c>
      <c r="AC1381">
        <v>1</v>
      </c>
      <c r="AD1381">
        <v>1</v>
      </c>
      <c r="AE1381">
        <v>1</v>
      </c>
      <c r="AF1381">
        <v>1</v>
      </c>
      <c r="AG1381">
        <v>1</v>
      </c>
      <c r="AH1381">
        <v>1</v>
      </c>
      <c r="AI1381">
        <v>1</v>
      </c>
      <c r="AJ1381">
        <v>1</v>
      </c>
      <c r="AK1381">
        <v>1</v>
      </c>
      <c r="AL1381">
        <v>1</v>
      </c>
      <c r="AM1381" s="49" t="s">
        <v>384</v>
      </c>
      <c r="AN1381" s="49" t="s">
        <v>14</v>
      </c>
      <c r="AO1381" s="49" t="s">
        <v>500</v>
      </c>
      <c r="AP1381" s="49" t="s">
        <v>494</v>
      </c>
      <c r="AQ1381" s="49" t="s">
        <v>502</v>
      </c>
      <c r="AR1381" s="49" t="s">
        <v>487</v>
      </c>
      <c r="AS1381" s="49" t="s">
        <v>488</v>
      </c>
      <c r="AT1381" s="49" t="s">
        <v>489</v>
      </c>
    </row>
    <row r="1382" spans="1:46" x14ac:dyDescent="0.25">
      <c r="A1382">
        <v>8</v>
      </c>
      <c r="B1382" t="s">
        <v>62</v>
      </c>
      <c r="C1382" t="s">
        <v>62</v>
      </c>
      <c r="D1382" t="s">
        <v>407</v>
      </c>
      <c r="E1382" t="s">
        <v>622</v>
      </c>
      <c r="F1382" t="s">
        <v>623</v>
      </c>
      <c r="G1382">
        <v>1</v>
      </c>
      <c r="H1382">
        <v>1</v>
      </c>
      <c r="I1382">
        <v>1</v>
      </c>
      <c r="J1382">
        <v>1</v>
      </c>
      <c r="K1382">
        <v>1</v>
      </c>
      <c r="L1382">
        <v>1</v>
      </c>
      <c r="M1382">
        <v>1</v>
      </c>
      <c r="N1382">
        <v>1</v>
      </c>
      <c r="O1382">
        <v>1</v>
      </c>
      <c r="P1382">
        <v>1</v>
      </c>
      <c r="Q1382">
        <v>1</v>
      </c>
      <c r="R1382">
        <v>1</v>
      </c>
      <c r="S1382">
        <v>1</v>
      </c>
      <c r="T1382">
        <v>1</v>
      </c>
      <c r="U1382">
        <v>1</v>
      </c>
      <c r="V1382">
        <v>1</v>
      </c>
      <c r="W1382">
        <v>1</v>
      </c>
      <c r="X1382">
        <v>1</v>
      </c>
      <c r="Y1382">
        <v>1</v>
      </c>
      <c r="Z1382">
        <v>1</v>
      </c>
      <c r="AA1382">
        <v>1</v>
      </c>
      <c r="AB1382">
        <v>1</v>
      </c>
      <c r="AC1382">
        <v>1</v>
      </c>
      <c r="AD1382">
        <v>1</v>
      </c>
      <c r="AE1382">
        <v>1</v>
      </c>
      <c r="AF1382">
        <v>1</v>
      </c>
      <c r="AG1382">
        <v>1</v>
      </c>
      <c r="AH1382">
        <v>1</v>
      </c>
      <c r="AI1382">
        <v>1</v>
      </c>
      <c r="AJ1382">
        <v>1</v>
      </c>
      <c r="AK1382">
        <v>1</v>
      </c>
      <c r="AL1382">
        <v>0</v>
      </c>
      <c r="AM1382" s="49" t="s">
        <v>407</v>
      </c>
      <c r="AN1382" s="49" t="s">
        <v>14</v>
      </c>
      <c r="AO1382" s="49" t="s">
        <v>485</v>
      </c>
      <c r="AP1382" s="49" t="s">
        <v>505</v>
      </c>
      <c r="AQ1382" s="49" t="s">
        <v>13</v>
      </c>
      <c r="AR1382" s="49" t="s">
        <v>495</v>
      </c>
      <c r="AS1382" s="49" t="s">
        <v>496</v>
      </c>
      <c r="AT1382" s="49" t="s">
        <v>497</v>
      </c>
    </row>
    <row r="1383" spans="1:46" x14ac:dyDescent="0.25">
      <c r="A1383">
        <v>8</v>
      </c>
      <c r="B1383" t="s">
        <v>169</v>
      </c>
      <c r="C1383" t="s">
        <v>169</v>
      </c>
      <c r="D1383" t="s">
        <v>170</v>
      </c>
      <c r="E1383" t="s">
        <v>622</v>
      </c>
      <c r="F1383" t="s">
        <v>623</v>
      </c>
      <c r="G1383">
        <v>1</v>
      </c>
      <c r="H1383">
        <v>1</v>
      </c>
      <c r="I1383">
        <v>1</v>
      </c>
      <c r="J1383">
        <v>1</v>
      </c>
      <c r="K1383">
        <v>1</v>
      </c>
      <c r="L1383">
        <v>1</v>
      </c>
      <c r="M1383">
        <v>1</v>
      </c>
      <c r="N1383">
        <v>1</v>
      </c>
      <c r="O1383">
        <v>1</v>
      </c>
      <c r="P1383">
        <v>1</v>
      </c>
      <c r="Q1383">
        <v>1</v>
      </c>
      <c r="R1383">
        <v>1</v>
      </c>
      <c r="S1383">
        <v>1</v>
      </c>
      <c r="T1383">
        <v>1</v>
      </c>
      <c r="U1383">
        <v>1</v>
      </c>
      <c r="V1383">
        <v>1</v>
      </c>
      <c r="W1383">
        <v>1</v>
      </c>
      <c r="X1383">
        <v>1</v>
      </c>
      <c r="Y1383">
        <v>1</v>
      </c>
      <c r="Z1383">
        <v>1</v>
      </c>
      <c r="AA1383">
        <v>1</v>
      </c>
      <c r="AB1383">
        <v>1</v>
      </c>
      <c r="AC1383">
        <v>1</v>
      </c>
      <c r="AD1383">
        <v>1</v>
      </c>
      <c r="AE1383">
        <v>1</v>
      </c>
      <c r="AF1383">
        <v>1</v>
      </c>
      <c r="AG1383">
        <v>1</v>
      </c>
      <c r="AH1383">
        <v>1</v>
      </c>
      <c r="AI1383">
        <v>1</v>
      </c>
      <c r="AJ1383">
        <v>1</v>
      </c>
      <c r="AK1383">
        <v>1</v>
      </c>
      <c r="AL1383">
        <v>1</v>
      </c>
      <c r="AM1383" s="49" t="s">
        <v>170</v>
      </c>
      <c r="AN1383" s="49" t="s">
        <v>14</v>
      </c>
      <c r="AO1383" s="49" t="s">
        <v>500</v>
      </c>
      <c r="AP1383" s="49" t="s">
        <v>505</v>
      </c>
      <c r="AQ1383" s="49" t="s">
        <v>13</v>
      </c>
      <c r="AR1383" s="49" t="s">
        <v>487</v>
      </c>
      <c r="AS1383" s="49" t="s">
        <v>488</v>
      </c>
      <c r="AT1383" s="49" t="s">
        <v>489</v>
      </c>
    </row>
    <row r="1384" spans="1:46" x14ac:dyDescent="0.25">
      <c r="A1384">
        <v>8</v>
      </c>
      <c r="B1384" t="s">
        <v>379</v>
      </c>
      <c r="C1384" t="s">
        <v>379</v>
      </c>
      <c r="D1384" t="s">
        <v>608</v>
      </c>
      <c r="E1384" t="s">
        <v>622</v>
      </c>
      <c r="F1384" t="s">
        <v>623</v>
      </c>
      <c r="G1384">
        <v>1</v>
      </c>
      <c r="H1384">
        <v>1</v>
      </c>
      <c r="I1384">
        <v>1</v>
      </c>
      <c r="J1384">
        <v>1</v>
      </c>
      <c r="K1384">
        <v>1</v>
      </c>
      <c r="L1384">
        <v>1</v>
      </c>
      <c r="M1384">
        <v>1</v>
      </c>
      <c r="N1384">
        <v>1</v>
      </c>
      <c r="O1384">
        <v>1</v>
      </c>
      <c r="P1384">
        <v>1</v>
      </c>
      <c r="Q1384">
        <v>1</v>
      </c>
      <c r="R1384">
        <v>1</v>
      </c>
      <c r="S1384">
        <v>1</v>
      </c>
      <c r="T1384">
        <v>1</v>
      </c>
      <c r="U1384">
        <v>1</v>
      </c>
      <c r="V1384">
        <v>1</v>
      </c>
      <c r="W1384">
        <v>1</v>
      </c>
      <c r="X1384">
        <v>1</v>
      </c>
      <c r="Y1384">
        <v>1</v>
      </c>
      <c r="Z1384">
        <v>1</v>
      </c>
      <c r="AA1384">
        <v>1</v>
      </c>
      <c r="AB1384">
        <v>1</v>
      </c>
      <c r="AC1384">
        <v>1</v>
      </c>
      <c r="AD1384">
        <v>1</v>
      </c>
      <c r="AE1384">
        <v>1</v>
      </c>
      <c r="AF1384">
        <v>1</v>
      </c>
      <c r="AG1384">
        <v>1</v>
      </c>
      <c r="AH1384">
        <v>1</v>
      </c>
      <c r="AI1384">
        <v>1</v>
      </c>
      <c r="AJ1384">
        <v>1</v>
      </c>
      <c r="AK1384">
        <v>1</v>
      </c>
      <c r="AL1384">
        <v>0</v>
      </c>
      <c r="AM1384" s="49" t="s">
        <v>380</v>
      </c>
      <c r="AN1384" s="49" t="s">
        <v>6</v>
      </c>
      <c r="AO1384" s="49" t="s">
        <v>9</v>
      </c>
      <c r="AP1384" s="49" t="s">
        <v>494</v>
      </c>
      <c r="AQ1384" s="49" t="s">
        <v>9</v>
      </c>
      <c r="AR1384" s="49" t="s">
        <v>487</v>
      </c>
      <c r="AS1384" s="49" t="s">
        <v>488</v>
      </c>
      <c r="AT1384" s="49" t="s">
        <v>489</v>
      </c>
    </row>
    <row r="1385" spans="1:46" x14ac:dyDescent="0.25">
      <c r="A1385">
        <v>8</v>
      </c>
      <c r="B1385" t="s">
        <v>387</v>
      </c>
      <c r="C1385" t="s">
        <v>387</v>
      </c>
      <c r="D1385" t="s">
        <v>388</v>
      </c>
      <c r="E1385" t="s">
        <v>622</v>
      </c>
      <c r="F1385" t="s">
        <v>623</v>
      </c>
      <c r="G1385">
        <v>1</v>
      </c>
      <c r="H1385">
        <v>1</v>
      </c>
      <c r="I1385">
        <v>1</v>
      </c>
      <c r="J1385">
        <v>1</v>
      </c>
      <c r="K1385">
        <v>1</v>
      </c>
      <c r="L1385">
        <v>1</v>
      </c>
      <c r="M1385">
        <v>1</v>
      </c>
      <c r="N1385">
        <v>1</v>
      </c>
      <c r="O1385">
        <v>1</v>
      </c>
      <c r="P1385">
        <v>1</v>
      </c>
      <c r="Q1385">
        <v>1</v>
      </c>
      <c r="R1385">
        <v>1</v>
      </c>
      <c r="S1385">
        <v>1</v>
      </c>
      <c r="T1385">
        <v>1</v>
      </c>
      <c r="U1385">
        <v>1</v>
      </c>
      <c r="V1385">
        <v>1</v>
      </c>
      <c r="W1385">
        <v>1</v>
      </c>
      <c r="X1385">
        <v>1</v>
      </c>
      <c r="Y1385">
        <v>1</v>
      </c>
      <c r="Z1385">
        <v>1</v>
      </c>
      <c r="AA1385">
        <v>1</v>
      </c>
      <c r="AB1385">
        <v>1</v>
      </c>
      <c r="AC1385">
        <v>1</v>
      </c>
      <c r="AD1385">
        <v>1</v>
      </c>
      <c r="AE1385">
        <v>1</v>
      </c>
      <c r="AF1385">
        <v>1</v>
      </c>
      <c r="AG1385">
        <v>1</v>
      </c>
      <c r="AH1385">
        <v>1</v>
      </c>
      <c r="AI1385">
        <v>1</v>
      </c>
      <c r="AJ1385">
        <v>1</v>
      </c>
      <c r="AK1385">
        <v>1</v>
      </c>
      <c r="AL1385">
        <v>1</v>
      </c>
      <c r="AM1385" s="49" t="s">
        <v>388</v>
      </c>
      <c r="AN1385" s="49" t="s">
        <v>14</v>
      </c>
      <c r="AO1385" s="49" t="s">
        <v>507</v>
      </c>
      <c r="AP1385" s="49" t="s">
        <v>505</v>
      </c>
      <c r="AQ1385" s="49" t="s">
        <v>13</v>
      </c>
      <c r="AR1385" s="49" t="s">
        <v>487</v>
      </c>
      <c r="AS1385" s="49" t="s">
        <v>488</v>
      </c>
      <c r="AT1385" s="49" t="s">
        <v>489</v>
      </c>
    </row>
    <row r="1386" spans="1:46" x14ac:dyDescent="0.25">
      <c r="A1386">
        <v>8</v>
      </c>
      <c r="B1386" t="s">
        <v>385</v>
      </c>
      <c r="C1386" t="s">
        <v>385</v>
      </c>
      <c r="D1386" t="s">
        <v>386</v>
      </c>
      <c r="E1386" t="s">
        <v>622</v>
      </c>
      <c r="F1386" t="s">
        <v>623</v>
      </c>
      <c r="G1386">
        <v>1</v>
      </c>
      <c r="H1386">
        <v>1</v>
      </c>
      <c r="I1386">
        <v>1</v>
      </c>
      <c r="J1386">
        <v>1</v>
      </c>
      <c r="K1386">
        <v>1</v>
      </c>
      <c r="L1386">
        <v>1</v>
      </c>
      <c r="M1386">
        <v>1</v>
      </c>
      <c r="N1386">
        <v>1</v>
      </c>
      <c r="O1386">
        <v>1</v>
      </c>
      <c r="P1386">
        <v>1</v>
      </c>
      <c r="Q1386">
        <v>1</v>
      </c>
      <c r="R1386">
        <v>1</v>
      </c>
      <c r="S1386">
        <v>1</v>
      </c>
      <c r="T1386">
        <v>1</v>
      </c>
      <c r="U1386">
        <v>1</v>
      </c>
      <c r="V1386">
        <v>1</v>
      </c>
      <c r="W1386">
        <v>1</v>
      </c>
      <c r="X1386">
        <v>1</v>
      </c>
      <c r="Y1386">
        <v>1</v>
      </c>
      <c r="Z1386">
        <v>1</v>
      </c>
      <c r="AA1386">
        <v>1</v>
      </c>
      <c r="AB1386">
        <v>1</v>
      </c>
      <c r="AC1386">
        <v>1</v>
      </c>
      <c r="AD1386">
        <v>1</v>
      </c>
      <c r="AE1386">
        <v>1</v>
      </c>
      <c r="AF1386">
        <v>1</v>
      </c>
      <c r="AG1386">
        <v>1</v>
      </c>
      <c r="AH1386">
        <v>1</v>
      </c>
      <c r="AI1386">
        <v>1</v>
      </c>
      <c r="AJ1386">
        <v>1</v>
      </c>
      <c r="AK1386">
        <v>1</v>
      </c>
      <c r="AL1386">
        <v>0</v>
      </c>
      <c r="AM1386" s="49" t="s">
        <v>386</v>
      </c>
      <c r="AN1386" s="49" t="s">
        <v>14</v>
      </c>
      <c r="AO1386" s="49" t="s">
        <v>506</v>
      </c>
      <c r="AP1386" s="49" t="s">
        <v>505</v>
      </c>
      <c r="AQ1386" s="49" t="s">
        <v>10</v>
      </c>
      <c r="AR1386" s="49" t="s">
        <v>487</v>
      </c>
      <c r="AS1386" s="49" t="s">
        <v>488</v>
      </c>
      <c r="AT1386" s="49" t="s">
        <v>489</v>
      </c>
    </row>
    <row r="1387" spans="1:46" x14ac:dyDescent="0.25">
      <c r="A1387">
        <v>8</v>
      </c>
      <c r="B1387" t="s">
        <v>389</v>
      </c>
      <c r="C1387" t="s">
        <v>389</v>
      </c>
      <c r="D1387" t="s">
        <v>432</v>
      </c>
      <c r="E1387" t="s">
        <v>622</v>
      </c>
      <c r="F1387" t="s">
        <v>623</v>
      </c>
      <c r="G1387">
        <v>1</v>
      </c>
      <c r="H1387">
        <v>1</v>
      </c>
      <c r="I1387">
        <v>1</v>
      </c>
      <c r="J1387">
        <v>1</v>
      </c>
      <c r="K1387">
        <v>1</v>
      </c>
      <c r="L1387">
        <v>1</v>
      </c>
      <c r="M1387">
        <v>1</v>
      </c>
      <c r="N1387">
        <v>1</v>
      </c>
      <c r="O1387">
        <v>1</v>
      </c>
      <c r="P1387">
        <v>1</v>
      </c>
      <c r="Q1387">
        <v>1</v>
      </c>
      <c r="R1387">
        <v>1</v>
      </c>
      <c r="S1387">
        <v>1</v>
      </c>
      <c r="T1387">
        <v>1</v>
      </c>
      <c r="U1387">
        <v>1</v>
      </c>
      <c r="V1387">
        <v>1</v>
      </c>
      <c r="W1387">
        <v>1</v>
      </c>
      <c r="X1387">
        <v>1</v>
      </c>
      <c r="Y1387">
        <v>1</v>
      </c>
      <c r="Z1387">
        <v>1</v>
      </c>
      <c r="AA1387">
        <v>1</v>
      </c>
      <c r="AB1387">
        <v>1</v>
      </c>
      <c r="AC1387">
        <v>1</v>
      </c>
      <c r="AD1387">
        <v>1</v>
      </c>
      <c r="AE1387">
        <v>1</v>
      </c>
      <c r="AF1387">
        <v>1</v>
      </c>
      <c r="AG1387">
        <v>1</v>
      </c>
      <c r="AH1387">
        <v>1</v>
      </c>
      <c r="AI1387">
        <v>1</v>
      </c>
      <c r="AJ1387">
        <v>1</v>
      </c>
      <c r="AK1387">
        <v>1</v>
      </c>
      <c r="AL1387">
        <v>0</v>
      </c>
      <c r="AM1387" s="49" t="s">
        <v>432</v>
      </c>
      <c r="AN1387" s="49" t="s">
        <v>14</v>
      </c>
      <c r="AO1387" s="49" t="s">
        <v>485</v>
      </c>
      <c r="AP1387" s="49" t="s">
        <v>494</v>
      </c>
      <c r="AQ1387" s="49" t="s">
        <v>11</v>
      </c>
      <c r="AR1387" s="49" t="s">
        <v>487</v>
      </c>
      <c r="AS1387" s="49" t="s">
        <v>496</v>
      </c>
      <c r="AT1387" s="49" t="s">
        <v>497</v>
      </c>
    </row>
    <row r="1388" spans="1:46" x14ac:dyDescent="0.25">
      <c r="A1388">
        <v>8</v>
      </c>
      <c r="B1388" t="s">
        <v>392</v>
      </c>
      <c r="C1388" t="s">
        <v>392</v>
      </c>
      <c r="D1388" t="s">
        <v>433</v>
      </c>
      <c r="E1388" t="s">
        <v>622</v>
      </c>
      <c r="F1388" t="s">
        <v>623</v>
      </c>
      <c r="G1388">
        <v>1</v>
      </c>
      <c r="H1388">
        <v>1</v>
      </c>
      <c r="I1388">
        <v>1</v>
      </c>
      <c r="J1388">
        <v>1</v>
      </c>
      <c r="K1388">
        <v>1</v>
      </c>
      <c r="L1388">
        <v>1</v>
      </c>
      <c r="M1388">
        <v>1</v>
      </c>
      <c r="N1388">
        <v>1</v>
      </c>
      <c r="O1388">
        <v>1</v>
      </c>
      <c r="P1388">
        <v>1</v>
      </c>
      <c r="Q1388">
        <v>1</v>
      </c>
      <c r="R1388">
        <v>1</v>
      </c>
      <c r="S1388">
        <v>1</v>
      </c>
      <c r="T1388">
        <v>1</v>
      </c>
      <c r="U1388">
        <v>1</v>
      </c>
      <c r="V1388">
        <v>1</v>
      </c>
      <c r="W1388">
        <v>1</v>
      </c>
      <c r="X1388">
        <v>1</v>
      </c>
      <c r="Y1388">
        <v>1</v>
      </c>
      <c r="Z1388">
        <v>1</v>
      </c>
      <c r="AA1388">
        <v>1</v>
      </c>
      <c r="AB1388">
        <v>1</v>
      </c>
      <c r="AC1388">
        <v>1</v>
      </c>
      <c r="AD1388">
        <v>1</v>
      </c>
      <c r="AE1388">
        <v>1</v>
      </c>
      <c r="AF1388">
        <v>1</v>
      </c>
      <c r="AG1388">
        <v>1</v>
      </c>
      <c r="AH1388">
        <v>1</v>
      </c>
      <c r="AI1388">
        <v>1</v>
      </c>
      <c r="AJ1388">
        <v>1</v>
      </c>
      <c r="AK1388">
        <v>1</v>
      </c>
      <c r="AL1388">
        <v>0</v>
      </c>
      <c r="AM1388" s="49" t="s">
        <v>433</v>
      </c>
      <c r="AN1388" s="49" t="s">
        <v>14</v>
      </c>
      <c r="AO1388" s="49" t="s">
        <v>506</v>
      </c>
      <c r="AP1388" s="49" t="s">
        <v>493</v>
      </c>
      <c r="AQ1388" s="49" t="s">
        <v>10</v>
      </c>
      <c r="AR1388" s="49" t="s">
        <v>495</v>
      </c>
      <c r="AS1388" s="49" t="s">
        <v>496</v>
      </c>
      <c r="AT1388" s="49" t="s">
        <v>497</v>
      </c>
    </row>
    <row r="1389" spans="1:46" x14ac:dyDescent="0.25">
      <c r="A1389">
        <v>8</v>
      </c>
      <c r="B1389" t="s">
        <v>393</v>
      </c>
      <c r="C1389" t="s">
        <v>393</v>
      </c>
      <c r="D1389" t="s">
        <v>394</v>
      </c>
      <c r="E1389" t="s">
        <v>622</v>
      </c>
      <c r="F1389" t="s">
        <v>623</v>
      </c>
      <c r="G1389">
        <v>1</v>
      </c>
      <c r="H1389">
        <v>1</v>
      </c>
      <c r="I1389">
        <v>1</v>
      </c>
      <c r="J1389">
        <v>1</v>
      </c>
      <c r="K1389">
        <v>1</v>
      </c>
      <c r="L1389">
        <v>1</v>
      </c>
      <c r="M1389">
        <v>1</v>
      </c>
      <c r="N1389">
        <v>1</v>
      </c>
      <c r="O1389">
        <v>1</v>
      </c>
      <c r="P1389">
        <v>1</v>
      </c>
      <c r="Q1389">
        <v>1</v>
      </c>
      <c r="R1389">
        <v>1</v>
      </c>
      <c r="S1389">
        <v>1</v>
      </c>
      <c r="T1389">
        <v>1</v>
      </c>
      <c r="U1389">
        <v>1</v>
      </c>
      <c r="V1389">
        <v>1</v>
      </c>
      <c r="W1389">
        <v>1</v>
      </c>
      <c r="X1389">
        <v>1</v>
      </c>
      <c r="Y1389">
        <v>1</v>
      </c>
      <c r="Z1389">
        <v>1</v>
      </c>
      <c r="AA1389">
        <v>1</v>
      </c>
      <c r="AB1389">
        <v>1</v>
      </c>
      <c r="AC1389">
        <v>1</v>
      </c>
      <c r="AD1389">
        <v>1</v>
      </c>
      <c r="AE1389">
        <v>1</v>
      </c>
      <c r="AF1389">
        <v>1</v>
      </c>
      <c r="AG1389">
        <v>1</v>
      </c>
      <c r="AH1389">
        <v>1</v>
      </c>
      <c r="AI1389">
        <v>1</v>
      </c>
      <c r="AJ1389">
        <v>1</v>
      </c>
      <c r="AK1389">
        <v>1</v>
      </c>
      <c r="AL1389">
        <v>0</v>
      </c>
      <c r="AM1389" s="49" t="s">
        <v>394</v>
      </c>
      <c r="AN1389" s="49" t="s">
        <v>14</v>
      </c>
      <c r="AO1389" s="49" t="s">
        <v>485</v>
      </c>
      <c r="AP1389" s="49" t="s">
        <v>494</v>
      </c>
      <c r="AQ1389" s="49" t="s">
        <v>11</v>
      </c>
      <c r="AR1389" s="49" t="s">
        <v>487</v>
      </c>
      <c r="AS1389" s="49" t="s">
        <v>488</v>
      </c>
      <c r="AT1389" s="49" t="s">
        <v>489</v>
      </c>
    </row>
    <row r="1390" spans="1:46" x14ac:dyDescent="0.25">
      <c r="A1390">
        <v>8</v>
      </c>
      <c r="B1390" t="s">
        <v>493</v>
      </c>
      <c r="C1390" t="s">
        <v>609</v>
      </c>
      <c r="D1390" t="s">
        <v>56</v>
      </c>
      <c r="E1390" t="s">
        <v>622</v>
      </c>
      <c r="F1390" t="s">
        <v>623</v>
      </c>
      <c r="G1390">
        <v>1</v>
      </c>
      <c r="H1390">
        <v>1</v>
      </c>
      <c r="I1390">
        <v>1</v>
      </c>
      <c r="J1390">
        <v>1</v>
      </c>
      <c r="K1390">
        <v>1</v>
      </c>
      <c r="L1390">
        <v>1</v>
      </c>
      <c r="M1390">
        <v>1</v>
      </c>
      <c r="N1390">
        <v>1</v>
      </c>
      <c r="O1390">
        <v>1</v>
      </c>
      <c r="P1390">
        <v>1</v>
      </c>
      <c r="Q1390">
        <v>1</v>
      </c>
      <c r="R1390">
        <v>1</v>
      </c>
      <c r="S1390">
        <v>1</v>
      </c>
      <c r="T1390">
        <v>1</v>
      </c>
      <c r="U1390">
        <v>1</v>
      </c>
      <c r="V1390">
        <v>1</v>
      </c>
      <c r="W1390">
        <v>1</v>
      </c>
      <c r="X1390">
        <v>1</v>
      </c>
      <c r="Y1390">
        <v>1</v>
      </c>
      <c r="Z1390">
        <v>1</v>
      </c>
      <c r="AA1390">
        <v>1</v>
      </c>
      <c r="AB1390">
        <v>1</v>
      </c>
      <c r="AC1390">
        <v>1</v>
      </c>
      <c r="AD1390">
        <v>1</v>
      </c>
      <c r="AE1390">
        <v>1</v>
      </c>
      <c r="AF1390">
        <v>1</v>
      </c>
      <c r="AG1390">
        <v>1</v>
      </c>
      <c r="AH1390">
        <v>1</v>
      </c>
      <c r="AI1390">
        <v>1</v>
      </c>
      <c r="AJ1390">
        <v>1</v>
      </c>
      <c r="AK1390">
        <v>1</v>
      </c>
      <c r="AL1390">
        <v>0</v>
      </c>
      <c r="AM1390" s="49" t="e">
        <v>#N/A</v>
      </c>
      <c r="AN1390" s="49" t="e">
        <v>#N/A</v>
      </c>
      <c r="AO1390" s="49" t="e">
        <v>#N/A</v>
      </c>
      <c r="AP1390" s="49" t="e">
        <v>#N/A</v>
      </c>
      <c r="AQ1390" s="49" t="e">
        <v>#N/A</v>
      </c>
      <c r="AR1390" s="49" t="e">
        <v>#N/A</v>
      </c>
      <c r="AS1390" s="49" t="e">
        <v>#N/A</v>
      </c>
      <c r="AT1390" s="49" t="e">
        <v>#N/A</v>
      </c>
    </row>
    <row r="1391" spans="1:46" x14ac:dyDescent="0.25">
      <c r="A1391">
        <v>8</v>
      </c>
      <c r="B1391" t="s">
        <v>399</v>
      </c>
      <c r="C1391" t="s">
        <v>399</v>
      </c>
      <c r="D1391" t="s">
        <v>434</v>
      </c>
      <c r="E1391" t="s">
        <v>622</v>
      </c>
      <c r="F1391" t="s">
        <v>623</v>
      </c>
      <c r="G1391">
        <v>1</v>
      </c>
      <c r="H1391">
        <v>1</v>
      </c>
      <c r="I1391">
        <v>1</v>
      </c>
      <c r="J1391">
        <v>1</v>
      </c>
      <c r="K1391">
        <v>1</v>
      </c>
      <c r="L1391">
        <v>1</v>
      </c>
      <c r="M1391">
        <v>1</v>
      </c>
      <c r="N1391">
        <v>1</v>
      </c>
      <c r="O1391">
        <v>1</v>
      </c>
      <c r="P1391">
        <v>1</v>
      </c>
      <c r="Q1391">
        <v>1</v>
      </c>
      <c r="R1391">
        <v>1</v>
      </c>
      <c r="S1391">
        <v>1</v>
      </c>
      <c r="T1391">
        <v>1</v>
      </c>
      <c r="U1391">
        <v>1</v>
      </c>
      <c r="V1391">
        <v>1</v>
      </c>
      <c r="W1391">
        <v>1</v>
      </c>
      <c r="X1391">
        <v>1</v>
      </c>
      <c r="Y1391">
        <v>1</v>
      </c>
      <c r="Z1391">
        <v>1</v>
      </c>
      <c r="AA1391">
        <v>1</v>
      </c>
      <c r="AB1391">
        <v>1</v>
      </c>
      <c r="AC1391">
        <v>1</v>
      </c>
      <c r="AD1391">
        <v>1</v>
      </c>
      <c r="AE1391">
        <v>1</v>
      </c>
      <c r="AF1391">
        <v>1</v>
      </c>
      <c r="AG1391">
        <v>1</v>
      </c>
      <c r="AH1391">
        <v>1</v>
      </c>
      <c r="AI1391">
        <v>1</v>
      </c>
      <c r="AJ1391">
        <v>1</v>
      </c>
      <c r="AK1391">
        <v>1</v>
      </c>
      <c r="AL1391">
        <v>0</v>
      </c>
      <c r="AM1391" s="49" t="s">
        <v>434</v>
      </c>
      <c r="AN1391" s="49" t="s">
        <v>14</v>
      </c>
      <c r="AO1391" s="49" t="s">
        <v>485</v>
      </c>
      <c r="AP1391" s="49" t="s">
        <v>486</v>
      </c>
      <c r="AQ1391" s="49" t="s">
        <v>11</v>
      </c>
      <c r="AR1391" s="49" t="s">
        <v>487</v>
      </c>
      <c r="AS1391" s="49" t="s">
        <v>496</v>
      </c>
      <c r="AT1391" s="49" t="s">
        <v>497</v>
      </c>
    </row>
    <row r="1392" spans="1:46" x14ac:dyDescent="0.25">
      <c r="A1392">
        <v>8</v>
      </c>
      <c r="B1392" t="s">
        <v>402</v>
      </c>
      <c r="C1392" t="s">
        <v>402</v>
      </c>
      <c r="D1392" t="s">
        <v>403</v>
      </c>
      <c r="E1392" t="s">
        <v>622</v>
      </c>
      <c r="F1392" t="s">
        <v>623</v>
      </c>
      <c r="G1392">
        <v>1</v>
      </c>
      <c r="H1392">
        <v>1</v>
      </c>
      <c r="I1392">
        <v>1</v>
      </c>
      <c r="J1392">
        <v>1</v>
      </c>
      <c r="K1392">
        <v>1</v>
      </c>
      <c r="L1392">
        <v>1</v>
      </c>
      <c r="M1392">
        <v>1</v>
      </c>
      <c r="N1392">
        <v>1</v>
      </c>
      <c r="O1392">
        <v>1</v>
      </c>
      <c r="P1392">
        <v>1</v>
      </c>
      <c r="Q1392">
        <v>1</v>
      </c>
      <c r="R1392">
        <v>1</v>
      </c>
      <c r="S1392">
        <v>1</v>
      </c>
      <c r="T1392">
        <v>1</v>
      </c>
      <c r="U1392">
        <v>1</v>
      </c>
      <c r="V1392">
        <v>1</v>
      </c>
      <c r="W1392">
        <v>1</v>
      </c>
      <c r="X1392">
        <v>1</v>
      </c>
      <c r="Y1392">
        <v>1</v>
      </c>
      <c r="Z1392">
        <v>1</v>
      </c>
      <c r="AA1392">
        <v>1</v>
      </c>
      <c r="AB1392">
        <v>1</v>
      </c>
      <c r="AC1392">
        <v>1</v>
      </c>
      <c r="AD1392">
        <v>1</v>
      </c>
      <c r="AE1392">
        <v>1</v>
      </c>
      <c r="AF1392">
        <v>1</v>
      </c>
      <c r="AG1392">
        <v>1</v>
      </c>
      <c r="AH1392">
        <v>1</v>
      </c>
      <c r="AI1392">
        <v>1</v>
      </c>
      <c r="AJ1392">
        <v>1</v>
      </c>
      <c r="AK1392">
        <v>1</v>
      </c>
      <c r="AL1392">
        <v>0</v>
      </c>
      <c r="AM1392" s="49" t="s">
        <v>403</v>
      </c>
      <c r="AN1392" s="49" t="s">
        <v>4</v>
      </c>
      <c r="AO1392" s="49" t="s">
        <v>9</v>
      </c>
      <c r="AP1392" s="49" t="s">
        <v>494</v>
      </c>
      <c r="AQ1392" s="49" t="s">
        <v>9</v>
      </c>
      <c r="AR1392" s="49" t="s">
        <v>495</v>
      </c>
      <c r="AS1392" s="49" t="s">
        <v>488</v>
      </c>
      <c r="AT1392" s="49" t="s">
        <v>489</v>
      </c>
    </row>
    <row r="1393" spans="1:46" x14ac:dyDescent="0.25">
      <c r="A1393">
        <v>8</v>
      </c>
      <c r="B1393" t="s">
        <v>404</v>
      </c>
      <c r="C1393" t="s">
        <v>404</v>
      </c>
      <c r="D1393" t="s">
        <v>405</v>
      </c>
      <c r="E1393" t="s">
        <v>622</v>
      </c>
      <c r="F1393" t="s">
        <v>623</v>
      </c>
      <c r="G1393">
        <v>1</v>
      </c>
      <c r="H1393">
        <v>1</v>
      </c>
      <c r="I1393">
        <v>1</v>
      </c>
      <c r="J1393">
        <v>1</v>
      </c>
      <c r="K1393">
        <v>1</v>
      </c>
      <c r="L1393">
        <v>1</v>
      </c>
      <c r="M1393">
        <v>1</v>
      </c>
      <c r="N1393">
        <v>1</v>
      </c>
      <c r="O1393">
        <v>1</v>
      </c>
      <c r="P1393">
        <v>1</v>
      </c>
      <c r="Q1393">
        <v>1</v>
      </c>
      <c r="R1393">
        <v>1</v>
      </c>
      <c r="S1393">
        <v>1</v>
      </c>
      <c r="T1393">
        <v>1</v>
      </c>
      <c r="U1393">
        <v>1</v>
      </c>
      <c r="V1393">
        <v>1</v>
      </c>
      <c r="W1393">
        <v>1</v>
      </c>
      <c r="X1393">
        <v>1</v>
      </c>
      <c r="Y1393">
        <v>1</v>
      </c>
      <c r="Z1393">
        <v>1</v>
      </c>
      <c r="AA1393">
        <v>1</v>
      </c>
      <c r="AB1393">
        <v>1</v>
      </c>
      <c r="AC1393">
        <v>1</v>
      </c>
      <c r="AD1393">
        <v>1</v>
      </c>
      <c r="AE1393">
        <v>1</v>
      </c>
      <c r="AF1393">
        <v>1</v>
      </c>
      <c r="AG1393">
        <v>1</v>
      </c>
      <c r="AH1393">
        <v>1</v>
      </c>
      <c r="AI1393">
        <v>1</v>
      </c>
      <c r="AJ1393">
        <v>1</v>
      </c>
      <c r="AK1393">
        <v>1</v>
      </c>
      <c r="AL1393">
        <v>0</v>
      </c>
      <c r="AM1393" s="49" t="s">
        <v>405</v>
      </c>
      <c r="AN1393" s="49" t="s">
        <v>4</v>
      </c>
      <c r="AO1393" s="49" t="s">
        <v>9</v>
      </c>
      <c r="AP1393" s="49" t="s">
        <v>494</v>
      </c>
      <c r="AQ1393" s="49" t="s">
        <v>9</v>
      </c>
      <c r="AR1393" s="49" t="s">
        <v>487</v>
      </c>
      <c r="AS1393" s="49" t="s">
        <v>488</v>
      </c>
      <c r="AT1393" s="49" t="s">
        <v>489</v>
      </c>
    </row>
    <row r="1394" spans="1:46" x14ac:dyDescent="0.25">
      <c r="A1394">
        <v>9</v>
      </c>
      <c r="B1394" t="s">
        <v>537</v>
      </c>
      <c r="C1394" t="s">
        <v>537</v>
      </c>
      <c r="D1394" t="s">
        <v>538</v>
      </c>
      <c r="E1394" t="s">
        <v>624</v>
      </c>
      <c r="F1394" t="s">
        <v>625</v>
      </c>
      <c r="G1394">
        <v>1</v>
      </c>
      <c r="H1394">
        <v>1</v>
      </c>
      <c r="I1394">
        <v>1</v>
      </c>
      <c r="J1394">
        <v>1</v>
      </c>
      <c r="K1394">
        <v>1</v>
      </c>
      <c r="L1394">
        <v>1</v>
      </c>
      <c r="M1394">
        <v>1</v>
      </c>
      <c r="N1394">
        <v>1</v>
      </c>
      <c r="O1394">
        <v>1</v>
      </c>
      <c r="P1394">
        <v>1</v>
      </c>
      <c r="Q1394">
        <v>1</v>
      </c>
      <c r="R1394">
        <v>1</v>
      </c>
      <c r="S1394">
        <v>1</v>
      </c>
      <c r="T1394">
        <v>1</v>
      </c>
      <c r="U1394">
        <v>1</v>
      </c>
      <c r="V1394">
        <v>1</v>
      </c>
      <c r="W1394">
        <v>1</v>
      </c>
      <c r="X1394">
        <v>1</v>
      </c>
      <c r="Y1394">
        <v>1</v>
      </c>
      <c r="Z1394">
        <v>1</v>
      </c>
      <c r="AA1394">
        <v>1</v>
      </c>
      <c r="AB1394">
        <v>1</v>
      </c>
      <c r="AC1394">
        <v>1</v>
      </c>
      <c r="AD1394">
        <v>1</v>
      </c>
      <c r="AE1394">
        <v>1</v>
      </c>
      <c r="AF1394">
        <v>1</v>
      </c>
      <c r="AG1394">
        <v>1</v>
      </c>
      <c r="AH1394">
        <v>1</v>
      </c>
      <c r="AI1394">
        <v>1</v>
      </c>
      <c r="AJ1394">
        <v>1</v>
      </c>
      <c r="AK1394">
        <v>1</v>
      </c>
      <c r="AL1394">
        <v>0</v>
      </c>
      <c r="AM1394" s="49" t="e">
        <v>#N/A</v>
      </c>
      <c r="AN1394" s="49" t="e">
        <v>#N/A</v>
      </c>
      <c r="AO1394" s="49" t="e">
        <v>#N/A</v>
      </c>
      <c r="AP1394" s="49" t="e">
        <v>#N/A</v>
      </c>
      <c r="AQ1394" s="49" t="e">
        <v>#N/A</v>
      </c>
      <c r="AR1394" s="49" t="e">
        <v>#N/A</v>
      </c>
      <c r="AS1394" s="49" t="e">
        <v>#N/A</v>
      </c>
      <c r="AT1394" s="49" t="e">
        <v>#N/A</v>
      </c>
    </row>
    <row r="1395" spans="1:46" x14ac:dyDescent="0.25">
      <c r="A1395">
        <v>9</v>
      </c>
      <c r="B1395" t="s">
        <v>493</v>
      </c>
      <c r="C1395" t="s">
        <v>541</v>
      </c>
      <c r="D1395" t="s">
        <v>9</v>
      </c>
      <c r="E1395" t="s">
        <v>624</v>
      </c>
      <c r="F1395" t="s">
        <v>625</v>
      </c>
      <c r="G1395">
        <v>1</v>
      </c>
      <c r="H1395">
        <v>1</v>
      </c>
      <c r="I1395">
        <v>1</v>
      </c>
      <c r="J1395">
        <v>1</v>
      </c>
      <c r="K1395">
        <v>1</v>
      </c>
      <c r="L1395">
        <v>1</v>
      </c>
      <c r="M1395">
        <v>1</v>
      </c>
      <c r="N1395">
        <v>1</v>
      </c>
      <c r="O1395">
        <v>1</v>
      </c>
      <c r="P1395">
        <v>1</v>
      </c>
      <c r="Q1395">
        <v>1</v>
      </c>
      <c r="R1395">
        <v>1</v>
      </c>
      <c r="S1395">
        <v>1</v>
      </c>
      <c r="T1395">
        <v>1</v>
      </c>
      <c r="U1395">
        <v>1</v>
      </c>
      <c r="V1395">
        <v>1</v>
      </c>
      <c r="W1395">
        <v>1</v>
      </c>
      <c r="X1395">
        <v>1</v>
      </c>
      <c r="Y1395">
        <v>1</v>
      </c>
      <c r="Z1395">
        <v>1</v>
      </c>
      <c r="AA1395">
        <v>1</v>
      </c>
      <c r="AB1395">
        <v>1</v>
      </c>
      <c r="AC1395">
        <v>1</v>
      </c>
      <c r="AD1395">
        <v>1</v>
      </c>
      <c r="AE1395">
        <v>1</v>
      </c>
      <c r="AF1395">
        <v>1</v>
      </c>
      <c r="AG1395">
        <v>1</v>
      </c>
      <c r="AH1395">
        <v>1</v>
      </c>
      <c r="AI1395">
        <v>1</v>
      </c>
      <c r="AJ1395">
        <v>1</v>
      </c>
      <c r="AK1395">
        <v>1</v>
      </c>
      <c r="AL1395">
        <v>0</v>
      </c>
      <c r="AM1395" s="49" t="e">
        <v>#N/A</v>
      </c>
      <c r="AN1395" s="49" t="e">
        <v>#N/A</v>
      </c>
      <c r="AO1395" s="49" t="e">
        <v>#N/A</v>
      </c>
      <c r="AP1395" s="49" t="e">
        <v>#N/A</v>
      </c>
      <c r="AQ1395" s="49" t="e">
        <v>#N/A</v>
      </c>
      <c r="AR1395" s="49" t="e">
        <v>#N/A</v>
      </c>
      <c r="AS1395" s="49" t="e">
        <v>#N/A</v>
      </c>
      <c r="AT1395" s="49" t="e">
        <v>#N/A</v>
      </c>
    </row>
    <row r="1396" spans="1:46" x14ac:dyDescent="0.25">
      <c r="A1396">
        <v>9</v>
      </c>
      <c r="B1396" t="s">
        <v>60</v>
      </c>
      <c r="C1396" t="s">
        <v>60</v>
      </c>
      <c r="D1396" t="s">
        <v>61</v>
      </c>
      <c r="E1396" t="s">
        <v>624</v>
      </c>
      <c r="F1396" t="s">
        <v>625</v>
      </c>
      <c r="G1396">
        <v>1</v>
      </c>
      <c r="H1396">
        <v>1</v>
      </c>
      <c r="I1396">
        <v>1</v>
      </c>
      <c r="J1396">
        <v>1</v>
      </c>
      <c r="K1396">
        <v>1</v>
      </c>
      <c r="L1396">
        <v>1</v>
      </c>
      <c r="M1396">
        <v>1</v>
      </c>
      <c r="N1396">
        <v>1</v>
      </c>
      <c r="O1396">
        <v>1</v>
      </c>
      <c r="P1396">
        <v>1</v>
      </c>
      <c r="Q1396">
        <v>1</v>
      </c>
      <c r="R1396">
        <v>1</v>
      </c>
      <c r="S1396">
        <v>1</v>
      </c>
      <c r="T1396">
        <v>1</v>
      </c>
      <c r="U1396">
        <v>1</v>
      </c>
      <c r="V1396">
        <v>1</v>
      </c>
      <c r="W1396">
        <v>1</v>
      </c>
      <c r="X1396">
        <v>1</v>
      </c>
      <c r="Y1396">
        <v>1</v>
      </c>
      <c r="Z1396">
        <v>1</v>
      </c>
      <c r="AA1396">
        <v>1</v>
      </c>
      <c r="AB1396">
        <v>1</v>
      </c>
      <c r="AC1396">
        <v>1</v>
      </c>
      <c r="AD1396">
        <v>1</v>
      </c>
      <c r="AE1396">
        <v>1</v>
      </c>
      <c r="AF1396">
        <v>1</v>
      </c>
      <c r="AG1396">
        <v>1</v>
      </c>
      <c r="AH1396">
        <v>1</v>
      </c>
      <c r="AI1396">
        <v>1</v>
      </c>
      <c r="AJ1396">
        <v>1</v>
      </c>
      <c r="AK1396">
        <v>1</v>
      </c>
      <c r="AL1396">
        <v>1</v>
      </c>
      <c r="AM1396" s="49" t="s">
        <v>61</v>
      </c>
      <c r="AN1396" s="49" t="s">
        <v>14</v>
      </c>
      <c r="AO1396" s="49" t="s">
        <v>500</v>
      </c>
      <c r="AP1396" s="49" t="s">
        <v>501</v>
      </c>
      <c r="AQ1396" s="49" t="s">
        <v>502</v>
      </c>
      <c r="AR1396" s="49" t="s">
        <v>487</v>
      </c>
      <c r="AS1396" s="49" t="s">
        <v>488</v>
      </c>
      <c r="AT1396" s="49" t="s">
        <v>489</v>
      </c>
    </row>
    <row r="1397" spans="1:46" x14ac:dyDescent="0.25">
      <c r="A1397">
        <v>9</v>
      </c>
      <c r="B1397" t="s">
        <v>148</v>
      </c>
      <c r="C1397" t="s">
        <v>148</v>
      </c>
      <c r="D1397" t="s">
        <v>411</v>
      </c>
      <c r="E1397" t="s">
        <v>624</v>
      </c>
      <c r="F1397" t="s">
        <v>625</v>
      </c>
      <c r="G1397">
        <v>1</v>
      </c>
      <c r="H1397">
        <v>1</v>
      </c>
      <c r="I1397">
        <v>1</v>
      </c>
      <c r="J1397">
        <v>1</v>
      </c>
      <c r="K1397">
        <v>1</v>
      </c>
      <c r="L1397">
        <v>1</v>
      </c>
      <c r="M1397">
        <v>1</v>
      </c>
      <c r="N1397">
        <v>1</v>
      </c>
      <c r="O1397">
        <v>1</v>
      </c>
      <c r="P1397">
        <v>1</v>
      </c>
      <c r="Q1397">
        <v>1</v>
      </c>
      <c r="R1397">
        <v>1</v>
      </c>
      <c r="S1397">
        <v>1</v>
      </c>
      <c r="T1397">
        <v>1</v>
      </c>
      <c r="U1397">
        <v>1</v>
      </c>
      <c r="V1397">
        <v>1</v>
      </c>
      <c r="W1397">
        <v>1</v>
      </c>
      <c r="X1397">
        <v>1</v>
      </c>
      <c r="Y1397">
        <v>1</v>
      </c>
      <c r="Z1397">
        <v>1</v>
      </c>
      <c r="AA1397">
        <v>1</v>
      </c>
      <c r="AB1397">
        <v>1</v>
      </c>
      <c r="AC1397">
        <v>1</v>
      </c>
      <c r="AD1397">
        <v>1</v>
      </c>
      <c r="AE1397">
        <v>1</v>
      </c>
      <c r="AF1397">
        <v>1</v>
      </c>
      <c r="AG1397">
        <v>1</v>
      </c>
      <c r="AH1397">
        <v>1</v>
      </c>
      <c r="AI1397">
        <v>1</v>
      </c>
      <c r="AJ1397">
        <v>1</v>
      </c>
      <c r="AK1397">
        <v>1</v>
      </c>
      <c r="AL1397">
        <v>0</v>
      </c>
      <c r="AM1397" s="49" t="s">
        <v>411</v>
      </c>
      <c r="AN1397" s="49" t="s">
        <v>7</v>
      </c>
      <c r="AO1397" s="49" t="s">
        <v>9</v>
      </c>
      <c r="AP1397" s="49" t="s">
        <v>494</v>
      </c>
      <c r="AQ1397" s="49" t="s">
        <v>9</v>
      </c>
      <c r="AR1397" s="49" t="s">
        <v>495</v>
      </c>
      <c r="AS1397" s="49" t="s">
        <v>496</v>
      </c>
      <c r="AT1397" s="49" t="s">
        <v>497</v>
      </c>
    </row>
    <row r="1398" spans="1:46" x14ac:dyDescent="0.25">
      <c r="A1398">
        <v>9</v>
      </c>
      <c r="B1398" t="s">
        <v>59</v>
      </c>
      <c r="C1398" t="s">
        <v>59</v>
      </c>
      <c r="D1398" t="s">
        <v>406</v>
      </c>
      <c r="E1398" t="s">
        <v>624</v>
      </c>
      <c r="F1398" t="s">
        <v>625</v>
      </c>
      <c r="G1398">
        <v>1</v>
      </c>
      <c r="H1398">
        <v>1</v>
      </c>
      <c r="I1398">
        <v>1</v>
      </c>
      <c r="J1398">
        <v>1</v>
      </c>
      <c r="K1398">
        <v>1</v>
      </c>
      <c r="L1398">
        <v>1</v>
      </c>
      <c r="M1398">
        <v>1</v>
      </c>
      <c r="N1398">
        <v>1</v>
      </c>
      <c r="O1398">
        <v>1</v>
      </c>
      <c r="P1398">
        <v>1</v>
      </c>
      <c r="Q1398">
        <v>1</v>
      </c>
      <c r="R1398">
        <v>1</v>
      </c>
      <c r="S1398">
        <v>1</v>
      </c>
      <c r="T1398">
        <v>1</v>
      </c>
      <c r="U1398">
        <v>1</v>
      </c>
      <c r="V1398">
        <v>1</v>
      </c>
      <c r="W1398">
        <v>1</v>
      </c>
      <c r="X1398">
        <v>1</v>
      </c>
      <c r="Y1398">
        <v>1</v>
      </c>
      <c r="Z1398">
        <v>1</v>
      </c>
      <c r="AA1398">
        <v>1</v>
      </c>
      <c r="AB1398">
        <v>1</v>
      </c>
      <c r="AC1398">
        <v>1</v>
      </c>
      <c r="AD1398">
        <v>1</v>
      </c>
      <c r="AE1398">
        <v>1</v>
      </c>
      <c r="AF1398">
        <v>1</v>
      </c>
      <c r="AG1398">
        <v>1</v>
      </c>
      <c r="AH1398">
        <v>1</v>
      </c>
      <c r="AI1398">
        <v>1</v>
      </c>
      <c r="AJ1398">
        <v>1</v>
      </c>
      <c r="AK1398">
        <v>1</v>
      </c>
      <c r="AL1398">
        <v>0</v>
      </c>
      <c r="AM1398" s="49" t="s">
        <v>406</v>
      </c>
      <c r="AN1398" s="49" t="s">
        <v>4</v>
      </c>
      <c r="AO1398" s="49" t="s">
        <v>9</v>
      </c>
      <c r="AP1398" s="49" t="s">
        <v>494</v>
      </c>
      <c r="AQ1398" s="49" t="s">
        <v>9</v>
      </c>
      <c r="AR1398" s="49" t="s">
        <v>495</v>
      </c>
      <c r="AS1398" s="49" t="s">
        <v>496</v>
      </c>
      <c r="AT1398" s="49" t="s">
        <v>497</v>
      </c>
    </row>
    <row r="1399" spans="1:46" x14ac:dyDescent="0.25">
      <c r="A1399">
        <v>9</v>
      </c>
      <c r="B1399" t="s">
        <v>63</v>
      </c>
      <c r="C1399" t="s">
        <v>63</v>
      </c>
      <c r="D1399" t="s">
        <v>64</v>
      </c>
      <c r="E1399" t="s">
        <v>624</v>
      </c>
      <c r="F1399" t="s">
        <v>625</v>
      </c>
      <c r="G1399">
        <v>1</v>
      </c>
      <c r="H1399">
        <v>1</v>
      </c>
      <c r="I1399">
        <v>1</v>
      </c>
      <c r="J1399">
        <v>1</v>
      </c>
      <c r="K1399">
        <v>1</v>
      </c>
      <c r="L1399">
        <v>1</v>
      </c>
      <c r="M1399">
        <v>1</v>
      </c>
      <c r="N1399">
        <v>1</v>
      </c>
      <c r="O1399">
        <v>1</v>
      </c>
      <c r="P1399">
        <v>1</v>
      </c>
      <c r="Q1399">
        <v>1</v>
      </c>
      <c r="R1399">
        <v>1</v>
      </c>
      <c r="S1399">
        <v>1</v>
      </c>
      <c r="T1399">
        <v>1</v>
      </c>
      <c r="U1399">
        <v>1</v>
      </c>
      <c r="V1399">
        <v>1</v>
      </c>
      <c r="W1399">
        <v>1</v>
      </c>
      <c r="X1399">
        <v>1</v>
      </c>
      <c r="Y1399">
        <v>1</v>
      </c>
      <c r="Z1399">
        <v>1</v>
      </c>
      <c r="AA1399">
        <v>1</v>
      </c>
      <c r="AB1399">
        <v>1</v>
      </c>
      <c r="AC1399">
        <v>1</v>
      </c>
      <c r="AD1399">
        <v>1</v>
      </c>
      <c r="AE1399">
        <v>1</v>
      </c>
      <c r="AF1399">
        <v>1</v>
      </c>
      <c r="AG1399">
        <v>1</v>
      </c>
      <c r="AH1399">
        <v>1</v>
      </c>
      <c r="AI1399">
        <v>1</v>
      </c>
      <c r="AJ1399">
        <v>1</v>
      </c>
      <c r="AK1399">
        <v>1</v>
      </c>
      <c r="AL1399">
        <v>1</v>
      </c>
      <c r="AM1399" s="49" t="s">
        <v>64</v>
      </c>
      <c r="AN1399" s="49" t="s">
        <v>14</v>
      </c>
      <c r="AO1399" s="49" t="s">
        <v>506</v>
      </c>
      <c r="AP1399" s="49" t="s">
        <v>501</v>
      </c>
      <c r="AQ1399" s="49" t="s">
        <v>10</v>
      </c>
      <c r="AR1399" s="49" t="s">
        <v>487</v>
      </c>
      <c r="AS1399" s="49" t="s">
        <v>488</v>
      </c>
      <c r="AT1399" s="49" t="s">
        <v>489</v>
      </c>
    </row>
    <row r="1400" spans="1:46" x14ac:dyDescent="0.25">
      <c r="A1400">
        <v>9</v>
      </c>
      <c r="B1400" t="s">
        <v>65</v>
      </c>
      <c r="C1400" t="s">
        <v>65</v>
      </c>
      <c r="D1400" t="s">
        <v>66</v>
      </c>
      <c r="E1400" t="s">
        <v>624</v>
      </c>
      <c r="F1400" t="s">
        <v>625</v>
      </c>
      <c r="G1400">
        <v>1</v>
      </c>
      <c r="H1400">
        <v>1</v>
      </c>
      <c r="I1400">
        <v>1</v>
      </c>
      <c r="J1400">
        <v>1</v>
      </c>
      <c r="K1400">
        <v>1</v>
      </c>
      <c r="L1400">
        <v>1</v>
      </c>
      <c r="M1400">
        <v>1</v>
      </c>
      <c r="N1400">
        <v>1</v>
      </c>
      <c r="O1400">
        <v>1</v>
      </c>
      <c r="P1400">
        <v>1</v>
      </c>
      <c r="Q1400">
        <v>1</v>
      </c>
      <c r="R1400">
        <v>1</v>
      </c>
      <c r="S1400">
        <v>1</v>
      </c>
      <c r="T1400">
        <v>1</v>
      </c>
      <c r="U1400">
        <v>1</v>
      </c>
      <c r="V1400">
        <v>1</v>
      </c>
      <c r="W1400">
        <v>1</v>
      </c>
      <c r="X1400">
        <v>1</v>
      </c>
      <c r="Y1400">
        <v>1</v>
      </c>
      <c r="Z1400">
        <v>1</v>
      </c>
      <c r="AA1400">
        <v>1</v>
      </c>
      <c r="AB1400">
        <v>1</v>
      </c>
      <c r="AC1400">
        <v>1</v>
      </c>
      <c r="AD1400">
        <v>1</v>
      </c>
      <c r="AE1400">
        <v>1</v>
      </c>
      <c r="AF1400">
        <v>1</v>
      </c>
      <c r="AG1400">
        <v>1</v>
      </c>
      <c r="AH1400">
        <v>1</v>
      </c>
      <c r="AI1400">
        <v>1</v>
      </c>
      <c r="AJ1400">
        <v>1</v>
      </c>
      <c r="AK1400">
        <v>1</v>
      </c>
      <c r="AL1400">
        <v>1</v>
      </c>
      <c r="AM1400" s="49" t="s">
        <v>66</v>
      </c>
      <c r="AN1400" s="49" t="s">
        <v>14</v>
      </c>
      <c r="AO1400" s="49" t="s">
        <v>500</v>
      </c>
      <c r="AP1400" s="49" t="s">
        <v>501</v>
      </c>
      <c r="AQ1400" s="49" t="s">
        <v>502</v>
      </c>
      <c r="AR1400" s="49" t="s">
        <v>487</v>
      </c>
      <c r="AS1400" s="49" t="s">
        <v>488</v>
      </c>
      <c r="AT1400" s="49" t="s">
        <v>489</v>
      </c>
    </row>
    <row r="1401" spans="1:46" x14ac:dyDescent="0.25">
      <c r="A1401">
        <v>9</v>
      </c>
      <c r="B1401" t="s">
        <v>69</v>
      </c>
      <c r="C1401" t="s">
        <v>69</v>
      </c>
      <c r="D1401" t="s">
        <v>70</v>
      </c>
      <c r="E1401" t="s">
        <v>624</v>
      </c>
      <c r="F1401" t="s">
        <v>625</v>
      </c>
      <c r="G1401">
        <v>1</v>
      </c>
      <c r="H1401">
        <v>1</v>
      </c>
      <c r="I1401">
        <v>1</v>
      </c>
      <c r="J1401">
        <v>1</v>
      </c>
      <c r="K1401">
        <v>1</v>
      </c>
      <c r="L1401">
        <v>1</v>
      </c>
      <c r="M1401">
        <v>1</v>
      </c>
      <c r="N1401">
        <v>1</v>
      </c>
      <c r="O1401">
        <v>1</v>
      </c>
      <c r="P1401">
        <v>1</v>
      </c>
      <c r="Q1401">
        <v>1</v>
      </c>
      <c r="R1401">
        <v>1</v>
      </c>
      <c r="S1401">
        <v>1</v>
      </c>
      <c r="T1401">
        <v>1</v>
      </c>
      <c r="U1401">
        <v>1</v>
      </c>
      <c r="V1401">
        <v>1</v>
      </c>
      <c r="W1401">
        <v>1</v>
      </c>
      <c r="X1401">
        <v>1</v>
      </c>
      <c r="Y1401">
        <v>1</v>
      </c>
      <c r="Z1401">
        <v>1</v>
      </c>
      <c r="AA1401">
        <v>1</v>
      </c>
      <c r="AB1401">
        <v>1</v>
      </c>
      <c r="AC1401">
        <v>1</v>
      </c>
      <c r="AD1401">
        <v>1</v>
      </c>
      <c r="AE1401">
        <v>1</v>
      </c>
      <c r="AF1401">
        <v>1</v>
      </c>
      <c r="AG1401">
        <v>1</v>
      </c>
      <c r="AH1401">
        <v>1</v>
      </c>
      <c r="AI1401">
        <v>1</v>
      </c>
      <c r="AJ1401">
        <v>1</v>
      </c>
      <c r="AK1401">
        <v>1</v>
      </c>
      <c r="AL1401">
        <v>1</v>
      </c>
      <c r="AM1401" s="49" t="s">
        <v>70</v>
      </c>
      <c r="AN1401" s="49" t="s">
        <v>14</v>
      </c>
      <c r="AO1401" s="49" t="s">
        <v>509</v>
      </c>
      <c r="AP1401" s="49" t="s">
        <v>505</v>
      </c>
      <c r="AQ1401" s="49" t="s">
        <v>13</v>
      </c>
      <c r="AR1401" s="49" t="s">
        <v>487</v>
      </c>
      <c r="AS1401" s="49" t="s">
        <v>488</v>
      </c>
      <c r="AT1401" s="49" t="s">
        <v>489</v>
      </c>
    </row>
    <row r="1402" spans="1:46" x14ac:dyDescent="0.25">
      <c r="A1402">
        <v>9</v>
      </c>
      <c r="B1402" t="s">
        <v>71</v>
      </c>
      <c r="C1402" t="s">
        <v>71</v>
      </c>
      <c r="D1402" t="s">
        <v>72</v>
      </c>
      <c r="E1402" t="s">
        <v>624</v>
      </c>
      <c r="F1402" t="s">
        <v>625</v>
      </c>
      <c r="G1402">
        <v>1</v>
      </c>
      <c r="H1402">
        <v>1</v>
      </c>
      <c r="I1402">
        <v>1</v>
      </c>
      <c r="J1402">
        <v>1</v>
      </c>
      <c r="K1402">
        <v>1</v>
      </c>
      <c r="L1402">
        <v>1</v>
      </c>
      <c r="M1402">
        <v>1</v>
      </c>
      <c r="N1402">
        <v>1</v>
      </c>
      <c r="O1402">
        <v>1</v>
      </c>
      <c r="P1402">
        <v>1</v>
      </c>
      <c r="Q1402">
        <v>1</v>
      </c>
      <c r="R1402">
        <v>1</v>
      </c>
      <c r="S1402">
        <v>1</v>
      </c>
      <c r="T1402">
        <v>1</v>
      </c>
      <c r="U1402">
        <v>1</v>
      </c>
      <c r="V1402">
        <v>1</v>
      </c>
      <c r="W1402">
        <v>1</v>
      </c>
      <c r="X1402">
        <v>1</v>
      </c>
      <c r="Y1402">
        <v>1</v>
      </c>
      <c r="Z1402">
        <v>1</v>
      </c>
      <c r="AA1402">
        <v>1</v>
      </c>
      <c r="AB1402">
        <v>1</v>
      </c>
      <c r="AC1402">
        <v>1</v>
      </c>
      <c r="AD1402">
        <v>1</v>
      </c>
      <c r="AE1402">
        <v>1</v>
      </c>
      <c r="AF1402">
        <v>1</v>
      </c>
      <c r="AG1402">
        <v>1</v>
      </c>
      <c r="AH1402">
        <v>1</v>
      </c>
      <c r="AI1402">
        <v>1</v>
      </c>
      <c r="AJ1402">
        <v>1</v>
      </c>
      <c r="AK1402">
        <v>1</v>
      </c>
      <c r="AL1402">
        <v>1</v>
      </c>
      <c r="AM1402" s="49" t="s">
        <v>72</v>
      </c>
      <c r="AN1402" s="49" t="s">
        <v>14</v>
      </c>
      <c r="AO1402" s="49" t="s">
        <v>500</v>
      </c>
      <c r="AP1402" s="49" t="s">
        <v>505</v>
      </c>
      <c r="AQ1402" s="49" t="s">
        <v>13</v>
      </c>
      <c r="AR1402" s="49" t="s">
        <v>487</v>
      </c>
      <c r="AS1402" s="49" t="s">
        <v>488</v>
      </c>
      <c r="AT1402" s="49" t="s">
        <v>489</v>
      </c>
    </row>
    <row r="1403" spans="1:46" x14ac:dyDescent="0.25">
      <c r="A1403">
        <v>9</v>
      </c>
      <c r="B1403" t="s">
        <v>73</v>
      </c>
      <c r="C1403" t="s">
        <v>73</v>
      </c>
      <c r="D1403" t="s">
        <v>408</v>
      </c>
      <c r="E1403" t="s">
        <v>624</v>
      </c>
      <c r="F1403" t="s">
        <v>625</v>
      </c>
      <c r="G1403">
        <v>1</v>
      </c>
      <c r="H1403">
        <v>1</v>
      </c>
      <c r="I1403">
        <v>1</v>
      </c>
      <c r="J1403">
        <v>1</v>
      </c>
      <c r="K1403">
        <v>1</v>
      </c>
      <c r="L1403">
        <v>1</v>
      </c>
      <c r="M1403">
        <v>1</v>
      </c>
      <c r="N1403">
        <v>1</v>
      </c>
      <c r="O1403">
        <v>1</v>
      </c>
      <c r="P1403">
        <v>1</v>
      </c>
      <c r="Q1403">
        <v>1</v>
      </c>
      <c r="R1403">
        <v>1</v>
      </c>
      <c r="S1403">
        <v>1</v>
      </c>
      <c r="T1403">
        <v>1</v>
      </c>
      <c r="U1403">
        <v>1</v>
      </c>
      <c r="V1403">
        <v>1</v>
      </c>
      <c r="W1403">
        <v>1</v>
      </c>
      <c r="X1403">
        <v>1</v>
      </c>
      <c r="Y1403">
        <v>1</v>
      </c>
      <c r="Z1403">
        <v>1</v>
      </c>
      <c r="AA1403">
        <v>1</v>
      </c>
      <c r="AB1403">
        <v>1</v>
      </c>
      <c r="AC1403">
        <v>1</v>
      </c>
      <c r="AD1403">
        <v>1</v>
      </c>
      <c r="AE1403">
        <v>1</v>
      </c>
      <c r="AF1403">
        <v>1</v>
      </c>
      <c r="AG1403">
        <v>1</v>
      </c>
      <c r="AH1403">
        <v>1</v>
      </c>
      <c r="AI1403">
        <v>1</v>
      </c>
      <c r="AJ1403">
        <v>1</v>
      </c>
      <c r="AK1403">
        <v>1</v>
      </c>
      <c r="AL1403">
        <v>1</v>
      </c>
      <c r="AM1403" s="49" t="s">
        <v>408</v>
      </c>
      <c r="AN1403" s="49" t="s">
        <v>14</v>
      </c>
      <c r="AO1403" s="49" t="s">
        <v>500</v>
      </c>
      <c r="AP1403" s="49" t="s">
        <v>501</v>
      </c>
      <c r="AQ1403" s="49" t="s">
        <v>502</v>
      </c>
      <c r="AR1403" s="49" t="s">
        <v>495</v>
      </c>
      <c r="AS1403" s="49" t="s">
        <v>496</v>
      </c>
      <c r="AT1403" s="49" t="s">
        <v>497</v>
      </c>
    </row>
    <row r="1404" spans="1:46" x14ac:dyDescent="0.25">
      <c r="A1404">
        <v>9</v>
      </c>
      <c r="B1404" t="s">
        <v>86</v>
      </c>
      <c r="C1404" t="s">
        <v>86</v>
      </c>
      <c r="D1404" t="s">
        <v>87</v>
      </c>
      <c r="E1404" t="s">
        <v>624</v>
      </c>
      <c r="F1404" t="s">
        <v>625</v>
      </c>
      <c r="G1404">
        <v>1</v>
      </c>
      <c r="H1404">
        <v>1</v>
      </c>
      <c r="I1404">
        <v>1</v>
      </c>
      <c r="J1404">
        <v>1</v>
      </c>
      <c r="K1404">
        <v>1</v>
      </c>
      <c r="L1404">
        <v>1</v>
      </c>
      <c r="M1404">
        <v>1</v>
      </c>
      <c r="N1404">
        <v>1</v>
      </c>
      <c r="O1404">
        <v>1</v>
      </c>
      <c r="P1404">
        <v>1</v>
      </c>
      <c r="Q1404">
        <v>1</v>
      </c>
      <c r="R1404">
        <v>1</v>
      </c>
      <c r="S1404">
        <v>1</v>
      </c>
      <c r="T1404">
        <v>1</v>
      </c>
      <c r="U1404">
        <v>1</v>
      </c>
      <c r="V1404">
        <v>1</v>
      </c>
      <c r="W1404">
        <v>1</v>
      </c>
      <c r="X1404">
        <v>1</v>
      </c>
      <c r="Y1404">
        <v>1</v>
      </c>
      <c r="Z1404">
        <v>1</v>
      </c>
      <c r="AA1404">
        <v>1</v>
      </c>
      <c r="AB1404">
        <v>1</v>
      </c>
      <c r="AC1404">
        <v>1</v>
      </c>
      <c r="AD1404">
        <v>1</v>
      </c>
      <c r="AE1404">
        <v>1</v>
      </c>
      <c r="AF1404">
        <v>1</v>
      </c>
      <c r="AG1404">
        <v>1</v>
      </c>
      <c r="AH1404">
        <v>1</v>
      </c>
      <c r="AI1404">
        <v>1</v>
      </c>
      <c r="AJ1404">
        <v>1</v>
      </c>
      <c r="AK1404">
        <v>1</v>
      </c>
      <c r="AL1404">
        <v>0</v>
      </c>
      <c r="AM1404" s="49" t="s">
        <v>87</v>
      </c>
      <c r="AN1404" s="49" t="s">
        <v>14</v>
      </c>
      <c r="AO1404" s="49" t="s">
        <v>485</v>
      </c>
      <c r="AP1404" s="49" t="s">
        <v>505</v>
      </c>
      <c r="AQ1404" s="49" t="s">
        <v>13</v>
      </c>
      <c r="AR1404" s="49" t="s">
        <v>495</v>
      </c>
      <c r="AS1404" s="49" t="s">
        <v>488</v>
      </c>
      <c r="AT1404" s="49" t="s">
        <v>489</v>
      </c>
    </row>
    <row r="1405" spans="1:46" x14ac:dyDescent="0.25">
      <c r="A1405">
        <v>9</v>
      </c>
      <c r="B1405" t="s">
        <v>82</v>
      </c>
      <c r="C1405" t="s">
        <v>82</v>
      </c>
      <c r="D1405" t="s">
        <v>83</v>
      </c>
      <c r="E1405" t="s">
        <v>624</v>
      </c>
      <c r="F1405" t="s">
        <v>625</v>
      </c>
      <c r="G1405">
        <v>1</v>
      </c>
      <c r="H1405">
        <v>1</v>
      </c>
      <c r="I1405">
        <v>1</v>
      </c>
      <c r="J1405">
        <v>1</v>
      </c>
      <c r="K1405">
        <v>1</v>
      </c>
      <c r="L1405">
        <v>1</v>
      </c>
      <c r="M1405">
        <v>1</v>
      </c>
      <c r="N1405">
        <v>1</v>
      </c>
      <c r="O1405">
        <v>1</v>
      </c>
      <c r="P1405">
        <v>1</v>
      </c>
      <c r="Q1405">
        <v>1</v>
      </c>
      <c r="R1405">
        <v>1</v>
      </c>
      <c r="S1405">
        <v>1</v>
      </c>
      <c r="T1405">
        <v>1</v>
      </c>
      <c r="U1405">
        <v>1</v>
      </c>
      <c r="V1405">
        <v>1</v>
      </c>
      <c r="W1405">
        <v>1</v>
      </c>
      <c r="X1405">
        <v>1</v>
      </c>
      <c r="Y1405">
        <v>1</v>
      </c>
      <c r="Z1405">
        <v>1</v>
      </c>
      <c r="AA1405">
        <v>1</v>
      </c>
      <c r="AB1405">
        <v>1</v>
      </c>
      <c r="AC1405">
        <v>1</v>
      </c>
      <c r="AD1405">
        <v>1</v>
      </c>
      <c r="AE1405">
        <v>1</v>
      </c>
      <c r="AF1405">
        <v>1</v>
      </c>
      <c r="AG1405">
        <v>1</v>
      </c>
      <c r="AH1405">
        <v>1</v>
      </c>
      <c r="AI1405">
        <v>1</v>
      </c>
      <c r="AJ1405">
        <v>1</v>
      </c>
      <c r="AK1405">
        <v>1</v>
      </c>
      <c r="AL1405">
        <v>0</v>
      </c>
      <c r="AM1405" s="49" t="s">
        <v>83</v>
      </c>
      <c r="AN1405" s="49" t="s">
        <v>14</v>
      </c>
      <c r="AO1405" s="49" t="s">
        <v>485</v>
      </c>
      <c r="AP1405" s="49" t="s">
        <v>494</v>
      </c>
      <c r="AQ1405" s="49" t="s">
        <v>11</v>
      </c>
      <c r="AR1405" s="49" t="s">
        <v>487</v>
      </c>
      <c r="AS1405" s="49" t="s">
        <v>488</v>
      </c>
      <c r="AT1405" s="49" t="s">
        <v>489</v>
      </c>
    </row>
    <row r="1406" spans="1:46" x14ac:dyDescent="0.25">
      <c r="A1406">
        <v>9</v>
      </c>
      <c r="B1406" t="s">
        <v>92</v>
      </c>
      <c r="C1406" t="s">
        <v>92</v>
      </c>
      <c r="D1406" t="s">
        <v>93</v>
      </c>
      <c r="E1406" t="s">
        <v>624</v>
      </c>
      <c r="F1406" t="s">
        <v>625</v>
      </c>
      <c r="G1406">
        <v>1</v>
      </c>
      <c r="H1406">
        <v>1</v>
      </c>
      <c r="I1406">
        <v>1</v>
      </c>
      <c r="J1406">
        <v>1</v>
      </c>
      <c r="K1406">
        <v>1</v>
      </c>
      <c r="L1406">
        <v>1</v>
      </c>
      <c r="M1406">
        <v>1</v>
      </c>
      <c r="N1406">
        <v>1</v>
      </c>
      <c r="O1406">
        <v>1</v>
      </c>
      <c r="P1406">
        <v>1</v>
      </c>
      <c r="Q1406">
        <v>1</v>
      </c>
      <c r="R1406">
        <v>1</v>
      </c>
      <c r="S1406">
        <v>1</v>
      </c>
      <c r="T1406">
        <v>1</v>
      </c>
      <c r="U1406">
        <v>1</v>
      </c>
      <c r="V1406">
        <v>1</v>
      </c>
      <c r="W1406">
        <v>1</v>
      </c>
      <c r="X1406">
        <v>1</v>
      </c>
      <c r="Y1406">
        <v>1</v>
      </c>
      <c r="Z1406">
        <v>1</v>
      </c>
      <c r="AA1406">
        <v>1</v>
      </c>
      <c r="AB1406">
        <v>1</v>
      </c>
      <c r="AC1406">
        <v>1</v>
      </c>
      <c r="AD1406">
        <v>1</v>
      </c>
      <c r="AE1406">
        <v>1</v>
      </c>
      <c r="AF1406">
        <v>1</v>
      </c>
      <c r="AG1406">
        <v>1</v>
      </c>
      <c r="AH1406">
        <v>1</v>
      </c>
      <c r="AI1406">
        <v>1</v>
      </c>
      <c r="AJ1406">
        <v>1</v>
      </c>
      <c r="AK1406">
        <v>1</v>
      </c>
      <c r="AL1406">
        <v>0</v>
      </c>
      <c r="AM1406" s="49" t="s">
        <v>93</v>
      </c>
      <c r="AN1406" s="49" t="s">
        <v>14</v>
      </c>
      <c r="AO1406" s="49" t="s">
        <v>500</v>
      </c>
      <c r="AP1406" s="49" t="s">
        <v>501</v>
      </c>
      <c r="AQ1406" s="49" t="s">
        <v>502</v>
      </c>
      <c r="AR1406" s="49" t="s">
        <v>495</v>
      </c>
      <c r="AS1406" s="49" t="s">
        <v>488</v>
      </c>
      <c r="AT1406" s="49" t="s">
        <v>489</v>
      </c>
    </row>
    <row r="1407" spans="1:46" x14ac:dyDescent="0.25">
      <c r="A1407">
        <v>9</v>
      </c>
      <c r="B1407" t="s">
        <v>76</v>
      </c>
      <c r="C1407" t="s">
        <v>76</v>
      </c>
      <c r="D1407" t="s">
        <v>77</v>
      </c>
      <c r="E1407" t="s">
        <v>624</v>
      </c>
      <c r="F1407" t="s">
        <v>625</v>
      </c>
      <c r="G1407">
        <v>1</v>
      </c>
      <c r="H1407">
        <v>1</v>
      </c>
      <c r="I1407">
        <v>1</v>
      </c>
      <c r="J1407">
        <v>1</v>
      </c>
      <c r="K1407">
        <v>1</v>
      </c>
      <c r="L1407">
        <v>1</v>
      </c>
      <c r="M1407">
        <v>1</v>
      </c>
      <c r="N1407">
        <v>1</v>
      </c>
      <c r="O1407">
        <v>1</v>
      </c>
      <c r="P1407">
        <v>1</v>
      </c>
      <c r="Q1407">
        <v>1</v>
      </c>
      <c r="R1407">
        <v>1</v>
      </c>
      <c r="S1407">
        <v>1</v>
      </c>
      <c r="T1407">
        <v>1</v>
      </c>
      <c r="U1407">
        <v>1</v>
      </c>
      <c r="V1407">
        <v>1</v>
      </c>
      <c r="W1407">
        <v>1</v>
      </c>
      <c r="X1407">
        <v>1</v>
      </c>
      <c r="Y1407">
        <v>1</v>
      </c>
      <c r="Z1407">
        <v>1</v>
      </c>
      <c r="AA1407">
        <v>1</v>
      </c>
      <c r="AB1407">
        <v>1</v>
      </c>
      <c r="AC1407">
        <v>1</v>
      </c>
      <c r="AD1407">
        <v>1</v>
      </c>
      <c r="AE1407">
        <v>1</v>
      </c>
      <c r="AF1407">
        <v>1</v>
      </c>
      <c r="AG1407">
        <v>1</v>
      </c>
      <c r="AH1407">
        <v>1</v>
      </c>
      <c r="AI1407">
        <v>1</v>
      </c>
      <c r="AJ1407">
        <v>1</v>
      </c>
      <c r="AK1407">
        <v>1</v>
      </c>
      <c r="AL1407">
        <v>1</v>
      </c>
      <c r="AM1407" s="49" t="s">
        <v>77</v>
      </c>
      <c r="AN1407" s="49" t="s">
        <v>14</v>
      </c>
      <c r="AO1407" s="49" t="s">
        <v>500</v>
      </c>
      <c r="AP1407" s="49" t="s">
        <v>505</v>
      </c>
      <c r="AQ1407" s="49" t="s">
        <v>13</v>
      </c>
      <c r="AR1407" s="49" t="s">
        <v>487</v>
      </c>
      <c r="AS1407" s="49" t="s">
        <v>488</v>
      </c>
      <c r="AT1407" s="49" t="s">
        <v>489</v>
      </c>
    </row>
    <row r="1408" spans="1:46" x14ac:dyDescent="0.25">
      <c r="A1408">
        <v>9</v>
      </c>
      <c r="B1408" t="s">
        <v>78</v>
      </c>
      <c r="C1408" t="s">
        <v>78</v>
      </c>
      <c r="D1408" t="s">
        <v>79</v>
      </c>
      <c r="E1408" t="s">
        <v>624</v>
      </c>
      <c r="F1408" t="s">
        <v>625</v>
      </c>
      <c r="G1408">
        <v>1</v>
      </c>
      <c r="H1408">
        <v>1</v>
      </c>
      <c r="I1408">
        <v>1</v>
      </c>
      <c r="J1408">
        <v>1</v>
      </c>
      <c r="K1408">
        <v>1</v>
      </c>
      <c r="L1408">
        <v>1</v>
      </c>
      <c r="M1408">
        <v>1</v>
      </c>
      <c r="N1408">
        <v>1</v>
      </c>
      <c r="O1408">
        <v>1</v>
      </c>
      <c r="P1408">
        <v>1</v>
      </c>
      <c r="Q1408">
        <v>1</v>
      </c>
      <c r="R1408">
        <v>1</v>
      </c>
      <c r="S1408">
        <v>1</v>
      </c>
      <c r="T1408">
        <v>1</v>
      </c>
      <c r="U1408">
        <v>1</v>
      </c>
      <c r="V1408">
        <v>1</v>
      </c>
      <c r="W1408">
        <v>1</v>
      </c>
      <c r="X1408">
        <v>1</v>
      </c>
      <c r="Y1408">
        <v>1</v>
      </c>
      <c r="Z1408">
        <v>1</v>
      </c>
      <c r="AA1408">
        <v>1</v>
      </c>
      <c r="AB1408">
        <v>1</v>
      </c>
      <c r="AC1408">
        <v>1</v>
      </c>
      <c r="AD1408">
        <v>1</v>
      </c>
      <c r="AE1408">
        <v>1</v>
      </c>
      <c r="AF1408">
        <v>1</v>
      </c>
      <c r="AG1408">
        <v>1</v>
      </c>
      <c r="AH1408">
        <v>1</v>
      </c>
      <c r="AI1408">
        <v>1</v>
      </c>
      <c r="AJ1408">
        <v>1</v>
      </c>
      <c r="AK1408">
        <v>1</v>
      </c>
      <c r="AL1408">
        <v>0</v>
      </c>
      <c r="AM1408" s="49" t="s">
        <v>79</v>
      </c>
      <c r="AN1408" s="49" t="s">
        <v>8</v>
      </c>
      <c r="AO1408" s="49" t="s">
        <v>9</v>
      </c>
      <c r="AP1408" s="49" t="s">
        <v>494</v>
      </c>
      <c r="AQ1408" s="49" t="s">
        <v>9</v>
      </c>
      <c r="AR1408" s="49" t="s">
        <v>487</v>
      </c>
      <c r="AS1408" s="49" t="s">
        <v>488</v>
      </c>
      <c r="AT1408" s="49" t="s">
        <v>489</v>
      </c>
    </row>
    <row r="1409" spans="1:46" x14ac:dyDescent="0.25">
      <c r="A1409">
        <v>9</v>
      </c>
      <c r="B1409" t="s">
        <v>96</v>
      </c>
      <c r="C1409" t="s">
        <v>96</v>
      </c>
      <c r="D1409" t="s">
        <v>97</v>
      </c>
      <c r="E1409" t="s">
        <v>624</v>
      </c>
      <c r="F1409" t="s">
        <v>625</v>
      </c>
      <c r="G1409">
        <v>1</v>
      </c>
      <c r="H1409">
        <v>1</v>
      </c>
      <c r="I1409">
        <v>1</v>
      </c>
      <c r="J1409">
        <v>1</v>
      </c>
      <c r="K1409">
        <v>1</v>
      </c>
      <c r="L1409">
        <v>1</v>
      </c>
      <c r="M1409">
        <v>1</v>
      </c>
      <c r="N1409">
        <v>1</v>
      </c>
      <c r="O1409">
        <v>1</v>
      </c>
      <c r="P1409">
        <v>1</v>
      </c>
      <c r="Q1409">
        <v>1</v>
      </c>
      <c r="R1409">
        <v>1</v>
      </c>
      <c r="S1409">
        <v>1</v>
      </c>
      <c r="T1409">
        <v>1</v>
      </c>
      <c r="U1409">
        <v>1</v>
      </c>
      <c r="V1409">
        <v>1</v>
      </c>
      <c r="W1409">
        <v>1</v>
      </c>
      <c r="X1409">
        <v>1</v>
      </c>
      <c r="Y1409">
        <v>1</v>
      </c>
      <c r="Z1409">
        <v>1</v>
      </c>
      <c r="AA1409">
        <v>1</v>
      </c>
      <c r="AB1409">
        <v>1</v>
      </c>
      <c r="AC1409">
        <v>1</v>
      </c>
      <c r="AD1409">
        <v>1</v>
      </c>
      <c r="AE1409">
        <v>1</v>
      </c>
      <c r="AF1409">
        <v>1</v>
      </c>
      <c r="AG1409">
        <v>1</v>
      </c>
      <c r="AH1409">
        <v>1</v>
      </c>
      <c r="AI1409">
        <v>1</v>
      </c>
      <c r="AJ1409">
        <v>1</v>
      </c>
      <c r="AK1409">
        <v>1</v>
      </c>
      <c r="AL1409">
        <v>0</v>
      </c>
      <c r="AM1409" s="49" t="s">
        <v>97</v>
      </c>
      <c r="AN1409" s="49" t="s">
        <v>14</v>
      </c>
      <c r="AO1409" s="49" t="s">
        <v>506</v>
      </c>
      <c r="AP1409" s="49" t="s">
        <v>494</v>
      </c>
      <c r="AQ1409" s="49" t="s">
        <v>10</v>
      </c>
      <c r="AR1409" s="49" t="s">
        <v>495</v>
      </c>
      <c r="AS1409" s="49" t="s">
        <v>488</v>
      </c>
      <c r="AT1409" s="49" t="s">
        <v>489</v>
      </c>
    </row>
    <row r="1410" spans="1:46" x14ac:dyDescent="0.25">
      <c r="A1410">
        <v>9</v>
      </c>
      <c r="B1410" t="s">
        <v>90</v>
      </c>
      <c r="C1410" t="s">
        <v>90</v>
      </c>
      <c r="D1410" t="s">
        <v>91</v>
      </c>
      <c r="E1410" t="s">
        <v>624</v>
      </c>
      <c r="F1410" t="s">
        <v>625</v>
      </c>
      <c r="G1410">
        <v>1</v>
      </c>
      <c r="H1410">
        <v>1</v>
      </c>
      <c r="I1410">
        <v>1</v>
      </c>
      <c r="J1410">
        <v>1</v>
      </c>
      <c r="K1410">
        <v>1</v>
      </c>
      <c r="L1410">
        <v>1</v>
      </c>
      <c r="M1410">
        <v>1</v>
      </c>
      <c r="N1410">
        <v>1</v>
      </c>
      <c r="O1410">
        <v>1</v>
      </c>
      <c r="P1410">
        <v>1</v>
      </c>
      <c r="Q1410">
        <v>1</v>
      </c>
      <c r="R1410">
        <v>1</v>
      </c>
      <c r="S1410">
        <v>1</v>
      </c>
      <c r="T1410">
        <v>1</v>
      </c>
      <c r="U1410">
        <v>1</v>
      </c>
      <c r="V1410">
        <v>1</v>
      </c>
      <c r="W1410">
        <v>1</v>
      </c>
      <c r="X1410">
        <v>1</v>
      </c>
      <c r="Y1410">
        <v>1</v>
      </c>
      <c r="Z1410">
        <v>1</v>
      </c>
      <c r="AA1410">
        <v>1</v>
      </c>
      <c r="AB1410">
        <v>1</v>
      </c>
      <c r="AC1410">
        <v>1</v>
      </c>
      <c r="AD1410">
        <v>1</v>
      </c>
      <c r="AE1410">
        <v>1</v>
      </c>
      <c r="AF1410">
        <v>1</v>
      </c>
      <c r="AG1410">
        <v>1</v>
      </c>
      <c r="AH1410">
        <v>1</v>
      </c>
      <c r="AI1410">
        <v>1</v>
      </c>
      <c r="AJ1410">
        <v>1</v>
      </c>
      <c r="AK1410">
        <v>1</v>
      </c>
      <c r="AL1410">
        <v>1</v>
      </c>
      <c r="AM1410" s="49" t="s">
        <v>91</v>
      </c>
      <c r="AN1410" s="49" t="s">
        <v>14</v>
      </c>
      <c r="AO1410" s="49" t="s">
        <v>500</v>
      </c>
      <c r="AP1410" s="49" t="s">
        <v>501</v>
      </c>
      <c r="AQ1410" s="49" t="s">
        <v>502</v>
      </c>
      <c r="AR1410" s="49" t="s">
        <v>487</v>
      </c>
      <c r="AS1410" s="49" t="s">
        <v>488</v>
      </c>
      <c r="AT1410" s="49" t="s">
        <v>489</v>
      </c>
    </row>
    <row r="1411" spans="1:46" x14ac:dyDescent="0.25">
      <c r="A1411">
        <v>9</v>
      </c>
      <c r="B1411" t="s">
        <v>105</v>
      </c>
      <c r="C1411" t="s">
        <v>105</v>
      </c>
      <c r="D1411" t="s">
        <v>106</v>
      </c>
      <c r="E1411" t="s">
        <v>624</v>
      </c>
      <c r="F1411" t="s">
        <v>625</v>
      </c>
      <c r="G1411">
        <v>1</v>
      </c>
      <c r="H1411">
        <v>1</v>
      </c>
      <c r="I1411">
        <v>1</v>
      </c>
      <c r="J1411">
        <v>1</v>
      </c>
      <c r="K1411">
        <v>1</v>
      </c>
      <c r="L1411">
        <v>1</v>
      </c>
      <c r="M1411">
        <v>1</v>
      </c>
      <c r="N1411">
        <v>1</v>
      </c>
      <c r="O1411">
        <v>1</v>
      </c>
      <c r="P1411">
        <v>1</v>
      </c>
      <c r="Q1411">
        <v>1</v>
      </c>
      <c r="R1411">
        <v>1</v>
      </c>
      <c r="S1411">
        <v>1</v>
      </c>
      <c r="T1411">
        <v>1</v>
      </c>
      <c r="U1411">
        <v>1</v>
      </c>
      <c r="V1411">
        <v>1</v>
      </c>
      <c r="W1411">
        <v>1</v>
      </c>
      <c r="X1411">
        <v>1</v>
      </c>
      <c r="Y1411">
        <v>1</v>
      </c>
      <c r="Z1411">
        <v>1</v>
      </c>
      <c r="AA1411">
        <v>1</v>
      </c>
      <c r="AB1411">
        <v>1</v>
      </c>
      <c r="AC1411">
        <v>1</v>
      </c>
      <c r="AD1411">
        <v>1</v>
      </c>
      <c r="AE1411">
        <v>1</v>
      </c>
      <c r="AF1411">
        <v>1</v>
      </c>
      <c r="AG1411">
        <v>1</v>
      </c>
      <c r="AH1411">
        <v>1</v>
      </c>
      <c r="AI1411">
        <v>1</v>
      </c>
      <c r="AJ1411">
        <v>1</v>
      </c>
      <c r="AK1411">
        <v>1</v>
      </c>
      <c r="AL1411">
        <v>0</v>
      </c>
      <c r="AM1411" s="49" t="s">
        <v>106</v>
      </c>
      <c r="AN1411" s="49" t="s">
        <v>4</v>
      </c>
      <c r="AO1411" s="49" t="s">
        <v>9</v>
      </c>
      <c r="AP1411" s="49" t="s">
        <v>501</v>
      </c>
      <c r="AQ1411" s="49" t="s">
        <v>9</v>
      </c>
      <c r="AR1411" s="49" t="s">
        <v>495</v>
      </c>
      <c r="AS1411" s="49" t="s">
        <v>488</v>
      </c>
      <c r="AT1411" s="49" t="s">
        <v>489</v>
      </c>
    </row>
    <row r="1412" spans="1:46" x14ac:dyDescent="0.25">
      <c r="A1412">
        <v>9</v>
      </c>
      <c r="B1412" t="s">
        <v>98</v>
      </c>
      <c r="C1412" t="s">
        <v>98</v>
      </c>
      <c r="D1412" t="s">
        <v>99</v>
      </c>
      <c r="E1412" t="s">
        <v>624</v>
      </c>
      <c r="F1412" t="s">
        <v>625</v>
      </c>
      <c r="G1412">
        <v>1</v>
      </c>
      <c r="H1412">
        <v>1</v>
      </c>
      <c r="I1412">
        <v>1</v>
      </c>
      <c r="J1412">
        <v>1</v>
      </c>
      <c r="K1412">
        <v>1</v>
      </c>
      <c r="L1412">
        <v>1</v>
      </c>
      <c r="M1412">
        <v>1</v>
      </c>
      <c r="N1412">
        <v>1</v>
      </c>
      <c r="O1412">
        <v>1</v>
      </c>
      <c r="P1412">
        <v>1</v>
      </c>
      <c r="Q1412">
        <v>1</v>
      </c>
      <c r="R1412">
        <v>1</v>
      </c>
      <c r="S1412">
        <v>1</v>
      </c>
      <c r="T1412">
        <v>1</v>
      </c>
      <c r="U1412">
        <v>1</v>
      </c>
      <c r="V1412">
        <v>1</v>
      </c>
      <c r="W1412">
        <v>1</v>
      </c>
      <c r="X1412">
        <v>1</v>
      </c>
      <c r="Y1412">
        <v>1</v>
      </c>
      <c r="Z1412">
        <v>1</v>
      </c>
      <c r="AA1412">
        <v>1</v>
      </c>
      <c r="AB1412">
        <v>1</v>
      </c>
      <c r="AC1412">
        <v>1</v>
      </c>
      <c r="AD1412">
        <v>1</v>
      </c>
      <c r="AE1412">
        <v>1</v>
      </c>
      <c r="AF1412">
        <v>1</v>
      </c>
      <c r="AG1412">
        <v>1</v>
      </c>
      <c r="AH1412">
        <v>1</v>
      </c>
      <c r="AI1412">
        <v>1</v>
      </c>
      <c r="AJ1412">
        <v>1</v>
      </c>
      <c r="AK1412">
        <v>1</v>
      </c>
      <c r="AL1412">
        <v>1</v>
      </c>
      <c r="AM1412" s="49" t="s">
        <v>99</v>
      </c>
      <c r="AN1412" s="49" t="s">
        <v>14</v>
      </c>
      <c r="AO1412" s="49" t="s">
        <v>506</v>
      </c>
      <c r="AP1412" s="49" t="s">
        <v>501</v>
      </c>
      <c r="AQ1412" s="49" t="s">
        <v>10</v>
      </c>
      <c r="AR1412" s="49" t="s">
        <v>487</v>
      </c>
      <c r="AS1412" s="49" t="s">
        <v>488</v>
      </c>
      <c r="AT1412" s="49" t="s">
        <v>489</v>
      </c>
    </row>
    <row r="1413" spans="1:46" x14ac:dyDescent="0.25">
      <c r="A1413">
        <v>9</v>
      </c>
      <c r="B1413" t="s">
        <v>102</v>
      </c>
      <c r="C1413" t="s">
        <v>102</v>
      </c>
      <c r="D1413" t="s">
        <v>409</v>
      </c>
      <c r="E1413" t="s">
        <v>624</v>
      </c>
      <c r="F1413" t="s">
        <v>625</v>
      </c>
      <c r="G1413">
        <v>1</v>
      </c>
      <c r="H1413">
        <v>1</v>
      </c>
      <c r="I1413">
        <v>1</v>
      </c>
      <c r="J1413">
        <v>1</v>
      </c>
      <c r="K1413">
        <v>1</v>
      </c>
      <c r="L1413">
        <v>1</v>
      </c>
      <c r="M1413">
        <v>1</v>
      </c>
      <c r="N1413">
        <v>1</v>
      </c>
      <c r="O1413">
        <v>1</v>
      </c>
      <c r="P1413">
        <v>1</v>
      </c>
      <c r="Q1413">
        <v>1</v>
      </c>
      <c r="R1413">
        <v>1</v>
      </c>
      <c r="S1413">
        <v>1</v>
      </c>
      <c r="T1413">
        <v>1</v>
      </c>
      <c r="U1413">
        <v>1</v>
      </c>
      <c r="V1413">
        <v>1</v>
      </c>
      <c r="W1413">
        <v>1</v>
      </c>
      <c r="X1413">
        <v>1</v>
      </c>
      <c r="Y1413">
        <v>1</v>
      </c>
      <c r="Z1413">
        <v>1</v>
      </c>
      <c r="AA1413">
        <v>1</v>
      </c>
      <c r="AB1413">
        <v>1</v>
      </c>
      <c r="AC1413">
        <v>1</v>
      </c>
      <c r="AD1413">
        <v>1</v>
      </c>
      <c r="AE1413">
        <v>1</v>
      </c>
      <c r="AF1413">
        <v>1</v>
      </c>
      <c r="AG1413">
        <v>1</v>
      </c>
      <c r="AH1413">
        <v>1</v>
      </c>
      <c r="AI1413">
        <v>1</v>
      </c>
      <c r="AJ1413">
        <v>1</v>
      </c>
      <c r="AK1413">
        <v>1</v>
      </c>
      <c r="AL1413">
        <v>0</v>
      </c>
      <c r="AM1413" s="49" t="s">
        <v>409</v>
      </c>
      <c r="AN1413" s="49" t="s">
        <v>14</v>
      </c>
      <c r="AO1413" s="49" t="s">
        <v>485</v>
      </c>
      <c r="AP1413" s="49" t="s">
        <v>505</v>
      </c>
      <c r="AQ1413" s="49" t="s">
        <v>13</v>
      </c>
      <c r="AR1413" s="49" t="s">
        <v>495</v>
      </c>
      <c r="AS1413" s="49" t="s">
        <v>496</v>
      </c>
      <c r="AT1413" s="49" t="s">
        <v>497</v>
      </c>
    </row>
    <row r="1414" spans="1:46" x14ac:dyDescent="0.25">
      <c r="A1414">
        <v>9</v>
      </c>
      <c r="B1414" t="s">
        <v>84</v>
      </c>
      <c r="C1414" t="s">
        <v>84</v>
      </c>
      <c r="D1414" t="s">
        <v>85</v>
      </c>
      <c r="E1414" t="s">
        <v>624</v>
      </c>
      <c r="F1414" t="s">
        <v>625</v>
      </c>
      <c r="G1414">
        <v>1</v>
      </c>
      <c r="H1414">
        <v>1</v>
      </c>
      <c r="I1414">
        <v>1</v>
      </c>
      <c r="J1414">
        <v>1</v>
      </c>
      <c r="K1414">
        <v>1</v>
      </c>
      <c r="L1414">
        <v>1</v>
      </c>
      <c r="M1414">
        <v>1</v>
      </c>
      <c r="N1414">
        <v>1</v>
      </c>
      <c r="O1414">
        <v>1</v>
      </c>
      <c r="P1414">
        <v>1</v>
      </c>
      <c r="Q1414">
        <v>1</v>
      </c>
      <c r="R1414">
        <v>1</v>
      </c>
      <c r="S1414">
        <v>1</v>
      </c>
      <c r="T1414">
        <v>1</v>
      </c>
      <c r="U1414">
        <v>1</v>
      </c>
      <c r="V1414">
        <v>1</v>
      </c>
      <c r="W1414">
        <v>1</v>
      </c>
      <c r="X1414">
        <v>1</v>
      </c>
      <c r="Y1414">
        <v>1</v>
      </c>
      <c r="Z1414">
        <v>1</v>
      </c>
      <c r="AA1414">
        <v>1</v>
      </c>
      <c r="AB1414">
        <v>1</v>
      </c>
      <c r="AC1414">
        <v>1</v>
      </c>
      <c r="AD1414">
        <v>1</v>
      </c>
      <c r="AE1414">
        <v>1</v>
      </c>
      <c r="AF1414">
        <v>1</v>
      </c>
      <c r="AG1414">
        <v>1</v>
      </c>
      <c r="AH1414">
        <v>1</v>
      </c>
      <c r="AI1414">
        <v>1</v>
      </c>
      <c r="AJ1414">
        <v>1</v>
      </c>
      <c r="AK1414">
        <v>1</v>
      </c>
      <c r="AL1414">
        <v>1</v>
      </c>
      <c r="AM1414" s="49" t="s">
        <v>85</v>
      </c>
      <c r="AN1414" s="49" t="s">
        <v>14</v>
      </c>
      <c r="AO1414" s="49" t="s">
        <v>500</v>
      </c>
      <c r="AP1414" s="49" t="s">
        <v>501</v>
      </c>
      <c r="AQ1414" s="49" t="s">
        <v>502</v>
      </c>
      <c r="AR1414" s="49" t="s">
        <v>487</v>
      </c>
      <c r="AS1414" s="49" t="s">
        <v>488</v>
      </c>
      <c r="AT1414" s="49" t="s">
        <v>489</v>
      </c>
    </row>
    <row r="1415" spans="1:46" x14ac:dyDescent="0.25">
      <c r="A1415">
        <v>9</v>
      </c>
      <c r="B1415" t="s">
        <v>223</v>
      </c>
      <c r="C1415" t="s">
        <v>223</v>
      </c>
      <c r="D1415" t="s">
        <v>224</v>
      </c>
      <c r="E1415" t="s">
        <v>624</v>
      </c>
      <c r="F1415" t="s">
        <v>625</v>
      </c>
      <c r="G1415">
        <v>0</v>
      </c>
      <c r="H1415">
        <v>0</v>
      </c>
      <c r="I1415">
        <v>0</v>
      </c>
      <c r="J1415">
        <v>0</v>
      </c>
      <c r="K1415">
        <v>0</v>
      </c>
      <c r="L1415">
        <v>1</v>
      </c>
      <c r="M1415">
        <v>1</v>
      </c>
      <c r="N1415">
        <v>1</v>
      </c>
      <c r="O1415">
        <v>1</v>
      </c>
      <c r="P1415">
        <v>1</v>
      </c>
      <c r="Q1415">
        <v>1</v>
      </c>
      <c r="R1415">
        <v>1</v>
      </c>
      <c r="S1415">
        <v>1</v>
      </c>
      <c r="T1415">
        <v>1</v>
      </c>
      <c r="U1415">
        <v>1</v>
      </c>
      <c r="V1415">
        <v>1</v>
      </c>
      <c r="W1415">
        <v>1</v>
      </c>
      <c r="X1415">
        <v>1</v>
      </c>
      <c r="Y1415">
        <v>1</v>
      </c>
      <c r="Z1415">
        <v>1</v>
      </c>
      <c r="AA1415">
        <v>1</v>
      </c>
      <c r="AB1415">
        <v>1</v>
      </c>
      <c r="AC1415">
        <v>1</v>
      </c>
      <c r="AD1415">
        <v>1</v>
      </c>
      <c r="AE1415">
        <v>1</v>
      </c>
      <c r="AF1415">
        <v>1</v>
      </c>
      <c r="AG1415">
        <v>1</v>
      </c>
      <c r="AH1415">
        <v>1</v>
      </c>
      <c r="AI1415">
        <v>1</v>
      </c>
      <c r="AJ1415">
        <v>1</v>
      </c>
      <c r="AK1415">
        <v>1</v>
      </c>
      <c r="AL1415">
        <v>0</v>
      </c>
      <c r="AM1415" s="49" t="s">
        <v>224</v>
      </c>
      <c r="AN1415" s="49" t="s">
        <v>14</v>
      </c>
      <c r="AO1415" s="49" t="s">
        <v>485</v>
      </c>
      <c r="AP1415" s="49" t="s">
        <v>494</v>
      </c>
      <c r="AQ1415" s="49" t="s">
        <v>11</v>
      </c>
      <c r="AR1415" s="49" t="s">
        <v>487</v>
      </c>
      <c r="AS1415" s="49" t="s">
        <v>488</v>
      </c>
      <c r="AT1415" s="49" t="s">
        <v>489</v>
      </c>
    </row>
    <row r="1416" spans="1:46" x14ac:dyDescent="0.25">
      <c r="A1416">
        <v>9</v>
      </c>
      <c r="B1416" t="s">
        <v>119</v>
      </c>
      <c r="C1416" t="s">
        <v>119</v>
      </c>
      <c r="D1416" t="s">
        <v>120</v>
      </c>
      <c r="E1416" t="s">
        <v>624</v>
      </c>
      <c r="F1416" t="s">
        <v>625</v>
      </c>
      <c r="G1416">
        <v>1</v>
      </c>
      <c r="H1416">
        <v>1</v>
      </c>
      <c r="I1416">
        <v>1</v>
      </c>
      <c r="J1416">
        <v>1</v>
      </c>
      <c r="K1416">
        <v>1</v>
      </c>
      <c r="L1416">
        <v>1</v>
      </c>
      <c r="M1416">
        <v>1</v>
      </c>
      <c r="N1416">
        <v>1</v>
      </c>
      <c r="O1416">
        <v>1</v>
      </c>
      <c r="P1416">
        <v>1</v>
      </c>
      <c r="Q1416">
        <v>1</v>
      </c>
      <c r="R1416">
        <v>1</v>
      </c>
      <c r="S1416">
        <v>1</v>
      </c>
      <c r="T1416">
        <v>1</v>
      </c>
      <c r="U1416">
        <v>1</v>
      </c>
      <c r="V1416">
        <v>1</v>
      </c>
      <c r="W1416">
        <v>1</v>
      </c>
      <c r="X1416">
        <v>1</v>
      </c>
      <c r="Y1416">
        <v>1</v>
      </c>
      <c r="Z1416">
        <v>1</v>
      </c>
      <c r="AA1416">
        <v>1</v>
      </c>
      <c r="AB1416">
        <v>1</v>
      </c>
      <c r="AC1416">
        <v>1</v>
      </c>
      <c r="AD1416">
        <v>1</v>
      </c>
      <c r="AE1416">
        <v>1</v>
      </c>
      <c r="AF1416">
        <v>1</v>
      </c>
      <c r="AG1416">
        <v>1</v>
      </c>
      <c r="AH1416">
        <v>1</v>
      </c>
      <c r="AI1416">
        <v>1</v>
      </c>
      <c r="AJ1416">
        <v>1</v>
      </c>
      <c r="AK1416">
        <v>1</v>
      </c>
      <c r="AL1416">
        <v>0</v>
      </c>
      <c r="AM1416" s="49" t="s">
        <v>120</v>
      </c>
      <c r="AN1416" s="49" t="s">
        <v>5</v>
      </c>
      <c r="AO1416" s="49" t="s">
        <v>9</v>
      </c>
      <c r="AP1416" s="49" t="s">
        <v>494</v>
      </c>
      <c r="AQ1416" s="49" t="s">
        <v>9</v>
      </c>
      <c r="AR1416" s="49" t="s">
        <v>487</v>
      </c>
      <c r="AS1416" s="49" t="s">
        <v>488</v>
      </c>
      <c r="AT1416" s="49" t="s">
        <v>489</v>
      </c>
    </row>
    <row r="1417" spans="1:46" x14ac:dyDescent="0.25">
      <c r="A1417">
        <v>9</v>
      </c>
      <c r="B1417" t="s">
        <v>109</v>
      </c>
      <c r="C1417" t="s">
        <v>109</v>
      </c>
      <c r="D1417" t="s">
        <v>110</v>
      </c>
      <c r="E1417" t="s">
        <v>624</v>
      </c>
      <c r="F1417" t="s">
        <v>625</v>
      </c>
      <c r="G1417">
        <v>1</v>
      </c>
      <c r="H1417">
        <v>1</v>
      </c>
      <c r="I1417">
        <v>1</v>
      </c>
      <c r="J1417">
        <v>1</v>
      </c>
      <c r="K1417">
        <v>1</v>
      </c>
      <c r="L1417">
        <v>1</v>
      </c>
      <c r="M1417">
        <v>1</v>
      </c>
      <c r="N1417">
        <v>1</v>
      </c>
      <c r="O1417">
        <v>1</v>
      </c>
      <c r="P1417">
        <v>1</v>
      </c>
      <c r="Q1417">
        <v>1</v>
      </c>
      <c r="R1417">
        <v>1</v>
      </c>
      <c r="S1417">
        <v>1</v>
      </c>
      <c r="T1417">
        <v>1</v>
      </c>
      <c r="U1417">
        <v>1</v>
      </c>
      <c r="V1417">
        <v>1</v>
      </c>
      <c r="W1417">
        <v>1</v>
      </c>
      <c r="X1417">
        <v>1</v>
      </c>
      <c r="Y1417">
        <v>1</v>
      </c>
      <c r="Z1417">
        <v>1</v>
      </c>
      <c r="AA1417">
        <v>1</v>
      </c>
      <c r="AB1417">
        <v>1</v>
      </c>
      <c r="AC1417">
        <v>1</v>
      </c>
      <c r="AD1417">
        <v>1</v>
      </c>
      <c r="AE1417">
        <v>1</v>
      </c>
      <c r="AF1417">
        <v>1</v>
      </c>
      <c r="AG1417">
        <v>1</v>
      </c>
      <c r="AH1417">
        <v>1</v>
      </c>
      <c r="AI1417">
        <v>1</v>
      </c>
      <c r="AJ1417">
        <v>1</v>
      </c>
      <c r="AK1417">
        <v>1</v>
      </c>
      <c r="AL1417">
        <v>1</v>
      </c>
      <c r="AM1417" s="49" t="s">
        <v>110</v>
      </c>
      <c r="AN1417" s="49" t="s">
        <v>14</v>
      </c>
      <c r="AO1417" s="49" t="s">
        <v>507</v>
      </c>
      <c r="AP1417" s="49" t="s">
        <v>505</v>
      </c>
      <c r="AQ1417" s="49" t="s">
        <v>13</v>
      </c>
      <c r="AR1417" s="49" t="s">
        <v>487</v>
      </c>
      <c r="AS1417" s="49" t="s">
        <v>488</v>
      </c>
      <c r="AT1417" s="49" t="s">
        <v>489</v>
      </c>
    </row>
    <row r="1418" spans="1:46" x14ac:dyDescent="0.25">
      <c r="A1418">
        <v>9</v>
      </c>
      <c r="B1418" t="s">
        <v>113</v>
      </c>
      <c r="C1418" t="s">
        <v>113</v>
      </c>
      <c r="D1418" t="s">
        <v>114</v>
      </c>
      <c r="E1418" t="s">
        <v>624</v>
      </c>
      <c r="F1418" t="s">
        <v>625</v>
      </c>
      <c r="G1418">
        <v>1</v>
      </c>
      <c r="H1418">
        <v>1</v>
      </c>
      <c r="I1418">
        <v>1</v>
      </c>
      <c r="J1418">
        <v>1</v>
      </c>
      <c r="K1418">
        <v>1</v>
      </c>
      <c r="L1418">
        <v>1</v>
      </c>
      <c r="M1418">
        <v>1</v>
      </c>
      <c r="N1418">
        <v>1</v>
      </c>
      <c r="O1418">
        <v>1</v>
      </c>
      <c r="P1418">
        <v>1</v>
      </c>
      <c r="Q1418">
        <v>1</v>
      </c>
      <c r="R1418">
        <v>1</v>
      </c>
      <c r="S1418">
        <v>1</v>
      </c>
      <c r="T1418">
        <v>1</v>
      </c>
      <c r="U1418">
        <v>1</v>
      </c>
      <c r="V1418">
        <v>1</v>
      </c>
      <c r="W1418">
        <v>1</v>
      </c>
      <c r="X1418">
        <v>1</v>
      </c>
      <c r="Y1418">
        <v>1</v>
      </c>
      <c r="Z1418">
        <v>1</v>
      </c>
      <c r="AA1418">
        <v>1</v>
      </c>
      <c r="AB1418">
        <v>1</v>
      </c>
      <c r="AC1418">
        <v>1</v>
      </c>
      <c r="AD1418">
        <v>1</v>
      </c>
      <c r="AE1418">
        <v>1</v>
      </c>
      <c r="AF1418">
        <v>1</v>
      </c>
      <c r="AG1418">
        <v>1</v>
      </c>
      <c r="AH1418">
        <v>1</v>
      </c>
      <c r="AI1418">
        <v>1</v>
      </c>
      <c r="AJ1418">
        <v>1</v>
      </c>
      <c r="AK1418">
        <v>1</v>
      </c>
      <c r="AL1418">
        <v>1</v>
      </c>
      <c r="AM1418" s="49" t="s">
        <v>114</v>
      </c>
      <c r="AN1418" s="49" t="s">
        <v>14</v>
      </c>
      <c r="AO1418" s="49" t="s">
        <v>506</v>
      </c>
      <c r="AP1418" s="49" t="s">
        <v>505</v>
      </c>
      <c r="AQ1418" s="49" t="s">
        <v>10</v>
      </c>
      <c r="AR1418" s="49" t="s">
        <v>495</v>
      </c>
      <c r="AS1418" s="49" t="s">
        <v>488</v>
      </c>
      <c r="AT1418" s="49" t="s">
        <v>489</v>
      </c>
    </row>
    <row r="1419" spans="1:46" x14ac:dyDescent="0.25">
      <c r="A1419">
        <v>9</v>
      </c>
      <c r="B1419" t="s">
        <v>493</v>
      </c>
      <c r="C1419" t="s">
        <v>542</v>
      </c>
      <c r="D1419" t="s">
        <v>543</v>
      </c>
      <c r="E1419" t="s">
        <v>624</v>
      </c>
      <c r="F1419" t="s">
        <v>625</v>
      </c>
      <c r="G1419">
        <v>1</v>
      </c>
      <c r="H1419">
        <v>1</v>
      </c>
      <c r="I1419">
        <v>1</v>
      </c>
      <c r="J1419">
        <v>1</v>
      </c>
      <c r="K1419">
        <v>1</v>
      </c>
      <c r="L1419">
        <v>1</v>
      </c>
      <c r="M1419">
        <v>1</v>
      </c>
      <c r="N1419">
        <v>1</v>
      </c>
      <c r="O1419">
        <v>1</v>
      </c>
      <c r="P1419">
        <v>1</v>
      </c>
      <c r="Q1419">
        <v>1</v>
      </c>
      <c r="R1419">
        <v>1</v>
      </c>
      <c r="S1419">
        <v>1</v>
      </c>
      <c r="T1419">
        <v>1</v>
      </c>
      <c r="U1419">
        <v>1</v>
      </c>
      <c r="V1419">
        <v>1</v>
      </c>
      <c r="W1419">
        <v>1</v>
      </c>
      <c r="X1419">
        <v>1</v>
      </c>
      <c r="Y1419">
        <v>1</v>
      </c>
      <c r="Z1419">
        <v>1</v>
      </c>
      <c r="AA1419">
        <v>1</v>
      </c>
      <c r="AB1419">
        <v>1</v>
      </c>
      <c r="AC1419">
        <v>1</v>
      </c>
      <c r="AD1419">
        <v>1</v>
      </c>
      <c r="AE1419">
        <v>1</v>
      </c>
      <c r="AF1419">
        <v>1</v>
      </c>
      <c r="AG1419">
        <v>1</v>
      </c>
      <c r="AH1419">
        <v>1</v>
      </c>
      <c r="AI1419">
        <v>1</v>
      </c>
      <c r="AJ1419">
        <v>1</v>
      </c>
      <c r="AK1419">
        <v>1</v>
      </c>
      <c r="AL1419">
        <v>0</v>
      </c>
      <c r="AM1419" s="49" t="e">
        <v>#N/A</v>
      </c>
      <c r="AN1419" s="49" t="e">
        <v>#N/A</v>
      </c>
      <c r="AO1419" s="49" t="e">
        <v>#N/A</v>
      </c>
      <c r="AP1419" s="49" t="e">
        <v>#N/A</v>
      </c>
      <c r="AQ1419" s="49" t="e">
        <v>#N/A</v>
      </c>
      <c r="AR1419" s="49" t="e">
        <v>#N/A</v>
      </c>
      <c r="AS1419" s="49" t="e">
        <v>#N/A</v>
      </c>
      <c r="AT1419" s="49" t="e">
        <v>#N/A</v>
      </c>
    </row>
    <row r="1420" spans="1:46" x14ac:dyDescent="0.25">
      <c r="A1420">
        <v>9</v>
      </c>
      <c r="B1420" t="s">
        <v>544</v>
      </c>
      <c r="C1420" t="s">
        <v>544</v>
      </c>
      <c r="D1420" t="s">
        <v>545</v>
      </c>
      <c r="E1420" t="s">
        <v>624</v>
      </c>
      <c r="F1420" t="s">
        <v>625</v>
      </c>
      <c r="G1420">
        <v>1</v>
      </c>
      <c r="H1420">
        <v>1</v>
      </c>
      <c r="I1420">
        <v>1</v>
      </c>
      <c r="J1420">
        <v>1</v>
      </c>
      <c r="K1420">
        <v>1</v>
      </c>
      <c r="L1420">
        <v>1</v>
      </c>
      <c r="M1420">
        <v>1</v>
      </c>
      <c r="N1420">
        <v>1</v>
      </c>
      <c r="O1420">
        <v>1</v>
      </c>
      <c r="P1420">
        <v>1</v>
      </c>
      <c r="Q1420">
        <v>1</v>
      </c>
      <c r="R1420">
        <v>1</v>
      </c>
      <c r="S1420">
        <v>1</v>
      </c>
      <c r="T1420">
        <v>1</v>
      </c>
      <c r="U1420">
        <v>1</v>
      </c>
      <c r="V1420">
        <v>1</v>
      </c>
      <c r="W1420">
        <v>1</v>
      </c>
      <c r="X1420">
        <v>1</v>
      </c>
      <c r="Y1420">
        <v>1</v>
      </c>
      <c r="Z1420">
        <v>1</v>
      </c>
      <c r="AA1420">
        <v>1</v>
      </c>
      <c r="AB1420">
        <v>1</v>
      </c>
      <c r="AC1420">
        <v>1</v>
      </c>
      <c r="AD1420">
        <v>1</v>
      </c>
      <c r="AE1420">
        <v>1</v>
      </c>
      <c r="AF1420">
        <v>1</v>
      </c>
      <c r="AG1420">
        <v>1</v>
      </c>
      <c r="AH1420">
        <v>1</v>
      </c>
      <c r="AI1420">
        <v>1</v>
      </c>
      <c r="AJ1420">
        <v>1</v>
      </c>
      <c r="AK1420">
        <v>1</v>
      </c>
      <c r="AL1420">
        <v>0</v>
      </c>
      <c r="AM1420" s="49" t="e">
        <v>#N/A</v>
      </c>
      <c r="AN1420" s="49" t="e">
        <v>#N/A</v>
      </c>
      <c r="AO1420" s="49" t="e">
        <v>#N/A</v>
      </c>
      <c r="AP1420" s="49" t="e">
        <v>#N/A</v>
      </c>
      <c r="AQ1420" s="49" t="e">
        <v>#N/A</v>
      </c>
      <c r="AR1420" s="49" t="e">
        <v>#N/A</v>
      </c>
      <c r="AS1420" s="49" t="e">
        <v>#N/A</v>
      </c>
      <c r="AT1420" s="49" t="e">
        <v>#N/A</v>
      </c>
    </row>
    <row r="1421" spans="1:46" x14ac:dyDescent="0.25">
      <c r="A1421">
        <v>9</v>
      </c>
      <c r="B1421" t="s">
        <v>124</v>
      </c>
      <c r="C1421" t="s">
        <v>124</v>
      </c>
      <c r="D1421" t="s">
        <v>125</v>
      </c>
      <c r="E1421" t="s">
        <v>624</v>
      </c>
      <c r="F1421" t="s">
        <v>625</v>
      </c>
      <c r="G1421">
        <v>1</v>
      </c>
      <c r="H1421">
        <v>1</v>
      </c>
      <c r="I1421">
        <v>1</v>
      </c>
      <c r="J1421">
        <v>1</v>
      </c>
      <c r="K1421">
        <v>1</v>
      </c>
      <c r="L1421">
        <v>1</v>
      </c>
      <c r="M1421">
        <v>1</v>
      </c>
      <c r="N1421">
        <v>1</v>
      </c>
      <c r="O1421">
        <v>1</v>
      </c>
      <c r="P1421">
        <v>1</v>
      </c>
      <c r="Q1421">
        <v>1</v>
      </c>
      <c r="R1421">
        <v>1</v>
      </c>
      <c r="S1421">
        <v>1</v>
      </c>
      <c r="T1421">
        <v>1</v>
      </c>
      <c r="U1421">
        <v>1</v>
      </c>
      <c r="V1421">
        <v>1</v>
      </c>
      <c r="W1421">
        <v>1</v>
      </c>
      <c r="X1421">
        <v>1</v>
      </c>
      <c r="Y1421">
        <v>1</v>
      </c>
      <c r="Z1421">
        <v>1</v>
      </c>
      <c r="AA1421">
        <v>1</v>
      </c>
      <c r="AB1421">
        <v>1</v>
      </c>
      <c r="AC1421">
        <v>1</v>
      </c>
      <c r="AD1421">
        <v>1</v>
      </c>
      <c r="AE1421">
        <v>1</v>
      </c>
      <c r="AF1421">
        <v>1</v>
      </c>
      <c r="AG1421">
        <v>1</v>
      </c>
      <c r="AH1421">
        <v>1</v>
      </c>
      <c r="AI1421">
        <v>1</v>
      </c>
      <c r="AJ1421">
        <v>1</v>
      </c>
      <c r="AK1421">
        <v>1</v>
      </c>
      <c r="AL1421">
        <v>1</v>
      </c>
      <c r="AM1421" s="49" t="s">
        <v>125</v>
      </c>
      <c r="AN1421" s="49" t="s">
        <v>14</v>
      </c>
      <c r="AO1421" s="49" t="s">
        <v>506</v>
      </c>
      <c r="AP1421" s="49" t="s">
        <v>501</v>
      </c>
      <c r="AQ1421" s="49" t="s">
        <v>10</v>
      </c>
      <c r="AR1421" s="49" t="s">
        <v>487</v>
      </c>
      <c r="AS1421" s="49" t="s">
        <v>488</v>
      </c>
      <c r="AT1421" s="49" t="s">
        <v>489</v>
      </c>
    </row>
    <row r="1422" spans="1:46" x14ac:dyDescent="0.25">
      <c r="A1422">
        <v>9</v>
      </c>
      <c r="B1422" t="s">
        <v>130</v>
      </c>
      <c r="C1422" t="s">
        <v>130</v>
      </c>
      <c r="D1422" t="s">
        <v>131</v>
      </c>
      <c r="E1422" t="s">
        <v>624</v>
      </c>
      <c r="F1422" t="s">
        <v>625</v>
      </c>
      <c r="G1422">
        <v>1</v>
      </c>
      <c r="H1422">
        <v>1</v>
      </c>
      <c r="I1422">
        <v>1</v>
      </c>
      <c r="J1422">
        <v>1</v>
      </c>
      <c r="K1422">
        <v>1</v>
      </c>
      <c r="L1422">
        <v>1</v>
      </c>
      <c r="M1422">
        <v>1</v>
      </c>
      <c r="N1422">
        <v>1</v>
      </c>
      <c r="O1422">
        <v>1</v>
      </c>
      <c r="P1422">
        <v>1</v>
      </c>
      <c r="Q1422">
        <v>1</v>
      </c>
      <c r="R1422">
        <v>1</v>
      </c>
      <c r="S1422">
        <v>1</v>
      </c>
      <c r="T1422">
        <v>1</v>
      </c>
      <c r="U1422">
        <v>1</v>
      </c>
      <c r="V1422">
        <v>1</v>
      </c>
      <c r="W1422">
        <v>1</v>
      </c>
      <c r="X1422">
        <v>1</v>
      </c>
      <c r="Y1422">
        <v>1</v>
      </c>
      <c r="Z1422">
        <v>1</v>
      </c>
      <c r="AA1422">
        <v>1</v>
      </c>
      <c r="AB1422">
        <v>1</v>
      </c>
      <c r="AC1422">
        <v>1</v>
      </c>
      <c r="AD1422">
        <v>1</v>
      </c>
      <c r="AE1422">
        <v>1</v>
      </c>
      <c r="AF1422">
        <v>1</v>
      </c>
      <c r="AG1422">
        <v>1</v>
      </c>
      <c r="AH1422">
        <v>1</v>
      </c>
      <c r="AI1422">
        <v>1</v>
      </c>
      <c r="AJ1422">
        <v>1</v>
      </c>
      <c r="AK1422">
        <v>1</v>
      </c>
      <c r="AL1422">
        <v>1</v>
      </c>
      <c r="AM1422" s="49" t="s">
        <v>131</v>
      </c>
      <c r="AN1422" s="49" t="s">
        <v>14</v>
      </c>
      <c r="AO1422" s="49" t="s">
        <v>507</v>
      </c>
      <c r="AP1422" s="49" t="s">
        <v>501</v>
      </c>
      <c r="AQ1422" s="49" t="s">
        <v>10</v>
      </c>
      <c r="AR1422" s="49" t="s">
        <v>487</v>
      </c>
      <c r="AS1422" s="49" t="s">
        <v>488</v>
      </c>
      <c r="AT1422" s="49" t="s">
        <v>489</v>
      </c>
    </row>
    <row r="1423" spans="1:46" x14ac:dyDescent="0.25">
      <c r="A1423">
        <v>9</v>
      </c>
      <c r="B1423" t="s">
        <v>117</v>
      </c>
      <c r="C1423" t="s">
        <v>117</v>
      </c>
      <c r="D1423" t="s">
        <v>546</v>
      </c>
      <c r="E1423" t="s">
        <v>624</v>
      </c>
      <c r="F1423" t="s">
        <v>625</v>
      </c>
      <c r="G1423">
        <v>1</v>
      </c>
      <c r="H1423">
        <v>1</v>
      </c>
      <c r="I1423">
        <v>1</v>
      </c>
      <c r="J1423">
        <v>1</v>
      </c>
      <c r="K1423">
        <v>1</v>
      </c>
      <c r="L1423">
        <v>1</v>
      </c>
      <c r="M1423">
        <v>1</v>
      </c>
      <c r="N1423">
        <v>1</v>
      </c>
      <c r="O1423">
        <v>1</v>
      </c>
      <c r="P1423">
        <v>1</v>
      </c>
      <c r="Q1423">
        <v>1</v>
      </c>
      <c r="R1423">
        <v>1</v>
      </c>
      <c r="S1423">
        <v>1</v>
      </c>
      <c r="T1423">
        <v>1</v>
      </c>
      <c r="U1423">
        <v>1</v>
      </c>
      <c r="V1423">
        <v>1</v>
      </c>
      <c r="W1423">
        <v>1</v>
      </c>
      <c r="X1423">
        <v>1</v>
      </c>
      <c r="Y1423">
        <v>1</v>
      </c>
      <c r="Z1423">
        <v>1</v>
      </c>
      <c r="AA1423">
        <v>1</v>
      </c>
      <c r="AB1423">
        <v>1</v>
      </c>
      <c r="AC1423">
        <v>1</v>
      </c>
      <c r="AD1423">
        <v>1</v>
      </c>
      <c r="AE1423">
        <v>1</v>
      </c>
      <c r="AF1423">
        <v>1</v>
      </c>
      <c r="AG1423">
        <v>1</v>
      </c>
      <c r="AH1423">
        <v>1</v>
      </c>
      <c r="AI1423">
        <v>1</v>
      </c>
      <c r="AJ1423">
        <v>1</v>
      </c>
      <c r="AK1423">
        <v>1</v>
      </c>
      <c r="AL1423">
        <v>0</v>
      </c>
      <c r="AM1423" s="49" t="s">
        <v>118</v>
      </c>
      <c r="AN1423" s="49" t="s">
        <v>8</v>
      </c>
      <c r="AO1423" s="49" t="s">
        <v>9</v>
      </c>
      <c r="AP1423" s="49" t="s">
        <v>494</v>
      </c>
      <c r="AQ1423" s="49" t="s">
        <v>9</v>
      </c>
      <c r="AR1423" s="49" t="s">
        <v>487</v>
      </c>
      <c r="AS1423" s="49" t="s">
        <v>488</v>
      </c>
      <c r="AT1423" s="49" t="s">
        <v>489</v>
      </c>
    </row>
    <row r="1424" spans="1:46" x14ac:dyDescent="0.25">
      <c r="A1424">
        <v>9</v>
      </c>
      <c r="B1424" t="s">
        <v>192</v>
      </c>
      <c r="C1424" t="s">
        <v>192</v>
      </c>
      <c r="D1424" t="s">
        <v>193</v>
      </c>
      <c r="E1424" t="s">
        <v>624</v>
      </c>
      <c r="F1424" t="s">
        <v>625</v>
      </c>
      <c r="G1424">
        <v>1</v>
      </c>
      <c r="H1424">
        <v>1</v>
      </c>
      <c r="I1424">
        <v>1</v>
      </c>
      <c r="J1424">
        <v>1</v>
      </c>
      <c r="K1424">
        <v>1</v>
      </c>
      <c r="L1424">
        <v>1</v>
      </c>
      <c r="M1424">
        <v>1</v>
      </c>
      <c r="N1424">
        <v>1</v>
      </c>
      <c r="O1424">
        <v>1</v>
      </c>
      <c r="P1424">
        <v>1</v>
      </c>
      <c r="Q1424">
        <v>1</v>
      </c>
      <c r="R1424">
        <v>1</v>
      </c>
      <c r="S1424">
        <v>1</v>
      </c>
      <c r="T1424">
        <v>1</v>
      </c>
      <c r="U1424">
        <v>1</v>
      </c>
      <c r="V1424">
        <v>1</v>
      </c>
      <c r="W1424">
        <v>1</v>
      </c>
      <c r="X1424">
        <v>1</v>
      </c>
      <c r="Y1424">
        <v>1</v>
      </c>
      <c r="Z1424">
        <v>1</v>
      </c>
      <c r="AA1424">
        <v>1</v>
      </c>
      <c r="AB1424">
        <v>1</v>
      </c>
      <c r="AC1424">
        <v>1</v>
      </c>
      <c r="AD1424">
        <v>1</v>
      </c>
      <c r="AE1424">
        <v>1</v>
      </c>
      <c r="AF1424">
        <v>1</v>
      </c>
      <c r="AG1424">
        <v>1</v>
      </c>
      <c r="AH1424">
        <v>1</v>
      </c>
      <c r="AI1424">
        <v>1</v>
      </c>
      <c r="AJ1424">
        <v>1</v>
      </c>
      <c r="AK1424">
        <v>1</v>
      </c>
      <c r="AL1424">
        <v>1</v>
      </c>
      <c r="AM1424" s="49" t="s">
        <v>193</v>
      </c>
      <c r="AN1424" s="49" t="s">
        <v>14</v>
      </c>
      <c r="AO1424" s="49" t="s">
        <v>500</v>
      </c>
      <c r="AP1424" s="49" t="s">
        <v>505</v>
      </c>
      <c r="AQ1424" s="49" t="s">
        <v>13</v>
      </c>
      <c r="AR1424" s="49" t="s">
        <v>487</v>
      </c>
      <c r="AS1424" s="49" t="s">
        <v>488</v>
      </c>
      <c r="AT1424" s="49" t="s">
        <v>489</v>
      </c>
    </row>
    <row r="1425" spans="1:46" x14ac:dyDescent="0.25">
      <c r="A1425">
        <v>9</v>
      </c>
      <c r="B1425" t="s">
        <v>132</v>
      </c>
      <c r="C1425" t="s">
        <v>132</v>
      </c>
      <c r="D1425" t="s">
        <v>133</v>
      </c>
      <c r="E1425" t="s">
        <v>624</v>
      </c>
      <c r="F1425" t="s">
        <v>625</v>
      </c>
      <c r="G1425">
        <v>1</v>
      </c>
      <c r="H1425">
        <v>1</v>
      </c>
      <c r="I1425">
        <v>1</v>
      </c>
      <c r="J1425">
        <v>1</v>
      </c>
      <c r="K1425">
        <v>1</v>
      </c>
      <c r="L1425">
        <v>1</v>
      </c>
      <c r="M1425">
        <v>1</v>
      </c>
      <c r="N1425">
        <v>1</v>
      </c>
      <c r="O1425">
        <v>1</v>
      </c>
      <c r="P1425">
        <v>1</v>
      </c>
      <c r="Q1425">
        <v>1</v>
      </c>
      <c r="R1425">
        <v>1</v>
      </c>
      <c r="S1425">
        <v>1</v>
      </c>
      <c r="T1425">
        <v>1</v>
      </c>
      <c r="U1425">
        <v>1</v>
      </c>
      <c r="V1425">
        <v>1</v>
      </c>
      <c r="W1425">
        <v>1</v>
      </c>
      <c r="X1425">
        <v>1</v>
      </c>
      <c r="Y1425">
        <v>1</v>
      </c>
      <c r="Z1425">
        <v>1</v>
      </c>
      <c r="AA1425">
        <v>1</v>
      </c>
      <c r="AB1425">
        <v>1</v>
      </c>
      <c r="AC1425">
        <v>1</v>
      </c>
      <c r="AD1425">
        <v>1</v>
      </c>
      <c r="AE1425">
        <v>1</v>
      </c>
      <c r="AF1425">
        <v>1</v>
      </c>
      <c r="AG1425">
        <v>1</v>
      </c>
      <c r="AH1425">
        <v>1</v>
      </c>
      <c r="AI1425">
        <v>1</v>
      </c>
      <c r="AJ1425">
        <v>1</v>
      </c>
      <c r="AK1425">
        <v>1</v>
      </c>
      <c r="AL1425">
        <v>0</v>
      </c>
      <c r="AM1425" s="49" t="s">
        <v>133</v>
      </c>
      <c r="AN1425" s="49" t="s">
        <v>14</v>
      </c>
      <c r="AO1425" s="49" t="s">
        <v>507</v>
      </c>
      <c r="AP1425" s="49" t="s">
        <v>501</v>
      </c>
      <c r="AQ1425" s="49" t="s">
        <v>10</v>
      </c>
      <c r="AR1425" s="49" t="s">
        <v>487</v>
      </c>
      <c r="AS1425" s="49" t="s">
        <v>488</v>
      </c>
      <c r="AT1425" s="49" t="s">
        <v>489</v>
      </c>
    </row>
    <row r="1426" spans="1:46" x14ac:dyDescent="0.25">
      <c r="A1426">
        <v>9</v>
      </c>
      <c r="B1426" t="s">
        <v>134</v>
      </c>
      <c r="C1426" t="s">
        <v>134</v>
      </c>
      <c r="D1426" t="s">
        <v>135</v>
      </c>
      <c r="E1426" t="s">
        <v>624</v>
      </c>
      <c r="F1426" t="s">
        <v>625</v>
      </c>
      <c r="G1426">
        <v>1</v>
      </c>
      <c r="H1426">
        <v>1</v>
      </c>
      <c r="I1426">
        <v>1</v>
      </c>
      <c r="J1426">
        <v>1</v>
      </c>
      <c r="K1426">
        <v>1</v>
      </c>
      <c r="L1426">
        <v>1</v>
      </c>
      <c r="M1426">
        <v>1</v>
      </c>
      <c r="N1426">
        <v>1</v>
      </c>
      <c r="O1426">
        <v>1</v>
      </c>
      <c r="P1426">
        <v>1</v>
      </c>
      <c r="Q1426">
        <v>1</v>
      </c>
      <c r="R1426">
        <v>1</v>
      </c>
      <c r="S1426">
        <v>1</v>
      </c>
      <c r="T1426">
        <v>1</v>
      </c>
      <c r="U1426">
        <v>1</v>
      </c>
      <c r="V1426">
        <v>1</v>
      </c>
      <c r="W1426">
        <v>1</v>
      </c>
      <c r="X1426">
        <v>1</v>
      </c>
      <c r="Y1426">
        <v>1</v>
      </c>
      <c r="Z1426">
        <v>1</v>
      </c>
      <c r="AA1426">
        <v>1</v>
      </c>
      <c r="AB1426">
        <v>1</v>
      </c>
      <c r="AC1426">
        <v>1</v>
      </c>
      <c r="AD1426">
        <v>1</v>
      </c>
      <c r="AE1426">
        <v>1</v>
      </c>
      <c r="AF1426">
        <v>1</v>
      </c>
      <c r="AG1426">
        <v>1</v>
      </c>
      <c r="AH1426">
        <v>1</v>
      </c>
      <c r="AI1426">
        <v>1</v>
      </c>
      <c r="AJ1426">
        <v>1</v>
      </c>
      <c r="AK1426">
        <v>1</v>
      </c>
      <c r="AL1426">
        <v>1</v>
      </c>
      <c r="AM1426" s="49" t="s">
        <v>135</v>
      </c>
      <c r="AN1426" s="49" t="s">
        <v>14</v>
      </c>
      <c r="AO1426" s="49" t="s">
        <v>500</v>
      </c>
      <c r="AP1426" s="49" t="s">
        <v>505</v>
      </c>
      <c r="AQ1426" s="49" t="s">
        <v>13</v>
      </c>
      <c r="AR1426" s="49" t="s">
        <v>487</v>
      </c>
      <c r="AS1426" s="49" t="s">
        <v>488</v>
      </c>
      <c r="AT1426" s="49" t="s">
        <v>489</v>
      </c>
    </row>
    <row r="1427" spans="1:46" x14ac:dyDescent="0.25">
      <c r="A1427">
        <v>9</v>
      </c>
      <c r="B1427" t="s">
        <v>136</v>
      </c>
      <c r="C1427" t="s">
        <v>136</v>
      </c>
      <c r="D1427" t="s">
        <v>137</v>
      </c>
      <c r="E1427" t="s">
        <v>624</v>
      </c>
      <c r="F1427" t="s">
        <v>625</v>
      </c>
      <c r="G1427">
        <v>1</v>
      </c>
      <c r="H1427">
        <v>1</v>
      </c>
      <c r="I1427">
        <v>1</v>
      </c>
      <c r="J1427">
        <v>1</v>
      </c>
      <c r="K1427">
        <v>1</v>
      </c>
      <c r="L1427">
        <v>1</v>
      </c>
      <c r="M1427">
        <v>1</v>
      </c>
      <c r="N1427">
        <v>1</v>
      </c>
      <c r="O1427">
        <v>1</v>
      </c>
      <c r="P1427">
        <v>1</v>
      </c>
      <c r="Q1427">
        <v>1</v>
      </c>
      <c r="R1427">
        <v>1</v>
      </c>
      <c r="S1427">
        <v>1</v>
      </c>
      <c r="T1427">
        <v>1</v>
      </c>
      <c r="U1427">
        <v>1</v>
      </c>
      <c r="V1427">
        <v>1</v>
      </c>
      <c r="W1427">
        <v>1</v>
      </c>
      <c r="X1427">
        <v>1</v>
      </c>
      <c r="Y1427">
        <v>1</v>
      </c>
      <c r="Z1427">
        <v>1</v>
      </c>
      <c r="AA1427">
        <v>1</v>
      </c>
      <c r="AB1427">
        <v>1</v>
      </c>
      <c r="AC1427">
        <v>1</v>
      </c>
      <c r="AD1427">
        <v>1</v>
      </c>
      <c r="AE1427">
        <v>1</v>
      </c>
      <c r="AF1427">
        <v>1</v>
      </c>
      <c r="AG1427">
        <v>1</v>
      </c>
      <c r="AH1427">
        <v>1</v>
      </c>
      <c r="AI1427">
        <v>1</v>
      </c>
      <c r="AJ1427">
        <v>1</v>
      </c>
      <c r="AK1427">
        <v>1</v>
      </c>
      <c r="AL1427">
        <v>1</v>
      </c>
      <c r="AM1427" s="49" t="s">
        <v>137</v>
      </c>
      <c r="AN1427" s="49" t="s">
        <v>14</v>
      </c>
      <c r="AO1427" s="49" t="s">
        <v>500</v>
      </c>
      <c r="AP1427" s="49" t="s">
        <v>505</v>
      </c>
      <c r="AQ1427" s="49" t="s">
        <v>13</v>
      </c>
      <c r="AR1427" s="49" t="s">
        <v>487</v>
      </c>
      <c r="AS1427" s="49" t="s">
        <v>488</v>
      </c>
      <c r="AT1427" s="49" t="s">
        <v>489</v>
      </c>
    </row>
    <row r="1428" spans="1:46" x14ac:dyDescent="0.25">
      <c r="A1428">
        <v>9</v>
      </c>
      <c r="B1428" t="s">
        <v>315</v>
      </c>
      <c r="C1428" t="s">
        <v>315</v>
      </c>
      <c r="D1428" t="s">
        <v>547</v>
      </c>
      <c r="E1428" t="s">
        <v>624</v>
      </c>
      <c r="F1428" t="s">
        <v>625</v>
      </c>
      <c r="G1428">
        <v>1</v>
      </c>
      <c r="H1428">
        <v>1</v>
      </c>
      <c r="I1428">
        <v>1</v>
      </c>
      <c r="J1428">
        <v>1</v>
      </c>
      <c r="K1428">
        <v>1</v>
      </c>
      <c r="L1428">
        <v>1</v>
      </c>
      <c r="M1428">
        <v>1</v>
      </c>
      <c r="N1428">
        <v>1</v>
      </c>
      <c r="O1428">
        <v>1</v>
      </c>
      <c r="P1428">
        <v>1</v>
      </c>
      <c r="Q1428">
        <v>1</v>
      </c>
      <c r="R1428">
        <v>1</v>
      </c>
      <c r="S1428">
        <v>1</v>
      </c>
      <c r="T1428">
        <v>1</v>
      </c>
      <c r="U1428">
        <v>1</v>
      </c>
      <c r="V1428">
        <v>1</v>
      </c>
      <c r="W1428">
        <v>1</v>
      </c>
      <c r="X1428">
        <v>1</v>
      </c>
      <c r="Y1428">
        <v>1</v>
      </c>
      <c r="Z1428">
        <v>1</v>
      </c>
      <c r="AA1428">
        <v>1</v>
      </c>
      <c r="AB1428">
        <v>1</v>
      </c>
      <c r="AC1428">
        <v>1</v>
      </c>
      <c r="AD1428">
        <v>1</v>
      </c>
      <c r="AE1428">
        <v>1</v>
      </c>
      <c r="AF1428">
        <v>1</v>
      </c>
      <c r="AG1428">
        <v>1</v>
      </c>
      <c r="AH1428">
        <v>1</v>
      </c>
      <c r="AI1428">
        <v>1</v>
      </c>
      <c r="AJ1428">
        <v>1</v>
      </c>
      <c r="AK1428">
        <v>1</v>
      </c>
      <c r="AL1428">
        <v>0</v>
      </c>
      <c r="AM1428" s="49" t="s">
        <v>316</v>
      </c>
      <c r="AN1428" s="49" t="s">
        <v>14</v>
      </c>
      <c r="AO1428" s="49" t="s">
        <v>485</v>
      </c>
      <c r="AP1428" s="49" t="s">
        <v>486</v>
      </c>
      <c r="AQ1428" s="49" t="s">
        <v>11</v>
      </c>
      <c r="AR1428" s="49" t="s">
        <v>487</v>
      </c>
      <c r="AS1428" s="49" t="s">
        <v>488</v>
      </c>
      <c r="AT1428" s="49" t="s">
        <v>489</v>
      </c>
    </row>
    <row r="1429" spans="1:46" x14ac:dyDescent="0.25">
      <c r="A1429">
        <v>9</v>
      </c>
      <c r="B1429" t="s">
        <v>121</v>
      </c>
      <c r="C1429" t="s">
        <v>121</v>
      </c>
      <c r="D1429" t="s">
        <v>548</v>
      </c>
      <c r="E1429" t="s">
        <v>624</v>
      </c>
      <c r="F1429" t="s">
        <v>625</v>
      </c>
      <c r="G1429">
        <v>1</v>
      </c>
      <c r="H1429">
        <v>1</v>
      </c>
      <c r="I1429">
        <v>1</v>
      </c>
      <c r="J1429">
        <v>1</v>
      </c>
      <c r="K1429">
        <v>1</v>
      </c>
      <c r="L1429">
        <v>1</v>
      </c>
      <c r="M1429">
        <v>1</v>
      </c>
      <c r="N1429">
        <v>1</v>
      </c>
      <c r="O1429">
        <v>1</v>
      </c>
      <c r="P1429">
        <v>1</v>
      </c>
      <c r="Q1429">
        <v>1</v>
      </c>
      <c r="R1429">
        <v>1</v>
      </c>
      <c r="S1429">
        <v>1</v>
      </c>
      <c r="T1429">
        <v>1</v>
      </c>
      <c r="U1429">
        <v>1</v>
      </c>
      <c r="V1429">
        <v>1</v>
      </c>
      <c r="W1429">
        <v>1</v>
      </c>
      <c r="X1429">
        <v>1</v>
      </c>
      <c r="Y1429">
        <v>1</v>
      </c>
      <c r="Z1429">
        <v>1</v>
      </c>
      <c r="AA1429">
        <v>1</v>
      </c>
      <c r="AB1429">
        <v>1</v>
      </c>
      <c r="AC1429">
        <v>1</v>
      </c>
      <c r="AD1429">
        <v>1</v>
      </c>
      <c r="AE1429">
        <v>1</v>
      </c>
      <c r="AF1429">
        <v>1</v>
      </c>
      <c r="AG1429">
        <v>1</v>
      </c>
      <c r="AH1429">
        <v>1</v>
      </c>
      <c r="AI1429">
        <v>1</v>
      </c>
      <c r="AJ1429">
        <v>1</v>
      </c>
      <c r="AK1429">
        <v>1</v>
      </c>
      <c r="AL1429">
        <v>0</v>
      </c>
      <c r="AM1429" s="49" t="s">
        <v>122</v>
      </c>
      <c r="AN1429" s="49" t="s">
        <v>5</v>
      </c>
      <c r="AO1429" s="49" t="s">
        <v>9</v>
      </c>
      <c r="AP1429" s="49" t="s">
        <v>486</v>
      </c>
      <c r="AQ1429" s="49" t="s">
        <v>9</v>
      </c>
      <c r="AR1429" s="49" t="s">
        <v>495</v>
      </c>
      <c r="AS1429" s="49" t="s">
        <v>488</v>
      </c>
      <c r="AT1429" s="49" t="s">
        <v>489</v>
      </c>
    </row>
    <row r="1430" spans="1:46" x14ac:dyDescent="0.25">
      <c r="A1430">
        <v>9</v>
      </c>
      <c r="B1430" t="s">
        <v>144</v>
      </c>
      <c r="C1430" t="s">
        <v>144</v>
      </c>
      <c r="D1430" t="s">
        <v>145</v>
      </c>
      <c r="E1430" t="s">
        <v>624</v>
      </c>
      <c r="F1430" t="s">
        <v>625</v>
      </c>
      <c r="G1430">
        <v>1</v>
      </c>
      <c r="H1430">
        <v>1</v>
      </c>
      <c r="I1430">
        <v>1</v>
      </c>
      <c r="J1430">
        <v>1</v>
      </c>
      <c r="K1430">
        <v>1</v>
      </c>
      <c r="L1430">
        <v>1</v>
      </c>
      <c r="M1430">
        <v>1</v>
      </c>
      <c r="N1430">
        <v>1</v>
      </c>
      <c r="O1430">
        <v>1</v>
      </c>
      <c r="P1430">
        <v>1</v>
      </c>
      <c r="Q1430">
        <v>1</v>
      </c>
      <c r="R1430">
        <v>1</v>
      </c>
      <c r="S1430">
        <v>1</v>
      </c>
      <c r="T1430">
        <v>1</v>
      </c>
      <c r="U1430">
        <v>1</v>
      </c>
      <c r="V1430">
        <v>1</v>
      </c>
      <c r="W1430">
        <v>1</v>
      </c>
      <c r="X1430">
        <v>1</v>
      </c>
      <c r="Y1430">
        <v>1</v>
      </c>
      <c r="Z1430">
        <v>1</v>
      </c>
      <c r="AA1430">
        <v>1</v>
      </c>
      <c r="AB1430">
        <v>1</v>
      </c>
      <c r="AC1430">
        <v>1</v>
      </c>
      <c r="AD1430">
        <v>1</v>
      </c>
      <c r="AE1430">
        <v>1</v>
      </c>
      <c r="AF1430">
        <v>1</v>
      </c>
      <c r="AG1430">
        <v>1</v>
      </c>
      <c r="AH1430">
        <v>1</v>
      </c>
      <c r="AI1430">
        <v>1</v>
      </c>
      <c r="AJ1430">
        <v>1</v>
      </c>
      <c r="AK1430">
        <v>1</v>
      </c>
      <c r="AL1430">
        <v>1</v>
      </c>
      <c r="AM1430" s="49" t="s">
        <v>145</v>
      </c>
      <c r="AN1430" s="49" t="s">
        <v>14</v>
      </c>
      <c r="AO1430" s="49" t="s">
        <v>500</v>
      </c>
      <c r="AP1430" s="49" t="s">
        <v>505</v>
      </c>
      <c r="AQ1430" s="49" t="s">
        <v>13</v>
      </c>
      <c r="AR1430" s="49" t="s">
        <v>487</v>
      </c>
      <c r="AS1430" s="49" t="s">
        <v>488</v>
      </c>
      <c r="AT1430" s="49" t="s">
        <v>489</v>
      </c>
    </row>
    <row r="1431" spans="1:46" x14ac:dyDescent="0.25">
      <c r="A1431">
        <v>9</v>
      </c>
      <c r="B1431" t="s">
        <v>146</v>
      </c>
      <c r="C1431" t="s">
        <v>146</v>
      </c>
      <c r="D1431" t="s">
        <v>147</v>
      </c>
      <c r="E1431" t="s">
        <v>624</v>
      </c>
      <c r="F1431" t="s">
        <v>625</v>
      </c>
      <c r="G1431">
        <v>1</v>
      </c>
      <c r="H1431">
        <v>1</v>
      </c>
      <c r="I1431">
        <v>1</v>
      </c>
      <c r="J1431">
        <v>1</v>
      </c>
      <c r="K1431">
        <v>1</v>
      </c>
      <c r="L1431">
        <v>1</v>
      </c>
      <c r="M1431">
        <v>1</v>
      </c>
      <c r="N1431">
        <v>1</v>
      </c>
      <c r="O1431">
        <v>1</v>
      </c>
      <c r="P1431">
        <v>1</v>
      </c>
      <c r="Q1431">
        <v>1</v>
      </c>
      <c r="R1431">
        <v>1</v>
      </c>
      <c r="S1431">
        <v>1</v>
      </c>
      <c r="T1431">
        <v>1</v>
      </c>
      <c r="U1431">
        <v>1</v>
      </c>
      <c r="V1431">
        <v>1</v>
      </c>
      <c r="W1431">
        <v>1</v>
      </c>
      <c r="X1431">
        <v>1</v>
      </c>
      <c r="Y1431">
        <v>1</v>
      </c>
      <c r="Z1431">
        <v>1</v>
      </c>
      <c r="AA1431">
        <v>1</v>
      </c>
      <c r="AB1431">
        <v>1</v>
      </c>
      <c r="AC1431">
        <v>1</v>
      </c>
      <c r="AD1431">
        <v>1</v>
      </c>
      <c r="AE1431">
        <v>1</v>
      </c>
      <c r="AF1431">
        <v>1</v>
      </c>
      <c r="AG1431">
        <v>1</v>
      </c>
      <c r="AH1431">
        <v>1</v>
      </c>
      <c r="AI1431">
        <v>1</v>
      </c>
      <c r="AJ1431">
        <v>1</v>
      </c>
      <c r="AK1431">
        <v>1</v>
      </c>
      <c r="AL1431">
        <v>0</v>
      </c>
      <c r="AM1431" s="49" t="s">
        <v>147</v>
      </c>
      <c r="AN1431" s="49" t="s">
        <v>14</v>
      </c>
      <c r="AO1431" s="49" t="s">
        <v>507</v>
      </c>
      <c r="AP1431" s="49" t="s">
        <v>501</v>
      </c>
      <c r="AQ1431" s="49" t="s">
        <v>10</v>
      </c>
      <c r="AR1431" s="49" t="s">
        <v>487</v>
      </c>
      <c r="AS1431" s="49" t="s">
        <v>488</v>
      </c>
      <c r="AT1431" s="49" t="s">
        <v>489</v>
      </c>
    </row>
    <row r="1432" spans="1:46" x14ac:dyDescent="0.25">
      <c r="A1432">
        <v>9</v>
      </c>
      <c r="B1432" t="s">
        <v>149</v>
      </c>
      <c r="C1432" t="s">
        <v>149</v>
      </c>
      <c r="D1432" t="s">
        <v>412</v>
      </c>
      <c r="E1432" t="s">
        <v>624</v>
      </c>
      <c r="F1432" t="s">
        <v>625</v>
      </c>
      <c r="G1432">
        <v>1</v>
      </c>
      <c r="H1432">
        <v>1</v>
      </c>
      <c r="I1432">
        <v>1</v>
      </c>
      <c r="J1432">
        <v>1</v>
      </c>
      <c r="K1432">
        <v>1</v>
      </c>
      <c r="L1432">
        <v>1</v>
      </c>
      <c r="M1432">
        <v>1</v>
      </c>
      <c r="N1432">
        <v>1</v>
      </c>
      <c r="O1432">
        <v>1</v>
      </c>
      <c r="P1432">
        <v>1</v>
      </c>
      <c r="Q1432">
        <v>1</v>
      </c>
      <c r="R1432">
        <v>1</v>
      </c>
      <c r="S1432">
        <v>1</v>
      </c>
      <c r="T1432">
        <v>1</v>
      </c>
      <c r="U1432">
        <v>1</v>
      </c>
      <c r="V1432">
        <v>1</v>
      </c>
      <c r="W1432">
        <v>1</v>
      </c>
      <c r="X1432">
        <v>1</v>
      </c>
      <c r="Y1432">
        <v>1</v>
      </c>
      <c r="Z1432">
        <v>1</v>
      </c>
      <c r="AA1432">
        <v>1</v>
      </c>
      <c r="AB1432">
        <v>1</v>
      </c>
      <c r="AC1432">
        <v>1</v>
      </c>
      <c r="AD1432">
        <v>1</v>
      </c>
      <c r="AE1432">
        <v>1</v>
      </c>
      <c r="AF1432">
        <v>1</v>
      </c>
      <c r="AG1432">
        <v>1</v>
      </c>
      <c r="AH1432">
        <v>1</v>
      </c>
      <c r="AI1432">
        <v>1</v>
      </c>
      <c r="AJ1432">
        <v>1</v>
      </c>
      <c r="AK1432">
        <v>1</v>
      </c>
      <c r="AL1432">
        <v>0</v>
      </c>
      <c r="AM1432" s="49" t="s">
        <v>412</v>
      </c>
      <c r="AN1432" s="49" t="s">
        <v>14</v>
      </c>
      <c r="AO1432" s="49" t="s">
        <v>506</v>
      </c>
      <c r="AP1432" s="49" t="s">
        <v>501</v>
      </c>
      <c r="AQ1432" s="49" t="s">
        <v>10</v>
      </c>
      <c r="AR1432" s="49" t="s">
        <v>487</v>
      </c>
      <c r="AS1432" s="49" t="s">
        <v>496</v>
      </c>
      <c r="AT1432" s="49" t="s">
        <v>497</v>
      </c>
    </row>
    <row r="1433" spans="1:46" x14ac:dyDescent="0.25">
      <c r="A1433">
        <v>9</v>
      </c>
      <c r="B1433" t="s">
        <v>150</v>
      </c>
      <c r="C1433" t="s">
        <v>150</v>
      </c>
      <c r="D1433" t="s">
        <v>151</v>
      </c>
      <c r="E1433" t="s">
        <v>624</v>
      </c>
      <c r="F1433" t="s">
        <v>625</v>
      </c>
      <c r="G1433">
        <v>1</v>
      </c>
      <c r="H1433">
        <v>1</v>
      </c>
      <c r="I1433">
        <v>1</v>
      </c>
      <c r="J1433">
        <v>1</v>
      </c>
      <c r="K1433">
        <v>1</v>
      </c>
      <c r="L1433">
        <v>1</v>
      </c>
      <c r="M1433">
        <v>1</v>
      </c>
      <c r="N1433">
        <v>1</v>
      </c>
      <c r="O1433">
        <v>1</v>
      </c>
      <c r="P1433">
        <v>1</v>
      </c>
      <c r="Q1433">
        <v>1</v>
      </c>
      <c r="R1433">
        <v>1</v>
      </c>
      <c r="S1433">
        <v>1</v>
      </c>
      <c r="T1433">
        <v>1</v>
      </c>
      <c r="U1433">
        <v>1</v>
      </c>
      <c r="V1433">
        <v>1</v>
      </c>
      <c r="W1433">
        <v>1</v>
      </c>
      <c r="X1433">
        <v>1</v>
      </c>
      <c r="Y1433">
        <v>1</v>
      </c>
      <c r="Z1433">
        <v>1</v>
      </c>
      <c r="AA1433">
        <v>1</v>
      </c>
      <c r="AB1433">
        <v>1</v>
      </c>
      <c r="AC1433">
        <v>1</v>
      </c>
      <c r="AD1433">
        <v>1</v>
      </c>
      <c r="AE1433">
        <v>1</v>
      </c>
      <c r="AF1433">
        <v>1</v>
      </c>
      <c r="AG1433">
        <v>1</v>
      </c>
      <c r="AH1433">
        <v>1</v>
      </c>
      <c r="AI1433">
        <v>1</v>
      </c>
      <c r="AJ1433">
        <v>1</v>
      </c>
      <c r="AK1433">
        <v>1</v>
      </c>
      <c r="AL1433">
        <v>0</v>
      </c>
      <c r="AM1433" s="49" t="s">
        <v>151</v>
      </c>
      <c r="AN1433" s="49" t="s">
        <v>7</v>
      </c>
      <c r="AO1433" s="49" t="s">
        <v>9</v>
      </c>
      <c r="AP1433" s="49" t="s">
        <v>494</v>
      </c>
      <c r="AQ1433" s="49" t="s">
        <v>9</v>
      </c>
      <c r="AR1433" s="49" t="s">
        <v>487</v>
      </c>
      <c r="AS1433" s="49" t="s">
        <v>488</v>
      </c>
      <c r="AT1433" s="49" t="s">
        <v>489</v>
      </c>
    </row>
    <row r="1434" spans="1:46" x14ac:dyDescent="0.25">
      <c r="A1434">
        <v>9</v>
      </c>
      <c r="B1434" t="s">
        <v>338</v>
      </c>
      <c r="C1434" t="s">
        <v>338</v>
      </c>
      <c r="D1434" t="s">
        <v>339</v>
      </c>
      <c r="E1434" t="s">
        <v>624</v>
      </c>
      <c r="F1434" t="s">
        <v>625</v>
      </c>
      <c r="G1434">
        <v>1</v>
      </c>
      <c r="H1434">
        <v>1</v>
      </c>
      <c r="I1434">
        <v>1</v>
      </c>
      <c r="J1434">
        <v>1</v>
      </c>
      <c r="K1434">
        <v>1</v>
      </c>
      <c r="L1434">
        <v>1</v>
      </c>
      <c r="M1434">
        <v>1</v>
      </c>
      <c r="N1434">
        <v>1</v>
      </c>
      <c r="O1434">
        <v>1</v>
      </c>
      <c r="P1434">
        <v>1</v>
      </c>
      <c r="Q1434">
        <v>1</v>
      </c>
      <c r="R1434">
        <v>1</v>
      </c>
      <c r="S1434">
        <v>1</v>
      </c>
      <c r="T1434">
        <v>1</v>
      </c>
      <c r="U1434">
        <v>1</v>
      </c>
      <c r="V1434">
        <v>1</v>
      </c>
      <c r="W1434">
        <v>1</v>
      </c>
      <c r="X1434">
        <v>1</v>
      </c>
      <c r="Y1434">
        <v>1</v>
      </c>
      <c r="Z1434">
        <v>1</v>
      </c>
      <c r="AA1434">
        <v>1</v>
      </c>
      <c r="AB1434">
        <v>1</v>
      </c>
      <c r="AC1434">
        <v>1</v>
      </c>
      <c r="AD1434">
        <v>1</v>
      </c>
      <c r="AE1434">
        <v>1</v>
      </c>
      <c r="AF1434">
        <v>1</v>
      </c>
      <c r="AG1434">
        <v>1</v>
      </c>
      <c r="AH1434">
        <v>1</v>
      </c>
      <c r="AI1434">
        <v>1</v>
      </c>
      <c r="AJ1434">
        <v>1</v>
      </c>
      <c r="AK1434">
        <v>1</v>
      </c>
      <c r="AL1434">
        <v>0</v>
      </c>
      <c r="AM1434" s="49" t="s">
        <v>339</v>
      </c>
      <c r="AN1434" s="49" t="s">
        <v>14</v>
      </c>
      <c r="AO1434" s="49" t="s">
        <v>507</v>
      </c>
      <c r="AP1434" s="49" t="s">
        <v>494</v>
      </c>
      <c r="AQ1434" s="49" t="s">
        <v>10</v>
      </c>
      <c r="AR1434" s="49" t="s">
        <v>487</v>
      </c>
      <c r="AS1434" s="49" t="s">
        <v>488</v>
      </c>
      <c r="AT1434" s="49" t="s">
        <v>489</v>
      </c>
    </row>
    <row r="1435" spans="1:46" x14ac:dyDescent="0.25">
      <c r="A1435">
        <v>9</v>
      </c>
      <c r="B1435" t="s">
        <v>181</v>
      </c>
      <c r="C1435" t="s">
        <v>181</v>
      </c>
      <c r="D1435" t="s">
        <v>414</v>
      </c>
      <c r="E1435" t="s">
        <v>624</v>
      </c>
      <c r="F1435" t="s">
        <v>625</v>
      </c>
      <c r="G1435">
        <v>1</v>
      </c>
      <c r="H1435">
        <v>1</v>
      </c>
      <c r="I1435">
        <v>1</v>
      </c>
      <c r="J1435">
        <v>1</v>
      </c>
      <c r="K1435">
        <v>1</v>
      </c>
      <c r="L1435">
        <v>1</v>
      </c>
      <c r="M1435">
        <v>1</v>
      </c>
      <c r="N1435">
        <v>1</v>
      </c>
      <c r="O1435">
        <v>1</v>
      </c>
      <c r="P1435">
        <v>1</v>
      </c>
      <c r="Q1435">
        <v>1</v>
      </c>
      <c r="R1435">
        <v>1</v>
      </c>
      <c r="S1435">
        <v>1</v>
      </c>
      <c r="T1435">
        <v>1</v>
      </c>
      <c r="U1435">
        <v>1</v>
      </c>
      <c r="V1435">
        <v>1</v>
      </c>
      <c r="W1435">
        <v>1</v>
      </c>
      <c r="X1435">
        <v>1</v>
      </c>
      <c r="Y1435">
        <v>1</v>
      </c>
      <c r="Z1435">
        <v>1</v>
      </c>
      <c r="AA1435">
        <v>1</v>
      </c>
      <c r="AB1435">
        <v>1</v>
      </c>
      <c r="AC1435">
        <v>1</v>
      </c>
      <c r="AD1435">
        <v>1</v>
      </c>
      <c r="AE1435">
        <v>1</v>
      </c>
      <c r="AF1435">
        <v>1</v>
      </c>
      <c r="AG1435">
        <v>1</v>
      </c>
      <c r="AH1435">
        <v>1</v>
      </c>
      <c r="AI1435">
        <v>1</v>
      </c>
      <c r="AJ1435">
        <v>1</v>
      </c>
      <c r="AK1435">
        <v>1</v>
      </c>
      <c r="AL1435">
        <v>0</v>
      </c>
      <c r="AM1435" s="49" t="s">
        <v>414</v>
      </c>
      <c r="AN1435" s="49" t="s">
        <v>5</v>
      </c>
      <c r="AO1435" s="49" t="s">
        <v>9</v>
      </c>
      <c r="AP1435" s="49" t="s">
        <v>501</v>
      </c>
      <c r="AQ1435" s="49" t="s">
        <v>9</v>
      </c>
      <c r="AR1435" s="49" t="s">
        <v>495</v>
      </c>
      <c r="AS1435" s="49" t="s">
        <v>496</v>
      </c>
      <c r="AT1435" s="49" t="s">
        <v>497</v>
      </c>
    </row>
    <row r="1436" spans="1:46" x14ac:dyDescent="0.25">
      <c r="A1436">
        <v>9</v>
      </c>
      <c r="B1436" t="s">
        <v>152</v>
      </c>
      <c r="C1436" t="s">
        <v>152</v>
      </c>
      <c r="D1436" t="s">
        <v>153</v>
      </c>
      <c r="E1436" t="s">
        <v>624</v>
      </c>
      <c r="F1436" t="s">
        <v>625</v>
      </c>
      <c r="G1436">
        <v>0</v>
      </c>
      <c r="H1436">
        <v>0</v>
      </c>
      <c r="I1436">
        <v>1</v>
      </c>
      <c r="J1436">
        <v>1</v>
      </c>
      <c r="K1436">
        <v>1</v>
      </c>
      <c r="L1436">
        <v>1</v>
      </c>
      <c r="M1436">
        <v>1</v>
      </c>
      <c r="N1436">
        <v>1</v>
      </c>
      <c r="O1436">
        <v>1</v>
      </c>
      <c r="P1436">
        <v>1</v>
      </c>
      <c r="Q1436">
        <v>1</v>
      </c>
      <c r="R1436">
        <v>1</v>
      </c>
      <c r="S1436">
        <v>1</v>
      </c>
      <c r="T1436">
        <v>1</v>
      </c>
      <c r="U1436">
        <v>1</v>
      </c>
      <c r="V1436">
        <v>1</v>
      </c>
      <c r="W1436">
        <v>1</v>
      </c>
      <c r="X1436">
        <v>1</v>
      </c>
      <c r="Y1436">
        <v>1</v>
      </c>
      <c r="Z1436">
        <v>1</v>
      </c>
      <c r="AA1436">
        <v>1</v>
      </c>
      <c r="AB1436">
        <v>1</v>
      </c>
      <c r="AC1436">
        <v>1</v>
      </c>
      <c r="AD1436">
        <v>1</v>
      </c>
      <c r="AE1436">
        <v>1</v>
      </c>
      <c r="AF1436">
        <v>1</v>
      </c>
      <c r="AG1436">
        <v>1</v>
      </c>
      <c r="AH1436">
        <v>1</v>
      </c>
      <c r="AI1436">
        <v>1</v>
      </c>
      <c r="AJ1436">
        <v>1</v>
      </c>
      <c r="AK1436">
        <v>1</v>
      </c>
      <c r="AL1436">
        <v>0</v>
      </c>
      <c r="AM1436" s="49" t="s">
        <v>153</v>
      </c>
      <c r="AN1436" s="49" t="s">
        <v>6</v>
      </c>
      <c r="AO1436" s="49" t="s">
        <v>9</v>
      </c>
      <c r="AP1436" s="49" t="s">
        <v>486</v>
      </c>
      <c r="AQ1436" s="49" t="s">
        <v>9</v>
      </c>
      <c r="AR1436" s="49" t="s">
        <v>487</v>
      </c>
      <c r="AS1436" s="49" t="s">
        <v>488</v>
      </c>
      <c r="AT1436" s="49" t="s">
        <v>489</v>
      </c>
    </row>
    <row r="1437" spans="1:46" x14ac:dyDescent="0.25">
      <c r="A1437">
        <v>9</v>
      </c>
      <c r="B1437" t="s">
        <v>156</v>
      </c>
      <c r="C1437" t="s">
        <v>156</v>
      </c>
      <c r="D1437" t="s">
        <v>157</v>
      </c>
      <c r="E1437" t="s">
        <v>624</v>
      </c>
      <c r="F1437" t="s">
        <v>625</v>
      </c>
      <c r="G1437">
        <v>1</v>
      </c>
      <c r="H1437">
        <v>1</v>
      </c>
      <c r="I1437">
        <v>1</v>
      </c>
      <c r="J1437">
        <v>1</v>
      </c>
      <c r="K1437">
        <v>1</v>
      </c>
      <c r="L1437">
        <v>1</v>
      </c>
      <c r="M1437">
        <v>1</v>
      </c>
      <c r="N1437">
        <v>1</v>
      </c>
      <c r="O1437">
        <v>1</v>
      </c>
      <c r="P1437">
        <v>1</v>
      </c>
      <c r="Q1437">
        <v>1</v>
      </c>
      <c r="R1437">
        <v>1</v>
      </c>
      <c r="S1437">
        <v>1</v>
      </c>
      <c r="T1437">
        <v>1</v>
      </c>
      <c r="U1437">
        <v>1</v>
      </c>
      <c r="V1437">
        <v>1</v>
      </c>
      <c r="W1437">
        <v>1</v>
      </c>
      <c r="X1437">
        <v>1</v>
      </c>
      <c r="Y1437">
        <v>1</v>
      </c>
      <c r="Z1437">
        <v>1</v>
      </c>
      <c r="AA1437">
        <v>1</v>
      </c>
      <c r="AB1437">
        <v>1</v>
      </c>
      <c r="AC1437">
        <v>1</v>
      </c>
      <c r="AD1437">
        <v>1</v>
      </c>
      <c r="AE1437">
        <v>1</v>
      </c>
      <c r="AF1437">
        <v>1</v>
      </c>
      <c r="AG1437">
        <v>1</v>
      </c>
      <c r="AH1437">
        <v>1</v>
      </c>
      <c r="AI1437">
        <v>1</v>
      </c>
      <c r="AJ1437">
        <v>1</v>
      </c>
      <c r="AK1437">
        <v>1</v>
      </c>
      <c r="AL1437">
        <v>1</v>
      </c>
      <c r="AM1437" s="49" t="s">
        <v>157</v>
      </c>
      <c r="AN1437" s="49" t="s">
        <v>14</v>
      </c>
      <c r="AO1437" s="49" t="s">
        <v>500</v>
      </c>
      <c r="AP1437" s="49" t="s">
        <v>505</v>
      </c>
      <c r="AQ1437" s="49" t="s">
        <v>13</v>
      </c>
      <c r="AR1437" s="49" t="s">
        <v>487</v>
      </c>
      <c r="AS1437" s="49" t="s">
        <v>488</v>
      </c>
      <c r="AT1437" s="49" t="s">
        <v>489</v>
      </c>
    </row>
    <row r="1438" spans="1:46" x14ac:dyDescent="0.25">
      <c r="A1438">
        <v>9</v>
      </c>
      <c r="B1438" t="s">
        <v>158</v>
      </c>
      <c r="C1438" t="s">
        <v>158</v>
      </c>
      <c r="D1438" t="s">
        <v>159</v>
      </c>
      <c r="E1438" t="s">
        <v>624</v>
      </c>
      <c r="F1438" t="s">
        <v>625</v>
      </c>
      <c r="G1438">
        <v>1</v>
      </c>
      <c r="H1438">
        <v>1</v>
      </c>
      <c r="I1438">
        <v>1</v>
      </c>
      <c r="J1438">
        <v>1</v>
      </c>
      <c r="K1438">
        <v>1</v>
      </c>
      <c r="L1438">
        <v>1</v>
      </c>
      <c r="M1438">
        <v>1</v>
      </c>
      <c r="N1438">
        <v>1</v>
      </c>
      <c r="O1438">
        <v>1</v>
      </c>
      <c r="P1438">
        <v>1</v>
      </c>
      <c r="Q1438">
        <v>1</v>
      </c>
      <c r="R1438">
        <v>1</v>
      </c>
      <c r="S1438">
        <v>1</v>
      </c>
      <c r="T1438">
        <v>1</v>
      </c>
      <c r="U1438">
        <v>1</v>
      </c>
      <c r="V1438">
        <v>1</v>
      </c>
      <c r="W1438">
        <v>1</v>
      </c>
      <c r="X1438">
        <v>1</v>
      </c>
      <c r="Y1438">
        <v>1</v>
      </c>
      <c r="Z1438">
        <v>1</v>
      </c>
      <c r="AA1438">
        <v>1</v>
      </c>
      <c r="AB1438">
        <v>1</v>
      </c>
      <c r="AC1438">
        <v>1</v>
      </c>
      <c r="AD1438">
        <v>1</v>
      </c>
      <c r="AE1438">
        <v>1</v>
      </c>
      <c r="AF1438">
        <v>1</v>
      </c>
      <c r="AG1438">
        <v>1</v>
      </c>
      <c r="AH1438">
        <v>1</v>
      </c>
      <c r="AI1438">
        <v>1</v>
      </c>
      <c r="AJ1438">
        <v>1</v>
      </c>
      <c r="AK1438">
        <v>1</v>
      </c>
      <c r="AL1438">
        <v>0</v>
      </c>
      <c r="AM1438" s="49" t="s">
        <v>159</v>
      </c>
      <c r="AN1438" s="49" t="s">
        <v>6</v>
      </c>
      <c r="AO1438" s="49" t="s">
        <v>9</v>
      </c>
      <c r="AP1438" s="49" t="s">
        <v>486</v>
      </c>
      <c r="AQ1438" s="49" t="s">
        <v>9</v>
      </c>
      <c r="AR1438" s="49" t="s">
        <v>487</v>
      </c>
      <c r="AS1438" s="49" t="s">
        <v>488</v>
      </c>
      <c r="AT1438" s="49" t="s">
        <v>489</v>
      </c>
    </row>
    <row r="1439" spans="1:46" x14ac:dyDescent="0.25">
      <c r="A1439">
        <v>9</v>
      </c>
      <c r="B1439" t="s">
        <v>160</v>
      </c>
      <c r="C1439" t="s">
        <v>160</v>
      </c>
      <c r="D1439" t="s">
        <v>161</v>
      </c>
      <c r="E1439" t="s">
        <v>624</v>
      </c>
      <c r="F1439" t="s">
        <v>625</v>
      </c>
      <c r="G1439">
        <v>1</v>
      </c>
      <c r="H1439">
        <v>1</v>
      </c>
      <c r="I1439">
        <v>1</v>
      </c>
      <c r="J1439">
        <v>1</v>
      </c>
      <c r="K1439">
        <v>1</v>
      </c>
      <c r="L1439">
        <v>1</v>
      </c>
      <c r="M1439">
        <v>1</v>
      </c>
      <c r="N1439">
        <v>1</v>
      </c>
      <c r="O1439">
        <v>1</v>
      </c>
      <c r="P1439">
        <v>1</v>
      </c>
      <c r="Q1439">
        <v>1</v>
      </c>
      <c r="R1439">
        <v>1</v>
      </c>
      <c r="S1439">
        <v>1</v>
      </c>
      <c r="T1439">
        <v>1</v>
      </c>
      <c r="U1439">
        <v>1</v>
      </c>
      <c r="V1439">
        <v>1</v>
      </c>
      <c r="W1439">
        <v>1</v>
      </c>
      <c r="X1439">
        <v>1</v>
      </c>
      <c r="Y1439">
        <v>1</v>
      </c>
      <c r="Z1439">
        <v>1</v>
      </c>
      <c r="AA1439">
        <v>1</v>
      </c>
      <c r="AB1439">
        <v>1</v>
      </c>
      <c r="AC1439">
        <v>1</v>
      </c>
      <c r="AD1439">
        <v>1</v>
      </c>
      <c r="AE1439">
        <v>1</v>
      </c>
      <c r="AF1439">
        <v>1</v>
      </c>
      <c r="AG1439">
        <v>1</v>
      </c>
      <c r="AH1439">
        <v>1</v>
      </c>
      <c r="AI1439">
        <v>1</v>
      </c>
      <c r="AJ1439">
        <v>1</v>
      </c>
      <c r="AK1439">
        <v>1</v>
      </c>
      <c r="AL1439">
        <v>1</v>
      </c>
      <c r="AM1439" s="49" t="s">
        <v>161</v>
      </c>
      <c r="AN1439" s="49" t="s">
        <v>14</v>
      </c>
      <c r="AO1439" s="49" t="s">
        <v>500</v>
      </c>
      <c r="AP1439" s="49" t="s">
        <v>505</v>
      </c>
      <c r="AQ1439" s="49" t="s">
        <v>13</v>
      </c>
      <c r="AR1439" s="49" t="s">
        <v>487</v>
      </c>
      <c r="AS1439" s="49" t="s">
        <v>488</v>
      </c>
      <c r="AT1439" s="49" t="s">
        <v>489</v>
      </c>
    </row>
    <row r="1440" spans="1:46" x14ac:dyDescent="0.25">
      <c r="A1440">
        <v>9</v>
      </c>
      <c r="B1440" t="s">
        <v>164</v>
      </c>
      <c r="C1440" t="s">
        <v>164</v>
      </c>
      <c r="D1440" t="s">
        <v>165</v>
      </c>
      <c r="E1440" t="s">
        <v>624</v>
      </c>
      <c r="F1440" t="s">
        <v>625</v>
      </c>
      <c r="G1440">
        <v>1</v>
      </c>
      <c r="H1440">
        <v>1</v>
      </c>
      <c r="I1440">
        <v>1</v>
      </c>
      <c r="J1440">
        <v>1</v>
      </c>
      <c r="K1440">
        <v>1</v>
      </c>
      <c r="L1440">
        <v>1</v>
      </c>
      <c r="M1440">
        <v>1</v>
      </c>
      <c r="N1440">
        <v>1</v>
      </c>
      <c r="O1440">
        <v>1</v>
      </c>
      <c r="P1440">
        <v>1</v>
      </c>
      <c r="Q1440">
        <v>1</v>
      </c>
      <c r="R1440">
        <v>1</v>
      </c>
      <c r="S1440">
        <v>1</v>
      </c>
      <c r="T1440">
        <v>1</v>
      </c>
      <c r="U1440">
        <v>1</v>
      </c>
      <c r="V1440">
        <v>1</v>
      </c>
      <c r="W1440">
        <v>1</v>
      </c>
      <c r="X1440">
        <v>1</v>
      </c>
      <c r="Y1440">
        <v>1</v>
      </c>
      <c r="Z1440">
        <v>1</v>
      </c>
      <c r="AA1440">
        <v>1</v>
      </c>
      <c r="AB1440">
        <v>1</v>
      </c>
      <c r="AC1440">
        <v>1</v>
      </c>
      <c r="AD1440">
        <v>1</v>
      </c>
      <c r="AE1440">
        <v>1</v>
      </c>
      <c r="AF1440">
        <v>1</v>
      </c>
      <c r="AG1440">
        <v>1</v>
      </c>
      <c r="AH1440">
        <v>1</v>
      </c>
      <c r="AI1440">
        <v>1</v>
      </c>
      <c r="AJ1440">
        <v>1</v>
      </c>
      <c r="AK1440">
        <v>1</v>
      </c>
      <c r="AL1440">
        <v>1</v>
      </c>
      <c r="AM1440" s="49" t="s">
        <v>165</v>
      </c>
      <c r="AN1440" s="49" t="s">
        <v>14</v>
      </c>
      <c r="AO1440" s="49" t="s">
        <v>500</v>
      </c>
      <c r="AP1440" s="49" t="s">
        <v>505</v>
      </c>
      <c r="AQ1440" s="49" t="s">
        <v>13</v>
      </c>
      <c r="AR1440" s="49" t="s">
        <v>487</v>
      </c>
      <c r="AS1440" s="49" t="s">
        <v>488</v>
      </c>
      <c r="AT1440" s="49" t="s">
        <v>489</v>
      </c>
    </row>
    <row r="1441" spans="1:46" x14ac:dyDescent="0.25">
      <c r="A1441">
        <v>9</v>
      </c>
      <c r="B1441" t="s">
        <v>168</v>
      </c>
      <c r="C1441" t="s">
        <v>168</v>
      </c>
      <c r="D1441" t="s">
        <v>413</v>
      </c>
      <c r="E1441" t="s">
        <v>624</v>
      </c>
      <c r="F1441" t="s">
        <v>625</v>
      </c>
      <c r="G1441">
        <v>1</v>
      </c>
      <c r="H1441">
        <v>1</v>
      </c>
      <c r="I1441">
        <v>1</v>
      </c>
      <c r="J1441">
        <v>1</v>
      </c>
      <c r="K1441">
        <v>1</v>
      </c>
      <c r="L1441">
        <v>1</v>
      </c>
      <c r="M1441">
        <v>1</v>
      </c>
      <c r="N1441">
        <v>1</v>
      </c>
      <c r="O1441">
        <v>1</v>
      </c>
      <c r="P1441">
        <v>1</v>
      </c>
      <c r="Q1441">
        <v>1</v>
      </c>
      <c r="R1441">
        <v>1</v>
      </c>
      <c r="S1441">
        <v>1</v>
      </c>
      <c r="T1441">
        <v>1</v>
      </c>
      <c r="U1441">
        <v>1</v>
      </c>
      <c r="V1441">
        <v>1</v>
      </c>
      <c r="W1441">
        <v>1</v>
      </c>
      <c r="X1441">
        <v>1</v>
      </c>
      <c r="Y1441">
        <v>1</v>
      </c>
      <c r="Z1441">
        <v>1</v>
      </c>
      <c r="AA1441">
        <v>1</v>
      </c>
      <c r="AB1441">
        <v>1</v>
      </c>
      <c r="AC1441">
        <v>1</v>
      </c>
      <c r="AD1441">
        <v>1</v>
      </c>
      <c r="AE1441">
        <v>1</v>
      </c>
      <c r="AF1441">
        <v>1</v>
      </c>
      <c r="AG1441">
        <v>1</v>
      </c>
      <c r="AH1441">
        <v>1</v>
      </c>
      <c r="AI1441">
        <v>1</v>
      </c>
      <c r="AJ1441">
        <v>1</v>
      </c>
      <c r="AK1441">
        <v>1</v>
      </c>
      <c r="AL1441">
        <v>0</v>
      </c>
      <c r="AM1441" s="49" t="s">
        <v>413</v>
      </c>
      <c r="AN1441" s="49" t="s">
        <v>5</v>
      </c>
      <c r="AO1441" s="49" t="s">
        <v>9</v>
      </c>
      <c r="AP1441" s="49" t="s">
        <v>501</v>
      </c>
      <c r="AQ1441" s="49" t="s">
        <v>9</v>
      </c>
      <c r="AR1441" s="49" t="s">
        <v>495</v>
      </c>
      <c r="AS1441" s="49" t="s">
        <v>496</v>
      </c>
      <c r="AT1441" s="49" t="s">
        <v>497</v>
      </c>
    </row>
    <row r="1442" spans="1:46" x14ac:dyDescent="0.25">
      <c r="A1442">
        <v>9</v>
      </c>
      <c r="B1442" t="s">
        <v>171</v>
      </c>
      <c r="C1442" t="s">
        <v>171</v>
      </c>
      <c r="D1442" t="s">
        <v>172</v>
      </c>
      <c r="E1442" t="s">
        <v>624</v>
      </c>
      <c r="F1442" t="s">
        <v>625</v>
      </c>
      <c r="G1442">
        <v>1</v>
      </c>
      <c r="H1442">
        <v>1</v>
      </c>
      <c r="I1442">
        <v>1</v>
      </c>
      <c r="J1442">
        <v>1</v>
      </c>
      <c r="K1442">
        <v>1</v>
      </c>
      <c r="L1442">
        <v>1</v>
      </c>
      <c r="M1442">
        <v>1</v>
      </c>
      <c r="N1442">
        <v>1</v>
      </c>
      <c r="O1442">
        <v>1</v>
      </c>
      <c r="P1442">
        <v>1</v>
      </c>
      <c r="Q1442">
        <v>1</v>
      </c>
      <c r="R1442">
        <v>1</v>
      </c>
      <c r="S1442">
        <v>1</v>
      </c>
      <c r="T1442">
        <v>1</v>
      </c>
      <c r="U1442">
        <v>1</v>
      </c>
      <c r="V1442">
        <v>1</v>
      </c>
      <c r="W1442">
        <v>1</v>
      </c>
      <c r="X1442">
        <v>1</v>
      </c>
      <c r="Y1442">
        <v>1</v>
      </c>
      <c r="Z1442">
        <v>1</v>
      </c>
      <c r="AA1442">
        <v>1</v>
      </c>
      <c r="AB1442">
        <v>1</v>
      </c>
      <c r="AC1442">
        <v>1</v>
      </c>
      <c r="AD1442">
        <v>1</v>
      </c>
      <c r="AE1442">
        <v>1</v>
      </c>
      <c r="AF1442">
        <v>1</v>
      </c>
      <c r="AG1442">
        <v>1</v>
      </c>
      <c r="AH1442">
        <v>1</v>
      </c>
      <c r="AI1442">
        <v>1</v>
      </c>
      <c r="AJ1442">
        <v>1</v>
      </c>
      <c r="AK1442">
        <v>1</v>
      </c>
      <c r="AL1442">
        <v>1</v>
      </c>
      <c r="AM1442" s="49" t="s">
        <v>172</v>
      </c>
      <c r="AN1442" s="49" t="s">
        <v>14</v>
      </c>
      <c r="AO1442" s="49" t="s">
        <v>500</v>
      </c>
      <c r="AP1442" s="49" t="s">
        <v>501</v>
      </c>
      <c r="AQ1442" s="49" t="s">
        <v>502</v>
      </c>
      <c r="AR1442" s="49" t="s">
        <v>487</v>
      </c>
      <c r="AS1442" s="49" t="s">
        <v>488</v>
      </c>
      <c r="AT1442" s="49" t="s">
        <v>489</v>
      </c>
    </row>
    <row r="1443" spans="1:46" x14ac:dyDescent="0.25">
      <c r="A1443">
        <v>9</v>
      </c>
      <c r="B1443" t="s">
        <v>138</v>
      </c>
      <c r="C1443" t="s">
        <v>138</v>
      </c>
      <c r="D1443" t="s">
        <v>139</v>
      </c>
      <c r="E1443" t="s">
        <v>624</v>
      </c>
      <c r="F1443" t="s">
        <v>625</v>
      </c>
      <c r="G1443">
        <v>1</v>
      </c>
      <c r="H1443">
        <v>1</v>
      </c>
      <c r="I1443">
        <v>1</v>
      </c>
      <c r="J1443">
        <v>1</v>
      </c>
      <c r="K1443">
        <v>1</v>
      </c>
      <c r="L1443">
        <v>1</v>
      </c>
      <c r="M1443">
        <v>1</v>
      </c>
      <c r="N1443">
        <v>1</v>
      </c>
      <c r="O1443">
        <v>1</v>
      </c>
      <c r="P1443">
        <v>1</v>
      </c>
      <c r="Q1443">
        <v>1</v>
      </c>
      <c r="R1443">
        <v>1</v>
      </c>
      <c r="S1443">
        <v>1</v>
      </c>
      <c r="T1443">
        <v>1</v>
      </c>
      <c r="U1443">
        <v>1</v>
      </c>
      <c r="V1443">
        <v>1</v>
      </c>
      <c r="W1443">
        <v>1</v>
      </c>
      <c r="X1443">
        <v>1</v>
      </c>
      <c r="Y1443">
        <v>1</v>
      </c>
      <c r="Z1443">
        <v>1</v>
      </c>
      <c r="AA1443">
        <v>1</v>
      </c>
      <c r="AB1443">
        <v>1</v>
      </c>
      <c r="AC1443">
        <v>1</v>
      </c>
      <c r="AD1443">
        <v>1</v>
      </c>
      <c r="AE1443">
        <v>1</v>
      </c>
      <c r="AF1443">
        <v>1</v>
      </c>
      <c r="AG1443">
        <v>1</v>
      </c>
      <c r="AH1443">
        <v>1</v>
      </c>
      <c r="AI1443">
        <v>1</v>
      </c>
      <c r="AJ1443">
        <v>1</v>
      </c>
      <c r="AK1443">
        <v>1</v>
      </c>
      <c r="AL1443">
        <v>1</v>
      </c>
      <c r="AM1443" s="49" t="s">
        <v>139</v>
      </c>
      <c r="AN1443" s="49" t="s">
        <v>14</v>
      </c>
      <c r="AO1443" s="49" t="s">
        <v>500</v>
      </c>
      <c r="AP1443" s="49" t="s">
        <v>505</v>
      </c>
      <c r="AQ1443" s="49" t="s">
        <v>13</v>
      </c>
      <c r="AR1443" s="49" t="s">
        <v>487</v>
      </c>
      <c r="AS1443" s="49" t="s">
        <v>488</v>
      </c>
      <c r="AT1443" s="49" t="s">
        <v>489</v>
      </c>
    </row>
    <row r="1444" spans="1:46" x14ac:dyDescent="0.25">
      <c r="A1444">
        <v>9</v>
      </c>
      <c r="B1444" t="s">
        <v>173</v>
      </c>
      <c r="C1444" t="s">
        <v>173</v>
      </c>
      <c r="D1444" t="s">
        <v>174</v>
      </c>
      <c r="E1444" t="s">
        <v>624</v>
      </c>
      <c r="F1444" t="s">
        <v>625</v>
      </c>
      <c r="G1444">
        <v>1</v>
      </c>
      <c r="H1444">
        <v>1</v>
      </c>
      <c r="I1444">
        <v>1</v>
      </c>
      <c r="J1444">
        <v>1</v>
      </c>
      <c r="K1444">
        <v>1</v>
      </c>
      <c r="L1444">
        <v>1</v>
      </c>
      <c r="M1444">
        <v>1</v>
      </c>
      <c r="N1444">
        <v>1</v>
      </c>
      <c r="O1444">
        <v>1</v>
      </c>
      <c r="P1444">
        <v>1</v>
      </c>
      <c r="Q1444">
        <v>1</v>
      </c>
      <c r="R1444">
        <v>1</v>
      </c>
      <c r="S1444">
        <v>1</v>
      </c>
      <c r="T1444">
        <v>1</v>
      </c>
      <c r="U1444">
        <v>1</v>
      </c>
      <c r="V1444">
        <v>1</v>
      </c>
      <c r="W1444">
        <v>1</v>
      </c>
      <c r="X1444">
        <v>1</v>
      </c>
      <c r="Y1444">
        <v>1</v>
      </c>
      <c r="Z1444">
        <v>1</v>
      </c>
      <c r="AA1444">
        <v>1</v>
      </c>
      <c r="AB1444">
        <v>1</v>
      </c>
      <c r="AC1444">
        <v>1</v>
      </c>
      <c r="AD1444">
        <v>1</v>
      </c>
      <c r="AE1444">
        <v>1</v>
      </c>
      <c r="AF1444">
        <v>1</v>
      </c>
      <c r="AG1444">
        <v>1</v>
      </c>
      <c r="AH1444">
        <v>1</v>
      </c>
      <c r="AI1444">
        <v>1</v>
      </c>
      <c r="AJ1444">
        <v>1</v>
      </c>
      <c r="AK1444">
        <v>1</v>
      </c>
      <c r="AL1444">
        <v>0</v>
      </c>
      <c r="AM1444" s="49" t="s">
        <v>174</v>
      </c>
      <c r="AN1444" s="49" t="s">
        <v>8</v>
      </c>
      <c r="AO1444" s="49" t="s">
        <v>9</v>
      </c>
      <c r="AP1444" s="49" t="s">
        <v>494</v>
      </c>
      <c r="AQ1444" s="49" t="s">
        <v>9</v>
      </c>
      <c r="AR1444" s="49" t="s">
        <v>495</v>
      </c>
      <c r="AS1444" s="49" t="s">
        <v>488</v>
      </c>
      <c r="AT1444" s="49" t="s">
        <v>489</v>
      </c>
    </row>
    <row r="1445" spans="1:46" x14ac:dyDescent="0.25">
      <c r="A1445">
        <v>9</v>
      </c>
      <c r="B1445" t="s">
        <v>549</v>
      </c>
      <c r="C1445" t="s">
        <v>549</v>
      </c>
      <c r="D1445" t="s">
        <v>550</v>
      </c>
      <c r="E1445" t="s">
        <v>624</v>
      </c>
      <c r="F1445" t="s">
        <v>625</v>
      </c>
      <c r="G1445">
        <v>1</v>
      </c>
      <c r="H1445">
        <v>1</v>
      </c>
      <c r="I1445">
        <v>1</v>
      </c>
      <c r="J1445">
        <v>1</v>
      </c>
      <c r="K1445">
        <v>1</v>
      </c>
      <c r="L1445">
        <v>1</v>
      </c>
      <c r="M1445">
        <v>1</v>
      </c>
      <c r="N1445">
        <v>1</v>
      </c>
      <c r="O1445">
        <v>1</v>
      </c>
      <c r="P1445">
        <v>1</v>
      </c>
      <c r="Q1445">
        <v>1</v>
      </c>
      <c r="R1445">
        <v>1</v>
      </c>
      <c r="S1445">
        <v>1</v>
      </c>
      <c r="T1445">
        <v>1</v>
      </c>
      <c r="U1445">
        <v>1</v>
      </c>
      <c r="V1445">
        <v>1</v>
      </c>
      <c r="W1445">
        <v>1</v>
      </c>
      <c r="X1445">
        <v>1</v>
      </c>
      <c r="Y1445">
        <v>1</v>
      </c>
      <c r="Z1445">
        <v>1</v>
      </c>
      <c r="AA1445">
        <v>1</v>
      </c>
      <c r="AB1445">
        <v>1</v>
      </c>
      <c r="AC1445">
        <v>1</v>
      </c>
      <c r="AD1445">
        <v>1</v>
      </c>
      <c r="AE1445">
        <v>1</v>
      </c>
      <c r="AF1445">
        <v>1</v>
      </c>
      <c r="AG1445">
        <v>1</v>
      </c>
      <c r="AH1445">
        <v>1</v>
      </c>
      <c r="AI1445">
        <v>1</v>
      </c>
      <c r="AJ1445">
        <v>1</v>
      </c>
      <c r="AK1445">
        <v>1</v>
      </c>
      <c r="AL1445">
        <v>0</v>
      </c>
      <c r="AM1445" s="49" t="e">
        <v>#N/A</v>
      </c>
      <c r="AN1445" s="49" t="e">
        <v>#N/A</v>
      </c>
      <c r="AO1445" s="49" t="e">
        <v>#N/A</v>
      </c>
      <c r="AP1445" s="49" t="e">
        <v>#N/A</v>
      </c>
      <c r="AQ1445" s="49" t="e">
        <v>#N/A</v>
      </c>
      <c r="AR1445" s="49" t="e">
        <v>#N/A</v>
      </c>
      <c r="AS1445" s="49" t="e">
        <v>#N/A</v>
      </c>
      <c r="AT1445" s="49" t="e">
        <v>#N/A</v>
      </c>
    </row>
    <row r="1446" spans="1:46" x14ac:dyDescent="0.25">
      <c r="A1446">
        <v>9</v>
      </c>
      <c r="B1446" t="s">
        <v>182</v>
      </c>
      <c r="C1446" t="s">
        <v>182</v>
      </c>
      <c r="D1446" t="s">
        <v>183</v>
      </c>
      <c r="E1446" t="s">
        <v>624</v>
      </c>
      <c r="F1446" t="s">
        <v>625</v>
      </c>
      <c r="G1446">
        <v>1</v>
      </c>
      <c r="H1446">
        <v>1</v>
      </c>
      <c r="I1446">
        <v>1</v>
      </c>
      <c r="J1446">
        <v>1</v>
      </c>
      <c r="K1446">
        <v>1</v>
      </c>
      <c r="L1446">
        <v>1</v>
      </c>
      <c r="M1446">
        <v>1</v>
      </c>
      <c r="N1446">
        <v>1</v>
      </c>
      <c r="O1446">
        <v>1</v>
      </c>
      <c r="P1446">
        <v>1</v>
      </c>
      <c r="Q1446">
        <v>1</v>
      </c>
      <c r="R1446">
        <v>1</v>
      </c>
      <c r="S1446">
        <v>1</v>
      </c>
      <c r="T1446">
        <v>1</v>
      </c>
      <c r="U1446">
        <v>1</v>
      </c>
      <c r="V1446">
        <v>1</v>
      </c>
      <c r="W1446">
        <v>1</v>
      </c>
      <c r="X1446">
        <v>1</v>
      </c>
      <c r="Y1446">
        <v>1</v>
      </c>
      <c r="Z1446">
        <v>1</v>
      </c>
      <c r="AA1446">
        <v>1</v>
      </c>
      <c r="AB1446">
        <v>1</v>
      </c>
      <c r="AC1446">
        <v>1</v>
      </c>
      <c r="AD1446">
        <v>1</v>
      </c>
      <c r="AE1446">
        <v>1</v>
      </c>
      <c r="AF1446">
        <v>1</v>
      </c>
      <c r="AG1446">
        <v>1</v>
      </c>
      <c r="AH1446">
        <v>1</v>
      </c>
      <c r="AI1446">
        <v>1</v>
      </c>
      <c r="AJ1446">
        <v>1</v>
      </c>
      <c r="AK1446">
        <v>1</v>
      </c>
      <c r="AL1446">
        <v>1</v>
      </c>
      <c r="AM1446" s="49" t="s">
        <v>183</v>
      </c>
      <c r="AN1446" s="49" t="s">
        <v>14</v>
      </c>
      <c r="AO1446" s="49" t="s">
        <v>500</v>
      </c>
      <c r="AP1446" s="49" t="s">
        <v>505</v>
      </c>
      <c r="AQ1446" s="49" t="s">
        <v>13</v>
      </c>
      <c r="AR1446" s="49" t="s">
        <v>487</v>
      </c>
      <c r="AS1446" s="49" t="s">
        <v>488</v>
      </c>
      <c r="AT1446" s="49" t="s">
        <v>489</v>
      </c>
    </row>
    <row r="1447" spans="1:46" x14ac:dyDescent="0.25">
      <c r="A1447">
        <v>9</v>
      </c>
      <c r="B1447" t="s">
        <v>186</v>
      </c>
      <c r="C1447" t="s">
        <v>186</v>
      </c>
      <c r="D1447" t="s">
        <v>187</v>
      </c>
      <c r="E1447" t="s">
        <v>624</v>
      </c>
      <c r="F1447" t="s">
        <v>625</v>
      </c>
      <c r="G1447">
        <v>1</v>
      </c>
      <c r="H1447">
        <v>1</v>
      </c>
      <c r="I1447">
        <v>1</v>
      </c>
      <c r="J1447">
        <v>1</v>
      </c>
      <c r="K1447">
        <v>1</v>
      </c>
      <c r="L1447">
        <v>1</v>
      </c>
      <c r="M1447">
        <v>1</v>
      </c>
      <c r="N1447">
        <v>1</v>
      </c>
      <c r="O1447">
        <v>1</v>
      </c>
      <c r="P1447">
        <v>1</v>
      </c>
      <c r="Q1447">
        <v>1</v>
      </c>
      <c r="R1447">
        <v>1</v>
      </c>
      <c r="S1447">
        <v>1</v>
      </c>
      <c r="T1447">
        <v>1</v>
      </c>
      <c r="U1447">
        <v>1</v>
      </c>
      <c r="V1447">
        <v>1</v>
      </c>
      <c r="W1447">
        <v>1</v>
      </c>
      <c r="X1447">
        <v>1</v>
      </c>
      <c r="Y1447">
        <v>1</v>
      </c>
      <c r="Z1447">
        <v>1</v>
      </c>
      <c r="AA1447">
        <v>1</v>
      </c>
      <c r="AB1447">
        <v>1</v>
      </c>
      <c r="AC1447">
        <v>1</v>
      </c>
      <c r="AD1447">
        <v>1</v>
      </c>
      <c r="AE1447">
        <v>1</v>
      </c>
      <c r="AF1447">
        <v>1</v>
      </c>
      <c r="AG1447">
        <v>1</v>
      </c>
      <c r="AH1447">
        <v>1</v>
      </c>
      <c r="AI1447">
        <v>1</v>
      </c>
      <c r="AJ1447">
        <v>1</v>
      </c>
      <c r="AK1447">
        <v>1</v>
      </c>
      <c r="AL1447">
        <v>0</v>
      </c>
      <c r="AM1447" s="49" t="s">
        <v>187</v>
      </c>
      <c r="AN1447" s="49" t="s">
        <v>14</v>
      </c>
      <c r="AO1447" s="49" t="s">
        <v>507</v>
      </c>
      <c r="AP1447" s="49" t="s">
        <v>501</v>
      </c>
      <c r="AQ1447" s="49" t="s">
        <v>10</v>
      </c>
      <c r="AR1447" s="49" t="s">
        <v>487</v>
      </c>
      <c r="AS1447" s="49" t="s">
        <v>488</v>
      </c>
      <c r="AT1447" s="49" t="s">
        <v>489</v>
      </c>
    </row>
    <row r="1448" spans="1:46" x14ac:dyDescent="0.25">
      <c r="A1448">
        <v>9</v>
      </c>
      <c r="B1448" t="s">
        <v>188</v>
      </c>
      <c r="C1448" t="s">
        <v>188</v>
      </c>
      <c r="D1448" t="s">
        <v>189</v>
      </c>
      <c r="E1448" t="s">
        <v>624</v>
      </c>
      <c r="F1448" t="s">
        <v>625</v>
      </c>
      <c r="G1448">
        <v>1</v>
      </c>
      <c r="H1448">
        <v>1</v>
      </c>
      <c r="I1448">
        <v>1</v>
      </c>
      <c r="J1448">
        <v>1</v>
      </c>
      <c r="K1448">
        <v>1</v>
      </c>
      <c r="L1448">
        <v>1</v>
      </c>
      <c r="M1448">
        <v>1</v>
      </c>
      <c r="N1448">
        <v>1</v>
      </c>
      <c r="O1448">
        <v>1</v>
      </c>
      <c r="P1448">
        <v>1</v>
      </c>
      <c r="Q1448">
        <v>1</v>
      </c>
      <c r="R1448">
        <v>1</v>
      </c>
      <c r="S1448">
        <v>1</v>
      </c>
      <c r="T1448">
        <v>1</v>
      </c>
      <c r="U1448">
        <v>1</v>
      </c>
      <c r="V1448">
        <v>1</v>
      </c>
      <c r="W1448">
        <v>1</v>
      </c>
      <c r="X1448">
        <v>1</v>
      </c>
      <c r="Y1448">
        <v>1</v>
      </c>
      <c r="Z1448">
        <v>1</v>
      </c>
      <c r="AA1448">
        <v>1</v>
      </c>
      <c r="AB1448">
        <v>1</v>
      </c>
      <c r="AC1448">
        <v>1</v>
      </c>
      <c r="AD1448">
        <v>1</v>
      </c>
      <c r="AE1448">
        <v>1</v>
      </c>
      <c r="AF1448">
        <v>1</v>
      </c>
      <c r="AG1448">
        <v>1</v>
      </c>
      <c r="AH1448">
        <v>1</v>
      </c>
      <c r="AI1448">
        <v>1</v>
      </c>
      <c r="AJ1448">
        <v>1</v>
      </c>
      <c r="AK1448">
        <v>1</v>
      </c>
      <c r="AL1448">
        <v>0</v>
      </c>
      <c r="AM1448" s="49" t="s">
        <v>189</v>
      </c>
      <c r="AN1448" s="49" t="s">
        <v>14</v>
      </c>
      <c r="AO1448" s="49" t="s">
        <v>506</v>
      </c>
      <c r="AP1448" s="49" t="s">
        <v>501</v>
      </c>
      <c r="AQ1448" s="49" t="s">
        <v>10</v>
      </c>
      <c r="AR1448" s="49" t="s">
        <v>495</v>
      </c>
      <c r="AS1448" s="49" t="s">
        <v>488</v>
      </c>
      <c r="AT1448" s="49" t="s">
        <v>489</v>
      </c>
    </row>
    <row r="1449" spans="1:46" x14ac:dyDescent="0.25">
      <c r="A1449">
        <v>9</v>
      </c>
      <c r="B1449" t="s">
        <v>194</v>
      </c>
      <c r="C1449" t="s">
        <v>194</v>
      </c>
      <c r="D1449" t="s">
        <v>195</v>
      </c>
      <c r="E1449" t="s">
        <v>624</v>
      </c>
      <c r="F1449" t="s">
        <v>625</v>
      </c>
      <c r="G1449">
        <v>1</v>
      </c>
      <c r="H1449">
        <v>1</v>
      </c>
      <c r="I1449">
        <v>1</v>
      </c>
      <c r="J1449">
        <v>1</v>
      </c>
      <c r="K1449">
        <v>1</v>
      </c>
      <c r="L1449">
        <v>1</v>
      </c>
      <c r="M1449">
        <v>1</v>
      </c>
      <c r="N1449">
        <v>1</v>
      </c>
      <c r="O1449">
        <v>1</v>
      </c>
      <c r="P1449">
        <v>1</v>
      </c>
      <c r="Q1449">
        <v>1</v>
      </c>
      <c r="R1449">
        <v>1</v>
      </c>
      <c r="S1449">
        <v>1</v>
      </c>
      <c r="T1449">
        <v>1</v>
      </c>
      <c r="U1449">
        <v>1</v>
      </c>
      <c r="V1449">
        <v>1</v>
      </c>
      <c r="W1449">
        <v>1</v>
      </c>
      <c r="X1449">
        <v>1</v>
      </c>
      <c r="Y1449">
        <v>1</v>
      </c>
      <c r="Z1449">
        <v>1</v>
      </c>
      <c r="AA1449">
        <v>1</v>
      </c>
      <c r="AB1449">
        <v>1</v>
      </c>
      <c r="AC1449">
        <v>1</v>
      </c>
      <c r="AD1449">
        <v>1</v>
      </c>
      <c r="AE1449">
        <v>1</v>
      </c>
      <c r="AF1449">
        <v>1</v>
      </c>
      <c r="AG1449">
        <v>1</v>
      </c>
      <c r="AH1449">
        <v>1</v>
      </c>
      <c r="AI1449">
        <v>1</v>
      </c>
      <c r="AJ1449">
        <v>1</v>
      </c>
      <c r="AK1449">
        <v>1</v>
      </c>
      <c r="AL1449">
        <v>0</v>
      </c>
      <c r="AM1449" s="49" t="s">
        <v>195</v>
      </c>
      <c r="AN1449" s="49" t="s">
        <v>14</v>
      </c>
      <c r="AO1449" s="49" t="s">
        <v>507</v>
      </c>
      <c r="AP1449" s="49" t="s">
        <v>494</v>
      </c>
      <c r="AQ1449" s="49" t="s">
        <v>10</v>
      </c>
      <c r="AR1449" s="49" t="s">
        <v>487</v>
      </c>
      <c r="AS1449" s="49" t="s">
        <v>488</v>
      </c>
      <c r="AT1449" s="49" t="s">
        <v>489</v>
      </c>
    </row>
    <row r="1450" spans="1:46" x14ac:dyDescent="0.25">
      <c r="A1450">
        <v>9</v>
      </c>
      <c r="B1450" t="s">
        <v>190</v>
      </c>
      <c r="C1450" t="s">
        <v>190</v>
      </c>
      <c r="D1450" t="s">
        <v>191</v>
      </c>
      <c r="E1450" t="s">
        <v>624</v>
      </c>
      <c r="F1450" t="s">
        <v>625</v>
      </c>
      <c r="G1450">
        <v>1</v>
      </c>
      <c r="H1450">
        <v>1</v>
      </c>
      <c r="I1450">
        <v>1</v>
      </c>
      <c r="J1450">
        <v>1</v>
      </c>
      <c r="K1450">
        <v>1</v>
      </c>
      <c r="L1450">
        <v>1</v>
      </c>
      <c r="M1450">
        <v>1</v>
      </c>
      <c r="N1450">
        <v>1</v>
      </c>
      <c r="O1450">
        <v>1</v>
      </c>
      <c r="P1450">
        <v>1</v>
      </c>
      <c r="Q1450">
        <v>1</v>
      </c>
      <c r="R1450">
        <v>1</v>
      </c>
      <c r="S1450">
        <v>1</v>
      </c>
      <c r="T1450">
        <v>1</v>
      </c>
      <c r="U1450">
        <v>1</v>
      </c>
      <c r="V1450">
        <v>1</v>
      </c>
      <c r="W1450">
        <v>1</v>
      </c>
      <c r="X1450">
        <v>1</v>
      </c>
      <c r="Y1450">
        <v>1</v>
      </c>
      <c r="Z1450">
        <v>1</v>
      </c>
      <c r="AA1450">
        <v>1</v>
      </c>
      <c r="AB1450">
        <v>1</v>
      </c>
      <c r="AC1450">
        <v>1</v>
      </c>
      <c r="AD1450">
        <v>1</v>
      </c>
      <c r="AE1450">
        <v>1</v>
      </c>
      <c r="AF1450">
        <v>1</v>
      </c>
      <c r="AG1450">
        <v>1</v>
      </c>
      <c r="AH1450">
        <v>1</v>
      </c>
      <c r="AI1450">
        <v>1</v>
      </c>
      <c r="AJ1450">
        <v>1</v>
      </c>
      <c r="AK1450">
        <v>1</v>
      </c>
      <c r="AL1450">
        <v>0</v>
      </c>
      <c r="AM1450" s="49" t="s">
        <v>191</v>
      </c>
      <c r="AN1450" s="49" t="s">
        <v>14</v>
      </c>
      <c r="AO1450" s="49" t="s">
        <v>507</v>
      </c>
      <c r="AP1450" s="49" t="s">
        <v>494</v>
      </c>
      <c r="AQ1450" s="49" t="s">
        <v>10</v>
      </c>
      <c r="AR1450" s="49" t="s">
        <v>487</v>
      </c>
      <c r="AS1450" s="49" t="s">
        <v>488</v>
      </c>
      <c r="AT1450" s="49" t="s">
        <v>489</v>
      </c>
    </row>
    <row r="1451" spans="1:46" x14ac:dyDescent="0.25">
      <c r="A1451">
        <v>9</v>
      </c>
      <c r="B1451" t="s">
        <v>196</v>
      </c>
      <c r="C1451" t="s">
        <v>196</v>
      </c>
      <c r="D1451" t="s">
        <v>197</v>
      </c>
      <c r="E1451" t="s">
        <v>624</v>
      </c>
      <c r="F1451" t="s">
        <v>625</v>
      </c>
      <c r="G1451">
        <v>1</v>
      </c>
      <c r="H1451">
        <v>1</v>
      </c>
      <c r="I1451">
        <v>1</v>
      </c>
      <c r="J1451">
        <v>1</v>
      </c>
      <c r="K1451">
        <v>1</v>
      </c>
      <c r="L1451">
        <v>1</v>
      </c>
      <c r="M1451">
        <v>1</v>
      </c>
      <c r="N1451">
        <v>1</v>
      </c>
      <c r="O1451">
        <v>1</v>
      </c>
      <c r="P1451">
        <v>1</v>
      </c>
      <c r="Q1451">
        <v>1</v>
      </c>
      <c r="R1451">
        <v>1</v>
      </c>
      <c r="S1451">
        <v>1</v>
      </c>
      <c r="T1451">
        <v>1</v>
      </c>
      <c r="U1451">
        <v>1</v>
      </c>
      <c r="V1451">
        <v>1</v>
      </c>
      <c r="W1451">
        <v>1</v>
      </c>
      <c r="X1451">
        <v>1</v>
      </c>
      <c r="Y1451">
        <v>1</v>
      </c>
      <c r="Z1451">
        <v>1</v>
      </c>
      <c r="AA1451">
        <v>1</v>
      </c>
      <c r="AB1451">
        <v>1</v>
      </c>
      <c r="AC1451">
        <v>1</v>
      </c>
      <c r="AD1451">
        <v>1</v>
      </c>
      <c r="AE1451">
        <v>1</v>
      </c>
      <c r="AF1451">
        <v>1</v>
      </c>
      <c r="AG1451">
        <v>1</v>
      </c>
      <c r="AH1451">
        <v>1</v>
      </c>
      <c r="AI1451">
        <v>1</v>
      </c>
      <c r="AJ1451">
        <v>1</v>
      </c>
      <c r="AK1451">
        <v>1</v>
      </c>
      <c r="AL1451">
        <v>1</v>
      </c>
      <c r="AM1451" s="49" t="s">
        <v>197</v>
      </c>
      <c r="AN1451" s="49" t="s">
        <v>14</v>
      </c>
      <c r="AO1451" s="49" t="s">
        <v>500</v>
      </c>
      <c r="AP1451" s="49" t="s">
        <v>505</v>
      </c>
      <c r="AQ1451" s="49" t="s">
        <v>13</v>
      </c>
      <c r="AR1451" s="49" t="s">
        <v>487</v>
      </c>
      <c r="AS1451" s="49" t="s">
        <v>488</v>
      </c>
      <c r="AT1451" s="49" t="s">
        <v>489</v>
      </c>
    </row>
    <row r="1452" spans="1:46" x14ac:dyDescent="0.25">
      <c r="A1452">
        <v>9</v>
      </c>
      <c r="B1452" t="s">
        <v>206</v>
      </c>
      <c r="C1452" t="s">
        <v>206</v>
      </c>
      <c r="D1452" t="s">
        <v>207</v>
      </c>
      <c r="E1452" t="s">
        <v>624</v>
      </c>
      <c r="F1452" t="s">
        <v>625</v>
      </c>
      <c r="G1452">
        <v>1</v>
      </c>
      <c r="H1452">
        <v>1</v>
      </c>
      <c r="I1452">
        <v>1</v>
      </c>
      <c r="J1452">
        <v>1</v>
      </c>
      <c r="K1452">
        <v>1</v>
      </c>
      <c r="L1452">
        <v>1</v>
      </c>
      <c r="M1452">
        <v>1</v>
      </c>
      <c r="N1452">
        <v>1</v>
      </c>
      <c r="O1452">
        <v>1</v>
      </c>
      <c r="P1452">
        <v>1</v>
      </c>
      <c r="Q1452">
        <v>1</v>
      </c>
      <c r="R1452">
        <v>1</v>
      </c>
      <c r="S1452">
        <v>1</v>
      </c>
      <c r="T1452">
        <v>1</v>
      </c>
      <c r="U1452">
        <v>1</v>
      </c>
      <c r="V1452">
        <v>1</v>
      </c>
      <c r="W1452">
        <v>1</v>
      </c>
      <c r="X1452">
        <v>1</v>
      </c>
      <c r="Y1452">
        <v>1</v>
      </c>
      <c r="Z1452">
        <v>1</v>
      </c>
      <c r="AA1452">
        <v>1</v>
      </c>
      <c r="AB1452">
        <v>1</v>
      </c>
      <c r="AC1452">
        <v>1</v>
      </c>
      <c r="AD1452">
        <v>1</v>
      </c>
      <c r="AE1452">
        <v>1</v>
      </c>
      <c r="AF1452">
        <v>1</v>
      </c>
      <c r="AG1452">
        <v>1</v>
      </c>
      <c r="AH1452">
        <v>1</v>
      </c>
      <c r="AI1452">
        <v>1</v>
      </c>
      <c r="AJ1452">
        <v>1</v>
      </c>
      <c r="AK1452">
        <v>1</v>
      </c>
      <c r="AL1452">
        <v>1</v>
      </c>
      <c r="AM1452" s="49" t="s">
        <v>207</v>
      </c>
      <c r="AN1452" s="49" t="s">
        <v>14</v>
      </c>
      <c r="AO1452" s="49" t="s">
        <v>500</v>
      </c>
      <c r="AP1452" s="49" t="s">
        <v>505</v>
      </c>
      <c r="AQ1452" s="49" t="s">
        <v>13</v>
      </c>
      <c r="AR1452" s="49" t="s">
        <v>487</v>
      </c>
      <c r="AS1452" s="49" t="s">
        <v>488</v>
      </c>
      <c r="AT1452" s="49" t="s">
        <v>489</v>
      </c>
    </row>
    <row r="1453" spans="1:46" x14ac:dyDescent="0.25">
      <c r="A1453">
        <v>9</v>
      </c>
      <c r="B1453" t="s">
        <v>493</v>
      </c>
      <c r="C1453" t="s">
        <v>551</v>
      </c>
      <c r="D1453" t="s">
        <v>552</v>
      </c>
      <c r="E1453" t="s">
        <v>624</v>
      </c>
      <c r="F1453" t="s">
        <v>625</v>
      </c>
      <c r="G1453">
        <v>1</v>
      </c>
      <c r="H1453">
        <v>1</v>
      </c>
      <c r="I1453">
        <v>1</v>
      </c>
      <c r="J1453">
        <v>1</v>
      </c>
      <c r="K1453">
        <v>1</v>
      </c>
      <c r="L1453">
        <v>1</v>
      </c>
      <c r="M1453">
        <v>1</v>
      </c>
      <c r="N1453">
        <v>1</v>
      </c>
      <c r="O1453">
        <v>1</v>
      </c>
      <c r="P1453">
        <v>1</v>
      </c>
      <c r="Q1453">
        <v>1</v>
      </c>
      <c r="R1453">
        <v>1</v>
      </c>
      <c r="S1453">
        <v>1</v>
      </c>
      <c r="T1453">
        <v>1</v>
      </c>
      <c r="U1453">
        <v>1</v>
      </c>
      <c r="V1453">
        <v>1</v>
      </c>
      <c r="W1453">
        <v>1</v>
      </c>
      <c r="X1453">
        <v>1</v>
      </c>
      <c r="Y1453">
        <v>1</v>
      </c>
      <c r="Z1453">
        <v>1</v>
      </c>
      <c r="AA1453">
        <v>1</v>
      </c>
      <c r="AB1453">
        <v>1</v>
      </c>
      <c r="AC1453">
        <v>1</v>
      </c>
      <c r="AD1453">
        <v>1</v>
      </c>
      <c r="AE1453">
        <v>1</v>
      </c>
      <c r="AF1453">
        <v>1</v>
      </c>
      <c r="AG1453">
        <v>1</v>
      </c>
      <c r="AH1453">
        <v>1</v>
      </c>
      <c r="AI1453">
        <v>1</v>
      </c>
      <c r="AJ1453">
        <v>1</v>
      </c>
      <c r="AK1453">
        <v>1</v>
      </c>
      <c r="AL1453">
        <v>1</v>
      </c>
      <c r="AM1453" s="49" t="e">
        <v>#N/A</v>
      </c>
      <c r="AN1453" s="49" t="e">
        <v>#N/A</v>
      </c>
      <c r="AO1453" s="49" t="e">
        <v>#N/A</v>
      </c>
      <c r="AP1453" s="49" t="e">
        <v>#N/A</v>
      </c>
      <c r="AQ1453" s="49" t="e">
        <v>#N/A</v>
      </c>
      <c r="AR1453" s="49" t="e">
        <v>#N/A</v>
      </c>
      <c r="AS1453" s="49" t="e">
        <v>#N/A</v>
      </c>
      <c r="AT1453" s="49" t="e">
        <v>#N/A</v>
      </c>
    </row>
    <row r="1454" spans="1:46" x14ac:dyDescent="0.25">
      <c r="A1454">
        <v>9</v>
      </c>
      <c r="B1454" t="s">
        <v>200</v>
      </c>
      <c r="C1454" t="s">
        <v>200</v>
      </c>
      <c r="D1454" t="s">
        <v>201</v>
      </c>
      <c r="E1454" t="s">
        <v>624</v>
      </c>
      <c r="F1454" t="s">
        <v>625</v>
      </c>
      <c r="G1454">
        <v>1</v>
      </c>
      <c r="H1454">
        <v>1</v>
      </c>
      <c r="I1454">
        <v>1</v>
      </c>
      <c r="J1454">
        <v>1</v>
      </c>
      <c r="K1454">
        <v>1</v>
      </c>
      <c r="L1454">
        <v>1</v>
      </c>
      <c r="M1454">
        <v>1</v>
      </c>
      <c r="N1454">
        <v>1</v>
      </c>
      <c r="O1454">
        <v>1</v>
      </c>
      <c r="P1454">
        <v>1</v>
      </c>
      <c r="Q1454">
        <v>1</v>
      </c>
      <c r="R1454">
        <v>1</v>
      </c>
      <c r="S1454">
        <v>1</v>
      </c>
      <c r="T1454">
        <v>1</v>
      </c>
      <c r="U1454">
        <v>1</v>
      </c>
      <c r="V1454">
        <v>1</v>
      </c>
      <c r="W1454">
        <v>1</v>
      </c>
      <c r="X1454">
        <v>1</v>
      </c>
      <c r="Y1454">
        <v>1</v>
      </c>
      <c r="Z1454">
        <v>1</v>
      </c>
      <c r="AA1454">
        <v>1</v>
      </c>
      <c r="AB1454">
        <v>1</v>
      </c>
      <c r="AC1454">
        <v>1</v>
      </c>
      <c r="AD1454">
        <v>1</v>
      </c>
      <c r="AE1454">
        <v>1</v>
      </c>
      <c r="AF1454">
        <v>1</v>
      </c>
      <c r="AG1454">
        <v>1</v>
      </c>
      <c r="AH1454">
        <v>1</v>
      </c>
      <c r="AI1454">
        <v>1</v>
      </c>
      <c r="AJ1454">
        <v>1</v>
      </c>
      <c r="AK1454">
        <v>1</v>
      </c>
      <c r="AL1454">
        <v>0</v>
      </c>
      <c r="AM1454" s="49" t="s">
        <v>201</v>
      </c>
      <c r="AN1454" s="49" t="s">
        <v>14</v>
      </c>
      <c r="AO1454" s="49" t="s">
        <v>485</v>
      </c>
      <c r="AP1454" s="49" t="s">
        <v>494</v>
      </c>
      <c r="AQ1454" s="49" t="s">
        <v>11</v>
      </c>
      <c r="AR1454" s="49" t="s">
        <v>487</v>
      </c>
      <c r="AS1454" s="49" t="s">
        <v>488</v>
      </c>
      <c r="AT1454" s="49" t="s">
        <v>489</v>
      </c>
    </row>
    <row r="1455" spans="1:46" x14ac:dyDescent="0.25">
      <c r="A1455">
        <v>9</v>
      </c>
      <c r="B1455" t="s">
        <v>198</v>
      </c>
      <c r="C1455" t="s">
        <v>198</v>
      </c>
      <c r="D1455" t="s">
        <v>199</v>
      </c>
      <c r="E1455" t="s">
        <v>624</v>
      </c>
      <c r="F1455" t="s">
        <v>625</v>
      </c>
      <c r="G1455">
        <v>1</v>
      </c>
      <c r="H1455">
        <v>1</v>
      </c>
      <c r="I1455">
        <v>1</v>
      </c>
      <c r="J1455">
        <v>1</v>
      </c>
      <c r="K1455">
        <v>1</v>
      </c>
      <c r="L1455">
        <v>1</v>
      </c>
      <c r="M1455">
        <v>1</v>
      </c>
      <c r="N1455">
        <v>1</v>
      </c>
      <c r="O1455">
        <v>1</v>
      </c>
      <c r="P1455">
        <v>1</v>
      </c>
      <c r="Q1455">
        <v>1</v>
      </c>
      <c r="R1455">
        <v>1</v>
      </c>
      <c r="S1455">
        <v>1</v>
      </c>
      <c r="T1455">
        <v>1</v>
      </c>
      <c r="U1455">
        <v>1</v>
      </c>
      <c r="V1455">
        <v>1</v>
      </c>
      <c r="W1455">
        <v>1</v>
      </c>
      <c r="X1455">
        <v>1</v>
      </c>
      <c r="Y1455">
        <v>1</v>
      </c>
      <c r="Z1455">
        <v>1</v>
      </c>
      <c r="AA1455">
        <v>1</v>
      </c>
      <c r="AB1455">
        <v>1</v>
      </c>
      <c r="AC1455">
        <v>1</v>
      </c>
      <c r="AD1455">
        <v>1</v>
      </c>
      <c r="AE1455">
        <v>1</v>
      </c>
      <c r="AF1455">
        <v>1</v>
      </c>
      <c r="AG1455">
        <v>1</v>
      </c>
      <c r="AH1455">
        <v>1</v>
      </c>
      <c r="AI1455">
        <v>1</v>
      </c>
      <c r="AJ1455">
        <v>1</v>
      </c>
      <c r="AK1455">
        <v>1</v>
      </c>
      <c r="AL1455">
        <v>0</v>
      </c>
      <c r="AM1455" s="49" t="s">
        <v>199</v>
      </c>
      <c r="AN1455" s="49" t="s">
        <v>14</v>
      </c>
      <c r="AO1455" s="49" t="s">
        <v>485</v>
      </c>
      <c r="AP1455" s="49" t="s">
        <v>494</v>
      </c>
      <c r="AQ1455" s="49" t="s">
        <v>11</v>
      </c>
      <c r="AR1455" s="49" t="s">
        <v>487</v>
      </c>
      <c r="AS1455" s="49" t="s">
        <v>488</v>
      </c>
      <c r="AT1455" s="49" t="s">
        <v>489</v>
      </c>
    </row>
    <row r="1456" spans="1:46" x14ac:dyDescent="0.25">
      <c r="A1456">
        <v>9</v>
      </c>
      <c r="B1456" t="s">
        <v>205</v>
      </c>
      <c r="C1456" t="s">
        <v>205</v>
      </c>
      <c r="D1456" t="s">
        <v>416</v>
      </c>
      <c r="E1456" t="s">
        <v>624</v>
      </c>
      <c r="F1456" t="s">
        <v>625</v>
      </c>
      <c r="G1456">
        <v>1</v>
      </c>
      <c r="H1456">
        <v>1</v>
      </c>
      <c r="I1456">
        <v>1</v>
      </c>
      <c r="J1456">
        <v>1</v>
      </c>
      <c r="K1456">
        <v>1</v>
      </c>
      <c r="L1456">
        <v>1</v>
      </c>
      <c r="M1456">
        <v>1</v>
      </c>
      <c r="N1456">
        <v>1</v>
      </c>
      <c r="O1456">
        <v>1</v>
      </c>
      <c r="P1456">
        <v>1</v>
      </c>
      <c r="Q1456">
        <v>1</v>
      </c>
      <c r="R1456">
        <v>1</v>
      </c>
      <c r="S1456">
        <v>1</v>
      </c>
      <c r="T1456">
        <v>1</v>
      </c>
      <c r="U1456">
        <v>1</v>
      </c>
      <c r="V1456">
        <v>1</v>
      </c>
      <c r="W1456">
        <v>1</v>
      </c>
      <c r="X1456">
        <v>1</v>
      </c>
      <c r="Y1456">
        <v>1</v>
      </c>
      <c r="Z1456">
        <v>1</v>
      </c>
      <c r="AA1456">
        <v>1</v>
      </c>
      <c r="AB1456">
        <v>1</v>
      </c>
      <c r="AC1456">
        <v>1</v>
      </c>
      <c r="AD1456">
        <v>1</v>
      </c>
      <c r="AE1456">
        <v>1</v>
      </c>
      <c r="AF1456">
        <v>1</v>
      </c>
      <c r="AG1456">
        <v>1</v>
      </c>
      <c r="AH1456">
        <v>1</v>
      </c>
      <c r="AI1456">
        <v>1</v>
      </c>
      <c r="AJ1456">
        <v>1</v>
      </c>
      <c r="AK1456">
        <v>1</v>
      </c>
      <c r="AL1456">
        <v>0</v>
      </c>
      <c r="AM1456" s="49" t="s">
        <v>416</v>
      </c>
      <c r="AN1456" s="49" t="s">
        <v>14</v>
      </c>
      <c r="AO1456" s="49" t="s">
        <v>485</v>
      </c>
      <c r="AP1456" s="49" t="s">
        <v>501</v>
      </c>
      <c r="AQ1456" s="49" t="s">
        <v>11</v>
      </c>
      <c r="AR1456" s="49" t="s">
        <v>495</v>
      </c>
      <c r="AS1456" s="49" t="s">
        <v>496</v>
      </c>
      <c r="AT1456" s="49" t="s">
        <v>497</v>
      </c>
    </row>
    <row r="1457" spans="1:46" x14ac:dyDescent="0.25">
      <c r="A1457">
        <v>9</v>
      </c>
      <c r="B1457" t="s">
        <v>202</v>
      </c>
      <c r="C1457" t="s">
        <v>202</v>
      </c>
      <c r="D1457" t="s">
        <v>203</v>
      </c>
      <c r="E1457" t="s">
        <v>624</v>
      </c>
      <c r="F1457" t="s">
        <v>625</v>
      </c>
      <c r="G1457">
        <v>1</v>
      </c>
      <c r="H1457">
        <v>1</v>
      </c>
      <c r="I1457">
        <v>1</v>
      </c>
      <c r="J1457">
        <v>1</v>
      </c>
      <c r="K1457">
        <v>1</v>
      </c>
      <c r="L1457">
        <v>1</v>
      </c>
      <c r="M1457">
        <v>1</v>
      </c>
      <c r="N1457">
        <v>1</v>
      </c>
      <c r="O1457">
        <v>1</v>
      </c>
      <c r="P1457">
        <v>1</v>
      </c>
      <c r="Q1457">
        <v>1</v>
      </c>
      <c r="R1457">
        <v>1</v>
      </c>
      <c r="S1457">
        <v>1</v>
      </c>
      <c r="T1457">
        <v>1</v>
      </c>
      <c r="U1457">
        <v>1</v>
      </c>
      <c r="V1457">
        <v>1</v>
      </c>
      <c r="W1457">
        <v>1</v>
      </c>
      <c r="X1457">
        <v>1</v>
      </c>
      <c r="Y1457">
        <v>1</v>
      </c>
      <c r="Z1457">
        <v>1</v>
      </c>
      <c r="AA1457">
        <v>1</v>
      </c>
      <c r="AB1457">
        <v>1</v>
      </c>
      <c r="AC1457">
        <v>1</v>
      </c>
      <c r="AD1457">
        <v>1</v>
      </c>
      <c r="AE1457">
        <v>1</v>
      </c>
      <c r="AF1457">
        <v>1</v>
      </c>
      <c r="AG1457">
        <v>1</v>
      </c>
      <c r="AH1457">
        <v>1</v>
      </c>
      <c r="AI1457">
        <v>1</v>
      </c>
      <c r="AJ1457">
        <v>1</v>
      </c>
      <c r="AK1457">
        <v>1</v>
      </c>
      <c r="AL1457">
        <v>1</v>
      </c>
      <c r="AM1457" s="49" t="s">
        <v>203</v>
      </c>
      <c r="AN1457" s="49" t="s">
        <v>14</v>
      </c>
      <c r="AO1457" s="49" t="s">
        <v>500</v>
      </c>
      <c r="AP1457" s="49" t="s">
        <v>505</v>
      </c>
      <c r="AQ1457" s="49" t="s">
        <v>13</v>
      </c>
      <c r="AR1457" s="49" t="s">
        <v>487</v>
      </c>
      <c r="AS1457" s="49" t="s">
        <v>488</v>
      </c>
      <c r="AT1457" s="49" t="s">
        <v>489</v>
      </c>
    </row>
    <row r="1458" spans="1:46" x14ac:dyDescent="0.25">
      <c r="A1458">
        <v>9</v>
      </c>
      <c r="B1458" t="s">
        <v>204</v>
      </c>
      <c r="C1458" t="s">
        <v>204</v>
      </c>
      <c r="D1458" t="s">
        <v>553</v>
      </c>
      <c r="E1458" t="s">
        <v>624</v>
      </c>
      <c r="F1458" t="s">
        <v>625</v>
      </c>
      <c r="G1458">
        <v>1</v>
      </c>
      <c r="H1458">
        <v>1</v>
      </c>
      <c r="I1458">
        <v>1</v>
      </c>
      <c r="J1458">
        <v>1</v>
      </c>
      <c r="K1458">
        <v>1</v>
      </c>
      <c r="L1458">
        <v>1</v>
      </c>
      <c r="M1458">
        <v>1</v>
      </c>
      <c r="N1458">
        <v>1</v>
      </c>
      <c r="O1458">
        <v>1</v>
      </c>
      <c r="P1458">
        <v>1</v>
      </c>
      <c r="Q1458">
        <v>1</v>
      </c>
      <c r="R1458">
        <v>1</v>
      </c>
      <c r="S1458">
        <v>1</v>
      </c>
      <c r="T1458">
        <v>1</v>
      </c>
      <c r="U1458">
        <v>1</v>
      </c>
      <c r="V1458">
        <v>1</v>
      </c>
      <c r="W1458">
        <v>1</v>
      </c>
      <c r="X1458">
        <v>1</v>
      </c>
      <c r="Y1458">
        <v>1</v>
      </c>
      <c r="Z1458">
        <v>1</v>
      </c>
      <c r="AA1458">
        <v>1</v>
      </c>
      <c r="AB1458">
        <v>1</v>
      </c>
      <c r="AC1458">
        <v>1</v>
      </c>
      <c r="AD1458">
        <v>1</v>
      </c>
      <c r="AE1458">
        <v>1</v>
      </c>
      <c r="AF1458">
        <v>1</v>
      </c>
      <c r="AG1458">
        <v>1</v>
      </c>
      <c r="AH1458">
        <v>1</v>
      </c>
      <c r="AI1458">
        <v>1</v>
      </c>
      <c r="AJ1458">
        <v>1</v>
      </c>
      <c r="AK1458">
        <v>1</v>
      </c>
      <c r="AL1458">
        <v>0</v>
      </c>
      <c r="AM1458" s="49" t="s">
        <v>415</v>
      </c>
      <c r="AN1458" s="49" t="s">
        <v>14</v>
      </c>
      <c r="AO1458" s="49" t="s">
        <v>485</v>
      </c>
      <c r="AP1458" s="49" t="s">
        <v>494</v>
      </c>
      <c r="AQ1458" s="49" t="s">
        <v>11</v>
      </c>
      <c r="AR1458" s="49" t="s">
        <v>487</v>
      </c>
      <c r="AS1458" s="49" t="s">
        <v>496</v>
      </c>
      <c r="AT1458" s="49" t="s">
        <v>497</v>
      </c>
    </row>
    <row r="1459" spans="1:46" x14ac:dyDescent="0.25">
      <c r="A1459">
        <v>9</v>
      </c>
      <c r="B1459" t="s">
        <v>208</v>
      </c>
      <c r="C1459" t="s">
        <v>208</v>
      </c>
      <c r="D1459" t="s">
        <v>209</v>
      </c>
      <c r="E1459" t="s">
        <v>624</v>
      </c>
      <c r="F1459" t="s">
        <v>625</v>
      </c>
      <c r="G1459">
        <v>1</v>
      </c>
      <c r="H1459">
        <v>1</v>
      </c>
      <c r="I1459">
        <v>1</v>
      </c>
      <c r="J1459">
        <v>1</v>
      </c>
      <c r="K1459">
        <v>1</v>
      </c>
      <c r="L1459">
        <v>1</v>
      </c>
      <c r="M1459">
        <v>1</v>
      </c>
      <c r="N1459">
        <v>1</v>
      </c>
      <c r="O1459">
        <v>1</v>
      </c>
      <c r="P1459">
        <v>1</v>
      </c>
      <c r="Q1459">
        <v>1</v>
      </c>
      <c r="R1459">
        <v>1</v>
      </c>
      <c r="S1459">
        <v>1</v>
      </c>
      <c r="T1459">
        <v>1</v>
      </c>
      <c r="U1459">
        <v>1</v>
      </c>
      <c r="V1459">
        <v>1</v>
      </c>
      <c r="W1459">
        <v>1</v>
      </c>
      <c r="X1459">
        <v>1</v>
      </c>
      <c r="Y1459">
        <v>1</v>
      </c>
      <c r="Z1459">
        <v>1</v>
      </c>
      <c r="AA1459">
        <v>1</v>
      </c>
      <c r="AB1459">
        <v>1</v>
      </c>
      <c r="AC1459">
        <v>1</v>
      </c>
      <c r="AD1459">
        <v>1</v>
      </c>
      <c r="AE1459">
        <v>1</v>
      </c>
      <c r="AF1459">
        <v>1</v>
      </c>
      <c r="AG1459">
        <v>1</v>
      </c>
      <c r="AH1459">
        <v>1</v>
      </c>
      <c r="AI1459">
        <v>1</v>
      </c>
      <c r="AJ1459">
        <v>1</v>
      </c>
      <c r="AK1459">
        <v>1</v>
      </c>
      <c r="AL1459">
        <v>1</v>
      </c>
      <c r="AM1459" s="49" t="s">
        <v>209</v>
      </c>
      <c r="AN1459" s="49" t="s">
        <v>14</v>
      </c>
      <c r="AO1459" s="49" t="s">
        <v>485</v>
      </c>
      <c r="AP1459" s="49" t="s">
        <v>505</v>
      </c>
      <c r="AQ1459" s="49" t="s">
        <v>13</v>
      </c>
      <c r="AR1459" s="49" t="s">
        <v>487</v>
      </c>
      <c r="AS1459" s="49" t="s">
        <v>488</v>
      </c>
      <c r="AT1459" s="49" t="s">
        <v>489</v>
      </c>
    </row>
    <row r="1460" spans="1:46" x14ac:dyDescent="0.25">
      <c r="A1460">
        <v>9</v>
      </c>
      <c r="B1460" t="s">
        <v>210</v>
      </c>
      <c r="C1460" t="s">
        <v>210</v>
      </c>
      <c r="D1460" t="s">
        <v>211</v>
      </c>
      <c r="E1460" t="s">
        <v>624</v>
      </c>
      <c r="F1460" t="s">
        <v>625</v>
      </c>
      <c r="G1460">
        <v>1</v>
      </c>
      <c r="H1460">
        <v>1</v>
      </c>
      <c r="I1460">
        <v>1</v>
      </c>
      <c r="J1460">
        <v>1</v>
      </c>
      <c r="K1460">
        <v>1</v>
      </c>
      <c r="L1460">
        <v>1</v>
      </c>
      <c r="M1460">
        <v>1</v>
      </c>
      <c r="N1460">
        <v>1</v>
      </c>
      <c r="O1460">
        <v>1</v>
      </c>
      <c r="P1460">
        <v>1</v>
      </c>
      <c r="Q1460">
        <v>1</v>
      </c>
      <c r="R1460">
        <v>1</v>
      </c>
      <c r="S1460">
        <v>1</v>
      </c>
      <c r="T1460">
        <v>1</v>
      </c>
      <c r="U1460">
        <v>1</v>
      </c>
      <c r="V1460">
        <v>1</v>
      </c>
      <c r="W1460">
        <v>1</v>
      </c>
      <c r="X1460">
        <v>1</v>
      </c>
      <c r="Y1460">
        <v>1</v>
      </c>
      <c r="Z1460">
        <v>1</v>
      </c>
      <c r="AA1460">
        <v>1</v>
      </c>
      <c r="AB1460">
        <v>1</v>
      </c>
      <c r="AC1460">
        <v>1</v>
      </c>
      <c r="AD1460">
        <v>1</v>
      </c>
      <c r="AE1460">
        <v>1</v>
      </c>
      <c r="AF1460">
        <v>1</v>
      </c>
      <c r="AG1460">
        <v>1</v>
      </c>
      <c r="AH1460">
        <v>1</v>
      </c>
      <c r="AI1460">
        <v>1</v>
      </c>
      <c r="AJ1460">
        <v>1</v>
      </c>
      <c r="AK1460">
        <v>1</v>
      </c>
      <c r="AL1460">
        <v>1</v>
      </c>
      <c r="AM1460" s="49" t="s">
        <v>211</v>
      </c>
      <c r="AN1460" s="49" t="s">
        <v>14</v>
      </c>
      <c r="AO1460" s="49" t="s">
        <v>500</v>
      </c>
      <c r="AP1460" s="49" t="s">
        <v>505</v>
      </c>
      <c r="AQ1460" s="49" t="s">
        <v>13</v>
      </c>
      <c r="AR1460" s="49" t="s">
        <v>487</v>
      </c>
      <c r="AS1460" s="49" t="s">
        <v>488</v>
      </c>
      <c r="AT1460" s="49" t="s">
        <v>489</v>
      </c>
    </row>
    <row r="1461" spans="1:46" x14ac:dyDescent="0.25">
      <c r="A1461">
        <v>9</v>
      </c>
      <c r="B1461" t="s">
        <v>212</v>
      </c>
      <c r="C1461" t="s">
        <v>212</v>
      </c>
      <c r="D1461" t="s">
        <v>213</v>
      </c>
      <c r="E1461" t="s">
        <v>624</v>
      </c>
      <c r="F1461" t="s">
        <v>625</v>
      </c>
      <c r="G1461">
        <v>1</v>
      </c>
      <c r="H1461">
        <v>1</v>
      </c>
      <c r="I1461">
        <v>1</v>
      </c>
      <c r="J1461">
        <v>1</v>
      </c>
      <c r="K1461">
        <v>1</v>
      </c>
      <c r="L1461">
        <v>1</v>
      </c>
      <c r="M1461">
        <v>1</v>
      </c>
      <c r="N1461">
        <v>1</v>
      </c>
      <c r="O1461">
        <v>1</v>
      </c>
      <c r="P1461">
        <v>1</v>
      </c>
      <c r="Q1461">
        <v>1</v>
      </c>
      <c r="R1461">
        <v>1</v>
      </c>
      <c r="S1461">
        <v>1</v>
      </c>
      <c r="T1461">
        <v>1</v>
      </c>
      <c r="U1461">
        <v>1</v>
      </c>
      <c r="V1461">
        <v>1</v>
      </c>
      <c r="W1461">
        <v>1</v>
      </c>
      <c r="X1461">
        <v>1</v>
      </c>
      <c r="Y1461">
        <v>1</v>
      </c>
      <c r="Z1461">
        <v>1</v>
      </c>
      <c r="AA1461">
        <v>1</v>
      </c>
      <c r="AB1461">
        <v>1</v>
      </c>
      <c r="AC1461">
        <v>1</v>
      </c>
      <c r="AD1461">
        <v>1</v>
      </c>
      <c r="AE1461">
        <v>1</v>
      </c>
      <c r="AF1461">
        <v>1</v>
      </c>
      <c r="AG1461">
        <v>1</v>
      </c>
      <c r="AH1461">
        <v>1</v>
      </c>
      <c r="AI1461">
        <v>1</v>
      </c>
      <c r="AJ1461">
        <v>1</v>
      </c>
      <c r="AK1461">
        <v>1</v>
      </c>
      <c r="AL1461">
        <v>0</v>
      </c>
      <c r="AM1461" s="49" t="s">
        <v>213</v>
      </c>
      <c r="AN1461" s="49" t="s">
        <v>14</v>
      </c>
      <c r="AO1461" s="49" t="s">
        <v>507</v>
      </c>
      <c r="AP1461" s="49" t="s">
        <v>501</v>
      </c>
      <c r="AQ1461" s="49" t="s">
        <v>10</v>
      </c>
      <c r="AR1461" s="49" t="s">
        <v>487</v>
      </c>
      <c r="AS1461" s="49" t="s">
        <v>488</v>
      </c>
      <c r="AT1461" s="49" t="s">
        <v>489</v>
      </c>
    </row>
    <row r="1462" spans="1:46" x14ac:dyDescent="0.25">
      <c r="A1462">
        <v>9</v>
      </c>
      <c r="B1462" t="s">
        <v>216</v>
      </c>
      <c r="C1462" t="s">
        <v>216</v>
      </c>
      <c r="D1462" t="s">
        <v>217</v>
      </c>
      <c r="E1462" t="s">
        <v>624</v>
      </c>
      <c r="F1462" t="s">
        <v>625</v>
      </c>
      <c r="G1462">
        <v>1</v>
      </c>
      <c r="H1462">
        <v>1</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1</v>
      </c>
      <c r="AB1462">
        <v>1</v>
      </c>
      <c r="AC1462">
        <v>1</v>
      </c>
      <c r="AD1462">
        <v>1</v>
      </c>
      <c r="AE1462">
        <v>1</v>
      </c>
      <c r="AF1462">
        <v>1</v>
      </c>
      <c r="AG1462">
        <v>1</v>
      </c>
      <c r="AH1462">
        <v>1</v>
      </c>
      <c r="AI1462">
        <v>1</v>
      </c>
      <c r="AJ1462">
        <v>1</v>
      </c>
      <c r="AK1462">
        <v>1</v>
      </c>
      <c r="AL1462">
        <v>1</v>
      </c>
      <c r="AM1462" s="49" t="s">
        <v>217</v>
      </c>
      <c r="AN1462" s="49" t="s">
        <v>14</v>
      </c>
      <c r="AO1462" s="49" t="s">
        <v>485</v>
      </c>
      <c r="AP1462" s="49" t="s">
        <v>505</v>
      </c>
      <c r="AQ1462" s="49" t="s">
        <v>13</v>
      </c>
      <c r="AR1462" s="49" t="s">
        <v>487</v>
      </c>
      <c r="AS1462" s="49" t="s">
        <v>488</v>
      </c>
      <c r="AT1462" s="49" t="s">
        <v>489</v>
      </c>
    </row>
    <row r="1463" spans="1:46" x14ac:dyDescent="0.25">
      <c r="A1463">
        <v>9</v>
      </c>
      <c r="B1463" t="s">
        <v>214</v>
      </c>
      <c r="C1463" t="s">
        <v>214</v>
      </c>
      <c r="D1463" t="s">
        <v>215</v>
      </c>
      <c r="E1463" t="s">
        <v>624</v>
      </c>
      <c r="F1463" t="s">
        <v>625</v>
      </c>
      <c r="G1463">
        <v>1</v>
      </c>
      <c r="H1463">
        <v>1</v>
      </c>
      <c r="I1463">
        <v>1</v>
      </c>
      <c r="J1463">
        <v>1</v>
      </c>
      <c r="K1463">
        <v>1</v>
      </c>
      <c r="L1463">
        <v>1</v>
      </c>
      <c r="M1463">
        <v>1</v>
      </c>
      <c r="N1463">
        <v>1</v>
      </c>
      <c r="O1463">
        <v>1</v>
      </c>
      <c r="P1463">
        <v>1</v>
      </c>
      <c r="Q1463">
        <v>1</v>
      </c>
      <c r="R1463">
        <v>1</v>
      </c>
      <c r="S1463">
        <v>1</v>
      </c>
      <c r="T1463">
        <v>1</v>
      </c>
      <c r="U1463">
        <v>1</v>
      </c>
      <c r="V1463">
        <v>1</v>
      </c>
      <c r="W1463">
        <v>1</v>
      </c>
      <c r="X1463">
        <v>1</v>
      </c>
      <c r="Y1463">
        <v>1</v>
      </c>
      <c r="Z1463">
        <v>1</v>
      </c>
      <c r="AA1463">
        <v>1</v>
      </c>
      <c r="AB1463">
        <v>1</v>
      </c>
      <c r="AC1463">
        <v>1</v>
      </c>
      <c r="AD1463">
        <v>1</v>
      </c>
      <c r="AE1463">
        <v>1</v>
      </c>
      <c r="AF1463">
        <v>1</v>
      </c>
      <c r="AG1463">
        <v>1</v>
      </c>
      <c r="AH1463">
        <v>1</v>
      </c>
      <c r="AI1463">
        <v>1</v>
      </c>
      <c r="AJ1463">
        <v>1</v>
      </c>
      <c r="AK1463">
        <v>1</v>
      </c>
      <c r="AL1463">
        <v>0</v>
      </c>
      <c r="AM1463" s="49" t="s">
        <v>215</v>
      </c>
      <c r="AN1463" s="49" t="s">
        <v>14</v>
      </c>
      <c r="AO1463" s="49" t="s">
        <v>485</v>
      </c>
      <c r="AP1463" s="49" t="s">
        <v>501</v>
      </c>
      <c r="AQ1463" s="49" t="s">
        <v>11</v>
      </c>
      <c r="AR1463" s="49" t="s">
        <v>487</v>
      </c>
      <c r="AS1463" s="49" t="s">
        <v>488</v>
      </c>
      <c r="AT1463" s="49" t="s">
        <v>489</v>
      </c>
    </row>
    <row r="1464" spans="1:46" x14ac:dyDescent="0.25">
      <c r="A1464">
        <v>9</v>
      </c>
      <c r="B1464" t="s">
        <v>218</v>
      </c>
      <c r="C1464" t="s">
        <v>218</v>
      </c>
      <c r="D1464" t="s">
        <v>417</v>
      </c>
      <c r="E1464" t="s">
        <v>624</v>
      </c>
      <c r="F1464" t="s">
        <v>625</v>
      </c>
      <c r="G1464">
        <v>1</v>
      </c>
      <c r="H1464">
        <v>1</v>
      </c>
      <c r="I1464">
        <v>1</v>
      </c>
      <c r="J1464">
        <v>1</v>
      </c>
      <c r="K1464">
        <v>1</v>
      </c>
      <c r="L1464">
        <v>1</v>
      </c>
      <c r="M1464">
        <v>1</v>
      </c>
      <c r="N1464">
        <v>1</v>
      </c>
      <c r="O1464">
        <v>1</v>
      </c>
      <c r="P1464">
        <v>1</v>
      </c>
      <c r="Q1464">
        <v>1</v>
      </c>
      <c r="R1464">
        <v>1</v>
      </c>
      <c r="S1464">
        <v>1</v>
      </c>
      <c r="T1464">
        <v>1</v>
      </c>
      <c r="U1464">
        <v>1</v>
      </c>
      <c r="V1464">
        <v>1</v>
      </c>
      <c r="W1464">
        <v>1</v>
      </c>
      <c r="X1464">
        <v>1</v>
      </c>
      <c r="Y1464">
        <v>1</v>
      </c>
      <c r="Z1464">
        <v>1</v>
      </c>
      <c r="AA1464">
        <v>1</v>
      </c>
      <c r="AB1464">
        <v>1</v>
      </c>
      <c r="AC1464">
        <v>1</v>
      </c>
      <c r="AD1464">
        <v>1</v>
      </c>
      <c r="AE1464">
        <v>1</v>
      </c>
      <c r="AF1464">
        <v>1</v>
      </c>
      <c r="AG1464">
        <v>1</v>
      </c>
      <c r="AH1464">
        <v>1</v>
      </c>
      <c r="AI1464">
        <v>1</v>
      </c>
      <c r="AJ1464">
        <v>1</v>
      </c>
      <c r="AK1464">
        <v>1</v>
      </c>
      <c r="AL1464">
        <v>0</v>
      </c>
      <c r="AM1464" s="49" t="s">
        <v>417</v>
      </c>
      <c r="AN1464" s="49" t="s">
        <v>14</v>
      </c>
      <c r="AO1464" s="49" t="s">
        <v>500</v>
      </c>
      <c r="AP1464" s="49" t="s">
        <v>501</v>
      </c>
      <c r="AQ1464" s="49" t="s">
        <v>502</v>
      </c>
      <c r="AR1464" s="49" t="s">
        <v>495</v>
      </c>
      <c r="AS1464" s="49" t="s">
        <v>496</v>
      </c>
      <c r="AT1464" s="49" t="s">
        <v>497</v>
      </c>
    </row>
    <row r="1465" spans="1:46" x14ac:dyDescent="0.25">
      <c r="A1465">
        <v>9</v>
      </c>
      <c r="B1465" t="s">
        <v>219</v>
      </c>
      <c r="C1465" t="s">
        <v>219</v>
      </c>
      <c r="D1465" t="s">
        <v>220</v>
      </c>
      <c r="E1465" t="s">
        <v>624</v>
      </c>
      <c r="F1465" t="s">
        <v>625</v>
      </c>
      <c r="G1465">
        <v>1</v>
      </c>
      <c r="H1465">
        <v>1</v>
      </c>
      <c r="I1465">
        <v>1</v>
      </c>
      <c r="J1465">
        <v>1</v>
      </c>
      <c r="K1465">
        <v>1</v>
      </c>
      <c r="L1465">
        <v>1</v>
      </c>
      <c r="M1465">
        <v>1</v>
      </c>
      <c r="N1465">
        <v>1</v>
      </c>
      <c r="O1465">
        <v>1</v>
      </c>
      <c r="P1465">
        <v>1</v>
      </c>
      <c r="Q1465">
        <v>1</v>
      </c>
      <c r="R1465">
        <v>1</v>
      </c>
      <c r="S1465">
        <v>1</v>
      </c>
      <c r="T1465">
        <v>1</v>
      </c>
      <c r="U1465">
        <v>1</v>
      </c>
      <c r="V1465">
        <v>1</v>
      </c>
      <c r="W1465">
        <v>1</v>
      </c>
      <c r="X1465">
        <v>1</v>
      </c>
      <c r="Y1465">
        <v>1</v>
      </c>
      <c r="Z1465">
        <v>1</v>
      </c>
      <c r="AA1465">
        <v>1</v>
      </c>
      <c r="AB1465">
        <v>1</v>
      </c>
      <c r="AC1465">
        <v>1</v>
      </c>
      <c r="AD1465">
        <v>1</v>
      </c>
      <c r="AE1465">
        <v>1</v>
      </c>
      <c r="AF1465">
        <v>1</v>
      </c>
      <c r="AG1465">
        <v>1</v>
      </c>
      <c r="AH1465">
        <v>1</v>
      </c>
      <c r="AI1465">
        <v>1</v>
      </c>
      <c r="AJ1465">
        <v>1</v>
      </c>
      <c r="AK1465">
        <v>1</v>
      </c>
      <c r="AL1465">
        <v>0</v>
      </c>
      <c r="AM1465" s="49" t="s">
        <v>220</v>
      </c>
      <c r="AN1465" s="49" t="s">
        <v>6</v>
      </c>
      <c r="AO1465" s="49" t="s">
        <v>9</v>
      </c>
      <c r="AP1465" s="49" t="s">
        <v>494</v>
      </c>
      <c r="AQ1465" s="49" t="s">
        <v>9</v>
      </c>
      <c r="AR1465" s="49" t="s">
        <v>487</v>
      </c>
      <c r="AS1465" s="49" t="s">
        <v>488</v>
      </c>
      <c r="AT1465" s="49" t="s">
        <v>489</v>
      </c>
    </row>
    <row r="1466" spans="1:46" x14ac:dyDescent="0.25">
      <c r="A1466">
        <v>9</v>
      </c>
      <c r="B1466" t="s">
        <v>355</v>
      </c>
      <c r="C1466" t="s">
        <v>355</v>
      </c>
      <c r="D1466" t="s">
        <v>554</v>
      </c>
      <c r="E1466" t="s">
        <v>624</v>
      </c>
      <c r="F1466" t="s">
        <v>625</v>
      </c>
      <c r="G1466">
        <v>1</v>
      </c>
      <c r="H1466">
        <v>1</v>
      </c>
      <c r="I1466">
        <v>1</v>
      </c>
      <c r="J1466">
        <v>1</v>
      </c>
      <c r="K1466">
        <v>1</v>
      </c>
      <c r="L1466">
        <v>1</v>
      </c>
      <c r="M1466">
        <v>1</v>
      </c>
      <c r="N1466">
        <v>1</v>
      </c>
      <c r="O1466">
        <v>1</v>
      </c>
      <c r="P1466">
        <v>1</v>
      </c>
      <c r="Q1466">
        <v>1</v>
      </c>
      <c r="R1466">
        <v>1</v>
      </c>
      <c r="S1466">
        <v>1</v>
      </c>
      <c r="T1466">
        <v>1</v>
      </c>
      <c r="U1466">
        <v>1</v>
      </c>
      <c r="V1466">
        <v>1</v>
      </c>
      <c r="W1466">
        <v>1</v>
      </c>
      <c r="X1466">
        <v>1</v>
      </c>
      <c r="Y1466">
        <v>1</v>
      </c>
      <c r="Z1466">
        <v>1</v>
      </c>
      <c r="AA1466">
        <v>1</v>
      </c>
      <c r="AB1466">
        <v>1</v>
      </c>
      <c r="AC1466">
        <v>1</v>
      </c>
      <c r="AD1466">
        <v>1</v>
      </c>
      <c r="AE1466">
        <v>1</v>
      </c>
      <c r="AF1466">
        <v>1</v>
      </c>
      <c r="AG1466">
        <v>1</v>
      </c>
      <c r="AH1466">
        <v>1</v>
      </c>
      <c r="AI1466">
        <v>1</v>
      </c>
      <c r="AJ1466">
        <v>1</v>
      </c>
      <c r="AK1466">
        <v>1</v>
      </c>
      <c r="AL1466">
        <v>0</v>
      </c>
      <c r="AM1466" s="49" t="s">
        <v>356</v>
      </c>
      <c r="AN1466" s="49" t="s">
        <v>4</v>
      </c>
      <c r="AO1466" s="49" t="s">
        <v>9</v>
      </c>
      <c r="AP1466" s="49" t="s">
        <v>494</v>
      </c>
      <c r="AQ1466" s="49" t="s">
        <v>9</v>
      </c>
      <c r="AR1466" s="49" t="s">
        <v>487</v>
      </c>
      <c r="AS1466" s="49" t="s">
        <v>488</v>
      </c>
      <c r="AT1466" s="49" t="s">
        <v>489</v>
      </c>
    </row>
    <row r="1467" spans="1:46" x14ac:dyDescent="0.25">
      <c r="A1467">
        <v>9</v>
      </c>
      <c r="B1467" t="s">
        <v>229</v>
      </c>
      <c r="C1467" t="s">
        <v>229</v>
      </c>
      <c r="D1467" t="s">
        <v>230</v>
      </c>
      <c r="E1467" t="s">
        <v>624</v>
      </c>
      <c r="F1467" t="s">
        <v>625</v>
      </c>
      <c r="G1467">
        <v>1</v>
      </c>
      <c r="H1467">
        <v>1</v>
      </c>
      <c r="I1467">
        <v>1</v>
      </c>
      <c r="J1467">
        <v>1</v>
      </c>
      <c r="K1467">
        <v>1</v>
      </c>
      <c r="L1467">
        <v>1</v>
      </c>
      <c r="M1467">
        <v>1</v>
      </c>
      <c r="N1467">
        <v>1</v>
      </c>
      <c r="O1467">
        <v>1</v>
      </c>
      <c r="P1467">
        <v>1</v>
      </c>
      <c r="Q1467">
        <v>1</v>
      </c>
      <c r="R1467">
        <v>1</v>
      </c>
      <c r="S1467">
        <v>1</v>
      </c>
      <c r="T1467">
        <v>1</v>
      </c>
      <c r="U1467">
        <v>1</v>
      </c>
      <c r="V1467">
        <v>1</v>
      </c>
      <c r="W1467">
        <v>1</v>
      </c>
      <c r="X1467">
        <v>1</v>
      </c>
      <c r="Y1467">
        <v>1</v>
      </c>
      <c r="Z1467">
        <v>1</v>
      </c>
      <c r="AA1467">
        <v>1</v>
      </c>
      <c r="AB1467">
        <v>1</v>
      </c>
      <c r="AC1467">
        <v>1</v>
      </c>
      <c r="AD1467">
        <v>1</v>
      </c>
      <c r="AE1467">
        <v>1</v>
      </c>
      <c r="AF1467">
        <v>1</v>
      </c>
      <c r="AG1467">
        <v>1</v>
      </c>
      <c r="AH1467">
        <v>1</v>
      </c>
      <c r="AI1467">
        <v>1</v>
      </c>
      <c r="AJ1467">
        <v>1</v>
      </c>
      <c r="AK1467">
        <v>1</v>
      </c>
      <c r="AL1467">
        <v>1</v>
      </c>
      <c r="AM1467" s="49" t="s">
        <v>230</v>
      </c>
      <c r="AN1467" s="49" t="s">
        <v>14</v>
      </c>
      <c r="AO1467" s="49" t="s">
        <v>485</v>
      </c>
      <c r="AP1467" s="49" t="s">
        <v>505</v>
      </c>
      <c r="AQ1467" s="49" t="s">
        <v>13</v>
      </c>
      <c r="AR1467" s="49" t="s">
        <v>487</v>
      </c>
      <c r="AS1467" s="49" t="s">
        <v>488</v>
      </c>
      <c r="AT1467" s="49" t="s">
        <v>489</v>
      </c>
    </row>
    <row r="1468" spans="1:46" x14ac:dyDescent="0.25">
      <c r="A1468">
        <v>9</v>
      </c>
      <c r="B1468" t="s">
        <v>555</v>
      </c>
      <c r="C1468" t="s">
        <v>556</v>
      </c>
      <c r="D1468" t="s">
        <v>557</v>
      </c>
      <c r="E1468" t="s">
        <v>624</v>
      </c>
      <c r="F1468" t="s">
        <v>625</v>
      </c>
      <c r="G1468">
        <v>0</v>
      </c>
      <c r="H1468">
        <v>0</v>
      </c>
      <c r="I1468">
        <v>0</v>
      </c>
      <c r="J1468">
        <v>0</v>
      </c>
      <c r="K1468">
        <v>0</v>
      </c>
      <c r="L1468">
        <v>0</v>
      </c>
      <c r="M1468">
        <v>0</v>
      </c>
      <c r="N1468">
        <v>0</v>
      </c>
      <c r="O1468">
        <v>0</v>
      </c>
      <c r="P1468">
        <v>0</v>
      </c>
      <c r="Q1468">
        <v>1</v>
      </c>
      <c r="R1468">
        <v>1</v>
      </c>
      <c r="S1468">
        <v>1</v>
      </c>
      <c r="T1468">
        <v>1</v>
      </c>
      <c r="U1468">
        <v>1</v>
      </c>
      <c r="V1468">
        <v>1</v>
      </c>
      <c r="W1468">
        <v>1</v>
      </c>
      <c r="X1468">
        <v>1</v>
      </c>
      <c r="Y1468">
        <v>1</v>
      </c>
      <c r="Z1468">
        <v>1</v>
      </c>
      <c r="AA1468">
        <v>1</v>
      </c>
      <c r="AB1468">
        <v>1</v>
      </c>
      <c r="AC1468">
        <v>1</v>
      </c>
      <c r="AD1468">
        <v>1</v>
      </c>
      <c r="AE1468">
        <v>1</v>
      </c>
      <c r="AF1468">
        <v>1</v>
      </c>
      <c r="AG1468">
        <v>1</v>
      </c>
      <c r="AH1468">
        <v>1</v>
      </c>
      <c r="AI1468">
        <v>1</v>
      </c>
      <c r="AJ1468">
        <v>1</v>
      </c>
      <c r="AK1468">
        <v>1</v>
      </c>
      <c r="AL1468">
        <v>1</v>
      </c>
      <c r="AM1468" s="49" t="e">
        <v>#N/A</v>
      </c>
      <c r="AN1468" s="49" t="e">
        <v>#N/A</v>
      </c>
      <c r="AO1468" s="49" t="e">
        <v>#N/A</v>
      </c>
      <c r="AP1468" s="49" t="e">
        <v>#N/A</v>
      </c>
      <c r="AQ1468" s="49" t="e">
        <v>#N/A</v>
      </c>
      <c r="AR1468" s="49" t="e">
        <v>#N/A</v>
      </c>
      <c r="AS1468" s="49" t="e">
        <v>#N/A</v>
      </c>
      <c r="AT1468" s="49" t="e">
        <v>#N/A</v>
      </c>
    </row>
    <row r="1469" spans="1:46" x14ac:dyDescent="0.25">
      <c r="A1469">
        <v>9</v>
      </c>
      <c r="B1469" t="s">
        <v>231</v>
      </c>
      <c r="C1469" t="s">
        <v>231</v>
      </c>
      <c r="D1469" t="s">
        <v>418</v>
      </c>
      <c r="E1469" t="s">
        <v>624</v>
      </c>
      <c r="F1469" t="s">
        <v>625</v>
      </c>
      <c r="G1469">
        <v>1</v>
      </c>
      <c r="H1469">
        <v>1</v>
      </c>
      <c r="I1469">
        <v>1</v>
      </c>
      <c r="J1469">
        <v>1</v>
      </c>
      <c r="K1469">
        <v>1</v>
      </c>
      <c r="L1469">
        <v>1</v>
      </c>
      <c r="M1469">
        <v>1</v>
      </c>
      <c r="N1469">
        <v>1</v>
      </c>
      <c r="O1469">
        <v>1</v>
      </c>
      <c r="P1469">
        <v>1</v>
      </c>
      <c r="Q1469">
        <v>1</v>
      </c>
      <c r="R1469">
        <v>1</v>
      </c>
      <c r="S1469">
        <v>1</v>
      </c>
      <c r="T1469">
        <v>1</v>
      </c>
      <c r="U1469">
        <v>1</v>
      </c>
      <c r="V1469">
        <v>1</v>
      </c>
      <c r="W1469">
        <v>1</v>
      </c>
      <c r="X1469">
        <v>1</v>
      </c>
      <c r="Y1469">
        <v>1</v>
      </c>
      <c r="Z1469">
        <v>1</v>
      </c>
      <c r="AA1469">
        <v>1</v>
      </c>
      <c r="AB1469">
        <v>1</v>
      </c>
      <c r="AC1469">
        <v>1</v>
      </c>
      <c r="AD1469">
        <v>1</v>
      </c>
      <c r="AE1469">
        <v>1</v>
      </c>
      <c r="AF1469">
        <v>1</v>
      </c>
      <c r="AG1469">
        <v>1</v>
      </c>
      <c r="AH1469">
        <v>1</v>
      </c>
      <c r="AI1469">
        <v>1</v>
      </c>
      <c r="AJ1469">
        <v>1</v>
      </c>
      <c r="AK1469">
        <v>1</v>
      </c>
      <c r="AL1469">
        <v>0</v>
      </c>
      <c r="AM1469" s="49" t="s">
        <v>418</v>
      </c>
      <c r="AN1469" s="49" t="s">
        <v>14</v>
      </c>
      <c r="AO1469" s="49" t="s">
        <v>485</v>
      </c>
      <c r="AP1469" s="49" t="s">
        <v>505</v>
      </c>
      <c r="AQ1469" s="49" t="s">
        <v>13</v>
      </c>
      <c r="AR1469" s="49" t="s">
        <v>495</v>
      </c>
      <c r="AS1469" s="49" t="s">
        <v>496</v>
      </c>
      <c r="AT1469" s="49" t="s">
        <v>497</v>
      </c>
    </row>
    <row r="1470" spans="1:46" x14ac:dyDescent="0.25">
      <c r="A1470">
        <v>9</v>
      </c>
      <c r="B1470" t="s">
        <v>221</v>
      </c>
      <c r="C1470" t="s">
        <v>221</v>
      </c>
      <c r="D1470" t="s">
        <v>222</v>
      </c>
      <c r="E1470" t="s">
        <v>624</v>
      </c>
      <c r="F1470" t="s">
        <v>625</v>
      </c>
      <c r="G1470">
        <v>1</v>
      </c>
      <c r="H1470">
        <v>1</v>
      </c>
      <c r="I1470">
        <v>1</v>
      </c>
      <c r="J1470">
        <v>1</v>
      </c>
      <c r="K1470">
        <v>1</v>
      </c>
      <c r="L1470">
        <v>1</v>
      </c>
      <c r="M1470">
        <v>1</v>
      </c>
      <c r="N1470">
        <v>1</v>
      </c>
      <c r="O1470">
        <v>1</v>
      </c>
      <c r="P1470">
        <v>1</v>
      </c>
      <c r="Q1470">
        <v>1</v>
      </c>
      <c r="R1470">
        <v>1</v>
      </c>
      <c r="S1470">
        <v>1</v>
      </c>
      <c r="T1470">
        <v>1</v>
      </c>
      <c r="U1470">
        <v>1</v>
      </c>
      <c r="V1470">
        <v>1</v>
      </c>
      <c r="W1470">
        <v>1</v>
      </c>
      <c r="X1470">
        <v>1</v>
      </c>
      <c r="Y1470">
        <v>1</v>
      </c>
      <c r="Z1470">
        <v>1</v>
      </c>
      <c r="AA1470">
        <v>1</v>
      </c>
      <c r="AB1470">
        <v>1</v>
      </c>
      <c r="AC1470">
        <v>1</v>
      </c>
      <c r="AD1470">
        <v>1</v>
      </c>
      <c r="AE1470">
        <v>1</v>
      </c>
      <c r="AF1470">
        <v>1</v>
      </c>
      <c r="AG1470">
        <v>1</v>
      </c>
      <c r="AH1470">
        <v>1</v>
      </c>
      <c r="AI1470">
        <v>1</v>
      </c>
      <c r="AJ1470">
        <v>1</v>
      </c>
      <c r="AK1470">
        <v>1</v>
      </c>
      <c r="AL1470">
        <v>0</v>
      </c>
      <c r="AM1470" s="49" t="s">
        <v>222</v>
      </c>
      <c r="AN1470" s="49" t="s">
        <v>14</v>
      </c>
      <c r="AO1470" s="49" t="s">
        <v>485</v>
      </c>
      <c r="AP1470" s="49" t="s">
        <v>494</v>
      </c>
      <c r="AQ1470" s="49" t="s">
        <v>11</v>
      </c>
      <c r="AR1470" s="49" t="s">
        <v>495</v>
      </c>
      <c r="AS1470" s="49" t="s">
        <v>488</v>
      </c>
      <c r="AT1470" s="49" t="s">
        <v>489</v>
      </c>
    </row>
    <row r="1471" spans="1:46" x14ac:dyDescent="0.25">
      <c r="A1471">
        <v>9</v>
      </c>
      <c r="B1471" t="s">
        <v>232</v>
      </c>
      <c r="C1471" t="s">
        <v>232</v>
      </c>
      <c r="D1471" t="s">
        <v>558</v>
      </c>
      <c r="E1471" t="s">
        <v>624</v>
      </c>
      <c r="F1471" t="s">
        <v>625</v>
      </c>
      <c r="G1471">
        <v>0</v>
      </c>
      <c r="H1471">
        <v>0</v>
      </c>
      <c r="I1471">
        <v>0</v>
      </c>
      <c r="J1471">
        <v>0</v>
      </c>
      <c r="K1471">
        <v>0</v>
      </c>
      <c r="L1471">
        <v>0</v>
      </c>
      <c r="M1471">
        <v>0</v>
      </c>
      <c r="N1471">
        <v>0</v>
      </c>
      <c r="O1471">
        <v>0</v>
      </c>
      <c r="P1471">
        <v>0</v>
      </c>
      <c r="Q1471">
        <v>1</v>
      </c>
      <c r="R1471">
        <v>1</v>
      </c>
      <c r="S1471">
        <v>1</v>
      </c>
      <c r="T1471">
        <v>1</v>
      </c>
      <c r="U1471">
        <v>1</v>
      </c>
      <c r="V1471">
        <v>1</v>
      </c>
      <c r="W1471">
        <v>1</v>
      </c>
      <c r="X1471">
        <v>1</v>
      </c>
      <c r="Y1471">
        <v>1</v>
      </c>
      <c r="Z1471">
        <v>1</v>
      </c>
      <c r="AA1471">
        <v>1</v>
      </c>
      <c r="AB1471">
        <v>1</v>
      </c>
      <c r="AC1471">
        <v>1</v>
      </c>
      <c r="AD1471">
        <v>1</v>
      </c>
      <c r="AE1471">
        <v>1</v>
      </c>
      <c r="AF1471">
        <v>1</v>
      </c>
      <c r="AG1471">
        <v>1</v>
      </c>
      <c r="AH1471">
        <v>1</v>
      </c>
      <c r="AI1471">
        <v>1</v>
      </c>
      <c r="AJ1471">
        <v>1</v>
      </c>
      <c r="AK1471">
        <v>1</v>
      </c>
      <c r="AL1471">
        <v>0</v>
      </c>
      <c r="AM1471" s="49" t="s">
        <v>233</v>
      </c>
      <c r="AN1471" s="49" t="s">
        <v>14</v>
      </c>
      <c r="AO1471" s="49" t="s">
        <v>485</v>
      </c>
      <c r="AP1471" s="49" t="s">
        <v>494</v>
      </c>
      <c r="AQ1471" s="49" t="s">
        <v>11</v>
      </c>
      <c r="AR1471" s="49" t="s">
        <v>487</v>
      </c>
      <c r="AS1471" s="49" t="s">
        <v>488</v>
      </c>
      <c r="AT1471" s="49" t="s">
        <v>489</v>
      </c>
    </row>
    <row r="1472" spans="1:46" x14ac:dyDescent="0.25">
      <c r="A1472">
        <v>9</v>
      </c>
      <c r="B1472" t="s">
        <v>249</v>
      </c>
      <c r="C1472" t="s">
        <v>249</v>
      </c>
      <c r="D1472" t="s">
        <v>250</v>
      </c>
      <c r="E1472" t="s">
        <v>624</v>
      </c>
      <c r="F1472" t="s">
        <v>625</v>
      </c>
      <c r="G1472">
        <v>1</v>
      </c>
      <c r="H1472">
        <v>1</v>
      </c>
      <c r="I1472">
        <v>1</v>
      </c>
      <c r="J1472">
        <v>1</v>
      </c>
      <c r="K1472">
        <v>1</v>
      </c>
      <c r="L1472">
        <v>1</v>
      </c>
      <c r="M1472">
        <v>1</v>
      </c>
      <c r="N1472">
        <v>1</v>
      </c>
      <c r="O1472">
        <v>1</v>
      </c>
      <c r="P1472">
        <v>1</v>
      </c>
      <c r="Q1472">
        <v>1</v>
      </c>
      <c r="R1472">
        <v>1</v>
      </c>
      <c r="S1472">
        <v>1</v>
      </c>
      <c r="T1472">
        <v>1</v>
      </c>
      <c r="U1472">
        <v>1</v>
      </c>
      <c r="V1472">
        <v>1</v>
      </c>
      <c r="W1472">
        <v>1</v>
      </c>
      <c r="X1472">
        <v>1</v>
      </c>
      <c r="Y1472">
        <v>1</v>
      </c>
      <c r="Z1472">
        <v>1</v>
      </c>
      <c r="AA1472">
        <v>1</v>
      </c>
      <c r="AB1472">
        <v>1</v>
      </c>
      <c r="AC1472">
        <v>1</v>
      </c>
      <c r="AD1472">
        <v>1</v>
      </c>
      <c r="AE1472">
        <v>1</v>
      </c>
      <c r="AF1472">
        <v>1</v>
      </c>
      <c r="AG1472">
        <v>1</v>
      </c>
      <c r="AH1472">
        <v>1</v>
      </c>
      <c r="AI1472">
        <v>1</v>
      </c>
      <c r="AJ1472">
        <v>1</v>
      </c>
      <c r="AK1472">
        <v>1</v>
      </c>
      <c r="AL1472">
        <v>1</v>
      </c>
      <c r="AM1472" s="49" t="s">
        <v>250</v>
      </c>
      <c r="AN1472" s="49" t="s">
        <v>14</v>
      </c>
      <c r="AO1472" s="49" t="s">
        <v>500</v>
      </c>
      <c r="AP1472" s="49" t="s">
        <v>505</v>
      </c>
      <c r="AQ1472" s="49" t="s">
        <v>13</v>
      </c>
      <c r="AR1472" s="49" t="s">
        <v>487</v>
      </c>
      <c r="AS1472" s="49" t="s">
        <v>488</v>
      </c>
      <c r="AT1472" s="49" t="s">
        <v>489</v>
      </c>
    </row>
    <row r="1473" spans="1:46" x14ac:dyDescent="0.25">
      <c r="A1473">
        <v>9</v>
      </c>
      <c r="B1473" t="s">
        <v>234</v>
      </c>
      <c r="C1473" t="s">
        <v>234</v>
      </c>
      <c r="D1473" t="s">
        <v>235</v>
      </c>
      <c r="E1473" t="s">
        <v>624</v>
      </c>
      <c r="F1473" t="s">
        <v>625</v>
      </c>
      <c r="G1473">
        <v>1</v>
      </c>
      <c r="H1473">
        <v>1</v>
      </c>
      <c r="I1473">
        <v>1</v>
      </c>
      <c r="J1473">
        <v>1</v>
      </c>
      <c r="K1473">
        <v>1</v>
      </c>
      <c r="L1473">
        <v>1</v>
      </c>
      <c r="M1473">
        <v>1</v>
      </c>
      <c r="N1473">
        <v>1</v>
      </c>
      <c r="O1473">
        <v>1</v>
      </c>
      <c r="P1473">
        <v>1</v>
      </c>
      <c r="Q1473">
        <v>1</v>
      </c>
      <c r="R1473">
        <v>1</v>
      </c>
      <c r="S1473">
        <v>1</v>
      </c>
      <c r="T1473">
        <v>1</v>
      </c>
      <c r="U1473">
        <v>1</v>
      </c>
      <c r="V1473">
        <v>1</v>
      </c>
      <c r="W1473">
        <v>1</v>
      </c>
      <c r="X1473">
        <v>1</v>
      </c>
      <c r="Y1473">
        <v>1</v>
      </c>
      <c r="Z1473">
        <v>1</v>
      </c>
      <c r="AA1473">
        <v>1</v>
      </c>
      <c r="AB1473">
        <v>1</v>
      </c>
      <c r="AC1473">
        <v>1</v>
      </c>
      <c r="AD1473">
        <v>1</v>
      </c>
      <c r="AE1473">
        <v>1</v>
      </c>
      <c r="AF1473">
        <v>1</v>
      </c>
      <c r="AG1473">
        <v>1</v>
      </c>
      <c r="AH1473">
        <v>1</v>
      </c>
      <c r="AI1473">
        <v>1</v>
      </c>
      <c r="AJ1473">
        <v>1</v>
      </c>
      <c r="AK1473">
        <v>1</v>
      </c>
      <c r="AL1473">
        <v>0</v>
      </c>
      <c r="AM1473" s="49" t="s">
        <v>235</v>
      </c>
      <c r="AN1473" s="49" t="s">
        <v>14</v>
      </c>
      <c r="AO1473" s="49" t="s">
        <v>485</v>
      </c>
      <c r="AP1473" s="49" t="s">
        <v>501</v>
      </c>
      <c r="AQ1473" s="49" t="s">
        <v>11</v>
      </c>
      <c r="AR1473" s="49" t="s">
        <v>487</v>
      </c>
      <c r="AS1473" s="49" t="s">
        <v>488</v>
      </c>
      <c r="AT1473" s="49" t="s">
        <v>489</v>
      </c>
    </row>
    <row r="1474" spans="1:46" x14ac:dyDescent="0.25">
      <c r="A1474">
        <v>9</v>
      </c>
      <c r="B1474" t="s">
        <v>238</v>
      </c>
      <c r="C1474" t="s">
        <v>238</v>
      </c>
      <c r="D1474" t="s">
        <v>419</v>
      </c>
      <c r="E1474" t="s">
        <v>624</v>
      </c>
      <c r="F1474" t="s">
        <v>625</v>
      </c>
      <c r="G1474">
        <v>1</v>
      </c>
      <c r="H1474">
        <v>1</v>
      </c>
      <c r="I1474">
        <v>1</v>
      </c>
      <c r="J1474">
        <v>1</v>
      </c>
      <c r="K1474">
        <v>1</v>
      </c>
      <c r="L1474">
        <v>1</v>
      </c>
      <c r="M1474">
        <v>1</v>
      </c>
      <c r="N1474">
        <v>1</v>
      </c>
      <c r="O1474">
        <v>1</v>
      </c>
      <c r="P1474">
        <v>1</v>
      </c>
      <c r="Q1474">
        <v>1</v>
      </c>
      <c r="R1474">
        <v>1</v>
      </c>
      <c r="S1474">
        <v>1</v>
      </c>
      <c r="T1474">
        <v>1</v>
      </c>
      <c r="U1474">
        <v>1</v>
      </c>
      <c r="V1474">
        <v>1</v>
      </c>
      <c r="W1474">
        <v>1</v>
      </c>
      <c r="X1474">
        <v>1</v>
      </c>
      <c r="Y1474">
        <v>1</v>
      </c>
      <c r="Z1474">
        <v>1</v>
      </c>
      <c r="AA1474">
        <v>1</v>
      </c>
      <c r="AB1474">
        <v>1</v>
      </c>
      <c r="AC1474">
        <v>1</v>
      </c>
      <c r="AD1474">
        <v>1</v>
      </c>
      <c r="AE1474">
        <v>1</v>
      </c>
      <c r="AF1474">
        <v>1</v>
      </c>
      <c r="AG1474">
        <v>1</v>
      </c>
      <c r="AH1474">
        <v>1</v>
      </c>
      <c r="AI1474">
        <v>1</v>
      </c>
      <c r="AJ1474">
        <v>1</v>
      </c>
      <c r="AK1474">
        <v>1</v>
      </c>
      <c r="AL1474">
        <v>0</v>
      </c>
      <c r="AM1474" s="49" t="s">
        <v>419</v>
      </c>
      <c r="AN1474" s="49" t="s">
        <v>7</v>
      </c>
      <c r="AO1474" s="49" t="s">
        <v>9</v>
      </c>
      <c r="AP1474" s="49" t="s">
        <v>501</v>
      </c>
      <c r="AQ1474" s="49" t="s">
        <v>9</v>
      </c>
      <c r="AR1474" s="49" t="s">
        <v>495</v>
      </c>
      <c r="AS1474" s="49" t="s">
        <v>496</v>
      </c>
      <c r="AT1474" s="49" t="s">
        <v>497</v>
      </c>
    </row>
    <row r="1475" spans="1:46" x14ac:dyDescent="0.25">
      <c r="A1475">
        <v>9</v>
      </c>
      <c r="B1475" t="s">
        <v>245</v>
      </c>
      <c r="C1475" t="s">
        <v>245</v>
      </c>
      <c r="D1475" t="s">
        <v>246</v>
      </c>
      <c r="E1475" t="s">
        <v>624</v>
      </c>
      <c r="F1475" t="s">
        <v>625</v>
      </c>
      <c r="G1475">
        <v>1</v>
      </c>
      <c r="H1475">
        <v>1</v>
      </c>
      <c r="I1475">
        <v>1</v>
      </c>
      <c r="J1475">
        <v>1</v>
      </c>
      <c r="K1475">
        <v>1</v>
      </c>
      <c r="L1475">
        <v>1</v>
      </c>
      <c r="M1475">
        <v>1</v>
      </c>
      <c r="N1475">
        <v>1</v>
      </c>
      <c r="O1475">
        <v>1</v>
      </c>
      <c r="P1475">
        <v>1</v>
      </c>
      <c r="Q1475">
        <v>1</v>
      </c>
      <c r="R1475">
        <v>1</v>
      </c>
      <c r="S1475">
        <v>1</v>
      </c>
      <c r="T1475">
        <v>1</v>
      </c>
      <c r="U1475">
        <v>1</v>
      </c>
      <c r="V1475">
        <v>1</v>
      </c>
      <c r="W1475">
        <v>1</v>
      </c>
      <c r="X1475">
        <v>1</v>
      </c>
      <c r="Y1475">
        <v>1</v>
      </c>
      <c r="Z1475">
        <v>1</v>
      </c>
      <c r="AA1475">
        <v>1</v>
      </c>
      <c r="AB1475">
        <v>1</v>
      </c>
      <c r="AC1475">
        <v>1</v>
      </c>
      <c r="AD1475">
        <v>1</v>
      </c>
      <c r="AE1475">
        <v>1</v>
      </c>
      <c r="AF1475">
        <v>1</v>
      </c>
      <c r="AG1475">
        <v>1</v>
      </c>
      <c r="AH1475">
        <v>1</v>
      </c>
      <c r="AI1475">
        <v>1</v>
      </c>
      <c r="AJ1475">
        <v>1</v>
      </c>
      <c r="AK1475">
        <v>1</v>
      </c>
      <c r="AL1475">
        <v>1</v>
      </c>
      <c r="AM1475" s="49" t="s">
        <v>246</v>
      </c>
      <c r="AN1475" s="49" t="s">
        <v>14</v>
      </c>
      <c r="AO1475" s="49" t="s">
        <v>500</v>
      </c>
      <c r="AP1475" s="49" t="s">
        <v>505</v>
      </c>
      <c r="AQ1475" s="49" t="s">
        <v>13</v>
      </c>
      <c r="AR1475" s="49" t="s">
        <v>487</v>
      </c>
      <c r="AS1475" s="49" t="s">
        <v>488</v>
      </c>
      <c r="AT1475" s="49" t="s">
        <v>489</v>
      </c>
    </row>
    <row r="1476" spans="1:46" x14ac:dyDescent="0.25">
      <c r="A1476">
        <v>9</v>
      </c>
      <c r="B1476" t="s">
        <v>247</v>
      </c>
      <c r="C1476" t="s">
        <v>247</v>
      </c>
      <c r="D1476" t="s">
        <v>248</v>
      </c>
      <c r="E1476" t="s">
        <v>624</v>
      </c>
      <c r="F1476" t="s">
        <v>625</v>
      </c>
      <c r="G1476">
        <v>1</v>
      </c>
      <c r="H1476">
        <v>1</v>
      </c>
      <c r="I1476">
        <v>1</v>
      </c>
      <c r="J1476">
        <v>1</v>
      </c>
      <c r="K1476">
        <v>1</v>
      </c>
      <c r="L1476">
        <v>1</v>
      </c>
      <c r="M1476">
        <v>1</v>
      </c>
      <c r="N1476">
        <v>1</v>
      </c>
      <c r="O1476">
        <v>1</v>
      </c>
      <c r="P1476">
        <v>1</v>
      </c>
      <c r="Q1476">
        <v>1</v>
      </c>
      <c r="R1476">
        <v>1</v>
      </c>
      <c r="S1476">
        <v>1</v>
      </c>
      <c r="T1476">
        <v>1</v>
      </c>
      <c r="U1476">
        <v>1</v>
      </c>
      <c r="V1476">
        <v>1</v>
      </c>
      <c r="W1476">
        <v>1</v>
      </c>
      <c r="X1476">
        <v>1</v>
      </c>
      <c r="Y1476">
        <v>1</v>
      </c>
      <c r="Z1476">
        <v>1</v>
      </c>
      <c r="AA1476">
        <v>1</v>
      </c>
      <c r="AB1476">
        <v>1</v>
      </c>
      <c r="AC1476">
        <v>1</v>
      </c>
      <c r="AD1476">
        <v>1</v>
      </c>
      <c r="AE1476">
        <v>1</v>
      </c>
      <c r="AF1476">
        <v>1</v>
      </c>
      <c r="AG1476">
        <v>1</v>
      </c>
      <c r="AH1476">
        <v>1</v>
      </c>
      <c r="AI1476">
        <v>1</v>
      </c>
      <c r="AJ1476">
        <v>1</v>
      </c>
      <c r="AK1476">
        <v>1</v>
      </c>
      <c r="AL1476">
        <v>1</v>
      </c>
      <c r="AM1476" s="49" t="s">
        <v>248</v>
      </c>
      <c r="AN1476" s="49" t="s">
        <v>14</v>
      </c>
      <c r="AO1476" s="49" t="s">
        <v>500</v>
      </c>
      <c r="AP1476" s="49" t="s">
        <v>505</v>
      </c>
      <c r="AQ1476" s="49" t="s">
        <v>13</v>
      </c>
      <c r="AR1476" s="49" t="s">
        <v>487</v>
      </c>
      <c r="AS1476" s="49" t="s">
        <v>488</v>
      </c>
      <c r="AT1476" s="49" t="s">
        <v>489</v>
      </c>
    </row>
    <row r="1477" spans="1:46" x14ac:dyDescent="0.25">
      <c r="A1477">
        <v>9</v>
      </c>
      <c r="B1477" t="s">
        <v>255</v>
      </c>
      <c r="C1477" t="s">
        <v>255</v>
      </c>
      <c r="D1477" t="s">
        <v>256</v>
      </c>
      <c r="E1477" t="s">
        <v>624</v>
      </c>
      <c r="F1477" t="s">
        <v>625</v>
      </c>
      <c r="G1477">
        <v>1</v>
      </c>
      <c r="H1477">
        <v>1</v>
      </c>
      <c r="I1477">
        <v>1</v>
      </c>
      <c r="J1477">
        <v>1</v>
      </c>
      <c r="K1477">
        <v>1</v>
      </c>
      <c r="L1477">
        <v>1</v>
      </c>
      <c r="M1477">
        <v>1</v>
      </c>
      <c r="N1477">
        <v>1</v>
      </c>
      <c r="O1477">
        <v>1</v>
      </c>
      <c r="P1477">
        <v>1</v>
      </c>
      <c r="Q1477">
        <v>1</v>
      </c>
      <c r="R1477">
        <v>1</v>
      </c>
      <c r="S1477">
        <v>1</v>
      </c>
      <c r="T1477">
        <v>1</v>
      </c>
      <c r="U1477">
        <v>1</v>
      </c>
      <c r="V1477">
        <v>1</v>
      </c>
      <c r="W1477">
        <v>1</v>
      </c>
      <c r="X1477">
        <v>1</v>
      </c>
      <c r="Y1477">
        <v>1</v>
      </c>
      <c r="Z1477">
        <v>1</v>
      </c>
      <c r="AA1477">
        <v>1</v>
      </c>
      <c r="AB1477">
        <v>1</v>
      </c>
      <c r="AC1477">
        <v>1</v>
      </c>
      <c r="AD1477">
        <v>1</v>
      </c>
      <c r="AE1477">
        <v>1</v>
      </c>
      <c r="AF1477">
        <v>1</v>
      </c>
      <c r="AG1477">
        <v>1</v>
      </c>
      <c r="AH1477">
        <v>1</v>
      </c>
      <c r="AI1477">
        <v>1</v>
      </c>
      <c r="AJ1477">
        <v>1</v>
      </c>
      <c r="AK1477">
        <v>1</v>
      </c>
      <c r="AL1477">
        <v>0</v>
      </c>
      <c r="AM1477" s="49" t="s">
        <v>256</v>
      </c>
      <c r="AN1477" s="49" t="s">
        <v>6</v>
      </c>
      <c r="AO1477" s="49" t="s">
        <v>9</v>
      </c>
      <c r="AP1477" s="49" t="s">
        <v>486</v>
      </c>
      <c r="AQ1477" s="49" t="s">
        <v>9</v>
      </c>
      <c r="AR1477" s="49" t="s">
        <v>487</v>
      </c>
      <c r="AS1477" s="49" t="s">
        <v>488</v>
      </c>
      <c r="AT1477" s="49" t="s">
        <v>489</v>
      </c>
    </row>
    <row r="1478" spans="1:46" x14ac:dyDescent="0.25">
      <c r="A1478">
        <v>9</v>
      </c>
      <c r="B1478" t="s">
        <v>281</v>
      </c>
      <c r="C1478" t="s">
        <v>281</v>
      </c>
      <c r="D1478" t="s">
        <v>282</v>
      </c>
      <c r="E1478" t="s">
        <v>624</v>
      </c>
      <c r="F1478" t="s">
        <v>625</v>
      </c>
      <c r="G1478">
        <v>1</v>
      </c>
      <c r="H1478">
        <v>1</v>
      </c>
      <c r="I1478">
        <v>1</v>
      </c>
      <c r="J1478">
        <v>1</v>
      </c>
      <c r="K1478">
        <v>1</v>
      </c>
      <c r="L1478">
        <v>1</v>
      </c>
      <c r="M1478">
        <v>1</v>
      </c>
      <c r="N1478">
        <v>1</v>
      </c>
      <c r="O1478">
        <v>1</v>
      </c>
      <c r="P1478">
        <v>1</v>
      </c>
      <c r="Q1478">
        <v>1</v>
      </c>
      <c r="R1478">
        <v>1</v>
      </c>
      <c r="S1478">
        <v>1</v>
      </c>
      <c r="T1478">
        <v>1</v>
      </c>
      <c r="U1478">
        <v>1</v>
      </c>
      <c r="V1478">
        <v>1</v>
      </c>
      <c r="W1478">
        <v>1</v>
      </c>
      <c r="X1478">
        <v>1</v>
      </c>
      <c r="Y1478">
        <v>1</v>
      </c>
      <c r="Z1478">
        <v>1</v>
      </c>
      <c r="AA1478">
        <v>1</v>
      </c>
      <c r="AB1478">
        <v>1</v>
      </c>
      <c r="AC1478">
        <v>1</v>
      </c>
      <c r="AD1478">
        <v>1</v>
      </c>
      <c r="AE1478">
        <v>1</v>
      </c>
      <c r="AF1478">
        <v>1</v>
      </c>
      <c r="AG1478">
        <v>1</v>
      </c>
      <c r="AH1478">
        <v>1</v>
      </c>
      <c r="AI1478">
        <v>1</v>
      </c>
      <c r="AJ1478">
        <v>1</v>
      </c>
      <c r="AK1478">
        <v>1</v>
      </c>
      <c r="AL1478">
        <v>0</v>
      </c>
      <c r="AM1478" s="49" t="s">
        <v>282</v>
      </c>
      <c r="AN1478" s="49" t="s">
        <v>14</v>
      </c>
      <c r="AO1478" s="49" t="s">
        <v>485</v>
      </c>
      <c r="AP1478" s="49" t="s">
        <v>501</v>
      </c>
      <c r="AQ1478" s="49" t="s">
        <v>11</v>
      </c>
      <c r="AR1478" s="49" t="s">
        <v>487</v>
      </c>
      <c r="AS1478" s="49" t="s">
        <v>488</v>
      </c>
      <c r="AT1478" s="49" t="s">
        <v>489</v>
      </c>
    </row>
    <row r="1479" spans="1:46" x14ac:dyDescent="0.25">
      <c r="A1479">
        <v>9</v>
      </c>
      <c r="B1479" t="s">
        <v>267</v>
      </c>
      <c r="C1479" t="s">
        <v>267</v>
      </c>
      <c r="D1479" t="s">
        <v>268</v>
      </c>
      <c r="E1479" t="s">
        <v>624</v>
      </c>
      <c r="F1479" t="s">
        <v>625</v>
      </c>
      <c r="G1479">
        <v>1</v>
      </c>
      <c r="H1479">
        <v>1</v>
      </c>
      <c r="I1479">
        <v>1</v>
      </c>
      <c r="J1479">
        <v>1</v>
      </c>
      <c r="K1479">
        <v>1</v>
      </c>
      <c r="L1479">
        <v>1</v>
      </c>
      <c r="M1479">
        <v>1</v>
      </c>
      <c r="N1479">
        <v>1</v>
      </c>
      <c r="O1479">
        <v>1</v>
      </c>
      <c r="P1479">
        <v>1</v>
      </c>
      <c r="Q1479">
        <v>1</v>
      </c>
      <c r="R1479">
        <v>1</v>
      </c>
      <c r="S1479">
        <v>1</v>
      </c>
      <c r="T1479">
        <v>1</v>
      </c>
      <c r="U1479">
        <v>1</v>
      </c>
      <c r="V1479">
        <v>1</v>
      </c>
      <c r="W1479">
        <v>1</v>
      </c>
      <c r="X1479">
        <v>1</v>
      </c>
      <c r="Y1479">
        <v>1</v>
      </c>
      <c r="Z1479">
        <v>1</v>
      </c>
      <c r="AA1479">
        <v>1</v>
      </c>
      <c r="AB1479">
        <v>1</v>
      </c>
      <c r="AC1479">
        <v>1</v>
      </c>
      <c r="AD1479">
        <v>1</v>
      </c>
      <c r="AE1479">
        <v>1</v>
      </c>
      <c r="AF1479">
        <v>1</v>
      </c>
      <c r="AG1479">
        <v>1</v>
      </c>
      <c r="AH1479">
        <v>1</v>
      </c>
      <c r="AI1479">
        <v>1</v>
      </c>
      <c r="AJ1479">
        <v>1</v>
      </c>
      <c r="AK1479">
        <v>1</v>
      </c>
      <c r="AL1479">
        <v>1</v>
      </c>
      <c r="AM1479" s="49" t="s">
        <v>268</v>
      </c>
      <c r="AN1479" s="49" t="s">
        <v>14</v>
      </c>
      <c r="AO1479" s="49" t="s">
        <v>500</v>
      </c>
      <c r="AP1479" s="49" t="s">
        <v>505</v>
      </c>
      <c r="AQ1479" s="49" t="s">
        <v>13</v>
      </c>
      <c r="AR1479" s="49" t="s">
        <v>487</v>
      </c>
      <c r="AS1479" s="49" t="s">
        <v>488</v>
      </c>
      <c r="AT1479" s="49" t="s">
        <v>489</v>
      </c>
    </row>
    <row r="1480" spans="1:46" x14ac:dyDescent="0.25">
      <c r="A1480">
        <v>9</v>
      </c>
      <c r="B1480" t="s">
        <v>277</v>
      </c>
      <c r="C1480" t="s">
        <v>559</v>
      </c>
      <c r="D1480" t="s">
        <v>278</v>
      </c>
      <c r="E1480" t="s">
        <v>624</v>
      </c>
      <c r="F1480" t="s">
        <v>625</v>
      </c>
      <c r="G1480">
        <v>1</v>
      </c>
      <c r="H1480">
        <v>1</v>
      </c>
      <c r="I1480">
        <v>1</v>
      </c>
      <c r="J1480">
        <v>1</v>
      </c>
      <c r="K1480">
        <v>1</v>
      </c>
      <c r="L1480">
        <v>1</v>
      </c>
      <c r="M1480">
        <v>1</v>
      </c>
      <c r="N1480">
        <v>1</v>
      </c>
      <c r="O1480">
        <v>1</v>
      </c>
      <c r="P1480">
        <v>1</v>
      </c>
      <c r="Q1480">
        <v>1</v>
      </c>
      <c r="R1480">
        <v>1</v>
      </c>
      <c r="S1480">
        <v>1</v>
      </c>
      <c r="T1480">
        <v>1</v>
      </c>
      <c r="U1480">
        <v>1</v>
      </c>
      <c r="V1480">
        <v>1</v>
      </c>
      <c r="W1480">
        <v>1</v>
      </c>
      <c r="X1480">
        <v>1</v>
      </c>
      <c r="Y1480">
        <v>1</v>
      </c>
      <c r="Z1480">
        <v>1</v>
      </c>
      <c r="AA1480">
        <v>1</v>
      </c>
      <c r="AB1480">
        <v>1</v>
      </c>
      <c r="AC1480">
        <v>1</v>
      </c>
      <c r="AD1480">
        <v>1</v>
      </c>
      <c r="AE1480">
        <v>1</v>
      </c>
      <c r="AF1480">
        <v>1</v>
      </c>
      <c r="AG1480">
        <v>1</v>
      </c>
      <c r="AH1480">
        <v>1</v>
      </c>
      <c r="AI1480">
        <v>1</v>
      </c>
      <c r="AJ1480">
        <v>1</v>
      </c>
      <c r="AK1480">
        <v>1</v>
      </c>
      <c r="AL1480">
        <v>0</v>
      </c>
      <c r="AM1480" s="49" t="s">
        <v>278</v>
      </c>
      <c r="AN1480" s="49" t="s">
        <v>6</v>
      </c>
      <c r="AO1480" s="49" t="s">
        <v>9</v>
      </c>
      <c r="AP1480" s="49" t="s">
        <v>501</v>
      </c>
      <c r="AQ1480" s="49" t="s">
        <v>9</v>
      </c>
      <c r="AR1480" s="49" t="s">
        <v>487</v>
      </c>
      <c r="AS1480" s="49" t="s">
        <v>488</v>
      </c>
      <c r="AT1480" s="49" t="s">
        <v>489</v>
      </c>
    </row>
    <row r="1481" spans="1:46" x14ac:dyDescent="0.25">
      <c r="A1481">
        <v>9</v>
      </c>
      <c r="B1481" t="s">
        <v>493</v>
      </c>
      <c r="C1481" t="s">
        <v>560</v>
      </c>
      <c r="D1481" t="s">
        <v>561</v>
      </c>
      <c r="E1481" t="s">
        <v>624</v>
      </c>
      <c r="F1481" t="s">
        <v>625</v>
      </c>
      <c r="G1481">
        <v>1</v>
      </c>
      <c r="H1481">
        <v>1</v>
      </c>
      <c r="I1481">
        <v>1</v>
      </c>
      <c r="J1481">
        <v>1</v>
      </c>
      <c r="K1481">
        <v>1</v>
      </c>
      <c r="L1481">
        <v>1</v>
      </c>
      <c r="M1481">
        <v>1</v>
      </c>
      <c r="N1481">
        <v>1</v>
      </c>
      <c r="O1481">
        <v>1</v>
      </c>
      <c r="P1481">
        <v>1</v>
      </c>
      <c r="Q1481">
        <v>1</v>
      </c>
      <c r="R1481">
        <v>1</v>
      </c>
      <c r="S1481">
        <v>1</v>
      </c>
      <c r="T1481">
        <v>1</v>
      </c>
      <c r="U1481">
        <v>1</v>
      </c>
      <c r="V1481">
        <v>1</v>
      </c>
      <c r="W1481">
        <v>1</v>
      </c>
      <c r="X1481">
        <v>1</v>
      </c>
      <c r="Y1481">
        <v>1</v>
      </c>
      <c r="Z1481">
        <v>1</v>
      </c>
      <c r="AA1481">
        <v>1</v>
      </c>
      <c r="AB1481">
        <v>1</v>
      </c>
      <c r="AC1481">
        <v>1</v>
      </c>
      <c r="AD1481">
        <v>1</v>
      </c>
      <c r="AE1481">
        <v>1</v>
      </c>
      <c r="AF1481">
        <v>1</v>
      </c>
      <c r="AG1481">
        <v>1</v>
      </c>
      <c r="AH1481">
        <v>1</v>
      </c>
      <c r="AI1481">
        <v>1</v>
      </c>
      <c r="AJ1481">
        <v>1</v>
      </c>
      <c r="AK1481">
        <v>1</v>
      </c>
      <c r="AL1481">
        <v>0</v>
      </c>
      <c r="AM1481" s="49" t="e">
        <v>#N/A</v>
      </c>
      <c r="AN1481" s="49" t="e">
        <v>#N/A</v>
      </c>
      <c r="AO1481" s="49" t="e">
        <v>#N/A</v>
      </c>
      <c r="AP1481" s="49" t="e">
        <v>#N/A</v>
      </c>
      <c r="AQ1481" s="49" t="e">
        <v>#N/A</v>
      </c>
      <c r="AR1481" s="49" t="e">
        <v>#N/A</v>
      </c>
      <c r="AS1481" s="49" t="e">
        <v>#N/A</v>
      </c>
      <c r="AT1481" s="49" t="e">
        <v>#N/A</v>
      </c>
    </row>
    <row r="1482" spans="1:46" x14ac:dyDescent="0.25">
      <c r="A1482">
        <v>9</v>
      </c>
      <c r="B1482" t="s">
        <v>493</v>
      </c>
      <c r="C1482" t="s">
        <v>562</v>
      </c>
      <c r="D1482" t="s">
        <v>563</v>
      </c>
      <c r="E1482" t="s">
        <v>624</v>
      </c>
      <c r="F1482" t="s">
        <v>625</v>
      </c>
      <c r="G1482">
        <v>1</v>
      </c>
      <c r="H1482">
        <v>1</v>
      </c>
      <c r="I1482">
        <v>1</v>
      </c>
      <c r="J1482">
        <v>1</v>
      </c>
      <c r="K1482">
        <v>1</v>
      </c>
      <c r="L1482">
        <v>1</v>
      </c>
      <c r="M1482">
        <v>1</v>
      </c>
      <c r="N1482">
        <v>1</v>
      </c>
      <c r="O1482">
        <v>1</v>
      </c>
      <c r="P1482">
        <v>1</v>
      </c>
      <c r="Q1482">
        <v>1</v>
      </c>
      <c r="R1482">
        <v>1</v>
      </c>
      <c r="S1482">
        <v>1</v>
      </c>
      <c r="T1482">
        <v>1</v>
      </c>
      <c r="U1482">
        <v>1</v>
      </c>
      <c r="V1482">
        <v>1</v>
      </c>
      <c r="W1482">
        <v>1</v>
      </c>
      <c r="X1482">
        <v>1</v>
      </c>
      <c r="Y1482">
        <v>1</v>
      </c>
      <c r="Z1482">
        <v>1</v>
      </c>
      <c r="AA1482">
        <v>1</v>
      </c>
      <c r="AB1482">
        <v>1</v>
      </c>
      <c r="AC1482">
        <v>1</v>
      </c>
      <c r="AD1482">
        <v>1</v>
      </c>
      <c r="AE1482">
        <v>1</v>
      </c>
      <c r="AF1482">
        <v>1</v>
      </c>
      <c r="AG1482">
        <v>1</v>
      </c>
      <c r="AH1482">
        <v>1</v>
      </c>
      <c r="AI1482">
        <v>1</v>
      </c>
      <c r="AJ1482">
        <v>1</v>
      </c>
      <c r="AK1482">
        <v>1</v>
      </c>
      <c r="AL1482">
        <v>0</v>
      </c>
      <c r="AM1482" s="49" t="e">
        <v>#N/A</v>
      </c>
      <c r="AN1482" s="49" t="e">
        <v>#N/A</v>
      </c>
      <c r="AO1482" s="49" t="e">
        <v>#N/A</v>
      </c>
      <c r="AP1482" s="49" t="e">
        <v>#N/A</v>
      </c>
      <c r="AQ1482" s="49" t="e">
        <v>#N/A</v>
      </c>
      <c r="AR1482" s="49" t="e">
        <v>#N/A</v>
      </c>
      <c r="AS1482" s="49" t="e">
        <v>#N/A</v>
      </c>
      <c r="AT1482" s="49" t="e">
        <v>#N/A</v>
      </c>
    </row>
    <row r="1483" spans="1:46" x14ac:dyDescent="0.25">
      <c r="A1483">
        <v>9</v>
      </c>
      <c r="B1483" t="s">
        <v>493</v>
      </c>
      <c r="C1483" t="s">
        <v>564</v>
      </c>
      <c r="D1483" t="s">
        <v>565</v>
      </c>
      <c r="E1483" t="s">
        <v>624</v>
      </c>
      <c r="F1483" t="s">
        <v>625</v>
      </c>
      <c r="G1483">
        <v>1</v>
      </c>
      <c r="H1483">
        <v>1</v>
      </c>
      <c r="I1483">
        <v>1</v>
      </c>
      <c r="J1483">
        <v>1</v>
      </c>
      <c r="K1483">
        <v>1</v>
      </c>
      <c r="L1483">
        <v>1</v>
      </c>
      <c r="M1483">
        <v>1</v>
      </c>
      <c r="N1483">
        <v>1</v>
      </c>
      <c r="O1483">
        <v>1</v>
      </c>
      <c r="P1483">
        <v>1</v>
      </c>
      <c r="Q1483">
        <v>1</v>
      </c>
      <c r="R1483">
        <v>1</v>
      </c>
      <c r="S1483">
        <v>1</v>
      </c>
      <c r="T1483">
        <v>1</v>
      </c>
      <c r="U1483">
        <v>1</v>
      </c>
      <c r="V1483">
        <v>1</v>
      </c>
      <c r="W1483">
        <v>1</v>
      </c>
      <c r="X1483">
        <v>1</v>
      </c>
      <c r="Y1483">
        <v>1</v>
      </c>
      <c r="Z1483">
        <v>1</v>
      </c>
      <c r="AA1483">
        <v>1</v>
      </c>
      <c r="AB1483">
        <v>1</v>
      </c>
      <c r="AC1483">
        <v>1</v>
      </c>
      <c r="AD1483">
        <v>1</v>
      </c>
      <c r="AE1483">
        <v>1</v>
      </c>
      <c r="AF1483">
        <v>1</v>
      </c>
      <c r="AG1483">
        <v>1</v>
      </c>
      <c r="AH1483">
        <v>1</v>
      </c>
      <c r="AI1483">
        <v>1</v>
      </c>
      <c r="AJ1483">
        <v>1</v>
      </c>
      <c r="AK1483">
        <v>1</v>
      </c>
      <c r="AL1483">
        <v>0</v>
      </c>
      <c r="AM1483" s="49" t="e">
        <v>#N/A</v>
      </c>
      <c r="AN1483" s="49" t="e">
        <v>#N/A</v>
      </c>
      <c r="AO1483" s="49" t="e">
        <v>#N/A</v>
      </c>
      <c r="AP1483" s="49" t="e">
        <v>#N/A</v>
      </c>
      <c r="AQ1483" s="49" t="e">
        <v>#N/A</v>
      </c>
      <c r="AR1483" s="49" t="e">
        <v>#N/A</v>
      </c>
      <c r="AS1483" s="49" t="e">
        <v>#N/A</v>
      </c>
      <c r="AT1483" s="49" t="e">
        <v>#N/A</v>
      </c>
    </row>
    <row r="1484" spans="1:46" x14ac:dyDescent="0.25">
      <c r="A1484">
        <v>9</v>
      </c>
      <c r="B1484" t="s">
        <v>493</v>
      </c>
      <c r="C1484" t="s">
        <v>566</v>
      </c>
      <c r="D1484" t="s">
        <v>567</v>
      </c>
      <c r="E1484" t="s">
        <v>624</v>
      </c>
      <c r="F1484" t="s">
        <v>625</v>
      </c>
      <c r="G1484">
        <v>1</v>
      </c>
      <c r="H1484">
        <v>1</v>
      </c>
      <c r="I1484">
        <v>1</v>
      </c>
      <c r="J1484">
        <v>1</v>
      </c>
      <c r="K1484">
        <v>1</v>
      </c>
      <c r="L1484">
        <v>1</v>
      </c>
      <c r="M1484">
        <v>1</v>
      </c>
      <c r="N1484">
        <v>1</v>
      </c>
      <c r="O1484">
        <v>1</v>
      </c>
      <c r="P1484">
        <v>1</v>
      </c>
      <c r="Q1484">
        <v>1</v>
      </c>
      <c r="R1484">
        <v>1</v>
      </c>
      <c r="S1484">
        <v>1</v>
      </c>
      <c r="T1484">
        <v>1</v>
      </c>
      <c r="U1484">
        <v>1</v>
      </c>
      <c r="V1484">
        <v>1</v>
      </c>
      <c r="W1484">
        <v>1</v>
      </c>
      <c r="X1484">
        <v>1</v>
      </c>
      <c r="Y1484">
        <v>1</v>
      </c>
      <c r="Z1484">
        <v>1</v>
      </c>
      <c r="AA1484">
        <v>1</v>
      </c>
      <c r="AB1484">
        <v>1</v>
      </c>
      <c r="AC1484">
        <v>1</v>
      </c>
      <c r="AD1484">
        <v>1</v>
      </c>
      <c r="AE1484">
        <v>1</v>
      </c>
      <c r="AF1484">
        <v>1</v>
      </c>
      <c r="AG1484">
        <v>1</v>
      </c>
      <c r="AH1484">
        <v>1</v>
      </c>
      <c r="AI1484">
        <v>1</v>
      </c>
      <c r="AJ1484">
        <v>1</v>
      </c>
      <c r="AK1484">
        <v>1</v>
      </c>
      <c r="AL1484">
        <v>0</v>
      </c>
      <c r="AM1484" s="49" t="e">
        <v>#N/A</v>
      </c>
      <c r="AN1484" s="49" t="e">
        <v>#N/A</v>
      </c>
      <c r="AO1484" s="49" t="e">
        <v>#N/A</v>
      </c>
      <c r="AP1484" s="49" t="e">
        <v>#N/A</v>
      </c>
      <c r="AQ1484" s="49" t="e">
        <v>#N/A</v>
      </c>
      <c r="AR1484" s="49" t="e">
        <v>#N/A</v>
      </c>
      <c r="AS1484" s="49" t="e">
        <v>#N/A</v>
      </c>
      <c r="AT1484" s="49" t="e">
        <v>#N/A</v>
      </c>
    </row>
    <row r="1485" spans="1:46" x14ac:dyDescent="0.25">
      <c r="A1485">
        <v>9</v>
      </c>
      <c r="B1485" t="s">
        <v>493</v>
      </c>
      <c r="C1485" t="s">
        <v>568</v>
      </c>
      <c r="D1485" t="s">
        <v>569</v>
      </c>
      <c r="E1485" t="s">
        <v>624</v>
      </c>
      <c r="F1485" t="s">
        <v>625</v>
      </c>
      <c r="G1485">
        <v>1</v>
      </c>
      <c r="H1485">
        <v>1</v>
      </c>
      <c r="I1485">
        <v>1</v>
      </c>
      <c r="J1485">
        <v>1</v>
      </c>
      <c r="K1485">
        <v>1</v>
      </c>
      <c r="L1485">
        <v>1</v>
      </c>
      <c r="M1485">
        <v>1</v>
      </c>
      <c r="N1485">
        <v>1</v>
      </c>
      <c r="O1485">
        <v>1</v>
      </c>
      <c r="P1485">
        <v>1</v>
      </c>
      <c r="Q1485">
        <v>1</v>
      </c>
      <c r="R1485">
        <v>1</v>
      </c>
      <c r="S1485">
        <v>1</v>
      </c>
      <c r="T1485">
        <v>1</v>
      </c>
      <c r="U1485">
        <v>1</v>
      </c>
      <c r="V1485">
        <v>1</v>
      </c>
      <c r="W1485">
        <v>1</v>
      </c>
      <c r="X1485">
        <v>1</v>
      </c>
      <c r="Y1485">
        <v>1</v>
      </c>
      <c r="Z1485">
        <v>1</v>
      </c>
      <c r="AA1485">
        <v>1</v>
      </c>
      <c r="AB1485">
        <v>1</v>
      </c>
      <c r="AC1485">
        <v>1</v>
      </c>
      <c r="AD1485">
        <v>1</v>
      </c>
      <c r="AE1485">
        <v>1</v>
      </c>
      <c r="AF1485">
        <v>1</v>
      </c>
      <c r="AG1485">
        <v>1</v>
      </c>
      <c r="AH1485">
        <v>1</v>
      </c>
      <c r="AI1485">
        <v>1</v>
      </c>
      <c r="AJ1485">
        <v>1</v>
      </c>
      <c r="AK1485">
        <v>1</v>
      </c>
      <c r="AL1485">
        <v>1</v>
      </c>
      <c r="AM1485" s="49" t="e">
        <v>#N/A</v>
      </c>
      <c r="AN1485" s="49" t="e">
        <v>#N/A</v>
      </c>
      <c r="AO1485" s="49" t="e">
        <v>#N/A</v>
      </c>
      <c r="AP1485" s="49" t="e">
        <v>#N/A</v>
      </c>
      <c r="AQ1485" s="49" t="e">
        <v>#N/A</v>
      </c>
      <c r="AR1485" s="49" t="e">
        <v>#N/A</v>
      </c>
      <c r="AS1485" s="49" t="e">
        <v>#N/A</v>
      </c>
      <c r="AT1485" s="49" t="e">
        <v>#N/A</v>
      </c>
    </row>
    <row r="1486" spans="1:46" x14ac:dyDescent="0.25">
      <c r="A1486">
        <v>9</v>
      </c>
      <c r="B1486" t="s">
        <v>493</v>
      </c>
      <c r="C1486" t="s">
        <v>570</v>
      </c>
      <c r="D1486" t="s">
        <v>571</v>
      </c>
      <c r="E1486" t="s">
        <v>624</v>
      </c>
      <c r="F1486" t="s">
        <v>625</v>
      </c>
      <c r="G1486">
        <v>1</v>
      </c>
      <c r="H1486">
        <v>1</v>
      </c>
      <c r="I1486">
        <v>1</v>
      </c>
      <c r="J1486">
        <v>1</v>
      </c>
      <c r="K1486">
        <v>1</v>
      </c>
      <c r="L1486">
        <v>1</v>
      </c>
      <c r="M1486">
        <v>1</v>
      </c>
      <c r="N1486">
        <v>1</v>
      </c>
      <c r="O1486">
        <v>1</v>
      </c>
      <c r="P1486">
        <v>1</v>
      </c>
      <c r="Q1486">
        <v>1</v>
      </c>
      <c r="R1486">
        <v>1</v>
      </c>
      <c r="S1486">
        <v>1</v>
      </c>
      <c r="T1486">
        <v>1</v>
      </c>
      <c r="U1486">
        <v>1</v>
      </c>
      <c r="V1486">
        <v>1</v>
      </c>
      <c r="W1486">
        <v>1</v>
      </c>
      <c r="X1486">
        <v>1</v>
      </c>
      <c r="Y1486">
        <v>1</v>
      </c>
      <c r="Z1486">
        <v>1</v>
      </c>
      <c r="AA1486">
        <v>1</v>
      </c>
      <c r="AB1486">
        <v>1</v>
      </c>
      <c r="AC1486">
        <v>1</v>
      </c>
      <c r="AD1486">
        <v>1</v>
      </c>
      <c r="AE1486">
        <v>1</v>
      </c>
      <c r="AF1486">
        <v>1</v>
      </c>
      <c r="AG1486">
        <v>1</v>
      </c>
      <c r="AH1486">
        <v>1</v>
      </c>
      <c r="AI1486">
        <v>1</v>
      </c>
      <c r="AJ1486">
        <v>1</v>
      </c>
      <c r="AK1486">
        <v>1</v>
      </c>
      <c r="AL1486">
        <v>1</v>
      </c>
      <c r="AM1486" s="49" t="e">
        <v>#N/A</v>
      </c>
      <c r="AN1486" s="49" t="e">
        <v>#N/A</v>
      </c>
      <c r="AO1486" s="49" t="e">
        <v>#N/A</v>
      </c>
      <c r="AP1486" s="49" t="e">
        <v>#N/A</v>
      </c>
      <c r="AQ1486" s="49" t="e">
        <v>#N/A</v>
      </c>
      <c r="AR1486" s="49" t="e">
        <v>#N/A</v>
      </c>
      <c r="AS1486" s="49" t="e">
        <v>#N/A</v>
      </c>
      <c r="AT1486" s="49" t="e">
        <v>#N/A</v>
      </c>
    </row>
    <row r="1487" spans="1:46" x14ac:dyDescent="0.25">
      <c r="A1487">
        <v>9</v>
      </c>
      <c r="B1487" t="s">
        <v>493</v>
      </c>
      <c r="C1487" t="s">
        <v>572</v>
      </c>
      <c r="D1487" t="s">
        <v>573</v>
      </c>
      <c r="E1487" t="s">
        <v>624</v>
      </c>
      <c r="F1487" t="s">
        <v>625</v>
      </c>
      <c r="G1487">
        <v>1</v>
      </c>
      <c r="H1487">
        <v>1</v>
      </c>
      <c r="I1487">
        <v>1</v>
      </c>
      <c r="J1487">
        <v>1</v>
      </c>
      <c r="K1487">
        <v>1</v>
      </c>
      <c r="L1487">
        <v>1</v>
      </c>
      <c r="M1487">
        <v>1</v>
      </c>
      <c r="N1487">
        <v>1</v>
      </c>
      <c r="O1487">
        <v>1</v>
      </c>
      <c r="P1487">
        <v>1</v>
      </c>
      <c r="Q1487">
        <v>1</v>
      </c>
      <c r="R1487">
        <v>1</v>
      </c>
      <c r="S1487">
        <v>1</v>
      </c>
      <c r="T1487">
        <v>1</v>
      </c>
      <c r="U1487">
        <v>1</v>
      </c>
      <c r="V1487">
        <v>1</v>
      </c>
      <c r="W1487">
        <v>1</v>
      </c>
      <c r="X1487">
        <v>1</v>
      </c>
      <c r="Y1487">
        <v>1</v>
      </c>
      <c r="Z1487">
        <v>1</v>
      </c>
      <c r="AA1487">
        <v>1</v>
      </c>
      <c r="AB1487">
        <v>1</v>
      </c>
      <c r="AC1487">
        <v>1</v>
      </c>
      <c r="AD1487">
        <v>1</v>
      </c>
      <c r="AE1487">
        <v>1</v>
      </c>
      <c r="AF1487">
        <v>1</v>
      </c>
      <c r="AG1487">
        <v>1</v>
      </c>
      <c r="AH1487">
        <v>1</v>
      </c>
      <c r="AI1487">
        <v>1</v>
      </c>
      <c r="AJ1487">
        <v>1</v>
      </c>
      <c r="AK1487">
        <v>1</v>
      </c>
      <c r="AL1487">
        <v>0</v>
      </c>
      <c r="AM1487" s="49" t="e">
        <v>#N/A</v>
      </c>
      <c r="AN1487" s="49" t="e">
        <v>#N/A</v>
      </c>
      <c r="AO1487" s="49" t="e">
        <v>#N/A</v>
      </c>
      <c r="AP1487" s="49" t="e">
        <v>#N/A</v>
      </c>
      <c r="AQ1487" s="49" t="e">
        <v>#N/A</v>
      </c>
      <c r="AR1487" s="49" t="e">
        <v>#N/A</v>
      </c>
      <c r="AS1487" s="49" t="e">
        <v>#N/A</v>
      </c>
      <c r="AT1487" s="49" t="e">
        <v>#N/A</v>
      </c>
    </row>
    <row r="1488" spans="1:46" x14ac:dyDescent="0.25">
      <c r="A1488">
        <v>9</v>
      </c>
      <c r="B1488" t="s">
        <v>259</v>
      </c>
      <c r="C1488" t="s">
        <v>259</v>
      </c>
      <c r="D1488" t="s">
        <v>260</v>
      </c>
      <c r="E1488" t="s">
        <v>624</v>
      </c>
      <c r="F1488" t="s">
        <v>625</v>
      </c>
      <c r="G1488">
        <v>1</v>
      </c>
      <c r="H1488">
        <v>1</v>
      </c>
      <c r="I1488">
        <v>1</v>
      </c>
      <c r="J1488">
        <v>1</v>
      </c>
      <c r="K1488">
        <v>1</v>
      </c>
      <c r="L1488">
        <v>1</v>
      </c>
      <c r="M1488">
        <v>1</v>
      </c>
      <c r="N1488">
        <v>1</v>
      </c>
      <c r="O1488">
        <v>1</v>
      </c>
      <c r="P1488">
        <v>1</v>
      </c>
      <c r="Q1488">
        <v>1</v>
      </c>
      <c r="R1488">
        <v>1</v>
      </c>
      <c r="S1488">
        <v>1</v>
      </c>
      <c r="T1488">
        <v>1</v>
      </c>
      <c r="U1488">
        <v>1</v>
      </c>
      <c r="V1488">
        <v>1</v>
      </c>
      <c r="W1488">
        <v>1</v>
      </c>
      <c r="X1488">
        <v>1</v>
      </c>
      <c r="Y1488">
        <v>1</v>
      </c>
      <c r="Z1488">
        <v>1</v>
      </c>
      <c r="AA1488">
        <v>1</v>
      </c>
      <c r="AB1488">
        <v>1</v>
      </c>
      <c r="AC1488">
        <v>1</v>
      </c>
      <c r="AD1488">
        <v>1</v>
      </c>
      <c r="AE1488">
        <v>1</v>
      </c>
      <c r="AF1488">
        <v>1</v>
      </c>
      <c r="AG1488">
        <v>1</v>
      </c>
      <c r="AH1488">
        <v>1</v>
      </c>
      <c r="AI1488">
        <v>1</v>
      </c>
      <c r="AJ1488">
        <v>1</v>
      </c>
      <c r="AK1488">
        <v>1</v>
      </c>
      <c r="AL1488">
        <v>1</v>
      </c>
      <c r="AM1488" s="49" t="s">
        <v>260</v>
      </c>
      <c r="AN1488" s="49" t="s">
        <v>14</v>
      </c>
      <c r="AO1488" s="49" t="s">
        <v>507</v>
      </c>
      <c r="AP1488" s="49" t="s">
        <v>501</v>
      </c>
      <c r="AQ1488" s="49" t="s">
        <v>10</v>
      </c>
      <c r="AR1488" s="49" t="s">
        <v>487</v>
      </c>
      <c r="AS1488" s="49" t="s">
        <v>488</v>
      </c>
      <c r="AT1488" s="49" t="s">
        <v>489</v>
      </c>
    </row>
    <row r="1489" spans="1:46" x14ac:dyDescent="0.25">
      <c r="A1489">
        <v>9</v>
      </c>
      <c r="B1489" t="s">
        <v>493</v>
      </c>
      <c r="C1489" t="s">
        <v>574</v>
      </c>
      <c r="D1489" t="s">
        <v>575</v>
      </c>
      <c r="E1489" t="s">
        <v>624</v>
      </c>
      <c r="F1489" t="s">
        <v>625</v>
      </c>
      <c r="G1489">
        <v>1</v>
      </c>
      <c r="H1489">
        <v>1</v>
      </c>
      <c r="I1489">
        <v>1</v>
      </c>
      <c r="J1489">
        <v>1</v>
      </c>
      <c r="K1489">
        <v>1</v>
      </c>
      <c r="L1489">
        <v>1</v>
      </c>
      <c r="M1489">
        <v>1</v>
      </c>
      <c r="N1489">
        <v>1</v>
      </c>
      <c r="O1489">
        <v>1</v>
      </c>
      <c r="P1489">
        <v>1</v>
      </c>
      <c r="Q1489">
        <v>1</v>
      </c>
      <c r="R1489">
        <v>1</v>
      </c>
      <c r="S1489">
        <v>1</v>
      </c>
      <c r="T1489">
        <v>1</v>
      </c>
      <c r="U1489">
        <v>1</v>
      </c>
      <c r="V1489">
        <v>1</v>
      </c>
      <c r="W1489">
        <v>1</v>
      </c>
      <c r="X1489">
        <v>1</v>
      </c>
      <c r="Y1489">
        <v>1</v>
      </c>
      <c r="Z1489">
        <v>1</v>
      </c>
      <c r="AA1489">
        <v>1</v>
      </c>
      <c r="AB1489">
        <v>1</v>
      </c>
      <c r="AC1489">
        <v>1</v>
      </c>
      <c r="AD1489">
        <v>1</v>
      </c>
      <c r="AE1489">
        <v>1</v>
      </c>
      <c r="AF1489">
        <v>1</v>
      </c>
      <c r="AG1489">
        <v>1</v>
      </c>
      <c r="AH1489">
        <v>1</v>
      </c>
      <c r="AI1489">
        <v>1</v>
      </c>
      <c r="AJ1489">
        <v>1</v>
      </c>
      <c r="AK1489">
        <v>1</v>
      </c>
      <c r="AL1489">
        <v>0</v>
      </c>
      <c r="AM1489" s="49" t="e">
        <v>#N/A</v>
      </c>
      <c r="AN1489" s="49" t="e">
        <v>#N/A</v>
      </c>
      <c r="AO1489" s="49" t="e">
        <v>#N/A</v>
      </c>
      <c r="AP1489" s="49" t="e">
        <v>#N/A</v>
      </c>
      <c r="AQ1489" s="49" t="e">
        <v>#N/A</v>
      </c>
      <c r="AR1489" s="49" t="e">
        <v>#N/A</v>
      </c>
      <c r="AS1489" s="49" t="e">
        <v>#N/A</v>
      </c>
      <c r="AT1489" s="49" t="e">
        <v>#N/A</v>
      </c>
    </row>
    <row r="1490" spans="1:46" x14ac:dyDescent="0.25">
      <c r="A1490">
        <v>9</v>
      </c>
      <c r="B1490" t="s">
        <v>273</v>
      </c>
      <c r="C1490" t="s">
        <v>273</v>
      </c>
      <c r="D1490" t="s">
        <v>420</v>
      </c>
      <c r="E1490" t="s">
        <v>624</v>
      </c>
      <c r="F1490" t="s">
        <v>625</v>
      </c>
      <c r="G1490">
        <v>1</v>
      </c>
      <c r="H1490">
        <v>1</v>
      </c>
      <c r="I1490">
        <v>1</v>
      </c>
      <c r="J1490">
        <v>1</v>
      </c>
      <c r="K1490">
        <v>1</v>
      </c>
      <c r="L1490">
        <v>1</v>
      </c>
      <c r="M1490">
        <v>1</v>
      </c>
      <c r="N1490">
        <v>1</v>
      </c>
      <c r="O1490">
        <v>1</v>
      </c>
      <c r="P1490">
        <v>1</v>
      </c>
      <c r="Q1490">
        <v>1</v>
      </c>
      <c r="R1490">
        <v>1</v>
      </c>
      <c r="S1490">
        <v>1</v>
      </c>
      <c r="T1490">
        <v>1</v>
      </c>
      <c r="U1490">
        <v>1</v>
      </c>
      <c r="V1490">
        <v>1</v>
      </c>
      <c r="W1490">
        <v>1</v>
      </c>
      <c r="X1490">
        <v>1</v>
      </c>
      <c r="Y1490">
        <v>1</v>
      </c>
      <c r="Z1490">
        <v>1</v>
      </c>
      <c r="AA1490">
        <v>1</v>
      </c>
      <c r="AB1490">
        <v>1</v>
      </c>
      <c r="AC1490">
        <v>1</v>
      </c>
      <c r="AD1490">
        <v>1</v>
      </c>
      <c r="AE1490">
        <v>1</v>
      </c>
      <c r="AF1490">
        <v>1</v>
      </c>
      <c r="AG1490">
        <v>1</v>
      </c>
      <c r="AH1490">
        <v>1</v>
      </c>
      <c r="AI1490">
        <v>1</v>
      </c>
      <c r="AJ1490">
        <v>1</v>
      </c>
      <c r="AK1490">
        <v>1</v>
      </c>
      <c r="AL1490">
        <v>0</v>
      </c>
      <c r="AM1490" s="49" t="s">
        <v>420</v>
      </c>
      <c r="AN1490" s="49" t="s">
        <v>14</v>
      </c>
      <c r="AO1490" s="49" t="s">
        <v>485</v>
      </c>
      <c r="AP1490" s="49" t="s">
        <v>494</v>
      </c>
      <c r="AQ1490" s="49" t="s">
        <v>11</v>
      </c>
      <c r="AR1490" s="49" t="s">
        <v>495</v>
      </c>
      <c r="AS1490" s="49" t="s">
        <v>488</v>
      </c>
      <c r="AT1490" s="49" t="s">
        <v>497</v>
      </c>
    </row>
    <row r="1491" spans="1:46" x14ac:dyDescent="0.25">
      <c r="A1491">
        <v>9</v>
      </c>
      <c r="B1491" t="s">
        <v>271</v>
      </c>
      <c r="C1491" t="s">
        <v>271</v>
      </c>
      <c r="D1491" t="s">
        <v>272</v>
      </c>
      <c r="E1491" t="s">
        <v>624</v>
      </c>
      <c r="F1491" t="s">
        <v>625</v>
      </c>
      <c r="G1491">
        <v>0</v>
      </c>
      <c r="H1491">
        <v>0</v>
      </c>
      <c r="I1491">
        <v>0</v>
      </c>
      <c r="J1491">
        <v>0</v>
      </c>
      <c r="K1491">
        <v>0</v>
      </c>
      <c r="L1491">
        <v>0</v>
      </c>
      <c r="M1491">
        <v>0</v>
      </c>
      <c r="N1491">
        <v>0</v>
      </c>
      <c r="O1491">
        <v>0</v>
      </c>
      <c r="P1491">
        <v>0</v>
      </c>
      <c r="Q1491">
        <v>0</v>
      </c>
      <c r="R1491">
        <v>0</v>
      </c>
      <c r="S1491">
        <v>0</v>
      </c>
      <c r="T1491">
        <v>0</v>
      </c>
      <c r="U1491">
        <v>0</v>
      </c>
      <c r="V1491">
        <v>1</v>
      </c>
      <c r="W1491">
        <v>1</v>
      </c>
      <c r="X1491">
        <v>1</v>
      </c>
      <c r="Y1491">
        <v>1</v>
      </c>
      <c r="Z1491">
        <v>1</v>
      </c>
      <c r="AA1491">
        <v>1</v>
      </c>
      <c r="AB1491">
        <v>1</v>
      </c>
      <c r="AC1491">
        <v>1</v>
      </c>
      <c r="AD1491">
        <v>1</v>
      </c>
      <c r="AE1491">
        <v>1</v>
      </c>
      <c r="AF1491">
        <v>1</v>
      </c>
      <c r="AG1491">
        <v>1</v>
      </c>
      <c r="AH1491">
        <v>1</v>
      </c>
      <c r="AI1491">
        <v>1</v>
      </c>
      <c r="AJ1491">
        <v>1</v>
      </c>
      <c r="AK1491">
        <v>1</v>
      </c>
      <c r="AL1491">
        <v>0</v>
      </c>
      <c r="AM1491" s="49" t="s">
        <v>272</v>
      </c>
      <c r="AN1491" s="49" t="s">
        <v>14</v>
      </c>
      <c r="AO1491" s="49" t="s">
        <v>500</v>
      </c>
      <c r="AP1491" s="49" t="s">
        <v>501</v>
      </c>
      <c r="AQ1491" s="49" t="s">
        <v>502</v>
      </c>
      <c r="AR1491" s="49" t="s">
        <v>487</v>
      </c>
      <c r="AS1491" s="49" t="s">
        <v>488</v>
      </c>
      <c r="AT1491" s="49" t="s">
        <v>489</v>
      </c>
    </row>
    <row r="1492" spans="1:46" x14ac:dyDescent="0.25">
      <c r="A1492">
        <v>9</v>
      </c>
      <c r="B1492" t="s">
        <v>251</v>
      </c>
      <c r="C1492" t="s">
        <v>251</v>
      </c>
      <c r="D1492" t="s">
        <v>252</v>
      </c>
      <c r="E1492" t="s">
        <v>624</v>
      </c>
      <c r="F1492" t="s">
        <v>625</v>
      </c>
      <c r="G1492">
        <v>1</v>
      </c>
      <c r="H1492">
        <v>1</v>
      </c>
      <c r="I1492">
        <v>1</v>
      </c>
      <c r="J1492">
        <v>1</v>
      </c>
      <c r="K1492">
        <v>1</v>
      </c>
      <c r="L1492">
        <v>1</v>
      </c>
      <c r="M1492">
        <v>1</v>
      </c>
      <c r="N1492">
        <v>1</v>
      </c>
      <c r="O1492">
        <v>1</v>
      </c>
      <c r="P1492">
        <v>1</v>
      </c>
      <c r="Q1492">
        <v>1</v>
      </c>
      <c r="R1492">
        <v>1</v>
      </c>
      <c r="S1492">
        <v>1</v>
      </c>
      <c r="T1492">
        <v>1</v>
      </c>
      <c r="U1492">
        <v>1</v>
      </c>
      <c r="V1492">
        <v>1</v>
      </c>
      <c r="W1492">
        <v>1</v>
      </c>
      <c r="X1492">
        <v>1</v>
      </c>
      <c r="Y1492">
        <v>1</v>
      </c>
      <c r="Z1492">
        <v>1</v>
      </c>
      <c r="AA1492">
        <v>1</v>
      </c>
      <c r="AB1492">
        <v>1</v>
      </c>
      <c r="AC1492">
        <v>1</v>
      </c>
      <c r="AD1492">
        <v>1</v>
      </c>
      <c r="AE1492">
        <v>1</v>
      </c>
      <c r="AF1492">
        <v>1</v>
      </c>
      <c r="AG1492">
        <v>1</v>
      </c>
      <c r="AH1492">
        <v>1</v>
      </c>
      <c r="AI1492">
        <v>1</v>
      </c>
      <c r="AJ1492">
        <v>1</v>
      </c>
      <c r="AK1492">
        <v>1</v>
      </c>
      <c r="AL1492">
        <v>1</v>
      </c>
      <c r="AM1492" s="49" t="s">
        <v>252</v>
      </c>
      <c r="AN1492" s="49" t="s">
        <v>7</v>
      </c>
      <c r="AO1492" s="49" t="s">
        <v>9</v>
      </c>
      <c r="AP1492" s="49" t="s">
        <v>494</v>
      </c>
      <c r="AQ1492" s="49" t="s">
        <v>9</v>
      </c>
      <c r="AR1492" s="49" t="s">
        <v>487</v>
      </c>
      <c r="AS1492" s="49" t="s">
        <v>488</v>
      </c>
      <c r="AT1492" s="49" t="s">
        <v>489</v>
      </c>
    </row>
    <row r="1493" spans="1:46" x14ac:dyDescent="0.25">
      <c r="A1493">
        <v>9</v>
      </c>
      <c r="B1493" t="s">
        <v>274</v>
      </c>
      <c r="C1493" t="s">
        <v>274</v>
      </c>
      <c r="D1493" t="s">
        <v>275</v>
      </c>
      <c r="E1493" t="s">
        <v>624</v>
      </c>
      <c r="F1493" t="s">
        <v>625</v>
      </c>
      <c r="G1493">
        <v>1</v>
      </c>
      <c r="H1493">
        <v>1</v>
      </c>
      <c r="I1493">
        <v>1</v>
      </c>
      <c r="J1493">
        <v>1</v>
      </c>
      <c r="K1493">
        <v>1</v>
      </c>
      <c r="L1493">
        <v>1</v>
      </c>
      <c r="M1493">
        <v>1</v>
      </c>
      <c r="N1493">
        <v>1</v>
      </c>
      <c r="O1493">
        <v>1</v>
      </c>
      <c r="P1493">
        <v>1</v>
      </c>
      <c r="Q1493">
        <v>1</v>
      </c>
      <c r="R1493">
        <v>1</v>
      </c>
      <c r="S1493">
        <v>1</v>
      </c>
      <c r="T1493">
        <v>1</v>
      </c>
      <c r="U1493">
        <v>1</v>
      </c>
      <c r="V1493">
        <v>1</v>
      </c>
      <c r="W1493">
        <v>1</v>
      </c>
      <c r="X1493">
        <v>1</v>
      </c>
      <c r="Y1493">
        <v>1</v>
      </c>
      <c r="Z1493">
        <v>1</v>
      </c>
      <c r="AA1493">
        <v>1</v>
      </c>
      <c r="AB1493">
        <v>1</v>
      </c>
      <c r="AC1493">
        <v>1</v>
      </c>
      <c r="AD1493">
        <v>1</v>
      </c>
      <c r="AE1493">
        <v>1</v>
      </c>
      <c r="AF1493">
        <v>1</v>
      </c>
      <c r="AG1493">
        <v>1</v>
      </c>
      <c r="AH1493">
        <v>1</v>
      </c>
      <c r="AI1493">
        <v>1</v>
      </c>
      <c r="AJ1493">
        <v>1</v>
      </c>
      <c r="AK1493">
        <v>1</v>
      </c>
      <c r="AL1493">
        <v>0</v>
      </c>
      <c r="AM1493" s="49" t="s">
        <v>275</v>
      </c>
      <c r="AN1493" s="49" t="s">
        <v>4</v>
      </c>
      <c r="AO1493" s="49" t="s">
        <v>9</v>
      </c>
      <c r="AP1493" s="49" t="s">
        <v>486</v>
      </c>
      <c r="AQ1493" s="49" t="s">
        <v>9</v>
      </c>
      <c r="AR1493" s="49" t="s">
        <v>495</v>
      </c>
      <c r="AS1493" s="49" t="s">
        <v>488</v>
      </c>
      <c r="AT1493" s="49" t="s">
        <v>489</v>
      </c>
    </row>
    <row r="1494" spans="1:46" x14ac:dyDescent="0.25">
      <c r="A1494">
        <v>9</v>
      </c>
      <c r="B1494" t="s">
        <v>269</v>
      </c>
      <c r="C1494" t="s">
        <v>269</v>
      </c>
      <c r="D1494" t="s">
        <v>270</v>
      </c>
      <c r="E1494" t="s">
        <v>624</v>
      </c>
      <c r="F1494" t="s">
        <v>625</v>
      </c>
      <c r="G1494">
        <v>1</v>
      </c>
      <c r="H1494">
        <v>1</v>
      </c>
      <c r="I1494">
        <v>1</v>
      </c>
      <c r="J1494">
        <v>1</v>
      </c>
      <c r="K1494">
        <v>1</v>
      </c>
      <c r="L1494">
        <v>1</v>
      </c>
      <c r="M1494">
        <v>1</v>
      </c>
      <c r="N1494">
        <v>1</v>
      </c>
      <c r="O1494">
        <v>1</v>
      </c>
      <c r="P1494">
        <v>1</v>
      </c>
      <c r="Q1494">
        <v>1</v>
      </c>
      <c r="R1494">
        <v>1</v>
      </c>
      <c r="S1494">
        <v>1</v>
      </c>
      <c r="T1494">
        <v>1</v>
      </c>
      <c r="U1494">
        <v>1</v>
      </c>
      <c r="V1494">
        <v>1</v>
      </c>
      <c r="W1494">
        <v>1</v>
      </c>
      <c r="X1494">
        <v>1</v>
      </c>
      <c r="Y1494">
        <v>1</v>
      </c>
      <c r="Z1494">
        <v>1</v>
      </c>
      <c r="AA1494">
        <v>1</v>
      </c>
      <c r="AB1494">
        <v>1</v>
      </c>
      <c r="AC1494">
        <v>1</v>
      </c>
      <c r="AD1494">
        <v>1</v>
      </c>
      <c r="AE1494">
        <v>1</v>
      </c>
      <c r="AF1494">
        <v>1</v>
      </c>
      <c r="AG1494">
        <v>1</v>
      </c>
      <c r="AH1494">
        <v>1</v>
      </c>
      <c r="AI1494">
        <v>1</v>
      </c>
      <c r="AJ1494">
        <v>1</v>
      </c>
      <c r="AK1494">
        <v>1</v>
      </c>
      <c r="AL1494">
        <v>0</v>
      </c>
      <c r="AM1494" s="49" t="s">
        <v>270</v>
      </c>
      <c r="AN1494" s="49" t="s">
        <v>14</v>
      </c>
      <c r="AO1494" s="49" t="s">
        <v>485</v>
      </c>
      <c r="AP1494" s="49" t="s">
        <v>494</v>
      </c>
      <c r="AQ1494" s="49" t="s">
        <v>11</v>
      </c>
      <c r="AR1494" s="49" t="s">
        <v>487</v>
      </c>
      <c r="AS1494" s="49" t="s">
        <v>488</v>
      </c>
      <c r="AT1494" s="49" t="s">
        <v>489</v>
      </c>
    </row>
    <row r="1495" spans="1:46" x14ac:dyDescent="0.25">
      <c r="A1495">
        <v>9</v>
      </c>
      <c r="B1495" t="s">
        <v>283</v>
      </c>
      <c r="C1495" t="s">
        <v>283</v>
      </c>
      <c r="D1495" t="s">
        <v>284</v>
      </c>
      <c r="E1495" t="s">
        <v>624</v>
      </c>
      <c r="F1495" t="s">
        <v>625</v>
      </c>
      <c r="G1495">
        <v>0</v>
      </c>
      <c r="H1495">
        <v>1</v>
      </c>
      <c r="I1495">
        <v>1</v>
      </c>
      <c r="J1495">
        <v>1</v>
      </c>
      <c r="K1495">
        <v>1</v>
      </c>
      <c r="L1495">
        <v>1</v>
      </c>
      <c r="M1495">
        <v>1</v>
      </c>
      <c r="N1495">
        <v>1</v>
      </c>
      <c r="O1495">
        <v>1</v>
      </c>
      <c r="P1495">
        <v>1</v>
      </c>
      <c r="Q1495">
        <v>1</v>
      </c>
      <c r="R1495">
        <v>1</v>
      </c>
      <c r="S1495">
        <v>1</v>
      </c>
      <c r="T1495">
        <v>1</v>
      </c>
      <c r="U1495">
        <v>1</v>
      </c>
      <c r="V1495">
        <v>1</v>
      </c>
      <c r="W1495">
        <v>1</v>
      </c>
      <c r="X1495">
        <v>1</v>
      </c>
      <c r="Y1495">
        <v>1</v>
      </c>
      <c r="Z1495">
        <v>1</v>
      </c>
      <c r="AA1495">
        <v>1</v>
      </c>
      <c r="AB1495">
        <v>1</v>
      </c>
      <c r="AC1495">
        <v>1</v>
      </c>
      <c r="AD1495">
        <v>1</v>
      </c>
      <c r="AE1495">
        <v>1</v>
      </c>
      <c r="AF1495">
        <v>1</v>
      </c>
      <c r="AG1495">
        <v>1</v>
      </c>
      <c r="AH1495">
        <v>1</v>
      </c>
      <c r="AI1495">
        <v>1</v>
      </c>
      <c r="AJ1495">
        <v>1</v>
      </c>
      <c r="AK1495">
        <v>1</v>
      </c>
      <c r="AL1495">
        <v>0</v>
      </c>
      <c r="AM1495" s="49" t="s">
        <v>284</v>
      </c>
      <c r="AN1495" s="49" t="s">
        <v>4</v>
      </c>
      <c r="AO1495" s="49" t="s">
        <v>9</v>
      </c>
      <c r="AP1495" s="49" t="s">
        <v>501</v>
      </c>
      <c r="AQ1495" s="49" t="s">
        <v>9</v>
      </c>
      <c r="AR1495" s="49" t="s">
        <v>495</v>
      </c>
      <c r="AS1495" s="49" t="s">
        <v>488</v>
      </c>
      <c r="AT1495" s="49" t="s">
        <v>489</v>
      </c>
    </row>
    <row r="1496" spans="1:46" x14ac:dyDescent="0.25">
      <c r="A1496">
        <v>9</v>
      </c>
      <c r="B1496" t="s">
        <v>294</v>
      </c>
      <c r="C1496" t="s">
        <v>294</v>
      </c>
      <c r="D1496" t="s">
        <v>295</v>
      </c>
      <c r="E1496" t="s">
        <v>624</v>
      </c>
      <c r="F1496" t="s">
        <v>625</v>
      </c>
      <c r="G1496">
        <v>1</v>
      </c>
      <c r="H1496">
        <v>1</v>
      </c>
      <c r="I1496">
        <v>1</v>
      </c>
      <c r="J1496">
        <v>1</v>
      </c>
      <c r="K1496">
        <v>1</v>
      </c>
      <c r="L1496">
        <v>1</v>
      </c>
      <c r="M1496">
        <v>1</v>
      </c>
      <c r="N1496">
        <v>1</v>
      </c>
      <c r="O1496">
        <v>1</v>
      </c>
      <c r="P1496">
        <v>1</v>
      </c>
      <c r="Q1496">
        <v>1</v>
      </c>
      <c r="R1496">
        <v>1</v>
      </c>
      <c r="S1496">
        <v>1</v>
      </c>
      <c r="T1496">
        <v>1</v>
      </c>
      <c r="U1496">
        <v>1</v>
      </c>
      <c r="V1496">
        <v>1</v>
      </c>
      <c r="W1496">
        <v>1</v>
      </c>
      <c r="X1496">
        <v>1</v>
      </c>
      <c r="Y1496">
        <v>1</v>
      </c>
      <c r="Z1496">
        <v>1</v>
      </c>
      <c r="AA1496">
        <v>1</v>
      </c>
      <c r="AB1496">
        <v>1</v>
      </c>
      <c r="AC1496">
        <v>1</v>
      </c>
      <c r="AD1496">
        <v>1</v>
      </c>
      <c r="AE1496">
        <v>1</v>
      </c>
      <c r="AF1496">
        <v>1</v>
      </c>
      <c r="AG1496">
        <v>1</v>
      </c>
      <c r="AH1496">
        <v>1</v>
      </c>
      <c r="AI1496">
        <v>1</v>
      </c>
      <c r="AJ1496">
        <v>1</v>
      </c>
      <c r="AK1496">
        <v>1</v>
      </c>
      <c r="AL1496">
        <v>0</v>
      </c>
      <c r="AM1496" s="49" t="s">
        <v>295</v>
      </c>
      <c r="AN1496" s="49" t="s">
        <v>14</v>
      </c>
      <c r="AO1496" s="49" t="s">
        <v>485</v>
      </c>
      <c r="AP1496" s="49" t="s">
        <v>494</v>
      </c>
      <c r="AQ1496" s="49" t="s">
        <v>11</v>
      </c>
      <c r="AR1496" s="49" t="s">
        <v>487</v>
      </c>
      <c r="AS1496" s="49" t="s">
        <v>488</v>
      </c>
      <c r="AT1496" s="49" t="s">
        <v>489</v>
      </c>
    </row>
    <row r="1497" spans="1:46" x14ac:dyDescent="0.25">
      <c r="A1497">
        <v>9</v>
      </c>
      <c r="B1497" t="s">
        <v>290</v>
      </c>
      <c r="C1497" t="s">
        <v>290</v>
      </c>
      <c r="D1497" t="s">
        <v>291</v>
      </c>
      <c r="E1497" t="s">
        <v>624</v>
      </c>
      <c r="F1497" t="s">
        <v>625</v>
      </c>
      <c r="G1497">
        <v>1</v>
      </c>
      <c r="H1497">
        <v>1</v>
      </c>
      <c r="I1497">
        <v>1</v>
      </c>
      <c r="J1497">
        <v>1</v>
      </c>
      <c r="K1497">
        <v>1</v>
      </c>
      <c r="L1497">
        <v>1</v>
      </c>
      <c r="M1497">
        <v>1</v>
      </c>
      <c r="N1497">
        <v>1</v>
      </c>
      <c r="O1497">
        <v>1</v>
      </c>
      <c r="P1497">
        <v>1</v>
      </c>
      <c r="Q1497">
        <v>1</v>
      </c>
      <c r="R1497">
        <v>1</v>
      </c>
      <c r="S1497">
        <v>1</v>
      </c>
      <c r="T1497">
        <v>1</v>
      </c>
      <c r="U1497">
        <v>1</v>
      </c>
      <c r="V1497">
        <v>1</v>
      </c>
      <c r="W1497">
        <v>1</v>
      </c>
      <c r="X1497">
        <v>1</v>
      </c>
      <c r="Y1497">
        <v>1</v>
      </c>
      <c r="Z1497">
        <v>1</v>
      </c>
      <c r="AA1497">
        <v>1</v>
      </c>
      <c r="AB1497">
        <v>1</v>
      </c>
      <c r="AC1497">
        <v>1</v>
      </c>
      <c r="AD1497">
        <v>1</v>
      </c>
      <c r="AE1497">
        <v>1</v>
      </c>
      <c r="AF1497">
        <v>1</v>
      </c>
      <c r="AG1497">
        <v>1</v>
      </c>
      <c r="AH1497">
        <v>1</v>
      </c>
      <c r="AI1497">
        <v>1</v>
      </c>
      <c r="AJ1497">
        <v>1</v>
      </c>
      <c r="AK1497">
        <v>1</v>
      </c>
      <c r="AL1497">
        <v>1</v>
      </c>
      <c r="AM1497" s="49" t="s">
        <v>291</v>
      </c>
      <c r="AN1497" s="49" t="s">
        <v>14</v>
      </c>
      <c r="AO1497" s="49" t="s">
        <v>500</v>
      </c>
      <c r="AP1497" s="49" t="s">
        <v>505</v>
      </c>
      <c r="AQ1497" s="49" t="s">
        <v>13</v>
      </c>
      <c r="AR1497" s="49" t="s">
        <v>487</v>
      </c>
      <c r="AS1497" s="49" t="s">
        <v>488</v>
      </c>
      <c r="AT1497" s="49" t="s">
        <v>489</v>
      </c>
    </row>
    <row r="1498" spans="1:46" x14ac:dyDescent="0.25">
      <c r="A1498">
        <v>9</v>
      </c>
      <c r="B1498" t="s">
        <v>576</v>
      </c>
      <c r="C1498" t="s">
        <v>576</v>
      </c>
      <c r="D1498" t="s">
        <v>577</v>
      </c>
      <c r="E1498" t="s">
        <v>624</v>
      </c>
      <c r="F1498" t="s">
        <v>625</v>
      </c>
      <c r="G1498">
        <v>1</v>
      </c>
      <c r="H1498">
        <v>1</v>
      </c>
      <c r="I1498">
        <v>1</v>
      </c>
      <c r="J1498">
        <v>1</v>
      </c>
      <c r="K1498">
        <v>1</v>
      </c>
      <c r="L1498">
        <v>1</v>
      </c>
      <c r="M1498">
        <v>1</v>
      </c>
      <c r="N1498">
        <v>1</v>
      </c>
      <c r="O1498">
        <v>1</v>
      </c>
      <c r="P1498">
        <v>1</v>
      </c>
      <c r="Q1498">
        <v>1</v>
      </c>
      <c r="R1498">
        <v>1</v>
      </c>
      <c r="S1498">
        <v>1</v>
      </c>
      <c r="T1498">
        <v>1</v>
      </c>
      <c r="U1498">
        <v>1</v>
      </c>
      <c r="V1498">
        <v>1</v>
      </c>
      <c r="W1498">
        <v>1</v>
      </c>
      <c r="X1498">
        <v>1</v>
      </c>
      <c r="Y1498">
        <v>1</v>
      </c>
      <c r="Z1498">
        <v>1</v>
      </c>
      <c r="AA1498">
        <v>1</v>
      </c>
      <c r="AB1498">
        <v>1</v>
      </c>
      <c r="AC1498">
        <v>1</v>
      </c>
      <c r="AD1498">
        <v>1</v>
      </c>
      <c r="AE1498">
        <v>1</v>
      </c>
      <c r="AF1498">
        <v>1</v>
      </c>
      <c r="AG1498">
        <v>1</v>
      </c>
      <c r="AH1498">
        <v>1</v>
      </c>
      <c r="AI1498">
        <v>1</v>
      </c>
      <c r="AJ1498">
        <v>1</v>
      </c>
      <c r="AK1498">
        <v>1</v>
      </c>
      <c r="AL1498">
        <v>0</v>
      </c>
      <c r="AM1498" s="49" t="e">
        <v>#N/A</v>
      </c>
      <c r="AN1498" s="49" t="e">
        <v>#N/A</v>
      </c>
      <c r="AO1498" s="49" t="e">
        <v>#N/A</v>
      </c>
      <c r="AP1498" s="49" t="e">
        <v>#N/A</v>
      </c>
      <c r="AQ1498" s="49" t="e">
        <v>#N/A</v>
      </c>
      <c r="AR1498" s="49" t="e">
        <v>#N/A</v>
      </c>
      <c r="AS1498" s="49" t="e">
        <v>#N/A</v>
      </c>
      <c r="AT1498" s="49" t="e">
        <v>#N/A</v>
      </c>
    </row>
    <row r="1499" spans="1:46" x14ac:dyDescent="0.25">
      <c r="A1499">
        <v>9</v>
      </c>
      <c r="B1499" t="s">
        <v>298</v>
      </c>
      <c r="C1499" t="s">
        <v>298</v>
      </c>
      <c r="D1499" t="s">
        <v>299</v>
      </c>
      <c r="E1499" t="s">
        <v>624</v>
      </c>
      <c r="F1499" t="s">
        <v>625</v>
      </c>
      <c r="G1499">
        <v>1</v>
      </c>
      <c r="H1499">
        <v>1</v>
      </c>
      <c r="I1499">
        <v>1</v>
      </c>
      <c r="J1499">
        <v>1</v>
      </c>
      <c r="K1499">
        <v>1</v>
      </c>
      <c r="L1499">
        <v>1</v>
      </c>
      <c r="M1499">
        <v>1</v>
      </c>
      <c r="N1499">
        <v>1</v>
      </c>
      <c r="O1499">
        <v>1</v>
      </c>
      <c r="P1499">
        <v>1</v>
      </c>
      <c r="Q1499">
        <v>1</v>
      </c>
      <c r="R1499">
        <v>1</v>
      </c>
      <c r="S1499">
        <v>1</v>
      </c>
      <c r="T1499">
        <v>1</v>
      </c>
      <c r="U1499">
        <v>1</v>
      </c>
      <c r="V1499">
        <v>1</v>
      </c>
      <c r="W1499">
        <v>1</v>
      </c>
      <c r="X1499">
        <v>1</v>
      </c>
      <c r="Y1499">
        <v>1</v>
      </c>
      <c r="Z1499">
        <v>1</v>
      </c>
      <c r="AA1499">
        <v>1</v>
      </c>
      <c r="AB1499">
        <v>1</v>
      </c>
      <c r="AC1499">
        <v>1</v>
      </c>
      <c r="AD1499">
        <v>1</v>
      </c>
      <c r="AE1499">
        <v>1</v>
      </c>
      <c r="AF1499">
        <v>1</v>
      </c>
      <c r="AG1499">
        <v>1</v>
      </c>
      <c r="AH1499">
        <v>1</v>
      </c>
      <c r="AI1499">
        <v>1</v>
      </c>
      <c r="AJ1499">
        <v>1</v>
      </c>
      <c r="AK1499">
        <v>1</v>
      </c>
      <c r="AL1499">
        <v>1</v>
      </c>
      <c r="AM1499" s="49" t="s">
        <v>299</v>
      </c>
      <c r="AN1499" s="49" t="s">
        <v>14</v>
      </c>
      <c r="AO1499" s="49" t="s">
        <v>509</v>
      </c>
      <c r="AP1499" s="49" t="s">
        <v>505</v>
      </c>
      <c r="AQ1499" s="49" t="s">
        <v>13</v>
      </c>
      <c r="AR1499" s="49" t="s">
        <v>487</v>
      </c>
      <c r="AS1499" s="49" t="s">
        <v>488</v>
      </c>
      <c r="AT1499" s="49" t="s">
        <v>489</v>
      </c>
    </row>
    <row r="1500" spans="1:46" x14ac:dyDescent="0.25">
      <c r="A1500">
        <v>9</v>
      </c>
      <c r="B1500" t="s">
        <v>288</v>
      </c>
      <c r="C1500" t="s">
        <v>288</v>
      </c>
      <c r="D1500" t="s">
        <v>289</v>
      </c>
      <c r="E1500" t="s">
        <v>624</v>
      </c>
      <c r="F1500" t="s">
        <v>625</v>
      </c>
      <c r="G1500">
        <v>1</v>
      </c>
      <c r="H1500">
        <v>1</v>
      </c>
      <c r="I1500">
        <v>1</v>
      </c>
      <c r="J1500">
        <v>1</v>
      </c>
      <c r="K1500">
        <v>1</v>
      </c>
      <c r="L1500">
        <v>1</v>
      </c>
      <c r="M1500">
        <v>1</v>
      </c>
      <c r="N1500">
        <v>1</v>
      </c>
      <c r="O1500">
        <v>1</v>
      </c>
      <c r="P1500">
        <v>1</v>
      </c>
      <c r="Q1500">
        <v>1</v>
      </c>
      <c r="R1500">
        <v>1</v>
      </c>
      <c r="S1500">
        <v>1</v>
      </c>
      <c r="T1500">
        <v>1</v>
      </c>
      <c r="U1500">
        <v>1</v>
      </c>
      <c r="V1500">
        <v>1</v>
      </c>
      <c r="W1500">
        <v>1</v>
      </c>
      <c r="X1500">
        <v>1</v>
      </c>
      <c r="Y1500">
        <v>1</v>
      </c>
      <c r="Z1500">
        <v>1</v>
      </c>
      <c r="AA1500">
        <v>1</v>
      </c>
      <c r="AB1500">
        <v>1</v>
      </c>
      <c r="AC1500">
        <v>1</v>
      </c>
      <c r="AD1500">
        <v>1</v>
      </c>
      <c r="AE1500">
        <v>1</v>
      </c>
      <c r="AF1500">
        <v>1</v>
      </c>
      <c r="AG1500">
        <v>1</v>
      </c>
      <c r="AH1500">
        <v>1</v>
      </c>
      <c r="AI1500">
        <v>1</v>
      </c>
      <c r="AJ1500">
        <v>1</v>
      </c>
      <c r="AK1500">
        <v>1</v>
      </c>
      <c r="AL1500">
        <v>0</v>
      </c>
      <c r="AM1500" s="49" t="s">
        <v>289</v>
      </c>
      <c r="AN1500" s="49" t="s">
        <v>14</v>
      </c>
      <c r="AO1500" s="49" t="s">
        <v>507</v>
      </c>
      <c r="AP1500" s="49" t="s">
        <v>494</v>
      </c>
      <c r="AQ1500" s="49" t="s">
        <v>10</v>
      </c>
      <c r="AR1500" s="49" t="s">
        <v>487</v>
      </c>
      <c r="AS1500" s="49" t="s">
        <v>488</v>
      </c>
      <c r="AT1500" s="49" t="s">
        <v>489</v>
      </c>
    </row>
    <row r="1501" spans="1:46" x14ac:dyDescent="0.25">
      <c r="A1501">
        <v>9</v>
      </c>
      <c r="B1501" t="s">
        <v>285</v>
      </c>
      <c r="C1501" t="s">
        <v>285</v>
      </c>
      <c r="D1501" t="s">
        <v>286</v>
      </c>
      <c r="E1501" t="s">
        <v>624</v>
      </c>
      <c r="F1501" t="s">
        <v>625</v>
      </c>
      <c r="G1501">
        <v>1</v>
      </c>
      <c r="H1501">
        <v>1</v>
      </c>
      <c r="I1501">
        <v>1</v>
      </c>
      <c r="J1501">
        <v>1</v>
      </c>
      <c r="K1501">
        <v>1</v>
      </c>
      <c r="L1501">
        <v>1</v>
      </c>
      <c r="M1501">
        <v>1</v>
      </c>
      <c r="N1501">
        <v>1</v>
      </c>
      <c r="O1501">
        <v>1</v>
      </c>
      <c r="P1501">
        <v>1</v>
      </c>
      <c r="Q1501">
        <v>1</v>
      </c>
      <c r="R1501">
        <v>1</v>
      </c>
      <c r="S1501">
        <v>1</v>
      </c>
      <c r="T1501">
        <v>1</v>
      </c>
      <c r="U1501">
        <v>1</v>
      </c>
      <c r="V1501">
        <v>1</v>
      </c>
      <c r="W1501">
        <v>1</v>
      </c>
      <c r="X1501">
        <v>1</v>
      </c>
      <c r="Y1501">
        <v>1</v>
      </c>
      <c r="Z1501">
        <v>1</v>
      </c>
      <c r="AA1501">
        <v>1</v>
      </c>
      <c r="AB1501">
        <v>1</v>
      </c>
      <c r="AC1501">
        <v>1</v>
      </c>
      <c r="AD1501">
        <v>1</v>
      </c>
      <c r="AE1501">
        <v>1</v>
      </c>
      <c r="AF1501">
        <v>1</v>
      </c>
      <c r="AG1501">
        <v>1</v>
      </c>
      <c r="AH1501">
        <v>1</v>
      </c>
      <c r="AI1501">
        <v>1</v>
      </c>
      <c r="AJ1501">
        <v>1</v>
      </c>
      <c r="AK1501">
        <v>1</v>
      </c>
      <c r="AL1501">
        <v>0</v>
      </c>
      <c r="AM1501" s="49" t="s">
        <v>286</v>
      </c>
      <c r="AN1501" s="49" t="s">
        <v>8</v>
      </c>
      <c r="AO1501" s="49" t="s">
        <v>9</v>
      </c>
      <c r="AP1501" s="49" t="s">
        <v>486</v>
      </c>
      <c r="AQ1501" s="49" t="s">
        <v>9</v>
      </c>
      <c r="AR1501" s="49" t="s">
        <v>487</v>
      </c>
      <c r="AS1501" s="49" t="s">
        <v>488</v>
      </c>
      <c r="AT1501" s="49" t="s">
        <v>489</v>
      </c>
    </row>
    <row r="1502" spans="1:46" x14ac:dyDescent="0.25">
      <c r="A1502">
        <v>9</v>
      </c>
      <c r="B1502" t="s">
        <v>287</v>
      </c>
      <c r="C1502" t="s">
        <v>287</v>
      </c>
      <c r="D1502" t="s">
        <v>422</v>
      </c>
      <c r="E1502" t="s">
        <v>624</v>
      </c>
      <c r="F1502" t="s">
        <v>625</v>
      </c>
      <c r="G1502">
        <v>1</v>
      </c>
      <c r="H1502">
        <v>1</v>
      </c>
      <c r="I1502">
        <v>1</v>
      </c>
      <c r="J1502">
        <v>1</v>
      </c>
      <c r="K1502">
        <v>1</v>
      </c>
      <c r="L1502">
        <v>1</v>
      </c>
      <c r="M1502">
        <v>1</v>
      </c>
      <c r="N1502">
        <v>1</v>
      </c>
      <c r="O1502">
        <v>1</v>
      </c>
      <c r="P1502">
        <v>1</v>
      </c>
      <c r="Q1502">
        <v>1</v>
      </c>
      <c r="R1502">
        <v>1</v>
      </c>
      <c r="S1502">
        <v>1</v>
      </c>
      <c r="T1502">
        <v>1</v>
      </c>
      <c r="U1502">
        <v>1</v>
      </c>
      <c r="V1502">
        <v>1</v>
      </c>
      <c r="W1502">
        <v>1</v>
      </c>
      <c r="X1502">
        <v>1</v>
      </c>
      <c r="Y1502">
        <v>1</v>
      </c>
      <c r="Z1502">
        <v>1</v>
      </c>
      <c r="AA1502">
        <v>1</v>
      </c>
      <c r="AB1502">
        <v>1</v>
      </c>
      <c r="AC1502">
        <v>1</v>
      </c>
      <c r="AD1502">
        <v>1</v>
      </c>
      <c r="AE1502">
        <v>1</v>
      </c>
      <c r="AF1502">
        <v>1</v>
      </c>
      <c r="AG1502">
        <v>1</v>
      </c>
      <c r="AH1502">
        <v>1</v>
      </c>
      <c r="AI1502">
        <v>1</v>
      </c>
      <c r="AJ1502">
        <v>1</v>
      </c>
      <c r="AK1502">
        <v>1</v>
      </c>
      <c r="AL1502">
        <v>0</v>
      </c>
      <c r="AM1502" s="49" t="s">
        <v>422</v>
      </c>
      <c r="AN1502" s="49" t="s">
        <v>8</v>
      </c>
      <c r="AO1502" s="49" t="s">
        <v>9</v>
      </c>
      <c r="AP1502" s="49" t="s">
        <v>494</v>
      </c>
      <c r="AQ1502" s="49" t="s">
        <v>9</v>
      </c>
      <c r="AR1502" s="49" t="s">
        <v>495</v>
      </c>
      <c r="AS1502" s="49" t="s">
        <v>496</v>
      </c>
      <c r="AT1502" s="49" t="s">
        <v>497</v>
      </c>
    </row>
    <row r="1503" spans="1:46" x14ac:dyDescent="0.25">
      <c r="A1503">
        <v>9</v>
      </c>
      <c r="B1503" t="s">
        <v>493</v>
      </c>
      <c r="C1503" t="s">
        <v>578</v>
      </c>
      <c r="D1503" t="s">
        <v>579</v>
      </c>
      <c r="E1503" t="s">
        <v>624</v>
      </c>
      <c r="F1503" t="s">
        <v>625</v>
      </c>
      <c r="G1503">
        <v>1</v>
      </c>
      <c r="H1503">
        <v>1</v>
      </c>
      <c r="I1503">
        <v>1</v>
      </c>
      <c r="J1503">
        <v>1</v>
      </c>
      <c r="K1503">
        <v>1</v>
      </c>
      <c r="L1503">
        <v>1</v>
      </c>
      <c r="M1503">
        <v>1</v>
      </c>
      <c r="N1503">
        <v>1</v>
      </c>
      <c r="O1503">
        <v>1</v>
      </c>
      <c r="P1503">
        <v>1</v>
      </c>
      <c r="Q1503">
        <v>1</v>
      </c>
      <c r="R1503">
        <v>1</v>
      </c>
      <c r="S1503">
        <v>1</v>
      </c>
      <c r="T1503">
        <v>1</v>
      </c>
      <c r="U1503">
        <v>1</v>
      </c>
      <c r="V1503">
        <v>1</v>
      </c>
      <c r="W1503">
        <v>1</v>
      </c>
      <c r="X1503">
        <v>1</v>
      </c>
      <c r="Y1503">
        <v>1</v>
      </c>
      <c r="Z1503">
        <v>1</v>
      </c>
      <c r="AA1503">
        <v>1</v>
      </c>
      <c r="AB1503">
        <v>1</v>
      </c>
      <c r="AC1503">
        <v>1</v>
      </c>
      <c r="AD1503">
        <v>1</v>
      </c>
      <c r="AE1503">
        <v>1</v>
      </c>
      <c r="AF1503">
        <v>1</v>
      </c>
      <c r="AG1503">
        <v>1</v>
      </c>
      <c r="AH1503">
        <v>1</v>
      </c>
      <c r="AI1503">
        <v>1</v>
      </c>
      <c r="AJ1503">
        <v>1</v>
      </c>
      <c r="AK1503">
        <v>1</v>
      </c>
      <c r="AL1503">
        <v>0</v>
      </c>
      <c r="AM1503" s="49" t="e">
        <v>#N/A</v>
      </c>
      <c r="AN1503" s="49" t="e">
        <v>#N/A</v>
      </c>
      <c r="AO1503" s="49" t="e">
        <v>#N/A</v>
      </c>
      <c r="AP1503" s="49" t="e">
        <v>#N/A</v>
      </c>
      <c r="AQ1503" s="49" t="e">
        <v>#N/A</v>
      </c>
      <c r="AR1503" s="49" t="e">
        <v>#N/A</v>
      </c>
      <c r="AS1503" s="49" t="e">
        <v>#N/A</v>
      </c>
      <c r="AT1503" s="49" t="e">
        <v>#N/A</v>
      </c>
    </row>
    <row r="1504" spans="1:46" x14ac:dyDescent="0.25">
      <c r="A1504">
        <v>9</v>
      </c>
      <c r="B1504" t="s">
        <v>493</v>
      </c>
      <c r="C1504" t="s">
        <v>580</v>
      </c>
      <c r="D1504" t="s">
        <v>581</v>
      </c>
      <c r="E1504" t="s">
        <v>624</v>
      </c>
      <c r="F1504" t="s">
        <v>625</v>
      </c>
      <c r="G1504">
        <v>1</v>
      </c>
      <c r="H1504">
        <v>1</v>
      </c>
      <c r="I1504">
        <v>1</v>
      </c>
      <c r="J1504">
        <v>1</v>
      </c>
      <c r="K1504">
        <v>1</v>
      </c>
      <c r="L1504">
        <v>1</v>
      </c>
      <c r="M1504">
        <v>1</v>
      </c>
      <c r="N1504">
        <v>1</v>
      </c>
      <c r="O1504">
        <v>1</v>
      </c>
      <c r="P1504">
        <v>1</v>
      </c>
      <c r="Q1504">
        <v>1</v>
      </c>
      <c r="R1504">
        <v>1</v>
      </c>
      <c r="S1504">
        <v>1</v>
      </c>
      <c r="T1504">
        <v>1</v>
      </c>
      <c r="U1504">
        <v>1</v>
      </c>
      <c r="V1504">
        <v>1</v>
      </c>
      <c r="W1504">
        <v>1</v>
      </c>
      <c r="X1504">
        <v>1</v>
      </c>
      <c r="Y1504">
        <v>1</v>
      </c>
      <c r="Z1504">
        <v>1</v>
      </c>
      <c r="AA1504">
        <v>1</v>
      </c>
      <c r="AB1504">
        <v>1</v>
      </c>
      <c r="AC1504">
        <v>1</v>
      </c>
      <c r="AD1504">
        <v>1</v>
      </c>
      <c r="AE1504">
        <v>1</v>
      </c>
      <c r="AF1504">
        <v>1</v>
      </c>
      <c r="AG1504">
        <v>1</v>
      </c>
      <c r="AH1504">
        <v>1</v>
      </c>
      <c r="AI1504">
        <v>1</v>
      </c>
      <c r="AJ1504">
        <v>1</v>
      </c>
      <c r="AK1504">
        <v>1</v>
      </c>
      <c r="AL1504">
        <v>0</v>
      </c>
      <c r="AM1504" s="49" t="e">
        <v>#N/A</v>
      </c>
      <c r="AN1504" s="49" t="e">
        <v>#N/A</v>
      </c>
      <c r="AO1504" s="49" t="e">
        <v>#N/A</v>
      </c>
      <c r="AP1504" s="49" t="e">
        <v>#N/A</v>
      </c>
      <c r="AQ1504" s="49" t="e">
        <v>#N/A</v>
      </c>
      <c r="AR1504" s="49" t="e">
        <v>#N/A</v>
      </c>
      <c r="AS1504" s="49" t="e">
        <v>#N/A</v>
      </c>
      <c r="AT1504" s="49" t="e">
        <v>#N/A</v>
      </c>
    </row>
    <row r="1505" spans="1:46" x14ac:dyDescent="0.25">
      <c r="A1505">
        <v>9</v>
      </c>
      <c r="B1505" t="s">
        <v>493</v>
      </c>
      <c r="C1505" t="s">
        <v>582</v>
      </c>
      <c r="D1505" t="s">
        <v>583</v>
      </c>
      <c r="E1505" t="s">
        <v>624</v>
      </c>
      <c r="F1505" t="s">
        <v>625</v>
      </c>
      <c r="G1505">
        <v>1</v>
      </c>
      <c r="H1505">
        <v>1</v>
      </c>
      <c r="I1505">
        <v>1</v>
      </c>
      <c r="J1505">
        <v>1</v>
      </c>
      <c r="K1505">
        <v>1</v>
      </c>
      <c r="L1505">
        <v>1</v>
      </c>
      <c r="M1505">
        <v>1</v>
      </c>
      <c r="N1505">
        <v>1</v>
      </c>
      <c r="O1505">
        <v>1</v>
      </c>
      <c r="P1505">
        <v>1</v>
      </c>
      <c r="Q1505">
        <v>1</v>
      </c>
      <c r="R1505">
        <v>1</v>
      </c>
      <c r="S1505">
        <v>1</v>
      </c>
      <c r="T1505">
        <v>1</v>
      </c>
      <c r="U1505">
        <v>1</v>
      </c>
      <c r="V1505">
        <v>1</v>
      </c>
      <c r="W1505">
        <v>1</v>
      </c>
      <c r="X1505">
        <v>1</v>
      </c>
      <c r="Y1505">
        <v>1</v>
      </c>
      <c r="Z1505">
        <v>1</v>
      </c>
      <c r="AA1505">
        <v>1</v>
      </c>
      <c r="AB1505">
        <v>1</v>
      </c>
      <c r="AC1505">
        <v>1</v>
      </c>
      <c r="AD1505">
        <v>1</v>
      </c>
      <c r="AE1505">
        <v>1</v>
      </c>
      <c r="AF1505">
        <v>1</v>
      </c>
      <c r="AG1505">
        <v>1</v>
      </c>
      <c r="AH1505">
        <v>1</v>
      </c>
      <c r="AI1505">
        <v>1</v>
      </c>
      <c r="AJ1505">
        <v>1</v>
      </c>
      <c r="AK1505">
        <v>1</v>
      </c>
      <c r="AL1505">
        <v>0</v>
      </c>
      <c r="AM1505" s="49" t="e">
        <v>#N/A</v>
      </c>
      <c r="AN1505" s="49" t="e">
        <v>#N/A</v>
      </c>
      <c r="AO1505" s="49" t="e">
        <v>#N/A</v>
      </c>
      <c r="AP1505" s="49" t="e">
        <v>#N/A</v>
      </c>
      <c r="AQ1505" s="49" t="e">
        <v>#N/A</v>
      </c>
      <c r="AR1505" s="49" t="e">
        <v>#N/A</v>
      </c>
      <c r="AS1505" s="49" t="e">
        <v>#N/A</v>
      </c>
      <c r="AT1505" s="49" t="e">
        <v>#N/A</v>
      </c>
    </row>
    <row r="1506" spans="1:46" x14ac:dyDescent="0.25">
      <c r="A1506">
        <v>9</v>
      </c>
      <c r="B1506" t="s">
        <v>493</v>
      </c>
      <c r="C1506" t="s">
        <v>584</v>
      </c>
      <c r="D1506" t="s">
        <v>585</v>
      </c>
      <c r="E1506" t="s">
        <v>624</v>
      </c>
      <c r="F1506" t="s">
        <v>625</v>
      </c>
      <c r="G1506">
        <v>1</v>
      </c>
      <c r="H1506">
        <v>1</v>
      </c>
      <c r="I1506">
        <v>1</v>
      </c>
      <c r="J1506">
        <v>1</v>
      </c>
      <c r="K1506">
        <v>1</v>
      </c>
      <c r="L1506">
        <v>1</v>
      </c>
      <c r="M1506">
        <v>1</v>
      </c>
      <c r="N1506">
        <v>1</v>
      </c>
      <c r="O1506">
        <v>1</v>
      </c>
      <c r="P1506">
        <v>1</v>
      </c>
      <c r="Q1506">
        <v>1</v>
      </c>
      <c r="R1506">
        <v>1</v>
      </c>
      <c r="S1506">
        <v>1</v>
      </c>
      <c r="T1506">
        <v>1</v>
      </c>
      <c r="U1506">
        <v>1</v>
      </c>
      <c r="V1506">
        <v>1</v>
      </c>
      <c r="W1506">
        <v>1</v>
      </c>
      <c r="X1506">
        <v>1</v>
      </c>
      <c r="Y1506">
        <v>1</v>
      </c>
      <c r="Z1506">
        <v>1</v>
      </c>
      <c r="AA1506">
        <v>1</v>
      </c>
      <c r="AB1506">
        <v>1</v>
      </c>
      <c r="AC1506">
        <v>1</v>
      </c>
      <c r="AD1506">
        <v>1</v>
      </c>
      <c r="AE1506">
        <v>1</v>
      </c>
      <c r="AF1506">
        <v>1</v>
      </c>
      <c r="AG1506">
        <v>1</v>
      </c>
      <c r="AH1506">
        <v>1</v>
      </c>
      <c r="AI1506">
        <v>1</v>
      </c>
      <c r="AJ1506">
        <v>1</v>
      </c>
      <c r="AK1506">
        <v>1</v>
      </c>
      <c r="AL1506">
        <v>0</v>
      </c>
      <c r="AM1506" s="49" t="e">
        <v>#N/A</v>
      </c>
      <c r="AN1506" s="49" t="e">
        <v>#N/A</v>
      </c>
      <c r="AO1506" s="49" t="e">
        <v>#N/A</v>
      </c>
      <c r="AP1506" s="49" t="e">
        <v>#N/A</v>
      </c>
      <c r="AQ1506" s="49" t="e">
        <v>#N/A</v>
      </c>
      <c r="AR1506" s="49" t="e">
        <v>#N/A</v>
      </c>
      <c r="AS1506" s="49" t="e">
        <v>#N/A</v>
      </c>
      <c r="AT1506" s="49" t="e">
        <v>#N/A</v>
      </c>
    </row>
    <row r="1507" spans="1:46" x14ac:dyDescent="0.25">
      <c r="A1507">
        <v>9</v>
      </c>
      <c r="B1507" t="s">
        <v>292</v>
      </c>
      <c r="C1507" t="s">
        <v>292</v>
      </c>
      <c r="D1507" t="s">
        <v>293</v>
      </c>
      <c r="E1507" t="s">
        <v>624</v>
      </c>
      <c r="F1507" t="s">
        <v>625</v>
      </c>
      <c r="G1507">
        <v>1</v>
      </c>
      <c r="H1507">
        <v>1</v>
      </c>
      <c r="I1507">
        <v>1</v>
      </c>
      <c r="J1507">
        <v>1</v>
      </c>
      <c r="K1507">
        <v>1</v>
      </c>
      <c r="L1507">
        <v>1</v>
      </c>
      <c r="M1507">
        <v>1</v>
      </c>
      <c r="N1507">
        <v>1</v>
      </c>
      <c r="O1507">
        <v>1</v>
      </c>
      <c r="P1507">
        <v>1</v>
      </c>
      <c r="Q1507">
        <v>1</v>
      </c>
      <c r="R1507">
        <v>1</v>
      </c>
      <c r="S1507">
        <v>1</v>
      </c>
      <c r="T1507">
        <v>1</v>
      </c>
      <c r="U1507">
        <v>1</v>
      </c>
      <c r="V1507">
        <v>1</v>
      </c>
      <c r="W1507">
        <v>1</v>
      </c>
      <c r="X1507">
        <v>1</v>
      </c>
      <c r="Y1507">
        <v>1</v>
      </c>
      <c r="Z1507">
        <v>1</v>
      </c>
      <c r="AA1507">
        <v>1</v>
      </c>
      <c r="AB1507">
        <v>1</v>
      </c>
      <c r="AC1507">
        <v>1</v>
      </c>
      <c r="AD1507">
        <v>1</v>
      </c>
      <c r="AE1507">
        <v>1</v>
      </c>
      <c r="AF1507">
        <v>1</v>
      </c>
      <c r="AG1507">
        <v>1</v>
      </c>
      <c r="AH1507">
        <v>1</v>
      </c>
      <c r="AI1507">
        <v>1</v>
      </c>
      <c r="AJ1507">
        <v>1</v>
      </c>
      <c r="AK1507">
        <v>1</v>
      </c>
      <c r="AL1507">
        <v>1</v>
      </c>
      <c r="AM1507" s="49" t="s">
        <v>293</v>
      </c>
      <c r="AN1507" s="49" t="s">
        <v>14</v>
      </c>
      <c r="AO1507" s="49" t="s">
        <v>500</v>
      </c>
      <c r="AP1507" s="49" t="s">
        <v>505</v>
      </c>
      <c r="AQ1507" s="49" t="s">
        <v>13</v>
      </c>
      <c r="AR1507" s="49" t="s">
        <v>495</v>
      </c>
      <c r="AS1507" s="49" t="s">
        <v>488</v>
      </c>
      <c r="AT1507" s="49" t="s">
        <v>489</v>
      </c>
    </row>
    <row r="1508" spans="1:46" x14ac:dyDescent="0.25">
      <c r="A1508">
        <v>9</v>
      </c>
      <c r="B1508" t="s">
        <v>493</v>
      </c>
      <c r="C1508" t="s">
        <v>586</v>
      </c>
      <c r="D1508" t="s">
        <v>587</v>
      </c>
      <c r="E1508" t="s">
        <v>624</v>
      </c>
      <c r="F1508" t="s">
        <v>625</v>
      </c>
      <c r="G1508">
        <v>1</v>
      </c>
      <c r="H1508">
        <v>1</v>
      </c>
      <c r="I1508">
        <v>1</v>
      </c>
      <c r="J1508">
        <v>1</v>
      </c>
      <c r="K1508">
        <v>1</v>
      </c>
      <c r="L1508">
        <v>1</v>
      </c>
      <c r="M1508">
        <v>1</v>
      </c>
      <c r="N1508">
        <v>1</v>
      </c>
      <c r="O1508">
        <v>1</v>
      </c>
      <c r="P1508">
        <v>1</v>
      </c>
      <c r="Q1508">
        <v>1</v>
      </c>
      <c r="R1508">
        <v>1</v>
      </c>
      <c r="S1508">
        <v>1</v>
      </c>
      <c r="T1508">
        <v>1</v>
      </c>
      <c r="U1508">
        <v>1</v>
      </c>
      <c r="V1508">
        <v>1</v>
      </c>
      <c r="W1508">
        <v>1</v>
      </c>
      <c r="X1508">
        <v>1</v>
      </c>
      <c r="Y1508">
        <v>1</v>
      </c>
      <c r="Z1508">
        <v>1</v>
      </c>
      <c r="AA1508">
        <v>1</v>
      </c>
      <c r="AB1508">
        <v>1</v>
      </c>
      <c r="AC1508">
        <v>1</v>
      </c>
      <c r="AD1508">
        <v>1</v>
      </c>
      <c r="AE1508">
        <v>1</v>
      </c>
      <c r="AF1508">
        <v>1</v>
      </c>
      <c r="AG1508">
        <v>1</v>
      </c>
      <c r="AH1508">
        <v>1</v>
      </c>
      <c r="AI1508">
        <v>1</v>
      </c>
      <c r="AJ1508">
        <v>1</v>
      </c>
      <c r="AK1508">
        <v>1</v>
      </c>
      <c r="AL1508">
        <v>1</v>
      </c>
      <c r="AM1508" s="49" t="e">
        <v>#N/A</v>
      </c>
      <c r="AN1508" s="49" t="e">
        <v>#N/A</v>
      </c>
      <c r="AO1508" s="49" t="e">
        <v>#N/A</v>
      </c>
      <c r="AP1508" s="49" t="e">
        <v>#N/A</v>
      </c>
      <c r="AQ1508" s="49" t="e">
        <v>#N/A</v>
      </c>
      <c r="AR1508" s="49" t="e">
        <v>#N/A</v>
      </c>
      <c r="AS1508" s="49" t="e">
        <v>#N/A</v>
      </c>
      <c r="AT1508" s="49" t="e">
        <v>#N/A</v>
      </c>
    </row>
    <row r="1509" spans="1:46" x14ac:dyDescent="0.25">
      <c r="A1509">
        <v>9</v>
      </c>
      <c r="B1509" t="s">
        <v>493</v>
      </c>
      <c r="C1509" t="s">
        <v>588</v>
      </c>
      <c r="D1509" t="s">
        <v>589</v>
      </c>
      <c r="E1509" t="s">
        <v>624</v>
      </c>
      <c r="F1509" t="s">
        <v>625</v>
      </c>
      <c r="G1509">
        <v>1</v>
      </c>
      <c r="H1509">
        <v>1</v>
      </c>
      <c r="I1509">
        <v>1</v>
      </c>
      <c r="J1509">
        <v>1</v>
      </c>
      <c r="K1509">
        <v>1</v>
      </c>
      <c r="L1509">
        <v>1</v>
      </c>
      <c r="M1509">
        <v>1</v>
      </c>
      <c r="N1509">
        <v>1</v>
      </c>
      <c r="O1509">
        <v>1</v>
      </c>
      <c r="P1509">
        <v>1</v>
      </c>
      <c r="Q1509">
        <v>1</v>
      </c>
      <c r="R1509">
        <v>1</v>
      </c>
      <c r="S1509">
        <v>1</v>
      </c>
      <c r="T1509">
        <v>1</v>
      </c>
      <c r="U1509">
        <v>1</v>
      </c>
      <c r="V1509">
        <v>1</v>
      </c>
      <c r="W1509">
        <v>1</v>
      </c>
      <c r="X1509">
        <v>1</v>
      </c>
      <c r="Y1509">
        <v>1</v>
      </c>
      <c r="Z1509">
        <v>1</v>
      </c>
      <c r="AA1509">
        <v>1</v>
      </c>
      <c r="AB1509">
        <v>1</v>
      </c>
      <c r="AC1509">
        <v>1</v>
      </c>
      <c r="AD1509">
        <v>1</v>
      </c>
      <c r="AE1509">
        <v>1</v>
      </c>
      <c r="AF1509">
        <v>1</v>
      </c>
      <c r="AG1509">
        <v>1</v>
      </c>
      <c r="AH1509">
        <v>1</v>
      </c>
      <c r="AI1509">
        <v>1</v>
      </c>
      <c r="AJ1509">
        <v>1</v>
      </c>
      <c r="AK1509">
        <v>1</v>
      </c>
      <c r="AL1509">
        <v>1</v>
      </c>
      <c r="AM1509" s="49" t="e">
        <v>#N/A</v>
      </c>
      <c r="AN1509" s="49" t="e">
        <v>#N/A</v>
      </c>
      <c r="AO1509" s="49" t="e">
        <v>#N/A</v>
      </c>
      <c r="AP1509" s="49" t="e">
        <v>#N/A</v>
      </c>
      <c r="AQ1509" s="49" t="e">
        <v>#N/A</v>
      </c>
      <c r="AR1509" s="49" t="e">
        <v>#N/A</v>
      </c>
      <c r="AS1509" s="49" t="e">
        <v>#N/A</v>
      </c>
      <c r="AT1509" s="49" t="e">
        <v>#N/A</v>
      </c>
    </row>
    <row r="1510" spans="1:46" x14ac:dyDescent="0.25">
      <c r="A1510">
        <v>9</v>
      </c>
      <c r="B1510" t="s">
        <v>493</v>
      </c>
      <c r="C1510" t="s">
        <v>590</v>
      </c>
      <c r="D1510" t="s">
        <v>591</v>
      </c>
      <c r="E1510" t="s">
        <v>624</v>
      </c>
      <c r="F1510" t="s">
        <v>625</v>
      </c>
      <c r="G1510">
        <v>1</v>
      </c>
      <c r="H1510">
        <v>1</v>
      </c>
      <c r="I1510">
        <v>1</v>
      </c>
      <c r="J1510">
        <v>1</v>
      </c>
      <c r="K1510">
        <v>1</v>
      </c>
      <c r="L1510">
        <v>1</v>
      </c>
      <c r="M1510">
        <v>1</v>
      </c>
      <c r="N1510">
        <v>1</v>
      </c>
      <c r="O1510">
        <v>1</v>
      </c>
      <c r="P1510">
        <v>1</v>
      </c>
      <c r="Q1510">
        <v>1</v>
      </c>
      <c r="R1510">
        <v>1</v>
      </c>
      <c r="S1510">
        <v>1</v>
      </c>
      <c r="T1510">
        <v>1</v>
      </c>
      <c r="U1510">
        <v>1</v>
      </c>
      <c r="V1510">
        <v>1</v>
      </c>
      <c r="W1510">
        <v>1</v>
      </c>
      <c r="X1510">
        <v>1</v>
      </c>
      <c r="Y1510">
        <v>1</v>
      </c>
      <c r="Z1510">
        <v>1</v>
      </c>
      <c r="AA1510">
        <v>1</v>
      </c>
      <c r="AB1510">
        <v>1</v>
      </c>
      <c r="AC1510">
        <v>1</v>
      </c>
      <c r="AD1510">
        <v>1</v>
      </c>
      <c r="AE1510">
        <v>1</v>
      </c>
      <c r="AF1510">
        <v>1</v>
      </c>
      <c r="AG1510">
        <v>1</v>
      </c>
      <c r="AH1510">
        <v>1</v>
      </c>
      <c r="AI1510">
        <v>1</v>
      </c>
      <c r="AJ1510">
        <v>1</v>
      </c>
      <c r="AK1510">
        <v>1</v>
      </c>
      <c r="AL1510">
        <v>1</v>
      </c>
      <c r="AM1510" s="49" t="e">
        <v>#N/A</v>
      </c>
      <c r="AN1510" s="49" t="e">
        <v>#N/A</v>
      </c>
      <c r="AO1510" s="49" t="e">
        <v>#N/A</v>
      </c>
      <c r="AP1510" s="49" t="e">
        <v>#N/A</v>
      </c>
      <c r="AQ1510" s="49" t="e">
        <v>#N/A</v>
      </c>
      <c r="AR1510" s="49" t="e">
        <v>#N/A</v>
      </c>
      <c r="AS1510" s="49" t="e">
        <v>#N/A</v>
      </c>
      <c r="AT1510" s="49" t="e">
        <v>#N/A</v>
      </c>
    </row>
    <row r="1511" spans="1:46" x14ac:dyDescent="0.25">
      <c r="A1511">
        <v>9</v>
      </c>
      <c r="B1511" t="s">
        <v>493</v>
      </c>
      <c r="C1511" t="s">
        <v>592</v>
      </c>
      <c r="D1511" t="s">
        <v>593</v>
      </c>
      <c r="E1511" t="s">
        <v>624</v>
      </c>
      <c r="F1511" t="s">
        <v>625</v>
      </c>
      <c r="G1511">
        <v>1</v>
      </c>
      <c r="H1511">
        <v>1</v>
      </c>
      <c r="I1511">
        <v>1</v>
      </c>
      <c r="J1511">
        <v>1</v>
      </c>
      <c r="K1511">
        <v>1</v>
      </c>
      <c r="L1511">
        <v>1</v>
      </c>
      <c r="M1511">
        <v>1</v>
      </c>
      <c r="N1511">
        <v>1</v>
      </c>
      <c r="O1511">
        <v>1</v>
      </c>
      <c r="P1511">
        <v>1</v>
      </c>
      <c r="Q1511">
        <v>1</v>
      </c>
      <c r="R1511">
        <v>1</v>
      </c>
      <c r="S1511">
        <v>1</v>
      </c>
      <c r="T1511">
        <v>1</v>
      </c>
      <c r="U1511">
        <v>1</v>
      </c>
      <c r="V1511">
        <v>1</v>
      </c>
      <c r="W1511">
        <v>1</v>
      </c>
      <c r="X1511">
        <v>1</v>
      </c>
      <c r="Y1511">
        <v>1</v>
      </c>
      <c r="Z1511">
        <v>1</v>
      </c>
      <c r="AA1511">
        <v>1</v>
      </c>
      <c r="AB1511">
        <v>1</v>
      </c>
      <c r="AC1511">
        <v>1</v>
      </c>
      <c r="AD1511">
        <v>1</v>
      </c>
      <c r="AE1511">
        <v>1</v>
      </c>
      <c r="AF1511">
        <v>1</v>
      </c>
      <c r="AG1511">
        <v>1</v>
      </c>
      <c r="AH1511">
        <v>1</v>
      </c>
      <c r="AI1511">
        <v>1</v>
      </c>
      <c r="AJ1511">
        <v>1</v>
      </c>
      <c r="AK1511">
        <v>1</v>
      </c>
      <c r="AL1511">
        <v>1</v>
      </c>
      <c r="AM1511" s="49" t="e">
        <v>#N/A</v>
      </c>
      <c r="AN1511" s="49" t="e">
        <v>#N/A</v>
      </c>
      <c r="AO1511" s="49" t="e">
        <v>#N/A</v>
      </c>
      <c r="AP1511" s="49" t="e">
        <v>#N/A</v>
      </c>
      <c r="AQ1511" s="49" t="e">
        <v>#N/A</v>
      </c>
      <c r="AR1511" s="49" t="e">
        <v>#N/A</v>
      </c>
      <c r="AS1511" s="49" t="e">
        <v>#N/A</v>
      </c>
      <c r="AT1511" s="49" t="e">
        <v>#N/A</v>
      </c>
    </row>
    <row r="1512" spans="1:46" x14ac:dyDescent="0.25">
      <c r="A1512">
        <v>9</v>
      </c>
      <c r="B1512" t="s">
        <v>300</v>
      </c>
      <c r="C1512" t="s">
        <v>300</v>
      </c>
      <c r="D1512" t="s">
        <v>423</v>
      </c>
      <c r="E1512" t="s">
        <v>624</v>
      </c>
      <c r="F1512" t="s">
        <v>625</v>
      </c>
      <c r="G1512">
        <v>1</v>
      </c>
      <c r="H1512">
        <v>1</v>
      </c>
      <c r="I1512">
        <v>1</v>
      </c>
      <c r="J1512">
        <v>1</v>
      </c>
      <c r="K1512">
        <v>1</v>
      </c>
      <c r="L1512">
        <v>1</v>
      </c>
      <c r="M1512">
        <v>1</v>
      </c>
      <c r="N1512">
        <v>1</v>
      </c>
      <c r="O1512">
        <v>1</v>
      </c>
      <c r="P1512">
        <v>1</v>
      </c>
      <c r="Q1512">
        <v>1</v>
      </c>
      <c r="R1512">
        <v>1</v>
      </c>
      <c r="S1512">
        <v>1</v>
      </c>
      <c r="T1512">
        <v>1</v>
      </c>
      <c r="U1512">
        <v>1</v>
      </c>
      <c r="V1512">
        <v>1</v>
      </c>
      <c r="W1512">
        <v>1</v>
      </c>
      <c r="X1512">
        <v>1</v>
      </c>
      <c r="Y1512">
        <v>1</v>
      </c>
      <c r="Z1512">
        <v>1</v>
      </c>
      <c r="AA1512">
        <v>1</v>
      </c>
      <c r="AB1512">
        <v>1</v>
      </c>
      <c r="AC1512">
        <v>1</v>
      </c>
      <c r="AD1512">
        <v>1</v>
      </c>
      <c r="AE1512">
        <v>1</v>
      </c>
      <c r="AF1512">
        <v>1</v>
      </c>
      <c r="AG1512">
        <v>1</v>
      </c>
      <c r="AH1512">
        <v>1</v>
      </c>
      <c r="AI1512">
        <v>1</v>
      </c>
      <c r="AJ1512">
        <v>1</v>
      </c>
      <c r="AK1512">
        <v>1</v>
      </c>
      <c r="AL1512">
        <v>0</v>
      </c>
      <c r="AM1512" s="49" t="s">
        <v>423</v>
      </c>
      <c r="AN1512" s="49" t="s">
        <v>14</v>
      </c>
      <c r="AO1512" s="49" t="s">
        <v>485</v>
      </c>
      <c r="AP1512" s="49" t="s">
        <v>505</v>
      </c>
      <c r="AQ1512" s="49" t="s">
        <v>13</v>
      </c>
      <c r="AR1512" s="49" t="s">
        <v>495</v>
      </c>
      <c r="AS1512" s="49" t="s">
        <v>496</v>
      </c>
      <c r="AT1512" s="49" t="s">
        <v>497</v>
      </c>
    </row>
    <row r="1513" spans="1:46" x14ac:dyDescent="0.25">
      <c r="A1513">
        <v>9</v>
      </c>
      <c r="B1513" t="s">
        <v>493</v>
      </c>
      <c r="C1513" t="s">
        <v>594</v>
      </c>
      <c r="D1513" t="s">
        <v>595</v>
      </c>
      <c r="E1513" t="s">
        <v>624</v>
      </c>
      <c r="F1513" t="s">
        <v>625</v>
      </c>
      <c r="G1513">
        <v>1</v>
      </c>
      <c r="H1513">
        <v>1</v>
      </c>
      <c r="I1513">
        <v>1</v>
      </c>
      <c r="J1513">
        <v>1</v>
      </c>
      <c r="K1513">
        <v>1</v>
      </c>
      <c r="L1513">
        <v>1</v>
      </c>
      <c r="M1513">
        <v>1</v>
      </c>
      <c r="N1513">
        <v>1</v>
      </c>
      <c r="O1513">
        <v>1</v>
      </c>
      <c r="P1513">
        <v>1</v>
      </c>
      <c r="Q1513">
        <v>1</v>
      </c>
      <c r="R1513">
        <v>1</v>
      </c>
      <c r="S1513">
        <v>1</v>
      </c>
      <c r="T1513">
        <v>1</v>
      </c>
      <c r="U1513">
        <v>1</v>
      </c>
      <c r="V1513">
        <v>1</v>
      </c>
      <c r="W1513">
        <v>1</v>
      </c>
      <c r="X1513">
        <v>1</v>
      </c>
      <c r="Y1513">
        <v>1</v>
      </c>
      <c r="Z1513">
        <v>1</v>
      </c>
      <c r="AA1513">
        <v>1</v>
      </c>
      <c r="AB1513">
        <v>1</v>
      </c>
      <c r="AC1513">
        <v>1</v>
      </c>
      <c r="AD1513">
        <v>1</v>
      </c>
      <c r="AE1513">
        <v>1</v>
      </c>
      <c r="AF1513">
        <v>1</v>
      </c>
      <c r="AG1513">
        <v>1</v>
      </c>
      <c r="AH1513">
        <v>1</v>
      </c>
      <c r="AI1513">
        <v>1</v>
      </c>
      <c r="AJ1513">
        <v>1</v>
      </c>
      <c r="AK1513">
        <v>1</v>
      </c>
      <c r="AL1513">
        <v>0</v>
      </c>
      <c r="AM1513" s="49" t="e">
        <v>#N/A</v>
      </c>
      <c r="AN1513" s="49" t="e">
        <v>#N/A</v>
      </c>
      <c r="AO1513" s="49" t="e">
        <v>#N/A</v>
      </c>
      <c r="AP1513" s="49" t="e">
        <v>#N/A</v>
      </c>
      <c r="AQ1513" s="49" t="e">
        <v>#N/A</v>
      </c>
      <c r="AR1513" s="49" t="e">
        <v>#N/A</v>
      </c>
      <c r="AS1513" s="49" t="e">
        <v>#N/A</v>
      </c>
      <c r="AT1513" s="49" t="e">
        <v>#N/A</v>
      </c>
    </row>
    <row r="1514" spans="1:46" x14ac:dyDescent="0.25">
      <c r="A1514">
        <v>9</v>
      </c>
      <c r="B1514" t="s">
        <v>493</v>
      </c>
      <c r="C1514" t="s">
        <v>596</v>
      </c>
      <c r="D1514" t="s">
        <v>597</v>
      </c>
      <c r="E1514" t="s">
        <v>624</v>
      </c>
      <c r="F1514" t="s">
        <v>625</v>
      </c>
      <c r="G1514">
        <v>1</v>
      </c>
      <c r="H1514">
        <v>1</v>
      </c>
      <c r="I1514">
        <v>1</v>
      </c>
      <c r="J1514">
        <v>1</v>
      </c>
      <c r="K1514">
        <v>1</v>
      </c>
      <c r="L1514">
        <v>1</v>
      </c>
      <c r="M1514">
        <v>1</v>
      </c>
      <c r="N1514">
        <v>1</v>
      </c>
      <c r="O1514">
        <v>1</v>
      </c>
      <c r="P1514">
        <v>1</v>
      </c>
      <c r="Q1514">
        <v>1</v>
      </c>
      <c r="R1514">
        <v>1</v>
      </c>
      <c r="S1514">
        <v>1</v>
      </c>
      <c r="T1514">
        <v>1</v>
      </c>
      <c r="U1514">
        <v>1</v>
      </c>
      <c r="V1514">
        <v>1</v>
      </c>
      <c r="W1514">
        <v>1</v>
      </c>
      <c r="X1514">
        <v>1</v>
      </c>
      <c r="Y1514">
        <v>1</v>
      </c>
      <c r="Z1514">
        <v>1</v>
      </c>
      <c r="AA1514">
        <v>1</v>
      </c>
      <c r="AB1514">
        <v>1</v>
      </c>
      <c r="AC1514">
        <v>1</v>
      </c>
      <c r="AD1514">
        <v>1</v>
      </c>
      <c r="AE1514">
        <v>1</v>
      </c>
      <c r="AF1514">
        <v>1</v>
      </c>
      <c r="AG1514">
        <v>1</v>
      </c>
      <c r="AH1514">
        <v>1</v>
      </c>
      <c r="AI1514">
        <v>1</v>
      </c>
      <c r="AJ1514">
        <v>1</v>
      </c>
      <c r="AK1514">
        <v>1</v>
      </c>
      <c r="AL1514">
        <v>0</v>
      </c>
      <c r="AM1514" s="49" t="e">
        <v>#N/A</v>
      </c>
      <c r="AN1514" s="49" t="e">
        <v>#N/A</v>
      </c>
      <c r="AO1514" s="49" t="e">
        <v>#N/A</v>
      </c>
      <c r="AP1514" s="49" t="e">
        <v>#N/A</v>
      </c>
      <c r="AQ1514" s="49" t="e">
        <v>#N/A</v>
      </c>
      <c r="AR1514" s="49" t="e">
        <v>#N/A</v>
      </c>
      <c r="AS1514" s="49" t="e">
        <v>#N/A</v>
      </c>
      <c r="AT1514" s="49" t="e">
        <v>#N/A</v>
      </c>
    </row>
    <row r="1515" spans="1:46" x14ac:dyDescent="0.25">
      <c r="A1515">
        <v>9</v>
      </c>
      <c r="B1515" t="s">
        <v>493</v>
      </c>
      <c r="C1515" t="s">
        <v>598</v>
      </c>
      <c r="D1515" t="s">
        <v>599</v>
      </c>
      <c r="E1515" t="s">
        <v>624</v>
      </c>
      <c r="F1515" t="s">
        <v>625</v>
      </c>
      <c r="G1515">
        <v>1</v>
      </c>
      <c r="H1515">
        <v>1</v>
      </c>
      <c r="I1515">
        <v>1</v>
      </c>
      <c r="J1515">
        <v>1</v>
      </c>
      <c r="K1515">
        <v>1</v>
      </c>
      <c r="L1515">
        <v>1</v>
      </c>
      <c r="M1515">
        <v>1</v>
      </c>
      <c r="N1515">
        <v>1</v>
      </c>
      <c r="O1515">
        <v>1</v>
      </c>
      <c r="P1515">
        <v>1</v>
      </c>
      <c r="Q1515">
        <v>1</v>
      </c>
      <c r="R1515">
        <v>1</v>
      </c>
      <c r="S1515">
        <v>1</v>
      </c>
      <c r="T1515">
        <v>1</v>
      </c>
      <c r="U1515">
        <v>1</v>
      </c>
      <c r="V1515">
        <v>1</v>
      </c>
      <c r="W1515">
        <v>1</v>
      </c>
      <c r="X1515">
        <v>1</v>
      </c>
      <c r="Y1515">
        <v>1</v>
      </c>
      <c r="Z1515">
        <v>1</v>
      </c>
      <c r="AA1515">
        <v>1</v>
      </c>
      <c r="AB1515">
        <v>1</v>
      </c>
      <c r="AC1515">
        <v>1</v>
      </c>
      <c r="AD1515">
        <v>1</v>
      </c>
      <c r="AE1515">
        <v>1</v>
      </c>
      <c r="AF1515">
        <v>1</v>
      </c>
      <c r="AG1515">
        <v>1</v>
      </c>
      <c r="AH1515">
        <v>1</v>
      </c>
      <c r="AI1515">
        <v>1</v>
      </c>
      <c r="AJ1515">
        <v>1</v>
      </c>
      <c r="AK1515">
        <v>1</v>
      </c>
      <c r="AL1515">
        <v>0</v>
      </c>
      <c r="AM1515" s="49" t="e">
        <v>#N/A</v>
      </c>
      <c r="AN1515" s="49" t="e">
        <v>#N/A</v>
      </c>
      <c r="AO1515" s="49" t="e">
        <v>#N/A</v>
      </c>
      <c r="AP1515" s="49" t="e">
        <v>#N/A</v>
      </c>
      <c r="AQ1515" s="49" t="e">
        <v>#N/A</v>
      </c>
      <c r="AR1515" s="49" t="e">
        <v>#N/A</v>
      </c>
      <c r="AS1515" s="49" t="e">
        <v>#N/A</v>
      </c>
      <c r="AT1515" s="49" t="e">
        <v>#N/A</v>
      </c>
    </row>
    <row r="1516" spans="1:46" x14ac:dyDescent="0.25">
      <c r="A1516">
        <v>9</v>
      </c>
      <c r="B1516" t="s">
        <v>301</v>
      </c>
      <c r="C1516" t="s">
        <v>301</v>
      </c>
      <c r="D1516" t="s">
        <v>302</v>
      </c>
      <c r="E1516" t="s">
        <v>624</v>
      </c>
      <c r="F1516" t="s">
        <v>625</v>
      </c>
      <c r="G1516">
        <v>1</v>
      </c>
      <c r="H1516">
        <v>1</v>
      </c>
      <c r="I1516">
        <v>1</v>
      </c>
      <c r="J1516">
        <v>1</v>
      </c>
      <c r="K1516">
        <v>1</v>
      </c>
      <c r="L1516">
        <v>1</v>
      </c>
      <c r="M1516">
        <v>1</v>
      </c>
      <c r="N1516">
        <v>1</v>
      </c>
      <c r="O1516">
        <v>1</v>
      </c>
      <c r="P1516">
        <v>1</v>
      </c>
      <c r="Q1516">
        <v>1</v>
      </c>
      <c r="R1516">
        <v>1</v>
      </c>
      <c r="S1516">
        <v>1</v>
      </c>
      <c r="T1516">
        <v>1</v>
      </c>
      <c r="U1516">
        <v>1</v>
      </c>
      <c r="V1516">
        <v>1</v>
      </c>
      <c r="W1516">
        <v>1</v>
      </c>
      <c r="X1516">
        <v>1</v>
      </c>
      <c r="Y1516">
        <v>1</v>
      </c>
      <c r="Z1516">
        <v>1</v>
      </c>
      <c r="AA1516">
        <v>1</v>
      </c>
      <c r="AB1516">
        <v>1</v>
      </c>
      <c r="AC1516">
        <v>1</v>
      </c>
      <c r="AD1516">
        <v>1</v>
      </c>
      <c r="AE1516">
        <v>1</v>
      </c>
      <c r="AF1516">
        <v>1</v>
      </c>
      <c r="AG1516">
        <v>1</v>
      </c>
      <c r="AH1516">
        <v>1</v>
      </c>
      <c r="AI1516">
        <v>1</v>
      </c>
      <c r="AJ1516">
        <v>1</v>
      </c>
      <c r="AK1516">
        <v>1</v>
      </c>
      <c r="AL1516">
        <v>0</v>
      </c>
      <c r="AM1516" s="49" t="s">
        <v>302</v>
      </c>
      <c r="AN1516" s="49" t="s">
        <v>14</v>
      </c>
      <c r="AO1516" s="49" t="s">
        <v>485</v>
      </c>
      <c r="AP1516" s="49" t="s">
        <v>494</v>
      </c>
      <c r="AQ1516" s="49" t="s">
        <v>11</v>
      </c>
      <c r="AR1516" s="49" t="s">
        <v>487</v>
      </c>
      <c r="AS1516" s="49" t="s">
        <v>488</v>
      </c>
      <c r="AT1516" s="49" t="s">
        <v>489</v>
      </c>
    </row>
    <row r="1517" spans="1:46" x14ac:dyDescent="0.25">
      <c r="A1517">
        <v>9</v>
      </c>
      <c r="B1517" t="s">
        <v>303</v>
      </c>
      <c r="C1517" t="s">
        <v>303</v>
      </c>
      <c r="D1517" t="s">
        <v>304</v>
      </c>
      <c r="E1517" t="s">
        <v>624</v>
      </c>
      <c r="F1517" t="s">
        <v>625</v>
      </c>
      <c r="G1517">
        <v>1</v>
      </c>
      <c r="H1517">
        <v>1</v>
      </c>
      <c r="I1517">
        <v>1</v>
      </c>
      <c r="J1517">
        <v>1</v>
      </c>
      <c r="K1517">
        <v>1</v>
      </c>
      <c r="L1517">
        <v>1</v>
      </c>
      <c r="M1517">
        <v>1</v>
      </c>
      <c r="N1517">
        <v>1</v>
      </c>
      <c r="O1517">
        <v>1</v>
      </c>
      <c r="P1517">
        <v>1</v>
      </c>
      <c r="Q1517">
        <v>1</v>
      </c>
      <c r="R1517">
        <v>1</v>
      </c>
      <c r="S1517">
        <v>1</v>
      </c>
      <c r="T1517">
        <v>1</v>
      </c>
      <c r="U1517">
        <v>1</v>
      </c>
      <c r="V1517">
        <v>1</v>
      </c>
      <c r="W1517">
        <v>1</v>
      </c>
      <c r="X1517">
        <v>1</v>
      </c>
      <c r="Y1517">
        <v>1</v>
      </c>
      <c r="Z1517">
        <v>1</v>
      </c>
      <c r="AA1517">
        <v>1</v>
      </c>
      <c r="AB1517">
        <v>1</v>
      </c>
      <c r="AC1517">
        <v>1</v>
      </c>
      <c r="AD1517">
        <v>1</v>
      </c>
      <c r="AE1517">
        <v>1</v>
      </c>
      <c r="AF1517">
        <v>1</v>
      </c>
      <c r="AG1517">
        <v>1</v>
      </c>
      <c r="AH1517">
        <v>1</v>
      </c>
      <c r="AI1517">
        <v>1</v>
      </c>
      <c r="AJ1517">
        <v>1</v>
      </c>
      <c r="AK1517">
        <v>1</v>
      </c>
      <c r="AL1517">
        <v>0</v>
      </c>
      <c r="AM1517" s="49" t="s">
        <v>304</v>
      </c>
      <c r="AN1517" s="49" t="s">
        <v>14</v>
      </c>
      <c r="AO1517" s="49" t="s">
        <v>507</v>
      </c>
      <c r="AP1517" s="49" t="s">
        <v>501</v>
      </c>
      <c r="AQ1517" s="49" t="s">
        <v>10</v>
      </c>
      <c r="AR1517" s="49" t="s">
        <v>487</v>
      </c>
      <c r="AS1517" s="49" t="s">
        <v>488</v>
      </c>
      <c r="AT1517" s="49" t="s">
        <v>489</v>
      </c>
    </row>
    <row r="1518" spans="1:46" x14ac:dyDescent="0.25">
      <c r="A1518">
        <v>9</v>
      </c>
      <c r="B1518" t="s">
        <v>319</v>
      </c>
      <c r="C1518" t="s">
        <v>319</v>
      </c>
      <c r="D1518" t="s">
        <v>320</v>
      </c>
      <c r="E1518" t="s">
        <v>624</v>
      </c>
      <c r="F1518" t="s">
        <v>625</v>
      </c>
      <c r="G1518">
        <v>1</v>
      </c>
      <c r="H1518">
        <v>1</v>
      </c>
      <c r="I1518">
        <v>1</v>
      </c>
      <c r="J1518">
        <v>1</v>
      </c>
      <c r="K1518">
        <v>1</v>
      </c>
      <c r="L1518">
        <v>1</v>
      </c>
      <c r="M1518">
        <v>1</v>
      </c>
      <c r="N1518">
        <v>1</v>
      </c>
      <c r="O1518">
        <v>1</v>
      </c>
      <c r="P1518">
        <v>1</v>
      </c>
      <c r="Q1518">
        <v>1</v>
      </c>
      <c r="R1518">
        <v>1</v>
      </c>
      <c r="S1518">
        <v>1</v>
      </c>
      <c r="T1518">
        <v>1</v>
      </c>
      <c r="U1518">
        <v>1</v>
      </c>
      <c r="V1518">
        <v>1</v>
      </c>
      <c r="W1518">
        <v>1</v>
      </c>
      <c r="X1518">
        <v>1</v>
      </c>
      <c r="Y1518">
        <v>1</v>
      </c>
      <c r="Z1518">
        <v>1</v>
      </c>
      <c r="AA1518">
        <v>1</v>
      </c>
      <c r="AB1518">
        <v>1</v>
      </c>
      <c r="AC1518">
        <v>1</v>
      </c>
      <c r="AD1518">
        <v>1</v>
      </c>
      <c r="AE1518">
        <v>1</v>
      </c>
      <c r="AF1518">
        <v>1</v>
      </c>
      <c r="AG1518">
        <v>1</v>
      </c>
      <c r="AH1518">
        <v>1</v>
      </c>
      <c r="AI1518">
        <v>1</v>
      </c>
      <c r="AJ1518">
        <v>1</v>
      </c>
      <c r="AK1518">
        <v>1</v>
      </c>
      <c r="AL1518">
        <v>0</v>
      </c>
      <c r="AM1518" s="49" t="s">
        <v>320</v>
      </c>
      <c r="AN1518" s="49" t="s">
        <v>14</v>
      </c>
      <c r="AO1518" s="49" t="s">
        <v>506</v>
      </c>
      <c r="AP1518" s="49" t="s">
        <v>501</v>
      </c>
      <c r="AQ1518" s="49" t="s">
        <v>10</v>
      </c>
      <c r="AR1518" s="49" t="s">
        <v>487</v>
      </c>
      <c r="AS1518" s="49" t="s">
        <v>488</v>
      </c>
      <c r="AT1518" s="49" t="s">
        <v>489</v>
      </c>
    </row>
    <row r="1519" spans="1:46" x14ac:dyDescent="0.25">
      <c r="A1519">
        <v>9</v>
      </c>
      <c r="B1519" t="s">
        <v>115</v>
      </c>
      <c r="C1519" t="s">
        <v>115</v>
      </c>
      <c r="D1519" t="s">
        <v>600</v>
      </c>
      <c r="E1519" t="s">
        <v>624</v>
      </c>
      <c r="F1519" t="s">
        <v>625</v>
      </c>
      <c r="G1519">
        <v>1</v>
      </c>
      <c r="H1519">
        <v>1</v>
      </c>
      <c r="I1519">
        <v>1</v>
      </c>
      <c r="J1519">
        <v>1</v>
      </c>
      <c r="K1519">
        <v>1</v>
      </c>
      <c r="L1519">
        <v>1</v>
      </c>
      <c r="M1519">
        <v>1</v>
      </c>
      <c r="N1519">
        <v>1</v>
      </c>
      <c r="O1519">
        <v>1</v>
      </c>
      <c r="P1519">
        <v>1</v>
      </c>
      <c r="Q1519">
        <v>1</v>
      </c>
      <c r="R1519">
        <v>1</v>
      </c>
      <c r="S1519">
        <v>1</v>
      </c>
      <c r="T1519">
        <v>1</v>
      </c>
      <c r="U1519">
        <v>1</v>
      </c>
      <c r="V1519">
        <v>1</v>
      </c>
      <c r="W1519">
        <v>1</v>
      </c>
      <c r="X1519">
        <v>1</v>
      </c>
      <c r="Y1519">
        <v>1</v>
      </c>
      <c r="Z1519">
        <v>1</v>
      </c>
      <c r="AA1519">
        <v>1</v>
      </c>
      <c r="AB1519">
        <v>1</v>
      </c>
      <c r="AC1519">
        <v>1</v>
      </c>
      <c r="AD1519">
        <v>1</v>
      </c>
      <c r="AE1519">
        <v>1</v>
      </c>
      <c r="AF1519">
        <v>1</v>
      </c>
      <c r="AG1519">
        <v>1</v>
      </c>
      <c r="AH1519">
        <v>1</v>
      </c>
      <c r="AI1519">
        <v>1</v>
      </c>
      <c r="AJ1519">
        <v>1</v>
      </c>
      <c r="AK1519">
        <v>1</v>
      </c>
      <c r="AL1519">
        <v>0</v>
      </c>
      <c r="AM1519" s="49" t="s">
        <v>116</v>
      </c>
      <c r="AN1519" s="49" t="s">
        <v>14</v>
      </c>
      <c r="AO1519" s="49" t="s">
        <v>485</v>
      </c>
      <c r="AP1519" s="49" t="s">
        <v>501</v>
      </c>
      <c r="AQ1519" s="49" t="s">
        <v>11</v>
      </c>
      <c r="AR1519" s="49" t="s">
        <v>487</v>
      </c>
      <c r="AS1519" s="49" t="s">
        <v>488</v>
      </c>
      <c r="AT1519" s="49" t="s">
        <v>489</v>
      </c>
    </row>
    <row r="1520" spans="1:46" x14ac:dyDescent="0.25">
      <c r="A1520">
        <v>9</v>
      </c>
      <c r="B1520" t="s">
        <v>305</v>
      </c>
      <c r="C1520" t="s">
        <v>305</v>
      </c>
      <c r="D1520" t="s">
        <v>306</v>
      </c>
      <c r="E1520" t="s">
        <v>624</v>
      </c>
      <c r="F1520" t="s">
        <v>625</v>
      </c>
      <c r="G1520">
        <v>1</v>
      </c>
      <c r="H1520">
        <v>1</v>
      </c>
      <c r="I1520">
        <v>1</v>
      </c>
      <c r="J1520">
        <v>1</v>
      </c>
      <c r="K1520">
        <v>1</v>
      </c>
      <c r="L1520">
        <v>1</v>
      </c>
      <c r="M1520">
        <v>1</v>
      </c>
      <c r="N1520">
        <v>1</v>
      </c>
      <c r="O1520">
        <v>1</v>
      </c>
      <c r="P1520">
        <v>1</v>
      </c>
      <c r="Q1520">
        <v>1</v>
      </c>
      <c r="R1520">
        <v>1</v>
      </c>
      <c r="S1520">
        <v>1</v>
      </c>
      <c r="T1520">
        <v>1</v>
      </c>
      <c r="U1520">
        <v>1</v>
      </c>
      <c r="V1520">
        <v>1</v>
      </c>
      <c r="W1520">
        <v>1</v>
      </c>
      <c r="X1520">
        <v>1</v>
      </c>
      <c r="Y1520">
        <v>1</v>
      </c>
      <c r="Z1520">
        <v>1</v>
      </c>
      <c r="AA1520">
        <v>1</v>
      </c>
      <c r="AB1520">
        <v>1</v>
      </c>
      <c r="AC1520">
        <v>1</v>
      </c>
      <c r="AD1520">
        <v>1</v>
      </c>
      <c r="AE1520">
        <v>1</v>
      </c>
      <c r="AF1520">
        <v>1</v>
      </c>
      <c r="AG1520">
        <v>1</v>
      </c>
      <c r="AH1520">
        <v>1</v>
      </c>
      <c r="AI1520">
        <v>1</v>
      </c>
      <c r="AJ1520">
        <v>1</v>
      </c>
      <c r="AK1520">
        <v>1</v>
      </c>
      <c r="AL1520">
        <v>0</v>
      </c>
      <c r="AM1520" s="49" t="s">
        <v>306</v>
      </c>
      <c r="AN1520" s="49" t="s">
        <v>14</v>
      </c>
      <c r="AO1520" s="49" t="s">
        <v>506</v>
      </c>
      <c r="AP1520" s="49" t="s">
        <v>501</v>
      </c>
      <c r="AQ1520" s="49" t="s">
        <v>10</v>
      </c>
      <c r="AR1520" s="49" t="s">
        <v>487</v>
      </c>
      <c r="AS1520" s="49" t="s">
        <v>488</v>
      </c>
      <c r="AT1520" s="49" t="s">
        <v>489</v>
      </c>
    </row>
    <row r="1521" spans="1:46" x14ac:dyDescent="0.25">
      <c r="A1521">
        <v>9</v>
      </c>
      <c r="B1521" t="s">
        <v>307</v>
      </c>
      <c r="C1521" t="s">
        <v>307</v>
      </c>
      <c r="D1521" t="s">
        <v>308</v>
      </c>
      <c r="E1521" t="s">
        <v>624</v>
      </c>
      <c r="F1521" t="s">
        <v>625</v>
      </c>
      <c r="G1521">
        <v>1</v>
      </c>
      <c r="H1521">
        <v>1</v>
      </c>
      <c r="I1521">
        <v>1</v>
      </c>
      <c r="J1521">
        <v>1</v>
      </c>
      <c r="K1521">
        <v>1</v>
      </c>
      <c r="L1521">
        <v>1</v>
      </c>
      <c r="M1521">
        <v>1</v>
      </c>
      <c r="N1521">
        <v>1</v>
      </c>
      <c r="O1521">
        <v>1</v>
      </c>
      <c r="P1521">
        <v>1</v>
      </c>
      <c r="Q1521">
        <v>1</v>
      </c>
      <c r="R1521">
        <v>1</v>
      </c>
      <c r="S1521">
        <v>1</v>
      </c>
      <c r="T1521">
        <v>1</v>
      </c>
      <c r="U1521">
        <v>1</v>
      </c>
      <c r="V1521">
        <v>1</v>
      </c>
      <c r="W1521">
        <v>1</v>
      </c>
      <c r="X1521">
        <v>1</v>
      </c>
      <c r="Y1521">
        <v>1</v>
      </c>
      <c r="Z1521">
        <v>1</v>
      </c>
      <c r="AA1521">
        <v>1</v>
      </c>
      <c r="AB1521">
        <v>1</v>
      </c>
      <c r="AC1521">
        <v>1</v>
      </c>
      <c r="AD1521">
        <v>1</v>
      </c>
      <c r="AE1521">
        <v>1</v>
      </c>
      <c r="AF1521">
        <v>1</v>
      </c>
      <c r="AG1521">
        <v>1</v>
      </c>
      <c r="AH1521">
        <v>1</v>
      </c>
      <c r="AI1521">
        <v>1</v>
      </c>
      <c r="AJ1521">
        <v>1</v>
      </c>
      <c r="AK1521">
        <v>1</v>
      </c>
      <c r="AL1521">
        <v>0</v>
      </c>
      <c r="AM1521" s="49" t="s">
        <v>308</v>
      </c>
      <c r="AN1521" s="49" t="s">
        <v>14</v>
      </c>
      <c r="AO1521" s="49" t="s">
        <v>485</v>
      </c>
      <c r="AP1521" s="49" t="s">
        <v>494</v>
      </c>
      <c r="AQ1521" s="49" t="s">
        <v>11</v>
      </c>
      <c r="AR1521" s="49" t="s">
        <v>487</v>
      </c>
      <c r="AS1521" s="49" t="s">
        <v>488</v>
      </c>
      <c r="AT1521" s="49" t="s">
        <v>489</v>
      </c>
    </row>
    <row r="1522" spans="1:46" x14ac:dyDescent="0.25">
      <c r="A1522">
        <v>9</v>
      </c>
      <c r="B1522" t="s">
        <v>313</v>
      </c>
      <c r="C1522" t="s">
        <v>313</v>
      </c>
      <c r="D1522" t="s">
        <v>314</v>
      </c>
      <c r="E1522" t="s">
        <v>624</v>
      </c>
      <c r="F1522" t="s">
        <v>625</v>
      </c>
      <c r="G1522">
        <v>1</v>
      </c>
      <c r="H1522">
        <v>1</v>
      </c>
      <c r="I1522">
        <v>1</v>
      </c>
      <c r="J1522">
        <v>1</v>
      </c>
      <c r="K1522">
        <v>1</v>
      </c>
      <c r="L1522">
        <v>1</v>
      </c>
      <c r="M1522">
        <v>1</v>
      </c>
      <c r="N1522">
        <v>1</v>
      </c>
      <c r="O1522">
        <v>1</v>
      </c>
      <c r="P1522">
        <v>1</v>
      </c>
      <c r="Q1522">
        <v>1</v>
      </c>
      <c r="R1522">
        <v>1</v>
      </c>
      <c r="S1522">
        <v>1</v>
      </c>
      <c r="T1522">
        <v>1</v>
      </c>
      <c r="U1522">
        <v>1</v>
      </c>
      <c r="V1522">
        <v>1</v>
      </c>
      <c r="W1522">
        <v>1</v>
      </c>
      <c r="X1522">
        <v>1</v>
      </c>
      <c r="Y1522">
        <v>1</v>
      </c>
      <c r="Z1522">
        <v>1</v>
      </c>
      <c r="AA1522">
        <v>1</v>
      </c>
      <c r="AB1522">
        <v>1</v>
      </c>
      <c r="AC1522">
        <v>1</v>
      </c>
      <c r="AD1522">
        <v>1</v>
      </c>
      <c r="AE1522">
        <v>1</v>
      </c>
      <c r="AF1522">
        <v>1</v>
      </c>
      <c r="AG1522">
        <v>1</v>
      </c>
      <c r="AH1522">
        <v>1</v>
      </c>
      <c r="AI1522">
        <v>1</v>
      </c>
      <c r="AJ1522">
        <v>1</v>
      </c>
      <c r="AK1522">
        <v>1</v>
      </c>
      <c r="AL1522">
        <v>1</v>
      </c>
      <c r="AM1522" s="49" t="s">
        <v>314</v>
      </c>
      <c r="AN1522" s="49" t="s">
        <v>14</v>
      </c>
      <c r="AO1522" s="49" t="s">
        <v>500</v>
      </c>
      <c r="AP1522" s="49" t="s">
        <v>505</v>
      </c>
      <c r="AQ1522" s="49" t="s">
        <v>13</v>
      </c>
      <c r="AR1522" s="49" t="s">
        <v>487</v>
      </c>
      <c r="AS1522" s="49" t="s">
        <v>488</v>
      </c>
      <c r="AT1522" s="49" t="s">
        <v>489</v>
      </c>
    </row>
    <row r="1523" spans="1:46" x14ac:dyDescent="0.25">
      <c r="A1523">
        <v>9</v>
      </c>
      <c r="B1523" t="s">
        <v>317</v>
      </c>
      <c r="C1523" t="s">
        <v>317</v>
      </c>
      <c r="D1523" t="s">
        <v>318</v>
      </c>
      <c r="E1523" t="s">
        <v>624</v>
      </c>
      <c r="F1523" t="s">
        <v>625</v>
      </c>
      <c r="G1523">
        <v>1</v>
      </c>
      <c r="H1523">
        <v>1</v>
      </c>
      <c r="I1523">
        <v>1</v>
      </c>
      <c r="J1523">
        <v>1</v>
      </c>
      <c r="K1523">
        <v>1</v>
      </c>
      <c r="L1523">
        <v>1</v>
      </c>
      <c r="M1523">
        <v>1</v>
      </c>
      <c r="N1523">
        <v>1</v>
      </c>
      <c r="O1523">
        <v>1</v>
      </c>
      <c r="P1523">
        <v>1</v>
      </c>
      <c r="Q1523">
        <v>1</v>
      </c>
      <c r="R1523">
        <v>1</v>
      </c>
      <c r="S1523">
        <v>1</v>
      </c>
      <c r="T1523">
        <v>1</v>
      </c>
      <c r="U1523">
        <v>1</v>
      </c>
      <c r="V1523">
        <v>1</v>
      </c>
      <c r="W1523">
        <v>1</v>
      </c>
      <c r="X1523">
        <v>1</v>
      </c>
      <c r="Y1523">
        <v>1</v>
      </c>
      <c r="Z1523">
        <v>1</v>
      </c>
      <c r="AA1523">
        <v>1</v>
      </c>
      <c r="AB1523">
        <v>1</v>
      </c>
      <c r="AC1523">
        <v>1</v>
      </c>
      <c r="AD1523">
        <v>1</v>
      </c>
      <c r="AE1523">
        <v>1</v>
      </c>
      <c r="AF1523">
        <v>1</v>
      </c>
      <c r="AG1523">
        <v>1</v>
      </c>
      <c r="AH1523">
        <v>1</v>
      </c>
      <c r="AI1523">
        <v>1</v>
      </c>
      <c r="AJ1523">
        <v>1</v>
      </c>
      <c r="AK1523">
        <v>1</v>
      </c>
      <c r="AL1523">
        <v>1</v>
      </c>
      <c r="AM1523" s="49" t="s">
        <v>318</v>
      </c>
      <c r="AN1523" s="49" t="s">
        <v>14</v>
      </c>
      <c r="AO1523" s="49" t="s">
        <v>500</v>
      </c>
      <c r="AP1523" s="49" t="s">
        <v>505</v>
      </c>
      <c r="AQ1523" s="49" t="s">
        <v>13</v>
      </c>
      <c r="AR1523" s="49" t="s">
        <v>487</v>
      </c>
      <c r="AS1523" s="49" t="s">
        <v>488</v>
      </c>
      <c r="AT1523" s="49" t="s">
        <v>489</v>
      </c>
    </row>
    <row r="1524" spans="1:46" x14ac:dyDescent="0.25">
      <c r="A1524">
        <v>9</v>
      </c>
      <c r="B1524" t="s">
        <v>321</v>
      </c>
      <c r="C1524" t="s">
        <v>321</v>
      </c>
      <c r="D1524" t="s">
        <v>424</v>
      </c>
      <c r="E1524" t="s">
        <v>624</v>
      </c>
      <c r="F1524" t="s">
        <v>625</v>
      </c>
      <c r="G1524">
        <v>1</v>
      </c>
      <c r="H1524">
        <v>1</v>
      </c>
      <c r="I1524">
        <v>1</v>
      </c>
      <c r="J1524">
        <v>1</v>
      </c>
      <c r="K1524">
        <v>1</v>
      </c>
      <c r="L1524">
        <v>1</v>
      </c>
      <c r="M1524">
        <v>1</v>
      </c>
      <c r="N1524">
        <v>1</v>
      </c>
      <c r="O1524">
        <v>1</v>
      </c>
      <c r="P1524">
        <v>1</v>
      </c>
      <c r="Q1524">
        <v>1</v>
      </c>
      <c r="R1524">
        <v>1</v>
      </c>
      <c r="S1524">
        <v>1</v>
      </c>
      <c r="T1524">
        <v>1</v>
      </c>
      <c r="U1524">
        <v>1</v>
      </c>
      <c r="V1524">
        <v>1</v>
      </c>
      <c r="W1524">
        <v>1</v>
      </c>
      <c r="X1524">
        <v>1</v>
      </c>
      <c r="Y1524">
        <v>1</v>
      </c>
      <c r="Z1524">
        <v>1</v>
      </c>
      <c r="AA1524">
        <v>1</v>
      </c>
      <c r="AB1524">
        <v>1</v>
      </c>
      <c r="AC1524">
        <v>1</v>
      </c>
      <c r="AD1524">
        <v>1</v>
      </c>
      <c r="AE1524">
        <v>1</v>
      </c>
      <c r="AF1524">
        <v>1</v>
      </c>
      <c r="AG1524">
        <v>1</v>
      </c>
      <c r="AH1524">
        <v>1</v>
      </c>
      <c r="AI1524">
        <v>1</v>
      </c>
      <c r="AJ1524">
        <v>1</v>
      </c>
      <c r="AK1524">
        <v>1</v>
      </c>
      <c r="AL1524">
        <v>0</v>
      </c>
      <c r="AM1524" s="49" t="s">
        <v>424</v>
      </c>
      <c r="AN1524" s="49" t="s">
        <v>14</v>
      </c>
      <c r="AO1524" s="49" t="s">
        <v>485</v>
      </c>
      <c r="AP1524" s="49" t="s">
        <v>505</v>
      </c>
      <c r="AQ1524" s="49" t="s">
        <v>13</v>
      </c>
      <c r="AR1524" s="49" t="s">
        <v>495</v>
      </c>
      <c r="AS1524" s="49" t="s">
        <v>496</v>
      </c>
      <c r="AT1524" s="49" t="s">
        <v>497</v>
      </c>
    </row>
    <row r="1525" spans="1:46" x14ac:dyDescent="0.25">
      <c r="A1525">
        <v>9</v>
      </c>
      <c r="B1525" t="s">
        <v>253</v>
      </c>
      <c r="C1525" t="s">
        <v>253</v>
      </c>
      <c r="D1525" t="s">
        <v>601</v>
      </c>
      <c r="E1525" t="s">
        <v>624</v>
      </c>
      <c r="F1525" t="s">
        <v>625</v>
      </c>
      <c r="G1525">
        <v>1</v>
      </c>
      <c r="H1525">
        <v>1</v>
      </c>
      <c r="I1525">
        <v>1</v>
      </c>
      <c r="J1525">
        <v>1</v>
      </c>
      <c r="K1525">
        <v>1</v>
      </c>
      <c r="L1525">
        <v>1</v>
      </c>
      <c r="M1525">
        <v>1</v>
      </c>
      <c r="N1525">
        <v>1</v>
      </c>
      <c r="O1525">
        <v>1</v>
      </c>
      <c r="P1525">
        <v>1</v>
      </c>
      <c r="Q1525">
        <v>1</v>
      </c>
      <c r="R1525">
        <v>1</v>
      </c>
      <c r="S1525">
        <v>1</v>
      </c>
      <c r="T1525">
        <v>1</v>
      </c>
      <c r="U1525">
        <v>1</v>
      </c>
      <c r="V1525">
        <v>1</v>
      </c>
      <c r="W1525">
        <v>1</v>
      </c>
      <c r="X1525">
        <v>1</v>
      </c>
      <c r="Y1525">
        <v>1</v>
      </c>
      <c r="Z1525">
        <v>1</v>
      </c>
      <c r="AA1525">
        <v>1</v>
      </c>
      <c r="AB1525">
        <v>1</v>
      </c>
      <c r="AC1525">
        <v>1</v>
      </c>
      <c r="AD1525">
        <v>1</v>
      </c>
      <c r="AE1525">
        <v>1</v>
      </c>
      <c r="AF1525">
        <v>1</v>
      </c>
      <c r="AG1525">
        <v>1</v>
      </c>
      <c r="AH1525">
        <v>1</v>
      </c>
      <c r="AI1525">
        <v>1</v>
      </c>
      <c r="AJ1525">
        <v>1</v>
      </c>
      <c r="AK1525">
        <v>1</v>
      </c>
      <c r="AL1525">
        <v>1</v>
      </c>
      <c r="AM1525" s="49" t="s">
        <v>254</v>
      </c>
      <c r="AN1525" s="49" t="s">
        <v>14</v>
      </c>
      <c r="AO1525" s="49" t="s">
        <v>500</v>
      </c>
      <c r="AP1525" s="49" t="s">
        <v>501</v>
      </c>
      <c r="AQ1525" s="49" t="s">
        <v>502</v>
      </c>
      <c r="AR1525" s="49" t="s">
        <v>487</v>
      </c>
      <c r="AS1525" s="49" t="s">
        <v>488</v>
      </c>
      <c r="AT1525" s="49" t="s">
        <v>489</v>
      </c>
    </row>
    <row r="1526" spans="1:46" x14ac:dyDescent="0.25">
      <c r="A1526">
        <v>9</v>
      </c>
      <c r="B1526" t="s">
        <v>263</v>
      </c>
      <c r="C1526" t="s">
        <v>263</v>
      </c>
      <c r="D1526" t="s">
        <v>602</v>
      </c>
      <c r="E1526" t="s">
        <v>624</v>
      </c>
      <c r="F1526" t="s">
        <v>625</v>
      </c>
      <c r="G1526">
        <v>1</v>
      </c>
      <c r="H1526">
        <v>1</v>
      </c>
      <c r="I1526">
        <v>1</v>
      </c>
      <c r="J1526">
        <v>1</v>
      </c>
      <c r="K1526">
        <v>1</v>
      </c>
      <c r="L1526">
        <v>1</v>
      </c>
      <c r="M1526">
        <v>1</v>
      </c>
      <c r="N1526">
        <v>1</v>
      </c>
      <c r="O1526">
        <v>1</v>
      </c>
      <c r="P1526">
        <v>1</v>
      </c>
      <c r="Q1526">
        <v>1</v>
      </c>
      <c r="R1526">
        <v>1</v>
      </c>
      <c r="S1526">
        <v>1</v>
      </c>
      <c r="T1526">
        <v>1</v>
      </c>
      <c r="U1526">
        <v>1</v>
      </c>
      <c r="V1526">
        <v>1</v>
      </c>
      <c r="W1526">
        <v>1</v>
      </c>
      <c r="X1526">
        <v>1</v>
      </c>
      <c r="Y1526">
        <v>1</v>
      </c>
      <c r="Z1526">
        <v>1</v>
      </c>
      <c r="AA1526">
        <v>1</v>
      </c>
      <c r="AB1526">
        <v>1</v>
      </c>
      <c r="AC1526">
        <v>1</v>
      </c>
      <c r="AD1526">
        <v>1</v>
      </c>
      <c r="AE1526">
        <v>1</v>
      </c>
      <c r="AF1526">
        <v>1</v>
      </c>
      <c r="AG1526">
        <v>1</v>
      </c>
      <c r="AH1526">
        <v>1</v>
      </c>
      <c r="AI1526">
        <v>1</v>
      </c>
      <c r="AJ1526">
        <v>1</v>
      </c>
      <c r="AK1526">
        <v>1</v>
      </c>
      <c r="AL1526">
        <v>1</v>
      </c>
      <c r="AM1526" s="49" t="s">
        <v>264</v>
      </c>
      <c r="AN1526" s="49" t="s">
        <v>14</v>
      </c>
      <c r="AO1526" s="49" t="s">
        <v>500</v>
      </c>
      <c r="AP1526" s="49" t="s">
        <v>501</v>
      </c>
      <c r="AQ1526" s="49" t="s">
        <v>502</v>
      </c>
      <c r="AR1526" s="49" t="s">
        <v>487</v>
      </c>
      <c r="AS1526" s="49" t="s">
        <v>488</v>
      </c>
      <c r="AT1526" s="49" t="s">
        <v>489</v>
      </c>
    </row>
    <row r="1527" spans="1:46" x14ac:dyDescent="0.25">
      <c r="A1527">
        <v>9</v>
      </c>
      <c r="B1527" t="s">
        <v>123</v>
      </c>
      <c r="C1527" t="s">
        <v>123</v>
      </c>
      <c r="D1527" t="s">
        <v>603</v>
      </c>
      <c r="E1527" t="s">
        <v>624</v>
      </c>
      <c r="F1527" t="s">
        <v>625</v>
      </c>
      <c r="G1527">
        <v>1</v>
      </c>
      <c r="H1527">
        <v>1</v>
      </c>
      <c r="I1527">
        <v>1</v>
      </c>
      <c r="J1527">
        <v>1</v>
      </c>
      <c r="K1527">
        <v>1</v>
      </c>
      <c r="L1527">
        <v>1</v>
      </c>
      <c r="M1527">
        <v>1</v>
      </c>
      <c r="N1527">
        <v>1</v>
      </c>
      <c r="O1527">
        <v>1</v>
      </c>
      <c r="P1527">
        <v>1</v>
      </c>
      <c r="Q1527">
        <v>1</v>
      </c>
      <c r="R1527">
        <v>1</v>
      </c>
      <c r="S1527">
        <v>1</v>
      </c>
      <c r="T1527">
        <v>1</v>
      </c>
      <c r="U1527">
        <v>1</v>
      </c>
      <c r="V1527">
        <v>1</v>
      </c>
      <c r="W1527">
        <v>1</v>
      </c>
      <c r="X1527">
        <v>1</v>
      </c>
      <c r="Y1527">
        <v>1</v>
      </c>
      <c r="Z1527">
        <v>1</v>
      </c>
      <c r="AA1527">
        <v>1</v>
      </c>
      <c r="AB1527">
        <v>1</v>
      </c>
      <c r="AC1527">
        <v>1</v>
      </c>
      <c r="AD1527">
        <v>1</v>
      </c>
      <c r="AE1527">
        <v>1</v>
      </c>
      <c r="AF1527">
        <v>1</v>
      </c>
      <c r="AG1527">
        <v>1</v>
      </c>
      <c r="AH1527">
        <v>1</v>
      </c>
      <c r="AI1527">
        <v>1</v>
      </c>
      <c r="AJ1527">
        <v>1</v>
      </c>
      <c r="AK1527">
        <v>1</v>
      </c>
      <c r="AL1527">
        <v>0</v>
      </c>
      <c r="AM1527" s="49" t="s">
        <v>410</v>
      </c>
      <c r="AN1527" s="49" t="s">
        <v>5</v>
      </c>
      <c r="AO1527" s="49" t="s">
        <v>9</v>
      </c>
      <c r="AP1527" s="49" t="s">
        <v>494</v>
      </c>
      <c r="AQ1527" s="49" t="s">
        <v>9</v>
      </c>
      <c r="AR1527" s="49" t="s">
        <v>495</v>
      </c>
      <c r="AS1527" s="49" t="s">
        <v>496</v>
      </c>
      <c r="AT1527" s="49" t="s">
        <v>497</v>
      </c>
    </row>
    <row r="1528" spans="1:46" x14ac:dyDescent="0.25">
      <c r="A1528">
        <v>9</v>
      </c>
      <c r="B1528" t="s">
        <v>375</v>
      </c>
      <c r="C1528" t="s">
        <v>375</v>
      </c>
      <c r="D1528" t="s">
        <v>604</v>
      </c>
      <c r="E1528" t="s">
        <v>624</v>
      </c>
      <c r="F1528" t="s">
        <v>625</v>
      </c>
      <c r="G1528">
        <v>1</v>
      </c>
      <c r="H1528">
        <v>1</v>
      </c>
      <c r="I1528">
        <v>1</v>
      </c>
      <c r="J1528">
        <v>1</v>
      </c>
      <c r="K1528">
        <v>1</v>
      </c>
      <c r="L1528">
        <v>1</v>
      </c>
      <c r="M1528">
        <v>1</v>
      </c>
      <c r="N1528">
        <v>1</v>
      </c>
      <c r="O1528">
        <v>1</v>
      </c>
      <c r="P1528">
        <v>1</v>
      </c>
      <c r="Q1528">
        <v>1</v>
      </c>
      <c r="R1528">
        <v>1</v>
      </c>
      <c r="S1528">
        <v>1</v>
      </c>
      <c r="T1528">
        <v>1</v>
      </c>
      <c r="U1528">
        <v>1</v>
      </c>
      <c r="V1528">
        <v>1</v>
      </c>
      <c r="W1528">
        <v>1</v>
      </c>
      <c r="X1528">
        <v>1</v>
      </c>
      <c r="Y1528">
        <v>1</v>
      </c>
      <c r="Z1528">
        <v>1</v>
      </c>
      <c r="AA1528">
        <v>1</v>
      </c>
      <c r="AB1528">
        <v>1</v>
      </c>
      <c r="AC1528">
        <v>1</v>
      </c>
      <c r="AD1528">
        <v>1</v>
      </c>
      <c r="AE1528">
        <v>1</v>
      </c>
      <c r="AF1528">
        <v>1</v>
      </c>
      <c r="AG1528">
        <v>1</v>
      </c>
      <c r="AH1528">
        <v>1</v>
      </c>
      <c r="AI1528">
        <v>1</v>
      </c>
      <c r="AJ1528">
        <v>1</v>
      </c>
      <c r="AK1528">
        <v>1</v>
      </c>
      <c r="AL1528">
        <v>1</v>
      </c>
      <c r="AM1528" s="49" t="s">
        <v>376</v>
      </c>
      <c r="AN1528" s="49" t="s">
        <v>14</v>
      </c>
      <c r="AO1528" s="49" t="s">
        <v>500</v>
      </c>
      <c r="AP1528" s="49" t="s">
        <v>501</v>
      </c>
      <c r="AQ1528" s="49" t="s">
        <v>502</v>
      </c>
      <c r="AR1528" s="49" t="s">
        <v>487</v>
      </c>
      <c r="AS1528" s="49" t="s">
        <v>488</v>
      </c>
      <c r="AT1528" s="49" t="s">
        <v>489</v>
      </c>
    </row>
    <row r="1529" spans="1:46" x14ac:dyDescent="0.25">
      <c r="A1529">
        <v>9</v>
      </c>
      <c r="B1529" t="s">
        <v>322</v>
      </c>
      <c r="C1529" t="s">
        <v>322</v>
      </c>
      <c r="D1529" t="s">
        <v>323</v>
      </c>
      <c r="E1529" t="s">
        <v>624</v>
      </c>
      <c r="F1529" t="s">
        <v>625</v>
      </c>
      <c r="G1529">
        <v>1</v>
      </c>
      <c r="H1529">
        <v>1</v>
      </c>
      <c r="I1529">
        <v>1</v>
      </c>
      <c r="J1529">
        <v>1</v>
      </c>
      <c r="K1529">
        <v>1</v>
      </c>
      <c r="L1529">
        <v>1</v>
      </c>
      <c r="M1529">
        <v>1</v>
      </c>
      <c r="N1529">
        <v>1</v>
      </c>
      <c r="O1529">
        <v>1</v>
      </c>
      <c r="P1529">
        <v>1</v>
      </c>
      <c r="Q1529">
        <v>1</v>
      </c>
      <c r="R1529">
        <v>1</v>
      </c>
      <c r="S1529">
        <v>1</v>
      </c>
      <c r="T1529">
        <v>1</v>
      </c>
      <c r="U1529">
        <v>1</v>
      </c>
      <c r="V1529">
        <v>1</v>
      </c>
      <c r="W1529">
        <v>1</v>
      </c>
      <c r="X1529">
        <v>1</v>
      </c>
      <c r="Y1529">
        <v>1</v>
      </c>
      <c r="Z1529">
        <v>1</v>
      </c>
      <c r="AA1529">
        <v>1</v>
      </c>
      <c r="AB1529">
        <v>1</v>
      </c>
      <c r="AC1529">
        <v>1</v>
      </c>
      <c r="AD1529">
        <v>1</v>
      </c>
      <c r="AE1529">
        <v>1</v>
      </c>
      <c r="AF1529">
        <v>1</v>
      </c>
      <c r="AG1529">
        <v>1</v>
      </c>
      <c r="AH1529">
        <v>1</v>
      </c>
      <c r="AI1529">
        <v>1</v>
      </c>
      <c r="AJ1529">
        <v>1</v>
      </c>
      <c r="AK1529">
        <v>1</v>
      </c>
      <c r="AL1529">
        <v>1</v>
      </c>
      <c r="AM1529" s="49" t="s">
        <v>323</v>
      </c>
      <c r="AN1529" s="49" t="s">
        <v>14</v>
      </c>
      <c r="AO1529" s="49" t="s">
        <v>500</v>
      </c>
      <c r="AP1529" s="49" t="s">
        <v>501</v>
      </c>
      <c r="AQ1529" s="49" t="s">
        <v>502</v>
      </c>
      <c r="AR1529" s="49" t="s">
        <v>487</v>
      </c>
      <c r="AS1529" s="49" t="s">
        <v>488</v>
      </c>
      <c r="AT1529" s="49" t="s">
        <v>489</v>
      </c>
    </row>
    <row r="1530" spans="1:46" x14ac:dyDescent="0.25">
      <c r="A1530">
        <v>9</v>
      </c>
      <c r="B1530" t="s">
        <v>324</v>
      </c>
      <c r="C1530" t="s">
        <v>324</v>
      </c>
      <c r="D1530" t="s">
        <v>425</v>
      </c>
      <c r="E1530" t="s">
        <v>624</v>
      </c>
      <c r="F1530" t="s">
        <v>625</v>
      </c>
      <c r="G1530">
        <v>1</v>
      </c>
      <c r="H1530">
        <v>1</v>
      </c>
      <c r="I1530">
        <v>1</v>
      </c>
      <c r="J1530">
        <v>1</v>
      </c>
      <c r="K1530">
        <v>1</v>
      </c>
      <c r="L1530">
        <v>1</v>
      </c>
      <c r="M1530">
        <v>1</v>
      </c>
      <c r="N1530">
        <v>1</v>
      </c>
      <c r="O1530">
        <v>1</v>
      </c>
      <c r="P1530">
        <v>1</v>
      </c>
      <c r="Q1530">
        <v>1</v>
      </c>
      <c r="R1530">
        <v>1</v>
      </c>
      <c r="S1530">
        <v>1</v>
      </c>
      <c r="T1530">
        <v>1</v>
      </c>
      <c r="U1530">
        <v>1</v>
      </c>
      <c r="V1530">
        <v>1</v>
      </c>
      <c r="W1530">
        <v>1</v>
      </c>
      <c r="X1530">
        <v>1</v>
      </c>
      <c r="Y1530">
        <v>1</v>
      </c>
      <c r="Z1530">
        <v>1</v>
      </c>
      <c r="AA1530">
        <v>1</v>
      </c>
      <c r="AB1530">
        <v>1</v>
      </c>
      <c r="AC1530">
        <v>1</v>
      </c>
      <c r="AD1530">
        <v>1</v>
      </c>
      <c r="AE1530">
        <v>1</v>
      </c>
      <c r="AF1530">
        <v>1</v>
      </c>
      <c r="AG1530">
        <v>1</v>
      </c>
      <c r="AH1530">
        <v>1</v>
      </c>
      <c r="AI1530">
        <v>1</v>
      </c>
      <c r="AJ1530">
        <v>1</v>
      </c>
      <c r="AK1530">
        <v>1</v>
      </c>
      <c r="AL1530">
        <v>1</v>
      </c>
      <c r="AM1530" s="49" t="s">
        <v>425</v>
      </c>
      <c r="AN1530" s="49" t="s">
        <v>14</v>
      </c>
      <c r="AO1530" s="49" t="s">
        <v>500</v>
      </c>
      <c r="AP1530" s="49" t="s">
        <v>501</v>
      </c>
      <c r="AQ1530" s="49" t="s">
        <v>502</v>
      </c>
      <c r="AR1530" s="49" t="s">
        <v>495</v>
      </c>
      <c r="AS1530" s="49" t="s">
        <v>496</v>
      </c>
      <c r="AT1530" s="49" t="s">
        <v>497</v>
      </c>
    </row>
    <row r="1531" spans="1:46" x14ac:dyDescent="0.25">
      <c r="A1531">
        <v>9</v>
      </c>
      <c r="B1531" t="s">
        <v>325</v>
      </c>
      <c r="C1531" t="s">
        <v>325</v>
      </c>
      <c r="D1531" t="s">
        <v>326</v>
      </c>
      <c r="E1531" t="s">
        <v>624</v>
      </c>
      <c r="F1531" t="s">
        <v>625</v>
      </c>
      <c r="G1531">
        <v>1</v>
      </c>
      <c r="H1531">
        <v>1</v>
      </c>
      <c r="I1531">
        <v>1</v>
      </c>
      <c r="J1531">
        <v>1</v>
      </c>
      <c r="K1531">
        <v>1</v>
      </c>
      <c r="L1531">
        <v>1</v>
      </c>
      <c r="M1531">
        <v>1</v>
      </c>
      <c r="N1531">
        <v>1</v>
      </c>
      <c r="O1531">
        <v>1</v>
      </c>
      <c r="P1531">
        <v>1</v>
      </c>
      <c r="Q1531">
        <v>1</v>
      </c>
      <c r="R1531">
        <v>1</v>
      </c>
      <c r="S1531">
        <v>1</v>
      </c>
      <c r="T1531">
        <v>1</v>
      </c>
      <c r="U1531">
        <v>1</v>
      </c>
      <c r="V1531">
        <v>1</v>
      </c>
      <c r="W1531">
        <v>1</v>
      </c>
      <c r="X1531">
        <v>1</v>
      </c>
      <c r="Y1531">
        <v>1</v>
      </c>
      <c r="Z1531">
        <v>1</v>
      </c>
      <c r="AA1531">
        <v>1</v>
      </c>
      <c r="AB1531">
        <v>1</v>
      </c>
      <c r="AC1531">
        <v>1</v>
      </c>
      <c r="AD1531">
        <v>1</v>
      </c>
      <c r="AE1531">
        <v>1</v>
      </c>
      <c r="AF1531">
        <v>1</v>
      </c>
      <c r="AG1531">
        <v>1</v>
      </c>
      <c r="AH1531">
        <v>1</v>
      </c>
      <c r="AI1531">
        <v>1</v>
      </c>
      <c r="AJ1531">
        <v>1</v>
      </c>
      <c r="AK1531">
        <v>1</v>
      </c>
      <c r="AL1531">
        <v>0</v>
      </c>
      <c r="AM1531" s="49" t="s">
        <v>326</v>
      </c>
      <c r="AN1531" s="49" t="s">
        <v>6</v>
      </c>
      <c r="AO1531" s="49" t="s">
        <v>9</v>
      </c>
      <c r="AP1531" s="49" t="s">
        <v>486</v>
      </c>
      <c r="AQ1531" s="49" t="s">
        <v>9</v>
      </c>
      <c r="AR1531" s="49" t="s">
        <v>487</v>
      </c>
      <c r="AS1531" s="49" t="s">
        <v>488</v>
      </c>
      <c r="AT1531" s="49" t="s">
        <v>489</v>
      </c>
    </row>
    <row r="1532" spans="1:46" x14ac:dyDescent="0.25">
      <c r="A1532">
        <v>9</v>
      </c>
      <c r="B1532" t="s">
        <v>327</v>
      </c>
      <c r="C1532" t="s">
        <v>327</v>
      </c>
      <c r="D1532" t="s">
        <v>426</v>
      </c>
      <c r="E1532" t="s">
        <v>624</v>
      </c>
      <c r="F1532" t="s">
        <v>625</v>
      </c>
      <c r="G1532">
        <v>1</v>
      </c>
      <c r="H1532">
        <v>1</v>
      </c>
      <c r="I1532">
        <v>1</v>
      </c>
      <c r="J1532">
        <v>1</v>
      </c>
      <c r="K1532">
        <v>1</v>
      </c>
      <c r="L1532">
        <v>1</v>
      </c>
      <c r="M1532">
        <v>1</v>
      </c>
      <c r="N1532">
        <v>1</v>
      </c>
      <c r="O1532">
        <v>1</v>
      </c>
      <c r="P1532">
        <v>1</v>
      </c>
      <c r="Q1532">
        <v>1</v>
      </c>
      <c r="R1532">
        <v>1</v>
      </c>
      <c r="S1532">
        <v>1</v>
      </c>
      <c r="T1532">
        <v>1</v>
      </c>
      <c r="U1532">
        <v>1</v>
      </c>
      <c r="V1532">
        <v>1</v>
      </c>
      <c r="W1532">
        <v>1</v>
      </c>
      <c r="X1532">
        <v>1</v>
      </c>
      <c r="Y1532">
        <v>1</v>
      </c>
      <c r="Z1532">
        <v>1</v>
      </c>
      <c r="AA1532">
        <v>1</v>
      </c>
      <c r="AB1532">
        <v>1</v>
      </c>
      <c r="AC1532">
        <v>1</v>
      </c>
      <c r="AD1532">
        <v>1</v>
      </c>
      <c r="AE1532">
        <v>1</v>
      </c>
      <c r="AF1532">
        <v>1</v>
      </c>
      <c r="AG1532">
        <v>1</v>
      </c>
      <c r="AH1532">
        <v>1</v>
      </c>
      <c r="AI1532">
        <v>1</v>
      </c>
      <c r="AJ1532">
        <v>1</v>
      </c>
      <c r="AK1532">
        <v>1</v>
      </c>
      <c r="AL1532">
        <v>0</v>
      </c>
      <c r="AM1532" s="49" t="s">
        <v>426</v>
      </c>
      <c r="AN1532" s="49" t="s">
        <v>14</v>
      </c>
      <c r="AO1532" s="49" t="s">
        <v>485</v>
      </c>
      <c r="AP1532" s="49" t="s">
        <v>505</v>
      </c>
      <c r="AQ1532" s="49" t="s">
        <v>13</v>
      </c>
      <c r="AR1532" s="49" t="s">
        <v>495</v>
      </c>
      <c r="AS1532" s="49" t="s">
        <v>496</v>
      </c>
      <c r="AT1532" s="49" t="s">
        <v>497</v>
      </c>
    </row>
    <row r="1533" spans="1:46" x14ac:dyDescent="0.25">
      <c r="A1533">
        <v>9</v>
      </c>
      <c r="B1533" t="s">
        <v>330</v>
      </c>
      <c r="C1533" t="s">
        <v>330</v>
      </c>
      <c r="D1533" t="s">
        <v>331</v>
      </c>
      <c r="E1533" t="s">
        <v>624</v>
      </c>
      <c r="F1533" t="s">
        <v>625</v>
      </c>
      <c r="G1533">
        <v>1</v>
      </c>
      <c r="H1533">
        <v>1</v>
      </c>
      <c r="I1533">
        <v>1</v>
      </c>
      <c r="J1533">
        <v>1</v>
      </c>
      <c r="K1533">
        <v>1</v>
      </c>
      <c r="L1533">
        <v>1</v>
      </c>
      <c r="M1533">
        <v>1</v>
      </c>
      <c r="N1533">
        <v>1</v>
      </c>
      <c r="O1533">
        <v>1</v>
      </c>
      <c r="P1533">
        <v>1</v>
      </c>
      <c r="Q1533">
        <v>1</v>
      </c>
      <c r="R1533">
        <v>1</v>
      </c>
      <c r="S1533">
        <v>1</v>
      </c>
      <c r="T1533">
        <v>1</v>
      </c>
      <c r="U1533">
        <v>1</v>
      </c>
      <c r="V1533">
        <v>1</v>
      </c>
      <c r="W1533">
        <v>1</v>
      </c>
      <c r="X1533">
        <v>1</v>
      </c>
      <c r="Y1533">
        <v>1</v>
      </c>
      <c r="Z1533">
        <v>1</v>
      </c>
      <c r="AA1533">
        <v>1</v>
      </c>
      <c r="AB1533">
        <v>1</v>
      </c>
      <c r="AC1533">
        <v>1</v>
      </c>
      <c r="AD1533">
        <v>1</v>
      </c>
      <c r="AE1533">
        <v>1</v>
      </c>
      <c r="AF1533">
        <v>1</v>
      </c>
      <c r="AG1533">
        <v>1</v>
      </c>
      <c r="AH1533">
        <v>1</v>
      </c>
      <c r="AI1533">
        <v>1</v>
      </c>
      <c r="AJ1533">
        <v>1</v>
      </c>
      <c r="AK1533">
        <v>1</v>
      </c>
      <c r="AL1533">
        <v>0</v>
      </c>
      <c r="AM1533" s="49" t="s">
        <v>331</v>
      </c>
      <c r="AN1533" s="49" t="s">
        <v>8</v>
      </c>
      <c r="AO1533" s="49" t="s">
        <v>9</v>
      </c>
      <c r="AP1533" s="49" t="s">
        <v>494</v>
      </c>
      <c r="AQ1533" s="49" t="s">
        <v>9</v>
      </c>
      <c r="AR1533" s="49" t="s">
        <v>487</v>
      </c>
      <c r="AS1533" s="49" t="s">
        <v>488</v>
      </c>
      <c r="AT1533" s="49" t="s">
        <v>489</v>
      </c>
    </row>
    <row r="1534" spans="1:46" x14ac:dyDescent="0.25">
      <c r="A1534">
        <v>9</v>
      </c>
      <c r="B1534" t="s">
        <v>342</v>
      </c>
      <c r="C1534" t="s">
        <v>342</v>
      </c>
      <c r="D1534" t="s">
        <v>343</v>
      </c>
      <c r="E1534" t="s">
        <v>624</v>
      </c>
      <c r="F1534" t="s">
        <v>625</v>
      </c>
      <c r="G1534">
        <v>1</v>
      </c>
      <c r="H1534">
        <v>1</v>
      </c>
      <c r="I1534">
        <v>1</v>
      </c>
      <c r="J1534">
        <v>1</v>
      </c>
      <c r="K1534">
        <v>1</v>
      </c>
      <c r="L1534">
        <v>1</v>
      </c>
      <c r="M1534">
        <v>1</v>
      </c>
      <c r="N1534">
        <v>1</v>
      </c>
      <c r="O1534">
        <v>1</v>
      </c>
      <c r="P1534">
        <v>1</v>
      </c>
      <c r="Q1534">
        <v>1</v>
      </c>
      <c r="R1534">
        <v>1</v>
      </c>
      <c r="S1534">
        <v>1</v>
      </c>
      <c r="T1534">
        <v>1</v>
      </c>
      <c r="U1534">
        <v>1</v>
      </c>
      <c r="V1534">
        <v>1</v>
      </c>
      <c r="W1534">
        <v>1</v>
      </c>
      <c r="X1534">
        <v>1</v>
      </c>
      <c r="Y1534">
        <v>1</v>
      </c>
      <c r="Z1534">
        <v>1</v>
      </c>
      <c r="AA1534">
        <v>1</v>
      </c>
      <c r="AB1534">
        <v>1</v>
      </c>
      <c r="AC1534">
        <v>1</v>
      </c>
      <c r="AD1534">
        <v>1</v>
      </c>
      <c r="AE1534">
        <v>1</v>
      </c>
      <c r="AF1534">
        <v>1</v>
      </c>
      <c r="AG1534">
        <v>1</v>
      </c>
      <c r="AH1534">
        <v>1</v>
      </c>
      <c r="AI1534">
        <v>1</v>
      </c>
      <c r="AJ1534">
        <v>1</v>
      </c>
      <c r="AK1534">
        <v>1</v>
      </c>
      <c r="AL1534">
        <v>1</v>
      </c>
      <c r="AM1534" s="49" t="s">
        <v>343</v>
      </c>
      <c r="AN1534" s="49" t="s">
        <v>14</v>
      </c>
      <c r="AO1534" s="49" t="s">
        <v>500</v>
      </c>
      <c r="AP1534" s="49" t="s">
        <v>501</v>
      </c>
      <c r="AQ1534" s="49" t="s">
        <v>502</v>
      </c>
      <c r="AR1534" s="49" t="s">
        <v>487</v>
      </c>
      <c r="AS1534" s="49" t="s">
        <v>488</v>
      </c>
      <c r="AT1534" s="49" t="s">
        <v>489</v>
      </c>
    </row>
    <row r="1535" spans="1:46" x14ac:dyDescent="0.25">
      <c r="A1535">
        <v>9</v>
      </c>
      <c r="B1535" t="s">
        <v>332</v>
      </c>
      <c r="C1535" t="s">
        <v>332</v>
      </c>
      <c r="D1535" t="s">
        <v>333</v>
      </c>
      <c r="E1535" t="s">
        <v>624</v>
      </c>
      <c r="F1535" t="s">
        <v>625</v>
      </c>
      <c r="G1535">
        <v>1</v>
      </c>
      <c r="H1535">
        <v>1</v>
      </c>
      <c r="I1535">
        <v>1</v>
      </c>
      <c r="J1535">
        <v>1</v>
      </c>
      <c r="K1535">
        <v>1</v>
      </c>
      <c r="L1535">
        <v>1</v>
      </c>
      <c r="M1535">
        <v>1</v>
      </c>
      <c r="N1535">
        <v>1</v>
      </c>
      <c r="O1535">
        <v>1</v>
      </c>
      <c r="P1535">
        <v>1</v>
      </c>
      <c r="Q1535">
        <v>1</v>
      </c>
      <c r="R1535">
        <v>1</v>
      </c>
      <c r="S1535">
        <v>1</v>
      </c>
      <c r="T1535">
        <v>1</v>
      </c>
      <c r="U1535">
        <v>1</v>
      </c>
      <c r="V1535">
        <v>1</v>
      </c>
      <c r="W1535">
        <v>1</v>
      </c>
      <c r="X1535">
        <v>1</v>
      </c>
      <c r="Y1535">
        <v>1</v>
      </c>
      <c r="Z1535">
        <v>1</v>
      </c>
      <c r="AA1535">
        <v>1</v>
      </c>
      <c r="AB1535">
        <v>1</v>
      </c>
      <c r="AC1535">
        <v>1</v>
      </c>
      <c r="AD1535">
        <v>1</v>
      </c>
      <c r="AE1535">
        <v>1</v>
      </c>
      <c r="AF1535">
        <v>1</v>
      </c>
      <c r="AG1535">
        <v>1</v>
      </c>
      <c r="AH1535">
        <v>1</v>
      </c>
      <c r="AI1535">
        <v>1</v>
      </c>
      <c r="AJ1535">
        <v>1</v>
      </c>
      <c r="AK1535">
        <v>1</v>
      </c>
      <c r="AL1535">
        <v>0</v>
      </c>
      <c r="AM1535" s="49" t="s">
        <v>333</v>
      </c>
      <c r="AN1535" s="49" t="s">
        <v>14</v>
      </c>
      <c r="AO1535" s="49" t="s">
        <v>485</v>
      </c>
      <c r="AP1535" s="49" t="s">
        <v>505</v>
      </c>
      <c r="AQ1535" s="49" t="s">
        <v>13</v>
      </c>
      <c r="AR1535" s="49" t="s">
        <v>495</v>
      </c>
      <c r="AS1535" s="49" t="s">
        <v>488</v>
      </c>
      <c r="AT1535" s="49" t="s">
        <v>489</v>
      </c>
    </row>
    <row r="1536" spans="1:46" x14ac:dyDescent="0.25">
      <c r="A1536">
        <v>9</v>
      </c>
      <c r="B1536" t="s">
        <v>349</v>
      </c>
      <c r="C1536" t="s">
        <v>349</v>
      </c>
      <c r="D1536" t="s">
        <v>350</v>
      </c>
      <c r="E1536" t="s">
        <v>624</v>
      </c>
      <c r="F1536" t="s">
        <v>625</v>
      </c>
      <c r="G1536">
        <v>1</v>
      </c>
      <c r="H1536">
        <v>1</v>
      </c>
      <c r="I1536">
        <v>1</v>
      </c>
      <c r="J1536">
        <v>1</v>
      </c>
      <c r="K1536">
        <v>1</v>
      </c>
      <c r="L1536">
        <v>1</v>
      </c>
      <c r="M1536">
        <v>1</v>
      </c>
      <c r="N1536">
        <v>1</v>
      </c>
      <c r="O1536">
        <v>1</v>
      </c>
      <c r="P1536">
        <v>1</v>
      </c>
      <c r="Q1536">
        <v>1</v>
      </c>
      <c r="R1536">
        <v>1</v>
      </c>
      <c r="S1536">
        <v>1</v>
      </c>
      <c r="T1536">
        <v>1</v>
      </c>
      <c r="U1536">
        <v>1</v>
      </c>
      <c r="V1536">
        <v>1</v>
      </c>
      <c r="W1536">
        <v>1</v>
      </c>
      <c r="X1536">
        <v>1</v>
      </c>
      <c r="Y1536">
        <v>1</v>
      </c>
      <c r="Z1536">
        <v>1</v>
      </c>
      <c r="AA1536">
        <v>1</v>
      </c>
      <c r="AB1536">
        <v>1</v>
      </c>
      <c r="AC1536">
        <v>1</v>
      </c>
      <c r="AD1536">
        <v>1</v>
      </c>
      <c r="AE1536">
        <v>1</v>
      </c>
      <c r="AF1536">
        <v>1</v>
      </c>
      <c r="AG1536">
        <v>1</v>
      </c>
      <c r="AH1536">
        <v>1</v>
      </c>
      <c r="AI1536">
        <v>1</v>
      </c>
      <c r="AJ1536">
        <v>1</v>
      </c>
      <c r="AK1536">
        <v>1</v>
      </c>
      <c r="AL1536">
        <v>1</v>
      </c>
      <c r="AM1536" s="49" t="s">
        <v>350</v>
      </c>
      <c r="AN1536" s="49" t="s">
        <v>14</v>
      </c>
      <c r="AO1536" s="49" t="s">
        <v>500</v>
      </c>
      <c r="AP1536" s="49" t="s">
        <v>505</v>
      </c>
      <c r="AQ1536" s="49" t="s">
        <v>13</v>
      </c>
      <c r="AR1536" s="49" t="s">
        <v>487</v>
      </c>
      <c r="AS1536" s="49" t="s">
        <v>488</v>
      </c>
      <c r="AT1536" s="49" t="s">
        <v>489</v>
      </c>
    </row>
    <row r="1537" spans="1:46" x14ac:dyDescent="0.25">
      <c r="A1537">
        <v>9</v>
      </c>
      <c r="B1537" t="s">
        <v>351</v>
      </c>
      <c r="C1537" t="s">
        <v>351</v>
      </c>
      <c r="D1537" t="s">
        <v>352</v>
      </c>
      <c r="E1537" t="s">
        <v>624</v>
      </c>
      <c r="F1537" t="s">
        <v>625</v>
      </c>
      <c r="G1537">
        <v>1</v>
      </c>
      <c r="H1537">
        <v>1</v>
      </c>
      <c r="I1537">
        <v>1</v>
      </c>
      <c r="J1537">
        <v>1</v>
      </c>
      <c r="K1537">
        <v>1</v>
      </c>
      <c r="L1537">
        <v>1</v>
      </c>
      <c r="M1537">
        <v>1</v>
      </c>
      <c r="N1537">
        <v>1</v>
      </c>
      <c r="O1537">
        <v>1</v>
      </c>
      <c r="P1537">
        <v>1</v>
      </c>
      <c r="Q1537">
        <v>1</v>
      </c>
      <c r="R1537">
        <v>1</v>
      </c>
      <c r="S1537">
        <v>1</v>
      </c>
      <c r="T1537">
        <v>1</v>
      </c>
      <c r="U1537">
        <v>1</v>
      </c>
      <c r="V1537">
        <v>1</v>
      </c>
      <c r="W1537">
        <v>1</v>
      </c>
      <c r="X1537">
        <v>1</v>
      </c>
      <c r="Y1537">
        <v>1</v>
      </c>
      <c r="Z1537">
        <v>1</v>
      </c>
      <c r="AA1537">
        <v>1</v>
      </c>
      <c r="AB1537">
        <v>1</v>
      </c>
      <c r="AC1537">
        <v>1</v>
      </c>
      <c r="AD1537">
        <v>1</v>
      </c>
      <c r="AE1537">
        <v>1</v>
      </c>
      <c r="AF1537">
        <v>1</v>
      </c>
      <c r="AG1537">
        <v>1</v>
      </c>
      <c r="AH1537">
        <v>1</v>
      </c>
      <c r="AI1537">
        <v>1</v>
      </c>
      <c r="AJ1537">
        <v>1</v>
      </c>
      <c r="AK1537">
        <v>1</v>
      </c>
      <c r="AL1537">
        <v>1</v>
      </c>
      <c r="AM1537" s="49" t="s">
        <v>352</v>
      </c>
      <c r="AN1537" s="49" t="s">
        <v>14</v>
      </c>
      <c r="AO1537" s="49" t="s">
        <v>500</v>
      </c>
      <c r="AP1537" s="49" t="s">
        <v>505</v>
      </c>
      <c r="AQ1537" s="49" t="s">
        <v>13</v>
      </c>
      <c r="AR1537" s="49" t="s">
        <v>487</v>
      </c>
      <c r="AS1537" s="49" t="s">
        <v>488</v>
      </c>
      <c r="AT1537" s="49" t="s">
        <v>489</v>
      </c>
    </row>
    <row r="1538" spans="1:46" x14ac:dyDescent="0.25">
      <c r="A1538">
        <v>9</v>
      </c>
      <c r="B1538" t="s">
        <v>400</v>
      </c>
      <c r="C1538" t="s">
        <v>400</v>
      </c>
      <c r="D1538" t="s">
        <v>401</v>
      </c>
      <c r="E1538" t="s">
        <v>624</v>
      </c>
      <c r="F1538" t="s">
        <v>625</v>
      </c>
      <c r="G1538">
        <v>1</v>
      </c>
      <c r="H1538">
        <v>1</v>
      </c>
      <c r="I1538">
        <v>1</v>
      </c>
      <c r="J1538">
        <v>1</v>
      </c>
      <c r="K1538">
        <v>1</v>
      </c>
      <c r="L1538">
        <v>1</v>
      </c>
      <c r="M1538">
        <v>1</v>
      </c>
      <c r="N1538">
        <v>1</v>
      </c>
      <c r="O1538">
        <v>1</v>
      </c>
      <c r="P1538">
        <v>1</v>
      </c>
      <c r="Q1538">
        <v>1</v>
      </c>
      <c r="R1538">
        <v>1</v>
      </c>
      <c r="S1538">
        <v>1</v>
      </c>
      <c r="T1538">
        <v>1</v>
      </c>
      <c r="U1538">
        <v>1</v>
      </c>
      <c r="V1538">
        <v>1</v>
      </c>
      <c r="W1538">
        <v>1</v>
      </c>
      <c r="X1538">
        <v>1</v>
      </c>
      <c r="Y1538">
        <v>1</v>
      </c>
      <c r="Z1538">
        <v>1</v>
      </c>
      <c r="AA1538">
        <v>1</v>
      </c>
      <c r="AB1538">
        <v>1</v>
      </c>
      <c r="AC1538">
        <v>1</v>
      </c>
      <c r="AD1538">
        <v>1</v>
      </c>
      <c r="AE1538">
        <v>1</v>
      </c>
      <c r="AF1538">
        <v>1</v>
      </c>
      <c r="AG1538">
        <v>1</v>
      </c>
      <c r="AH1538">
        <v>1</v>
      </c>
      <c r="AI1538">
        <v>1</v>
      </c>
      <c r="AJ1538">
        <v>1</v>
      </c>
      <c r="AK1538">
        <v>1</v>
      </c>
      <c r="AL1538">
        <v>0</v>
      </c>
      <c r="AM1538" s="49" t="s">
        <v>401</v>
      </c>
      <c r="AN1538" s="49" t="s">
        <v>4</v>
      </c>
      <c r="AO1538" s="49" t="s">
        <v>9</v>
      </c>
      <c r="AP1538" s="49" t="s">
        <v>501</v>
      </c>
      <c r="AQ1538" s="49" t="s">
        <v>9</v>
      </c>
      <c r="AR1538" s="49" t="s">
        <v>487</v>
      </c>
      <c r="AS1538" s="49" t="s">
        <v>488</v>
      </c>
      <c r="AT1538" s="49" t="s">
        <v>489</v>
      </c>
    </row>
    <row r="1539" spans="1:46" x14ac:dyDescent="0.25">
      <c r="A1539">
        <v>9</v>
      </c>
      <c r="B1539" t="s">
        <v>344</v>
      </c>
      <c r="C1539" t="s">
        <v>344</v>
      </c>
      <c r="D1539" t="s">
        <v>345</v>
      </c>
      <c r="E1539" t="s">
        <v>624</v>
      </c>
      <c r="F1539" t="s">
        <v>625</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1</v>
      </c>
      <c r="AD1539">
        <v>1</v>
      </c>
      <c r="AE1539">
        <v>1</v>
      </c>
      <c r="AF1539">
        <v>1</v>
      </c>
      <c r="AG1539">
        <v>1</v>
      </c>
      <c r="AH1539">
        <v>1</v>
      </c>
      <c r="AI1539">
        <v>1</v>
      </c>
      <c r="AJ1539">
        <v>1</v>
      </c>
      <c r="AK1539">
        <v>1</v>
      </c>
      <c r="AL1539">
        <v>0</v>
      </c>
      <c r="AM1539" s="49" t="s">
        <v>345</v>
      </c>
      <c r="AN1539" s="49" t="s">
        <v>6</v>
      </c>
      <c r="AO1539" s="49" t="s">
        <v>9</v>
      </c>
      <c r="AP1539" s="49" t="s">
        <v>486</v>
      </c>
      <c r="AQ1539" s="49" t="s">
        <v>9</v>
      </c>
      <c r="AR1539" s="49" t="s">
        <v>495</v>
      </c>
      <c r="AS1539" s="49" t="s">
        <v>488</v>
      </c>
      <c r="AT1539" s="49" t="s">
        <v>489</v>
      </c>
    </row>
    <row r="1540" spans="1:46" x14ac:dyDescent="0.25">
      <c r="A1540">
        <v>9</v>
      </c>
      <c r="B1540" t="s">
        <v>154</v>
      </c>
      <c r="C1540" t="s">
        <v>154</v>
      </c>
      <c r="D1540" t="s">
        <v>155</v>
      </c>
      <c r="E1540" t="s">
        <v>624</v>
      </c>
      <c r="F1540" t="s">
        <v>625</v>
      </c>
      <c r="G1540">
        <v>1</v>
      </c>
      <c r="H1540">
        <v>1</v>
      </c>
      <c r="I1540">
        <v>1</v>
      </c>
      <c r="J1540">
        <v>1</v>
      </c>
      <c r="K1540">
        <v>1</v>
      </c>
      <c r="L1540">
        <v>1</v>
      </c>
      <c r="M1540">
        <v>1</v>
      </c>
      <c r="N1540">
        <v>1</v>
      </c>
      <c r="O1540">
        <v>1</v>
      </c>
      <c r="P1540">
        <v>1</v>
      </c>
      <c r="Q1540">
        <v>1</v>
      </c>
      <c r="R1540">
        <v>1</v>
      </c>
      <c r="S1540">
        <v>1</v>
      </c>
      <c r="T1540">
        <v>1</v>
      </c>
      <c r="U1540">
        <v>1</v>
      </c>
      <c r="V1540">
        <v>1</v>
      </c>
      <c r="W1540">
        <v>1</v>
      </c>
      <c r="X1540">
        <v>1</v>
      </c>
      <c r="Y1540">
        <v>1</v>
      </c>
      <c r="Z1540">
        <v>1</v>
      </c>
      <c r="AA1540">
        <v>1</v>
      </c>
      <c r="AB1540">
        <v>1</v>
      </c>
      <c r="AC1540">
        <v>1</v>
      </c>
      <c r="AD1540">
        <v>1</v>
      </c>
      <c r="AE1540">
        <v>1</v>
      </c>
      <c r="AF1540">
        <v>1</v>
      </c>
      <c r="AG1540">
        <v>1</v>
      </c>
      <c r="AH1540">
        <v>1</v>
      </c>
      <c r="AI1540">
        <v>1</v>
      </c>
      <c r="AJ1540">
        <v>1</v>
      </c>
      <c r="AK1540">
        <v>1</v>
      </c>
      <c r="AL1540">
        <v>1</v>
      </c>
      <c r="AM1540" s="49" t="s">
        <v>155</v>
      </c>
      <c r="AN1540" s="49" t="s">
        <v>14</v>
      </c>
      <c r="AO1540" s="49" t="s">
        <v>500</v>
      </c>
      <c r="AP1540" s="49" t="s">
        <v>505</v>
      </c>
      <c r="AQ1540" s="49" t="s">
        <v>13</v>
      </c>
      <c r="AR1540" s="49" t="s">
        <v>487</v>
      </c>
      <c r="AS1540" s="49" t="s">
        <v>488</v>
      </c>
      <c r="AT1540" s="49" t="s">
        <v>489</v>
      </c>
    </row>
    <row r="1541" spans="1:46" x14ac:dyDescent="0.25">
      <c r="A1541">
        <v>9</v>
      </c>
      <c r="B1541" t="s">
        <v>241</v>
      </c>
      <c r="C1541" t="s">
        <v>241</v>
      </c>
      <c r="D1541" t="s">
        <v>242</v>
      </c>
      <c r="E1541" t="s">
        <v>624</v>
      </c>
      <c r="F1541" t="s">
        <v>625</v>
      </c>
      <c r="G1541">
        <v>1</v>
      </c>
      <c r="H1541">
        <v>1</v>
      </c>
      <c r="I1541">
        <v>1</v>
      </c>
      <c r="J1541">
        <v>1</v>
      </c>
      <c r="K1541">
        <v>1</v>
      </c>
      <c r="L1541">
        <v>1</v>
      </c>
      <c r="M1541">
        <v>1</v>
      </c>
      <c r="N1541">
        <v>1</v>
      </c>
      <c r="O1541">
        <v>1</v>
      </c>
      <c r="P1541">
        <v>1</v>
      </c>
      <c r="Q1541">
        <v>1</v>
      </c>
      <c r="R1541">
        <v>1</v>
      </c>
      <c r="S1541">
        <v>1</v>
      </c>
      <c r="T1541">
        <v>1</v>
      </c>
      <c r="U1541">
        <v>1</v>
      </c>
      <c r="V1541">
        <v>1</v>
      </c>
      <c r="W1541">
        <v>1</v>
      </c>
      <c r="X1541">
        <v>1</v>
      </c>
      <c r="Y1541">
        <v>1</v>
      </c>
      <c r="Z1541">
        <v>1</v>
      </c>
      <c r="AA1541">
        <v>1</v>
      </c>
      <c r="AB1541">
        <v>1</v>
      </c>
      <c r="AC1541">
        <v>1</v>
      </c>
      <c r="AD1541">
        <v>1</v>
      </c>
      <c r="AE1541">
        <v>1</v>
      </c>
      <c r="AF1541">
        <v>1</v>
      </c>
      <c r="AG1541">
        <v>1</v>
      </c>
      <c r="AH1541">
        <v>1</v>
      </c>
      <c r="AI1541">
        <v>1</v>
      </c>
      <c r="AJ1541">
        <v>1</v>
      </c>
      <c r="AK1541">
        <v>1</v>
      </c>
      <c r="AL1541">
        <v>0</v>
      </c>
      <c r="AM1541" s="49" t="s">
        <v>242</v>
      </c>
      <c r="AN1541" s="49" t="s">
        <v>14</v>
      </c>
      <c r="AO1541" s="49" t="s">
        <v>485</v>
      </c>
      <c r="AP1541" s="49" t="s">
        <v>494</v>
      </c>
      <c r="AQ1541" s="49" t="s">
        <v>11</v>
      </c>
      <c r="AR1541" s="49" t="s">
        <v>487</v>
      </c>
      <c r="AS1541" s="49" t="s">
        <v>488</v>
      </c>
      <c r="AT1541" s="49" t="s">
        <v>489</v>
      </c>
    </row>
    <row r="1542" spans="1:46" x14ac:dyDescent="0.25">
      <c r="A1542">
        <v>9</v>
      </c>
      <c r="B1542" t="s">
        <v>328</v>
      </c>
      <c r="C1542" t="s">
        <v>328</v>
      </c>
      <c r="D1542" t="s">
        <v>329</v>
      </c>
      <c r="E1542" t="s">
        <v>624</v>
      </c>
      <c r="F1542" t="s">
        <v>625</v>
      </c>
      <c r="G1542">
        <v>1</v>
      </c>
      <c r="H1542">
        <v>1</v>
      </c>
      <c r="I1542">
        <v>1</v>
      </c>
      <c r="J1542">
        <v>1</v>
      </c>
      <c r="K1542">
        <v>1</v>
      </c>
      <c r="L1542">
        <v>1</v>
      </c>
      <c r="M1542">
        <v>1</v>
      </c>
      <c r="N1542">
        <v>1</v>
      </c>
      <c r="O1542">
        <v>1</v>
      </c>
      <c r="P1542">
        <v>1</v>
      </c>
      <c r="Q1542">
        <v>1</v>
      </c>
      <c r="R1542">
        <v>1</v>
      </c>
      <c r="S1542">
        <v>1</v>
      </c>
      <c r="T1542">
        <v>1</v>
      </c>
      <c r="U1542">
        <v>1</v>
      </c>
      <c r="V1542">
        <v>1</v>
      </c>
      <c r="W1542">
        <v>1</v>
      </c>
      <c r="X1542">
        <v>1</v>
      </c>
      <c r="Y1542">
        <v>1</v>
      </c>
      <c r="Z1542">
        <v>1</v>
      </c>
      <c r="AA1542">
        <v>1</v>
      </c>
      <c r="AB1542">
        <v>1</v>
      </c>
      <c r="AC1542">
        <v>1</v>
      </c>
      <c r="AD1542">
        <v>1</v>
      </c>
      <c r="AE1542">
        <v>1</v>
      </c>
      <c r="AF1542">
        <v>1</v>
      </c>
      <c r="AG1542">
        <v>1</v>
      </c>
      <c r="AH1542">
        <v>1</v>
      </c>
      <c r="AI1542">
        <v>1</v>
      </c>
      <c r="AJ1542">
        <v>1</v>
      </c>
      <c r="AK1542">
        <v>1</v>
      </c>
      <c r="AL1542">
        <v>0</v>
      </c>
      <c r="AM1542" s="49" t="s">
        <v>329</v>
      </c>
      <c r="AN1542" s="49" t="s">
        <v>6</v>
      </c>
      <c r="AO1542" s="49" t="s">
        <v>9</v>
      </c>
      <c r="AP1542" s="49" t="s">
        <v>486</v>
      </c>
      <c r="AQ1542" s="49" t="s">
        <v>9</v>
      </c>
      <c r="AR1542" s="49" t="s">
        <v>487</v>
      </c>
      <c r="AS1542" s="49" t="s">
        <v>488</v>
      </c>
      <c r="AT1542" s="49" t="s">
        <v>489</v>
      </c>
    </row>
    <row r="1543" spans="1:46" x14ac:dyDescent="0.25">
      <c r="A1543">
        <v>9</v>
      </c>
      <c r="B1543" t="s">
        <v>348</v>
      </c>
      <c r="C1543" t="s">
        <v>348</v>
      </c>
      <c r="D1543" t="s">
        <v>427</v>
      </c>
      <c r="E1543" t="s">
        <v>624</v>
      </c>
      <c r="F1543" t="s">
        <v>625</v>
      </c>
      <c r="G1543">
        <v>0</v>
      </c>
      <c r="H1543">
        <v>0</v>
      </c>
      <c r="I1543">
        <v>0</v>
      </c>
      <c r="J1543">
        <v>0</v>
      </c>
      <c r="K1543">
        <v>0</v>
      </c>
      <c r="L1543">
        <v>0</v>
      </c>
      <c r="M1543">
        <v>0</v>
      </c>
      <c r="N1543">
        <v>0</v>
      </c>
      <c r="O1543">
        <v>0</v>
      </c>
      <c r="P1543">
        <v>0</v>
      </c>
      <c r="Q1543">
        <v>1</v>
      </c>
      <c r="R1543">
        <v>1</v>
      </c>
      <c r="S1543">
        <v>1</v>
      </c>
      <c r="T1543">
        <v>1</v>
      </c>
      <c r="U1543">
        <v>1</v>
      </c>
      <c r="V1543">
        <v>1</v>
      </c>
      <c r="W1543">
        <v>1</v>
      </c>
      <c r="X1543">
        <v>1</v>
      </c>
      <c r="Y1543">
        <v>1</v>
      </c>
      <c r="Z1543">
        <v>1</v>
      </c>
      <c r="AA1543">
        <v>1</v>
      </c>
      <c r="AB1543">
        <v>1</v>
      </c>
      <c r="AC1543">
        <v>1</v>
      </c>
      <c r="AD1543">
        <v>1</v>
      </c>
      <c r="AE1543">
        <v>1</v>
      </c>
      <c r="AF1543">
        <v>1</v>
      </c>
      <c r="AG1543">
        <v>1</v>
      </c>
      <c r="AH1543">
        <v>1</v>
      </c>
      <c r="AI1543">
        <v>1</v>
      </c>
      <c r="AJ1543">
        <v>1</v>
      </c>
      <c r="AK1543">
        <v>1</v>
      </c>
      <c r="AL1543">
        <v>0</v>
      </c>
      <c r="AM1543" s="49" t="s">
        <v>427</v>
      </c>
      <c r="AN1543" s="49" t="s">
        <v>14</v>
      </c>
      <c r="AO1543" s="49" t="s">
        <v>506</v>
      </c>
      <c r="AP1543" s="49" t="s">
        <v>501</v>
      </c>
      <c r="AQ1543" s="49" t="s">
        <v>10</v>
      </c>
      <c r="AR1543" s="49" t="s">
        <v>495</v>
      </c>
      <c r="AS1543" s="49" t="s">
        <v>488</v>
      </c>
      <c r="AT1543" s="49" t="s">
        <v>497</v>
      </c>
    </row>
    <row r="1544" spans="1:46" x14ac:dyDescent="0.25">
      <c r="A1544">
        <v>9</v>
      </c>
      <c r="B1544" t="s">
        <v>353</v>
      </c>
      <c r="C1544" t="s">
        <v>353</v>
      </c>
      <c r="D1544" t="s">
        <v>354</v>
      </c>
      <c r="E1544" t="s">
        <v>624</v>
      </c>
      <c r="F1544" t="s">
        <v>625</v>
      </c>
      <c r="G1544">
        <v>1</v>
      </c>
      <c r="H1544">
        <v>1</v>
      </c>
      <c r="I1544">
        <v>1</v>
      </c>
      <c r="J1544">
        <v>1</v>
      </c>
      <c r="K1544">
        <v>1</v>
      </c>
      <c r="L1544">
        <v>1</v>
      </c>
      <c r="M1544">
        <v>1</v>
      </c>
      <c r="N1544">
        <v>1</v>
      </c>
      <c r="O1544">
        <v>1</v>
      </c>
      <c r="P1544">
        <v>1</v>
      </c>
      <c r="Q1544">
        <v>1</v>
      </c>
      <c r="R1544">
        <v>1</v>
      </c>
      <c r="S1544">
        <v>1</v>
      </c>
      <c r="T1544">
        <v>1</v>
      </c>
      <c r="U1544">
        <v>1</v>
      </c>
      <c r="V1544">
        <v>1</v>
      </c>
      <c r="W1544">
        <v>1</v>
      </c>
      <c r="X1544">
        <v>1</v>
      </c>
      <c r="Y1544">
        <v>1</v>
      </c>
      <c r="Z1544">
        <v>1</v>
      </c>
      <c r="AA1544">
        <v>1</v>
      </c>
      <c r="AB1544">
        <v>1</v>
      </c>
      <c r="AC1544">
        <v>1</v>
      </c>
      <c r="AD1544">
        <v>1</v>
      </c>
      <c r="AE1544">
        <v>1</v>
      </c>
      <c r="AF1544">
        <v>1</v>
      </c>
      <c r="AG1544">
        <v>1</v>
      </c>
      <c r="AH1544">
        <v>1</v>
      </c>
      <c r="AI1544">
        <v>1</v>
      </c>
      <c r="AJ1544">
        <v>1</v>
      </c>
      <c r="AK1544">
        <v>1</v>
      </c>
      <c r="AL1544">
        <v>1</v>
      </c>
      <c r="AM1544" s="49" t="s">
        <v>354</v>
      </c>
      <c r="AN1544" s="49" t="s">
        <v>14</v>
      </c>
      <c r="AO1544" s="49" t="s">
        <v>500</v>
      </c>
      <c r="AP1544" s="49" t="s">
        <v>505</v>
      </c>
      <c r="AQ1544" s="49" t="s">
        <v>13</v>
      </c>
      <c r="AR1544" s="49" t="s">
        <v>487</v>
      </c>
      <c r="AS1544" s="49" t="s">
        <v>488</v>
      </c>
      <c r="AT1544" s="49" t="s">
        <v>489</v>
      </c>
    </row>
    <row r="1545" spans="1:46" x14ac:dyDescent="0.25">
      <c r="A1545">
        <v>9</v>
      </c>
      <c r="B1545" t="s">
        <v>111</v>
      </c>
      <c r="C1545" t="s">
        <v>111</v>
      </c>
      <c r="D1545" t="s">
        <v>112</v>
      </c>
      <c r="E1545" t="s">
        <v>624</v>
      </c>
      <c r="F1545" t="s">
        <v>625</v>
      </c>
      <c r="G1545">
        <v>1</v>
      </c>
      <c r="H1545">
        <v>1</v>
      </c>
      <c r="I1545">
        <v>1</v>
      </c>
      <c r="J1545">
        <v>1</v>
      </c>
      <c r="K1545">
        <v>1</v>
      </c>
      <c r="L1545">
        <v>1</v>
      </c>
      <c r="M1545">
        <v>1</v>
      </c>
      <c r="N1545">
        <v>1</v>
      </c>
      <c r="O1545">
        <v>1</v>
      </c>
      <c r="P1545">
        <v>1</v>
      </c>
      <c r="Q1545">
        <v>1</v>
      </c>
      <c r="R1545">
        <v>1</v>
      </c>
      <c r="S1545">
        <v>1</v>
      </c>
      <c r="T1545">
        <v>1</v>
      </c>
      <c r="U1545">
        <v>1</v>
      </c>
      <c r="V1545">
        <v>1</v>
      </c>
      <c r="W1545">
        <v>1</v>
      </c>
      <c r="X1545">
        <v>1</v>
      </c>
      <c r="Y1545">
        <v>1</v>
      </c>
      <c r="Z1545">
        <v>1</v>
      </c>
      <c r="AA1545">
        <v>1</v>
      </c>
      <c r="AB1545">
        <v>1</v>
      </c>
      <c r="AC1545">
        <v>1</v>
      </c>
      <c r="AD1545">
        <v>1</v>
      </c>
      <c r="AE1545">
        <v>1</v>
      </c>
      <c r="AF1545">
        <v>1</v>
      </c>
      <c r="AG1545">
        <v>1</v>
      </c>
      <c r="AH1545">
        <v>1</v>
      </c>
      <c r="AI1545">
        <v>1</v>
      </c>
      <c r="AJ1545">
        <v>1</v>
      </c>
      <c r="AK1545">
        <v>1</v>
      </c>
      <c r="AL1545">
        <v>1</v>
      </c>
      <c r="AM1545" s="49" t="s">
        <v>112</v>
      </c>
      <c r="AN1545" s="49" t="s">
        <v>14</v>
      </c>
      <c r="AO1545" s="49" t="s">
        <v>500</v>
      </c>
      <c r="AP1545" s="49" t="s">
        <v>505</v>
      </c>
      <c r="AQ1545" s="49" t="s">
        <v>13</v>
      </c>
      <c r="AR1545" s="49" t="s">
        <v>487</v>
      </c>
      <c r="AS1545" s="49" t="s">
        <v>488</v>
      </c>
      <c r="AT1545" s="49" t="s">
        <v>489</v>
      </c>
    </row>
    <row r="1546" spans="1:46" x14ac:dyDescent="0.25">
      <c r="A1546">
        <v>9</v>
      </c>
      <c r="B1546" t="s">
        <v>359</v>
      </c>
      <c r="C1546" t="s">
        <v>359</v>
      </c>
      <c r="D1546" t="s">
        <v>605</v>
      </c>
      <c r="E1546" t="s">
        <v>624</v>
      </c>
      <c r="F1546" t="s">
        <v>625</v>
      </c>
      <c r="G1546">
        <v>1</v>
      </c>
      <c r="H1546">
        <v>1</v>
      </c>
      <c r="I1546">
        <v>1</v>
      </c>
      <c r="J1546">
        <v>1</v>
      </c>
      <c r="K1546">
        <v>1</v>
      </c>
      <c r="L1546">
        <v>1</v>
      </c>
      <c r="M1546">
        <v>1</v>
      </c>
      <c r="N1546">
        <v>1</v>
      </c>
      <c r="O1546">
        <v>1</v>
      </c>
      <c r="P1546">
        <v>1</v>
      </c>
      <c r="Q1546">
        <v>1</v>
      </c>
      <c r="R1546">
        <v>1</v>
      </c>
      <c r="S1546">
        <v>1</v>
      </c>
      <c r="T1546">
        <v>1</v>
      </c>
      <c r="U1546">
        <v>1</v>
      </c>
      <c r="V1546">
        <v>1</v>
      </c>
      <c r="W1546">
        <v>1</v>
      </c>
      <c r="X1546">
        <v>1</v>
      </c>
      <c r="Y1546">
        <v>1</v>
      </c>
      <c r="Z1546">
        <v>1</v>
      </c>
      <c r="AA1546">
        <v>1</v>
      </c>
      <c r="AB1546">
        <v>1</v>
      </c>
      <c r="AC1546">
        <v>1</v>
      </c>
      <c r="AD1546">
        <v>1</v>
      </c>
      <c r="AE1546">
        <v>1</v>
      </c>
      <c r="AF1546">
        <v>1</v>
      </c>
      <c r="AG1546">
        <v>1</v>
      </c>
      <c r="AH1546">
        <v>1</v>
      </c>
      <c r="AI1546">
        <v>1</v>
      </c>
      <c r="AJ1546">
        <v>1</v>
      </c>
      <c r="AK1546">
        <v>1</v>
      </c>
      <c r="AL1546">
        <v>0</v>
      </c>
      <c r="AM1546" s="49" t="s">
        <v>360</v>
      </c>
      <c r="AN1546" s="49" t="s">
        <v>14</v>
      </c>
      <c r="AO1546" s="49" t="s">
        <v>485</v>
      </c>
      <c r="AP1546" s="49" t="s">
        <v>486</v>
      </c>
      <c r="AQ1546" s="49" t="s">
        <v>11</v>
      </c>
      <c r="AR1546" s="49" t="s">
        <v>487</v>
      </c>
      <c r="AS1546" s="49" t="s">
        <v>488</v>
      </c>
      <c r="AT1546" s="49" t="s">
        <v>489</v>
      </c>
    </row>
    <row r="1547" spans="1:46" x14ac:dyDescent="0.25">
      <c r="A1547">
        <v>9</v>
      </c>
      <c r="B1547" t="s">
        <v>366</v>
      </c>
      <c r="C1547" t="s">
        <v>366</v>
      </c>
      <c r="D1547" t="s">
        <v>367</v>
      </c>
      <c r="E1547" t="s">
        <v>624</v>
      </c>
      <c r="F1547" t="s">
        <v>625</v>
      </c>
      <c r="G1547">
        <v>1</v>
      </c>
      <c r="H1547">
        <v>1</v>
      </c>
      <c r="I1547">
        <v>1</v>
      </c>
      <c r="J1547">
        <v>1</v>
      </c>
      <c r="K1547">
        <v>1</v>
      </c>
      <c r="L1547">
        <v>1</v>
      </c>
      <c r="M1547">
        <v>1</v>
      </c>
      <c r="N1547">
        <v>1</v>
      </c>
      <c r="O1547">
        <v>1</v>
      </c>
      <c r="P1547">
        <v>1</v>
      </c>
      <c r="Q1547">
        <v>1</v>
      </c>
      <c r="R1547">
        <v>1</v>
      </c>
      <c r="S1547">
        <v>1</v>
      </c>
      <c r="T1547">
        <v>1</v>
      </c>
      <c r="U1547">
        <v>1</v>
      </c>
      <c r="V1547">
        <v>1</v>
      </c>
      <c r="W1547">
        <v>1</v>
      </c>
      <c r="X1547">
        <v>1</v>
      </c>
      <c r="Y1547">
        <v>1</v>
      </c>
      <c r="Z1547">
        <v>1</v>
      </c>
      <c r="AA1547">
        <v>1</v>
      </c>
      <c r="AB1547">
        <v>1</v>
      </c>
      <c r="AC1547">
        <v>1</v>
      </c>
      <c r="AD1547">
        <v>1</v>
      </c>
      <c r="AE1547">
        <v>1</v>
      </c>
      <c r="AF1547">
        <v>1</v>
      </c>
      <c r="AG1547">
        <v>1</v>
      </c>
      <c r="AH1547">
        <v>1</v>
      </c>
      <c r="AI1547">
        <v>1</v>
      </c>
      <c r="AJ1547">
        <v>1</v>
      </c>
      <c r="AK1547">
        <v>1</v>
      </c>
      <c r="AL1547">
        <v>0</v>
      </c>
      <c r="AM1547" s="49" t="s">
        <v>367</v>
      </c>
      <c r="AN1547" s="49" t="s">
        <v>14</v>
      </c>
      <c r="AO1547" s="49" t="s">
        <v>485</v>
      </c>
      <c r="AP1547" s="49" t="s">
        <v>494</v>
      </c>
      <c r="AQ1547" s="49" t="s">
        <v>11</v>
      </c>
      <c r="AR1547" s="49" t="s">
        <v>487</v>
      </c>
      <c r="AS1547" s="49" t="s">
        <v>488</v>
      </c>
      <c r="AT1547" s="49" t="s">
        <v>489</v>
      </c>
    </row>
    <row r="1548" spans="1:46" x14ac:dyDescent="0.25">
      <c r="A1548">
        <v>9</v>
      </c>
      <c r="B1548" t="s">
        <v>364</v>
      </c>
      <c r="C1548" t="s">
        <v>364</v>
      </c>
      <c r="D1548" t="s">
        <v>365</v>
      </c>
      <c r="E1548" t="s">
        <v>624</v>
      </c>
      <c r="F1548" t="s">
        <v>625</v>
      </c>
      <c r="G1548">
        <v>1</v>
      </c>
      <c r="H1548">
        <v>1</v>
      </c>
      <c r="I1548">
        <v>1</v>
      </c>
      <c r="J1548">
        <v>1</v>
      </c>
      <c r="K1548">
        <v>1</v>
      </c>
      <c r="L1548">
        <v>1</v>
      </c>
      <c r="M1548">
        <v>1</v>
      </c>
      <c r="N1548">
        <v>1</v>
      </c>
      <c r="O1548">
        <v>1</v>
      </c>
      <c r="P1548">
        <v>1</v>
      </c>
      <c r="Q1548">
        <v>1</v>
      </c>
      <c r="R1548">
        <v>1</v>
      </c>
      <c r="S1548">
        <v>1</v>
      </c>
      <c r="T1548">
        <v>1</v>
      </c>
      <c r="U1548">
        <v>1</v>
      </c>
      <c r="V1548">
        <v>1</v>
      </c>
      <c r="W1548">
        <v>1</v>
      </c>
      <c r="X1548">
        <v>1</v>
      </c>
      <c r="Y1548">
        <v>1</v>
      </c>
      <c r="Z1548">
        <v>1</v>
      </c>
      <c r="AA1548">
        <v>1</v>
      </c>
      <c r="AB1548">
        <v>1</v>
      </c>
      <c r="AC1548">
        <v>1</v>
      </c>
      <c r="AD1548">
        <v>1</v>
      </c>
      <c r="AE1548">
        <v>1</v>
      </c>
      <c r="AF1548">
        <v>1</v>
      </c>
      <c r="AG1548">
        <v>1</v>
      </c>
      <c r="AH1548">
        <v>1</v>
      </c>
      <c r="AI1548">
        <v>1</v>
      </c>
      <c r="AJ1548">
        <v>1</v>
      </c>
      <c r="AK1548">
        <v>1</v>
      </c>
      <c r="AL1548">
        <v>0</v>
      </c>
      <c r="AM1548" s="49" t="s">
        <v>365</v>
      </c>
      <c r="AN1548" s="49" t="s">
        <v>14</v>
      </c>
      <c r="AO1548" s="49" t="s">
        <v>485</v>
      </c>
      <c r="AP1548" s="49" t="s">
        <v>501</v>
      </c>
      <c r="AQ1548" s="49" t="s">
        <v>11</v>
      </c>
      <c r="AR1548" s="49" t="s">
        <v>487</v>
      </c>
      <c r="AS1548" s="49" t="s">
        <v>488</v>
      </c>
      <c r="AT1548" s="49" t="s">
        <v>489</v>
      </c>
    </row>
    <row r="1549" spans="1:46" x14ac:dyDescent="0.25">
      <c r="A1549">
        <v>9</v>
      </c>
      <c r="B1549" t="s">
        <v>493</v>
      </c>
      <c r="C1549" t="s">
        <v>606</v>
      </c>
      <c r="D1549" t="s">
        <v>607</v>
      </c>
      <c r="E1549" t="s">
        <v>624</v>
      </c>
      <c r="F1549" t="s">
        <v>625</v>
      </c>
      <c r="G1549">
        <v>1</v>
      </c>
      <c r="H1549">
        <v>1</v>
      </c>
      <c r="I1549">
        <v>1</v>
      </c>
      <c r="J1549">
        <v>1</v>
      </c>
      <c r="K1549">
        <v>1</v>
      </c>
      <c r="L1549">
        <v>1</v>
      </c>
      <c r="M1549">
        <v>1</v>
      </c>
      <c r="N1549">
        <v>1</v>
      </c>
      <c r="O1549">
        <v>1</v>
      </c>
      <c r="P1549">
        <v>1</v>
      </c>
      <c r="Q1549">
        <v>1</v>
      </c>
      <c r="R1549">
        <v>1</v>
      </c>
      <c r="S1549">
        <v>1</v>
      </c>
      <c r="T1549">
        <v>1</v>
      </c>
      <c r="U1549">
        <v>1</v>
      </c>
      <c r="V1549">
        <v>1</v>
      </c>
      <c r="W1549">
        <v>1</v>
      </c>
      <c r="X1549">
        <v>1</v>
      </c>
      <c r="Y1549">
        <v>1</v>
      </c>
      <c r="Z1549">
        <v>1</v>
      </c>
      <c r="AA1549">
        <v>1</v>
      </c>
      <c r="AB1549">
        <v>1</v>
      </c>
      <c r="AC1549">
        <v>1</v>
      </c>
      <c r="AD1549">
        <v>1</v>
      </c>
      <c r="AE1549">
        <v>1</v>
      </c>
      <c r="AF1549">
        <v>1</v>
      </c>
      <c r="AG1549">
        <v>1</v>
      </c>
      <c r="AH1549">
        <v>1</v>
      </c>
      <c r="AI1549">
        <v>1</v>
      </c>
      <c r="AJ1549">
        <v>1</v>
      </c>
      <c r="AK1549">
        <v>1</v>
      </c>
      <c r="AL1549">
        <v>0</v>
      </c>
      <c r="AM1549" s="49" t="e">
        <v>#N/A</v>
      </c>
      <c r="AN1549" s="49" t="e">
        <v>#N/A</v>
      </c>
      <c r="AO1549" s="49" t="e">
        <v>#N/A</v>
      </c>
      <c r="AP1549" s="49" t="e">
        <v>#N/A</v>
      </c>
      <c r="AQ1549" s="49" t="e">
        <v>#N/A</v>
      </c>
      <c r="AR1549" s="49" t="e">
        <v>#N/A</v>
      </c>
      <c r="AS1549" s="49" t="e">
        <v>#N/A</v>
      </c>
      <c r="AT1549" s="49" t="e">
        <v>#N/A</v>
      </c>
    </row>
    <row r="1550" spans="1:46" x14ac:dyDescent="0.25">
      <c r="A1550">
        <v>9</v>
      </c>
      <c r="B1550" t="s">
        <v>362</v>
      </c>
      <c r="C1550" t="s">
        <v>362</v>
      </c>
      <c r="D1550" t="s">
        <v>363</v>
      </c>
      <c r="E1550" t="s">
        <v>624</v>
      </c>
      <c r="F1550" t="s">
        <v>625</v>
      </c>
      <c r="G1550">
        <v>1</v>
      </c>
      <c r="H1550">
        <v>1</v>
      </c>
      <c r="I1550">
        <v>1</v>
      </c>
      <c r="J1550">
        <v>1</v>
      </c>
      <c r="K1550">
        <v>1</v>
      </c>
      <c r="L1550">
        <v>1</v>
      </c>
      <c r="M1550">
        <v>1</v>
      </c>
      <c r="N1550">
        <v>1</v>
      </c>
      <c r="O1550">
        <v>1</v>
      </c>
      <c r="P1550">
        <v>1</v>
      </c>
      <c r="Q1550">
        <v>1</v>
      </c>
      <c r="R1550">
        <v>1</v>
      </c>
      <c r="S1550">
        <v>1</v>
      </c>
      <c r="T1550">
        <v>1</v>
      </c>
      <c r="U1550">
        <v>1</v>
      </c>
      <c r="V1550">
        <v>1</v>
      </c>
      <c r="W1550">
        <v>1</v>
      </c>
      <c r="X1550">
        <v>1</v>
      </c>
      <c r="Y1550">
        <v>1</v>
      </c>
      <c r="Z1550">
        <v>1</v>
      </c>
      <c r="AA1550">
        <v>1</v>
      </c>
      <c r="AB1550">
        <v>1</v>
      </c>
      <c r="AC1550">
        <v>1</v>
      </c>
      <c r="AD1550">
        <v>1</v>
      </c>
      <c r="AE1550">
        <v>1</v>
      </c>
      <c r="AF1550">
        <v>1</v>
      </c>
      <c r="AG1550">
        <v>1</v>
      </c>
      <c r="AH1550">
        <v>1</v>
      </c>
      <c r="AI1550">
        <v>1</v>
      </c>
      <c r="AJ1550">
        <v>1</v>
      </c>
      <c r="AK1550">
        <v>1</v>
      </c>
      <c r="AL1550">
        <v>0</v>
      </c>
      <c r="AM1550" s="49" t="s">
        <v>363</v>
      </c>
      <c r="AN1550" s="49" t="s">
        <v>8</v>
      </c>
      <c r="AO1550" s="49" t="s">
        <v>9</v>
      </c>
      <c r="AP1550" s="49" t="s">
        <v>486</v>
      </c>
      <c r="AQ1550" s="49" t="s">
        <v>9</v>
      </c>
      <c r="AR1550" s="49" t="s">
        <v>495</v>
      </c>
      <c r="AS1550" s="49" t="s">
        <v>488</v>
      </c>
      <c r="AT1550" s="49" t="s">
        <v>489</v>
      </c>
    </row>
    <row r="1551" spans="1:46" x14ac:dyDescent="0.25">
      <c r="A1551">
        <v>9</v>
      </c>
      <c r="B1551" t="s">
        <v>372</v>
      </c>
      <c r="C1551" t="s">
        <v>372</v>
      </c>
      <c r="D1551" t="s">
        <v>431</v>
      </c>
      <c r="E1551" t="s">
        <v>624</v>
      </c>
      <c r="F1551" t="s">
        <v>625</v>
      </c>
      <c r="G1551">
        <v>1</v>
      </c>
      <c r="H1551">
        <v>1</v>
      </c>
      <c r="I1551">
        <v>1</v>
      </c>
      <c r="J1551">
        <v>1</v>
      </c>
      <c r="K1551">
        <v>1</v>
      </c>
      <c r="L1551">
        <v>1</v>
      </c>
      <c r="M1551">
        <v>1</v>
      </c>
      <c r="N1551">
        <v>1</v>
      </c>
      <c r="O1551">
        <v>1</v>
      </c>
      <c r="P1551">
        <v>1</v>
      </c>
      <c r="Q1551">
        <v>1</v>
      </c>
      <c r="R1551">
        <v>1</v>
      </c>
      <c r="S1551">
        <v>1</v>
      </c>
      <c r="T1551">
        <v>1</v>
      </c>
      <c r="U1551">
        <v>1</v>
      </c>
      <c r="V1551">
        <v>1</v>
      </c>
      <c r="W1551">
        <v>1</v>
      </c>
      <c r="X1551">
        <v>1</v>
      </c>
      <c r="Y1551">
        <v>1</v>
      </c>
      <c r="Z1551">
        <v>1</v>
      </c>
      <c r="AA1551">
        <v>1</v>
      </c>
      <c r="AB1551">
        <v>1</v>
      </c>
      <c r="AC1551">
        <v>1</v>
      </c>
      <c r="AD1551">
        <v>1</v>
      </c>
      <c r="AE1551">
        <v>1</v>
      </c>
      <c r="AF1551">
        <v>1</v>
      </c>
      <c r="AG1551">
        <v>1</v>
      </c>
      <c r="AH1551">
        <v>1</v>
      </c>
      <c r="AI1551">
        <v>1</v>
      </c>
      <c r="AJ1551">
        <v>1</v>
      </c>
      <c r="AK1551">
        <v>1</v>
      </c>
      <c r="AL1551">
        <v>0</v>
      </c>
      <c r="AM1551" s="49" t="s">
        <v>431</v>
      </c>
      <c r="AN1551" s="49" t="s">
        <v>14</v>
      </c>
      <c r="AO1551" s="49" t="s">
        <v>507</v>
      </c>
      <c r="AP1551" s="49" t="s">
        <v>505</v>
      </c>
      <c r="AQ1551" s="49" t="s">
        <v>10</v>
      </c>
      <c r="AR1551" s="49" t="s">
        <v>495</v>
      </c>
      <c r="AS1551" s="49" t="s">
        <v>496</v>
      </c>
      <c r="AT1551" s="49" t="s">
        <v>497</v>
      </c>
    </row>
    <row r="1552" spans="1:46" x14ac:dyDescent="0.25">
      <c r="A1552">
        <v>9</v>
      </c>
      <c r="B1552" t="s">
        <v>373</v>
      </c>
      <c r="C1552" t="s">
        <v>373</v>
      </c>
      <c r="D1552" t="s">
        <v>374</v>
      </c>
      <c r="E1552" t="s">
        <v>624</v>
      </c>
      <c r="F1552" t="s">
        <v>625</v>
      </c>
      <c r="G1552">
        <v>1</v>
      </c>
      <c r="H1552">
        <v>1</v>
      </c>
      <c r="I1552">
        <v>1</v>
      </c>
      <c r="J1552">
        <v>1</v>
      </c>
      <c r="K1552">
        <v>1</v>
      </c>
      <c r="L1552">
        <v>1</v>
      </c>
      <c r="M1552">
        <v>1</v>
      </c>
      <c r="N1552">
        <v>1</v>
      </c>
      <c r="O1552">
        <v>1</v>
      </c>
      <c r="P1552">
        <v>1</v>
      </c>
      <c r="Q1552">
        <v>1</v>
      </c>
      <c r="R1552">
        <v>1</v>
      </c>
      <c r="S1552">
        <v>1</v>
      </c>
      <c r="T1552">
        <v>1</v>
      </c>
      <c r="U1552">
        <v>1</v>
      </c>
      <c r="V1552">
        <v>1</v>
      </c>
      <c r="W1552">
        <v>1</v>
      </c>
      <c r="X1552">
        <v>1</v>
      </c>
      <c r="Y1552">
        <v>1</v>
      </c>
      <c r="Z1552">
        <v>1</v>
      </c>
      <c r="AA1552">
        <v>1</v>
      </c>
      <c r="AB1552">
        <v>1</v>
      </c>
      <c r="AC1552">
        <v>1</v>
      </c>
      <c r="AD1552">
        <v>1</v>
      </c>
      <c r="AE1552">
        <v>1</v>
      </c>
      <c r="AF1552">
        <v>1</v>
      </c>
      <c r="AG1552">
        <v>1</v>
      </c>
      <c r="AH1552">
        <v>1</v>
      </c>
      <c r="AI1552">
        <v>1</v>
      </c>
      <c r="AJ1552">
        <v>1</v>
      </c>
      <c r="AK1552">
        <v>1</v>
      </c>
      <c r="AL1552">
        <v>0</v>
      </c>
      <c r="AM1552" s="49" t="s">
        <v>374</v>
      </c>
      <c r="AN1552" s="49" t="s">
        <v>7</v>
      </c>
      <c r="AO1552" s="49" t="s">
        <v>9</v>
      </c>
      <c r="AP1552" s="49" t="s">
        <v>494</v>
      </c>
      <c r="AQ1552" s="49" t="s">
        <v>9</v>
      </c>
      <c r="AR1552" s="49" t="s">
        <v>487</v>
      </c>
      <c r="AS1552" s="49" t="s">
        <v>488</v>
      </c>
      <c r="AT1552" s="49" t="s">
        <v>489</v>
      </c>
    </row>
    <row r="1553" spans="1:46" x14ac:dyDescent="0.25">
      <c r="A1553">
        <v>9</v>
      </c>
      <c r="B1553" t="s">
        <v>368</v>
      </c>
      <c r="C1553" t="s">
        <v>368</v>
      </c>
      <c r="D1553" t="s">
        <v>429</v>
      </c>
      <c r="E1553" t="s">
        <v>624</v>
      </c>
      <c r="F1553" t="s">
        <v>625</v>
      </c>
      <c r="G1553">
        <v>1</v>
      </c>
      <c r="H1553">
        <v>1</v>
      </c>
      <c r="I1553">
        <v>1</v>
      </c>
      <c r="J1553">
        <v>1</v>
      </c>
      <c r="K1553">
        <v>1</v>
      </c>
      <c r="L1553">
        <v>1</v>
      </c>
      <c r="M1553">
        <v>1</v>
      </c>
      <c r="N1553">
        <v>1</v>
      </c>
      <c r="O1553">
        <v>1</v>
      </c>
      <c r="P1553">
        <v>1</v>
      </c>
      <c r="Q1553">
        <v>1</v>
      </c>
      <c r="R1553">
        <v>1</v>
      </c>
      <c r="S1553">
        <v>1</v>
      </c>
      <c r="T1553">
        <v>1</v>
      </c>
      <c r="U1553">
        <v>1</v>
      </c>
      <c r="V1553">
        <v>1</v>
      </c>
      <c r="W1553">
        <v>1</v>
      </c>
      <c r="X1553">
        <v>1</v>
      </c>
      <c r="Y1553">
        <v>1</v>
      </c>
      <c r="Z1553">
        <v>1</v>
      </c>
      <c r="AA1553">
        <v>1</v>
      </c>
      <c r="AB1553">
        <v>1</v>
      </c>
      <c r="AC1553">
        <v>1</v>
      </c>
      <c r="AD1553">
        <v>1</v>
      </c>
      <c r="AE1553">
        <v>1</v>
      </c>
      <c r="AF1553">
        <v>1</v>
      </c>
      <c r="AG1553">
        <v>1</v>
      </c>
      <c r="AH1553">
        <v>1</v>
      </c>
      <c r="AI1553">
        <v>1</v>
      </c>
      <c r="AJ1553">
        <v>1</v>
      </c>
      <c r="AK1553">
        <v>1</v>
      </c>
      <c r="AL1553">
        <v>0</v>
      </c>
      <c r="AM1553" s="49" t="s">
        <v>429</v>
      </c>
      <c r="AN1553" s="49" t="s">
        <v>14</v>
      </c>
      <c r="AO1553" s="49" t="s">
        <v>485</v>
      </c>
      <c r="AP1553" s="49" t="s">
        <v>501</v>
      </c>
      <c r="AQ1553" s="49" t="s">
        <v>11</v>
      </c>
      <c r="AR1553" s="49" t="s">
        <v>495</v>
      </c>
      <c r="AS1553" s="49" t="s">
        <v>496</v>
      </c>
      <c r="AT1553" s="49" t="s">
        <v>497</v>
      </c>
    </row>
    <row r="1554" spans="1:46" x14ac:dyDescent="0.25">
      <c r="A1554">
        <v>9</v>
      </c>
      <c r="B1554" t="s">
        <v>381</v>
      </c>
      <c r="C1554" t="s">
        <v>381</v>
      </c>
      <c r="D1554" t="s">
        <v>382</v>
      </c>
      <c r="E1554" t="s">
        <v>624</v>
      </c>
      <c r="F1554" t="s">
        <v>625</v>
      </c>
      <c r="G1554">
        <v>1</v>
      </c>
      <c r="H1554">
        <v>1</v>
      </c>
      <c r="I1554">
        <v>1</v>
      </c>
      <c r="J1554">
        <v>1</v>
      </c>
      <c r="K1554">
        <v>1</v>
      </c>
      <c r="L1554">
        <v>1</v>
      </c>
      <c r="M1554">
        <v>1</v>
      </c>
      <c r="N1554">
        <v>1</v>
      </c>
      <c r="O1554">
        <v>1</v>
      </c>
      <c r="P1554">
        <v>1</v>
      </c>
      <c r="Q1554">
        <v>1</v>
      </c>
      <c r="R1554">
        <v>1</v>
      </c>
      <c r="S1554">
        <v>1</v>
      </c>
      <c r="T1554">
        <v>1</v>
      </c>
      <c r="U1554">
        <v>1</v>
      </c>
      <c r="V1554">
        <v>1</v>
      </c>
      <c r="W1554">
        <v>1</v>
      </c>
      <c r="X1554">
        <v>1</v>
      </c>
      <c r="Y1554">
        <v>1</v>
      </c>
      <c r="Z1554">
        <v>1</v>
      </c>
      <c r="AA1554">
        <v>1</v>
      </c>
      <c r="AB1554">
        <v>1</v>
      </c>
      <c r="AC1554">
        <v>1</v>
      </c>
      <c r="AD1554">
        <v>1</v>
      </c>
      <c r="AE1554">
        <v>1</v>
      </c>
      <c r="AF1554">
        <v>1</v>
      </c>
      <c r="AG1554">
        <v>1</v>
      </c>
      <c r="AH1554">
        <v>1</v>
      </c>
      <c r="AI1554">
        <v>1</v>
      </c>
      <c r="AJ1554">
        <v>1</v>
      </c>
      <c r="AK1554">
        <v>1</v>
      </c>
      <c r="AL1554">
        <v>0</v>
      </c>
      <c r="AM1554" s="49" t="s">
        <v>382</v>
      </c>
      <c r="AN1554" s="49" t="s">
        <v>6</v>
      </c>
      <c r="AO1554" s="49" t="s">
        <v>9</v>
      </c>
      <c r="AP1554" s="49" t="s">
        <v>486</v>
      </c>
      <c r="AQ1554" s="49" t="s">
        <v>9</v>
      </c>
      <c r="AR1554" s="49" t="s">
        <v>487</v>
      </c>
      <c r="AS1554" s="49" t="s">
        <v>488</v>
      </c>
      <c r="AT1554" s="49" t="s">
        <v>489</v>
      </c>
    </row>
    <row r="1555" spans="1:46" x14ac:dyDescent="0.25">
      <c r="A1555">
        <v>9</v>
      </c>
      <c r="B1555" t="s">
        <v>383</v>
      </c>
      <c r="C1555" t="s">
        <v>383</v>
      </c>
      <c r="D1555" t="s">
        <v>384</v>
      </c>
      <c r="E1555" t="s">
        <v>624</v>
      </c>
      <c r="F1555" t="s">
        <v>625</v>
      </c>
      <c r="G1555">
        <v>1</v>
      </c>
      <c r="H1555">
        <v>1</v>
      </c>
      <c r="I1555">
        <v>1</v>
      </c>
      <c r="J1555">
        <v>1</v>
      </c>
      <c r="K1555">
        <v>1</v>
      </c>
      <c r="L1555">
        <v>1</v>
      </c>
      <c r="M1555">
        <v>1</v>
      </c>
      <c r="N1555">
        <v>1</v>
      </c>
      <c r="O1555">
        <v>1</v>
      </c>
      <c r="P1555">
        <v>1</v>
      </c>
      <c r="Q1555">
        <v>1</v>
      </c>
      <c r="R1555">
        <v>1</v>
      </c>
      <c r="S1555">
        <v>1</v>
      </c>
      <c r="T1555">
        <v>1</v>
      </c>
      <c r="U1555">
        <v>1</v>
      </c>
      <c r="V1555">
        <v>1</v>
      </c>
      <c r="W1555">
        <v>1</v>
      </c>
      <c r="X1555">
        <v>1</v>
      </c>
      <c r="Y1555">
        <v>1</v>
      </c>
      <c r="Z1555">
        <v>1</v>
      </c>
      <c r="AA1555">
        <v>1</v>
      </c>
      <c r="AB1555">
        <v>1</v>
      </c>
      <c r="AC1555">
        <v>1</v>
      </c>
      <c r="AD1555">
        <v>1</v>
      </c>
      <c r="AE1555">
        <v>1</v>
      </c>
      <c r="AF1555">
        <v>1</v>
      </c>
      <c r="AG1555">
        <v>1</v>
      </c>
      <c r="AH1555">
        <v>1</v>
      </c>
      <c r="AI1555">
        <v>1</v>
      </c>
      <c r="AJ1555">
        <v>1</v>
      </c>
      <c r="AK1555">
        <v>1</v>
      </c>
      <c r="AL1555">
        <v>1</v>
      </c>
      <c r="AM1555" s="49" t="s">
        <v>384</v>
      </c>
      <c r="AN1555" s="49" t="s">
        <v>14</v>
      </c>
      <c r="AO1555" s="49" t="s">
        <v>500</v>
      </c>
      <c r="AP1555" s="49" t="s">
        <v>494</v>
      </c>
      <c r="AQ1555" s="49" t="s">
        <v>502</v>
      </c>
      <c r="AR1555" s="49" t="s">
        <v>487</v>
      </c>
      <c r="AS1555" s="49" t="s">
        <v>488</v>
      </c>
      <c r="AT1555" s="49" t="s">
        <v>489</v>
      </c>
    </row>
    <row r="1556" spans="1:46" x14ac:dyDescent="0.25">
      <c r="A1556">
        <v>9</v>
      </c>
      <c r="B1556" t="s">
        <v>62</v>
      </c>
      <c r="C1556" t="s">
        <v>62</v>
      </c>
      <c r="D1556" t="s">
        <v>407</v>
      </c>
      <c r="E1556" t="s">
        <v>624</v>
      </c>
      <c r="F1556" t="s">
        <v>625</v>
      </c>
      <c r="G1556">
        <v>1</v>
      </c>
      <c r="H1556">
        <v>1</v>
      </c>
      <c r="I1556">
        <v>1</v>
      </c>
      <c r="J1556">
        <v>1</v>
      </c>
      <c r="K1556">
        <v>1</v>
      </c>
      <c r="L1556">
        <v>1</v>
      </c>
      <c r="M1556">
        <v>1</v>
      </c>
      <c r="N1556">
        <v>1</v>
      </c>
      <c r="O1556">
        <v>1</v>
      </c>
      <c r="P1556">
        <v>1</v>
      </c>
      <c r="Q1556">
        <v>1</v>
      </c>
      <c r="R1556">
        <v>1</v>
      </c>
      <c r="S1556">
        <v>1</v>
      </c>
      <c r="T1556">
        <v>1</v>
      </c>
      <c r="U1556">
        <v>1</v>
      </c>
      <c r="V1556">
        <v>1</v>
      </c>
      <c r="W1556">
        <v>1</v>
      </c>
      <c r="X1556">
        <v>1</v>
      </c>
      <c r="Y1556">
        <v>1</v>
      </c>
      <c r="Z1556">
        <v>1</v>
      </c>
      <c r="AA1556">
        <v>1</v>
      </c>
      <c r="AB1556">
        <v>1</v>
      </c>
      <c r="AC1556">
        <v>1</v>
      </c>
      <c r="AD1556">
        <v>1</v>
      </c>
      <c r="AE1556">
        <v>1</v>
      </c>
      <c r="AF1556">
        <v>1</v>
      </c>
      <c r="AG1556">
        <v>1</v>
      </c>
      <c r="AH1556">
        <v>1</v>
      </c>
      <c r="AI1556">
        <v>1</v>
      </c>
      <c r="AJ1556">
        <v>1</v>
      </c>
      <c r="AK1556">
        <v>1</v>
      </c>
      <c r="AL1556">
        <v>0</v>
      </c>
      <c r="AM1556" s="49" t="s">
        <v>407</v>
      </c>
      <c r="AN1556" s="49" t="s">
        <v>14</v>
      </c>
      <c r="AO1556" s="49" t="s">
        <v>485</v>
      </c>
      <c r="AP1556" s="49" t="s">
        <v>505</v>
      </c>
      <c r="AQ1556" s="49" t="s">
        <v>13</v>
      </c>
      <c r="AR1556" s="49" t="s">
        <v>495</v>
      </c>
      <c r="AS1556" s="49" t="s">
        <v>496</v>
      </c>
      <c r="AT1556" s="49" t="s">
        <v>497</v>
      </c>
    </row>
    <row r="1557" spans="1:46" x14ac:dyDescent="0.25">
      <c r="A1557">
        <v>9</v>
      </c>
      <c r="B1557" t="s">
        <v>169</v>
      </c>
      <c r="C1557" t="s">
        <v>169</v>
      </c>
      <c r="D1557" t="s">
        <v>170</v>
      </c>
      <c r="E1557" t="s">
        <v>624</v>
      </c>
      <c r="F1557" t="s">
        <v>625</v>
      </c>
      <c r="G1557">
        <v>1</v>
      </c>
      <c r="H1557">
        <v>1</v>
      </c>
      <c r="I1557">
        <v>1</v>
      </c>
      <c r="J1557">
        <v>1</v>
      </c>
      <c r="K1557">
        <v>1</v>
      </c>
      <c r="L1557">
        <v>1</v>
      </c>
      <c r="M1557">
        <v>1</v>
      </c>
      <c r="N1557">
        <v>1</v>
      </c>
      <c r="O1557">
        <v>1</v>
      </c>
      <c r="P1557">
        <v>1</v>
      </c>
      <c r="Q1557">
        <v>1</v>
      </c>
      <c r="R1557">
        <v>1</v>
      </c>
      <c r="S1557">
        <v>1</v>
      </c>
      <c r="T1557">
        <v>1</v>
      </c>
      <c r="U1557">
        <v>1</v>
      </c>
      <c r="V1557">
        <v>1</v>
      </c>
      <c r="W1557">
        <v>1</v>
      </c>
      <c r="X1557">
        <v>1</v>
      </c>
      <c r="Y1557">
        <v>1</v>
      </c>
      <c r="Z1557">
        <v>1</v>
      </c>
      <c r="AA1557">
        <v>1</v>
      </c>
      <c r="AB1557">
        <v>1</v>
      </c>
      <c r="AC1557">
        <v>1</v>
      </c>
      <c r="AD1557">
        <v>1</v>
      </c>
      <c r="AE1557">
        <v>1</v>
      </c>
      <c r="AF1557">
        <v>1</v>
      </c>
      <c r="AG1557">
        <v>1</v>
      </c>
      <c r="AH1557">
        <v>1</v>
      </c>
      <c r="AI1557">
        <v>1</v>
      </c>
      <c r="AJ1557">
        <v>1</v>
      </c>
      <c r="AK1557">
        <v>1</v>
      </c>
      <c r="AL1557">
        <v>1</v>
      </c>
      <c r="AM1557" s="49" t="s">
        <v>170</v>
      </c>
      <c r="AN1557" s="49" t="s">
        <v>14</v>
      </c>
      <c r="AO1557" s="49" t="s">
        <v>500</v>
      </c>
      <c r="AP1557" s="49" t="s">
        <v>505</v>
      </c>
      <c r="AQ1557" s="49" t="s">
        <v>13</v>
      </c>
      <c r="AR1557" s="49" t="s">
        <v>487</v>
      </c>
      <c r="AS1557" s="49" t="s">
        <v>488</v>
      </c>
      <c r="AT1557" s="49" t="s">
        <v>489</v>
      </c>
    </row>
    <row r="1558" spans="1:46" x14ac:dyDescent="0.25">
      <c r="A1558">
        <v>9</v>
      </c>
      <c r="B1558" t="s">
        <v>379</v>
      </c>
      <c r="C1558" t="s">
        <v>379</v>
      </c>
      <c r="D1558" t="s">
        <v>608</v>
      </c>
      <c r="E1558" t="s">
        <v>624</v>
      </c>
      <c r="F1558" t="s">
        <v>625</v>
      </c>
      <c r="G1558">
        <v>1</v>
      </c>
      <c r="H1558">
        <v>1</v>
      </c>
      <c r="I1558">
        <v>1</v>
      </c>
      <c r="J1558">
        <v>1</v>
      </c>
      <c r="K1558">
        <v>1</v>
      </c>
      <c r="L1558">
        <v>1</v>
      </c>
      <c r="M1558">
        <v>1</v>
      </c>
      <c r="N1558">
        <v>1</v>
      </c>
      <c r="O1558">
        <v>1</v>
      </c>
      <c r="P1558">
        <v>1</v>
      </c>
      <c r="Q1558">
        <v>1</v>
      </c>
      <c r="R1558">
        <v>1</v>
      </c>
      <c r="S1558">
        <v>1</v>
      </c>
      <c r="T1558">
        <v>1</v>
      </c>
      <c r="U1558">
        <v>1</v>
      </c>
      <c r="V1558">
        <v>1</v>
      </c>
      <c r="W1558">
        <v>1</v>
      </c>
      <c r="X1558">
        <v>1</v>
      </c>
      <c r="Y1558">
        <v>1</v>
      </c>
      <c r="Z1558">
        <v>1</v>
      </c>
      <c r="AA1558">
        <v>1</v>
      </c>
      <c r="AB1558">
        <v>1</v>
      </c>
      <c r="AC1558">
        <v>1</v>
      </c>
      <c r="AD1558">
        <v>1</v>
      </c>
      <c r="AE1558">
        <v>1</v>
      </c>
      <c r="AF1558">
        <v>1</v>
      </c>
      <c r="AG1558">
        <v>1</v>
      </c>
      <c r="AH1558">
        <v>1</v>
      </c>
      <c r="AI1558">
        <v>1</v>
      </c>
      <c r="AJ1558">
        <v>1</v>
      </c>
      <c r="AK1558">
        <v>1</v>
      </c>
      <c r="AL1558">
        <v>0</v>
      </c>
      <c r="AM1558" s="49" t="s">
        <v>380</v>
      </c>
      <c r="AN1558" s="49" t="s">
        <v>6</v>
      </c>
      <c r="AO1558" s="49" t="s">
        <v>9</v>
      </c>
      <c r="AP1558" s="49" t="s">
        <v>494</v>
      </c>
      <c r="AQ1558" s="49" t="s">
        <v>9</v>
      </c>
      <c r="AR1558" s="49" t="s">
        <v>487</v>
      </c>
      <c r="AS1558" s="49" t="s">
        <v>488</v>
      </c>
      <c r="AT1558" s="49" t="s">
        <v>489</v>
      </c>
    </row>
    <row r="1559" spans="1:46" x14ac:dyDescent="0.25">
      <c r="A1559">
        <v>9</v>
      </c>
      <c r="B1559" t="s">
        <v>387</v>
      </c>
      <c r="C1559" t="s">
        <v>387</v>
      </c>
      <c r="D1559" t="s">
        <v>388</v>
      </c>
      <c r="E1559" t="s">
        <v>624</v>
      </c>
      <c r="F1559" t="s">
        <v>625</v>
      </c>
      <c r="G1559">
        <v>1</v>
      </c>
      <c r="H1559">
        <v>1</v>
      </c>
      <c r="I1559">
        <v>1</v>
      </c>
      <c r="J1559">
        <v>1</v>
      </c>
      <c r="K1559">
        <v>1</v>
      </c>
      <c r="L1559">
        <v>1</v>
      </c>
      <c r="M1559">
        <v>1</v>
      </c>
      <c r="N1559">
        <v>1</v>
      </c>
      <c r="O1559">
        <v>1</v>
      </c>
      <c r="P1559">
        <v>1</v>
      </c>
      <c r="Q1559">
        <v>1</v>
      </c>
      <c r="R1559">
        <v>1</v>
      </c>
      <c r="S1559">
        <v>1</v>
      </c>
      <c r="T1559">
        <v>1</v>
      </c>
      <c r="U1559">
        <v>1</v>
      </c>
      <c r="V1559">
        <v>1</v>
      </c>
      <c r="W1559">
        <v>1</v>
      </c>
      <c r="X1559">
        <v>1</v>
      </c>
      <c r="Y1559">
        <v>1</v>
      </c>
      <c r="Z1559">
        <v>1</v>
      </c>
      <c r="AA1559">
        <v>1</v>
      </c>
      <c r="AB1559">
        <v>1</v>
      </c>
      <c r="AC1559">
        <v>1</v>
      </c>
      <c r="AD1559">
        <v>1</v>
      </c>
      <c r="AE1559">
        <v>1</v>
      </c>
      <c r="AF1559">
        <v>1</v>
      </c>
      <c r="AG1559">
        <v>1</v>
      </c>
      <c r="AH1559">
        <v>1</v>
      </c>
      <c r="AI1559">
        <v>1</v>
      </c>
      <c r="AJ1559">
        <v>1</v>
      </c>
      <c r="AK1559">
        <v>1</v>
      </c>
      <c r="AL1559">
        <v>1</v>
      </c>
      <c r="AM1559" s="49" t="s">
        <v>388</v>
      </c>
      <c r="AN1559" s="49" t="s">
        <v>14</v>
      </c>
      <c r="AO1559" s="49" t="s">
        <v>507</v>
      </c>
      <c r="AP1559" s="49" t="s">
        <v>505</v>
      </c>
      <c r="AQ1559" s="49" t="s">
        <v>13</v>
      </c>
      <c r="AR1559" s="49" t="s">
        <v>487</v>
      </c>
      <c r="AS1559" s="49" t="s">
        <v>488</v>
      </c>
      <c r="AT1559" s="49" t="s">
        <v>489</v>
      </c>
    </row>
    <row r="1560" spans="1:46" x14ac:dyDescent="0.25">
      <c r="A1560">
        <v>9</v>
      </c>
      <c r="B1560" t="s">
        <v>385</v>
      </c>
      <c r="C1560" t="s">
        <v>385</v>
      </c>
      <c r="D1560" t="s">
        <v>386</v>
      </c>
      <c r="E1560" t="s">
        <v>624</v>
      </c>
      <c r="F1560" t="s">
        <v>625</v>
      </c>
      <c r="G1560">
        <v>1</v>
      </c>
      <c r="H1560">
        <v>1</v>
      </c>
      <c r="I1560">
        <v>1</v>
      </c>
      <c r="J1560">
        <v>1</v>
      </c>
      <c r="K1560">
        <v>1</v>
      </c>
      <c r="L1560">
        <v>1</v>
      </c>
      <c r="M1560">
        <v>1</v>
      </c>
      <c r="N1560">
        <v>1</v>
      </c>
      <c r="O1560">
        <v>1</v>
      </c>
      <c r="P1560">
        <v>1</v>
      </c>
      <c r="Q1560">
        <v>1</v>
      </c>
      <c r="R1560">
        <v>1</v>
      </c>
      <c r="S1560">
        <v>1</v>
      </c>
      <c r="T1560">
        <v>1</v>
      </c>
      <c r="U1560">
        <v>1</v>
      </c>
      <c r="V1560">
        <v>1</v>
      </c>
      <c r="W1560">
        <v>1</v>
      </c>
      <c r="X1560">
        <v>1</v>
      </c>
      <c r="Y1560">
        <v>1</v>
      </c>
      <c r="Z1560">
        <v>1</v>
      </c>
      <c r="AA1560">
        <v>1</v>
      </c>
      <c r="AB1560">
        <v>1</v>
      </c>
      <c r="AC1560">
        <v>1</v>
      </c>
      <c r="AD1560">
        <v>1</v>
      </c>
      <c r="AE1560">
        <v>1</v>
      </c>
      <c r="AF1560">
        <v>1</v>
      </c>
      <c r="AG1560">
        <v>1</v>
      </c>
      <c r="AH1560">
        <v>1</v>
      </c>
      <c r="AI1560">
        <v>1</v>
      </c>
      <c r="AJ1560">
        <v>1</v>
      </c>
      <c r="AK1560">
        <v>1</v>
      </c>
      <c r="AL1560">
        <v>0</v>
      </c>
      <c r="AM1560" s="49" t="s">
        <v>386</v>
      </c>
      <c r="AN1560" s="49" t="s">
        <v>14</v>
      </c>
      <c r="AO1560" s="49" t="s">
        <v>506</v>
      </c>
      <c r="AP1560" s="49" t="s">
        <v>505</v>
      </c>
      <c r="AQ1560" s="49" t="s">
        <v>10</v>
      </c>
      <c r="AR1560" s="49" t="s">
        <v>487</v>
      </c>
      <c r="AS1560" s="49" t="s">
        <v>488</v>
      </c>
      <c r="AT1560" s="49" t="s">
        <v>489</v>
      </c>
    </row>
    <row r="1561" spans="1:46" x14ac:dyDescent="0.25">
      <c r="A1561">
        <v>9</v>
      </c>
      <c r="B1561" t="s">
        <v>389</v>
      </c>
      <c r="C1561" t="s">
        <v>389</v>
      </c>
      <c r="D1561" t="s">
        <v>432</v>
      </c>
      <c r="E1561" t="s">
        <v>624</v>
      </c>
      <c r="F1561" t="s">
        <v>625</v>
      </c>
      <c r="G1561">
        <v>1</v>
      </c>
      <c r="H1561">
        <v>1</v>
      </c>
      <c r="I1561">
        <v>1</v>
      </c>
      <c r="J1561">
        <v>1</v>
      </c>
      <c r="K1561">
        <v>1</v>
      </c>
      <c r="L1561">
        <v>1</v>
      </c>
      <c r="M1561">
        <v>1</v>
      </c>
      <c r="N1561">
        <v>1</v>
      </c>
      <c r="O1561">
        <v>1</v>
      </c>
      <c r="P1561">
        <v>1</v>
      </c>
      <c r="Q1561">
        <v>1</v>
      </c>
      <c r="R1561">
        <v>1</v>
      </c>
      <c r="S1561">
        <v>1</v>
      </c>
      <c r="T1561">
        <v>1</v>
      </c>
      <c r="U1561">
        <v>1</v>
      </c>
      <c r="V1561">
        <v>1</v>
      </c>
      <c r="W1561">
        <v>1</v>
      </c>
      <c r="X1561">
        <v>1</v>
      </c>
      <c r="Y1561">
        <v>1</v>
      </c>
      <c r="Z1561">
        <v>1</v>
      </c>
      <c r="AA1561">
        <v>1</v>
      </c>
      <c r="AB1561">
        <v>1</v>
      </c>
      <c r="AC1561">
        <v>1</v>
      </c>
      <c r="AD1561">
        <v>1</v>
      </c>
      <c r="AE1561">
        <v>1</v>
      </c>
      <c r="AF1561">
        <v>1</v>
      </c>
      <c r="AG1561">
        <v>1</v>
      </c>
      <c r="AH1561">
        <v>1</v>
      </c>
      <c r="AI1561">
        <v>1</v>
      </c>
      <c r="AJ1561">
        <v>1</v>
      </c>
      <c r="AK1561">
        <v>1</v>
      </c>
      <c r="AL1561">
        <v>0</v>
      </c>
      <c r="AM1561" s="49" t="s">
        <v>432</v>
      </c>
      <c r="AN1561" s="49" t="s">
        <v>14</v>
      </c>
      <c r="AO1561" s="49" t="s">
        <v>485</v>
      </c>
      <c r="AP1561" s="49" t="s">
        <v>494</v>
      </c>
      <c r="AQ1561" s="49" t="s">
        <v>11</v>
      </c>
      <c r="AR1561" s="49" t="s">
        <v>487</v>
      </c>
      <c r="AS1561" s="49" t="s">
        <v>496</v>
      </c>
      <c r="AT1561" s="49" t="s">
        <v>497</v>
      </c>
    </row>
    <row r="1562" spans="1:46" x14ac:dyDescent="0.25">
      <c r="A1562">
        <v>9</v>
      </c>
      <c r="B1562" t="s">
        <v>392</v>
      </c>
      <c r="C1562" t="s">
        <v>392</v>
      </c>
      <c r="D1562" t="s">
        <v>433</v>
      </c>
      <c r="E1562" t="s">
        <v>624</v>
      </c>
      <c r="F1562" t="s">
        <v>625</v>
      </c>
      <c r="G1562">
        <v>1</v>
      </c>
      <c r="H1562">
        <v>1</v>
      </c>
      <c r="I1562">
        <v>1</v>
      </c>
      <c r="J1562">
        <v>1</v>
      </c>
      <c r="K1562">
        <v>1</v>
      </c>
      <c r="L1562">
        <v>1</v>
      </c>
      <c r="M1562">
        <v>1</v>
      </c>
      <c r="N1562">
        <v>1</v>
      </c>
      <c r="O1562">
        <v>1</v>
      </c>
      <c r="P1562">
        <v>1</v>
      </c>
      <c r="Q1562">
        <v>1</v>
      </c>
      <c r="R1562">
        <v>1</v>
      </c>
      <c r="S1562">
        <v>1</v>
      </c>
      <c r="T1562">
        <v>1</v>
      </c>
      <c r="U1562">
        <v>1</v>
      </c>
      <c r="V1562">
        <v>1</v>
      </c>
      <c r="W1562">
        <v>1</v>
      </c>
      <c r="X1562">
        <v>1</v>
      </c>
      <c r="Y1562">
        <v>1</v>
      </c>
      <c r="Z1562">
        <v>1</v>
      </c>
      <c r="AA1562">
        <v>1</v>
      </c>
      <c r="AB1562">
        <v>1</v>
      </c>
      <c r="AC1562">
        <v>1</v>
      </c>
      <c r="AD1562">
        <v>1</v>
      </c>
      <c r="AE1562">
        <v>1</v>
      </c>
      <c r="AF1562">
        <v>1</v>
      </c>
      <c r="AG1562">
        <v>1</v>
      </c>
      <c r="AH1562">
        <v>1</v>
      </c>
      <c r="AI1562">
        <v>1</v>
      </c>
      <c r="AJ1562">
        <v>1</v>
      </c>
      <c r="AK1562">
        <v>1</v>
      </c>
      <c r="AL1562">
        <v>0</v>
      </c>
      <c r="AM1562" s="49" t="s">
        <v>433</v>
      </c>
      <c r="AN1562" s="49" t="s">
        <v>14</v>
      </c>
      <c r="AO1562" s="49" t="s">
        <v>506</v>
      </c>
      <c r="AP1562" s="49" t="s">
        <v>493</v>
      </c>
      <c r="AQ1562" s="49" t="s">
        <v>10</v>
      </c>
      <c r="AR1562" s="49" t="s">
        <v>495</v>
      </c>
      <c r="AS1562" s="49" t="s">
        <v>496</v>
      </c>
      <c r="AT1562" s="49" t="s">
        <v>497</v>
      </c>
    </row>
    <row r="1563" spans="1:46" x14ac:dyDescent="0.25">
      <c r="A1563">
        <v>9</v>
      </c>
      <c r="B1563" t="s">
        <v>393</v>
      </c>
      <c r="C1563" t="s">
        <v>393</v>
      </c>
      <c r="D1563" t="s">
        <v>394</v>
      </c>
      <c r="E1563" t="s">
        <v>624</v>
      </c>
      <c r="F1563" t="s">
        <v>625</v>
      </c>
      <c r="G1563">
        <v>1</v>
      </c>
      <c r="H1563">
        <v>1</v>
      </c>
      <c r="I1563">
        <v>1</v>
      </c>
      <c r="J1563">
        <v>1</v>
      </c>
      <c r="K1563">
        <v>1</v>
      </c>
      <c r="L1563">
        <v>1</v>
      </c>
      <c r="M1563">
        <v>1</v>
      </c>
      <c r="N1563">
        <v>1</v>
      </c>
      <c r="O1563">
        <v>1</v>
      </c>
      <c r="P1563">
        <v>1</v>
      </c>
      <c r="Q1563">
        <v>1</v>
      </c>
      <c r="R1563">
        <v>1</v>
      </c>
      <c r="S1563">
        <v>1</v>
      </c>
      <c r="T1563">
        <v>1</v>
      </c>
      <c r="U1563">
        <v>1</v>
      </c>
      <c r="V1563">
        <v>1</v>
      </c>
      <c r="W1563">
        <v>1</v>
      </c>
      <c r="X1563">
        <v>1</v>
      </c>
      <c r="Y1563">
        <v>1</v>
      </c>
      <c r="Z1563">
        <v>1</v>
      </c>
      <c r="AA1563">
        <v>1</v>
      </c>
      <c r="AB1563">
        <v>1</v>
      </c>
      <c r="AC1563">
        <v>1</v>
      </c>
      <c r="AD1563">
        <v>1</v>
      </c>
      <c r="AE1563">
        <v>1</v>
      </c>
      <c r="AF1563">
        <v>1</v>
      </c>
      <c r="AG1563">
        <v>1</v>
      </c>
      <c r="AH1563">
        <v>1</v>
      </c>
      <c r="AI1563">
        <v>1</v>
      </c>
      <c r="AJ1563">
        <v>1</v>
      </c>
      <c r="AK1563">
        <v>1</v>
      </c>
      <c r="AL1563">
        <v>0</v>
      </c>
      <c r="AM1563" s="49" t="s">
        <v>394</v>
      </c>
      <c r="AN1563" s="49" t="s">
        <v>14</v>
      </c>
      <c r="AO1563" s="49" t="s">
        <v>485</v>
      </c>
      <c r="AP1563" s="49" t="s">
        <v>494</v>
      </c>
      <c r="AQ1563" s="49" t="s">
        <v>11</v>
      </c>
      <c r="AR1563" s="49" t="s">
        <v>487</v>
      </c>
      <c r="AS1563" s="49" t="s">
        <v>488</v>
      </c>
      <c r="AT1563" s="49" t="s">
        <v>489</v>
      </c>
    </row>
    <row r="1564" spans="1:46" x14ac:dyDescent="0.25">
      <c r="A1564">
        <v>9</v>
      </c>
      <c r="B1564" t="s">
        <v>493</v>
      </c>
      <c r="C1564" t="s">
        <v>609</v>
      </c>
      <c r="D1564" t="s">
        <v>56</v>
      </c>
      <c r="E1564" t="s">
        <v>624</v>
      </c>
      <c r="F1564" t="s">
        <v>625</v>
      </c>
      <c r="G1564">
        <v>1</v>
      </c>
      <c r="H1564">
        <v>1</v>
      </c>
      <c r="I1564">
        <v>1</v>
      </c>
      <c r="J1564">
        <v>1</v>
      </c>
      <c r="K1564">
        <v>1</v>
      </c>
      <c r="L1564">
        <v>1</v>
      </c>
      <c r="M1564">
        <v>1</v>
      </c>
      <c r="N1564">
        <v>1</v>
      </c>
      <c r="O1564">
        <v>1</v>
      </c>
      <c r="P1564">
        <v>1</v>
      </c>
      <c r="Q1564">
        <v>1</v>
      </c>
      <c r="R1564">
        <v>1</v>
      </c>
      <c r="S1564">
        <v>1</v>
      </c>
      <c r="T1564">
        <v>1</v>
      </c>
      <c r="U1564">
        <v>1</v>
      </c>
      <c r="V1564">
        <v>1</v>
      </c>
      <c r="W1564">
        <v>1</v>
      </c>
      <c r="X1564">
        <v>1</v>
      </c>
      <c r="Y1564">
        <v>1</v>
      </c>
      <c r="Z1564">
        <v>1</v>
      </c>
      <c r="AA1564">
        <v>1</v>
      </c>
      <c r="AB1564">
        <v>1</v>
      </c>
      <c r="AC1564">
        <v>1</v>
      </c>
      <c r="AD1564">
        <v>1</v>
      </c>
      <c r="AE1564">
        <v>1</v>
      </c>
      <c r="AF1564">
        <v>1</v>
      </c>
      <c r="AG1564">
        <v>1</v>
      </c>
      <c r="AH1564">
        <v>1</v>
      </c>
      <c r="AI1564">
        <v>1</v>
      </c>
      <c r="AJ1564">
        <v>1</v>
      </c>
      <c r="AK1564">
        <v>1</v>
      </c>
      <c r="AL1564">
        <v>0</v>
      </c>
      <c r="AM1564" s="49" t="e">
        <v>#N/A</v>
      </c>
      <c r="AN1564" s="49" t="e">
        <v>#N/A</v>
      </c>
      <c r="AO1564" s="49" t="e">
        <v>#N/A</v>
      </c>
      <c r="AP1564" s="49" t="e">
        <v>#N/A</v>
      </c>
      <c r="AQ1564" s="49" t="e">
        <v>#N/A</v>
      </c>
      <c r="AR1564" s="49" t="e">
        <v>#N/A</v>
      </c>
      <c r="AS1564" s="49" t="e">
        <v>#N/A</v>
      </c>
      <c r="AT1564" s="49" t="e">
        <v>#N/A</v>
      </c>
    </row>
    <row r="1565" spans="1:46" x14ac:dyDescent="0.25">
      <c r="A1565">
        <v>9</v>
      </c>
      <c r="B1565" t="s">
        <v>399</v>
      </c>
      <c r="C1565" t="s">
        <v>399</v>
      </c>
      <c r="D1565" t="s">
        <v>434</v>
      </c>
      <c r="E1565" t="s">
        <v>624</v>
      </c>
      <c r="F1565" t="s">
        <v>625</v>
      </c>
      <c r="G1565">
        <v>1</v>
      </c>
      <c r="H1565">
        <v>1</v>
      </c>
      <c r="I1565">
        <v>1</v>
      </c>
      <c r="J1565">
        <v>1</v>
      </c>
      <c r="K1565">
        <v>1</v>
      </c>
      <c r="L1565">
        <v>1</v>
      </c>
      <c r="M1565">
        <v>1</v>
      </c>
      <c r="N1565">
        <v>1</v>
      </c>
      <c r="O1565">
        <v>1</v>
      </c>
      <c r="P1565">
        <v>1</v>
      </c>
      <c r="Q1565">
        <v>1</v>
      </c>
      <c r="R1565">
        <v>1</v>
      </c>
      <c r="S1565">
        <v>1</v>
      </c>
      <c r="T1565">
        <v>1</v>
      </c>
      <c r="U1565">
        <v>1</v>
      </c>
      <c r="V1565">
        <v>1</v>
      </c>
      <c r="W1565">
        <v>1</v>
      </c>
      <c r="X1565">
        <v>1</v>
      </c>
      <c r="Y1565">
        <v>1</v>
      </c>
      <c r="Z1565">
        <v>1</v>
      </c>
      <c r="AA1565">
        <v>1</v>
      </c>
      <c r="AB1565">
        <v>1</v>
      </c>
      <c r="AC1565">
        <v>1</v>
      </c>
      <c r="AD1565">
        <v>1</v>
      </c>
      <c r="AE1565">
        <v>1</v>
      </c>
      <c r="AF1565">
        <v>1</v>
      </c>
      <c r="AG1565">
        <v>1</v>
      </c>
      <c r="AH1565">
        <v>1</v>
      </c>
      <c r="AI1565">
        <v>1</v>
      </c>
      <c r="AJ1565">
        <v>1</v>
      </c>
      <c r="AK1565">
        <v>1</v>
      </c>
      <c r="AL1565">
        <v>0</v>
      </c>
      <c r="AM1565" s="49" t="s">
        <v>434</v>
      </c>
      <c r="AN1565" s="49" t="s">
        <v>14</v>
      </c>
      <c r="AO1565" s="49" t="s">
        <v>485</v>
      </c>
      <c r="AP1565" s="49" t="s">
        <v>486</v>
      </c>
      <c r="AQ1565" s="49" t="s">
        <v>11</v>
      </c>
      <c r="AR1565" s="49" t="s">
        <v>487</v>
      </c>
      <c r="AS1565" s="49" t="s">
        <v>496</v>
      </c>
      <c r="AT1565" s="49" t="s">
        <v>497</v>
      </c>
    </row>
    <row r="1566" spans="1:46" x14ac:dyDescent="0.25">
      <c r="A1566">
        <v>9</v>
      </c>
      <c r="B1566" t="s">
        <v>402</v>
      </c>
      <c r="C1566" t="s">
        <v>402</v>
      </c>
      <c r="D1566" t="s">
        <v>403</v>
      </c>
      <c r="E1566" t="s">
        <v>624</v>
      </c>
      <c r="F1566" t="s">
        <v>625</v>
      </c>
      <c r="G1566">
        <v>1</v>
      </c>
      <c r="H1566">
        <v>1</v>
      </c>
      <c r="I1566">
        <v>1</v>
      </c>
      <c r="J1566">
        <v>1</v>
      </c>
      <c r="K1566">
        <v>1</v>
      </c>
      <c r="L1566">
        <v>1</v>
      </c>
      <c r="M1566">
        <v>1</v>
      </c>
      <c r="N1566">
        <v>1</v>
      </c>
      <c r="O1566">
        <v>1</v>
      </c>
      <c r="P1566">
        <v>1</v>
      </c>
      <c r="Q1566">
        <v>1</v>
      </c>
      <c r="R1566">
        <v>1</v>
      </c>
      <c r="S1566">
        <v>1</v>
      </c>
      <c r="T1566">
        <v>1</v>
      </c>
      <c r="U1566">
        <v>1</v>
      </c>
      <c r="V1566">
        <v>1</v>
      </c>
      <c r="W1566">
        <v>1</v>
      </c>
      <c r="X1566">
        <v>1</v>
      </c>
      <c r="Y1566">
        <v>1</v>
      </c>
      <c r="Z1566">
        <v>1</v>
      </c>
      <c r="AA1566">
        <v>1</v>
      </c>
      <c r="AB1566">
        <v>1</v>
      </c>
      <c r="AC1566">
        <v>1</v>
      </c>
      <c r="AD1566">
        <v>1</v>
      </c>
      <c r="AE1566">
        <v>1</v>
      </c>
      <c r="AF1566">
        <v>1</v>
      </c>
      <c r="AG1566">
        <v>1</v>
      </c>
      <c r="AH1566">
        <v>1</v>
      </c>
      <c r="AI1566">
        <v>1</v>
      </c>
      <c r="AJ1566">
        <v>1</v>
      </c>
      <c r="AK1566">
        <v>1</v>
      </c>
      <c r="AL1566">
        <v>0</v>
      </c>
      <c r="AM1566" s="49" t="s">
        <v>403</v>
      </c>
      <c r="AN1566" s="49" t="s">
        <v>4</v>
      </c>
      <c r="AO1566" s="49" t="s">
        <v>9</v>
      </c>
      <c r="AP1566" s="49" t="s">
        <v>494</v>
      </c>
      <c r="AQ1566" s="49" t="s">
        <v>9</v>
      </c>
      <c r="AR1566" s="49" t="s">
        <v>495</v>
      </c>
      <c r="AS1566" s="49" t="s">
        <v>488</v>
      </c>
      <c r="AT1566" s="49" t="s">
        <v>489</v>
      </c>
    </row>
    <row r="1567" spans="1:46" x14ac:dyDescent="0.25">
      <c r="A1567">
        <v>9</v>
      </c>
      <c r="B1567" t="s">
        <v>404</v>
      </c>
      <c r="C1567" t="s">
        <v>404</v>
      </c>
      <c r="D1567" t="s">
        <v>405</v>
      </c>
      <c r="E1567" t="s">
        <v>624</v>
      </c>
      <c r="F1567" t="s">
        <v>625</v>
      </c>
      <c r="G1567">
        <v>1</v>
      </c>
      <c r="H1567">
        <v>1</v>
      </c>
      <c r="I1567">
        <v>1</v>
      </c>
      <c r="J1567">
        <v>1</v>
      </c>
      <c r="K1567">
        <v>1</v>
      </c>
      <c r="L1567">
        <v>1</v>
      </c>
      <c r="M1567">
        <v>1</v>
      </c>
      <c r="N1567">
        <v>1</v>
      </c>
      <c r="O1567">
        <v>1</v>
      </c>
      <c r="P1567">
        <v>1</v>
      </c>
      <c r="Q1567">
        <v>1</v>
      </c>
      <c r="R1567">
        <v>1</v>
      </c>
      <c r="S1567">
        <v>1</v>
      </c>
      <c r="T1567">
        <v>1</v>
      </c>
      <c r="U1567">
        <v>1</v>
      </c>
      <c r="V1567">
        <v>1</v>
      </c>
      <c r="W1567">
        <v>1</v>
      </c>
      <c r="X1567">
        <v>1</v>
      </c>
      <c r="Y1567">
        <v>1</v>
      </c>
      <c r="Z1567">
        <v>1</v>
      </c>
      <c r="AA1567">
        <v>1</v>
      </c>
      <c r="AB1567">
        <v>1</v>
      </c>
      <c r="AC1567">
        <v>1</v>
      </c>
      <c r="AD1567">
        <v>1</v>
      </c>
      <c r="AE1567">
        <v>1</v>
      </c>
      <c r="AF1567">
        <v>1</v>
      </c>
      <c r="AG1567">
        <v>1</v>
      </c>
      <c r="AH1567">
        <v>1</v>
      </c>
      <c r="AI1567">
        <v>1</v>
      </c>
      <c r="AJ1567">
        <v>1</v>
      </c>
      <c r="AK1567">
        <v>1</v>
      </c>
      <c r="AL1567">
        <v>0</v>
      </c>
      <c r="AM1567" s="49" t="s">
        <v>405</v>
      </c>
      <c r="AN1567" s="49" t="s">
        <v>4</v>
      </c>
      <c r="AO1567" s="49" t="s">
        <v>9</v>
      </c>
      <c r="AP1567" s="49" t="s">
        <v>494</v>
      </c>
      <c r="AQ1567" s="49" t="s">
        <v>9</v>
      </c>
      <c r="AR1567" s="49" t="s">
        <v>487</v>
      </c>
      <c r="AS1567" s="49" t="s">
        <v>488</v>
      </c>
      <c r="AT1567" s="49" t="s">
        <v>489</v>
      </c>
    </row>
    <row r="1568" spans="1:46" x14ac:dyDescent="0.25">
      <c r="A1568">
        <v>10</v>
      </c>
      <c r="B1568" t="s">
        <v>537</v>
      </c>
      <c r="C1568" t="s">
        <v>537</v>
      </c>
      <c r="D1568" t="s">
        <v>538</v>
      </c>
      <c r="E1568" t="s">
        <v>626</v>
      </c>
      <c r="F1568" t="s">
        <v>627</v>
      </c>
      <c r="G1568">
        <v>1</v>
      </c>
      <c r="H1568">
        <v>1</v>
      </c>
      <c r="I1568">
        <v>1</v>
      </c>
      <c r="J1568">
        <v>1</v>
      </c>
      <c r="K1568">
        <v>1</v>
      </c>
      <c r="L1568">
        <v>1</v>
      </c>
      <c r="M1568">
        <v>1</v>
      </c>
      <c r="N1568">
        <v>1</v>
      </c>
      <c r="O1568">
        <v>1</v>
      </c>
      <c r="P1568">
        <v>1</v>
      </c>
      <c r="Q1568">
        <v>1</v>
      </c>
      <c r="R1568">
        <v>1</v>
      </c>
      <c r="S1568">
        <v>1</v>
      </c>
      <c r="T1568">
        <v>1</v>
      </c>
      <c r="U1568">
        <v>1</v>
      </c>
      <c r="V1568">
        <v>1</v>
      </c>
      <c r="W1568">
        <v>1</v>
      </c>
      <c r="X1568">
        <v>1</v>
      </c>
      <c r="Y1568">
        <v>1</v>
      </c>
      <c r="Z1568">
        <v>1</v>
      </c>
      <c r="AA1568">
        <v>1</v>
      </c>
      <c r="AB1568">
        <v>1</v>
      </c>
      <c r="AC1568">
        <v>1</v>
      </c>
      <c r="AD1568">
        <v>1</v>
      </c>
      <c r="AE1568">
        <v>1</v>
      </c>
      <c r="AF1568">
        <v>1</v>
      </c>
      <c r="AG1568">
        <v>1</v>
      </c>
      <c r="AH1568">
        <v>1</v>
      </c>
      <c r="AI1568">
        <v>1</v>
      </c>
      <c r="AJ1568">
        <v>1</v>
      </c>
      <c r="AK1568">
        <v>1</v>
      </c>
      <c r="AL1568">
        <v>0</v>
      </c>
      <c r="AM1568" s="49" t="e">
        <v>#N/A</v>
      </c>
      <c r="AN1568" s="49" t="e">
        <v>#N/A</v>
      </c>
      <c r="AO1568" s="49" t="e">
        <v>#N/A</v>
      </c>
      <c r="AP1568" s="49" t="e">
        <v>#N/A</v>
      </c>
      <c r="AQ1568" s="49" t="e">
        <v>#N/A</v>
      </c>
      <c r="AR1568" s="49" t="e">
        <v>#N/A</v>
      </c>
      <c r="AS1568" s="49" t="e">
        <v>#N/A</v>
      </c>
      <c r="AT1568" s="49" t="e">
        <v>#N/A</v>
      </c>
    </row>
    <row r="1569" spans="1:46" x14ac:dyDescent="0.25">
      <c r="A1569">
        <v>10</v>
      </c>
      <c r="B1569" t="s">
        <v>493</v>
      </c>
      <c r="C1569" t="s">
        <v>541</v>
      </c>
      <c r="D1569" t="s">
        <v>9</v>
      </c>
      <c r="E1569" t="s">
        <v>626</v>
      </c>
      <c r="F1569" t="s">
        <v>627</v>
      </c>
      <c r="G1569">
        <v>1</v>
      </c>
      <c r="H1569">
        <v>1</v>
      </c>
      <c r="I1569">
        <v>1</v>
      </c>
      <c r="J1569">
        <v>1</v>
      </c>
      <c r="K1569">
        <v>1</v>
      </c>
      <c r="L1569">
        <v>1</v>
      </c>
      <c r="M1569">
        <v>1</v>
      </c>
      <c r="N1569">
        <v>1</v>
      </c>
      <c r="O1569">
        <v>1</v>
      </c>
      <c r="P1569">
        <v>1</v>
      </c>
      <c r="Q1569">
        <v>1</v>
      </c>
      <c r="R1569">
        <v>1</v>
      </c>
      <c r="S1569">
        <v>1</v>
      </c>
      <c r="T1569">
        <v>1</v>
      </c>
      <c r="U1569">
        <v>1</v>
      </c>
      <c r="V1569">
        <v>1</v>
      </c>
      <c r="W1569">
        <v>1</v>
      </c>
      <c r="X1569">
        <v>1</v>
      </c>
      <c r="Y1569">
        <v>1</v>
      </c>
      <c r="Z1569">
        <v>1</v>
      </c>
      <c r="AA1569">
        <v>1</v>
      </c>
      <c r="AB1569">
        <v>1</v>
      </c>
      <c r="AC1569">
        <v>1</v>
      </c>
      <c r="AD1569">
        <v>1</v>
      </c>
      <c r="AE1569">
        <v>1</v>
      </c>
      <c r="AF1569">
        <v>1</v>
      </c>
      <c r="AG1569">
        <v>1</v>
      </c>
      <c r="AH1569">
        <v>1</v>
      </c>
      <c r="AI1569">
        <v>1</v>
      </c>
      <c r="AJ1569">
        <v>1</v>
      </c>
      <c r="AK1569">
        <v>1</v>
      </c>
      <c r="AL1569">
        <v>0</v>
      </c>
      <c r="AM1569" s="49" t="e">
        <v>#N/A</v>
      </c>
      <c r="AN1569" s="49" t="e">
        <v>#N/A</v>
      </c>
      <c r="AO1569" s="49" t="e">
        <v>#N/A</v>
      </c>
      <c r="AP1569" s="49" t="e">
        <v>#N/A</v>
      </c>
      <c r="AQ1569" s="49" t="e">
        <v>#N/A</v>
      </c>
      <c r="AR1569" s="49" t="e">
        <v>#N/A</v>
      </c>
      <c r="AS1569" s="49" t="e">
        <v>#N/A</v>
      </c>
      <c r="AT1569" s="49" t="e">
        <v>#N/A</v>
      </c>
    </row>
    <row r="1570" spans="1:46" x14ac:dyDescent="0.25">
      <c r="A1570">
        <v>10</v>
      </c>
      <c r="B1570" t="s">
        <v>60</v>
      </c>
      <c r="C1570" t="s">
        <v>60</v>
      </c>
      <c r="D1570" t="s">
        <v>61</v>
      </c>
      <c r="E1570" t="s">
        <v>626</v>
      </c>
      <c r="F1570" t="s">
        <v>627</v>
      </c>
      <c r="G1570">
        <v>1</v>
      </c>
      <c r="H1570">
        <v>1</v>
      </c>
      <c r="I1570">
        <v>1</v>
      </c>
      <c r="J1570">
        <v>1</v>
      </c>
      <c r="K1570">
        <v>1</v>
      </c>
      <c r="L1570">
        <v>1</v>
      </c>
      <c r="M1570">
        <v>1</v>
      </c>
      <c r="N1570">
        <v>1</v>
      </c>
      <c r="O1570">
        <v>1</v>
      </c>
      <c r="P1570">
        <v>1</v>
      </c>
      <c r="Q1570">
        <v>1</v>
      </c>
      <c r="R1570">
        <v>1</v>
      </c>
      <c r="S1570">
        <v>1</v>
      </c>
      <c r="T1570">
        <v>1</v>
      </c>
      <c r="U1570">
        <v>1</v>
      </c>
      <c r="V1570">
        <v>1</v>
      </c>
      <c r="W1570">
        <v>1</v>
      </c>
      <c r="X1570">
        <v>1</v>
      </c>
      <c r="Y1570">
        <v>1</v>
      </c>
      <c r="Z1570">
        <v>1</v>
      </c>
      <c r="AA1570">
        <v>1</v>
      </c>
      <c r="AB1570">
        <v>1</v>
      </c>
      <c r="AC1570">
        <v>1</v>
      </c>
      <c r="AD1570">
        <v>1</v>
      </c>
      <c r="AE1570">
        <v>1</v>
      </c>
      <c r="AF1570">
        <v>1</v>
      </c>
      <c r="AG1570">
        <v>1</v>
      </c>
      <c r="AH1570">
        <v>1</v>
      </c>
      <c r="AI1570">
        <v>1</v>
      </c>
      <c r="AJ1570">
        <v>1</v>
      </c>
      <c r="AK1570">
        <v>1</v>
      </c>
      <c r="AL1570">
        <v>1</v>
      </c>
      <c r="AM1570" s="49" t="s">
        <v>61</v>
      </c>
      <c r="AN1570" s="49" t="s">
        <v>14</v>
      </c>
      <c r="AO1570" s="49" t="s">
        <v>500</v>
      </c>
      <c r="AP1570" s="49" t="s">
        <v>501</v>
      </c>
      <c r="AQ1570" s="49" t="s">
        <v>502</v>
      </c>
      <c r="AR1570" s="49" t="s">
        <v>487</v>
      </c>
      <c r="AS1570" s="49" t="s">
        <v>488</v>
      </c>
      <c r="AT1570" s="49" t="s">
        <v>489</v>
      </c>
    </row>
    <row r="1571" spans="1:46" x14ac:dyDescent="0.25">
      <c r="A1571">
        <v>10</v>
      </c>
      <c r="B1571" t="s">
        <v>148</v>
      </c>
      <c r="C1571" t="s">
        <v>148</v>
      </c>
      <c r="D1571" t="s">
        <v>411</v>
      </c>
      <c r="E1571" t="s">
        <v>626</v>
      </c>
      <c r="F1571" t="s">
        <v>627</v>
      </c>
      <c r="G1571">
        <v>1</v>
      </c>
      <c r="H1571">
        <v>1</v>
      </c>
      <c r="I1571">
        <v>1</v>
      </c>
      <c r="J1571">
        <v>1</v>
      </c>
      <c r="K1571">
        <v>1</v>
      </c>
      <c r="L1571">
        <v>1</v>
      </c>
      <c r="M1571">
        <v>1</v>
      </c>
      <c r="N1571">
        <v>1</v>
      </c>
      <c r="O1571">
        <v>1</v>
      </c>
      <c r="P1571">
        <v>1</v>
      </c>
      <c r="Q1571">
        <v>1</v>
      </c>
      <c r="R1571">
        <v>1</v>
      </c>
      <c r="S1571">
        <v>1</v>
      </c>
      <c r="T1571">
        <v>1</v>
      </c>
      <c r="U1571">
        <v>1</v>
      </c>
      <c r="V1571">
        <v>1</v>
      </c>
      <c r="W1571">
        <v>1</v>
      </c>
      <c r="X1571">
        <v>1</v>
      </c>
      <c r="Y1571">
        <v>1</v>
      </c>
      <c r="Z1571">
        <v>1</v>
      </c>
      <c r="AA1571">
        <v>1</v>
      </c>
      <c r="AB1571">
        <v>1</v>
      </c>
      <c r="AC1571">
        <v>1</v>
      </c>
      <c r="AD1571">
        <v>1</v>
      </c>
      <c r="AE1571">
        <v>1</v>
      </c>
      <c r="AF1571">
        <v>1</v>
      </c>
      <c r="AG1571">
        <v>1</v>
      </c>
      <c r="AH1571">
        <v>1</v>
      </c>
      <c r="AI1571">
        <v>1</v>
      </c>
      <c r="AJ1571">
        <v>1</v>
      </c>
      <c r="AK1571">
        <v>1</v>
      </c>
      <c r="AL1571">
        <v>0</v>
      </c>
      <c r="AM1571" s="49" t="s">
        <v>411</v>
      </c>
      <c r="AN1571" s="49" t="s">
        <v>7</v>
      </c>
      <c r="AO1571" s="49" t="s">
        <v>9</v>
      </c>
      <c r="AP1571" s="49" t="s">
        <v>494</v>
      </c>
      <c r="AQ1571" s="49" t="s">
        <v>9</v>
      </c>
      <c r="AR1571" s="49" t="s">
        <v>495</v>
      </c>
      <c r="AS1571" s="49" t="s">
        <v>496</v>
      </c>
      <c r="AT1571" s="49" t="s">
        <v>497</v>
      </c>
    </row>
    <row r="1572" spans="1:46" x14ac:dyDescent="0.25">
      <c r="A1572">
        <v>10</v>
      </c>
      <c r="B1572" t="s">
        <v>59</v>
      </c>
      <c r="C1572" t="s">
        <v>59</v>
      </c>
      <c r="D1572" t="s">
        <v>406</v>
      </c>
      <c r="E1572" t="s">
        <v>626</v>
      </c>
      <c r="F1572" t="s">
        <v>627</v>
      </c>
      <c r="G1572">
        <v>1</v>
      </c>
      <c r="H1572">
        <v>1</v>
      </c>
      <c r="I1572">
        <v>1</v>
      </c>
      <c r="J1572">
        <v>1</v>
      </c>
      <c r="K1572">
        <v>1</v>
      </c>
      <c r="L1572">
        <v>1</v>
      </c>
      <c r="M1572">
        <v>1</v>
      </c>
      <c r="N1572">
        <v>1</v>
      </c>
      <c r="O1572">
        <v>1</v>
      </c>
      <c r="P1572">
        <v>1</v>
      </c>
      <c r="Q1572">
        <v>1</v>
      </c>
      <c r="R1572">
        <v>1</v>
      </c>
      <c r="S1572">
        <v>1</v>
      </c>
      <c r="T1572">
        <v>1</v>
      </c>
      <c r="U1572">
        <v>1</v>
      </c>
      <c r="V1572">
        <v>1</v>
      </c>
      <c r="W1572">
        <v>1</v>
      </c>
      <c r="X1572">
        <v>1</v>
      </c>
      <c r="Y1572">
        <v>1</v>
      </c>
      <c r="Z1572">
        <v>1</v>
      </c>
      <c r="AA1572">
        <v>1</v>
      </c>
      <c r="AB1572">
        <v>1</v>
      </c>
      <c r="AC1572">
        <v>1</v>
      </c>
      <c r="AD1572">
        <v>1</v>
      </c>
      <c r="AE1572">
        <v>1</v>
      </c>
      <c r="AF1572">
        <v>1</v>
      </c>
      <c r="AG1572">
        <v>1</v>
      </c>
      <c r="AH1572">
        <v>1</v>
      </c>
      <c r="AI1572">
        <v>1</v>
      </c>
      <c r="AJ1572">
        <v>1</v>
      </c>
      <c r="AK1572">
        <v>1</v>
      </c>
      <c r="AL1572">
        <v>0</v>
      </c>
      <c r="AM1572" s="49" t="s">
        <v>406</v>
      </c>
      <c r="AN1572" s="49" t="s">
        <v>4</v>
      </c>
      <c r="AO1572" s="49" t="s">
        <v>9</v>
      </c>
      <c r="AP1572" s="49" t="s">
        <v>494</v>
      </c>
      <c r="AQ1572" s="49" t="s">
        <v>9</v>
      </c>
      <c r="AR1572" s="49" t="s">
        <v>495</v>
      </c>
      <c r="AS1572" s="49" t="s">
        <v>496</v>
      </c>
      <c r="AT1572" s="49" t="s">
        <v>497</v>
      </c>
    </row>
    <row r="1573" spans="1:46" x14ac:dyDescent="0.25">
      <c r="A1573">
        <v>10</v>
      </c>
      <c r="B1573" t="s">
        <v>63</v>
      </c>
      <c r="C1573" t="s">
        <v>63</v>
      </c>
      <c r="D1573" t="s">
        <v>64</v>
      </c>
      <c r="E1573" t="s">
        <v>626</v>
      </c>
      <c r="F1573" t="s">
        <v>627</v>
      </c>
      <c r="G1573">
        <v>1</v>
      </c>
      <c r="H1573">
        <v>1</v>
      </c>
      <c r="I1573">
        <v>1</v>
      </c>
      <c r="J1573">
        <v>1</v>
      </c>
      <c r="K1573">
        <v>1</v>
      </c>
      <c r="L1573">
        <v>1</v>
      </c>
      <c r="M1573">
        <v>1</v>
      </c>
      <c r="N1573">
        <v>1</v>
      </c>
      <c r="O1573">
        <v>1</v>
      </c>
      <c r="P1573">
        <v>1</v>
      </c>
      <c r="Q1573">
        <v>1</v>
      </c>
      <c r="R1573">
        <v>1</v>
      </c>
      <c r="S1573">
        <v>1</v>
      </c>
      <c r="T1573">
        <v>1</v>
      </c>
      <c r="U1573">
        <v>1</v>
      </c>
      <c r="V1573">
        <v>1</v>
      </c>
      <c r="W1573">
        <v>1</v>
      </c>
      <c r="X1573">
        <v>1</v>
      </c>
      <c r="Y1573">
        <v>1</v>
      </c>
      <c r="Z1573">
        <v>1</v>
      </c>
      <c r="AA1573">
        <v>1</v>
      </c>
      <c r="AB1573">
        <v>1</v>
      </c>
      <c r="AC1573">
        <v>1</v>
      </c>
      <c r="AD1573">
        <v>1</v>
      </c>
      <c r="AE1573">
        <v>1</v>
      </c>
      <c r="AF1573">
        <v>1</v>
      </c>
      <c r="AG1573">
        <v>1</v>
      </c>
      <c r="AH1573">
        <v>1</v>
      </c>
      <c r="AI1573">
        <v>1</v>
      </c>
      <c r="AJ1573">
        <v>1</v>
      </c>
      <c r="AK1573">
        <v>1</v>
      </c>
      <c r="AL1573">
        <v>1</v>
      </c>
      <c r="AM1573" s="49" t="s">
        <v>64</v>
      </c>
      <c r="AN1573" s="49" t="s">
        <v>14</v>
      </c>
      <c r="AO1573" s="49" t="s">
        <v>506</v>
      </c>
      <c r="AP1573" s="49" t="s">
        <v>501</v>
      </c>
      <c r="AQ1573" s="49" t="s">
        <v>10</v>
      </c>
      <c r="AR1573" s="49" t="s">
        <v>487</v>
      </c>
      <c r="AS1573" s="49" t="s">
        <v>488</v>
      </c>
      <c r="AT1573" s="49" t="s">
        <v>489</v>
      </c>
    </row>
    <row r="1574" spans="1:46" x14ac:dyDescent="0.25">
      <c r="A1574">
        <v>10</v>
      </c>
      <c r="B1574" t="s">
        <v>65</v>
      </c>
      <c r="C1574" t="s">
        <v>65</v>
      </c>
      <c r="D1574" t="s">
        <v>66</v>
      </c>
      <c r="E1574" t="s">
        <v>626</v>
      </c>
      <c r="F1574" t="s">
        <v>627</v>
      </c>
      <c r="G1574">
        <v>1</v>
      </c>
      <c r="H1574">
        <v>1</v>
      </c>
      <c r="I1574">
        <v>1</v>
      </c>
      <c r="J1574">
        <v>1</v>
      </c>
      <c r="K1574">
        <v>1</v>
      </c>
      <c r="L1574">
        <v>1</v>
      </c>
      <c r="M1574">
        <v>1</v>
      </c>
      <c r="N1574">
        <v>1</v>
      </c>
      <c r="O1574">
        <v>1</v>
      </c>
      <c r="P1574">
        <v>1</v>
      </c>
      <c r="Q1574">
        <v>1</v>
      </c>
      <c r="R1574">
        <v>1</v>
      </c>
      <c r="S1574">
        <v>1</v>
      </c>
      <c r="T1574">
        <v>1</v>
      </c>
      <c r="U1574">
        <v>1</v>
      </c>
      <c r="V1574">
        <v>1</v>
      </c>
      <c r="W1574">
        <v>1</v>
      </c>
      <c r="X1574">
        <v>1</v>
      </c>
      <c r="Y1574">
        <v>1</v>
      </c>
      <c r="Z1574">
        <v>1</v>
      </c>
      <c r="AA1574">
        <v>1</v>
      </c>
      <c r="AB1574">
        <v>1</v>
      </c>
      <c r="AC1574">
        <v>1</v>
      </c>
      <c r="AD1574">
        <v>1</v>
      </c>
      <c r="AE1574">
        <v>1</v>
      </c>
      <c r="AF1574">
        <v>1</v>
      </c>
      <c r="AG1574">
        <v>1</v>
      </c>
      <c r="AH1574">
        <v>1</v>
      </c>
      <c r="AI1574">
        <v>1</v>
      </c>
      <c r="AJ1574">
        <v>1</v>
      </c>
      <c r="AK1574">
        <v>1</v>
      </c>
      <c r="AL1574">
        <v>1</v>
      </c>
      <c r="AM1574" s="49" t="s">
        <v>66</v>
      </c>
      <c r="AN1574" s="49" t="s">
        <v>14</v>
      </c>
      <c r="AO1574" s="49" t="s">
        <v>500</v>
      </c>
      <c r="AP1574" s="49" t="s">
        <v>501</v>
      </c>
      <c r="AQ1574" s="49" t="s">
        <v>502</v>
      </c>
      <c r="AR1574" s="49" t="s">
        <v>487</v>
      </c>
      <c r="AS1574" s="49" t="s">
        <v>488</v>
      </c>
      <c r="AT1574" s="49" t="s">
        <v>489</v>
      </c>
    </row>
    <row r="1575" spans="1:46" x14ac:dyDescent="0.25">
      <c r="A1575">
        <v>10</v>
      </c>
      <c r="B1575" t="s">
        <v>69</v>
      </c>
      <c r="C1575" t="s">
        <v>69</v>
      </c>
      <c r="D1575" t="s">
        <v>70</v>
      </c>
      <c r="E1575" t="s">
        <v>626</v>
      </c>
      <c r="F1575" t="s">
        <v>627</v>
      </c>
      <c r="G1575">
        <v>1</v>
      </c>
      <c r="H1575">
        <v>1</v>
      </c>
      <c r="I1575">
        <v>1</v>
      </c>
      <c r="J1575">
        <v>1</v>
      </c>
      <c r="K1575">
        <v>1</v>
      </c>
      <c r="L1575">
        <v>1</v>
      </c>
      <c r="M1575">
        <v>1</v>
      </c>
      <c r="N1575">
        <v>1</v>
      </c>
      <c r="O1575">
        <v>1</v>
      </c>
      <c r="P1575">
        <v>1</v>
      </c>
      <c r="Q1575">
        <v>1</v>
      </c>
      <c r="R1575">
        <v>1</v>
      </c>
      <c r="S1575">
        <v>1</v>
      </c>
      <c r="T1575">
        <v>1</v>
      </c>
      <c r="U1575">
        <v>1</v>
      </c>
      <c r="V1575">
        <v>1</v>
      </c>
      <c r="W1575">
        <v>1</v>
      </c>
      <c r="X1575">
        <v>1</v>
      </c>
      <c r="Y1575">
        <v>1</v>
      </c>
      <c r="Z1575">
        <v>1</v>
      </c>
      <c r="AA1575">
        <v>1</v>
      </c>
      <c r="AB1575">
        <v>1</v>
      </c>
      <c r="AC1575">
        <v>1</v>
      </c>
      <c r="AD1575">
        <v>1</v>
      </c>
      <c r="AE1575">
        <v>1</v>
      </c>
      <c r="AF1575">
        <v>1</v>
      </c>
      <c r="AG1575">
        <v>1</v>
      </c>
      <c r="AH1575">
        <v>1</v>
      </c>
      <c r="AI1575">
        <v>1</v>
      </c>
      <c r="AJ1575">
        <v>1</v>
      </c>
      <c r="AK1575">
        <v>1</v>
      </c>
      <c r="AL1575">
        <v>1</v>
      </c>
      <c r="AM1575" s="49" t="s">
        <v>70</v>
      </c>
      <c r="AN1575" s="49" t="s">
        <v>14</v>
      </c>
      <c r="AO1575" s="49" t="s">
        <v>509</v>
      </c>
      <c r="AP1575" s="49" t="s">
        <v>505</v>
      </c>
      <c r="AQ1575" s="49" t="s">
        <v>13</v>
      </c>
      <c r="AR1575" s="49" t="s">
        <v>487</v>
      </c>
      <c r="AS1575" s="49" t="s">
        <v>488</v>
      </c>
      <c r="AT1575" s="49" t="s">
        <v>489</v>
      </c>
    </row>
    <row r="1576" spans="1:46" x14ac:dyDescent="0.25">
      <c r="A1576">
        <v>10</v>
      </c>
      <c r="B1576" t="s">
        <v>71</v>
      </c>
      <c r="C1576" t="s">
        <v>71</v>
      </c>
      <c r="D1576" t="s">
        <v>72</v>
      </c>
      <c r="E1576" t="s">
        <v>626</v>
      </c>
      <c r="F1576" t="s">
        <v>627</v>
      </c>
      <c r="G1576">
        <v>1</v>
      </c>
      <c r="H1576">
        <v>1</v>
      </c>
      <c r="I1576">
        <v>1</v>
      </c>
      <c r="J1576">
        <v>1</v>
      </c>
      <c r="K1576">
        <v>1</v>
      </c>
      <c r="L1576">
        <v>1</v>
      </c>
      <c r="M1576">
        <v>1</v>
      </c>
      <c r="N1576">
        <v>1</v>
      </c>
      <c r="O1576">
        <v>1</v>
      </c>
      <c r="P1576">
        <v>1</v>
      </c>
      <c r="Q1576">
        <v>1</v>
      </c>
      <c r="R1576">
        <v>1</v>
      </c>
      <c r="S1576">
        <v>1</v>
      </c>
      <c r="T1576">
        <v>1</v>
      </c>
      <c r="U1576">
        <v>1</v>
      </c>
      <c r="V1576">
        <v>1</v>
      </c>
      <c r="W1576">
        <v>1</v>
      </c>
      <c r="X1576">
        <v>1</v>
      </c>
      <c r="Y1576">
        <v>1</v>
      </c>
      <c r="Z1576">
        <v>1</v>
      </c>
      <c r="AA1576">
        <v>1</v>
      </c>
      <c r="AB1576">
        <v>1</v>
      </c>
      <c r="AC1576">
        <v>1</v>
      </c>
      <c r="AD1576">
        <v>1</v>
      </c>
      <c r="AE1576">
        <v>1</v>
      </c>
      <c r="AF1576">
        <v>1</v>
      </c>
      <c r="AG1576">
        <v>1</v>
      </c>
      <c r="AH1576">
        <v>1</v>
      </c>
      <c r="AI1576">
        <v>1</v>
      </c>
      <c r="AJ1576">
        <v>1</v>
      </c>
      <c r="AK1576">
        <v>1</v>
      </c>
      <c r="AL1576">
        <v>1</v>
      </c>
      <c r="AM1576" s="49" t="s">
        <v>72</v>
      </c>
      <c r="AN1576" s="49" t="s">
        <v>14</v>
      </c>
      <c r="AO1576" s="49" t="s">
        <v>500</v>
      </c>
      <c r="AP1576" s="49" t="s">
        <v>505</v>
      </c>
      <c r="AQ1576" s="49" t="s">
        <v>13</v>
      </c>
      <c r="AR1576" s="49" t="s">
        <v>487</v>
      </c>
      <c r="AS1576" s="49" t="s">
        <v>488</v>
      </c>
      <c r="AT1576" s="49" t="s">
        <v>489</v>
      </c>
    </row>
    <row r="1577" spans="1:46" x14ac:dyDescent="0.25">
      <c r="A1577">
        <v>10</v>
      </c>
      <c r="B1577" t="s">
        <v>73</v>
      </c>
      <c r="C1577" t="s">
        <v>73</v>
      </c>
      <c r="D1577" t="s">
        <v>408</v>
      </c>
      <c r="E1577" t="s">
        <v>626</v>
      </c>
      <c r="F1577" t="s">
        <v>627</v>
      </c>
      <c r="G1577">
        <v>1</v>
      </c>
      <c r="H1577">
        <v>1</v>
      </c>
      <c r="I1577">
        <v>1</v>
      </c>
      <c r="J1577">
        <v>1</v>
      </c>
      <c r="K1577">
        <v>1</v>
      </c>
      <c r="L1577">
        <v>1</v>
      </c>
      <c r="M1577">
        <v>1</v>
      </c>
      <c r="N1577">
        <v>1</v>
      </c>
      <c r="O1577">
        <v>1</v>
      </c>
      <c r="P1577">
        <v>1</v>
      </c>
      <c r="Q1577">
        <v>1</v>
      </c>
      <c r="R1577">
        <v>1</v>
      </c>
      <c r="S1577">
        <v>1</v>
      </c>
      <c r="T1577">
        <v>1</v>
      </c>
      <c r="U1577">
        <v>1</v>
      </c>
      <c r="V1577">
        <v>1</v>
      </c>
      <c r="W1577">
        <v>1</v>
      </c>
      <c r="X1577">
        <v>1</v>
      </c>
      <c r="Y1577">
        <v>1</v>
      </c>
      <c r="Z1577">
        <v>1</v>
      </c>
      <c r="AA1577">
        <v>1</v>
      </c>
      <c r="AB1577">
        <v>1</v>
      </c>
      <c r="AC1577">
        <v>1</v>
      </c>
      <c r="AD1577">
        <v>1</v>
      </c>
      <c r="AE1577">
        <v>1</v>
      </c>
      <c r="AF1577">
        <v>1</v>
      </c>
      <c r="AG1577">
        <v>1</v>
      </c>
      <c r="AH1577">
        <v>1</v>
      </c>
      <c r="AI1577">
        <v>1</v>
      </c>
      <c r="AJ1577">
        <v>1</v>
      </c>
      <c r="AK1577">
        <v>1</v>
      </c>
      <c r="AL1577">
        <v>1</v>
      </c>
      <c r="AM1577" s="49" t="s">
        <v>408</v>
      </c>
      <c r="AN1577" s="49" t="s">
        <v>14</v>
      </c>
      <c r="AO1577" s="49" t="s">
        <v>500</v>
      </c>
      <c r="AP1577" s="49" t="s">
        <v>501</v>
      </c>
      <c r="AQ1577" s="49" t="s">
        <v>502</v>
      </c>
      <c r="AR1577" s="49" t="s">
        <v>495</v>
      </c>
      <c r="AS1577" s="49" t="s">
        <v>496</v>
      </c>
      <c r="AT1577" s="49" t="s">
        <v>497</v>
      </c>
    </row>
    <row r="1578" spans="1:46" x14ac:dyDescent="0.25">
      <c r="A1578">
        <v>10</v>
      </c>
      <c r="B1578" t="s">
        <v>86</v>
      </c>
      <c r="C1578" t="s">
        <v>86</v>
      </c>
      <c r="D1578" t="s">
        <v>87</v>
      </c>
      <c r="E1578" t="s">
        <v>626</v>
      </c>
      <c r="F1578" t="s">
        <v>627</v>
      </c>
      <c r="G1578">
        <v>1</v>
      </c>
      <c r="H1578">
        <v>1</v>
      </c>
      <c r="I1578">
        <v>1</v>
      </c>
      <c r="J1578">
        <v>1</v>
      </c>
      <c r="K1578">
        <v>1</v>
      </c>
      <c r="L1578">
        <v>1</v>
      </c>
      <c r="M1578">
        <v>1</v>
      </c>
      <c r="N1578">
        <v>1</v>
      </c>
      <c r="O1578">
        <v>1</v>
      </c>
      <c r="P1578">
        <v>1</v>
      </c>
      <c r="Q1578">
        <v>1</v>
      </c>
      <c r="R1578">
        <v>1</v>
      </c>
      <c r="S1578">
        <v>1</v>
      </c>
      <c r="T1578">
        <v>1</v>
      </c>
      <c r="U1578">
        <v>1</v>
      </c>
      <c r="V1578">
        <v>1</v>
      </c>
      <c r="W1578">
        <v>1</v>
      </c>
      <c r="X1578">
        <v>1</v>
      </c>
      <c r="Y1578">
        <v>1</v>
      </c>
      <c r="Z1578">
        <v>1</v>
      </c>
      <c r="AA1578">
        <v>1</v>
      </c>
      <c r="AB1578">
        <v>1</v>
      </c>
      <c r="AC1578">
        <v>1</v>
      </c>
      <c r="AD1578">
        <v>1</v>
      </c>
      <c r="AE1578">
        <v>1</v>
      </c>
      <c r="AF1578">
        <v>1</v>
      </c>
      <c r="AG1578">
        <v>1</v>
      </c>
      <c r="AH1578">
        <v>1</v>
      </c>
      <c r="AI1578">
        <v>1</v>
      </c>
      <c r="AJ1578">
        <v>1</v>
      </c>
      <c r="AK1578">
        <v>1</v>
      </c>
      <c r="AL1578">
        <v>0</v>
      </c>
      <c r="AM1578" s="49" t="s">
        <v>87</v>
      </c>
      <c r="AN1578" s="49" t="s">
        <v>14</v>
      </c>
      <c r="AO1578" s="49" t="s">
        <v>485</v>
      </c>
      <c r="AP1578" s="49" t="s">
        <v>505</v>
      </c>
      <c r="AQ1578" s="49" t="s">
        <v>13</v>
      </c>
      <c r="AR1578" s="49" t="s">
        <v>495</v>
      </c>
      <c r="AS1578" s="49" t="s">
        <v>488</v>
      </c>
      <c r="AT1578" s="49" t="s">
        <v>489</v>
      </c>
    </row>
    <row r="1579" spans="1:46" x14ac:dyDescent="0.25">
      <c r="A1579">
        <v>10</v>
      </c>
      <c r="B1579" t="s">
        <v>82</v>
      </c>
      <c r="C1579" t="s">
        <v>82</v>
      </c>
      <c r="D1579" t="s">
        <v>83</v>
      </c>
      <c r="E1579" t="s">
        <v>626</v>
      </c>
      <c r="F1579" t="s">
        <v>627</v>
      </c>
      <c r="G1579">
        <v>1</v>
      </c>
      <c r="H1579">
        <v>1</v>
      </c>
      <c r="I1579">
        <v>1</v>
      </c>
      <c r="J1579">
        <v>1</v>
      </c>
      <c r="K1579">
        <v>1</v>
      </c>
      <c r="L1579">
        <v>1</v>
      </c>
      <c r="M1579">
        <v>1</v>
      </c>
      <c r="N1579">
        <v>1</v>
      </c>
      <c r="O1579">
        <v>1</v>
      </c>
      <c r="P1579">
        <v>1</v>
      </c>
      <c r="Q1579">
        <v>1</v>
      </c>
      <c r="R1579">
        <v>1</v>
      </c>
      <c r="S1579">
        <v>1</v>
      </c>
      <c r="T1579">
        <v>1</v>
      </c>
      <c r="U1579">
        <v>1</v>
      </c>
      <c r="V1579">
        <v>1</v>
      </c>
      <c r="W1579">
        <v>1</v>
      </c>
      <c r="X1579">
        <v>1</v>
      </c>
      <c r="Y1579">
        <v>1</v>
      </c>
      <c r="Z1579">
        <v>1</v>
      </c>
      <c r="AA1579">
        <v>1</v>
      </c>
      <c r="AB1579">
        <v>1</v>
      </c>
      <c r="AC1579">
        <v>1</v>
      </c>
      <c r="AD1579">
        <v>1</v>
      </c>
      <c r="AE1579">
        <v>1</v>
      </c>
      <c r="AF1579">
        <v>1</v>
      </c>
      <c r="AG1579">
        <v>1</v>
      </c>
      <c r="AH1579">
        <v>1</v>
      </c>
      <c r="AI1579">
        <v>1</v>
      </c>
      <c r="AJ1579">
        <v>1</v>
      </c>
      <c r="AK1579">
        <v>1</v>
      </c>
      <c r="AL1579">
        <v>0</v>
      </c>
      <c r="AM1579" s="49" t="s">
        <v>83</v>
      </c>
      <c r="AN1579" s="49" t="s">
        <v>14</v>
      </c>
      <c r="AO1579" s="49" t="s">
        <v>485</v>
      </c>
      <c r="AP1579" s="49" t="s">
        <v>494</v>
      </c>
      <c r="AQ1579" s="49" t="s">
        <v>11</v>
      </c>
      <c r="AR1579" s="49" t="s">
        <v>487</v>
      </c>
      <c r="AS1579" s="49" t="s">
        <v>488</v>
      </c>
      <c r="AT1579" s="49" t="s">
        <v>489</v>
      </c>
    </row>
    <row r="1580" spans="1:46" x14ac:dyDescent="0.25">
      <c r="A1580">
        <v>10</v>
      </c>
      <c r="B1580" t="s">
        <v>92</v>
      </c>
      <c r="C1580" t="s">
        <v>92</v>
      </c>
      <c r="D1580" t="s">
        <v>93</v>
      </c>
      <c r="E1580" t="s">
        <v>626</v>
      </c>
      <c r="F1580" t="s">
        <v>627</v>
      </c>
      <c r="G1580">
        <v>1</v>
      </c>
      <c r="H1580">
        <v>1</v>
      </c>
      <c r="I1580">
        <v>1</v>
      </c>
      <c r="J1580">
        <v>1</v>
      </c>
      <c r="K1580">
        <v>1</v>
      </c>
      <c r="L1580">
        <v>1</v>
      </c>
      <c r="M1580">
        <v>1</v>
      </c>
      <c r="N1580">
        <v>1</v>
      </c>
      <c r="O1580">
        <v>1</v>
      </c>
      <c r="P1580">
        <v>1</v>
      </c>
      <c r="Q1580">
        <v>1</v>
      </c>
      <c r="R1580">
        <v>1</v>
      </c>
      <c r="S1580">
        <v>1</v>
      </c>
      <c r="T1580">
        <v>1</v>
      </c>
      <c r="U1580">
        <v>1</v>
      </c>
      <c r="V1580">
        <v>1</v>
      </c>
      <c r="W1580">
        <v>1</v>
      </c>
      <c r="X1580">
        <v>1</v>
      </c>
      <c r="Y1580">
        <v>1</v>
      </c>
      <c r="Z1580">
        <v>1</v>
      </c>
      <c r="AA1580">
        <v>1</v>
      </c>
      <c r="AB1580">
        <v>1</v>
      </c>
      <c r="AC1580">
        <v>1</v>
      </c>
      <c r="AD1580">
        <v>1</v>
      </c>
      <c r="AE1580">
        <v>1</v>
      </c>
      <c r="AF1580">
        <v>1</v>
      </c>
      <c r="AG1580">
        <v>1</v>
      </c>
      <c r="AH1580">
        <v>1</v>
      </c>
      <c r="AI1580">
        <v>1</v>
      </c>
      <c r="AJ1580">
        <v>1</v>
      </c>
      <c r="AK1580">
        <v>1</v>
      </c>
      <c r="AL1580">
        <v>0</v>
      </c>
      <c r="AM1580" s="49" t="s">
        <v>93</v>
      </c>
      <c r="AN1580" s="49" t="s">
        <v>14</v>
      </c>
      <c r="AO1580" s="49" t="s">
        <v>500</v>
      </c>
      <c r="AP1580" s="49" t="s">
        <v>501</v>
      </c>
      <c r="AQ1580" s="49" t="s">
        <v>502</v>
      </c>
      <c r="AR1580" s="49" t="s">
        <v>495</v>
      </c>
      <c r="AS1580" s="49" t="s">
        <v>488</v>
      </c>
      <c r="AT1580" s="49" t="s">
        <v>489</v>
      </c>
    </row>
    <row r="1581" spans="1:46" x14ac:dyDescent="0.25">
      <c r="A1581">
        <v>10</v>
      </c>
      <c r="B1581" t="s">
        <v>76</v>
      </c>
      <c r="C1581" t="s">
        <v>76</v>
      </c>
      <c r="D1581" t="s">
        <v>77</v>
      </c>
      <c r="E1581" t="s">
        <v>626</v>
      </c>
      <c r="F1581" t="s">
        <v>627</v>
      </c>
      <c r="G1581">
        <v>1</v>
      </c>
      <c r="H1581">
        <v>1</v>
      </c>
      <c r="I1581">
        <v>1</v>
      </c>
      <c r="J1581">
        <v>1</v>
      </c>
      <c r="K1581">
        <v>1</v>
      </c>
      <c r="L1581">
        <v>1</v>
      </c>
      <c r="M1581">
        <v>1</v>
      </c>
      <c r="N1581">
        <v>1</v>
      </c>
      <c r="O1581">
        <v>1</v>
      </c>
      <c r="P1581">
        <v>1</v>
      </c>
      <c r="Q1581">
        <v>1</v>
      </c>
      <c r="R1581">
        <v>1</v>
      </c>
      <c r="S1581">
        <v>1</v>
      </c>
      <c r="T1581">
        <v>1</v>
      </c>
      <c r="U1581">
        <v>1</v>
      </c>
      <c r="V1581">
        <v>1</v>
      </c>
      <c r="W1581">
        <v>1</v>
      </c>
      <c r="X1581">
        <v>1</v>
      </c>
      <c r="Y1581">
        <v>1</v>
      </c>
      <c r="Z1581">
        <v>1</v>
      </c>
      <c r="AA1581">
        <v>1</v>
      </c>
      <c r="AB1581">
        <v>1</v>
      </c>
      <c r="AC1581">
        <v>1</v>
      </c>
      <c r="AD1581">
        <v>1</v>
      </c>
      <c r="AE1581">
        <v>1</v>
      </c>
      <c r="AF1581">
        <v>1</v>
      </c>
      <c r="AG1581">
        <v>1</v>
      </c>
      <c r="AH1581">
        <v>1</v>
      </c>
      <c r="AI1581">
        <v>1</v>
      </c>
      <c r="AJ1581">
        <v>1</v>
      </c>
      <c r="AK1581">
        <v>1</v>
      </c>
      <c r="AL1581">
        <v>1</v>
      </c>
      <c r="AM1581" s="49" t="s">
        <v>77</v>
      </c>
      <c r="AN1581" s="49" t="s">
        <v>14</v>
      </c>
      <c r="AO1581" s="49" t="s">
        <v>500</v>
      </c>
      <c r="AP1581" s="49" t="s">
        <v>505</v>
      </c>
      <c r="AQ1581" s="49" t="s">
        <v>13</v>
      </c>
      <c r="AR1581" s="49" t="s">
        <v>487</v>
      </c>
      <c r="AS1581" s="49" t="s">
        <v>488</v>
      </c>
      <c r="AT1581" s="49" t="s">
        <v>489</v>
      </c>
    </row>
    <row r="1582" spans="1:46" x14ac:dyDescent="0.25">
      <c r="A1582">
        <v>10</v>
      </c>
      <c r="B1582" t="s">
        <v>78</v>
      </c>
      <c r="C1582" t="s">
        <v>78</v>
      </c>
      <c r="D1582" t="s">
        <v>79</v>
      </c>
      <c r="E1582" t="s">
        <v>626</v>
      </c>
      <c r="F1582" t="s">
        <v>627</v>
      </c>
      <c r="G1582">
        <v>1</v>
      </c>
      <c r="H1582">
        <v>1</v>
      </c>
      <c r="I1582">
        <v>1</v>
      </c>
      <c r="J1582">
        <v>1</v>
      </c>
      <c r="K1582">
        <v>1</v>
      </c>
      <c r="L1582">
        <v>1</v>
      </c>
      <c r="M1582">
        <v>1</v>
      </c>
      <c r="N1582">
        <v>1</v>
      </c>
      <c r="O1582">
        <v>1</v>
      </c>
      <c r="P1582">
        <v>1</v>
      </c>
      <c r="Q1582">
        <v>1</v>
      </c>
      <c r="R1582">
        <v>1</v>
      </c>
      <c r="S1582">
        <v>1</v>
      </c>
      <c r="T1582">
        <v>1</v>
      </c>
      <c r="U1582">
        <v>1</v>
      </c>
      <c r="V1582">
        <v>1</v>
      </c>
      <c r="W1582">
        <v>1</v>
      </c>
      <c r="X1582">
        <v>1</v>
      </c>
      <c r="Y1582">
        <v>1</v>
      </c>
      <c r="Z1582">
        <v>1</v>
      </c>
      <c r="AA1582">
        <v>1</v>
      </c>
      <c r="AB1582">
        <v>1</v>
      </c>
      <c r="AC1582">
        <v>1</v>
      </c>
      <c r="AD1582">
        <v>1</v>
      </c>
      <c r="AE1582">
        <v>1</v>
      </c>
      <c r="AF1582">
        <v>1</v>
      </c>
      <c r="AG1582">
        <v>1</v>
      </c>
      <c r="AH1582">
        <v>1</v>
      </c>
      <c r="AI1582">
        <v>1</v>
      </c>
      <c r="AJ1582">
        <v>1</v>
      </c>
      <c r="AK1582">
        <v>1</v>
      </c>
      <c r="AL1582">
        <v>0</v>
      </c>
      <c r="AM1582" s="49" t="s">
        <v>79</v>
      </c>
      <c r="AN1582" s="49" t="s">
        <v>8</v>
      </c>
      <c r="AO1582" s="49" t="s">
        <v>9</v>
      </c>
      <c r="AP1582" s="49" t="s">
        <v>494</v>
      </c>
      <c r="AQ1582" s="49" t="s">
        <v>9</v>
      </c>
      <c r="AR1582" s="49" t="s">
        <v>487</v>
      </c>
      <c r="AS1582" s="49" t="s">
        <v>488</v>
      </c>
      <c r="AT1582" s="49" t="s">
        <v>489</v>
      </c>
    </row>
    <row r="1583" spans="1:46" x14ac:dyDescent="0.25">
      <c r="A1583">
        <v>10</v>
      </c>
      <c r="B1583" t="s">
        <v>96</v>
      </c>
      <c r="C1583" t="s">
        <v>96</v>
      </c>
      <c r="D1583" t="s">
        <v>97</v>
      </c>
      <c r="E1583" t="s">
        <v>626</v>
      </c>
      <c r="F1583" t="s">
        <v>627</v>
      </c>
      <c r="G1583">
        <v>1</v>
      </c>
      <c r="H1583">
        <v>1</v>
      </c>
      <c r="I1583">
        <v>1</v>
      </c>
      <c r="J1583">
        <v>1</v>
      </c>
      <c r="K1583">
        <v>1</v>
      </c>
      <c r="L1583">
        <v>1</v>
      </c>
      <c r="M1583">
        <v>1</v>
      </c>
      <c r="N1583">
        <v>1</v>
      </c>
      <c r="O1583">
        <v>1</v>
      </c>
      <c r="P1583">
        <v>1</v>
      </c>
      <c r="Q1583">
        <v>1</v>
      </c>
      <c r="R1583">
        <v>1</v>
      </c>
      <c r="S1583">
        <v>1</v>
      </c>
      <c r="T1583">
        <v>1</v>
      </c>
      <c r="U1583">
        <v>1</v>
      </c>
      <c r="V1583">
        <v>1</v>
      </c>
      <c r="W1583">
        <v>1</v>
      </c>
      <c r="X1583">
        <v>1</v>
      </c>
      <c r="Y1583">
        <v>1</v>
      </c>
      <c r="Z1583">
        <v>1</v>
      </c>
      <c r="AA1583">
        <v>1</v>
      </c>
      <c r="AB1583">
        <v>1</v>
      </c>
      <c r="AC1583">
        <v>1</v>
      </c>
      <c r="AD1583">
        <v>1</v>
      </c>
      <c r="AE1583">
        <v>1</v>
      </c>
      <c r="AF1583">
        <v>1</v>
      </c>
      <c r="AG1583">
        <v>1</v>
      </c>
      <c r="AH1583">
        <v>1</v>
      </c>
      <c r="AI1583">
        <v>1</v>
      </c>
      <c r="AJ1583">
        <v>1</v>
      </c>
      <c r="AK1583">
        <v>1</v>
      </c>
      <c r="AL1583">
        <v>0</v>
      </c>
      <c r="AM1583" s="49" t="s">
        <v>97</v>
      </c>
      <c r="AN1583" s="49" t="s">
        <v>14</v>
      </c>
      <c r="AO1583" s="49" t="s">
        <v>506</v>
      </c>
      <c r="AP1583" s="49" t="s">
        <v>494</v>
      </c>
      <c r="AQ1583" s="49" t="s">
        <v>10</v>
      </c>
      <c r="AR1583" s="49" t="s">
        <v>495</v>
      </c>
      <c r="AS1583" s="49" t="s">
        <v>488</v>
      </c>
      <c r="AT1583" s="49" t="s">
        <v>489</v>
      </c>
    </row>
    <row r="1584" spans="1:46" x14ac:dyDescent="0.25">
      <c r="A1584">
        <v>10</v>
      </c>
      <c r="B1584" t="s">
        <v>90</v>
      </c>
      <c r="C1584" t="s">
        <v>90</v>
      </c>
      <c r="D1584" t="s">
        <v>91</v>
      </c>
      <c r="E1584" t="s">
        <v>626</v>
      </c>
      <c r="F1584" t="s">
        <v>627</v>
      </c>
      <c r="G1584">
        <v>1</v>
      </c>
      <c r="H1584">
        <v>1</v>
      </c>
      <c r="I1584">
        <v>1</v>
      </c>
      <c r="J1584">
        <v>1</v>
      </c>
      <c r="K1584">
        <v>1</v>
      </c>
      <c r="L1584">
        <v>1</v>
      </c>
      <c r="M1584">
        <v>1</v>
      </c>
      <c r="N1584">
        <v>1</v>
      </c>
      <c r="O1584">
        <v>1</v>
      </c>
      <c r="P1584">
        <v>1</v>
      </c>
      <c r="Q1584">
        <v>1</v>
      </c>
      <c r="R1584">
        <v>1</v>
      </c>
      <c r="S1584">
        <v>1</v>
      </c>
      <c r="T1584">
        <v>1</v>
      </c>
      <c r="U1584">
        <v>1</v>
      </c>
      <c r="V1584">
        <v>1</v>
      </c>
      <c r="W1584">
        <v>1</v>
      </c>
      <c r="X1584">
        <v>1</v>
      </c>
      <c r="Y1584">
        <v>1</v>
      </c>
      <c r="Z1584">
        <v>1</v>
      </c>
      <c r="AA1584">
        <v>1</v>
      </c>
      <c r="AB1584">
        <v>1</v>
      </c>
      <c r="AC1584">
        <v>1</v>
      </c>
      <c r="AD1584">
        <v>1</v>
      </c>
      <c r="AE1584">
        <v>1</v>
      </c>
      <c r="AF1584">
        <v>1</v>
      </c>
      <c r="AG1584">
        <v>1</v>
      </c>
      <c r="AH1584">
        <v>1</v>
      </c>
      <c r="AI1584">
        <v>1</v>
      </c>
      <c r="AJ1584">
        <v>1</v>
      </c>
      <c r="AK1584">
        <v>1</v>
      </c>
      <c r="AL1584">
        <v>1</v>
      </c>
      <c r="AM1584" s="49" t="s">
        <v>91</v>
      </c>
      <c r="AN1584" s="49" t="s">
        <v>14</v>
      </c>
      <c r="AO1584" s="49" t="s">
        <v>500</v>
      </c>
      <c r="AP1584" s="49" t="s">
        <v>501</v>
      </c>
      <c r="AQ1584" s="49" t="s">
        <v>502</v>
      </c>
      <c r="AR1584" s="49" t="s">
        <v>487</v>
      </c>
      <c r="AS1584" s="49" t="s">
        <v>488</v>
      </c>
      <c r="AT1584" s="49" t="s">
        <v>489</v>
      </c>
    </row>
    <row r="1585" spans="1:46" x14ac:dyDescent="0.25">
      <c r="A1585">
        <v>10</v>
      </c>
      <c r="B1585" t="s">
        <v>105</v>
      </c>
      <c r="C1585" t="s">
        <v>105</v>
      </c>
      <c r="D1585" t="s">
        <v>106</v>
      </c>
      <c r="E1585" t="s">
        <v>626</v>
      </c>
      <c r="F1585" t="s">
        <v>627</v>
      </c>
      <c r="G1585">
        <v>1</v>
      </c>
      <c r="H1585">
        <v>1</v>
      </c>
      <c r="I1585">
        <v>1</v>
      </c>
      <c r="J1585">
        <v>1</v>
      </c>
      <c r="K1585">
        <v>1</v>
      </c>
      <c r="L1585">
        <v>1</v>
      </c>
      <c r="M1585">
        <v>1</v>
      </c>
      <c r="N1585">
        <v>1</v>
      </c>
      <c r="O1585">
        <v>1</v>
      </c>
      <c r="P1585">
        <v>1</v>
      </c>
      <c r="Q1585">
        <v>1</v>
      </c>
      <c r="R1585">
        <v>1</v>
      </c>
      <c r="S1585">
        <v>1</v>
      </c>
      <c r="T1585">
        <v>1</v>
      </c>
      <c r="U1585">
        <v>1</v>
      </c>
      <c r="V1585">
        <v>1</v>
      </c>
      <c r="W1585">
        <v>1</v>
      </c>
      <c r="X1585">
        <v>1</v>
      </c>
      <c r="Y1585">
        <v>1</v>
      </c>
      <c r="Z1585">
        <v>1</v>
      </c>
      <c r="AA1585">
        <v>1</v>
      </c>
      <c r="AB1585">
        <v>1</v>
      </c>
      <c r="AC1585">
        <v>1</v>
      </c>
      <c r="AD1585">
        <v>1</v>
      </c>
      <c r="AE1585">
        <v>1</v>
      </c>
      <c r="AF1585">
        <v>1</v>
      </c>
      <c r="AG1585">
        <v>1</v>
      </c>
      <c r="AH1585">
        <v>1</v>
      </c>
      <c r="AI1585">
        <v>1</v>
      </c>
      <c r="AJ1585">
        <v>1</v>
      </c>
      <c r="AK1585">
        <v>1</v>
      </c>
      <c r="AL1585">
        <v>0</v>
      </c>
      <c r="AM1585" s="49" t="s">
        <v>106</v>
      </c>
      <c r="AN1585" s="49" t="s">
        <v>4</v>
      </c>
      <c r="AO1585" s="49" t="s">
        <v>9</v>
      </c>
      <c r="AP1585" s="49" t="s">
        <v>501</v>
      </c>
      <c r="AQ1585" s="49" t="s">
        <v>9</v>
      </c>
      <c r="AR1585" s="49" t="s">
        <v>495</v>
      </c>
      <c r="AS1585" s="49" t="s">
        <v>488</v>
      </c>
      <c r="AT1585" s="49" t="s">
        <v>489</v>
      </c>
    </row>
    <row r="1586" spans="1:46" x14ac:dyDescent="0.25">
      <c r="A1586">
        <v>10</v>
      </c>
      <c r="B1586" t="s">
        <v>98</v>
      </c>
      <c r="C1586" t="s">
        <v>98</v>
      </c>
      <c r="D1586" t="s">
        <v>99</v>
      </c>
      <c r="E1586" t="s">
        <v>626</v>
      </c>
      <c r="F1586" t="s">
        <v>627</v>
      </c>
      <c r="G1586">
        <v>1</v>
      </c>
      <c r="H1586">
        <v>1</v>
      </c>
      <c r="I1586">
        <v>1</v>
      </c>
      <c r="J1586">
        <v>1</v>
      </c>
      <c r="K1586">
        <v>1</v>
      </c>
      <c r="L1586">
        <v>1</v>
      </c>
      <c r="M1586">
        <v>1</v>
      </c>
      <c r="N1586">
        <v>1</v>
      </c>
      <c r="O1586">
        <v>1</v>
      </c>
      <c r="P1586">
        <v>1</v>
      </c>
      <c r="Q1586">
        <v>1</v>
      </c>
      <c r="R1586">
        <v>1</v>
      </c>
      <c r="S1586">
        <v>1</v>
      </c>
      <c r="T1586">
        <v>1</v>
      </c>
      <c r="U1586">
        <v>1</v>
      </c>
      <c r="V1586">
        <v>1</v>
      </c>
      <c r="W1586">
        <v>1</v>
      </c>
      <c r="X1586">
        <v>1</v>
      </c>
      <c r="Y1586">
        <v>1</v>
      </c>
      <c r="Z1586">
        <v>1</v>
      </c>
      <c r="AA1586">
        <v>1</v>
      </c>
      <c r="AB1586">
        <v>1</v>
      </c>
      <c r="AC1586">
        <v>1</v>
      </c>
      <c r="AD1586">
        <v>1</v>
      </c>
      <c r="AE1586">
        <v>1</v>
      </c>
      <c r="AF1586">
        <v>1</v>
      </c>
      <c r="AG1586">
        <v>1</v>
      </c>
      <c r="AH1586">
        <v>1</v>
      </c>
      <c r="AI1586">
        <v>1</v>
      </c>
      <c r="AJ1586">
        <v>1</v>
      </c>
      <c r="AK1586">
        <v>1</v>
      </c>
      <c r="AL1586">
        <v>1</v>
      </c>
      <c r="AM1586" s="49" t="s">
        <v>99</v>
      </c>
      <c r="AN1586" s="49" t="s">
        <v>14</v>
      </c>
      <c r="AO1586" s="49" t="s">
        <v>506</v>
      </c>
      <c r="AP1586" s="49" t="s">
        <v>501</v>
      </c>
      <c r="AQ1586" s="49" t="s">
        <v>10</v>
      </c>
      <c r="AR1586" s="49" t="s">
        <v>487</v>
      </c>
      <c r="AS1586" s="49" t="s">
        <v>488</v>
      </c>
      <c r="AT1586" s="49" t="s">
        <v>489</v>
      </c>
    </row>
    <row r="1587" spans="1:46" x14ac:dyDescent="0.25">
      <c r="A1587">
        <v>10</v>
      </c>
      <c r="B1587" t="s">
        <v>102</v>
      </c>
      <c r="C1587" t="s">
        <v>102</v>
      </c>
      <c r="D1587" t="s">
        <v>409</v>
      </c>
      <c r="E1587" t="s">
        <v>626</v>
      </c>
      <c r="F1587" t="s">
        <v>627</v>
      </c>
      <c r="G1587">
        <v>1</v>
      </c>
      <c r="H1587">
        <v>1</v>
      </c>
      <c r="I1587">
        <v>1</v>
      </c>
      <c r="J1587">
        <v>1</v>
      </c>
      <c r="K1587">
        <v>1</v>
      </c>
      <c r="L1587">
        <v>1</v>
      </c>
      <c r="M1587">
        <v>1</v>
      </c>
      <c r="N1587">
        <v>1</v>
      </c>
      <c r="O1587">
        <v>1</v>
      </c>
      <c r="P1587">
        <v>1</v>
      </c>
      <c r="Q1587">
        <v>1</v>
      </c>
      <c r="R1587">
        <v>1</v>
      </c>
      <c r="S1587">
        <v>1</v>
      </c>
      <c r="T1587">
        <v>1</v>
      </c>
      <c r="U1587">
        <v>1</v>
      </c>
      <c r="V1587">
        <v>1</v>
      </c>
      <c r="W1587">
        <v>1</v>
      </c>
      <c r="X1587">
        <v>1</v>
      </c>
      <c r="Y1587">
        <v>1</v>
      </c>
      <c r="Z1587">
        <v>1</v>
      </c>
      <c r="AA1587">
        <v>1</v>
      </c>
      <c r="AB1587">
        <v>1</v>
      </c>
      <c r="AC1587">
        <v>1</v>
      </c>
      <c r="AD1587">
        <v>1</v>
      </c>
      <c r="AE1587">
        <v>1</v>
      </c>
      <c r="AF1587">
        <v>1</v>
      </c>
      <c r="AG1587">
        <v>1</v>
      </c>
      <c r="AH1587">
        <v>1</v>
      </c>
      <c r="AI1587">
        <v>1</v>
      </c>
      <c r="AJ1587">
        <v>1</v>
      </c>
      <c r="AK1587">
        <v>1</v>
      </c>
      <c r="AL1587">
        <v>0</v>
      </c>
      <c r="AM1587" s="49" t="s">
        <v>409</v>
      </c>
      <c r="AN1587" s="49" t="s">
        <v>14</v>
      </c>
      <c r="AO1587" s="49" t="s">
        <v>485</v>
      </c>
      <c r="AP1587" s="49" t="s">
        <v>505</v>
      </c>
      <c r="AQ1587" s="49" t="s">
        <v>13</v>
      </c>
      <c r="AR1587" s="49" t="s">
        <v>495</v>
      </c>
      <c r="AS1587" s="49" t="s">
        <v>496</v>
      </c>
      <c r="AT1587" s="49" t="s">
        <v>497</v>
      </c>
    </row>
    <row r="1588" spans="1:46" x14ac:dyDescent="0.25">
      <c r="A1588">
        <v>10</v>
      </c>
      <c r="B1588" t="s">
        <v>84</v>
      </c>
      <c r="C1588" t="s">
        <v>84</v>
      </c>
      <c r="D1588" t="s">
        <v>85</v>
      </c>
      <c r="E1588" t="s">
        <v>626</v>
      </c>
      <c r="F1588" t="s">
        <v>627</v>
      </c>
      <c r="G1588">
        <v>1</v>
      </c>
      <c r="H1588">
        <v>1</v>
      </c>
      <c r="I1588">
        <v>1</v>
      </c>
      <c r="J1588">
        <v>1</v>
      </c>
      <c r="K1588">
        <v>1</v>
      </c>
      <c r="L1588">
        <v>1</v>
      </c>
      <c r="M1588">
        <v>1</v>
      </c>
      <c r="N1588">
        <v>1</v>
      </c>
      <c r="O1588">
        <v>1</v>
      </c>
      <c r="P1588">
        <v>1</v>
      </c>
      <c r="Q1588">
        <v>1</v>
      </c>
      <c r="R1588">
        <v>1</v>
      </c>
      <c r="S1588">
        <v>1</v>
      </c>
      <c r="T1588">
        <v>1</v>
      </c>
      <c r="U1588">
        <v>1</v>
      </c>
      <c r="V1588">
        <v>1</v>
      </c>
      <c r="W1588">
        <v>1</v>
      </c>
      <c r="X1588">
        <v>1</v>
      </c>
      <c r="Y1588">
        <v>1</v>
      </c>
      <c r="Z1588">
        <v>1</v>
      </c>
      <c r="AA1588">
        <v>1</v>
      </c>
      <c r="AB1588">
        <v>1</v>
      </c>
      <c r="AC1588">
        <v>1</v>
      </c>
      <c r="AD1588">
        <v>1</v>
      </c>
      <c r="AE1588">
        <v>1</v>
      </c>
      <c r="AF1588">
        <v>1</v>
      </c>
      <c r="AG1588">
        <v>1</v>
      </c>
      <c r="AH1588">
        <v>1</v>
      </c>
      <c r="AI1588">
        <v>1</v>
      </c>
      <c r="AJ1588">
        <v>1</v>
      </c>
      <c r="AK1588">
        <v>1</v>
      </c>
      <c r="AL1588">
        <v>1</v>
      </c>
      <c r="AM1588" s="49" t="s">
        <v>85</v>
      </c>
      <c r="AN1588" s="49" t="s">
        <v>14</v>
      </c>
      <c r="AO1588" s="49" t="s">
        <v>500</v>
      </c>
      <c r="AP1588" s="49" t="s">
        <v>501</v>
      </c>
      <c r="AQ1588" s="49" t="s">
        <v>502</v>
      </c>
      <c r="AR1588" s="49" t="s">
        <v>487</v>
      </c>
      <c r="AS1588" s="49" t="s">
        <v>488</v>
      </c>
      <c r="AT1588" s="49" t="s">
        <v>489</v>
      </c>
    </row>
    <row r="1589" spans="1:46" x14ac:dyDescent="0.25">
      <c r="A1589">
        <v>10</v>
      </c>
      <c r="B1589" t="s">
        <v>223</v>
      </c>
      <c r="C1589" t="s">
        <v>223</v>
      </c>
      <c r="D1589" t="s">
        <v>224</v>
      </c>
      <c r="E1589" t="s">
        <v>626</v>
      </c>
      <c r="F1589" t="s">
        <v>627</v>
      </c>
      <c r="G1589">
        <v>0</v>
      </c>
      <c r="H1589">
        <v>0</v>
      </c>
      <c r="I1589">
        <v>0</v>
      </c>
      <c r="J1589">
        <v>0</v>
      </c>
      <c r="K1589">
        <v>0</v>
      </c>
      <c r="L1589">
        <v>1</v>
      </c>
      <c r="M1589">
        <v>1</v>
      </c>
      <c r="N1589">
        <v>1</v>
      </c>
      <c r="O1589">
        <v>1</v>
      </c>
      <c r="P1589">
        <v>1</v>
      </c>
      <c r="Q1589">
        <v>1</v>
      </c>
      <c r="R1589">
        <v>1</v>
      </c>
      <c r="S1589">
        <v>1</v>
      </c>
      <c r="T1589">
        <v>1</v>
      </c>
      <c r="U1589">
        <v>1</v>
      </c>
      <c r="V1589">
        <v>1</v>
      </c>
      <c r="W1589">
        <v>1</v>
      </c>
      <c r="X1589">
        <v>1</v>
      </c>
      <c r="Y1589">
        <v>1</v>
      </c>
      <c r="Z1589">
        <v>1</v>
      </c>
      <c r="AA1589">
        <v>1</v>
      </c>
      <c r="AB1589">
        <v>1</v>
      </c>
      <c r="AC1589">
        <v>1</v>
      </c>
      <c r="AD1589">
        <v>1</v>
      </c>
      <c r="AE1589">
        <v>1</v>
      </c>
      <c r="AF1589">
        <v>1</v>
      </c>
      <c r="AG1589">
        <v>1</v>
      </c>
      <c r="AH1589">
        <v>1</v>
      </c>
      <c r="AI1589">
        <v>1</v>
      </c>
      <c r="AJ1589">
        <v>1</v>
      </c>
      <c r="AK1589">
        <v>1</v>
      </c>
      <c r="AL1589">
        <v>0</v>
      </c>
      <c r="AM1589" s="49" t="s">
        <v>224</v>
      </c>
      <c r="AN1589" s="49" t="s">
        <v>14</v>
      </c>
      <c r="AO1589" s="49" t="s">
        <v>485</v>
      </c>
      <c r="AP1589" s="49" t="s">
        <v>494</v>
      </c>
      <c r="AQ1589" s="49" t="s">
        <v>11</v>
      </c>
      <c r="AR1589" s="49" t="s">
        <v>487</v>
      </c>
      <c r="AS1589" s="49" t="s">
        <v>488</v>
      </c>
      <c r="AT1589" s="49" t="s">
        <v>489</v>
      </c>
    </row>
    <row r="1590" spans="1:46" x14ac:dyDescent="0.25">
      <c r="A1590">
        <v>10</v>
      </c>
      <c r="B1590" t="s">
        <v>119</v>
      </c>
      <c r="C1590" t="s">
        <v>119</v>
      </c>
      <c r="D1590" t="s">
        <v>120</v>
      </c>
      <c r="E1590" t="s">
        <v>626</v>
      </c>
      <c r="F1590" t="s">
        <v>627</v>
      </c>
      <c r="G1590">
        <v>1</v>
      </c>
      <c r="H1590">
        <v>1</v>
      </c>
      <c r="I1590">
        <v>1</v>
      </c>
      <c r="J1590">
        <v>1</v>
      </c>
      <c r="K1590">
        <v>1</v>
      </c>
      <c r="L1590">
        <v>1</v>
      </c>
      <c r="M1590">
        <v>1</v>
      </c>
      <c r="N1590">
        <v>1</v>
      </c>
      <c r="O1590">
        <v>1</v>
      </c>
      <c r="P1590">
        <v>1</v>
      </c>
      <c r="Q1590">
        <v>1</v>
      </c>
      <c r="R1590">
        <v>1</v>
      </c>
      <c r="S1590">
        <v>1</v>
      </c>
      <c r="T1590">
        <v>1</v>
      </c>
      <c r="U1590">
        <v>1</v>
      </c>
      <c r="V1590">
        <v>1</v>
      </c>
      <c r="W1590">
        <v>1</v>
      </c>
      <c r="X1590">
        <v>1</v>
      </c>
      <c r="Y1590">
        <v>1</v>
      </c>
      <c r="Z1590">
        <v>1</v>
      </c>
      <c r="AA1590">
        <v>1</v>
      </c>
      <c r="AB1590">
        <v>1</v>
      </c>
      <c r="AC1590">
        <v>1</v>
      </c>
      <c r="AD1590">
        <v>1</v>
      </c>
      <c r="AE1590">
        <v>1</v>
      </c>
      <c r="AF1590">
        <v>1</v>
      </c>
      <c r="AG1590">
        <v>1</v>
      </c>
      <c r="AH1590">
        <v>1</v>
      </c>
      <c r="AI1590">
        <v>1</v>
      </c>
      <c r="AJ1590">
        <v>1</v>
      </c>
      <c r="AK1590">
        <v>1</v>
      </c>
      <c r="AL1590">
        <v>0</v>
      </c>
      <c r="AM1590" s="49" t="s">
        <v>120</v>
      </c>
      <c r="AN1590" s="49" t="s">
        <v>5</v>
      </c>
      <c r="AO1590" s="49" t="s">
        <v>9</v>
      </c>
      <c r="AP1590" s="49" t="s">
        <v>494</v>
      </c>
      <c r="AQ1590" s="49" t="s">
        <v>9</v>
      </c>
      <c r="AR1590" s="49" t="s">
        <v>487</v>
      </c>
      <c r="AS1590" s="49" t="s">
        <v>488</v>
      </c>
      <c r="AT1590" s="49" t="s">
        <v>489</v>
      </c>
    </row>
    <row r="1591" spans="1:46" x14ac:dyDescent="0.25">
      <c r="A1591">
        <v>10</v>
      </c>
      <c r="B1591" t="s">
        <v>109</v>
      </c>
      <c r="C1591" t="s">
        <v>109</v>
      </c>
      <c r="D1591" t="s">
        <v>110</v>
      </c>
      <c r="E1591" t="s">
        <v>626</v>
      </c>
      <c r="F1591" t="s">
        <v>627</v>
      </c>
      <c r="G1591">
        <v>1</v>
      </c>
      <c r="H1591">
        <v>1</v>
      </c>
      <c r="I1591">
        <v>1</v>
      </c>
      <c r="J1591">
        <v>1</v>
      </c>
      <c r="K1591">
        <v>1</v>
      </c>
      <c r="L1591">
        <v>1</v>
      </c>
      <c r="M1591">
        <v>1</v>
      </c>
      <c r="N1591">
        <v>1</v>
      </c>
      <c r="O1591">
        <v>1</v>
      </c>
      <c r="P1591">
        <v>1</v>
      </c>
      <c r="Q1591">
        <v>1</v>
      </c>
      <c r="R1591">
        <v>1</v>
      </c>
      <c r="S1591">
        <v>1</v>
      </c>
      <c r="T1591">
        <v>1</v>
      </c>
      <c r="U1591">
        <v>1</v>
      </c>
      <c r="V1591">
        <v>1</v>
      </c>
      <c r="W1591">
        <v>1</v>
      </c>
      <c r="X1591">
        <v>1</v>
      </c>
      <c r="Y1591">
        <v>1</v>
      </c>
      <c r="Z1591">
        <v>1</v>
      </c>
      <c r="AA1591">
        <v>1</v>
      </c>
      <c r="AB1591">
        <v>1</v>
      </c>
      <c r="AC1591">
        <v>1</v>
      </c>
      <c r="AD1591">
        <v>1</v>
      </c>
      <c r="AE1591">
        <v>1</v>
      </c>
      <c r="AF1591">
        <v>1</v>
      </c>
      <c r="AG1591">
        <v>1</v>
      </c>
      <c r="AH1591">
        <v>1</v>
      </c>
      <c r="AI1591">
        <v>1</v>
      </c>
      <c r="AJ1591">
        <v>1</v>
      </c>
      <c r="AK1591">
        <v>1</v>
      </c>
      <c r="AL1591">
        <v>1</v>
      </c>
      <c r="AM1591" s="49" t="s">
        <v>110</v>
      </c>
      <c r="AN1591" s="49" t="s">
        <v>14</v>
      </c>
      <c r="AO1591" s="49" t="s">
        <v>507</v>
      </c>
      <c r="AP1591" s="49" t="s">
        <v>505</v>
      </c>
      <c r="AQ1591" s="49" t="s">
        <v>13</v>
      </c>
      <c r="AR1591" s="49" t="s">
        <v>487</v>
      </c>
      <c r="AS1591" s="49" t="s">
        <v>488</v>
      </c>
      <c r="AT1591" s="49" t="s">
        <v>489</v>
      </c>
    </row>
    <row r="1592" spans="1:46" x14ac:dyDescent="0.25">
      <c r="A1592">
        <v>10</v>
      </c>
      <c r="B1592" t="s">
        <v>113</v>
      </c>
      <c r="C1592" t="s">
        <v>113</v>
      </c>
      <c r="D1592" t="s">
        <v>114</v>
      </c>
      <c r="E1592" t="s">
        <v>626</v>
      </c>
      <c r="F1592" t="s">
        <v>627</v>
      </c>
      <c r="G1592">
        <v>1</v>
      </c>
      <c r="H1592">
        <v>1</v>
      </c>
      <c r="I1592">
        <v>1</v>
      </c>
      <c r="J1592">
        <v>1</v>
      </c>
      <c r="K1592">
        <v>1</v>
      </c>
      <c r="L1592">
        <v>1</v>
      </c>
      <c r="M1592">
        <v>1</v>
      </c>
      <c r="N1592">
        <v>1</v>
      </c>
      <c r="O1592">
        <v>1</v>
      </c>
      <c r="P1592">
        <v>1</v>
      </c>
      <c r="Q1592">
        <v>1</v>
      </c>
      <c r="R1592">
        <v>1</v>
      </c>
      <c r="S1592">
        <v>1</v>
      </c>
      <c r="T1592">
        <v>1</v>
      </c>
      <c r="U1592">
        <v>1</v>
      </c>
      <c r="V1592">
        <v>1</v>
      </c>
      <c r="W1592">
        <v>1</v>
      </c>
      <c r="X1592">
        <v>1</v>
      </c>
      <c r="Y1592">
        <v>1</v>
      </c>
      <c r="Z1592">
        <v>1</v>
      </c>
      <c r="AA1592">
        <v>1</v>
      </c>
      <c r="AB1592">
        <v>1</v>
      </c>
      <c r="AC1592">
        <v>1</v>
      </c>
      <c r="AD1592">
        <v>1</v>
      </c>
      <c r="AE1592">
        <v>1</v>
      </c>
      <c r="AF1592">
        <v>1</v>
      </c>
      <c r="AG1592">
        <v>1</v>
      </c>
      <c r="AH1592">
        <v>1</v>
      </c>
      <c r="AI1592">
        <v>1</v>
      </c>
      <c r="AJ1592">
        <v>1</v>
      </c>
      <c r="AK1592">
        <v>1</v>
      </c>
      <c r="AL1592">
        <v>1</v>
      </c>
      <c r="AM1592" s="49" t="s">
        <v>114</v>
      </c>
      <c r="AN1592" s="49" t="s">
        <v>14</v>
      </c>
      <c r="AO1592" s="49" t="s">
        <v>506</v>
      </c>
      <c r="AP1592" s="49" t="s">
        <v>505</v>
      </c>
      <c r="AQ1592" s="49" t="s">
        <v>10</v>
      </c>
      <c r="AR1592" s="49" t="s">
        <v>495</v>
      </c>
      <c r="AS1592" s="49" t="s">
        <v>488</v>
      </c>
      <c r="AT1592" s="49" t="s">
        <v>489</v>
      </c>
    </row>
    <row r="1593" spans="1:46" x14ac:dyDescent="0.25">
      <c r="A1593">
        <v>10</v>
      </c>
      <c r="B1593" t="s">
        <v>493</v>
      </c>
      <c r="C1593" t="s">
        <v>542</v>
      </c>
      <c r="D1593" t="s">
        <v>543</v>
      </c>
      <c r="E1593" t="s">
        <v>626</v>
      </c>
      <c r="F1593" t="s">
        <v>627</v>
      </c>
      <c r="G1593">
        <v>1</v>
      </c>
      <c r="H1593">
        <v>1</v>
      </c>
      <c r="I1593">
        <v>1</v>
      </c>
      <c r="J1593">
        <v>1</v>
      </c>
      <c r="K1593">
        <v>1</v>
      </c>
      <c r="L1593">
        <v>1</v>
      </c>
      <c r="M1593">
        <v>1</v>
      </c>
      <c r="N1593">
        <v>1</v>
      </c>
      <c r="O1593">
        <v>1</v>
      </c>
      <c r="P1593">
        <v>1</v>
      </c>
      <c r="Q1593">
        <v>1</v>
      </c>
      <c r="R1593">
        <v>1</v>
      </c>
      <c r="S1593">
        <v>1</v>
      </c>
      <c r="T1593">
        <v>1</v>
      </c>
      <c r="U1593">
        <v>1</v>
      </c>
      <c r="V1593">
        <v>1</v>
      </c>
      <c r="W1593">
        <v>1</v>
      </c>
      <c r="X1593">
        <v>1</v>
      </c>
      <c r="Y1593">
        <v>1</v>
      </c>
      <c r="Z1593">
        <v>1</v>
      </c>
      <c r="AA1593">
        <v>1</v>
      </c>
      <c r="AB1593">
        <v>1</v>
      </c>
      <c r="AC1593">
        <v>1</v>
      </c>
      <c r="AD1593">
        <v>1</v>
      </c>
      <c r="AE1593">
        <v>1</v>
      </c>
      <c r="AF1593">
        <v>1</v>
      </c>
      <c r="AG1593">
        <v>1</v>
      </c>
      <c r="AH1593">
        <v>1</v>
      </c>
      <c r="AI1593">
        <v>1</v>
      </c>
      <c r="AJ1593">
        <v>1</v>
      </c>
      <c r="AK1593">
        <v>1</v>
      </c>
      <c r="AL1593">
        <v>0</v>
      </c>
      <c r="AM1593" s="49" t="e">
        <v>#N/A</v>
      </c>
      <c r="AN1593" s="49" t="e">
        <v>#N/A</v>
      </c>
      <c r="AO1593" s="49" t="e">
        <v>#N/A</v>
      </c>
      <c r="AP1593" s="49" t="e">
        <v>#N/A</v>
      </c>
      <c r="AQ1593" s="49" t="e">
        <v>#N/A</v>
      </c>
      <c r="AR1593" s="49" t="e">
        <v>#N/A</v>
      </c>
      <c r="AS1593" s="49" t="e">
        <v>#N/A</v>
      </c>
      <c r="AT1593" s="49" t="e">
        <v>#N/A</v>
      </c>
    </row>
    <row r="1594" spans="1:46" x14ac:dyDescent="0.25">
      <c r="A1594">
        <v>10</v>
      </c>
      <c r="B1594" t="s">
        <v>544</v>
      </c>
      <c r="C1594" t="s">
        <v>544</v>
      </c>
      <c r="D1594" t="s">
        <v>545</v>
      </c>
      <c r="E1594" t="s">
        <v>626</v>
      </c>
      <c r="F1594" t="s">
        <v>627</v>
      </c>
      <c r="G1594">
        <v>1</v>
      </c>
      <c r="H1594">
        <v>1</v>
      </c>
      <c r="I1594">
        <v>1</v>
      </c>
      <c r="J1594">
        <v>1</v>
      </c>
      <c r="K1594">
        <v>1</v>
      </c>
      <c r="L1594">
        <v>1</v>
      </c>
      <c r="M1594">
        <v>1</v>
      </c>
      <c r="N1594">
        <v>1</v>
      </c>
      <c r="O1594">
        <v>1</v>
      </c>
      <c r="P1594">
        <v>1</v>
      </c>
      <c r="Q1594">
        <v>1</v>
      </c>
      <c r="R1594">
        <v>1</v>
      </c>
      <c r="S1594">
        <v>1</v>
      </c>
      <c r="T1594">
        <v>1</v>
      </c>
      <c r="U1594">
        <v>1</v>
      </c>
      <c r="V1594">
        <v>1</v>
      </c>
      <c r="W1594">
        <v>1</v>
      </c>
      <c r="X1594">
        <v>1</v>
      </c>
      <c r="Y1594">
        <v>1</v>
      </c>
      <c r="Z1594">
        <v>1</v>
      </c>
      <c r="AA1594">
        <v>1</v>
      </c>
      <c r="AB1594">
        <v>1</v>
      </c>
      <c r="AC1594">
        <v>1</v>
      </c>
      <c r="AD1594">
        <v>1</v>
      </c>
      <c r="AE1594">
        <v>1</v>
      </c>
      <c r="AF1594">
        <v>1</v>
      </c>
      <c r="AG1594">
        <v>1</v>
      </c>
      <c r="AH1594">
        <v>1</v>
      </c>
      <c r="AI1594">
        <v>1</v>
      </c>
      <c r="AJ1594">
        <v>1</v>
      </c>
      <c r="AK1594">
        <v>1</v>
      </c>
      <c r="AL1594">
        <v>0</v>
      </c>
      <c r="AM1594" s="49" t="e">
        <v>#N/A</v>
      </c>
      <c r="AN1594" s="49" t="e">
        <v>#N/A</v>
      </c>
      <c r="AO1594" s="49" t="e">
        <v>#N/A</v>
      </c>
      <c r="AP1594" s="49" t="e">
        <v>#N/A</v>
      </c>
      <c r="AQ1594" s="49" t="e">
        <v>#N/A</v>
      </c>
      <c r="AR1594" s="49" t="e">
        <v>#N/A</v>
      </c>
      <c r="AS1594" s="49" t="e">
        <v>#N/A</v>
      </c>
      <c r="AT1594" s="49" t="e">
        <v>#N/A</v>
      </c>
    </row>
    <row r="1595" spans="1:46" x14ac:dyDescent="0.25">
      <c r="A1595">
        <v>10</v>
      </c>
      <c r="B1595" t="s">
        <v>124</v>
      </c>
      <c r="C1595" t="s">
        <v>124</v>
      </c>
      <c r="D1595" t="s">
        <v>125</v>
      </c>
      <c r="E1595" t="s">
        <v>626</v>
      </c>
      <c r="F1595" t="s">
        <v>627</v>
      </c>
      <c r="G1595">
        <v>1</v>
      </c>
      <c r="H1595">
        <v>1</v>
      </c>
      <c r="I1595">
        <v>1</v>
      </c>
      <c r="J1595">
        <v>1</v>
      </c>
      <c r="K1595">
        <v>1</v>
      </c>
      <c r="L1595">
        <v>1</v>
      </c>
      <c r="M1595">
        <v>1</v>
      </c>
      <c r="N1595">
        <v>1</v>
      </c>
      <c r="O1595">
        <v>1</v>
      </c>
      <c r="P1595">
        <v>1</v>
      </c>
      <c r="Q1595">
        <v>1</v>
      </c>
      <c r="R1595">
        <v>1</v>
      </c>
      <c r="S1595">
        <v>1</v>
      </c>
      <c r="T1595">
        <v>1</v>
      </c>
      <c r="U1595">
        <v>1</v>
      </c>
      <c r="V1595">
        <v>1</v>
      </c>
      <c r="W1595">
        <v>1</v>
      </c>
      <c r="X1595">
        <v>1</v>
      </c>
      <c r="Y1595">
        <v>1</v>
      </c>
      <c r="Z1595">
        <v>1</v>
      </c>
      <c r="AA1595">
        <v>1</v>
      </c>
      <c r="AB1595">
        <v>1</v>
      </c>
      <c r="AC1595">
        <v>1</v>
      </c>
      <c r="AD1595">
        <v>1</v>
      </c>
      <c r="AE1595">
        <v>1</v>
      </c>
      <c r="AF1595">
        <v>1</v>
      </c>
      <c r="AG1595">
        <v>1</v>
      </c>
      <c r="AH1595">
        <v>1</v>
      </c>
      <c r="AI1595">
        <v>1</v>
      </c>
      <c r="AJ1595">
        <v>1</v>
      </c>
      <c r="AK1595">
        <v>1</v>
      </c>
      <c r="AL1595">
        <v>1</v>
      </c>
      <c r="AM1595" s="49" t="s">
        <v>125</v>
      </c>
      <c r="AN1595" s="49" t="s">
        <v>14</v>
      </c>
      <c r="AO1595" s="49" t="s">
        <v>506</v>
      </c>
      <c r="AP1595" s="49" t="s">
        <v>501</v>
      </c>
      <c r="AQ1595" s="49" t="s">
        <v>10</v>
      </c>
      <c r="AR1595" s="49" t="s">
        <v>487</v>
      </c>
      <c r="AS1595" s="49" t="s">
        <v>488</v>
      </c>
      <c r="AT1595" s="49" t="s">
        <v>489</v>
      </c>
    </row>
    <row r="1596" spans="1:46" x14ac:dyDescent="0.25">
      <c r="A1596">
        <v>10</v>
      </c>
      <c r="B1596" t="s">
        <v>130</v>
      </c>
      <c r="C1596" t="s">
        <v>130</v>
      </c>
      <c r="D1596" t="s">
        <v>131</v>
      </c>
      <c r="E1596" t="s">
        <v>626</v>
      </c>
      <c r="F1596" t="s">
        <v>627</v>
      </c>
      <c r="G1596">
        <v>1</v>
      </c>
      <c r="H1596">
        <v>1</v>
      </c>
      <c r="I1596">
        <v>1</v>
      </c>
      <c r="J1596">
        <v>1</v>
      </c>
      <c r="K1596">
        <v>1</v>
      </c>
      <c r="L1596">
        <v>1</v>
      </c>
      <c r="M1596">
        <v>1</v>
      </c>
      <c r="N1596">
        <v>1</v>
      </c>
      <c r="O1596">
        <v>1</v>
      </c>
      <c r="P1596">
        <v>1</v>
      </c>
      <c r="Q1596">
        <v>1</v>
      </c>
      <c r="R1596">
        <v>1</v>
      </c>
      <c r="S1596">
        <v>1</v>
      </c>
      <c r="T1596">
        <v>1</v>
      </c>
      <c r="U1596">
        <v>1</v>
      </c>
      <c r="V1596">
        <v>1</v>
      </c>
      <c r="W1596">
        <v>1</v>
      </c>
      <c r="X1596">
        <v>1</v>
      </c>
      <c r="Y1596">
        <v>1</v>
      </c>
      <c r="Z1596">
        <v>1</v>
      </c>
      <c r="AA1596">
        <v>1</v>
      </c>
      <c r="AB1596">
        <v>1</v>
      </c>
      <c r="AC1596">
        <v>1</v>
      </c>
      <c r="AD1596">
        <v>1</v>
      </c>
      <c r="AE1596">
        <v>1</v>
      </c>
      <c r="AF1596">
        <v>1</v>
      </c>
      <c r="AG1596">
        <v>1</v>
      </c>
      <c r="AH1596">
        <v>1</v>
      </c>
      <c r="AI1596">
        <v>1</v>
      </c>
      <c r="AJ1596">
        <v>1</v>
      </c>
      <c r="AK1596">
        <v>1</v>
      </c>
      <c r="AL1596">
        <v>1</v>
      </c>
      <c r="AM1596" s="49" t="s">
        <v>131</v>
      </c>
      <c r="AN1596" s="49" t="s">
        <v>14</v>
      </c>
      <c r="AO1596" s="49" t="s">
        <v>507</v>
      </c>
      <c r="AP1596" s="49" t="s">
        <v>501</v>
      </c>
      <c r="AQ1596" s="49" t="s">
        <v>10</v>
      </c>
      <c r="AR1596" s="49" t="s">
        <v>487</v>
      </c>
      <c r="AS1596" s="49" t="s">
        <v>488</v>
      </c>
      <c r="AT1596" s="49" t="s">
        <v>489</v>
      </c>
    </row>
    <row r="1597" spans="1:46" x14ac:dyDescent="0.25">
      <c r="A1597">
        <v>10</v>
      </c>
      <c r="B1597" t="s">
        <v>117</v>
      </c>
      <c r="C1597" t="s">
        <v>117</v>
      </c>
      <c r="D1597" t="s">
        <v>546</v>
      </c>
      <c r="E1597" t="s">
        <v>626</v>
      </c>
      <c r="F1597" t="s">
        <v>627</v>
      </c>
      <c r="G1597">
        <v>1</v>
      </c>
      <c r="H1597">
        <v>1</v>
      </c>
      <c r="I1597">
        <v>1</v>
      </c>
      <c r="J1597">
        <v>1</v>
      </c>
      <c r="K1597">
        <v>1</v>
      </c>
      <c r="L1597">
        <v>1</v>
      </c>
      <c r="M1597">
        <v>1</v>
      </c>
      <c r="N1597">
        <v>1</v>
      </c>
      <c r="O1597">
        <v>1</v>
      </c>
      <c r="P1597">
        <v>1</v>
      </c>
      <c r="Q1597">
        <v>1</v>
      </c>
      <c r="R1597">
        <v>1</v>
      </c>
      <c r="S1597">
        <v>1</v>
      </c>
      <c r="T1597">
        <v>1</v>
      </c>
      <c r="U1597">
        <v>1</v>
      </c>
      <c r="V1597">
        <v>1</v>
      </c>
      <c r="W1597">
        <v>1</v>
      </c>
      <c r="X1597">
        <v>1</v>
      </c>
      <c r="Y1597">
        <v>1</v>
      </c>
      <c r="Z1597">
        <v>1</v>
      </c>
      <c r="AA1597">
        <v>1</v>
      </c>
      <c r="AB1597">
        <v>1</v>
      </c>
      <c r="AC1597">
        <v>1</v>
      </c>
      <c r="AD1597">
        <v>1</v>
      </c>
      <c r="AE1597">
        <v>1</v>
      </c>
      <c r="AF1597">
        <v>1</v>
      </c>
      <c r="AG1597">
        <v>1</v>
      </c>
      <c r="AH1597">
        <v>1</v>
      </c>
      <c r="AI1597">
        <v>1</v>
      </c>
      <c r="AJ1597">
        <v>1</v>
      </c>
      <c r="AK1597">
        <v>1</v>
      </c>
      <c r="AL1597">
        <v>0</v>
      </c>
      <c r="AM1597" s="49" t="s">
        <v>118</v>
      </c>
      <c r="AN1597" s="49" t="s">
        <v>8</v>
      </c>
      <c r="AO1597" s="49" t="s">
        <v>9</v>
      </c>
      <c r="AP1597" s="49" t="s">
        <v>494</v>
      </c>
      <c r="AQ1597" s="49" t="s">
        <v>9</v>
      </c>
      <c r="AR1597" s="49" t="s">
        <v>487</v>
      </c>
      <c r="AS1597" s="49" t="s">
        <v>488</v>
      </c>
      <c r="AT1597" s="49" t="s">
        <v>489</v>
      </c>
    </row>
    <row r="1598" spans="1:46" x14ac:dyDescent="0.25">
      <c r="A1598">
        <v>10</v>
      </c>
      <c r="B1598" t="s">
        <v>192</v>
      </c>
      <c r="C1598" t="s">
        <v>192</v>
      </c>
      <c r="D1598" t="s">
        <v>193</v>
      </c>
      <c r="E1598" t="s">
        <v>626</v>
      </c>
      <c r="F1598" t="s">
        <v>627</v>
      </c>
      <c r="G1598">
        <v>1</v>
      </c>
      <c r="H1598">
        <v>1</v>
      </c>
      <c r="I1598">
        <v>1</v>
      </c>
      <c r="J1598">
        <v>1</v>
      </c>
      <c r="K1598">
        <v>1</v>
      </c>
      <c r="L1598">
        <v>1</v>
      </c>
      <c r="M1598">
        <v>1</v>
      </c>
      <c r="N1598">
        <v>1</v>
      </c>
      <c r="O1598">
        <v>1</v>
      </c>
      <c r="P1598">
        <v>1</v>
      </c>
      <c r="Q1598">
        <v>1</v>
      </c>
      <c r="R1598">
        <v>1</v>
      </c>
      <c r="S1598">
        <v>1</v>
      </c>
      <c r="T1598">
        <v>1</v>
      </c>
      <c r="U1598">
        <v>1</v>
      </c>
      <c r="V1598">
        <v>1</v>
      </c>
      <c r="W1598">
        <v>1</v>
      </c>
      <c r="X1598">
        <v>1</v>
      </c>
      <c r="Y1598">
        <v>1</v>
      </c>
      <c r="Z1598">
        <v>1</v>
      </c>
      <c r="AA1598">
        <v>1</v>
      </c>
      <c r="AB1598">
        <v>1</v>
      </c>
      <c r="AC1598">
        <v>1</v>
      </c>
      <c r="AD1598">
        <v>1</v>
      </c>
      <c r="AE1598">
        <v>1</v>
      </c>
      <c r="AF1598">
        <v>1</v>
      </c>
      <c r="AG1598">
        <v>1</v>
      </c>
      <c r="AH1598">
        <v>1</v>
      </c>
      <c r="AI1598">
        <v>1</v>
      </c>
      <c r="AJ1598">
        <v>1</v>
      </c>
      <c r="AK1598">
        <v>1</v>
      </c>
      <c r="AL1598">
        <v>1</v>
      </c>
      <c r="AM1598" s="49" t="s">
        <v>193</v>
      </c>
      <c r="AN1598" s="49" t="s">
        <v>14</v>
      </c>
      <c r="AO1598" s="49" t="s">
        <v>500</v>
      </c>
      <c r="AP1598" s="49" t="s">
        <v>505</v>
      </c>
      <c r="AQ1598" s="49" t="s">
        <v>13</v>
      </c>
      <c r="AR1598" s="49" t="s">
        <v>487</v>
      </c>
      <c r="AS1598" s="49" t="s">
        <v>488</v>
      </c>
      <c r="AT1598" s="49" t="s">
        <v>489</v>
      </c>
    </row>
    <row r="1599" spans="1:46" x14ac:dyDescent="0.25">
      <c r="A1599">
        <v>10</v>
      </c>
      <c r="B1599" t="s">
        <v>132</v>
      </c>
      <c r="C1599" t="s">
        <v>132</v>
      </c>
      <c r="D1599" t="s">
        <v>133</v>
      </c>
      <c r="E1599" t="s">
        <v>626</v>
      </c>
      <c r="F1599" t="s">
        <v>627</v>
      </c>
      <c r="G1599">
        <v>1</v>
      </c>
      <c r="H1599">
        <v>1</v>
      </c>
      <c r="I1599">
        <v>1</v>
      </c>
      <c r="J1599">
        <v>1</v>
      </c>
      <c r="K1599">
        <v>1</v>
      </c>
      <c r="L1599">
        <v>1</v>
      </c>
      <c r="M1599">
        <v>1</v>
      </c>
      <c r="N1599">
        <v>1</v>
      </c>
      <c r="O1599">
        <v>1</v>
      </c>
      <c r="P1599">
        <v>1</v>
      </c>
      <c r="Q1599">
        <v>1</v>
      </c>
      <c r="R1599">
        <v>1</v>
      </c>
      <c r="S1599">
        <v>1</v>
      </c>
      <c r="T1599">
        <v>1</v>
      </c>
      <c r="U1599">
        <v>1</v>
      </c>
      <c r="V1599">
        <v>1</v>
      </c>
      <c r="W1599">
        <v>1</v>
      </c>
      <c r="X1599">
        <v>1</v>
      </c>
      <c r="Y1599">
        <v>1</v>
      </c>
      <c r="Z1599">
        <v>1</v>
      </c>
      <c r="AA1599">
        <v>1</v>
      </c>
      <c r="AB1599">
        <v>1</v>
      </c>
      <c r="AC1599">
        <v>1</v>
      </c>
      <c r="AD1599">
        <v>1</v>
      </c>
      <c r="AE1599">
        <v>1</v>
      </c>
      <c r="AF1599">
        <v>1</v>
      </c>
      <c r="AG1599">
        <v>1</v>
      </c>
      <c r="AH1599">
        <v>1</v>
      </c>
      <c r="AI1599">
        <v>1</v>
      </c>
      <c r="AJ1599">
        <v>1</v>
      </c>
      <c r="AK1599">
        <v>1</v>
      </c>
      <c r="AL1599">
        <v>0</v>
      </c>
      <c r="AM1599" s="49" t="s">
        <v>133</v>
      </c>
      <c r="AN1599" s="49" t="s">
        <v>14</v>
      </c>
      <c r="AO1599" s="49" t="s">
        <v>507</v>
      </c>
      <c r="AP1599" s="49" t="s">
        <v>501</v>
      </c>
      <c r="AQ1599" s="49" t="s">
        <v>10</v>
      </c>
      <c r="AR1599" s="49" t="s">
        <v>487</v>
      </c>
      <c r="AS1599" s="49" t="s">
        <v>488</v>
      </c>
      <c r="AT1599" s="49" t="s">
        <v>489</v>
      </c>
    </row>
    <row r="1600" spans="1:46" x14ac:dyDescent="0.25">
      <c r="A1600">
        <v>10</v>
      </c>
      <c r="B1600" t="s">
        <v>134</v>
      </c>
      <c r="C1600" t="s">
        <v>134</v>
      </c>
      <c r="D1600" t="s">
        <v>135</v>
      </c>
      <c r="E1600" t="s">
        <v>626</v>
      </c>
      <c r="F1600" t="s">
        <v>627</v>
      </c>
      <c r="G1600">
        <v>1</v>
      </c>
      <c r="H1600">
        <v>1</v>
      </c>
      <c r="I1600">
        <v>1</v>
      </c>
      <c r="J1600">
        <v>1</v>
      </c>
      <c r="K1600">
        <v>1</v>
      </c>
      <c r="L1600">
        <v>1</v>
      </c>
      <c r="M1600">
        <v>1</v>
      </c>
      <c r="N1600">
        <v>1</v>
      </c>
      <c r="O1600">
        <v>1</v>
      </c>
      <c r="P1600">
        <v>1</v>
      </c>
      <c r="Q1600">
        <v>1</v>
      </c>
      <c r="R1600">
        <v>1</v>
      </c>
      <c r="S1600">
        <v>1</v>
      </c>
      <c r="T1600">
        <v>1</v>
      </c>
      <c r="U1600">
        <v>1</v>
      </c>
      <c r="V1600">
        <v>1</v>
      </c>
      <c r="W1600">
        <v>1</v>
      </c>
      <c r="X1600">
        <v>1</v>
      </c>
      <c r="Y1600">
        <v>1</v>
      </c>
      <c r="Z1600">
        <v>1</v>
      </c>
      <c r="AA1600">
        <v>1</v>
      </c>
      <c r="AB1600">
        <v>1</v>
      </c>
      <c r="AC1600">
        <v>1</v>
      </c>
      <c r="AD1600">
        <v>1</v>
      </c>
      <c r="AE1600">
        <v>1</v>
      </c>
      <c r="AF1600">
        <v>1</v>
      </c>
      <c r="AG1600">
        <v>1</v>
      </c>
      <c r="AH1600">
        <v>1</v>
      </c>
      <c r="AI1600">
        <v>1</v>
      </c>
      <c r="AJ1600">
        <v>1</v>
      </c>
      <c r="AK1600">
        <v>1</v>
      </c>
      <c r="AL1600">
        <v>1</v>
      </c>
      <c r="AM1600" s="49" t="s">
        <v>135</v>
      </c>
      <c r="AN1600" s="49" t="s">
        <v>14</v>
      </c>
      <c r="AO1600" s="49" t="s">
        <v>500</v>
      </c>
      <c r="AP1600" s="49" t="s">
        <v>505</v>
      </c>
      <c r="AQ1600" s="49" t="s">
        <v>13</v>
      </c>
      <c r="AR1600" s="49" t="s">
        <v>487</v>
      </c>
      <c r="AS1600" s="49" t="s">
        <v>488</v>
      </c>
      <c r="AT1600" s="49" t="s">
        <v>489</v>
      </c>
    </row>
    <row r="1601" spans="1:46" x14ac:dyDescent="0.25">
      <c r="A1601">
        <v>10</v>
      </c>
      <c r="B1601" t="s">
        <v>136</v>
      </c>
      <c r="C1601" t="s">
        <v>136</v>
      </c>
      <c r="D1601" t="s">
        <v>137</v>
      </c>
      <c r="E1601" t="s">
        <v>626</v>
      </c>
      <c r="F1601" t="s">
        <v>627</v>
      </c>
      <c r="G1601">
        <v>1</v>
      </c>
      <c r="H1601">
        <v>1</v>
      </c>
      <c r="I1601">
        <v>1</v>
      </c>
      <c r="J1601">
        <v>1</v>
      </c>
      <c r="K1601">
        <v>1</v>
      </c>
      <c r="L1601">
        <v>1</v>
      </c>
      <c r="M1601">
        <v>1</v>
      </c>
      <c r="N1601">
        <v>1</v>
      </c>
      <c r="O1601">
        <v>1</v>
      </c>
      <c r="P1601">
        <v>1</v>
      </c>
      <c r="Q1601">
        <v>1</v>
      </c>
      <c r="R1601">
        <v>1</v>
      </c>
      <c r="S1601">
        <v>1</v>
      </c>
      <c r="T1601">
        <v>1</v>
      </c>
      <c r="U1601">
        <v>1</v>
      </c>
      <c r="V1601">
        <v>1</v>
      </c>
      <c r="W1601">
        <v>1</v>
      </c>
      <c r="X1601">
        <v>1</v>
      </c>
      <c r="Y1601">
        <v>1</v>
      </c>
      <c r="Z1601">
        <v>1</v>
      </c>
      <c r="AA1601">
        <v>1</v>
      </c>
      <c r="AB1601">
        <v>1</v>
      </c>
      <c r="AC1601">
        <v>1</v>
      </c>
      <c r="AD1601">
        <v>1</v>
      </c>
      <c r="AE1601">
        <v>1</v>
      </c>
      <c r="AF1601">
        <v>1</v>
      </c>
      <c r="AG1601">
        <v>1</v>
      </c>
      <c r="AH1601">
        <v>1</v>
      </c>
      <c r="AI1601">
        <v>1</v>
      </c>
      <c r="AJ1601">
        <v>1</v>
      </c>
      <c r="AK1601">
        <v>1</v>
      </c>
      <c r="AL1601">
        <v>1</v>
      </c>
      <c r="AM1601" s="49" t="s">
        <v>137</v>
      </c>
      <c r="AN1601" s="49" t="s">
        <v>14</v>
      </c>
      <c r="AO1601" s="49" t="s">
        <v>500</v>
      </c>
      <c r="AP1601" s="49" t="s">
        <v>505</v>
      </c>
      <c r="AQ1601" s="49" t="s">
        <v>13</v>
      </c>
      <c r="AR1601" s="49" t="s">
        <v>487</v>
      </c>
      <c r="AS1601" s="49" t="s">
        <v>488</v>
      </c>
      <c r="AT1601" s="49" t="s">
        <v>489</v>
      </c>
    </row>
    <row r="1602" spans="1:46" x14ac:dyDescent="0.25">
      <c r="A1602">
        <v>10</v>
      </c>
      <c r="B1602" t="s">
        <v>315</v>
      </c>
      <c r="C1602" t="s">
        <v>315</v>
      </c>
      <c r="D1602" t="s">
        <v>547</v>
      </c>
      <c r="E1602" t="s">
        <v>626</v>
      </c>
      <c r="F1602" t="s">
        <v>627</v>
      </c>
      <c r="G1602">
        <v>1</v>
      </c>
      <c r="H1602">
        <v>1</v>
      </c>
      <c r="I1602">
        <v>1</v>
      </c>
      <c r="J1602">
        <v>1</v>
      </c>
      <c r="K1602">
        <v>1</v>
      </c>
      <c r="L1602">
        <v>1</v>
      </c>
      <c r="M1602">
        <v>1</v>
      </c>
      <c r="N1602">
        <v>1</v>
      </c>
      <c r="O1602">
        <v>1</v>
      </c>
      <c r="P1602">
        <v>1</v>
      </c>
      <c r="Q1602">
        <v>1</v>
      </c>
      <c r="R1602">
        <v>1</v>
      </c>
      <c r="S1602">
        <v>1</v>
      </c>
      <c r="T1602">
        <v>1</v>
      </c>
      <c r="U1602">
        <v>1</v>
      </c>
      <c r="V1602">
        <v>1</v>
      </c>
      <c r="W1602">
        <v>1</v>
      </c>
      <c r="X1602">
        <v>1</v>
      </c>
      <c r="Y1602">
        <v>1</v>
      </c>
      <c r="Z1602">
        <v>1</v>
      </c>
      <c r="AA1602">
        <v>1</v>
      </c>
      <c r="AB1602">
        <v>1</v>
      </c>
      <c r="AC1602">
        <v>1</v>
      </c>
      <c r="AD1602">
        <v>1</v>
      </c>
      <c r="AE1602">
        <v>1</v>
      </c>
      <c r="AF1602">
        <v>1</v>
      </c>
      <c r="AG1602">
        <v>1</v>
      </c>
      <c r="AH1602">
        <v>1</v>
      </c>
      <c r="AI1602">
        <v>1</v>
      </c>
      <c r="AJ1602">
        <v>1</v>
      </c>
      <c r="AK1602">
        <v>1</v>
      </c>
      <c r="AL1602">
        <v>0</v>
      </c>
      <c r="AM1602" s="49" t="s">
        <v>316</v>
      </c>
      <c r="AN1602" s="49" t="s">
        <v>14</v>
      </c>
      <c r="AO1602" s="49" t="s">
        <v>485</v>
      </c>
      <c r="AP1602" s="49" t="s">
        <v>486</v>
      </c>
      <c r="AQ1602" s="49" t="s">
        <v>11</v>
      </c>
      <c r="AR1602" s="49" t="s">
        <v>487</v>
      </c>
      <c r="AS1602" s="49" t="s">
        <v>488</v>
      </c>
      <c r="AT1602" s="49" t="s">
        <v>489</v>
      </c>
    </row>
    <row r="1603" spans="1:46" x14ac:dyDescent="0.25">
      <c r="A1603">
        <v>10</v>
      </c>
      <c r="B1603" t="s">
        <v>121</v>
      </c>
      <c r="C1603" t="s">
        <v>121</v>
      </c>
      <c r="D1603" t="s">
        <v>548</v>
      </c>
      <c r="E1603" t="s">
        <v>626</v>
      </c>
      <c r="F1603" t="s">
        <v>627</v>
      </c>
      <c r="G1603">
        <v>1</v>
      </c>
      <c r="H1603">
        <v>1</v>
      </c>
      <c r="I1603">
        <v>1</v>
      </c>
      <c r="J1603">
        <v>1</v>
      </c>
      <c r="K1603">
        <v>1</v>
      </c>
      <c r="L1603">
        <v>1</v>
      </c>
      <c r="M1603">
        <v>1</v>
      </c>
      <c r="N1603">
        <v>1</v>
      </c>
      <c r="O1603">
        <v>1</v>
      </c>
      <c r="P1603">
        <v>1</v>
      </c>
      <c r="Q1603">
        <v>1</v>
      </c>
      <c r="R1603">
        <v>1</v>
      </c>
      <c r="S1603">
        <v>1</v>
      </c>
      <c r="T1603">
        <v>1</v>
      </c>
      <c r="U1603">
        <v>1</v>
      </c>
      <c r="V1603">
        <v>1</v>
      </c>
      <c r="W1603">
        <v>1</v>
      </c>
      <c r="X1603">
        <v>1</v>
      </c>
      <c r="Y1603">
        <v>1</v>
      </c>
      <c r="Z1603">
        <v>1</v>
      </c>
      <c r="AA1603">
        <v>1</v>
      </c>
      <c r="AB1603">
        <v>1</v>
      </c>
      <c r="AC1603">
        <v>1</v>
      </c>
      <c r="AD1603">
        <v>1</v>
      </c>
      <c r="AE1603">
        <v>1</v>
      </c>
      <c r="AF1603">
        <v>1</v>
      </c>
      <c r="AG1603">
        <v>1</v>
      </c>
      <c r="AH1603">
        <v>1</v>
      </c>
      <c r="AI1603">
        <v>1</v>
      </c>
      <c r="AJ1603">
        <v>1</v>
      </c>
      <c r="AK1603">
        <v>1</v>
      </c>
      <c r="AL1603">
        <v>0</v>
      </c>
      <c r="AM1603" s="49" t="s">
        <v>122</v>
      </c>
      <c r="AN1603" s="49" t="s">
        <v>5</v>
      </c>
      <c r="AO1603" s="49" t="s">
        <v>9</v>
      </c>
      <c r="AP1603" s="49" t="s">
        <v>486</v>
      </c>
      <c r="AQ1603" s="49" t="s">
        <v>9</v>
      </c>
      <c r="AR1603" s="49" t="s">
        <v>495</v>
      </c>
      <c r="AS1603" s="49" t="s">
        <v>488</v>
      </c>
      <c r="AT1603" s="49" t="s">
        <v>489</v>
      </c>
    </row>
    <row r="1604" spans="1:46" x14ac:dyDescent="0.25">
      <c r="A1604">
        <v>10</v>
      </c>
      <c r="B1604" t="s">
        <v>144</v>
      </c>
      <c r="C1604" t="s">
        <v>144</v>
      </c>
      <c r="D1604" t="s">
        <v>145</v>
      </c>
      <c r="E1604" t="s">
        <v>626</v>
      </c>
      <c r="F1604" t="s">
        <v>627</v>
      </c>
      <c r="G1604">
        <v>1</v>
      </c>
      <c r="H1604">
        <v>1</v>
      </c>
      <c r="I1604">
        <v>1</v>
      </c>
      <c r="J1604">
        <v>1</v>
      </c>
      <c r="K1604">
        <v>1</v>
      </c>
      <c r="L1604">
        <v>1</v>
      </c>
      <c r="M1604">
        <v>1</v>
      </c>
      <c r="N1604">
        <v>1</v>
      </c>
      <c r="O1604">
        <v>1</v>
      </c>
      <c r="P1604">
        <v>1</v>
      </c>
      <c r="Q1604">
        <v>1</v>
      </c>
      <c r="R1604">
        <v>1</v>
      </c>
      <c r="S1604">
        <v>1</v>
      </c>
      <c r="T1604">
        <v>1</v>
      </c>
      <c r="U1604">
        <v>1</v>
      </c>
      <c r="V1604">
        <v>1</v>
      </c>
      <c r="W1604">
        <v>1</v>
      </c>
      <c r="X1604">
        <v>1</v>
      </c>
      <c r="Y1604">
        <v>1</v>
      </c>
      <c r="Z1604">
        <v>1</v>
      </c>
      <c r="AA1604">
        <v>1</v>
      </c>
      <c r="AB1604">
        <v>1</v>
      </c>
      <c r="AC1604">
        <v>1</v>
      </c>
      <c r="AD1604">
        <v>1</v>
      </c>
      <c r="AE1604">
        <v>1</v>
      </c>
      <c r="AF1604">
        <v>1</v>
      </c>
      <c r="AG1604">
        <v>1</v>
      </c>
      <c r="AH1604">
        <v>1</v>
      </c>
      <c r="AI1604">
        <v>1</v>
      </c>
      <c r="AJ1604">
        <v>1</v>
      </c>
      <c r="AK1604">
        <v>1</v>
      </c>
      <c r="AL1604">
        <v>1</v>
      </c>
      <c r="AM1604" s="49" t="s">
        <v>145</v>
      </c>
      <c r="AN1604" s="49" t="s">
        <v>14</v>
      </c>
      <c r="AO1604" s="49" t="s">
        <v>500</v>
      </c>
      <c r="AP1604" s="49" t="s">
        <v>505</v>
      </c>
      <c r="AQ1604" s="49" t="s">
        <v>13</v>
      </c>
      <c r="AR1604" s="49" t="s">
        <v>487</v>
      </c>
      <c r="AS1604" s="49" t="s">
        <v>488</v>
      </c>
      <c r="AT1604" s="49" t="s">
        <v>489</v>
      </c>
    </row>
    <row r="1605" spans="1:46" x14ac:dyDescent="0.25">
      <c r="A1605">
        <v>10</v>
      </c>
      <c r="B1605" t="s">
        <v>146</v>
      </c>
      <c r="C1605" t="s">
        <v>146</v>
      </c>
      <c r="D1605" t="s">
        <v>147</v>
      </c>
      <c r="E1605" t="s">
        <v>626</v>
      </c>
      <c r="F1605" t="s">
        <v>627</v>
      </c>
      <c r="G1605">
        <v>1</v>
      </c>
      <c r="H1605">
        <v>1</v>
      </c>
      <c r="I1605">
        <v>1</v>
      </c>
      <c r="J1605">
        <v>1</v>
      </c>
      <c r="K1605">
        <v>1</v>
      </c>
      <c r="L1605">
        <v>1</v>
      </c>
      <c r="M1605">
        <v>1</v>
      </c>
      <c r="N1605">
        <v>1</v>
      </c>
      <c r="O1605">
        <v>1</v>
      </c>
      <c r="P1605">
        <v>1</v>
      </c>
      <c r="Q1605">
        <v>1</v>
      </c>
      <c r="R1605">
        <v>1</v>
      </c>
      <c r="S1605">
        <v>1</v>
      </c>
      <c r="T1605">
        <v>1</v>
      </c>
      <c r="U1605">
        <v>1</v>
      </c>
      <c r="V1605">
        <v>1</v>
      </c>
      <c r="W1605">
        <v>1</v>
      </c>
      <c r="X1605">
        <v>1</v>
      </c>
      <c r="Y1605">
        <v>1</v>
      </c>
      <c r="Z1605">
        <v>1</v>
      </c>
      <c r="AA1605">
        <v>1</v>
      </c>
      <c r="AB1605">
        <v>1</v>
      </c>
      <c r="AC1605">
        <v>1</v>
      </c>
      <c r="AD1605">
        <v>1</v>
      </c>
      <c r="AE1605">
        <v>1</v>
      </c>
      <c r="AF1605">
        <v>1</v>
      </c>
      <c r="AG1605">
        <v>1</v>
      </c>
      <c r="AH1605">
        <v>1</v>
      </c>
      <c r="AI1605">
        <v>1</v>
      </c>
      <c r="AJ1605">
        <v>1</v>
      </c>
      <c r="AK1605">
        <v>1</v>
      </c>
      <c r="AL1605">
        <v>0</v>
      </c>
      <c r="AM1605" s="49" t="s">
        <v>147</v>
      </c>
      <c r="AN1605" s="49" t="s">
        <v>14</v>
      </c>
      <c r="AO1605" s="49" t="s">
        <v>507</v>
      </c>
      <c r="AP1605" s="49" t="s">
        <v>501</v>
      </c>
      <c r="AQ1605" s="49" t="s">
        <v>10</v>
      </c>
      <c r="AR1605" s="49" t="s">
        <v>487</v>
      </c>
      <c r="AS1605" s="49" t="s">
        <v>488</v>
      </c>
      <c r="AT1605" s="49" t="s">
        <v>489</v>
      </c>
    </row>
    <row r="1606" spans="1:46" x14ac:dyDescent="0.25">
      <c r="A1606">
        <v>10</v>
      </c>
      <c r="B1606" t="s">
        <v>149</v>
      </c>
      <c r="C1606" t="s">
        <v>149</v>
      </c>
      <c r="D1606" t="s">
        <v>412</v>
      </c>
      <c r="E1606" t="s">
        <v>626</v>
      </c>
      <c r="F1606" t="s">
        <v>627</v>
      </c>
      <c r="G1606">
        <v>1</v>
      </c>
      <c r="H1606">
        <v>1</v>
      </c>
      <c r="I1606">
        <v>1</v>
      </c>
      <c r="J1606">
        <v>1</v>
      </c>
      <c r="K1606">
        <v>1</v>
      </c>
      <c r="L1606">
        <v>1</v>
      </c>
      <c r="M1606">
        <v>1</v>
      </c>
      <c r="N1606">
        <v>1</v>
      </c>
      <c r="O1606">
        <v>1</v>
      </c>
      <c r="P1606">
        <v>1</v>
      </c>
      <c r="Q1606">
        <v>1</v>
      </c>
      <c r="R1606">
        <v>1</v>
      </c>
      <c r="S1606">
        <v>1</v>
      </c>
      <c r="T1606">
        <v>1</v>
      </c>
      <c r="U1606">
        <v>1</v>
      </c>
      <c r="V1606">
        <v>1</v>
      </c>
      <c r="W1606">
        <v>1</v>
      </c>
      <c r="X1606">
        <v>1</v>
      </c>
      <c r="Y1606">
        <v>1</v>
      </c>
      <c r="Z1606">
        <v>1</v>
      </c>
      <c r="AA1606">
        <v>1</v>
      </c>
      <c r="AB1606">
        <v>1</v>
      </c>
      <c r="AC1606">
        <v>1</v>
      </c>
      <c r="AD1606">
        <v>1</v>
      </c>
      <c r="AE1606">
        <v>1</v>
      </c>
      <c r="AF1606">
        <v>1</v>
      </c>
      <c r="AG1606">
        <v>1</v>
      </c>
      <c r="AH1606">
        <v>1</v>
      </c>
      <c r="AI1606">
        <v>1</v>
      </c>
      <c r="AJ1606">
        <v>1</v>
      </c>
      <c r="AK1606">
        <v>1</v>
      </c>
      <c r="AL1606">
        <v>0</v>
      </c>
      <c r="AM1606" s="49" t="s">
        <v>412</v>
      </c>
      <c r="AN1606" s="49" t="s">
        <v>14</v>
      </c>
      <c r="AO1606" s="49" t="s">
        <v>506</v>
      </c>
      <c r="AP1606" s="49" t="s">
        <v>501</v>
      </c>
      <c r="AQ1606" s="49" t="s">
        <v>10</v>
      </c>
      <c r="AR1606" s="49" t="s">
        <v>487</v>
      </c>
      <c r="AS1606" s="49" t="s">
        <v>496</v>
      </c>
      <c r="AT1606" s="49" t="s">
        <v>497</v>
      </c>
    </row>
    <row r="1607" spans="1:46" x14ac:dyDescent="0.25">
      <c r="A1607">
        <v>10</v>
      </c>
      <c r="B1607" t="s">
        <v>150</v>
      </c>
      <c r="C1607" t="s">
        <v>150</v>
      </c>
      <c r="D1607" t="s">
        <v>151</v>
      </c>
      <c r="E1607" t="s">
        <v>626</v>
      </c>
      <c r="F1607" t="s">
        <v>627</v>
      </c>
      <c r="G1607">
        <v>1</v>
      </c>
      <c r="H1607">
        <v>1</v>
      </c>
      <c r="I1607">
        <v>1</v>
      </c>
      <c r="J1607">
        <v>1</v>
      </c>
      <c r="K1607">
        <v>1</v>
      </c>
      <c r="L1607">
        <v>1</v>
      </c>
      <c r="M1607">
        <v>1</v>
      </c>
      <c r="N1607">
        <v>1</v>
      </c>
      <c r="O1607">
        <v>1</v>
      </c>
      <c r="P1607">
        <v>1</v>
      </c>
      <c r="Q1607">
        <v>1</v>
      </c>
      <c r="R1607">
        <v>1</v>
      </c>
      <c r="S1607">
        <v>1</v>
      </c>
      <c r="T1607">
        <v>1</v>
      </c>
      <c r="U1607">
        <v>1</v>
      </c>
      <c r="V1607">
        <v>1</v>
      </c>
      <c r="W1607">
        <v>1</v>
      </c>
      <c r="X1607">
        <v>1</v>
      </c>
      <c r="Y1607">
        <v>1</v>
      </c>
      <c r="Z1607">
        <v>1</v>
      </c>
      <c r="AA1607">
        <v>1</v>
      </c>
      <c r="AB1607">
        <v>1</v>
      </c>
      <c r="AC1607">
        <v>1</v>
      </c>
      <c r="AD1607">
        <v>1</v>
      </c>
      <c r="AE1607">
        <v>1</v>
      </c>
      <c r="AF1607">
        <v>1</v>
      </c>
      <c r="AG1607">
        <v>1</v>
      </c>
      <c r="AH1607">
        <v>1</v>
      </c>
      <c r="AI1607">
        <v>1</v>
      </c>
      <c r="AJ1607">
        <v>1</v>
      </c>
      <c r="AK1607">
        <v>1</v>
      </c>
      <c r="AL1607">
        <v>0</v>
      </c>
      <c r="AM1607" s="49" t="s">
        <v>151</v>
      </c>
      <c r="AN1607" s="49" t="s">
        <v>7</v>
      </c>
      <c r="AO1607" s="49" t="s">
        <v>9</v>
      </c>
      <c r="AP1607" s="49" t="s">
        <v>494</v>
      </c>
      <c r="AQ1607" s="49" t="s">
        <v>9</v>
      </c>
      <c r="AR1607" s="49" t="s">
        <v>487</v>
      </c>
      <c r="AS1607" s="49" t="s">
        <v>488</v>
      </c>
      <c r="AT1607" s="49" t="s">
        <v>489</v>
      </c>
    </row>
    <row r="1608" spans="1:46" x14ac:dyDescent="0.25">
      <c r="A1608">
        <v>10</v>
      </c>
      <c r="B1608" t="s">
        <v>338</v>
      </c>
      <c r="C1608" t="s">
        <v>338</v>
      </c>
      <c r="D1608" t="s">
        <v>339</v>
      </c>
      <c r="E1608" t="s">
        <v>626</v>
      </c>
      <c r="F1608" t="s">
        <v>627</v>
      </c>
      <c r="G1608">
        <v>1</v>
      </c>
      <c r="H1608">
        <v>1</v>
      </c>
      <c r="I1608">
        <v>1</v>
      </c>
      <c r="J1608">
        <v>1</v>
      </c>
      <c r="K1608">
        <v>1</v>
      </c>
      <c r="L1608">
        <v>1</v>
      </c>
      <c r="M1608">
        <v>1</v>
      </c>
      <c r="N1608">
        <v>1</v>
      </c>
      <c r="O1608">
        <v>1</v>
      </c>
      <c r="P1608">
        <v>1</v>
      </c>
      <c r="Q1608">
        <v>1</v>
      </c>
      <c r="R1608">
        <v>1</v>
      </c>
      <c r="S1608">
        <v>1</v>
      </c>
      <c r="T1608">
        <v>1</v>
      </c>
      <c r="U1608">
        <v>1</v>
      </c>
      <c r="V1608">
        <v>1</v>
      </c>
      <c r="W1608">
        <v>1</v>
      </c>
      <c r="X1608">
        <v>1</v>
      </c>
      <c r="Y1608">
        <v>1</v>
      </c>
      <c r="Z1608">
        <v>1</v>
      </c>
      <c r="AA1608">
        <v>1</v>
      </c>
      <c r="AB1608">
        <v>1</v>
      </c>
      <c r="AC1608">
        <v>1</v>
      </c>
      <c r="AD1608">
        <v>1</v>
      </c>
      <c r="AE1608">
        <v>1</v>
      </c>
      <c r="AF1608">
        <v>1</v>
      </c>
      <c r="AG1608">
        <v>1</v>
      </c>
      <c r="AH1608">
        <v>1</v>
      </c>
      <c r="AI1608">
        <v>1</v>
      </c>
      <c r="AJ1608">
        <v>1</v>
      </c>
      <c r="AK1608">
        <v>1</v>
      </c>
      <c r="AL1608">
        <v>0</v>
      </c>
      <c r="AM1608" s="49" t="s">
        <v>339</v>
      </c>
      <c r="AN1608" s="49" t="s">
        <v>14</v>
      </c>
      <c r="AO1608" s="49" t="s">
        <v>507</v>
      </c>
      <c r="AP1608" s="49" t="s">
        <v>494</v>
      </c>
      <c r="AQ1608" s="49" t="s">
        <v>10</v>
      </c>
      <c r="AR1608" s="49" t="s">
        <v>487</v>
      </c>
      <c r="AS1608" s="49" t="s">
        <v>488</v>
      </c>
      <c r="AT1608" s="49" t="s">
        <v>489</v>
      </c>
    </row>
    <row r="1609" spans="1:46" x14ac:dyDescent="0.25">
      <c r="A1609">
        <v>10</v>
      </c>
      <c r="B1609" t="s">
        <v>181</v>
      </c>
      <c r="C1609" t="s">
        <v>181</v>
      </c>
      <c r="D1609" t="s">
        <v>414</v>
      </c>
      <c r="E1609" t="s">
        <v>626</v>
      </c>
      <c r="F1609" t="s">
        <v>627</v>
      </c>
      <c r="G1609">
        <v>1</v>
      </c>
      <c r="H1609">
        <v>1</v>
      </c>
      <c r="I1609">
        <v>1</v>
      </c>
      <c r="J1609">
        <v>1</v>
      </c>
      <c r="K1609">
        <v>1</v>
      </c>
      <c r="L1609">
        <v>1</v>
      </c>
      <c r="M1609">
        <v>1</v>
      </c>
      <c r="N1609">
        <v>1</v>
      </c>
      <c r="O1609">
        <v>1</v>
      </c>
      <c r="P1609">
        <v>1</v>
      </c>
      <c r="Q1609">
        <v>1</v>
      </c>
      <c r="R1609">
        <v>1</v>
      </c>
      <c r="S1609">
        <v>1</v>
      </c>
      <c r="T1609">
        <v>1</v>
      </c>
      <c r="U1609">
        <v>1</v>
      </c>
      <c r="V1609">
        <v>1</v>
      </c>
      <c r="W1609">
        <v>1</v>
      </c>
      <c r="X1609">
        <v>1</v>
      </c>
      <c r="Y1609">
        <v>1</v>
      </c>
      <c r="Z1609">
        <v>1</v>
      </c>
      <c r="AA1609">
        <v>1</v>
      </c>
      <c r="AB1609">
        <v>1</v>
      </c>
      <c r="AC1609">
        <v>1</v>
      </c>
      <c r="AD1609">
        <v>1</v>
      </c>
      <c r="AE1609">
        <v>1</v>
      </c>
      <c r="AF1609">
        <v>1</v>
      </c>
      <c r="AG1609">
        <v>1</v>
      </c>
      <c r="AH1609">
        <v>1</v>
      </c>
      <c r="AI1609">
        <v>1</v>
      </c>
      <c r="AJ1609">
        <v>1</v>
      </c>
      <c r="AK1609">
        <v>1</v>
      </c>
      <c r="AL1609">
        <v>0</v>
      </c>
      <c r="AM1609" s="49" t="s">
        <v>414</v>
      </c>
      <c r="AN1609" s="49" t="s">
        <v>5</v>
      </c>
      <c r="AO1609" s="49" t="s">
        <v>9</v>
      </c>
      <c r="AP1609" s="49" t="s">
        <v>501</v>
      </c>
      <c r="AQ1609" s="49" t="s">
        <v>9</v>
      </c>
      <c r="AR1609" s="49" t="s">
        <v>495</v>
      </c>
      <c r="AS1609" s="49" t="s">
        <v>496</v>
      </c>
      <c r="AT1609" s="49" t="s">
        <v>497</v>
      </c>
    </row>
    <row r="1610" spans="1:46" x14ac:dyDescent="0.25">
      <c r="A1610">
        <v>10</v>
      </c>
      <c r="B1610" t="s">
        <v>152</v>
      </c>
      <c r="C1610" t="s">
        <v>152</v>
      </c>
      <c r="D1610" t="s">
        <v>153</v>
      </c>
      <c r="E1610" t="s">
        <v>626</v>
      </c>
      <c r="F1610" t="s">
        <v>627</v>
      </c>
      <c r="G1610">
        <v>0</v>
      </c>
      <c r="H1610">
        <v>0</v>
      </c>
      <c r="I1610">
        <v>1</v>
      </c>
      <c r="J1610">
        <v>1</v>
      </c>
      <c r="K1610">
        <v>1</v>
      </c>
      <c r="L1610">
        <v>1</v>
      </c>
      <c r="M1610">
        <v>1</v>
      </c>
      <c r="N1610">
        <v>1</v>
      </c>
      <c r="O1610">
        <v>1</v>
      </c>
      <c r="P1610">
        <v>1</v>
      </c>
      <c r="Q1610">
        <v>1</v>
      </c>
      <c r="R1610">
        <v>1</v>
      </c>
      <c r="S1610">
        <v>1</v>
      </c>
      <c r="T1610">
        <v>1</v>
      </c>
      <c r="U1610">
        <v>1</v>
      </c>
      <c r="V1610">
        <v>1</v>
      </c>
      <c r="W1610">
        <v>1</v>
      </c>
      <c r="X1610">
        <v>1</v>
      </c>
      <c r="Y1610">
        <v>1</v>
      </c>
      <c r="Z1610">
        <v>1</v>
      </c>
      <c r="AA1610">
        <v>1</v>
      </c>
      <c r="AB1610">
        <v>1</v>
      </c>
      <c r="AC1610">
        <v>1</v>
      </c>
      <c r="AD1610">
        <v>1</v>
      </c>
      <c r="AE1610">
        <v>1</v>
      </c>
      <c r="AF1610">
        <v>1</v>
      </c>
      <c r="AG1610">
        <v>1</v>
      </c>
      <c r="AH1610">
        <v>1</v>
      </c>
      <c r="AI1610">
        <v>1</v>
      </c>
      <c r="AJ1610">
        <v>1</v>
      </c>
      <c r="AK1610">
        <v>1</v>
      </c>
      <c r="AL1610">
        <v>0</v>
      </c>
      <c r="AM1610" s="49" t="s">
        <v>153</v>
      </c>
      <c r="AN1610" s="49" t="s">
        <v>6</v>
      </c>
      <c r="AO1610" s="49" t="s">
        <v>9</v>
      </c>
      <c r="AP1610" s="49" t="s">
        <v>486</v>
      </c>
      <c r="AQ1610" s="49" t="s">
        <v>9</v>
      </c>
      <c r="AR1610" s="49" t="s">
        <v>487</v>
      </c>
      <c r="AS1610" s="49" t="s">
        <v>488</v>
      </c>
      <c r="AT1610" s="49" t="s">
        <v>489</v>
      </c>
    </row>
    <row r="1611" spans="1:46" x14ac:dyDescent="0.25">
      <c r="A1611">
        <v>10</v>
      </c>
      <c r="B1611" t="s">
        <v>156</v>
      </c>
      <c r="C1611" t="s">
        <v>156</v>
      </c>
      <c r="D1611" t="s">
        <v>157</v>
      </c>
      <c r="E1611" t="s">
        <v>626</v>
      </c>
      <c r="F1611" t="s">
        <v>627</v>
      </c>
      <c r="G1611">
        <v>1</v>
      </c>
      <c r="H1611">
        <v>1</v>
      </c>
      <c r="I1611">
        <v>1</v>
      </c>
      <c r="J1611">
        <v>1</v>
      </c>
      <c r="K1611">
        <v>1</v>
      </c>
      <c r="L1611">
        <v>1</v>
      </c>
      <c r="M1611">
        <v>1</v>
      </c>
      <c r="N1611">
        <v>1</v>
      </c>
      <c r="O1611">
        <v>1</v>
      </c>
      <c r="P1611">
        <v>1</v>
      </c>
      <c r="Q1611">
        <v>1</v>
      </c>
      <c r="R1611">
        <v>1</v>
      </c>
      <c r="S1611">
        <v>1</v>
      </c>
      <c r="T1611">
        <v>1</v>
      </c>
      <c r="U1611">
        <v>1</v>
      </c>
      <c r="V1611">
        <v>1</v>
      </c>
      <c r="W1611">
        <v>1</v>
      </c>
      <c r="X1611">
        <v>1</v>
      </c>
      <c r="Y1611">
        <v>1</v>
      </c>
      <c r="Z1611">
        <v>1</v>
      </c>
      <c r="AA1611">
        <v>1</v>
      </c>
      <c r="AB1611">
        <v>1</v>
      </c>
      <c r="AC1611">
        <v>1</v>
      </c>
      <c r="AD1611">
        <v>1</v>
      </c>
      <c r="AE1611">
        <v>1</v>
      </c>
      <c r="AF1611">
        <v>1</v>
      </c>
      <c r="AG1611">
        <v>1</v>
      </c>
      <c r="AH1611">
        <v>1</v>
      </c>
      <c r="AI1611">
        <v>1</v>
      </c>
      <c r="AJ1611">
        <v>1</v>
      </c>
      <c r="AK1611">
        <v>1</v>
      </c>
      <c r="AL1611">
        <v>1</v>
      </c>
      <c r="AM1611" s="49" t="s">
        <v>157</v>
      </c>
      <c r="AN1611" s="49" t="s">
        <v>14</v>
      </c>
      <c r="AO1611" s="49" t="s">
        <v>500</v>
      </c>
      <c r="AP1611" s="49" t="s">
        <v>505</v>
      </c>
      <c r="AQ1611" s="49" t="s">
        <v>13</v>
      </c>
      <c r="AR1611" s="49" t="s">
        <v>487</v>
      </c>
      <c r="AS1611" s="49" t="s">
        <v>488</v>
      </c>
      <c r="AT1611" s="49" t="s">
        <v>489</v>
      </c>
    </row>
    <row r="1612" spans="1:46" x14ac:dyDescent="0.25">
      <c r="A1612">
        <v>10</v>
      </c>
      <c r="B1612" t="s">
        <v>158</v>
      </c>
      <c r="C1612" t="s">
        <v>158</v>
      </c>
      <c r="D1612" t="s">
        <v>159</v>
      </c>
      <c r="E1612" t="s">
        <v>626</v>
      </c>
      <c r="F1612" t="s">
        <v>627</v>
      </c>
      <c r="G1612">
        <v>1</v>
      </c>
      <c r="H1612">
        <v>1</v>
      </c>
      <c r="I1612">
        <v>1</v>
      </c>
      <c r="J1612">
        <v>1</v>
      </c>
      <c r="K1612">
        <v>1</v>
      </c>
      <c r="L1612">
        <v>1</v>
      </c>
      <c r="M1612">
        <v>1</v>
      </c>
      <c r="N1612">
        <v>1</v>
      </c>
      <c r="O1612">
        <v>1</v>
      </c>
      <c r="P1612">
        <v>1</v>
      </c>
      <c r="Q1612">
        <v>1</v>
      </c>
      <c r="R1612">
        <v>1</v>
      </c>
      <c r="S1612">
        <v>1</v>
      </c>
      <c r="T1612">
        <v>1</v>
      </c>
      <c r="U1612">
        <v>1</v>
      </c>
      <c r="V1612">
        <v>1</v>
      </c>
      <c r="W1612">
        <v>1</v>
      </c>
      <c r="X1612">
        <v>1</v>
      </c>
      <c r="Y1612">
        <v>1</v>
      </c>
      <c r="Z1612">
        <v>1</v>
      </c>
      <c r="AA1612">
        <v>1</v>
      </c>
      <c r="AB1612">
        <v>1</v>
      </c>
      <c r="AC1612">
        <v>1</v>
      </c>
      <c r="AD1612">
        <v>1</v>
      </c>
      <c r="AE1612">
        <v>1</v>
      </c>
      <c r="AF1612">
        <v>1</v>
      </c>
      <c r="AG1612">
        <v>1</v>
      </c>
      <c r="AH1612">
        <v>1</v>
      </c>
      <c r="AI1612">
        <v>1</v>
      </c>
      <c r="AJ1612">
        <v>1</v>
      </c>
      <c r="AK1612">
        <v>1</v>
      </c>
      <c r="AL1612">
        <v>0</v>
      </c>
      <c r="AM1612" s="49" t="s">
        <v>159</v>
      </c>
      <c r="AN1612" s="49" t="s">
        <v>6</v>
      </c>
      <c r="AO1612" s="49" t="s">
        <v>9</v>
      </c>
      <c r="AP1612" s="49" t="s">
        <v>486</v>
      </c>
      <c r="AQ1612" s="49" t="s">
        <v>9</v>
      </c>
      <c r="AR1612" s="49" t="s">
        <v>487</v>
      </c>
      <c r="AS1612" s="49" t="s">
        <v>488</v>
      </c>
      <c r="AT1612" s="49" t="s">
        <v>489</v>
      </c>
    </row>
    <row r="1613" spans="1:46" x14ac:dyDescent="0.25">
      <c r="A1613">
        <v>10</v>
      </c>
      <c r="B1613" t="s">
        <v>160</v>
      </c>
      <c r="C1613" t="s">
        <v>160</v>
      </c>
      <c r="D1613" t="s">
        <v>161</v>
      </c>
      <c r="E1613" t="s">
        <v>626</v>
      </c>
      <c r="F1613" t="s">
        <v>627</v>
      </c>
      <c r="G1613">
        <v>1</v>
      </c>
      <c r="H1613">
        <v>1</v>
      </c>
      <c r="I1613">
        <v>1</v>
      </c>
      <c r="J1613">
        <v>1</v>
      </c>
      <c r="K1613">
        <v>1</v>
      </c>
      <c r="L1613">
        <v>1</v>
      </c>
      <c r="M1613">
        <v>1</v>
      </c>
      <c r="N1613">
        <v>1</v>
      </c>
      <c r="O1613">
        <v>1</v>
      </c>
      <c r="P1613">
        <v>1</v>
      </c>
      <c r="Q1613">
        <v>1</v>
      </c>
      <c r="R1613">
        <v>1</v>
      </c>
      <c r="S1613">
        <v>1</v>
      </c>
      <c r="T1613">
        <v>1</v>
      </c>
      <c r="U1613">
        <v>1</v>
      </c>
      <c r="V1613">
        <v>1</v>
      </c>
      <c r="W1613">
        <v>1</v>
      </c>
      <c r="X1613">
        <v>1</v>
      </c>
      <c r="Y1613">
        <v>1</v>
      </c>
      <c r="Z1613">
        <v>1</v>
      </c>
      <c r="AA1613">
        <v>1</v>
      </c>
      <c r="AB1613">
        <v>1</v>
      </c>
      <c r="AC1613">
        <v>1</v>
      </c>
      <c r="AD1613">
        <v>1</v>
      </c>
      <c r="AE1613">
        <v>1</v>
      </c>
      <c r="AF1613">
        <v>1</v>
      </c>
      <c r="AG1613">
        <v>1</v>
      </c>
      <c r="AH1613">
        <v>1</v>
      </c>
      <c r="AI1613">
        <v>1</v>
      </c>
      <c r="AJ1613">
        <v>1</v>
      </c>
      <c r="AK1613">
        <v>1</v>
      </c>
      <c r="AL1613">
        <v>1</v>
      </c>
      <c r="AM1613" s="49" t="s">
        <v>161</v>
      </c>
      <c r="AN1613" s="49" t="s">
        <v>14</v>
      </c>
      <c r="AO1613" s="49" t="s">
        <v>500</v>
      </c>
      <c r="AP1613" s="49" t="s">
        <v>505</v>
      </c>
      <c r="AQ1613" s="49" t="s">
        <v>13</v>
      </c>
      <c r="AR1613" s="49" t="s">
        <v>487</v>
      </c>
      <c r="AS1613" s="49" t="s">
        <v>488</v>
      </c>
      <c r="AT1613" s="49" t="s">
        <v>489</v>
      </c>
    </row>
    <row r="1614" spans="1:46" x14ac:dyDescent="0.25">
      <c r="A1614">
        <v>10</v>
      </c>
      <c r="B1614" t="s">
        <v>164</v>
      </c>
      <c r="C1614" t="s">
        <v>164</v>
      </c>
      <c r="D1614" t="s">
        <v>165</v>
      </c>
      <c r="E1614" t="s">
        <v>626</v>
      </c>
      <c r="F1614" t="s">
        <v>627</v>
      </c>
      <c r="G1614">
        <v>1</v>
      </c>
      <c r="H1614">
        <v>1</v>
      </c>
      <c r="I1614">
        <v>1</v>
      </c>
      <c r="J1614">
        <v>1</v>
      </c>
      <c r="K1614">
        <v>1</v>
      </c>
      <c r="L1614">
        <v>1</v>
      </c>
      <c r="M1614">
        <v>1</v>
      </c>
      <c r="N1614">
        <v>1</v>
      </c>
      <c r="O1614">
        <v>1</v>
      </c>
      <c r="P1614">
        <v>1</v>
      </c>
      <c r="Q1614">
        <v>1</v>
      </c>
      <c r="R1614">
        <v>1</v>
      </c>
      <c r="S1614">
        <v>1</v>
      </c>
      <c r="T1614">
        <v>1</v>
      </c>
      <c r="U1614">
        <v>1</v>
      </c>
      <c r="V1614">
        <v>1</v>
      </c>
      <c r="W1614">
        <v>1</v>
      </c>
      <c r="X1614">
        <v>1</v>
      </c>
      <c r="Y1614">
        <v>1</v>
      </c>
      <c r="Z1614">
        <v>1</v>
      </c>
      <c r="AA1614">
        <v>1</v>
      </c>
      <c r="AB1614">
        <v>1</v>
      </c>
      <c r="AC1614">
        <v>1</v>
      </c>
      <c r="AD1614">
        <v>1</v>
      </c>
      <c r="AE1614">
        <v>1</v>
      </c>
      <c r="AF1614">
        <v>1</v>
      </c>
      <c r="AG1614">
        <v>1</v>
      </c>
      <c r="AH1614">
        <v>1</v>
      </c>
      <c r="AI1614">
        <v>1</v>
      </c>
      <c r="AJ1614">
        <v>1</v>
      </c>
      <c r="AK1614">
        <v>1</v>
      </c>
      <c r="AL1614">
        <v>1</v>
      </c>
      <c r="AM1614" s="49" t="s">
        <v>165</v>
      </c>
      <c r="AN1614" s="49" t="s">
        <v>14</v>
      </c>
      <c r="AO1614" s="49" t="s">
        <v>500</v>
      </c>
      <c r="AP1614" s="49" t="s">
        <v>505</v>
      </c>
      <c r="AQ1614" s="49" t="s">
        <v>13</v>
      </c>
      <c r="AR1614" s="49" t="s">
        <v>487</v>
      </c>
      <c r="AS1614" s="49" t="s">
        <v>488</v>
      </c>
      <c r="AT1614" s="49" t="s">
        <v>489</v>
      </c>
    </row>
    <row r="1615" spans="1:46" x14ac:dyDescent="0.25">
      <c r="A1615">
        <v>10</v>
      </c>
      <c r="B1615" t="s">
        <v>168</v>
      </c>
      <c r="C1615" t="s">
        <v>168</v>
      </c>
      <c r="D1615" t="s">
        <v>413</v>
      </c>
      <c r="E1615" t="s">
        <v>626</v>
      </c>
      <c r="F1615" t="s">
        <v>627</v>
      </c>
      <c r="G1615">
        <v>1</v>
      </c>
      <c r="H1615">
        <v>1</v>
      </c>
      <c r="I1615">
        <v>1</v>
      </c>
      <c r="J1615">
        <v>1</v>
      </c>
      <c r="K1615">
        <v>1</v>
      </c>
      <c r="L1615">
        <v>1</v>
      </c>
      <c r="M1615">
        <v>1</v>
      </c>
      <c r="N1615">
        <v>1</v>
      </c>
      <c r="O1615">
        <v>1</v>
      </c>
      <c r="P1615">
        <v>1</v>
      </c>
      <c r="Q1615">
        <v>1</v>
      </c>
      <c r="R1615">
        <v>1</v>
      </c>
      <c r="S1615">
        <v>1</v>
      </c>
      <c r="T1615">
        <v>1</v>
      </c>
      <c r="U1615">
        <v>1</v>
      </c>
      <c r="V1615">
        <v>1</v>
      </c>
      <c r="W1615">
        <v>1</v>
      </c>
      <c r="X1615">
        <v>1</v>
      </c>
      <c r="Y1615">
        <v>1</v>
      </c>
      <c r="Z1615">
        <v>1</v>
      </c>
      <c r="AA1615">
        <v>1</v>
      </c>
      <c r="AB1615">
        <v>1</v>
      </c>
      <c r="AC1615">
        <v>1</v>
      </c>
      <c r="AD1615">
        <v>1</v>
      </c>
      <c r="AE1615">
        <v>1</v>
      </c>
      <c r="AF1615">
        <v>1</v>
      </c>
      <c r="AG1615">
        <v>1</v>
      </c>
      <c r="AH1615">
        <v>1</v>
      </c>
      <c r="AI1615">
        <v>1</v>
      </c>
      <c r="AJ1615">
        <v>1</v>
      </c>
      <c r="AK1615">
        <v>1</v>
      </c>
      <c r="AL1615">
        <v>0</v>
      </c>
      <c r="AM1615" s="49" t="s">
        <v>413</v>
      </c>
      <c r="AN1615" s="49" t="s">
        <v>5</v>
      </c>
      <c r="AO1615" s="49" t="s">
        <v>9</v>
      </c>
      <c r="AP1615" s="49" t="s">
        <v>501</v>
      </c>
      <c r="AQ1615" s="49" t="s">
        <v>9</v>
      </c>
      <c r="AR1615" s="49" t="s">
        <v>495</v>
      </c>
      <c r="AS1615" s="49" t="s">
        <v>496</v>
      </c>
      <c r="AT1615" s="49" t="s">
        <v>497</v>
      </c>
    </row>
    <row r="1616" spans="1:46" x14ac:dyDescent="0.25">
      <c r="A1616">
        <v>10</v>
      </c>
      <c r="B1616" t="s">
        <v>171</v>
      </c>
      <c r="C1616" t="s">
        <v>171</v>
      </c>
      <c r="D1616" t="s">
        <v>172</v>
      </c>
      <c r="E1616" t="s">
        <v>626</v>
      </c>
      <c r="F1616" t="s">
        <v>627</v>
      </c>
      <c r="G1616">
        <v>1</v>
      </c>
      <c r="H1616">
        <v>1</v>
      </c>
      <c r="I1616">
        <v>1</v>
      </c>
      <c r="J1616">
        <v>1</v>
      </c>
      <c r="K1616">
        <v>1</v>
      </c>
      <c r="L1616">
        <v>1</v>
      </c>
      <c r="M1616">
        <v>1</v>
      </c>
      <c r="N1616">
        <v>1</v>
      </c>
      <c r="O1616">
        <v>1</v>
      </c>
      <c r="P1616">
        <v>1</v>
      </c>
      <c r="Q1616">
        <v>1</v>
      </c>
      <c r="R1616">
        <v>1</v>
      </c>
      <c r="S1616">
        <v>1</v>
      </c>
      <c r="T1616">
        <v>1</v>
      </c>
      <c r="U1616">
        <v>1</v>
      </c>
      <c r="V1616">
        <v>1</v>
      </c>
      <c r="W1616">
        <v>1</v>
      </c>
      <c r="X1616">
        <v>1</v>
      </c>
      <c r="Y1616">
        <v>1</v>
      </c>
      <c r="Z1616">
        <v>1</v>
      </c>
      <c r="AA1616">
        <v>1</v>
      </c>
      <c r="AB1616">
        <v>1</v>
      </c>
      <c r="AC1616">
        <v>1</v>
      </c>
      <c r="AD1616">
        <v>1</v>
      </c>
      <c r="AE1616">
        <v>1</v>
      </c>
      <c r="AF1616">
        <v>1</v>
      </c>
      <c r="AG1616">
        <v>1</v>
      </c>
      <c r="AH1616">
        <v>1</v>
      </c>
      <c r="AI1616">
        <v>1</v>
      </c>
      <c r="AJ1616">
        <v>1</v>
      </c>
      <c r="AK1616">
        <v>1</v>
      </c>
      <c r="AL1616">
        <v>1</v>
      </c>
      <c r="AM1616" s="49" t="s">
        <v>172</v>
      </c>
      <c r="AN1616" s="49" t="s">
        <v>14</v>
      </c>
      <c r="AO1616" s="49" t="s">
        <v>500</v>
      </c>
      <c r="AP1616" s="49" t="s">
        <v>501</v>
      </c>
      <c r="AQ1616" s="49" t="s">
        <v>502</v>
      </c>
      <c r="AR1616" s="49" t="s">
        <v>487</v>
      </c>
      <c r="AS1616" s="49" t="s">
        <v>488</v>
      </c>
      <c r="AT1616" s="49" t="s">
        <v>489</v>
      </c>
    </row>
    <row r="1617" spans="1:46" x14ac:dyDescent="0.25">
      <c r="A1617">
        <v>10</v>
      </c>
      <c r="B1617" t="s">
        <v>138</v>
      </c>
      <c r="C1617" t="s">
        <v>138</v>
      </c>
      <c r="D1617" t="s">
        <v>139</v>
      </c>
      <c r="E1617" t="s">
        <v>626</v>
      </c>
      <c r="F1617" t="s">
        <v>627</v>
      </c>
      <c r="G1617">
        <v>1</v>
      </c>
      <c r="H1617">
        <v>1</v>
      </c>
      <c r="I1617">
        <v>1</v>
      </c>
      <c r="J1617">
        <v>1</v>
      </c>
      <c r="K1617">
        <v>1</v>
      </c>
      <c r="L1617">
        <v>1</v>
      </c>
      <c r="M1617">
        <v>1</v>
      </c>
      <c r="N1617">
        <v>1</v>
      </c>
      <c r="O1617">
        <v>1</v>
      </c>
      <c r="P1617">
        <v>1</v>
      </c>
      <c r="Q1617">
        <v>1</v>
      </c>
      <c r="R1617">
        <v>1</v>
      </c>
      <c r="S1617">
        <v>1</v>
      </c>
      <c r="T1617">
        <v>1</v>
      </c>
      <c r="U1617">
        <v>1</v>
      </c>
      <c r="V1617">
        <v>1</v>
      </c>
      <c r="W1617">
        <v>1</v>
      </c>
      <c r="X1617">
        <v>1</v>
      </c>
      <c r="Y1617">
        <v>1</v>
      </c>
      <c r="Z1617">
        <v>1</v>
      </c>
      <c r="AA1617">
        <v>1</v>
      </c>
      <c r="AB1617">
        <v>1</v>
      </c>
      <c r="AC1617">
        <v>1</v>
      </c>
      <c r="AD1617">
        <v>1</v>
      </c>
      <c r="AE1617">
        <v>1</v>
      </c>
      <c r="AF1617">
        <v>1</v>
      </c>
      <c r="AG1617">
        <v>1</v>
      </c>
      <c r="AH1617">
        <v>1</v>
      </c>
      <c r="AI1617">
        <v>1</v>
      </c>
      <c r="AJ1617">
        <v>1</v>
      </c>
      <c r="AK1617">
        <v>1</v>
      </c>
      <c r="AL1617">
        <v>1</v>
      </c>
      <c r="AM1617" s="49" t="s">
        <v>139</v>
      </c>
      <c r="AN1617" s="49" t="s">
        <v>14</v>
      </c>
      <c r="AO1617" s="49" t="s">
        <v>500</v>
      </c>
      <c r="AP1617" s="49" t="s">
        <v>505</v>
      </c>
      <c r="AQ1617" s="49" t="s">
        <v>13</v>
      </c>
      <c r="AR1617" s="49" t="s">
        <v>487</v>
      </c>
      <c r="AS1617" s="49" t="s">
        <v>488</v>
      </c>
      <c r="AT1617" s="49" t="s">
        <v>489</v>
      </c>
    </row>
    <row r="1618" spans="1:46" x14ac:dyDescent="0.25">
      <c r="A1618">
        <v>10</v>
      </c>
      <c r="B1618" t="s">
        <v>173</v>
      </c>
      <c r="C1618" t="s">
        <v>173</v>
      </c>
      <c r="D1618" t="s">
        <v>174</v>
      </c>
      <c r="E1618" t="s">
        <v>626</v>
      </c>
      <c r="F1618" t="s">
        <v>627</v>
      </c>
      <c r="G1618">
        <v>1</v>
      </c>
      <c r="H1618">
        <v>1</v>
      </c>
      <c r="I1618">
        <v>1</v>
      </c>
      <c r="J1618">
        <v>1</v>
      </c>
      <c r="K1618">
        <v>1</v>
      </c>
      <c r="L1618">
        <v>1</v>
      </c>
      <c r="M1618">
        <v>1</v>
      </c>
      <c r="N1618">
        <v>1</v>
      </c>
      <c r="O1618">
        <v>1</v>
      </c>
      <c r="P1618">
        <v>1</v>
      </c>
      <c r="Q1618">
        <v>1</v>
      </c>
      <c r="R1618">
        <v>1</v>
      </c>
      <c r="S1618">
        <v>1</v>
      </c>
      <c r="T1618">
        <v>1</v>
      </c>
      <c r="U1618">
        <v>1</v>
      </c>
      <c r="V1618">
        <v>1</v>
      </c>
      <c r="W1618">
        <v>1</v>
      </c>
      <c r="X1618">
        <v>1</v>
      </c>
      <c r="Y1618">
        <v>1</v>
      </c>
      <c r="Z1618">
        <v>1</v>
      </c>
      <c r="AA1618">
        <v>1</v>
      </c>
      <c r="AB1618">
        <v>1</v>
      </c>
      <c r="AC1618">
        <v>1</v>
      </c>
      <c r="AD1618">
        <v>1</v>
      </c>
      <c r="AE1618">
        <v>1</v>
      </c>
      <c r="AF1618">
        <v>1</v>
      </c>
      <c r="AG1618">
        <v>1</v>
      </c>
      <c r="AH1618">
        <v>1</v>
      </c>
      <c r="AI1618">
        <v>1</v>
      </c>
      <c r="AJ1618">
        <v>1</v>
      </c>
      <c r="AK1618">
        <v>1</v>
      </c>
      <c r="AL1618">
        <v>0</v>
      </c>
      <c r="AM1618" s="49" t="s">
        <v>174</v>
      </c>
      <c r="AN1618" s="49" t="s">
        <v>8</v>
      </c>
      <c r="AO1618" s="49" t="s">
        <v>9</v>
      </c>
      <c r="AP1618" s="49" t="s">
        <v>494</v>
      </c>
      <c r="AQ1618" s="49" t="s">
        <v>9</v>
      </c>
      <c r="AR1618" s="49" t="s">
        <v>495</v>
      </c>
      <c r="AS1618" s="49" t="s">
        <v>488</v>
      </c>
      <c r="AT1618" s="49" t="s">
        <v>489</v>
      </c>
    </row>
    <row r="1619" spans="1:46" x14ac:dyDescent="0.25">
      <c r="A1619">
        <v>10</v>
      </c>
      <c r="B1619" t="s">
        <v>549</v>
      </c>
      <c r="C1619" t="s">
        <v>549</v>
      </c>
      <c r="D1619" t="s">
        <v>550</v>
      </c>
      <c r="E1619" t="s">
        <v>626</v>
      </c>
      <c r="F1619" t="s">
        <v>627</v>
      </c>
      <c r="G1619">
        <v>1</v>
      </c>
      <c r="H1619">
        <v>1</v>
      </c>
      <c r="I1619">
        <v>1</v>
      </c>
      <c r="J1619">
        <v>1</v>
      </c>
      <c r="K1619">
        <v>1</v>
      </c>
      <c r="L1619">
        <v>1</v>
      </c>
      <c r="M1619">
        <v>1</v>
      </c>
      <c r="N1619">
        <v>1</v>
      </c>
      <c r="O1619">
        <v>1</v>
      </c>
      <c r="P1619">
        <v>1</v>
      </c>
      <c r="Q1619">
        <v>1</v>
      </c>
      <c r="R1619">
        <v>1</v>
      </c>
      <c r="S1619">
        <v>1</v>
      </c>
      <c r="T1619">
        <v>1</v>
      </c>
      <c r="U1619">
        <v>1</v>
      </c>
      <c r="V1619">
        <v>1</v>
      </c>
      <c r="W1619">
        <v>1</v>
      </c>
      <c r="X1619">
        <v>1</v>
      </c>
      <c r="Y1619">
        <v>1</v>
      </c>
      <c r="Z1619">
        <v>1</v>
      </c>
      <c r="AA1619">
        <v>1</v>
      </c>
      <c r="AB1619">
        <v>1</v>
      </c>
      <c r="AC1619">
        <v>1</v>
      </c>
      <c r="AD1619">
        <v>1</v>
      </c>
      <c r="AE1619">
        <v>1</v>
      </c>
      <c r="AF1619">
        <v>1</v>
      </c>
      <c r="AG1619">
        <v>1</v>
      </c>
      <c r="AH1619">
        <v>1</v>
      </c>
      <c r="AI1619">
        <v>1</v>
      </c>
      <c r="AJ1619">
        <v>1</v>
      </c>
      <c r="AK1619">
        <v>1</v>
      </c>
      <c r="AL1619">
        <v>0</v>
      </c>
      <c r="AM1619" s="49" t="e">
        <v>#N/A</v>
      </c>
      <c r="AN1619" s="49" t="e">
        <v>#N/A</v>
      </c>
      <c r="AO1619" s="49" t="e">
        <v>#N/A</v>
      </c>
      <c r="AP1619" s="49" t="e">
        <v>#N/A</v>
      </c>
      <c r="AQ1619" s="49" t="e">
        <v>#N/A</v>
      </c>
      <c r="AR1619" s="49" t="e">
        <v>#N/A</v>
      </c>
      <c r="AS1619" s="49" t="e">
        <v>#N/A</v>
      </c>
      <c r="AT1619" s="49" t="e">
        <v>#N/A</v>
      </c>
    </row>
    <row r="1620" spans="1:46" x14ac:dyDescent="0.25">
      <c r="A1620">
        <v>10</v>
      </c>
      <c r="B1620" t="s">
        <v>182</v>
      </c>
      <c r="C1620" t="s">
        <v>182</v>
      </c>
      <c r="D1620" t="s">
        <v>183</v>
      </c>
      <c r="E1620" t="s">
        <v>626</v>
      </c>
      <c r="F1620" t="s">
        <v>627</v>
      </c>
      <c r="G1620">
        <v>1</v>
      </c>
      <c r="H1620">
        <v>1</v>
      </c>
      <c r="I1620">
        <v>1</v>
      </c>
      <c r="J1620">
        <v>1</v>
      </c>
      <c r="K1620">
        <v>1</v>
      </c>
      <c r="L1620">
        <v>1</v>
      </c>
      <c r="M1620">
        <v>1</v>
      </c>
      <c r="N1620">
        <v>1</v>
      </c>
      <c r="O1620">
        <v>1</v>
      </c>
      <c r="P1620">
        <v>1</v>
      </c>
      <c r="Q1620">
        <v>1</v>
      </c>
      <c r="R1620">
        <v>1</v>
      </c>
      <c r="S1620">
        <v>1</v>
      </c>
      <c r="T1620">
        <v>1</v>
      </c>
      <c r="U1620">
        <v>1</v>
      </c>
      <c r="V1620">
        <v>1</v>
      </c>
      <c r="W1620">
        <v>1</v>
      </c>
      <c r="X1620">
        <v>1</v>
      </c>
      <c r="Y1620">
        <v>1</v>
      </c>
      <c r="Z1620">
        <v>1</v>
      </c>
      <c r="AA1620">
        <v>1</v>
      </c>
      <c r="AB1620">
        <v>1</v>
      </c>
      <c r="AC1620">
        <v>1</v>
      </c>
      <c r="AD1620">
        <v>1</v>
      </c>
      <c r="AE1620">
        <v>1</v>
      </c>
      <c r="AF1620">
        <v>1</v>
      </c>
      <c r="AG1620">
        <v>1</v>
      </c>
      <c r="AH1620">
        <v>1</v>
      </c>
      <c r="AI1620">
        <v>1</v>
      </c>
      <c r="AJ1620">
        <v>1</v>
      </c>
      <c r="AK1620">
        <v>1</v>
      </c>
      <c r="AL1620">
        <v>1</v>
      </c>
      <c r="AM1620" s="49" t="s">
        <v>183</v>
      </c>
      <c r="AN1620" s="49" t="s">
        <v>14</v>
      </c>
      <c r="AO1620" s="49" t="s">
        <v>500</v>
      </c>
      <c r="AP1620" s="49" t="s">
        <v>505</v>
      </c>
      <c r="AQ1620" s="49" t="s">
        <v>13</v>
      </c>
      <c r="AR1620" s="49" t="s">
        <v>487</v>
      </c>
      <c r="AS1620" s="49" t="s">
        <v>488</v>
      </c>
      <c r="AT1620" s="49" t="s">
        <v>489</v>
      </c>
    </row>
    <row r="1621" spans="1:46" x14ac:dyDescent="0.25">
      <c r="A1621">
        <v>10</v>
      </c>
      <c r="B1621" t="s">
        <v>186</v>
      </c>
      <c r="C1621" t="s">
        <v>186</v>
      </c>
      <c r="D1621" t="s">
        <v>187</v>
      </c>
      <c r="E1621" t="s">
        <v>626</v>
      </c>
      <c r="F1621" t="s">
        <v>627</v>
      </c>
      <c r="G1621">
        <v>1</v>
      </c>
      <c r="H1621">
        <v>1</v>
      </c>
      <c r="I1621">
        <v>1</v>
      </c>
      <c r="J1621">
        <v>1</v>
      </c>
      <c r="K1621">
        <v>1</v>
      </c>
      <c r="L1621">
        <v>1</v>
      </c>
      <c r="M1621">
        <v>1</v>
      </c>
      <c r="N1621">
        <v>1</v>
      </c>
      <c r="O1621">
        <v>1</v>
      </c>
      <c r="P1621">
        <v>1</v>
      </c>
      <c r="Q1621">
        <v>1</v>
      </c>
      <c r="R1621">
        <v>1</v>
      </c>
      <c r="S1621">
        <v>1</v>
      </c>
      <c r="T1621">
        <v>1</v>
      </c>
      <c r="U1621">
        <v>1</v>
      </c>
      <c r="V1621">
        <v>1</v>
      </c>
      <c r="W1621">
        <v>1</v>
      </c>
      <c r="X1621">
        <v>1</v>
      </c>
      <c r="Y1621">
        <v>1</v>
      </c>
      <c r="Z1621">
        <v>1</v>
      </c>
      <c r="AA1621">
        <v>1</v>
      </c>
      <c r="AB1621">
        <v>1</v>
      </c>
      <c r="AC1621">
        <v>1</v>
      </c>
      <c r="AD1621">
        <v>1</v>
      </c>
      <c r="AE1621">
        <v>1</v>
      </c>
      <c r="AF1621">
        <v>1</v>
      </c>
      <c r="AG1621">
        <v>1</v>
      </c>
      <c r="AH1621">
        <v>1</v>
      </c>
      <c r="AI1621">
        <v>1</v>
      </c>
      <c r="AJ1621">
        <v>1</v>
      </c>
      <c r="AK1621">
        <v>1</v>
      </c>
      <c r="AL1621">
        <v>0</v>
      </c>
      <c r="AM1621" s="49" t="s">
        <v>187</v>
      </c>
      <c r="AN1621" s="49" t="s">
        <v>14</v>
      </c>
      <c r="AO1621" s="49" t="s">
        <v>507</v>
      </c>
      <c r="AP1621" s="49" t="s">
        <v>501</v>
      </c>
      <c r="AQ1621" s="49" t="s">
        <v>10</v>
      </c>
      <c r="AR1621" s="49" t="s">
        <v>487</v>
      </c>
      <c r="AS1621" s="49" t="s">
        <v>488</v>
      </c>
      <c r="AT1621" s="49" t="s">
        <v>489</v>
      </c>
    </row>
    <row r="1622" spans="1:46" x14ac:dyDescent="0.25">
      <c r="A1622">
        <v>10</v>
      </c>
      <c r="B1622" t="s">
        <v>188</v>
      </c>
      <c r="C1622" t="s">
        <v>188</v>
      </c>
      <c r="D1622" t="s">
        <v>189</v>
      </c>
      <c r="E1622" t="s">
        <v>626</v>
      </c>
      <c r="F1622" t="s">
        <v>627</v>
      </c>
      <c r="G1622">
        <v>1</v>
      </c>
      <c r="H1622">
        <v>1</v>
      </c>
      <c r="I1622">
        <v>1</v>
      </c>
      <c r="J1622">
        <v>1</v>
      </c>
      <c r="K1622">
        <v>1</v>
      </c>
      <c r="L1622">
        <v>1</v>
      </c>
      <c r="M1622">
        <v>1</v>
      </c>
      <c r="N1622">
        <v>1</v>
      </c>
      <c r="O1622">
        <v>1</v>
      </c>
      <c r="P1622">
        <v>1</v>
      </c>
      <c r="Q1622">
        <v>1</v>
      </c>
      <c r="R1622">
        <v>1</v>
      </c>
      <c r="S1622">
        <v>1</v>
      </c>
      <c r="T1622">
        <v>1</v>
      </c>
      <c r="U1622">
        <v>1</v>
      </c>
      <c r="V1622">
        <v>1</v>
      </c>
      <c r="W1622">
        <v>1</v>
      </c>
      <c r="X1622">
        <v>1</v>
      </c>
      <c r="Y1622">
        <v>1</v>
      </c>
      <c r="Z1622">
        <v>1</v>
      </c>
      <c r="AA1622">
        <v>1</v>
      </c>
      <c r="AB1622">
        <v>1</v>
      </c>
      <c r="AC1622">
        <v>1</v>
      </c>
      <c r="AD1622">
        <v>1</v>
      </c>
      <c r="AE1622">
        <v>1</v>
      </c>
      <c r="AF1622">
        <v>1</v>
      </c>
      <c r="AG1622">
        <v>1</v>
      </c>
      <c r="AH1622">
        <v>1</v>
      </c>
      <c r="AI1622">
        <v>1</v>
      </c>
      <c r="AJ1622">
        <v>1</v>
      </c>
      <c r="AK1622">
        <v>1</v>
      </c>
      <c r="AL1622">
        <v>0</v>
      </c>
      <c r="AM1622" s="49" t="s">
        <v>189</v>
      </c>
      <c r="AN1622" s="49" t="s">
        <v>14</v>
      </c>
      <c r="AO1622" s="49" t="s">
        <v>506</v>
      </c>
      <c r="AP1622" s="49" t="s">
        <v>501</v>
      </c>
      <c r="AQ1622" s="49" t="s">
        <v>10</v>
      </c>
      <c r="AR1622" s="49" t="s">
        <v>495</v>
      </c>
      <c r="AS1622" s="49" t="s">
        <v>488</v>
      </c>
      <c r="AT1622" s="49" t="s">
        <v>489</v>
      </c>
    </row>
    <row r="1623" spans="1:46" x14ac:dyDescent="0.25">
      <c r="A1623">
        <v>10</v>
      </c>
      <c r="B1623" t="s">
        <v>194</v>
      </c>
      <c r="C1623" t="s">
        <v>194</v>
      </c>
      <c r="D1623" t="s">
        <v>195</v>
      </c>
      <c r="E1623" t="s">
        <v>626</v>
      </c>
      <c r="F1623" t="s">
        <v>627</v>
      </c>
      <c r="G1623">
        <v>1</v>
      </c>
      <c r="H1623">
        <v>1</v>
      </c>
      <c r="I1623">
        <v>1</v>
      </c>
      <c r="J1623">
        <v>1</v>
      </c>
      <c r="K1623">
        <v>1</v>
      </c>
      <c r="L1623">
        <v>1</v>
      </c>
      <c r="M1623">
        <v>1</v>
      </c>
      <c r="N1623">
        <v>1</v>
      </c>
      <c r="O1623">
        <v>1</v>
      </c>
      <c r="P1623">
        <v>1</v>
      </c>
      <c r="Q1623">
        <v>1</v>
      </c>
      <c r="R1623">
        <v>1</v>
      </c>
      <c r="S1623">
        <v>1</v>
      </c>
      <c r="T1623">
        <v>1</v>
      </c>
      <c r="U1623">
        <v>1</v>
      </c>
      <c r="V1623">
        <v>1</v>
      </c>
      <c r="W1623">
        <v>1</v>
      </c>
      <c r="X1623">
        <v>1</v>
      </c>
      <c r="Y1623">
        <v>1</v>
      </c>
      <c r="Z1623">
        <v>1</v>
      </c>
      <c r="AA1623">
        <v>1</v>
      </c>
      <c r="AB1623">
        <v>1</v>
      </c>
      <c r="AC1623">
        <v>1</v>
      </c>
      <c r="AD1623">
        <v>1</v>
      </c>
      <c r="AE1623">
        <v>1</v>
      </c>
      <c r="AF1623">
        <v>1</v>
      </c>
      <c r="AG1623">
        <v>1</v>
      </c>
      <c r="AH1623">
        <v>1</v>
      </c>
      <c r="AI1623">
        <v>1</v>
      </c>
      <c r="AJ1623">
        <v>1</v>
      </c>
      <c r="AK1623">
        <v>1</v>
      </c>
      <c r="AL1623">
        <v>0</v>
      </c>
      <c r="AM1623" s="49" t="s">
        <v>195</v>
      </c>
      <c r="AN1623" s="49" t="s">
        <v>14</v>
      </c>
      <c r="AO1623" s="49" t="s">
        <v>507</v>
      </c>
      <c r="AP1623" s="49" t="s">
        <v>494</v>
      </c>
      <c r="AQ1623" s="49" t="s">
        <v>10</v>
      </c>
      <c r="AR1623" s="49" t="s">
        <v>487</v>
      </c>
      <c r="AS1623" s="49" t="s">
        <v>488</v>
      </c>
      <c r="AT1623" s="49" t="s">
        <v>489</v>
      </c>
    </row>
    <row r="1624" spans="1:46" x14ac:dyDescent="0.25">
      <c r="A1624">
        <v>10</v>
      </c>
      <c r="B1624" t="s">
        <v>190</v>
      </c>
      <c r="C1624" t="s">
        <v>190</v>
      </c>
      <c r="D1624" t="s">
        <v>191</v>
      </c>
      <c r="E1624" t="s">
        <v>626</v>
      </c>
      <c r="F1624" t="s">
        <v>627</v>
      </c>
      <c r="G1624">
        <v>1</v>
      </c>
      <c r="H1624">
        <v>1</v>
      </c>
      <c r="I1624">
        <v>1</v>
      </c>
      <c r="J1624">
        <v>1</v>
      </c>
      <c r="K1624">
        <v>1</v>
      </c>
      <c r="L1624">
        <v>1</v>
      </c>
      <c r="M1624">
        <v>1</v>
      </c>
      <c r="N1624">
        <v>1</v>
      </c>
      <c r="O1624">
        <v>1</v>
      </c>
      <c r="P1624">
        <v>1</v>
      </c>
      <c r="Q1624">
        <v>1</v>
      </c>
      <c r="R1624">
        <v>1</v>
      </c>
      <c r="S1624">
        <v>1</v>
      </c>
      <c r="T1624">
        <v>1</v>
      </c>
      <c r="U1624">
        <v>1</v>
      </c>
      <c r="V1624">
        <v>1</v>
      </c>
      <c r="W1624">
        <v>1</v>
      </c>
      <c r="X1624">
        <v>1</v>
      </c>
      <c r="Y1624">
        <v>1</v>
      </c>
      <c r="Z1624">
        <v>1</v>
      </c>
      <c r="AA1624">
        <v>1</v>
      </c>
      <c r="AB1624">
        <v>1</v>
      </c>
      <c r="AC1624">
        <v>1</v>
      </c>
      <c r="AD1624">
        <v>1</v>
      </c>
      <c r="AE1624">
        <v>1</v>
      </c>
      <c r="AF1624">
        <v>1</v>
      </c>
      <c r="AG1624">
        <v>1</v>
      </c>
      <c r="AH1624">
        <v>1</v>
      </c>
      <c r="AI1624">
        <v>1</v>
      </c>
      <c r="AJ1624">
        <v>1</v>
      </c>
      <c r="AK1624">
        <v>1</v>
      </c>
      <c r="AL1624">
        <v>0</v>
      </c>
      <c r="AM1624" s="49" t="s">
        <v>191</v>
      </c>
      <c r="AN1624" s="49" t="s">
        <v>14</v>
      </c>
      <c r="AO1624" s="49" t="s">
        <v>507</v>
      </c>
      <c r="AP1624" s="49" t="s">
        <v>494</v>
      </c>
      <c r="AQ1624" s="49" t="s">
        <v>10</v>
      </c>
      <c r="AR1624" s="49" t="s">
        <v>487</v>
      </c>
      <c r="AS1624" s="49" t="s">
        <v>488</v>
      </c>
      <c r="AT1624" s="49" t="s">
        <v>489</v>
      </c>
    </row>
    <row r="1625" spans="1:46" x14ac:dyDescent="0.25">
      <c r="A1625">
        <v>10</v>
      </c>
      <c r="B1625" t="s">
        <v>196</v>
      </c>
      <c r="C1625" t="s">
        <v>196</v>
      </c>
      <c r="D1625" t="s">
        <v>197</v>
      </c>
      <c r="E1625" t="s">
        <v>626</v>
      </c>
      <c r="F1625" t="s">
        <v>627</v>
      </c>
      <c r="G1625">
        <v>1</v>
      </c>
      <c r="H1625">
        <v>1</v>
      </c>
      <c r="I1625">
        <v>1</v>
      </c>
      <c r="J1625">
        <v>1</v>
      </c>
      <c r="K1625">
        <v>1</v>
      </c>
      <c r="L1625">
        <v>1</v>
      </c>
      <c r="M1625">
        <v>1</v>
      </c>
      <c r="N1625">
        <v>1</v>
      </c>
      <c r="O1625">
        <v>1</v>
      </c>
      <c r="P1625">
        <v>1</v>
      </c>
      <c r="Q1625">
        <v>1</v>
      </c>
      <c r="R1625">
        <v>1</v>
      </c>
      <c r="S1625">
        <v>1</v>
      </c>
      <c r="T1625">
        <v>1</v>
      </c>
      <c r="U1625">
        <v>1</v>
      </c>
      <c r="V1625">
        <v>1</v>
      </c>
      <c r="W1625">
        <v>1</v>
      </c>
      <c r="X1625">
        <v>1</v>
      </c>
      <c r="Y1625">
        <v>1</v>
      </c>
      <c r="Z1625">
        <v>1</v>
      </c>
      <c r="AA1625">
        <v>1</v>
      </c>
      <c r="AB1625">
        <v>1</v>
      </c>
      <c r="AC1625">
        <v>1</v>
      </c>
      <c r="AD1625">
        <v>1</v>
      </c>
      <c r="AE1625">
        <v>1</v>
      </c>
      <c r="AF1625">
        <v>1</v>
      </c>
      <c r="AG1625">
        <v>1</v>
      </c>
      <c r="AH1625">
        <v>1</v>
      </c>
      <c r="AI1625">
        <v>1</v>
      </c>
      <c r="AJ1625">
        <v>1</v>
      </c>
      <c r="AK1625">
        <v>1</v>
      </c>
      <c r="AL1625">
        <v>1</v>
      </c>
      <c r="AM1625" s="49" t="s">
        <v>197</v>
      </c>
      <c r="AN1625" s="49" t="s">
        <v>14</v>
      </c>
      <c r="AO1625" s="49" t="s">
        <v>500</v>
      </c>
      <c r="AP1625" s="49" t="s">
        <v>505</v>
      </c>
      <c r="AQ1625" s="49" t="s">
        <v>13</v>
      </c>
      <c r="AR1625" s="49" t="s">
        <v>487</v>
      </c>
      <c r="AS1625" s="49" t="s">
        <v>488</v>
      </c>
      <c r="AT1625" s="49" t="s">
        <v>489</v>
      </c>
    </row>
    <row r="1626" spans="1:46" x14ac:dyDescent="0.25">
      <c r="A1626">
        <v>10</v>
      </c>
      <c r="B1626" t="s">
        <v>206</v>
      </c>
      <c r="C1626" t="s">
        <v>206</v>
      </c>
      <c r="D1626" t="s">
        <v>207</v>
      </c>
      <c r="E1626" t="s">
        <v>626</v>
      </c>
      <c r="F1626" t="s">
        <v>627</v>
      </c>
      <c r="G1626">
        <v>1</v>
      </c>
      <c r="H1626">
        <v>1</v>
      </c>
      <c r="I1626">
        <v>1</v>
      </c>
      <c r="J1626">
        <v>1</v>
      </c>
      <c r="K1626">
        <v>1</v>
      </c>
      <c r="L1626">
        <v>1</v>
      </c>
      <c r="M1626">
        <v>1</v>
      </c>
      <c r="N1626">
        <v>1</v>
      </c>
      <c r="O1626">
        <v>1</v>
      </c>
      <c r="P1626">
        <v>1</v>
      </c>
      <c r="Q1626">
        <v>1</v>
      </c>
      <c r="R1626">
        <v>1</v>
      </c>
      <c r="S1626">
        <v>1</v>
      </c>
      <c r="T1626">
        <v>1</v>
      </c>
      <c r="U1626">
        <v>1</v>
      </c>
      <c r="V1626">
        <v>1</v>
      </c>
      <c r="W1626">
        <v>1</v>
      </c>
      <c r="X1626">
        <v>1</v>
      </c>
      <c r="Y1626">
        <v>1</v>
      </c>
      <c r="Z1626">
        <v>1</v>
      </c>
      <c r="AA1626">
        <v>1</v>
      </c>
      <c r="AB1626">
        <v>1</v>
      </c>
      <c r="AC1626">
        <v>1</v>
      </c>
      <c r="AD1626">
        <v>1</v>
      </c>
      <c r="AE1626">
        <v>1</v>
      </c>
      <c r="AF1626">
        <v>1</v>
      </c>
      <c r="AG1626">
        <v>1</v>
      </c>
      <c r="AH1626">
        <v>1</v>
      </c>
      <c r="AI1626">
        <v>1</v>
      </c>
      <c r="AJ1626">
        <v>1</v>
      </c>
      <c r="AK1626">
        <v>1</v>
      </c>
      <c r="AL1626">
        <v>1</v>
      </c>
      <c r="AM1626" s="49" t="s">
        <v>207</v>
      </c>
      <c r="AN1626" s="49" t="s">
        <v>14</v>
      </c>
      <c r="AO1626" s="49" t="s">
        <v>500</v>
      </c>
      <c r="AP1626" s="49" t="s">
        <v>505</v>
      </c>
      <c r="AQ1626" s="49" t="s">
        <v>13</v>
      </c>
      <c r="AR1626" s="49" t="s">
        <v>487</v>
      </c>
      <c r="AS1626" s="49" t="s">
        <v>488</v>
      </c>
      <c r="AT1626" s="49" t="s">
        <v>489</v>
      </c>
    </row>
    <row r="1627" spans="1:46" x14ac:dyDescent="0.25">
      <c r="A1627">
        <v>10</v>
      </c>
      <c r="B1627" t="s">
        <v>493</v>
      </c>
      <c r="C1627" t="s">
        <v>551</v>
      </c>
      <c r="D1627" t="s">
        <v>552</v>
      </c>
      <c r="E1627" t="s">
        <v>626</v>
      </c>
      <c r="F1627" t="s">
        <v>627</v>
      </c>
      <c r="G1627">
        <v>1</v>
      </c>
      <c r="H1627">
        <v>1</v>
      </c>
      <c r="I1627">
        <v>1</v>
      </c>
      <c r="J1627">
        <v>1</v>
      </c>
      <c r="K1627">
        <v>1</v>
      </c>
      <c r="L1627">
        <v>1</v>
      </c>
      <c r="M1627">
        <v>1</v>
      </c>
      <c r="N1627">
        <v>1</v>
      </c>
      <c r="O1627">
        <v>1</v>
      </c>
      <c r="P1627">
        <v>1</v>
      </c>
      <c r="Q1627">
        <v>1</v>
      </c>
      <c r="R1627">
        <v>1</v>
      </c>
      <c r="S1627">
        <v>1</v>
      </c>
      <c r="T1627">
        <v>1</v>
      </c>
      <c r="U1627">
        <v>1</v>
      </c>
      <c r="V1627">
        <v>1</v>
      </c>
      <c r="W1627">
        <v>1</v>
      </c>
      <c r="X1627">
        <v>1</v>
      </c>
      <c r="Y1627">
        <v>1</v>
      </c>
      <c r="Z1627">
        <v>1</v>
      </c>
      <c r="AA1627">
        <v>1</v>
      </c>
      <c r="AB1627">
        <v>1</v>
      </c>
      <c r="AC1627">
        <v>1</v>
      </c>
      <c r="AD1627">
        <v>1</v>
      </c>
      <c r="AE1627">
        <v>1</v>
      </c>
      <c r="AF1627">
        <v>1</v>
      </c>
      <c r="AG1627">
        <v>1</v>
      </c>
      <c r="AH1627">
        <v>1</v>
      </c>
      <c r="AI1627">
        <v>1</v>
      </c>
      <c r="AJ1627">
        <v>1</v>
      </c>
      <c r="AK1627">
        <v>1</v>
      </c>
      <c r="AL1627">
        <v>1</v>
      </c>
      <c r="AM1627" s="49" t="e">
        <v>#N/A</v>
      </c>
      <c r="AN1627" s="49" t="e">
        <v>#N/A</v>
      </c>
      <c r="AO1627" s="49" t="e">
        <v>#N/A</v>
      </c>
      <c r="AP1627" s="49" t="e">
        <v>#N/A</v>
      </c>
      <c r="AQ1627" s="49" t="e">
        <v>#N/A</v>
      </c>
      <c r="AR1627" s="49" t="e">
        <v>#N/A</v>
      </c>
      <c r="AS1627" s="49" t="e">
        <v>#N/A</v>
      </c>
      <c r="AT1627" s="49" t="e">
        <v>#N/A</v>
      </c>
    </row>
    <row r="1628" spans="1:46" x14ac:dyDescent="0.25">
      <c r="A1628">
        <v>10</v>
      </c>
      <c r="B1628" t="s">
        <v>200</v>
      </c>
      <c r="C1628" t="s">
        <v>200</v>
      </c>
      <c r="D1628" t="s">
        <v>201</v>
      </c>
      <c r="E1628" t="s">
        <v>626</v>
      </c>
      <c r="F1628" t="s">
        <v>627</v>
      </c>
      <c r="G1628">
        <v>1</v>
      </c>
      <c r="H1628">
        <v>1</v>
      </c>
      <c r="I1628">
        <v>1</v>
      </c>
      <c r="J1628">
        <v>1</v>
      </c>
      <c r="K1628">
        <v>1</v>
      </c>
      <c r="L1628">
        <v>1</v>
      </c>
      <c r="M1628">
        <v>1</v>
      </c>
      <c r="N1628">
        <v>1</v>
      </c>
      <c r="O1628">
        <v>1</v>
      </c>
      <c r="P1628">
        <v>1</v>
      </c>
      <c r="Q1628">
        <v>1</v>
      </c>
      <c r="R1628">
        <v>1</v>
      </c>
      <c r="S1628">
        <v>1</v>
      </c>
      <c r="T1628">
        <v>1</v>
      </c>
      <c r="U1628">
        <v>1</v>
      </c>
      <c r="V1628">
        <v>1</v>
      </c>
      <c r="W1628">
        <v>1</v>
      </c>
      <c r="X1628">
        <v>1</v>
      </c>
      <c r="Y1628">
        <v>1</v>
      </c>
      <c r="Z1628">
        <v>1</v>
      </c>
      <c r="AA1628">
        <v>1</v>
      </c>
      <c r="AB1628">
        <v>1</v>
      </c>
      <c r="AC1628">
        <v>1</v>
      </c>
      <c r="AD1628">
        <v>1</v>
      </c>
      <c r="AE1628">
        <v>1</v>
      </c>
      <c r="AF1628">
        <v>1</v>
      </c>
      <c r="AG1628">
        <v>1</v>
      </c>
      <c r="AH1628">
        <v>1</v>
      </c>
      <c r="AI1628">
        <v>1</v>
      </c>
      <c r="AJ1628">
        <v>1</v>
      </c>
      <c r="AK1628">
        <v>1</v>
      </c>
      <c r="AL1628">
        <v>0</v>
      </c>
      <c r="AM1628" s="49" t="s">
        <v>201</v>
      </c>
      <c r="AN1628" s="49" t="s">
        <v>14</v>
      </c>
      <c r="AO1628" s="49" t="s">
        <v>485</v>
      </c>
      <c r="AP1628" s="49" t="s">
        <v>494</v>
      </c>
      <c r="AQ1628" s="49" t="s">
        <v>11</v>
      </c>
      <c r="AR1628" s="49" t="s">
        <v>487</v>
      </c>
      <c r="AS1628" s="49" t="s">
        <v>488</v>
      </c>
      <c r="AT1628" s="49" t="s">
        <v>489</v>
      </c>
    </row>
    <row r="1629" spans="1:46" x14ac:dyDescent="0.25">
      <c r="A1629">
        <v>10</v>
      </c>
      <c r="B1629" t="s">
        <v>198</v>
      </c>
      <c r="C1629" t="s">
        <v>198</v>
      </c>
      <c r="D1629" t="s">
        <v>199</v>
      </c>
      <c r="E1629" t="s">
        <v>626</v>
      </c>
      <c r="F1629" t="s">
        <v>627</v>
      </c>
      <c r="G1629">
        <v>1</v>
      </c>
      <c r="H1629">
        <v>1</v>
      </c>
      <c r="I1629">
        <v>1</v>
      </c>
      <c r="J1629">
        <v>1</v>
      </c>
      <c r="K1629">
        <v>1</v>
      </c>
      <c r="L1629">
        <v>1</v>
      </c>
      <c r="M1629">
        <v>1</v>
      </c>
      <c r="N1629">
        <v>1</v>
      </c>
      <c r="O1629">
        <v>1</v>
      </c>
      <c r="P1629">
        <v>1</v>
      </c>
      <c r="Q1629">
        <v>1</v>
      </c>
      <c r="R1629">
        <v>1</v>
      </c>
      <c r="S1629">
        <v>1</v>
      </c>
      <c r="T1629">
        <v>1</v>
      </c>
      <c r="U1629">
        <v>1</v>
      </c>
      <c r="V1629">
        <v>1</v>
      </c>
      <c r="W1629">
        <v>1</v>
      </c>
      <c r="X1629">
        <v>1</v>
      </c>
      <c r="Y1629">
        <v>1</v>
      </c>
      <c r="Z1629">
        <v>1</v>
      </c>
      <c r="AA1629">
        <v>1</v>
      </c>
      <c r="AB1629">
        <v>1</v>
      </c>
      <c r="AC1629">
        <v>1</v>
      </c>
      <c r="AD1629">
        <v>1</v>
      </c>
      <c r="AE1629">
        <v>1</v>
      </c>
      <c r="AF1629">
        <v>1</v>
      </c>
      <c r="AG1629">
        <v>1</v>
      </c>
      <c r="AH1629">
        <v>1</v>
      </c>
      <c r="AI1629">
        <v>1</v>
      </c>
      <c r="AJ1629">
        <v>1</v>
      </c>
      <c r="AK1629">
        <v>1</v>
      </c>
      <c r="AL1629">
        <v>0</v>
      </c>
      <c r="AM1629" s="49" t="s">
        <v>199</v>
      </c>
      <c r="AN1629" s="49" t="s">
        <v>14</v>
      </c>
      <c r="AO1629" s="49" t="s">
        <v>485</v>
      </c>
      <c r="AP1629" s="49" t="s">
        <v>494</v>
      </c>
      <c r="AQ1629" s="49" t="s">
        <v>11</v>
      </c>
      <c r="AR1629" s="49" t="s">
        <v>487</v>
      </c>
      <c r="AS1629" s="49" t="s">
        <v>488</v>
      </c>
      <c r="AT1629" s="49" t="s">
        <v>489</v>
      </c>
    </row>
    <row r="1630" spans="1:46" x14ac:dyDescent="0.25">
      <c r="A1630">
        <v>10</v>
      </c>
      <c r="B1630" t="s">
        <v>205</v>
      </c>
      <c r="C1630" t="s">
        <v>205</v>
      </c>
      <c r="D1630" t="s">
        <v>416</v>
      </c>
      <c r="E1630" t="s">
        <v>626</v>
      </c>
      <c r="F1630" t="s">
        <v>627</v>
      </c>
      <c r="G1630">
        <v>1</v>
      </c>
      <c r="H1630">
        <v>1</v>
      </c>
      <c r="I1630">
        <v>1</v>
      </c>
      <c r="J1630">
        <v>1</v>
      </c>
      <c r="K1630">
        <v>1</v>
      </c>
      <c r="L1630">
        <v>1</v>
      </c>
      <c r="M1630">
        <v>1</v>
      </c>
      <c r="N1630">
        <v>1</v>
      </c>
      <c r="O1630">
        <v>1</v>
      </c>
      <c r="P1630">
        <v>1</v>
      </c>
      <c r="Q1630">
        <v>1</v>
      </c>
      <c r="R1630">
        <v>1</v>
      </c>
      <c r="S1630">
        <v>1</v>
      </c>
      <c r="T1630">
        <v>1</v>
      </c>
      <c r="U1630">
        <v>1</v>
      </c>
      <c r="V1630">
        <v>1</v>
      </c>
      <c r="W1630">
        <v>1</v>
      </c>
      <c r="X1630">
        <v>1</v>
      </c>
      <c r="Y1630">
        <v>1</v>
      </c>
      <c r="Z1630">
        <v>1</v>
      </c>
      <c r="AA1630">
        <v>1</v>
      </c>
      <c r="AB1630">
        <v>1</v>
      </c>
      <c r="AC1630">
        <v>1</v>
      </c>
      <c r="AD1630">
        <v>1</v>
      </c>
      <c r="AE1630">
        <v>1</v>
      </c>
      <c r="AF1630">
        <v>1</v>
      </c>
      <c r="AG1630">
        <v>1</v>
      </c>
      <c r="AH1630">
        <v>1</v>
      </c>
      <c r="AI1630">
        <v>1</v>
      </c>
      <c r="AJ1630">
        <v>1</v>
      </c>
      <c r="AK1630">
        <v>1</v>
      </c>
      <c r="AL1630">
        <v>0</v>
      </c>
      <c r="AM1630" s="49" t="s">
        <v>416</v>
      </c>
      <c r="AN1630" s="49" t="s">
        <v>14</v>
      </c>
      <c r="AO1630" s="49" t="s">
        <v>485</v>
      </c>
      <c r="AP1630" s="49" t="s">
        <v>501</v>
      </c>
      <c r="AQ1630" s="49" t="s">
        <v>11</v>
      </c>
      <c r="AR1630" s="49" t="s">
        <v>495</v>
      </c>
      <c r="AS1630" s="49" t="s">
        <v>496</v>
      </c>
      <c r="AT1630" s="49" t="s">
        <v>497</v>
      </c>
    </row>
    <row r="1631" spans="1:46" x14ac:dyDescent="0.25">
      <c r="A1631">
        <v>10</v>
      </c>
      <c r="B1631" t="s">
        <v>202</v>
      </c>
      <c r="C1631" t="s">
        <v>202</v>
      </c>
      <c r="D1631" t="s">
        <v>203</v>
      </c>
      <c r="E1631" t="s">
        <v>626</v>
      </c>
      <c r="F1631" t="s">
        <v>627</v>
      </c>
      <c r="G1631">
        <v>1</v>
      </c>
      <c r="H1631">
        <v>1</v>
      </c>
      <c r="I1631">
        <v>1</v>
      </c>
      <c r="J1631">
        <v>1</v>
      </c>
      <c r="K1631">
        <v>1</v>
      </c>
      <c r="L1631">
        <v>1</v>
      </c>
      <c r="M1631">
        <v>1</v>
      </c>
      <c r="N1631">
        <v>1</v>
      </c>
      <c r="O1631">
        <v>1</v>
      </c>
      <c r="P1631">
        <v>1</v>
      </c>
      <c r="Q1631">
        <v>1</v>
      </c>
      <c r="R1631">
        <v>1</v>
      </c>
      <c r="S1631">
        <v>1</v>
      </c>
      <c r="T1631">
        <v>1</v>
      </c>
      <c r="U1631">
        <v>1</v>
      </c>
      <c r="V1631">
        <v>1</v>
      </c>
      <c r="W1631">
        <v>1</v>
      </c>
      <c r="X1631">
        <v>1</v>
      </c>
      <c r="Y1631">
        <v>1</v>
      </c>
      <c r="Z1631">
        <v>1</v>
      </c>
      <c r="AA1631">
        <v>1</v>
      </c>
      <c r="AB1631">
        <v>1</v>
      </c>
      <c r="AC1631">
        <v>1</v>
      </c>
      <c r="AD1631">
        <v>1</v>
      </c>
      <c r="AE1631">
        <v>1</v>
      </c>
      <c r="AF1631">
        <v>1</v>
      </c>
      <c r="AG1631">
        <v>1</v>
      </c>
      <c r="AH1631">
        <v>1</v>
      </c>
      <c r="AI1631">
        <v>1</v>
      </c>
      <c r="AJ1631">
        <v>1</v>
      </c>
      <c r="AK1631">
        <v>1</v>
      </c>
      <c r="AL1631">
        <v>1</v>
      </c>
      <c r="AM1631" s="49" t="s">
        <v>203</v>
      </c>
      <c r="AN1631" s="49" t="s">
        <v>14</v>
      </c>
      <c r="AO1631" s="49" t="s">
        <v>500</v>
      </c>
      <c r="AP1631" s="49" t="s">
        <v>505</v>
      </c>
      <c r="AQ1631" s="49" t="s">
        <v>13</v>
      </c>
      <c r="AR1631" s="49" t="s">
        <v>487</v>
      </c>
      <c r="AS1631" s="49" t="s">
        <v>488</v>
      </c>
      <c r="AT1631" s="49" t="s">
        <v>489</v>
      </c>
    </row>
    <row r="1632" spans="1:46" x14ac:dyDescent="0.25">
      <c r="A1632">
        <v>10</v>
      </c>
      <c r="B1632" t="s">
        <v>204</v>
      </c>
      <c r="C1632" t="s">
        <v>204</v>
      </c>
      <c r="D1632" t="s">
        <v>553</v>
      </c>
      <c r="E1632" t="s">
        <v>626</v>
      </c>
      <c r="F1632" t="s">
        <v>627</v>
      </c>
      <c r="G1632">
        <v>1</v>
      </c>
      <c r="H1632">
        <v>1</v>
      </c>
      <c r="I1632">
        <v>1</v>
      </c>
      <c r="J1632">
        <v>1</v>
      </c>
      <c r="K1632">
        <v>1</v>
      </c>
      <c r="L1632">
        <v>1</v>
      </c>
      <c r="M1632">
        <v>1</v>
      </c>
      <c r="N1632">
        <v>1</v>
      </c>
      <c r="O1632">
        <v>1</v>
      </c>
      <c r="P1632">
        <v>1</v>
      </c>
      <c r="Q1632">
        <v>1</v>
      </c>
      <c r="R1632">
        <v>1</v>
      </c>
      <c r="S1632">
        <v>1</v>
      </c>
      <c r="T1632">
        <v>1</v>
      </c>
      <c r="U1632">
        <v>1</v>
      </c>
      <c r="V1632">
        <v>1</v>
      </c>
      <c r="W1632">
        <v>1</v>
      </c>
      <c r="X1632">
        <v>1</v>
      </c>
      <c r="Y1632">
        <v>1</v>
      </c>
      <c r="Z1632">
        <v>1</v>
      </c>
      <c r="AA1632">
        <v>1</v>
      </c>
      <c r="AB1632">
        <v>1</v>
      </c>
      <c r="AC1632">
        <v>1</v>
      </c>
      <c r="AD1632">
        <v>1</v>
      </c>
      <c r="AE1632">
        <v>1</v>
      </c>
      <c r="AF1632">
        <v>1</v>
      </c>
      <c r="AG1632">
        <v>1</v>
      </c>
      <c r="AH1632">
        <v>1</v>
      </c>
      <c r="AI1632">
        <v>1</v>
      </c>
      <c r="AJ1632">
        <v>1</v>
      </c>
      <c r="AK1632">
        <v>1</v>
      </c>
      <c r="AL1632">
        <v>0</v>
      </c>
      <c r="AM1632" s="49" t="s">
        <v>415</v>
      </c>
      <c r="AN1632" s="49" t="s">
        <v>14</v>
      </c>
      <c r="AO1632" s="49" t="s">
        <v>485</v>
      </c>
      <c r="AP1632" s="49" t="s">
        <v>494</v>
      </c>
      <c r="AQ1632" s="49" t="s">
        <v>11</v>
      </c>
      <c r="AR1632" s="49" t="s">
        <v>487</v>
      </c>
      <c r="AS1632" s="49" t="s">
        <v>496</v>
      </c>
      <c r="AT1632" s="49" t="s">
        <v>497</v>
      </c>
    </row>
    <row r="1633" spans="1:46" x14ac:dyDescent="0.25">
      <c r="A1633">
        <v>10</v>
      </c>
      <c r="B1633" t="s">
        <v>208</v>
      </c>
      <c r="C1633" t="s">
        <v>208</v>
      </c>
      <c r="D1633" t="s">
        <v>209</v>
      </c>
      <c r="E1633" t="s">
        <v>626</v>
      </c>
      <c r="F1633" t="s">
        <v>627</v>
      </c>
      <c r="G1633">
        <v>1</v>
      </c>
      <c r="H1633">
        <v>1</v>
      </c>
      <c r="I1633">
        <v>1</v>
      </c>
      <c r="J1633">
        <v>1</v>
      </c>
      <c r="K1633">
        <v>1</v>
      </c>
      <c r="L1633">
        <v>1</v>
      </c>
      <c r="M1633">
        <v>1</v>
      </c>
      <c r="N1633">
        <v>1</v>
      </c>
      <c r="O1633">
        <v>1</v>
      </c>
      <c r="P1633">
        <v>1</v>
      </c>
      <c r="Q1633">
        <v>1</v>
      </c>
      <c r="R1633">
        <v>1</v>
      </c>
      <c r="S1633">
        <v>1</v>
      </c>
      <c r="T1633">
        <v>1</v>
      </c>
      <c r="U1633">
        <v>1</v>
      </c>
      <c r="V1633">
        <v>1</v>
      </c>
      <c r="W1633">
        <v>1</v>
      </c>
      <c r="X1633">
        <v>1</v>
      </c>
      <c r="Y1633">
        <v>1</v>
      </c>
      <c r="Z1633">
        <v>1</v>
      </c>
      <c r="AA1633">
        <v>1</v>
      </c>
      <c r="AB1633">
        <v>1</v>
      </c>
      <c r="AC1633">
        <v>1</v>
      </c>
      <c r="AD1633">
        <v>1</v>
      </c>
      <c r="AE1633">
        <v>1</v>
      </c>
      <c r="AF1633">
        <v>1</v>
      </c>
      <c r="AG1633">
        <v>1</v>
      </c>
      <c r="AH1633">
        <v>1</v>
      </c>
      <c r="AI1633">
        <v>1</v>
      </c>
      <c r="AJ1633">
        <v>1</v>
      </c>
      <c r="AK1633">
        <v>1</v>
      </c>
      <c r="AL1633">
        <v>1</v>
      </c>
      <c r="AM1633" s="49" t="s">
        <v>209</v>
      </c>
      <c r="AN1633" s="49" t="s">
        <v>14</v>
      </c>
      <c r="AO1633" s="49" t="s">
        <v>485</v>
      </c>
      <c r="AP1633" s="49" t="s">
        <v>505</v>
      </c>
      <c r="AQ1633" s="49" t="s">
        <v>13</v>
      </c>
      <c r="AR1633" s="49" t="s">
        <v>487</v>
      </c>
      <c r="AS1633" s="49" t="s">
        <v>488</v>
      </c>
      <c r="AT1633" s="49" t="s">
        <v>489</v>
      </c>
    </row>
    <row r="1634" spans="1:46" x14ac:dyDescent="0.25">
      <c r="A1634">
        <v>10</v>
      </c>
      <c r="B1634" t="s">
        <v>210</v>
      </c>
      <c r="C1634" t="s">
        <v>210</v>
      </c>
      <c r="D1634" t="s">
        <v>211</v>
      </c>
      <c r="E1634" t="s">
        <v>626</v>
      </c>
      <c r="F1634" t="s">
        <v>627</v>
      </c>
      <c r="G1634">
        <v>1</v>
      </c>
      <c r="H1634">
        <v>1</v>
      </c>
      <c r="I1634">
        <v>1</v>
      </c>
      <c r="J1634">
        <v>1</v>
      </c>
      <c r="K1634">
        <v>1</v>
      </c>
      <c r="L1634">
        <v>1</v>
      </c>
      <c r="M1634">
        <v>1</v>
      </c>
      <c r="N1634">
        <v>1</v>
      </c>
      <c r="O1634">
        <v>1</v>
      </c>
      <c r="P1634">
        <v>1</v>
      </c>
      <c r="Q1634">
        <v>1</v>
      </c>
      <c r="R1634">
        <v>1</v>
      </c>
      <c r="S1634">
        <v>1</v>
      </c>
      <c r="T1634">
        <v>1</v>
      </c>
      <c r="U1634">
        <v>1</v>
      </c>
      <c r="V1634">
        <v>1</v>
      </c>
      <c r="W1634">
        <v>1</v>
      </c>
      <c r="X1634">
        <v>1</v>
      </c>
      <c r="Y1634">
        <v>1</v>
      </c>
      <c r="Z1634">
        <v>1</v>
      </c>
      <c r="AA1634">
        <v>1</v>
      </c>
      <c r="AB1634">
        <v>1</v>
      </c>
      <c r="AC1634">
        <v>1</v>
      </c>
      <c r="AD1634">
        <v>1</v>
      </c>
      <c r="AE1634">
        <v>1</v>
      </c>
      <c r="AF1634">
        <v>1</v>
      </c>
      <c r="AG1634">
        <v>1</v>
      </c>
      <c r="AH1634">
        <v>1</v>
      </c>
      <c r="AI1634">
        <v>1</v>
      </c>
      <c r="AJ1634">
        <v>1</v>
      </c>
      <c r="AK1634">
        <v>1</v>
      </c>
      <c r="AL1634">
        <v>1</v>
      </c>
      <c r="AM1634" s="49" t="s">
        <v>211</v>
      </c>
      <c r="AN1634" s="49" t="s">
        <v>14</v>
      </c>
      <c r="AO1634" s="49" t="s">
        <v>500</v>
      </c>
      <c r="AP1634" s="49" t="s">
        <v>505</v>
      </c>
      <c r="AQ1634" s="49" t="s">
        <v>13</v>
      </c>
      <c r="AR1634" s="49" t="s">
        <v>487</v>
      </c>
      <c r="AS1634" s="49" t="s">
        <v>488</v>
      </c>
      <c r="AT1634" s="49" t="s">
        <v>489</v>
      </c>
    </row>
    <row r="1635" spans="1:46" x14ac:dyDescent="0.25">
      <c r="A1635">
        <v>10</v>
      </c>
      <c r="B1635" t="s">
        <v>212</v>
      </c>
      <c r="C1635" t="s">
        <v>212</v>
      </c>
      <c r="D1635" t="s">
        <v>213</v>
      </c>
      <c r="E1635" t="s">
        <v>626</v>
      </c>
      <c r="F1635" t="s">
        <v>627</v>
      </c>
      <c r="G1635">
        <v>1</v>
      </c>
      <c r="H1635">
        <v>1</v>
      </c>
      <c r="I1635">
        <v>1</v>
      </c>
      <c r="J1635">
        <v>1</v>
      </c>
      <c r="K1635">
        <v>1</v>
      </c>
      <c r="L1635">
        <v>1</v>
      </c>
      <c r="M1635">
        <v>1</v>
      </c>
      <c r="N1635">
        <v>1</v>
      </c>
      <c r="O1635">
        <v>1</v>
      </c>
      <c r="P1635">
        <v>1</v>
      </c>
      <c r="Q1635">
        <v>1</v>
      </c>
      <c r="R1635">
        <v>1</v>
      </c>
      <c r="S1635">
        <v>1</v>
      </c>
      <c r="T1635">
        <v>1</v>
      </c>
      <c r="U1635">
        <v>1</v>
      </c>
      <c r="V1635">
        <v>1</v>
      </c>
      <c r="W1635">
        <v>1</v>
      </c>
      <c r="X1635">
        <v>1</v>
      </c>
      <c r="Y1635">
        <v>1</v>
      </c>
      <c r="Z1635">
        <v>1</v>
      </c>
      <c r="AA1635">
        <v>1</v>
      </c>
      <c r="AB1635">
        <v>1</v>
      </c>
      <c r="AC1635">
        <v>1</v>
      </c>
      <c r="AD1635">
        <v>1</v>
      </c>
      <c r="AE1635">
        <v>1</v>
      </c>
      <c r="AF1635">
        <v>1</v>
      </c>
      <c r="AG1635">
        <v>1</v>
      </c>
      <c r="AH1635">
        <v>1</v>
      </c>
      <c r="AI1635">
        <v>1</v>
      </c>
      <c r="AJ1635">
        <v>1</v>
      </c>
      <c r="AK1635">
        <v>1</v>
      </c>
      <c r="AL1635">
        <v>0</v>
      </c>
      <c r="AM1635" s="49" t="s">
        <v>213</v>
      </c>
      <c r="AN1635" s="49" t="s">
        <v>14</v>
      </c>
      <c r="AO1635" s="49" t="s">
        <v>507</v>
      </c>
      <c r="AP1635" s="49" t="s">
        <v>501</v>
      </c>
      <c r="AQ1635" s="49" t="s">
        <v>10</v>
      </c>
      <c r="AR1635" s="49" t="s">
        <v>487</v>
      </c>
      <c r="AS1635" s="49" t="s">
        <v>488</v>
      </c>
      <c r="AT1635" s="49" t="s">
        <v>489</v>
      </c>
    </row>
    <row r="1636" spans="1:46" x14ac:dyDescent="0.25">
      <c r="A1636">
        <v>10</v>
      </c>
      <c r="B1636" t="s">
        <v>216</v>
      </c>
      <c r="C1636" t="s">
        <v>216</v>
      </c>
      <c r="D1636" t="s">
        <v>217</v>
      </c>
      <c r="E1636" t="s">
        <v>626</v>
      </c>
      <c r="F1636" t="s">
        <v>627</v>
      </c>
      <c r="G1636">
        <v>1</v>
      </c>
      <c r="H1636">
        <v>1</v>
      </c>
      <c r="I1636">
        <v>1</v>
      </c>
      <c r="J1636">
        <v>1</v>
      </c>
      <c r="K1636">
        <v>1</v>
      </c>
      <c r="L1636">
        <v>1</v>
      </c>
      <c r="M1636">
        <v>1</v>
      </c>
      <c r="N1636">
        <v>1</v>
      </c>
      <c r="O1636">
        <v>1</v>
      </c>
      <c r="P1636">
        <v>1</v>
      </c>
      <c r="Q1636">
        <v>1</v>
      </c>
      <c r="R1636">
        <v>1</v>
      </c>
      <c r="S1636">
        <v>1</v>
      </c>
      <c r="T1636">
        <v>1</v>
      </c>
      <c r="U1636">
        <v>1</v>
      </c>
      <c r="V1636">
        <v>1</v>
      </c>
      <c r="W1636">
        <v>1</v>
      </c>
      <c r="X1636">
        <v>1</v>
      </c>
      <c r="Y1636">
        <v>1</v>
      </c>
      <c r="Z1636">
        <v>1</v>
      </c>
      <c r="AA1636">
        <v>1</v>
      </c>
      <c r="AB1636">
        <v>1</v>
      </c>
      <c r="AC1636">
        <v>1</v>
      </c>
      <c r="AD1636">
        <v>1</v>
      </c>
      <c r="AE1636">
        <v>1</v>
      </c>
      <c r="AF1636">
        <v>1</v>
      </c>
      <c r="AG1636">
        <v>1</v>
      </c>
      <c r="AH1636">
        <v>1</v>
      </c>
      <c r="AI1636">
        <v>1</v>
      </c>
      <c r="AJ1636">
        <v>1</v>
      </c>
      <c r="AK1636">
        <v>1</v>
      </c>
      <c r="AL1636">
        <v>1</v>
      </c>
      <c r="AM1636" s="49" t="s">
        <v>217</v>
      </c>
      <c r="AN1636" s="49" t="s">
        <v>14</v>
      </c>
      <c r="AO1636" s="49" t="s">
        <v>485</v>
      </c>
      <c r="AP1636" s="49" t="s">
        <v>505</v>
      </c>
      <c r="AQ1636" s="49" t="s">
        <v>13</v>
      </c>
      <c r="AR1636" s="49" t="s">
        <v>487</v>
      </c>
      <c r="AS1636" s="49" t="s">
        <v>488</v>
      </c>
      <c r="AT1636" s="49" t="s">
        <v>489</v>
      </c>
    </row>
    <row r="1637" spans="1:46" x14ac:dyDescent="0.25">
      <c r="A1637">
        <v>10</v>
      </c>
      <c r="B1637" t="s">
        <v>214</v>
      </c>
      <c r="C1637" t="s">
        <v>214</v>
      </c>
      <c r="D1637" t="s">
        <v>215</v>
      </c>
      <c r="E1637" t="s">
        <v>626</v>
      </c>
      <c r="F1637" t="s">
        <v>627</v>
      </c>
      <c r="G1637">
        <v>1</v>
      </c>
      <c r="H1637">
        <v>1</v>
      </c>
      <c r="I1637">
        <v>1</v>
      </c>
      <c r="J1637">
        <v>1</v>
      </c>
      <c r="K1637">
        <v>1</v>
      </c>
      <c r="L1637">
        <v>1</v>
      </c>
      <c r="M1637">
        <v>1</v>
      </c>
      <c r="N1637">
        <v>1</v>
      </c>
      <c r="O1637">
        <v>1</v>
      </c>
      <c r="P1637">
        <v>1</v>
      </c>
      <c r="Q1637">
        <v>1</v>
      </c>
      <c r="R1637">
        <v>1</v>
      </c>
      <c r="S1637">
        <v>1</v>
      </c>
      <c r="T1637">
        <v>1</v>
      </c>
      <c r="U1637">
        <v>1</v>
      </c>
      <c r="V1637">
        <v>1</v>
      </c>
      <c r="W1637">
        <v>1</v>
      </c>
      <c r="X1637">
        <v>1</v>
      </c>
      <c r="Y1637">
        <v>1</v>
      </c>
      <c r="Z1637">
        <v>1</v>
      </c>
      <c r="AA1637">
        <v>1</v>
      </c>
      <c r="AB1637">
        <v>1</v>
      </c>
      <c r="AC1637">
        <v>1</v>
      </c>
      <c r="AD1637">
        <v>1</v>
      </c>
      <c r="AE1637">
        <v>1</v>
      </c>
      <c r="AF1637">
        <v>1</v>
      </c>
      <c r="AG1637">
        <v>1</v>
      </c>
      <c r="AH1637">
        <v>1</v>
      </c>
      <c r="AI1637">
        <v>1</v>
      </c>
      <c r="AJ1637">
        <v>1</v>
      </c>
      <c r="AK1637">
        <v>1</v>
      </c>
      <c r="AL1637">
        <v>0</v>
      </c>
      <c r="AM1637" s="49" t="s">
        <v>215</v>
      </c>
      <c r="AN1637" s="49" t="s">
        <v>14</v>
      </c>
      <c r="AO1637" s="49" t="s">
        <v>485</v>
      </c>
      <c r="AP1637" s="49" t="s">
        <v>501</v>
      </c>
      <c r="AQ1637" s="49" t="s">
        <v>11</v>
      </c>
      <c r="AR1637" s="49" t="s">
        <v>487</v>
      </c>
      <c r="AS1637" s="49" t="s">
        <v>488</v>
      </c>
      <c r="AT1637" s="49" t="s">
        <v>489</v>
      </c>
    </row>
    <row r="1638" spans="1:46" x14ac:dyDescent="0.25">
      <c r="A1638">
        <v>10</v>
      </c>
      <c r="B1638" t="s">
        <v>218</v>
      </c>
      <c r="C1638" t="s">
        <v>218</v>
      </c>
      <c r="D1638" t="s">
        <v>417</v>
      </c>
      <c r="E1638" t="s">
        <v>626</v>
      </c>
      <c r="F1638" t="s">
        <v>627</v>
      </c>
      <c r="G1638">
        <v>1</v>
      </c>
      <c r="H1638">
        <v>1</v>
      </c>
      <c r="I1638">
        <v>1</v>
      </c>
      <c r="J1638">
        <v>1</v>
      </c>
      <c r="K1638">
        <v>1</v>
      </c>
      <c r="L1638">
        <v>1</v>
      </c>
      <c r="M1638">
        <v>1</v>
      </c>
      <c r="N1638">
        <v>1</v>
      </c>
      <c r="O1638">
        <v>1</v>
      </c>
      <c r="P1638">
        <v>1</v>
      </c>
      <c r="Q1638">
        <v>1</v>
      </c>
      <c r="R1638">
        <v>1</v>
      </c>
      <c r="S1638">
        <v>1</v>
      </c>
      <c r="T1638">
        <v>1</v>
      </c>
      <c r="U1638">
        <v>1</v>
      </c>
      <c r="V1638">
        <v>1</v>
      </c>
      <c r="W1638">
        <v>1</v>
      </c>
      <c r="X1638">
        <v>1</v>
      </c>
      <c r="Y1638">
        <v>1</v>
      </c>
      <c r="Z1638">
        <v>1</v>
      </c>
      <c r="AA1638">
        <v>1</v>
      </c>
      <c r="AB1638">
        <v>1</v>
      </c>
      <c r="AC1638">
        <v>1</v>
      </c>
      <c r="AD1638">
        <v>1</v>
      </c>
      <c r="AE1638">
        <v>1</v>
      </c>
      <c r="AF1638">
        <v>1</v>
      </c>
      <c r="AG1638">
        <v>1</v>
      </c>
      <c r="AH1638">
        <v>1</v>
      </c>
      <c r="AI1638">
        <v>1</v>
      </c>
      <c r="AJ1638">
        <v>1</v>
      </c>
      <c r="AK1638">
        <v>1</v>
      </c>
      <c r="AL1638">
        <v>0</v>
      </c>
      <c r="AM1638" s="49" t="s">
        <v>417</v>
      </c>
      <c r="AN1638" s="49" t="s">
        <v>14</v>
      </c>
      <c r="AO1638" s="49" t="s">
        <v>500</v>
      </c>
      <c r="AP1638" s="49" t="s">
        <v>501</v>
      </c>
      <c r="AQ1638" s="49" t="s">
        <v>502</v>
      </c>
      <c r="AR1638" s="49" t="s">
        <v>495</v>
      </c>
      <c r="AS1638" s="49" t="s">
        <v>496</v>
      </c>
      <c r="AT1638" s="49" t="s">
        <v>497</v>
      </c>
    </row>
    <row r="1639" spans="1:46" x14ac:dyDescent="0.25">
      <c r="A1639">
        <v>10</v>
      </c>
      <c r="B1639" t="s">
        <v>219</v>
      </c>
      <c r="C1639" t="s">
        <v>219</v>
      </c>
      <c r="D1639" t="s">
        <v>220</v>
      </c>
      <c r="E1639" t="s">
        <v>626</v>
      </c>
      <c r="F1639" t="s">
        <v>627</v>
      </c>
      <c r="G1639">
        <v>1</v>
      </c>
      <c r="H1639">
        <v>1</v>
      </c>
      <c r="I1639">
        <v>1</v>
      </c>
      <c r="J1639">
        <v>1</v>
      </c>
      <c r="K1639">
        <v>1</v>
      </c>
      <c r="L1639">
        <v>1</v>
      </c>
      <c r="M1639">
        <v>1</v>
      </c>
      <c r="N1639">
        <v>1</v>
      </c>
      <c r="O1639">
        <v>1</v>
      </c>
      <c r="P1639">
        <v>1</v>
      </c>
      <c r="Q1639">
        <v>1</v>
      </c>
      <c r="R1639">
        <v>1</v>
      </c>
      <c r="S1639">
        <v>1</v>
      </c>
      <c r="T1639">
        <v>1</v>
      </c>
      <c r="U1639">
        <v>1</v>
      </c>
      <c r="V1639">
        <v>1</v>
      </c>
      <c r="W1639">
        <v>1</v>
      </c>
      <c r="X1639">
        <v>1</v>
      </c>
      <c r="Y1639">
        <v>1</v>
      </c>
      <c r="Z1639">
        <v>1</v>
      </c>
      <c r="AA1639">
        <v>1</v>
      </c>
      <c r="AB1639">
        <v>1</v>
      </c>
      <c r="AC1639">
        <v>1</v>
      </c>
      <c r="AD1639">
        <v>1</v>
      </c>
      <c r="AE1639">
        <v>1</v>
      </c>
      <c r="AF1639">
        <v>1</v>
      </c>
      <c r="AG1639">
        <v>1</v>
      </c>
      <c r="AH1639">
        <v>1</v>
      </c>
      <c r="AI1639">
        <v>1</v>
      </c>
      <c r="AJ1639">
        <v>1</v>
      </c>
      <c r="AK1639">
        <v>1</v>
      </c>
      <c r="AL1639">
        <v>0</v>
      </c>
      <c r="AM1639" s="49" t="s">
        <v>220</v>
      </c>
      <c r="AN1639" s="49" t="s">
        <v>6</v>
      </c>
      <c r="AO1639" s="49" t="s">
        <v>9</v>
      </c>
      <c r="AP1639" s="49" t="s">
        <v>494</v>
      </c>
      <c r="AQ1639" s="49" t="s">
        <v>9</v>
      </c>
      <c r="AR1639" s="49" t="s">
        <v>487</v>
      </c>
      <c r="AS1639" s="49" t="s">
        <v>488</v>
      </c>
      <c r="AT1639" s="49" t="s">
        <v>489</v>
      </c>
    </row>
    <row r="1640" spans="1:46" x14ac:dyDescent="0.25">
      <c r="A1640">
        <v>10</v>
      </c>
      <c r="B1640" t="s">
        <v>355</v>
      </c>
      <c r="C1640" t="s">
        <v>355</v>
      </c>
      <c r="D1640" t="s">
        <v>554</v>
      </c>
      <c r="E1640" t="s">
        <v>626</v>
      </c>
      <c r="F1640" t="s">
        <v>627</v>
      </c>
      <c r="G1640">
        <v>1</v>
      </c>
      <c r="H1640">
        <v>1</v>
      </c>
      <c r="I1640">
        <v>1</v>
      </c>
      <c r="J1640">
        <v>1</v>
      </c>
      <c r="K1640">
        <v>1</v>
      </c>
      <c r="L1640">
        <v>1</v>
      </c>
      <c r="M1640">
        <v>1</v>
      </c>
      <c r="N1640">
        <v>1</v>
      </c>
      <c r="O1640">
        <v>1</v>
      </c>
      <c r="P1640">
        <v>1</v>
      </c>
      <c r="Q1640">
        <v>1</v>
      </c>
      <c r="R1640">
        <v>1</v>
      </c>
      <c r="S1640">
        <v>1</v>
      </c>
      <c r="T1640">
        <v>1</v>
      </c>
      <c r="U1640">
        <v>1</v>
      </c>
      <c r="V1640">
        <v>1</v>
      </c>
      <c r="W1640">
        <v>1</v>
      </c>
      <c r="X1640">
        <v>1</v>
      </c>
      <c r="Y1640">
        <v>1</v>
      </c>
      <c r="Z1640">
        <v>1</v>
      </c>
      <c r="AA1640">
        <v>1</v>
      </c>
      <c r="AB1640">
        <v>1</v>
      </c>
      <c r="AC1640">
        <v>1</v>
      </c>
      <c r="AD1640">
        <v>1</v>
      </c>
      <c r="AE1640">
        <v>1</v>
      </c>
      <c r="AF1640">
        <v>1</v>
      </c>
      <c r="AG1640">
        <v>1</v>
      </c>
      <c r="AH1640">
        <v>1</v>
      </c>
      <c r="AI1640">
        <v>1</v>
      </c>
      <c r="AJ1640">
        <v>1</v>
      </c>
      <c r="AK1640">
        <v>1</v>
      </c>
      <c r="AL1640">
        <v>0</v>
      </c>
      <c r="AM1640" s="49" t="s">
        <v>356</v>
      </c>
      <c r="AN1640" s="49" t="s">
        <v>4</v>
      </c>
      <c r="AO1640" s="49" t="s">
        <v>9</v>
      </c>
      <c r="AP1640" s="49" t="s">
        <v>494</v>
      </c>
      <c r="AQ1640" s="49" t="s">
        <v>9</v>
      </c>
      <c r="AR1640" s="49" t="s">
        <v>487</v>
      </c>
      <c r="AS1640" s="49" t="s">
        <v>488</v>
      </c>
      <c r="AT1640" s="49" t="s">
        <v>489</v>
      </c>
    </row>
    <row r="1641" spans="1:46" x14ac:dyDescent="0.25">
      <c r="A1641">
        <v>10</v>
      </c>
      <c r="B1641" t="s">
        <v>229</v>
      </c>
      <c r="C1641" t="s">
        <v>229</v>
      </c>
      <c r="D1641" t="s">
        <v>230</v>
      </c>
      <c r="E1641" t="s">
        <v>626</v>
      </c>
      <c r="F1641" t="s">
        <v>627</v>
      </c>
      <c r="G1641">
        <v>1</v>
      </c>
      <c r="H1641">
        <v>1</v>
      </c>
      <c r="I1641">
        <v>1</v>
      </c>
      <c r="J1641">
        <v>1</v>
      </c>
      <c r="K1641">
        <v>1</v>
      </c>
      <c r="L1641">
        <v>1</v>
      </c>
      <c r="M1641">
        <v>1</v>
      </c>
      <c r="N1641">
        <v>1</v>
      </c>
      <c r="O1641">
        <v>1</v>
      </c>
      <c r="P1641">
        <v>1</v>
      </c>
      <c r="Q1641">
        <v>1</v>
      </c>
      <c r="R1641">
        <v>1</v>
      </c>
      <c r="S1641">
        <v>1</v>
      </c>
      <c r="T1641">
        <v>1</v>
      </c>
      <c r="U1641">
        <v>1</v>
      </c>
      <c r="V1641">
        <v>1</v>
      </c>
      <c r="W1641">
        <v>1</v>
      </c>
      <c r="X1641">
        <v>1</v>
      </c>
      <c r="Y1641">
        <v>1</v>
      </c>
      <c r="Z1641">
        <v>1</v>
      </c>
      <c r="AA1641">
        <v>1</v>
      </c>
      <c r="AB1641">
        <v>1</v>
      </c>
      <c r="AC1641">
        <v>1</v>
      </c>
      <c r="AD1641">
        <v>1</v>
      </c>
      <c r="AE1641">
        <v>1</v>
      </c>
      <c r="AF1641">
        <v>1</v>
      </c>
      <c r="AG1641">
        <v>1</v>
      </c>
      <c r="AH1641">
        <v>1</v>
      </c>
      <c r="AI1641">
        <v>1</v>
      </c>
      <c r="AJ1641">
        <v>1</v>
      </c>
      <c r="AK1641">
        <v>1</v>
      </c>
      <c r="AL1641">
        <v>1</v>
      </c>
      <c r="AM1641" s="49" t="s">
        <v>230</v>
      </c>
      <c r="AN1641" s="49" t="s">
        <v>14</v>
      </c>
      <c r="AO1641" s="49" t="s">
        <v>485</v>
      </c>
      <c r="AP1641" s="49" t="s">
        <v>505</v>
      </c>
      <c r="AQ1641" s="49" t="s">
        <v>13</v>
      </c>
      <c r="AR1641" s="49" t="s">
        <v>487</v>
      </c>
      <c r="AS1641" s="49" t="s">
        <v>488</v>
      </c>
      <c r="AT1641" s="49" t="s">
        <v>489</v>
      </c>
    </row>
    <row r="1642" spans="1:46" x14ac:dyDescent="0.25">
      <c r="A1642">
        <v>10</v>
      </c>
      <c r="B1642" t="s">
        <v>555</v>
      </c>
      <c r="C1642" t="s">
        <v>556</v>
      </c>
      <c r="D1642" t="s">
        <v>557</v>
      </c>
      <c r="E1642" t="s">
        <v>626</v>
      </c>
      <c r="F1642" t="s">
        <v>627</v>
      </c>
      <c r="G1642">
        <v>0</v>
      </c>
      <c r="H1642">
        <v>0</v>
      </c>
      <c r="I1642">
        <v>0</v>
      </c>
      <c r="J1642">
        <v>0</v>
      </c>
      <c r="K1642">
        <v>0</v>
      </c>
      <c r="L1642">
        <v>0</v>
      </c>
      <c r="M1642">
        <v>0</v>
      </c>
      <c r="N1642">
        <v>0</v>
      </c>
      <c r="O1642">
        <v>0</v>
      </c>
      <c r="P1642">
        <v>0</v>
      </c>
      <c r="Q1642">
        <v>1</v>
      </c>
      <c r="R1642">
        <v>1</v>
      </c>
      <c r="S1642">
        <v>1</v>
      </c>
      <c r="T1642">
        <v>1</v>
      </c>
      <c r="U1642">
        <v>1</v>
      </c>
      <c r="V1642">
        <v>1</v>
      </c>
      <c r="W1642">
        <v>1</v>
      </c>
      <c r="X1642">
        <v>1</v>
      </c>
      <c r="Y1642">
        <v>1</v>
      </c>
      <c r="Z1642">
        <v>1</v>
      </c>
      <c r="AA1642">
        <v>1</v>
      </c>
      <c r="AB1642">
        <v>1</v>
      </c>
      <c r="AC1642">
        <v>1</v>
      </c>
      <c r="AD1642">
        <v>1</v>
      </c>
      <c r="AE1642">
        <v>1</v>
      </c>
      <c r="AF1642">
        <v>1</v>
      </c>
      <c r="AG1642">
        <v>1</v>
      </c>
      <c r="AH1642">
        <v>1</v>
      </c>
      <c r="AI1642">
        <v>1</v>
      </c>
      <c r="AJ1642">
        <v>1</v>
      </c>
      <c r="AK1642">
        <v>1</v>
      </c>
      <c r="AL1642">
        <v>1</v>
      </c>
      <c r="AM1642" s="49" t="e">
        <v>#N/A</v>
      </c>
      <c r="AN1642" s="49" t="e">
        <v>#N/A</v>
      </c>
      <c r="AO1642" s="49" t="e">
        <v>#N/A</v>
      </c>
      <c r="AP1642" s="49" t="e">
        <v>#N/A</v>
      </c>
      <c r="AQ1642" s="49" t="e">
        <v>#N/A</v>
      </c>
      <c r="AR1642" s="49" t="e">
        <v>#N/A</v>
      </c>
      <c r="AS1642" s="49" t="e">
        <v>#N/A</v>
      </c>
      <c r="AT1642" s="49" t="e">
        <v>#N/A</v>
      </c>
    </row>
    <row r="1643" spans="1:46" x14ac:dyDescent="0.25">
      <c r="A1643">
        <v>10</v>
      </c>
      <c r="B1643" t="s">
        <v>231</v>
      </c>
      <c r="C1643" t="s">
        <v>231</v>
      </c>
      <c r="D1643" t="s">
        <v>418</v>
      </c>
      <c r="E1643" t="s">
        <v>626</v>
      </c>
      <c r="F1643" t="s">
        <v>627</v>
      </c>
      <c r="G1643">
        <v>1</v>
      </c>
      <c r="H1643">
        <v>1</v>
      </c>
      <c r="I1643">
        <v>1</v>
      </c>
      <c r="J1643">
        <v>1</v>
      </c>
      <c r="K1643">
        <v>1</v>
      </c>
      <c r="L1643">
        <v>1</v>
      </c>
      <c r="M1643">
        <v>1</v>
      </c>
      <c r="N1643">
        <v>1</v>
      </c>
      <c r="O1643">
        <v>1</v>
      </c>
      <c r="P1643">
        <v>1</v>
      </c>
      <c r="Q1643">
        <v>1</v>
      </c>
      <c r="R1643">
        <v>1</v>
      </c>
      <c r="S1643">
        <v>1</v>
      </c>
      <c r="T1643">
        <v>1</v>
      </c>
      <c r="U1643">
        <v>1</v>
      </c>
      <c r="V1643">
        <v>1</v>
      </c>
      <c r="W1643">
        <v>1</v>
      </c>
      <c r="X1643">
        <v>1</v>
      </c>
      <c r="Y1643">
        <v>1</v>
      </c>
      <c r="Z1643">
        <v>1</v>
      </c>
      <c r="AA1643">
        <v>1</v>
      </c>
      <c r="AB1643">
        <v>1</v>
      </c>
      <c r="AC1643">
        <v>1</v>
      </c>
      <c r="AD1643">
        <v>1</v>
      </c>
      <c r="AE1643">
        <v>1</v>
      </c>
      <c r="AF1643">
        <v>1</v>
      </c>
      <c r="AG1643">
        <v>1</v>
      </c>
      <c r="AH1643">
        <v>1</v>
      </c>
      <c r="AI1643">
        <v>1</v>
      </c>
      <c r="AJ1643">
        <v>1</v>
      </c>
      <c r="AK1643">
        <v>1</v>
      </c>
      <c r="AL1643">
        <v>0</v>
      </c>
      <c r="AM1643" s="49" t="s">
        <v>418</v>
      </c>
      <c r="AN1643" s="49" t="s">
        <v>14</v>
      </c>
      <c r="AO1643" s="49" t="s">
        <v>485</v>
      </c>
      <c r="AP1643" s="49" t="s">
        <v>505</v>
      </c>
      <c r="AQ1643" s="49" t="s">
        <v>13</v>
      </c>
      <c r="AR1643" s="49" t="s">
        <v>495</v>
      </c>
      <c r="AS1643" s="49" t="s">
        <v>496</v>
      </c>
      <c r="AT1643" s="49" t="s">
        <v>497</v>
      </c>
    </row>
    <row r="1644" spans="1:46" x14ac:dyDescent="0.25">
      <c r="A1644">
        <v>10</v>
      </c>
      <c r="B1644" t="s">
        <v>221</v>
      </c>
      <c r="C1644" t="s">
        <v>221</v>
      </c>
      <c r="D1644" t="s">
        <v>222</v>
      </c>
      <c r="E1644" t="s">
        <v>626</v>
      </c>
      <c r="F1644" t="s">
        <v>627</v>
      </c>
      <c r="G1644">
        <v>1</v>
      </c>
      <c r="H1644">
        <v>1</v>
      </c>
      <c r="I1644">
        <v>1</v>
      </c>
      <c r="J1644">
        <v>1</v>
      </c>
      <c r="K1644">
        <v>1</v>
      </c>
      <c r="L1644">
        <v>1</v>
      </c>
      <c r="M1644">
        <v>1</v>
      </c>
      <c r="N1644">
        <v>1</v>
      </c>
      <c r="O1644">
        <v>1</v>
      </c>
      <c r="P1644">
        <v>1</v>
      </c>
      <c r="Q1644">
        <v>1</v>
      </c>
      <c r="R1644">
        <v>1</v>
      </c>
      <c r="S1644">
        <v>1</v>
      </c>
      <c r="T1644">
        <v>1</v>
      </c>
      <c r="U1644">
        <v>1</v>
      </c>
      <c r="V1644">
        <v>1</v>
      </c>
      <c r="W1644">
        <v>1</v>
      </c>
      <c r="X1644">
        <v>1</v>
      </c>
      <c r="Y1644">
        <v>1</v>
      </c>
      <c r="Z1644">
        <v>1</v>
      </c>
      <c r="AA1644">
        <v>1</v>
      </c>
      <c r="AB1644">
        <v>1</v>
      </c>
      <c r="AC1644">
        <v>1</v>
      </c>
      <c r="AD1644">
        <v>1</v>
      </c>
      <c r="AE1644">
        <v>1</v>
      </c>
      <c r="AF1644">
        <v>1</v>
      </c>
      <c r="AG1644">
        <v>1</v>
      </c>
      <c r="AH1644">
        <v>1</v>
      </c>
      <c r="AI1644">
        <v>1</v>
      </c>
      <c r="AJ1644">
        <v>1</v>
      </c>
      <c r="AK1644">
        <v>1</v>
      </c>
      <c r="AL1644">
        <v>0</v>
      </c>
      <c r="AM1644" s="49" t="s">
        <v>222</v>
      </c>
      <c r="AN1644" s="49" t="s">
        <v>14</v>
      </c>
      <c r="AO1644" s="49" t="s">
        <v>485</v>
      </c>
      <c r="AP1644" s="49" t="s">
        <v>494</v>
      </c>
      <c r="AQ1644" s="49" t="s">
        <v>11</v>
      </c>
      <c r="AR1644" s="49" t="s">
        <v>495</v>
      </c>
      <c r="AS1644" s="49" t="s">
        <v>488</v>
      </c>
      <c r="AT1644" s="49" t="s">
        <v>489</v>
      </c>
    </row>
    <row r="1645" spans="1:46" x14ac:dyDescent="0.25">
      <c r="A1645">
        <v>10</v>
      </c>
      <c r="B1645" t="s">
        <v>232</v>
      </c>
      <c r="C1645" t="s">
        <v>232</v>
      </c>
      <c r="D1645" t="s">
        <v>558</v>
      </c>
      <c r="E1645" t="s">
        <v>626</v>
      </c>
      <c r="F1645" t="s">
        <v>627</v>
      </c>
      <c r="G1645">
        <v>0</v>
      </c>
      <c r="H1645">
        <v>0</v>
      </c>
      <c r="I1645">
        <v>0</v>
      </c>
      <c r="J1645">
        <v>0</v>
      </c>
      <c r="K1645">
        <v>0</v>
      </c>
      <c r="L1645">
        <v>0</v>
      </c>
      <c r="M1645">
        <v>0</v>
      </c>
      <c r="N1645">
        <v>0</v>
      </c>
      <c r="O1645">
        <v>0</v>
      </c>
      <c r="P1645">
        <v>0</v>
      </c>
      <c r="Q1645">
        <v>1</v>
      </c>
      <c r="R1645">
        <v>1</v>
      </c>
      <c r="S1645">
        <v>1</v>
      </c>
      <c r="T1645">
        <v>1</v>
      </c>
      <c r="U1645">
        <v>1</v>
      </c>
      <c r="V1645">
        <v>1</v>
      </c>
      <c r="W1645">
        <v>1</v>
      </c>
      <c r="X1645">
        <v>1</v>
      </c>
      <c r="Y1645">
        <v>1</v>
      </c>
      <c r="Z1645">
        <v>1</v>
      </c>
      <c r="AA1645">
        <v>1</v>
      </c>
      <c r="AB1645">
        <v>1</v>
      </c>
      <c r="AC1645">
        <v>1</v>
      </c>
      <c r="AD1645">
        <v>1</v>
      </c>
      <c r="AE1645">
        <v>1</v>
      </c>
      <c r="AF1645">
        <v>1</v>
      </c>
      <c r="AG1645">
        <v>1</v>
      </c>
      <c r="AH1645">
        <v>1</v>
      </c>
      <c r="AI1645">
        <v>1</v>
      </c>
      <c r="AJ1645">
        <v>1</v>
      </c>
      <c r="AK1645">
        <v>1</v>
      </c>
      <c r="AL1645">
        <v>0</v>
      </c>
      <c r="AM1645" s="49" t="s">
        <v>233</v>
      </c>
      <c r="AN1645" s="49" t="s">
        <v>14</v>
      </c>
      <c r="AO1645" s="49" t="s">
        <v>485</v>
      </c>
      <c r="AP1645" s="49" t="s">
        <v>494</v>
      </c>
      <c r="AQ1645" s="49" t="s">
        <v>11</v>
      </c>
      <c r="AR1645" s="49" t="s">
        <v>487</v>
      </c>
      <c r="AS1645" s="49" t="s">
        <v>488</v>
      </c>
      <c r="AT1645" s="49" t="s">
        <v>489</v>
      </c>
    </row>
    <row r="1646" spans="1:46" x14ac:dyDescent="0.25">
      <c r="A1646">
        <v>10</v>
      </c>
      <c r="B1646" t="s">
        <v>249</v>
      </c>
      <c r="C1646" t="s">
        <v>249</v>
      </c>
      <c r="D1646" t="s">
        <v>250</v>
      </c>
      <c r="E1646" t="s">
        <v>626</v>
      </c>
      <c r="F1646" t="s">
        <v>627</v>
      </c>
      <c r="G1646">
        <v>1</v>
      </c>
      <c r="H1646">
        <v>1</v>
      </c>
      <c r="I1646">
        <v>1</v>
      </c>
      <c r="J1646">
        <v>1</v>
      </c>
      <c r="K1646">
        <v>1</v>
      </c>
      <c r="L1646">
        <v>1</v>
      </c>
      <c r="M1646">
        <v>1</v>
      </c>
      <c r="N1646">
        <v>1</v>
      </c>
      <c r="O1646">
        <v>1</v>
      </c>
      <c r="P1646">
        <v>1</v>
      </c>
      <c r="Q1646">
        <v>1</v>
      </c>
      <c r="R1646">
        <v>1</v>
      </c>
      <c r="S1646">
        <v>1</v>
      </c>
      <c r="T1646">
        <v>1</v>
      </c>
      <c r="U1646">
        <v>1</v>
      </c>
      <c r="V1646">
        <v>1</v>
      </c>
      <c r="W1646">
        <v>1</v>
      </c>
      <c r="X1646">
        <v>1</v>
      </c>
      <c r="Y1646">
        <v>1</v>
      </c>
      <c r="Z1646">
        <v>1</v>
      </c>
      <c r="AA1646">
        <v>1</v>
      </c>
      <c r="AB1646">
        <v>1</v>
      </c>
      <c r="AC1646">
        <v>1</v>
      </c>
      <c r="AD1646">
        <v>1</v>
      </c>
      <c r="AE1646">
        <v>1</v>
      </c>
      <c r="AF1646">
        <v>1</v>
      </c>
      <c r="AG1646">
        <v>1</v>
      </c>
      <c r="AH1646">
        <v>1</v>
      </c>
      <c r="AI1646">
        <v>1</v>
      </c>
      <c r="AJ1646">
        <v>1</v>
      </c>
      <c r="AK1646">
        <v>1</v>
      </c>
      <c r="AL1646">
        <v>1</v>
      </c>
      <c r="AM1646" s="49" t="s">
        <v>250</v>
      </c>
      <c r="AN1646" s="49" t="s">
        <v>14</v>
      </c>
      <c r="AO1646" s="49" t="s">
        <v>500</v>
      </c>
      <c r="AP1646" s="49" t="s">
        <v>505</v>
      </c>
      <c r="AQ1646" s="49" t="s">
        <v>13</v>
      </c>
      <c r="AR1646" s="49" t="s">
        <v>487</v>
      </c>
      <c r="AS1646" s="49" t="s">
        <v>488</v>
      </c>
      <c r="AT1646" s="49" t="s">
        <v>489</v>
      </c>
    </row>
    <row r="1647" spans="1:46" x14ac:dyDescent="0.25">
      <c r="A1647">
        <v>10</v>
      </c>
      <c r="B1647" t="s">
        <v>234</v>
      </c>
      <c r="C1647" t="s">
        <v>234</v>
      </c>
      <c r="D1647" t="s">
        <v>235</v>
      </c>
      <c r="E1647" t="s">
        <v>626</v>
      </c>
      <c r="F1647" t="s">
        <v>627</v>
      </c>
      <c r="G1647">
        <v>1</v>
      </c>
      <c r="H1647">
        <v>1</v>
      </c>
      <c r="I1647">
        <v>1</v>
      </c>
      <c r="J1647">
        <v>1</v>
      </c>
      <c r="K1647">
        <v>1</v>
      </c>
      <c r="L1647">
        <v>1</v>
      </c>
      <c r="M1647">
        <v>1</v>
      </c>
      <c r="N1647">
        <v>1</v>
      </c>
      <c r="O1647">
        <v>1</v>
      </c>
      <c r="P1647">
        <v>1</v>
      </c>
      <c r="Q1647">
        <v>1</v>
      </c>
      <c r="R1647">
        <v>1</v>
      </c>
      <c r="S1647">
        <v>1</v>
      </c>
      <c r="T1647">
        <v>1</v>
      </c>
      <c r="U1647">
        <v>1</v>
      </c>
      <c r="V1647">
        <v>1</v>
      </c>
      <c r="W1647">
        <v>1</v>
      </c>
      <c r="X1647">
        <v>1</v>
      </c>
      <c r="Y1647">
        <v>1</v>
      </c>
      <c r="Z1647">
        <v>1</v>
      </c>
      <c r="AA1647">
        <v>1</v>
      </c>
      <c r="AB1647">
        <v>1</v>
      </c>
      <c r="AC1647">
        <v>1</v>
      </c>
      <c r="AD1647">
        <v>1</v>
      </c>
      <c r="AE1647">
        <v>1</v>
      </c>
      <c r="AF1647">
        <v>1</v>
      </c>
      <c r="AG1647">
        <v>1</v>
      </c>
      <c r="AH1647">
        <v>1</v>
      </c>
      <c r="AI1647">
        <v>1</v>
      </c>
      <c r="AJ1647">
        <v>1</v>
      </c>
      <c r="AK1647">
        <v>1</v>
      </c>
      <c r="AL1647">
        <v>0</v>
      </c>
      <c r="AM1647" s="49" t="s">
        <v>235</v>
      </c>
      <c r="AN1647" s="49" t="s">
        <v>14</v>
      </c>
      <c r="AO1647" s="49" t="s">
        <v>485</v>
      </c>
      <c r="AP1647" s="49" t="s">
        <v>501</v>
      </c>
      <c r="AQ1647" s="49" t="s">
        <v>11</v>
      </c>
      <c r="AR1647" s="49" t="s">
        <v>487</v>
      </c>
      <c r="AS1647" s="49" t="s">
        <v>488</v>
      </c>
      <c r="AT1647" s="49" t="s">
        <v>489</v>
      </c>
    </row>
    <row r="1648" spans="1:46" x14ac:dyDescent="0.25">
      <c r="A1648">
        <v>10</v>
      </c>
      <c r="B1648" t="s">
        <v>238</v>
      </c>
      <c r="C1648" t="s">
        <v>238</v>
      </c>
      <c r="D1648" t="s">
        <v>419</v>
      </c>
      <c r="E1648" t="s">
        <v>626</v>
      </c>
      <c r="F1648" t="s">
        <v>627</v>
      </c>
      <c r="G1648">
        <v>1</v>
      </c>
      <c r="H1648">
        <v>1</v>
      </c>
      <c r="I1648">
        <v>1</v>
      </c>
      <c r="J1648">
        <v>1</v>
      </c>
      <c r="K1648">
        <v>1</v>
      </c>
      <c r="L1648">
        <v>1</v>
      </c>
      <c r="M1648">
        <v>1</v>
      </c>
      <c r="N1648">
        <v>1</v>
      </c>
      <c r="O1648">
        <v>1</v>
      </c>
      <c r="P1648">
        <v>1</v>
      </c>
      <c r="Q1648">
        <v>1</v>
      </c>
      <c r="R1648">
        <v>1</v>
      </c>
      <c r="S1648">
        <v>1</v>
      </c>
      <c r="T1648">
        <v>1</v>
      </c>
      <c r="U1648">
        <v>1</v>
      </c>
      <c r="V1648">
        <v>1</v>
      </c>
      <c r="W1648">
        <v>1</v>
      </c>
      <c r="X1648">
        <v>1</v>
      </c>
      <c r="Y1648">
        <v>1</v>
      </c>
      <c r="Z1648">
        <v>1</v>
      </c>
      <c r="AA1648">
        <v>1</v>
      </c>
      <c r="AB1648">
        <v>1</v>
      </c>
      <c r="AC1648">
        <v>1</v>
      </c>
      <c r="AD1648">
        <v>1</v>
      </c>
      <c r="AE1648">
        <v>1</v>
      </c>
      <c r="AF1648">
        <v>1</v>
      </c>
      <c r="AG1648">
        <v>1</v>
      </c>
      <c r="AH1648">
        <v>1</v>
      </c>
      <c r="AI1648">
        <v>1</v>
      </c>
      <c r="AJ1648">
        <v>1</v>
      </c>
      <c r="AK1648">
        <v>1</v>
      </c>
      <c r="AL1648">
        <v>0</v>
      </c>
      <c r="AM1648" s="49" t="s">
        <v>419</v>
      </c>
      <c r="AN1648" s="49" t="s">
        <v>7</v>
      </c>
      <c r="AO1648" s="49" t="s">
        <v>9</v>
      </c>
      <c r="AP1648" s="49" t="s">
        <v>501</v>
      </c>
      <c r="AQ1648" s="49" t="s">
        <v>9</v>
      </c>
      <c r="AR1648" s="49" t="s">
        <v>495</v>
      </c>
      <c r="AS1648" s="49" t="s">
        <v>496</v>
      </c>
      <c r="AT1648" s="49" t="s">
        <v>497</v>
      </c>
    </row>
    <row r="1649" spans="1:46" x14ac:dyDescent="0.25">
      <c r="A1649">
        <v>10</v>
      </c>
      <c r="B1649" t="s">
        <v>245</v>
      </c>
      <c r="C1649" t="s">
        <v>245</v>
      </c>
      <c r="D1649" t="s">
        <v>246</v>
      </c>
      <c r="E1649" t="s">
        <v>626</v>
      </c>
      <c r="F1649" t="s">
        <v>627</v>
      </c>
      <c r="G1649">
        <v>1</v>
      </c>
      <c r="H1649">
        <v>1</v>
      </c>
      <c r="I1649">
        <v>1</v>
      </c>
      <c r="J1649">
        <v>1</v>
      </c>
      <c r="K1649">
        <v>1</v>
      </c>
      <c r="L1649">
        <v>1</v>
      </c>
      <c r="M1649">
        <v>1</v>
      </c>
      <c r="N1649">
        <v>1</v>
      </c>
      <c r="O1649">
        <v>1</v>
      </c>
      <c r="P1649">
        <v>1</v>
      </c>
      <c r="Q1649">
        <v>1</v>
      </c>
      <c r="R1649">
        <v>1</v>
      </c>
      <c r="S1649">
        <v>1</v>
      </c>
      <c r="T1649">
        <v>1</v>
      </c>
      <c r="U1649">
        <v>1</v>
      </c>
      <c r="V1649">
        <v>1</v>
      </c>
      <c r="W1649">
        <v>1</v>
      </c>
      <c r="X1649">
        <v>1</v>
      </c>
      <c r="Y1649">
        <v>1</v>
      </c>
      <c r="Z1649">
        <v>1</v>
      </c>
      <c r="AA1649">
        <v>1</v>
      </c>
      <c r="AB1649">
        <v>1</v>
      </c>
      <c r="AC1649">
        <v>1</v>
      </c>
      <c r="AD1649">
        <v>1</v>
      </c>
      <c r="AE1649">
        <v>1</v>
      </c>
      <c r="AF1649">
        <v>1</v>
      </c>
      <c r="AG1649">
        <v>1</v>
      </c>
      <c r="AH1649">
        <v>1</v>
      </c>
      <c r="AI1649">
        <v>1</v>
      </c>
      <c r="AJ1649">
        <v>1</v>
      </c>
      <c r="AK1649">
        <v>1</v>
      </c>
      <c r="AL1649">
        <v>1</v>
      </c>
      <c r="AM1649" s="49" t="s">
        <v>246</v>
      </c>
      <c r="AN1649" s="49" t="s">
        <v>14</v>
      </c>
      <c r="AO1649" s="49" t="s">
        <v>500</v>
      </c>
      <c r="AP1649" s="49" t="s">
        <v>505</v>
      </c>
      <c r="AQ1649" s="49" t="s">
        <v>13</v>
      </c>
      <c r="AR1649" s="49" t="s">
        <v>487</v>
      </c>
      <c r="AS1649" s="49" t="s">
        <v>488</v>
      </c>
      <c r="AT1649" s="49" t="s">
        <v>489</v>
      </c>
    </row>
    <row r="1650" spans="1:46" x14ac:dyDescent="0.25">
      <c r="A1650">
        <v>10</v>
      </c>
      <c r="B1650" t="s">
        <v>247</v>
      </c>
      <c r="C1650" t="s">
        <v>247</v>
      </c>
      <c r="D1650" t="s">
        <v>248</v>
      </c>
      <c r="E1650" t="s">
        <v>626</v>
      </c>
      <c r="F1650" t="s">
        <v>627</v>
      </c>
      <c r="G1650">
        <v>1</v>
      </c>
      <c r="H1650">
        <v>1</v>
      </c>
      <c r="I1650">
        <v>1</v>
      </c>
      <c r="J1650">
        <v>1</v>
      </c>
      <c r="K1650">
        <v>1</v>
      </c>
      <c r="L1650">
        <v>1</v>
      </c>
      <c r="M1650">
        <v>1</v>
      </c>
      <c r="N1650">
        <v>1</v>
      </c>
      <c r="O1650">
        <v>1</v>
      </c>
      <c r="P1650">
        <v>1</v>
      </c>
      <c r="Q1650">
        <v>1</v>
      </c>
      <c r="R1650">
        <v>1</v>
      </c>
      <c r="S1650">
        <v>1</v>
      </c>
      <c r="T1650">
        <v>1</v>
      </c>
      <c r="U1650">
        <v>1</v>
      </c>
      <c r="V1650">
        <v>1</v>
      </c>
      <c r="W1650">
        <v>1</v>
      </c>
      <c r="X1650">
        <v>1</v>
      </c>
      <c r="Y1650">
        <v>1</v>
      </c>
      <c r="Z1650">
        <v>1</v>
      </c>
      <c r="AA1650">
        <v>1</v>
      </c>
      <c r="AB1650">
        <v>1</v>
      </c>
      <c r="AC1650">
        <v>1</v>
      </c>
      <c r="AD1650">
        <v>1</v>
      </c>
      <c r="AE1650">
        <v>1</v>
      </c>
      <c r="AF1650">
        <v>1</v>
      </c>
      <c r="AG1650">
        <v>1</v>
      </c>
      <c r="AH1650">
        <v>1</v>
      </c>
      <c r="AI1650">
        <v>1</v>
      </c>
      <c r="AJ1650">
        <v>1</v>
      </c>
      <c r="AK1650">
        <v>1</v>
      </c>
      <c r="AL1650">
        <v>1</v>
      </c>
      <c r="AM1650" s="49" t="s">
        <v>248</v>
      </c>
      <c r="AN1650" s="49" t="s">
        <v>14</v>
      </c>
      <c r="AO1650" s="49" t="s">
        <v>500</v>
      </c>
      <c r="AP1650" s="49" t="s">
        <v>505</v>
      </c>
      <c r="AQ1650" s="49" t="s">
        <v>13</v>
      </c>
      <c r="AR1650" s="49" t="s">
        <v>487</v>
      </c>
      <c r="AS1650" s="49" t="s">
        <v>488</v>
      </c>
      <c r="AT1650" s="49" t="s">
        <v>489</v>
      </c>
    </row>
    <row r="1651" spans="1:46" x14ac:dyDescent="0.25">
      <c r="A1651">
        <v>10</v>
      </c>
      <c r="B1651" t="s">
        <v>255</v>
      </c>
      <c r="C1651" t="s">
        <v>255</v>
      </c>
      <c r="D1651" t="s">
        <v>256</v>
      </c>
      <c r="E1651" t="s">
        <v>626</v>
      </c>
      <c r="F1651" t="s">
        <v>627</v>
      </c>
      <c r="G1651">
        <v>1</v>
      </c>
      <c r="H1651">
        <v>1</v>
      </c>
      <c r="I1651">
        <v>1</v>
      </c>
      <c r="J1651">
        <v>1</v>
      </c>
      <c r="K1651">
        <v>1</v>
      </c>
      <c r="L1651">
        <v>1</v>
      </c>
      <c r="M1651">
        <v>1</v>
      </c>
      <c r="N1651">
        <v>1</v>
      </c>
      <c r="O1651">
        <v>1</v>
      </c>
      <c r="P1651">
        <v>1</v>
      </c>
      <c r="Q1651">
        <v>1</v>
      </c>
      <c r="R1651">
        <v>1</v>
      </c>
      <c r="S1651">
        <v>1</v>
      </c>
      <c r="T1651">
        <v>1</v>
      </c>
      <c r="U1651">
        <v>1</v>
      </c>
      <c r="V1651">
        <v>1</v>
      </c>
      <c r="W1651">
        <v>1</v>
      </c>
      <c r="X1651">
        <v>1</v>
      </c>
      <c r="Y1651">
        <v>1</v>
      </c>
      <c r="Z1651">
        <v>1</v>
      </c>
      <c r="AA1651">
        <v>1</v>
      </c>
      <c r="AB1651">
        <v>1</v>
      </c>
      <c r="AC1651">
        <v>1</v>
      </c>
      <c r="AD1651">
        <v>1</v>
      </c>
      <c r="AE1651">
        <v>1</v>
      </c>
      <c r="AF1651">
        <v>1</v>
      </c>
      <c r="AG1651">
        <v>1</v>
      </c>
      <c r="AH1651">
        <v>1</v>
      </c>
      <c r="AI1651">
        <v>1</v>
      </c>
      <c r="AJ1651">
        <v>1</v>
      </c>
      <c r="AK1651">
        <v>1</v>
      </c>
      <c r="AL1651">
        <v>0</v>
      </c>
      <c r="AM1651" s="49" t="s">
        <v>256</v>
      </c>
      <c r="AN1651" s="49" t="s">
        <v>6</v>
      </c>
      <c r="AO1651" s="49" t="s">
        <v>9</v>
      </c>
      <c r="AP1651" s="49" t="s">
        <v>486</v>
      </c>
      <c r="AQ1651" s="49" t="s">
        <v>9</v>
      </c>
      <c r="AR1651" s="49" t="s">
        <v>487</v>
      </c>
      <c r="AS1651" s="49" t="s">
        <v>488</v>
      </c>
      <c r="AT1651" s="49" t="s">
        <v>489</v>
      </c>
    </row>
    <row r="1652" spans="1:46" x14ac:dyDescent="0.25">
      <c r="A1652">
        <v>10</v>
      </c>
      <c r="B1652" t="s">
        <v>281</v>
      </c>
      <c r="C1652" t="s">
        <v>281</v>
      </c>
      <c r="D1652" t="s">
        <v>282</v>
      </c>
      <c r="E1652" t="s">
        <v>626</v>
      </c>
      <c r="F1652" t="s">
        <v>627</v>
      </c>
      <c r="G1652">
        <v>1</v>
      </c>
      <c r="H1652">
        <v>1</v>
      </c>
      <c r="I1652">
        <v>1</v>
      </c>
      <c r="J1652">
        <v>1</v>
      </c>
      <c r="K1652">
        <v>1</v>
      </c>
      <c r="L1652">
        <v>1</v>
      </c>
      <c r="M1652">
        <v>1</v>
      </c>
      <c r="N1652">
        <v>1</v>
      </c>
      <c r="O1652">
        <v>1</v>
      </c>
      <c r="P1652">
        <v>1</v>
      </c>
      <c r="Q1652">
        <v>1</v>
      </c>
      <c r="R1652">
        <v>1</v>
      </c>
      <c r="S1652">
        <v>1</v>
      </c>
      <c r="T1652">
        <v>1</v>
      </c>
      <c r="U1652">
        <v>1</v>
      </c>
      <c r="V1652">
        <v>1</v>
      </c>
      <c r="W1652">
        <v>1</v>
      </c>
      <c r="X1652">
        <v>1</v>
      </c>
      <c r="Y1652">
        <v>1</v>
      </c>
      <c r="Z1652">
        <v>1</v>
      </c>
      <c r="AA1652">
        <v>1</v>
      </c>
      <c r="AB1652">
        <v>1</v>
      </c>
      <c r="AC1652">
        <v>1</v>
      </c>
      <c r="AD1652">
        <v>1</v>
      </c>
      <c r="AE1652">
        <v>1</v>
      </c>
      <c r="AF1652">
        <v>1</v>
      </c>
      <c r="AG1652">
        <v>1</v>
      </c>
      <c r="AH1652">
        <v>1</v>
      </c>
      <c r="AI1652">
        <v>1</v>
      </c>
      <c r="AJ1652">
        <v>1</v>
      </c>
      <c r="AK1652">
        <v>1</v>
      </c>
      <c r="AL1652">
        <v>0</v>
      </c>
      <c r="AM1652" s="49" t="s">
        <v>282</v>
      </c>
      <c r="AN1652" s="49" t="s">
        <v>14</v>
      </c>
      <c r="AO1652" s="49" t="s">
        <v>485</v>
      </c>
      <c r="AP1652" s="49" t="s">
        <v>501</v>
      </c>
      <c r="AQ1652" s="49" t="s">
        <v>11</v>
      </c>
      <c r="AR1652" s="49" t="s">
        <v>487</v>
      </c>
      <c r="AS1652" s="49" t="s">
        <v>488</v>
      </c>
      <c r="AT1652" s="49" t="s">
        <v>489</v>
      </c>
    </row>
    <row r="1653" spans="1:46" x14ac:dyDescent="0.25">
      <c r="A1653">
        <v>10</v>
      </c>
      <c r="B1653" t="s">
        <v>267</v>
      </c>
      <c r="C1653" t="s">
        <v>267</v>
      </c>
      <c r="D1653" t="s">
        <v>268</v>
      </c>
      <c r="E1653" t="s">
        <v>626</v>
      </c>
      <c r="F1653" t="s">
        <v>627</v>
      </c>
      <c r="G1653">
        <v>1</v>
      </c>
      <c r="H1653">
        <v>1</v>
      </c>
      <c r="I1653">
        <v>1</v>
      </c>
      <c r="J1653">
        <v>1</v>
      </c>
      <c r="K1653">
        <v>1</v>
      </c>
      <c r="L1653">
        <v>1</v>
      </c>
      <c r="M1653">
        <v>1</v>
      </c>
      <c r="N1653">
        <v>1</v>
      </c>
      <c r="O1653">
        <v>1</v>
      </c>
      <c r="P1653">
        <v>1</v>
      </c>
      <c r="Q1653">
        <v>1</v>
      </c>
      <c r="R1653">
        <v>1</v>
      </c>
      <c r="S1653">
        <v>1</v>
      </c>
      <c r="T1653">
        <v>1</v>
      </c>
      <c r="U1653">
        <v>1</v>
      </c>
      <c r="V1653">
        <v>1</v>
      </c>
      <c r="W1653">
        <v>1</v>
      </c>
      <c r="X1653">
        <v>1</v>
      </c>
      <c r="Y1653">
        <v>1</v>
      </c>
      <c r="Z1653">
        <v>1</v>
      </c>
      <c r="AA1653">
        <v>1</v>
      </c>
      <c r="AB1653">
        <v>1</v>
      </c>
      <c r="AC1653">
        <v>1</v>
      </c>
      <c r="AD1653">
        <v>1</v>
      </c>
      <c r="AE1653">
        <v>1</v>
      </c>
      <c r="AF1653">
        <v>1</v>
      </c>
      <c r="AG1653">
        <v>1</v>
      </c>
      <c r="AH1653">
        <v>1</v>
      </c>
      <c r="AI1653">
        <v>1</v>
      </c>
      <c r="AJ1653">
        <v>1</v>
      </c>
      <c r="AK1653">
        <v>1</v>
      </c>
      <c r="AL1653">
        <v>1</v>
      </c>
      <c r="AM1653" s="49" t="s">
        <v>268</v>
      </c>
      <c r="AN1653" s="49" t="s">
        <v>14</v>
      </c>
      <c r="AO1653" s="49" t="s">
        <v>500</v>
      </c>
      <c r="AP1653" s="49" t="s">
        <v>505</v>
      </c>
      <c r="AQ1653" s="49" t="s">
        <v>13</v>
      </c>
      <c r="AR1653" s="49" t="s">
        <v>487</v>
      </c>
      <c r="AS1653" s="49" t="s">
        <v>488</v>
      </c>
      <c r="AT1653" s="49" t="s">
        <v>489</v>
      </c>
    </row>
    <row r="1654" spans="1:46" x14ac:dyDescent="0.25">
      <c r="A1654">
        <v>10</v>
      </c>
      <c r="B1654" t="s">
        <v>277</v>
      </c>
      <c r="C1654" t="s">
        <v>559</v>
      </c>
      <c r="D1654" t="s">
        <v>278</v>
      </c>
      <c r="E1654" t="s">
        <v>626</v>
      </c>
      <c r="F1654" t="s">
        <v>627</v>
      </c>
      <c r="G1654">
        <v>1</v>
      </c>
      <c r="H1654">
        <v>1</v>
      </c>
      <c r="I1654">
        <v>1</v>
      </c>
      <c r="J1654">
        <v>1</v>
      </c>
      <c r="K1654">
        <v>1</v>
      </c>
      <c r="L1654">
        <v>1</v>
      </c>
      <c r="M1654">
        <v>1</v>
      </c>
      <c r="N1654">
        <v>1</v>
      </c>
      <c r="O1654">
        <v>1</v>
      </c>
      <c r="P1654">
        <v>1</v>
      </c>
      <c r="Q1654">
        <v>1</v>
      </c>
      <c r="R1654">
        <v>1</v>
      </c>
      <c r="S1654">
        <v>1</v>
      </c>
      <c r="T1654">
        <v>1</v>
      </c>
      <c r="U1654">
        <v>1</v>
      </c>
      <c r="V1654">
        <v>1</v>
      </c>
      <c r="W1654">
        <v>1</v>
      </c>
      <c r="X1654">
        <v>1</v>
      </c>
      <c r="Y1654">
        <v>1</v>
      </c>
      <c r="Z1654">
        <v>1</v>
      </c>
      <c r="AA1654">
        <v>1</v>
      </c>
      <c r="AB1654">
        <v>1</v>
      </c>
      <c r="AC1654">
        <v>1</v>
      </c>
      <c r="AD1654">
        <v>1</v>
      </c>
      <c r="AE1654">
        <v>1</v>
      </c>
      <c r="AF1654">
        <v>1</v>
      </c>
      <c r="AG1654">
        <v>1</v>
      </c>
      <c r="AH1654">
        <v>1</v>
      </c>
      <c r="AI1654">
        <v>1</v>
      </c>
      <c r="AJ1654">
        <v>1</v>
      </c>
      <c r="AK1654">
        <v>1</v>
      </c>
      <c r="AL1654">
        <v>0</v>
      </c>
      <c r="AM1654" s="49" t="s">
        <v>278</v>
      </c>
      <c r="AN1654" s="49" t="s">
        <v>6</v>
      </c>
      <c r="AO1654" s="49" t="s">
        <v>9</v>
      </c>
      <c r="AP1654" s="49" t="s">
        <v>501</v>
      </c>
      <c r="AQ1654" s="49" t="s">
        <v>9</v>
      </c>
      <c r="AR1654" s="49" t="s">
        <v>487</v>
      </c>
      <c r="AS1654" s="49" t="s">
        <v>488</v>
      </c>
      <c r="AT1654" s="49" t="s">
        <v>489</v>
      </c>
    </row>
    <row r="1655" spans="1:46" x14ac:dyDescent="0.25">
      <c r="A1655">
        <v>10</v>
      </c>
      <c r="B1655" t="s">
        <v>493</v>
      </c>
      <c r="C1655" t="s">
        <v>560</v>
      </c>
      <c r="D1655" t="s">
        <v>561</v>
      </c>
      <c r="E1655" t="s">
        <v>626</v>
      </c>
      <c r="F1655" t="s">
        <v>627</v>
      </c>
      <c r="G1655">
        <v>1</v>
      </c>
      <c r="H1655">
        <v>1</v>
      </c>
      <c r="I1655">
        <v>1</v>
      </c>
      <c r="J1655">
        <v>1</v>
      </c>
      <c r="K1655">
        <v>1</v>
      </c>
      <c r="L1655">
        <v>1</v>
      </c>
      <c r="M1655">
        <v>1</v>
      </c>
      <c r="N1655">
        <v>1</v>
      </c>
      <c r="O1655">
        <v>1</v>
      </c>
      <c r="P1655">
        <v>1</v>
      </c>
      <c r="Q1655">
        <v>1</v>
      </c>
      <c r="R1655">
        <v>1</v>
      </c>
      <c r="S1655">
        <v>1</v>
      </c>
      <c r="T1655">
        <v>1</v>
      </c>
      <c r="U1655">
        <v>1</v>
      </c>
      <c r="V1655">
        <v>1</v>
      </c>
      <c r="W1655">
        <v>1</v>
      </c>
      <c r="X1655">
        <v>1</v>
      </c>
      <c r="Y1655">
        <v>1</v>
      </c>
      <c r="Z1655">
        <v>1</v>
      </c>
      <c r="AA1655">
        <v>1</v>
      </c>
      <c r="AB1655">
        <v>1</v>
      </c>
      <c r="AC1655">
        <v>1</v>
      </c>
      <c r="AD1655">
        <v>1</v>
      </c>
      <c r="AE1655">
        <v>1</v>
      </c>
      <c r="AF1655">
        <v>1</v>
      </c>
      <c r="AG1655">
        <v>1</v>
      </c>
      <c r="AH1655">
        <v>1</v>
      </c>
      <c r="AI1655">
        <v>1</v>
      </c>
      <c r="AJ1655">
        <v>1</v>
      </c>
      <c r="AK1655">
        <v>1</v>
      </c>
      <c r="AL1655">
        <v>0</v>
      </c>
      <c r="AM1655" s="49" t="e">
        <v>#N/A</v>
      </c>
      <c r="AN1655" s="49" t="e">
        <v>#N/A</v>
      </c>
      <c r="AO1655" s="49" t="e">
        <v>#N/A</v>
      </c>
      <c r="AP1655" s="49" t="e">
        <v>#N/A</v>
      </c>
      <c r="AQ1655" s="49" t="e">
        <v>#N/A</v>
      </c>
      <c r="AR1655" s="49" t="e">
        <v>#N/A</v>
      </c>
      <c r="AS1655" s="49" t="e">
        <v>#N/A</v>
      </c>
      <c r="AT1655" s="49" t="e">
        <v>#N/A</v>
      </c>
    </row>
    <row r="1656" spans="1:46" x14ac:dyDescent="0.25">
      <c r="A1656">
        <v>10</v>
      </c>
      <c r="B1656" t="s">
        <v>493</v>
      </c>
      <c r="C1656" t="s">
        <v>562</v>
      </c>
      <c r="D1656" t="s">
        <v>563</v>
      </c>
      <c r="E1656" t="s">
        <v>626</v>
      </c>
      <c r="F1656" t="s">
        <v>627</v>
      </c>
      <c r="G1656">
        <v>1</v>
      </c>
      <c r="H1656">
        <v>1</v>
      </c>
      <c r="I1656">
        <v>1</v>
      </c>
      <c r="J1656">
        <v>1</v>
      </c>
      <c r="K1656">
        <v>1</v>
      </c>
      <c r="L1656">
        <v>1</v>
      </c>
      <c r="M1656">
        <v>1</v>
      </c>
      <c r="N1656">
        <v>1</v>
      </c>
      <c r="O1656">
        <v>1</v>
      </c>
      <c r="P1656">
        <v>1</v>
      </c>
      <c r="Q1656">
        <v>1</v>
      </c>
      <c r="R1656">
        <v>1</v>
      </c>
      <c r="S1656">
        <v>1</v>
      </c>
      <c r="T1656">
        <v>1</v>
      </c>
      <c r="U1656">
        <v>1</v>
      </c>
      <c r="V1656">
        <v>1</v>
      </c>
      <c r="W1656">
        <v>1</v>
      </c>
      <c r="X1656">
        <v>1</v>
      </c>
      <c r="Y1656">
        <v>1</v>
      </c>
      <c r="Z1656">
        <v>1</v>
      </c>
      <c r="AA1656">
        <v>1</v>
      </c>
      <c r="AB1656">
        <v>1</v>
      </c>
      <c r="AC1656">
        <v>1</v>
      </c>
      <c r="AD1656">
        <v>1</v>
      </c>
      <c r="AE1656">
        <v>1</v>
      </c>
      <c r="AF1656">
        <v>1</v>
      </c>
      <c r="AG1656">
        <v>1</v>
      </c>
      <c r="AH1656">
        <v>1</v>
      </c>
      <c r="AI1656">
        <v>1</v>
      </c>
      <c r="AJ1656">
        <v>1</v>
      </c>
      <c r="AK1656">
        <v>1</v>
      </c>
      <c r="AL1656">
        <v>0</v>
      </c>
      <c r="AM1656" s="49" t="e">
        <v>#N/A</v>
      </c>
      <c r="AN1656" s="49" t="e">
        <v>#N/A</v>
      </c>
      <c r="AO1656" s="49" t="e">
        <v>#N/A</v>
      </c>
      <c r="AP1656" s="49" t="e">
        <v>#N/A</v>
      </c>
      <c r="AQ1656" s="49" t="e">
        <v>#N/A</v>
      </c>
      <c r="AR1656" s="49" t="e">
        <v>#N/A</v>
      </c>
      <c r="AS1656" s="49" t="e">
        <v>#N/A</v>
      </c>
      <c r="AT1656" s="49" t="e">
        <v>#N/A</v>
      </c>
    </row>
    <row r="1657" spans="1:46" x14ac:dyDescent="0.25">
      <c r="A1657">
        <v>10</v>
      </c>
      <c r="B1657" t="s">
        <v>493</v>
      </c>
      <c r="C1657" t="s">
        <v>564</v>
      </c>
      <c r="D1657" t="s">
        <v>565</v>
      </c>
      <c r="E1657" t="s">
        <v>626</v>
      </c>
      <c r="F1657" t="s">
        <v>627</v>
      </c>
      <c r="G1657">
        <v>1</v>
      </c>
      <c r="H1657">
        <v>1</v>
      </c>
      <c r="I1657">
        <v>1</v>
      </c>
      <c r="J1657">
        <v>1</v>
      </c>
      <c r="K1657">
        <v>1</v>
      </c>
      <c r="L1657">
        <v>1</v>
      </c>
      <c r="M1657">
        <v>1</v>
      </c>
      <c r="N1657">
        <v>1</v>
      </c>
      <c r="O1657">
        <v>1</v>
      </c>
      <c r="P1657">
        <v>1</v>
      </c>
      <c r="Q1657">
        <v>1</v>
      </c>
      <c r="R1657">
        <v>1</v>
      </c>
      <c r="S1657">
        <v>1</v>
      </c>
      <c r="T1657">
        <v>1</v>
      </c>
      <c r="U1657">
        <v>1</v>
      </c>
      <c r="V1657">
        <v>1</v>
      </c>
      <c r="W1657">
        <v>1</v>
      </c>
      <c r="X1657">
        <v>1</v>
      </c>
      <c r="Y1657">
        <v>1</v>
      </c>
      <c r="Z1657">
        <v>1</v>
      </c>
      <c r="AA1657">
        <v>1</v>
      </c>
      <c r="AB1657">
        <v>1</v>
      </c>
      <c r="AC1657">
        <v>1</v>
      </c>
      <c r="AD1657">
        <v>1</v>
      </c>
      <c r="AE1657">
        <v>1</v>
      </c>
      <c r="AF1657">
        <v>1</v>
      </c>
      <c r="AG1657">
        <v>1</v>
      </c>
      <c r="AH1657">
        <v>1</v>
      </c>
      <c r="AI1657">
        <v>1</v>
      </c>
      <c r="AJ1657">
        <v>1</v>
      </c>
      <c r="AK1657">
        <v>1</v>
      </c>
      <c r="AL1657">
        <v>0</v>
      </c>
      <c r="AM1657" s="49" t="e">
        <v>#N/A</v>
      </c>
      <c r="AN1657" s="49" t="e">
        <v>#N/A</v>
      </c>
      <c r="AO1657" s="49" t="e">
        <v>#N/A</v>
      </c>
      <c r="AP1657" s="49" t="e">
        <v>#N/A</v>
      </c>
      <c r="AQ1657" s="49" t="e">
        <v>#N/A</v>
      </c>
      <c r="AR1657" s="49" t="e">
        <v>#N/A</v>
      </c>
      <c r="AS1657" s="49" t="e">
        <v>#N/A</v>
      </c>
      <c r="AT1657" s="49" t="e">
        <v>#N/A</v>
      </c>
    </row>
    <row r="1658" spans="1:46" x14ac:dyDescent="0.25">
      <c r="A1658">
        <v>10</v>
      </c>
      <c r="B1658" t="s">
        <v>493</v>
      </c>
      <c r="C1658" t="s">
        <v>566</v>
      </c>
      <c r="D1658" t="s">
        <v>567</v>
      </c>
      <c r="E1658" t="s">
        <v>626</v>
      </c>
      <c r="F1658" t="s">
        <v>627</v>
      </c>
      <c r="G1658">
        <v>1</v>
      </c>
      <c r="H1658">
        <v>1</v>
      </c>
      <c r="I1658">
        <v>1</v>
      </c>
      <c r="J1658">
        <v>1</v>
      </c>
      <c r="K1658">
        <v>1</v>
      </c>
      <c r="L1658">
        <v>1</v>
      </c>
      <c r="M1658">
        <v>1</v>
      </c>
      <c r="N1658">
        <v>1</v>
      </c>
      <c r="O1658">
        <v>1</v>
      </c>
      <c r="P1658">
        <v>1</v>
      </c>
      <c r="Q1658">
        <v>1</v>
      </c>
      <c r="R1658">
        <v>1</v>
      </c>
      <c r="S1658">
        <v>1</v>
      </c>
      <c r="T1658">
        <v>1</v>
      </c>
      <c r="U1658">
        <v>1</v>
      </c>
      <c r="V1658">
        <v>1</v>
      </c>
      <c r="W1658">
        <v>1</v>
      </c>
      <c r="X1658">
        <v>1</v>
      </c>
      <c r="Y1658">
        <v>1</v>
      </c>
      <c r="Z1658">
        <v>1</v>
      </c>
      <c r="AA1658">
        <v>1</v>
      </c>
      <c r="AB1658">
        <v>1</v>
      </c>
      <c r="AC1658">
        <v>1</v>
      </c>
      <c r="AD1658">
        <v>1</v>
      </c>
      <c r="AE1658">
        <v>1</v>
      </c>
      <c r="AF1658">
        <v>1</v>
      </c>
      <c r="AG1658">
        <v>1</v>
      </c>
      <c r="AH1658">
        <v>1</v>
      </c>
      <c r="AI1658">
        <v>1</v>
      </c>
      <c r="AJ1658">
        <v>1</v>
      </c>
      <c r="AK1658">
        <v>1</v>
      </c>
      <c r="AL1658">
        <v>0</v>
      </c>
      <c r="AM1658" s="49" t="e">
        <v>#N/A</v>
      </c>
      <c r="AN1658" s="49" t="e">
        <v>#N/A</v>
      </c>
      <c r="AO1658" s="49" t="e">
        <v>#N/A</v>
      </c>
      <c r="AP1658" s="49" t="e">
        <v>#N/A</v>
      </c>
      <c r="AQ1658" s="49" t="e">
        <v>#N/A</v>
      </c>
      <c r="AR1658" s="49" t="e">
        <v>#N/A</v>
      </c>
      <c r="AS1658" s="49" t="e">
        <v>#N/A</v>
      </c>
      <c r="AT1658" s="49" t="e">
        <v>#N/A</v>
      </c>
    </row>
    <row r="1659" spans="1:46" x14ac:dyDescent="0.25">
      <c r="A1659">
        <v>10</v>
      </c>
      <c r="B1659" t="s">
        <v>493</v>
      </c>
      <c r="C1659" t="s">
        <v>568</v>
      </c>
      <c r="D1659" t="s">
        <v>569</v>
      </c>
      <c r="E1659" t="s">
        <v>626</v>
      </c>
      <c r="F1659" t="s">
        <v>627</v>
      </c>
      <c r="G1659">
        <v>1</v>
      </c>
      <c r="H1659">
        <v>1</v>
      </c>
      <c r="I1659">
        <v>1</v>
      </c>
      <c r="J1659">
        <v>1</v>
      </c>
      <c r="K1659">
        <v>1</v>
      </c>
      <c r="L1659">
        <v>1</v>
      </c>
      <c r="M1659">
        <v>1</v>
      </c>
      <c r="N1659">
        <v>1</v>
      </c>
      <c r="O1659">
        <v>1</v>
      </c>
      <c r="P1659">
        <v>1</v>
      </c>
      <c r="Q1659">
        <v>1</v>
      </c>
      <c r="R1659">
        <v>1</v>
      </c>
      <c r="S1659">
        <v>1</v>
      </c>
      <c r="T1659">
        <v>1</v>
      </c>
      <c r="U1659">
        <v>1</v>
      </c>
      <c r="V1659">
        <v>1</v>
      </c>
      <c r="W1659">
        <v>1</v>
      </c>
      <c r="X1659">
        <v>1</v>
      </c>
      <c r="Y1659">
        <v>1</v>
      </c>
      <c r="Z1659">
        <v>1</v>
      </c>
      <c r="AA1659">
        <v>1</v>
      </c>
      <c r="AB1659">
        <v>1</v>
      </c>
      <c r="AC1659">
        <v>1</v>
      </c>
      <c r="AD1659">
        <v>1</v>
      </c>
      <c r="AE1659">
        <v>1</v>
      </c>
      <c r="AF1659">
        <v>1</v>
      </c>
      <c r="AG1659">
        <v>1</v>
      </c>
      <c r="AH1659">
        <v>1</v>
      </c>
      <c r="AI1659">
        <v>1</v>
      </c>
      <c r="AJ1659">
        <v>1</v>
      </c>
      <c r="AK1659">
        <v>1</v>
      </c>
      <c r="AL1659">
        <v>1</v>
      </c>
      <c r="AM1659" s="49" t="e">
        <v>#N/A</v>
      </c>
      <c r="AN1659" s="49" t="e">
        <v>#N/A</v>
      </c>
      <c r="AO1659" s="49" t="e">
        <v>#N/A</v>
      </c>
      <c r="AP1659" s="49" t="e">
        <v>#N/A</v>
      </c>
      <c r="AQ1659" s="49" t="e">
        <v>#N/A</v>
      </c>
      <c r="AR1659" s="49" t="e">
        <v>#N/A</v>
      </c>
      <c r="AS1659" s="49" t="e">
        <v>#N/A</v>
      </c>
      <c r="AT1659" s="49" t="e">
        <v>#N/A</v>
      </c>
    </row>
    <row r="1660" spans="1:46" x14ac:dyDescent="0.25">
      <c r="A1660">
        <v>10</v>
      </c>
      <c r="B1660" t="s">
        <v>493</v>
      </c>
      <c r="C1660" t="s">
        <v>570</v>
      </c>
      <c r="D1660" t="s">
        <v>571</v>
      </c>
      <c r="E1660" t="s">
        <v>626</v>
      </c>
      <c r="F1660" t="s">
        <v>627</v>
      </c>
      <c r="G1660">
        <v>1</v>
      </c>
      <c r="H1660">
        <v>1</v>
      </c>
      <c r="I1660">
        <v>1</v>
      </c>
      <c r="J1660">
        <v>1</v>
      </c>
      <c r="K1660">
        <v>1</v>
      </c>
      <c r="L1660">
        <v>1</v>
      </c>
      <c r="M1660">
        <v>1</v>
      </c>
      <c r="N1660">
        <v>1</v>
      </c>
      <c r="O1660">
        <v>1</v>
      </c>
      <c r="P1660">
        <v>1</v>
      </c>
      <c r="Q1660">
        <v>1</v>
      </c>
      <c r="R1660">
        <v>1</v>
      </c>
      <c r="S1660">
        <v>1</v>
      </c>
      <c r="T1660">
        <v>1</v>
      </c>
      <c r="U1660">
        <v>1</v>
      </c>
      <c r="V1660">
        <v>1</v>
      </c>
      <c r="W1660">
        <v>1</v>
      </c>
      <c r="X1660">
        <v>1</v>
      </c>
      <c r="Y1660">
        <v>1</v>
      </c>
      <c r="Z1660">
        <v>1</v>
      </c>
      <c r="AA1660">
        <v>1</v>
      </c>
      <c r="AB1660">
        <v>1</v>
      </c>
      <c r="AC1660">
        <v>1</v>
      </c>
      <c r="AD1660">
        <v>1</v>
      </c>
      <c r="AE1660">
        <v>1</v>
      </c>
      <c r="AF1660">
        <v>1</v>
      </c>
      <c r="AG1660">
        <v>1</v>
      </c>
      <c r="AH1660">
        <v>1</v>
      </c>
      <c r="AI1660">
        <v>1</v>
      </c>
      <c r="AJ1660">
        <v>1</v>
      </c>
      <c r="AK1660">
        <v>1</v>
      </c>
      <c r="AL1660">
        <v>1</v>
      </c>
      <c r="AM1660" s="49" t="e">
        <v>#N/A</v>
      </c>
      <c r="AN1660" s="49" t="e">
        <v>#N/A</v>
      </c>
      <c r="AO1660" s="49" t="e">
        <v>#N/A</v>
      </c>
      <c r="AP1660" s="49" t="e">
        <v>#N/A</v>
      </c>
      <c r="AQ1660" s="49" t="e">
        <v>#N/A</v>
      </c>
      <c r="AR1660" s="49" t="e">
        <v>#N/A</v>
      </c>
      <c r="AS1660" s="49" t="e">
        <v>#N/A</v>
      </c>
      <c r="AT1660" s="49" t="e">
        <v>#N/A</v>
      </c>
    </row>
    <row r="1661" spans="1:46" x14ac:dyDescent="0.25">
      <c r="A1661">
        <v>10</v>
      </c>
      <c r="B1661" t="s">
        <v>493</v>
      </c>
      <c r="C1661" t="s">
        <v>572</v>
      </c>
      <c r="D1661" t="s">
        <v>573</v>
      </c>
      <c r="E1661" t="s">
        <v>626</v>
      </c>
      <c r="F1661" t="s">
        <v>627</v>
      </c>
      <c r="G1661">
        <v>1</v>
      </c>
      <c r="H1661">
        <v>1</v>
      </c>
      <c r="I1661">
        <v>1</v>
      </c>
      <c r="J1661">
        <v>1</v>
      </c>
      <c r="K1661">
        <v>1</v>
      </c>
      <c r="L1661">
        <v>1</v>
      </c>
      <c r="M1661">
        <v>1</v>
      </c>
      <c r="N1661">
        <v>1</v>
      </c>
      <c r="O1661">
        <v>1</v>
      </c>
      <c r="P1661">
        <v>1</v>
      </c>
      <c r="Q1661">
        <v>1</v>
      </c>
      <c r="R1661">
        <v>1</v>
      </c>
      <c r="S1661">
        <v>1</v>
      </c>
      <c r="T1661">
        <v>1</v>
      </c>
      <c r="U1661">
        <v>1</v>
      </c>
      <c r="V1661">
        <v>1</v>
      </c>
      <c r="W1661">
        <v>1</v>
      </c>
      <c r="X1661">
        <v>1</v>
      </c>
      <c r="Y1661">
        <v>1</v>
      </c>
      <c r="Z1661">
        <v>1</v>
      </c>
      <c r="AA1661">
        <v>1</v>
      </c>
      <c r="AB1661">
        <v>1</v>
      </c>
      <c r="AC1661">
        <v>1</v>
      </c>
      <c r="AD1661">
        <v>1</v>
      </c>
      <c r="AE1661">
        <v>1</v>
      </c>
      <c r="AF1661">
        <v>1</v>
      </c>
      <c r="AG1661">
        <v>1</v>
      </c>
      <c r="AH1661">
        <v>1</v>
      </c>
      <c r="AI1661">
        <v>1</v>
      </c>
      <c r="AJ1661">
        <v>1</v>
      </c>
      <c r="AK1661">
        <v>1</v>
      </c>
      <c r="AL1661">
        <v>0</v>
      </c>
      <c r="AM1661" s="49" t="e">
        <v>#N/A</v>
      </c>
      <c r="AN1661" s="49" t="e">
        <v>#N/A</v>
      </c>
      <c r="AO1661" s="49" t="e">
        <v>#N/A</v>
      </c>
      <c r="AP1661" s="49" t="e">
        <v>#N/A</v>
      </c>
      <c r="AQ1661" s="49" t="e">
        <v>#N/A</v>
      </c>
      <c r="AR1661" s="49" t="e">
        <v>#N/A</v>
      </c>
      <c r="AS1661" s="49" t="e">
        <v>#N/A</v>
      </c>
      <c r="AT1661" s="49" t="e">
        <v>#N/A</v>
      </c>
    </row>
    <row r="1662" spans="1:46" x14ac:dyDescent="0.25">
      <c r="A1662">
        <v>10</v>
      </c>
      <c r="B1662" t="s">
        <v>259</v>
      </c>
      <c r="C1662" t="s">
        <v>259</v>
      </c>
      <c r="D1662" t="s">
        <v>260</v>
      </c>
      <c r="E1662" t="s">
        <v>626</v>
      </c>
      <c r="F1662" t="s">
        <v>627</v>
      </c>
      <c r="G1662">
        <v>1</v>
      </c>
      <c r="H1662">
        <v>1</v>
      </c>
      <c r="I1662">
        <v>1</v>
      </c>
      <c r="J1662">
        <v>1</v>
      </c>
      <c r="K1662">
        <v>1</v>
      </c>
      <c r="L1662">
        <v>1</v>
      </c>
      <c r="M1662">
        <v>1</v>
      </c>
      <c r="N1662">
        <v>1</v>
      </c>
      <c r="O1662">
        <v>1</v>
      </c>
      <c r="P1662">
        <v>1</v>
      </c>
      <c r="Q1662">
        <v>1</v>
      </c>
      <c r="R1662">
        <v>1</v>
      </c>
      <c r="S1662">
        <v>1</v>
      </c>
      <c r="T1662">
        <v>1</v>
      </c>
      <c r="U1662">
        <v>1</v>
      </c>
      <c r="V1662">
        <v>1</v>
      </c>
      <c r="W1662">
        <v>1</v>
      </c>
      <c r="X1662">
        <v>1</v>
      </c>
      <c r="Y1662">
        <v>1</v>
      </c>
      <c r="Z1662">
        <v>1</v>
      </c>
      <c r="AA1662">
        <v>1</v>
      </c>
      <c r="AB1662">
        <v>1</v>
      </c>
      <c r="AC1662">
        <v>1</v>
      </c>
      <c r="AD1662">
        <v>1</v>
      </c>
      <c r="AE1662">
        <v>1</v>
      </c>
      <c r="AF1662">
        <v>1</v>
      </c>
      <c r="AG1662">
        <v>1</v>
      </c>
      <c r="AH1662">
        <v>1</v>
      </c>
      <c r="AI1662">
        <v>1</v>
      </c>
      <c r="AJ1662">
        <v>1</v>
      </c>
      <c r="AK1662">
        <v>1</v>
      </c>
      <c r="AL1662">
        <v>1</v>
      </c>
      <c r="AM1662" s="49" t="s">
        <v>260</v>
      </c>
      <c r="AN1662" s="49" t="s">
        <v>14</v>
      </c>
      <c r="AO1662" s="49" t="s">
        <v>507</v>
      </c>
      <c r="AP1662" s="49" t="s">
        <v>501</v>
      </c>
      <c r="AQ1662" s="49" t="s">
        <v>10</v>
      </c>
      <c r="AR1662" s="49" t="s">
        <v>487</v>
      </c>
      <c r="AS1662" s="49" t="s">
        <v>488</v>
      </c>
      <c r="AT1662" s="49" t="s">
        <v>489</v>
      </c>
    </row>
    <row r="1663" spans="1:46" x14ac:dyDescent="0.25">
      <c r="A1663">
        <v>10</v>
      </c>
      <c r="B1663" t="s">
        <v>493</v>
      </c>
      <c r="C1663" t="s">
        <v>574</v>
      </c>
      <c r="D1663" t="s">
        <v>575</v>
      </c>
      <c r="E1663" t="s">
        <v>626</v>
      </c>
      <c r="F1663" t="s">
        <v>627</v>
      </c>
      <c r="G1663">
        <v>1</v>
      </c>
      <c r="H1663">
        <v>1</v>
      </c>
      <c r="I1663">
        <v>1</v>
      </c>
      <c r="J1663">
        <v>1</v>
      </c>
      <c r="K1663">
        <v>1</v>
      </c>
      <c r="L1663">
        <v>1</v>
      </c>
      <c r="M1663">
        <v>1</v>
      </c>
      <c r="N1663">
        <v>1</v>
      </c>
      <c r="O1663">
        <v>1</v>
      </c>
      <c r="P1663">
        <v>1</v>
      </c>
      <c r="Q1663">
        <v>1</v>
      </c>
      <c r="R1663">
        <v>1</v>
      </c>
      <c r="S1663">
        <v>1</v>
      </c>
      <c r="T1663">
        <v>1</v>
      </c>
      <c r="U1663">
        <v>1</v>
      </c>
      <c r="V1663">
        <v>1</v>
      </c>
      <c r="W1663">
        <v>1</v>
      </c>
      <c r="X1663">
        <v>1</v>
      </c>
      <c r="Y1663">
        <v>1</v>
      </c>
      <c r="Z1663">
        <v>1</v>
      </c>
      <c r="AA1663">
        <v>1</v>
      </c>
      <c r="AB1663">
        <v>1</v>
      </c>
      <c r="AC1663">
        <v>1</v>
      </c>
      <c r="AD1663">
        <v>1</v>
      </c>
      <c r="AE1663">
        <v>1</v>
      </c>
      <c r="AF1663">
        <v>1</v>
      </c>
      <c r="AG1663">
        <v>1</v>
      </c>
      <c r="AH1663">
        <v>1</v>
      </c>
      <c r="AI1663">
        <v>1</v>
      </c>
      <c r="AJ1663">
        <v>1</v>
      </c>
      <c r="AK1663">
        <v>1</v>
      </c>
      <c r="AL1663">
        <v>0</v>
      </c>
      <c r="AM1663" s="49" t="e">
        <v>#N/A</v>
      </c>
      <c r="AN1663" s="49" t="e">
        <v>#N/A</v>
      </c>
      <c r="AO1663" s="49" t="e">
        <v>#N/A</v>
      </c>
      <c r="AP1663" s="49" t="e">
        <v>#N/A</v>
      </c>
      <c r="AQ1663" s="49" t="e">
        <v>#N/A</v>
      </c>
      <c r="AR1663" s="49" t="e">
        <v>#N/A</v>
      </c>
      <c r="AS1663" s="49" t="e">
        <v>#N/A</v>
      </c>
      <c r="AT1663" s="49" t="e">
        <v>#N/A</v>
      </c>
    </row>
    <row r="1664" spans="1:46" x14ac:dyDescent="0.25">
      <c r="A1664">
        <v>10</v>
      </c>
      <c r="B1664" t="s">
        <v>273</v>
      </c>
      <c r="C1664" t="s">
        <v>273</v>
      </c>
      <c r="D1664" t="s">
        <v>420</v>
      </c>
      <c r="E1664" t="s">
        <v>626</v>
      </c>
      <c r="F1664" t="s">
        <v>627</v>
      </c>
      <c r="G1664">
        <v>1</v>
      </c>
      <c r="H1664">
        <v>1</v>
      </c>
      <c r="I1664">
        <v>1</v>
      </c>
      <c r="J1664">
        <v>1</v>
      </c>
      <c r="K1664">
        <v>1</v>
      </c>
      <c r="L1664">
        <v>1</v>
      </c>
      <c r="M1664">
        <v>1</v>
      </c>
      <c r="N1664">
        <v>1</v>
      </c>
      <c r="O1664">
        <v>1</v>
      </c>
      <c r="P1664">
        <v>1</v>
      </c>
      <c r="Q1664">
        <v>1</v>
      </c>
      <c r="R1664">
        <v>1</v>
      </c>
      <c r="S1664">
        <v>1</v>
      </c>
      <c r="T1664">
        <v>1</v>
      </c>
      <c r="U1664">
        <v>1</v>
      </c>
      <c r="V1664">
        <v>1</v>
      </c>
      <c r="W1664">
        <v>1</v>
      </c>
      <c r="X1664">
        <v>1</v>
      </c>
      <c r="Y1664">
        <v>1</v>
      </c>
      <c r="Z1664">
        <v>1</v>
      </c>
      <c r="AA1664">
        <v>1</v>
      </c>
      <c r="AB1664">
        <v>1</v>
      </c>
      <c r="AC1664">
        <v>1</v>
      </c>
      <c r="AD1664">
        <v>1</v>
      </c>
      <c r="AE1664">
        <v>1</v>
      </c>
      <c r="AF1664">
        <v>1</v>
      </c>
      <c r="AG1664">
        <v>1</v>
      </c>
      <c r="AH1664">
        <v>1</v>
      </c>
      <c r="AI1664">
        <v>1</v>
      </c>
      <c r="AJ1664">
        <v>1</v>
      </c>
      <c r="AK1664">
        <v>1</v>
      </c>
      <c r="AL1664">
        <v>0</v>
      </c>
      <c r="AM1664" s="49" t="s">
        <v>420</v>
      </c>
      <c r="AN1664" s="49" t="s">
        <v>14</v>
      </c>
      <c r="AO1664" s="49" t="s">
        <v>485</v>
      </c>
      <c r="AP1664" s="49" t="s">
        <v>494</v>
      </c>
      <c r="AQ1664" s="49" t="s">
        <v>11</v>
      </c>
      <c r="AR1664" s="49" t="s">
        <v>495</v>
      </c>
      <c r="AS1664" s="49" t="s">
        <v>488</v>
      </c>
      <c r="AT1664" s="49" t="s">
        <v>497</v>
      </c>
    </row>
    <row r="1665" spans="1:46" x14ac:dyDescent="0.25">
      <c r="A1665">
        <v>10</v>
      </c>
      <c r="B1665" t="s">
        <v>271</v>
      </c>
      <c r="C1665" t="s">
        <v>271</v>
      </c>
      <c r="D1665" t="s">
        <v>272</v>
      </c>
      <c r="E1665" t="s">
        <v>626</v>
      </c>
      <c r="F1665" t="s">
        <v>627</v>
      </c>
      <c r="G1665">
        <v>0</v>
      </c>
      <c r="H1665">
        <v>0</v>
      </c>
      <c r="I1665">
        <v>0</v>
      </c>
      <c r="J1665">
        <v>0</v>
      </c>
      <c r="K1665">
        <v>0</v>
      </c>
      <c r="L1665">
        <v>0</v>
      </c>
      <c r="M1665">
        <v>0</v>
      </c>
      <c r="N1665">
        <v>0</v>
      </c>
      <c r="O1665">
        <v>0</v>
      </c>
      <c r="P1665">
        <v>0</v>
      </c>
      <c r="Q1665">
        <v>0</v>
      </c>
      <c r="R1665">
        <v>0</v>
      </c>
      <c r="S1665">
        <v>0</v>
      </c>
      <c r="T1665">
        <v>0</v>
      </c>
      <c r="U1665">
        <v>0</v>
      </c>
      <c r="V1665">
        <v>1</v>
      </c>
      <c r="W1665">
        <v>1</v>
      </c>
      <c r="X1665">
        <v>1</v>
      </c>
      <c r="Y1665">
        <v>1</v>
      </c>
      <c r="Z1665">
        <v>1</v>
      </c>
      <c r="AA1665">
        <v>1</v>
      </c>
      <c r="AB1665">
        <v>1</v>
      </c>
      <c r="AC1665">
        <v>1</v>
      </c>
      <c r="AD1665">
        <v>1</v>
      </c>
      <c r="AE1665">
        <v>1</v>
      </c>
      <c r="AF1665">
        <v>1</v>
      </c>
      <c r="AG1665">
        <v>1</v>
      </c>
      <c r="AH1665">
        <v>1</v>
      </c>
      <c r="AI1665">
        <v>1</v>
      </c>
      <c r="AJ1665">
        <v>1</v>
      </c>
      <c r="AK1665">
        <v>1</v>
      </c>
      <c r="AL1665">
        <v>0</v>
      </c>
      <c r="AM1665" s="49" t="s">
        <v>272</v>
      </c>
      <c r="AN1665" s="49" t="s">
        <v>14</v>
      </c>
      <c r="AO1665" s="49" t="s">
        <v>500</v>
      </c>
      <c r="AP1665" s="49" t="s">
        <v>501</v>
      </c>
      <c r="AQ1665" s="49" t="s">
        <v>502</v>
      </c>
      <c r="AR1665" s="49" t="s">
        <v>487</v>
      </c>
      <c r="AS1665" s="49" t="s">
        <v>488</v>
      </c>
      <c r="AT1665" s="49" t="s">
        <v>489</v>
      </c>
    </row>
    <row r="1666" spans="1:46" x14ac:dyDescent="0.25">
      <c r="A1666">
        <v>10</v>
      </c>
      <c r="B1666" t="s">
        <v>251</v>
      </c>
      <c r="C1666" t="s">
        <v>251</v>
      </c>
      <c r="D1666" t="s">
        <v>252</v>
      </c>
      <c r="E1666" t="s">
        <v>626</v>
      </c>
      <c r="F1666" t="s">
        <v>627</v>
      </c>
      <c r="G1666">
        <v>1</v>
      </c>
      <c r="H1666">
        <v>1</v>
      </c>
      <c r="I1666">
        <v>1</v>
      </c>
      <c r="J1666">
        <v>1</v>
      </c>
      <c r="K1666">
        <v>1</v>
      </c>
      <c r="L1666">
        <v>1</v>
      </c>
      <c r="M1666">
        <v>1</v>
      </c>
      <c r="N1666">
        <v>1</v>
      </c>
      <c r="O1666">
        <v>1</v>
      </c>
      <c r="P1666">
        <v>1</v>
      </c>
      <c r="Q1666">
        <v>1</v>
      </c>
      <c r="R1666">
        <v>1</v>
      </c>
      <c r="S1666">
        <v>1</v>
      </c>
      <c r="T1666">
        <v>1</v>
      </c>
      <c r="U1666">
        <v>1</v>
      </c>
      <c r="V1666">
        <v>1</v>
      </c>
      <c r="W1666">
        <v>1</v>
      </c>
      <c r="X1666">
        <v>1</v>
      </c>
      <c r="Y1666">
        <v>1</v>
      </c>
      <c r="Z1666">
        <v>1</v>
      </c>
      <c r="AA1666">
        <v>1</v>
      </c>
      <c r="AB1666">
        <v>1</v>
      </c>
      <c r="AC1666">
        <v>1</v>
      </c>
      <c r="AD1666">
        <v>1</v>
      </c>
      <c r="AE1666">
        <v>1</v>
      </c>
      <c r="AF1666">
        <v>1</v>
      </c>
      <c r="AG1666">
        <v>1</v>
      </c>
      <c r="AH1666">
        <v>1</v>
      </c>
      <c r="AI1666">
        <v>1</v>
      </c>
      <c r="AJ1666">
        <v>1</v>
      </c>
      <c r="AK1666">
        <v>1</v>
      </c>
      <c r="AL1666">
        <v>1</v>
      </c>
      <c r="AM1666" s="49" t="s">
        <v>252</v>
      </c>
      <c r="AN1666" s="49" t="s">
        <v>7</v>
      </c>
      <c r="AO1666" s="49" t="s">
        <v>9</v>
      </c>
      <c r="AP1666" s="49" t="s">
        <v>494</v>
      </c>
      <c r="AQ1666" s="49" t="s">
        <v>9</v>
      </c>
      <c r="AR1666" s="49" t="s">
        <v>487</v>
      </c>
      <c r="AS1666" s="49" t="s">
        <v>488</v>
      </c>
      <c r="AT1666" s="49" t="s">
        <v>489</v>
      </c>
    </row>
    <row r="1667" spans="1:46" x14ac:dyDescent="0.25">
      <c r="A1667">
        <v>10</v>
      </c>
      <c r="B1667" t="s">
        <v>274</v>
      </c>
      <c r="C1667" t="s">
        <v>274</v>
      </c>
      <c r="D1667" t="s">
        <v>275</v>
      </c>
      <c r="E1667" t="s">
        <v>626</v>
      </c>
      <c r="F1667" t="s">
        <v>627</v>
      </c>
      <c r="G1667">
        <v>1</v>
      </c>
      <c r="H1667">
        <v>1</v>
      </c>
      <c r="I1667">
        <v>1</v>
      </c>
      <c r="J1667">
        <v>1</v>
      </c>
      <c r="K1667">
        <v>1</v>
      </c>
      <c r="L1667">
        <v>1</v>
      </c>
      <c r="M1667">
        <v>1</v>
      </c>
      <c r="N1667">
        <v>1</v>
      </c>
      <c r="O1667">
        <v>1</v>
      </c>
      <c r="P1667">
        <v>1</v>
      </c>
      <c r="Q1667">
        <v>1</v>
      </c>
      <c r="R1667">
        <v>1</v>
      </c>
      <c r="S1667">
        <v>1</v>
      </c>
      <c r="T1667">
        <v>1</v>
      </c>
      <c r="U1667">
        <v>1</v>
      </c>
      <c r="V1667">
        <v>1</v>
      </c>
      <c r="W1667">
        <v>1</v>
      </c>
      <c r="X1667">
        <v>1</v>
      </c>
      <c r="Y1667">
        <v>1</v>
      </c>
      <c r="Z1667">
        <v>1</v>
      </c>
      <c r="AA1667">
        <v>1</v>
      </c>
      <c r="AB1667">
        <v>1</v>
      </c>
      <c r="AC1667">
        <v>1</v>
      </c>
      <c r="AD1667">
        <v>1</v>
      </c>
      <c r="AE1667">
        <v>1</v>
      </c>
      <c r="AF1667">
        <v>1</v>
      </c>
      <c r="AG1667">
        <v>1</v>
      </c>
      <c r="AH1667">
        <v>1</v>
      </c>
      <c r="AI1667">
        <v>1</v>
      </c>
      <c r="AJ1667">
        <v>1</v>
      </c>
      <c r="AK1667">
        <v>1</v>
      </c>
      <c r="AL1667">
        <v>0</v>
      </c>
      <c r="AM1667" s="49" t="s">
        <v>275</v>
      </c>
      <c r="AN1667" s="49" t="s">
        <v>4</v>
      </c>
      <c r="AO1667" s="49" t="s">
        <v>9</v>
      </c>
      <c r="AP1667" s="49" t="s">
        <v>486</v>
      </c>
      <c r="AQ1667" s="49" t="s">
        <v>9</v>
      </c>
      <c r="AR1667" s="49" t="s">
        <v>495</v>
      </c>
      <c r="AS1667" s="49" t="s">
        <v>488</v>
      </c>
      <c r="AT1667" s="49" t="s">
        <v>489</v>
      </c>
    </row>
    <row r="1668" spans="1:46" x14ac:dyDescent="0.25">
      <c r="A1668">
        <v>10</v>
      </c>
      <c r="B1668" t="s">
        <v>269</v>
      </c>
      <c r="C1668" t="s">
        <v>269</v>
      </c>
      <c r="D1668" t="s">
        <v>270</v>
      </c>
      <c r="E1668" t="s">
        <v>626</v>
      </c>
      <c r="F1668" t="s">
        <v>627</v>
      </c>
      <c r="G1668">
        <v>1</v>
      </c>
      <c r="H1668">
        <v>1</v>
      </c>
      <c r="I1668">
        <v>1</v>
      </c>
      <c r="J1668">
        <v>1</v>
      </c>
      <c r="K1668">
        <v>1</v>
      </c>
      <c r="L1668">
        <v>1</v>
      </c>
      <c r="M1668">
        <v>1</v>
      </c>
      <c r="N1668">
        <v>1</v>
      </c>
      <c r="O1668">
        <v>1</v>
      </c>
      <c r="P1668">
        <v>1</v>
      </c>
      <c r="Q1668">
        <v>1</v>
      </c>
      <c r="R1668">
        <v>1</v>
      </c>
      <c r="S1668">
        <v>1</v>
      </c>
      <c r="T1668">
        <v>1</v>
      </c>
      <c r="U1668">
        <v>1</v>
      </c>
      <c r="V1668">
        <v>1</v>
      </c>
      <c r="W1668">
        <v>1</v>
      </c>
      <c r="X1668">
        <v>1</v>
      </c>
      <c r="Y1668">
        <v>1</v>
      </c>
      <c r="Z1668">
        <v>1</v>
      </c>
      <c r="AA1668">
        <v>1</v>
      </c>
      <c r="AB1668">
        <v>1</v>
      </c>
      <c r="AC1668">
        <v>1</v>
      </c>
      <c r="AD1668">
        <v>1</v>
      </c>
      <c r="AE1668">
        <v>1</v>
      </c>
      <c r="AF1668">
        <v>1</v>
      </c>
      <c r="AG1668">
        <v>1</v>
      </c>
      <c r="AH1668">
        <v>1</v>
      </c>
      <c r="AI1668">
        <v>1</v>
      </c>
      <c r="AJ1668">
        <v>1</v>
      </c>
      <c r="AK1668">
        <v>1</v>
      </c>
      <c r="AL1668">
        <v>0</v>
      </c>
      <c r="AM1668" s="49" t="s">
        <v>270</v>
      </c>
      <c r="AN1668" s="49" t="s">
        <v>14</v>
      </c>
      <c r="AO1668" s="49" t="s">
        <v>485</v>
      </c>
      <c r="AP1668" s="49" t="s">
        <v>494</v>
      </c>
      <c r="AQ1668" s="49" t="s">
        <v>11</v>
      </c>
      <c r="AR1668" s="49" t="s">
        <v>487</v>
      </c>
      <c r="AS1668" s="49" t="s">
        <v>488</v>
      </c>
      <c r="AT1668" s="49" t="s">
        <v>489</v>
      </c>
    </row>
    <row r="1669" spans="1:46" x14ac:dyDescent="0.25">
      <c r="A1669">
        <v>10</v>
      </c>
      <c r="B1669" t="s">
        <v>283</v>
      </c>
      <c r="C1669" t="s">
        <v>283</v>
      </c>
      <c r="D1669" t="s">
        <v>284</v>
      </c>
      <c r="E1669" t="s">
        <v>626</v>
      </c>
      <c r="F1669" t="s">
        <v>627</v>
      </c>
      <c r="G1669">
        <v>0</v>
      </c>
      <c r="H1669">
        <v>1</v>
      </c>
      <c r="I1669">
        <v>1</v>
      </c>
      <c r="J1669">
        <v>1</v>
      </c>
      <c r="K1669">
        <v>1</v>
      </c>
      <c r="L1669">
        <v>1</v>
      </c>
      <c r="M1669">
        <v>1</v>
      </c>
      <c r="N1669">
        <v>1</v>
      </c>
      <c r="O1669">
        <v>1</v>
      </c>
      <c r="P1669">
        <v>1</v>
      </c>
      <c r="Q1669">
        <v>1</v>
      </c>
      <c r="R1669">
        <v>1</v>
      </c>
      <c r="S1669">
        <v>1</v>
      </c>
      <c r="T1669">
        <v>1</v>
      </c>
      <c r="U1669">
        <v>1</v>
      </c>
      <c r="V1669">
        <v>1</v>
      </c>
      <c r="W1669">
        <v>1</v>
      </c>
      <c r="X1669">
        <v>1</v>
      </c>
      <c r="Y1669">
        <v>1</v>
      </c>
      <c r="Z1669">
        <v>1</v>
      </c>
      <c r="AA1669">
        <v>1</v>
      </c>
      <c r="AB1669">
        <v>1</v>
      </c>
      <c r="AC1669">
        <v>1</v>
      </c>
      <c r="AD1669">
        <v>1</v>
      </c>
      <c r="AE1669">
        <v>1</v>
      </c>
      <c r="AF1669">
        <v>1</v>
      </c>
      <c r="AG1669">
        <v>1</v>
      </c>
      <c r="AH1669">
        <v>1</v>
      </c>
      <c r="AI1669">
        <v>1</v>
      </c>
      <c r="AJ1669">
        <v>1</v>
      </c>
      <c r="AK1669">
        <v>1</v>
      </c>
      <c r="AL1669">
        <v>0</v>
      </c>
      <c r="AM1669" s="49" t="s">
        <v>284</v>
      </c>
      <c r="AN1669" s="49" t="s">
        <v>4</v>
      </c>
      <c r="AO1669" s="49" t="s">
        <v>9</v>
      </c>
      <c r="AP1669" s="49" t="s">
        <v>501</v>
      </c>
      <c r="AQ1669" s="49" t="s">
        <v>9</v>
      </c>
      <c r="AR1669" s="49" t="s">
        <v>495</v>
      </c>
      <c r="AS1669" s="49" t="s">
        <v>488</v>
      </c>
      <c r="AT1669" s="49" t="s">
        <v>489</v>
      </c>
    </row>
    <row r="1670" spans="1:46" x14ac:dyDescent="0.25">
      <c r="A1670">
        <v>10</v>
      </c>
      <c r="B1670" t="s">
        <v>294</v>
      </c>
      <c r="C1670" t="s">
        <v>294</v>
      </c>
      <c r="D1670" t="s">
        <v>295</v>
      </c>
      <c r="E1670" t="s">
        <v>626</v>
      </c>
      <c r="F1670" t="s">
        <v>627</v>
      </c>
      <c r="G1670">
        <v>1</v>
      </c>
      <c r="H1670">
        <v>1</v>
      </c>
      <c r="I1670">
        <v>1</v>
      </c>
      <c r="J1670">
        <v>1</v>
      </c>
      <c r="K1670">
        <v>1</v>
      </c>
      <c r="L1670">
        <v>1</v>
      </c>
      <c r="M1670">
        <v>1</v>
      </c>
      <c r="N1670">
        <v>1</v>
      </c>
      <c r="O1670">
        <v>1</v>
      </c>
      <c r="P1670">
        <v>1</v>
      </c>
      <c r="Q1670">
        <v>1</v>
      </c>
      <c r="R1670">
        <v>1</v>
      </c>
      <c r="S1670">
        <v>1</v>
      </c>
      <c r="T1670">
        <v>1</v>
      </c>
      <c r="U1670">
        <v>1</v>
      </c>
      <c r="V1670">
        <v>1</v>
      </c>
      <c r="W1670">
        <v>1</v>
      </c>
      <c r="X1670">
        <v>1</v>
      </c>
      <c r="Y1670">
        <v>1</v>
      </c>
      <c r="Z1670">
        <v>1</v>
      </c>
      <c r="AA1670">
        <v>1</v>
      </c>
      <c r="AB1670">
        <v>1</v>
      </c>
      <c r="AC1670">
        <v>1</v>
      </c>
      <c r="AD1670">
        <v>1</v>
      </c>
      <c r="AE1670">
        <v>1</v>
      </c>
      <c r="AF1670">
        <v>1</v>
      </c>
      <c r="AG1670">
        <v>1</v>
      </c>
      <c r="AH1670">
        <v>1</v>
      </c>
      <c r="AI1670">
        <v>1</v>
      </c>
      <c r="AJ1670">
        <v>1</v>
      </c>
      <c r="AK1670">
        <v>1</v>
      </c>
      <c r="AL1670">
        <v>0</v>
      </c>
      <c r="AM1670" s="49" t="s">
        <v>295</v>
      </c>
      <c r="AN1670" s="49" t="s">
        <v>14</v>
      </c>
      <c r="AO1670" s="49" t="s">
        <v>485</v>
      </c>
      <c r="AP1670" s="49" t="s">
        <v>494</v>
      </c>
      <c r="AQ1670" s="49" t="s">
        <v>11</v>
      </c>
      <c r="AR1670" s="49" t="s">
        <v>487</v>
      </c>
      <c r="AS1670" s="49" t="s">
        <v>488</v>
      </c>
      <c r="AT1670" s="49" t="s">
        <v>489</v>
      </c>
    </row>
    <row r="1671" spans="1:46" x14ac:dyDescent="0.25">
      <c r="A1671">
        <v>10</v>
      </c>
      <c r="B1671" t="s">
        <v>290</v>
      </c>
      <c r="C1671" t="s">
        <v>290</v>
      </c>
      <c r="D1671" t="s">
        <v>291</v>
      </c>
      <c r="E1671" t="s">
        <v>626</v>
      </c>
      <c r="F1671" t="s">
        <v>627</v>
      </c>
      <c r="G1671">
        <v>1</v>
      </c>
      <c r="H1671">
        <v>1</v>
      </c>
      <c r="I1671">
        <v>1</v>
      </c>
      <c r="J1671">
        <v>1</v>
      </c>
      <c r="K1671">
        <v>1</v>
      </c>
      <c r="L1671">
        <v>1</v>
      </c>
      <c r="M1671">
        <v>1</v>
      </c>
      <c r="N1671">
        <v>1</v>
      </c>
      <c r="O1671">
        <v>1</v>
      </c>
      <c r="P1671">
        <v>1</v>
      </c>
      <c r="Q1671">
        <v>1</v>
      </c>
      <c r="R1671">
        <v>1</v>
      </c>
      <c r="S1671">
        <v>1</v>
      </c>
      <c r="T1671">
        <v>1</v>
      </c>
      <c r="U1671">
        <v>1</v>
      </c>
      <c r="V1671">
        <v>1</v>
      </c>
      <c r="W1671">
        <v>1</v>
      </c>
      <c r="X1671">
        <v>1</v>
      </c>
      <c r="Y1671">
        <v>1</v>
      </c>
      <c r="Z1671">
        <v>1</v>
      </c>
      <c r="AA1671">
        <v>1</v>
      </c>
      <c r="AB1671">
        <v>1</v>
      </c>
      <c r="AC1671">
        <v>1</v>
      </c>
      <c r="AD1671">
        <v>1</v>
      </c>
      <c r="AE1671">
        <v>1</v>
      </c>
      <c r="AF1671">
        <v>1</v>
      </c>
      <c r="AG1671">
        <v>1</v>
      </c>
      <c r="AH1671">
        <v>1</v>
      </c>
      <c r="AI1671">
        <v>1</v>
      </c>
      <c r="AJ1671">
        <v>1</v>
      </c>
      <c r="AK1671">
        <v>1</v>
      </c>
      <c r="AL1671">
        <v>1</v>
      </c>
      <c r="AM1671" s="49" t="s">
        <v>291</v>
      </c>
      <c r="AN1671" s="49" t="s">
        <v>14</v>
      </c>
      <c r="AO1671" s="49" t="s">
        <v>500</v>
      </c>
      <c r="AP1671" s="49" t="s">
        <v>505</v>
      </c>
      <c r="AQ1671" s="49" t="s">
        <v>13</v>
      </c>
      <c r="AR1671" s="49" t="s">
        <v>487</v>
      </c>
      <c r="AS1671" s="49" t="s">
        <v>488</v>
      </c>
      <c r="AT1671" s="49" t="s">
        <v>489</v>
      </c>
    </row>
    <row r="1672" spans="1:46" x14ac:dyDescent="0.25">
      <c r="A1672">
        <v>10</v>
      </c>
      <c r="B1672" t="s">
        <v>576</v>
      </c>
      <c r="C1672" t="s">
        <v>576</v>
      </c>
      <c r="D1672" t="s">
        <v>577</v>
      </c>
      <c r="E1672" t="s">
        <v>626</v>
      </c>
      <c r="F1672" t="s">
        <v>627</v>
      </c>
      <c r="G1672">
        <v>1</v>
      </c>
      <c r="H1672">
        <v>1</v>
      </c>
      <c r="I1672">
        <v>1</v>
      </c>
      <c r="J1672">
        <v>1</v>
      </c>
      <c r="K1672">
        <v>1</v>
      </c>
      <c r="L1672">
        <v>1</v>
      </c>
      <c r="M1672">
        <v>1</v>
      </c>
      <c r="N1672">
        <v>1</v>
      </c>
      <c r="O1672">
        <v>1</v>
      </c>
      <c r="P1672">
        <v>1</v>
      </c>
      <c r="Q1672">
        <v>1</v>
      </c>
      <c r="R1672">
        <v>1</v>
      </c>
      <c r="S1672">
        <v>1</v>
      </c>
      <c r="T1672">
        <v>1</v>
      </c>
      <c r="U1672">
        <v>1</v>
      </c>
      <c r="V1672">
        <v>1</v>
      </c>
      <c r="W1672">
        <v>1</v>
      </c>
      <c r="X1672">
        <v>1</v>
      </c>
      <c r="Y1672">
        <v>1</v>
      </c>
      <c r="Z1672">
        <v>1</v>
      </c>
      <c r="AA1672">
        <v>1</v>
      </c>
      <c r="AB1672">
        <v>1</v>
      </c>
      <c r="AC1672">
        <v>1</v>
      </c>
      <c r="AD1672">
        <v>1</v>
      </c>
      <c r="AE1672">
        <v>1</v>
      </c>
      <c r="AF1672">
        <v>1</v>
      </c>
      <c r="AG1672">
        <v>1</v>
      </c>
      <c r="AH1672">
        <v>1</v>
      </c>
      <c r="AI1672">
        <v>1</v>
      </c>
      <c r="AJ1672">
        <v>1</v>
      </c>
      <c r="AK1672">
        <v>1</v>
      </c>
      <c r="AL1672">
        <v>0</v>
      </c>
      <c r="AM1672" s="49" t="e">
        <v>#N/A</v>
      </c>
      <c r="AN1672" s="49" t="e">
        <v>#N/A</v>
      </c>
      <c r="AO1672" s="49" t="e">
        <v>#N/A</v>
      </c>
      <c r="AP1672" s="49" t="e">
        <v>#N/A</v>
      </c>
      <c r="AQ1672" s="49" t="e">
        <v>#N/A</v>
      </c>
      <c r="AR1672" s="49" t="e">
        <v>#N/A</v>
      </c>
      <c r="AS1672" s="49" t="e">
        <v>#N/A</v>
      </c>
      <c r="AT1672" s="49" t="e">
        <v>#N/A</v>
      </c>
    </row>
    <row r="1673" spans="1:46" x14ac:dyDescent="0.25">
      <c r="A1673">
        <v>10</v>
      </c>
      <c r="B1673" t="s">
        <v>298</v>
      </c>
      <c r="C1673" t="s">
        <v>298</v>
      </c>
      <c r="D1673" t="s">
        <v>299</v>
      </c>
      <c r="E1673" t="s">
        <v>626</v>
      </c>
      <c r="F1673" t="s">
        <v>627</v>
      </c>
      <c r="G1673">
        <v>1</v>
      </c>
      <c r="H1673">
        <v>1</v>
      </c>
      <c r="I1673">
        <v>1</v>
      </c>
      <c r="J1673">
        <v>1</v>
      </c>
      <c r="K1673">
        <v>1</v>
      </c>
      <c r="L1673">
        <v>1</v>
      </c>
      <c r="M1673">
        <v>1</v>
      </c>
      <c r="N1673">
        <v>1</v>
      </c>
      <c r="O1673">
        <v>1</v>
      </c>
      <c r="P1673">
        <v>1</v>
      </c>
      <c r="Q1673">
        <v>1</v>
      </c>
      <c r="R1673">
        <v>1</v>
      </c>
      <c r="S1673">
        <v>1</v>
      </c>
      <c r="T1673">
        <v>1</v>
      </c>
      <c r="U1673">
        <v>1</v>
      </c>
      <c r="V1673">
        <v>1</v>
      </c>
      <c r="W1673">
        <v>1</v>
      </c>
      <c r="X1673">
        <v>1</v>
      </c>
      <c r="Y1673">
        <v>1</v>
      </c>
      <c r="Z1673">
        <v>1</v>
      </c>
      <c r="AA1673">
        <v>1</v>
      </c>
      <c r="AB1673">
        <v>1</v>
      </c>
      <c r="AC1673">
        <v>1</v>
      </c>
      <c r="AD1673">
        <v>1</v>
      </c>
      <c r="AE1673">
        <v>1</v>
      </c>
      <c r="AF1673">
        <v>1</v>
      </c>
      <c r="AG1673">
        <v>1</v>
      </c>
      <c r="AH1673">
        <v>1</v>
      </c>
      <c r="AI1673">
        <v>1</v>
      </c>
      <c r="AJ1673">
        <v>1</v>
      </c>
      <c r="AK1673">
        <v>1</v>
      </c>
      <c r="AL1673">
        <v>1</v>
      </c>
      <c r="AM1673" s="49" t="s">
        <v>299</v>
      </c>
      <c r="AN1673" s="49" t="s">
        <v>14</v>
      </c>
      <c r="AO1673" s="49" t="s">
        <v>509</v>
      </c>
      <c r="AP1673" s="49" t="s">
        <v>505</v>
      </c>
      <c r="AQ1673" s="49" t="s">
        <v>13</v>
      </c>
      <c r="AR1673" s="49" t="s">
        <v>487</v>
      </c>
      <c r="AS1673" s="49" t="s">
        <v>488</v>
      </c>
      <c r="AT1673" s="49" t="s">
        <v>489</v>
      </c>
    </row>
    <row r="1674" spans="1:46" x14ac:dyDescent="0.25">
      <c r="A1674">
        <v>10</v>
      </c>
      <c r="B1674" t="s">
        <v>288</v>
      </c>
      <c r="C1674" t="s">
        <v>288</v>
      </c>
      <c r="D1674" t="s">
        <v>289</v>
      </c>
      <c r="E1674" t="s">
        <v>626</v>
      </c>
      <c r="F1674" t="s">
        <v>627</v>
      </c>
      <c r="G1674">
        <v>1</v>
      </c>
      <c r="H1674">
        <v>1</v>
      </c>
      <c r="I1674">
        <v>1</v>
      </c>
      <c r="J1674">
        <v>1</v>
      </c>
      <c r="K1674">
        <v>1</v>
      </c>
      <c r="L1674">
        <v>1</v>
      </c>
      <c r="M1674">
        <v>1</v>
      </c>
      <c r="N1674">
        <v>1</v>
      </c>
      <c r="O1674">
        <v>1</v>
      </c>
      <c r="P1674">
        <v>1</v>
      </c>
      <c r="Q1674">
        <v>1</v>
      </c>
      <c r="R1674">
        <v>1</v>
      </c>
      <c r="S1674">
        <v>1</v>
      </c>
      <c r="T1674">
        <v>1</v>
      </c>
      <c r="U1674">
        <v>1</v>
      </c>
      <c r="V1674">
        <v>1</v>
      </c>
      <c r="W1674">
        <v>1</v>
      </c>
      <c r="X1674">
        <v>1</v>
      </c>
      <c r="Y1674">
        <v>1</v>
      </c>
      <c r="Z1674">
        <v>1</v>
      </c>
      <c r="AA1674">
        <v>1</v>
      </c>
      <c r="AB1674">
        <v>1</v>
      </c>
      <c r="AC1674">
        <v>1</v>
      </c>
      <c r="AD1674">
        <v>1</v>
      </c>
      <c r="AE1674">
        <v>1</v>
      </c>
      <c r="AF1674">
        <v>1</v>
      </c>
      <c r="AG1674">
        <v>1</v>
      </c>
      <c r="AH1674">
        <v>1</v>
      </c>
      <c r="AI1674">
        <v>1</v>
      </c>
      <c r="AJ1674">
        <v>1</v>
      </c>
      <c r="AK1674">
        <v>1</v>
      </c>
      <c r="AL1674">
        <v>0</v>
      </c>
      <c r="AM1674" s="49" t="s">
        <v>289</v>
      </c>
      <c r="AN1674" s="49" t="s">
        <v>14</v>
      </c>
      <c r="AO1674" s="49" t="s">
        <v>507</v>
      </c>
      <c r="AP1674" s="49" t="s">
        <v>494</v>
      </c>
      <c r="AQ1674" s="49" t="s">
        <v>10</v>
      </c>
      <c r="AR1674" s="49" t="s">
        <v>487</v>
      </c>
      <c r="AS1674" s="49" t="s">
        <v>488</v>
      </c>
      <c r="AT1674" s="49" t="s">
        <v>489</v>
      </c>
    </row>
    <row r="1675" spans="1:46" x14ac:dyDescent="0.25">
      <c r="A1675">
        <v>10</v>
      </c>
      <c r="B1675" t="s">
        <v>285</v>
      </c>
      <c r="C1675" t="s">
        <v>285</v>
      </c>
      <c r="D1675" t="s">
        <v>286</v>
      </c>
      <c r="E1675" t="s">
        <v>626</v>
      </c>
      <c r="F1675" t="s">
        <v>627</v>
      </c>
      <c r="G1675">
        <v>1</v>
      </c>
      <c r="H1675">
        <v>1</v>
      </c>
      <c r="I1675">
        <v>1</v>
      </c>
      <c r="J1675">
        <v>1</v>
      </c>
      <c r="K1675">
        <v>1</v>
      </c>
      <c r="L1675">
        <v>1</v>
      </c>
      <c r="M1675">
        <v>1</v>
      </c>
      <c r="N1675">
        <v>1</v>
      </c>
      <c r="O1675">
        <v>1</v>
      </c>
      <c r="P1675">
        <v>1</v>
      </c>
      <c r="Q1675">
        <v>1</v>
      </c>
      <c r="R1675">
        <v>1</v>
      </c>
      <c r="S1675">
        <v>1</v>
      </c>
      <c r="T1675">
        <v>1</v>
      </c>
      <c r="U1675">
        <v>1</v>
      </c>
      <c r="V1675">
        <v>1</v>
      </c>
      <c r="W1675">
        <v>1</v>
      </c>
      <c r="X1675">
        <v>1</v>
      </c>
      <c r="Y1675">
        <v>1</v>
      </c>
      <c r="Z1675">
        <v>1</v>
      </c>
      <c r="AA1675">
        <v>1</v>
      </c>
      <c r="AB1675">
        <v>1</v>
      </c>
      <c r="AC1675">
        <v>1</v>
      </c>
      <c r="AD1675">
        <v>1</v>
      </c>
      <c r="AE1675">
        <v>1</v>
      </c>
      <c r="AF1675">
        <v>1</v>
      </c>
      <c r="AG1675">
        <v>1</v>
      </c>
      <c r="AH1675">
        <v>1</v>
      </c>
      <c r="AI1675">
        <v>1</v>
      </c>
      <c r="AJ1675">
        <v>1</v>
      </c>
      <c r="AK1675">
        <v>1</v>
      </c>
      <c r="AL1675">
        <v>0</v>
      </c>
      <c r="AM1675" s="49" t="s">
        <v>286</v>
      </c>
      <c r="AN1675" s="49" t="s">
        <v>8</v>
      </c>
      <c r="AO1675" s="49" t="s">
        <v>9</v>
      </c>
      <c r="AP1675" s="49" t="s">
        <v>486</v>
      </c>
      <c r="AQ1675" s="49" t="s">
        <v>9</v>
      </c>
      <c r="AR1675" s="49" t="s">
        <v>487</v>
      </c>
      <c r="AS1675" s="49" t="s">
        <v>488</v>
      </c>
      <c r="AT1675" s="49" t="s">
        <v>489</v>
      </c>
    </row>
    <row r="1676" spans="1:46" x14ac:dyDescent="0.25">
      <c r="A1676">
        <v>10</v>
      </c>
      <c r="B1676" t="s">
        <v>287</v>
      </c>
      <c r="C1676" t="s">
        <v>287</v>
      </c>
      <c r="D1676" t="s">
        <v>422</v>
      </c>
      <c r="E1676" t="s">
        <v>626</v>
      </c>
      <c r="F1676" t="s">
        <v>627</v>
      </c>
      <c r="G1676">
        <v>1</v>
      </c>
      <c r="H1676">
        <v>1</v>
      </c>
      <c r="I1676">
        <v>1</v>
      </c>
      <c r="J1676">
        <v>1</v>
      </c>
      <c r="K1676">
        <v>1</v>
      </c>
      <c r="L1676">
        <v>1</v>
      </c>
      <c r="M1676">
        <v>1</v>
      </c>
      <c r="N1676">
        <v>1</v>
      </c>
      <c r="O1676">
        <v>1</v>
      </c>
      <c r="P1676">
        <v>1</v>
      </c>
      <c r="Q1676">
        <v>1</v>
      </c>
      <c r="R1676">
        <v>1</v>
      </c>
      <c r="S1676">
        <v>1</v>
      </c>
      <c r="T1676">
        <v>1</v>
      </c>
      <c r="U1676">
        <v>1</v>
      </c>
      <c r="V1676">
        <v>1</v>
      </c>
      <c r="W1676">
        <v>1</v>
      </c>
      <c r="X1676">
        <v>1</v>
      </c>
      <c r="Y1676">
        <v>1</v>
      </c>
      <c r="Z1676">
        <v>1</v>
      </c>
      <c r="AA1676">
        <v>1</v>
      </c>
      <c r="AB1676">
        <v>1</v>
      </c>
      <c r="AC1676">
        <v>1</v>
      </c>
      <c r="AD1676">
        <v>1</v>
      </c>
      <c r="AE1676">
        <v>1</v>
      </c>
      <c r="AF1676">
        <v>1</v>
      </c>
      <c r="AG1676">
        <v>1</v>
      </c>
      <c r="AH1676">
        <v>1</v>
      </c>
      <c r="AI1676">
        <v>1</v>
      </c>
      <c r="AJ1676">
        <v>1</v>
      </c>
      <c r="AK1676">
        <v>1</v>
      </c>
      <c r="AL1676">
        <v>0</v>
      </c>
      <c r="AM1676" s="49" t="s">
        <v>422</v>
      </c>
      <c r="AN1676" s="49" t="s">
        <v>8</v>
      </c>
      <c r="AO1676" s="49" t="s">
        <v>9</v>
      </c>
      <c r="AP1676" s="49" t="s">
        <v>494</v>
      </c>
      <c r="AQ1676" s="49" t="s">
        <v>9</v>
      </c>
      <c r="AR1676" s="49" t="s">
        <v>495</v>
      </c>
      <c r="AS1676" s="49" t="s">
        <v>496</v>
      </c>
      <c r="AT1676" s="49" t="s">
        <v>497</v>
      </c>
    </row>
    <row r="1677" spans="1:46" x14ac:dyDescent="0.25">
      <c r="A1677">
        <v>10</v>
      </c>
      <c r="B1677" t="s">
        <v>493</v>
      </c>
      <c r="C1677" t="s">
        <v>578</v>
      </c>
      <c r="D1677" t="s">
        <v>579</v>
      </c>
      <c r="E1677" t="s">
        <v>626</v>
      </c>
      <c r="F1677" t="s">
        <v>627</v>
      </c>
      <c r="G1677">
        <v>1</v>
      </c>
      <c r="H1677">
        <v>1</v>
      </c>
      <c r="I1677">
        <v>1</v>
      </c>
      <c r="J1677">
        <v>1</v>
      </c>
      <c r="K1677">
        <v>1</v>
      </c>
      <c r="L1677">
        <v>1</v>
      </c>
      <c r="M1677">
        <v>1</v>
      </c>
      <c r="N1677">
        <v>1</v>
      </c>
      <c r="O1677">
        <v>1</v>
      </c>
      <c r="P1677">
        <v>1</v>
      </c>
      <c r="Q1677">
        <v>1</v>
      </c>
      <c r="R1677">
        <v>1</v>
      </c>
      <c r="S1677">
        <v>1</v>
      </c>
      <c r="T1677">
        <v>1</v>
      </c>
      <c r="U1677">
        <v>1</v>
      </c>
      <c r="V1677">
        <v>1</v>
      </c>
      <c r="W1677">
        <v>1</v>
      </c>
      <c r="X1677">
        <v>1</v>
      </c>
      <c r="Y1677">
        <v>1</v>
      </c>
      <c r="Z1677">
        <v>1</v>
      </c>
      <c r="AA1677">
        <v>1</v>
      </c>
      <c r="AB1677">
        <v>1</v>
      </c>
      <c r="AC1677">
        <v>1</v>
      </c>
      <c r="AD1677">
        <v>1</v>
      </c>
      <c r="AE1677">
        <v>1</v>
      </c>
      <c r="AF1677">
        <v>1</v>
      </c>
      <c r="AG1677">
        <v>1</v>
      </c>
      <c r="AH1677">
        <v>1</v>
      </c>
      <c r="AI1677">
        <v>1</v>
      </c>
      <c r="AJ1677">
        <v>1</v>
      </c>
      <c r="AK1677">
        <v>1</v>
      </c>
      <c r="AL1677">
        <v>0</v>
      </c>
      <c r="AM1677" s="49" t="e">
        <v>#N/A</v>
      </c>
      <c r="AN1677" s="49" t="e">
        <v>#N/A</v>
      </c>
      <c r="AO1677" s="49" t="e">
        <v>#N/A</v>
      </c>
      <c r="AP1677" s="49" t="e">
        <v>#N/A</v>
      </c>
      <c r="AQ1677" s="49" t="e">
        <v>#N/A</v>
      </c>
      <c r="AR1677" s="49" t="e">
        <v>#N/A</v>
      </c>
      <c r="AS1677" s="49" t="e">
        <v>#N/A</v>
      </c>
      <c r="AT1677" s="49" t="e">
        <v>#N/A</v>
      </c>
    </row>
    <row r="1678" spans="1:46" x14ac:dyDescent="0.25">
      <c r="A1678">
        <v>10</v>
      </c>
      <c r="B1678" t="s">
        <v>493</v>
      </c>
      <c r="C1678" t="s">
        <v>580</v>
      </c>
      <c r="D1678" t="s">
        <v>581</v>
      </c>
      <c r="E1678" t="s">
        <v>626</v>
      </c>
      <c r="F1678" t="s">
        <v>627</v>
      </c>
      <c r="G1678">
        <v>1</v>
      </c>
      <c r="H1678">
        <v>1</v>
      </c>
      <c r="I1678">
        <v>1</v>
      </c>
      <c r="J1678">
        <v>1</v>
      </c>
      <c r="K1678">
        <v>1</v>
      </c>
      <c r="L1678">
        <v>1</v>
      </c>
      <c r="M1678">
        <v>1</v>
      </c>
      <c r="N1678">
        <v>1</v>
      </c>
      <c r="O1678">
        <v>1</v>
      </c>
      <c r="P1678">
        <v>1</v>
      </c>
      <c r="Q1678">
        <v>1</v>
      </c>
      <c r="R1678">
        <v>1</v>
      </c>
      <c r="S1678">
        <v>1</v>
      </c>
      <c r="T1678">
        <v>1</v>
      </c>
      <c r="U1678">
        <v>1</v>
      </c>
      <c r="V1678">
        <v>1</v>
      </c>
      <c r="W1678">
        <v>1</v>
      </c>
      <c r="X1678">
        <v>1</v>
      </c>
      <c r="Y1678">
        <v>1</v>
      </c>
      <c r="Z1678">
        <v>1</v>
      </c>
      <c r="AA1678">
        <v>1</v>
      </c>
      <c r="AB1678">
        <v>1</v>
      </c>
      <c r="AC1678">
        <v>1</v>
      </c>
      <c r="AD1678">
        <v>1</v>
      </c>
      <c r="AE1678">
        <v>1</v>
      </c>
      <c r="AF1678">
        <v>1</v>
      </c>
      <c r="AG1678">
        <v>1</v>
      </c>
      <c r="AH1678">
        <v>1</v>
      </c>
      <c r="AI1678">
        <v>1</v>
      </c>
      <c r="AJ1678">
        <v>1</v>
      </c>
      <c r="AK1678">
        <v>1</v>
      </c>
      <c r="AL1678">
        <v>0</v>
      </c>
      <c r="AM1678" s="49" t="e">
        <v>#N/A</v>
      </c>
      <c r="AN1678" s="49" t="e">
        <v>#N/A</v>
      </c>
      <c r="AO1678" s="49" t="e">
        <v>#N/A</v>
      </c>
      <c r="AP1678" s="49" t="e">
        <v>#N/A</v>
      </c>
      <c r="AQ1678" s="49" t="e">
        <v>#N/A</v>
      </c>
      <c r="AR1678" s="49" t="e">
        <v>#N/A</v>
      </c>
      <c r="AS1678" s="49" t="e">
        <v>#N/A</v>
      </c>
      <c r="AT1678" s="49" t="e">
        <v>#N/A</v>
      </c>
    </row>
    <row r="1679" spans="1:46" x14ac:dyDescent="0.25">
      <c r="A1679">
        <v>10</v>
      </c>
      <c r="B1679" t="s">
        <v>493</v>
      </c>
      <c r="C1679" t="s">
        <v>582</v>
      </c>
      <c r="D1679" t="s">
        <v>583</v>
      </c>
      <c r="E1679" t="s">
        <v>626</v>
      </c>
      <c r="F1679" t="s">
        <v>627</v>
      </c>
      <c r="G1679">
        <v>1</v>
      </c>
      <c r="H1679">
        <v>1</v>
      </c>
      <c r="I1679">
        <v>1</v>
      </c>
      <c r="J1679">
        <v>1</v>
      </c>
      <c r="K1679">
        <v>1</v>
      </c>
      <c r="L1679">
        <v>1</v>
      </c>
      <c r="M1679">
        <v>1</v>
      </c>
      <c r="N1679">
        <v>1</v>
      </c>
      <c r="O1679">
        <v>1</v>
      </c>
      <c r="P1679">
        <v>1</v>
      </c>
      <c r="Q1679">
        <v>1</v>
      </c>
      <c r="R1679">
        <v>1</v>
      </c>
      <c r="S1679">
        <v>1</v>
      </c>
      <c r="T1679">
        <v>1</v>
      </c>
      <c r="U1679">
        <v>1</v>
      </c>
      <c r="V1679">
        <v>1</v>
      </c>
      <c r="W1679">
        <v>1</v>
      </c>
      <c r="X1679">
        <v>1</v>
      </c>
      <c r="Y1679">
        <v>1</v>
      </c>
      <c r="Z1679">
        <v>1</v>
      </c>
      <c r="AA1679">
        <v>1</v>
      </c>
      <c r="AB1679">
        <v>1</v>
      </c>
      <c r="AC1679">
        <v>1</v>
      </c>
      <c r="AD1679">
        <v>1</v>
      </c>
      <c r="AE1679">
        <v>1</v>
      </c>
      <c r="AF1679">
        <v>1</v>
      </c>
      <c r="AG1679">
        <v>1</v>
      </c>
      <c r="AH1679">
        <v>1</v>
      </c>
      <c r="AI1679">
        <v>1</v>
      </c>
      <c r="AJ1679">
        <v>1</v>
      </c>
      <c r="AK1679">
        <v>1</v>
      </c>
      <c r="AL1679">
        <v>0</v>
      </c>
      <c r="AM1679" s="49" t="e">
        <v>#N/A</v>
      </c>
      <c r="AN1679" s="49" t="e">
        <v>#N/A</v>
      </c>
      <c r="AO1679" s="49" t="e">
        <v>#N/A</v>
      </c>
      <c r="AP1679" s="49" t="e">
        <v>#N/A</v>
      </c>
      <c r="AQ1679" s="49" t="e">
        <v>#N/A</v>
      </c>
      <c r="AR1679" s="49" t="e">
        <v>#N/A</v>
      </c>
      <c r="AS1679" s="49" t="e">
        <v>#N/A</v>
      </c>
      <c r="AT1679" s="49" t="e">
        <v>#N/A</v>
      </c>
    </row>
    <row r="1680" spans="1:46" x14ac:dyDescent="0.25">
      <c r="A1680">
        <v>10</v>
      </c>
      <c r="B1680" t="s">
        <v>493</v>
      </c>
      <c r="C1680" t="s">
        <v>584</v>
      </c>
      <c r="D1680" t="s">
        <v>585</v>
      </c>
      <c r="E1680" t="s">
        <v>626</v>
      </c>
      <c r="F1680" t="s">
        <v>627</v>
      </c>
      <c r="G1680">
        <v>1</v>
      </c>
      <c r="H1680">
        <v>1</v>
      </c>
      <c r="I1680">
        <v>1</v>
      </c>
      <c r="J1680">
        <v>1</v>
      </c>
      <c r="K1680">
        <v>1</v>
      </c>
      <c r="L1680">
        <v>1</v>
      </c>
      <c r="M1680">
        <v>1</v>
      </c>
      <c r="N1680">
        <v>1</v>
      </c>
      <c r="O1680">
        <v>1</v>
      </c>
      <c r="P1680">
        <v>1</v>
      </c>
      <c r="Q1680">
        <v>1</v>
      </c>
      <c r="R1680">
        <v>1</v>
      </c>
      <c r="S1680">
        <v>1</v>
      </c>
      <c r="T1680">
        <v>1</v>
      </c>
      <c r="U1680">
        <v>1</v>
      </c>
      <c r="V1680">
        <v>1</v>
      </c>
      <c r="W1680">
        <v>1</v>
      </c>
      <c r="X1680">
        <v>1</v>
      </c>
      <c r="Y1680">
        <v>1</v>
      </c>
      <c r="Z1680">
        <v>1</v>
      </c>
      <c r="AA1680">
        <v>1</v>
      </c>
      <c r="AB1680">
        <v>1</v>
      </c>
      <c r="AC1680">
        <v>1</v>
      </c>
      <c r="AD1680">
        <v>1</v>
      </c>
      <c r="AE1680">
        <v>1</v>
      </c>
      <c r="AF1680">
        <v>1</v>
      </c>
      <c r="AG1680">
        <v>1</v>
      </c>
      <c r="AH1680">
        <v>1</v>
      </c>
      <c r="AI1680">
        <v>1</v>
      </c>
      <c r="AJ1680">
        <v>1</v>
      </c>
      <c r="AK1680">
        <v>1</v>
      </c>
      <c r="AL1680">
        <v>0</v>
      </c>
      <c r="AM1680" s="49" t="e">
        <v>#N/A</v>
      </c>
      <c r="AN1680" s="49" t="e">
        <v>#N/A</v>
      </c>
      <c r="AO1680" s="49" t="e">
        <v>#N/A</v>
      </c>
      <c r="AP1680" s="49" t="e">
        <v>#N/A</v>
      </c>
      <c r="AQ1680" s="49" t="e">
        <v>#N/A</v>
      </c>
      <c r="AR1680" s="49" t="e">
        <v>#N/A</v>
      </c>
      <c r="AS1680" s="49" t="e">
        <v>#N/A</v>
      </c>
      <c r="AT1680" s="49" t="e">
        <v>#N/A</v>
      </c>
    </row>
    <row r="1681" spans="1:46" x14ac:dyDescent="0.25">
      <c r="A1681">
        <v>10</v>
      </c>
      <c r="B1681" t="s">
        <v>292</v>
      </c>
      <c r="C1681" t="s">
        <v>292</v>
      </c>
      <c r="D1681" t="s">
        <v>293</v>
      </c>
      <c r="E1681" t="s">
        <v>626</v>
      </c>
      <c r="F1681" t="s">
        <v>627</v>
      </c>
      <c r="G1681">
        <v>1</v>
      </c>
      <c r="H1681">
        <v>1</v>
      </c>
      <c r="I1681">
        <v>1</v>
      </c>
      <c r="J1681">
        <v>1</v>
      </c>
      <c r="K1681">
        <v>1</v>
      </c>
      <c r="L1681">
        <v>1</v>
      </c>
      <c r="M1681">
        <v>1</v>
      </c>
      <c r="N1681">
        <v>1</v>
      </c>
      <c r="O1681">
        <v>1</v>
      </c>
      <c r="P1681">
        <v>1</v>
      </c>
      <c r="Q1681">
        <v>1</v>
      </c>
      <c r="R1681">
        <v>1</v>
      </c>
      <c r="S1681">
        <v>1</v>
      </c>
      <c r="T1681">
        <v>1</v>
      </c>
      <c r="U1681">
        <v>1</v>
      </c>
      <c r="V1681">
        <v>1</v>
      </c>
      <c r="W1681">
        <v>1</v>
      </c>
      <c r="X1681">
        <v>1</v>
      </c>
      <c r="Y1681">
        <v>1</v>
      </c>
      <c r="Z1681">
        <v>1</v>
      </c>
      <c r="AA1681">
        <v>1</v>
      </c>
      <c r="AB1681">
        <v>1</v>
      </c>
      <c r="AC1681">
        <v>1</v>
      </c>
      <c r="AD1681">
        <v>1</v>
      </c>
      <c r="AE1681">
        <v>1</v>
      </c>
      <c r="AF1681">
        <v>1</v>
      </c>
      <c r="AG1681">
        <v>1</v>
      </c>
      <c r="AH1681">
        <v>1</v>
      </c>
      <c r="AI1681">
        <v>1</v>
      </c>
      <c r="AJ1681">
        <v>1</v>
      </c>
      <c r="AK1681">
        <v>1</v>
      </c>
      <c r="AL1681">
        <v>1</v>
      </c>
      <c r="AM1681" s="49" t="s">
        <v>293</v>
      </c>
      <c r="AN1681" s="49" t="s">
        <v>14</v>
      </c>
      <c r="AO1681" s="49" t="s">
        <v>500</v>
      </c>
      <c r="AP1681" s="49" t="s">
        <v>505</v>
      </c>
      <c r="AQ1681" s="49" t="s">
        <v>13</v>
      </c>
      <c r="AR1681" s="49" t="s">
        <v>495</v>
      </c>
      <c r="AS1681" s="49" t="s">
        <v>488</v>
      </c>
      <c r="AT1681" s="49" t="s">
        <v>489</v>
      </c>
    </row>
    <row r="1682" spans="1:46" x14ac:dyDescent="0.25">
      <c r="A1682">
        <v>10</v>
      </c>
      <c r="B1682" t="s">
        <v>493</v>
      </c>
      <c r="C1682" t="s">
        <v>586</v>
      </c>
      <c r="D1682" t="s">
        <v>587</v>
      </c>
      <c r="E1682" t="s">
        <v>626</v>
      </c>
      <c r="F1682" t="s">
        <v>627</v>
      </c>
      <c r="G1682">
        <v>1</v>
      </c>
      <c r="H1682">
        <v>1</v>
      </c>
      <c r="I1682">
        <v>1</v>
      </c>
      <c r="J1682">
        <v>1</v>
      </c>
      <c r="K1682">
        <v>1</v>
      </c>
      <c r="L1682">
        <v>1</v>
      </c>
      <c r="M1682">
        <v>1</v>
      </c>
      <c r="N1682">
        <v>1</v>
      </c>
      <c r="O1682">
        <v>1</v>
      </c>
      <c r="P1682">
        <v>1</v>
      </c>
      <c r="Q1682">
        <v>1</v>
      </c>
      <c r="R1682">
        <v>1</v>
      </c>
      <c r="S1682">
        <v>1</v>
      </c>
      <c r="T1682">
        <v>1</v>
      </c>
      <c r="U1682">
        <v>1</v>
      </c>
      <c r="V1682">
        <v>1</v>
      </c>
      <c r="W1682">
        <v>1</v>
      </c>
      <c r="X1682">
        <v>1</v>
      </c>
      <c r="Y1682">
        <v>1</v>
      </c>
      <c r="Z1682">
        <v>1</v>
      </c>
      <c r="AA1682">
        <v>1</v>
      </c>
      <c r="AB1682">
        <v>1</v>
      </c>
      <c r="AC1682">
        <v>1</v>
      </c>
      <c r="AD1682">
        <v>1</v>
      </c>
      <c r="AE1682">
        <v>1</v>
      </c>
      <c r="AF1682">
        <v>1</v>
      </c>
      <c r="AG1682">
        <v>1</v>
      </c>
      <c r="AH1682">
        <v>1</v>
      </c>
      <c r="AI1682">
        <v>1</v>
      </c>
      <c r="AJ1682">
        <v>1</v>
      </c>
      <c r="AK1682">
        <v>1</v>
      </c>
      <c r="AL1682">
        <v>1</v>
      </c>
      <c r="AM1682" s="49" t="e">
        <v>#N/A</v>
      </c>
      <c r="AN1682" s="49" t="e">
        <v>#N/A</v>
      </c>
      <c r="AO1682" s="49" t="e">
        <v>#N/A</v>
      </c>
      <c r="AP1682" s="49" t="e">
        <v>#N/A</v>
      </c>
      <c r="AQ1682" s="49" t="e">
        <v>#N/A</v>
      </c>
      <c r="AR1682" s="49" t="e">
        <v>#N/A</v>
      </c>
      <c r="AS1682" s="49" t="e">
        <v>#N/A</v>
      </c>
      <c r="AT1682" s="49" t="e">
        <v>#N/A</v>
      </c>
    </row>
    <row r="1683" spans="1:46" x14ac:dyDescent="0.25">
      <c r="A1683">
        <v>10</v>
      </c>
      <c r="B1683" t="s">
        <v>493</v>
      </c>
      <c r="C1683" t="s">
        <v>588</v>
      </c>
      <c r="D1683" t="s">
        <v>589</v>
      </c>
      <c r="E1683" t="s">
        <v>626</v>
      </c>
      <c r="F1683" t="s">
        <v>627</v>
      </c>
      <c r="G1683">
        <v>1</v>
      </c>
      <c r="H1683">
        <v>1</v>
      </c>
      <c r="I1683">
        <v>1</v>
      </c>
      <c r="J1683">
        <v>1</v>
      </c>
      <c r="K1683">
        <v>1</v>
      </c>
      <c r="L1683">
        <v>1</v>
      </c>
      <c r="M1683">
        <v>1</v>
      </c>
      <c r="N1683">
        <v>1</v>
      </c>
      <c r="O1683">
        <v>1</v>
      </c>
      <c r="P1683">
        <v>1</v>
      </c>
      <c r="Q1683">
        <v>1</v>
      </c>
      <c r="R1683">
        <v>1</v>
      </c>
      <c r="S1683">
        <v>1</v>
      </c>
      <c r="T1683">
        <v>1</v>
      </c>
      <c r="U1683">
        <v>1</v>
      </c>
      <c r="V1683">
        <v>1</v>
      </c>
      <c r="W1683">
        <v>1</v>
      </c>
      <c r="X1683">
        <v>1</v>
      </c>
      <c r="Y1683">
        <v>1</v>
      </c>
      <c r="Z1683">
        <v>1</v>
      </c>
      <c r="AA1683">
        <v>1</v>
      </c>
      <c r="AB1683">
        <v>1</v>
      </c>
      <c r="AC1683">
        <v>1</v>
      </c>
      <c r="AD1683">
        <v>1</v>
      </c>
      <c r="AE1683">
        <v>1</v>
      </c>
      <c r="AF1683">
        <v>1</v>
      </c>
      <c r="AG1683">
        <v>1</v>
      </c>
      <c r="AH1683">
        <v>1</v>
      </c>
      <c r="AI1683">
        <v>1</v>
      </c>
      <c r="AJ1683">
        <v>1</v>
      </c>
      <c r="AK1683">
        <v>1</v>
      </c>
      <c r="AL1683">
        <v>1</v>
      </c>
      <c r="AM1683" s="49" t="e">
        <v>#N/A</v>
      </c>
      <c r="AN1683" s="49" t="e">
        <v>#N/A</v>
      </c>
      <c r="AO1683" s="49" t="e">
        <v>#N/A</v>
      </c>
      <c r="AP1683" s="49" t="e">
        <v>#N/A</v>
      </c>
      <c r="AQ1683" s="49" t="e">
        <v>#N/A</v>
      </c>
      <c r="AR1683" s="49" t="e">
        <v>#N/A</v>
      </c>
      <c r="AS1683" s="49" t="e">
        <v>#N/A</v>
      </c>
      <c r="AT1683" s="49" t="e">
        <v>#N/A</v>
      </c>
    </row>
    <row r="1684" spans="1:46" x14ac:dyDescent="0.25">
      <c r="A1684">
        <v>10</v>
      </c>
      <c r="B1684" t="s">
        <v>493</v>
      </c>
      <c r="C1684" t="s">
        <v>590</v>
      </c>
      <c r="D1684" t="s">
        <v>591</v>
      </c>
      <c r="E1684" t="s">
        <v>626</v>
      </c>
      <c r="F1684" t="s">
        <v>627</v>
      </c>
      <c r="G1684">
        <v>1</v>
      </c>
      <c r="H1684">
        <v>1</v>
      </c>
      <c r="I1684">
        <v>1</v>
      </c>
      <c r="J1684">
        <v>1</v>
      </c>
      <c r="K1684">
        <v>1</v>
      </c>
      <c r="L1684">
        <v>1</v>
      </c>
      <c r="M1684">
        <v>1</v>
      </c>
      <c r="N1684">
        <v>1</v>
      </c>
      <c r="O1684">
        <v>1</v>
      </c>
      <c r="P1684">
        <v>1</v>
      </c>
      <c r="Q1684">
        <v>1</v>
      </c>
      <c r="R1684">
        <v>1</v>
      </c>
      <c r="S1684">
        <v>1</v>
      </c>
      <c r="T1684">
        <v>1</v>
      </c>
      <c r="U1684">
        <v>1</v>
      </c>
      <c r="V1684">
        <v>1</v>
      </c>
      <c r="W1684">
        <v>1</v>
      </c>
      <c r="X1684">
        <v>1</v>
      </c>
      <c r="Y1684">
        <v>1</v>
      </c>
      <c r="Z1684">
        <v>1</v>
      </c>
      <c r="AA1684">
        <v>1</v>
      </c>
      <c r="AB1684">
        <v>1</v>
      </c>
      <c r="AC1684">
        <v>1</v>
      </c>
      <c r="AD1684">
        <v>1</v>
      </c>
      <c r="AE1684">
        <v>1</v>
      </c>
      <c r="AF1684">
        <v>1</v>
      </c>
      <c r="AG1684">
        <v>1</v>
      </c>
      <c r="AH1684">
        <v>1</v>
      </c>
      <c r="AI1684">
        <v>1</v>
      </c>
      <c r="AJ1684">
        <v>1</v>
      </c>
      <c r="AK1684">
        <v>1</v>
      </c>
      <c r="AL1684">
        <v>1</v>
      </c>
      <c r="AM1684" s="49" t="e">
        <v>#N/A</v>
      </c>
      <c r="AN1684" s="49" t="e">
        <v>#N/A</v>
      </c>
      <c r="AO1684" s="49" t="e">
        <v>#N/A</v>
      </c>
      <c r="AP1684" s="49" t="e">
        <v>#N/A</v>
      </c>
      <c r="AQ1684" s="49" t="e">
        <v>#N/A</v>
      </c>
      <c r="AR1684" s="49" t="e">
        <v>#N/A</v>
      </c>
      <c r="AS1684" s="49" t="e">
        <v>#N/A</v>
      </c>
      <c r="AT1684" s="49" t="e">
        <v>#N/A</v>
      </c>
    </row>
    <row r="1685" spans="1:46" x14ac:dyDescent="0.25">
      <c r="A1685">
        <v>10</v>
      </c>
      <c r="B1685" t="s">
        <v>493</v>
      </c>
      <c r="C1685" t="s">
        <v>592</v>
      </c>
      <c r="D1685" t="s">
        <v>593</v>
      </c>
      <c r="E1685" t="s">
        <v>626</v>
      </c>
      <c r="F1685" t="s">
        <v>627</v>
      </c>
      <c r="G1685">
        <v>1</v>
      </c>
      <c r="H1685">
        <v>1</v>
      </c>
      <c r="I1685">
        <v>1</v>
      </c>
      <c r="J1685">
        <v>1</v>
      </c>
      <c r="K1685">
        <v>1</v>
      </c>
      <c r="L1685">
        <v>1</v>
      </c>
      <c r="M1685">
        <v>1</v>
      </c>
      <c r="N1685">
        <v>1</v>
      </c>
      <c r="O1685">
        <v>1</v>
      </c>
      <c r="P1685">
        <v>1</v>
      </c>
      <c r="Q1685">
        <v>1</v>
      </c>
      <c r="R1685">
        <v>1</v>
      </c>
      <c r="S1685">
        <v>1</v>
      </c>
      <c r="T1685">
        <v>1</v>
      </c>
      <c r="U1685">
        <v>1</v>
      </c>
      <c r="V1685">
        <v>1</v>
      </c>
      <c r="W1685">
        <v>1</v>
      </c>
      <c r="X1685">
        <v>1</v>
      </c>
      <c r="Y1685">
        <v>1</v>
      </c>
      <c r="Z1685">
        <v>1</v>
      </c>
      <c r="AA1685">
        <v>1</v>
      </c>
      <c r="AB1685">
        <v>1</v>
      </c>
      <c r="AC1685">
        <v>1</v>
      </c>
      <c r="AD1685">
        <v>1</v>
      </c>
      <c r="AE1685">
        <v>1</v>
      </c>
      <c r="AF1685">
        <v>1</v>
      </c>
      <c r="AG1685">
        <v>1</v>
      </c>
      <c r="AH1685">
        <v>1</v>
      </c>
      <c r="AI1685">
        <v>1</v>
      </c>
      <c r="AJ1685">
        <v>1</v>
      </c>
      <c r="AK1685">
        <v>1</v>
      </c>
      <c r="AL1685">
        <v>1</v>
      </c>
      <c r="AM1685" s="49" t="e">
        <v>#N/A</v>
      </c>
      <c r="AN1685" s="49" t="e">
        <v>#N/A</v>
      </c>
      <c r="AO1685" s="49" t="e">
        <v>#N/A</v>
      </c>
      <c r="AP1685" s="49" t="e">
        <v>#N/A</v>
      </c>
      <c r="AQ1685" s="49" t="e">
        <v>#N/A</v>
      </c>
      <c r="AR1685" s="49" t="e">
        <v>#N/A</v>
      </c>
      <c r="AS1685" s="49" t="e">
        <v>#N/A</v>
      </c>
      <c r="AT1685" s="49" t="e">
        <v>#N/A</v>
      </c>
    </row>
    <row r="1686" spans="1:46" x14ac:dyDescent="0.25">
      <c r="A1686">
        <v>10</v>
      </c>
      <c r="B1686" t="s">
        <v>300</v>
      </c>
      <c r="C1686" t="s">
        <v>300</v>
      </c>
      <c r="D1686" t="s">
        <v>423</v>
      </c>
      <c r="E1686" t="s">
        <v>626</v>
      </c>
      <c r="F1686" t="s">
        <v>627</v>
      </c>
      <c r="G1686">
        <v>1</v>
      </c>
      <c r="H1686">
        <v>1</v>
      </c>
      <c r="I1686">
        <v>1</v>
      </c>
      <c r="J1686">
        <v>1</v>
      </c>
      <c r="K1686">
        <v>1</v>
      </c>
      <c r="L1686">
        <v>1</v>
      </c>
      <c r="M1686">
        <v>1</v>
      </c>
      <c r="N1686">
        <v>1</v>
      </c>
      <c r="O1686">
        <v>1</v>
      </c>
      <c r="P1686">
        <v>1</v>
      </c>
      <c r="Q1686">
        <v>1</v>
      </c>
      <c r="R1686">
        <v>1</v>
      </c>
      <c r="S1686">
        <v>1</v>
      </c>
      <c r="T1686">
        <v>1</v>
      </c>
      <c r="U1686">
        <v>1</v>
      </c>
      <c r="V1686">
        <v>1</v>
      </c>
      <c r="W1686">
        <v>1</v>
      </c>
      <c r="X1686">
        <v>1</v>
      </c>
      <c r="Y1686">
        <v>1</v>
      </c>
      <c r="Z1686">
        <v>1</v>
      </c>
      <c r="AA1686">
        <v>1</v>
      </c>
      <c r="AB1686">
        <v>1</v>
      </c>
      <c r="AC1686">
        <v>1</v>
      </c>
      <c r="AD1686">
        <v>1</v>
      </c>
      <c r="AE1686">
        <v>1</v>
      </c>
      <c r="AF1686">
        <v>1</v>
      </c>
      <c r="AG1686">
        <v>1</v>
      </c>
      <c r="AH1686">
        <v>1</v>
      </c>
      <c r="AI1686">
        <v>1</v>
      </c>
      <c r="AJ1686">
        <v>1</v>
      </c>
      <c r="AK1686">
        <v>1</v>
      </c>
      <c r="AL1686">
        <v>0</v>
      </c>
      <c r="AM1686" s="49" t="s">
        <v>423</v>
      </c>
      <c r="AN1686" s="49" t="s">
        <v>14</v>
      </c>
      <c r="AO1686" s="49" t="s">
        <v>485</v>
      </c>
      <c r="AP1686" s="49" t="s">
        <v>505</v>
      </c>
      <c r="AQ1686" s="49" t="s">
        <v>13</v>
      </c>
      <c r="AR1686" s="49" t="s">
        <v>495</v>
      </c>
      <c r="AS1686" s="49" t="s">
        <v>496</v>
      </c>
      <c r="AT1686" s="49" t="s">
        <v>497</v>
      </c>
    </row>
    <row r="1687" spans="1:46" x14ac:dyDescent="0.25">
      <c r="A1687">
        <v>10</v>
      </c>
      <c r="B1687" t="s">
        <v>493</v>
      </c>
      <c r="C1687" t="s">
        <v>594</v>
      </c>
      <c r="D1687" t="s">
        <v>595</v>
      </c>
      <c r="E1687" t="s">
        <v>626</v>
      </c>
      <c r="F1687" t="s">
        <v>627</v>
      </c>
      <c r="G1687">
        <v>1</v>
      </c>
      <c r="H1687">
        <v>1</v>
      </c>
      <c r="I1687">
        <v>1</v>
      </c>
      <c r="J1687">
        <v>1</v>
      </c>
      <c r="K1687">
        <v>1</v>
      </c>
      <c r="L1687">
        <v>1</v>
      </c>
      <c r="M1687">
        <v>1</v>
      </c>
      <c r="N1687">
        <v>1</v>
      </c>
      <c r="O1687">
        <v>1</v>
      </c>
      <c r="P1687">
        <v>1</v>
      </c>
      <c r="Q1687">
        <v>1</v>
      </c>
      <c r="R1687">
        <v>1</v>
      </c>
      <c r="S1687">
        <v>1</v>
      </c>
      <c r="T1687">
        <v>1</v>
      </c>
      <c r="U1687">
        <v>1</v>
      </c>
      <c r="V1687">
        <v>1</v>
      </c>
      <c r="W1687">
        <v>1</v>
      </c>
      <c r="X1687">
        <v>1</v>
      </c>
      <c r="Y1687">
        <v>1</v>
      </c>
      <c r="Z1687">
        <v>1</v>
      </c>
      <c r="AA1687">
        <v>1</v>
      </c>
      <c r="AB1687">
        <v>1</v>
      </c>
      <c r="AC1687">
        <v>1</v>
      </c>
      <c r="AD1687">
        <v>1</v>
      </c>
      <c r="AE1687">
        <v>1</v>
      </c>
      <c r="AF1687">
        <v>1</v>
      </c>
      <c r="AG1687">
        <v>1</v>
      </c>
      <c r="AH1687">
        <v>1</v>
      </c>
      <c r="AI1687">
        <v>1</v>
      </c>
      <c r="AJ1687">
        <v>1</v>
      </c>
      <c r="AK1687">
        <v>1</v>
      </c>
      <c r="AL1687">
        <v>0</v>
      </c>
      <c r="AM1687" s="49" t="e">
        <v>#N/A</v>
      </c>
      <c r="AN1687" s="49" t="e">
        <v>#N/A</v>
      </c>
      <c r="AO1687" s="49" t="e">
        <v>#N/A</v>
      </c>
      <c r="AP1687" s="49" t="e">
        <v>#N/A</v>
      </c>
      <c r="AQ1687" s="49" t="e">
        <v>#N/A</v>
      </c>
      <c r="AR1687" s="49" t="e">
        <v>#N/A</v>
      </c>
      <c r="AS1687" s="49" t="e">
        <v>#N/A</v>
      </c>
      <c r="AT1687" s="49" t="e">
        <v>#N/A</v>
      </c>
    </row>
    <row r="1688" spans="1:46" x14ac:dyDescent="0.25">
      <c r="A1688">
        <v>10</v>
      </c>
      <c r="B1688" t="s">
        <v>493</v>
      </c>
      <c r="C1688" t="s">
        <v>596</v>
      </c>
      <c r="D1688" t="s">
        <v>597</v>
      </c>
      <c r="E1688" t="s">
        <v>626</v>
      </c>
      <c r="F1688" t="s">
        <v>627</v>
      </c>
      <c r="G1688">
        <v>1</v>
      </c>
      <c r="H1688">
        <v>1</v>
      </c>
      <c r="I1688">
        <v>1</v>
      </c>
      <c r="J1688">
        <v>1</v>
      </c>
      <c r="K1688">
        <v>1</v>
      </c>
      <c r="L1688">
        <v>1</v>
      </c>
      <c r="M1688">
        <v>1</v>
      </c>
      <c r="N1688">
        <v>1</v>
      </c>
      <c r="O1688">
        <v>1</v>
      </c>
      <c r="P1688">
        <v>1</v>
      </c>
      <c r="Q1688">
        <v>1</v>
      </c>
      <c r="R1688">
        <v>1</v>
      </c>
      <c r="S1688">
        <v>1</v>
      </c>
      <c r="T1688">
        <v>1</v>
      </c>
      <c r="U1688">
        <v>1</v>
      </c>
      <c r="V1688">
        <v>1</v>
      </c>
      <c r="W1688">
        <v>1</v>
      </c>
      <c r="X1688">
        <v>1</v>
      </c>
      <c r="Y1688">
        <v>1</v>
      </c>
      <c r="Z1688">
        <v>1</v>
      </c>
      <c r="AA1688">
        <v>1</v>
      </c>
      <c r="AB1688">
        <v>1</v>
      </c>
      <c r="AC1688">
        <v>1</v>
      </c>
      <c r="AD1688">
        <v>1</v>
      </c>
      <c r="AE1688">
        <v>1</v>
      </c>
      <c r="AF1688">
        <v>1</v>
      </c>
      <c r="AG1688">
        <v>1</v>
      </c>
      <c r="AH1688">
        <v>1</v>
      </c>
      <c r="AI1688">
        <v>1</v>
      </c>
      <c r="AJ1688">
        <v>1</v>
      </c>
      <c r="AK1688">
        <v>1</v>
      </c>
      <c r="AL1688">
        <v>0</v>
      </c>
      <c r="AM1688" s="49" t="e">
        <v>#N/A</v>
      </c>
      <c r="AN1688" s="49" t="e">
        <v>#N/A</v>
      </c>
      <c r="AO1688" s="49" t="e">
        <v>#N/A</v>
      </c>
      <c r="AP1688" s="49" t="e">
        <v>#N/A</v>
      </c>
      <c r="AQ1688" s="49" t="e">
        <v>#N/A</v>
      </c>
      <c r="AR1688" s="49" t="e">
        <v>#N/A</v>
      </c>
      <c r="AS1688" s="49" t="e">
        <v>#N/A</v>
      </c>
      <c r="AT1688" s="49" t="e">
        <v>#N/A</v>
      </c>
    </row>
    <row r="1689" spans="1:46" x14ac:dyDescent="0.25">
      <c r="A1689">
        <v>10</v>
      </c>
      <c r="B1689" t="s">
        <v>493</v>
      </c>
      <c r="C1689" t="s">
        <v>598</v>
      </c>
      <c r="D1689" t="s">
        <v>599</v>
      </c>
      <c r="E1689" t="s">
        <v>626</v>
      </c>
      <c r="F1689" t="s">
        <v>627</v>
      </c>
      <c r="G1689">
        <v>1</v>
      </c>
      <c r="H1689">
        <v>1</v>
      </c>
      <c r="I1689">
        <v>1</v>
      </c>
      <c r="J1689">
        <v>1</v>
      </c>
      <c r="K1689">
        <v>1</v>
      </c>
      <c r="L1689">
        <v>1</v>
      </c>
      <c r="M1689">
        <v>1</v>
      </c>
      <c r="N1689">
        <v>1</v>
      </c>
      <c r="O1689">
        <v>1</v>
      </c>
      <c r="P1689">
        <v>1</v>
      </c>
      <c r="Q1689">
        <v>1</v>
      </c>
      <c r="R1689">
        <v>1</v>
      </c>
      <c r="S1689">
        <v>1</v>
      </c>
      <c r="T1689">
        <v>1</v>
      </c>
      <c r="U1689">
        <v>1</v>
      </c>
      <c r="V1689">
        <v>1</v>
      </c>
      <c r="W1689">
        <v>1</v>
      </c>
      <c r="X1689">
        <v>1</v>
      </c>
      <c r="Y1689">
        <v>1</v>
      </c>
      <c r="Z1689">
        <v>1</v>
      </c>
      <c r="AA1689">
        <v>1</v>
      </c>
      <c r="AB1689">
        <v>1</v>
      </c>
      <c r="AC1689">
        <v>1</v>
      </c>
      <c r="AD1689">
        <v>1</v>
      </c>
      <c r="AE1689">
        <v>1</v>
      </c>
      <c r="AF1689">
        <v>1</v>
      </c>
      <c r="AG1689">
        <v>1</v>
      </c>
      <c r="AH1689">
        <v>1</v>
      </c>
      <c r="AI1689">
        <v>1</v>
      </c>
      <c r="AJ1689">
        <v>1</v>
      </c>
      <c r="AK1689">
        <v>1</v>
      </c>
      <c r="AL1689">
        <v>0</v>
      </c>
      <c r="AM1689" s="49" t="e">
        <v>#N/A</v>
      </c>
      <c r="AN1689" s="49" t="e">
        <v>#N/A</v>
      </c>
      <c r="AO1689" s="49" t="e">
        <v>#N/A</v>
      </c>
      <c r="AP1689" s="49" t="e">
        <v>#N/A</v>
      </c>
      <c r="AQ1689" s="49" t="e">
        <v>#N/A</v>
      </c>
      <c r="AR1689" s="49" t="e">
        <v>#N/A</v>
      </c>
      <c r="AS1689" s="49" t="e">
        <v>#N/A</v>
      </c>
      <c r="AT1689" s="49" t="e">
        <v>#N/A</v>
      </c>
    </row>
    <row r="1690" spans="1:46" x14ac:dyDescent="0.25">
      <c r="A1690">
        <v>10</v>
      </c>
      <c r="B1690" t="s">
        <v>301</v>
      </c>
      <c r="C1690" t="s">
        <v>301</v>
      </c>
      <c r="D1690" t="s">
        <v>302</v>
      </c>
      <c r="E1690" t="s">
        <v>626</v>
      </c>
      <c r="F1690" t="s">
        <v>627</v>
      </c>
      <c r="G1690">
        <v>1</v>
      </c>
      <c r="H1690">
        <v>1</v>
      </c>
      <c r="I1690">
        <v>1</v>
      </c>
      <c r="J1690">
        <v>1</v>
      </c>
      <c r="K1690">
        <v>1</v>
      </c>
      <c r="L1690">
        <v>1</v>
      </c>
      <c r="M1690">
        <v>1</v>
      </c>
      <c r="N1690">
        <v>1</v>
      </c>
      <c r="O1690">
        <v>1</v>
      </c>
      <c r="P1690">
        <v>1</v>
      </c>
      <c r="Q1690">
        <v>1</v>
      </c>
      <c r="R1690">
        <v>1</v>
      </c>
      <c r="S1690">
        <v>1</v>
      </c>
      <c r="T1690">
        <v>1</v>
      </c>
      <c r="U1690">
        <v>1</v>
      </c>
      <c r="V1690">
        <v>1</v>
      </c>
      <c r="W1690">
        <v>1</v>
      </c>
      <c r="X1690">
        <v>1</v>
      </c>
      <c r="Y1690">
        <v>1</v>
      </c>
      <c r="Z1690">
        <v>1</v>
      </c>
      <c r="AA1690">
        <v>1</v>
      </c>
      <c r="AB1690">
        <v>1</v>
      </c>
      <c r="AC1690">
        <v>1</v>
      </c>
      <c r="AD1690">
        <v>1</v>
      </c>
      <c r="AE1690">
        <v>1</v>
      </c>
      <c r="AF1690">
        <v>1</v>
      </c>
      <c r="AG1690">
        <v>1</v>
      </c>
      <c r="AH1690">
        <v>1</v>
      </c>
      <c r="AI1690">
        <v>1</v>
      </c>
      <c r="AJ1690">
        <v>1</v>
      </c>
      <c r="AK1690">
        <v>1</v>
      </c>
      <c r="AL1690">
        <v>0</v>
      </c>
      <c r="AM1690" s="49" t="s">
        <v>302</v>
      </c>
      <c r="AN1690" s="49" t="s">
        <v>14</v>
      </c>
      <c r="AO1690" s="49" t="s">
        <v>485</v>
      </c>
      <c r="AP1690" s="49" t="s">
        <v>494</v>
      </c>
      <c r="AQ1690" s="49" t="s">
        <v>11</v>
      </c>
      <c r="AR1690" s="49" t="s">
        <v>487</v>
      </c>
      <c r="AS1690" s="49" t="s">
        <v>488</v>
      </c>
      <c r="AT1690" s="49" t="s">
        <v>489</v>
      </c>
    </row>
    <row r="1691" spans="1:46" x14ac:dyDescent="0.25">
      <c r="A1691">
        <v>10</v>
      </c>
      <c r="B1691" t="s">
        <v>303</v>
      </c>
      <c r="C1691" t="s">
        <v>303</v>
      </c>
      <c r="D1691" t="s">
        <v>304</v>
      </c>
      <c r="E1691" t="s">
        <v>626</v>
      </c>
      <c r="F1691" t="s">
        <v>627</v>
      </c>
      <c r="G1691">
        <v>1</v>
      </c>
      <c r="H1691">
        <v>1</v>
      </c>
      <c r="I1691">
        <v>1</v>
      </c>
      <c r="J1691">
        <v>1</v>
      </c>
      <c r="K1691">
        <v>1</v>
      </c>
      <c r="L1691">
        <v>1</v>
      </c>
      <c r="M1691">
        <v>1</v>
      </c>
      <c r="N1691">
        <v>1</v>
      </c>
      <c r="O1691">
        <v>1</v>
      </c>
      <c r="P1691">
        <v>1</v>
      </c>
      <c r="Q1691">
        <v>1</v>
      </c>
      <c r="R1691">
        <v>1</v>
      </c>
      <c r="S1691">
        <v>1</v>
      </c>
      <c r="T1691">
        <v>1</v>
      </c>
      <c r="U1691">
        <v>1</v>
      </c>
      <c r="V1691">
        <v>1</v>
      </c>
      <c r="W1691">
        <v>1</v>
      </c>
      <c r="X1691">
        <v>1</v>
      </c>
      <c r="Y1691">
        <v>1</v>
      </c>
      <c r="Z1691">
        <v>1</v>
      </c>
      <c r="AA1691">
        <v>1</v>
      </c>
      <c r="AB1691">
        <v>1</v>
      </c>
      <c r="AC1691">
        <v>1</v>
      </c>
      <c r="AD1691">
        <v>1</v>
      </c>
      <c r="AE1691">
        <v>1</v>
      </c>
      <c r="AF1691">
        <v>1</v>
      </c>
      <c r="AG1691">
        <v>1</v>
      </c>
      <c r="AH1691">
        <v>1</v>
      </c>
      <c r="AI1691">
        <v>1</v>
      </c>
      <c r="AJ1691">
        <v>1</v>
      </c>
      <c r="AK1691">
        <v>1</v>
      </c>
      <c r="AL1691">
        <v>0</v>
      </c>
      <c r="AM1691" s="49" t="s">
        <v>304</v>
      </c>
      <c r="AN1691" s="49" t="s">
        <v>14</v>
      </c>
      <c r="AO1691" s="49" t="s">
        <v>507</v>
      </c>
      <c r="AP1691" s="49" t="s">
        <v>501</v>
      </c>
      <c r="AQ1691" s="49" t="s">
        <v>10</v>
      </c>
      <c r="AR1691" s="49" t="s">
        <v>487</v>
      </c>
      <c r="AS1691" s="49" t="s">
        <v>488</v>
      </c>
      <c r="AT1691" s="49" t="s">
        <v>489</v>
      </c>
    </row>
    <row r="1692" spans="1:46" x14ac:dyDescent="0.25">
      <c r="A1692">
        <v>10</v>
      </c>
      <c r="B1692" t="s">
        <v>319</v>
      </c>
      <c r="C1692" t="s">
        <v>319</v>
      </c>
      <c r="D1692" t="s">
        <v>320</v>
      </c>
      <c r="E1692" t="s">
        <v>626</v>
      </c>
      <c r="F1692" t="s">
        <v>627</v>
      </c>
      <c r="G1692">
        <v>1</v>
      </c>
      <c r="H1692">
        <v>1</v>
      </c>
      <c r="I1692">
        <v>1</v>
      </c>
      <c r="J1692">
        <v>1</v>
      </c>
      <c r="K1692">
        <v>1</v>
      </c>
      <c r="L1692">
        <v>1</v>
      </c>
      <c r="M1692">
        <v>1</v>
      </c>
      <c r="N1692">
        <v>1</v>
      </c>
      <c r="O1692">
        <v>1</v>
      </c>
      <c r="P1692">
        <v>1</v>
      </c>
      <c r="Q1692">
        <v>1</v>
      </c>
      <c r="R1692">
        <v>1</v>
      </c>
      <c r="S1692">
        <v>1</v>
      </c>
      <c r="T1692">
        <v>1</v>
      </c>
      <c r="U1692">
        <v>1</v>
      </c>
      <c r="V1692">
        <v>1</v>
      </c>
      <c r="W1692">
        <v>1</v>
      </c>
      <c r="X1692">
        <v>1</v>
      </c>
      <c r="Y1692">
        <v>1</v>
      </c>
      <c r="Z1692">
        <v>1</v>
      </c>
      <c r="AA1692">
        <v>1</v>
      </c>
      <c r="AB1692">
        <v>1</v>
      </c>
      <c r="AC1692">
        <v>1</v>
      </c>
      <c r="AD1692">
        <v>1</v>
      </c>
      <c r="AE1692">
        <v>1</v>
      </c>
      <c r="AF1692">
        <v>1</v>
      </c>
      <c r="AG1692">
        <v>1</v>
      </c>
      <c r="AH1692">
        <v>1</v>
      </c>
      <c r="AI1692">
        <v>1</v>
      </c>
      <c r="AJ1692">
        <v>1</v>
      </c>
      <c r="AK1692">
        <v>1</v>
      </c>
      <c r="AL1692">
        <v>0</v>
      </c>
      <c r="AM1692" s="49" t="s">
        <v>320</v>
      </c>
      <c r="AN1692" s="49" t="s">
        <v>14</v>
      </c>
      <c r="AO1692" s="49" t="s">
        <v>506</v>
      </c>
      <c r="AP1692" s="49" t="s">
        <v>501</v>
      </c>
      <c r="AQ1692" s="49" t="s">
        <v>10</v>
      </c>
      <c r="AR1692" s="49" t="s">
        <v>487</v>
      </c>
      <c r="AS1692" s="49" t="s">
        <v>488</v>
      </c>
      <c r="AT1692" s="49" t="s">
        <v>489</v>
      </c>
    </row>
    <row r="1693" spans="1:46" x14ac:dyDescent="0.25">
      <c r="A1693">
        <v>10</v>
      </c>
      <c r="B1693" t="s">
        <v>115</v>
      </c>
      <c r="C1693" t="s">
        <v>115</v>
      </c>
      <c r="D1693" t="s">
        <v>600</v>
      </c>
      <c r="E1693" t="s">
        <v>626</v>
      </c>
      <c r="F1693" t="s">
        <v>627</v>
      </c>
      <c r="G1693">
        <v>1</v>
      </c>
      <c r="H1693">
        <v>1</v>
      </c>
      <c r="I1693">
        <v>1</v>
      </c>
      <c r="J1693">
        <v>1</v>
      </c>
      <c r="K1693">
        <v>1</v>
      </c>
      <c r="L1693">
        <v>1</v>
      </c>
      <c r="M1693">
        <v>1</v>
      </c>
      <c r="N1693">
        <v>1</v>
      </c>
      <c r="O1693">
        <v>1</v>
      </c>
      <c r="P1693">
        <v>1</v>
      </c>
      <c r="Q1693">
        <v>1</v>
      </c>
      <c r="R1693">
        <v>1</v>
      </c>
      <c r="S1693">
        <v>1</v>
      </c>
      <c r="T1693">
        <v>1</v>
      </c>
      <c r="U1693">
        <v>1</v>
      </c>
      <c r="V1693">
        <v>1</v>
      </c>
      <c r="W1693">
        <v>1</v>
      </c>
      <c r="X1693">
        <v>1</v>
      </c>
      <c r="Y1693">
        <v>1</v>
      </c>
      <c r="Z1693">
        <v>1</v>
      </c>
      <c r="AA1693">
        <v>1</v>
      </c>
      <c r="AB1693">
        <v>1</v>
      </c>
      <c r="AC1693">
        <v>1</v>
      </c>
      <c r="AD1693">
        <v>1</v>
      </c>
      <c r="AE1693">
        <v>1</v>
      </c>
      <c r="AF1693">
        <v>1</v>
      </c>
      <c r="AG1693">
        <v>1</v>
      </c>
      <c r="AH1693">
        <v>1</v>
      </c>
      <c r="AI1693">
        <v>1</v>
      </c>
      <c r="AJ1693">
        <v>1</v>
      </c>
      <c r="AK1693">
        <v>1</v>
      </c>
      <c r="AL1693">
        <v>0</v>
      </c>
      <c r="AM1693" s="49" t="s">
        <v>116</v>
      </c>
      <c r="AN1693" s="49" t="s">
        <v>14</v>
      </c>
      <c r="AO1693" s="49" t="s">
        <v>485</v>
      </c>
      <c r="AP1693" s="49" t="s">
        <v>501</v>
      </c>
      <c r="AQ1693" s="49" t="s">
        <v>11</v>
      </c>
      <c r="AR1693" s="49" t="s">
        <v>487</v>
      </c>
      <c r="AS1693" s="49" t="s">
        <v>488</v>
      </c>
      <c r="AT1693" s="49" t="s">
        <v>489</v>
      </c>
    </row>
    <row r="1694" spans="1:46" x14ac:dyDescent="0.25">
      <c r="A1694">
        <v>10</v>
      </c>
      <c r="B1694" t="s">
        <v>305</v>
      </c>
      <c r="C1694" t="s">
        <v>305</v>
      </c>
      <c r="D1694" t="s">
        <v>306</v>
      </c>
      <c r="E1694" t="s">
        <v>626</v>
      </c>
      <c r="F1694" t="s">
        <v>627</v>
      </c>
      <c r="G1694">
        <v>1</v>
      </c>
      <c r="H1694">
        <v>1</v>
      </c>
      <c r="I1694">
        <v>1</v>
      </c>
      <c r="J1694">
        <v>1</v>
      </c>
      <c r="K1694">
        <v>1</v>
      </c>
      <c r="L1694">
        <v>1</v>
      </c>
      <c r="M1694">
        <v>1</v>
      </c>
      <c r="N1694">
        <v>1</v>
      </c>
      <c r="O1694">
        <v>1</v>
      </c>
      <c r="P1694">
        <v>1</v>
      </c>
      <c r="Q1694">
        <v>1</v>
      </c>
      <c r="R1694">
        <v>1</v>
      </c>
      <c r="S1694">
        <v>1</v>
      </c>
      <c r="T1694">
        <v>1</v>
      </c>
      <c r="U1694">
        <v>1</v>
      </c>
      <c r="V1694">
        <v>1</v>
      </c>
      <c r="W1694">
        <v>1</v>
      </c>
      <c r="X1694">
        <v>1</v>
      </c>
      <c r="Y1694">
        <v>1</v>
      </c>
      <c r="Z1694">
        <v>1</v>
      </c>
      <c r="AA1694">
        <v>1</v>
      </c>
      <c r="AB1694">
        <v>1</v>
      </c>
      <c r="AC1694">
        <v>1</v>
      </c>
      <c r="AD1694">
        <v>1</v>
      </c>
      <c r="AE1694">
        <v>1</v>
      </c>
      <c r="AF1694">
        <v>1</v>
      </c>
      <c r="AG1694">
        <v>1</v>
      </c>
      <c r="AH1694">
        <v>1</v>
      </c>
      <c r="AI1694">
        <v>1</v>
      </c>
      <c r="AJ1694">
        <v>1</v>
      </c>
      <c r="AK1694">
        <v>1</v>
      </c>
      <c r="AL1694">
        <v>0</v>
      </c>
      <c r="AM1694" s="49" t="s">
        <v>306</v>
      </c>
      <c r="AN1694" s="49" t="s">
        <v>14</v>
      </c>
      <c r="AO1694" s="49" t="s">
        <v>506</v>
      </c>
      <c r="AP1694" s="49" t="s">
        <v>501</v>
      </c>
      <c r="AQ1694" s="49" t="s">
        <v>10</v>
      </c>
      <c r="AR1694" s="49" t="s">
        <v>487</v>
      </c>
      <c r="AS1694" s="49" t="s">
        <v>488</v>
      </c>
      <c r="AT1694" s="49" t="s">
        <v>489</v>
      </c>
    </row>
    <row r="1695" spans="1:46" x14ac:dyDescent="0.25">
      <c r="A1695">
        <v>10</v>
      </c>
      <c r="B1695" t="s">
        <v>307</v>
      </c>
      <c r="C1695" t="s">
        <v>307</v>
      </c>
      <c r="D1695" t="s">
        <v>308</v>
      </c>
      <c r="E1695" t="s">
        <v>626</v>
      </c>
      <c r="F1695" t="s">
        <v>627</v>
      </c>
      <c r="G1695">
        <v>1</v>
      </c>
      <c r="H1695">
        <v>1</v>
      </c>
      <c r="I1695">
        <v>1</v>
      </c>
      <c r="J1695">
        <v>1</v>
      </c>
      <c r="K1695">
        <v>1</v>
      </c>
      <c r="L1695">
        <v>1</v>
      </c>
      <c r="M1695">
        <v>1</v>
      </c>
      <c r="N1695">
        <v>1</v>
      </c>
      <c r="O1695">
        <v>1</v>
      </c>
      <c r="P1695">
        <v>1</v>
      </c>
      <c r="Q1695">
        <v>1</v>
      </c>
      <c r="R1695">
        <v>1</v>
      </c>
      <c r="S1695">
        <v>1</v>
      </c>
      <c r="T1695">
        <v>1</v>
      </c>
      <c r="U1695">
        <v>1</v>
      </c>
      <c r="V1695">
        <v>1</v>
      </c>
      <c r="W1695">
        <v>1</v>
      </c>
      <c r="X1695">
        <v>1</v>
      </c>
      <c r="Y1695">
        <v>1</v>
      </c>
      <c r="Z1695">
        <v>1</v>
      </c>
      <c r="AA1695">
        <v>1</v>
      </c>
      <c r="AB1695">
        <v>1</v>
      </c>
      <c r="AC1695">
        <v>1</v>
      </c>
      <c r="AD1695">
        <v>1</v>
      </c>
      <c r="AE1695">
        <v>1</v>
      </c>
      <c r="AF1695">
        <v>1</v>
      </c>
      <c r="AG1695">
        <v>1</v>
      </c>
      <c r="AH1695">
        <v>1</v>
      </c>
      <c r="AI1695">
        <v>1</v>
      </c>
      <c r="AJ1695">
        <v>1</v>
      </c>
      <c r="AK1695">
        <v>1</v>
      </c>
      <c r="AL1695">
        <v>0</v>
      </c>
      <c r="AM1695" s="49" t="s">
        <v>308</v>
      </c>
      <c r="AN1695" s="49" t="s">
        <v>14</v>
      </c>
      <c r="AO1695" s="49" t="s">
        <v>485</v>
      </c>
      <c r="AP1695" s="49" t="s">
        <v>494</v>
      </c>
      <c r="AQ1695" s="49" t="s">
        <v>11</v>
      </c>
      <c r="AR1695" s="49" t="s">
        <v>487</v>
      </c>
      <c r="AS1695" s="49" t="s">
        <v>488</v>
      </c>
      <c r="AT1695" s="49" t="s">
        <v>489</v>
      </c>
    </row>
    <row r="1696" spans="1:46" x14ac:dyDescent="0.25">
      <c r="A1696">
        <v>10</v>
      </c>
      <c r="B1696" t="s">
        <v>313</v>
      </c>
      <c r="C1696" t="s">
        <v>313</v>
      </c>
      <c r="D1696" t="s">
        <v>314</v>
      </c>
      <c r="E1696" t="s">
        <v>626</v>
      </c>
      <c r="F1696" t="s">
        <v>627</v>
      </c>
      <c r="G1696">
        <v>1</v>
      </c>
      <c r="H1696">
        <v>1</v>
      </c>
      <c r="I1696">
        <v>1</v>
      </c>
      <c r="J1696">
        <v>1</v>
      </c>
      <c r="K1696">
        <v>1</v>
      </c>
      <c r="L1696">
        <v>1</v>
      </c>
      <c r="M1696">
        <v>1</v>
      </c>
      <c r="N1696">
        <v>1</v>
      </c>
      <c r="O1696">
        <v>1</v>
      </c>
      <c r="P1696">
        <v>1</v>
      </c>
      <c r="Q1696">
        <v>1</v>
      </c>
      <c r="R1696">
        <v>1</v>
      </c>
      <c r="S1696">
        <v>1</v>
      </c>
      <c r="T1696">
        <v>1</v>
      </c>
      <c r="U1696">
        <v>1</v>
      </c>
      <c r="V1696">
        <v>1</v>
      </c>
      <c r="W1696">
        <v>1</v>
      </c>
      <c r="X1696">
        <v>1</v>
      </c>
      <c r="Y1696">
        <v>1</v>
      </c>
      <c r="Z1696">
        <v>1</v>
      </c>
      <c r="AA1696">
        <v>1</v>
      </c>
      <c r="AB1696">
        <v>1</v>
      </c>
      <c r="AC1696">
        <v>1</v>
      </c>
      <c r="AD1696">
        <v>1</v>
      </c>
      <c r="AE1696">
        <v>1</v>
      </c>
      <c r="AF1696">
        <v>1</v>
      </c>
      <c r="AG1696">
        <v>1</v>
      </c>
      <c r="AH1696">
        <v>1</v>
      </c>
      <c r="AI1696">
        <v>1</v>
      </c>
      <c r="AJ1696">
        <v>1</v>
      </c>
      <c r="AK1696">
        <v>1</v>
      </c>
      <c r="AL1696">
        <v>1</v>
      </c>
      <c r="AM1696" s="49" t="s">
        <v>314</v>
      </c>
      <c r="AN1696" s="49" t="s">
        <v>14</v>
      </c>
      <c r="AO1696" s="49" t="s">
        <v>500</v>
      </c>
      <c r="AP1696" s="49" t="s">
        <v>505</v>
      </c>
      <c r="AQ1696" s="49" t="s">
        <v>13</v>
      </c>
      <c r="AR1696" s="49" t="s">
        <v>487</v>
      </c>
      <c r="AS1696" s="49" t="s">
        <v>488</v>
      </c>
      <c r="AT1696" s="49" t="s">
        <v>489</v>
      </c>
    </row>
    <row r="1697" spans="1:46" x14ac:dyDescent="0.25">
      <c r="A1697">
        <v>10</v>
      </c>
      <c r="B1697" t="s">
        <v>317</v>
      </c>
      <c r="C1697" t="s">
        <v>317</v>
      </c>
      <c r="D1697" t="s">
        <v>318</v>
      </c>
      <c r="E1697" t="s">
        <v>626</v>
      </c>
      <c r="F1697" t="s">
        <v>627</v>
      </c>
      <c r="G1697">
        <v>1</v>
      </c>
      <c r="H1697">
        <v>1</v>
      </c>
      <c r="I1697">
        <v>1</v>
      </c>
      <c r="J1697">
        <v>1</v>
      </c>
      <c r="K1697">
        <v>1</v>
      </c>
      <c r="L1697">
        <v>1</v>
      </c>
      <c r="M1697">
        <v>1</v>
      </c>
      <c r="N1697">
        <v>1</v>
      </c>
      <c r="O1697">
        <v>1</v>
      </c>
      <c r="P1697">
        <v>1</v>
      </c>
      <c r="Q1697">
        <v>1</v>
      </c>
      <c r="R1697">
        <v>1</v>
      </c>
      <c r="S1697">
        <v>1</v>
      </c>
      <c r="T1697">
        <v>1</v>
      </c>
      <c r="U1697">
        <v>1</v>
      </c>
      <c r="V1697">
        <v>1</v>
      </c>
      <c r="W1697">
        <v>1</v>
      </c>
      <c r="X1697">
        <v>1</v>
      </c>
      <c r="Y1697">
        <v>1</v>
      </c>
      <c r="Z1697">
        <v>1</v>
      </c>
      <c r="AA1697">
        <v>1</v>
      </c>
      <c r="AB1697">
        <v>1</v>
      </c>
      <c r="AC1697">
        <v>1</v>
      </c>
      <c r="AD1697">
        <v>1</v>
      </c>
      <c r="AE1697">
        <v>1</v>
      </c>
      <c r="AF1697">
        <v>1</v>
      </c>
      <c r="AG1697">
        <v>1</v>
      </c>
      <c r="AH1697">
        <v>1</v>
      </c>
      <c r="AI1697">
        <v>1</v>
      </c>
      <c r="AJ1697">
        <v>1</v>
      </c>
      <c r="AK1697">
        <v>1</v>
      </c>
      <c r="AL1697">
        <v>1</v>
      </c>
      <c r="AM1697" s="49" t="s">
        <v>318</v>
      </c>
      <c r="AN1697" s="49" t="s">
        <v>14</v>
      </c>
      <c r="AO1697" s="49" t="s">
        <v>500</v>
      </c>
      <c r="AP1697" s="49" t="s">
        <v>505</v>
      </c>
      <c r="AQ1697" s="49" t="s">
        <v>13</v>
      </c>
      <c r="AR1697" s="49" t="s">
        <v>487</v>
      </c>
      <c r="AS1697" s="49" t="s">
        <v>488</v>
      </c>
      <c r="AT1697" s="49" t="s">
        <v>489</v>
      </c>
    </row>
    <row r="1698" spans="1:46" x14ac:dyDescent="0.25">
      <c r="A1698">
        <v>10</v>
      </c>
      <c r="B1698" t="s">
        <v>321</v>
      </c>
      <c r="C1698" t="s">
        <v>321</v>
      </c>
      <c r="D1698" t="s">
        <v>424</v>
      </c>
      <c r="E1698" t="s">
        <v>626</v>
      </c>
      <c r="F1698" t="s">
        <v>627</v>
      </c>
      <c r="G1698">
        <v>1</v>
      </c>
      <c r="H1698">
        <v>1</v>
      </c>
      <c r="I1698">
        <v>1</v>
      </c>
      <c r="J1698">
        <v>1</v>
      </c>
      <c r="K1698">
        <v>1</v>
      </c>
      <c r="L1698">
        <v>1</v>
      </c>
      <c r="M1698">
        <v>1</v>
      </c>
      <c r="N1698">
        <v>1</v>
      </c>
      <c r="O1698">
        <v>1</v>
      </c>
      <c r="P1698">
        <v>1</v>
      </c>
      <c r="Q1698">
        <v>1</v>
      </c>
      <c r="R1698">
        <v>1</v>
      </c>
      <c r="S1698">
        <v>1</v>
      </c>
      <c r="T1698">
        <v>1</v>
      </c>
      <c r="U1698">
        <v>1</v>
      </c>
      <c r="V1698">
        <v>1</v>
      </c>
      <c r="W1698">
        <v>1</v>
      </c>
      <c r="X1698">
        <v>1</v>
      </c>
      <c r="Y1698">
        <v>1</v>
      </c>
      <c r="Z1698">
        <v>1</v>
      </c>
      <c r="AA1698">
        <v>1</v>
      </c>
      <c r="AB1698">
        <v>1</v>
      </c>
      <c r="AC1698">
        <v>1</v>
      </c>
      <c r="AD1698">
        <v>1</v>
      </c>
      <c r="AE1698">
        <v>1</v>
      </c>
      <c r="AF1698">
        <v>1</v>
      </c>
      <c r="AG1698">
        <v>1</v>
      </c>
      <c r="AH1698">
        <v>1</v>
      </c>
      <c r="AI1698">
        <v>1</v>
      </c>
      <c r="AJ1698">
        <v>1</v>
      </c>
      <c r="AK1698">
        <v>1</v>
      </c>
      <c r="AL1698">
        <v>0</v>
      </c>
      <c r="AM1698" s="49" t="s">
        <v>424</v>
      </c>
      <c r="AN1698" s="49" t="s">
        <v>14</v>
      </c>
      <c r="AO1698" s="49" t="s">
        <v>485</v>
      </c>
      <c r="AP1698" s="49" t="s">
        <v>505</v>
      </c>
      <c r="AQ1698" s="49" t="s">
        <v>13</v>
      </c>
      <c r="AR1698" s="49" t="s">
        <v>495</v>
      </c>
      <c r="AS1698" s="49" t="s">
        <v>496</v>
      </c>
      <c r="AT1698" s="49" t="s">
        <v>497</v>
      </c>
    </row>
    <row r="1699" spans="1:46" x14ac:dyDescent="0.25">
      <c r="A1699">
        <v>10</v>
      </c>
      <c r="B1699" t="s">
        <v>253</v>
      </c>
      <c r="C1699" t="s">
        <v>253</v>
      </c>
      <c r="D1699" t="s">
        <v>601</v>
      </c>
      <c r="E1699" t="s">
        <v>626</v>
      </c>
      <c r="F1699" t="s">
        <v>627</v>
      </c>
      <c r="G1699">
        <v>1</v>
      </c>
      <c r="H1699">
        <v>1</v>
      </c>
      <c r="I1699">
        <v>1</v>
      </c>
      <c r="J1699">
        <v>1</v>
      </c>
      <c r="K1699">
        <v>1</v>
      </c>
      <c r="L1699">
        <v>1</v>
      </c>
      <c r="M1699">
        <v>1</v>
      </c>
      <c r="N1699">
        <v>1</v>
      </c>
      <c r="O1699">
        <v>1</v>
      </c>
      <c r="P1699">
        <v>1</v>
      </c>
      <c r="Q1699">
        <v>1</v>
      </c>
      <c r="R1699">
        <v>1</v>
      </c>
      <c r="S1699">
        <v>1</v>
      </c>
      <c r="T1699">
        <v>1</v>
      </c>
      <c r="U1699">
        <v>1</v>
      </c>
      <c r="V1699">
        <v>1</v>
      </c>
      <c r="W1699">
        <v>1</v>
      </c>
      <c r="X1699">
        <v>1</v>
      </c>
      <c r="Y1699">
        <v>1</v>
      </c>
      <c r="Z1699">
        <v>1</v>
      </c>
      <c r="AA1699">
        <v>1</v>
      </c>
      <c r="AB1699">
        <v>1</v>
      </c>
      <c r="AC1699">
        <v>1</v>
      </c>
      <c r="AD1699">
        <v>1</v>
      </c>
      <c r="AE1699">
        <v>1</v>
      </c>
      <c r="AF1699">
        <v>1</v>
      </c>
      <c r="AG1699">
        <v>1</v>
      </c>
      <c r="AH1699">
        <v>1</v>
      </c>
      <c r="AI1699">
        <v>1</v>
      </c>
      <c r="AJ1699">
        <v>1</v>
      </c>
      <c r="AK1699">
        <v>1</v>
      </c>
      <c r="AL1699">
        <v>1</v>
      </c>
      <c r="AM1699" s="49" t="s">
        <v>254</v>
      </c>
      <c r="AN1699" s="49" t="s">
        <v>14</v>
      </c>
      <c r="AO1699" s="49" t="s">
        <v>500</v>
      </c>
      <c r="AP1699" s="49" t="s">
        <v>501</v>
      </c>
      <c r="AQ1699" s="49" t="s">
        <v>502</v>
      </c>
      <c r="AR1699" s="49" t="s">
        <v>487</v>
      </c>
      <c r="AS1699" s="49" t="s">
        <v>488</v>
      </c>
      <c r="AT1699" s="49" t="s">
        <v>489</v>
      </c>
    </row>
    <row r="1700" spans="1:46" x14ac:dyDescent="0.25">
      <c r="A1700">
        <v>10</v>
      </c>
      <c r="B1700" t="s">
        <v>263</v>
      </c>
      <c r="C1700" t="s">
        <v>263</v>
      </c>
      <c r="D1700" t="s">
        <v>602</v>
      </c>
      <c r="E1700" t="s">
        <v>626</v>
      </c>
      <c r="F1700" t="s">
        <v>627</v>
      </c>
      <c r="G1700">
        <v>1</v>
      </c>
      <c r="H1700">
        <v>1</v>
      </c>
      <c r="I1700">
        <v>1</v>
      </c>
      <c r="J1700">
        <v>1</v>
      </c>
      <c r="K1700">
        <v>1</v>
      </c>
      <c r="L1700">
        <v>1</v>
      </c>
      <c r="M1700">
        <v>1</v>
      </c>
      <c r="N1700">
        <v>1</v>
      </c>
      <c r="O1700">
        <v>1</v>
      </c>
      <c r="P1700">
        <v>1</v>
      </c>
      <c r="Q1700">
        <v>1</v>
      </c>
      <c r="R1700">
        <v>1</v>
      </c>
      <c r="S1700">
        <v>1</v>
      </c>
      <c r="T1700">
        <v>1</v>
      </c>
      <c r="U1700">
        <v>1</v>
      </c>
      <c r="V1700">
        <v>1</v>
      </c>
      <c r="W1700">
        <v>1</v>
      </c>
      <c r="X1700">
        <v>1</v>
      </c>
      <c r="Y1700">
        <v>1</v>
      </c>
      <c r="Z1700">
        <v>1</v>
      </c>
      <c r="AA1700">
        <v>1</v>
      </c>
      <c r="AB1700">
        <v>1</v>
      </c>
      <c r="AC1700">
        <v>1</v>
      </c>
      <c r="AD1700">
        <v>1</v>
      </c>
      <c r="AE1700">
        <v>1</v>
      </c>
      <c r="AF1700">
        <v>1</v>
      </c>
      <c r="AG1700">
        <v>1</v>
      </c>
      <c r="AH1700">
        <v>1</v>
      </c>
      <c r="AI1700">
        <v>1</v>
      </c>
      <c r="AJ1700">
        <v>1</v>
      </c>
      <c r="AK1700">
        <v>1</v>
      </c>
      <c r="AL1700">
        <v>1</v>
      </c>
      <c r="AM1700" s="49" t="s">
        <v>264</v>
      </c>
      <c r="AN1700" s="49" t="s">
        <v>14</v>
      </c>
      <c r="AO1700" s="49" t="s">
        <v>500</v>
      </c>
      <c r="AP1700" s="49" t="s">
        <v>501</v>
      </c>
      <c r="AQ1700" s="49" t="s">
        <v>502</v>
      </c>
      <c r="AR1700" s="49" t="s">
        <v>487</v>
      </c>
      <c r="AS1700" s="49" t="s">
        <v>488</v>
      </c>
      <c r="AT1700" s="49" t="s">
        <v>489</v>
      </c>
    </row>
    <row r="1701" spans="1:46" x14ac:dyDescent="0.25">
      <c r="A1701">
        <v>10</v>
      </c>
      <c r="B1701" t="s">
        <v>123</v>
      </c>
      <c r="C1701" t="s">
        <v>123</v>
      </c>
      <c r="D1701" t="s">
        <v>603</v>
      </c>
      <c r="E1701" t="s">
        <v>626</v>
      </c>
      <c r="F1701" t="s">
        <v>627</v>
      </c>
      <c r="G1701">
        <v>1</v>
      </c>
      <c r="H1701">
        <v>1</v>
      </c>
      <c r="I1701">
        <v>1</v>
      </c>
      <c r="J1701">
        <v>1</v>
      </c>
      <c r="K1701">
        <v>1</v>
      </c>
      <c r="L1701">
        <v>1</v>
      </c>
      <c r="M1701">
        <v>1</v>
      </c>
      <c r="N1701">
        <v>1</v>
      </c>
      <c r="O1701">
        <v>1</v>
      </c>
      <c r="P1701">
        <v>1</v>
      </c>
      <c r="Q1701">
        <v>1</v>
      </c>
      <c r="R1701">
        <v>1</v>
      </c>
      <c r="S1701">
        <v>1</v>
      </c>
      <c r="T1701">
        <v>1</v>
      </c>
      <c r="U1701">
        <v>1</v>
      </c>
      <c r="V1701">
        <v>1</v>
      </c>
      <c r="W1701">
        <v>1</v>
      </c>
      <c r="X1701">
        <v>1</v>
      </c>
      <c r="Y1701">
        <v>1</v>
      </c>
      <c r="Z1701">
        <v>1</v>
      </c>
      <c r="AA1701">
        <v>1</v>
      </c>
      <c r="AB1701">
        <v>1</v>
      </c>
      <c r="AC1701">
        <v>1</v>
      </c>
      <c r="AD1701">
        <v>1</v>
      </c>
      <c r="AE1701">
        <v>1</v>
      </c>
      <c r="AF1701">
        <v>1</v>
      </c>
      <c r="AG1701">
        <v>1</v>
      </c>
      <c r="AH1701">
        <v>1</v>
      </c>
      <c r="AI1701">
        <v>1</v>
      </c>
      <c r="AJ1701">
        <v>1</v>
      </c>
      <c r="AK1701">
        <v>1</v>
      </c>
      <c r="AL1701">
        <v>0</v>
      </c>
      <c r="AM1701" s="49" t="s">
        <v>410</v>
      </c>
      <c r="AN1701" s="49" t="s">
        <v>5</v>
      </c>
      <c r="AO1701" s="49" t="s">
        <v>9</v>
      </c>
      <c r="AP1701" s="49" t="s">
        <v>494</v>
      </c>
      <c r="AQ1701" s="49" t="s">
        <v>9</v>
      </c>
      <c r="AR1701" s="49" t="s">
        <v>495</v>
      </c>
      <c r="AS1701" s="49" t="s">
        <v>496</v>
      </c>
      <c r="AT1701" s="49" t="s">
        <v>497</v>
      </c>
    </row>
    <row r="1702" spans="1:46" x14ac:dyDescent="0.25">
      <c r="A1702">
        <v>10</v>
      </c>
      <c r="B1702" t="s">
        <v>375</v>
      </c>
      <c r="C1702" t="s">
        <v>375</v>
      </c>
      <c r="D1702" t="s">
        <v>604</v>
      </c>
      <c r="E1702" t="s">
        <v>626</v>
      </c>
      <c r="F1702" t="s">
        <v>627</v>
      </c>
      <c r="G1702">
        <v>1</v>
      </c>
      <c r="H1702">
        <v>1</v>
      </c>
      <c r="I1702">
        <v>1</v>
      </c>
      <c r="J1702">
        <v>1</v>
      </c>
      <c r="K1702">
        <v>1</v>
      </c>
      <c r="L1702">
        <v>1</v>
      </c>
      <c r="M1702">
        <v>1</v>
      </c>
      <c r="N1702">
        <v>1</v>
      </c>
      <c r="O1702">
        <v>1</v>
      </c>
      <c r="P1702">
        <v>1</v>
      </c>
      <c r="Q1702">
        <v>1</v>
      </c>
      <c r="R1702">
        <v>1</v>
      </c>
      <c r="S1702">
        <v>1</v>
      </c>
      <c r="T1702">
        <v>1</v>
      </c>
      <c r="U1702">
        <v>1</v>
      </c>
      <c r="V1702">
        <v>1</v>
      </c>
      <c r="W1702">
        <v>1</v>
      </c>
      <c r="X1702">
        <v>1</v>
      </c>
      <c r="Y1702">
        <v>1</v>
      </c>
      <c r="Z1702">
        <v>1</v>
      </c>
      <c r="AA1702">
        <v>1</v>
      </c>
      <c r="AB1702">
        <v>1</v>
      </c>
      <c r="AC1702">
        <v>1</v>
      </c>
      <c r="AD1702">
        <v>1</v>
      </c>
      <c r="AE1702">
        <v>1</v>
      </c>
      <c r="AF1702">
        <v>1</v>
      </c>
      <c r="AG1702">
        <v>1</v>
      </c>
      <c r="AH1702">
        <v>1</v>
      </c>
      <c r="AI1702">
        <v>1</v>
      </c>
      <c r="AJ1702">
        <v>1</v>
      </c>
      <c r="AK1702">
        <v>1</v>
      </c>
      <c r="AL1702">
        <v>1</v>
      </c>
      <c r="AM1702" s="49" t="s">
        <v>376</v>
      </c>
      <c r="AN1702" s="49" t="s">
        <v>14</v>
      </c>
      <c r="AO1702" s="49" t="s">
        <v>500</v>
      </c>
      <c r="AP1702" s="49" t="s">
        <v>501</v>
      </c>
      <c r="AQ1702" s="49" t="s">
        <v>502</v>
      </c>
      <c r="AR1702" s="49" t="s">
        <v>487</v>
      </c>
      <c r="AS1702" s="49" t="s">
        <v>488</v>
      </c>
      <c r="AT1702" s="49" t="s">
        <v>489</v>
      </c>
    </row>
    <row r="1703" spans="1:46" x14ac:dyDescent="0.25">
      <c r="A1703">
        <v>10</v>
      </c>
      <c r="B1703" t="s">
        <v>322</v>
      </c>
      <c r="C1703" t="s">
        <v>322</v>
      </c>
      <c r="D1703" t="s">
        <v>323</v>
      </c>
      <c r="E1703" t="s">
        <v>626</v>
      </c>
      <c r="F1703" t="s">
        <v>627</v>
      </c>
      <c r="G1703">
        <v>1</v>
      </c>
      <c r="H1703">
        <v>1</v>
      </c>
      <c r="I1703">
        <v>1</v>
      </c>
      <c r="J1703">
        <v>1</v>
      </c>
      <c r="K1703">
        <v>1</v>
      </c>
      <c r="L1703">
        <v>1</v>
      </c>
      <c r="M1703">
        <v>1</v>
      </c>
      <c r="N1703">
        <v>1</v>
      </c>
      <c r="O1703">
        <v>1</v>
      </c>
      <c r="P1703">
        <v>1</v>
      </c>
      <c r="Q1703">
        <v>1</v>
      </c>
      <c r="R1703">
        <v>1</v>
      </c>
      <c r="S1703">
        <v>1</v>
      </c>
      <c r="T1703">
        <v>1</v>
      </c>
      <c r="U1703">
        <v>1</v>
      </c>
      <c r="V1703">
        <v>1</v>
      </c>
      <c r="W1703">
        <v>1</v>
      </c>
      <c r="X1703">
        <v>1</v>
      </c>
      <c r="Y1703">
        <v>1</v>
      </c>
      <c r="Z1703">
        <v>1</v>
      </c>
      <c r="AA1703">
        <v>1</v>
      </c>
      <c r="AB1703">
        <v>1</v>
      </c>
      <c r="AC1703">
        <v>1</v>
      </c>
      <c r="AD1703">
        <v>1</v>
      </c>
      <c r="AE1703">
        <v>1</v>
      </c>
      <c r="AF1703">
        <v>1</v>
      </c>
      <c r="AG1703">
        <v>1</v>
      </c>
      <c r="AH1703">
        <v>1</v>
      </c>
      <c r="AI1703">
        <v>1</v>
      </c>
      <c r="AJ1703">
        <v>1</v>
      </c>
      <c r="AK1703">
        <v>1</v>
      </c>
      <c r="AL1703">
        <v>1</v>
      </c>
      <c r="AM1703" s="49" t="s">
        <v>323</v>
      </c>
      <c r="AN1703" s="49" t="s">
        <v>14</v>
      </c>
      <c r="AO1703" s="49" t="s">
        <v>500</v>
      </c>
      <c r="AP1703" s="49" t="s">
        <v>501</v>
      </c>
      <c r="AQ1703" s="49" t="s">
        <v>502</v>
      </c>
      <c r="AR1703" s="49" t="s">
        <v>487</v>
      </c>
      <c r="AS1703" s="49" t="s">
        <v>488</v>
      </c>
      <c r="AT1703" s="49" t="s">
        <v>489</v>
      </c>
    </row>
    <row r="1704" spans="1:46" x14ac:dyDescent="0.25">
      <c r="A1704">
        <v>10</v>
      </c>
      <c r="B1704" t="s">
        <v>324</v>
      </c>
      <c r="C1704" t="s">
        <v>324</v>
      </c>
      <c r="D1704" t="s">
        <v>425</v>
      </c>
      <c r="E1704" t="s">
        <v>626</v>
      </c>
      <c r="F1704" t="s">
        <v>627</v>
      </c>
      <c r="G1704">
        <v>1</v>
      </c>
      <c r="H1704">
        <v>1</v>
      </c>
      <c r="I1704">
        <v>1</v>
      </c>
      <c r="J1704">
        <v>1</v>
      </c>
      <c r="K1704">
        <v>1</v>
      </c>
      <c r="L1704">
        <v>1</v>
      </c>
      <c r="M1704">
        <v>1</v>
      </c>
      <c r="N1704">
        <v>1</v>
      </c>
      <c r="O1704">
        <v>1</v>
      </c>
      <c r="P1704">
        <v>1</v>
      </c>
      <c r="Q1704">
        <v>1</v>
      </c>
      <c r="R1704">
        <v>1</v>
      </c>
      <c r="S1704">
        <v>1</v>
      </c>
      <c r="T1704">
        <v>1</v>
      </c>
      <c r="U1704">
        <v>1</v>
      </c>
      <c r="V1704">
        <v>1</v>
      </c>
      <c r="W1704">
        <v>1</v>
      </c>
      <c r="X1704">
        <v>1</v>
      </c>
      <c r="Y1704">
        <v>1</v>
      </c>
      <c r="Z1704">
        <v>1</v>
      </c>
      <c r="AA1704">
        <v>1</v>
      </c>
      <c r="AB1704">
        <v>1</v>
      </c>
      <c r="AC1704">
        <v>1</v>
      </c>
      <c r="AD1704">
        <v>1</v>
      </c>
      <c r="AE1704">
        <v>1</v>
      </c>
      <c r="AF1704">
        <v>1</v>
      </c>
      <c r="AG1704">
        <v>1</v>
      </c>
      <c r="AH1704">
        <v>1</v>
      </c>
      <c r="AI1704">
        <v>1</v>
      </c>
      <c r="AJ1704">
        <v>1</v>
      </c>
      <c r="AK1704">
        <v>1</v>
      </c>
      <c r="AL1704">
        <v>1</v>
      </c>
      <c r="AM1704" s="49" t="s">
        <v>425</v>
      </c>
      <c r="AN1704" s="49" t="s">
        <v>14</v>
      </c>
      <c r="AO1704" s="49" t="s">
        <v>500</v>
      </c>
      <c r="AP1704" s="49" t="s">
        <v>501</v>
      </c>
      <c r="AQ1704" s="49" t="s">
        <v>502</v>
      </c>
      <c r="AR1704" s="49" t="s">
        <v>495</v>
      </c>
      <c r="AS1704" s="49" t="s">
        <v>496</v>
      </c>
      <c r="AT1704" s="49" t="s">
        <v>497</v>
      </c>
    </row>
    <row r="1705" spans="1:46" x14ac:dyDescent="0.25">
      <c r="A1705">
        <v>10</v>
      </c>
      <c r="B1705" t="s">
        <v>325</v>
      </c>
      <c r="C1705" t="s">
        <v>325</v>
      </c>
      <c r="D1705" t="s">
        <v>326</v>
      </c>
      <c r="E1705" t="s">
        <v>626</v>
      </c>
      <c r="F1705" t="s">
        <v>627</v>
      </c>
      <c r="G1705">
        <v>1</v>
      </c>
      <c r="H1705">
        <v>1</v>
      </c>
      <c r="I1705">
        <v>1</v>
      </c>
      <c r="J1705">
        <v>1</v>
      </c>
      <c r="K1705">
        <v>1</v>
      </c>
      <c r="L1705">
        <v>1</v>
      </c>
      <c r="M1705">
        <v>1</v>
      </c>
      <c r="N1705">
        <v>1</v>
      </c>
      <c r="O1705">
        <v>1</v>
      </c>
      <c r="P1705">
        <v>1</v>
      </c>
      <c r="Q1705">
        <v>1</v>
      </c>
      <c r="R1705">
        <v>1</v>
      </c>
      <c r="S1705">
        <v>1</v>
      </c>
      <c r="T1705">
        <v>1</v>
      </c>
      <c r="U1705">
        <v>1</v>
      </c>
      <c r="V1705">
        <v>1</v>
      </c>
      <c r="W1705">
        <v>1</v>
      </c>
      <c r="X1705">
        <v>1</v>
      </c>
      <c r="Y1705">
        <v>1</v>
      </c>
      <c r="Z1705">
        <v>1</v>
      </c>
      <c r="AA1705">
        <v>1</v>
      </c>
      <c r="AB1705">
        <v>1</v>
      </c>
      <c r="AC1705">
        <v>1</v>
      </c>
      <c r="AD1705">
        <v>1</v>
      </c>
      <c r="AE1705">
        <v>1</v>
      </c>
      <c r="AF1705">
        <v>1</v>
      </c>
      <c r="AG1705">
        <v>1</v>
      </c>
      <c r="AH1705">
        <v>1</v>
      </c>
      <c r="AI1705">
        <v>1</v>
      </c>
      <c r="AJ1705">
        <v>1</v>
      </c>
      <c r="AK1705">
        <v>1</v>
      </c>
      <c r="AL1705">
        <v>0</v>
      </c>
      <c r="AM1705" s="49" t="s">
        <v>326</v>
      </c>
      <c r="AN1705" s="49" t="s">
        <v>6</v>
      </c>
      <c r="AO1705" s="49" t="s">
        <v>9</v>
      </c>
      <c r="AP1705" s="49" t="s">
        <v>486</v>
      </c>
      <c r="AQ1705" s="49" t="s">
        <v>9</v>
      </c>
      <c r="AR1705" s="49" t="s">
        <v>487</v>
      </c>
      <c r="AS1705" s="49" t="s">
        <v>488</v>
      </c>
      <c r="AT1705" s="49" t="s">
        <v>489</v>
      </c>
    </row>
    <row r="1706" spans="1:46" x14ac:dyDescent="0.25">
      <c r="A1706">
        <v>10</v>
      </c>
      <c r="B1706" t="s">
        <v>327</v>
      </c>
      <c r="C1706" t="s">
        <v>327</v>
      </c>
      <c r="D1706" t="s">
        <v>426</v>
      </c>
      <c r="E1706" t="s">
        <v>626</v>
      </c>
      <c r="F1706" t="s">
        <v>627</v>
      </c>
      <c r="G1706">
        <v>1</v>
      </c>
      <c r="H1706">
        <v>1</v>
      </c>
      <c r="I1706">
        <v>1</v>
      </c>
      <c r="J1706">
        <v>1</v>
      </c>
      <c r="K1706">
        <v>1</v>
      </c>
      <c r="L1706">
        <v>1</v>
      </c>
      <c r="M1706">
        <v>1</v>
      </c>
      <c r="N1706">
        <v>1</v>
      </c>
      <c r="O1706">
        <v>1</v>
      </c>
      <c r="P1706">
        <v>1</v>
      </c>
      <c r="Q1706">
        <v>1</v>
      </c>
      <c r="R1706">
        <v>1</v>
      </c>
      <c r="S1706">
        <v>1</v>
      </c>
      <c r="T1706">
        <v>1</v>
      </c>
      <c r="U1706">
        <v>1</v>
      </c>
      <c r="V1706">
        <v>1</v>
      </c>
      <c r="W1706">
        <v>1</v>
      </c>
      <c r="X1706">
        <v>1</v>
      </c>
      <c r="Y1706">
        <v>1</v>
      </c>
      <c r="Z1706">
        <v>1</v>
      </c>
      <c r="AA1706">
        <v>1</v>
      </c>
      <c r="AB1706">
        <v>1</v>
      </c>
      <c r="AC1706">
        <v>1</v>
      </c>
      <c r="AD1706">
        <v>1</v>
      </c>
      <c r="AE1706">
        <v>1</v>
      </c>
      <c r="AF1706">
        <v>1</v>
      </c>
      <c r="AG1706">
        <v>1</v>
      </c>
      <c r="AH1706">
        <v>1</v>
      </c>
      <c r="AI1706">
        <v>1</v>
      </c>
      <c r="AJ1706">
        <v>1</v>
      </c>
      <c r="AK1706">
        <v>1</v>
      </c>
      <c r="AL1706">
        <v>0</v>
      </c>
      <c r="AM1706" s="49" t="s">
        <v>426</v>
      </c>
      <c r="AN1706" s="49" t="s">
        <v>14</v>
      </c>
      <c r="AO1706" s="49" t="s">
        <v>485</v>
      </c>
      <c r="AP1706" s="49" t="s">
        <v>505</v>
      </c>
      <c r="AQ1706" s="49" t="s">
        <v>13</v>
      </c>
      <c r="AR1706" s="49" t="s">
        <v>495</v>
      </c>
      <c r="AS1706" s="49" t="s">
        <v>496</v>
      </c>
      <c r="AT1706" s="49" t="s">
        <v>497</v>
      </c>
    </row>
    <row r="1707" spans="1:46" x14ac:dyDescent="0.25">
      <c r="A1707">
        <v>10</v>
      </c>
      <c r="B1707" t="s">
        <v>330</v>
      </c>
      <c r="C1707" t="s">
        <v>330</v>
      </c>
      <c r="D1707" t="s">
        <v>331</v>
      </c>
      <c r="E1707" t="s">
        <v>626</v>
      </c>
      <c r="F1707" t="s">
        <v>627</v>
      </c>
      <c r="G1707">
        <v>1</v>
      </c>
      <c r="H1707">
        <v>1</v>
      </c>
      <c r="I1707">
        <v>1</v>
      </c>
      <c r="J1707">
        <v>1</v>
      </c>
      <c r="K1707">
        <v>1</v>
      </c>
      <c r="L1707">
        <v>1</v>
      </c>
      <c r="M1707">
        <v>1</v>
      </c>
      <c r="N1707">
        <v>1</v>
      </c>
      <c r="O1707">
        <v>1</v>
      </c>
      <c r="P1707">
        <v>1</v>
      </c>
      <c r="Q1707">
        <v>1</v>
      </c>
      <c r="R1707">
        <v>1</v>
      </c>
      <c r="S1707">
        <v>1</v>
      </c>
      <c r="T1707">
        <v>1</v>
      </c>
      <c r="U1707">
        <v>1</v>
      </c>
      <c r="V1707">
        <v>1</v>
      </c>
      <c r="W1707">
        <v>1</v>
      </c>
      <c r="X1707">
        <v>1</v>
      </c>
      <c r="Y1707">
        <v>1</v>
      </c>
      <c r="Z1707">
        <v>1</v>
      </c>
      <c r="AA1707">
        <v>1</v>
      </c>
      <c r="AB1707">
        <v>1</v>
      </c>
      <c r="AC1707">
        <v>1</v>
      </c>
      <c r="AD1707">
        <v>1</v>
      </c>
      <c r="AE1707">
        <v>1</v>
      </c>
      <c r="AF1707">
        <v>1</v>
      </c>
      <c r="AG1707">
        <v>1</v>
      </c>
      <c r="AH1707">
        <v>1</v>
      </c>
      <c r="AI1707">
        <v>1</v>
      </c>
      <c r="AJ1707">
        <v>1</v>
      </c>
      <c r="AK1707">
        <v>1</v>
      </c>
      <c r="AL1707">
        <v>0</v>
      </c>
      <c r="AM1707" s="49" t="s">
        <v>331</v>
      </c>
      <c r="AN1707" s="49" t="s">
        <v>8</v>
      </c>
      <c r="AO1707" s="49" t="s">
        <v>9</v>
      </c>
      <c r="AP1707" s="49" t="s">
        <v>494</v>
      </c>
      <c r="AQ1707" s="49" t="s">
        <v>9</v>
      </c>
      <c r="AR1707" s="49" t="s">
        <v>487</v>
      </c>
      <c r="AS1707" s="49" t="s">
        <v>488</v>
      </c>
      <c r="AT1707" s="49" t="s">
        <v>489</v>
      </c>
    </row>
    <row r="1708" spans="1:46" x14ac:dyDescent="0.25">
      <c r="A1708">
        <v>10</v>
      </c>
      <c r="B1708" t="s">
        <v>342</v>
      </c>
      <c r="C1708" t="s">
        <v>342</v>
      </c>
      <c r="D1708" t="s">
        <v>343</v>
      </c>
      <c r="E1708" t="s">
        <v>626</v>
      </c>
      <c r="F1708" t="s">
        <v>627</v>
      </c>
      <c r="G1708">
        <v>1</v>
      </c>
      <c r="H1708">
        <v>1</v>
      </c>
      <c r="I1708">
        <v>1</v>
      </c>
      <c r="J1708">
        <v>1</v>
      </c>
      <c r="K1708">
        <v>1</v>
      </c>
      <c r="L1708">
        <v>1</v>
      </c>
      <c r="M1708">
        <v>1</v>
      </c>
      <c r="N1708">
        <v>1</v>
      </c>
      <c r="O1708">
        <v>1</v>
      </c>
      <c r="P1708">
        <v>1</v>
      </c>
      <c r="Q1708">
        <v>1</v>
      </c>
      <c r="R1708">
        <v>1</v>
      </c>
      <c r="S1708">
        <v>1</v>
      </c>
      <c r="T1708">
        <v>1</v>
      </c>
      <c r="U1708">
        <v>1</v>
      </c>
      <c r="V1708">
        <v>1</v>
      </c>
      <c r="W1708">
        <v>1</v>
      </c>
      <c r="X1708">
        <v>1</v>
      </c>
      <c r="Y1708">
        <v>1</v>
      </c>
      <c r="Z1708">
        <v>1</v>
      </c>
      <c r="AA1708">
        <v>1</v>
      </c>
      <c r="AB1708">
        <v>1</v>
      </c>
      <c r="AC1708">
        <v>1</v>
      </c>
      <c r="AD1708">
        <v>1</v>
      </c>
      <c r="AE1708">
        <v>1</v>
      </c>
      <c r="AF1708">
        <v>1</v>
      </c>
      <c r="AG1708">
        <v>1</v>
      </c>
      <c r="AH1708">
        <v>1</v>
      </c>
      <c r="AI1708">
        <v>1</v>
      </c>
      <c r="AJ1708">
        <v>1</v>
      </c>
      <c r="AK1708">
        <v>1</v>
      </c>
      <c r="AL1708">
        <v>1</v>
      </c>
      <c r="AM1708" s="49" t="s">
        <v>343</v>
      </c>
      <c r="AN1708" s="49" t="s">
        <v>14</v>
      </c>
      <c r="AO1708" s="49" t="s">
        <v>500</v>
      </c>
      <c r="AP1708" s="49" t="s">
        <v>501</v>
      </c>
      <c r="AQ1708" s="49" t="s">
        <v>502</v>
      </c>
      <c r="AR1708" s="49" t="s">
        <v>487</v>
      </c>
      <c r="AS1708" s="49" t="s">
        <v>488</v>
      </c>
      <c r="AT1708" s="49" t="s">
        <v>489</v>
      </c>
    </row>
    <row r="1709" spans="1:46" x14ac:dyDescent="0.25">
      <c r="A1709">
        <v>10</v>
      </c>
      <c r="B1709" t="s">
        <v>332</v>
      </c>
      <c r="C1709" t="s">
        <v>332</v>
      </c>
      <c r="D1709" t="s">
        <v>333</v>
      </c>
      <c r="E1709" t="s">
        <v>626</v>
      </c>
      <c r="F1709" t="s">
        <v>627</v>
      </c>
      <c r="G1709">
        <v>1</v>
      </c>
      <c r="H1709">
        <v>1</v>
      </c>
      <c r="I1709">
        <v>1</v>
      </c>
      <c r="J1709">
        <v>1</v>
      </c>
      <c r="K1709">
        <v>1</v>
      </c>
      <c r="L1709">
        <v>1</v>
      </c>
      <c r="M1709">
        <v>1</v>
      </c>
      <c r="N1709">
        <v>1</v>
      </c>
      <c r="O1709">
        <v>1</v>
      </c>
      <c r="P1709">
        <v>1</v>
      </c>
      <c r="Q1709">
        <v>1</v>
      </c>
      <c r="R1709">
        <v>1</v>
      </c>
      <c r="S1709">
        <v>1</v>
      </c>
      <c r="T1709">
        <v>1</v>
      </c>
      <c r="U1709">
        <v>1</v>
      </c>
      <c r="V1709">
        <v>1</v>
      </c>
      <c r="W1709">
        <v>1</v>
      </c>
      <c r="X1709">
        <v>1</v>
      </c>
      <c r="Y1709">
        <v>1</v>
      </c>
      <c r="Z1709">
        <v>1</v>
      </c>
      <c r="AA1709">
        <v>1</v>
      </c>
      <c r="AB1709">
        <v>1</v>
      </c>
      <c r="AC1709">
        <v>1</v>
      </c>
      <c r="AD1709">
        <v>1</v>
      </c>
      <c r="AE1709">
        <v>1</v>
      </c>
      <c r="AF1709">
        <v>1</v>
      </c>
      <c r="AG1709">
        <v>1</v>
      </c>
      <c r="AH1709">
        <v>1</v>
      </c>
      <c r="AI1709">
        <v>1</v>
      </c>
      <c r="AJ1709">
        <v>1</v>
      </c>
      <c r="AK1709">
        <v>1</v>
      </c>
      <c r="AL1709">
        <v>0</v>
      </c>
      <c r="AM1709" s="49" t="s">
        <v>333</v>
      </c>
      <c r="AN1709" s="49" t="s">
        <v>14</v>
      </c>
      <c r="AO1709" s="49" t="s">
        <v>485</v>
      </c>
      <c r="AP1709" s="49" t="s">
        <v>505</v>
      </c>
      <c r="AQ1709" s="49" t="s">
        <v>13</v>
      </c>
      <c r="AR1709" s="49" t="s">
        <v>495</v>
      </c>
      <c r="AS1709" s="49" t="s">
        <v>488</v>
      </c>
      <c r="AT1709" s="49" t="s">
        <v>489</v>
      </c>
    </row>
    <row r="1710" spans="1:46" x14ac:dyDescent="0.25">
      <c r="A1710">
        <v>10</v>
      </c>
      <c r="B1710" t="s">
        <v>349</v>
      </c>
      <c r="C1710" t="s">
        <v>349</v>
      </c>
      <c r="D1710" t="s">
        <v>350</v>
      </c>
      <c r="E1710" t="s">
        <v>626</v>
      </c>
      <c r="F1710" t="s">
        <v>627</v>
      </c>
      <c r="G1710">
        <v>1</v>
      </c>
      <c r="H1710">
        <v>1</v>
      </c>
      <c r="I1710">
        <v>1</v>
      </c>
      <c r="J1710">
        <v>1</v>
      </c>
      <c r="K1710">
        <v>1</v>
      </c>
      <c r="L1710">
        <v>1</v>
      </c>
      <c r="M1710">
        <v>1</v>
      </c>
      <c r="N1710">
        <v>1</v>
      </c>
      <c r="O1710">
        <v>1</v>
      </c>
      <c r="P1710">
        <v>1</v>
      </c>
      <c r="Q1710">
        <v>1</v>
      </c>
      <c r="R1710">
        <v>1</v>
      </c>
      <c r="S1710">
        <v>1</v>
      </c>
      <c r="T1710">
        <v>1</v>
      </c>
      <c r="U1710">
        <v>1</v>
      </c>
      <c r="V1710">
        <v>1</v>
      </c>
      <c r="W1710">
        <v>1</v>
      </c>
      <c r="X1710">
        <v>1</v>
      </c>
      <c r="Y1710">
        <v>1</v>
      </c>
      <c r="Z1710">
        <v>1</v>
      </c>
      <c r="AA1710">
        <v>1</v>
      </c>
      <c r="AB1710">
        <v>1</v>
      </c>
      <c r="AC1710">
        <v>1</v>
      </c>
      <c r="AD1710">
        <v>1</v>
      </c>
      <c r="AE1710">
        <v>1</v>
      </c>
      <c r="AF1710">
        <v>1</v>
      </c>
      <c r="AG1710">
        <v>1</v>
      </c>
      <c r="AH1710">
        <v>1</v>
      </c>
      <c r="AI1710">
        <v>1</v>
      </c>
      <c r="AJ1710">
        <v>1</v>
      </c>
      <c r="AK1710">
        <v>1</v>
      </c>
      <c r="AL1710">
        <v>1</v>
      </c>
      <c r="AM1710" s="49" t="s">
        <v>350</v>
      </c>
      <c r="AN1710" s="49" t="s">
        <v>14</v>
      </c>
      <c r="AO1710" s="49" t="s">
        <v>500</v>
      </c>
      <c r="AP1710" s="49" t="s">
        <v>505</v>
      </c>
      <c r="AQ1710" s="49" t="s">
        <v>13</v>
      </c>
      <c r="AR1710" s="49" t="s">
        <v>487</v>
      </c>
      <c r="AS1710" s="49" t="s">
        <v>488</v>
      </c>
      <c r="AT1710" s="49" t="s">
        <v>489</v>
      </c>
    </row>
    <row r="1711" spans="1:46" x14ac:dyDescent="0.25">
      <c r="A1711">
        <v>10</v>
      </c>
      <c r="B1711" t="s">
        <v>351</v>
      </c>
      <c r="C1711" t="s">
        <v>351</v>
      </c>
      <c r="D1711" t="s">
        <v>352</v>
      </c>
      <c r="E1711" t="s">
        <v>626</v>
      </c>
      <c r="F1711" t="s">
        <v>627</v>
      </c>
      <c r="G1711">
        <v>1</v>
      </c>
      <c r="H1711">
        <v>1</v>
      </c>
      <c r="I1711">
        <v>1</v>
      </c>
      <c r="J1711">
        <v>1</v>
      </c>
      <c r="K1711">
        <v>1</v>
      </c>
      <c r="L1711">
        <v>1</v>
      </c>
      <c r="M1711">
        <v>1</v>
      </c>
      <c r="N1711">
        <v>1</v>
      </c>
      <c r="O1711">
        <v>1</v>
      </c>
      <c r="P1711">
        <v>1</v>
      </c>
      <c r="Q1711">
        <v>1</v>
      </c>
      <c r="R1711">
        <v>1</v>
      </c>
      <c r="S1711">
        <v>1</v>
      </c>
      <c r="T1711">
        <v>1</v>
      </c>
      <c r="U1711">
        <v>1</v>
      </c>
      <c r="V1711">
        <v>1</v>
      </c>
      <c r="W1711">
        <v>1</v>
      </c>
      <c r="X1711">
        <v>1</v>
      </c>
      <c r="Y1711">
        <v>1</v>
      </c>
      <c r="Z1711">
        <v>1</v>
      </c>
      <c r="AA1711">
        <v>1</v>
      </c>
      <c r="AB1711">
        <v>1</v>
      </c>
      <c r="AC1711">
        <v>1</v>
      </c>
      <c r="AD1711">
        <v>1</v>
      </c>
      <c r="AE1711">
        <v>1</v>
      </c>
      <c r="AF1711">
        <v>1</v>
      </c>
      <c r="AG1711">
        <v>1</v>
      </c>
      <c r="AH1711">
        <v>1</v>
      </c>
      <c r="AI1711">
        <v>1</v>
      </c>
      <c r="AJ1711">
        <v>1</v>
      </c>
      <c r="AK1711">
        <v>1</v>
      </c>
      <c r="AL1711">
        <v>1</v>
      </c>
      <c r="AM1711" s="49" t="s">
        <v>352</v>
      </c>
      <c r="AN1711" s="49" t="s">
        <v>14</v>
      </c>
      <c r="AO1711" s="49" t="s">
        <v>500</v>
      </c>
      <c r="AP1711" s="49" t="s">
        <v>505</v>
      </c>
      <c r="AQ1711" s="49" t="s">
        <v>13</v>
      </c>
      <c r="AR1711" s="49" t="s">
        <v>487</v>
      </c>
      <c r="AS1711" s="49" t="s">
        <v>488</v>
      </c>
      <c r="AT1711" s="49" t="s">
        <v>489</v>
      </c>
    </row>
    <row r="1712" spans="1:46" x14ac:dyDescent="0.25">
      <c r="A1712">
        <v>10</v>
      </c>
      <c r="B1712" t="s">
        <v>400</v>
      </c>
      <c r="C1712" t="s">
        <v>400</v>
      </c>
      <c r="D1712" t="s">
        <v>401</v>
      </c>
      <c r="E1712" t="s">
        <v>626</v>
      </c>
      <c r="F1712" t="s">
        <v>627</v>
      </c>
      <c r="G1712">
        <v>1</v>
      </c>
      <c r="H1712">
        <v>1</v>
      </c>
      <c r="I1712">
        <v>1</v>
      </c>
      <c r="J1712">
        <v>1</v>
      </c>
      <c r="K1712">
        <v>1</v>
      </c>
      <c r="L1712">
        <v>1</v>
      </c>
      <c r="M1712">
        <v>1</v>
      </c>
      <c r="N1712">
        <v>1</v>
      </c>
      <c r="O1712">
        <v>1</v>
      </c>
      <c r="P1712">
        <v>1</v>
      </c>
      <c r="Q1712">
        <v>1</v>
      </c>
      <c r="R1712">
        <v>1</v>
      </c>
      <c r="S1712">
        <v>1</v>
      </c>
      <c r="T1712">
        <v>1</v>
      </c>
      <c r="U1712">
        <v>1</v>
      </c>
      <c r="V1712">
        <v>1</v>
      </c>
      <c r="W1712">
        <v>1</v>
      </c>
      <c r="X1712">
        <v>1</v>
      </c>
      <c r="Y1712">
        <v>1</v>
      </c>
      <c r="Z1712">
        <v>1</v>
      </c>
      <c r="AA1712">
        <v>1</v>
      </c>
      <c r="AB1712">
        <v>1</v>
      </c>
      <c r="AC1712">
        <v>1</v>
      </c>
      <c r="AD1712">
        <v>1</v>
      </c>
      <c r="AE1712">
        <v>1</v>
      </c>
      <c r="AF1712">
        <v>1</v>
      </c>
      <c r="AG1712">
        <v>1</v>
      </c>
      <c r="AH1712">
        <v>1</v>
      </c>
      <c r="AI1712">
        <v>1</v>
      </c>
      <c r="AJ1712">
        <v>1</v>
      </c>
      <c r="AK1712">
        <v>1</v>
      </c>
      <c r="AL1712">
        <v>0</v>
      </c>
      <c r="AM1712" s="49" t="s">
        <v>401</v>
      </c>
      <c r="AN1712" s="49" t="s">
        <v>4</v>
      </c>
      <c r="AO1712" s="49" t="s">
        <v>9</v>
      </c>
      <c r="AP1712" s="49" t="s">
        <v>501</v>
      </c>
      <c r="AQ1712" s="49" t="s">
        <v>9</v>
      </c>
      <c r="AR1712" s="49" t="s">
        <v>487</v>
      </c>
      <c r="AS1712" s="49" t="s">
        <v>488</v>
      </c>
      <c r="AT1712" s="49" t="s">
        <v>489</v>
      </c>
    </row>
    <row r="1713" spans="1:46" x14ac:dyDescent="0.25">
      <c r="A1713">
        <v>10</v>
      </c>
      <c r="B1713" t="s">
        <v>344</v>
      </c>
      <c r="C1713" t="s">
        <v>344</v>
      </c>
      <c r="D1713" t="s">
        <v>345</v>
      </c>
      <c r="E1713" t="s">
        <v>626</v>
      </c>
      <c r="F1713" t="s">
        <v>627</v>
      </c>
      <c r="G1713">
        <v>0</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1</v>
      </c>
      <c r="AD1713">
        <v>1</v>
      </c>
      <c r="AE1713">
        <v>1</v>
      </c>
      <c r="AF1713">
        <v>1</v>
      </c>
      <c r="AG1713">
        <v>1</v>
      </c>
      <c r="AH1713">
        <v>1</v>
      </c>
      <c r="AI1713">
        <v>1</v>
      </c>
      <c r="AJ1713">
        <v>1</v>
      </c>
      <c r="AK1713">
        <v>1</v>
      </c>
      <c r="AL1713">
        <v>0</v>
      </c>
      <c r="AM1713" s="49" t="s">
        <v>345</v>
      </c>
      <c r="AN1713" s="49" t="s">
        <v>6</v>
      </c>
      <c r="AO1713" s="49" t="s">
        <v>9</v>
      </c>
      <c r="AP1713" s="49" t="s">
        <v>486</v>
      </c>
      <c r="AQ1713" s="49" t="s">
        <v>9</v>
      </c>
      <c r="AR1713" s="49" t="s">
        <v>495</v>
      </c>
      <c r="AS1713" s="49" t="s">
        <v>488</v>
      </c>
      <c r="AT1713" s="49" t="s">
        <v>489</v>
      </c>
    </row>
    <row r="1714" spans="1:46" x14ac:dyDescent="0.25">
      <c r="A1714">
        <v>10</v>
      </c>
      <c r="B1714" t="s">
        <v>154</v>
      </c>
      <c r="C1714" t="s">
        <v>154</v>
      </c>
      <c r="D1714" t="s">
        <v>155</v>
      </c>
      <c r="E1714" t="s">
        <v>626</v>
      </c>
      <c r="F1714" t="s">
        <v>627</v>
      </c>
      <c r="G1714">
        <v>1</v>
      </c>
      <c r="H1714">
        <v>1</v>
      </c>
      <c r="I1714">
        <v>1</v>
      </c>
      <c r="J1714">
        <v>1</v>
      </c>
      <c r="K1714">
        <v>1</v>
      </c>
      <c r="L1714">
        <v>1</v>
      </c>
      <c r="M1714">
        <v>1</v>
      </c>
      <c r="N1714">
        <v>1</v>
      </c>
      <c r="O1714">
        <v>1</v>
      </c>
      <c r="P1714">
        <v>1</v>
      </c>
      <c r="Q1714">
        <v>1</v>
      </c>
      <c r="R1714">
        <v>1</v>
      </c>
      <c r="S1714">
        <v>1</v>
      </c>
      <c r="T1714">
        <v>1</v>
      </c>
      <c r="U1714">
        <v>1</v>
      </c>
      <c r="V1714">
        <v>1</v>
      </c>
      <c r="W1714">
        <v>1</v>
      </c>
      <c r="X1714">
        <v>1</v>
      </c>
      <c r="Y1714">
        <v>1</v>
      </c>
      <c r="Z1714">
        <v>1</v>
      </c>
      <c r="AA1714">
        <v>1</v>
      </c>
      <c r="AB1714">
        <v>1</v>
      </c>
      <c r="AC1714">
        <v>1</v>
      </c>
      <c r="AD1714">
        <v>1</v>
      </c>
      <c r="AE1714">
        <v>1</v>
      </c>
      <c r="AF1714">
        <v>1</v>
      </c>
      <c r="AG1714">
        <v>1</v>
      </c>
      <c r="AH1714">
        <v>1</v>
      </c>
      <c r="AI1714">
        <v>1</v>
      </c>
      <c r="AJ1714">
        <v>1</v>
      </c>
      <c r="AK1714">
        <v>1</v>
      </c>
      <c r="AL1714">
        <v>1</v>
      </c>
      <c r="AM1714" s="49" t="s">
        <v>155</v>
      </c>
      <c r="AN1714" s="49" t="s">
        <v>14</v>
      </c>
      <c r="AO1714" s="49" t="s">
        <v>500</v>
      </c>
      <c r="AP1714" s="49" t="s">
        <v>505</v>
      </c>
      <c r="AQ1714" s="49" t="s">
        <v>13</v>
      </c>
      <c r="AR1714" s="49" t="s">
        <v>487</v>
      </c>
      <c r="AS1714" s="49" t="s">
        <v>488</v>
      </c>
      <c r="AT1714" s="49" t="s">
        <v>489</v>
      </c>
    </row>
    <row r="1715" spans="1:46" x14ac:dyDescent="0.25">
      <c r="A1715">
        <v>10</v>
      </c>
      <c r="B1715" t="s">
        <v>241</v>
      </c>
      <c r="C1715" t="s">
        <v>241</v>
      </c>
      <c r="D1715" t="s">
        <v>242</v>
      </c>
      <c r="E1715" t="s">
        <v>626</v>
      </c>
      <c r="F1715" t="s">
        <v>627</v>
      </c>
      <c r="G1715">
        <v>1</v>
      </c>
      <c r="H1715">
        <v>1</v>
      </c>
      <c r="I1715">
        <v>1</v>
      </c>
      <c r="J1715">
        <v>1</v>
      </c>
      <c r="K1715">
        <v>1</v>
      </c>
      <c r="L1715">
        <v>1</v>
      </c>
      <c r="M1715">
        <v>1</v>
      </c>
      <c r="N1715">
        <v>1</v>
      </c>
      <c r="O1715">
        <v>1</v>
      </c>
      <c r="P1715">
        <v>1</v>
      </c>
      <c r="Q1715">
        <v>1</v>
      </c>
      <c r="R1715">
        <v>1</v>
      </c>
      <c r="S1715">
        <v>1</v>
      </c>
      <c r="T1715">
        <v>1</v>
      </c>
      <c r="U1715">
        <v>1</v>
      </c>
      <c r="V1715">
        <v>1</v>
      </c>
      <c r="W1715">
        <v>1</v>
      </c>
      <c r="X1715">
        <v>1</v>
      </c>
      <c r="Y1715">
        <v>1</v>
      </c>
      <c r="Z1715">
        <v>1</v>
      </c>
      <c r="AA1715">
        <v>1</v>
      </c>
      <c r="AB1715">
        <v>1</v>
      </c>
      <c r="AC1715">
        <v>1</v>
      </c>
      <c r="AD1715">
        <v>1</v>
      </c>
      <c r="AE1715">
        <v>1</v>
      </c>
      <c r="AF1715">
        <v>1</v>
      </c>
      <c r="AG1715">
        <v>1</v>
      </c>
      <c r="AH1715">
        <v>1</v>
      </c>
      <c r="AI1715">
        <v>1</v>
      </c>
      <c r="AJ1715">
        <v>1</v>
      </c>
      <c r="AK1715">
        <v>1</v>
      </c>
      <c r="AL1715">
        <v>0</v>
      </c>
      <c r="AM1715" s="49" t="s">
        <v>242</v>
      </c>
      <c r="AN1715" s="49" t="s">
        <v>14</v>
      </c>
      <c r="AO1715" s="49" t="s">
        <v>485</v>
      </c>
      <c r="AP1715" s="49" t="s">
        <v>494</v>
      </c>
      <c r="AQ1715" s="49" t="s">
        <v>11</v>
      </c>
      <c r="AR1715" s="49" t="s">
        <v>487</v>
      </c>
      <c r="AS1715" s="49" t="s">
        <v>488</v>
      </c>
      <c r="AT1715" s="49" t="s">
        <v>489</v>
      </c>
    </row>
    <row r="1716" spans="1:46" x14ac:dyDescent="0.25">
      <c r="A1716">
        <v>10</v>
      </c>
      <c r="B1716" t="s">
        <v>328</v>
      </c>
      <c r="C1716" t="s">
        <v>328</v>
      </c>
      <c r="D1716" t="s">
        <v>329</v>
      </c>
      <c r="E1716" t="s">
        <v>626</v>
      </c>
      <c r="F1716" t="s">
        <v>627</v>
      </c>
      <c r="G1716">
        <v>1</v>
      </c>
      <c r="H1716">
        <v>1</v>
      </c>
      <c r="I1716">
        <v>1</v>
      </c>
      <c r="J1716">
        <v>1</v>
      </c>
      <c r="K1716">
        <v>1</v>
      </c>
      <c r="L1716">
        <v>1</v>
      </c>
      <c r="M1716">
        <v>1</v>
      </c>
      <c r="N1716">
        <v>1</v>
      </c>
      <c r="O1716">
        <v>1</v>
      </c>
      <c r="P1716">
        <v>1</v>
      </c>
      <c r="Q1716">
        <v>1</v>
      </c>
      <c r="R1716">
        <v>1</v>
      </c>
      <c r="S1716">
        <v>1</v>
      </c>
      <c r="T1716">
        <v>1</v>
      </c>
      <c r="U1716">
        <v>1</v>
      </c>
      <c r="V1716">
        <v>1</v>
      </c>
      <c r="W1716">
        <v>1</v>
      </c>
      <c r="X1716">
        <v>1</v>
      </c>
      <c r="Y1716">
        <v>1</v>
      </c>
      <c r="Z1716">
        <v>1</v>
      </c>
      <c r="AA1716">
        <v>1</v>
      </c>
      <c r="AB1716">
        <v>1</v>
      </c>
      <c r="AC1716">
        <v>1</v>
      </c>
      <c r="AD1716">
        <v>1</v>
      </c>
      <c r="AE1716">
        <v>1</v>
      </c>
      <c r="AF1716">
        <v>1</v>
      </c>
      <c r="AG1716">
        <v>1</v>
      </c>
      <c r="AH1716">
        <v>1</v>
      </c>
      <c r="AI1716">
        <v>1</v>
      </c>
      <c r="AJ1716">
        <v>1</v>
      </c>
      <c r="AK1716">
        <v>1</v>
      </c>
      <c r="AL1716">
        <v>0</v>
      </c>
      <c r="AM1716" s="49" t="s">
        <v>329</v>
      </c>
      <c r="AN1716" s="49" t="s">
        <v>6</v>
      </c>
      <c r="AO1716" s="49" t="s">
        <v>9</v>
      </c>
      <c r="AP1716" s="49" t="s">
        <v>486</v>
      </c>
      <c r="AQ1716" s="49" t="s">
        <v>9</v>
      </c>
      <c r="AR1716" s="49" t="s">
        <v>487</v>
      </c>
      <c r="AS1716" s="49" t="s">
        <v>488</v>
      </c>
      <c r="AT1716" s="49" t="s">
        <v>489</v>
      </c>
    </row>
    <row r="1717" spans="1:46" x14ac:dyDescent="0.25">
      <c r="A1717">
        <v>10</v>
      </c>
      <c r="B1717" t="s">
        <v>348</v>
      </c>
      <c r="C1717" t="s">
        <v>348</v>
      </c>
      <c r="D1717" t="s">
        <v>427</v>
      </c>
      <c r="E1717" t="s">
        <v>626</v>
      </c>
      <c r="F1717" t="s">
        <v>627</v>
      </c>
      <c r="G1717">
        <v>0</v>
      </c>
      <c r="H1717">
        <v>0</v>
      </c>
      <c r="I1717">
        <v>0</v>
      </c>
      <c r="J1717">
        <v>0</v>
      </c>
      <c r="K1717">
        <v>0</v>
      </c>
      <c r="L1717">
        <v>0</v>
      </c>
      <c r="M1717">
        <v>0</v>
      </c>
      <c r="N1717">
        <v>0</v>
      </c>
      <c r="O1717">
        <v>0</v>
      </c>
      <c r="P1717">
        <v>0</v>
      </c>
      <c r="Q1717">
        <v>1</v>
      </c>
      <c r="R1717">
        <v>1</v>
      </c>
      <c r="S1717">
        <v>1</v>
      </c>
      <c r="T1717">
        <v>1</v>
      </c>
      <c r="U1717">
        <v>1</v>
      </c>
      <c r="V1717">
        <v>1</v>
      </c>
      <c r="W1717">
        <v>1</v>
      </c>
      <c r="X1717">
        <v>1</v>
      </c>
      <c r="Y1717">
        <v>1</v>
      </c>
      <c r="Z1717">
        <v>1</v>
      </c>
      <c r="AA1717">
        <v>1</v>
      </c>
      <c r="AB1717">
        <v>1</v>
      </c>
      <c r="AC1717">
        <v>1</v>
      </c>
      <c r="AD1717">
        <v>1</v>
      </c>
      <c r="AE1717">
        <v>1</v>
      </c>
      <c r="AF1717">
        <v>1</v>
      </c>
      <c r="AG1717">
        <v>1</v>
      </c>
      <c r="AH1717">
        <v>1</v>
      </c>
      <c r="AI1717">
        <v>1</v>
      </c>
      <c r="AJ1717">
        <v>1</v>
      </c>
      <c r="AK1717">
        <v>1</v>
      </c>
      <c r="AL1717">
        <v>0</v>
      </c>
      <c r="AM1717" s="49" t="s">
        <v>427</v>
      </c>
      <c r="AN1717" s="49" t="s">
        <v>14</v>
      </c>
      <c r="AO1717" s="49" t="s">
        <v>506</v>
      </c>
      <c r="AP1717" s="49" t="s">
        <v>501</v>
      </c>
      <c r="AQ1717" s="49" t="s">
        <v>10</v>
      </c>
      <c r="AR1717" s="49" t="s">
        <v>495</v>
      </c>
      <c r="AS1717" s="49" t="s">
        <v>488</v>
      </c>
      <c r="AT1717" s="49" t="s">
        <v>497</v>
      </c>
    </row>
    <row r="1718" spans="1:46" x14ac:dyDescent="0.25">
      <c r="A1718">
        <v>10</v>
      </c>
      <c r="B1718" t="s">
        <v>353</v>
      </c>
      <c r="C1718" t="s">
        <v>353</v>
      </c>
      <c r="D1718" t="s">
        <v>354</v>
      </c>
      <c r="E1718" t="s">
        <v>626</v>
      </c>
      <c r="F1718" t="s">
        <v>627</v>
      </c>
      <c r="G1718">
        <v>1</v>
      </c>
      <c r="H1718">
        <v>1</v>
      </c>
      <c r="I1718">
        <v>1</v>
      </c>
      <c r="J1718">
        <v>1</v>
      </c>
      <c r="K1718">
        <v>1</v>
      </c>
      <c r="L1718">
        <v>1</v>
      </c>
      <c r="M1718">
        <v>1</v>
      </c>
      <c r="N1718">
        <v>1</v>
      </c>
      <c r="O1718">
        <v>1</v>
      </c>
      <c r="P1718">
        <v>1</v>
      </c>
      <c r="Q1718">
        <v>1</v>
      </c>
      <c r="R1718">
        <v>1</v>
      </c>
      <c r="S1718">
        <v>1</v>
      </c>
      <c r="T1718">
        <v>1</v>
      </c>
      <c r="U1718">
        <v>1</v>
      </c>
      <c r="V1718">
        <v>1</v>
      </c>
      <c r="W1718">
        <v>1</v>
      </c>
      <c r="X1718">
        <v>1</v>
      </c>
      <c r="Y1718">
        <v>1</v>
      </c>
      <c r="Z1718">
        <v>1</v>
      </c>
      <c r="AA1718">
        <v>1</v>
      </c>
      <c r="AB1718">
        <v>1</v>
      </c>
      <c r="AC1718">
        <v>1</v>
      </c>
      <c r="AD1718">
        <v>1</v>
      </c>
      <c r="AE1718">
        <v>1</v>
      </c>
      <c r="AF1718">
        <v>1</v>
      </c>
      <c r="AG1718">
        <v>1</v>
      </c>
      <c r="AH1718">
        <v>1</v>
      </c>
      <c r="AI1718">
        <v>1</v>
      </c>
      <c r="AJ1718">
        <v>1</v>
      </c>
      <c r="AK1718">
        <v>1</v>
      </c>
      <c r="AL1718">
        <v>1</v>
      </c>
      <c r="AM1718" s="49" t="s">
        <v>354</v>
      </c>
      <c r="AN1718" s="49" t="s">
        <v>14</v>
      </c>
      <c r="AO1718" s="49" t="s">
        <v>500</v>
      </c>
      <c r="AP1718" s="49" t="s">
        <v>505</v>
      </c>
      <c r="AQ1718" s="49" t="s">
        <v>13</v>
      </c>
      <c r="AR1718" s="49" t="s">
        <v>487</v>
      </c>
      <c r="AS1718" s="49" t="s">
        <v>488</v>
      </c>
      <c r="AT1718" s="49" t="s">
        <v>489</v>
      </c>
    </row>
    <row r="1719" spans="1:46" x14ac:dyDescent="0.25">
      <c r="A1719">
        <v>10</v>
      </c>
      <c r="B1719" t="s">
        <v>111</v>
      </c>
      <c r="C1719" t="s">
        <v>111</v>
      </c>
      <c r="D1719" t="s">
        <v>112</v>
      </c>
      <c r="E1719" t="s">
        <v>626</v>
      </c>
      <c r="F1719" t="s">
        <v>627</v>
      </c>
      <c r="G1719">
        <v>1</v>
      </c>
      <c r="H1719">
        <v>1</v>
      </c>
      <c r="I1719">
        <v>1</v>
      </c>
      <c r="J1719">
        <v>1</v>
      </c>
      <c r="K1719">
        <v>1</v>
      </c>
      <c r="L1719">
        <v>1</v>
      </c>
      <c r="M1719">
        <v>1</v>
      </c>
      <c r="N1719">
        <v>1</v>
      </c>
      <c r="O1719">
        <v>1</v>
      </c>
      <c r="P1719">
        <v>1</v>
      </c>
      <c r="Q1719">
        <v>1</v>
      </c>
      <c r="R1719">
        <v>1</v>
      </c>
      <c r="S1719">
        <v>1</v>
      </c>
      <c r="T1719">
        <v>1</v>
      </c>
      <c r="U1719">
        <v>1</v>
      </c>
      <c r="V1719">
        <v>1</v>
      </c>
      <c r="W1719">
        <v>1</v>
      </c>
      <c r="X1719">
        <v>1</v>
      </c>
      <c r="Y1719">
        <v>1</v>
      </c>
      <c r="Z1719">
        <v>1</v>
      </c>
      <c r="AA1719">
        <v>1</v>
      </c>
      <c r="AB1719">
        <v>1</v>
      </c>
      <c r="AC1719">
        <v>1</v>
      </c>
      <c r="AD1719">
        <v>1</v>
      </c>
      <c r="AE1719">
        <v>1</v>
      </c>
      <c r="AF1719">
        <v>1</v>
      </c>
      <c r="AG1719">
        <v>1</v>
      </c>
      <c r="AH1719">
        <v>1</v>
      </c>
      <c r="AI1719">
        <v>1</v>
      </c>
      <c r="AJ1719">
        <v>1</v>
      </c>
      <c r="AK1719">
        <v>1</v>
      </c>
      <c r="AL1719">
        <v>1</v>
      </c>
      <c r="AM1719" s="49" t="s">
        <v>112</v>
      </c>
      <c r="AN1719" s="49" t="s">
        <v>14</v>
      </c>
      <c r="AO1719" s="49" t="s">
        <v>500</v>
      </c>
      <c r="AP1719" s="49" t="s">
        <v>505</v>
      </c>
      <c r="AQ1719" s="49" t="s">
        <v>13</v>
      </c>
      <c r="AR1719" s="49" t="s">
        <v>487</v>
      </c>
      <c r="AS1719" s="49" t="s">
        <v>488</v>
      </c>
      <c r="AT1719" s="49" t="s">
        <v>489</v>
      </c>
    </row>
    <row r="1720" spans="1:46" x14ac:dyDescent="0.25">
      <c r="A1720">
        <v>10</v>
      </c>
      <c r="B1720" t="s">
        <v>359</v>
      </c>
      <c r="C1720" t="s">
        <v>359</v>
      </c>
      <c r="D1720" t="s">
        <v>605</v>
      </c>
      <c r="E1720" t="s">
        <v>626</v>
      </c>
      <c r="F1720" t="s">
        <v>627</v>
      </c>
      <c r="G1720">
        <v>1</v>
      </c>
      <c r="H1720">
        <v>1</v>
      </c>
      <c r="I1720">
        <v>1</v>
      </c>
      <c r="J1720">
        <v>1</v>
      </c>
      <c r="K1720">
        <v>1</v>
      </c>
      <c r="L1720">
        <v>1</v>
      </c>
      <c r="M1720">
        <v>1</v>
      </c>
      <c r="N1720">
        <v>1</v>
      </c>
      <c r="O1720">
        <v>1</v>
      </c>
      <c r="P1720">
        <v>1</v>
      </c>
      <c r="Q1720">
        <v>1</v>
      </c>
      <c r="R1720">
        <v>1</v>
      </c>
      <c r="S1720">
        <v>1</v>
      </c>
      <c r="T1720">
        <v>1</v>
      </c>
      <c r="U1720">
        <v>1</v>
      </c>
      <c r="V1720">
        <v>1</v>
      </c>
      <c r="W1720">
        <v>1</v>
      </c>
      <c r="X1720">
        <v>1</v>
      </c>
      <c r="Y1720">
        <v>1</v>
      </c>
      <c r="Z1720">
        <v>1</v>
      </c>
      <c r="AA1720">
        <v>1</v>
      </c>
      <c r="AB1720">
        <v>1</v>
      </c>
      <c r="AC1720">
        <v>1</v>
      </c>
      <c r="AD1720">
        <v>1</v>
      </c>
      <c r="AE1720">
        <v>1</v>
      </c>
      <c r="AF1720">
        <v>1</v>
      </c>
      <c r="AG1720">
        <v>1</v>
      </c>
      <c r="AH1720">
        <v>1</v>
      </c>
      <c r="AI1720">
        <v>1</v>
      </c>
      <c r="AJ1720">
        <v>1</v>
      </c>
      <c r="AK1720">
        <v>1</v>
      </c>
      <c r="AL1720">
        <v>0</v>
      </c>
      <c r="AM1720" s="49" t="s">
        <v>360</v>
      </c>
      <c r="AN1720" s="49" t="s">
        <v>14</v>
      </c>
      <c r="AO1720" s="49" t="s">
        <v>485</v>
      </c>
      <c r="AP1720" s="49" t="s">
        <v>486</v>
      </c>
      <c r="AQ1720" s="49" t="s">
        <v>11</v>
      </c>
      <c r="AR1720" s="49" t="s">
        <v>487</v>
      </c>
      <c r="AS1720" s="49" t="s">
        <v>488</v>
      </c>
      <c r="AT1720" s="49" t="s">
        <v>489</v>
      </c>
    </row>
    <row r="1721" spans="1:46" x14ac:dyDescent="0.25">
      <c r="A1721">
        <v>10</v>
      </c>
      <c r="B1721" t="s">
        <v>366</v>
      </c>
      <c r="C1721" t="s">
        <v>366</v>
      </c>
      <c r="D1721" t="s">
        <v>367</v>
      </c>
      <c r="E1721" t="s">
        <v>626</v>
      </c>
      <c r="F1721" t="s">
        <v>627</v>
      </c>
      <c r="G1721">
        <v>1</v>
      </c>
      <c r="H1721">
        <v>1</v>
      </c>
      <c r="I1721">
        <v>1</v>
      </c>
      <c r="J1721">
        <v>1</v>
      </c>
      <c r="K1721">
        <v>1</v>
      </c>
      <c r="L1721">
        <v>1</v>
      </c>
      <c r="M1721">
        <v>1</v>
      </c>
      <c r="N1721">
        <v>1</v>
      </c>
      <c r="O1721">
        <v>1</v>
      </c>
      <c r="P1721">
        <v>1</v>
      </c>
      <c r="Q1721">
        <v>1</v>
      </c>
      <c r="R1721">
        <v>1</v>
      </c>
      <c r="S1721">
        <v>1</v>
      </c>
      <c r="T1721">
        <v>1</v>
      </c>
      <c r="U1721">
        <v>1</v>
      </c>
      <c r="V1721">
        <v>1</v>
      </c>
      <c r="W1721">
        <v>1</v>
      </c>
      <c r="X1721">
        <v>1</v>
      </c>
      <c r="Y1721">
        <v>1</v>
      </c>
      <c r="Z1721">
        <v>1</v>
      </c>
      <c r="AA1721">
        <v>1</v>
      </c>
      <c r="AB1721">
        <v>1</v>
      </c>
      <c r="AC1721">
        <v>1</v>
      </c>
      <c r="AD1721">
        <v>1</v>
      </c>
      <c r="AE1721">
        <v>1</v>
      </c>
      <c r="AF1721">
        <v>1</v>
      </c>
      <c r="AG1721">
        <v>1</v>
      </c>
      <c r="AH1721">
        <v>1</v>
      </c>
      <c r="AI1721">
        <v>1</v>
      </c>
      <c r="AJ1721">
        <v>1</v>
      </c>
      <c r="AK1721">
        <v>1</v>
      </c>
      <c r="AL1721">
        <v>0</v>
      </c>
      <c r="AM1721" s="49" t="s">
        <v>367</v>
      </c>
      <c r="AN1721" s="49" t="s">
        <v>14</v>
      </c>
      <c r="AO1721" s="49" t="s">
        <v>485</v>
      </c>
      <c r="AP1721" s="49" t="s">
        <v>494</v>
      </c>
      <c r="AQ1721" s="49" t="s">
        <v>11</v>
      </c>
      <c r="AR1721" s="49" t="s">
        <v>487</v>
      </c>
      <c r="AS1721" s="49" t="s">
        <v>488</v>
      </c>
      <c r="AT1721" s="49" t="s">
        <v>489</v>
      </c>
    </row>
    <row r="1722" spans="1:46" x14ac:dyDescent="0.25">
      <c r="A1722">
        <v>10</v>
      </c>
      <c r="B1722" t="s">
        <v>364</v>
      </c>
      <c r="C1722" t="s">
        <v>364</v>
      </c>
      <c r="D1722" t="s">
        <v>365</v>
      </c>
      <c r="E1722" t="s">
        <v>626</v>
      </c>
      <c r="F1722" t="s">
        <v>627</v>
      </c>
      <c r="G1722">
        <v>1</v>
      </c>
      <c r="H1722">
        <v>1</v>
      </c>
      <c r="I1722">
        <v>1</v>
      </c>
      <c r="J1722">
        <v>1</v>
      </c>
      <c r="K1722">
        <v>1</v>
      </c>
      <c r="L1722">
        <v>1</v>
      </c>
      <c r="M1722">
        <v>1</v>
      </c>
      <c r="N1722">
        <v>1</v>
      </c>
      <c r="O1722">
        <v>1</v>
      </c>
      <c r="P1722">
        <v>1</v>
      </c>
      <c r="Q1722">
        <v>1</v>
      </c>
      <c r="R1722">
        <v>1</v>
      </c>
      <c r="S1722">
        <v>1</v>
      </c>
      <c r="T1722">
        <v>1</v>
      </c>
      <c r="U1722">
        <v>1</v>
      </c>
      <c r="V1722">
        <v>1</v>
      </c>
      <c r="W1722">
        <v>1</v>
      </c>
      <c r="X1722">
        <v>1</v>
      </c>
      <c r="Y1722">
        <v>1</v>
      </c>
      <c r="Z1722">
        <v>1</v>
      </c>
      <c r="AA1722">
        <v>1</v>
      </c>
      <c r="AB1722">
        <v>1</v>
      </c>
      <c r="AC1722">
        <v>1</v>
      </c>
      <c r="AD1722">
        <v>1</v>
      </c>
      <c r="AE1722">
        <v>1</v>
      </c>
      <c r="AF1722">
        <v>1</v>
      </c>
      <c r="AG1722">
        <v>1</v>
      </c>
      <c r="AH1722">
        <v>1</v>
      </c>
      <c r="AI1722">
        <v>1</v>
      </c>
      <c r="AJ1722">
        <v>1</v>
      </c>
      <c r="AK1722">
        <v>1</v>
      </c>
      <c r="AL1722">
        <v>0</v>
      </c>
      <c r="AM1722" s="49" t="s">
        <v>365</v>
      </c>
      <c r="AN1722" s="49" t="s">
        <v>14</v>
      </c>
      <c r="AO1722" s="49" t="s">
        <v>485</v>
      </c>
      <c r="AP1722" s="49" t="s">
        <v>501</v>
      </c>
      <c r="AQ1722" s="49" t="s">
        <v>11</v>
      </c>
      <c r="AR1722" s="49" t="s">
        <v>487</v>
      </c>
      <c r="AS1722" s="49" t="s">
        <v>488</v>
      </c>
      <c r="AT1722" s="49" t="s">
        <v>489</v>
      </c>
    </row>
    <row r="1723" spans="1:46" x14ac:dyDescent="0.25">
      <c r="A1723">
        <v>10</v>
      </c>
      <c r="B1723" t="s">
        <v>493</v>
      </c>
      <c r="C1723" t="s">
        <v>606</v>
      </c>
      <c r="D1723" t="s">
        <v>607</v>
      </c>
      <c r="E1723" t="s">
        <v>626</v>
      </c>
      <c r="F1723" t="s">
        <v>627</v>
      </c>
      <c r="G1723">
        <v>1</v>
      </c>
      <c r="H1723">
        <v>1</v>
      </c>
      <c r="I1723">
        <v>1</v>
      </c>
      <c r="J1723">
        <v>1</v>
      </c>
      <c r="K1723">
        <v>1</v>
      </c>
      <c r="L1723">
        <v>1</v>
      </c>
      <c r="M1723">
        <v>1</v>
      </c>
      <c r="N1723">
        <v>1</v>
      </c>
      <c r="O1723">
        <v>1</v>
      </c>
      <c r="P1723">
        <v>1</v>
      </c>
      <c r="Q1723">
        <v>1</v>
      </c>
      <c r="R1723">
        <v>1</v>
      </c>
      <c r="S1723">
        <v>1</v>
      </c>
      <c r="T1723">
        <v>1</v>
      </c>
      <c r="U1723">
        <v>1</v>
      </c>
      <c r="V1723">
        <v>1</v>
      </c>
      <c r="W1723">
        <v>1</v>
      </c>
      <c r="X1723">
        <v>1</v>
      </c>
      <c r="Y1723">
        <v>1</v>
      </c>
      <c r="Z1723">
        <v>1</v>
      </c>
      <c r="AA1723">
        <v>1</v>
      </c>
      <c r="AB1723">
        <v>1</v>
      </c>
      <c r="AC1723">
        <v>1</v>
      </c>
      <c r="AD1723">
        <v>1</v>
      </c>
      <c r="AE1723">
        <v>1</v>
      </c>
      <c r="AF1723">
        <v>1</v>
      </c>
      <c r="AG1723">
        <v>1</v>
      </c>
      <c r="AH1723">
        <v>1</v>
      </c>
      <c r="AI1723">
        <v>1</v>
      </c>
      <c r="AJ1723">
        <v>1</v>
      </c>
      <c r="AK1723">
        <v>1</v>
      </c>
      <c r="AL1723">
        <v>0</v>
      </c>
      <c r="AM1723" s="49" t="e">
        <v>#N/A</v>
      </c>
      <c r="AN1723" s="49" t="e">
        <v>#N/A</v>
      </c>
      <c r="AO1723" s="49" t="e">
        <v>#N/A</v>
      </c>
      <c r="AP1723" s="49" t="e">
        <v>#N/A</v>
      </c>
      <c r="AQ1723" s="49" t="e">
        <v>#N/A</v>
      </c>
      <c r="AR1723" s="49" t="e">
        <v>#N/A</v>
      </c>
      <c r="AS1723" s="49" t="e">
        <v>#N/A</v>
      </c>
      <c r="AT1723" s="49" t="e">
        <v>#N/A</v>
      </c>
    </row>
    <row r="1724" spans="1:46" x14ac:dyDescent="0.25">
      <c r="A1724">
        <v>10</v>
      </c>
      <c r="B1724" t="s">
        <v>362</v>
      </c>
      <c r="C1724" t="s">
        <v>362</v>
      </c>
      <c r="D1724" t="s">
        <v>363</v>
      </c>
      <c r="E1724" t="s">
        <v>626</v>
      </c>
      <c r="F1724" t="s">
        <v>627</v>
      </c>
      <c r="G1724">
        <v>1</v>
      </c>
      <c r="H1724">
        <v>1</v>
      </c>
      <c r="I1724">
        <v>1</v>
      </c>
      <c r="J1724">
        <v>1</v>
      </c>
      <c r="K1724">
        <v>1</v>
      </c>
      <c r="L1724">
        <v>1</v>
      </c>
      <c r="M1724">
        <v>1</v>
      </c>
      <c r="N1724">
        <v>1</v>
      </c>
      <c r="O1724">
        <v>1</v>
      </c>
      <c r="P1724">
        <v>1</v>
      </c>
      <c r="Q1724">
        <v>1</v>
      </c>
      <c r="R1724">
        <v>1</v>
      </c>
      <c r="S1724">
        <v>1</v>
      </c>
      <c r="T1724">
        <v>1</v>
      </c>
      <c r="U1724">
        <v>1</v>
      </c>
      <c r="V1724">
        <v>1</v>
      </c>
      <c r="W1724">
        <v>1</v>
      </c>
      <c r="X1724">
        <v>1</v>
      </c>
      <c r="Y1724">
        <v>1</v>
      </c>
      <c r="Z1724">
        <v>1</v>
      </c>
      <c r="AA1724">
        <v>1</v>
      </c>
      <c r="AB1724">
        <v>1</v>
      </c>
      <c r="AC1724">
        <v>1</v>
      </c>
      <c r="AD1724">
        <v>1</v>
      </c>
      <c r="AE1724">
        <v>1</v>
      </c>
      <c r="AF1724">
        <v>1</v>
      </c>
      <c r="AG1724">
        <v>1</v>
      </c>
      <c r="AH1724">
        <v>1</v>
      </c>
      <c r="AI1724">
        <v>1</v>
      </c>
      <c r="AJ1724">
        <v>1</v>
      </c>
      <c r="AK1724">
        <v>1</v>
      </c>
      <c r="AL1724">
        <v>0</v>
      </c>
      <c r="AM1724" s="49" t="s">
        <v>363</v>
      </c>
      <c r="AN1724" s="49" t="s">
        <v>8</v>
      </c>
      <c r="AO1724" s="49" t="s">
        <v>9</v>
      </c>
      <c r="AP1724" s="49" t="s">
        <v>486</v>
      </c>
      <c r="AQ1724" s="49" t="s">
        <v>9</v>
      </c>
      <c r="AR1724" s="49" t="s">
        <v>495</v>
      </c>
      <c r="AS1724" s="49" t="s">
        <v>488</v>
      </c>
      <c r="AT1724" s="49" t="s">
        <v>489</v>
      </c>
    </row>
    <row r="1725" spans="1:46" x14ac:dyDescent="0.25">
      <c r="A1725">
        <v>10</v>
      </c>
      <c r="B1725" t="s">
        <v>372</v>
      </c>
      <c r="C1725" t="s">
        <v>372</v>
      </c>
      <c r="D1725" t="s">
        <v>431</v>
      </c>
      <c r="E1725" t="s">
        <v>626</v>
      </c>
      <c r="F1725" t="s">
        <v>627</v>
      </c>
      <c r="G1725">
        <v>1</v>
      </c>
      <c r="H1725">
        <v>1</v>
      </c>
      <c r="I1725">
        <v>1</v>
      </c>
      <c r="J1725">
        <v>1</v>
      </c>
      <c r="K1725">
        <v>1</v>
      </c>
      <c r="L1725">
        <v>1</v>
      </c>
      <c r="M1725">
        <v>1</v>
      </c>
      <c r="N1725">
        <v>1</v>
      </c>
      <c r="O1725">
        <v>1</v>
      </c>
      <c r="P1725">
        <v>1</v>
      </c>
      <c r="Q1725">
        <v>1</v>
      </c>
      <c r="R1725">
        <v>1</v>
      </c>
      <c r="S1725">
        <v>1</v>
      </c>
      <c r="T1725">
        <v>1</v>
      </c>
      <c r="U1725">
        <v>1</v>
      </c>
      <c r="V1725">
        <v>1</v>
      </c>
      <c r="W1725">
        <v>1</v>
      </c>
      <c r="X1725">
        <v>1</v>
      </c>
      <c r="Y1725">
        <v>1</v>
      </c>
      <c r="Z1725">
        <v>1</v>
      </c>
      <c r="AA1725">
        <v>1</v>
      </c>
      <c r="AB1725">
        <v>1</v>
      </c>
      <c r="AC1725">
        <v>1</v>
      </c>
      <c r="AD1725">
        <v>1</v>
      </c>
      <c r="AE1725">
        <v>1</v>
      </c>
      <c r="AF1725">
        <v>1</v>
      </c>
      <c r="AG1725">
        <v>1</v>
      </c>
      <c r="AH1725">
        <v>1</v>
      </c>
      <c r="AI1725">
        <v>1</v>
      </c>
      <c r="AJ1725">
        <v>1</v>
      </c>
      <c r="AK1725">
        <v>1</v>
      </c>
      <c r="AL1725">
        <v>0</v>
      </c>
      <c r="AM1725" s="49" t="s">
        <v>431</v>
      </c>
      <c r="AN1725" s="49" t="s">
        <v>14</v>
      </c>
      <c r="AO1725" s="49" t="s">
        <v>507</v>
      </c>
      <c r="AP1725" s="49" t="s">
        <v>505</v>
      </c>
      <c r="AQ1725" s="49" t="s">
        <v>10</v>
      </c>
      <c r="AR1725" s="49" t="s">
        <v>495</v>
      </c>
      <c r="AS1725" s="49" t="s">
        <v>496</v>
      </c>
      <c r="AT1725" s="49" t="s">
        <v>497</v>
      </c>
    </row>
    <row r="1726" spans="1:46" x14ac:dyDescent="0.25">
      <c r="A1726">
        <v>10</v>
      </c>
      <c r="B1726" t="s">
        <v>373</v>
      </c>
      <c r="C1726" t="s">
        <v>373</v>
      </c>
      <c r="D1726" t="s">
        <v>374</v>
      </c>
      <c r="E1726" t="s">
        <v>626</v>
      </c>
      <c r="F1726" t="s">
        <v>627</v>
      </c>
      <c r="G1726">
        <v>1</v>
      </c>
      <c r="H1726">
        <v>1</v>
      </c>
      <c r="I1726">
        <v>1</v>
      </c>
      <c r="J1726">
        <v>1</v>
      </c>
      <c r="K1726">
        <v>1</v>
      </c>
      <c r="L1726">
        <v>1</v>
      </c>
      <c r="M1726">
        <v>1</v>
      </c>
      <c r="N1726">
        <v>1</v>
      </c>
      <c r="O1726">
        <v>1</v>
      </c>
      <c r="P1726">
        <v>1</v>
      </c>
      <c r="Q1726">
        <v>1</v>
      </c>
      <c r="R1726">
        <v>1</v>
      </c>
      <c r="S1726">
        <v>1</v>
      </c>
      <c r="T1726">
        <v>1</v>
      </c>
      <c r="U1726">
        <v>1</v>
      </c>
      <c r="V1726">
        <v>1</v>
      </c>
      <c r="W1726">
        <v>1</v>
      </c>
      <c r="X1726">
        <v>1</v>
      </c>
      <c r="Y1726">
        <v>1</v>
      </c>
      <c r="Z1726">
        <v>1</v>
      </c>
      <c r="AA1726">
        <v>1</v>
      </c>
      <c r="AB1726">
        <v>1</v>
      </c>
      <c r="AC1726">
        <v>1</v>
      </c>
      <c r="AD1726">
        <v>1</v>
      </c>
      <c r="AE1726">
        <v>1</v>
      </c>
      <c r="AF1726">
        <v>1</v>
      </c>
      <c r="AG1726">
        <v>1</v>
      </c>
      <c r="AH1726">
        <v>1</v>
      </c>
      <c r="AI1726">
        <v>1</v>
      </c>
      <c r="AJ1726">
        <v>1</v>
      </c>
      <c r="AK1726">
        <v>1</v>
      </c>
      <c r="AL1726">
        <v>0</v>
      </c>
      <c r="AM1726" s="49" t="s">
        <v>374</v>
      </c>
      <c r="AN1726" s="49" t="s">
        <v>7</v>
      </c>
      <c r="AO1726" s="49" t="s">
        <v>9</v>
      </c>
      <c r="AP1726" s="49" t="s">
        <v>494</v>
      </c>
      <c r="AQ1726" s="49" t="s">
        <v>9</v>
      </c>
      <c r="AR1726" s="49" t="s">
        <v>487</v>
      </c>
      <c r="AS1726" s="49" t="s">
        <v>488</v>
      </c>
      <c r="AT1726" s="49" t="s">
        <v>489</v>
      </c>
    </row>
    <row r="1727" spans="1:46" x14ac:dyDescent="0.25">
      <c r="A1727">
        <v>10</v>
      </c>
      <c r="B1727" t="s">
        <v>368</v>
      </c>
      <c r="C1727" t="s">
        <v>368</v>
      </c>
      <c r="D1727" t="s">
        <v>429</v>
      </c>
      <c r="E1727" t="s">
        <v>626</v>
      </c>
      <c r="F1727" t="s">
        <v>627</v>
      </c>
      <c r="G1727">
        <v>1</v>
      </c>
      <c r="H1727">
        <v>1</v>
      </c>
      <c r="I1727">
        <v>1</v>
      </c>
      <c r="J1727">
        <v>1</v>
      </c>
      <c r="K1727">
        <v>1</v>
      </c>
      <c r="L1727">
        <v>1</v>
      </c>
      <c r="M1727">
        <v>1</v>
      </c>
      <c r="N1727">
        <v>1</v>
      </c>
      <c r="O1727">
        <v>1</v>
      </c>
      <c r="P1727">
        <v>1</v>
      </c>
      <c r="Q1727">
        <v>1</v>
      </c>
      <c r="R1727">
        <v>1</v>
      </c>
      <c r="S1727">
        <v>1</v>
      </c>
      <c r="T1727">
        <v>1</v>
      </c>
      <c r="U1727">
        <v>1</v>
      </c>
      <c r="V1727">
        <v>1</v>
      </c>
      <c r="W1727">
        <v>1</v>
      </c>
      <c r="X1727">
        <v>1</v>
      </c>
      <c r="Y1727">
        <v>1</v>
      </c>
      <c r="Z1727">
        <v>1</v>
      </c>
      <c r="AA1727">
        <v>1</v>
      </c>
      <c r="AB1727">
        <v>1</v>
      </c>
      <c r="AC1727">
        <v>1</v>
      </c>
      <c r="AD1727">
        <v>1</v>
      </c>
      <c r="AE1727">
        <v>1</v>
      </c>
      <c r="AF1727">
        <v>1</v>
      </c>
      <c r="AG1727">
        <v>1</v>
      </c>
      <c r="AH1727">
        <v>1</v>
      </c>
      <c r="AI1727">
        <v>1</v>
      </c>
      <c r="AJ1727">
        <v>1</v>
      </c>
      <c r="AK1727">
        <v>1</v>
      </c>
      <c r="AL1727">
        <v>0</v>
      </c>
      <c r="AM1727" s="49" t="s">
        <v>429</v>
      </c>
      <c r="AN1727" s="49" t="s">
        <v>14</v>
      </c>
      <c r="AO1727" s="49" t="s">
        <v>485</v>
      </c>
      <c r="AP1727" s="49" t="s">
        <v>501</v>
      </c>
      <c r="AQ1727" s="49" t="s">
        <v>11</v>
      </c>
      <c r="AR1727" s="49" t="s">
        <v>495</v>
      </c>
      <c r="AS1727" s="49" t="s">
        <v>496</v>
      </c>
      <c r="AT1727" s="49" t="s">
        <v>497</v>
      </c>
    </row>
    <row r="1728" spans="1:46" x14ac:dyDescent="0.25">
      <c r="A1728">
        <v>10</v>
      </c>
      <c r="B1728" t="s">
        <v>381</v>
      </c>
      <c r="C1728" t="s">
        <v>381</v>
      </c>
      <c r="D1728" t="s">
        <v>382</v>
      </c>
      <c r="E1728" t="s">
        <v>626</v>
      </c>
      <c r="F1728" t="s">
        <v>627</v>
      </c>
      <c r="G1728">
        <v>1</v>
      </c>
      <c r="H1728">
        <v>1</v>
      </c>
      <c r="I1728">
        <v>1</v>
      </c>
      <c r="J1728">
        <v>1</v>
      </c>
      <c r="K1728">
        <v>1</v>
      </c>
      <c r="L1728">
        <v>1</v>
      </c>
      <c r="M1728">
        <v>1</v>
      </c>
      <c r="N1728">
        <v>1</v>
      </c>
      <c r="O1728">
        <v>1</v>
      </c>
      <c r="P1728">
        <v>1</v>
      </c>
      <c r="Q1728">
        <v>1</v>
      </c>
      <c r="R1728">
        <v>1</v>
      </c>
      <c r="S1728">
        <v>1</v>
      </c>
      <c r="T1728">
        <v>1</v>
      </c>
      <c r="U1728">
        <v>1</v>
      </c>
      <c r="V1728">
        <v>1</v>
      </c>
      <c r="W1728">
        <v>1</v>
      </c>
      <c r="X1728">
        <v>1</v>
      </c>
      <c r="Y1728">
        <v>1</v>
      </c>
      <c r="Z1728">
        <v>1</v>
      </c>
      <c r="AA1728">
        <v>1</v>
      </c>
      <c r="AB1728">
        <v>1</v>
      </c>
      <c r="AC1728">
        <v>1</v>
      </c>
      <c r="AD1728">
        <v>1</v>
      </c>
      <c r="AE1728">
        <v>1</v>
      </c>
      <c r="AF1728">
        <v>1</v>
      </c>
      <c r="AG1728">
        <v>1</v>
      </c>
      <c r="AH1728">
        <v>1</v>
      </c>
      <c r="AI1728">
        <v>1</v>
      </c>
      <c r="AJ1728">
        <v>1</v>
      </c>
      <c r="AK1728">
        <v>1</v>
      </c>
      <c r="AL1728">
        <v>0</v>
      </c>
      <c r="AM1728" s="49" t="s">
        <v>382</v>
      </c>
      <c r="AN1728" s="49" t="s">
        <v>6</v>
      </c>
      <c r="AO1728" s="49" t="s">
        <v>9</v>
      </c>
      <c r="AP1728" s="49" t="s">
        <v>486</v>
      </c>
      <c r="AQ1728" s="49" t="s">
        <v>9</v>
      </c>
      <c r="AR1728" s="49" t="s">
        <v>487</v>
      </c>
      <c r="AS1728" s="49" t="s">
        <v>488</v>
      </c>
      <c r="AT1728" s="49" t="s">
        <v>489</v>
      </c>
    </row>
    <row r="1729" spans="1:46" x14ac:dyDescent="0.25">
      <c r="A1729">
        <v>10</v>
      </c>
      <c r="B1729" t="s">
        <v>383</v>
      </c>
      <c r="C1729" t="s">
        <v>383</v>
      </c>
      <c r="D1729" t="s">
        <v>384</v>
      </c>
      <c r="E1729" t="s">
        <v>626</v>
      </c>
      <c r="F1729" t="s">
        <v>627</v>
      </c>
      <c r="G1729">
        <v>1</v>
      </c>
      <c r="H1729">
        <v>1</v>
      </c>
      <c r="I1729">
        <v>1</v>
      </c>
      <c r="J1729">
        <v>1</v>
      </c>
      <c r="K1729">
        <v>1</v>
      </c>
      <c r="L1729">
        <v>1</v>
      </c>
      <c r="M1729">
        <v>1</v>
      </c>
      <c r="N1729">
        <v>1</v>
      </c>
      <c r="O1729">
        <v>1</v>
      </c>
      <c r="P1729">
        <v>1</v>
      </c>
      <c r="Q1729">
        <v>1</v>
      </c>
      <c r="R1729">
        <v>1</v>
      </c>
      <c r="S1729">
        <v>1</v>
      </c>
      <c r="T1729">
        <v>1</v>
      </c>
      <c r="U1729">
        <v>1</v>
      </c>
      <c r="V1729">
        <v>1</v>
      </c>
      <c r="W1729">
        <v>1</v>
      </c>
      <c r="X1729">
        <v>1</v>
      </c>
      <c r="Y1729">
        <v>1</v>
      </c>
      <c r="Z1729">
        <v>1</v>
      </c>
      <c r="AA1729">
        <v>1</v>
      </c>
      <c r="AB1729">
        <v>1</v>
      </c>
      <c r="AC1729">
        <v>1</v>
      </c>
      <c r="AD1729">
        <v>1</v>
      </c>
      <c r="AE1729">
        <v>1</v>
      </c>
      <c r="AF1729">
        <v>1</v>
      </c>
      <c r="AG1729">
        <v>1</v>
      </c>
      <c r="AH1729">
        <v>1</v>
      </c>
      <c r="AI1729">
        <v>1</v>
      </c>
      <c r="AJ1729">
        <v>1</v>
      </c>
      <c r="AK1729">
        <v>1</v>
      </c>
      <c r="AL1729">
        <v>1</v>
      </c>
      <c r="AM1729" s="49" t="s">
        <v>384</v>
      </c>
      <c r="AN1729" s="49" t="s">
        <v>14</v>
      </c>
      <c r="AO1729" s="49" t="s">
        <v>500</v>
      </c>
      <c r="AP1729" s="49" t="s">
        <v>494</v>
      </c>
      <c r="AQ1729" s="49" t="s">
        <v>502</v>
      </c>
      <c r="AR1729" s="49" t="s">
        <v>487</v>
      </c>
      <c r="AS1729" s="49" t="s">
        <v>488</v>
      </c>
      <c r="AT1729" s="49" t="s">
        <v>489</v>
      </c>
    </row>
    <row r="1730" spans="1:46" x14ac:dyDescent="0.25">
      <c r="A1730">
        <v>10</v>
      </c>
      <c r="B1730" t="s">
        <v>62</v>
      </c>
      <c r="C1730" t="s">
        <v>62</v>
      </c>
      <c r="D1730" t="s">
        <v>407</v>
      </c>
      <c r="E1730" t="s">
        <v>626</v>
      </c>
      <c r="F1730" t="s">
        <v>627</v>
      </c>
      <c r="G1730">
        <v>1</v>
      </c>
      <c r="H1730">
        <v>1</v>
      </c>
      <c r="I1730">
        <v>1</v>
      </c>
      <c r="J1730">
        <v>1</v>
      </c>
      <c r="K1730">
        <v>1</v>
      </c>
      <c r="L1730">
        <v>1</v>
      </c>
      <c r="M1730">
        <v>1</v>
      </c>
      <c r="N1730">
        <v>1</v>
      </c>
      <c r="O1730">
        <v>1</v>
      </c>
      <c r="P1730">
        <v>1</v>
      </c>
      <c r="Q1730">
        <v>1</v>
      </c>
      <c r="R1730">
        <v>1</v>
      </c>
      <c r="S1730">
        <v>1</v>
      </c>
      <c r="T1730">
        <v>1</v>
      </c>
      <c r="U1730">
        <v>1</v>
      </c>
      <c r="V1730">
        <v>1</v>
      </c>
      <c r="W1730">
        <v>1</v>
      </c>
      <c r="X1730">
        <v>1</v>
      </c>
      <c r="Y1730">
        <v>1</v>
      </c>
      <c r="Z1730">
        <v>1</v>
      </c>
      <c r="AA1730">
        <v>1</v>
      </c>
      <c r="AB1730">
        <v>1</v>
      </c>
      <c r="AC1730">
        <v>1</v>
      </c>
      <c r="AD1730">
        <v>1</v>
      </c>
      <c r="AE1730">
        <v>1</v>
      </c>
      <c r="AF1730">
        <v>1</v>
      </c>
      <c r="AG1730">
        <v>1</v>
      </c>
      <c r="AH1730">
        <v>1</v>
      </c>
      <c r="AI1730">
        <v>1</v>
      </c>
      <c r="AJ1730">
        <v>1</v>
      </c>
      <c r="AK1730">
        <v>1</v>
      </c>
      <c r="AL1730">
        <v>0</v>
      </c>
      <c r="AM1730" s="49" t="s">
        <v>407</v>
      </c>
      <c r="AN1730" s="49" t="s">
        <v>14</v>
      </c>
      <c r="AO1730" s="49" t="s">
        <v>485</v>
      </c>
      <c r="AP1730" s="49" t="s">
        <v>505</v>
      </c>
      <c r="AQ1730" s="49" t="s">
        <v>13</v>
      </c>
      <c r="AR1730" s="49" t="s">
        <v>495</v>
      </c>
      <c r="AS1730" s="49" t="s">
        <v>496</v>
      </c>
      <c r="AT1730" s="49" t="s">
        <v>497</v>
      </c>
    </row>
    <row r="1731" spans="1:46" x14ac:dyDescent="0.25">
      <c r="A1731">
        <v>10</v>
      </c>
      <c r="B1731" t="s">
        <v>169</v>
      </c>
      <c r="C1731" t="s">
        <v>169</v>
      </c>
      <c r="D1731" t="s">
        <v>170</v>
      </c>
      <c r="E1731" t="s">
        <v>626</v>
      </c>
      <c r="F1731" t="s">
        <v>627</v>
      </c>
      <c r="G1731">
        <v>1</v>
      </c>
      <c r="H1731">
        <v>1</v>
      </c>
      <c r="I1731">
        <v>1</v>
      </c>
      <c r="J1731">
        <v>1</v>
      </c>
      <c r="K1731">
        <v>1</v>
      </c>
      <c r="L1731">
        <v>1</v>
      </c>
      <c r="M1731">
        <v>1</v>
      </c>
      <c r="N1731">
        <v>1</v>
      </c>
      <c r="O1731">
        <v>1</v>
      </c>
      <c r="P1731">
        <v>1</v>
      </c>
      <c r="Q1731">
        <v>1</v>
      </c>
      <c r="R1731">
        <v>1</v>
      </c>
      <c r="S1731">
        <v>1</v>
      </c>
      <c r="T1731">
        <v>1</v>
      </c>
      <c r="U1731">
        <v>1</v>
      </c>
      <c r="V1731">
        <v>1</v>
      </c>
      <c r="W1731">
        <v>1</v>
      </c>
      <c r="X1731">
        <v>1</v>
      </c>
      <c r="Y1731">
        <v>1</v>
      </c>
      <c r="Z1731">
        <v>1</v>
      </c>
      <c r="AA1731">
        <v>1</v>
      </c>
      <c r="AB1731">
        <v>1</v>
      </c>
      <c r="AC1731">
        <v>1</v>
      </c>
      <c r="AD1731">
        <v>1</v>
      </c>
      <c r="AE1731">
        <v>1</v>
      </c>
      <c r="AF1731">
        <v>1</v>
      </c>
      <c r="AG1731">
        <v>1</v>
      </c>
      <c r="AH1731">
        <v>1</v>
      </c>
      <c r="AI1731">
        <v>1</v>
      </c>
      <c r="AJ1731">
        <v>1</v>
      </c>
      <c r="AK1731">
        <v>1</v>
      </c>
      <c r="AL1731">
        <v>1</v>
      </c>
      <c r="AM1731" s="49" t="s">
        <v>170</v>
      </c>
      <c r="AN1731" s="49" t="s">
        <v>14</v>
      </c>
      <c r="AO1731" s="49" t="s">
        <v>500</v>
      </c>
      <c r="AP1731" s="49" t="s">
        <v>505</v>
      </c>
      <c r="AQ1731" s="49" t="s">
        <v>13</v>
      </c>
      <c r="AR1731" s="49" t="s">
        <v>487</v>
      </c>
      <c r="AS1731" s="49" t="s">
        <v>488</v>
      </c>
      <c r="AT1731" s="49" t="s">
        <v>489</v>
      </c>
    </row>
    <row r="1732" spans="1:46" x14ac:dyDescent="0.25">
      <c r="A1732">
        <v>10</v>
      </c>
      <c r="B1732" t="s">
        <v>379</v>
      </c>
      <c r="C1732" t="s">
        <v>379</v>
      </c>
      <c r="D1732" t="s">
        <v>608</v>
      </c>
      <c r="E1732" t="s">
        <v>626</v>
      </c>
      <c r="F1732" t="s">
        <v>627</v>
      </c>
      <c r="G1732">
        <v>1</v>
      </c>
      <c r="H1732">
        <v>1</v>
      </c>
      <c r="I1732">
        <v>1</v>
      </c>
      <c r="J1732">
        <v>1</v>
      </c>
      <c r="K1732">
        <v>1</v>
      </c>
      <c r="L1732">
        <v>1</v>
      </c>
      <c r="M1732">
        <v>1</v>
      </c>
      <c r="N1732">
        <v>1</v>
      </c>
      <c r="O1732">
        <v>1</v>
      </c>
      <c r="P1732">
        <v>1</v>
      </c>
      <c r="Q1732">
        <v>1</v>
      </c>
      <c r="R1732">
        <v>1</v>
      </c>
      <c r="S1732">
        <v>1</v>
      </c>
      <c r="T1732">
        <v>1</v>
      </c>
      <c r="U1732">
        <v>1</v>
      </c>
      <c r="V1732">
        <v>1</v>
      </c>
      <c r="W1732">
        <v>1</v>
      </c>
      <c r="X1732">
        <v>1</v>
      </c>
      <c r="Y1732">
        <v>1</v>
      </c>
      <c r="Z1732">
        <v>1</v>
      </c>
      <c r="AA1732">
        <v>1</v>
      </c>
      <c r="AB1732">
        <v>1</v>
      </c>
      <c r="AC1732">
        <v>1</v>
      </c>
      <c r="AD1732">
        <v>1</v>
      </c>
      <c r="AE1732">
        <v>1</v>
      </c>
      <c r="AF1732">
        <v>1</v>
      </c>
      <c r="AG1732">
        <v>1</v>
      </c>
      <c r="AH1732">
        <v>1</v>
      </c>
      <c r="AI1732">
        <v>1</v>
      </c>
      <c r="AJ1732">
        <v>1</v>
      </c>
      <c r="AK1732">
        <v>1</v>
      </c>
      <c r="AL1732">
        <v>0</v>
      </c>
      <c r="AM1732" s="49" t="s">
        <v>380</v>
      </c>
      <c r="AN1732" s="49" t="s">
        <v>6</v>
      </c>
      <c r="AO1732" s="49" t="s">
        <v>9</v>
      </c>
      <c r="AP1732" s="49" t="s">
        <v>494</v>
      </c>
      <c r="AQ1732" s="49" t="s">
        <v>9</v>
      </c>
      <c r="AR1732" s="49" t="s">
        <v>487</v>
      </c>
      <c r="AS1732" s="49" t="s">
        <v>488</v>
      </c>
      <c r="AT1732" s="49" t="s">
        <v>489</v>
      </c>
    </row>
    <row r="1733" spans="1:46" x14ac:dyDescent="0.25">
      <c r="A1733">
        <v>10</v>
      </c>
      <c r="B1733" t="s">
        <v>385</v>
      </c>
      <c r="C1733" t="s">
        <v>385</v>
      </c>
      <c r="D1733" t="s">
        <v>386</v>
      </c>
      <c r="E1733" t="s">
        <v>626</v>
      </c>
      <c r="F1733" t="s">
        <v>627</v>
      </c>
      <c r="G1733">
        <v>1</v>
      </c>
      <c r="H1733">
        <v>1</v>
      </c>
      <c r="I1733">
        <v>1</v>
      </c>
      <c r="J1733">
        <v>1</v>
      </c>
      <c r="K1733">
        <v>1</v>
      </c>
      <c r="L1733">
        <v>1</v>
      </c>
      <c r="M1733">
        <v>1</v>
      </c>
      <c r="N1733">
        <v>1</v>
      </c>
      <c r="O1733">
        <v>1</v>
      </c>
      <c r="P1733">
        <v>1</v>
      </c>
      <c r="Q1733">
        <v>1</v>
      </c>
      <c r="R1733">
        <v>1</v>
      </c>
      <c r="S1733">
        <v>1</v>
      </c>
      <c r="T1733">
        <v>1</v>
      </c>
      <c r="U1733">
        <v>1</v>
      </c>
      <c r="V1733">
        <v>1</v>
      </c>
      <c r="W1733">
        <v>1</v>
      </c>
      <c r="X1733">
        <v>1</v>
      </c>
      <c r="Y1733">
        <v>1</v>
      </c>
      <c r="Z1733">
        <v>1</v>
      </c>
      <c r="AA1733">
        <v>1</v>
      </c>
      <c r="AB1733">
        <v>1</v>
      </c>
      <c r="AC1733">
        <v>1</v>
      </c>
      <c r="AD1733">
        <v>1</v>
      </c>
      <c r="AE1733">
        <v>1</v>
      </c>
      <c r="AF1733">
        <v>1</v>
      </c>
      <c r="AG1733">
        <v>1</v>
      </c>
      <c r="AH1733">
        <v>1</v>
      </c>
      <c r="AI1733">
        <v>1</v>
      </c>
      <c r="AJ1733">
        <v>1</v>
      </c>
      <c r="AK1733">
        <v>1</v>
      </c>
      <c r="AL1733">
        <v>0</v>
      </c>
      <c r="AM1733" s="49" t="s">
        <v>386</v>
      </c>
      <c r="AN1733" s="49" t="s">
        <v>14</v>
      </c>
      <c r="AO1733" s="49" t="s">
        <v>506</v>
      </c>
      <c r="AP1733" s="49" t="s">
        <v>505</v>
      </c>
      <c r="AQ1733" s="49" t="s">
        <v>10</v>
      </c>
      <c r="AR1733" s="49" t="s">
        <v>487</v>
      </c>
      <c r="AS1733" s="49" t="s">
        <v>488</v>
      </c>
      <c r="AT1733" s="49" t="s">
        <v>489</v>
      </c>
    </row>
    <row r="1734" spans="1:46" x14ac:dyDescent="0.25">
      <c r="A1734">
        <v>10</v>
      </c>
      <c r="B1734" t="s">
        <v>389</v>
      </c>
      <c r="C1734" t="s">
        <v>389</v>
      </c>
      <c r="D1734" t="s">
        <v>432</v>
      </c>
      <c r="E1734" t="s">
        <v>626</v>
      </c>
      <c r="F1734" t="s">
        <v>627</v>
      </c>
      <c r="G1734">
        <v>1</v>
      </c>
      <c r="H1734">
        <v>1</v>
      </c>
      <c r="I1734">
        <v>1</v>
      </c>
      <c r="J1734">
        <v>1</v>
      </c>
      <c r="K1734">
        <v>1</v>
      </c>
      <c r="L1734">
        <v>1</v>
      </c>
      <c r="M1734">
        <v>1</v>
      </c>
      <c r="N1734">
        <v>1</v>
      </c>
      <c r="O1734">
        <v>1</v>
      </c>
      <c r="P1734">
        <v>1</v>
      </c>
      <c r="Q1734">
        <v>1</v>
      </c>
      <c r="R1734">
        <v>1</v>
      </c>
      <c r="S1734">
        <v>1</v>
      </c>
      <c r="T1734">
        <v>1</v>
      </c>
      <c r="U1734">
        <v>1</v>
      </c>
      <c r="V1734">
        <v>1</v>
      </c>
      <c r="W1734">
        <v>1</v>
      </c>
      <c r="X1734">
        <v>1</v>
      </c>
      <c r="Y1734">
        <v>1</v>
      </c>
      <c r="Z1734">
        <v>1</v>
      </c>
      <c r="AA1734">
        <v>1</v>
      </c>
      <c r="AB1734">
        <v>1</v>
      </c>
      <c r="AC1734">
        <v>1</v>
      </c>
      <c r="AD1734">
        <v>1</v>
      </c>
      <c r="AE1734">
        <v>1</v>
      </c>
      <c r="AF1734">
        <v>1</v>
      </c>
      <c r="AG1734">
        <v>1</v>
      </c>
      <c r="AH1734">
        <v>1</v>
      </c>
      <c r="AI1734">
        <v>1</v>
      </c>
      <c r="AJ1734">
        <v>1</v>
      </c>
      <c r="AK1734">
        <v>1</v>
      </c>
      <c r="AL1734">
        <v>0</v>
      </c>
      <c r="AM1734" s="49" t="s">
        <v>432</v>
      </c>
      <c r="AN1734" s="49" t="s">
        <v>14</v>
      </c>
      <c r="AO1734" s="49" t="s">
        <v>485</v>
      </c>
      <c r="AP1734" s="49" t="s">
        <v>494</v>
      </c>
      <c r="AQ1734" s="49" t="s">
        <v>11</v>
      </c>
      <c r="AR1734" s="49" t="s">
        <v>487</v>
      </c>
      <c r="AS1734" s="49" t="s">
        <v>496</v>
      </c>
      <c r="AT1734" s="49" t="s">
        <v>497</v>
      </c>
    </row>
    <row r="1735" spans="1:46" x14ac:dyDescent="0.25">
      <c r="A1735">
        <v>10</v>
      </c>
      <c r="B1735" t="s">
        <v>392</v>
      </c>
      <c r="C1735" t="s">
        <v>392</v>
      </c>
      <c r="D1735" t="s">
        <v>433</v>
      </c>
      <c r="E1735" t="s">
        <v>626</v>
      </c>
      <c r="F1735" t="s">
        <v>627</v>
      </c>
      <c r="G1735">
        <v>1</v>
      </c>
      <c r="H1735">
        <v>1</v>
      </c>
      <c r="I1735">
        <v>1</v>
      </c>
      <c r="J1735">
        <v>1</v>
      </c>
      <c r="K1735">
        <v>1</v>
      </c>
      <c r="L1735">
        <v>1</v>
      </c>
      <c r="M1735">
        <v>1</v>
      </c>
      <c r="N1735">
        <v>1</v>
      </c>
      <c r="O1735">
        <v>1</v>
      </c>
      <c r="P1735">
        <v>1</v>
      </c>
      <c r="Q1735">
        <v>1</v>
      </c>
      <c r="R1735">
        <v>1</v>
      </c>
      <c r="S1735">
        <v>1</v>
      </c>
      <c r="T1735">
        <v>1</v>
      </c>
      <c r="U1735">
        <v>1</v>
      </c>
      <c r="V1735">
        <v>1</v>
      </c>
      <c r="W1735">
        <v>1</v>
      </c>
      <c r="X1735">
        <v>1</v>
      </c>
      <c r="Y1735">
        <v>1</v>
      </c>
      <c r="Z1735">
        <v>1</v>
      </c>
      <c r="AA1735">
        <v>1</v>
      </c>
      <c r="AB1735">
        <v>1</v>
      </c>
      <c r="AC1735">
        <v>1</v>
      </c>
      <c r="AD1735">
        <v>1</v>
      </c>
      <c r="AE1735">
        <v>1</v>
      </c>
      <c r="AF1735">
        <v>1</v>
      </c>
      <c r="AG1735">
        <v>1</v>
      </c>
      <c r="AH1735">
        <v>1</v>
      </c>
      <c r="AI1735">
        <v>1</v>
      </c>
      <c r="AJ1735">
        <v>1</v>
      </c>
      <c r="AK1735">
        <v>1</v>
      </c>
      <c r="AL1735">
        <v>0</v>
      </c>
      <c r="AM1735" s="49" t="s">
        <v>433</v>
      </c>
      <c r="AN1735" s="49" t="s">
        <v>14</v>
      </c>
      <c r="AO1735" s="49" t="s">
        <v>506</v>
      </c>
      <c r="AP1735" s="49" t="s">
        <v>493</v>
      </c>
      <c r="AQ1735" s="49" t="s">
        <v>10</v>
      </c>
      <c r="AR1735" s="49" t="s">
        <v>495</v>
      </c>
      <c r="AS1735" s="49" t="s">
        <v>496</v>
      </c>
      <c r="AT1735" s="49" t="s">
        <v>497</v>
      </c>
    </row>
    <row r="1736" spans="1:46" x14ac:dyDescent="0.25">
      <c r="A1736">
        <v>10</v>
      </c>
      <c r="B1736" t="s">
        <v>393</v>
      </c>
      <c r="C1736" t="s">
        <v>393</v>
      </c>
      <c r="D1736" t="s">
        <v>394</v>
      </c>
      <c r="E1736" t="s">
        <v>626</v>
      </c>
      <c r="F1736" t="s">
        <v>627</v>
      </c>
      <c r="G1736">
        <v>1</v>
      </c>
      <c r="H1736">
        <v>1</v>
      </c>
      <c r="I1736">
        <v>1</v>
      </c>
      <c r="J1736">
        <v>1</v>
      </c>
      <c r="K1736">
        <v>1</v>
      </c>
      <c r="L1736">
        <v>1</v>
      </c>
      <c r="M1736">
        <v>1</v>
      </c>
      <c r="N1736">
        <v>1</v>
      </c>
      <c r="O1736">
        <v>1</v>
      </c>
      <c r="P1736">
        <v>1</v>
      </c>
      <c r="Q1736">
        <v>1</v>
      </c>
      <c r="R1736">
        <v>1</v>
      </c>
      <c r="S1736">
        <v>1</v>
      </c>
      <c r="T1736">
        <v>1</v>
      </c>
      <c r="U1736">
        <v>1</v>
      </c>
      <c r="V1736">
        <v>1</v>
      </c>
      <c r="W1736">
        <v>1</v>
      </c>
      <c r="X1736">
        <v>1</v>
      </c>
      <c r="Y1736">
        <v>1</v>
      </c>
      <c r="Z1736">
        <v>1</v>
      </c>
      <c r="AA1736">
        <v>1</v>
      </c>
      <c r="AB1736">
        <v>1</v>
      </c>
      <c r="AC1736">
        <v>1</v>
      </c>
      <c r="AD1736">
        <v>1</v>
      </c>
      <c r="AE1736">
        <v>1</v>
      </c>
      <c r="AF1736">
        <v>1</v>
      </c>
      <c r="AG1736">
        <v>1</v>
      </c>
      <c r="AH1736">
        <v>1</v>
      </c>
      <c r="AI1736">
        <v>1</v>
      </c>
      <c r="AJ1736">
        <v>1</v>
      </c>
      <c r="AK1736">
        <v>1</v>
      </c>
      <c r="AL1736">
        <v>0</v>
      </c>
      <c r="AM1736" s="49" t="s">
        <v>394</v>
      </c>
      <c r="AN1736" s="49" t="s">
        <v>14</v>
      </c>
      <c r="AO1736" s="49" t="s">
        <v>485</v>
      </c>
      <c r="AP1736" s="49" t="s">
        <v>494</v>
      </c>
      <c r="AQ1736" s="49" t="s">
        <v>11</v>
      </c>
      <c r="AR1736" s="49" t="s">
        <v>487</v>
      </c>
      <c r="AS1736" s="49" t="s">
        <v>488</v>
      </c>
      <c r="AT1736" s="49" t="s">
        <v>489</v>
      </c>
    </row>
    <row r="1737" spans="1:46" x14ac:dyDescent="0.25">
      <c r="A1737">
        <v>10</v>
      </c>
      <c r="B1737" t="s">
        <v>493</v>
      </c>
      <c r="C1737" t="s">
        <v>609</v>
      </c>
      <c r="D1737" t="s">
        <v>56</v>
      </c>
      <c r="E1737" t="s">
        <v>626</v>
      </c>
      <c r="F1737" t="s">
        <v>627</v>
      </c>
      <c r="G1737">
        <v>1</v>
      </c>
      <c r="H1737">
        <v>1</v>
      </c>
      <c r="I1737">
        <v>1</v>
      </c>
      <c r="J1737">
        <v>1</v>
      </c>
      <c r="K1737">
        <v>1</v>
      </c>
      <c r="L1737">
        <v>1</v>
      </c>
      <c r="M1737">
        <v>1</v>
      </c>
      <c r="N1737">
        <v>1</v>
      </c>
      <c r="O1737">
        <v>1</v>
      </c>
      <c r="P1737">
        <v>1</v>
      </c>
      <c r="Q1737">
        <v>1</v>
      </c>
      <c r="R1737">
        <v>1</v>
      </c>
      <c r="S1737">
        <v>1</v>
      </c>
      <c r="T1737">
        <v>1</v>
      </c>
      <c r="U1737">
        <v>1</v>
      </c>
      <c r="V1737">
        <v>1</v>
      </c>
      <c r="W1737">
        <v>1</v>
      </c>
      <c r="X1737">
        <v>1</v>
      </c>
      <c r="Y1737">
        <v>1</v>
      </c>
      <c r="Z1737">
        <v>1</v>
      </c>
      <c r="AA1737">
        <v>1</v>
      </c>
      <c r="AB1737">
        <v>1</v>
      </c>
      <c r="AC1737">
        <v>1</v>
      </c>
      <c r="AD1737">
        <v>1</v>
      </c>
      <c r="AE1737">
        <v>1</v>
      </c>
      <c r="AF1737">
        <v>1</v>
      </c>
      <c r="AG1737">
        <v>1</v>
      </c>
      <c r="AH1737">
        <v>1</v>
      </c>
      <c r="AI1737">
        <v>1</v>
      </c>
      <c r="AJ1737">
        <v>1</v>
      </c>
      <c r="AK1737">
        <v>1</v>
      </c>
      <c r="AL1737">
        <v>0</v>
      </c>
      <c r="AM1737" s="49" t="e">
        <v>#N/A</v>
      </c>
      <c r="AN1737" s="49" t="e">
        <v>#N/A</v>
      </c>
      <c r="AO1737" s="49" t="e">
        <v>#N/A</v>
      </c>
      <c r="AP1737" s="49" t="e">
        <v>#N/A</v>
      </c>
      <c r="AQ1737" s="49" t="e">
        <v>#N/A</v>
      </c>
      <c r="AR1737" s="49" t="e">
        <v>#N/A</v>
      </c>
      <c r="AS1737" s="49" t="e">
        <v>#N/A</v>
      </c>
      <c r="AT1737" s="49" t="e">
        <v>#N/A</v>
      </c>
    </row>
    <row r="1738" spans="1:46" x14ac:dyDescent="0.25">
      <c r="A1738">
        <v>10</v>
      </c>
      <c r="B1738" t="s">
        <v>399</v>
      </c>
      <c r="C1738" t="s">
        <v>399</v>
      </c>
      <c r="D1738" t="s">
        <v>434</v>
      </c>
      <c r="E1738" t="s">
        <v>626</v>
      </c>
      <c r="F1738" t="s">
        <v>627</v>
      </c>
      <c r="G1738">
        <v>1</v>
      </c>
      <c r="H1738">
        <v>1</v>
      </c>
      <c r="I1738">
        <v>1</v>
      </c>
      <c r="J1738">
        <v>1</v>
      </c>
      <c r="K1738">
        <v>1</v>
      </c>
      <c r="L1738">
        <v>1</v>
      </c>
      <c r="M1738">
        <v>1</v>
      </c>
      <c r="N1738">
        <v>1</v>
      </c>
      <c r="O1738">
        <v>1</v>
      </c>
      <c r="P1738">
        <v>1</v>
      </c>
      <c r="Q1738">
        <v>1</v>
      </c>
      <c r="R1738">
        <v>1</v>
      </c>
      <c r="S1738">
        <v>1</v>
      </c>
      <c r="T1738">
        <v>1</v>
      </c>
      <c r="U1738">
        <v>1</v>
      </c>
      <c r="V1738">
        <v>1</v>
      </c>
      <c r="W1738">
        <v>1</v>
      </c>
      <c r="X1738">
        <v>1</v>
      </c>
      <c r="Y1738">
        <v>1</v>
      </c>
      <c r="Z1738">
        <v>1</v>
      </c>
      <c r="AA1738">
        <v>1</v>
      </c>
      <c r="AB1738">
        <v>1</v>
      </c>
      <c r="AC1738">
        <v>1</v>
      </c>
      <c r="AD1738">
        <v>1</v>
      </c>
      <c r="AE1738">
        <v>1</v>
      </c>
      <c r="AF1738">
        <v>1</v>
      </c>
      <c r="AG1738">
        <v>1</v>
      </c>
      <c r="AH1738">
        <v>1</v>
      </c>
      <c r="AI1738">
        <v>1</v>
      </c>
      <c r="AJ1738">
        <v>1</v>
      </c>
      <c r="AK1738">
        <v>1</v>
      </c>
      <c r="AL1738">
        <v>0</v>
      </c>
      <c r="AM1738" s="49" t="s">
        <v>434</v>
      </c>
      <c r="AN1738" s="49" t="s">
        <v>14</v>
      </c>
      <c r="AO1738" s="49" t="s">
        <v>485</v>
      </c>
      <c r="AP1738" s="49" t="s">
        <v>486</v>
      </c>
      <c r="AQ1738" s="49" t="s">
        <v>11</v>
      </c>
      <c r="AR1738" s="49" t="s">
        <v>487</v>
      </c>
      <c r="AS1738" s="49" t="s">
        <v>496</v>
      </c>
      <c r="AT1738" s="49" t="s">
        <v>497</v>
      </c>
    </row>
    <row r="1739" spans="1:46" x14ac:dyDescent="0.25">
      <c r="A1739">
        <v>10</v>
      </c>
      <c r="B1739" t="s">
        <v>402</v>
      </c>
      <c r="C1739" t="s">
        <v>402</v>
      </c>
      <c r="D1739" t="s">
        <v>403</v>
      </c>
      <c r="E1739" t="s">
        <v>626</v>
      </c>
      <c r="F1739" t="s">
        <v>627</v>
      </c>
      <c r="G1739">
        <v>1</v>
      </c>
      <c r="H1739">
        <v>1</v>
      </c>
      <c r="I1739">
        <v>1</v>
      </c>
      <c r="J1739">
        <v>1</v>
      </c>
      <c r="K1739">
        <v>1</v>
      </c>
      <c r="L1739">
        <v>1</v>
      </c>
      <c r="M1739">
        <v>1</v>
      </c>
      <c r="N1739">
        <v>1</v>
      </c>
      <c r="O1739">
        <v>1</v>
      </c>
      <c r="P1739">
        <v>1</v>
      </c>
      <c r="Q1739">
        <v>1</v>
      </c>
      <c r="R1739">
        <v>1</v>
      </c>
      <c r="S1739">
        <v>1</v>
      </c>
      <c r="T1739">
        <v>1</v>
      </c>
      <c r="U1739">
        <v>1</v>
      </c>
      <c r="V1739">
        <v>1</v>
      </c>
      <c r="W1739">
        <v>1</v>
      </c>
      <c r="X1739">
        <v>1</v>
      </c>
      <c r="Y1739">
        <v>1</v>
      </c>
      <c r="Z1739">
        <v>1</v>
      </c>
      <c r="AA1739">
        <v>1</v>
      </c>
      <c r="AB1739">
        <v>1</v>
      </c>
      <c r="AC1739">
        <v>1</v>
      </c>
      <c r="AD1739">
        <v>1</v>
      </c>
      <c r="AE1739">
        <v>1</v>
      </c>
      <c r="AF1739">
        <v>1</v>
      </c>
      <c r="AG1739">
        <v>1</v>
      </c>
      <c r="AH1739">
        <v>1</v>
      </c>
      <c r="AI1739">
        <v>1</v>
      </c>
      <c r="AJ1739">
        <v>1</v>
      </c>
      <c r="AK1739">
        <v>1</v>
      </c>
      <c r="AL1739">
        <v>0</v>
      </c>
      <c r="AM1739" s="49" t="s">
        <v>403</v>
      </c>
      <c r="AN1739" s="49" t="s">
        <v>4</v>
      </c>
      <c r="AO1739" s="49" t="s">
        <v>9</v>
      </c>
      <c r="AP1739" s="49" t="s">
        <v>494</v>
      </c>
      <c r="AQ1739" s="49" t="s">
        <v>9</v>
      </c>
      <c r="AR1739" s="49" t="s">
        <v>495</v>
      </c>
      <c r="AS1739" s="49" t="s">
        <v>488</v>
      </c>
      <c r="AT1739" s="49" t="s">
        <v>489</v>
      </c>
    </row>
    <row r="1740" spans="1:46" x14ac:dyDescent="0.25">
      <c r="A1740">
        <v>10</v>
      </c>
      <c r="B1740" t="s">
        <v>404</v>
      </c>
      <c r="C1740" t="s">
        <v>404</v>
      </c>
      <c r="D1740" t="s">
        <v>405</v>
      </c>
      <c r="E1740" t="s">
        <v>626</v>
      </c>
      <c r="F1740" t="s">
        <v>627</v>
      </c>
      <c r="G1740">
        <v>1</v>
      </c>
      <c r="H1740">
        <v>1</v>
      </c>
      <c r="I1740">
        <v>1</v>
      </c>
      <c r="J1740">
        <v>1</v>
      </c>
      <c r="K1740">
        <v>1</v>
      </c>
      <c r="L1740">
        <v>1</v>
      </c>
      <c r="M1740">
        <v>1</v>
      </c>
      <c r="N1740">
        <v>1</v>
      </c>
      <c r="O1740">
        <v>1</v>
      </c>
      <c r="P1740">
        <v>1</v>
      </c>
      <c r="Q1740">
        <v>1</v>
      </c>
      <c r="R1740">
        <v>1</v>
      </c>
      <c r="S1740">
        <v>1</v>
      </c>
      <c r="T1740">
        <v>1</v>
      </c>
      <c r="U1740">
        <v>1</v>
      </c>
      <c r="V1740">
        <v>1</v>
      </c>
      <c r="W1740">
        <v>1</v>
      </c>
      <c r="X1740">
        <v>1</v>
      </c>
      <c r="Y1740">
        <v>1</v>
      </c>
      <c r="Z1740">
        <v>1</v>
      </c>
      <c r="AA1740">
        <v>1</v>
      </c>
      <c r="AB1740">
        <v>1</v>
      </c>
      <c r="AC1740">
        <v>1</v>
      </c>
      <c r="AD1740">
        <v>1</v>
      </c>
      <c r="AE1740">
        <v>1</v>
      </c>
      <c r="AF1740">
        <v>1</v>
      </c>
      <c r="AG1740">
        <v>1</v>
      </c>
      <c r="AH1740">
        <v>1</v>
      </c>
      <c r="AI1740">
        <v>1</v>
      </c>
      <c r="AJ1740">
        <v>1</v>
      </c>
      <c r="AK1740">
        <v>1</v>
      </c>
      <c r="AL1740">
        <v>0</v>
      </c>
      <c r="AM1740" s="49" t="s">
        <v>405</v>
      </c>
      <c r="AN1740" s="49" t="s">
        <v>4</v>
      </c>
      <c r="AO1740" s="49" t="s">
        <v>9</v>
      </c>
      <c r="AP1740" s="49" t="s">
        <v>494</v>
      </c>
      <c r="AQ1740" s="49" t="s">
        <v>9</v>
      </c>
      <c r="AR1740" s="49" t="s">
        <v>487</v>
      </c>
      <c r="AS1740" s="49" t="s">
        <v>488</v>
      </c>
      <c r="AT1740" s="49" t="s">
        <v>489</v>
      </c>
    </row>
    <row r="1741" spans="1:46" x14ac:dyDescent="0.25">
      <c r="A1741">
        <v>11</v>
      </c>
      <c r="B1741" t="s">
        <v>537</v>
      </c>
      <c r="C1741" t="s">
        <v>537</v>
      </c>
      <c r="D1741" t="s">
        <v>538</v>
      </c>
      <c r="E1741" t="s">
        <v>628</v>
      </c>
      <c r="F1741" t="s">
        <v>629</v>
      </c>
      <c r="G1741">
        <v>1</v>
      </c>
      <c r="H1741">
        <v>1</v>
      </c>
      <c r="I1741">
        <v>1</v>
      </c>
      <c r="J1741">
        <v>1</v>
      </c>
      <c r="K1741">
        <v>1</v>
      </c>
      <c r="L1741">
        <v>1</v>
      </c>
      <c r="M1741">
        <v>1</v>
      </c>
      <c r="N1741">
        <v>1</v>
      </c>
      <c r="O1741">
        <v>1</v>
      </c>
      <c r="P1741">
        <v>1</v>
      </c>
      <c r="Q1741">
        <v>1</v>
      </c>
      <c r="R1741">
        <v>1</v>
      </c>
      <c r="S1741">
        <v>1</v>
      </c>
      <c r="T1741">
        <v>1</v>
      </c>
      <c r="U1741">
        <v>1</v>
      </c>
      <c r="V1741">
        <v>1</v>
      </c>
      <c r="W1741">
        <v>1</v>
      </c>
      <c r="X1741">
        <v>1</v>
      </c>
      <c r="Y1741">
        <v>1</v>
      </c>
      <c r="Z1741">
        <v>1</v>
      </c>
      <c r="AA1741">
        <v>1</v>
      </c>
      <c r="AB1741">
        <v>1</v>
      </c>
      <c r="AC1741">
        <v>1</v>
      </c>
      <c r="AD1741">
        <v>1</v>
      </c>
      <c r="AE1741">
        <v>1</v>
      </c>
      <c r="AF1741">
        <v>1</v>
      </c>
      <c r="AG1741">
        <v>1</v>
      </c>
      <c r="AH1741">
        <v>1</v>
      </c>
      <c r="AI1741">
        <v>1</v>
      </c>
      <c r="AJ1741">
        <v>1</v>
      </c>
      <c r="AK1741">
        <v>1</v>
      </c>
      <c r="AL1741">
        <v>0</v>
      </c>
      <c r="AM1741" s="49" t="e">
        <v>#N/A</v>
      </c>
      <c r="AN1741" s="49" t="e">
        <v>#N/A</v>
      </c>
      <c r="AO1741" s="49" t="e">
        <v>#N/A</v>
      </c>
      <c r="AP1741" s="49" t="e">
        <v>#N/A</v>
      </c>
      <c r="AQ1741" s="49" t="e">
        <v>#N/A</v>
      </c>
      <c r="AR1741" s="49" t="e">
        <v>#N/A</v>
      </c>
      <c r="AS1741" s="49" t="e">
        <v>#N/A</v>
      </c>
      <c r="AT1741" s="49" t="e">
        <v>#N/A</v>
      </c>
    </row>
    <row r="1742" spans="1:46" x14ac:dyDescent="0.25">
      <c r="A1742">
        <v>11</v>
      </c>
      <c r="B1742" t="s">
        <v>493</v>
      </c>
      <c r="C1742" t="s">
        <v>541</v>
      </c>
      <c r="D1742" t="s">
        <v>9</v>
      </c>
      <c r="E1742" t="s">
        <v>628</v>
      </c>
      <c r="F1742" t="s">
        <v>629</v>
      </c>
      <c r="G1742">
        <v>1</v>
      </c>
      <c r="H1742">
        <v>1</v>
      </c>
      <c r="I1742">
        <v>1</v>
      </c>
      <c r="J1742">
        <v>1</v>
      </c>
      <c r="K1742">
        <v>1</v>
      </c>
      <c r="L1742">
        <v>1</v>
      </c>
      <c r="M1742">
        <v>1</v>
      </c>
      <c r="N1742">
        <v>1</v>
      </c>
      <c r="O1742">
        <v>1</v>
      </c>
      <c r="P1742">
        <v>1</v>
      </c>
      <c r="Q1742">
        <v>1</v>
      </c>
      <c r="R1742">
        <v>1</v>
      </c>
      <c r="S1742">
        <v>1</v>
      </c>
      <c r="T1742">
        <v>1</v>
      </c>
      <c r="U1742">
        <v>1</v>
      </c>
      <c r="V1742">
        <v>1</v>
      </c>
      <c r="W1742">
        <v>1</v>
      </c>
      <c r="X1742">
        <v>1</v>
      </c>
      <c r="Y1742">
        <v>1</v>
      </c>
      <c r="Z1742">
        <v>1</v>
      </c>
      <c r="AA1742">
        <v>1</v>
      </c>
      <c r="AB1742">
        <v>1</v>
      </c>
      <c r="AC1742">
        <v>1</v>
      </c>
      <c r="AD1742">
        <v>1</v>
      </c>
      <c r="AE1742">
        <v>1</v>
      </c>
      <c r="AF1742">
        <v>1</v>
      </c>
      <c r="AG1742">
        <v>1</v>
      </c>
      <c r="AH1742">
        <v>1</v>
      </c>
      <c r="AI1742">
        <v>1</v>
      </c>
      <c r="AJ1742">
        <v>1</v>
      </c>
      <c r="AK1742">
        <v>1</v>
      </c>
      <c r="AL1742">
        <v>0</v>
      </c>
      <c r="AM1742" s="49" t="e">
        <v>#N/A</v>
      </c>
      <c r="AN1742" s="49" t="e">
        <v>#N/A</v>
      </c>
      <c r="AO1742" s="49" t="e">
        <v>#N/A</v>
      </c>
      <c r="AP1742" s="49" t="e">
        <v>#N/A</v>
      </c>
      <c r="AQ1742" s="49" t="e">
        <v>#N/A</v>
      </c>
      <c r="AR1742" s="49" t="e">
        <v>#N/A</v>
      </c>
      <c r="AS1742" s="49" t="e">
        <v>#N/A</v>
      </c>
      <c r="AT1742" s="49" t="e">
        <v>#N/A</v>
      </c>
    </row>
    <row r="1743" spans="1:46" x14ac:dyDescent="0.25">
      <c r="A1743">
        <v>11</v>
      </c>
      <c r="B1743" t="s">
        <v>60</v>
      </c>
      <c r="C1743" t="s">
        <v>60</v>
      </c>
      <c r="D1743" t="s">
        <v>61</v>
      </c>
      <c r="E1743" t="s">
        <v>628</v>
      </c>
      <c r="F1743" t="s">
        <v>629</v>
      </c>
      <c r="G1743">
        <v>1</v>
      </c>
      <c r="H1743">
        <v>1</v>
      </c>
      <c r="I1743">
        <v>1</v>
      </c>
      <c r="J1743">
        <v>1</v>
      </c>
      <c r="K1743">
        <v>1</v>
      </c>
      <c r="L1743">
        <v>1</v>
      </c>
      <c r="M1743">
        <v>1</v>
      </c>
      <c r="N1743">
        <v>1</v>
      </c>
      <c r="O1743">
        <v>1</v>
      </c>
      <c r="P1743">
        <v>1</v>
      </c>
      <c r="Q1743">
        <v>1</v>
      </c>
      <c r="R1743">
        <v>1</v>
      </c>
      <c r="S1743">
        <v>1</v>
      </c>
      <c r="T1743">
        <v>1</v>
      </c>
      <c r="U1743">
        <v>1</v>
      </c>
      <c r="V1743">
        <v>1</v>
      </c>
      <c r="W1743">
        <v>1</v>
      </c>
      <c r="X1743">
        <v>1</v>
      </c>
      <c r="Y1743">
        <v>1</v>
      </c>
      <c r="Z1743">
        <v>1</v>
      </c>
      <c r="AA1743">
        <v>1</v>
      </c>
      <c r="AB1743">
        <v>1</v>
      </c>
      <c r="AC1743">
        <v>1</v>
      </c>
      <c r="AD1743">
        <v>1</v>
      </c>
      <c r="AE1743">
        <v>1</v>
      </c>
      <c r="AF1743">
        <v>1</v>
      </c>
      <c r="AG1743">
        <v>1</v>
      </c>
      <c r="AH1743">
        <v>1</v>
      </c>
      <c r="AI1743">
        <v>1</v>
      </c>
      <c r="AJ1743">
        <v>1</v>
      </c>
      <c r="AK1743">
        <v>1</v>
      </c>
      <c r="AL1743">
        <v>1</v>
      </c>
      <c r="AM1743" s="49" t="s">
        <v>61</v>
      </c>
      <c r="AN1743" s="49" t="s">
        <v>14</v>
      </c>
      <c r="AO1743" s="49" t="s">
        <v>500</v>
      </c>
      <c r="AP1743" s="49" t="s">
        <v>501</v>
      </c>
      <c r="AQ1743" s="49" t="s">
        <v>502</v>
      </c>
      <c r="AR1743" s="49" t="s">
        <v>487</v>
      </c>
      <c r="AS1743" s="49" t="s">
        <v>488</v>
      </c>
      <c r="AT1743" s="49" t="s">
        <v>489</v>
      </c>
    </row>
    <row r="1744" spans="1:46" x14ac:dyDescent="0.25">
      <c r="A1744">
        <v>11</v>
      </c>
      <c r="B1744" t="s">
        <v>148</v>
      </c>
      <c r="C1744" t="s">
        <v>148</v>
      </c>
      <c r="D1744" t="s">
        <v>411</v>
      </c>
      <c r="E1744" t="s">
        <v>628</v>
      </c>
      <c r="F1744" t="s">
        <v>629</v>
      </c>
      <c r="G1744">
        <v>1</v>
      </c>
      <c r="H1744">
        <v>1</v>
      </c>
      <c r="I1744">
        <v>1</v>
      </c>
      <c r="J1744">
        <v>1</v>
      </c>
      <c r="K1744">
        <v>1</v>
      </c>
      <c r="L1744">
        <v>1</v>
      </c>
      <c r="M1744">
        <v>1</v>
      </c>
      <c r="N1744">
        <v>1</v>
      </c>
      <c r="O1744">
        <v>1</v>
      </c>
      <c r="P1744">
        <v>1</v>
      </c>
      <c r="Q1744">
        <v>1</v>
      </c>
      <c r="R1744">
        <v>1</v>
      </c>
      <c r="S1744">
        <v>1</v>
      </c>
      <c r="T1744">
        <v>1</v>
      </c>
      <c r="U1744">
        <v>1</v>
      </c>
      <c r="V1744">
        <v>1</v>
      </c>
      <c r="W1744">
        <v>1</v>
      </c>
      <c r="X1744">
        <v>1</v>
      </c>
      <c r="Y1744">
        <v>1</v>
      </c>
      <c r="Z1744">
        <v>1</v>
      </c>
      <c r="AA1744">
        <v>1</v>
      </c>
      <c r="AB1744">
        <v>1</v>
      </c>
      <c r="AC1744">
        <v>1</v>
      </c>
      <c r="AD1744">
        <v>1</v>
      </c>
      <c r="AE1744">
        <v>1</v>
      </c>
      <c r="AF1744">
        <v>1</v>
      </c>
      <c r="AG1744">
        <v>1</v>
      </c>
      <c r="AH1744">
        <v>1</v>
      </c>
      <c r="AI1744">
        <v>1</v>
      </c>
      <c r="AJ1744">
        <v>1</v>
      </c>
      <c r="AK1744">
        <v>1</v>
      </c>
      <c r="AL1744">
        <v>0</v>
      </c>
      <c r="AM1744" s="49" t="s">
        <v>411</v>
      </c>
      <c r="AN1744" s="49" t="s">
        <v>7</v>
      </c>
      <c r="AO1744" s="49" t="s">
        <v>9</v>
      </c>
      <c r="AP1744" s="49" t="s">
        <v>494</v>
      </c>
      <c r="AQ1744" s="49" t="s">
        <v>9</v>
      </c>
      <c r="AR1744" s="49" t="s">
        <v>495</v>
      </c>
      <c r="AS1744" s="49" t="s">
        <v>496</v>
      </c>
      <c r="AT1744" s="49" t="s">
        <v>497</v>
      </c>
    </row>
    <row r="1745" spans="1:46" x14ac:dyDescent="0.25">
      <c r="A1745">
        <v>11</v>
      </c>
      <c r="B1745" t="s">
        <v>59</v>
      </c>
      <c r="C1745" t="s">
        <v>59</v>
      </c>
      <c r="D1745" t="s">
        <v>406</v>
      </c>
      <c r="E1745" t="s">
        <v>628</v>
      </c>
      <c r="F1745" t="s">
        <v>629</v>
      </c>
      <c r="G1745">
        <v>1</v>
      </c>
      <c r="H1745">
        <v>1</v>
      </c>
      <c r="I1745">
        <v>1</v>
      </c>
      <c r="J1745">
        <v>1</v>
      </c>
      <c r="K1745">
        <v>1</v>
      </c>
      <c r="L1745">
        <v>1</v>
      </c>
      <c r="M1745">
        <v>1</v>
      </c>
      <c r="N1745">
        <v>1</v>
      </c>
      <c r="O1745">
        <v>1</v>
      </c>
      <c r="P1745">
        <v>1</v>
      </c>
      <c r="Q1745">
        <v>1</v>
      </c>
      <c r="R1745">
        <v>1</v>
      </c>
      <c r="S1745">
        <v>1</v>
      </c>
      <c r="T1745">
        <v>1</v>
      </c>
      <c r="U1745">
        <v>1</v>
      </c>
      <c r="V1745">
        <v>1</v>
      </c>
      <c r="W1745">
        <v>1</v>
      </c>
      <c r="X1745">
        <v>1</v>
      </c>
      <c r="Y1745">
        <v>1</v>
      </c>
      <c r="Z1745">
        <v>1</v>
      </c>
      <c r="AA1745">
        <v>1</v>
      </c>
      <c r="AB1745">
        <v>1</v>
      </c>
      <c r="AC1745">
        <v>1</v>
      </c>
      <c r="AD1745">
        <v>1</v>
      </c>
      <c r="AE1745">
        <v>1</v>
      </c>
      <c r="AF1745">
        <v>1</v>
      </c>
      <c r="AG1745">
        <v>1</v>
      </c>
      <c r="AH1745">
        <v>1</v>
      </c>
      <c r="AI1745">
        <v>1</v>
      </c>
      <c r="AJ1745">
        <v>1</v>
      </c>
      <c r="AK1745">
        <v>1</v>
      </c>
      <c r="AL1745">
        <v>0</v>
      </c>
      <c r="AM1745" s="49" t="s">
        <v>406</v>
      </c>
      <c r="AN1745" s="49" t="s">
        <v>4</v>
      </c>
      <c r="AO1745" s="49" t="s">
        <v>9</v>
      </c>
      <c r="AP1745" s="49" t="s">
        <v>494</v>
      </c>
      <c r="AQ1745" s="49" t="s">
        <v>9</v>
      </c>
      <c r="AR1745" s="49" t="s">
        <v>495</v>
      </c>
      <c r="AS1745" s="49" t="s">
        <v>496</v>
      </c>
      <c r="AT1745" s="49" t="s">
        <v>497</v>
      </c>
    </row>
    <row r="1746" spans="1:46" x14ac:dyDescent="0.25">
      <c r="A1746">
        <v>11</v>
      </c>
      <c r="B1746" t="s">
        <v>63</v>
      </c>
      <c r="C1746" t="s">
        <v>63</v>
      </c>
      <c r="D1746" t="s">
        <v>64</v>
      </c>
      <c r="E1746" t="s">
        <v>628</v>
      </c>
      <c r="F1746" t="s">
        <v>629</v>
      </c>
      <c r="G1746">
        <v>1</v>
      </c>
      <c r="H1746">
        <v>1</v>
      </c>
      <c r="I1746">
        <v>1</v>
      </c>
      <c r="J1746">
        <v>1</v>
      </c>
      <c r="K1746">
        <v>1</v>
      </c>
      <c r="L1746">
        <v>1</v>
      </c>
      <c r="M1746">
        <v>1</v>
      </c>
      <c r="N1746">
        <v>1</v>
      </c>
      <c r="O1746">
        <v>1</v>
      </c>
      <c r="P1746">
        <v>1</v>
      </c>
      <c r="Q1746">
        <v>1</v>
      </c>
      <c r="R1746">
        <v>1</v>
      </c>
      <c r="S1746">
        <v>1</v>
      </c>
      <c r="T1746">
        <v>1</v>
      </c>
      <c r="U1746">
        <v>1</v>
      </c>
      <c r="V1746">
        <v>1</v>
      </c>
      <c r="W1746">
        <v>1</v>
      </c>
      <c r="X1746">
        <v>1</v>
      </c>
      <c r="Y1746">
        <v>1</v>
      </c>
      <c r="Z1746">
        <v>1</v>
      </c>
      <c r="AA1746">
        <v>1</v>
      </c>
      <c r="AB1746">
        <v>1</v>
      </c>
      <c r="AC1746">
        <v>1</v>
      </c>
      <c r="AD1746">
        <v>1</v>
      </c>
      <c r="AE1746">
        <v>1</v>
      </c>
      <c r="AF1746">
        <v>1</v>
      </c>
      <c r="AG1746">
        <v>1</v>
      </c>
      <c r="AH1746">
        <v>1</v>
      </c>
      <c r="AI1746">
        <v>1</v>
      </c>
      <c r="AJ1746">
        <v>1</v>
      </c>
      <c r="AK1746">
        <v>1</v>
      </c>
      <c r="AL1746">
        <v>1</v>
      </c>
      <c r="AM1746" s="49" t="s">
        <v>64</v>
      </c>
      <c r="AN1746" s="49" t="s">
        <v>14</v>
      </c>
      <c r="AO1746" s="49" t="s">
        <v>506</v>
      </c>
      <c r="AP1746" s="49" t="s">
        <v>501</v>
      </c>
      <c r="AQ1746" s="49" t="s">
        <v>10</v>
      </c>
      <c r="AR1746" s="49" t="s">
        <v>487</v>
      </c>
      <c r="AS1746" s="49" t="s">
        <v>488</v>
      </c>
      <c r="AT1746" s="49" t="s">
        <v>489</v>
      </c>
    </row>
    <row r="1747" spans="1:46" x14ac:dyDescent="0.25">
      <c r="A1747">
        <v>11</v>
      </c>
      <c r="B1747" t="s">
        <v>65</v>
      </c>
      <c r="C1747" t="s">
        <v>65</v>
      </c>
      <c r="D1747" t="s">
        <v>66</v>
      </c>
      <c r="E1747" t="s">
        <v>628</v>
      </c>
      <c r="F1747" t="s">
        <v>629</v>
      </c>
      <c r="G1747">
        <v>1</v>
      </c>
      <c r="H1747">
        <v>1</v>
      </c>
      <c r="I1747">
        <v>1</v>
      </c>
      <c r="J1747">
        <v>1</v>
      </c>
      <c r="K1747">
        <v>1</v>
      </c>
      <c r="L1747">
        <v>1</v>
      </c>
      <c r="M1747">
        <v>1</v>
      </c>
      <c r="N1747">
        <v>1</v>
      </c>
      <c r="O1747">
        <v>1</v>
      </c>
      <c r="P1747">
        <v>1</v>
      </c>
      <c r="Q1747">
        <v>1</v>
      </c>
      <c r="R1747">
        <v>1</v>
      </c>
      <c r="S1747">
        <v>1</v>
      </c>
      <c r="T1747">
        <v>1</v>
      </c>
      <c r="U1747">
        <v>1</v>
      </c>
      <c r="V1747">
        <v>1</v>
      </c>
      <c r="W1747">
        <v>1</v>
      </c>
      <c r="X1747">
        <v>1</v>
      </c>
      <c r="Y1747">
        <v>1</v>
      </c>
      <c r="Z1747">
        <v>1</v>
      </c>
      <c r="AA1747">
        <v>1</v>
      </c>
      <c r="AB1747">
        <v>1</v>
      </c>
      <c r="AC1747">
        <v>1</v>
      </c>
      <c r="AD1747">
        <v>1</v>
      </c>
      <c r="AE1747">
        <v>1</v>
      </c>
      <c r="AF1747">
        <v>1</v>
      </c>
      <c r="AG1747">
        <v>1</v>
      </c>
      <c r="AH1747">
        <v>1</v>
      </c>
      <c r="AI1747">
        <v>1</v>
      </c>
      <c r="AJ1747">
        <v>1</v>
      </c>
      <c r="AK1747">
        <v>1</v>
      </c>
      <c r="AL1747">
        <v>1</v>
      </c>
      <c r="AM1747" s="49" t="s">
        <v>66</v>
      </c>
      <c r="AN1747" s="49" t="s">
        <v>14</v>
      </c>
      <c r="AO1747" s="49" t="s">
        <v>500</v>
      </c>
      <c r="AP1747" s="49" t="s">
        <v>501</v>
      </c>
      <c r="AQ1747" s="49" t="s">
        <v>502</v>
      </c>
      <c r="AR1747" s="49" t="s">
        <v>487</v>
      </c>
      <c r="AS1747" s="49" t="s">
        <v>488</v>
      </c>
      <c r="AT1747" s="49" t="s">
        <v>489</v>
      </c>
    </row>
    <row r="1748" spans="1:46" x14ac:dyDescent="0.25">
      <c r="A1748">
        <v>11</v>
      </c>
      <c r="B1748" t="s">
        <v>69</v>
      </c>
      <c r="C1748" t="s">
        <v>69</v>
      </c>
      <c r="D1748" t="s">
        <v>70</v>
      </c>
      <c r="E1748" t="s">
        <v>628</v>
      </c>
      <c r="F1748" t="s">
        <v>629</v>
      </c>
      <c r="G1748">
        <v>1</v>
      </c>
      <c r="H1748">
        <v>1</v>
      </c>
      <c r="I1748">
        <v>1</v>
      </c>
      <c r="J1748">
        <v>1</v>
      </c>
      <c r="K1748">
        <v>1</v>
      </c>
      <c r="L1748">
        <v>1</v>
      </c>
      <c r="M1748">
        <v>1</v>
      </c>
      <c r="N1748">
        <v>1</v>
      </c>
      <c r="O1748">
        <v>1</v>
      </c>
      <c r="P1748">
        <v>1</v>
      </c>
      <c r="Q1748">
        <v>1</v>
      </c>
      <c r="R1748">
        <v>1</v>
      </c>
      <c r="S1748">
        <v>1</v>
      </c>
      <c r="T1748">
        <v>1</v>
      </c>
      <c r="U1748">
        <v>1</v>
      </c>
      <c r="V1748">
        <v>1</v>
      </c>
      <c r="W1748">
        <v>1</v>
      </c>
      <c r="X1748">
        <v>1</v>
      </c>
      <c r="Y1748">
        <v>1</v>
      </c>
      <c r="Z1748">
        <v>1</v>
      </c>
      <c r="AA1748">
        <v>1</v>
      </c>
      <c r="AB1748">
        <v>1</v>
      </c>
      <c r="AC1748">
        <v>1</v>
      </c>
      <c r="AD1748">
        <v>1</v>
      </c>
      <c r="AE1748">
        <v>1</v>
      </c>
      <c r="AF1748">
        <v>1</v>
      </c>
      <c r="AG1748">
        <v>1</v>
      </c>
      <c r="AH1748">
        <v>1</v>
      </c>
      <c r="AI1748">
        <v>1</v>
      </c>
      <c r="AJ1748">
        <v>1</v>
      </c>
      <c r="AK1748">
        <v>1</v>
      </c>
      <c r="AL1748">
        <v>1</v>
      </c>
      <c r="AM1748" s="49" t="s">
        <v>70</v>
      </c>
      <c r="AN1748" s="49" t="s">
        <v>14</v>
      </c>
      <c r="AO1748" s="49" t="s">
        <v>509</v>
      </c>
      <c r="AP1748" s="49" t="s">
        <v>505</v>
      </c>
      <c r="AQ1748" s="49" t="s">
        <v>13</v>
      </c>
      <c r="AR1748" s="49" t="s">
        <v>487</v>
      </c>
      <c r="AS1748" s="49" t="s">
        <v>488</v>
      </c>
      <c r="AT1748" s="49" t="s">
        <v>489</v>
      </c>
    </row>
    <row r="1749" spans="1:46" x14ac:dyDescent="0.25">
      <c r="A1749">
        <v>11</v>
      </c>
      <c r="B1749" t="s">
        <v>71</v>
      </c>
      <c r="C1749" t="s">
        <v>71</v>
      </c>
      <c r="D1749" t="s">
        <v>72</v>
      </c>
      <c r="E1749" t="s">
        <v>628</v>
      </c>
      <c r="F1749" t="s">
        <v>629</v>
      </c>
      <c r="G1749">
        <v>1</v>
      </c>
      <c r="H1749">
        <v>1</v>
      </c>
      <c r="I1749">
        <v>1</v>
      </c>
      <c r="J1749">
        <v>1</v>
      </c>
      <c r="K1749">
        <v>1</v>
      </c>
      <c r="L1749">
        <v>1</v>
      </c>
      <c r="M1749">
        <v>1</v>
      </c>
      <c r="N1749">
        <v>1</v>
      </c>
      <c r="O1749">
        <v>1</v>
      </c>
      <c r="P1749">
        <v>1</v>
      </c>
      <c r="Q1749">
        <v>1</v>
      </c>
      <c r="R1749">
        <v>1</v>
      </c>
      <c r="S1749">
        <v>1</v>
      </c>
      <c r="T1749">
        <v>1</v>
      </c>
      <c r="U1749">
        <v>1</v>
      </c>
      <c r="V1749">
        <v>1</v>
      </c>
      <c r="W1749">
        <v>1</v>
      </c>
      <c r="X1749">
        <v>1</v>
      </c>
      <c r="Y1749">
        <v>1</v>
      </c>
      <c r="Z1749">
        <v>1</v>
      </c>
      <c r="AA1749">
        <v>1</v>
      </c>
      <c r="AB1749">
        <v>1</v>
      </c>
      <c r="AC1749">
        <v>1</v>
      </c>
      <c r="AD1749">
        <v>1</v>
      </c>
      <c r="AE1749">
        <v>1</v>
      </c>
      <c r="AF1749">
        <v>1</v>
      </c>
      <c r="AG1749">
        <v>1</v>
      </c>
      <c r="AH1749">
        <v>1</v>
      </c>
      <c r="AI1749">
        <v>1</v>
      </c>
      <c r="AJ1749">
        <v>1</v>
      </c>
      <c r="AK1749">
        <v>1</v>
      </c>
      <c r="AL1749">
        <v>1</v>
      </c>
      <c r="AM1749" s="49" t="s">
        <v>72</v>
      </c>
      <c r="AN1749" s="49" t="s">
        <v>14</v>
      </c>
      <c r="AO1749" s="49" t="s">
        <v>500</v>
      </c>
      <c r="AP1749" s="49" t="s">
        <v>505</v>
      </c>
      <c r="AQ1749" s="49" t="s">
        <v>13</v>
      </c>
      <c r="AR1749" s="49" t="s">
        <v>487</v>
      </c>
      <c r="AS1749" s="49" t="s">
        <v>488</v>
      </c>
      <c r="AT1749" s="49" t="s">
        <v>489</v>
      </c>
    </row>
    <row r="1750" spans="1:46" x14ac:dyDescent="0.25">
      <c r="A1750">
        <v>11</v>
      </c>
      <c r="B1750" t="s">
        <v>73</v>
      </c>
      <c r="C1750" t="s">
        <v>73</v>
      </c>
      <c r="D1750" t="s">
        <v>408</v>
      </c>
      <c r="E1750" t="s">
        <v>628</v>
      </c>
      <c r="F1750" t="s">
        <v>629</v>
      </c>
      <c r="G1750">
        <v>1</v>
      </c>
      <c r="H1750">
        <v>1</v>
      </c>
      <c r="I1750">
        <v>1</v>
      </c>
      <c r="J1750">
        <v>1</v>
      </c>
      <c r="K1750">
        <v>1</v>
      </c>
      <c r="L1750">
        <v>1</v>
      </c>
      <c r="M1750">
        <v>1</v>
      </c>
      <c r="N1750">
        <v>1</v>
      </c>
      <c r="O1750">
        <v>1</v>
      </c>
      <c r="P1750">
        <v>1</v>
      </c>
      <c r="Q1750">
        <v>1</v>
      </c>
      <c r="R1750">
        <v>1</v>
      </c>
      <c r="S1750">
        <v>1</v>
      </c>
      <c r="T1750">
        <v>1</v>
      </c>
      <c r="U1750">
        <v>1</v>
      </c>
      <c r="V1750">
        <v>1</v>
      </c>
      <c r="W1750">
        <v>1</v>
      </c>
      <c r="X1750">
        <v>1</v>
      </c>
      <c r="Y1750">
        <v>1</v>
      </c>
      <c r="Z1750">
        <v>1</v>
      </c>
      <c r="AA1750">
        <v>1</v>
      </c>
      <c r="AB1750">
        <v>1</v>
      </c>
      <c r="AC1750">
        <v>1</v>
      </c>
      <c r="AD1750">
        <v>1</v>
      </c>
      <c r="AE1750">
        <v>1</v>
      </c>
      <c r="AF1750">
        <v>1</v>
      </c>
      <c r="AG1750">
        <v>1</v>
      </c>
      <c r="AH1750">
        <v>1</v>
      </c>
      <c r="AI1750">
        <v>1</v>
      </c>
      <c r="AJ1750">
        <v>1</v>
      </c>
      <c r="AK1750">
        <v>1</v>
      </c>
      <c r="AL1750">
        <v>1</v>
      </c>
      <c r="AM1750" s="49" t="s">
        <v>408</v>
      </c>
      <c r="AN1750" s="49" t="s">
        <v>14</v>
      </c>
      <c r="AO1750" s="49" t="s">
        <v>500</v>
      </c>
      <c r="AP1750" s="49" t="s">
        <v>501</v>
      </c>
      <c r="AQ1750" s="49" t="s">
        <v>502</v>
      </c>
      <c r="AR1750" s="49" t="s">
        <v>495</v>
      </c>
      <c r="AS1750" s="49" t="s">
        <v>496</v>
      </c>
      <c r="AT1750" s="49" t="s">
        <v>497</v>
      </c>
    </row>
    <row r="1751" spans="1:46" x14ac:dyDescent="0.25">
      <c r="A1751">
        <v>11</v>
      </c>
      <c r="B1751" t="s">
        <v>86</v>
      </c>
      <c r="C1751" t="s">
        <v>86</v>
      </c>
      <c r="D1751" t="s">
        <v>87</v>
      </c>
      <c r="E1751" t="s">
        <v>628</v>
      </c>
      <c r="F1751" t="s">
        <v>629</v>
      </c>
      <c r="G1751">
        <v>1</v>
      </c>
      <c r="H1751">
        <v>1</v>
      </c>
      <c r="I1751">
        <v>1</v>
      </c>
      <c r="J1751">
        <v>1</v>
      </c>
      <c r="K1751">
        <v>1</v>
      </c>
      <c r="L1751">
        <v>1</v>
      </c>
      <c r="M1751">
        <v>1</v>
      </c>
      <c r="N1751">
        <v>1</v>
      </c>
      <c r="O1751">
        <v>1</v>
      </c>
      <c r="P1751">
        <v>1</v>
      </c>
      <c r="Q1751">
        <v>1</v>
      </c>
      <c r="R1751">
        <v>1</v>
      </c>
      <c r="S1751">
        <v>1</v>
      </c>
      <c r="T1751">
        <v>1</v>
      </c>
      <c r="U1751">
        <v>1</v>
      </c>
      <c r="V1751">
        <v>1</v>
      </c>
      <c r="W1751">
        <v>1</v>
      </c>
      <c r="X1751">
        <v>1</v>
      </c>
      <c r="Y1751">
        <v>1</v>
      </c>
      <c r="Z1751">
        <v>1</v>
      </c>
      <c r="AA1751">
        <v>1</v>
      </c>
      <c r="AB1751">
        <v>1</v>
      </c>
      <c r="AC1751">
        <v>1</v>
      </c>
      <c r="AD1751">
        <v>1</v>
      </c>
      <c r="AE1751">
        <v>1</v>
      </c>
      <c r="AF1751">
        <v>1</v>
      </c>
      <c r="AG1751">
        <v>1</v>
      </c>
      <c r="AH1751">
        <v>1</v>
      </c>
      <c r="AI1751">
        <v>1</v>
      </c>
      <c r="AJ1751">
        <v>1</v>
      </c>
      <c r="AK1751">
        <v>1</v>
      </c>
      <c r="AL1751">
        <v>0</v>
      </c>
      <c r="AM1751" s="49" t="s">
        <v>87</v>
      </c>
      <c r="AN1751" s="49" t="s">
        <v>14</v>
      </c>
      <c r="AO1751" s="49" t="s">
        <v>485</v>
      </c>
      <c r="AP1751" s="49" t="s">
        <v>505</v>
      </c>
      <c r="AQ1751" s="49" t="s">
        <v>13</v>
      </c>
      <c r="AR1751" s="49" t="s">
        <v>495</v>
      </c>
      <c r="AS1751" s="49" t="s">
        <v>488</v>
      </c>
      <c r="AT1751" s="49" t="s">
        <v>489</v>
      </c>
    </row>
    <row r="1752" spans="1:46" x14ac:dyDescent="0.25">
      <c r="A1752">
        <v>11</v>
      </c>
      <c r="B1752" t="s">
        <v>82</v>
      </c>
      <c r="C1752" t="s">
        <v>82</v>
      </c>
      <c r="D1752" t="s">
        <v>83</v>
      </c>
      <c r="E1752" t="s">
        <v>628</v>
      </c>
      <c r="F1752" t="s">
        <v>629</v>
      </c>
      <c r="G1752">
        <v>1</v>
      </c>
      <c r="H1752">
        <v>1</v>
      </c>
      <c r="I1752">
        <v>1</v>
      </c>
      <c r="J1752">
        <v>1</v>
      </c>
      <c r="K1752">
        <v>1</v>
      </c>
      <c r="L1752">
        <v>1</v>
      </c>
      <c r="M1752">
        <v>1</v>
      </c>
      <c r="N1752">
        <v>1</v>
      </c>
      <c r="O1752">
        <v>1</v>
      </c>
      <c r="P1752">
        <v>1</v>
      </c>
      <c r="Q1752">
        <v>1</v>
      </c>
      <c r="R1752">
        <v>1</v>
      </c>
      <c r="S1752">
        <v>1</v>
      </c>
      <c r="T1752">
        <v>1</v>
      </c>
      <c r="U1752">
        <v>1</v>
      </c>
      <c r="V1752">
        <v>1</v>
      </c>
      <c r="W1752">
        <v>1</v>
      </c>
      <c r="X1752">
        <v>1</v>
      </c>
      <c r="Y1752">
        <v>1</v>
      </c>
      <c r="Z1752">
        <v>1</v>
      </c>
      <c r="AA1752">
        <v>1</v>
      </c>
      <c r="AB1752">
        <v>1</v>
      </c>
      <c r="AC1752">
        <v>1</v>
      </c>
      <c r="AD1752">
        <v>1</v>
      </c>
      <c r="AE1752">
        <v>1</v>
      </c>
      <c r="AF1752">
        <v>1</v>
      </c>
      <c r="AG1752">
        <v>1</v>
      </c>
      <c r="AH1752">
        <v>1</v>
      </c>
      <c r="AI1752">
        <v>1</v>
      </c>
      <c r="AJ1752">
        <v>1</v>
      </c>
      <c r="AK1752">
        <v>1</v>
      </c>
      <c r="AL1752">
        <v>0</v>
      </c>
      <c r="AM1752" s="49" t="s">
        <v>83</v>
      </c>
      <c r="AN1752" s="49" t="s">
        <v>14</v>
      </c>
      <c r="AO1752" s="49" t="s">
        <v>485</v>
      </c>
      <c r="AP1752" s="49" t="s">
        <v>494</v>
      </c>
      <c r="AQ1752" s="49" t="s">
        <v>11</v>
      </c>
      <c r="AR1752" s="49" t="s">
        <v>487</v>
      </c>
      <c r="AS1752" s="49" t="s">
        <v>488</v>
      </c>
      <c r="AT1752" s="49" t="s">
        <v>489</v>
      </c>
    </row>
    <row r="1753" spans="1:46" x14ac:dyDescent="0.25">
      <c r="A1753">
        <v>11</v>
      </c>
      <c r="B1753" t="s">
        <v>92</v>
      </c>
      <c r="C1753" t="s">
        <v>92</v>
      </c>
      <c r="D1753" t="s">
        <v>93</v>
      </c>
      <c r="E1753" t="s">
        <v>628</v>
      </c>
      <c r="F1753" t="s">
        <v>629</v>
      </c>
      <c r="G1753">
        <v>1</v>
      </c>
      <c r="H1753">
        <v>1</v>
      </c>
      <c r="I1753">
        <v>1</v>
      </c>
      <c r="J1753">
        <v>1</v>
      </c>
      <c r="K1753">
        <v>1</v>
      </c>
      <c r="L1753">
        <v>1</v>
      </c>
      <c r="M1753">
        <v>1</v>
      </c>
      <c r="N1753">
        <v>1</v>
      </c>
      <c r="O1753">
        <v>1</v>
      </c>
      <c r="P1753">
        <v>1</v>
      </c>
      <c r="Q1753">
        <v>1</v>
      </c>
      <c r="R1753">
        <v>1</v>
      </c>
      <c r="S1753">
        <v>1</v>
      </c>
      <c r="T1753">
        <v>1</v>
      </c>
      <c r="U1753">
        <v>1</v>
      </c>
      <c r="V1753">
        <v>1</v>
      </c>
      <c r="W1753">
        <v>1</v>
      </c>
      <c r="X1753">
        <v>1</v>
      </c>
      <c r="Y1753">
        <v>1</v>
      </c>
      <c r="Z1753">
        <v>1</v>
      </c>
      <c r="AA1753">
        <v>1</v>
      </c>
      <c r="AB1753">
        <v>1</v>
      </c>
      <c r="AC1753">
        <v>1</v>
      </c>
      <c r="AD1753">
        <v>1</v>
      </c>
      <c r="AE1753">
        <v>1</v>
      </c>
      <c r="AF1753">
        <v>1</v>
      </c>
      <c r="AG1753">
        <v>1</v>
      </c>
      <c r="AH1753">
        <v>1</v>
      </c>
      <c r="AI1753">
        <v>1</v>
      </c>
      <c r="AJ1753">
        <v>1</v>
      </c>
      <c r="AK1753">
        <v>1</v>
      </c>
      <c r="AL1753">
        <v>0</v>
      </c>
      <c r="AM1753" s="49" t="s">
        <v>93</v>
      </c>
      <c r="AN1753" s="49" t="s">
        <v>14</v>
      </c>
      <c r="AO1753" s="49" t="s">
        <v>500</v>
      </c>
      <c r="AP1753" s="49" t="s">
        <v>501</v>
      </c>
      <c r="AQ1753" s="49" t="s">
        <v>502</v>
      </c>
      <c r="AR1753" s="49" t="s">
        <v>495</v>
      </c>
      <c r="AS1753" s="49" t="s">
        <v>488</v>
      </c>
      <c r="AT1753" s="49" t="s">
        <v>489</v>
      </c>
    </row>
    <row r="1754" spans="1:46" x14ac:dyDescent="0.25">
      <c r="A1754">
        <v>11</v>
      </c>
      <c r="B1754" t="s">
        <v>76</v>
      </c>
      <c r="C1754" t="s">
        <v>76</v>
      </c>
      <c r="D1754" t="s">
        <v>77</v>
      </c>
      <c r="E1754" t="s">
        <v>628</v>
      </c>
      <c r="F1754" t="s">
        <v>629</v>
      </c>
      <c r="G1754">
        <v>1</v>
      </c>
      <c r="H1754">
        <v>1</v>
      </c>
      <c r="I1754">
        <v>1</v>
      </c>
      <c r="J1754">
        <v>1</v>
      </c>
      <c r="K1754">
        <v>1</v>
      </c>
      <c r="L1754">
        <v>1</v>
      </c>
      <c r="M1754">
        <v>1</v>
      </c>
      <c r="N1754">
        <v>1</v>
      </c>
      <c r="O1754">
        <v>1</v>
      </c>
      <c r="P1754">
        <v>1</v>
      </c>
      <c r="Q1754">
        <v>1</v>
      </c>
      <c r="R1754">
        <v>1</v>
      </c>
      <c r="S1754">
        <v>1</v>
      </c>
      <c r="T1754">
        <v>1</v>
      </c>
      <c r="U1754">
        <v>1</v>
      </c>
      <c r="V1754">
        <v>1</v>
      </c>
      <c r="W1754">
        <v>1</v>
      </c>
      <c r="X1754">
        <v>1</v>
      </c>
      <c r="Y1754">
        <v>0</v>
      </c>
      <c r="Z1754">
        <v>1</v>
      </c>
      <c r="AA1754">
        <v>1</v>
      </c>
      <c r="AB1754">
        <v>1</v>
      </c>
      <c r="AC1754">
        <v>1</v>
      </c>
      <c r="AD1754">
        <v>1</v>
      </c>
      <c r="AE1754">
        <v>1</v>
      </c>
      <c r="AF1754">
        <v>1</v>
      </c>
      <c r="AG1754">
        <v>1</v>
      </c>
      <c r="AH1754">
        <v>1</v>
      </c>
      <c r="AI1754">
        <v>1</v>
      </c>
      <c r="AJ1754">
        <v>1</v>
      </c>
      <c r="AK1754">
        <v>1</v>
      </c>
      <c r="AL1754">
        <v>1</v>
      </c>
      <c r="AM1754" s="49" t="s">
        <v>77</v>
      </c>
      <c r="AN1754" s="49" t="s">
        <v>14</v>
      </c>
      <c r="AO1754" s="49" t="s">
        <v>500</v>
      </c>
      <c r="AP1754" s="49" t="s">
        <v>505</v>
      </c>
      <c r="AQ1754" s="49" t="s">
        <v>13</v>
      </c>
      <c r="AR1754" s="49" t="s">
        <v>487</v>
      </c>
      <c r="AS1754" s="49" t="s">
        <v>488</v>
      </c>
      <c r="AT1754" s="49" t="s">
        <v>489</v>
      </c>
    </row>
    <row r="1755" spans="1:46" x14ac:dyDescent="0.25">
      <c r="A1755">
        <v>11</v>
      </c>
      <c r="B1755" t="s">
        <v>78</v>
      </c>
      <c r="C1755" t="s">
        <v>78</v>
      </c>
      <c r="D1755" t="s">
        <v>79</v>
      </c>
      <c r="E1755" t="s">
        <v>628</v>
      </c>
      <c r="F1755" t="s">
        <v>629</v>
      </c>
      <c r="G1755">
        <v>1</v>
      </c>
      <c r="H1755">
        <v>1</v>
      </c>
      <c r="I1755">
        <v>1</v>
      </c>
      <c r="J1755">
        <v>1</v>
      </c>
      <c r="K1755">
        <v>1</v>
      </c>
      <c r="L1755">
        <v>1</v>
      </c>
      <c r="M1755">
        <v>1</v>
      </c>
      <c r="N1755">
        <v>1</v>
      </c>
      <c r="O1755">
        <v>1</v>
      </c>
      <c r="P1755">
        <v>1</v>
      </c>
      <c r="Q1755">
        <v>1</v>
      </c>
      <c r="R1755">
        <v>1</v>
      </c>
      <c r="S1755">
        <v>1</v>
      </c>
      <c r="T1755">
        <v>1</v>
      </c>
      <c r="U1755">
        <v>1</v>
      </c>
      <c r="V1755">
        <v>1</v>
      </c>
      <c r="W1755">
        <v>1</v>
      </c>
      <c r="X1755">
        <v>1</v>
      </c>
      <c r="Y1755">
        <v>1</v>
      </c>
      <c r="Z1755">
        <v>1</v>
      </c>
      <c r="AA1755">
        <v>1</v>
      </c>
      <c r="AB1755">
        <v>1</v>
      </c>
      <c r="AC1755">
        <v>1</v>
      </c>
      <c r="AD1755">
        <v>1</v>
      </c>
      <c r="AE1755">
        <v>1</v>
      </c>
      <c r="AF1755">
        <v>1</v>
      </c>
      <c r="AG1755">
        <v>1</v>
      </c>
      <c r="AH1755">
        <v>1</v>
      </c>
      <c r="AI1755">
        <v>1</v>
      </c>
      <c r="AJ1755">
        <v>1</v>
      </c>
      <c r="AK1755">
        <v>1</v>
      </c>
      <c r="AL1755">
        <v>0</v>
      </c>
      <c r="AM1755" s="49" t="s">
        <v>79</v>
      </c>
      <c r="AN1755" s="49" t="s">
        <v>8</v>
      </c>
      <c r="AO1755" s="49" t="s">
        <v>9</v>
      </c>
      <c r="AP1755" s="49" t="s">
        <v>494</v>
      </c>
      <c r="AQ1755" s="49" t="s">
        <v>9</v>
      </c>
      <c r="AR1755" s="49" t="s">
        <v>487</v>
      </c>
      <c r="AS1755" s="49" t="s">
        <v>488</v>
      </c>
      <c r="AT1755" s="49" t="s">
        <v>489</v>
      </c>
    </row>
    <row r="1756" spans="1:46" x14ac:dyDescent="0.25">
      <c r="A1756">
        <v>11</v>
      </c>
      <c r="B1756" t="s">
        <v>96</v>
      </c>
      <c r="C1756" t="s">
        <v>96</v>
      </c>
      <c r="D1756" t="s">
        <v>97</v>
      </c>
      <c r="E1756" t="s">
        <v>628</v>
      </c>
      <c r="F1756" t="s">
        <v>629</v>
      </c>
      <c r="G1756">
        <v>1</v>
      </c>
      <c r="H1756">
        <v>1</v>
      </c>
      <c r="I1756">
        <v>1</v>
      </c>
      <c r="J1756">
        <v>1</v>
      </c>
      <c r="K1756">
        <v>1</v>
      </c>
      <c r="L1756">
        <v>1</v>
      </c>
      <c r="M1756">
        <v>1</v>
      </c>
      <c r="N1756">
        <v>1</v>
      </c>
      <c r="O1756">
        <v>1</v>
      </c>
      <c r="P1756">
        <v>1</v>
      </c>
      <c r="Q1756">
        <v>1</v>
      </c>
      <c r="R1756">
        <v>1</v>
      </c>
      <c r="S1756">
        <v>1</v>
      </c>
      <c r="T1756">
        <v>1</v>
      </c>
      <c r="U1756">
        <v>1</v>
      </c>
      <c r="V1756">
        <v>1</v>
      </c>
      <c r="W1756">
        <v>1</v>
      </c>
      <c r="X1756">
        <v>1</v>
      </c>
      <c r="Y1756">
        <v>1</v>
      </c>
      <c r="Z1756">
        <v>1</v>
      </c>
      <c r="AA1756">
        <v>1</v>
      </c>
      <c r="AB1756">
        <v>1</v>
      </c>
      <c r="AC1756">
        <v>1</v>
      </c>
      <c r="AD1756">
        <v>1</v>
      </c>
      <c r="AE1756">
        <v>1</v>
      </c>
      <c r="AF1756">
        <v>1</v>
      </c>
      <c r="AG1756">
        <v>1</v>
      </c>
      <c r="AH1756">
        <v>1</v>
      </c>
      <c r="AI1756">
        <v>1</v>
      </c>
      <c r="AJ1756">
        <v>1</v>
      </c>
      <c r="AK1756">
        <v>1</v>
      </c>
      <c r="AL1756">
        <v>0</v>
      </c>
      <c r="AM1756" s="49" t="s">
        <v>97</v>
      </c>
      <c r="AN1756" s="49" t="s">
        <v>14</v>
      </c>
      <c r="AO1756" s="49" t="s">
        <v>506</v>
      </c>
      <c r="AP1756" s="49" t="s">
        <v>494</v>
      </c>
      <c r="AQ1756" s="49" t="s">
        <v>10</v>
      </c>
      <c r="AR1756" s="49" t="s">
        <v>495</v>
      </c>
      <c r="AS1756" s="49" t="s">
        <v>488</v>
      </c>
      <c r="AT1756" s="49" t="s">
        <v>489</v>
      </c>
    </row>
    <row r="1757" spans="1:46" x14ac:dyDescent="0.25">
      <c r="A1757">
        <v>11</v>
      </c>
      <c r="B1757" t="s">
        <v>90</v>
      </c>
      <c r="C1757" t="s">
        <v>90</v>
      </c>
      <c r="D1757" t="s">
        <v>91</v>
      </c>
      <c r="E1757" t="s">
        <v>628</v>
      </c>
      <c r="F1757" t="s">
        <v>629</v>
      </c>
      <c r="G1757">
        <v>1</v>
      </c>
      <c r="H1757">
        <v>1</v>
      </c>
      <c r="I1757">
        <v>1</v>
      </c>
      <c r="J1757">
        <v>1</v>
      </c>
      <c r="K1757">
        <v>1</v>
      </c>
      <c r="L1757">
        <v>1</v>
      </c>
      <c r="M1757">
        <v>1</v>
      </c>
      <c r="N1757">
        <v>1</v>
      </c>
      <c r="O1757">
        <v>1</v>
      </c>
      <c r="P1757">
        <v>1</v>
      </c>
      <c r="Q1757">
        <v>1</v>
      </c>
      <c r="R1757">
        <v>1</v>
      </c>
      <c r="S1757">
        <v>1</v>
      </c>
      <c r="T1757">
        <v>1</v>
      </c>
      <c r="U1757">
        <v>1</v>
      </c>
      <c r="V1757">
        <v>1</v>
      </c>
      <c r="W1757">
        <v>1</v>
      </c>
      <c r="X1757">
        <v>1</v>
      </c>
      <c r="Y1757">
        <v>1</v>
      </c>
      <c r="Z1757">
        <v>1</v>
      </c>
      <c r="AA1757">
        <v>1</v>
      </c>
      <c r="AB1757">
        <v>1</v>
      </c>
      <c r="AC1757">
        <v>1</v>
      </c>
      <c r="AD1757">
        <v>1</v>
      </c>
      <c r="AE1757">
        <v>1</v>
      </c>
      <c r="AF1757">
        <v>1</v>
      </c>
      <c r="AG1757">
        <v>1</v>
      </c>
      <c r="AH1757">
        <v>1</v>
      </c>
      <c r="AI1757">
        <v>1</v>
      </c>
      <c r="AJ1757">
        <v>1</v>
      </c>
      <c r="AK1757">
        <v>1</v>
      </c>
      <c r="AL1757">
        <v>1</v>
      </c>
      <c r="AM1757" s="49" t="s">
        <v>91</v>
      </c>
      <c r="AN1757" s="49" t="s">
        <v>14</v>
      </c>
      <c r="AO1757" s="49" t="s">
        <v>500</v>
      </c>
      <c r="AP1757" s="49" t="s">
        <v>501</v>
      </c>
      <c r="AQ1757" s="49" t="s">
        <v>502</v>
      </c>
      <c r="AR1757" s="49" t="s">
        <v>487</v>
      </c>
      <c r="AS1757" s="49" t="s">
        <v>488</v>
      </c>
      <c r="AT1757" s="49" t="s">
        <v>489</v>
      </c>
    </row>
    <row r="1758" spans="1:46" x14ac:dyDescent="0.25">
      <c r="A1758">
        <v>11</v>
      </c>
      <c r="B1758" t="s">
        <v>105</v>
      </c>
      <c r="C1758" t="s">
        <v>105</v>
      </c>
      <c r="D1758" t="s">
        <v>106</v>
      </c>
      <c r="E1758" t="s">
        <v>628</v>
      </c>
      <c r="F1758" t="s">
        <v>629</v>
      </c>
      <c r="G1758">
        <v>1</v>
      </c>
      <c r="H1758">
        <v>1</v>
      </c>
      <c r="I1758">
        <v>1</v>
      </c>
      <c r="J1758">
        <v>1</v>
      </c>
      <c r="K1758">
        <v>1</v>
      </c>
      <c r="L1758">
        <v>1</v>
      </c>
      <c r="M1758">
        <v>1</v>
      </c>
      <c r="N1758">
        <v>1</v>
      </c>
      <c r="O1758">
        <v>1</v>
      </c>
      <c r="P1758">
        <v>1</v>
      </c>
      <c r="Q1758">
        <v>1</v>
      </c>
      <c r="R1758">
        <v>1</v>
      </c>
      <c r="S1758">
        <v>1</v>
      </c>
      <c r="T1758">
        <v>1</v>
      </c>
      <c r="U1758">
        <v>1</v>
      </c>
      <c r="V1758">
        <v>1</v>
      </c>
      <c r="W1758">
        <v>1</v>
      </c>
      <c r="X1758">
        <v>1</v>
      </c>
      <c r="Y1758">
        <v>1</v>
      </c>
      <c r="Z1758">
        <v>1</v>
      </c>
      <c r="AA1758">
        <v>1</v>
      </c>
      <c r="AB1758">
        <v>1</v>
      </c>
      <c r="AC1758">
        <v>1</v>
      </c>
      <c r="AD1758">
        <v>1</v>
      </c>
      <c r="AE1758">
        <v>1</v>
      </c>
      <c r="AF1758">
        <v>1</v>
      </c>
      <c r="AG1758">
        <v>1</v>
      </c>
      <c r="AH1758">
        <v>1</v>
      </c>
      <c r="AI1758">
        <v>1</v>
      </c>
      <c r="AJ1758">
        <v>1</v>
      </c>
      <c r="AK1758">
        <v>1</v>
      </c>
      <c r="AL1758">
        <v>0</v>
      </c>
      <c r="AM1758" s="49" t="s">
        <v>106</v>
      </c>
      <c r="AN1758" s="49" t="s">
        <v>4</v>
      </c>
      <c r="AO1758" s="49" t="s">
        <v>9</v>
      </c>
      <c r="AP1758" s="49" t="s">
        <v>501</v>
      </c>
      <c r="AQ1758" s="49" t="s">
        <v>9</v>
      </c>
      <c r="AR1758" s="49" t="s">
        <v>495</v>
      </c>
      <c r="AS1758" s="49" t="s">
        <v>488</v>
      </c>
      <c r="AT1758" s="49" t="s">
        <v>489</v>
      </c>
    </row>
    <row r="1759" spans="1:46" x14ac:dyDescent="0.25">
      <c r="A1759">
        <v>11</v>
      </c>
      <c r="B1759" t="s">
        <v>98</v>
      </c>
      <c r="C1759" t="s">
        <v>98</v>
      </c>
      <c r="D1759" t="s">
        <v>99</v>
      </c>
      <c r="E1759" t="s">
        <v>628</v>
      </c>
      <c r="F1759" t="s">
        <v>629</v>
      </c>
      <c r="G1759">
        <v>1</v>
      </c>
      <c r="H1759">
        <v>1</v>
      </c>
      <c r="I1759">
        <v>1</v>
      </c>
      <c r="J1759">
        <v>1</v>
      </c>
      <c r="K1759">
        <v>1</v>
      </c>
      <c r="L1759">
        <v>1</v>
      </c>
      <c r="M1759">
        <v>1</v>
      </c>
      <c r="N1759">
        <v>1</v>
      </c>
      <c r="O1759">
        <v>1</v>
      </c>
      <c r="P1759">
        <v>1</v>
      </c>
      <c r="Q1759">
        <v>1</v>
      </c>
      <c r="R1759">
        <v>1</v>
      </c>
      <c r="S1759">
        <v>1</v>
      </c>
      <c r="T1759">
        <v>1</v>
      </c>
      <c r="U1759">
        <v>1</v>
      </c>
      <c r="V1759">
        <v>1</v>
      </c>
      <c r="W1759">
        <v>1</v>
      </c>
      <c r="X1759">
        <v>1</v>
      </c>
      <c r="Y1759">
        <v>1</v>
      </c>
      <c r="Z1759">
        <v>1</v>
      </c>
      <c r="AA1759">
        <v>1</v>
      </c>
      <c r="AB1759">
        <v>1</v>
      </c>
      <c r="AC1759">
        <v>1</v>
      </c>
      <c r="AD1759">
        <v>1</v>
      </c>
      <c r="AE1759">
        <v>1</v>
      </c>
      <c r="AF1759">
        <v>1</v>
      </c>
      <c r="AG1759">
        <v>1</v>
      </c>
      <c r="AH1759">
        <v>1</v>
      </c>
      <c r="AI1759">
        <v>1</v>
      </c>
      <c r="AJ1759">
        <v>1</v>
      </c>
      <c r="AK1759">
        <v>1</v>
      </c>
      <c r="AL1759">
        <v>1</v>
      </c>
      <c r="AM1759" s="49" t="s">
        <v>99</v>
      </c>
      <c r="AN1759" s="49" t="s">
        <v>14</v>
      </c>
      <c r="AO1759" s="49" t="s">
        <v>506</v>
      </c>
      <c r="AP1759" s="49" t="s">
        <v>501</v>
      </c>
      <c r="AQ1759" s="49" t="s">
        <v>10</v>
      </c>
      <c r="AR1759" s="49" t="s">
        <v>487</v>
      </c>
      <c r="AS1759" s="49" t="s">
        <v>488</v>
      </c>
      <c r="AT1759" s="49" t="s">
        <v>489</v>
      </c>
    </row>
    <row r="1760" spans="1:46" x14ac:dyDescent="0.25">
      <c r="A1760">
        <v>11</v>
      </c>
      <c r="B1760" t="s">
        <v>102</v>
      </c>
      <c r="C1760" t="s">
        <v>102</v>
      </c>
      <c r="D1760" t="s">
        <v>409</v>
      </c>
      <c r="E1760" t="s">
        <v>628</v>
      </c>
      <c r="F1760" t="s">
        <v>629</v>
      </c>
      <c r="G1760">
        <v>1</v>
      </c>
      <c r="H1760">
        <v>1</v>
      </c>
      <c r="I1760">
        <v>1</v>
      </c>
      <c r="J1760">
        <v>1</v>
      </c>
      <c r="K1760">
        <v>1</v>
      </c>
      <c r="L1760">
        <v>1</v>
      </c>
      <c r="M1760">
        <v>1</v>
      </c>
      <c r="N1760">
        <v>1</v>
      </c>
      <c r="O1760">
        <v>1</v>
      </c>
      <c r="P1760">
        <v>1</v>
      </c>
      <c r="Q1760">
        <v>1</v>
      </c>
      <c r="R1760">
        <v>1</v>
      </c>
      <c r="S1760">
        <v>1</v>
      </c>
      <c r="T1760">
        <v>1</v>
      </c>
      <c r="U1760">
        <v>1</v>
      </c>
      <c r="V1760">
        <v>1</v>
      </c>
      <c r="W1760">
        <v>1</v>
      </c>
      <c r="X1760">
        <v>1</v>
      </c>
      <c r="Y1760">
        <v>1</v>
      </c>
      <c r="Z1760">
        <v>1</v>
      </c>
      <c r="AA1760">
        <v>1</v>
      </c>
      <c r="AB1760">
        <v>1</v>
      </c>
      <c r="AC1760">
        <v>1</v>
      </c>
      <c r="AD1760">
        <v>1</v>
      </c>
      <c r="AE1760">
        <v>1</v>
      </c>
      <c r="AF1760">
        <v>1</v>
      </c>
      <c r="AG1760">
        <v>1</v>
      </c>
      <c r="AH1760">
        <v>1</v>
      </c>
      <c r="AI1760">
        <v>1</v>
      </c>
      <c r="AJ1760">
        <v>1</v>
      </c>
      <c r="AK1760">
        <v>1</v>
      </c>
      <c r="AL1760">
        <v>0</v>
      </c>
      <c r="AM1760" s="49" t="s">
        <v>409</v>
      </c>
      <c r="AN1760" s="49" t="s">
        <v>14</v>
      </c>
      <c r="AO1760" s="49" t="s">
        <v>485</v>
      </c>
      <c r="AP1760" s="49" t="s">
        <v>505</v>
      </c>
      <c r="AQ1760" s="49" t="s">
        <v>13</v>
      </c>
      <c r="AR1760" s="49" t="s">
        <v>495</v>
      </c>
      <c r="AS1760" s="49" t="s">
        <v>496</v>
      </c>
      <c r="AT1760" s="49" t="s">
        <v>497</v>
      </c>
    </row>
    <row r="1761" spans="1:46" x14ac:dyDescent="0.25">
      <c r="A1761">
        <v>11</v>
      </c>
      <c r="B1761" t="s">
        <v>84</v>
      </c>
      <c r="C1761" t="s">
        <v>84</v>
      </c>
      <c r="D1761" t="s">
        <v>85</v>
      </c>
      <c r="E1761" t="s">
        <v>628</v>
      </c>
      <c r="F1761" t="s">
        <v>629</v>
      </c>
      <c r="G1761">
        <v>1</v>
      </c>
      <c r="H1761">
        <v>1</v>
      </c>
      <c r="I1761">
        <v>1</v>
      </c>
      <c r="J1761">
        <v>1</v>
      </c>
      <c r="K1761">
        <v>1</v>
      </c>
      <c r="L1761">
        <v>1</v>
      </c>
      <c r="M1761">
        <v>1</v>
      </c>
      <c r="N1761">
        <v>1</v>
      </c>
      <c r="O1761">
        <v>1</v>
      </c>
      <c r="P1761">
        <v>1</v>
      </c>
      <c r="Q1761">
        <v>1</v>
      </c>
      <c r="R1761">
        <v>1</v>
      </c>
      <c r="S1761">
        <v>1</v>
      </c>
      <c r="T1761">
        <v>1</v>
      </c>
      <c r="U1761">
        <v>1</v>
      </c>
      <c r="V1761">
        <v>1</v>
      </c>
      <c r="W1761">
        <v>1</v>
      </c>
      <c r="X1761">
        <v>1</v>
      </c>
      <c r="Y1761">
        <v>1</v>
      </c>
      <c r="Z1761">
        <v>1</v>
      </c>
      <c r="AA1761">
        <v>1</v>
      </c>
      <c r="AB1761">
        <v>1</v>
      </c>
      <c r="AC1761">
        <v>1</v>
      </c>
      <c r="AD1761">
        <v>1</v>
      </c>
      <c r="AE1761">
        <v>1</v>
      </c>
      <c r="AF1761">
        <v>1</v>
      </c>
      <c r="AG1761">
        <v>1</v>
      </c>
      <c r="AH1761">
        <v>1</v>
      </c>
      <c r="AI1761">
        <v>1</v>
      </c>
      <c r="AJ1761">
        <v>1</v>
      </c>
      <c r="AK1761">
        <v>1</v>
      </c>
      <c r="AL1761">
        <v>1</v>
      </c>
      <c r="AM1761" s="49" t="s">
        <v>85</v>
      </c>
      <c r="AN1761" s="49" t="s">
        <v>14</v>
      </c>
      <c r="AO1761" s="49" t="s">
        <v>500</v>
      </c>
      <c r="AP1761" s="49" t="s">
        <v>501</v>
      </c>
      <c r="AQ1761" s="49" t="s">
        <v>502</v>
      </c>
      <c r="AR1761" s="49" t="s">
        <v>487</v>
      </c>
      <c r="AS1761" s="49" t="s">
        <v>488</v>
      </c>
      <c r="AT1761" s="49" t="s">
        <v>489</v>
      </c>
    </row>
    <row r="1762" spans="1:46" x14ac:dyDescent="0.25">
      <c r="A1762">
        <v>11</v>
      </c>
      <c r="B1762" t="s">
        <v>223</v>
      </c>
      <c r="C1762" t="s">
        <v>223</v>
      </c>
      <c r="D1762" t="s">
        <v>224</v>
      </c>
      <c r="E1762" t="s">
        <v>628</v>
      </c>
      <c r="F1762" t="s">
        <v>629</v>
      </c>
      <c r="G1762">
        <v>0</v>
      </c>
      <c r="H1762">
        <v>0</v>
      </c>
      <c r="I1762">
        <v>0</v>
      </c>
      <c r="J1762">
        <v>0</v>
      </c>
      <c r="K1762">
        <v>0</v>
      </c>
      <c r="L1762">
        <v>1</v>
      </c>
      <c r="M1762">
        <v>1</v>
      </c>
      <c r="N1762">
        <v>1</v>
      </c>
      <c r="O1762">
        <v>1</v>
      </c>
      <c r="P1762">
        <v>1</v>
      </c>
      <c r="Q1762">
        <v>1</v>
      </c>
      <c r="R1762">
        <v>1</v>
      </c>
      <c r="S1762">
        <v>1</v>
      </c>
      <c r="T1762">
        <v>1</v>
      </c>
      <c r="U1762">
        <v>1</v>
      </c>
      <c r="V1762">
        <v>1</v>
      </c>
      <c r="W1762">
        <v>1</v>
      </c>
      <c r="X1762">
        <v>1</v>
      </c>
      <c r="Y1762">
        <v>1</v>
      </c>
      <c r="Z1762">
        <v>1</v>
      </c>
      <c r="AA1762">
        <v>1</v>
      </c>
      <c r="AB1762">
        <v>1</v>
      </c>
      <c r="AC1762">
        <v>1</v>
      </c>
      <c r="AD1762">
        <v>1</v>
      </c>
      <c r="AE1762">
        <v>1</v>
      </c>
      <c r="AF1762">
        <v>1</v>
      </c>
      <c r="AG1762">
        <v>1</v>
      </c>
      <c r="AH1762">
        <v>1</v>
      </c>
      <c r="AI1762">
        <v>1</v>
      </c>
      <c r="AJ1762">
        <v>1</v>
      </c>
      <c r="AK1762">
        <v>1</v>
      </c>
      <c r="AL1762">
        <v>0</v>
      </c>
      <c r="AM1762" s="49" t="s">
        <v>224</v>
      </c>
      <c r="AN1762" s="49" t="s">
        <v>14</v>
      </c>
      <c r="AO1762" s="49" t="s">
        <v>485</v>
      </c>
      <c r="AP1762" s="49" t="s">
        <v>494</v>
      </c>
      <c r="AQ1762" s="49" t="s">
        <v>11</v>
      </c>
      <c r="AR1762" s="49" t="s">
        <v>487</v>
      </c>
      <c r="AS1762" s="49" t="s">
        <v>488</v>
      </c>
      <c r="AT1762" s="49" t="s">
        <v>489</v>
      </c>
    </row>
    <row r="1763" spans="1:46" x14ac:dyDescent="0.25">
      <c r="A1763">
        <v>11</v>
      </c>
      <c r="B1763" t="s">
        <v>119</v>
      </c>
      <c r="C1763" t="s">
        <v>119</v>
      </c>
      <c r="D1763" t="s">
        <v>120</v>
      </c>
      <c r="E1763" t="s">
        <v>628</v>
      </c>
      <c r="F1763" t="s">
        <v>629</v>
      </c>
      <c r="G1763">
        <v>1</v>
      </c>
      <c r="H1763">
        <v>1</v>
      </c>
      <c r="I1763">
        <v>1</v>
      </c>
      <c r="J1763">
        <v>1</v>
      </c>
      <c r="K1763">
        <v>1</v>
      </c>
      <c r="L1763">
        <v>1</v>
      </c>
      <c r="M1763">
        <v>1</v>
      </c>
      <c r="N1763">
        <v>1</v>
      </c>
      <c r="O1763">
        <v>1</v>
      </c>
      <c r="P1763">
        <v>1</v>
      </c>
      <c r="Q1763">
        <v>1</v>
      </c>
      <c r="R1763">
        <v>1</v>
      </c>
      <c r="S1763">
        <v>1</v>
      </c>
      <c r="T1763">
        <v>1</v>
      </c>
      <c r="U1763">
        <v>1</v>
      </c>
      <c r="V1763">
        <v>1</v>
      </c>
      <c r="W1763">
        <v>1</v>
      </c>
      <c r="X1763">
        <v>1</v>
      </c>
      <c r="Y1763">
        <v>1</v>
      </c>
      <c r="Z1763">
        <v>1</v>
      </c>
      <c r="AA1763">
        <v>1</v>
      </c>
      <c r="AB1763">
        <v>1</v>
      </c>
      <c r="AC1763">
        <v>1</v>
      </c>
      <c r="AD1763">
        <v>1</v>
      </c>
      <c r="AE1763">
        <v>1</v>
      </c>
      <c r="AF1763">
        <v>1</v>
      </c>
      <c r="AG1763">
        <v>1</v>
      </c>
      <c r="AH1763">
        <v>1</v>
      </c>
      <c r="AI1763">
        <v>1</v>
      </c>
      <c r="AJ1763">
        <v>1</v>
      </c>
      <c r="AK1763">
        <v>1</v>
      </c>
      <c r="AL1763">
        <v>0</v>
      </c>
      <c r="AM1763" s="49" t="s">
        <v>120</v>
      </c>
      <c r="AN1763" s="49" t="s">
        <v>5</v>
      </c>
      <c r="AO1763" s="49" t="s">
        <v>9</v>
      </c>
      <c r="AP1763" s="49" t="s">
        <v>494</v>
      </c>
      <c r="AQ1763" s="49" t="s">
        <v>9</v>
      </c>
      <c r="AR1763" s="49" t="s">
        <v>487</v>
      </c>
      <c r="AS1763" s="49" t="s">
        <v>488</v>
      </c>
      <c r="AT1763" s="49" t="s">
        <v>489</v>
      </c>
    </row>
    <row r="1764" spans="1:46" x14ac:dyDescent="0.25">
      <c r="A1764">
        <v>11</v>
      </c>
      <c r="B1764" t="s">
        <v>109</v>
      </c>
      <c r="C1764" t="s">
        <v>109</v>
      </c>
      <c r="D1764" t="s">
        <v>110</v>
      </c>
      <c r="E1764" t="s">
        <v>628</v>
      </c>
      <c r="F1764" t="s">
        <v>629</v>
      </c>
      <c r="G1764">
        <v>1</v>
      </c>
      <c r="H1764">
        <v>1</v>
      </c>
      <c r="I1764">
        <v>1</v>
      </c>
      <c r="J1764">
        <v>1</v>
      </c>
      <c r="K1764">
        <v>1</v>
      </c>
      <c r="L1764">
        <v>1</v>
      </c>
      <c r="M1764">
        <v>1</v>
      </c>
      <c r="N1764">
        <v>1</v>
      </c>
      <c r="O1764">
        <v>1</v>
      </c>
      <c r="P1764">
        <v>1</v>
      </c>
      <c r="Q1764">
        <v>1</v>
      </c>
      <c r="R1764">
        <v>1</v>
      </c>
      <c r="S1764">
        <v>1</v>
      </c>
      <c r="T1764">
        <v>1</v>
      </c>
      <c r="U1764">
        <v>1</v>
      </c>
      <c r="V1764">
        <v>1</v>
      </c>
      <c r="W1764">
        <v>1</v>
      </c>
      <c r="X1764">
        <v>1</v>
      </c>
      <c r="Y1764">
        <v>1</v>
      </c>
      <c r="Z1764">
        <v>1</v>
      </c>
      <c r="AA1764">
        <v>1</v>
      </c>
      <c r="AB1764">
        <v>1</v>
      </c>
      <c r="AC1764">
        <v>1</v>
      </c>
      <c r="AD1764">
        <v>1</v>
      </c>
      <c r="AE1764">
        <v>1</v>
      </c>
      <c r="AF1764">
        <v>1</v>
      </c>
      <c r="AG1764">
        <v>1</v>
      </c>
      <c r="AH1764">
        <v>1</v>
      </c>
      <c r="AI1764">
        <v>1</v>
      </c>
      <c r="AJ1764">
        <v>1</v>
      </c>
      <c r="AK1764">
        <v>1</v>
      </c>
      <c r="AL1764">
        <v>1</v>
      </c>
      <c r="AM1764" s="49" t="s">
        <v>110</v>
      </c>
      <c r="AN1764" s="49" t="s">
        <v>14</v>
      </c>
      <c r="AO1764" s="49" t="s">
        <v>507</v>
      </c>
      <c r="AP1764" s="49" t="s">
        <v>505</v>
      </c>
      <c r="AQ1764" s="49" t="s">
        <v>13</v>
      </c>
      <c r="AR1764" s="49" t="s">
        <v>487</v>
      </c>
      <c r="AS1764" s="49" t="s">
        <v>488</v>
      </c>
      <c r="AT1764" s="49" t="s">
        <v>489</v>
      </c>
    </row>
    <row r="1765" spans="1:46" x14ac:dyDescent="0.25">
      <c r="A1765">
        <v>11</v>
      </c>
      <c r="B1765" t="s">
        <v>113</v>
      </c>
      <c r="C1765" t="s">
        <v>113</v>
      </c>
      <c r="D1765" t="s">
        <v>114</v>
      </c>
      <c r="E1765" t="s">
        <v>628</v>
      </c>
      <c r="F1765" t="s">
        <v>629</v>
      </c>
      <c r="G1765">
        <v>1</v>
      </c>
      <c r="H1765">
        <v>1</v>
      </c>
      <c r="I1765">
        <v>1</v>
      </c>
      <c r="J1765">
        <v>1</v>
      </c>
      <c r="K1765">
        <v>1</v>
      </c>
      <c r="L1765">
        <v>1</v>
      </c>
      <c r="M1765">
        <v>1</v>
      </c>
      <c r="N1765">
        <v>1</v>
      </c>
      <c r="O1765">
        <v>1</v>
      </c>
      <c r="P1765">
        <v>1</v>
      </c>
      <c r="Q1765">
        <v>1</v>
      </c>
      <c r="R1765">
        <v>1</v>
      </c>
      <c r="S1765">
        <v>1</v>
      </c>
      <c r="T1765">
        <v>1</v>
      </c>
      <c r="U1765">
        <v>1</v>
      </c>
      <c r="V1765">
        <v>1</v>
      </c>
      <c r="W1765">
        <v>1</v>
      </c>
      <c r="X1765">
        <v>1</v>
      </c>
      <c r="Y1765">
        <v>1</v>
      </c>
      <c r="Z1765">
        <v>1</v>
      </c>
      <c r="AA1765">
        <v>1</v>
      </c>
      <c r="AB1765">
        <v>1</v>
      </c>
      <c r="AC1765">
        <v>1</v>
      </c>
      <c r="AD1765">
        <v>1</v>
      </c>
      <c r="AE1765">
        <v>1</v>
      </c>
      <c r="AF1765">
        <v>1</v>
      </c>
      <c r="AG1765">
        <v>1</v>
      </c>
      <c r="AH1765">
        <v>1</v>
      </c>
      <c r="AI1765">
        <v>1</v>
      </c>
      <c r="AJ1765">
        <v>1</v>
      </c>
      <c r="AK1765">
        <v>1</v>
      </c>
      <c r="AL1765">
        <v>1</v>
      </c>
      <c r="AM1765" s="49" t="s">
        <v>114</v>
      </c>
      <c r="AN1765" s="49" t="s">
        <v>14</v>
      </c>
      <c r="AO1765" s="49" t="s">
        <v>506</v>
      </c>
      <c r="AP1765" s="49" t="s">
        <v>505</v>
      </c>
      <c r="AQ1765" s="49" t="s">
        <v>10</v>
      </c>
      <c r="AR1765" s="49" t="s">
        <v>495</v>
      </c>
      <c r="AS1765" s="49" t="s">
        <v>488</v>
      </c>
      <c r="AT1765" s="49" t="s">
        <v>489</v>
      </c>
    </row>
    <row r="1766" spans="1:46" x14ac:dyDescent="0.25">
      <c r="A1766">
        <v>11</v>
      </c>
      <c r="B1766" t="s">
        <v>493</v>
      </c>
      <c r="C1766" t="s">
        <v>542</v>
      </c>
      <c r="D1766" t="s">
        <v>543</v>
      </c>
      <c r="E1766" t="s">
        <v>628</v>
      </c>
      <c r="F1766" t="s">
        <v>629</v>
      </c>
      <c r="G1766">
        <v>1</v>
      </c>
      <c r="H1766">
        <v>1</v>
      </c>
      <c r="I1766">
        <v>1</v>
      </c>
      <c r="J1766">
        <v>1</v>
      </c>
      <c r="K1766">
        <v>1</v>
      </c>
      <c r="L1766">
        <v>1</v>
      </c>
      <c r="M1766">
        <v>1</v>
      </c>
      <c r="N1766">
        <v>1</v>
      </c>
      <c r="O1766">
        <v>1</v>
      </c>
      <c r="P1766">
        <v>1</v>
      </c>
      <c r="Q1766">
        <v>1</v>
      </c>
      <c r="R1766">
        <v>1</v>
      </c>
      <c r="S1766">
        <v>1</v>
      </c>
      <c r="T1766">
        <v>1</v>
      </c>
      <c r="U1766">
        <v>1</v>
      </c>
      <c r="V1766">
        <v>1</v>
      </c>
      <c r="W1766">
        <v>1</v>
      </c>
      <c r="X1766">
        <v>1</v>
      </c>
      <c r="Y1766">
        <v>1</v>
      </c>
      <c r="Z1766">
        <v>1</v>
      </c>
      <c r="AA1766">
        <v>1</v>
      </c>
      <c r="AB1766">
        <v>1</v>
      </c>
      <c r="AC1766">
        <v>1</v>
      </c>
      <c r="AD1766">
        <v>1</v>
      </c>
      <c r="AE1766">
        <v>1</v>
      </c>
      <c r="AF1766">
        <v>1</v>
      </c>
      <c r="AG1766">
        <v>1</v>
      </c>
      <c r="AH1766">
        <v>1</v>
      </c>
      <c r="AI1766">
        <v>1</v>
      </c>
      <c r="AJ1766">
        <v>1</v>
      </c>
      <c r="AK1766">
        <v>1</v>
      </c>
      <c r="AL1766">
        <v>0</v>
      </c>
      <c r="AM1766" s="49" t="e">
        <v>#N/A</v>
      </c>
      <c r="AN1766" s="49" t="e">
        <v>#N/A</v>
      </c>
      <c r="AO1766" s="49" t="e">
        <v>#N/A</v>
      </c>
      <c r="AP1766" s="49" t="e">
        <v>#N/A</v>
      </c>
      <c r="AQ1766" s="49" t="e">
        <v>#N/A</v>
      </c>
      <c r="AR1766" s="49" t="e">
        <v>#N/A</v>
      </c>
      <c r="AS1766" s="49" t="e">
        <v>#N/A</v>
      </c>
      <c r="AT1766" s="49" t="e">
        <v>#N/A</v>
      </c>
    </row>
    <row r="1767" spans="1:46" x14ac:dyDescent="0.25">
      <c r="A1767">
        <v>11</v>
      </c>
      <c r="B1767" t="s">
        <v>544</v>
      </c>
      <c r="C1767" t="s">
        <v>544</v>
      </c>
      <c r="D1767" t="s">
        <v>545</v>
      </c>
      <c r="E1767" t="s">
        <v>628</v>
      </c>
      <c r="F1767" t="s">
        <v>629</v>
      </c>
      <c r="G1767">
        <v>1</v>
      </c>
      <c r="H1767">
        <v>1</v>
      </c>
      <c r="I1767">
        <v>1</v>
      </c>
      <c r="J1767">
        <v>1</v>
      </c>
      <c r="K1767">
        <v>1</v>
      </c>
      <c r="L1767">
        <v>1</v>
      </c>
      <c r="M1767">
        <v>1</v>
      </c>
      <c r="N1767">
        <v>1</v>
      </c>
      <c r="O1767">
        <v>1</v>
      </c>
      <c r="P1767">
        <v>1</v>
      </c>
      <c r="Q1767">
        <v>1</v>
      </c>
      <c r="R1767">
        <v>1</v>
      </c>
      <c r="S1767">
        <v>1</v>
      </c>
      <c r="T1767">
        <v>1</v>
      </c>
      <c r="U1767">
        <v>1</v>
      </c>
      <c r="V1767">
        <v>1</v>
      </c>
      <c r="W1767">
        <v>1</v>
      </c>
      <c r="X1767">
        <v>1</v>
      </c>
      <c r="Y1767">
        <v>1</v>
      </c>
      <c r="Z1767">
        <v>1</v>
      </c>
      <c r="AA1767">
        <v>1</v>
      </c>
      <c r="AB1767">
        <v>1</v>
      </c>
      <c r="AC1767">
        <v>1</v>
      </c>
      <c r="AD1767">
        <v>1</v>
      </c>
      <c r="AE1767">
        <v>1</v>
      </c>
      <c r="AF1767">
        <v>1</v>
      </c>
      <c r="AG1767">
        <v>1</v>
      </c>
      <c r="AH1767">
        <v>1</v>
      </c>
      <c r="AI1767">
        <v>1</v>
      </c>
      <c r="AJ1767">
        <v>1</v>
      </c>
      <c r="AK1767">
        <v>1</v>
      </c>
      <c r="AL1767">
        <v>0</v>
      </c>
      <c r="AM1767" s="49" t="e">
        <v>#N/A</v>
      </c>
      <c r="AN1767" s="49" t="e">
        <v>#N/A</v>
      </c>
      <c r="AO1767" s="49" t="e">
        <v>#N/A</v>
      </c>
      <c r="AP1767" s="49" t="e">
        <v>#N/A</v>
      </c>
      <c r="AQ1767" s="49" t="e">
        <v>#N/A</v>
      </c>
      <c r="AR1767" s="49" t="e">
        <v>#N/A</v>
      </c>
      <c r="AS1767" s="49" t="e">
        <v>#N/A</v>
      </c>
      <c r="AT1767" s="49" t="e">
        <v>#N/A</v>
      </c>
    </row>
    <row r="1768" spans="1:46" x14ac:dyDescent="0.25">
      <c r="A1768">
        <v>11</v>
      </c>
      <c r="B1768" t="s">
        <v>124</v>
      </c>
      <c r="C1768" t="s">
        <v>124</v>
      </c>
      <c r="D1768" t="s">
        <v>125</v>
      </c>
      <c r="E1768" t="s">
        <v>628</v>
      </c>
      <c r="F1768" t="s">
        <v>629</v>
      </c>
      <c r="G1768">
        <v>1</v>
      </c>
      <c r="H1768">
        <v>1</v>
      </c>
      <c r="I1768">
        <v>1</v>
      </c>
      <c r="J1768">
        <v>1</v>
      </c>
      <c r="K1768">
        <v>1</v>
      </c>
      <c r="L1768">
        <v>1</v>
      </c>
      <c r="M1768">
        <v>1</v>
      </c>
      <c r="N1768">
        <v>1</v>
      </c>
      <c r="O1768">
        <v>1</v>
      </c>
      <c r="P1768">
        <v>1</v>
      </c>
      <c r="Q1768">
        <v>1</v>
      </c>
      <c r="R1768">
        <v>1</v>
      </c>
      <c r="S1768">
        <v>1</v>
      </c>
      <c r="T1768">
        <v>1</v>
      </c>
      <c r="U1768">
        <v>1</v>
      </c>
      <c r="V1768">
        <v>1</v>
      </c>
      <c r="W1768">
        <v>1</v>
      </c>
      <c r="X1768">
        <v>1</v>
      </c>
      <c r="Y1768">
        <v>1</v>
      </c>
      <c r="Z1768">
        <v>1</v>
      </c>
      <c r="AA1768">
        <v>1</v>
      </c>
      <c r="AB1768">
        <v>1</v>
      </c>
      <c r="AC1768">
        <v>1</v>
      </c>
      <c r="AD1768">
        <v>1</v>
      </c>
      <c r="AE1768">
        <v>1</v>
      </c>
      <c r="AF1768">
        <v>1</v>
      </c>
      <c r="AG1768">
        <v>1</v>
      </c>
      <c r="AH1768">
        <v>1</v>
      </c>
      <c r="AI1768">
        <v>1</v>
      </c>
      <c r="AJ1768">
        <v>1</v>
      </c>
      <c r="AK1768">
        <v>1</v>
      </c>
      <c r="AL1768">
        <v>1</v>
      </c>
      <c r="AM1768" s="49" t="s">
        <v>125</v>
      </c>
      <c r="AN1768" s="49" t="s">
        <v>14</v>
      </c>
      <c r="AO1768" s="49" t="s">
        <v>506</v>
      </c>
      <c r="AP1768" s="49" t="s">
        <v>501</v>
      </c>
      <c r="AQ1768" s="49" t="s">
        <v>10</v>
      </c>
      <c r="AR1768" s="49" t="s">
        <v>487</v>
      </c>
      <c r="AS1768" s="49" t="s">
        <v>488</v>
      </c>
      <c r="AT1768" s="49" t="s">
        <v>489</v>
      </c>
    </row>
    <row r="1769" spans="1:46" x14ac:dyDescent="0.25">
      <c r="A1769">
        <v>11</v>
      </c>
      <c r="B1769" t="s">
        <v>130</v>
      </c>
      <c r="C1769" t="s">
        <v>130</v>
      </c>
      <c r="D1769" t="s">
        <v>131</v>
      </c>
      <c r="E1769" t="s">
        <v>628</v>
      </c>
      <c r="F1769" t="s">
        <v>629</v>
      </c>
      <c r="G1769">
        <v>0</v>
      </c>
      <c r="H1769">
        <v>0</v>
      </c>
      <c r="I1769">
        <v>0</v>
      </c>
      <c r="J1769">
        <v>0</v>
      </c>
      <c r="K1769">
        <v>0</v>
      </c>
      <c r="L1769">
        <v>0</v>
      </c>
      <c r="M1769">
        <v>0</v>
      </c>
      <c r="N1769">
        <v>0</v>
      </c>
      <c r="O1769">
        <v>0</v>
      </c>
      <c r="P1769">
        <v>0</v>
      </c>
      <c r="Q1769">
        <v>0</v>
      </c>
      <c r="R1769">
        <v>0</v>
      </c>
      <c r="S1769">
        <v>0</v>
      </c>
      <c r="T1769">
        <v>0</v>
      </c>
      <c r="U1769">
        <v>0</v>
      </c>
      <c r="V1769">
        <v>0</v>
      </c>
      <c r="W1769">
        <v>0</v>
      </c>
      <c r="X1769">
        <v>0</v>
      </c>
      <c r="Y1769">
        <v>0</v>
      </c>
      <c r="Z1769">
        <v>0</v>
      </c>
      <c r="AA1769">
        <v>0</v>
      </c>
      <c r="AB1769">
        <v>0</v>
      </c>
      <c r="AC1769">
        <v>0</v>
      </c>
      <c r="AD1769">
        <v>0</v>
      </c>
      <c r="AE1769">
        <v>0</v>
      </c>
      <c r="AF1769">
        <v>0</v>
      </c>
      <c r="AG1769">
        <v>1</v>
      </c>
      <c r="AH1769">
        <v>1</v>
      </c>
      <c r="AI1769">
        <v>1</v>
      </c>
      <c r="AJ1769">
        <v>1</v>
      </c>
      <c r="AK1769">
        <v>1</v>
      </c>
      <c r="AL1769">
        <v>1</v>
      </c>
      <c r="AM1769" s="49" t="s">
        <v>131</v>
      </c>
      <c r="AN1769" s="49" t="s">
        <v>14</v>
      </c>
      <c r="AO1769" s="49" t="s">
        <v>507</v>
      </c>
      <c r="AP1769" s="49" t="s">
        <v>501</v>
      </c>
      <c r="AQ1769" s="49" t="s">
        <v>10</v>
      </c>
      <c r="AR1769" s="49" t="s">
        <v>487</v>
      </c>
      <c r="AS1769" s="49" t="s">
        <v>488</v>
      </c>
      <c r="AT1769" s="49" t="s">
        <v>489</v>
      </c>
    </row>
    <row r="1770" spans="1:46" x14ac:dyDescent="0.25">
      <c r="A1770">
        <v>11</v>
      </c>
      <c r="B1770" t="s">
        <v>117</v>
      </c>
      <c r="C1770" t="s">
        <v>117</v>
      </c>
      <c r="D1770" t="s">
        <v>546</v>
      </c>
      <c r="E1770" t="s">
        <v>628</v>
      </c>
      <c r="F1770" t="s">
        <v>629</v>
      </c>
      <c r="G1770">
        <v>1</v>
      </c>
      <c r="H1770">
        <v>1</v>
      </c>
      <c r="I1770">
        <v>1</v>
      </c>
      <c r="J1770">
        <v>1</v>
      </c>
      <c r="K1770">
        <v>1</v>
      </c>
      <c r="L1770">
        <v>1</v>
      </c>
      <c r="M1770">
        <v>1</v>
      </c>
      <c r="N1770">
        <v>1</v>
      </c>
      <c r="O1770">
        <v>1</v>
      </c>
      <c r="P1770">
        <v>1</v>
      </c>
      <c r="Q1770">
        <v>1</v>
      </c>
      <c r="R1770">
        <v>1</v>
      </c>
      <c r="S1770">
        <v>1</v>
      </c>
      <c r="T1770">
        <v>1</v>
      </c>
      <c r="U1770">
        <v>1</v>
      </c>
      <c r="V1770">
        <v>1</v>
      </c>
      <c r="W1770">
        <v>1</v>
      </c>
      <c r="X1770">
        <v>1</v>
      </c>
      <c r="Y1770">
        <v>1</v>
      </c>
      <c r="Z1770">
        <v>1</v>
      </c>
      <c r="AA1770">
        <v>1</v>
      </c>
      <c r="AB1770">
        <v>1</v>
      </c>
      <c r="AC1770">
        <v>1</v>
      </c>
      <c r="AD1770">
        <v>1</v>
      </c>
      <c r="AE1770">
        <v>1</v>
      </c>
      <c r="AF1770">
        <v>1</v>
      </c>
      <c r="AG1770">
        <v>1</v>
      </c>
      <c r="AH1770">
        <v>1</v>
      </c>
      <c r="AI1770">
        <v>1</v>
      </c>
      <c r="AJ1770">
        <v>1</v>
      </c>
      <c r="AK1770">
        <v>1</v>
      </c>
      <c r="AL1770">
        <v>0</v>
      </c>
      <c r="AM1770" s="49" t="s">
        <v>118</v>
      </c>
      <c r="AN1770" s="49" t="s">
        <v>8</v>
      </c>
      <c r="AO1770" s="49" t="s">
        <v>9</v>
      </c>
      <c r="AP1770" s="49" t="s">
        <v>494</v>
      </c>
      <c r="AQ1770" s="49" t="s">
        <v>9</v>
      </c>
      <c r="AR1770" s="49" t="s">
        <v>487</v>
      </c>
      <c r="AS1770" s="49" t="s">
        <v>488</v>
      </c>
      <c r="AT1770" s="49" t="s">
        <v>489</v>
      </c>
    </row>
    <row r="1771" spans="1:46" x14ac:dyDescent="0.25">
      <c r="A1771">
        <v>11</v>
      </c>
      <c r="B1771" t="s">
        <v>192</v>
      </c>
      <c r="C1771" t="s">
        <v>192</v>
      </c>
      <c r="D1771" t="s">
        <v>193</v>
      </c>
      <c r="E1771" t="s">
        <v>628</v>
      </c>
      <c r="F1771" t="s">
        <v>629</v>
      </c>
      <c r="G1771">
        <v>1</v>
      </c>
      <c r="H1771">
        <v>1</v>
      </c>
      <c r="I1771">
        <v>1</v>
      </c>
      <c r="J1771">
        <v>1</v>
      </c>
      <c r="K1771">
        <v>1</v>
      </c>
      <c r="L1771">
        <v>1</v>
      </c>
      <c r="M1771">
        <v>1</v>
      </c>
      <c r="N1771">
        <v>1</v>
      </c>
      <c r="O1771">
        <v>1</v>
      </c>
      <c r="P1771">
        <v>1</v>
      </c>
      <c r="Q1771">
        <v>1</v>
      </c>
      <c r="R1771">
        <v>1</v>
      </c>
      <c r="S1771">
        <v>1</v>
      </c>
      <c r="T1771">
        <v>1</v>
      </c>
      <c r="U1771">
        <v>1</v>
      </c>
      <c r="V1771">
        <v>1</v>
      </c>
      <c r="W1771">
        <v>1</v>
      </c>
      <c r="X1771">
        <v>1</v>
      </c>
      <c r="Y1771">
        <v>1</v>
      </c>
      <c r="Z1771">
        <v>1</v>
      </c>
      <c r="AA1771">
        <v>1</v>
      </c>
      <c r="AB1771">
        <v>1</v>
      </c>
      <c r="AC1771">
        <v>1</v>
      </c>
      <c r="AD1771">
        <v>1</v>
      </c>
      <c r="AE1771">
        <v>1</v>
      </c>
      <c r="AF1771">
        <v>1</v>
      </c>
      <c r="AG1771">
        <v>1</v>
      </c>
      <c r="AH1771">
        <v>1</v>
      </c>
      <c r="AI1771">
        <v>1</v>
      </c>
      <c r="AJ1771">
        <v>1</v>
      </c>
      <c r="AK1771">
        <v>1</v>
      </c>
      <c r="AL1771">
        <v>1</v>
      </c>
      <c r="AM1771" s="49" t="s">
        <v>193</v>
      </c>
      <c r="AN1771" s="49" t="s">
        <v>14</v>
      </c>
      <c r="AO1771" s="49" t="s">
        <v>500</v>
      </c>
      <c r="AP1771" s="49" t="s">
        <v>505</v>
      </c>
      <c r="AQ1771" s="49" t="s">
        <v>13</v>
      </c>
      <c r="AR1771" s="49" t="s">
        <v>487</v>
      </c>
      <c r="AS1771" s="49" t="s">
        <v>488</v>
      </c>
      <c r="AT1771" s="49" t="s">
        <v>489</v>
      </c>
    </row>
    <row r="1772" spans="1:46" x14ac:dyDescent="0.25">
      <c r="A1772">
        <v>11</v>
      </c>
      <c r="B1772" t="s">
        <v>132</v>
      </c>
      <c r="C1772" t="s">
        <v>132</v>
      </c>
      <c r="D1772" t="s">
        <v>133</v>
      </c>
      <c r="E1772" t="s">
        <v>628</v>
      </c>
      <c r="F1772" t="s">
        <v>629</v>
      </c>
      <c r="G1772">
        <v>1</v>
      </c>
      <c r="H1772">
        <v>1</v>
      </c>
      <c r="I1772">
        <v>1</v>
      </c>
      <c r="J1772">
        <v>1</v>
      </c>
      <c r="K1772">
        <v>1</v>
      </c>
      <c r="L1772">
        <v>1</v>
      </c>
      <c r="M1772">
        <v>1</v>
      </c>
      <c r="N1772">
        <v>1</v>
      </c>
      <c r="O1772">
        <v>1</v>
      </c>
      <c r="P1772">
        <v>1</v>
      </c>
      <c r="Q1772">
        <v>1</v>
      </c>
      <c r="R1772">
        <v>1</v>
      </c>
      <c r="S1772">
        <v>1</v>
      </c>
      <c r="T1772">
        <v>1</v>
      </c>
      <c r="U1772">
        <v>1</v>
      </c>
      <c r="V1772">
        <v>1</v>
      </c>
      <c r="W1772">
        <v>1</v>
      </c>
      <c r="X1772">
        <v>1</v>
      </c>
      <c r="Y1772">
        <v>1</v>
      </c>
      <c r="Z1772">
        <v>1</v>
      </c>
      <c r="AA1772">
        <v>1</v>
      </c>
      <c r="AB1772">
        <v>1</v>
      </c>
      <c r="AC1772">
        <v>1</v>
      </c>
      <c r="AD1772">
        <v>1</v>
      </c>
      <c r="AE1772">
        <v>1</v>
      </c>
      <c r="AF1772">
        <v>1</v>
      </c>
      <c r="AG1772">
        <v>1</v>
      </c>
      <c r="AH1772">
        <v>1</v>
      </c>
      <c r="AI1772">
        <v>1</v>
      </c>
      <c r="AJ1772">
        <v>1</v>
      </c>
      <c r="AK1772">
        <v>1</v>
      </c>
      <c r="AL1772">
        <v>0</v>
      </c>
      <c r="AM1772" s="49" t="s">
        <v>133</v>
      </c>
      <c r="AN1772" s="49" t="s">
        <v>14</v>
      </c>
      <c r="AO1772" s="49" t="s">
        <v>507</v>
      </c>
      <c r="AP1772" s="49" t="s">
        <v>501</v>
      </c>
      <c r="AQ1772" s="49" t="s">
        <v>10</v>
      </c>
      <c r="AR1772" s="49" t="s">
        <v>487</v>
      </c>
      <c r="AS1772" s="49" t="s">
        <v>488</v>
      </c>
      <c r="AT1772" s="49" t="s">
        <v>489</v>
      </c>
    </row>
    <row r="1773" spans="1:46" x14ac:dyDescent="0.25">
      <c r="A1773">
        <v>11</v>
      </c>
      <c r="B1773" t="s">
        <v>134</v>
      </c>
      <c r="C1773" t="s">
        <v>134</v>
      </c>
      <c r="D1773" t="s">
        <v>135</v>
      </c>
      <c r="E1773" t="s">
        <v>628</v>
      </c>
      <c r="F1773" t="s">
        <v>629</v>
      </c>
      <c r="G1773">
        <v>1</v>
      </c>
      <c r="H1773">
        <v>1</v>
      </c>
      <c r="I1773">
        <v>1</v>
      </c>
      <c r="J1773">
        <v>1</v>
      </c>
      <c r="K1773">
        <v>1</v>
      </c>
      <c r="L1773">
        <v>1</v>
      </c>
      <c r="M1773">
        <v>1</v>
      </c>
      <c r="N1773">
        <v>1</v>
      </c>
      <c r="O1773">
        <v>1</v>
      </c>
      <c r="P1773">
        <v>1</v>
      </c>
      <c r="Q1773">
        <v>1</v>
      </c>
      <c r="R1773">
        <v>1</v>
      </c>
      <c r="S1773">
        <v>1</v>
      </c>
      <c r="T1773">
        <v>1</v>
      </c>
      <c r="U1773">
        <v>1</v>
      </c>
      <c r="V1773">
        <v>1</v>
      </c>
      <c r="W1773">
        <v>1</v>
      </c>
      <c r="X1773">
        <v>1</v>
      </c>
      <c r="Y1773">
        <v>1</v>
      </c>
      <c r="Z1773">
        <v>1</v>
      </c>
      <c r="AA1773">
        <v>1</v>
      </c>
      <c r="AB1773">
        <v>1</v>
      </c>
      <c r="AC1773">
        <v>1</v>
      </c>
      <c r="AD1773">
        <v>1</v>
      </c>
      <c r="AE1773">
        <v>1</v>
      </c>
      <c r="AF1773">
        <v>1</v>
      </c>
      <c r="AG1773">
        <v>1</v>
      </c>
      <c r="AH1773">
        <v>1</v>
      </c>
      <c r="AI1773">
        <v>1</v>
      </c>
      <c r="AJ1773">
        <v>1</v>
      </c>
      <c r="AK1773">
        <v>1</v>
      </c>
      <c r="AL1773">
        <v>1</v>
      </c>
      <c r="AM1773" s="49" t="s">
        <v>135</v>
      </c>
      <c r="AN1773" s="49" t="s">
        <v>14</v>
      </c>
      <c r="AO1773" s="49" t="s">
        <v>500</v>
      </c>
      <c r="AP1773" s="49" t="s">
        <v>505</v>
      </c>
      <c r="AQ1773" s="49" t="s">
        <v>13</v>
      </c>
      <c r="AR1773" s="49" t="s">
        <v>487</v>
      </c>
      <c r="AS1773" s="49" t="s">
        <v>488</v>
      </c>
      <c r="AT1773" s="49" t="s">
        <v>489</v>
      </c>
    </row>
    <row r="1774" spans="1:46" x14ac:dyDescent="0.25">
      <c r="A1774">
        <v>11</v>
      </c>
      <c r="B1774" t="s">
        <v>136</v>
      </c>
      <c r="C1774" t="s">
        <v>136</v>
      </c>
      <c r="D1774" t="s">
        <v>137</v>
      </c>
      <c r="E1774" t="s">
        <v>628</v>
      </c>
      <c r="F1774" t="s">
        <v>629</v>
      </c>
      <c r="G1774">
        <v>1</v>
      </c>
      <c r="H1774">
        <v>1</v>
      </c>
      <c r="I1774">
        <v>1</v>
      </c>
      <c r="J1774">
        <v>1</v>
      </c>
      <c r="K1774">
        <v>1</v>
      </c>
      <c r="L1774">
        <v>1</v>
      </c>
      <c r="M1774">
        <v>1</v>
      </c>
      <c r="N1774">
        <v>1</v>
      </c>
      <c r="O1774">
        <v>1</v>
      </c>
      <c r="P1774">
        <v>1</v>
      </c>
      <c r="Q1774">
        <v>1</v>
      </c>
      <c r="R1774">
        <v>1</v>
      </c>
      <c r="S1774">
        <v>1</v>
      </c>
      <c r="T1774">
        <v>1</v>
      </c>
      <c r="U1774">
        <v>1</v>
      </c>
      <c r="V1774">
        <v>1</v>
      </c>
      <c r="W1774">
        <v>1</v>
      </c>
      <c r="X1774">
        <v>1</v>
      </c>
      <c r="Y1774">
        <v>1</v>
      </c>
      <c r="Z1774">
        <v>1</v>
      </c>
      <c r="AA1774">
        <v>1</v>
      </c>
      <c r="AB1774">
        <v>1</v>
      </c>
      <c r="AC1774">
        <v>1</v>
      </c>
      <c r="AD1774">
        <v>1</v>
      </c>
      <c r="AE1774">
        <v>1</v>
      </c>
      <c r="AF1774">
        <v>1</v>
      </c>
      <c r="AG1774">
        <v>1</v>
      </c>
      <c r="AH1774">
        <v>1</v>
      </c>
      <c r="AI1774">
        <v>1</v>
      </c>
      <c r="AJ1774">
        <v>1</v>
      </c>
      <c r="AK1774">
        <v>1</v>
      </c>
      <c r="AL1774">
        <v>1</v>
      </c>
      <c r="AM1774" s="49" t="s">
        <v>137</v>
      </c>
      <c r="AN1774" s="49" t="s">
        <v>14</v>
      </c>
      <c r="AO1774" s="49" t="s">
        <v>500</v>
      </c>
      <c r="AP1774" s="49" t="s">
        <v>505</v>
      </c>
      <c r="AQ1774" s="49" t="s">
        <v>13</v>
      </c>
      <c r="AR1774" s="49" t="s">
        <v>487</v>
      </c>
      <c r="AS1774" s="49" t="s">
        <v>488</v>
      </c>
      <c r="AT1774" s="49" t="s">
        <v>489</v>
      </c>
    </row>
    <row r="1775" spans="1:46" x14ac:dyDescent="0.25">
      <c r="A1775">
        <v>11</v>
      </c>
      <c r="B1775" t="s">
        <v>315</v>
      </c>
      <c r="C1775" t="s">
        <v>315</v>
      </c>
      <c r="D1775" t="s">
        <v>547</v>
      </c>
      <c r="E1775" t="s">
        <v>628</v>
      </c>
      <c r="F1775" t="s">
        <v>629</v>
      </c>
      <c r="G1775">
        <v>1</v>
      </c>
      <c r="H1775">
        <v>1</v>
      </c>
      <c r="I1775">
        <v>1</v>
      </c>
      <c r="J1775">
        <v>1</v>
      </c>
      <c r="K1775">
        <v>1</v>
      </c>
      <c r="L1775">
        <v>1</v>
      </c>
      <c r="M1775">
        <v>1</v>
      </c>
      <c r="N1775">
        <v>1</v>
      </c>
      <c r="O1775">
        <v>1</v>
      </c>
      <c r="P1775">
        <v>1</v>
      </c>
      <c r="Q1775">
        <v>1</v>
      </c>
      <c r="R1775">
        <v>1</v>
      </c>
      <c r="S1775">
        <v>1</v>
      </c>
      <c r="T1775">
        <v>1</v>
      </c>
      <c r="U1775">
        <v>1</v>
      </c>
      <c r="V1775">
        <v>1</v>
      </c>
      <c r="W1775">
        <v>1</v>
      </c>
      <c r="X1775">
        <v>1</v>
      </c>
      <c r="Y1775">
        <v>1</v>
      </c>
      <c r="Z1775">
        <v>1</v>
      </c>
      <c r="AA1775">
        <v>1</v>
      </c>
      <c r="AB1775">
        <v>1</v>
      </c>
      <c r="AC1775">
        <v>1</v>
      </c>
      <c r="AD1775">
        <v>1</v>
      </c>
      <c r="AE1775">
        <v>1</v>
      </c>
      <c r="AF1775">
        <v>1</v>
      </c>
      <c r="AG1775">
        <v>1</v>
      </c>
      <c r="AH1775">
        <v>1</v>
      </c>
      <c r="AI1775">
        <v>1</v>
      </c>
      <c r="AJ1775">
        <v>1</v>
      </c>
      <c r="AK1775">
        <v>1</v>
      </c>
      <c r="AL1775">
        <v>0</v>
      </c>
      <c r="AM1775" s="49" t="s">
        <v>316</v>
      </c>
      <c r="AN1775" s="49" t="s">
        <v>14</v>
      </c>
      <c r="AO1775" s="49" t="s">
        <v>485</v>
      </c>
      <c r="AP1775" s="49" t="s">
        <v>486</v>
      </c>
      <c r="AQ1775" s="49" t="s">
        <v>11</v>
      </c>
      <c r="AR1775" s="49" t="s">
        <v>487</v>
      </c>
      <c r="AS1775" s="49" t="s">
        <v>488</v>
      </c>
      <c r="AT1775" s="49" t="s">
        <v>489</v>
      </c>
    </row>
    <row r="1776" spans="1:46" x14ac:dyDescent="0.25">
      <c r="A1776">
        <v>11</v>
      </c>
      <c r="B1776" t="s">
        <v>121</v>
      </c>
      <c r="C1776" t="s">
        <v>121</v>
      </c>
      <c r="D1776" t="s">
        <v>548</v>
      </c>
      <c r="E1776" t="s">
        <v>628</v>
      </c>
      <c r="F1776" t="s">
        <v>629</v>
      </c>
      <c r="G1776">
        <v>1</v>
      </c>
      <c r="H1776">
        <v>1</v>
      </c>
      <c r="I1776">
        <v>1</v>
      </c>
      <c r="J1776">
        <v>1</v>
      </c>
      <c r="K1776">
        <v>1</v>
      </c>
      <c r="L1776">
        <v>1</v>
      </c>
      <c r="M1776">
        <v>1</v>
      </c>
      <c r="N1776">
        <v>1</v>
      </c>
      <c r="O1776">
        <v>1</v>
      </c>
      <c r="P1776">
        <v>1</v>
      </c>
      <c r="Q1776">
        <v>1</v>
      </c>
      <c r="R1776">
        <v>1</v>
      </c>
      <c r="S1776">
        <v>1</v>
      </c>
      <c r="T1776">
        <v>1</v>
      </c>
      <c r="U1776">
        <v>1</v>
      </c>
      <c r="V1776">
        <v>1</v>
      </c>
      <c r="W1776">
        <v>1</v>
      </c>
      <c r="X1776">
        <v>1</v>
      </c>
      <c r="Y1776">
        <v>1</v>
      </c>
      <c r="Z1776">
        <v>1</v>
      </c>
      <c r="AA1776">
        <v>1</v>
      </c>
      <c r="AB1776">
        <v>1</v>
      </c>
      <c r="AC1776">
        <v>1</v>
      </c>
      <c r="AD1776">
        <v>1</v>
      </c>
      <c r="AE1776">
        <v>1</v>
      </c>
      <c r="AF1776">
        <v>1</v>
      </c>
      <c r="AG1776">
        <v>1</v>
      </c>
      <c r="AH1776">
        <v>1</v>
      </c>
      <c r="AI1776">
        <v>1</v>
      </c>
      <c r="AJ1776">
        <v>1</v>
      </c>
      <c r="AK1776">
        <v>1</v>
      </c>
      <c r="AL1776">
        <v>0</v>
      </c>
      <c r="AM1776" s="49" t="s">
        <v>122</v>
      </c>
      <c r="AN1776" s="49" t="s">
        <v>5</v>
      </c>
      <c r="AO1776" s="49" t="s">
        <v>9</v>
      </c>
      <c r="AP1776" s="49" t="s">
        <v>486</v>
      </c>
      <c r="AQ1776" s="49" t="s">
        <v>9</v>
      </c>
      <c r="AR1776" s="49" t="s">
        <v>495</v>
      </c>
      <c r="AS1776" s="49" t="s">
        <v>488</v>
      </c>
      <c r="AT1776" s="49" t="s">
        <v>489</v>
      </c>
    </row>
    <row r="1777" spans="1:46" x14ac:dyDescent="0.25">
      <c r="A1777">
        <v>11</v>
      </c>
      <c r="B1777" t="s">
        <v>144</v>
      </c>
      <c r="C1777" t="s">
        <v>144</v>
      </c>
      <c r="D1777" t="s">
        <v>145</v>
      </c>
      <c r="E1777" t="s">
        <v>628</v>
      </c>
      <c r="F1777" t="s">
        <v>629</v>
      </c>
      <c r="G1777">
        <v>1</v>
      </c>
      <c r="H1777">
        <v>1</v>
      </c>
      <c r="I1777">
        <v>1</v>
      </c>
      <c r="J1777">
        <v>1</v>
      </c>
      <c r="K1777">
        <v>1</v>
      </c>
      <c r="L1777">
        <v>1</v>
      </c>
      <c r="M1777">
        <v>1</v>
      </c>
      <c r="N1777">
        <v>1</v>
      </c>
      <c r="O1777">
        <v>1</v>
      </c>
      <c r="P1777">
        <v>1</v>
      </c>
      <c r="Q1777">
        <v>1</v>
      </c>
      <c r="R1777">
        <v>1</v>
      </c>
      <c r="S1777">
        <v>1</v>
      </c>
      <c r="T1777">
        <v>1</v>
      </c>
      <c r="U1777">
        <v>1</v>
      </c>
      <c r="V1777">
        <v>1</v>
      </c>
      <c r="W1777">
        <v>1</v>
      </c>
      <c r="X1777">
        <v>1</v>
      </c>
      <c r="Y1777">
        <v>1</v>
      </c>
      <c r="Z1777">
        <v>1</v>
      </c>
      <c r="AA1777">
        <v>1</v>
      </c>
      <c r="AB1777">
        <v>1</v>
      </c>
      <c r="AC1777">
        <v>1</v>
      </c>
      <c r="AD1777">
        <v>1</v>
      </c>
      <c r="AE1777">
        <v>1</v>
      </c>
      <c r="AF1777">
        <v>1</v>
      </c>
      <c r="AG1777">
        <v>1</v>
      </c>
      <c r="AH1777">
        <v>1</v>
      </c>
      <c r="AI1777">
        <v>1</v>
      </c>
      <c r="AJ1777">
        <v>1</v>
      </c>
      <c r="AK1777">
        <v>1</v>
      </c>
      <c r="AL1777">
        <v>1</v>
      </c>
      <c r="AM1777" s="49" t="s">
        <v>145</v>
      </c>
      <c r="AN1777" s="49" t="s">
        <v>14</v>
      </c>
      <c r="AO1777" s="49" t="s">
        <v>500</v>
      </c>
      <c r="AP1777" s="49" t="s">
        <v>505</v>
      </c>
      <c r="AQ1777" s="49" t="s">
        <v>13</v>
      </c>
      <c r="AR1777" s="49" t="s">
        <v>487</v>
      </c>
      <c r="AS1777" s="49" t="s">
        <v>488</v>
      </c>
      <c r="AT1777" s="49" t="s">
        <v>489</v>
      </c>
    </row>
    <row r="1778" spans="1:46" x14ac:dyDescent="0.25">
      <c r="A1778">
        <v>11</v>
      </c>
      <c r="B1778" t="s">
        <v>146</v>
      </c>
      <c r="C1778" t="s">
        <v>146</v>
      </c>
      <c r="D1778" t="s">
        <v>147</v>
      </c>
      <c r="E1778" t="s">
        <v>628</v>
      </c>
      <c r="F1778" t="s">
        <v>629</v>
      </c>
      <c r="G1778">
        <v>1</v>
      </c>
      <c r="H1778">
        <v>1</v>
      </c>
      <c r="I1778">
        <v>1</v>
      </c>
      <c r="J1778">
        <v>1</v>
      </c>
      <c r="K1778">
        <v>1</v>
      </c>
      <c r="L1778">
        <v>1</v>
      </c>
      <c r="M1778">
        <v>1</v>
      </c>
      <c r="N1778">
        <v>1</v>
      </c>
      <c r="O1778">
        <v>1</v>
      </c>
      <c r="P1778">
        <v>1</v>
      </c>
      <c r="Q1778">
        <v>1</v>
      </c>
      <c r="R1778">
        <v>1</v>
      </c>
      <c r="S1778">
        <v>1</v>
      </c>
      <c r="T1778">
        <v>1</v>
      </c>
      <c r="U1778">
        <v>1</v>
      </c>
      <c r="V1778">
        <v>1</v>
      </c>
      <c r="W1778">
        <v>1</v>
      </c>
      <c r="X1778">
        <v>1</v>
      </c>
      <c r="Y1778">
        <v>1</v>
      </c>
      <c r="Z1778">
        <v>1</v>
      </c>
      <c r="AA1778">
        <v>1</v>
      </c>
      <c r="AB1778">
        <v>1</v>
      </c>
      <c r="AC1778">
        <v>1</v>
      </c>
      <c r="AD1778">
        <v>1</v>
      </c>
      <c r="AE1778">
        <v>1</v>
      </c>
      <c r="AF1778">
        <v>1</v>
      </c>
      <c r="AG1778">
        <v>1</v>
      </c>
      <c r="AH1778">
        <v>1</v>
      </c>
      <c r="AI1778">
        <v>1</v>
      </c>
      <c r="AJ1778">
        <v>1</v>
      </c>
      <c r="AK1778">
        <v>1</v>
      </c>
      <c r="AL1778">
        <v>0</v>
      </c>
      <c r="AM1778" s="49" t="s">
        <v>147</v>
      </c>
      <c r="AN1778" s="49" t="s">
        <v>14</v>
      </c>
      <c r="AO1778" s="49" t="s">
        <v>507</v>
      </c>
      <c r="AP1778" s="49" t="s">
        <v>501</v>
      </c>
      <c r="AQ1778" s="49" t="s">
        <v>10</v>
      </c>
      <c r="AR1778" s="49" t="s">
        <v>487</v>
      </c>
      <c r="AS1778" s="49" t="s">
        <v>488</v>
      </c>
      <c r="AT1778" s="49" t="s">
        <v>489</v>
      </c>
    </row>
    <row r="1779" spans="1:46" x14ac:dyDescent="0.25">
      <c r="A1779">
        <v>11</v>
      </c>
      <c r="B1779" t="s">
        <v>149</v>
      </c>
      <c r="C1779" t="s">
        <v>149</v>
      </c>
      <c r="D1779" t="s">
        <v>412</v>
      </c>
      <c r="E1779" t="s">
        <v>628</v>
      </c>
      <c r="F1779" t="s">
        <v>629</v>
      </c>
      <c r="G1779">
        <v>1</v>
      </c>
      <c r="H1779">
        <v>1</v>
      </c>
      <c r="I1779">
        <v>1</v>
      </c>
      <c r="J1779">
        <v>1</v>
      </c>
      <c r="K1779">
        <v>1</v>
      </c>
      <c r="L1779">
        <v>1</v>
      </c>
      <c r="M1779">
        <v>1</v>
      </c>
      <c r="N1779">
        <v>1</v>
      </c>
      <c r="O1779">
        <v>1</v>
      </c>
      <c r="P1779">
        <v>1</v>
      </c>
      <c r="Q1779">
        <v>1</v>
      </c>
      <c r="R1779">
        <v>1</v>
      </c>
      <c r="S1779">
        <v>1</v>
      </c>
      <c r="T1779">
        <v>1</v>
      </c>
      <c r="U1779">
        <v>1</v>
      </c>
      <c r="V1779">
        <v>1</v>
      </c>
      <c r="W1779">
        <v>1</v>
      </c>
      <c r="X1779">
        <v>1</v>
      </c>
      <c r="Y1779">
        <v>1</v>
      </c>
      <c r="Z1779">
        <v>1</v>
      </c>
      <c r="AA1779">
        <v>1</v>
      </c>
      <c r="AB1779">
        <v>1</v>
      </c>
      <c r="AC1779">
        <v>1</v>
      </c>
      <c r="AD1779">
        <v>1</v>
      </c>
      <c r="AE1779">
        <v>1</v>
      </c>
      <c r="AF1779">
        <v>1</v>
      </c>
      <c r="AG1779">
        <v>1</v>
      </c>
      <c r="AH1779">
        <v>1</v>
      </c>
      <c r="AI1779">
        <v>1</v>
      </c>
      <c r="AJ1779">
        <v>1</v>
      </c>
      <c r="AK1779">
        <v>1</v>
      </c>
      <c r="AL1779">
        <v>0</v>
      </c>
      <c r="AM1779" s="49" t="s">
        <v>412</v>
      </c>
      <c r="AN1779" s="49" t="s">
        <v>14</v>
      </c>
      <c r="AO1779" s="49" t="s">
        <v>506</v>
      </c>
      <c r="AP1779" s="49" t="s">
        <v>501</v>
      </c>
      <c r="AQ1779" s="49" t="s">
        <v>10</v>
      </c>
      <c r="AR1779" s="49" t="s">
        <v>487</v>
      </c>
      <c r="AS1779" s="49" t="s">
        <v>496</v>
      </c>
      <c r="AT1779" s="49" t="s">
        <v>497</v>
      </c>
    </row>
    <row r="1780" spans="1:46" x14ac:dyDescent="0.25">
      <c r="A1780">
        <v>11</v>
      </c>
      <c r="B1780" t="s">
        <v>150</v>
      </c>
      <c r="C1780" t="s">
        <v>150</v>
      </c>
      <c r="D1780" t="s">
        <v>151</v>
      </c>
      <c r="E1780" t="s">
        <v>628</v>
      </c>
      <c r="F1780" t="s">
        <v>629</v>
      </c>
      <c r="G1780">
        <v>1</v>
      </c>
      <c r="H1780">
        <v>1</v>
      </c>
      <c r="I1780">
        <v>1</v>
      </c>
      <c r="J1780">
        <v>1</v>
      </c>
      <c r="K1780">
        <v>1</v>
      </c>
      <c r="L1780">
        <v>1</v>
      </c>
      <c r="M1780">
        <v>1</v>
      </c>
      <c r="N1780">
        <v>1</v>
      </c>
      <c r="O1780">
        <v>1</v>
      </c>
      <c r="P1780">
        <v>1</v>
      </c>
      <c r="Q1780">
        <v>1</v>
      </c>
      <c r="R1780">
        <v>1</v>
      </c>
      <c r="S1780">
        <v>1</v>
      </c>
      <c r="T1780">
        <v>1</v>
      </c>
      <c r="U1780">
        <v>1</v>
      </c>
      <c r="V1780">
        <v>1</v>
      </c>
      <c r="W1780">
        <v>1</v>
      </c>
      <c r="X1780">
        <v>1</v>
      </c>
      <c r="Y1780">
        <v>1</v>
      </c>
      <c r="Z1780">
        <v>1</v>
      </c>
      <c r="AA1780">
        <v>1</v>
      </c>
      <c r="AB1780">
        <v>1</v>
      </c>
      <c r="AC1780">
        <v>1</v>
      </c>
      <c r="AD1780">
        <v>1</v>
      </c>
      <c r="AE1780">
        <v>1</v>
      </c>
      <c r="AF1780">
        <v>1</v>
      </c>
      <c r="AG1780">
        <v>1</v>
      </c>
      <c r="AH1780">
        <v>1</v>
      </c>
      <c r="AI1780">
        <v>1</v>
      </c>
      <c r="AJ1780">
        <v>1</v>
      </c>
      <c r="AK1780">
        <v>1</v>
      </c>
      <c r="AL1780">
        <v>0</v>
      </c>
      <c r="AM1780" s="49" t="s">
        <v>151</v>
      </c>
      <c r="AN1780" s="49" t="s">
        <v>7</v>
      </c>
      <c r="AO1780" s="49" t="s">
        <v>9</v>
      </c>
      <c r="AP1780" s="49" t="s">
        <v>494</v>
      </c>
      <c r="AQ1780" s="49" t="s">
        <v>9</v>
      </c>
      <c r="AR1780" s="49" t="s">
        <v>487</v>
      </c>
      <c r="AS1780" s="49" t="s">
        <v>488</v>
      </c>
      <c r="AT1780" s="49" t="s">
        <v>489</v>
      </c>
    </row>
    <row r="1781" spans="1:46" x14ac:dyDescent="0.25">
      <c r="A1781">
        <v>11</v>
      </c>
      <c r="B1781" t="s">
        <v>338</v>
      </c>
      <c r="C1781" t="s">
        <v>338</v>
      </c>
      <c r="D1781" t="s">
        <v>339</v>
      </c>
      <c r="E1781" t="s">
        <v>628</v>
      </c>
      <c r="F1781" t="s">
        <v>629</v>
      </c>
      <c r="G1781">
        <v>1</v>
      </c>
      <c r="H1781">
        <v>1</v>
      </c>
      <c r="I1781">
        <v>1</v>
      </c>
      <c r="J1781">
        <v>1</v>
      </c>
      <c r="K1781">
        <v>1</v>
      </c>
      <c r="L1781">
        <v>1</v>
      </c>
      <c r="M1781">
        <v>1</v>
      </c>
      <c r="N1781">
        <v>1</v>
      </c>
      <c r="O1781">
        <v>1</v>
      </c>
      <c r="P1781">
        <v>1</v>
      </c>
      <c r="Q1781">
        <v>1</v>
      </c>
      <c r="R1781">
        <v>1</v>
      </c>
      <c r="S1781">
        <v>1</v>
      </c>
      <c r="T1781">
        <v>1</v>
      </c>
      <c r="U1781">
        <v>1</v>
      </c>
      <c r="V1781">
        <v>1</v>
      </c>
      <c r="W1781">
        <v>1</v>
      </c>
      <c r="X1781">
        <v>1</v>
      </c>
      <c r="Y1781">
        <v>1</v>
      </c>
      <c r="Z1781">
        <v>1</v>
      </c>
      <c r="AA1781">
        <v>1</v>
      </c>
      <c r="AB1781">
        <v>1</v>
      </c>
      <c r="AC1781">
        <v>1</v>
      </c>
      <c r="AD1781">
        <v>1</v>
      </c>
      <c r="AE1781">
        <v>1</v>
      </c>
      <c r="AF1781">
        <v>1</v>
      </c>
      <c r="AG1781">
        <v>1</v>
      </c>
      <c r="AH1781">
        <v>1</v>
      </c>
      <c r="AI1781">
        <v>1</v>
      </c>
      <c r="AJ1781">
        <v>1</v>
      </c>
      <c r="AK1781">
        <v>1</v>
      </c>
      <c r="AL1781">
        <v>0</v>
      </c>
      <c r="AM1781" s="49" t="s">
        <v>339</v>
      </c>
      <c r="AN1781" s="49" t="s">
        <v>14</v>
      </c>
      <c r="AO1781" s="49" t="s">
        <v>507</v>
      </c>
      <c r="AP1781" s="49" t="s">
        <v>494</v>
      </c>
      <c r="AQ1781" s="49" t="s">
        <v>10</v>
      </c>
      <c r="AR1781" s="49" t="s">
        <v>487</v>
      </c>
      <c r="AS1781" s="49" t="s">
        <v>488</v>
      </c>
      <c r="AT1781" s="49" t="s">
        <v>489</v>
      </c>
    </row>
    <row r="1782" spans="1:46" x14ac:dyDescent="0.25">
      <c r="A1782">
        <v>11</v>
      </c>
      <c r="B1782" t="s">
        <v>181</v>
      </c>
      <c r="C1782" t="s">
        <v>181</v>
      </c>
      <c r="D1782" t="s">
        <v>414</v>
      </c>
      <c r="E1782" t="s">
        <v>628</v>
      </c>
      <c r="F1782" t="s">
        <v>629</v>
      </c>
      <c r="G1782">
        <v>1</v>
      </c>
      <c r="H1782">
        <v>1</v>
      </c>
      <c r="I1782">
        <v>1</v>
      </c>
      <c r="J1782">
        <v>1</v>
      </c>
      <c r="K1782">
        <v>1</v>
      </c>
      <c r="L1782">
        <v>1</v>
      </c>
      <c r="M1782">
        <v>1</v>
      </c>
      <c r="N1782">
        <v>1</v>
      </c>
      <c r="O1782">
        <v>1</v>
      </c>
      <c r="P1782">
        <v>1</v>
      </c>
      <c r="Q1782">
        <v>1</v>
      </c>
      <c r="R1782">
        <v>1</v>
      </c>
      <c r="S1782">
        <v>1</v>
      </c>
      <c r="T1782">
        <v>1</v>
      </c>
      <c r="U1782">
        <v>1</v>
      </c>
      <c r="V1782">
        <v>1</v>
      </c>
      <c r="W1782">
        <v>1</v>
      </c>
      <c r="X1782">
        <v>1</v>
      </c>
      <c r="Y1782">
        <v>1</v>
      </c>
      <c r="Z1782">
        <v>1</v>
      </c>
      <c r="AA1782">
        <v>1</v>
      </c>
      <c r="AB1782">
        <v>1</v>
      </c>
      <c r="AC1782">
        <v>1</v>
      </c>
      <c r="AD1782">
        <v>1</v>
      </c>
      <c r="AE1782">
        <v>1</v>
      </c>
      <c r="AF1782">
        <v>1</v>
      </c>
      <c r="AG1782">
        <v>1</v>
      </c>
      <c r="AH1782">
        <v>1</v>
      </c>
      <c r="AI1782">
        <v>1</v>
      </c>
      <c r="AJ1782">
        <v>1</v>
      </c>
      <c r="AK1782">
        <v>1</v>
      </c>
      <c r="AL1782">
        <v>0</v>
      </c>
      <c r="AM1782" s="49" t="s">
        <v>414</v>
      </c>
      <c r="AN1782" s="49" t="s">
        <v>5</v>
      </c>
      <c r="AO1782" s="49" t="s">
        <v>9</v>
      </c>
      <c r="AP1782" s="49" t="s">
        <v>501</v>
      </c>
      <c r="AQ1782" s="49" t="s">
        <v>9</v>
      </c>
      <c r="AR1782" s="49" t="s">
        <v>495</v>
      </c>
      <c r="AS1782" s="49" t="s">
        <v>496</v>
      </c>
      <c r="AT1782" s="49" t="s">
        <v>497</v>
      </c>
    </row>
    <row r="1783" spans="1:46" x14ac:dyDescent="0.25">
      <c r="A1783">
        <v>11</v>
      </c>
      <c r="B1783" t="s">
        <v>152</v>
      </c>
      <c r="C1783" t="s">
        <v>152</v>
      </c>
      <c r="D1783" t="s">
        <v>153</v>
      </c>
      <c r="E1783" t="s">
        <v>628</v>
      </c>
      <c r="F1783" t="s">
        <v>629</v>
      </c>
      <c r="G1783">
        <v>0</v>
      </c>
      <c r="H1783">
        <v>0</v>
      </c>
      <c r="I1783">
        <v>1</v>
      </c>
      <c r="J1783">
        <v>1</v>
      </c>
      <c r="K1783">
        <v>1</v>
      </c>
      <c r="L1783">
        <v>1</v>
      </c>
      <c r="M1783">
        <v>1</v>
      </c>
      <c r="N1783">
        <v>1</v>
      </c>
      <c r="O1783">
        <v>1</v>
      </c>
      <c r="P1783">
        <v>1</v>
      </c>
      <c r="Q1783">
        <v>1</v>
      </c>
      <c r="R1783">
        <v>1</v>
      </c>
      <c r="S1783">
        <v>1</v>
      </c>
      <c r="T1783">
        <v>1</v>
      </c>
      <c r="U1783">
        <v>1</v>
      </c>
      <c r="V1783">
        <v>1</v>
      </c>
      <c r="W1783">
        <v>1</v>
      </c>
      <c r="X1783">
        <v>1</v>
      </c>
      <c r="Y1783">
        <v>1</v>
      </c>
      <c r="Z1783">
        <v>1</v>
      </c>
      <c r="AA1783">
        <v>1</v>
      </c>
      <c r="AB1783">
        <v>1</v>
      </c>
      <c r="AC1783">
        <v>1</v>
      </c>
      <c r="AD1783">
        <v>1</v>
      </c>
      <c r="AE1783">
        <v>1</v>
      </c>
      <c r="AF1783">
        <v>1</v>
      </c>
      <c r="AG1783">
        <v>1</v>
      </c>
      <c r="AH1783">
        <v>1</v>
      </c>
      <c r="AI1783">
        <v>1</v>
      </c>
      <c r="AJ1783">
        <v>1</v>
      </c>
      <c r="AK1783">
        <v>1</v>
      </c>
      <c r="AL1783">
        <v>0</v>
      </c>
      <c r="AM1783" s="49" t="s">
        <v>153</v>
      </c>
      <c r="AN1783" s="49" t="s">
        <v>6</v>
      </c>
      <c r="AO1783" s="49" t="s">
        <v>9</v>
      </c>
      <c r="AP1783" s="49" t="s">
        <v>486</v>
      </c>
      <c r="AQ1783" s="49" t="s">
        <v>9</v>
      </c>
      <c r="AR1783" s="49" t="s">
        <v>487</v>
      </c>
      <c r="AS1783" s="49" t="s">
        <v>488</v>
      </c>
      <c r="AT1783" s="49" t="s">
        <v>489</v>
      </c>
    </row>
    <row r="1784" spans="1:46" x14ac:dyDescent="0.25">
      <c r="A1784">
        <v>11</v>
      </c>
      <c r="B1784" t="s">
        <v>156</v>
      </c>
      <c r="C1784" t="s">
        <v>156</v>
      </c>
      <c r="D1784" t="s">
        <v>157</v>
      </c>
      <c r="E1784" t="s">
        <v>628</v>
      </c>
      <c r="F1784" t="s">
        <v>629</v>
      </c>
      <c r="G1784">
        <v>1</v>
      </c>
      <c r="H1784">
        <v>1</v>
      </c>
      <c r="I1784">
        <v>1</v>
      </c>
      <c r="J1784">
        <v>1</v>
      </c>
      <c r="K1784">
        <v>1</v>
      </c>
      <c r="L1784">
        <v>1</v>
      </c>
      <c r="M1784">
        <v>1</v>
      </c>
      <c r="N1784">
        <v>1</v>
      </c>
      <c r="O1784">
        <v>1</v>
      </c>
      <c r="P1784">
        <v>1</v>
      </c>
      <c r="Q1784">
        <v>1</v>
      </c>
      <c r="R1784">
        <v>1</v>
      </c>
      <c r="S1784">
        <v>1</v>
      </c>
      <c r="T1784">
        <v>1</v>
      </c>
      <c r="U1784">
        <v>1</v>
      </c>
      <c r="V1784">
        <v>1</v>
      </c>
      <c r="W1784">
        <v>1</v>
      </c>
      <c r="X1784">
        <v>1</v>
      </c>
      <c r="Y1784">
        <v>1</v>
      </c>
      <c r="Z1784">
        <v>1</v>
      </c>
      <c r="AA1784">
        <v>1</v>
      </c>
      <c r="AB1784">
        <v>1</v>
      </c>
      <c r="AC1784">
        <v>1</v>
      </c>
      <c r="AD1784">
        <v>1</v>
      </c>
      <c r="AE1784">
        <v>1</v>
      </c>
      <c r="AF1784">
        <v>1</v>
      </c>
      <c r="AG1784">
        <v>1</v>
      </c>
      <c r="AH1784">
        <v>1</v>
      </c>
      <c r="AI1784">
        <v>1</v>
      </c>
      <c r="AJ1784">
        <v>1</v>
      </c>
      <c r="AK1784">
        <v>1</v>
      </c>
      <c r="AL1784">
        <v>1</v>
      </c>
      <c r="AM1784" s="49" t="s">
        <v>157</v>
      </c>
      <c r="AN1784" s="49" t="s">
        <v>14</v>
      </c>
      <c r="AO1784" s="49" t="s">
        <v>500</v>
      </c>
      <c r="AP1784" s="49" t="s">
        <v>505</v>
      </c>
      <c r="AQ1784" s="49" t="s">
        <v>13</v>
      </c>
      <c r="AR1784" s="49" t="s">
        <v>487</v>
      </c>
      <c r="AS1784" s="49" t="s">
        <v>488</v>
      </c>
      <c r="AT1784" s="49" t="s">
        <v>489</v>
      </c>
    </row>
    <row r="1785" spans="1:46" x14ac:dyDescent="0.25">
      <c r="A1785">
        <v>11</v>
      </c>
      <c r="B1785" t="s">
        <v>158</v>
      </c>
      <c r="C1785" t="s">
        <v>158</v>
      </c>
      <c r="D1785" t="s">
        <v>159</v>
      </c>
      <c r="E1785" t="s">
        <v>628</v>
      </c>
      <c r="F1785" t="s">
        <v>629</v>
      </c>
      <c r="G1785">
        <v>1</v>
      </c>
      <c r="H1785">
        <v>1</v>
      </c>
      <c r="I1785">
        <v>1</v>
      </c>
      <c r="J1785">
        <v>1</v>
      </c>
      <c r="K1785">
        <v>1</v>
      </c>
      <c r="L1785">
        <v>1</v>
      </c>
      <c r="M1785">
        <v>1</v>
      </c>
      <c r="N1785">
        <v>1</v>
      </c>
      <c r="O1785">
        <v>1</v>
      </c>
      <c r="P1785">
        <v>1</v>
      </c>
      <c r="Q1785">
        <v>1</v>
      </c>
      <c r="R1785">
        <v>1</v>
      </c>
      <c r="S1785">
        <v>1</v>
      </c>
      <c r="T1785">
        <v>1</v>
      </c>
      <c r="U1785">
        <v>1</v>
      </c>
      <c r="V1785">
        <v>1</v>
      </c>
      <c r="W1785">
        <v>1</v>
      </c>
      <c r="X1785">
        <v>1</v>
      </c>
      <c r="Y1785">
        <v>1</v>
      </c>
      <c r="Z1785">
        <v>1</v>
      </c>
      <c r="AA1785">
        <v>1</v>
      </c>
      <c r="AB1785">
        <v>1</v>
      </c>
      <c r="AC1785">
        <v>1</v>
      </c>
      <c r="AD1785">
        <v>1</v>
      </c>
      <c r="AE1785">
        <v>1</v>
      </c>
      <c r="AF1785">
        <v>1</v>
      </c>
      <c r="AG1785">
        <v>1</v>
      </c>
      <c r="AH1785">
        <v>1</v>
      </c>
      <c r="AI1785">
        <v>1</v>
      </c>
      <c r="AJ1785">
        <v>1</v>
      </c>
      <c r="AK1785">
        <v>1</v>
      </c>
      <c r="AL1785">
        <v>0</v>
      </c>
      <c r="AM1785" s="49" t="s">
        <v>159</v>
      </c>
      <c r="AN1785" s="49" t="s">
        <v>6</v>
      </c>
      <c r="AO1785" s="49" t="s">
        <v>9</v>
      </c>
      <c r="AP1785" s="49" t="s">
        <v>486</v>
      </c>
      <c r="AQ1785" s="49" t="s">
        <v>9</v>
      </c>
      <c r="AR1785" s="49" t="s">
        <v>487</v>
      </c>
      <c r="AS1785" s="49" t="s">
        <v>488</v>
      </c>
      <c r="AT1785" s="49" t="s">
        <v>489</v>
      </c>
    </row>
    <row r="1786" spans="1:46" x14ac:dyDescent="0.25">
      <c r="A1786">
        <v>11</v>
      </c>
      <c r="B1786" t="s">
        <v>160</v>
      </c>
      <c r="C1786" t="s">
        <v>160</v>
      </c>
      <c r="D1786" t="s">
        <v>161</v>
      </c>
      <c r="E1786" t="s">
        <v>628</v>
      </c>
      <c r="F1786" t="s">
        <v>629</v>
      </c>
      <c r="G1786">
        <v>1</v>
      </c>
      <c r="H1786">
        <v>1</v>
      </c>
      <c r="I1786">
        <v>1</v>
      </c>
      <c r="J1786">
        <v>1</v>
      </c>
      <c r="K1786">
        <v>1</v>
      </c>
      <c r="L1786">
        <v>1</v>
      </c>
      <c r="M1786">
        <v>1</v>
      </c>
      <c r="N1786">
        <v>1</v>
      </c>
      <c r="O1786">
        <v>1</v>
      </c>
      <c r="P1786">
        <v>1</v>
      </c>
      <c r="Q1786">
        <v>1</v>
      </c>
      <c r="R1786">
        <v>1</v>
      </c>
      <c r="S1786">
        <v>1</v>
      </c>
      <c r="T1786">
        <v>1</v>
      </c>
      <c r="U1786">
        <v>1</v>
      </c>
      <c r="V1786">
        <v>1</v>
      </c>
      <c r="W1786">
        <v>1</v>
      </c>
      <c r="X1786">
        <v>1</v>
      </c>
      <c r="Y1786">
        <v>1</v>
      </c>
      <c r="Z1786">
        <v>1</v>
      </c>
      <c r="AA1786">
        <v>1</v>
      </c>
      <c r="AB1786">
        <v>1</v>
      </c>
      <c r="AC1786">
        <v>1</v>
      </c>
      <c r="AD1786">
        <v>1</v>
      </c>
      <c r="AE1786">
        <v>1</v>
      </c>
      <c r="AF1786">
        <v>0</v>
      </c>
      <c r="AG1786">
        <v>0</v>
      </c>
      <c r="AH1786">
        <v>0</v>
      </c>
      <c r="AI1786">
        <v>0</v>
      </c>
      <c r="AJ1786">
        <v>0</v>
      </c>
      <c r="AK1786">
        <v>0</v>
      </c>
      <c r="AL1786">
        <v>0</v>
      </c>
      <c r="AM1786" s="49" t="s">
        <v>161</v>
      </c>
      <c r="AN1786" s="49" t="s">
        <v>14</v>
      </c>
      <c r="AO1786" s="49" t="s">
        <v>500</v>
      </c>
      <c r="AP1786" s="49" t="s">
        <v>505</v>
      </c>
      <c r="AQ1786" s="49" t="s">
        <v>13</v>
      </c>
      <c r="AR1786" s="49" t="s">
        <v>487</v>
      </c>
      <c r="AS1786" s="49" t="s">
        <v>488</v>
      </c>
      <c r="AT1786" s="49" t="s">
        <v>489</v>
      </c>
    </row>
    <row r="1787" spans="1:46" x14ac:dyDescent="0.25">
      <c r="A1787">
        <v>11</v>
      </c>
      <c r="B1787" t="s">
        <v>164</v>
      </c>
      <c r="C1787" t="s">
        <v>164</v>
      </c>
      <c r="D1787" t="s">
        <v>165</v>
      </c>
      <c r="E1787" t="s">
        <v>628</v>
      </c>
      <c r="F1787" t="s">
        <v>629</v>
      </c>
      <c r="G1787">
        <v>1</v>
      </c>
      <c r="H1787">
        <v>1</v>
      </c>
      <c r="I1787">
        <v>1</v>
      </c>
      <c r="J1787">
        <v>1</v>
      </c>
      <c r="K1787">
        <v>1</v>
      </c>
      <c r="L1787">
        <v>1</v>
      </c>
      <c r="M1787">
        <v>1</v>
      </c>
      <c r="N1787">
        <v>1</v>
      </c>
      <c r="O1787">
        <v>1</v>
      </c>
      <c r="P1787">
        <v>1</v>
      </c>
      <c r="Q1787">
        <v>1</v>
      </c>
      <c r="R1787">
        <v>1</v>
      </c>
      <c r="S1787">
        <v>1</v>
      </c>
      <c r="T1787">
        <v>1</v>
      </c>
      <c r="U1787">
        <v>1</v>
      </c>
      <c r="V1787">
        <v>1</v>
      </c>
      <c r="W1787">
        <v>1</v>
      </c>
      <c r="X1787">
        <v>1</v>
      </c>
      <c r="Y1787">
        <v>1</v>
      </c>
      <c r="Z1787">
        <v>1</v>
      </c>
      <c r="AA1787">
        <v>1</v>
      </c>
      <c r="AB1787">
        <v>1</v>
      </c>
      <c r="AC1787">
        <v>1</v>
      </c>
      <c r="AD1787">
        <v>1</v>
      </c>
      <c r="AE1787">
        <v>1</v>
      </c>
      <c r="AF1787">
        <v>1</v>
      </c>
      <c r="AG1787">
        <v>1</v>
      </c>
      <c r="AH1787">
        <v>1</v>
      </c>
      <c r="AI1787">
        <v>1</v>
      </c>
      <c r="AJ1787">
        <v>1</v>
      </c>
      <c r="AK1787">
        <v>1</v>
      </c>
      <c r="AL1787">
        <v>1</v>
      </c>
      <c r="AM1787" s="49" t="s">
        <v>165</v>
      </c>
      <c r="AN1787" s="49" t="s">
        <v>14</v>
      </c>
      <c r="AO1787" s="49" t="s">
        <v>500</v>
      </c>
      <c r="AP1787" s="49" t="s">
        <v>505</v>
      </c>
      <c r="AQ1787" s="49" t="s">
        <v>13</v>
      </c>
      <c r="AR1787" s="49" t="s">
        <v>487</v>
      </c>
      <c r="AS1787" s="49" t="s">
        <v>488</v>
      </c>
      <c r="AT1787" s="49" t="s">
        <v>489</v>
      </c>
    </row>
    <row r="1788" spans="1:46" x14ac:dyDescent="0.25">
      <c r="A1788">
        <v>11</v>
      </c>
      <c r="B1788" t="s">
        <v>168</v>
      </c>
      <c r="C1788" t="s">
        <v>168</v>
      </c>
      <c r="D1788" t="s">
        <v>413</v>
      </c>
      <c r="E1788" t="s">
        <v>628</v>
      </c>
      <c r="F1788" t="s">
        <v>629</v>
      </c>
      <c r="G1788">
        <v>1</v>
      </c>
      <c r="H1788">
        <v>1</v>
      </c>
      <c r="I1788">
        <v>1</v>
      </c>
      <c r="J1788">
        <v>1</v>
      </c>
      <c r="K1788">
        <v>1</v>
      </c>
      <c r="L1788">
        <v>1</v>
      </c>
      <c r="M1788">
        <v>1</v>
      </c>
      <c r="N1788">
        <v>1</v>
      </c>
      <c r="O1788">
        <v>1</v>
      </c>
      <c r="P1788">
        <v>1</v>
      </c>
      <c r="Q1788">
        <v>1</v>
      </c>
      <c r="R1788">
        <v>1</v>
      </c>
      <c r="S1788">
        <v>1</v>
      </c>
      <c r="T1788">
        <v>1</v>
      </c>
      <c r="U1788">
        <v>1</v>
      </c>
      <c r="V1788">
        <v>1</v>
      </c>
      <c r="W1788">
        <v>1</v>
      </c>
      <c r="X1788">
        <v>1</v>
      </c>
      <c r="Y1788">
        <v>1</v>
      </c>
      <c r="Z1788">
        <v>1</v>
      </c>
      <c r="AA1788">
        <v>1</v>
      </c>
      <c r="AB1788">
        <v>1</v>
      </c>
      <c r="AC1788">
        <v>1</v>
      </c>
      <c r="AD1788">
        <v>1</v>
      </c>
      <c r="AE1788">
        <v>1</v>
      </c>
      <c r="AF1788">
        <v>1</v>
      </c>
      <c r="AG1788">
        <v>1</v>
      </c>
      <c r="AH1788">
        <v>1</v>
      </c>
      <c r="AI1788">
        <v>1</v>
      </c>
      <c r="AJ1788">
        <v>1</v>
      </c>
      <c r="AK1788">
        <v>1</v>
      </c>
      <c r="AL1788">
        <v>0</v>
      </c>
      <c r="AM1788" s="49" t="s">
        <v>413</v>
      </c>
      <c r="AN1788" s="49" t="s">
        <v>5</v>
      </c>
      <c r="AO1788" s="49" t="s">
        <v>9</v>
      </c>
      <c r="AP1788" s="49" t="s">
        <v>501</v>
      </c>
      <c r="AQ1788" s="49" t="s">
        <v>9</v>
      </c>
      <c r="AR1788" s="49" t="s">
        <v>495</v>
      </c>
      <c r="AS1788" s="49" t="s">
        <v>496</v>
      </c>
      <c r="AT1788" s="49" t="s">
        <v>497</v>
      </c>
    </row>
    <row r="1789" spans="1:46" x14ac:dyDescent="0.25">
      <c r="A1789">
        <v>11</v>
      </c>
      <c r="B1789" t="s">
        <v>171</v>
      </c>
      <c r="C1789" t="s">
        <v>171</v>
      </c>
      <c r="D1789" t="s">
        <v>172</v>
      </c>
      <c r="E1789" t="s">
        <v>628</v>
      </c>
      <c r="F1789" t="s">
        <v>629</v>
      </c>
      <c r="G1789">
        <v>1</v>
      </c>
      <c r="H1789">
        <v>1</v>
      </c>
      <c r="I1789">
        <v>1</v>
      </c>
      <c r="J1789">
        <v>1</v>
      </c>
      <c r="K1789">
        <v>1</v>
      </c>
      <c r="L1789">
        <v>1</v>
      </c>
      <c r="M1789">
        <v>1</v>
      </c>
      <c r="N1789">
        <v>1</v>
      </c>
      <c r="O1789">
        <v>1</v>
      </c>
      <c r="P1789">
        <v>1</v>
      </c>
      <c r="Q1789">
        <v>1</v>
      </c>
      <c r="R1789">
        <v>1</v>
      </c>
      <c r="S1789">
        <v>1</v>
      </c>
      <c r="T1789">
        <v>1</v>
      </c>
      <c r="U1789">
        <v>1</v>
      </c>
      <c r="V1789">
        <v>1</v>
      </c>
      <c r="W1789">
        <v>1</v>
      </c>
      <c r="X1789">
        <v>1</v>
      </c>
      <c r="Y1789">
        <v>1</v>
      </c>
      <c r="Z1789">
        <v>1</v>
      </c>
      <c r="AA1789">
        <v>1</v>
      </c>
      <c r="AB1789">
        <v>1</v>
      </c>
      <c r="AC1789">
        <v>1</v>
      </c>
      <c r="AD1789">
        <v>1</v>
      </c>
      <c r="AE1789">
        <v>1</v>
      </c>
      <c r="AF1789">
        <v>1</v>
      </c>
      <c r="AG1789">
        <v>1</v>
      </c>
      <c r="AH1789">
        <v>1</v>
      </c>
      <c r="AI1789">
        <v>1</v>
      </c>
      <c r="AJ1789">
        <v>1</v>
      </c>
      <c r="AK1789">
        <v>1</v>
      </c>
      <c r="AL1789">
        <v>1</v>
      </c>
      <c r="AM1789" s="49" t="s">
        <v>172</v>
      </c>
      <c r="AN1789" s="49" t="s">
        <v>14</v>
      </c>
      <c r="AO1789" s="49" t="s">
        <v>500</v>
      </c>
      <c r="AP1789" s="49" t="s">
        <v>501</v>
      </c>
      <c r="AQ1789" s="49" t="s">
        <v>502</v>
      </c>
      <c r="AR1789" s="49" t="s">
        <v>487</v>
      </c>
      <c r="AS1789" s="49" t="s">
        <v>488</v>
      </c>
      <c r="AT1789" s="49" t="s">
        <v>489</v>
      </c>
    </row>
    <row r="1790" spans="1:46" x14ac:dyDescent="0.25">
      <c r="A1790">
        <v>11</v>
      </c>
      <c r="B1790" t="s">
        <v>138</v>
      </c>
      <c r="C1790" t="s">
        <v>138</v>
      </c>
      <c r="D1790" t="s">
        <v>139</v>
      </c>
      <c r="E1790" t="s">
        <v>628</v>
      </c>
      <c r="F1790" t="s">
        <v>629</v>
      </c>
      <c r="G1790">
        <v>1</v>
      </c>
      <c r="H1790">
        <v>1</v>
      </c>
      <c r="I1790">
        <v>1</v>
      </c>
      <c r="J1790">
        <v>1</v>
      </c>
      <c r="K1790">
        <v>1</v>
      </c>
      <c r="L1790">
        <v>1</v>
      </c>
      <c r="M1790">
        <v>1</v>
      </c>
      <c r="N1790">
        <v>1</v>
      </c>
      <c r="O1790">
        <v>1</v>
      </c>
      <c r="P1790">
        <v>1</v>
      </c>
      <c r="Q1790">
        <v>1</v>
      </c>
      <c r="R1790">
        <v>1</v>
      </c>
      <c r="S1790">
        <v>1</v>
      </c>
      <c r="T1790">
        <v>1</v>
      </c>
      <c r="U1790">
        <v>1</v>
      </c>
      <c r="V1790">
        <v>1</v>
      </c>
      <c r="W1790">
        <v>1</v>
      </c>
      <c r="X1790">
        <v>1</v>
      </c>
      <c r="Y1790">
        <v>1</v>
      </c>
      <c r="Z1790">
        <v>1</v>
      </c>
      <c r="AA1790">
        <v>1</v>
      </c>
      <c r="AB1790">
        <v>1</v>
      </c>
      <c r="AC1790">
        <v>1</v>
      </c>
      <c r="AD1790">
        <v>1</v>
      </c>
      <c r="AE1790">
        <v>1</v>
      </c>
      <c r="AF1790">
        <v>1</v>
      </c>
      <c r="AG1790">
        <v>1</v>
      </c>
      <c r="AH1790">
        <v>1</v>
      </c>
      <c r="AI1790">
        <v>1</v>
      </c>
      <c r="AJ1790">
        <v>1</v>
      </c>
      <c r="AK1790">
        <v>1</v>
      </c>
      <c r="AL1790">
        <v>1</v>
      </c>
      <c r="AM1790" s="49" t="s">
        <v>139</v>
      </c>
      <c r="AN1790" s="49" t="s">
        <v>14</v>
      </c>
      <c r="AO1790" s="49" t="s">
        <v>500</v>
      </c>
      <c r="AP1790" s="49" t="s">
        <v>505</v>
      </c>
      <c r="AQ1790" s="49" t="s">
        <v>13</v>
      </c>
      <c r="AR1790" s="49" t="s">
        <v>487</v>
      </c>
      <c r="AS1790" s="49" t="s">
        <v>488</v>
      </c>
      <c r="AT1790" s="49" t="s">
        <v>489</v>
      </c>
    </row>
    <row r="1791" spans="1:46" x14ac:dyDescent="0.25">
      <c r="A1791">
        <v>11</v>
      </c>
      <c r="B1791" t="s">
        <v>173</v>
      </c>
      <c r="C1791" t="s">
        <v>173</v>
      </c>
      <c r="D1791" t="s">
        <v>174</v>
      </c>
      <c r="E1791" t="s">
        <v>628</v>
      </c>
      <c r="F1791" t="s">
        <v>629</v>
      </c>
      <c r="G1791">
        <v>1</v>
      </c>
      <c r="H1791">
        <v>1</v>
      </c>
      <c r="I1791">
        <v>1</v>
      </c>
      <c r="J1791">
        <v>1</v>
      </c>
      <c r="K1791">
        <v>1</v>
      </c>
      <c r="L1791">
        <v>1</v>
      </c>
      <c r="M1791">
        <v>1</v>
      </c>
      <c r="N1791">
        <v>1</v>
      </c>
      <c r="O1791">
        <v>1</v>
      </c>
      <c r="P1791">
        <v>1</v>
      </c>
      <c r="Q1791">
        <v>1</v>
      </c>
      <c r="R1791">
        <v>1</v>
      </c>
      <c r="S1791">
        <v>1</v>
      </c>
      <c r="T1791">
        <v>1</v>
      </c>
      <c r="U1791">
        <v>1</v>
      </c>
      <c r="V1791">
        <v>1</v>
      </c>
      <c r="W1791">
        <v>1</v>
      </c>
      <c r="X1791">
        <v>1</v>
      </c>
      <c r="Y1791">
        <v>1</v>
      </c>
      <c r="Z1791">
        <v>1</v>
      </c>
      <c r="AA1791">
        <v>1</v>
      </c>
      <c r="AB1791">
        <v>1</v>
      </c>
      <c r="AC1791">
        <v>1</v>
      </c>
      <c r="AD1791">
        <v>1</v>
      </c>
      <c r="AE1791">
        <v>1</v>
      </c>
      <c r="AF1791">
        <v>1</v>
      </c>
      <c r="AG1791">
        <v>1</v>
      </c>
      <c r="AH1791">
        <v>1</v>
      </c>
      <c r="AI1791">
        <v>1</v>
      </c>
      <c r="AJ1791">
        <v>1</v>
      </c>
      <c r="AK1791">
        <v>1</v>
      </c>
      <c r="AL1791">
        <v>0</v>
      </c>
      <c r="AM1791" s="49" t="s">
        <v>174</v>
      </c>
      <c r="AN1791" s="49" t="s">
        <v>8</v>
      </c>
      <c r="AO1791" s="49" t="s">
        <v>9</v>
      </c>
      <c r="AP1791" s="49" t="s">
        <v>494</v>
      </c>
      <c r="AQ1791" s="49" t="s">
        <v>9</v>
      </c>
      <c r="AR1791" s="49" t="s">
        <v>495</v>
      </c>
      <c r="AS1791" s="49" t="s">
        <v>488</v>
      </c>
      <c r="AT1791" s="49" t="s">
        <v>489</v>
      </c>
    </row>
    <row r="1792" spans="1:46" x14ac:dyDescent="0.25">
      <c r="A1792">
        <v>11</v>
      </c>
      <c r="B1792" t="s">
        <v>549</v>
      </c>
      <c r="C1792" t="s">
        <v>549</v>
      </c>
      <c r="D1792" t="s">
        <v>550</v>
      </c>
      <c r="E1792" t="s">
        <v>628</v>
      </c>
      <c r="F1792" t="s">
        <v>629</v>
      </c>
      <c r="G1792">
        <v>1</v>
      </c>
      <c r="H1792">
        <v>1</v>
      </c>
      <c r="I1792">
        <v>1</v>
      </c>
      <c r="J1792">
        <v>1</v>
      </c>
      <c r="K1792">
        <v>1</v>
      </c>
      <c r="L1792">
        <v>1</v>
      </c>
      <c r="M1792">
        <v>1</v>
      </c>
      <c r="N1792">
        <v>1</v>
      </c>
      <c r="O1792">
        <v>1</v>
      </c>
      <c r="P1792">
        <v>1</v>
      </c>
      <c r="Q1792">
        <v>1</v>
      </c>
      <c r="R1792">
        <v>1</v>
      </c>
      <c r="S1792">
        <v>1</v>
      </c>
      <c r="T1792">
        <v>1</v>
      </c>
      <c r="U1792">
        <v>1</v>
      </c>
      <c r="V1792">
        <v>1</v>
      </c>
      <c r="W1792">
        <v>1</v>
      </c>
      <c r="X1792">
        <v>1</v>
      </c>
      <c r="Y1792">
        <v>1</v>
      </c>
      <c r="Z1792">
        <v>1</v>
      </c>
      <c r="AA1792">
        <v>1</v>
      </c>
      <c r="AB1792">
        <v>1</v>
      </c>
      <c r="AC1792">
        <v>1</v>
      </c>
      <c r="AD1792">
        <v>1</v>
      </c>
      <c r="AE1792">
        <v>1</v>
      </c>
      <c r="AF1792">
        <v>1</v>
      </c>
      <c r="AG1792">
        <v>1</v>
      </c>
      <c r="AH1792">
        <v>1</v>
      </c>
      <c r="AI1792">
        <v>1</v>
      </c>
      <c r="AJ1792">
        <v>1</v>
      </c>
      <c r="AK1792">
        <v>1</v>
      </c>
      <c r="AL1792">
        <v>0</v>
      </c>
      <c r="AM1792" s="49" t="e">
        <v>#N/A</v>
      </c>
      <c r="AN1792" s="49" t="e">
        <v>#N/A</v>
      </c>
      <c r="AO1792" s="49" t="e">
        <v>#N/A</v>
      </c>
      <c r="AP1792" s="49" t="e">
        <v>#N/A</v>
      </c>
      <c r="AQ1792" s="49" t="e">
        <v>#N/A</v>
      </c>
      <c r="AR1792" s="49" t="e">
        <v>#N/A</v>
      </c>
      <c r="AS1792" s="49" t="e">
        <v>#N/A</v>
      </c>
      <c r="AT1792" s="49" t="e">
        <v>#N/A</v>
      </c>
    </row>
    <row r="1793" spans="1:46" x14ac:dyDescent="0.25">
      <c r="A1793">
        <v>11</v>
      </c>
      <c r="B1793" t="s">
        <v>182</v>
      </c>
      <c r="C1793" t="s">
        <v>182</v>
      </c>
      <c r="D1793" t="s">
        <v>183</v>
      </c>
      <c r="E1793" t="s">
        <v>628</v>
      </c>
      <c r="F1793" t="s">
        <v>629</v>
      </c>
      <c r="G1793">
        <v>1</v>
      </c>
      <c r="H1793">
        <v>1</v>
      </c>
      <c r="I1793">
        <v>1</v>
      </c>
      <c r="J1793">
        <v>1</v>
      </c>
      <c r="K1793">
        <v>1</v>
      </c>
      <c r="L1793">
        <v>1</v>
      </c>
      <c r="M1793">
        <v>1</v>
      </c>
      <c r="N1793">
        <v>1</v>
      </c>
      <c r="O1793">
        <v>1</v>
      </c>
      <c r="P1793">
        <v>1</v>
      </c>
      <c r="Q1793">
        <v>1</v>
      </c>
      <c r="R1793">
        <v>1</v>
      </c>
      <c r="S1793">
        <v>1</v>
      </c>
      <c r="T1793">
        <v>1</v>
      </c>
      <c r="U1793">
        <v>1</v>
      </c>
      <c r="V1793">
        <v>1</v>
      </c>
      <c r="W1793">
        <v>1</v>
      </c>
      <c r="X1793">
        <v>1</v>
      </c>
      <c r="Y1793">
        <v>1</v>
      </c>
      <c r="Z1793">
        <v>1</v>
      </c>
      <c r="AA1793">
        <v>1</v>
      </c>
      <c r="AB1793">
        <v>1</v>
      </c>
      <c r="AC1793">
        <v>1</v>
      </c>
      <c r="AD1793">
        <v>1</v>
      </c>
      <c r="AE1793">
        <v>1</v>
      </c>
      <c r="AF1793">
        <v>1</v>
      </c>
      <c r="AG1793">
        <v>1</v>
      </c>
      <c r="AH1793">
        <v>1</v>
      </c>
      <c r="AI1793">
        <v>1</v>
      </c>
      <c r="AJ1793">
        <v>1</v>
      </c>
      <c r="AK1793">
        <v>1</v>
      </c>
      <c r="AL1793">
        <v>1</v>
      </c>
      <c r="AM1793" s="49" t="s">
        <v>183</v>
      </c>
      <c r="AN1793" s="49" t="s">
        <v>14</v>
      </c>
      <c r="AO1793" s="49" t="s">
        <v>500</v>
      </c>
      <c r="AP1793" s="49" t="s">
        <v>505</v>
      </c>
      <c r="AQ1793" s="49" t="s">
        <v>13</v>
      </c>
      <c r="AR1793" s="49" t="s">
        <v>487</v>
      </c>
      <c r="AS1793" s="49" t="s">
        <v>488</v>
      </c>
      <c r="AT1793" s="49" t="s">
        <v>489</v>
      </c>
    </row>
    <row r="1794" spans="1:46" x14ac:dyDescent="0.25">
      <c r="A1794">
        <v>11</v>
      </c>
      <c r="B1794" t="s">
        <v>186</v>
      </c>
      <c r="C1794" t="s">
        <v>186</v>
      </c>
      <c r="D1794" t="s">
        <v>187</v>
      </c>
      <c r="E1794" t="s">
        <v>628</v>
      </c>
      <c r="F1794" t="s">
        <v>629</v>
      </c>
      <c r="G1794">
        <v>1</v>
      </c>
      <c r="H1794">
        <v>1</v>
      </c>
      <c r="I1794">
        <v>1</v>
      </c>
      <c r="J1794">
        <v>1</v>
      </c>
      <c r="K1794">
        <v>1</v>
      </c>
      <c r="L1794">
        <v>1</v>
      </c>
      <c r="M1794">
        <v>1</v>
      </c>
      <c r="N1794">
        <v>1</v>
      </c>
      <c r="O1794">
        <v>1</v>
      </c>
      <c r="P1794">
        <v>1</v>
      </c>
      <c r="Q1794">
        <v>1</v>
      </c>
      <c r="R1794">
        <v>1</v>
      </c>
      <c r="S1794">
        <v>1</v>
      </c>
      <c r="T1794">
        <v>1</v>
      </c>
      <c r="U1794">
        <v>1</v>
      </c>
      <c r="V1794">
        <v>1</v>
      </c>
      <c r="W1794">
        <v>1</v>
      </c>
      <c r="X1794">
        <v>1</v>
      </c>
      <c r="Y1794">
        <v>1</v>
      </c>
      <c r="Z1794">
        <v>1</v>
      </c>
      <c r="AA1794">
        <v>1</v>
      </c>
      <c r="AB1794">
        <v>1</v>
      </c>
      <c r="AC1794">
        <v>1</v>
      </c>
      <c r="AD1794">
        <v>1</v>
      </c>
      <c r="AE1794">
        <v>1</v>
      </c>
      <c r="AF1794">
        <v>1</v>
      </c>
      <c r="AG1794">
        <v>1</v>
      </c>
      <c r="AH1794">
        <v>1</v>
      </c>
      <c r="AI1794">
        <v>1</v>
      </c>
      <c r="AJ1794">
        <v>1</v>
      </c>
      <c r="AK1794">
        <v>1</v>
      </c>
      <c r="AL1794">
        <v>0</v>
      </c>
      <c r="AM1794" s="49" t="s">
        <v>187</v>
      </c>
      <c r="AN1794" s="49" t="s">
        <v>14</v>
      </c>
      <c r="AO1794" s="49" t="s">
        <v>507</v>
      </c>
      <c r="AP1794" s="49" t="s">
        <v>501</v>
      </c>
      <c r="AQ1794" s="49" t="s">
        <v>10</v>
      </c>
      <c r="AR1794" s="49" t="s">
        <v>487</v>
      </c>
      <c r="AS1794" s="49" t="s">
        <v>488</v>
      </c>
      <c r="AT1794" s="49" t="s">
        <v>489</v>
      </c>
    </row>
    <row r="1795" spans="1:46" x14ac:dyDescent="0.25">
      <c r="A1795">
        <v>11</v>
      </c>
      <c r="B1795" t="s">
        <v>188</v>
      </c>
      <c r="C1795" t="s">
        <v>188</v>
      </c>
      <c r="D1795" t="s">
        <v>189</v>
      </c>
      <c r="E1795" t="s">
        <v>628</v>
      </c>
      <c r="F1795" t="s">
        <v>629</v>
      </c>
      <c r="G1795">
        <v>1</v>
      </c>
      <c r="H1795">
        <v>1</v>
      </c>
      <c r="I1795">
        <v>1</v>
      </c>
      <c r="J1795">
        <v>1</v>
      </c>
      <c r="K1795">
        <v>1</v>
      </c>
      <c r="L1795">
        <v>1</v>
      </c>
      <c r="M1795">
        <v>1</v>
      </c>
      <c r="N1795">
        <v>1</v>
      </c>
      <c r="O1795">
        <v>1</v>
      </c>
      <c r="P1795">
        <v>1</v>
      </c>
      <c r="Q1795">
        <v>1</v>
      </c>
      <c r="R1795">
        <v>1</v>
      </c>
      <c r="S1795">
        <v>1</v>
      </c>
      <c r="T1795">
        <v>1</v>
      </c>
      <c r="U1795">
        <v>1</v>
      </c>
      <c r="V1795">
        <v>1</v>
      </c>
      <c r="W1795">
        <v>1</v>
      </c>
      <c r="X1795">
        <v>1</v>
      </c>
      <c r="Y1795">
        <v>1</v>
      </c>
      <c r="Z1795">
        <v>1</v>
      </c>
      <c r="AA1795">
        <v>1</v>
      </c>
      <c r="AB1795">
        <v>1</v>
      </c>
      <c r="AC1795">
        <v>1</v>
      </c>
      <c r="AD1795">
        <v>1</v>
      </c>
      <c r="AE1795">
        <v>1</v>
      </c>
      <c r="AF1795">
        <v>1</v>
      </c>
      <c r="AG1795">
        <v>1</v>
      </c>
      <c r="AH1795">
        <v>1</v>
      </c>
      <c r="AI1795">
        <v>1</v>
      </c>
      <c r="AJ1795">
        <v>1</v>
      </c>
      <c r="AK1795">
        <v>1</v>
      </c>
      <c r="AL1795">
        <v>0</v>
      </c>
      <c r="AM1795" s="49" t="s">
        <v>189</v>
      </c>
      <c r="AN1795" s="49" t="s">
        <v>14</v>
      </c>
      <c r="AO1795" s="49" t="s">
        <v>506</v>
      </c>
      <c r="AP1795" s="49" t="s">
        <v>501</v>
      </c>
      <c r="AQ1795" s="49" t="s">
        <v>10</v>
      </c>
      <c r="AR1795" s="49" t="s">
        <v>495</v>
      </c>
      <c r="AS1795" s="49" t="s">
        <v>488</v>
      </c>
      <c r="AT1795" s="49" t="s">
        <v>489</v>
      </c>
    </row>
    <row r="1796" spans="1:46" x14ac:dyDescent="0.25">
      <c r="A1796">
        <v>11</v>
      </c>
      <c r="B1796" t="s">
        <v>194</v>
      </c>
      <c r="C1796" t="s">
        <v>194</v>
      </c>
      <c r="D1796" t="s">
        <v>195</v>
      </c>
      <c r="E1796" t="s">
        <v>628</v>
      </c>
      <c r="F1796" t="s">
        <v>629</v>
      </c>
      <c r="G1796">
        <v>1</v>
      </c>
      <c r="H1796">
        <v>1</v>
      </c>
      <c r="I1796">
        <v>1</v>
      </c>
      <c r="J1796">
        <v>1</v>
      </c>
      <c r="K1796">
        <v>1</v>
      </c>
      <c r="L1796">
        <v>1</v>
      </c>
      <c r="M1796">
        <v>1</v>
      </c>
      <c r="N1796">
        <v>1</v>
      </c>
      <c r="O1796">
        <v>1</v>
      </c>
      <c r="P1796">
        <v>1</v>
      </c>
      <c r="Q1796">
        <v>1</v>
      </c>
      <c r="R1796">
        <v>1</v>
      </c>
      <c r="S1796">
        <v>1</v>
      </c>
      <c r="T1796">
        <v>1</v>
      </c>
      <c r="U1796">
        <v>1</v>
      </c>
      <c r="V1796">
        <v>1</v>
      </c>
      <c r="W1796">
        <v>1</v>
      </c>
      <c r="X1796">
        <v>1</v>
      </c>
      <c r="Y1796">
        <v>1</v>
      </c>
      <c r="Z1796">
        <v>1</v>
      </c>
      <c r="AA1796">
        <v>1</v>
      </c>
      <c r="AB1796">
        <v>1</v>
      </c>
      <c r="AC1796">
        <v>1</v>
      </c>
      <c r="AD1796">
        <v>1</v>
      </c>
      <c r="AE1796">
        <v>1</v>
      </c>
      <c r="AF1796">
        <v>1</v>
      </c>
      <c r="AG1796">
        <v>1</v>
      </c>
      <c r="AH1796">
        <v>1</v>
      </c>
      <c r="AI1796">
        <v>1</v>
      </c>
      <c r="AJ1796">
        <v>1</v>
      </c>
      <c r="AK1796">
        <v>1</v>
      </c>
      <c r="AL1796">
        <v>0</v>
      </c>
      <c r="AM1796" s="49" t="s">
        <v>195</v>
      </c>
      <c r="AN1796" s="49" t="s">
        <v>14</v>
      </c>
      <c r="AO1796" s="49" t="s">
        <v>507</v>
      </c>
      <c r="AP1796" s="49" t="s">
        <v>494</v>
      </c>
      <c r="AQ1796" s="49" t="s">
        <v>10</v>
      </c>
      <c r="AR1796" s="49" t="s">
        <v>487</v>
      </c>
      <c r="AS1796" s="49" t="s">
        <v>488</v>
      </c>
      <c r="AT1796" s="49" t="s">
        <v>489</v>
      </c>
    </row>
    <row r="1797" spans="1:46" x14ac:dyDescent="0.25">
      <c r="A1797">
        <v>11</v>
      </c>
      <c r="B1797" t="s">
        <v>190</v>
      </c>
      <c r="C1797" t="s">
        <v>190</v>
      </c>
      <c r="D1797" t="s">
        <v>191</v>
      </c>
      <c r="E1797" t="s">
        <v>628</v>
      </c>
      <c r="F1797" t="s">
        <v>629</v>
      </c>
      <c r="G1797">
        <v>1</v>
      </c>
      <c r="H1797">
        <v>1</v>
      </c>
      <c r="I1797">
        <v>1</v>
      </c>
      <c r="J1797">
        <v>1</v>
      </c>
      <c r="K1797">
        <v>1</v>
      </c>
      <c r="L1797">
        <v>1</v>
      </c>
      <c r="M1797">
        <v>1</v>
      </c>
      <c r="N1797">
        <v>1</v>
      </c>
      <c r="O1797">
        <v>1</v>
      </c>
      <c r="P1797">
        <v>1</v>
      </c>
      <c r="Q1797">
        <v>1</v>
      </c>
      <c r="R1797">
        <v>1</v>
      </c>
      <c r="S1797">
        <v>1</v>
      </c>
      <c r="T1797">
        <v>1</v>
      </c>
      <c r="U1797">
        <v>1</v>
      </c>
      <c r="V1797">
        <v>1</v>
      </c>
      <c r="W1797">
        <v>1</v>
      </c>
      <c r="X1797">
        <v>1</v>
      </c>
      <c r="Y1797">
        <v>1</v>
      </c>
      <c r="Z1797">
        <v>1</v>
      </c>
      <c r="AA1797">
        <v>1</v>
      </c>
      <c r="AB1797">
        <v>1</v>
      </c>
      <c r="AC1797">
        <v>1</v>
      </c>
      <c r="AD1797">
        <v>1</v>
      </c>
      <c r="AE1797">
        <v>1</v>
      </c>
      <c r="AF1797">
        <v>1</v>
      </c>
      <c r="AG1797">
        <v>1</v>
      </c>
      <c r="AH1797">
        <v>1</v>
      </c>
      <c r="AI1797">
        <v>1</v>
      </c>
      <c r="AJ1797">
        <v>1</v>
      </c>
      <c r="AK1797">
        <v>1</v>
      </c>
      <c r="AL1797">
        <v>0</v>
      </c>
      <c r="AM1797" s="49" t="s">
        <v>191</v>
      </c>
      <c r="AN1797" s="49" t="s">
        <v>14</v>
      </c>
      <c r="AO1797" s="49" t="s">
        <v>507</v>
      </c>
      <c r="AP1797" s="49" t="s">
        <v>494</v>
      </c>
      <c r="AQ1797" s="49" t="s">
        <v>10</v>
      </c>
      <c r="AR1797" s="49" t="s">
        <v>487</v>
      </c>
      <c r="AS1797" s="49" t="s">
        <v>488</v>
      </c>
      <c r="AT1797" s="49" t="s">
        <v>489</v>
      </c>
    </row>
    <row r="1798" spans="1:46" x14ac:dyDescent="0.25">
      <c r="A1798">
        <v>11</v>
      </c>
      <c r="B1798" t="s">
        <v>196</v>
      </c>
      <c r="C1798" t="s">
        <v>196</v>
      </c>
      <c r="D1798" t="s">
        <v>197</v>
      </c>
      <c r="E1798" t="s">
        <v>628</v>
      </c>
      <c r="F1798" t="s">
        <v>629</v>
      </c>
      <c r="G1798">
        <v>1</v>
      </c>
      <c r="H1798">
        <v>1</v>
      </c>
      <c r="I1798">
        <v>1</v>
      </c>
      <c r="J1798">
        <v>1</v>
      </c>
      <c r="K1798">
        <v>1</v>
      </c>
      <c r="L1798">
        <v>1</v>
      </c>
      <c r="M1798">
        <v>1</v>
      </c>
      <c r="N1798">
        <v>1</v>
      </c>
      <c r="O1798">
        <v>1</v>
      </c>
      <c r="P1798">
        <v>1</v>
      </c>
      <c r="Q1798">
        <v>1</v>
      </c>
      <c r="R1798">
        <v>1</v>
      </c>
      <c r="S1798">
        <v>1</v>
      </c>
      <c r="T1798">
        <v>1</v>
      </c>
      <c r="U1798">
        <v>1</v>
      </c>
      <c r="V1798">
        <v>1</v>
      </c>
      <c r="W1798">
        <v>1</v>
      </c>
      <c r="X1798">
        <v>1</v>
      </c>
      <c r="Y1798">
        <v>1</v>
      </c>
      <c r="Z1798">
        <v>1</v>
      </c>
      <c r="AA1798">
        <v>1</v>
      </c>
      <c r="AB1798">
        <v>1</v>
      </c>
      <c r="AC1798">
        <v>1</v>
      </c>
      <c r="AD1798">
        <v>1</v>
      </c>
      <c r="AE1798">
        <v>1</v>
      </c>
      <c r="AF1798">
        <v>1</v>
      </c>
      <c r="AG1798">
        <v>1</v>
      </c>
      <c r="AH1798">
        <v>1</v>
      </c>
      <c r="AI1798">
        <v>1</v>
      </c>
      <c r="AJ1798">
        <v>1</v>
      </c>
      <c r="AK1798">
        <v>1</v>
      </c>
      <c r="AL1798">
        <v>1</v>
      </c>
      <c r="AM1798" s="49" t="s">
        <v>197</v>
      </c>
      <c r="AN1798" s="49" t="s">
        <v>14</v>
      </c>
      <c r="AO1798" s="49" t="s">
        <v>500</v>
      </c>
      <c r="AP1798" s="49" t="s">
        <v>505</v>
      </c>
      <c r="AQ1798" s="49" t="s">
        <v>13</v>
      </c>
      <c r="AR1798" s="49" t="s">
        <v>487</v>
      </c>
      <c r="AS1798" s="49" t="s">
        <v>488</v>
      </c>
      <c r="AT1798" s="49" t="s">
        <v>489</v>
      </c>
    </row>
    <row r="1799" spans="1:46" x14ac:dyDescent="0.25">
      <c r="A1799">
        <v>11</v>
      </c>
      <c r="B1799" t="s">
        <v>206</v>
      </c>
      <c r="C1799" t="s">
        <v>206</v>
      </c>
      <c r="D1799" t="s">
        <v>207</v>
      </c>
      <c r="E1799" t="s">
        <v>628</v>
      </c>
      <c r="F1799" t="s">
        <v>629</v>
      </c>
      <c r="G1799">
        <v>1</v>
      </c>
      <c r="H1799">
        <v>1</v>
      </c>
      <c r="I1799">
        <v>1</v>
      </c>
      <c r="J1799">
        <v>1</v>
      </c>
      <c r="K1799">
        <v>1</v>
      </c>
      <c r="L1799">
        <v>1</v>
      </c>
      <c r="M1799">
        <v>1</v>
      </c>
      <c r="N1799">
        <v>1</v>
      </c>
      <c r="O1799">
        <v>1</v>
      </c>
      <c r="P1799">
        <v>1</v>
      </c>
      <c r="Q1799">
        <v>1</v>
      </c>
      <c r="R1799">
        <v>1</v>
      </c>
      <c r="S1799">
        <v>1</v>
      </c>
      <c r="T1799">
        <v>1</v>
      </c>
      <c r="U1799">
        <v>1</v>
      </c>
      <c r="V1799">
        <v>1</v>
      </c>
      <c r="W1799">
        <v>1</v>
      </c>
      <c r="X1799">
        <v>1</v>
      </c>
      <c r="Y1799">
        <v>1</v>
      </c>
      <c r="Z1799">
        <v>1</v>
      </c>
      <c r="AA1799">
        <v>1</v>
      </c>
      <c r="AB1799">
        <v>1</v>
      </c>
      <c r="AC1799">
        <v>1</v>
      </c>
      <c r="AD1799">
        <v>1</v>
      </c>
      <c r="AE1799">
        <v>1</v>
      </c>
      <c r="AF1799">
        <v>1</v>
      </c>
      <c r="AG1799">
        <v>1</v>
      </c>
      <c r="AH1799">
        <v>1</v>
      </c>
      <c r="AI1799">
        <v>1</v>
      </c>
      <c r="AJ1799">
        <v>1</v>
      </c>
      <c r="AK1799">
        <v>1</v>
      </c>
      <c r="AL1799">
        <v>1</v>
      </c>
      <c r="AM1799" s="49" t="s">
        <v>207</v>
      </c>
      <c r="AN1799" s="49" t="s">
        <v>14</v>
      </c>
      <c r="AO1799" s="49" t="s">
        <v>500</v>
      </c>
      <c r="AP1799" s="49" t="s">
        <v>505</v>
      </c>
      <c r="AQ1799" s="49" t="s">
        <v>13</v>
      </c>
      <c r="AR1799" s="49" t="s">
        <v>487</v>
      </c>
      <c r="AS1799" s="49" t="s">
        <v>488</v>
      </c>
      <c r="AT1799" s="49" t="s">
        <v>489</v>
      </c>
    </row>
    <row r="1800" spans="1:46" x14ac:dyDescent="0.25">
      <c r="A1800">
        <v>11</v>
      </c>
      <c r="B1800" t="s">
        <v>493</v>
      </c>
      <c r="C1800" t="s">
        <v>551</v>
      </c>
      <c r="D1800" t="s">
        <v>552</v>
      </c>
      <c r="E1800" t="s">
        <v>628</v>
      </c>
      <c r="F1800" t="s">
        <v>629</v>
      </c>
      <c r="G1800">
        <v>1</v>
      </c>
      <c r="H1800">
        <v>1</v>
      </c>
      <c r="I1800">
        <v>1</v>
      </c>
      <c r="J1800">
        <v>1</v>
      </c>
      <c r="K1800">
        <v>1</v>
      </c>
      <c r="L1800">
        <v>1</v>
      </c>
      <c r="M1800">
        <v>1</v>
      </c>
      <c r="N1800">
        <v>1</v>
      </c>
      <c r="O1800">
        <v>1</v>
      </c>
      <c r="P1800">
        <v>1</v>
      </c>
      <c r="Q1800">
        <v>1</v>
      </c>
      <c r="R1800">
        <v>1</v>
      </c>
      <c r="S1800">
        <v>1</v>
      </c>
      <c r="T1800">
        <v>1</v>
      </c>
      <c r="U1800">
        <v>1</v>
      </c>
      <c r="V1800">
        <v>1</v>
      </c>
      <c r="W1800">
        <v>1</v>
      </c>
      <c r="X1800">
        <v>1</v>
      </c>
      <c r="Y1800">
        <v>1</v>
      </c>
      <c r="Z1800">
        <v>1</v>
      </c>
      <c r="AA1800">
        <v>1</v>
      </c>
      <c r="AB1800">
        <v>1</v>
      </c>
      <c r="AC1800">
        <v>1</v>
      </c>
      <c r="AD1800">
        <v>1</v>
      </c>
      <c r="AE1800">
        <v>1</v>
      </c>
      <c r="AF1800">
        <v>1</v>
      </c>
      <c r="AG1800">
        <v>1</v>
      </c>
      <c r="AH1800">
        <v>1</v>
      </c>
      <c r="AI1800">
        <v>1</v>
      </c>
      <c r="AJ1800">
        <v>1</v>
      </c>
      <c r="AK1800">
        <v>1</v>
      </c>
      <c r="AL1800">
        <v>1</v>
      </c>
      <c r="AM1800" s="49" t="e">
        <v>#N/A</v>
      </c>
      <c r="AN1800" s="49" t="e">
        <v>#N/A</v>
      </c>
      <c r="AO1800" s="49" t="e">
        <v>#N/A</v>
      </c>
      <c r="AP1800" s="49" t="e">
        <v>#N/A</v>
      </c>
      <c r="AQ1800" s="49" t="e">
        <v>#N/A</v>
      </c>
      <c r="AR1800" s="49" t="e">
        <v>#N/A</v>
      </c>
      <c r="AS1800" s="49" t="e">
        <v>#N/A</v>
      </c>
      <c r="AT1800" s="49" t="e">
        <v>#N/A</v>
      </c>
    </row>
    <row r="1801" spans="1:46" x14ac:dyDescent="0.25">
      <c r="A1801">
        <v>11</v>
      </c>
      <c r="B1801" t="s">
        <v>200</v>
      </c>
      <c r="C1801" t="s">
        <v>200</v>
      </c>
      <c r="D1801" t="s">
        <v>201</v>
      </c>
      <c r="E1801" t="s">
        <v>628</v>
      </c>
      <c r="F1801" t="s">
        <v>629</v>
      </c>
      <c r="G1801">
        <v>1</v>
      </c>
      <c r="H1801">
        <v>1</v>
      </c>
      <c r="I1801">
        <v>1</v>
      </c>
      <c r="J1801">
        <v>1</v>
      </c>
      <c r="K1801">
        <v>1</v>
      </c>
      <c r="L1801">
        <v>1</v>
      </c>
      <c r="M1801">
        <v>1</v>
      </c>
      <c r="N1801">
        <v>1</v>
      </c>
      <c r="O1801">
        <v>1</v>
      </c>
      <c r="P1801">
        <v>1</v>
      </c>
      <c r="Q1801">
        <v>1</v>
      </c>
      <c r="R1801">
        <v>1</v>
      </c>
      <c r="S1801">
        <v>1</v>
      </c>
      <c r="T1801">
        <v>1</v>
      </c>
      <c r="U1801">
        <v>1</v>
      </c>
      <c r="V1801">
        <v>1</v>
      </c>
      <c r="W1801">
        <v>1</v>
      </c>
      <c r="X1801">
        <v>1</v>
      </c>
      <c r="Y1801">
        <v>1</v>
      </c>
      <c r="Z1801">
        <v>1</v>
      </c>
      <c r="AA1801">
        <v>1</v>
      </c>
      <c r="AB1801">
        <v>1</v>
      </c>
      <c r="AC1801">
        <v>1</v>
      </c>
      <c r="AD1801">
        <v>1</v>
      </c>
      <c r="AE1801">
        <v>1</v>
      </c>
      <c r="AF1801">
        <v>1</v>
      </c>
      <c r="AG1801">
        <v>1</v>
      </c>
      <c r="AH1801">
        <v>1</v>
      </c>
      <c r="AI1801">
        <v>1</v>
      </c>
      <c r="AJ1801">
        <v>1</v>
      </c>
      <c r="AK1801">
        <v>1</v>
      </c>
      <c r="AL1801">
        <v>0</v>
      </c>
      <c r="AM1801" s="49" t="s">
        <v>201</v>
      </c>
      <c r="AN1801" s="49" t="s">
        <v>14</v>
      </c>
      <c r="AO1801" s="49" t="s">
        <v>485</v>
      </c>
      <c r="AP1801" s="49" t="s">
        <v>494</v>
      </c>
      <c r="AQ1801" s="49" t="s">
        <v>11</v>
      </c>
      <c r="AR1801" s="49" t="s">
        <v>487</v>
      </c>
      <c r="AS1801" s="49" t="s">
        <v>488</v>
      </c>
      <c r="AT1801" s="49" t="s">
        <v>489</v>
      </c>
    </row>
    <row r="1802" spans="1:46" x14ac:dyDescent="0.25">
      <c r="A1802">
        <v>11</v>
      </c>
      <c r="B1802" t="s">
        <v>198</v>
      </c>
      <c r="C1802" t="s">
        <v>198</v>
      </c>
      <c r="D1802" t="s">
        <v>199</v>
      </c>
      <c r="E1802" t="s">
        <v>628</v>
      </c>
      <c r="F1802" t="s">
        <v>629</v>
      </c>
      <c r="G1802">
        <v>1</v>
      </c>
      <c r="H1802">
        <v>1</v>
      </c>
      <c r="I1802">
        <v>1</v>
      </c>
      <c r="J1802">
        <v>1</v>
      </c>
      <c r="K1802">
        <v>1</v>
      </c>
      <c r="L1802">
        <v>1</v>
      </c>
      <c r="M1802">
        <v>1</v>
      </c>
      <c r="N1802">
        <v>1</v>
      </c>
      <c r="O1802">
        <v>1</v>
      </c>
      <c r="P1802">
        <v>1</v>
      </c>
      <c r="Q1802">
        <v>1</v>
      </c>
      <c r="R1802">
        <v>1</v>
      </c>
      <c r="S1802">
        <v>1</v>
      </c>
      <c r="T1802">
        <v>1</v>
      </c>
      <c r="U1802">
        <v>1</v>
      </c>
      <c r="V1802">
        <v>1</v>
      </c>
      <c r="W1802">
        <v>1</v>
      </c>
      <c r="X1802">
        <v>1</v>
      </c>
      <c r="Y1802">
        <v>1</v>
      </c>
      <c r="Z1802">
        <v>1</v>
      </c>
      <c r="AA1802">
        <v>1</v>
      </c>
      <c r="AB1802">
        <v>1</v>
      </c>
      <c r="AC1802">
        <v>1</v>
      </c>
      <c r="AD1802">
        <v>1</v>
      </c>
      <c r="AE1802">
        <v>1</v>
      </c>
      <c r="AF1802">
        <v>1</v>
      </c>
      <c r="AG1802">
        <v>1</v>
      </c>
      <c r="AH1802">
        <v>1</v>
      </c>
      <c r="AI1802">
        <v>1</v>
      </c>
      <c r="AJ1802">
        <v>1</v>
      </c>
      <c r="AK1802">
        <v>1</v>
      </c>
      <c r="AL1802">
        <v>0</v>
      </c>
      <c r="AM1802" s="49" t="s">
        <v>199</v>
      </c>
      <c r="AN1802" s="49" t="s">
        <v>14</v>
      </c>
      <c r="AO1802" s="49" t="s">
        <v>485</v>
      </c>
      <c r="AP1802" s="49" t="s">
        <v>494</v>
      </c>
      <c r="AQ1802" s="49" t="s">
        <v>11</v>
      </c>
      <c r="AR1802" s="49" t="s">
        <v>487</v>
      </c>
      <c r="AS1802" s="49" t="s">
        <v>488</v>
      </c>
      <c r="AT1802" s="49" t="s">
        <v>489</v>
      </c>
    </row>
    <row r="1803" spans="1:46" x14ac:dyDescent="0.25">
      <c r="A1803">
        <v>11</v>
      </c>
      <c r="B1803" t="s">
        <v>205</v>
      </c>
      <c r="C1803" t="s">
        <v>205</v>
      </c>
      <c r="D1803" t="s">
        <v>416</v>
      </c>
      <c r="E1803" t="s">
        <v>628</v>
      </c>
      <c r="F1803" t="s">
        <v>629</v>
      </c>
      <c r="G1803">
        <v>1</v>
      </c>
      <c r="H1803">
        <v>1</v>
      </c>
      <c r="I1803">
        <v>1</v>
      </c>
      <c r="J1803">
        <v>1</v>
      </c>
      <c r="K1803">
        <v>1</v>
      </c>
      <c r="L1803">
        <v>1</v>
      </c>
      <c r="M1803">
        <v>1</v>
      </c>
      <c r="N1803">
        <v>1</v>
      </c>
      <c r="O1803">
        <v>1</v>
      </c>
      <c r="P1803">
        <v>1</v>
      </c>
      <c r="Q1803">
        <v>1</v>
      </c>
      <c r="R1803">
        <v>1</v>
      </c>
      <c r="S1803">
        <v>1</v>
      </c>
      <c r="T1803">
        <v>1</v>
      </c>
      <c r="U1803">
        <v>1</v>
      </c>
      <c r="V1803">
        <v>1</v>
      </c>
      <c r="W1803">
        <v>1</v>
      </c>
      <c r="X1803">
        <v>1</v>
      </c>
      <c r="Y1803">
        <v>1</v>
      </c>
      <c r="Z1803">
        <v>1</v>
      </c>
      <c r="AA1803">
        <v>1</v>
      </c>
      <c r="AB1803">
        <v>1</v>
      </c>
      <c r="AC1803">
        <v>1</v>
      </c>
      <c r="AD1803">
        <v>1</v>
      </c>
      <c r="AE1803">
        <v>1</v>
      </c>
      <c r="AF1803">
        <v>1</v>
      </c>
      <c r="AG1803">
        <v>1</v>
      </c>
      <c r="AH1803">
        <v>1</v>
      </c>
      <c r="AI1803">
        <v>1</v>
      </c>
      <c r="AJ1803">
        <v>1</v>
      </c>
      <c r="AK1803">
        <v>1</v>
      </c>
      <c r="AL1803">
        <v>0</v>
      </c>
      <c r="AM1803" s="49" t="s">
        <v>416</v>
      </c>
      <c r="AN1803" s="49" t="s">
        <v>14</v>
      </c>
      <c r="AO1803" s="49" t="s">
        <v>485</v>
      </c>
      <c r="AP1803" s="49" t="s">
        <v>501</v>
      </c>
      <c r="AQ1803" s="49" t="s">
        <v>11</v>
      </c>
      <c r="AR1803" s="49" t="s">
        <v>495</v>
      </c>
      <c r="AS1803" s="49" t="s">
        <v>496</v>
      </c>
      <c r="AT1803" s="49" t="s">
        <v>497</v>
      </c>
    </row>
    <row r="1804" spans="1:46" x14ac:dyDescent="0.25">
      <c r="A1804">
        <v>11</v>
      </c>
      <c r="B1804" t="s">
        <v>202</v>
      </c>
      <c r="C1804" t="s">
        <v>202</v>
      </c>
      <c r="D1804" t="s">
        <v>203</v>
      </c>
      <c r="E1804" t="s">
        <v>628</v>
      </c>
      <c r="F1804" t="s">
        <v>629</v>
      </c>
      <c r="G1804">
        <v>1</v>
      </c>
      <c r="H1804">
        <v>1</v>
      </c>
      <c r="I1804">
        <v>1</v>
      </c>
      <c r="J1804">
        <v>1</v>
      </c>
      <c r="K1804">
        <v>1</v>
      </c>
      <c r="L1804">
        <v>1</v>
      </c>
      <c r="M1804">
        <v>1</v>
      </c>
      <c r="N1804">
        <v>1</v>
      </c>
      <c r="O1804">
        <v>1</v>
      </c>
      <c r="P1804">
        <v>1</v>
      </c>
      <c r="Q1804">
        <v>1</v>
      </c>
      <c r="R1804">
        <v>1</v>
      </c>
      <c r="S1804">
        <v>1</v>
      </c>
      <c r="T1804">
        <v>1</v>
      </c>
      <c r="U1804">
        <v>1</v>
      </c>
      <c r="V1804">
        <v>1</v>
      </c>
      <c r="W1804">
        <v>1</v>
      </c>
      <c r="X1804">
        <v>0</v>
      </c>
      <c r="Y1804">
        <v>0</v>
      </c>
      <c r="Z1804">
        <v>0</v>
      </c>
      <c r="AA1804">
        <v>0</v>
      </c>
      <c r="AB1804">
        <v>1</v>
      </c>
      <c r="AC1804">
        <v>1</v>
      </c>
      <c r="AD1804">
        <v>1</v>
      </c>
      <c r="AE1804">
        <v>1</v>
      </c>
      <c r="AF1804">
        <v>1</v>
      </c>
      <c r="AG1804">
        <v>1</v>
      </c>
      <c r="AH1804">
        <v>1</v>
      </c>
      <c r="AI1804">
        <v>1</v>
      </c>
      <c r="AJ1804">
        <v>1</v>
      </c>
      <c r="AK1804">
        <v>1</v>
      </c>
      <c r="AL1804">
        <v>1</v>
      </c>
      <c r="AM1804" s="49" t="s">
        <v>203</v>
      </c>
      <c r="AN1804" s="49" t="s">
        <v>14</v>
      </c>
      <c r="AO1804" s="49" t="s">
        <v>500</v>
      </c>
      <c r="AP1804" s="49" t="s">
        <v>505</v>
      </c>
      <c r="AQ1804" s="49" t="s">
        <v>13</v>
      </c>
      <c r="AR1804" s="49" t="s">
        <v>487</v>
      </c>
      <c r="AS1804" s="49" t="s">
        <v>488</v>
      </c>
      <c r="AT1804" s="49" t="s">
        <v>489</v>
      </c>
    </row>
    <row r="1805" spans="1:46" x14ac:dyDescent="0.25">
      <c r="A1805">
        <v>11</v>
      </c>
      <c r="B1805" t="s">
        <v>204</v>
      </c>
      <c r="C1805" t="s">
        <v>204</v>
      </c>
      <c r="D1805" t="s">
        <v>553</v>
      </c>
      <c r="E1805" t="s">
        <v>628</v>
      </c>
      <c r="F1805" t="s">
        <v>629</v>
      </c>
      <c r="G1805">
        <v>1</v>
      </c>
      <c r="H1805">
        <v>1</v>
      </c>
      <c r="I1805">
        <v>1</v>
      </c>
      <c r="J1805">
        <v>1</v>
      </c>
      <c r="K1805">
        <v>1</v>
      </c>
      <c r="L1805">
        <v>1</v>
      </c>
      <c r="M1805">
        <v>1</v>
      </c>
      <c r="N1805">
        <v>1</v>
      </c>
      <c r="O1805">
        <v>1</v>
      </c>
      <c r="P1805">
        <v>1</v>
      </c>
      <c r="Q1805">
        <v>1</v>
      </c>
      <c r="R1805">
        <v>1</v>
      </c>
      <c r="S1805">
        <v>1</v>
      </c>
      <c r="T1805">
        <v>1</v>
      </c>
      <c r="U1805">
        <v>1</v>
      </c>
      <c r="V1805">
        <v>1</v>
      </c>
      <c r="W1805">
        <v>1</v>
      </c>
      <c r="X1805">
        <v>1</v>
      </c>
      <c r="Y1805">
        <v>1</v>
      </c>
      <c r="Z1805">
        <v>1</v>
      </c>
      <c r="AA1805">
        <v>1</v>
      </c>
      <c r="AB1805">
        <v>1</v>
      </c>
      <c r="AC1805">
        <v>1</v>
      </c>
      <c r="AD1805">
        <v>1</v>
      </c>
      <c r="AE1805">
        <v>1</v>
      </c>
      <c r="AF1805">
        <v>1</v>
      </c>
      <c r="AG1805">
        <v>1</v>
      </c>
      <c r="AH1805">
        <v>1</v>
      </c>
      <c r="AI1805">
        <v>1</v>
      </c>
      <c r="AJ1805">
        <v>1</v>
      </c>
      <c r="AK1805">
        <v>1</v>
      </c>
      <c r="AL1805">
        <v>0</v>
      </c>
      <c r="AM1805" s="49" t="s">
        <v>415</v>
      </c>
      <c r="AN1805" s="49" t="s">
        <v>14</v>
      </c>
      <c r="AO1805" s="49" t="s">
        <v>485</v>
      </c>
      <c r="AP1805" s="49" t="s">
        <v>494</v>
      </c>
      <c r="AQ1805" s="49" t="s">
        <v>11</v>
      </c>
      <c r="AR1805" s="49" t="s">
        <v>487</v>
      </c>
      <c r="AS1805" s="49" t="s">
        <v>496</v>
      </c>
      <c r="AT1805" s="49" t="s">
        <v>497</v>
      </c>
    </row>
    <row r="1806" spans="1:46" x14ac:dyDescent="0.25">
      <c r="A1806">
        <v>11</v>
      </c>
      <c r="B1806" t="s">
        <v>208</v>
      </c>
      <c r="C1806" t="s">
        <v>208</v>
      </c>
      <c r="D1806" t="s">
        <v>209</v>
      </c>
      <c r="E1806" t="s">
        <v>628</v>
      </c>
      <c r="F1806" t="s">
        <v>629</v>
      </c>
      <c r="G1806">
        <v>1</v>
      </c>
      <c r="H1806">
        <v>1</v>
      </c>
      <c r="I1806">
        <v>1</v>
      </c>
      <c r="J1806">
        <v>1</v>
      </c>
      <c r="K1806">
        <v>1</v>
      </c>
      <c r="L1806">
        <v>1</v>
      </c>
      <c r="M1806">
        <v>1</v>
      </c>
      <c r="N1806">
        <v>1</v>
      </c>
      <c r="O1806">
        <v>1</v>
      </c>
      <c r="P1806">
        <v>1</v>
      </c>
      <c r="Q1806">
        <v>1</v>
      </c>
      <c r="R1806">
        <v>1</v>
      </c>
      <c r="S1806">
        <v>1</v>
      </c>
      <c r="T1806">
        <v>1</v>
      </c>
      <c r="U1806">
        <v>1</v>
      </c>
      <c r="V1806">
        <v>1</v>
      </c>
      <c r="W1806">
        <v>1</v>
      </c>
      <c r="X1806">
        <v>1</v>
      </c>
      <c r="Y1806">
        <v>1</v>
      </c>
      <c r="Z1806">
        <v>1</v>
      </c>
      <c r="AA1806">
        <v>1</v>
      </c>
      <c r="AB1806">
        <v>1</v>
      </c>
      <c r="AC1806">
        <v>1</v>
      </c>
      <c r="AD1806">
        <v>1</v>
      </c>
      <c r="AE1806">
        <v>1</v>
      </c>
      <c r="AF1806">
        <v>1</v>
      </c>
      <c r="AG1806">
        <v>1</v>
      </c>
      <c r="AH1806">
        <v>1</v>
      </c>
      <c r="AI1806">
        <v>1</v>
      </c>
      <c r="AJ1806">
        <v>1</v>
      </c>
      <c r="AK1806">
        <v>1</v>
      </c>
      <c r="AL1806">
        <v>1</v>
      </c>
      <c r="AM1806" s="49" t="s">
        <v>209</v>
      </c>
      <c r="AN1806" s="49" t="s">
        <v>14</v>
      </c>
      <c r="AO1806" s="49" t="s">
        <v>485</v>
      </c>
      <c r="AP1806" s="49" t="s">
        <v>505</v>
      </c>
      <c r="AQ1806" s="49" t="s">
        <v>13</v>
      </c>
      <c r="AR1806" s="49" t="s">
        <v>487</v>
      </c>
      <c r="AS1806" s="49" t="s">
        <v>488</v>
      </c>
      <c r="AT1806" s="49" t="s">
        <v>489</v>
      </c>
    </row>
    <row r="1807" spans="1:46" x14ac:dyDescent="0.25">
      <c r="A1807">
        <v>11</v>
      </c>
      <c r="B1807" t="s">
        <v>210</v>
      </c>
      <c r="C1807" t="s">
        <v>210</v>
      </c>
      <c r="D1807" t="s">
        <v>211</v>
      </c>
      <c r="E1807" t="s">
        <v>628</v>
      </c>
      <c r="F1807" t="s">
        <v>629</v>
      </c>
      <c r="G1807">
        <v>1</v>
      </c>
      <c r="H1807">
        <v>1</v>
      </c>
      <c r="I1807">
        <v>1</v>
      </c>
      <c r="J1807">
        <v>1</v>
      </c>
      <c r="K1807">
        <v>1</v>
      </c>
      <c r="L1807">
        <v>1</v>
      </c>
      <c r="M1807">
        <v>1</v>
      </c>
      <c r="N1807">
        <v>1</v>
      </c>
      <c r="O1807">
        <v>1</v>
      </c>
      <c r="P1807">
        <v>1</v>
      </c>
      <c r="Q1807">
        <v>1</v>
      </c>
      <c r="R1807">
        <v>1</v>
      </c>
      <c r="S1807">
        <v>1</v>
      </c>
      <c r="T1807">
        <v>1</v>
      </c>
      <c r="U1807">
        <v>1</v>
      </c>
      <c r="V1807">
        <v>1</v>
      </c>
      <c r="W1807">
        <v>1</v>
      </c>
      <c r="X1807">
        <v>1</v>
      </c>
      <c r="Y1807">
        <v>1</v>
      </c>
      <c r="Z1807">
        <v>1</v>
      </c>
      <c r="AA1807">
        <v>1</v>
      </c>
      <c r="AB1807">
        <v>1</v>
      </c>
      <c r="AC1807">
        <v>1</v>
      </c>
      <c r="AD1807">
        <v>1</v>
      </c>
      <c r="AE1807">
        <v>1</v>
      </c>
      <c r="AF1807">
        <v>1</v>
      </c>
      <c r="AG1807">
        <v>1</v>
      </c>
      <c r="AH1807">
        <v>1</v>
      </c>
      <c r="AI1807">
        <v>1</v>
      </c>
      <c r="AJ1807">
        <v>1</v>
      </c>
      <c r="AK1807">
        <v>1</v>
      </c>
      <c r="AL1807">
        <v>1</v>
      </c>
      <c r="AM1807" s="49" t="s">
        <v>211</v>
      </c>
      <c r="AN1807" s="49" t="s">
        <v>14</v>
      </c>
      <c r="AO1807" s="49" t="s">
        <v>500</v>
      </c>
      <c r="AP1807" s="49" t="s">
        <v>505</v>
      </c>
      <c r="AQ1807" s="49" t="s">
        <v>13</v>
      </c>
      <c r="AR1807" s="49" t="s">
        <v>487</v>
      </c>
      <c r="AS1807" s="49" t="s">
        <v>488</v>
      </c>
      <c r="AT1807" s="49" t="s">
        <v>489</v>
      </c>
    </row>
    <row r="1808" spans="1:46" x14ac:dyDescent="0.25">
      <c r="A1808">
        <v>11</v>
      </c>
      <c r="B1808" t="s">
        <v>212</v>
      </c>
      <c r="C1808" t="s">
        <v>212</v>
      </c>
      <c r="D1808" t="s">
        <v>213</v>
      </c>
      <c r="E1808" t="s">
        <v>628</v>
      </c>
      <c r="F1808" t="s">
        <v>629</v>
      </c>
      <c r="G1808">
        <v>1</v>
      </c>
      <c r="H1808">
        <v>1</v>
      </c>
      <c r="I1808">
        <v>1</v>
      </c>
      <c r="J1808">
        <v>1</v>
      </c>
      <c r="K1808">
        <v>1</v>
      </c>
      <c r="L1808">
        <v>1</v>
      </c>
      <c r="M1808">
        <v>1</v>
      </c>
      <c r="N1808">
        <v>1</v>
      </c>
      <c r="O1808">
        <v>1</v>
      </c>
      <c r="P1808">
        <v>1</v>
      </c>
      <c r="Q1808">
        <v>1</v>
      </c>
      <c r="R1808">
        <v>1</v>
      </c>
      <c r="S1808">
        <v>1</v>
      </c>
      <c r="T1808">
        <v>1</v>
      </c>
      <c r="U1808">
        <v>1</v>
      </c>
      <c r="V1808">
        <v>1</v>
      </c>
      <c r="W1808">
        <v>1</v>
      </c>
      <c r="X1808">
        <v>1</v>
      </c>
      <c r="Y1808">
        <v>1</v>
      </c>
      <c r="Z1808">
        <v>1</v>
      </c>
      <c r="AA1808">
        <v>1</v>
      </c>
      <c r="AB1808">
        <v>1</v>
      </c>
      <c r="AC1808">
        <v>1</v>
      </c>
      <c r="AD1808">
        <v>1</v>
      </c>
      <c r="AE1808">
        <v>1</v>
      </c>
      <c r="AF1808">
        <v>1</v>
      </c>
      <c r="AG1808">
        <v>1</v>
      </c>
      <c r="AH1808">
        <v>1</v>
      </c>
      <c r="AI1808">
        <v>1</v>
      </c>
      <c r="AJ1808">
        <v>1</v>
      </c>
      <c r="AK1808">
        <v>1</v>
      </c>
      <c r="AL1808">
        <v>0</v>
      </c>
      <c r="AM1808" s="49" t="s">
        <v>213</v>
      </c>
      <c r="AN1808" s="49" t="s">
        <v>14</v>
      </c>
      <c r="AO1808" s="49" t="s">
        <v>507</v>
      </c>
      <c r="AP1808" s="49" t="s">
        <v>501</v>
      </c>
      <c r="AQ1808" s="49" t="s">
        <v>10</v>
      </c>
      <c r="AR1808" s="49" t="s">
        <v>487</v>
      </c>
      <c r="AS1808" s="49" t="s">
        <v>488</v>
      </c>
      <c r="AT1808" s="49" t="s">
        <v>489</v>
      </c>
    </row>
    <row r="1809" spans="1:46" x14ac:dyDescent="0.25">
      <c r="A1809">
        <v>11</v>
      </c>
      <c r="B1809" t="s">
        <v>216</v>
      </c>
      <c r="C1809" t="s">
        <v>216</v>
      </c>
      <c r="D1809" t="s">
        <v>217</v>
      </c>
      <c r="E1809" t="s">
        <v>628</v>
      </c>
      <c r="F1809" t="s">
        <v>629</v>
      </c>
      <c r="G1809">
        <v>1</v>
      </c>
      <c r="H1809">
        <v>1</v>
      </c>
      <c r="I1809">
        <v>1</v>
      </c>
      <c r="J1809">
        <v>1</v>
      </c>
      <c r="K1809">
        <v>1</v>
      </c>
      <c r="L1809">
        <v>1</v>
      </c>
      <c r="M1809">
        <v>1</v>
      </c>
      <c r="N1809">
        <v>1</v>
      </c>
      <c r="O1809">
        <v>1</v>
      </c>
      <c r="P1809">
        <v>1</v>
      </c>
      <c r="Q1809">
        <v>1</v>
      </c>
      <c r="R1809">
        <v>1</v>
      </c>
      <c r="S1809">
        <v>1</v>
      </c>
      <c r="T1809">
        <v>1</v>
      </c>
      <c r="U1809">
        <v>1</v>
      </c>
      <c r="V1809">
        <v>1</v>
      </c>
      <c r="W1809">
        <v>1</v>
      </c>
      <c r="X1809">
        <v>1</v>
      </c>
      <c r="Y1809">
        <v>1</v>
      </c>
      <c r="Z1809">
        <v>1</v>
      </c>
      <c r="AA1809">
        <v>1</v>
      </c>
      <c r="AB1809">
        <v>1</v>
      </c>
      <c r="AC1809">
        <v>1</v>
      </c>
      <c r="AD1809">
        <v>1</v>
      </c>
      <c r="AE1809">
        <v>1</v>
      </c>
      <c r="AF1809">
        <v>1</v>
      </c>
      <c r="AG1809">
        <v>1</v>
      </c>
      <c r="AH1809">
        <v>1</v>
      </c>
      <c r="AI1809">
        <v>1</v>
      </c>
      <c r="AJ1809">
        <v>1</v>
      </c>
      <c r="AK1809">
        <v>1</v>
      </c>
      <c r="AL1809">
        <v>1</v>
      </c>
      <c r="AM1809" s="49" t="s">
        <v>217</v>
      </c>
      <c r="AN1809" s="49" t="s">
        <v>14</v>
      </c>
      <c r="AO1809" s="49" t="s">
        <v>485</v>
      </c>
      <c r="AP1809" s="49" t="s">
        <v>505</v>
      </c>
      <c r="AQ1809" s="49" t="s">
        <v>13</v>
      </c>
      <c r="AR1809" s="49" t="s">
        <v>487</v>
      </c>
      <c r="AS1809" s="49" t="s">
        <v>488</v>
      </c>
      <c r="AT1809" s="49" t="s">
        <v>489</v>
      </c>
    </row>
    <row r="1810" spans="1:46" x14ac:dyDescent="0.25">
      <c r="A1810">
        <v>11</v>
      </c>
      <c r="B1810" t="s">
        <v>214</v>
      </c>
      <c r="C1810" t="s">
        <v>214</v>
      </c>
      <c r="D1810" t="s">
        <v>215</v>
      </c>
      <c r="E1810" t="s">
        <v>628</v>
      </c>
      <c r="F1810" t="s">
        <v>629</v>
      </c>
      <c r="G1810">
        <v>1</v>
      </c>
      <c r="H1810">
        <v>1</v>
      </c>
      <c r="I1810">
        <v>1</v>
      </c>
      <c r="J1810">
        <v>1</v>
      </c>
      <c r="K1810">
        <v>1</v>
      </c>
      <c r="L1810">
        <v>1</v>
      </c>
      <c r="M1810">
        <v>1</v>
      </c>
      <c r="N1810">
        <v>1</v>
      </c>
      <c r="O1810">
        <v>1</v>
      </c>
      <c r="P1810">
        <v>1</v>
      </c>
      <c r="Q1810">
        <v>1</v>
      </c>
      <c r="R1810">
        <v>1</v>
      </c>
      <c r="S1810">
        <v>1</v>
      </c>
      <c r="T1810">
        <v>1</v>
      </c>
      <c r="U1810">
        <v>1</v>
      </c>
      <c r="V1810">
        <v>1</v>
      </c>
      <c r="W1810">
        <v>1</v>
      </c>
      <c r="X1810">
        <v>1</v>
      </c>
      <c r="Y1810">
        <v>1</v>
      </c>
      <c r="Z1810">
        <v>1</v>
      </c>
      <c r="AA1810">
        <v>1</v>
      </c>
      <c r="AB1810">
        <v>1</v>
      </c>
      <c r="AC1810">
        <v>1</v>
      </c>
      <c r="AD1810">
        <v>1</v>
      </c>
      <c r="AE1810">
        <v>1</v>
      </c>
      <c r="AF1810">
        <v>1</v>
      </c>
      <c r="AG1810">
        <v>1</v>
      </c>
      <c r="AH1810">
        <v>1</v>
      </c>
      <c r="AI1810">
        <v>1</v>
      </c>
      <c r="AJ1810">
        <v>1</v>
      </c>
      <c r="AK1810">
        <v>1</v>
      </c>
      <c r="AL1810">
        <v>0</v>
      </c>
      <c r="AM1810" s="49" t="s">
        <v>215</v>
      </c>
      <c r="AN1810" s="49" t="s">
        <v>14</v>
      </c>
      <c r="AO1810" s="49" t="s">
        <v>485</v>
      </c>
      <c r="AP1810" s="49" t="s">
        <v>501</v>
      </c>
      <c r="AQ1810" s="49" t="s">
        <v>11</v>
      </c>
      <c r="AR1810" s="49" t="s">
        <v>487</v>
      </c>
      <c r="AS1810" s="49" t="s">
        <v>488</v>
      </c>
      <c r="AT1810" s="49" t="s">
        <v>489</v>
      </c>
    </row>
    <row r="1811" spans="1:46" x14ac:dyDescent="0.25">
      <c r="A1811">
        <v>11</v>
      </c>
      <c r="B1811" t="s">
        <v>218</v>
      </c>
      <c r="C1811" t="s">
        <v>218</v>
      </c>
      <c r="D1811" t="s">
        <v>417</v>
      </c>
      <c r="E1811" t="s">
        <v>628</v>
      </c>
      <c r="F1811" t="s">
        <v>629</v>
      </c>
      <c r="G1811">
        <v>1</v>
      </c>
      <c r="H1811">
        <v>1</v>
      </c>
      <c r="I1811">
        <v>1</v>
      </c>
      <c r="J1811">
        <v>1</v>
      </c>
      <c r="K1811">
        <v>1</v>
      </c>
      <c r="L1811">
        <v>1</v>
      </c>
      <c r="M1811">
        <v>1</v>
      </c>
      <c r="N1811">
        <v>1</v>
      </c>
      <c r="O1811">
        <v>1</v>
      </c>
      <c r="P1811">
        <v>1</v>
      </c>
      <c r="Q1811">
        <v>1</v>
      </c>
      <c r="R1811">
        <v>1</v>
      </c>
      <c r="S1811">
        <v>1</v>
      </c>
      <c r="T1811">
        <v>1</v>
      </c>
      <c r="U1811">
        <v>1</v>
      </c>
      <c r="V1811">
        <v>1</v>
      </c>
      <c r="W1811">
        <v>1</v>
      </c>
      <c r="X1811">
        <v>1</v>
      </c>
      <c r="Y1811">
        <v>1</v>
      </c>
      <c r="Z1811">
        <v>1</v>
      </c>
      <c r="AA1811">
        <v>1</v>
      </c>
      <c r="AB1811">
        <v>1</v>
      </c>
      <c r="AC1811">
        <v>1</v>
      </c>
      <c r="AD1811">
        <v>1</v>
      </c>
      <c r="AE1811">
        <v>1</v>
      </c>
      <c r="AF1811">
        <v>1</v>
      </c>
      <c r="AG1811">
        <v>1</v>
      </c>
      <c r="AH1811">
        <v>1</v>
      </c>
      <c r="AI1811">
        <v>1</v>
      </c>
      <c r="AJ1811">
        <v>1</v>
      </c>
      <c r="AK1811">
        <v>1</v>
      </c>
      <c r="AL1811">
        <v>0</v>
      </c>
      <c r="AM1811" s="49" t="s">
        <v>417</v>
      </c>
      <c r="AN1811" s="49" t="s">
        <v>14</v>
      </c>
      <c r="AO1811" s="49" t="s">
        <v>500</v>
      </c>
      <c r="AP1811" s="49" t="s">
        <v>501</v>
      </c>
      <c r="AQ1811" s="49" t="s">
        <v>502</v>
      </c>
      <c r="AR1811" s="49" t="s">
        <v>495</v>
      </c>
      <c r="AS1811" s="49" t="s">
        <v>496</v>
      </c>
      <c r="AT1811" s="49" t="s">
        <v>497</v>
      </c>
    </row>
    <row r="1812" spans="1:46" x14ac:dyDescent="0.25">
      <c r="A1812">
        <v>11</v>
      </c>
      <c r="B1812" t="s">
        <v>219</v>
      </c>
      <c r="C1812" t="s">
        <v>219</v>
      </c>
      <c r="D1812" t="s">
        <v>220</v>
      </c>
      <c r="E1812" t="s">
        <v>628</v>
      </c>
      <c r="F1812" t="s">
        <v>629</v>
      </c>
      <c r="G1812">
        <v>1</v>
      </c>
      <c r="H1812">
        <v>1</v>
      </c>
      <c r="I1812">
        <v>1</v>
      </c>
      <c r="J1812">
        <v>1</v>
      </c>
      <c r="K1812">
        <v>1</v>
      </c>
      <c r="L1812">
        <v>1</v>
      </c>
      <c r="M1812">
        <v>1</v>
      </c>
      <c r="N1812">
        <v>1</v>
      </c>
      <c r="O1812">
        <v>1</v>
      </c>
      <c r="P1812">
        <v>1</v>
      </c>
      <c r="Q1812">
        <v>1</v>
      </c>
      <c r="R1812">
        <v>1</v>
      </c>
      <c r="S1812">
        <v>1</v>
      </c>
      <c r="T1812">
        <v>1</v>
      </c>
      <c r="U1812">
        <v>1</v>
      </c>
      <c r="V1812">
        <v>1</v>
      </c>
      <c r="W1812">
        <v>1</v>
      </c>
      <c r="X1812">
        <v>1</v>
      </c>
      <c r="Y1812">
        <v>1</v>
      </c>
      <c r="Z1812">
        <v>1</v>
      </c>
      <c r="AA1812">
        <v>1</v>
      </c>
      <c r="AB1812">
        <v>1</v>
      </c>
      <c r="AC1812">
        <v>1</v>
      </c>
      <c r="AD1812">
        <v>1</v>
      </c>
      <c r="AE1812">
        <v>1</v>
      </c>
      <c r="AF1812">
        <v>1</v>
      </c>
      <c r="AG1812">
        <v>1</v>
      </c>
      <c r="AH1812">
        <v>1</v>
      </c>
      <c r="AI1812">
        <v>1</v>
      </c>
      <c r="AJ1812">
        <v>1</v>
      </c>
      <c r="AK1812">
        <v>1</v>
      </c>
      <c r="AL1812">
        <v>0</v>
      </c>
      <c r="AM1812" s="49" t="s">
        <v>220</v>
      </c>
      <c r="AN1812" s="49" t="s">
        <v>6</v>
      </c>
      <c r="AO1812" s="49" t="s">
        <v>9</v>
      </c>
      <c r="AP1812" s="49" t="s">
        <v>494</v>
      </c>
      <c r="AQ1812" s="49" t="s">
        <v>9</v>
      </c>
      <c r="AR1812" s="49" t="s">
        <v>487</v>
      </c>
      <c r="AS1812" s="49" t="s">
        <v>488</v>
      </c>
      <c r="AT1812" s="49" t="s">
        <v>489</v>
      </c>
    </row>
    <row r="1813" spans="1:46" x14ac:dyDescent="0.25">
      <c r="A1813">
        <v>11</v>
      </c>
      <c r="B1813" t="s">
        <v>355</v>
      </c>
      <c r="C1813" t="s">
        <v>355</v>
      </c>
      <c r="D1813" t="s">
        <v>554</v>
      </c>
      <c r="E1813" t="s">
        <v>628</v>
      </c>
      <c r="F1813" t="s">
        <v>629</v>
      </c>
      <c r="G1813">
        <v>1</v>
      </c>
      <c r="H1813">
        <v>1</v>
      </c>
      <c r="I1813">
        <v>1</v>
      </c>
      <c r="J1813">
        <v>1</v>
      </c>
      <c r="K1813">
        <v>1</v>
      </c>
      <c r="L1813">
        <v>1</v>
      </c>
      <c r="M1813">
        <v>1</v>
      </c>
      <c r="N1813">
        <v>1</v>
      </c>
      <c r="O1813">
        <v>1</v>
      </c>
      <c r="P1813">
        <v>1</v>
      </c>
      <c r="Q1813">
        <v>1</v>
      </c>
      <c r="R1813">
        <v>1</v>
      </c>
      <c r="S1813">
        <v>1</v>
      </c>
      <c r="T1813">
        <v>1</v>
      </c>
      <c r="U1813">
        <v>1</v>
      </c>
      <c r="V1813">
        <v>1</v>
      </c>
      <c r="W1813">
        <v>1</v>
      </c>
      <c r="X1813">
        <v>1</v>
      </c>
      <c r="Y1813">
        <v>1</v>
      </c>
      <c r="Z1813">
        <v>1</v>
      </c>
      <c r="AA1813">
        <v>1</v>
      </c>
      <c r="AB1813">
        <v>1</v>
      </c>
      <c r="AC1813">
        <v>1</v>
      </c>
      <c r="AD1813">
        <v>1</v>
      </c>
      <c r="AE1813">
        <v>1</v>
      </c>
      <c r="AF1813">
        <v>1</v>
      </c>
      <c r="AG1813">
        <v>1</v>
      </c>
      <c r="AH1813">
        <v>1</v>
      </c>
      <c r="AI1813">
        <v>1</v>
      </c>
      <c r="AJ1813">
        <v>1</v>
      </c>
      <c r="AK1813">
        <v>1</v>
      </c>
      <c r="AL1813">
        <v>0</v>
      </c>
      <c r="AM1813" s="49" t="s">
        <v>356</v>
      </c>
      <c r="AN1813" s="49" t="s">
        <v>4</v>
      </c>
      <c r="AO1813" s="49" t="s">
        <v>9</v>
      </c>
      <c r="AP1813" s="49" t="s">
        <v>494</v>
      </c>
      <c r="AQ1813" s="49" t="s">
        <v>9</v>
      </c>
      <c r="AR1813" s="49" t="s">
        <v>487</v>
      </c>
      <c r="AS1813" s="49" t="s">
        <v>488</v>
      </c>
      <c r="AT1813" s="49" t="s">
        <v>489</v>
      </c>
    </row>
    <row r="1814" spans="1:46" x14ac:dyDescent="0.25">
      <c r="A1814">
        <v>11</v>
      </c>
      <c r="B1814" t="s">
        <v>229</v>
      </c>
      <c r="C1814" t="s">
        <v>229</v>
      </c>
      <c r="D1814" t="s">
        <v>230</v>
      </c>
      <c r="E1814" t="s">
        <v>628</v>
      </c>
      <c r="F1814" t="s">
        <v>629</v>
      </c>
      <c r="G1814">
        <v>1</v>
      </c>
      <c r="H1814">
        <v>1</v>
      </c>
      <c r="I1814">
        <v>1</v>
      </c>
      <c r="J1814">
        <v>1</v>
      </c>
      <c r="K1814">
        <v>1</v>
      </c>
      <c r="L1814">
        <v>1</v>
      </c>
      <c r="M1814">
        <v>1</v>
      </c>
      <c r="N1814">
        <v>1</v>
      </c>
      <c r="O1814">
        <v>1</v>
      </c>
      <c r="P1814">
        <v>1</v>
      </c>
      <c r="Q1814">
        <v>1</v>
      </c>
      <c r="R1814">
        <v>1</v>
      </c>
      <c r="S1814">
        <v>1</v>
      </c>
      <c r="T1814">
        <v>1</v>
      </c>
      <c r="U1814">
        <v>1</v>
      </c>
      <c r="V1814">
        <v>1</v>
      </c>
      <c r="W1814">
        <v>1</v>
      </c>
      <c r="X1814">
        <v>1</v>
      </c>
      <c r="Y1814">
        <v>1</v>
      </c>
      <c r="Z1814">
        <v>1</v>
      </c>
      <c r="AA1814">
        <v>1</v>
      </c>
      <c r="AB1814">
        <v>1</v>
      </c>
      <c r="AC1814">
        <v>1</v>
      </c>
      <c r="AD1814">
        <v>1</v>
      </c>
      <c r="AE1814">
        <v>1</v>
      </c>
      <c r="AF1814">
        <v>1</v>
      </c>
      <c r="AG1814">
        <v>1</v>
      </c>
      <c r="AH1814">
        <v>1</v>
      </c>
      <c r="AI1814">
        <v>1</v>
      </c>
      <c r="AJ1814">
        <v>1</v>
      </c>
      <c r="AK1814">
        <v>1</v>
      </c>
      <c r="AL1814">
        <v>1</v>
      </c>
      <c r="AM1814" s="49" t="s">
        <v>230</v>
      </c>
      <c r="AN1814" s="49" t="s">
        <v>14</v>
      </c>
      <c r="AO1814" s="49" t="s">
        <v>485</v>
      </c>
      <c r="AP1814" s="49" t="s">
        <v>505</v>
      </c>
      <c r="AQ1814" s="49" t="s">
        <v>13</v>
      </c>
      <c r="AR1814" s="49" t="s">
        <v>487</v>
      </c>
      <c r="AS1814" s="49" t="s">
        <v>488</v>
      </c>
      <c r="AT1814" s="49" t="s">
        <v>489</v>
      </c>
    </row>
    <row r="1815" spans="1:46" x14ac:dyDescent="0.25">
      <c r="A1815">
        <v>11</v>
      </c>
      <c r="B1815" t="s">
        <v>555</v>
      </c>
      <c r="C1815" t="s">
        <v>556</v>
      </c>
      <c r="D1815" t="s">
        <v>557</v>
      </c>
      <c r="E1815" t="s">
        <v>628</v>
      </c>
      <c r="F1815" t="s">
        <v>629</v>
      </c>
      <c r="G1815">
        <v>0</v>
      </c>
      <c r="H1815">
        <v>0</v>
      </c>
      <c r="I1815">
        <v>0</v>
      </c>
      <c r="J1815">
        <v>0</v>
      </c>
      <c r="K1815">
        <v>0</v>
      </c>
      <c r="L1815">
        <v>0</v>
      </c>
      <c r="M1815">
        <v>0</v>
      </c>
      <c r="N1815">
        <v>0</v>
      </c>
      <c r="O1815">
        <v>0</v>
      </c>
      <c r="P1815">
        <v>0</v>
      </c>
      <c r="Q1815">
        <v>1</v>
      </c>
      <c r="R1815">
        <v>1</v>
      </c>
      <c r="S1815">
        <v>1</v>
      </c>
      <c r="T1815">
        <v>1</v>
      </c>
      <c r="U1815">
        <v>1</v>
      </c>
      <c r="V1815">
        <v>1</v>
      </c>
      <c r="W1815">
        <v>1</v>
      </c>
      <c r="X1815">
        <v>1</v>
      </c>
      <c r="Y1815">
        <v>1</v>
      </c>
      <c r="Z1815">
        <v>1</v>
      </c>
      <c r="AA1815">
        <v>1</v>
      </c>
      <c r="AB1815">
        <v>1</v>
      </c>
      <c r="AC1815">
        <v>1</v>
      </c>
      <c r="AD1815">
        <v>1</v>
      </c>
      <c r="AE1815">
        <v>1</v>
      </c>
      <c r="AF1815">
        <v>1</v>
      </c>
      <c r="AG1815">
        <v>1</v>
      </c>
      <c r="AH1815">
        <v>1</v>
      </c>
      <c r="AI1815">
        <v>1</v>
      </c>
      <c r="AJ1815">
        <v>1</v>
      </c>
      <c r="AK1815">
        <v>1</v>
      </c>
      <c r="AL1815">
        <v>1</v>
      </c>
      <c r="AM1815" s="49" t="e">
        <v>#N/A</v>
      </c>
      <c r="AN1815" s="49" t="e">
        <v>#N/A</v>
      </c>
      <c r="AO1815" s="49" t="e">
        <v>#N/A</v>
      </c>
      <c r="AP1815" s="49" t="e">
        <v>#N/A</v>
      </c>
      <c r="AQ1815" s="49" t="e">
        <v>#N/A</v>
      </c>
      <c r="AR1815" s="49" t="e">
        <v>#N/A</v>
      </c>
      <c r="AS1815" s="49" t="e">
        <v>#N/A</v>
      </c>
      <c r="AT1815" s="49" t="e">
        <v>#N/A</v>
      </c>
    </row>
    <row r="1816" spans="1:46" x14ac:dyDescent="0.25">
      <c r="A1816">
        <v>11</v>
      </c>
      <c r="B1816" t="s">
        <v>231</v>
      </c>
      <c r="C1816" t="s">
        <v>231</v>
      </c>
      <c r="D1816" t="s">
        <v>418</v>
      </c>
      <c r="E1816" t="s">
        <v>628</v>
      </c>
      <c r="F1816" t="s">
        <v>629</v>
      </c>
      <c r="G1816">
        <v>1</v>
      </c>
      <c r="H1816">
        <v>1</v>
      </c>
      <c r="I1816">
        <v>1</v>
      </c>
      <c r="J1816">
        <v>1</v>
      </c>
      <c r="K1816">
        <v>1</v>
      </c>
      <c r="L1816">
        <v>1</v>
      </c>
      <c r="M1816">
        <v>1</v>
      </c>
      <c r="N1816">
        <v>1</v>
      </c>
      <c r="O1816">
        <v>1</v>
      </c>
      <c r="P1816">
        <v>1</v>
      </c>
      <c r="Q1816">
        <v>1</v>
      </c>
      <c r="R1816">
        <v>1</v>
      </c>
      <c r="S1816">
        <v>1</v>
      </c>
      <c r="T1816">
        <v>1</v>
      </c>
      <c r="U1816">
        <v>1</v>
      </c>
      <c r="V1816">
        <v>1</v>
      </c>
      <c r="W1816">
        <v>1</v>
      </c>
      <c r="X1816">
        <v>1</v>
      </c>
      <c r="Y1816">
        <v>1</v>
      </c>
      <c r="Z1816">
        <v>1</v>
      </c>
      <c r="AA1816">
        <v>1</v>
      </c>
      <c r="AB1816">
        <v>1</v>
      </c>
      <c r="AC1816">
        <v>1</v>
      </c>
      <c r="AD1816">
        <v>1</v>
      </c>
      <c r="AE1816">
        <v>1</v>
      </c>
      <c r="AF1816">
        <v>1</v>
      </c>
      <c r="AG1816">
        <v>1</v>
      </c>
      <c r="AH1816">
        <v>1</v>
      </c>
      <c r="AI1816">
        <v>1</v>
      </c>
      <c r="AJ1816">
        <v>1</v>
      </c>
      <c r="AK1816">
        <v>1</v>
      </c>
      <c r="AL1816">
        <v>0</v>
      </c>
      <c r="AM1816" s="49" t="s">
        <v>418</v>
      </c>
      <c r="AN1816" s="49" t="s">
        <v>14</v>
      </c>
      <c r="AO1816" s="49" t="s">
        <v>485</v>
      </c>
      <c r="AP1816" s="49" t="s">
        <v>505</v>
      </c>
      <c r="AQ1816" s="49" t="s">
        <v>13</v>
      </c>
      <c r="AR1816" s="49" t="s">
        <v>495</v>
      </c>
      <c r="AS1816" s="49" t="s">
        <v>496</v>
      </c>
      <c r="AT1816" s="49" t="s">
        <v>497</v>
      </c>
    </row>
    <row r="1817" spans="1:46" x14ac:dyDescent="0.25">
      <c r="A1817">
        <v>11</v>
      </c>
      <c r="B1817" t="s">
        <v>221</v>
      </c>
      <c r="C1817" t="s">
        <v>221</v>
      </c>
      <c r="D1817" t="s">
        <v>222</v>
      </c>
      <c r="E1817" t="s">
        <v>628</v>
      </c>
      <c r="F1817" t="s">
        <v>629</v>
      </c>
      <c r="G1817">
        <v>1</v>
      </c>
      <c r="H1817">
        <v>1</v>
      </c>
      <c r="I1817">
        <v>1</v>
      </c>
      <c r="J1817">
        <v>1</v>
      </c>
      <c r="K1817">
        <v>1</v>
      </c>
      <c r="L1817">
        <v>1</v>
      </c>
      <c r="M1817">
        <v>1</v>
      </c>
      <c r="N1817">
        <v>1</v>
      </c>
      <c r="O1817">
        <v>1</v>
      </c>
      <c r="P1817">
        <v>1</v>
      </c>
      <c r="Q1817">
        <v>1</v>
      </c>
      <c r="R1817">
        <v>1</v>
      </c>
      <c r="S1817">
        <v>1</v>
      </c>
      <c r="T1817">
        <v>1</v>
      </c>
      <c r="U1817">
        <v>1</v>
      </c>
      <c r="V1817">
        <v>1</v>
      </c>
      <c r="W1817">
        <v>1</v>
      </c>
      <c r="X1817">
        <v>1</v>
      </c>
      <c r="Y1817">
        <v>1</v>
      </c>
      <c r="Z1817">
        <v>1</v>
      </c>
      <c r="AA1817">
        <v>1</v>
      </c>
      <c r="AB1817">
        <v>1</v>
      </c>
      <c r="AC1817">
        <v>1</v>
      </c>
      <c r="AD1817">
        <v>1</v>
      </c>
      <c r="AE1817">
        <v>1</v>
      </c>
      <c r="AF1817">
        <v>1</v>
      </c>
      <c r="AG1817">
        <v>1</v>
      </c>
      <c r="AH1817">
        <v>1</v>
      </c>
      <c r="AI1817">
        <v>1</v>
      </c>
      <c r="AJ1817">
        <v>1</v>
      </c>
      <c r="AK1817">
        <v>1</v>
      </c>
      <c r="AL1817">
        <v>0</v>
      </c>
      <c r="AM1817" s="49" t="s">
        <v>222</v>
      </c>
      <c r="AN1817" s="49" t="s">
        <v>14</v>
      </c>
      <c r="AO1817" s="49" t="s">
        <v>485</v>
      </c>
      <c r="AP1817" s="49" t="s">
        <v>494</v>
      </c>
      <c r="AQ1817" s="49" t="s">
        <v>11</v>
      </c>
      <c r="AR1817" s="49" t="s">
        <v>495</v>
      </c>
      <c r="AS1817" s="49" t="s">
        <v>488</v>
      </c>
      <c r="AT1817" s="49" t="s">
        <v>489</v>
      </c>
    </row>
    <row r="1818" spans="1:46" x14ac:dyDescent="0.25">
      <c r="A1818">
        <v>11</v>
      </c>
      <c r="B1818" t="s">
        <v>232</v>
      </c>
      <c r="C1818" t="s">
        <v>232</v>
      </c>
      <c r="D1818" t="s">
        <v>558</v>
      </c>
      <c r="E1818" t="s">
        <v>628</v>
      </c>
      <c r="F1818" t="s">
        <v>629</v>
      </c>
      <c r="G1818">
        <v>0</v>
      </c>
      <c r="H1818">
        <v>0</v>
      </c>
      <c r="I1818">
        <v>0</v>
      </c>
      <c r="J1818">
        <v>0</v>
      </c>
      <c r="K1818">
        <v>0</v>
      </c>
      <c r="L1818">
        <v>0</v>
      </c>
      <c r="M1818">
        <v>0</v>
      </c>
      <c r="N1818">
        <v>0</v>
      </c>
      <c r="O1818">
        <v>0</v>
      </c>
      <c r="P1818">
        <v>0</v>
      </c>
      <c r="Q1818">
        <v>1</v>
      </c>
      <c r="R1818">
        <v>1</v>
      </c>
      <c r="S1818">
        <v>1</v>
      </c>
      <c r="T1818">
        <v>1</v>
      </c>
      <c r="U1818">
        <v>1</v>
      </c>
      <c r="V1818">
        <v>1</v>
      </c>
      <c r="W1818">
        <v>1</v>
      </c>
      <c r="X1818">
        <v>1</v>
      </c>
      <c r="Y1818">
        <v>1</v>
      </c>
      <c r="Z1818">
        <v>1</v>
      </c>
      <c r="AA1818">
        <v>1</v>
      </c>
      <c r="AB1818">
        <v>1</v>
      </c>
      <c r="AC1818">
        <v>1</v>
      </c>
      <c r="AD1818">
        <v>1</v>
      </c>
      <c r="AE1818">
        <v>1</v>
      </c>
      <c r="AF1818">
        <v>1</v>
      </c>
      <c r="AG1818">
        <v>1</v>
      </c>
      <c r="AH1818">
        <v>1</v>
      </c>
      <c r="AI1818">
        <v>1</v>
      </c>
      <c r="AJ1818">
        <v>1</v>
      </c>
      <c r="AK1818">
        <v>1</v>
      </c>
      <c r="AL1818">
        <v>0</v>
      </c>
      <c r="AM1818" s="49" t="s">
        <v>233</v>
      </c>
      <c r="AN1818" s="49" t="s">
        <v>14</v>
      </c>
      <c r="AO1818" s="49" t="s">
        <v>485</v>
      </c>
      <c r="AP1818" s="49" t="s">
        <v>494</v>
      </c>
      <c r="AQ1818" s="49" t="s">
        <v>11</v>
      </c>
      <c r="AR1818" s="49" t="s">
        <v>487</v>
      </c>
      <c r="AS1818" s="49" t="s">
        <v>488</v>
      </c>
      <c r="AT1818" s="49" t="s">
        <v>489</v>
      </c>
    </row>
    <row r="1819" spans="1:46" x14ac:dyDescent="0.25">
      <c r="A1819">
        <v>11</v>
      </c>
      <c r="B1819" t="s">
        <v>249</v>
      </c>
      <c r="C1819" t="s">
        <v>249</v>
      </c>
      <c r="D1819" t="s">
        <v>250</v>
      </c>
      <c r="E1819" t="s">
        <v>628</v>
      </c>
      <c r="F1819" t="s">
        <v>629</v>
      </c>
      <c r="G1819">
        <v>1</v>
      </c>
      <c r="H1819">
        <v>1</v>
      </c>
      <c r="I1819">
        <v>1</v>
      </c>
      <c r="J1819">
        <v>1</v>
      </c>
      <c r="K1819">
        <v>1</v>
      </c>
      <c r="L1819">
        <v>1</v>
      </c>
      <c r="M1819">
        <v>1</v>
      </c>
      <c r="N1819">
        <v>1</v>
      </c>
      <c r="O1819">
        <v>1</v>
      </c>
      <c r="P1819">
        <v>1</v>
      </c>
      <c r="Q1819">
        <v>1</v>
      </c>
      <c r="R1819">
        <v>1</v>
      </c>
      <c r="S1819">
        <v>1</v>
      </c>
      <c r="T1819">
        <v>1</v>
      </c>
      <c r="U1819">
        <v>1</v>
      </c>
      <c r="V1819">
        <v>1</v>
      </c>
      <c r="W1819">
        <v>1</v>
      </c>
      <c r="X1819">
        <v>1</v>
      </c>
      <c r="Y1819">
        <v>1</v>
      </c>
      <c r="Z1819">
        <v>1</v>
      </c>
      <c r="AA1819">
        <v>1</v>
      </c>
      <c r="AB1819">
        <v>1</v>
      </c>
      <c r="AC1819">
        <v>1</v>
      </c>
      <c r="AD1819">
        <v>1</v>
      </c>
      <c r="AE1819">
        <v>1</v>
      </c>
      <c r="AF1819">
        <v>1</v>
      </c>
      <c r="AG1819">
        <v>1</v>
      </c>
      <c r="AH1819">
        <v>1</v>
      </c>
      <c r="AI1819">
        <v>1</v>
      </c>
      <c r="AJ1819">
        <v>1</v>
      </c>
      <c r="AK1819">
        <v>1</v>
      </c>
      <c r="AL1819">
        <v>1</v>
      </c>
      <c r="AM1819" s="49" t="s">
        <v>250</v>
      </c>
      <c r="AN1819" s="49" t="s">
        <v>14</v>
      </c>
      <c r="AO1819" s="49" t="s">
        <v>500</v>
      </c>
      <c r="AP1819" s="49" t="s">
        <v>505</v>
      </c>
      <c r="AQ1819" s="49" t="s">
        <v>13</v>
      </c>
      <c r="AR1819" s="49" t="s">
        <v>487</v>
      </c>
      <c r="AS1819" s="49" t="s">
        <v>488</v>
      </c>
      <c r="AT1819" s="49" t="s">
        <v>489</v>
      </c>
    </row>
    <row r="1820" spans="1:46" x14ac:dyDescent="0.25">
      <c r="A1820">
        <v>11</v>
      </c>
      <c r="B1820" t="s">
        <v>234</v>
      </c>
      <c r="C1820" t="s">
        <v>234</v>
      </c>
      <c r="D1820" t="s">
        <v>235</v>
      </c>
      <c r="E1820" t="s">
        <v>628</v>
      </c>
      <c r="F1820" t="s">
        <v>629</v>
      </c>
      <c r="G1820">
        <v>1</v>
      </c>
      <c r="H1820">
        <v>1</v>
      </c>
      <c r="I1820">
        <v>1</v>
      </c>
      <c r="J1820">
        <v>1</v>
      </c>
      <c r="K1820">
        <v>1</v>
      </c>
      <c r="L1820">
        <v>1</v>
      </c>
      <c r="M1820">
        <v>1</v>
      </c>
      <c r="N1820">
        <v>1</v>
      </c>
      <c r="O1820">
        <v>1</v>
      </c>
      <c r="P1820">
        <v>1</v>
      </c>
      <c r="Q1820">
        <v>1</v>
      </c>
      <c r="R1820">
        <v>1</v>
      </c>
      <c r="S1820">
        <v>1</v>
      </c>
      <c r="T1820">
        <v>1</v>
      </c>
      <c r="U1820">
        <v>1</v>
      </c>
      <c r="V1820">
        <v>1</v>
      </c>
      <c r="W1820">
        <v>1</v>
      </c>
      <c r="X1820">
        <v>1</v>
      </c>
      <c r="Y1820">
        <v>1</v>
      </c>
      <c r="Z1820">
        <v>1</v>
      </c>
      <c r="AA1820">
        <v>1</v>
      </c>
      <c r="AB1820">
        <v>1</v>
      </c>
      <c r="AC1820">
        <v>1</v>
      </c>
      <c r="AD1820">
        <v>1</v>
      </c>
      <c r="AE1820">
        <v>1</v>
      </c>
      <c r="AF1820">
        <v>1</v>
      </c>
      <c r="AG1820">
        <v>1</v>
      </c>
      <c r="AH1820">
        <v>1</v>
      </c>
      <c r="AI1820">
        <v>1</v>
      </c>
      <c r="AJ1820">
        <v>1</v>
      </c>
      <c r="AK1820">
        <v>1</v>
      </c>
      <c r="AL1820">
        <v>0</v>
      </c>
      <c r="AM1820" s="49" t="s">
        <v>235</v>
      </c>
      <c r="AN1820" s="49" t="s">
        <v>14</v>
      </c>
      <c r="AO1820" s="49" t="s">
        <v>485</v>
      </c>
      <c r="AP1820" s="49" t="s">
        <v>501</v>
      </c>
      <c r="AQ1820" s="49" t="s">
        <v>11</v>
      </c>
      <c r="AR1820" s="49" t="s">
        <v>487</v>
      </c>
      <c r="AS1820" s="49" t="s">
        <v>488</v>
      </c>
      <c r="AT1820" s="49" t="s">
        <v>489</v>
      </c>
    </row>
    <row r="1821" spans="1:46" x14ac:dyDescent="0.25">
      <c r="A1821">
        <v>11</v>
      </c>
      <c r="B1821" t="s">
        <v>238</v>
      </c>
      <c r="C1821" t="s">
        <v>238</v>
      </c>
      <c r="D1821" t="s">
        <v>419</v>
      </c>
      <c r="E1821" t="s">
        <v>628</v>
      </c>
      <c r="F1821" t="s">
        <v>629</v>
      </c>
      <c r="G1821">
        <v>1</v>
      </c>
      <c r="H1821">
        <v>1</v>
      </c>
      <c r="I1821">
        <v>1</v>
      </c>
      <c r="J1821">
        <v>1</v>
      </c>
      <c r="K1821">
        <v>1</v>
      </c>
      <c r="L1821">
        <v>1</v>
      </c>
      <c r="M1821">
        <v>1</v>
      </c>
      <c r="N1821">
        <v>1</v>
      </c>
      <c r="O1821">
        <v>1</v>
      </c>
      <c r="P1821">
        <v>1</v>
      </c>
      <c r="Q1821">
        <v>1</v>
      </c>
      <c r="R1821">
        <v>1</v>
      </c>
      <c r="S1821">
        <v>1</v>
      </c>
      <c r="T1821">
        <v>1</v>
      </c>
      <c r="U1821">
        <v>1</v>
      </c>
      <c r="V1821">
        <v>1</v>
      </c>
      <c r="W1821">
        <v>1</v>
      </c>
      <c r="X1821">
        <v>1</v>
      </c>
      <c r="Y1821">
        <v>1</v>
      </c>
      <c r="Z1821">
        <v>1</v>
      </c>
      <c r="AA1821">
        <v>1</v>
      </c>
      <c r="AB1821">
        <v>1</v>
      </c>
      <c r="AC1821">
        <v>1</v>
      </c>
      <c r="AD1821">
        <v>1</v>
      </c>
      <c r="AE1821">
        <v>1</v>
      </c>
      <c r="AF1821">
        <v>1</v>
      </c>
      <c r="AG1821">
        <v>1</v>
      </c>
      <c r="AH1821">
        <v>1</v>
      </c>
      <c r="AI1821">
        <v>1</v>
      </c>
      <c r="AJ1821">
        <v>1</v>
      </c>
      <c r="AK1821">
        <v>1</v>
      </c>
      <c r="AL1821">
        <v>0</v>
      </c>
      <c r="AM1821" s="49" t="s">
        <v>419</v>
      </c>
      <c r="AN1821" s="49" t="s">
        <v>7</v>
      </c>
      <c r="AO1821" s="49" t="s">
        <v>9</v>
      </c>
      <c r="AP1821" s="49" t="s">
        <v>501</v>
      </c>
      <c r="AQ1821" s="49" t="s">
        <v>9</v>
      </c>
      <c r="AR1821" s="49" t="s">
        <v>495</v>
      </c>
      <c r="AS1821" s="49" t="s">
        <v>496</v>
      </c>
      <c r="AT1821" s="49" t="s">
        <v>497</v>
      </c>
    </row>
    <row r="1822" spans="1:46" x14ac:dyDescent="0.25">
      <c r="A1822">
        <v>11</v>
      </c>
      <c r="B1822" t="s">
        <v>245</v>
      </c>
      <c r="C1822" t="s">
        <v>245</v>
      </c>
      <c r="D1822" t="s">
        <v>246</v>
      </c>
      <c r="E1822" t="s">
        <v>628</v>
      </c>
      <c r="F1822" t="s">
        <v>629</v>
      </c>
      <c r="G1822">
        <v>1</v>
      </c>
      <c r="H1822">
        <v>1</v>
      </c>
      <c r="I1822">
        <v>1</v>
      </c>
      <c r="J1822">
        <v>1</v>
      </c>
      <c r="K1822">
        <v>1</v>
      </c>
      <c r="L1822">
        <v>1</v>
      </c>
      <c r="M1822">
        <v>1</v>
      </c>
      <c r="N1822">
        <v>1</v>
      </c>
      <c r="O1822">
        <v>1</v>
      </c>
      <c r="P1822">
        <v>1</v>
      </c>
      <c r="Q1822">
        <v>1</v>
      </c>
      <c r="R1822">
        <v>1</v>
      </c>
      <c r="S1822">
        <v>1</v>
      </c>
      <c r="T1822">
        <v>1</v>
      </c>
      <c r="U1822">
        <v>1</v>
      </c>
      <c r="V1822">
        <v>1</v>
      </c>
      <c r="W1822">
        <v>1</v>
      </c>
      <c r="X1822">
        <v>1</v>
      </c>
      <c r="Y1822">
        <v>1</v>
      </c>
      <c r="Z1822">
        <v>1</v>
      </c>
      <c r="AA1822">
        <v>1</v>
      </c>
      <c r="AB1822">
        <v>1</v>
      </c>
      <c r="AC1822">
        <v>1</v>
      </c>
      <c r="AD1822">
        <v>1</v>
      </c>
      <c r="AE1822">
        <v>1</v>
      </c>
      <c r="AF1822">
        <v>1</v>
      </c>
      <c r="AG1822">
        <v>1</v>
      </c>
      <c r="AH1822">
        <v>1</v>
      </c>
      <c r="AI1822">
        <v>1</v>
      </c>
      <c r="AJ1822">
        <v>1</v>
      </c>
      <c r="AK1822">
        <v>1</v>
      </c>
      <c r="AL1822">
        <v>1</v>
      </c>
      <c r="AM1822" s="49" t="s">
        <v>246</v>
      </c>
      <c r="AN1822" s="49" t="s">
        <v>14</v>
      </c>
      <c r="AO1822" s="49" t="s">
        <v>500</v>
      </c>
      <c r="AP1822" s="49" t="s">
        <v>505</v>
      </c>
      <c r="AQ1822" s="49" t="s">
        <v>13</v>
      </c>
      <c r="AR1822" s="49" t="s">
        <v>487</v>
      </c>
      <c r="AS1822" s="49" t="s">
        <v>488</v>
      </c>
      <c r="AT1822" s="49" t="s">
        <v>489</v>
      </c>
    </row>
    <row r="1823" spans="1:46" x14ac:dyDescent="0.25">
      <c r="A1823">
        <v>11</v>
      </c>
      <c r="B1823" t="s">
        <v>247</v>
      </c>
      <c r="C1823" t="s">
        <v>247</v>
      </c>
      <c r="D1823" t="s">
        <v>248</v>
      </c>
      <c r="E1823" t="s">
        <v>628</v>
      </c>
      <c r="F1823" t="s">
        <v>629</v>
      </c>
      <c r="G1823">
        <v>1</v>
      </c>
      <c r="H1823">
        <v>1</v>
      </c>
      <c r="I1823">
        <v>1</v>
      </c>
      <c r="J1823">
        <v>1</v>
      </c>
      <c r="K1823">
        <v>1</v>
      </c>
      <c r="L1823">
        <v>1</v>
      </c>
      <c r="M1823">
        <v>1</v>
      </c>
      <c r="N1823">
        <v>1</v>
      </c>
      <c r="O1823">
        <v>1</v>
      </c>
      <c r="P1823">
        <v>1</v>
      </c>
      <c r="Q1823">
        <v>1</v>
      </c>
      <c r="R1823">
        <v>1</v>
      </c>
      <c r="S1823">
        <v>1</v>
      </c>
      <c r="T1823">
        <v>1</v>
      </c>
      <c r="U1823">
        <v>1</v>
      </c>
      <c r="V1823">
        <v>1</v>
      </c>
      <c r="W1823">
        <v>1</v>
      </c>
      <c r="X1823">
        <v>1</v>
      </c>
      <c r="Y1823">
        <v>1</v>
      </c>
      <c r="Z1823">
        <v>1</v>
      </c>
      <c r="AA1823">
        <v>1</v>
      </c>
      <c r="AB1823">
        <v>1</v>
      </c>
      <c r="AC1823">
        <v>1</v>
      </c>
      <c r="AD1823">
        <v>1</v>
      </c>
      <c r="AE1823">
        <v>1</v>
      </c>
      <c r="AF1823">
        <v>1</v>
      </c>
      <c r="AG1823">
        <v>1</v>
      </c>
      <c r="AH1823">
        <v>1</v>
      </c>
      <c r="AI1823">
        <v>1</v>
      </c>
      <c r="AJ1823">
        <v>1</v>
      </c>
      <c r="AK1823">
        <v>1</v>
      </c>
      <c r="AL1823">
        <v>1</v>
      </c>
      <c r="AM1823" s="49" t="s">
        <v>248</v>
      </c>
      <c r="AN1823" s="49" t="s">
        <v>14</v>
      </c>
      <c r="AO1823" s="49" t="s">
        <v>500</v>
      </c>
      <c r="AP1823" s="49" t="s">
        <v>505</v>
      </c>
      <c r="AQ1823" s="49" t="s">
        <v>13</v>
      </c>
      <c r="AR1823" s="49" t="s">
        <v>487</v>
      </c>
      <c r="AS1823" s="49" t="s">
        <v>488</v>
      </c>
      <c r="AT1823" s="49" t="s">
        <v>489</v>
      </c>
    </row>
    <row r="1824" spans="1:46" x14ac:dyDescent="0.25">
      <c r="A1824">
        <v>11</v>
      </c>
      <c r="B1824" t="s">
        <v>255</v>
      </c>
      <c r="C1824" t="s">
        <v>255</v>
      </c>
      <c r="D1824" t="s">
        <v>256</v>
      </c>
      <c r="E1824" t="s">
        <v>628</v>
      </c>
      <c r="F1824" t="s">
        <v>629</v>
      </c>
      <c r="G1824">
        <v>1</v>
      </c>
      <c r="H1824">
        <v>1</v>
      </c>
      <c r="I1824">
        <v>1</v>
      </c>
      <c r="J1824">
        <v>1</v>
      </c>
      <c r="K1824">
        <v>1</v>
      </c>
      <c r="L1824">
        <v>1</v>
      </c>
      <c r="M1824">
        <v>1</v>
      </c>
      <c r="N1824">
        <v>1</v>
      </c>
      <c r="O1824">
        <v>1</v>
      </c>
      <c r="P1824">
        <v>1</v>
      </c>
      <c r="Q1824">
        <v>1</v>
      </c>
      <c r="R1824">
        <v>1</v>
      </c>
      <c r="S1824">
        <v>1</v>
      </c>
      <c r="T1824">
        <v>1</v>
      </c>
      <c r="U1824">
        <v>1</v>
      </c>
      <c r="V1824">
        <v>1</v>
      </c>
      <c r="W1824">
        <v>1</v>
      </c>
      <c r="X1824">
        <v>1</v>
      </c>
      <c r="Y1824">
        <v>1</v>
      </c>
      <c r="Z1824">
        <v>1</v>
      </c>
      <c r="AA1824">
        <v>1</v>
      </c>
      <c r="AB1824">
        <v>1</v>
      </c>
      <c r="AC1824">
        <v>1</v>
      </c>
      <c r="AD1824">
        <v>1</v>
      </c>
      <c r="AE1824">
        <v>1</v>
      </c>
      <c r="AF1824">
        <v>1</v>
      </c>
      <c r="AG1824">
        <v>1</v>
      </c>
      <c r="AH1824">
        <v>1</v>
      </c>
      <c r="AI1824">
        <v>1</v>
      </c>
      <c r="AJ1824">
        <v>1</v>
      </c>
      <c r="AK1824">
        <v>1</v>
      </c>
      <c r="AL1824">
        <v>0</v>
      </c>
      <c r="AM1824" s="49" t="s">
        <v>256</v>
      </c>
      <c r="AN1824" s="49" t="s">
        <v>6</v>
      </c>
      <c r="AO1824" s="49" t="s">
        <v>9</v>
      </c>
      <c r="AP1824" s="49" t="s">
        <v>486</v>
      </c>
      <c r="AQ1824" s="49" t="s">
        <v>9</v>
      </c>
      <c r="AR1824" s="49" t="s">
        <v>487</v>
      </c>
      <c r="AS1824" s="49" t="s">
        <v>488</v>
      </c>
      <c r="AT1824" s="49" t="s">
        <v>489</v>
      </c>
    </row>
    <row r="1825" spans="1:46" x14ac:dyDescent="0.25">
      <c r="A1825">
        <v>11</v>
      </c>
      <c r="B1825" t="s">
        <v>281</v>
      </c>
      <c r="C1825" t="s">
        <v>281</v>
      </c>
      <c r="D1825" t="s">
        <v>282</v>
      </c>
      <c r="E1825" t="s">
        <v>628</v>
      </c>
      <c r="F1825" t="s">
        <v>629</v>
      </c>
      <c r="G1825">
        <v>1</v>
      </c>
      <c r="H1825">
        <v>1</v>
      </c>
      <c r="I1825">
        <v>1</v>
      </c>
      <c r="J1825">
        <v>1</v>
      </c>
      <c r="K1825">
        <v>1</v>
      </c>
      <c r="L1825">
        <v>1</v>
      </c>
      <c r="M1825">
        <v>1</v>
      </c>
      <c r="N1825">
        <v>1</v>
      </c>
      <c r="O1825">
        <v>1</v>
      </c>
      <c r="P1825">
        <v>1</v>
      </c>
      <c r="Q1825">
        <v>1</v>
      </c>
      <c r="R1825">
        <v>1</v>
      </c>
      <c r="S1825">
        <v>1</v>
      </c>
      <c r="T1825">
        <v>1</v>
      </c>
      <c r="U1825">
        <v>1</v>
      </c>
      <c r="V1825">
        <v>1</v>
      </c>
      <c r="W1825">
        <v>1</v>
      </c>
      <c r="X1825">
        <v>1</v>
      </c>
      <c r="Y1825">
        <v>1</v>
      </c>
      <c r="Z1825">
        <v>1</v>
      </c>
      <c r="AA1825">
        <v>1</v>
      </c>
      <c r="AB1825">
        <v>1</v>
      </c>
      <c r="AC1825">
        <v>1</v>
      </c>
      <c r="AD1825">
        <v>1</v>
      </c>
      <c r="AE1825">
        <v>1</v>
      </c>
      <c r="AF1825">
        <v>1</v>
      </c>
      <c r="AG1825">
        <v>1</v>
      </c>
      <c r="AH1825">
        <v>1</v>
      </c>
      <c r="AI1825">
        <v>1</v>
      </c>
      <c r="AJ1825">
        <v>1</v>
      </c>
      <c r="AK1825">
        <v>1</v>
      </c>
      <c r="AL1825">
        <v>0</v>
      </c>
      <c r="AM1825" s="49" t="s">
        <v>282</v>
      </c>
      <c r="AN1825" s="49" t="s">
        <v>14</v>
      </c>
      <c r="AO1825" s="49" t="s">
        <v>485</v>
      </c>
      <c r="AP1825" s="49" t="s">
        <v>501</v>
      </c>
      <c r="AQ1825" s="49" t="s">
        <v>11</v>
      </c>
      <c r="AR1825" s="49" t="s">
        <v>487</v>
      </c>
      <c r="AS1825" s="49" t="s">
        <v>488</v>
      </c>
      <c r="AT1825" s="49" t="s">
        <v>489</v>
      </c>
    </row>
    <row r="1826" spans="1:46" x14ac:dyDescent="0.25">
      <c r="A1826">
        <v>11</v>
      </c>
      <c r="B1826" t="s">
        <v>267</v>
      </c>
      <c r="C1826" t="s">
        <v>267</v>
      </c>
      <c r="D1826" t="s">
        <v>268</v>
      </c>
      <c r="E1826" t="s">
        <v>628</v>
      </c>
      <c r="F1826" t="s">
        <v>629</v>
      </c>
      <c r="G1826">
        <v>1</v>
      </c>
      <c r="H1826">
        <v>1</v>
      </c>
      <c r="I1826">
        <v>1</v>
      </c>
      <c r="J1826">
        <v>1</v>
      </c>
      <c r="K1826">
        <v>1</v>
      </c>
      <c r="L1826">
        <v>1</v>
      </c>
      <c r="M1826">
        <v>1</v>
      </c>
      <c r="N1826">
        <v>1</v>
      </c>
      <c r="O1826">
        <v>1</v>
      </c>
      <c r="P1826">
        <v>1</v>
      </c>
      <c r="Q1826">
        <v>1</v>
      </c>
      <c r="R1826">
        <v>1</v>
      </c>
      <c r="S1826">
        <v>1</v>
      </c>
      <c r="T1826">
        <v>1</v>
      </c>
      <c r="U1826">
        <v>1</v>
      </c>
      <c r="V1826">
        <v>1</v>
      </c>
      <c r="W1826">
        <v>1</v>
      </c>
      <c r="X1826">
        <v>1</v>
      </c>
      <c r="Y1826">
        <v>1</v>
      </c>
      <c r="Z1826">
        <v>1</v>
      </c>
      <c r="AA1826">
        <v>1</v>
      </c>
      <c r="AB1826">
        <v>1</v>
      </c>
      <c r="AC1826">
        <v>1</v>
      </c>
      <c r="AD1826">
        <v>1</v>
      </c>
      <c r="AE1826">
        <v>1</v>
      </c>
      <c r="AF1826">
        <v>1</v>
      </c>
      <c r="AG1826">
        <v>1</v>
      </c>
      <c r="AH1826">
        <v>1</v>
      </c>
      <c r="AI1826">
        <v>1</v>
      </c>
      <c r="AJ1826">
        <v>1</v>
      </c>
      <c r="AK1826">
        <v>1</v>
      </c>
      <c r="AL1826">
        <v>1</v>
      </c>
      <c r="AM1826" s="49" t="s">
        <v>268</v>
      </c>
      <c r="AN1826" s="49" t="s">
        <v>14</v>
      </c>
      <c r="AO1826" s="49" t="s">
        <v>500</v>
      </c>
      <c r="AP1826" s="49" t="s">
        <v>505</v>
      </c>
      <c r="AQ1826" s="49" t="s">
        <v>13</v>
      </c>
      <c r="AR1826" s="49" t="s">
        <v>487</v>
      </c>
      <c r="AS1826" s="49" t="s">
        <v>488</v>
      </c>
      <c r="AT1826" s="49" t="s">
        <v>489</v>
      </c>
    </row>
    <row r="1827" spans="1:46" x14ac:dyDescent="0.25">
      <c r="A1827">
        <v>11</v>
      </c>
      <c r="B1827" t="s">
        <v>277</v>
      </c>
      <c r="C1827" t="s">
        <v>559</v>
      </c>
      <c r="D1827" t="s">
        <v>278</v>
      </c>
      <c r="E1827" t="s">
        <v>628</v>
      </c>
      <c r="F1827" t="s">
        <v>629</v>
      </c>
      <c r="G1827">
        <v>1</v>
      </c>
      <c r="H1827">
        <v>1</v>
      </c>
      <c r="I1827">
        <v>1</v>
      </c>
      <c r="J1827">
        <v>1</v>
      </c>
      <c r="K1827">
        <v>1</v>
      </c>
      <c r="L1827">
        <v>1</v>
      </c>
      <c r="M1827">
        <v>1</v>
      </c>
      <c r="N1827">
        <v>1</v>
      </c>
      <c r="O1827">
        <v>1</v>
      </c>
      <c r="P1827">
        <v>1</v>
      </c>
      <c r="Q1827">
        <v>1</v>
      </c>
      <c r="R1827">
        <v>1</v>
      </c>
      <c r="S1827">
        <v>1</v>
      </c>
      <c r="T1827">
        <v>1</v>
      </c>
      <c r="U1827">
        <v>1</v>
      </c>
      <c r="V1827">
        <v>1</v>
      </c>
      <c r="W1827">
        <v>1</v>
      </c>
      <c r="X1827">
        <v>1</v>
      </c>
      <c r="Y1827">
        <v>1</v>
      </c>
      <c r="Z1827">
        <v>1</v>
      </c>
      <c r="AA1827">
        <v>1</v>
      </c>
      <c r="AB1827">
        <v>1</v>
      </c>
      <c r="AC1827">
        <v>1</v>
      </c>
      <c r="AD1827">
        <v>1</v>
      </c>
      <c r="AE1827">
        <v>1</v>
      </c>
      <c r="AF1827">
        <v>1</v>
      </c>
      <c r="AG1827">
        <v>1</v>
      </c>
      <c r="AH1827">
        <v>1</v>
      </c>
      <c r="AI1827">
        <v>1</v>
      </c>
      <c r="AJ1827">
        <v>1</v>
      </c>
      <c r="AK1827">
        <v>1</v>
      </c>
      <c r="AL1827">
        <v>0</v>
      </c>
      <c r="AM1827" s="49" t="s">
        <v>278</v>
      </c>
      <c r="AN1827" s="49" t="s">
        <v>6</v>
      </c>
      <c r="AO1827" s="49" t="s">
        <v>9</v>
      </c>
      <c r="AP1827" s="49" t="s">
        <v>501</v>
      </c>
      <c r="AQ1827" s="49" t="s">
        <v>9</v>
      </c>
      <c r="AR1827" s="49" t="s">
        <v>487</v>
      </c>
      <c r="AS1827" s="49" t="s">
        <v>488</v>
      </c>
      <c r="AT1827" s="49" t="s">
        <v>489</v>
      </c>
    </row>
    <row r="1828" spans="1:46" x14ac:dyDescent="0.25">
      <c r="A1828">
        <v>11</v>
      </c>
      <c r="B1828" t="s">
        <v>493</v>
      </c>
      <c r="C1828" t="s">
        <v>560</v>
      </c>
      <c r="D1828" t="s">
        <v>561</v>
      </c>
      <c r="E1828" t="s">
        <v>628</v>
      </c>
      <c r="F1828" t="s">
        <v>629</v>
      </c>
      <c r="G1828">
        <v>1</v>
      </c>
      <c r="H1828">
        <v>1</v>
      </c>
      <c r="I1828">
        <v>1</v>
      </c>
      <c r="J1828">
        <v>1</v>
      </c>
      <c r="K1828">
        <v>1</v>
      </c>
      <c r="L1828">
        <v>1</v>
      </c>
      <c r="M1828">
        <v>1</v>
      </c>
      <c r="N1828">
        <v>1</v>
      </c>
      <c r="O1828">
        <v>1</v>
      </c>
      <c r="P1828">
        <v>1</v>
      </c>
      <c r="Q1828">
        <v>1</v>
      </c>
      <c r="R1828">
        <v>1</v>
      </c>
      <c r="S1828">
        <v>1</v>
      </c>
      <c r="T1828">
        <v>1</v>
      </c>
      <c r="U1828">
        <v>1</v>
      </c>
      <c r="V1828">
        <v>1</v>
      </c>
      <c r="W1828">
        <v>1</v>
      </c>
      <c r="X1828">
        <v>1</v>
      </c>
      <c r="Y1828">
        <v>1</v>
      </c>
      <c r="Z1828">
        <v>1</v>
      </c>
      <c r="AA1828">
        <v>1</v>
      </c>
      <c r="AB1828">
        <v>1</v>
      </c>
      <c r="AC1828">
        <v>1</v>
      </c>
      <c r="AD1828">
        <v>1</v>
      </c>
      <c r="AE1828">
        <v>1</v>
      </c>
      <c r="AF1828">
        <v>1</v>
      </c>
      <c r="AG1828">
        <v>1</v>
      </c>
      <c r="AH1828">
        <v>1</v>
      </c>
      <c r="AI1828">
        <v>1</v>
      </c>
      <c r="AJ1828">
        <v>1</v>
      </c>
      <c r="AK1828">
        <v>1</v>
      </c>
      <c r="AL1828">
        <v>0</v>
      </c>
      <c r="AM1828" s="49" t="e">
        <v>#N/A</v>
      </c>
      <c r="AN1828" s="49" t="e">
        <v>#N/A</v>
      </c>
      <c r="AO1828" s="49" t="e">
        <v>#N/A</v>
      </c>
      <c r="AP1828" s="49" t="e">
        <v>#N/A</v>
      </c>
      <c r="AQ1828" s="49" t="e">
        <v>#N/A</v>
      </c>
      <c r="AR1828" s="49" t="e">
        <v>#N/A</v>
      </c>
      <c r="AS1828" s="49" t="e">
        <v>#N/A</v>
      </c>
      <c r="AT1828" s="49" t="e">
        <v>#N/A</v>
      </c>
    </row>
    <row r="1829" spans="1:46" x14ac:dyDescent="0.25">
      <c r="A1829">
        <v>11</v>
      </c>
      <c r="B1829" t="s">
        <v>493</v>
      </c>
      <c r="C1829" t="s">
        <v>562</v>
      </c>
      <c r="D1829" t="s">
        <v>563</v>
      </c>
      <c r="E1829" t="s">
        <v>628</v>
      </c>
      <c r="F1829" t="s">
        <v>629</v>
      </c>
      <c r="G1829">
        <v>1</v>
      </c>
      <c r="H1829">
        <v>1</v>
      </c>
      <c r="I1829">
        <v>1</v>
      </c>
      <c r="J1829">
        <v>1</v>
      </c>
      <c r="K1829">
        <v>1</v>
      </c>
      <c r="L1829">
        <v>1</v>
      </c>
      <c r="M1829">
        <v>1</v>
      </c>
      <c r="N1829">
        <v>1</v>
      </c>
      <c r="O1829">
        <v>1</v>
      </c>
      <c r="P1829">
        <v>1</v>
      </c>
      <c r="Q1829">
        <v>1</v>
      </c>
      <c r="R1829">
        <v>1</v>
      </c>
      <c r="S1829">
        <v>1</v>
      </c>
      <c r="T1829">
        <v>1</v>
      </c>
      <c r="U1829">
        <v>1</v>
      </c>
      <c r="V1829">
        <v>1</v>
      </c>
      <c r="W1829">
        <v>1</v>
      </c>
      <c r="X1829">
        <v>1</v>
      </c>
      <c r="Y1829">
        <v>1</v>
      </c>
      <c r="Z1829">
        <v>1</v>
      </c>
      <c r="AA1829">
        <v>1</v>
      </c>
      <c r="AB1829">
        <v>1</v>
      </c>
      <c r="AC1829">
        <v>1</v>
      </c>
      <c r="AD1829">
        <v>1</v>
      </c>
      <c r="AE1829">
        <v>1</v>
      </c>
      <c r="AF1829">
        <v>1</v>
      </c>
      <c r="AG1829">
        <v>1</v>
      </c>
      <c r="AH1829">
        <v>1</v>
      </c>
      <c r="AI1829">
        <v>1</v>
      </c>
      <c r="AJ1829">
        <v>1</v>
      </c>
      <c r="AK1829">
        <v>1</v>
      </c>
      <c r="AL1829">
        <v>0</v>
      </c>
      <c r="AM1829" s="49" t="e">
        <v>#N/A</v>
      </c>
      <c r="AN1829" s="49" t="e">
        <v>#N/A</v>
      </c>
      <c r="AO1829" s="49" t="e">
        <v>#N/A</v>
      </c>
      <c r="AP1829" s="49" t="e">
        <v>#N/A</v>
      </c>
      <c r="AQ1829" s="49" t="e">
        <v>#N/A</v>
      </c>
      <c r="AR1829" s="49" t="e">
        <v>#N/A</v>
      </c>
      <c r="AS1829" s="49" t="e">
        <v>#N/A</v>
      </c>
      <c r="AT1829" s="49" t="e">
        <v>#N/A</v>
      </c>
    </row>
    <row r="1830" spans="1:46" x14ac:dyDescent="0.25">
      <c r="A1830">
        <v>11</v>
      </c>
      <c r="B1830" t="s">
        <v>493</v>
      </c>
      <c r="C1830" t="s">
        <v>564</v>
      </c>
      <c r="D1830" t="s">
        <v>565</v>
      </c>
      <c r="E1830" t="s">
        <v>628</v>
      </c>
      <c r="F1830" t="s">
        <v>629</v>
      </c>
      <c r="G1830">
        <v>1</v>
      </c>
      <c r="H1830">
        <v>1</v>
      </c>
      <c r="I1830">
        <v>1</v>
      </c>
      <c r="J1830">
        <v>1</v>
      </c>
      <c r="K1830">
        <v>1</v>
      </c>
      <c r="L1830">
        <v>1</v>
      </c>
      <c r="M1830">
        <v>1</v>
      </c>
      <c r="N1830">
        <v>1</v>
      </c>
      <c r="O1830">
        <v>1</v>
      </c>
      <c r="P1830">
        <v>1</v>
      </c>
      <c r="Q1830">
        <v>1</v>
      </c>
      <c r="R1830">
        <v>1</v>
      </c>
      <c r="S1830">
        <v>1</v>
      </c>
      <c r="T1830">
        <v>1</v>
      </c>
      <c r="U1830">
        <v>1</v>
      </c>
      <c r="V1830">
        <v>1</v>
      </c>
      <c r="W1830">
        <v>1</v>
      </c>
      <c r="X1830">
        <v>1</v>
      </c>
      <c r="Y1830">
        <v>1</v>
      </c>
      <c r="Z1830">
        <v>1</v>
      </c>
      <c r="AA1830">
        <v>1</v>
      </c>
      <c r="AB1830">
        <v>1</v>
      </c>
      <c r="AC1830">
        <v>1</v>
      </c>
      <c r="AD1830">
        <v>1</v>
      </c>
      <c r="AE1830">
        <v>1</v>
      </c>
      <c r="AF1830">
        <v>1</v>
      </c>
      <c r="AG1830">
        <v>1</v>
      </c>
      <c r="AH1830">
        <v>1</v>
      </c>
      <c r="AI1830">
        <v>1</v>
      </c>
      <c r="AJ1830">
        <v>1</v>
      </c>
      <c r="AK1830">
        <v>1</v>
      </c>
      <c r="AL1830">
        <v>0</v>
      </c>
      <c r="AM1830" s="49" t="e">
        <v>#N/A</v>
      </c>
      <c r="AN1830" s="49" t="e">
        <v>#N/A</v>
      </c>
      <c r="AO1830" s="49" t="e">
        <v>#N/A</v>
      </c>
      <c r="AP1830" s="49" t="e">
        <v>#N/A</v>
      </c>
      <c r="AQ1830" s="49" t="e">
        <v>#N/A</v>
      </c>
      <c r="AR1830" s="49" t="e">
        <v>#N/A</v>
      </c>
      <c r="AS1830" s="49" t="e">
        <v>#N/A</v>
      </c>
      <c r="AT1830" s="49" t="e">
        <v>#N/A</v>
      </c>
    </row>
    <row r="1831" spans="1:46" x14ac:dyDescent="0.25">
      <c r="A1831">
        <v>11</v>
      </c>
      <c r="B1831" t="s">
        <v>493</v>
      </c>
      <c r="C1831" t="s">
        <v>566</v>
      </c>
      <c r="D1831" t="s">
        <v>567</v>
      </c>
      <c r="E1831" t="s">
        <v>628</v>
      </c>
      <c r="F1831" t="s">
        <v>629</v>
      </c>
      <c r="G1831">
        <v>1</v>
      </c>
      <c r="H1831">
        <v>1</v>
      </c>
      <c r="I1831">
        <v>1</v>
      </c>
      <c r="J1831">
        <v>1</v>
      </c>
      <c r="K1831">
        <v>1</v>
      </c>
      <c r="L1831">
        <v>1</v>
      </c>
      <c r="M1831">
        <v>1</v>
      </c>
      <c r="N1831">
        <v>1</v>
      </c>
      <c r="O1831">
        <v>1</v>
      </c>
      <c r="P1831">
        <v>1</v>
      </c>
      <c r="Q1831">
        <v>1</v>
      </c>
      <c r="R1831">
        <v>1</v>
      </c>
      <c r="S1831">
        <v>1</v>
      </c>
      <c r="T1831">
        <v>1</v>
      </c>
      <c r="U1831">
        <v>1</v>
      </c>
      <c r="V1831">
        <v>1</v>
      </c>
      <c r="W1831">
        <v>1</v>
      </c>
      <c r="X1831">
        <v>1</v>
      </c>
      <c r="Y1831">
        <v>1</v>
      </c>
      <c r="Z1831">
        <v>1</v>
      </c>
      <c r="AA1831">
        <v>1</v>
      </c>
      <c r="AB1831">
        <v>1</v>
      </c>
      <c r="AC1831">
        <v>1</v>
      </c>
      <c r="AD1831">
        <v>1</v>
      </c>
      <c r="AE1831">
        <v>1</v>
      </c>
      <c r="AF1831">
        <v>1</v>
      </c>
      <c r="AG1831">
        <v>1</v>
      </c>
      <c r="AH1831">
        <v>1</v>
      </c>
      <c r="AI1831">
        <v>1</v>
      </c>
      <c r="AJ1831">
        <v>1</v>
      </c>
      <c r="AK1831">
        <v>1</v>
      </c>
      <c r="AL1831">
        <v>0</v>
      </c>
      <c r="AM1831" s="49" t="e">
        <v>#N/A</v>
      </c>
      <c r="AN1831" s="49" t="e">
        <v>#N/A</v>
      </c>
      <c r="AO1831" s="49" t="e">
        <v>#N/A</v>
      </c>
      <c r="AP1831" s="49" t="e">
        <v>#N/A</v>
      </c>
      <c r="AQ1831" s="49" t="e">
        <v>#N/A</v>
      </c>
      <c r="AR1831" s="49" t="e">
        <v>#N/A</v>
      </c>
      <c r="AS1831" s="49" t="e">
        <v>#N/A</v>
      </c>
      <c r="AT1831" s="49" t="e">
        <v>#N/A</v>
      </c>
    </row>
    <row r="1832" spans="1:46" x14ac:dyDescent="0.25">
      <c r="A1832">
        <v>11</v>
      </c>
      <c r="B1832" t="s">
        <v>493</v>
      </c>
      <c r="C1832" t="s">
        <v>568</v>
      </c>
      <c r="D1832" t="s">
        <v>569</v>
      </c>
      <c r="E1832" t="s">
        <v>628</v>
      </c>
      <c r="F1832" t="s">
        <v>629</v>
      </c>
      <c r="G1832">
        <v>1</v>
      </c>
      <c r="H1832">
        <v>1</v>
      </c>
      <c r="I1832">
        <v>1</v>
      </c>
      <c r="J1832">
        <v>1</v>
      </c>
      <c r="K1832">
        <v>1</v>
      </c>
      <c r="L1832">
        <v>1</v>
      </c>
      <c r="M1832">
        <v>1</v>
      </c>
      <c r="N1832">
        <v>1</v>
      </c>
      <c r="O1832">
        <v>1</v>
      </c>
      <c r="P1832">
        <v>1</v>
      </c>
      <c r="Q1832">
        <v>1</v>
      </c>
      <c r="R1832">
        <v>1</v>
      </c>
      <c r="S1832">
        <v>1</v>
      </c>
      <c r="T1832">
        <v>1</v>
      </c>
      <c r="U1832">
        <v>1</v>
      </c>
      <c r="V1832">
        <v>1</v>
      </c>
      <c r="W1832">
        <v>1</v>
      </c>
      <c r="X1832">
        <v>1</v>
      </c>
      <c r="Y1832">
        <v>1</v>
      </c>
      <c r="Z1832">
        <v>1</v>
      </c>
      <c r="AA1832">
        <v>1</v>
      </c>
      <c r="AB1832">
        <v>1</v>
      </c>
      <c r="AC1832">
        <v>1</v>
      </c>
      <c r="AD1832">
        <v>1</v>
      </c>
      <c r="AE1832">
        <v>1</v>
      </c>
      <c r="AF1832">
        <v>1</v>
      </c>
      <c r="AG1832">
        <v>1</v>
      </c>
      <c r="AH1832">
        <v>1</v>
      </c>
      <c r="AI1832">
        <v>1</v>
      </c>
      <c r="AJ1832">
        <v>1</v>
      </c>
      <c r="AK1832">
        <v>1</v>
      </c>
      <c r="AL1832">
        <v>1</v>
      </c>
      <c r="AM1832" s="49" t="e">
        <v>#N/A</v>
      </c>
      <c r="AN1832" s="49" t="e">
        <v>#N/A</v>
      </c>
      <c r="AO1832" s="49" t="e">
        <v>#N/A</v>
      </c>
      <c r="AP1832" s="49" t="e">
        <v>#N/A</v>
      </c>
      <c r="AQ1832" s="49" t="e">
        <v>#N/A</v>
      </c>
      <c r="AR1832" s="49" t="e">
        <v>#N/A</v>
      </c>
      <c r="AS1832" s="49" t="e">
        <v>#N/A</v>
      </c>
      <c r="AT1832" s="49" t="e">
        <v>#N/A</v>
      </c>
    </row>
    <row r="1833" spans="1:46" x14ac:dyDescent="0.25">
      <c r="A1833">
        <v>11</v>
      </c>
      <c r="B1833" t="s">
        <v>493</v>
      </c>
      <c r="C1833" t="s">
        <v>570</v>
      </c>
      <c r="D1833" t="s">
        <v>571</v>
      </c>
      <c r="E1833" t="s">
        <v>628</v>
      </c>
      <c r="F1833" t="s">
        <v>629</v>
      </c>
      <c r="G1833">
        <v>1</v>
      </c>
      <c r="H1833">
        <v>1</v>
      </c>
      <c r="I1833">
        <v>1</v>
      </c>
      <c r="J1833">
        <v>1</v>
      </c>
      <c r="K1833">
        <v>1</v>
      </c>
      <c r="L1833">
        <v>1</v>
      </c>
      <c r="M1833">
        <v>1</v>
      </c>
      <c r="N1833">
        <v>1</v>
      </c>
      <c r="O1833">
        <v>1</v>
      </c>
      <c r="P1833">
        <v>1</v>
      </c>
      <c r="Q1833">
        <v>1</v>
      </c>
      <c r="R1833">
        <v>1</v>
      </c>
      <c r="S1833">
        <v>1</v>
      </c>
      <c r="T1833">
        <v>1</v>
      </c>
      <c r="U1833">
        <v>1</v>
      </c>
      <c r="V1833">
        <v>1</v>
      </c>
      <c r="W1833">
        <v>1</v>
      </c>
      <c r="X1833">
        <v>1</v>
      </c>
      <c r="Y1833">
        <v>1</v>
      </c>
      <c r="Z1833">
        <v>1</v>
      </c>
      <c r="AA1833">
        <v>1</v>
      </c>
      <c r="AB1833">
        <v>1</v>
      </c>
      <c r="AC1833">
        <v>1</v>
      </c>
      <c r="AD1833">
        <v>1</v>
      </c>
      <c r="AE1833">
        <v>1</v>
      </c>
      <c r="AF1833">
        <v>1</v>
      </c>
      <c r="AG1833">
        <v>1</v>
      </c>
      <c r="AH1833">
        <v>1</v>
      </c>
      <c r="AI1833">
        <v>1</v>
      </c>
      <c r="AJ1833">
        <v>1</v>
      </c>
      <c r="AK1833">
        <v>1</v>
      </c>
      <c r="AL1833">
        <v>1</v>
      </c>
      <c r="AM1833" s="49" t="e">
        <v>#N/A</v>
      </c>
      <c r="AN1833" s="49" t="e">
        <v>#N/A</v>
      </c>
      <c r="AO1833" s="49" t="e">
        <v>#N/A</v>
      </c>
      <c r="AP1833" s="49" t="e">
        <v>#N/A</v>
      </c>
      <c r="AQ1833" s="49" t="e">
        <v>#N/A</v>
      </c>
      <c r="AR1833" s="49" t="e">
        <v>#N/A</v>
      </c>
      <c r="AS1833" s="49" t="e">
        <v>#N/A</v>
      </c>
      <c r="AT1833" s="49" t="e">
        <v>#N/A</v>
      </c>
    </row>
    <row r="1834" spans="1:46" x14ac:dyDescent="0.25">
      <c r="A1834">
        <v>11</v>
      </c>
      <c r="B1834" t="s">
        <v>493</v>
      </c>
      <c r="C1834" t="s">
        <v>572</v>
      </c>
      <c r="D1834" t="s">
        <v>573</v>
      </c>
      <c r="E1834" t="s">
        <v>628</v>
      </c>
      <c r="F1834" t="s">
        <v>629</v>
      </c>
      <c r="G1834">
        <v>1</v>
      </c>
      <c r="H1834">
        <v>1</v>
      </c>
      <c r="I1834">
        <v>1</v>
      </c>
      <c r="J1834">
        <v>1</v>
      </c>
      <c r="K1834">
        <v>1</v>
      </c>
      <c r="L1834">
        <v>1</v>
      </c>
      <c r="M1834">
        <v>1</v>
      </c>
      <c r="N1834">
        <v>1</v>
      </c>
      <c r="O1834">
        <v>1</v>
      </c>
      <c r="P1834">
        <v>1</v>
      </c>
      <c r="Q1834">
        <v>1</v>
      </c>
      <c r="R1834">
        <v>1</v>
      </c>
      <c r="S1834">
        <v>1</v>
      </c>
      <c r="T1834">
        <v>1</v>
      </c>
      <c r="U1834">
        <v>1</v>
      </c>
      <c r="V1834">
        <v>1</v>
      </c>
      <c r="W1834">
        <v>1</v>
      </c>
      <c r="X1834">
        <v>1</v>
      </c>
      <c r="Y1834">
        <v>1</v>
      </c>
      <c r="Z1834">
        <v>1</v>
      </c>
      <c r="AA1834">
        <v>1</v>
      </c>
      <c r="AB1834">
        <v>1</v>
      </c>
      <c r="AC1834">
        <v>1</v>
      </c>
      <c r="AD1834">
        <v>1</v>
      </c>
      <c r="AE1834">
        <v>1</v>
      </c>
      <c r="AF1834">
        <v>1</v>
      </c>
      <c r="AG1834">
        <v>1</v>
      </c>
      <c r="AH1834">
        <v>1</v>
      </c>
      <c r="AI1834">
        <v>1</v>
      </c>
      <c r="AJ1834">
        <v>1</v>
      </c>
      <c r="AK1834">
        <v>1</v>
      </c>
      <c r="AL1834">
        <v>0</v>
      </c>
      <c r="AM1834" s="49" t="e">
        <v>#N/A</v>
      </c>
      <c r="AN1834" s="49" t="e">
        <v>#N/A</v>
      </c>
      <c r="AO1834" s="49" t="e">
        <v>#N/A</v>
      </c>
      <c r="AP1834" s="49" t="e">
        <v>#N/A</v>
      </c>
      <c r="AQ1834" s="49" t="e">
        <v>#N/A</v>
      </c>
      <c r="AR1834" s="49" t="e">
        <v>#N/A</v>
      </c>
      <c r="AS1834" s="49" t="e">
        <v>#N/A</v>
      </c>
      <c r="AT1834" s="49" t="e">
        <v>#N/A</v>
      </c>
    </row>
    <row r="1835" spans="1:46" x14ac:dyDescent="0.25">
      <c r="A1835">
        <v>11</v>
      </c>
      <c r="B1835" t="s">
        <v>259</v>
      </c>
      <c r="C1835" t="s">
        <v>259</v>
      </c>
      <c r="D1835" t="s">
        <v>260</v>
      </c>
      <c r="E1835" t="s">
        <v>628</v>
      </c>
      <c r="F1835" t="s">
        <v>629</v>
      </c>
      <c r="G1835">
        <v>1</v>
      </c>
      <c r="H1835">
        <v>1</v>
      </c>
      <c r="I1835">
        <v>1</v>
      </c>
      <c r="J1835">
        <v>1</v>
      </c>
      <c r="K1835">
        <v>1</v>
      </c>
      <c r="L1835">
        <v>1</v>
      </c>
      <c r="M1835">
        <v>1</v>
      </c>
      <c r="N1835">
        <v>1</v>
      </c>
      <c r="O1835">
        <v>1</v>
      </c>
      <c r="P1835">
        <v>1</v>
      </c>
      <c r="Q1835">
        <v>1</v>
      </c>
      <c r="R1835">
        <v>1</v>
      </c>
      <c r="S1835">
        <v>1</v>
      </c>
      <c r="T1835">
        <v>1</v>
      </c>
      <c r="U1835">
        <v>1</v>
      </c>
      <c r="V1835">
        <v>1</v>
      </c>
      <c r="W1835">
        <v>1</v>
      </c>
      <c r="X1835">
        <v>1</v>
      </c>
      <c r="Y1835">
        <v>1</v>
      </c>
      <c r="Z1835">
        <v>1</v>
      </c>
      <c r="AA1835">
        <v>1</v>
      </c>
      <c r="AB1835">
        <v>1</v>
      </c>
      <c r="AC1835">
        <v>1</v>
      </c>
      <c r="AD1835">
        <v>1</v>
      </c>
      <c r="AE1835">
        <v>1</v>
      </c>
      <c r="AF1835">
        <v>1</v>
      </c>
      <c r="AG1835">
        <v>1</v>
      </c>
      <c r="AH1835">
        <v>1</v>
      </c>
      <c r="AI1835">
        <v>1</v>
      </c>
      <c r="AJ1835">
        <v>1</v>
      </c>
      <c r="AK1835">
        <v>1</v>
      </c>
      <c r="AL1835">
        <v>1</v>
      </c>
      <c r="AM1835" s="49" t="s">
        <v>260</v>
      </c>
      <c r="AN1835" s="49" t="s">
        <v>14</v>
      </c>
      <c r="AO1835" s="49" t="s">
        <v>507</v>
      </c>
      <c r="AP1835" s="49" t="s">
        <v>501</v>
      </c>
      <c r="AQ1835" s="49" t="s">
        <v>10</v>
      </c>
      <c r="AR1835" s="49" t="s">
        <v>487</v>
      </c>
      <c r="AS1835" s="49" t="s">
        <v>488</v>
      </c>
      <c r="AT1835" s="49" t="s">
        <v>489</v>
      </c>
    </row>
    <row r="1836" spans="1:46" x14ac:dyDescent="0.25">
      <c r="A1836">
        <v>11</v>
      </c>
      <c r="B1836" t="s">
        <v>493</v>
      </c>
      <c r="C1836" t="s">
        <v>574</v>
      </c>
      <c r="D1836" t="s">
        <v>575</v>
      </c>
      <c r="E1836" t="s">
        <v>628</v>
      </c>
      <c r="F1836" t="s">
        <v>629</v>
      </c>
      <c r="G1836">
        <v>1</v>
      </c>
      <c r="H1836">
        <v>1</v>
      </c>
      <c r="I1836">
        <v>1</v>
      </c>
      <c r="J1836">
        <v>1</v>
      </c>
      <c r="K1836">
        <v>1</v>
      </c>
      <c r="L1836">
        <v>1</v>
      </c>
      <c r="M1836">
        <v>1</v>
      </c>
      <c r="N1836">
        <v>1</v>
      </c>
      <c r="O1836">
        <v>1</v>
      </c>
      <c r="P1836">
        <v>1</v>
      </c>
      <c r="Q1836">
        <v>1</v>
      </c>
      <c r="R1836">
        <v>1</v>
      </c>
      <c r="S1836">
        <v>1</v>
      </c>
      <c r="T1836">
        <v>1</v>
      </c>
      <c r="U1836">
        <v>1</v>
      </c>
      <c r="V1836">
        <v>1</v>
      </c>
      <c r="W1836">
        <v>1</v>
      </c>
      <c r="X1836">
        <v>1</v>
      </c>
      <c r="Y1836">
        <v>1</v>
      </c>
      <c r="Z1836">
        <v>1</v>
      </c>
      <c r="AA1836">
        <v>1</v>
      </c>
      <c r="AB1836">
        <v>1</v>
      </c>
      <c r="AC1836">
        <v>1</v>
      </c>
      <c r="AD1836">
        <v>1</v>
      </c>
      <c r="AE1836">
        <v>1</v>
      </c>
      <c r="AF1836">
        <v>1</v>
      </c>
      <c r="AG1836">
        <v>1</v>
      </c>
      <c r="AH1836">
        <v>1</v>
      </c>
      <c r="AI1836">
        <v>1</v>
      </c>
      <c r="AJ1836">
        <v>1</v>
      </c>
      <c r="AK1836">
        <v>1</v>
      </c>
      <c r="AL1836">
        <v>0</v>
      </c>
      <c r="AM1836" s="49" t="e">
        <v>#N/A</v>
      </c>
      <c r="AN1836" s="49" t="e">
        <v>#N/A</v>
      </c>
      <c r="AO1836" s="49" t="e">
        <v>#N/A</v>
      </c>
      <c r="AP1836" s="49" t="e">
        <v>#N/A</v>
      </c>
      <c r="AQ1836" s="49" t="e">
        <v>#N/A</v>
      </c>
      <c r="AR1836" s="49" t="e">
        <v>#N/A</v>
      </c>
      <c r="AS1836" s="49" t="e">
        <v>#N/A</v>
      </c>
      <c r="AT1836" s="49" t="e">
        <v>#N/A</v>
      </c>
    </row>
    <row r="1837" spans="1:46" x14ac:dyDescent="0.25">
      <c r="A1837">
        <v>11</v>
      </c>
      <c r="B1837" t="s">
        <v>273</v>
      </c>
      <c r="C1837" t="s">
        <v>273</v>
      </c>
      <c r="D1837" t="s">
        <v>420</v>
      </c>
      <c r="E1837" t="s">
        <v>628</v>
      </c>
      <c r="F1837" t="s">
        <v>629</v>
      </c>
      <c r="G1837">
        <v>1</v>
      </c>
      <c r="H1837">
        <v>1</v>
      </c>
      <c r="I1837">
        <v>1</v>
      </c>
      <c r="J1837">
        <v>1</v>
      </c>
      <c r="K1837">
        <v>1</v>
      </c>
      <c r="L1837">
        <v>1</v>
      </c>
      <c r="M1837">
        <v>1</v>
      </c>
      <c r="N1837">
        <v>1</v>
      </c>
      <c r="O1837">
        <v>1</v>
      </c>
      <c r="P1837">
        <v>1</v>
      </c>
      <c r="Q1837">
        <v>1</v>
      </c>
      <c r="R1837">
        <v>1</v>
      </c>
      <c r="S1837">
        <v>1</v>
      </c>
      <c r="T1837">
        <v>1</v>
      </c>
      <c r="U1837">
        <v>1</v>
      </c>
      <c r="V1837">
        <v>1</v>
      </c>
      <c r="W1837">
        <v>1</v>
      </c>
      <c r="X1837">
        <v>1</v>
      </c>
      <c r="Y1837">
        <v>1</v>
      </c>
      <c r="Z1837">
        <v>1</v>
      </c>
      <c r="AA1837">
        <v>1</v>
      </c>
      <c r="AB1837">
        <v>1</v>
      </c>
      <c r="AC1837">
        <v>1</v>
      </c>
      <c r="AD1837">
        <v>1</v>
      </c>
      <c r="AE1837">
        <v>1</v>
      </c>
      <c r="AF1837">
        <v>1</v>
      </c>
      <c r="AG1837">
        <v>1</v>
      </c>
      <c r="AH1837">
        <v>1</v>
      </c>
      <c r="AI1837">
        <v>1</v>
      </c>
      <c r="AJ1837">
        <v>1</v>
      </c>
      <c r="AK1837">
        <v>1</v>
      </c>
      <c r="AL1837">
        <v>0</v>
      </c>
      <c r="AM1837" s="49" t="s">
        <v>420</v>
      </c>
      <c r="AN1837" s="49" t="s">
        <v>14</v>
      </c>
      <c r="AO1837" s="49" t="s">
        <v>485</v>
      </c>
      <c r="AP1837" s="49" t="s">
        <v>494</v>
      </c>
      <c r="AQ1837" s="49" t="s">
        <v>11</v>
      </c>
      <c r="AR1837" s="49" t="s">
        <v>495</v>
      </c>
      <c r="AS1837" s="49" t="s">
        <v>488</v>
      </c>
      <c r="AT1837" s="49" t="s">
        <v>497</v>
      </c>
    </row>
    <row r="1838" spans="1:46" x14ac:dyDescent="0.25">
      <c r="A1838">
        <v>11</v>
      </c>
      <c r="B1838" t="s">
        <v>271</v>
      </c>
      <c r="C1838" t="s">
        <v>271</v>
      </c>
      <c r="D1838" t="s">
        <v>272</v>
      </c>
      <c r="E1838" t="s">
        <v>628</v>
      </c>
      <c r="F1838" t="s">
        <v>629</v>
      </c>
      <c r="G1838">
        <v>0</v>
      </c>
      <c r="H1838">
        <v>0</v>
      </c>
      <c r="I1838">
        <v>0</v>
      </c>
      <c r="J1838">
        <v>0</v>
      </c>
      <c r="K1838">
        <v>0</v>
      </c>
      <c r="L1838">
        <v>0</v>
      </c>
      <c r="M1838">
        <v>0</v>
      </c>
      <c r="N1838">
        <v>0</v>
      </c>
      <c r="O1838">
        <v>0</v>
      </c>
      <c r="P1838">
        <v>0</v>
      </c>
      <c r="Q1838">
        <v>0</v>
      </c>
      <c r="R1838">
        <v>0</v>
      </c>
      <c r="S1838">
        <v>0</v>
      </c>
      <c r="T1838">
        <v>0</v>
      </c>
      <c r="U1838">
        <v>0</v>
      </c>
      <c r="V1838">
        <v>1</v>
      </c>
      <c r="W1838">
        <v>1</v>
      </c>
      <c r="X1838">
        <v>1</v>
      </c>
      <c r="Y1838">
        <v>1</v>
      </c>
      <c r="Z1838">
        <v>1</v>
      </c>
      <c r="AA1838">
        <v>1</v>
      </c>
      <c r="AB1838">
        <v>1</v>
      </c>
      <c r="AC1838">
        <v>1</v>
      </c>
      <c r="AD1838">
        <v>1</v>
      </c>
      <c r="AE1838">
        <v>1</v>
      </c>
      <c r="AF1838">
        <v>1</v>
      </c>
      <c r="AG1838">
        <v>1</v>
      </c>
      <c r="AH1838">
        <v>1</v>
      </c>
      <c r="AI1838">
        <v>1</v>
      </c>
      <c r="AJ1838">
        <v>1</v>
      </c>
      <c r="AK1838">
        <v>1</v>
      </c>
      <c r="AL1838">
        <v>0</v>
      </c>
      <c r="AM1838" s="49" t="s">
        <v>272</v>
      </c>
      <c r="AN1838" s="49" t="s">
        <v>14</v>
      </c>
      <c r="AO1838" s="49" t="s">
        <v>500</v>
      </c>
      <c r="AP1838" s="49" t="s">
        <v>501</v>
      </c>
      <c r="AQ1838" s="49" t="s">
        <v>502</v>
      </c>
      <c r="AR1838" s="49" t="s">
        <v>487</v>
      </c>
      <c r="AS1838" s="49" t="s">
        <v>488</v>
      </c>
      <c r="AT1838" s="49" t="s">
        <v>489</v>
      </c>
    </row>
    <row r="1839" spans="1:46" x14ac:dyDescent="0.25">
      <c r="A1839">
        <v>11</v>
      </c>
      <c r="B1839" t="s">
        <v>251</v>
      </c>
      <c r="C1839" t="s">
        <v>251</v>
      </c>
      <c r="D1839" t="s">
        <v>252</v>
      </c>
      <c r="E1839" t="s">
        <v>628</v>
      </c>
      <c r="F1839" t="s">
        <v>629</v>
      </c>
      <c r="G1839">
        <v>1</v>
      </c>
      <c r="H1839">
        <v>1</v>
      </c>
      <c r="I1839">
        <v>1</v>
      </c>
      <c r="J1839">
        <v>1</v>
      </c>
      <c r="K1839">
        <v>1</v>
      </c>
      <c r="L1839">
        <v>1</v>
      </c>
      <c r="M1839">
        <v>1</v>
      </c>
      <c r="N1839">
        <v>1</v>
      </c>
      <c r="O1839">
        <v>1</v>
      </c>
      <c r="P1839">
        <v>1</v>
      </c>
      <c r="Q1839">
        <v>1</v>
      </c>
      <c r="R1839">
        <v>1</v>
      </c>
      <c r="S1839">
        <v>1</v>
      </c>
      <c r="T1839">
        <v>1</v>
      </c>
      <c r="U1839">
        <v>1</v>
      </c>
      <c r="V1839">
        <v>1</v>
      </c>
      <c r="W1839">
        <v>1</v>
      </c>
      <c r="X1839">
        <v>1</v>
      </c>
      <c r="Y1839">
        <v>1</v>
      </c>
      <c r="Z1839">
        <v>1</v>
      </c>
      <c r="AA1839">
        <v>1</v>
      </c>
      <c r="AB1839">
        <v>1</v>
      </c>
      <c r="AC1839">
        <v>1</v>
      </c>
      <c r="AD1839">
        <v>1</v>
      </c>
      <c r="AE1839">
        <v>1</v>
      </c>
      <c r="AF1839">
        <v>1</v>
      </c>
      <c r="AG1839">
        <v>1</v>
      </c>
      <c r="AH1839">
        <v>1</v>
      </c>
      <c r="AI1839">
        <v>1</v>
      </c>
      <c r="AJ1839">
        <v>1</v>
      </c>
      <c r="AK1839">
        <v>1</v>
      </c>
      <c r="AL1839">
        <v>1</v>
      </c>
      <c r="AM1839" s="49" t="s">
        <v>252</v>
      </c>
      <c r="AN1839" s="49" t="s">
        <v>7</v>
      </c>
      <c r="AO1839" s="49" t="s">
        <v>9</v>
      </c>
      <c r="AP1839" s="49" t="s">
        <v>494</v>
      </c>
      <c r="AQ1839" s="49" t="s">
        <v>9</v>
      </c>
      <c r="AR1839" s="49" t="s">
        <v>487</v>
      </c>
      <c r="AS1839" s="49" t="s">
        <v>488</v>
      </c>
      <c r="AT1839" s="49" t="s">
        <v>489</v>
      </c>
    </row>
    <row r="1840" spans="1:46" x14ac:dyDescent="0.25">
      <c r="A1840">
        <v>11</v>
      </c>
      <c r="B1840" t="s">
        <v>274</v>
      </c>
      <c r="C1840" t="s">
        <v>274</v>
      </c>
      <c r="D1840" t="s">
        <v>275</v>
      </c>
      <c r="E1840" t="s">
        <v>628</v>
      </c>
      <c r="F1840" t="s">
        <v>629</v>
      </c>
      <c r="G1840">
        <v>1</v>
      </c>
      <c r="H1840">
        <v>1</v>
      </c>
      <c r="I1840">
        <v>1</v>
      </c>
      <c r="J1840">
        <v>1</v>
      </c>
      <c r="K1840">
        <v>1</v>
      </c>
      <c r="L1840">
        <v>1</v>
      </c>
      <c r="M1840">
        <v>1</v>
      </c>
      <c r="N1840">
        <v>1</v>
      </c>
      <c r="O1840">
        <v>1</v>
      </c>
      <c r="P1840">
        <v>1</v>
      </c>
      <c r="Q1840">
        <v>1</v>
      </c>
      <c r="R1840">
        <v>1</v>
      </c>
      <c r="S1840">
        <v>1</v>
      </c>
      <c r="T1840">
        <v>1</v>
      </c>
      <c r="U1840">
        <v>1</v>
      </c>
      <c r="V1840">
        <v>1</v>
      </c>
      <c r="W1840">
        <v>1</v>
      </c>
      <c r="X1840">
        <v>1</v>
      </c>
      <c r="Y1840">
        <v>1</v>
      </c>
      <c r="Z1840">
        <v>1</v>
      </c>
      <c r="AA1840">
        <v>1</v>
      </c>
      <c r="AB1840">
        <v>1</v>
      </c>
      <c r="AC1840">
        <v>1</v>
      </c>
      <c r="AD1840">
        <v>1</v>
      </c>
      <c r="AE1840">
        <v>1</v>
      </c>
      <c r="AF1840">
        <v>1</v>
      </c>
      <c r="AG1840">
        <v>1</v>
      </c>
      <c r="AH1840">
        <v>1</v>
      </c>
      <c r="AI1840">
        <v>1</v>
      </c>
      <c r="AJ1840">
        <v>1</v>
      </c>
      <c r="AK1840">
        <v>1</v>
      </c>
      <c r="AL1840">
        <v>0</v>
      </c>
      <c r="AM1840" s="49" t="s">
        <v>275</v>
      </c>
      <c r="AN1840" s="49" t="s">
        <v>4</v>
      </c>
      <c r="AO1840" s="49" t="s">
        <v>9</v>
      </c>
      <c r="AP1840" s="49" t="s">
        <v>486</v>
      </c>
      <c r="AQ1840" s="49" t="s">
        <v>9</v>
      </c>
      <c r="AR1840" s="49" t="s">
        <v>495</v>
      </c>
      <c r="AS1840" s="49" t="s">
        <v>488</v>
      </c>
      <c r="AT1840" s="49" t="s">
        <v>489</v>
      </c>
    </row>
    <row r="1841" spans="1:46" x14ac:dyDescent="0.25">
      <c r="A1841">
        <v>11</v>
      </c>
      <c r="B1841" t="s">
        <v>269</v>
      </c>
      <c r="C1841" t="s">
        <v>269</v>
      </c>
      <c r="D1841" t="s">
        <v>270</v>
      </c>
      <c r="E1841" t="s">
        <v>628</v>
      </c>
      <c r="F1841" t="s">
        <v>629</v>
      </c>
      <c r="G1841">
        <v>1</v>
      </c>
      <c r="H1841">
        <v>1</v>
      </c>
      <c r="I1841">
        <v>1</v>
      </c>
      <c r="J1841">
        <v>1</v>
      </c>
      <c r="K1841">
        <v>1</v>
      </c>
      <c r="L1841">
        <v>1</v>
      </c>
      <c r="M1841">
        <v>1</v>
      </c>
      <c r="N1841">
        <v>1</v>
      </c>
      <c r="O1841">
        <v>1</v>
      </c>
      <c r="P1841">
        <v>1</v>
      </c>
      <c r="Q1841">
        <v>1</v>
      </c>
      <c r="R1841">
        <v>1</v>
      </c>
      <c r="S1841">
        <v>1</v>
      </c>
      <c r="T1841">
        <v>1</v>
      </c>
      <c r="U1841">
        <v>1</v>
      </c>
      <c r="V1841">
        <v>1</v>
      </c>
      <c r="W1841">
        <v>1</v>
      </c>
      <c r="X1841">
        <v>1</v>
      </c>
      <c r="Y1841">
        <v>1</v>
      </c>
      <c r="Z1841">
        <v>1</v>
      </c>
      <c r="AA1841">
        <v>1</v>
      </c>
      <c r="AB1841">
        <v>1</v>
      </c>
      <c r="AC1841">
        <v>1</v>
      </c>
      <c r="AD1841">
        <v>1</v>
      </c>
      <c r="AE1841">
        <v>1</v>
      </c>
      <c r="AF1841">
        <v>1</v>
      </c>
      <c r="AG1841">
        <v>1</v>
      </c>
      <c r="AH1841">
        <v>1</v>
      </c>
      <c r="AI1841">
        <v>1</v>
      </c>
      <c r="AJ1841">
        <v>1</v>
      </c>
      <c r="AK1841">
        <v>1</v>
      </c>
      <c r="AL1841">
        <v>0</v>
      </c>
      <c r="AM1841" s="49" t="s">
        <v>270</v>
      </c>
      <c r="AN1841" s="49" t="s">
        <v>14</v>
      </c>
      <c r="AO1841" s="49" t="s">
        <v>485</v>
      </c>
      <c r="AP1841" s="49" t="s">
        <v>494</v>
      </c>
      <c r="AQ1841" s="49" t="s">
        <v>11</v>
      </c>
      <c r="AR1841" s="49" t="s">
        <v>487</v>
      </c>
      <c r="AS1841" s="49" t="s">
        <v>488</v>
      </c>
      <c r="AT1841" s="49" t="s">
        <v>489</v>
      </c>
    </row>
    <row r="1842" spans="1:46" x14ac:dyDescent="0.25">
      <c r="A1842">
        <v>11</v>
      </c>
      <c r="B1842" t="s">
        <v>283</v>
      </c>
      <c r="C1842" t="s">
        <v>283</v>
      </c>
      <c r="D1842" t="s">
        <v>284</v>
      </c>
      <c r="E1842" t="s">
        <v>628</v>
      </c>
      <c r="F1842" t="s">
        <v>629</v>
      </c>
      <c r="G1842">
        <v>0</v>
      </c>
      <c r="H1842">
        <v>1</v>
      </c>
      <c r="I1842">
        <v>1</v>
      </c>
      <c r="J1842">
        <v>1</v>
      </c>
      <c r="K1842">
        <v>1</v>
      </c>
      <c r="L1842">
        <v>1</v>
      </c>
      <c r="M1842">
        <v>1</v>
      </c>
      <c r="N1842">
        <v>1</v>
      </c>
      <c r="O1842">
        <v>1</v>
      </c>
      <c r="P1842">
        <v>1</v>
      </c>
      <c r="Q1842">
        <v>1</v>
      </c>
      <c r="R1842">
        <v>1</v>
      </c>
      <c r="S1842">
        <v>1</v>
      </c>
      <c r="T1842">
        <v>1</v>
      </c>
      <c r="U1842">
        <v>1</v>
      </c>
      <c r="V1842">
        <v>1</v>
      </c>
      <c r="W1842">
        <v>1</v>
      </c>
      <c r="X1842">
        <v>1</v>
      </c>
      <c r="Y1842">
        <v>1</v>
      </c>
      <c r="Z1842">
        <v>1</v>
      </c>
      <c r="AA1842">
        <v>1</v>
      </c>
      <c r="AB1842">
        <v>1</v>
      </c>
      <c r="AC1842">
        <v>1</v>
      </c>
      <c r="AD1842">
        <v>1</v>
      </c>
      <c r="AE1842">
        <v>1</v>
      </c>
      <c r="AF1842">
        <v>1</v>
      </c>
      <c r="AG1842">
        <v>1</v>
      </c>
      <c r="AH1842">
        <v>1</v>
      </c>
      <c r="AI1842">
        <v>1</v>
      </c>
      <c r="AJ1842">
        <v>1</v>
      </c>
      <c r="AK1842">
        <v>1</v>
      </c>
      <c r="AL1842">
        <v>0</v>
      </c>
      <c r="AM1842" s="49" t="s">
        <v>284</v>
      </c>
      <c r="AN1842" s="49" t="s">
        <v>4</v>
      </c>
      <c r="AO1842" s="49" t="s">
        <v>9</v>
      </c>
      <c r="AP1842" s="49" t="s">
        <v>501</v>
      </c>
      <c r="AQ1842" s="49" t="s">
        <v>9</v>
      </c>
      <c r="AR1842" s="49" t="s">
        <v>495</v>
      </c>
      <c r="AS1842" s="49" t="s">
        <v>488</v>
      </c>
      <c r="AT1842" s="49" t="s">
        <v>489</v>
      </c>
    </row>
    <row r="1843" spans="1:46" x14ac:dyDescent="0.25">
      <c r="A1843">
        <v>11</v>
      </c>
      <c r="B1843" t="s">
        <v>294</v>
      </c>
      <c r="C1843" t="s">
        <v>294</v>
      </c>
      <c r="D1843" t="s">
        <v>295</v>
      </c>
      <c r="E1843" t="s">
        <v>628</v>
      </c>
      <c r="F1843" t="s">
        <v>629</v>
      </c>
      <c r="G1843">
        <v>1</v>
      </c>
      <c r="H1843">
        <v>1</v>
      </c>
      <c r="I1843">
        <v>1</v>
      </c>
      <c r="J1843">
        <v>1</v>
      </c>
      <c r="K1843">
        <v>1</v>
      </c>
      <c r="L1843">
        <v>1</v>
      </c>
      <c r="M1843">
        <v>1</v>
      </c>
      <c r="N1843">
        <v>1</v>
      </c>
      <c r="O1843">
        <v>1</v>
      </c>
      <c r="P1843">
        <v>1</v>
      </c>
      <c r="Q1843">
        <v>1</v>
      </c>
      <c r="R1843">
        <v>1</v>
      </c>
      <c r="S1843">
        <v>1</v>
      </c>
      <c r="T1843">
        <v>1</v>
      </c>
      <c r="U1843">
        <v>1</v>
      </c>
      <c r="V1843">
        <v>1</v>
      </c>
      <c r="W1843">
        <v>1</v>
      </c>
      <c r="X1843">
        <v>1</v>
      </c>
      <c r="Y1843">
        <v>1</v>
      </c>
      <c r="Z1843">
        <v>1</v>
      </c>
      <c r="AA1843">
        <v>1</v>
      </c>
      <c r="AB1843">
        <v>1</v>
      </c>
      <c r="AC1843">
        <v>1</v>
      </c>
      <c r="AD1843">
        <v>1</v>
      </c>
      <c r="AE1843">
        <v>1</v>
      </c>
      <c r="AF1843">
        <v>1</v>
      </c>
      <c r="AG1843">
        <v>1</v>
      </c>
      <c r="AH1843">
        <v>1</v>
      </c>
      <c r="AI1843">
        <v>1</v>
      </c>
      <c r="AJ1843">
        <v>1</v>
      </c>
      <c r="AK1843">
        <v>1</v>
      </c>
      <c r="AL1843">
        <v>0</v>
      </c>
      <c r="AM1843" s="49" t="s">
        <v>295</v>
      </c>
      <c r="AN1843" s="49" t="s">
        <v>14</v>
      </c>
      <c r="AO1843" s="49" t="s">
        <v>485</v>
      </c>
      <c r="AP1843" s="49" t="s">
        <v>494</v>
      </c>
      <c r="AQ1843" s="49" t="s">
        <v>11</v>
      </c>
      <c r="AR1843" s="49" t="s">
        <v>487</v>
      </c>
      <c r="AS1843" s="49" t="s">
        <v>488</v>
      </c>
      <c r="AT1843" s="49" t="s">
        <v>489</v>
      </c>
    </row>
    <row r="1844" spans="1:46" x14ac:dyDescent="0.25">
      <c r="A1844">
        <v>11</v>
      </c>
      <c r="B1844" t="s">
        <v>290</v>
      </c>
      <c r="C1844" t="s">
        <v>290</v>
      </c>
      <c r="D1844" t="s">
        <v>291</v>
      </c>
      <c r="E1844" t="s">
        <v>628</v>
      </c>
      <c r="F1844" t="s">
        <v>629</v>
      </c>
      <c r="G1844">
        <v>1</v>
      </c>
      <c r="H1844">
        <v>1</v>
      </c>
      <c r="I1844">
        <v>1</v>
      </c>
      <c r="J1844">
        <v>1</v>
      </c>
      <c r="K1844">
        <v>1</v>
      </c>
      <c r="L1844">
        <v>1</v>
      </c>
      <c r="M1844">
        <v>1</v>
      </c>
      <c r="N1844">
        <v>1</v>
      </c>
      <c r="O1844">
        <v>1</v>
      </c>
      <c r="P1844">
        <v>1</v>
      </c>
      <c r="Q1844">
        <v>1</v>
      </c>
      <c r="R1844">
        <v>1</v>
      </c>
      <c r="S1844">
        <v>1</v>
      </c>
      <c r="T1844">
        <v>1</v>
      </c>
      <c r="U1844">
        <v>1</v>
      </c>
      <c r="V1844">
        <v>1</v>
      </c>
      <c r="W1844">
        <v>1</v>
      </c>
      <c r="X1844">
        <v>1</v>
      </c>
      <c r="Y1844">
        <v>1</v>
      </c>
      <c r="Z1844">
        <v>0</v>
      </c>
      <c r="AA1844">
        <v>0</v>
      </c>
      <c r="AB1844">
        <v>0</v>
      </c>
      <c r="AC1844">
        <v>0</v>
      </c>
      <c r="AD1844">
        <v>1</v>
      </c>
      <c r="AE1844">
        <v>0</v>
      </c>
      <c r="AF1844">
        <v>0</v>
      </c>
      <c r="AG1844">
        <v>0</v>
      </c>
      <c r="AH1844">
        <v>0</v>
      </c>
      <c r="AI1844">
        <v>0</v>
      </c>
      <c r="AJ1844">
        <v>0</v>
      </c>
      <c r="AK1844">
        <v>0</v>
      </c>
      <c r="AL1844">
        <v>0</v>
      </c>
      <c r="AM1844" s="49" t="s">
        <v>291</v>
      </c>
      <c r="AN1844" s="49" t="s">
        <v>14</v>
      </c>
      <c r="AO1844" s="49" t="s">
        <v>500</v>
      </c>
      <c r="AP1844" s="49" t="s">
        <v>505</v>
      </c>
      <c r="AQ1844" s="49" t="s">
        <v>13</v>
      </c>
      <c r="AR1844" s="49" t="s">
        <v>487</v>
      </c>
      <c r="AS1844" s="49" t="s">
        <v>488</v>
      </c>
      <c r="AT1844" s="49" t="s">
        <v>489</v>
      </c>
    </row>
    <row r="1845" spans="1:46" x14ac:dyDescent="0.25">
      <c r="A1845">
        <v>11</v>
      </c>
      <c r="B1845" t="s">
        <v>576</v>
      </c>
      <c r="C1845" t="s">
        <v>576</v>
      </c>
      <c r="D1845" t="s">
        <v>577</v>
      </c>
      <c r="E1845" t="s">
        <v>628</v>
      </c>
      <c r="F1845" t="s">
        <v>629</v>
      </c>
      <c r="G1845">
        <v>1</v>
      </c>
      <c r="H1845">
        <v>1</v>
      </c>
      <c r="I1845">
        <v>1</v>
      </c>
      <c r="J1845">
        <v>1</v>
      </c>
      <c r="K1845">
        <v>1</v>
      </c>
      <c r="L1845">
        <v>1</v>
      </c>
      <c r="M1845">
        <v>1</v>
      </c>
      <c r="N1845">
        <v>1</v>
      </c>
      <c r="O1845">
        <v>1</v>
      </c>
      <c r="P1845">
        <v>1</v>
      </c>
      <c r="Q1845">
        <v>1</v>
      </c>
      <c r="R1845">
        <v>1</v>
      </c>
      <c r="S1845">
        <v>1</v>
      </c>
      <c r="T1845">
        <v>1</v>
      </c>
      <c r="U1845">
        <v>1</v>
      </c>
      <c r="V1845">
        <v>1</v>
      </c>
      <c r="W1845">
        <v>1</v>
      </c>
      <c r="X1845">
        <v>1</v>
      </c>
      <c r="Y1845">
        <v>1</v>
      </c>
      <c r="Z1845">
        <v>1</v>
      </c>
      <c r="AA1845">
        <v>1</v>
      </c>
      <c r="AB1845">
        <v>1</v>
      </c>
      <c r="AC1845">
        <v>1</v>
      </c>
      <c r="AD1845">
        <v>1</v>
      </c>
      <c r="AE1845">
        <v>1</v>
      </c>
      <c r="AF1845">
        <v>1</v>
      </c>
      <c r="AG1845">
        <v>1</v>
      </c>
      <c r="AH1845">
        <v>1</v>
      </c>
      <c r="AI1845">
        <v>1</v>
      </c>
      <c r="AJ1845">
        <v>1</v>
      </c>
      <c r="AK1845">
        <v>1</v>
      </c>
      <c r="AL1845">
        <v>0</v>
      </c>
      <c r="AM1845" s="49" t="e">
        <v>#N/A</v>
      </c>
      <c r="AN1845" s="49" t="e">
        <v>#N/A</v>
      </c>
      <c r="AO1845" s="49" t="e">
        <v>#N/A</v>
      </c>
      <c r="AP1845" s="49" t="e">
        <v>#N/A</v>
      </c>
      <c r="AQ1845" s="49" t="e">
        <v>#N/A</v>
      </c>
      <c r="AR1845" s="49" t="e">
        <v>#N/A</v>
      </c>
      <c r="AS1845" s="49" t="e">
        <v>#N/A</v>
      </c>
      <c r="AT1845" s="49" t="e">
        <v>#N/A</v>
      </c>
    </row>
    <row r="1846" spans="1:46" x14ac:dyDescent="0.25">
      <c r="A1846">
        <v>11</v>
      </c>
      <c r="B1846" t="s">
        <v>298</v>
      </c>
      <c r="C1846" t="s">
        <v>298</v>
      </c>
      <c r="D1846" t="s">
        <v>299</v>
      </c>
      <c r="E1846" t="s">
        <v>628</v>
      </c>
      <c r="F1846" t="s">
        <v>629</v>
      </c>
      <c r="G1846">
        <v>1</v>
      </c>
      <c r="H1846">
        <v>1</v>
      </c>
      <c r="I1846">
        <v>1</v>
      </c>
      <c r="J1846">
        <v>1</v>
      </c>
      <c r="K1846">
        <v>1</v>
      </c>
      <c r="L1846">
        <v>1</v>
      </c>
      <c r="M1846">
        <v>1</v>
      </c>
      <c r="N1846">
        <v>1</v>
      </c>
      <c r="O1846">
        <v>1</v>
      </c>
      <c r="P1846">
        <v>1</v>
      </c>
      <c r="Q1846">
        <v>1</v>
      </c>
      <c r="R1846">
        <v>1</v>
      </c>
      <c r="S1846">
        <v>1</v>
      </c>
      <c r="T1846">
        <v>1</v>
      </c>
      <c r="U1846">
        <v>1</v>
      </c>
      <c r="V1846">
        <v>1</v>
      </c>
      <c r="W1846">
        <v>1</v>
      </c>
      <c r="X1846">
        <v>1</v>
      </c>
      <c r="Y1846">
        <v>1</v>
      </c>
      <c r="Z1846">
        <v>1</v>
      </c>
      <c r="AA1846">
        <v>1</v>
      </c>
      <c r="AB1846">
        <v>1</v>
      </c>
      <c r="AC1846">
        <v>1</v>
      </c>
      <c r="AD1846">
        <v>1</v>
      </c>
      <c r="AE1846">
        <v>1</v>
      </c>
      <c r="AF1846">
        <v>1</v>
      </c>
      <c r="AG1846">
        <v>1</v>
      </c>
      <c r="AH1846">
        <v>1</v>
      </c>
      <c r="AI1846">
        <v>1</v>
      </c>
      <c r="AJ1846">
        <v>1</v>
      </c>
      <c r="AK1846">
        <v>1</v>
      </c>
      <c r="AL1846">
        <v>1</v>
      </c>
      <c r="AM1846" s="49" t="s">
        <v>299</v>
      </c>
      <c r="AN1846" s="49" t="s">
        <v>14</v>
      </c>
      <c r="AO1846" s="49" t="s">
        <v>509</v>
      </c>
      <c r="AP1846" s="49" t="s">
        <v>505</v>
      </c>
      <c r="AQ1846" s="49" t="s">
        <v>13</v>
      </c>
      <c r="AR1846" s="49" t="s">
        <v>487</v>
      </c>
      <c r="AS1846" s="49" t="s">
        <v>488</v>
      </c>
      <c r="AT1846" s="49" t="s">
        <v>489</v>
      </c>
    </row>
    <row r="1847" spans="1:46" x14ac:dyDescent="0.25">
      <c r="A1847">
        <v>11</v>
      </c>
      <c r="B1847" t="s">
        <v>288</v>
      </c>
      <c r="C1847" t="s">
        <v>288</v>
      </c>
      <c r="D1847" t="s">
        <v>289</v>
      </c>
      <c r="E1847" t="s">
        <v>628</v>
      </c>
      <c r="F1847" t="s">
        <v>629</v>
      </c>
      <c r="G1847">
        <v>1</v>
      </c>
      <c r="H1847">
        <v>1</v>
      </c>
      <c r="I1847">
        <v>1</v>
      </c>
      <c r="J1847">
        <v>1</v>
      </c>
      <c r="K1847">
        <v>1</v>
      </c>
      <c r="L1847">
        <v>1</v>
      </c>
      <c r="M1847">
        <v>1</v>
      </c>
      <c r="N1847">
        <v>1</v>
      </c>
      <c r="O1847">
        <v>1</v>
      </c>
      <c r="P1847">
        <v>1</v>
      </c>
      <c r="Q1847">
        <v>1</v>
      </c>
      <c r="R1847">
        <v>1</v>
      </c>
      <c r="S1847">
        <v>1</v>
      </c>
      <c r="T1847">
        <v>1</v>
      </c>
      <c r="U1847">
        <v>1</v>
      </c>
      <c r="V1847">
        <v>1</v>
      </c>
      <c r="W1847">
        <v>1</v>
      </c>
      <c r="X1847">
        <v>1</v>
      </c>
      <c r="Y1847">
        <v>1</v>
      </c>
      <c r="Z1847">
        <v>1</v>
      </c>
      <c r="AA1847">
        <v>1</v>
      </c>
      <c r="AB1847">
        <v>1</v>
      </c>
      <c r="AC1847">
        <v>1</v>
      </c>
      <c r="AD1847">
        <v>1</v>
      </c>
      <c r="AE1847">
        <v>1</v>
      </c>
      <c r="AF1847">
        <v>1</v>
      </c>
      <c r="AG1847">
        <v>1</v>
      </c>
      <c r="AH1847">
        <v>1</v>
      </c>
      <c r="AI1847">
        <v>1</v>
      </c>
      <c r="AJ1847">
        <v>1</v>
      </c>
      <c r="AK1847">
        <v>1</v>
      </c>
      <c r="AL1847">
        <v>0</v>
      </c>
      <c r="AM1847" s="49" t="s">
        <v>289</v>
      </c>
      <c r="AN1847" s="49" t="s">
        <v>14</v>
      </c>
      <c r="AO1847" s="49" t="s">
        <v>507</v>
      </c>
      <c r="AP1847" s="49" t="s">
        <v>494</v>
      </c>
      <c r="AQ1847" s="49" t="s">
        <v>10</v>
      </c>
      <c r="AR1847" s="49" t="s">
        <v>487</v>
      </c>
      <c r="AS1847" s="49" t="s">
        <v>488</v>
      </c>
      <c r="AT1847" s="49" t="s">
        <v>489</v>
      </c>
    </row>
    <row r="1848" spans="1:46" x14ac:dyDescent="0.25">
      <c r="A1848">
        <v>11</v>
      </c>
      <c r="B1848" t="s">
        <v>285</v>
      </c>
      <c r="C1848" t="s">
        <v>285</v>
      </c>
      <c r="D1848" t="s">
        <v>286</v>
      </c>
      <c r="E1848" t="s">
        <v>628</v>
      </c>
      <c r="F1848" t="s">
        <v>629</v>
      </c>
      <c r="G1848">
        <v>1</v>
      </c>
      <c r="H1848">
        <v>1</v>
      </c>
      <c r="I1848">
        <v>1</v>
      </c>
      <c r="J1848">
        <v>1</v>
      </c>
      <c r="K1848">
        <v>1</v>
      </c>
      <c r="L1848">
        <v>1</v>
      </c>
      <c r="M1848">
        <v>1</v>
      </c>
      <c r="N1848">
        <v>1</v>
      </c>
      <c r="O1848">
        <v>1</v>
      </c>
      <c r="P1848">
        <v>1</v>
      </c>
      <c r="Q1848">
        <v>1</v>
      </c>
      <c r="R1848">
        <v>1</v>
      </c>
      <c r="S1848">
        <v>1</v>
      </c>
      <c r="T1848">
        <v>1</v>
      </c>
      <c r="U1848">
        <v>1</v>
      </c>
      <c r="V1848">
        <v>1</v>
      </c>
      <c r="W1848">
        <v>1</v>
      </c>
      <c r="X1848">
        <v>1</v>
      </c>
      <c r="Y1848">
        <v>1</v>
      </c>
      <c r="Z1848">
        <v>1</v>
      </c>
      <c r="AA1848">
        <v>1</v>
      </c>
      <c r="AB1848">
        <v>1</v>
      </c>
      <c r="AC1848">
        <v>1</v>
      </c>
      <c r="AD1848">
        <v>1</v>
      </c>
      <c r="AE1848">
        <v>1</v>
      </c>
      <c r="AF1848">
        <v>1</v>
      </c>
      <c r="AG1848">
        <v>1</v>
      </c>
      <c r="AH1848">
        <v>1</v>
      </c>
      <c r="AI1848">
        <v>1</v>
      </c>
      <c r="AJ1848">
        <v>1</v>
      </c>
      <c r="AK1848">
        <v>1</v>
      </c>
      <c r="AL1848">
        <v>0</v>
      </c>
      <c r="AM1848" s="49" t="s">
        <v>286</v>
      </c>
      <c r="AN1848" s="49" t="s">
        <v>8</v>
      </c>
      <c r="AO1848" s="49" t="s">
        <v>9</v>
      </c>
      <c r="AP1848" s="49" t="s">
        <v>486</v>
      </c>
      <c r="AQ1848" s="49" t="s">
        <v>9</v>
      </c>
      <c r="AR1848" s="49" t="s">
        <v>487</v>
      </c>
      <c r="AS1848" s="49" t="s">
        <v>488</v>
      </c>
      <c r="AT1848" s="49" t="s">
        <v>489</v>
      </c>
    </row>
    <row r="1849" spans="1:46" x14ac:dyDescent="0.25">
      <c r="A1849">
        <v>11</v>
      </c>
      <c r="B1849" t="s">
        <v>287</v>
      </c>
      <c r="C1849" t="s">
        <v>287</v>
      </c>
      <c r="D1849" t="s">
        <v>422</v>
      </c>
      <c r="E1849" t="s">
        <v>628</v>
      </c>
      <c r="F1849" t="s">
        <v>629</v>
      </c>
      <c r="G1849">
        <v>1</v>
      </c>
      <c r="H1849">
        <v>1</v>
      </c>
      <c r="I1849">
        <v>1</v>
      </c>
      <c r="J1849">
        <v>1</v>
      </c>
      <c r="K1849">
        <v>1</v>
      </c>
      <c r="L1849">
        <v>1</v>
      </c>
      <c r="M1849">
        <v>1</v>
      </c>
      <c r="N1849">
        <v>1</v>
      </c>
      <c r="O1849">
        <v>1</v>
      </c>
      <c r="P1849">
        <v>1</v>
      </c>
      <c r="Q1849">
        <v>1</v>
      </c>
      <c r="R1849">
        <v>1</v>
      </c>
      <c r="S1849">
        <v>1</v>
      </c>
      <c r="T1849">
        <v>1</v>
      </c>
      <c r="U1849">
        <v>1</v>
      </c>
      <c r="V1849">
        <v>1</v>
      </c>
      <c r="W1849">
        <v>1</v>
      </c>
      <c r="X1849">
        <v>1</v>
      </c>
      <c r="Y1849">
        <v>1</v>
      </c>
      <c r="Z1849">
        <v>1</v>
      </c>
      <c r="AA1849">
        <v>1</v>
      </c>
      <c r="AB1849">
        <v>1</v>
      </c>
      <c r="AC1849">
        <v>1</v>
      </c>
      <c r="AD1849">
        <v>1</v>
      </c>
      <c r="AE1849">
        <v>1</v>
      </c>
      <c r="AF1849">
        <v>1</v>
      </c>
      <c r="AG1849">
        <v>1</v>
      </c>
      <c r="AH1849">
        <v>1</v>
      </c>
      <c r="AI1849">
        <v>1</v>
      </c>
      <c r="AJ1849">
        <v>1</v>
      </c>
      <c r="AK1849">
        <v>1</v>
      </c>
      <c r="AL1849">
        <v>0</v>
      </c>
      <c r="AM1849" s="49" t="s">
        <v>422</v>
      </c>
      <c r="AN1849" s="49" t="s">
        <v>8</v>
      </c>
      <c r="AO1849" s="49" t="s">
        <v>9</v>
      </c>
      <c r="AP1849" s="49" t="s">
        <v>494</v>
      </c>
      <c r="AQ1849" s="49" t="s">
        <v>9</v>
      </c>
      <c r="AR1849" s="49" t="s">
        <v>495</v>
      </c>
      <c r="AS1849" s="49" t="s">
        <v>496</v>
      </c>
      <c r="AT1849" s="49" t="s">
        <v>497</v>
      </c>
    </row>
    <row r="1850" spans="1:46" x14ac:dyDescent="0.25">
      <c r="A1850">
        <v>11</v>
      </c>
      <c r="B1850" t="s">
        <v>493</v>
      </c>
      <c r="C1850" t="s">
        <v>578</v>
      </c>
      <c r="D1850" t="s">
        <v>579</v>
      </c>
      <c r="E1850" t="s">
        <v>628</v>
      </c>
      <c r="F1850" t="s">
        <v>629</v>
      </c>
      <c r="G1850">
        <v>1</v>
      </c>
      <c r="H1850">
        <v>1</v>
      </c>
      <c r="I1850">
        <v>1</v>
      </c>
      <c r="J1850">
        <v>1</v>
      </c>
      <c r="K1850">
        <v>1</v>
      </c>
      <c r="L1850">
        <v>1</v>
      </c>
      <c r="M1850">
        <v>1</v>
      </c>
      <c r="N1850">
        <v>1</v>
      </c>
      <c r="O1850">
        <v>1</v>
      </c>
      <c r="P1850">
        <v>1</v>
      </c>
      <c r="Q1850">
        <v>1</v>
      </c>
      <c r="R1850">
        <v>1</v>
      </c>
      <c r="S1850">
        <v>1</v>
      </c>
      <c r="T1850">
        <v>1</v>
      </c>
      <c r="U1850">
        <v>1</v>
      </c>
      <c r="V1850">
        <v>1</v>
      </c>
      <c r="W1850">
        <v>1</v>
      </c>
      <c r="X1850">
        <v>1</v>
      </c>
      <c r="Y1850">
        <v>1</v>
      </c>
      <c r="Z1850">
        <v>1</v>
      </c>
      <c r="AA1850">
        <v>1</v>
      </c>
      <c r="AB1850">
        <v>1</v>
      </c>
      <c r="AC1850">
        <v>1</v>
      </c>
      <c r="AD1850">
        <v>1</v>
      </c>
      <c r="AE1850">
        <v>1</v>
      </c>
      <c r="AF1850">
        <v>1</v>
      </c>
      <c r="AG1850">
        <v>1</v>
      </c>
      <c r="AH1850">
        <v>1</v>
      </c>
      <c r="AI1850">
        <v>1</v>
      </c>
      <c r="AJ1850">
        <v>1</v>
      </c>
      <c r="AK1850">
        <v>1</v>
      </c>
      <c r="AL1850">
        <v>0</v>
      </c>
      <c r="AM1850" s="49" t="e">
        <v>#N/A</v>
      </c>
      <c r="AN1850" s="49" t="e">
        <v>#N/A</v>
      </c>
      <c r="AO1850" s="49" t="e">
        <v>#N/A</v>
      </c>
      <c r="AP1850" s="49" t="e">
        <v>#N/A</v>
      </c>
      <c r="AQ1850" s="49" t="e">
        <v>#N/A</v>
      </c>
      <c r="AR1850" s="49" t="e">
        <v>#N/A</v>
      </c>
      <c r="AS1850" s="49" t="e">
        <v>#N/A</v>
      </c>
      <c r="AT1850" s="49" t="e">
        <v>#N/A</v>
      </c>
    </row>
    <row r="1851" spans="1:46" x14ac:dyDescent="0.25">
      <c r="A1851">
        <v>11</v>
      </c>
      <c r="B1851" t="s">
        <v>493</v>
      </c>
      <c r="C1851" t="s">
        <v>580</v>
      </c>
      <c r="D1851" t="s">
        <v>581</v>
      </c>
      <c r="E1851" t="s">
        <v>628</v>
      </c>
      <c r="F1851" t="s">
        <v>629</v>
      </c>
      <c r="G1851">
        <v>1</v>
      </c>
      <c r="H1851">
        <v>1</v>
      </c>
      <c r="I1851">
        <v>1</v>
      </c>
      <c r="J1851">
        <v>1</v>
      </c>
      <c r="K1851">
        <v>1</v>
      </c>
      <c r="L1851">
        <v>1</v>
      </c>
      <c r="M1851">
        <v>1</v>
      </c>
      <c r="N1851">
        <v>1</v>
      </c>
      <c r="O1851">
        <v>1</v>
      </c>
      <c r="P1851">
        <v>1</v>
      </c>
      <c r="Q1851">
        <v>1</v>
      </c>
      <c r="R1851">
        <v>1</v>
      </c>
      <c r="S1851">
        <v>1</v>
      </c>
      <c r="T1851">
        <v>1</v>
      </c>
      <c r="U1851">
        <v>1</v>
      </c>
      <c r="V1851">
        <v>1</v>
      </c>
      <c r="W1851">
        <v>1</v>
      </c>
      <c r="X1851">
        <v>1</v>
      </c>
      <c r="Y1851">
        <v>1</v>
      </c>
      <c r="Z1851">
        <v>1</v>
      </c>
      <c r="AA1851">
        <v>1</v>
      </c>
      <c r="AB1851">
        <v>1</v>
      </c>
      <c r="AC1851">
        <v>1</v>
      </c>
      <c r="AD1851">
        <v>1</v>
      </c>
      <c r="AE1851">
        <v>1</v>
      </c>
      <c r="AF1851">
        <v>1</v>
      </c>
      <c r="AG1851">
        <v>1</v>
      </c>
      <c r="AH1851">
        <v>1</v>
      </c>
      <c r="AI1851">
        <v>1</v>
      </c>
      <c r="AJ1851">
        <v>1</v>
      </c>
      <c r="AK1851">
        <v>1</v>
      </c>
      <c r="AL1851">
        <v>0</v>
      </c>
      <c r="AM1851" s="49" t="e">
        <v>#N/A</v>
      </c>
      <c r="AN1851" s="49" t="e">
        <v>#N/A</v>
      </c>
      <c r="AO1851" s="49" t="e">
        <v>#N/A</v>
      </c>
      <c r="AP1851" s="49" t="e">
        <v>#N/A</v>
      </c>
      <c r="AQ1851" s="49" t="e">
        <v>#N/A</v>
      </c>
      <c r="AR1851" s="49" t="e">
        <v>#N/A</v>
      </c>
      <c r="AS1851" s="49" t="e">
        <v>#N/A</v>
      </c>
      <c r="AT1851" s="49" t="e">
        <v>#N/A</v>
      </c>
    </row>
    <row r="1852" spans="1:46" x14ac:dyDescent="0.25">
      <c r="A1852">
        <v>11</v>
      </c>
      <c r="B1852" t="s">
        <v>493</v>
      </c>
      <c r="C1852" t="s">
        <v>582</v>
      </c>
      <c r="D1852" t="s">
        <v>583</v>
      </c>
      <c r="E1852" t="s">
        <v>628</v>
      </c>
      <c r="F1852" t="s">
        <v>629</v>
      </c>
      <c r="G1852">
        <v>1</v>
      </c>
      <c r="H1852">
        <v>1</v>
      </c>
      <c r="I1852">
        <v>1</v>
      </c>
      <c r="J1852">
        <v>1</v>
      </c>
      <c r="K1852">
        <v>1</v>
      </c>
      <c r="L1852">
        <v>1</v>
      </c>
      <c r="M1852">
        <v>1</v>
      </c>
      <c r="N1852">
        <v>1</v>
      </c>
      <c r="O1852">
        <v>1</v>
      </c>
      <c r="P1852">
        <v>1</v>
      </c>
      <c r="Q1852">
        <v>1</v>
      </c>
      <c r="R1852">
        <v>1</v>
      </c>
      <c r="S1852">
        <v>1</v>
      </c>
      <c r="T1852">
        <v>1</v>
      </c>
      <c r="U1852">
        <v>1</v>
      </c>
      <c r="V1852">
        <v>1</v>
      </c>
      <c r="W1852">
        <v>1</v>
      </c>
      <c r="X1852">
        <v>1</v>
      </c>
      <c r="Y1852">
        <v>1</v>
      </c>
      <c r="Z1852">
        <v>1</v>
      </c>
      <c r="AA1852">
        <v>1</v>
      </c>
      <c r="AB1852">
        <v>1</v>
      </c>
      <c r="AC1852">
        <v>1</v>
      </c>
      <c r="AD1852">
        <v>1</v>
      </c>
      <c r="AE1852">
        <v>1</v>
      </c>
      <c r="AF1852">
        <v>1</v>
      </c>
      <c r="AG1852">
        <v>1</v>
      </c>
      <c r="AH1852">
        <v>1</v>
      </c>
      <c r="AI1852">
        <v>1</v>
      </c>
      <c r="AJ1852">
        <v>1</v>
      </c>
      <c r="AK1852">
        <v>1</v>
      </c>
      <c r="AL1852">
        <v>0</v>
      </c>
      <c r="AM1852" s="49" t="e">
        <v>#N/A</v>
      </c>
      <c r="AN1852" s="49" t="e">
        <v>#N/A</v>
      </c>
      <c r="AO1852" s="49" t="e">
        <v>#N/A</v>
      </c>
      <c r="AP1852" s="49" t="e">
        <v>#N/A</v>
      </c>
      <c r="AQ1852" s="49" t="e">
        <v>#N/A</v>
      </c>
      <c r="AR1852" s="49" t="e">
        <v>#N/A</v>
      </c>
      <c r="AS1852" s="49" t="e">
        <v>#N/A</v>
      </c>
      <c r="AT1852" s="49" t="e">
        <v>#N/A</v>
      </c>
    </row>
    <row r="1853" spans="1:46" x14ac:dyDescent="0.25">
      <c r="A1853">
        <v>11</v>
      </c>
      <c r="B1853" t="s">
        <v>493</v>
      </c>
      <c r="C1853" t="s">
        <v>584</v>
      </c>
      <c r="D1853" t="s">
        <v>585</v>
      </c>
      <c r="E1853" t="s">
        <v>628</v>
      </c>
      <c r="F1853" t="s">
        <v>629</v>
      </c>
      <c r="G1853">
        <v>1</v>
      </c>
      <c r="H1853">
        <v>1</v>
      </c>
      <c r="I1853">
        <v>1</v>
      </c>
      <c r="J1853">
        <v>1</v>
      </c>
      <c r="K1853">
        <v>1</v>
      </c>
      <c r="L1853">
        <v>1</v>
      </c>
      <c r="M1853">
        <v>1</v>
      </c>
      <c r="N1853">
        <v>1</v>
      </c>
      <c r="O1853">
        <v>1</v>
      </c>
      <c r="P1853">
        <v>1</v>
      </c>
      <c r="Q1853">
        <v>1</v>
      </c>
      <c r="R1853">
        <v>1</v>
      </c>
      <c r="S1853">
        <v>1</v>
      </c>
      <c r="T1853">
        <v>1</v>
      </c>
      <c r="U1853">
        <v>1</v>
      </c>
      <c r="V1853">
        <v>1</v>
      </c>
      <c r="W1853">
        <v>1</v>
      </c>
      <c r="X1853">
        <v>1</v>
      </c>
      <c r="Y1853">
        <v>1</v>
      </c>
      <c r="Z1853">
        <v>1</v>
      </c>
      <c r="AA1853">
        <v>1</v>
      </c>
      <c r="AB1853">
        <v>1</v>
      </c>
      <c r="AC1853">
        <v>1</v>
      </c>
      <c r="AD1853">
        <v>1</v>
      </c>
      <c r="AE1853">
        <v>1</v>
      </c>
      <c r="AF1853">
        <v>1</v>
      </c>
      <c r="AG1853">
        <v>1</v>
      </c>
      <c r="AH1853">
        <v>1</v>
      </c>
      <c r="AI1853">
        <v>1</v>
      </c>
      <c r="AJ1853">
        <v>1</v>
      </c>
      <c r="AK1853">
        <v>1</v>
      </c>
      <c r="AL1853">
        <v>0</v>
      </c>
      <c r="AM1853" s="49" t="e">
        <v>#N/A</v>
      </c>
      <c r="AN1853" s="49" t="e">
        <v>#N/A</v>
      </c>
      <c r="AO1853" s="49" t="e">
        <v>#N/A</v>
      </c>
      <c r="AP1853" s="49" t="e">
        <v>#N/A</v>
      </c>
      <c r="AQ1853" s="49" t="e">
        <v>#N/A</v>
      </c>
      <c r="AR1853" s="49" t="e">
        <v>#N/A</v>
      </c>
      <c r="AS1853" s="49" t="e">
        <v>#N/A</v>
      </c>
      <c r="AT1853" s="49" t="e">
        <v>#N/A</v>
      </c>
    </row>
    <row r="1854" spans="1:46" x14ac:dyDescent="0.25">
      <c r="A1854">
        <v>11</v>
      </c>
      <c r="B1854" t="s">
        <v>292</v>
      </c>
      <c r="C1854" t="s">
        <v>292</v>
      </c>
      <c r="D1854" t="s">
        <v>293</v>
      </c>
      <c r="E1854" t="s">
        <v>628</v>
      </c>
      <c r="F1854" t="s">
        <v>629</v>
      </c>
      <c r="G1854">
        <v>1</v>
      </c>
      <c r="H1854">
        <v>1</v>
      </c>
      <c r="I1854">
        <v>1</v>
      </c>
      <c r="J1854">
        <v>1</v>
      </c>
      <c r="K1854">
        <v>1</v>
      </c>
      <c r="L1854">
        <v>1</v>
      </c>
      <c r="M1854">
        <v>1</v>
      </c>
      <c r="N1854">
        <v>1</v>
      </c>
      <c r="O1854">
        <v>1</v>
      </c>
      <c r="P1854">
        <v>1</v>
      </c>
      <c r="Q1854">
        <v>1</v>
      </c>
      <c r="R1854">
        <v>1</v>
      </c>
      <c r="S1854">
        <v>1</v>
      </c>
      <c r="T1854">
        <v>1</v>
      </c>
      <c r="U1854">
        <v>1</v>
      </c>
      <c r="V1854">
        <v>1</v>
      </c>
      <c r="W1854">
        <v>1</v>
      </c>
      <c r="X1854">
        <v>1</v>
      </c>
      <c r="Y1854">
        <v>1</v>
      </c>
      <c r="Z1854">
        <v>1</v>
      </c>
      <c r="AA1854">
        <v>1</v>
      </c>
      <c r="AB1854">
        <v>1</v>
      </c>
      <c r="AC1854">
        <v>1</v>
      </c>
      <c r="AD1854">
        <v>1</v>
      </c>
      <c r="AE1854">
        <v>1</v>
      </c>
      <c r="AF1854">
        <v>1</v>
      </c>
      <c r="AG1854">
        <v>1</v>
      </c>
      <c r="AH1854">
        <v>1</v>
      </c>
      <c r="AI1854">
        <v>1</v>
      </c>
      <c r="AJ1854">
        <v>1</v>
      </c>
      <c r="AK1854">
        <v>1</v>
      </c>
      <c r="AL1854">
        <v>1</v>
      </c>
      <c r="AM1854" s="49" t="s">
        <v>293</v>
      </c>
      <c r="AN1854" s="49" t="s">
        <v>14</v>
      </c>
      <c r="AO1854" s="49" t="s">
        <v>500</v>
      </c>
      <c r="AP1854" s="49" t="s">
        <v>505</v>
      </c>
      <c r="AQ1854" s="49" t="s">
        <v>13</v>
      </c>
      <c r="AR1854" s="49" t="s">
        <v>495</v>
      </c>
      <c r="AS1854" s="49" t="s">
        <v>488</v>
      </c>
      <c r="AT1854" s="49" t="s">
        <v>489</v>
      </c>
    </row>
    <row r="1855" spans="1:46" x14ac:dyDescent="0.25">
      <c r="A1855">
        <v>11</v>
      </c>
      <c r="B1855" t="s">
        <v>493</v>
      </c>
      <c r="C1855" t="s">
        <v>586</v>
      </c>
      <c r="D1855" t="s">
        <v>587</v>
      </c>
      <c r="E1855" t="s">
        <v>628</v>
      </c>
      <c r="F1855" t="s">
        <v>629</v>
      </c>
      <c r="G1855">
        <v>1</v>
      </c>
      <c r="H1855">
        <v>1</v>
      </c>
      <c r="I1855">
        <v>1</v>
      </c>
      <c r="J1855">
        <v>1</v>
      </c>
      <c r="K1855">
        <v>1</v>
      </c>
      <c r="L1855">
        <v>1</v>
      </c>
      <c r="M1855">
        <v>1</v>
      </c>
      <c r="N1855">
        <v>1</v>
      </c>
      <c r="O1855">
        <v>1</v>
      </c>
      <c r="P1855">
        <v>1</v>
      </c>
      <c r="Q1855">
        <v>1</v>
      </c>
      <c r="R1855">
        <v>1</v>
      </c>
      <c r="S1855">
        <v>1</v>
      </c>
      <c r="T1855">
        <v>1</v>
      </c>
      <c r="U1855">
        <v>1</v>
      </c>
      <c r="V1855">
        <v>1</v>
      </c>
      <c r="W1855">
        <v>1</v>
      </c>
      <c r="X1855">
        <v>1</v>
      </c>
      <c r="Y1855">
        <v>1</v>
      </c>
      <c r="Z1855">
        <v>1</v>
      </c>
      <c r="AA1855">
        <v>1</v>
      </c>
      <c r="AB1855">
        <v>1</v>
      </c>
      <c r="AC1855">
        <v>1</v>
      </c>
      <c r="AD1855">
        <v>1</v>
      </c>
      <c r="AE1855">
        <v>1</v>
      </c>
      <c r="AF1855">
        <v>1</v>
      </c>
      <c r="AG1855">
        <v>1</v>
      </c>
      <c r="AH1855">
        <v>1</v>
      </c>
      <c r="AI1855">
        <v>1</v>
      </c>
      <c r="AJ1855">
        <v>1</v>
      </c>
      <c r="AK1855">
        <v>1</v>
      </c>
      <c r="AL1855">
        <v>1</v>
      </c>
      <c r="AM1855" s="49" t="e">
        <v>#N/A</v>
      </c>
      <c r="AN1855" s="49" t="e">
        <v>#N/A</v>
      </c>
      <c r="AO1855" s="49" t="e">
        <v>#N/A</v>
      </c>
      <c r="AP1855" s="49" t="e">
        <v>#N/A</v>
      </c>
      <c r="AQ1855" s="49" t="e">
        <v>#N/A</v>
      </c>
      <c r="AR1855" s="49" t="e">
        <v>#N/A</v>
      </c>
      <c r="AS1855" s="49" t="e">
        <v>#N/A</v>
      </c>
      <c r="AT1855" s="49" t="e">
        <v>#N/A</v>
      </c>
    </row>
    <row r="1856" spans="1:46" x14ac:dyDescent="0.25">
      <c r="A1856">
        <v>11</v>
      </c>
      <c r="B1856" t="s">
        <v>493</v>
      </c>
      <c r="C1856" t="s">
        <v>588</v>
      </c>
      <c r="D1856" t="s">
        <v>589</v>
      </c>
      <c r="E1856" t="s">
        <v>628</v>
      </c>
      <c r="F1856" t="s">
        <v>629</v>
      </c>
      <c r="G1856">
        <v>1</v>
      </c>
      <c r="H1856">
        <v>1</v>
      </c>
      <c r="I1856">
        <v>1</v>
      </c>
      <c r="J1856">
        <v>1</v>
      </c>
      <c r="K1856">
        <v>1</v>
      </c>
      <c r="L1856">
        <v>1</v>
      </c>
      <c r="M1856">
        <v>1</v>
      </c>
      <c r="N1856">
        <v>1</v>
      </c>
      <c r="O1856">
        <v>1</v>
      </c>
      <c r="P1856">
        <v>1</v>
      </c>
      <c r="Q1856">
        <v>1</v>
      </c>
      <c r="R1856">
        <v>1</v>
      </c>
      <c r="S1856">
        <v>1</v>
      </c>
      <c r="T1856">
        <v>1</v>
      </c>
      <c r="U1856">
        <v>1</v>
      </c>
      <c r="V1856">
        <v>1</v>
      </c>
      <c r="W1856">
        <v>1</v>
      </c>
      <c r="X1856">
        <v>1</v>
      </c>
      <c r="Y1856">
        <v>1</v>
      </c>
      <c r="Z1856">
        <v>1</v>
      </c>
      <c r="AA1856">
        <v>1</v>
      </c>
      <c r="AB1856">
        <v>1</v>
      </c>
      <c r="AC1856">
        <v>1</v>
      </c>
      <c r="AD1856">
        <v>1</v>
      </c>
      <c r="AE1856">
        <v>1</v>
      </c>
      <c r="AF1856">
        <v>1</v>
      </c>
      <c r="AG1856">
        <v>1</v>
      </c>
      <c r="AH1856">
        <v>1</v>
      </c>
      <c r="AI1856">
        <v>1</v>
      </c>
      <c r="AJ1856">
        <v>1</v>
      </c>
      <c r="AK1856">
        <v>1</v>
      </c>
      <c r="AL1856">
        <v>1</v>
      </c>
      <c r="AM1856" s="49" t="e">
        <v>#N/A</v>
      </c>
      <c r="AN1856" s="49" t="e">
        <v>#N/A</v>
      </c>
      <c r="AO1856" s="49" t="e">
        <v>#N/A</v>
      </c>
      <c r="AP1856" s="49" t="e">
        <v>#N/A</v>
      </c>
      <c r="AQ1856" s="49" t="e">
        <v>#N/A</v>
      </c>
      <c r="AR1856" s="49" t="e">
        <v>#N/A</v>
      </c>
      <c r="AS1856" s="49" t="e">
        <v>#N/A</v>
      </c>
      <c r="AT1856" s="49" t="e">
        <v>#N/A</v>
      </c>
    </row>
    <row r="1857" spans="1:46" x14ac:dyDescent="0.25">
      <c r="A1857">
        <v>11</v>
      </c>
      <c r="B1857" t="s">
        <v>493</v>
      </c>
      <c r="C1857" t="s">
        <v>590</v>
      </c>
      <c r="D1857" t="s">
        <v>591</v>
      </c>
      <c r="E1857" t="s">
        <v>628</v>
      </c>
      <c r="F1857" t="s">
        <v>629</v>
      </c>
      <c r="G1857">
        <v>1</v>
      </c>
      <c r="H1857">
        <v>1</v>
      </c>
      <c r="I1857">
        <v>1</v>
      </c>
      <c r="J1857">
        <v>1</v>
      </c>
      <c r="K1857">
        <v>1</v>
      </c>
      <c r="L1857">
        <v>1</v>
      </c>
      <c r="M1857">
        <v>1</v>
      </c>
      <c r="N1857">
        <v>1</v>
      </c>
      <c r="O1857">
        <v>1</v>
      </c>
      <c r="P1857">
        <v>1</v>
      </c>
      <c r="Q1857">
        <v>1</v>
      </c>
      <c r="R1857">
        <v>1</v>
      </c>
      <c r="S1857">
        <v>1</v>
      </c>
      <c r="T1857">
        <v>1</v>
      </c>
      <c r="U1857">
        <v>1</v>
      </c>
      <c r="V1857">
        <v>1</v>
      </c>
      <c r="W1857">
        <v>1</v>
      </c>
      <c r="X1857">
        <v>1</v>
      </c>
      <c r="Y1857">
        <v>1</v>
      </c>
      <c r="Z1857">
        <v>1</v>
      </c>
      <c r="AA1857">
        <v>1</v>
      </c>
      <c r="AB1857">
        <v>1</v>
      </c>
      <c r="AC1857">
        <v>1</v>
      </c>
      <c r="AD1857">
        <v>1</v>
      </c>
      <c r="AE1857">
        <v>1</v>
      </c>
      <c r="AF1857">
        <v>1</v>
      </c>
      <c r="AG1857">
        <v>1</v>
      </c>
      <c r="AH1857">
        <v>1</v>
      </c>
      <c r="AI1857">
        <v>1</v>
      </c>
      <c r="AJ1857">
        <v>1</v>
      </c>
      <c r="AK1857">
        <v>1</v>
      </c>
      <c r="AL1857">
        <v>1</v>
      </c>
      <c r="AM1857" s="49" t="e">
        <v>#N/A</v>
      </c>
      <c r="AN1857" s="49" t="e">
        <v>#N/A</v>
      </c>
      <c r="AO1857" s="49" t="e">
        <v>#N/A</v>
      </c>
      <c r="AP1857" s="49" t="e">
        <v>#N/A</v>
      </c>
      <c r="AQ1857" s="49" t="e">
        <v>#N/A</v>
      </c>
      <c r="AR1857" s="49" t="e">
        <v>#N/A</v>
      </c>
      <c r="AS1857" s="49" t="e">
        <v>#N/A</v>
      </c>
      <c r="AT1857" s="49" t="e">
        <v>#N/A</v>
      </c>
    </row>
    <row r="1858" spans="1:46" x14ac:dyDescent="0.25">
      <c r="A1858">
        <v>11</v>
      </c>
      <c r="B1858" t="s">
        <v>493</v>
      </c>
      <c r="C1858" t="s">
        <v>592</v>
      </c>
      <c r="D1858" t="s">
        <v>593</v>
      </c>
      <c r="E1858" t="s">
        <v>628</v>
      </c>
      <c r="F1858" t="s">
        <v>629</v>
      </c>
      <c r="G1858">
        <v>1</v>
      </c>
      <c r="H1858">
        <v>1</v>
      </c>
      <c r="I1858">
        <v>1</v>
      </c>
      <c r="J1858">
        <v>1</v>
      </c>
      <c r="K1858">
        <v>1</v>
      </c>
      <c r="L1858">
        <v>1</v>
      </c>
      <c r="M1858">
        <v>1</v>
      </c>
      <c r="N1858">
        <v>1</v>
      </c>
      <c r="O1858">
        <v>1</v>
      </c>
      <c r="P1858">
        <v>1</v>
      </c>
      <c r="Q1858">
        <v>1</v>
      </c>
      <c r="R1858">
        <v>1</v>
      </c>
      <c r="S1858">
        <v>1</v>
      </c>
      <c r="T1858">
        <v>1</v>
      </c>
      <c r="U1858">
        <v>1</v>
      </c>
      <c r="V1858">
        <v>1</v>
      </c>
      <c r="W1858">
        <v>1</v>
      </c>
      <c r="X1858">
        <v>1</v>
      </c>
      <c r="Y1858">
        <v>1</v>
      </c>
      <c r="Z1858">
        <v>1</v>
      </c>
      <c r="AA1858">
        <v>1</v>
      </c>
      <c r="AB1858">
        <v>1</v>
      </c>
      <c r="AC1858">
        <v>1</v>
      </c>
      <c r="AD1858">
        <v>1</v>
      </c>
      <c r="AE1858">
        <v>1</v>
      </c>
      <c r="AF1858">
        <v>1</v>
      </c>
      <c r="AG1858">
        <v>1</v>
      </c>
      <c r="AH1858">
        <v>1</v>
      </c>
      <c r="AI1858">
        <v>1</v>
      </c>
      <c r="AJ1858">
        <v>1</v>
      </c>
      <c r="AK1858">
        <v>1</v>
      </c>
      <c r="AL1858">
        <v>1</v>
      </c>
      <c r="AM1858" s="49" t="e">
        <v>#N/A</v>
      </c>
      <c r="AN1858" s="49" t="e">
        <v>#N/A</v>
      </c>
      <c r="AO1858" s="49" t="e">
        <v>#N/A</v>
      </c>
      <c r="AP1858" s="49" t="e">
        <v>#N/A</v>
      </c>
      <c r="AQ1858" s="49" t="e">
        <v>#N/A</v>
      </c>
      <c r="AR1858" s="49" t="e">
        <v>#N/A</v>
      </c>
      <c r="AS1858" s="49" t="e">
        <v>#N/A</v>
      </c>
      <c r="AT1858" s="49" t="e">
        <v>#N/A</v>
      </c>
    </row>
    <row r="1859" spans="1:46" x14ac:dyDescent="0.25">
      <c r="A1859">
        <v>11</v>
      </c>
      <c r="B1859" t="s">
        <v>300</v>
      </c>
      <c r="C1859" t="s">
        <v>300</v>
      </c>
      <c r="D1859" t="s">
        <v>423</v>
      </c>
      <c r="E1859" t="s">
        <v>628</v>
      </c>
      <c r="F1859" t="s">
        <v>629</v>
      </c>
      <c r="G1859">
        <v>1</v>
      </c>
      <c r="H1859">
        <v>1</v>
      </c>
      <c r="I1859">
        <v>1</v>
      </c>
      <c r="J1859">
        <v>1</v>
      </c>
      <c r="K1859">
        <v>1</v>
      </c>
      <c r="L1859">
        <v>1</v>
      </c>
      <c r="M1859">
        <v>1</v>
      </c>
      <c r="N1859">
        <v>1</v>
      </c>
      <c r="O1859">
        <v>1</v>
      </c>
      <c r="P1859">
        <v>1</v>
      </c>
      <c r="Q1859">
        <v>1</v>
      </c>
      <c r="R1859">
        <v>1</v>
      </c>
      <c r="S1859">
        <v>1</v>
      </c>
      <c r="T1859">
        <v>1</v>
      </c>
      <c r="U1859">
        <v>1</v>
      </c>
      <c r="V1859">
        <v>1</v>
      </c>
      <c r="W1859">
        <v>1</v>
      </c>
      <c r="X1859">
        <v>1</v>
      </c>
      <c r="Y1859">
        <v>1</v>
      </c>
      <c r="Z1859">
        <v>1</v>
      </c>
      <c r="AA1859">
        <v>1</v>
      </c>
      <c r="AB1859">
        <v>1</v>
      </c>
      <c r="AC1859">
        <v>1</v>
      </c>
      <c r="AD1859">
        <v>1</v>
      </c>
      <c r="AE1859">
        <v>1</v>
      </c>
      <c r="AF1859">
        <v>1</v>
      </c>
      <c r="AG1859">
        <v>1</v>
      </c>
      <c r="AH1859">
        <v>1</v>
      </c>
      <c r="AI1859">
        <v>1</v>
      </c>
      <c r="AJ1859">
        <v>1</v>
      </c>
      <c r="AK1859">
        <v>1</v>
      </c>
      <c r="AL1859">
        <v>0</v>
      </c>
      <c r="AM1859" s="49" t="s">
        <v>423</v>
      </c>
      <c r="AN1859" s="49" t="s">
        <v>14</v>
      </c>
      <c r="AO1859" s="49" t="s">
        <v>485</v>
      </c>
      <c r="AP1859" s="49" t="s">
        <v>505</v>
      </c>
      <c r="AQ1859" s="49" t="s">
        <v>13</v>
      </c>
      <c r="AR1859" s="49" t="s">
        <v>495</v>
      </c>
      <c r="AS1859" s="49" t="s">
        <v>496</v>
      </c>
      <c r="AT1859" s="49" t="s">
        <v>497</v>
      </c>
    </row>
    <row r="1860" spans="1:46" x14ac:dyDescent="0.25">
      <c r="A1860">
        <v>11</v>
      </c>
      <c r="B1860" t="s">
        <v>493</v>
      </c>
      <c r="C1860" t="s">
        <v>594</v>
      </c>
      <c r="D1860" t="s">
        <v>595</v>
      </c>
      <c r="E1860" t="s">
        <v>628</v>
      </c>
      <c r="F1860" t="s">
        <v>629</v>
      </c>
      <c r="G1860">
        <v>1</v>
      </c>
      <c r="H1860">
        <v>1</v>
      </c>
      <c r="I1860">
        <v>1</v>
      </c>
      <c r="J1860">
        <v>1</v>
      </c>
      <c r="K1860">
        <v>1</v>
      </c>
      <c r="L1860">
        <v>1</v>
      </c>
      <c r="M1860">
        <v>1</v>
      </c>
      <c r="N1860">
        <v>1</v>
      </c>
      <c r="O1860">
        <v>1</v>
      </c>
      <c r="P1860">
        <v>1</v>
      </c>
      <c r="Q1860">
        <v>1</v>
      </c>
      <c r="R1860">
        <v>1</v>
      </c>
      <c r="S1860">
        <v>1</v>
      </c>
      <c r="T1860">
        <v>1</v>
      </c>
      <c r="U1860">
        <v>1</v>
      </c>
      <c r="V1860">
        <v>1</v>
      </c>
      <c r="W1860">
        <v>1</v>
      </c>
      <c r="X1860">
        <v>1</v>
      </c>
      <c r="Y1860">
        <v>1</v>
      </c>
      <c r="Z1860">
        <v>1</v>
      </c>
      <c r="AA1860">
        <v>1</v>
      </c>
      <c r="AB1860">
        <v>1</v>
      </c>
      <c r="AC1860">
        <v>1</v>
      </c>
      <c r="AD1860">
        <v>1</v>
      </c>
      <c r="AE1860">
        <v>1</v>
      </c>
      <c r="AF1860">
        <v>1</v>
      </c>
      <c r="AG1860">
        <v>1</v>
      </c>
      <c r="AH1860">
        <v>1</v>
      </c>
      <c r="AI1860">
        <v>1</v>
      </c>
      <c r="AJ1860">
        <v>1</v>
      </c>
      <c r="AK1860">
        <v>1</v>
      </c>
      <c r="AL1860">
        <v>0</v>
      </c>
      <c r="AM1860" s="49" t="e">
        <v>#N/A</v>
      </c>
      <c r="AN1860" s="49" t="e">
        <v>#N/A</v>
      </c>
      <c r="AO1860" s="49" t="e">
        <v>#N/A</v>
      </c>
      <c r="AP1860" s="49" t="e">
        <v>#N/A</v>
      </c>
      <c r="AQ1860" s="49" t="e">
        <v>#N/A</v>
      </c>
      <c r="AR1860" s="49" t="e">
        <v>#N/A</v>
      </c>
      <c r="AS1860" s="49" t="e">
        <v>#N/A</v>
      </c>
      <c r="AT1860" s="49" t="e">
        <v>#N/A</v>
      </c>
    </row>
    <row r="1861" spans="1:46" x14ac:dyDescent="0.25">
      <c r="A1861">
        <v>11</v>
      </c>
      <c r="B1861" t="s">
        <v>493</v>
      </c>
      <c r="C1861" t="s">
        <v>596</v>
      </c>
      <c r="D1861" t="s">
        <v>597</v>
      </c>
      <c r="E1861" t="s">
        <v>628</v>
      </c>
      <c r="F1861" t="s">
        <v>629</v>
      </c>
      <c r="G1861">
        <v>1</v>
      </c>
      <c r="H1861">
        <v>1</v>
      </c>
      <c r="I1861">
        <v>1</v>
      </c>
      <c r="J1861">
        <v>1</v>
      </c>
      <c r="K1861">
        <v>1</v>
      </c>
      <c r="L1861">
        <v>1</v>
      </c>
      <c r="M1861">
        <v>1</v>
      </c>
      <c r="N1861">
        <v>1</v>
      </c>
      <c r="O1861">
        <v>1</v>
      </c>
      <c r="P1861">
        <v>1</v>
      </c>
      <c r="Q1861">
        <v>1</v>
      </c>
      <c r="R1861">
        <v>1</v>
      </c>
      <c r="S1861">
        <v>1</v>
      </c>
      <c r="T1861">
        <v>1</v>
      </c>
      <c r="U1861">
        <v>1</v>
      </c>
      <c r="V1861">
        <v>1</v>
      </c>
      <c r="W1861">
        <v>1</v>
      </c>
      <c r="X1861">
        <v>1</v>
      </c>
      <c r="Y1861">
        <v>1</v>
      </c>
      <c r="Z1861">
        <v>1</v>
      </c>
      <c r="AA1861">
        <v>1</v>
      </c>
      <c r="AB1861">
        <v>1</v>
      </c>
      <c r="AC1861">
        <v>1</v>
      </c>
      <c r="AD1861">
        <v>1</v>
      </c>
      <c r="AE1861">
        <v>1</v>
      </c>
      <c r="AF1861">
        <v>1</v>
      </c>
      <c r="AG1861">
        <v>1</v>
      </c>
      <c r="AH1861">
        <v>1</v>
      </c>
      <c r="AI1861">
        <v>1</v>
      </c>
      <c r="AJ1861">
        <v>1</v>
      </c>
      <c r="AK1861">
        <v>1</v>
      </c>
      <c r="AL1861">
        <v>0</v>
      </c>
      <c r="AM1861" s="49" t="e">
        <v>#N/A</v>
      </c>
      <c r="AN1861" s="49" t="e">
        <v>#N/A</v>
      </c>
      <c r="AO1861" s="49" t="e">
        <v>#N/A</v>
      </c>
      <c r="AP1861" s="49" t="e">
        <v>#N/A</v>
      </c>
      <c r="AQ1861" s="49" t="e">
        <v>#N/A</v>
      </c>
      <c r="AR1861" s="49" t="e">
        <v>#N/A</v>
      </c>
      <c r="AS1861" s="49" t="e">
        <v>#N/A</v>
      </c>
      <c r="AT1861" s="49" t="e">
        <v>#N/A</v>
      </c>
    </row>
    <row r="1862" spans="1:46" x14ac:dyDescent="0.25">
      <c r="A1862">
        <v>11</v>
      </c>
      <c r="B1862" t="s">
        <v>493</v>
      </c>
      <c r="C1862" t="s">
        <v>598</v>
      </c>
      <c r="D1862" t="s">
        <v>599</v>
      </c>
      <c r="E1862" t="s">
        <v>628</v>
      </c>
      <c r="F1862" t="s">
        <v>629</v>
      </c>
      <c r="G1862">
        <v>1</v>
      </c>
      <c r="H1862">
        <v>1</v>
      </c>
      <c r="I1862">
        <v>1</v>
      </c>
      <c r="J1862">
        <v>1</v>
      </c>
      <c r="K1862">
        <v>1</v>
      </c>
      <c r="L1862">
        <v>1</v>
      </c>
      <c r="M1862">
        <v>1</v>
      </c>
      <c r="N1862">
        <v>1</v>
      </c>
      <c r="O1862">
        <v>1</v>
      </c>
      <c r="P1862">
        <v>1</v>
      </c>
      <c r="Q1862">
        <v>1</v>
      </c>
      <c r="R1862">
        <v>1</v>
      </c>
      <c r="S1862">
        <v>1</v>
      </c>
      <c r="T1862">
        <v>1</v>
      </c>
      <c r="U1862">
        <v>1</v>
      </c>
      <c r="V1862">
        <v>1</v>
      </c>
      <c r="W1862">
        <v>1</v>
      </c>
      <c r="X1862">
        <v>1</v>
      </c>
      <c r="Y1862">
        <v>1</v>
      </c>
      <c r="Z1862">
        <v>1</v>
      </c>
      <c r="AA1862">
        <v>1</v>
      </c>
      <c r="AB1862">
        <v>1</v>
      </c>
      <c r="AC1862">
        <v>1</v>
      </c>
      <c r="AD1862">
        <v>1</v>
      </c>
      <c r="AE1862">
        <v>1</v>
      </c>
      <c r="AF1862">
        <v>1</v>
      </c>
      <c r="AG1862">
        <v>1</v>
      </c>
      <c r="AH1862">
        <v>1</v>
      </c>
      <c r="AI1862">
        <v>1</v>
      </c>
      <c r="AJ1862">
        <v>1</v>
      </c>
      <c r="AK1862">
        <v>1</v>
      </c>
      <c r="AL1862">
        <v>0</v>
      </c>
      <c r="AM1862" s="49" t="e">
        <v>#N/A</v>
      </c>
      <c r="AN1862" s="49" t="e">
        <v>#N/A</v>
      </c>
      <c r="AO1862" s="49" t="e">
        <v>#N/A</v>
      </c>
      <c r="AP1862" s="49" t="e">
        <v>#N/A</v>
      </c>
      <c r="AQ1862" s="49" t="e">
        <v>#N/A</v>
      </c>
      <c r="AR1862" s="49" t="e">
        <v>#N/A</v>
      </c>
      <c r="AS1862" s="49" t="e">
        <v>#N/A</v>
      </c>
      <c r="AT1862" s="49" t="e">
        <v>#N/A</v>
      </c>
    </row>
    <row r="1863" spans="1:46" x14ac:dyDescent="0.25">
      <c r="A1863">
        <v>11</v>
      </c>
      <c r="B1863" t="s">
        <v>301</v>
      </c>
      <c r="C1863" t="s">
        <v>301</v>
      </c>
      <c r="D1863" t="s">
        <v>302</v>
      </c>
      <c r="E1863" t="s">
        <v>628</v>
      </c>
      <c r="F1863" t="s">
        <v>629</v>
      </c>
      <c r="G1863">
        <v>1</v>
      </c>
      <c r="H1863">
        <v>1</v>
      </c>
      <c r="I1863">
        <v>1</v>
      </c>
      <c r="J1863">
        <v>1</v>
      </c>
      <c r="K1863">
        <v>1</v>
      </c>
      <c r="L1863">
        <v>1</v>
      </c>
      <c r="M1863">
        <v>1</v>
      </c>
      <c r="N1863">
        <v>1</v>
      </c>
      <c r="O1863">
        <v>1</v>
      </c>
      <c r="P1863">
        <v>1</v>
      </c>
      <c r="Q1863">
        <v>1</v>
      </c>
      <c r="R1863">
        <v>1</v>
      </c>
      <c r="S1863">
        <v>1</v>
      </c>
      <c r="T1863">
        <v>1</v>
      </c>
      <c r="U1863">
        <v>1</v>
      </c>
      <c r="V1863">
        <v>1</v>
      </c>
      <c r="W1863">
        <v>1</v>
      </c>
      <c r="X1863">
        <v>1</v>
      </c>
      <c r="Y1863">
        <v>1</v>
      </c>
      <c r="Z1863">
        <v>1</v>
      </c>
      <c r="AA1863">
        <v>1</v>
      </c>
      <c r="AB1863">
        <v>1</v>
      </c>
      <c r="AC1863">
        <v>1</v>
      </c>
      <c r="AD1863">
        <v>1</v>
      </c>
      <c r="AE1863">
        <v>1</v>
      </c>
      <c r="AF1863">
        <v>1</v>
      </c>
      <c r="AG1863">
        <v>1</v>
      </c>
      <c r="AH1863">
        <v>1</v>
      </c>
      <c r="AI1863">
        <v>1</v>
      </c>
      <c r="AJ1863">
        <v>1</v>
      </c>
      <c r="AK1863">
        <v>1</v>
      </c>
      <c r="AL1863">
        <v>0</v>
      </c>
      <c r="AM1863" s="49" t="s">
        <v>302</v>
      </c>
      <c r="AN1863" s="49" t="s">
        <v>14</v>
      </c>
      <c r="AO1863" s="49" t="s">
        <v>485</v>
      </c>
      <c r="AP1863" s="49" t="s">
        <v>494</v>
      </c>
      <c r="AQ1863" s="49" t="s">
        <v>11</v>
      </c>
      <c r="AR1863" s="49" t="s">
        <v>487</v>
      </c>
      <c r="AS1863" s="49" t="s">
        <v>488</v>
      </c>
      <c r="AT1863" s="49" t="s">
        <v>489</v>
      </c>
    </row>
    <row r="1864" spans="1:46" x14ac:dyDescent="0.25">
      <c r="A1864">
        <v>11</v>
      </c>
      <c r="B1864" t="s">
        <v>303</v>
      </c>
      <c r="C1864" t="s">
        <v>303</v>
      </c>
      <c r="D1864" t="s">
        <v>304</v>
      </c>
      <c r="E1864" t="s">
        <v>628</v>
      </c>
      <c r="F1864" t="s">
        <v>629</v>
      </c>
      <c r="G1864">
        <v>1</v>
      </c>
      <c r="H1864">
        <v>1</v>
      </c>
      <c r="I1864">
        <v>1</v>
      </c>
      <c r="J1864">
        <v>1</v>
      </c>
      <c r="K1864">
        <v>1</v>
      </c>
      <c r="L1864">
        <v>1</v>
      </c>
      <c r="M1864">
        <v>1</v>
      </c>
      <c r="N1864">
        <v>1</v>
      </c>
      <c r="O1864">
        <v>1</v>
      </c>
      <c r="P1864">
        <v>1</v>
      </c>
      <c r="Q1864">
        <v>1</v>
      </c>
      <c r="R1864">
        <v>1</v>
      </c>
      <c r="S1864">
        <v>1</v>
      </c>
      <c r="T1864">
        <v>1</v>
      </c>
      <c r="U1864">
        <v>1</v>
      </c>
      <c r="V1864">
        <v>1</v>
      </c>
      <c r="W1864">
        <v>1</v>
      </c>
      <c r="X1864">
        <v>1</v>
      </c>
      <c r="Y1864">
        <v>1</v>
      </c>
      <c r="Z1864">
        <v>1</v>
      </c>
      <c r="AA1864">
        <v>1</v>
      </c>
      <c r="AB1864">
        <v>1</v>
      </c>
      <c r="AC1864">
        <v>1</v>
      </c>
      <c r="AD1864">
        <v>1</v>
      </c>
      <c r="AE1864">
        <v>1</v>
      </c>
      <c r="AF1864">
        <v>1</v>
      </c>
      <c r="AG1864">
        <v>1</v>
      </c>
      <c r="AH1864">
        <v>1</v>
      </c>
      <c r="AI1864">
        <v>1</v>
      </c>
      <c r="AJ1864">
        <v>1</v>
      </c>
      <c r="AK1864">
        <v>1</v>
      </c>
      <c r="AL1864">
        <v>0</v>
      </c>
      <c r="AM1864" s="49" t="s">
        <v>304</v>
      </c>
      <c r="AN1864" s="49" t="s">
        <v>14</v>
      </c>
      <c r="AO1864" s="49" t="s">
        <v>507</v>
      </c>
      <c r="AP1864" s="49" t="s">
        <v>501</v>
      </c>
      <c r="AQ1864" s="49" t="s">
        <v>10</v>
      </c>
      <c r="AR1864" s="49" t="s">
        <v>487</v>
      </c>
      <c r="AS1864" s="49" t="s">
        <v>488</v>
      </c>
      <c r="AT1864" s="49" t="s">
        <v>489</v>
      </c>
    </row>
    <row r="1865" spans="1:46" x14ac:dyDescent="0.25">
      <c r="A1865">
        <v>11</v>
      </c>
      <c r="B1865" t="s">
        <v>319</v>
      </c>
      <c r="C1865" t="s">
        <v>319</v>
      </c>
      <c r="D1865" t="s">
        <v>320</v>
      </c>
      <c r="E1865" t="s">
        <v>628</v>
      </c>
      <c r="F1865" t="s">
        <v>629</v>
      </c>
      <c r="G1865">
        <v>1</v>
      </c>
      <c r="H1865">
        <v>1</v>
      </c>
      <c r="I1865">
        <v>1</v>
      </c>
      <c r="J1865">
        <v>1</v>
      </c>
      <c r="K1865">
        <v>1</v>
      </c>
      <c r="L1865">
        <v>1</v>
      </c>
      <c r="M1865">
        <v>1</v>
      </c>
      <c r="N1865">
        <v>1</v>
      </c>
      <c r="O1865">
        <v>1</v>
      </c>
      <c r="P1865">
        <v>1</v>
      </c>
      <c r="Q1865">
        <v>1</v>
      </c>
      <c r="R1865">
        <v>1</v>
      </c>
      <c r="S1865">
        <v>1</v>
      </c>
      <c r="T1865">
        <v>1</v>
      </c>
      <c r="U1865">
        <v>1</v>
      </c>
      <c r="V1865">
        <v>1</v>
      </c>
      <c r="W1865">
        <v>1</v>
      </c>
      <c r="X1865">
        <v>1</v>
      </c>
      <c r="Y1865">
        <v>1</v>
      </c>
      <c r="Z1865">
        <v>1</v>
      </c>
      <c r="AA1865">
        <v>1</v>
      </c>
      <c r="AB1865">
        <v>1</v>
      </c>
      <c r="AC1865">
        <v>1</v>
      </c>
      <c r="AD1865">
        <v>1</v>
      </c>
      <c r="AE1865">
        <v>1</v>
      </c>
      <c r="AF1865">
        <v>1</v>
      </c>
      <c r="AG1865">
        <v>1</v>
      </c>
      <c r="AH1865">
        <v>1</v>
      </c>
      <c r="AI1865">
        <v>1</v>
      </c>
      <c r="AJ1865">
        <v>1</v>
      </c>
      <c r="AK1865">
        <v>1</v>
      </c>
      <c r="AL1865">
        <v>0</v>
      </c>
      <c r="AM1865" s="49" t="s">
        <v>320</v>
      </c>
      <c r="AN1865" s="49" t="s">
        <v>14</v>
      </c>
      <c r="AO1865" s="49" t="s">
        <v>506</v>
      </c>
      <c r="AP1865" s="49" t="s">
        <v>501</v>
      </c>
      <c r="AQ1865" s="49" t="s">
        <v>10</v>
      </c>
      <c r="AR1865" s="49" t="s">
        <v>487</v>
      </c>
      <c r="AS1865" s="49" t="s">
        <v>488</v>
      </c>
      <c r="AT1865" s="49" t="s">
        <v>489</v>
      </c>
    </row>
    <row r="1866" spans="1:46" x14ac:dyDescent="0.25">
      <c r="A1866">
        <v>11</v>
      </c>
      <c r="B1866" t="s">
        <v>115</v>
      </c>
      <c r="C1866" t="s">
        <v>115</v>
      </c>
      <c r="D1866" t="s">
        <v>600</v>
      </c>
      <c r="E1866" t="s">
        <v>628</v>
      </c>
      <c r="F1866" t="s">
        <v>629</v>
      </c>
      <c r="G1866">
        <v>1</v>
      </c>
      <c r="H1866">
        <v>1</v>
      </c>
      <c r="I1866">
        <v>1</v>
      </c>
      <c r="J1866">
        <v>1</v>
      </c>
      <c r="K1866">
        <v>1</v>
      </c>
      <c r="L1866">
        <v>1</v>
      </c>
      <c r="M1866">
        <v>1</v>
      </c>
      <c r="N1866">
        <v>1</v>
      </c>
      <c r="O1866">
        <v>1</v>
      </c>
      <c r="P1866">
        <v>1</v>
      </c>
      <c r="Q1866">
        <v>1</v>
      </c>
      <c r="R1866">
        <v>1</v>
      </c>
      <c r="S1866">
        <v>1</v>
      </c>
      <c r="T1866">
        <v>1</v>
      </c>
      <c r="U1866">
        <v>1</v>
      </c>
      <c r="V1866">
        <v>1</v>
      </c>
      <c r="W1866">
        <v>1</v>
      </c>
      <c r="X1866">
        <v>1</v>
      </c>
      <c r="Y1866">
        <v>1</v>
      </c>
      <c r="Z1866">
        <v>1</v>
      </c>
      <c r="AA1866">
        <v>1</v>
      </c>
      <c r="AB1866">
        <v>1</v>
      </c>
      <c r="AC1866">
        <v>1</v>
      </c>
      <c r="AD1866">
        <v>1</v>
      </c>
      <c r="AE1866">
        <v>1</v>
      </c>
      <c r="AF1866">
        <v>1</v>
      </c>
      <c r="AG1866">
        <v>1</v>
      </c>
      <c r="AH1866">
        <v>1</v>
      </c>
      <c r="AI1866">
        <v>1</v>
      </c>
      <c r="AJ1866">
        <v>1</v>
      </c>
      <c r="AK1866">
        <v>1</v>
      </c>
      <c r="AL1866">
        <v>0</v>
      </c>
      <c r="AM1866" s="49" t="s">
        <v>116</v>
      </c>
      <c r="AN1866" s="49" t="s">
        <v>14</v>
      </c>
      <c r="AO1866" s="49" t="s">
        <v>485</v>
      </c>
      <c r="AP1866" s="49" t="s">
        <v>501</v>
      </c>
      <c r="AQ1866" s="49" t="s">
        <v>11</v>
      </c>
      <c r="AR1866" s="49" t="s">
        <v>487</v>
      </c>
      <c r="AS1866" s="49" t="s">
        <v>488</v>
      </c>
      <c r="AT1866" s="49" t="s">
        <v>489</v>
      </c>
    </row>
    <row r="1867" spans="1:46" x14ac:dyDescent="0.25">
      <c r="A1867">
        <v>11</v>
      </c>
      <c r="B1867" t="s">
        <v>305</v>
      </c>
      <c r="C1867" t="s">
        <v>305</v>
      </c>
      <c r="D1867" t="s">
        <v>306</v>
      </c>
      <c r="E1867" t="s">
        <v>628</v>
      </c>
      <c r="F1867" t="s">
        <v>629</v>
      </c>
      <c r="G1867">
        <v>1</v>
      </c>
      <c r="H1867">
        <v>1</v>
      </c>
      <c r="I1867">
        <v>1</v>
      </c>
      <c r="J1867">
        <v>1</v>
      </c>
      <c r="K1867">
        <v>1</v>
      </c>
      <c r="L1867">
        <v>1</v>
      </c>
      <c r="M1867">
        <v>1</v>
      </c>
      <c r="N1867">
        <v>1</v>
      </c>
      <c r="O1867">
        <v>1</v>
      </c>
      <c r="P1867">
        <v>1</v>
      </c>
      <c r="Q1867">
        <v>1</v>
      </c>
      <c r="R1867">
        <v>1</v>
      </c>
      <c r="S1867">
        <v>1</v>
      </c>
      <c r="T1867">
        <v>1</v>
      </c>
      <c r="U1867">
        <v>1</v>
      </c>
      <c r="V1867">
        <v>1</v>
      </c>
      <c r="W1867">
        <v>1</v>
      </c>
      <c r="X1867">
        <v>1</v>
      </c>
      <c r="Y1867">
        <v>1</v>
      </c>
      <c r="Z1867">
        <v>1</v>
      </c>
      <c r="AA1867">
        <v>1</v>
      </c>
      <c r="AB1867">
        <v>1</v>
      </c>
      <c r="AC1867">
        <v>1</v>
      </c>
      <c r="AD1867">
        <v>1</v>
      </c>
      <c r="AE1867">
        <v>1</v>
      </c>
      <c r="AF1867">
        <v>1</v>
      </c>
      <c r="AG1867">
        <v>1</v>
      </c>
      <c r="AH1867">
        <v>1</v>
      </c>
      <c r="AI1867">
        <v>1</v>
      </c>
      <c r="AJ1867">
        <v>1</v>
      </c>
      <c r="AK1867">
        <v>1</v>
      </c>
      <c r="AL1867">
        <v>0</v>
      </c>
      <c r="AM1867" s="49" t="s">
        <v>306</v>
      </c>
      <c r="AN1867" s="49" t="s">
        <v>14</v>
      </c>
      <c r="AO1867" s="49" t="s">
        <v>506</v>
      </c>
      <c r="AP1867" s="49" t="s">
        <v>501</v>
      </c>
      <c r="AQ1867" s="49" t="s">
        <v>10</v>
      </c>
      <c r="AR1867" s="49" t="s">
        <v>487</v>
      </c>
      <c r="AS1867" s="49" t="s">
        <v>488</v>
      </c>
      <c r="AT1867" s="49" t="s">
        <v>489</v>
      </c>
    </row>
    <row r="1868" spans="1:46" x14ac:dyDescent="0.25">
      <c r="A1868">
        <v>11</v>
      </c>
      <c r="B1868" t="s">
        <v>307</v>
      </c>
      <c r="C1868" t="s">
        <v>307</v>
      </c>
      <c r="D1868" t="s">
        <v>308</v>
      </c>
      <c r="E1868" t="s">
        <v>628</v>
      </c>
      <c r="F1868" t="s">
        <v>629</v>
      </c>
      <c r="G1868">
        <v>1</v>
      </c>
      <c r="H1868">
        <v>1</v>
      </c>
      <c r="I1868">
        <v>1</v>
      </c>
      <c r="J1868">
        <v>1</v>
      </c>
      <c r="K1868">
        <v>1</v>
      </c>
      <c r="L1868">
        <v>1</v>
      </c>
      <c r="M1868">
        <v>1</v>
      </c>
      <c r="N1868">
        <v>1</v>
      </c>
      <c r="O1868">
        <v>1</v>
      </c>
      <c r="P1868">
        <v>1</v>
      </c>
      <c r="Q1868">
        <v>1</v>
      </c>
      <c r="R1868">
        <v>1</v>
      </c>
      <c r="S1868">
        <v>1</v>
      </c>
      <c r="T1868">
        <v>1</v>
      </c>
      <c r="U1868">
        <v>1</v>
      </c>
      <c r="V1868">
        <v>1</v>
      </c>
      <c r="W1868">
        <v>1</v>
      </c>
      <c r="X1868">
        <v>1</v>
      </c>
      <c r="Y1868">
        <v>1</v>
      </c>
      <c r="Z1868">
        <v>1</v>
      </c>
      <c r="AA1868">
        <v>1</v>
      </c>
      <c r="AB1868">
        <v>1</v>
      </c>
      <c r="AC1868">
        <v>1</v>
      </c>
      <c r="AD1868">
        <v>1</v>
      </c>
      <c r="AE1868">
        <v>1</v>
      </c>
      <c r="AF1868">
        <v>1</v>
      </c>
      <c r="AG1868">
        <v>1</v>
      </c>
      <c r="AH1868">
        <v>1</v>
      </c>
      <c r="AI1868">
        <v>1</v>
      </c>
      <c r="AJ1868">
        <v>1</v>
      </c>
      <c r="AK1868">
        <v>1</v>
      </c>
      <c r="AL1868">
        <v>0</v>
      </c>
      <c r="AM1868" s="49" t="s">
        <v>308</v>
      </c>
      <c r="AN1868" s="49" t="s">
        <v>14</v>
      </c>
      <c r="AO1868" s="49" t="s">
        <v>485</v>
      </c>
      <c r="AP1868" s="49" t="s">
        <v>494</v>
      </c>
      <c r="AQ1868" s="49" t="s">
        <v>11</v>
      </c>
      <c r="AR1868" s="49" t="s">
        <v>487</v>
      </c>
      <c r="AS1868" s="49" t="s">
        <v>488</v>
      </c>
      <c r="AT1868" s="49" t="s">
        <v>489</v>
      </c>
    </row>
    <row r="1869" spans="1:46" x14ac:dyDescent="0.25">
      <c r="A1869">
        <v>11</v>
      </c>
      <c r="B1869" t="s">
        <v>313</v>
      </c>
      <c r="C1869" t="s">
        <v>313</v>
      </c>
      <c r="D1869" t="s">
        <v>314</v>
      </c>
      <c r="E1869" t="s">
        <v>628</v>
      </c>
      <c r="F1869" t="s">
        <v>629</v>
      </c>
      <c r="G1869">
        <v>1</v>
      </c>
      <c r="H1869">
        <v>1</v>
      </c>
      <c r="I1869">
        <v>1</v>
      </c>
      <c r="J1869">
        <v>1</v>
      </c>
      <c r="K1869">
        <v>1</v>
      </c>
      <c r="L1869">
        <v>1</v>
      </c>
      <c r="M1869">
        <v>1</v>
      </c>
      <c r="N1869">
        <v>1</v>
      </c>
      <c r="O1869">
        <v>1</v>
      </c>
      <c r="P1869">
        <v>1</v>
      </c>
      <c r="Q1869">
        <v>1</v>
      </c>
      <c r="R1869">
        <v>1</v>
      </c>
      <c r="S1869">
        <v>1</v>
      </c>
      <c r="T1869">
        <v>1</v>
      </c>
      <c r="U1869">
        <v>1</v>
      </c>
      <c r="V1869">
        <v>1</v>
      </c>
      <c r="W1869">
        <v>1</v>
      </c>
      <c r="X1869">
        <v>1</v>
      </c>
      <c r="Y1869">
        <v>1</v>
      </c>
      <c r="Z1869">
        <v>1</v>
      </c>
      <c r="AA1869">
        <v>1</v>
      </c>
      <c r="AB1869">
        <v>1</v>
      </c>
      <c r="AC1869">
        <v>1</v>
      </c>
      <c r="AD1869">
        <v>1</v>
      </c>
      <c r="AE1869">
        <v>1</v>
      </c>
      <c r="AF1869">
        <v>1</v>
      </c>
      <c r="AG1869">
        <v>1</v>
      </c>
      <c r="AH1869">
        <v>1</v>
      </c>
      <c r="AI1869">
        <v>1</v>
      </c>
      <c r="AJ1869">
        <v>1</v>
      </c>
      <c r="AK1869">
        <v>1</v>
      </c>
      <c r="AL1869">
        <v>1</v>
      </c>
      <c r="AM1869" s="49" t="s">
        <v>314</v>
      </c>
      <c r="AN1869" s="49" t="s">
        <v>14</v>
      </c>
      <c r="AO1869" s="49" t="s">
        <v>500</v>
      </c>
      <c r="AP1869" s="49" t="s">
        <v>505</v>
      </c>
      <c r="AQ1869" s="49" t="s">
        <v>13</v>
      </c>
      <c r="AR1869" s="49" t="s">
        <v>487</v>
      </c>
      <c r="AS1869" s="49" t="s">
        <v>488</v>
      </c>
      <c r="AT1869" s="49" t="s">
        <v>489</v>
      </c>
    </row>
    <row r="1870" spans="1:46" x14ac:dyDescent="0.25">
      <c r="A1870">
        <v>11</v>
      </c>
      <c r="B1870" t="s">
        <v>317</v>
      </c>
      <c r="C1870" t="s">
        <v>317</v>
      </c>
      <c r="D1870" t="s">
        <v>318</v>
      </c>
      <c r="E1870" t="s">
        <v>628</v>
      </c>
      <c r="F1870" t="s">
        <v>629</v>
      </c>
      <c r="G1870">
        <v>1</v>
      </c>
      <c r="H1870">
        <v>1</v>
      </c>
      <c r="I1870">
        <v>1</v>
      </c>
      <c r="J1870">
        <v>1</v>
      </c>
      <c r="K1870">
        <v>1</v>
      </c>
      <c r="L1870">
        <v>1</v>
      </c>
      <c r="M1870">
        <v>1</v>
      </c>
      <c r="N1870">
        <v>1</v>
      </c>
      <c r="O1870">
        <v>1</v>
      </c>
      <c r="P1870">
        <v>1</v>
      </c>
      <c r="Q1870">
        <v>1</v>
      </c>
      <c r="R1870">
        <v>1</v>
      </c>
      <c r="S1870">
        <v>1</v>
      </c>
      <c r="T1870">
        <v>1</v>
      </c>
      <c r="U1870">
        <v>1</v>
      </c>
      <c r="V1870">
        <v>1</v>
      </c>
      <c r="W1870">
        <v>1</v>
      </c>
      <c r="X1870">
        <v>1</v>
      </c>
      <c r="Y1870">
        <v>1</v>
      </c>
      <c r="Z1870">
        <v>1</v>
      </c>
      <c r="AA1870">
        <v>1</v>
      </c>
      <c r="AB1870">
        <v>1</v>
      </c>
      <c r="AC1870">
        <v>1</v>
      </c>
      <c r="AD1870">
        <v>1</v>
      </c>
      <c r="AE1870">
        <v>1</v>
      </c>
      <c r="AF1870">
        <v>1</v>
      </c>
      <c r="AG1870">
        <v>1</v>
      </c>
      <c r="AH1870">
        <v>1</v>
      </c>
      <c r="AI1870">
        <v>1</v>
      </c>
      <c r="AJ1870">
        <v>1</v>
      </c>
      <c r="AK1870">
        <v>1</v>
      </c>
      <c r="AL1870">
        <v>1</v>
      </c>
      <c r="AM1870" s="49" t="s">
        <v>318</v>
      </c>
      <c r="AN1870" s="49" t="s">
        <v>14</v>
      </c>
      <c r="AO1870" s="49" t="s">
        <v>500</v>
      </c>
      <c r="AP1870" s="49" t="s">
        <v>505</v>
      </c>
      <c r="AQ1870" s="49" t="s">
        <v>13</v>
      </c>
      <c r="AR1870" s="49" t="s">
        <v>487</v>
      </c>
      <c r="AS1870" s="49" t="s">
        <v>488</v>
      </c>
      <c r="AT1870" s="49" t="s">
        <v>489</v>
      </c>
    </row>
    <row r="1871" spans="1:46" x14ac:dyDescent="0.25">
      <c r="A1871">
        <v>11</v>
      </c>
      <c r="B1871" t="s">
        <v>321</v>
      </c>
      <c r="C1871" t="s">
        <v>321</v>
      </c>
      <c r="D1871" t="s">
        <v>424</v>
      </c>
      <c r="E1871" t="s">
        <v>628</v>
      </c>
      <c r="F1871" t="s">
        <v>629</v>
      </c>
      <c r="G1871">
        <v>1</v>
      </c>
      <c r="H1871">
        <v>1</v>
      </c>
      <c r="I1871">
        <v>1</v>
      </c>
      <c r="J1871">
        <v>1</v>
      </c>
      <c r="K1871">
        <v>1</v>
      </c>
      <c r="L1871">
        <v>1</v>
      </c>
      <c r="M1871">
        <v>1</v>
      </c>
      <c r="N1871">
        <v>1</v>
      </c>
      <c r="O1871">
        <v>1</v>
      </c>
      <c r="P1871">
        <v>1</v>
      </c>
      <c r="Q1871">
        <v>1</v>
      </c>
      <c r="R1871">
        <v>1</v>
      </c>
      <c r="S1871">
        <v>1</v>
      </c>
      <c r="T1871">
        <v>1</v>
      </c>
      <c r="U1871">
        <v>1</v>
      </c>
      <c r="V1871">
        <v>1</v>
      </c>
      <c r="W1871">
        <v>1</v>
      </c>
      <c r="X1871">
        <v>1</v>
      </c>
      <c r="Y1871">
        <v>1</v>
      </c>
      <c r="Z1871">
        <v>1</v>
      </c>
      <c r="AA1871">
        <v>1</v>
      </c>
      <c r="AB1871">
        <v>1</v>
      </c>
      <c r="AC1871">
        <v>1</v>
      </c>
      <c r="AD1871">
        <v>1</v>
      </c>
      <c r="AE1871">
        <v>1</v>
      </c>
      <c r="AF1871">
        <v>1</v>
      </c>
      <c r="AG1871">
        <v>1</v>
      </c>
      <c r="AH1871">
        <v>1</v>
      </c>
      <c r="AI1871">
        <v>1</v>
      </c>
      <c r="AJ1871">
        <v>1</v>
      </c>
      <c r="AK1871">
        <v>1</v>
      </c>
      <c r="AL1871">
        <v>0</v>
      </c>
      <c r="AM1871" s="49" t="s">
        <v>424</v>
      </c>
      <c r="AN1871" s="49" t="s">
        <v>14</v>
      </c>
      <c r="AO1871" s="49" t="s">
        <v>485</v>
      </c>
      <c r="AP1871" s="49" t="s">
        <v>505</v>
      </c>
      <c r="AQ1871" s="49" t="s">
        <v>13</v>
      </c>
      <c r="AR1871" s="49" t="s">
        <v>495</v>
      </c>
      <c r="AS1871" s="49" t="s">
        <v>496</v>
      </c>
      <c r="AT1871" s="49" t="s">
        <v>497</v>
      </c>
    </row>
    <row r="1872" spans="1:46" x14ac:dyDescent="0.25">
      <c r="A1872">
        <v>11</v>
      </c>
      <c r="B1872" t="s">
        <v>253</v>
      </c>
      <c r="C1872" t="s">
        <v>253</v>
      </c>
      <c r="D1872" t="s">
        <v>601</v>
      </c>
      <c r="E1872" t="s">
        <v>628</v>
      </c>
      <c r="F1872" t="s">
        <v>629</v>
      </c>
      <c r="G1872">
        <v>1</v>
      </c>
      <c r="H1872">
        <v>1</v>
      </c>
      <c r="I1872">
        <v>1</v>
      </c>
      <c r="J1872">
        <v>1</v>
      </c>
      <c r="K1872">
        <v>1</v>
      </c>
      <c r="L1872">
        <v>1</v>
      </c>
      <c r="M1872">
        <v>1</v>
      </c>
      <c r="N1872">
        <v>1</v>
      </c>
      <c r="O1872">
        <v>1</v>
      </c>
      <c r="P1872">
        <v>1</v>
      </c>
      <c r="Q1872">
        <v>1</v>
      </c>
      <c r="R1872">
        <v>1</v>
      </c>
      <c r="S1872">
        <v>1</v>
      </c>
      <c r="T1872">
        <v>1</v>
      </c>
      <c r="U1872">
        <v>1</v>
      </c>
      <c r="V1872">
        <v>1</v>
      </c>
      <c r="W1872">
        <v>1</v>
      </c>
      <c r="X1872">
        <v>1</v>
      </c>
      <c r="Y1872">
        <v>1</v>
      </c>
      <c r="Z1872">
        <v>1</v>
      </c>
      <c r="AA1872">
        <v>1</v>
      </c>
      <c r="AB1872">
        <v>1</v>
      </c>
      <c r="AC1872">
        <v>1</v>
      </c>
      <c r="AD1872">
        <v>1</v>
      </c>
      <c r="AE1872">
        <v>1</v>
      </c>
      <c r="AF1872">
        <v>1</v>
      </c>
      <c r="AG1872">
        <v>1</v>
      </c>
      <c r="AH1872">
        <v>1</v>
      </c>
      <c r="AI1872">
        <v>1</v>
      </c>
      <c r="AJ1872">
        <v>1</v>
      </c>
      <c r="AK1872">
        <v>1</v>
      </c>
      <c r="AL1872">
        <v>1</v>
      </c>
      <c r="AM1872" s="49" t="s">
        <v>254</v>
      </c>
      <c r="AN1872" s="49" t="s">
        <v>14</v>
      </c>
      <c r="AO1872" s="49" t="s">
        <v>500</v>
      </c>
      <c r="AP1872" s="49" t="s">
        <v>501</v>
      </c>
      <c r="AQ1872" s="49" t="s">
        <v>502</v>
      </c>
      <c r="AR1872" s="49" t="s">
        <v>487</v>
      </c>
      <c r="AS1872" s="49" t="s">
        <v>488</v>
      </c>
      <c r="AT1872" s="49" t="s">
        <v>489</v>
      </c>
    </row>
    <row r="1873" spans="1:46" x14ac:dyDescent="0.25">
      <c r="A1873">
        <v>11</v>
      </c>
      <c r="B1873" t="s">
        <v>263</v>
      </c>
      <c r="C1873" t="s">
        <v>263</v>
      </c>
      <c r="D1873" t="s">
        <v>602</v>
      </c>
      <c r="E1873" t="s">
        <v>628</v>
      </c>
      <c r="F1873" t="s">
        <v>629</v>
      </c>
      <c r="G1873">
        <v>1</v>
      </c>
      <c r="H1873">
        <v>1</v>
      </c>
      <c r="I1873">
        <v>1</v>
      </c>
      <c r="J1873">
        <v>1</v>
      </c>
      <c r="K1873">
        <v>1</v>
      </c>
      <c r="L1873">
        <v>1</v>
      </c>
      <c r="M1873">
        <v>1</v>
      </c>
      <c r="N1873">
        <v>1</v>
      </c>
      <c r="O1873">
        <v>1</v>
      </c>
      <c r="P1873">
        <v>1</v>
      </c>
      <c r="Q1873">
        <v>1</v>
      </c>
      <c r="R1873">
        <v>1</v>
      </c>
      <c r="S1873">
        <v>1</v>
      </c>
      <c r="T1873">
        <v>1</v>
      </c>
      <c r="U1873">
        <v>1</v>
      </c>
      <c r="V1873">
        <v>1</v>
      </c>
      <c r="W1873">
        <v>1</v>
      </c>
      <c r="X1873">
        <v>1</v>
      </c>
      <c r="Y1873">
        <v>1</v>
      </c>
      <c r="Z1873">
        <v>1</v>
      </c>
      <c r="AA1873">
        <v>1</v>
      </c>
      <c r="AB1873">
        <v>1</v>
      </c>
      <c r="AC1873">
        <v>1</v>
      </c>
      <c r="AD1873">
        <v>1</v>
      </c>
      <c r="AE1873">
        <v>1</v>
      </c>
      <c r="AF1873">
        <v>1</v>
      </c>
      <c r="AG1873">
        <v>1</v>
      </c>
      <c r="AH1873">
        <v>1</v>
      </c>
      <c r="AI1873">
        <v>1</v>
      </c>
      <c r="AJ1873">
        <v>1</v>
      </c>
      <c r="AK1873">
        <v>1</v>
      </c>
      <c r="AL1873">
        <v>1</v>
      </c>
      <c r="AM1873" s="49" t="s">
        <v>264</v>
      </c>
      <c r="AN1873" s="49" t="s">
        <v>14</v>
      </c>
      <c r="AO1873" s="49" t="s">
        <v>500</v>
      </c>
      <c r="AP1873" s="49" t="s">
        <v>501</v>
      </c>
      <c r="AQ1873" s="49" t="s">
        <v>502</v>
      </c>
      <c r="AR1873" s="49" t="s">
        <v>487</v>
      </c>
      <c r="AS1873" s="49" t="s">
        <v>488</v>
      </c>
      <c r="AT1873" s="49" t="s">
        <v>489</v>
      </c>
    </row>
    <row r="1874" spans="1:46" x14ac:dyDescent="0.25">
      <c r="A1874">
        <v>11</v>
      </c>
      <c r="B1874" t="s">
        <v>123</v>
      </c>
      <c r="C1874" t="s">
        <v>123</v>
      </c>
      <c r="D1874" t="s">
        <v>603</v>
      </c>
      <c r="E1874" t="s">
        <v>628</v>
      </c>
      <c r="F1874" t="s">
        <v>629</v>
      </c>
      <c r="G1874">
        <v>1</v>
      </c>
      <c r="H1874">
        <v>1</v>
      </c>
      <c r="I1874">
        <v>1</v>
      </c>
      <c r="J1874">
        <v>1</v>
      </c>
      <c r="K1874">
        <v>1</v>
      </c>
      <c r="L1874">
        <v>1</v>
      </c>
      <c r="M1874">
        <v>1</v>
      </c>
      <c r="N1874">
        <v>1</v>
      </c>
      <c r="O1874">
        <v>1</v>
      </c>
      <c r="P1874">
        <v>1</v>
      </c>
      <c r="Q1874">
        <v>1</v>
      </c>
      <c r="R1874">
        <v>1</v>
      </c>
      <c r="S1874">
        <v>1</v>
      </c>
      <c r="T1874">
        <v>1</v>
      </c>
      <c r="U1874">
        <v>1</v>
      </c>
      <c r="V1874">
        <v>1</v>
      </c>
      <c r="W1874">
        <v>1</v>
      </c>
      <c r="X1874">
        <v>1</v>
      </c>
      <c r="Y1874">
        <v>1</v>
      </c>
      <c r="Z1874">
        <v>1</v>
      </c>
      <c r="AA1874">
        <v>1</v>
      </c>
      <c r="AB1874">
        <v>1</v>
      </c>
      <c r="AC1874">
        <v>1</v>
      </c>
      <c r="AD1874">
        <v>1</v>
      </c>
      <c r="AE1874">
        <v>1</v>
      </c>
      <c r="AF1874">
        <v>1</v>
      </c>
      <c r="AG1874">
        <v>1</v>
      </c>
      <c r="AH1874">
        <v>1</v>
      </c>
      <c r="AI1874">
        <v>1</v>
      </c>
      <c r="AJ1874">
        <v>1</v>
      </c>
      <c r="AK1874">
        <v>1</v>
      </c>
      <c r="AL1874">
        <v>0</v>
      </c>
      <c r="AM1874" s="49" t="s">
        <v>410</v>
      </c>
      <c r="AN1874" s="49" t="s">
        <v>5</v>
      </c>
      <c r="AO1874" s="49" t="s">
        <v>9</v>
      </c>
      <c r="AP1874" s="49" t="s">
        <v>494</v>
      </c>
      <c r="AQ1874" s="49" t="s">
        <v>9</v>
      </c>
      <c r="AR1874" s="49" t="s">
        <v>495</v>
      </c>
      <c r="AS1874" s="49" t="s">
        <v>496</v>
      </c>
      <c r="AT1874" s="49" t="s">
        <v>497</v>
      </c>
    </row>
    <row r="1875" spans="1:46" x14ac:dyDescent="0.25">
      <c r="A1875">
        <v>11</v>
      </c>
      <c r="B1875" t="s">
        <v>375</v>
      </c>
      <c r="C1875" t="s">
        <v>375</v>
      </c>
      <c r="D1875" t="s">
        <v>604</v>
      </c>
      <c r="E1875" t="s">
        <v>628</v>
      </c>
      <c r="F1875" t="s">
        <v>629</v>
      </c>
      <c r="G1875">
        <v>1</v>
      </c>
      <c r="H1875">
        <v>1</v>
      </c>
      <c r="I1875">
        <v>1</v>
      </c>
      <c r="J1875">
        <v>1</v>
      </c>
      <c r="K1875">
        <v>1</v>
      </c>
      <c r="L1875">
        <v>1</v>
      </c>
      <c r="M1875">
        <v>1</v>
      </c>
      <c r="N1875">
        <v>1</v>
      </c>
      <c r="O1875">
        <v>1</v>
      </c>
      <c r="P1875">
        <v>1</v>
      </c>
      <c r="Q1875">
        <v>1</v>
      </c>
      <c r="R1875">
        <v>1</v>
      </c>
      <c r="S1875">
        <v>1</v>
      </c>
      <c r="T1875">
        <v>1</v>
      </c>
      <c r="U1875">
        <v>1</v>
      </c>
      <c r="V1875">
        <v>1</v>
      </c>
      <c r="W1875">
        <v>1</v>
      </c>
      <c r="X1875">
        <v>1</v>
      </c>
      <c r="Y1875">
        <v>1</v>
      </c>
      <c r="Z1875">
        <v>1</v>
      </c>
      <c r="AA1875">
        <v>1</v>
      </c>
      <c r="AB1875">
        <v>1</v>
      </c>
      <c r="AC1875">
        <v>1</v>
      </c>
      <c r="AD1875">
        <v>1</v>
      </c>
      <c r="AE1875">
        <v>1</v>
      </c>
      <c r="AF1875">
        <v>1</v>
      </c>
      <c r="AG1875">
        <v>1</v>
      </c>
      <c r="AH1875">
        <v>1</v>
      </c>
      <c r="AI1875">
        <v>1</v>
      </c>
      <c r="AJ1875">
        <v>1</v>
      </c>
      <c r="AK1875">
        <v>1</v>
      </c>
      <c r="AL1875">
        <v>1</v>
      </c>
      <c r="AM1875" s="49" t="s">
        <v>376</v>
      </c>
      <c r="AN1875" s="49" t="s">
        <v>14</v>
      </c>
      <c r="AO1875" s="49" t="s">
        <v>500</v>
      </c>
      <c r="AP1875" s="49" t="s">
        <v>501</v>
      </c>
      <c r="AQ1875" s="49" t="s">
        <v>502</v>
      </c>
      <c r="AR1875" s="49" t="s">
        <v>487</v>
      </c>
      <c r="AS1875" s="49" t="s">
        <v>488</v>
      </c>
      <c r="AT1875" s="49" t="s">
        <v>489</v>
      </c>
    </row>
    <row r="1876" spans="1:46" x14ac:dyDescent="0.25">
      <c r="A1876">
        <v>11</v>
      </c>
      <c r="B1876" t="s">
        <v>322</v>
      </c>
      <c r="C1876" t="s">
        <v>322</v>
      </c>
      <c r="D1876" t="s">
        <v>323</v>
      </c>
      <c r="E1876" t="s">
        <v>628</v>
      </c>
      <c r="F1876" t="s">
        <v>629</v>
      </c>
      <c r="G1876">
        <v>1</v>
      </c>
      <c r="H1876">
        <v>1</v>
      </c>
      <c r="I1876">
        <v>1</v>
      </c>
      <c r="J1876">
        <v>1</v>
      </c>
      <c r="K1876">
        <v>1</v>
      </c>
      <c r="L1876">
        <v>1</v>
      </c>
      <c r="M1876">
        <v>1</v>
      </c>
      <c r="N1876">
        <v>1</v>
      </c>
      <c r="O1876">
        <v>1</v>
      </c>
      <c r="P1876">
        <v>1</v>
      </c>
      <c r="Q1876">
        <v>1</v>
      </c>
      <c r="R1876">
        <v>1</v>
      </c>
      <c r="S1876">
        <v>1</v>
      </c>
      <c r="T1876">
        <v>1</v>
      </c>
      <c r="U1876">
        <v>1</v>
      </c>
      <c r="V1876">
        <v>1</v>
      </c>
      <c r="W1876">
        <v>1</v>
      </c>
      <c r="X1876">
        <v>1</v>
      </c>
      <c r="Y1876">
        <v>1</v>
      </c>
      <c r="Z1876">
        <v>1</v>
      </c>
      <c r="AA1876">
        <v>1</v>
      </c>
      <c r="AB1876">
        <v>1</v>
      </c>
      <c r="AC1876">
        <v>1</v>
      </c>
      <c r="AD1876">
        <v>1</v>
      </c>
      <c r="AE1876">
        <v>1</v>
      </c>
      <c r="AF1876">
        <v>1</v>
      </c>
      <c r="AG1876">
        <v>1</v>
      </c>
      <c r="AH1876">
        <v>1</v>
      </c>
      <c r="AI1876">
        <v>1</v>
      </c>
      <c r="AJ1876">
        <v>1</v>
      </c>
      <c r="AK1876">
        <v>1</v>
      </c>
      <c r="AL1876">
        <v>1</v>
      </c>
      <c r="AM1876" s="49" t="s">
        <v>323</v>
      </c>
      <c r="AN1876" s="49" t="s">
        <v>14</v>
      </c>
      <c r="AO1876" s="49" t="s">
        <v>500</v>
      </c>
      <c r="AP1876" s="49" t="s">
        <v>501</v>
      </c>
      <c r="AQ1876" s="49" t="s">
        <v>502</v>
      </c>
      <c r="AR1876" s="49" t="s">
        <v>487</v>
      </c>
      <c r="AS1876" s="49" t="s">
        <v>488</v>
      </c>
      <c r="AT1876" s="49" t="s">
        <v>489</v>
      </c>
    </row>
    <row r="1877" spans="1:46" x14ac:dyDescent="0.25">
      <c r="A1877">
        <v>11</v>
      </c>
      <c r="B1877" t="s">
        <v>324</v>
      </c>
      <c r="C1877" t="s">
        <v>324</v>
      </c>
      <c r="D1877" t="s">
        <v>425</v>
      </c>
      <c r="E1877" t="s">
        <v>628</v>
      </c>
      <c r="F1877" t="s">
        <v>629</v>
      </c>
      <c r="G1877">
        <v>1</v>
      </c>
      <c r="H1877">
        <v>1</v>
      </c>
      <c r="I1877">
        <v>1</v>
      </c>
      <c r="J1877">
        <v>1</v>
      </c>
      <c r="K1877">
        <v>1</v>
      </c>
      <c r="L1877">
        <v>1</v>
      </c>
      <c r="M1877">
        <v>1</v>
      </c>
      <c r="N1877">
        <v>1</v>
      </c>
      <c r="O1877">
        <v>1</v>
      </c>
      <c r="P1877">
        <v>1</v>
      </c>
      <c r="Q1877">
        <v>1</v>
      </c>
      <c r="R1877">
        <v>1</v>
      </c>
      <c r="S1877">
        <v>1</v>
      </c>
      <c r="T1877">
        <v>1</v>
      </c>
      <c r="U1877">
        <v>1</v>
      </c>
      <c r="V1877">
        <v>1</v>
      </c>
      <c r="W1877">
        <v>1</v>
      </c>
      <c r="X1877">
        <v>1</v>
      </c>
      <c r="Y1877">
        <v>1</v>
      </c>
      <c r="Z1877">
        <v>1</v>
      </c>
      <c r="AA1877">
        <v>1</v>
      </c>
      <c r="AB1877">
        <v>1</v>
      </c>
      <c r="AC1877">
        <v>1</v>
      </c>
      <c r="AD1877">
        <v>1</v>
      </c>
      <c r="AE1877">
        <v>1</v>
      </c>
      <c r="AF1877">
        <v>1</v>
      </c>
      <c r="AG1877">
        <v>1</v>
      </c>
      <c r="AH1877">
        <v>1</v>
      </c>
      <c r="AI1877">
        <v>1</v>
      </c>
      <c r="AJ1877">
        <v>1</v>
      </c>
      <c r="AK1877">
        <v>1</v>
      </c>
      <c r="AL1877">
        <v>1</v>
      </c>
      <c r="AM1877" s="49" t="s">
        <v>425</v>
      </c>
      <c r="AN1877" s="49" t="s">
        <v>14</v>
      </c>
      <c r="AO1877" s="49" t="s">
        <v>500</v>
      </c>
      <c r="AP1877" s="49" t="s">
        <v>501</v>
      </c>
      <c r="AQ1877" s="49" t="s">
        <v>502</v>
      </c>
      <c r="AR1877" s="49" t="s">
        <v>495</v>
      </c>
      <c r="AS1877" s="49" t="s">
        <v>496</v>
      </c>
      <c r="AT1877" s="49" t="s">
        <v>497</v>
      </c>
    </row>
    <row r="1878" spans="1:46" x14ac:dyDescent="0.25">
      <c r="A1878">
        <v>11</v>
      </c>
      <c r="B1878" t="s">
        <v>325</v>
      </c>
      <c r="C1878" t="s">
        <v>325</v>
      </c>
      <c r="D1878" t="s">
        <v>326</v>
      </c>
      <c r="E1878" t="s">
        <v>628</v>
      </c>
      <c r="F1878" t="s">
        <v>629</v>
      </c>
      <c r="G1878">
        <v>1</v>
      </c>
      <c r="H1878">
        <v>1</v>
      </c>
      <c r="I1878">
        <v>1</v>
      </c>
      <c r="J1878">
        <v>1</v>
      </c>
      <c r="K1878">
        <v>1</v>
      </c>
      <c r="L1878">
        <v>1</v>
      </c>
      <c r="M1878">
        <v>1</v>
      </c>
      <c r="N1878">
        <v>1</v>
      </c>
      <c r="O1878">
        <v>1</v>
      </c>
      <c r="P1878">
        <v>1</v>
      </c>
      <c r="Q1878">
        <v>1</v>
      </c>
      <c r="R1878">
        <v>1</v>
      </c>
      <c r="S1878">
        <v>1</v>
      </c>
      <c r="T1878">
        <v>1</v>
      </c>
      <c r="U1878">
        <v>1</v>
      </c>
      <c r="V1878">
        <v>1</v>
      </c>
      <c r="W1878">
        <v>1</v>
      </c>
      <c r="X1878">
        <v>1</v>
      </c>
      <c r="Y1878">
        <v>1</v>
      </c>
      <c r="Z1878">
        <v>1</v>
      </c>
      <c r="AA1878">
        <v>1</v>
      </c>
      <c r="AB1878">
        <v>1</v>
      </c>
      <c r="AC1878">
        <v>1</v>
      </c>
      <c r="AD1878">
        <v>1</v>
      </c>
      <c r="AE1878">
        <v>1</v>
      </c>
      <c r="AF1878">
        <v>1</v>
      </c>
      <c r="AG1878">
        <v>1</v>
      </c>
      <c r="AH1878">
        <v>1</v>
      </c>
      <c r="AI1878">
        <v>1</v>
      </c>
      <c r="AJ1878">
        <v>1</v>
      </c>
      <c r="AK1878">
        <v>1</v>
      </c>
      <c r="AL1878">
        <v>0</v>
      </c>
      <c r="AM1878" s="49" t="s">
        <v>326</v>
      </c>
      <c r="AN1878" s="49" t="s">
        <v>6</v>
      </c>
      <c r="AO1878" s="49" t="s">
        <v>9</v>
      </c>
      <c r="AP1878" s="49" t="s">
        <v>486</v>
      </c>
      <c r="AQ1878" s="49" t="s">
        <v>9</v>
      </c>
      <c r="AR1878" s="49" t="s">
        <v>487</v>
      </c>
      <c r="AS1878" s="49" t="s">
        <v>488</v>
      </c>
      <c r="AT1878" s="49" t="s">
        <v>489</v>
      </c>
    </row>
    <row r="1879" spans="1:46" x14ac:dyDescent="0.25">
      <c r="A1879">
        <v>11</v>
      </c>
      <c r="B1879" t="s">
        <v>327</v>
      </c>
      <c r="C1879" t="s">
        <v>327</v>
      </c>
      <c r="D1879" t="s">
        <v>426</v>
      </c>
      <c r="E1879" t="s">
        <v>628</v>
      </c>
      <c r="F1879" t="s">
        <v>629</v>
      </c>
      <c r="G1879">
        <v>1</v>
      </c>
      <c r="H1879">
        <v>1</v>
      </c>
      <c r="I1879">
        <v>1</v>
      </c>
      <c r="J1879">
        <v>1</v>
      </c>
      <c r="K1879">
        <v>1</v>
      </c>
      <c r="L1879">
        <v>1</v>
      </c>
      <c r="M1879">
        <v>1</v>
      </c>
      <c r="N1879">
        <v>1</v>
      </c>
      <c r="O1879">
        <v>1</v>
      </c>
      <c r="P1879">
        <v>1</v>
      </c>
      <c r="Q1879">
        <v>1</v>
      </c>
      <c r="R1879">
        <v>1</v>
      </c>
      <c r="S1879">
        <v>1</v>
      </c>
      <c r="T1879">
        <v>1</v>
      </c>
      <c r="U1879">
        <v>1</v>
      </c>
      <c r="V1879">
        <v>1</v>
      </c>
      <c r="W1879">
        <v>1</v>
      </c>
      <c r="X1879">
        <v>1</v>
      </c>
      <c r="Y1879">
        <v>1</v>
      </c>
      <c r="Z1879">
        <v>1</v>
      </c>
      <c r="AA1879">
        <v>1</v>
      </c>
      <c r="AB1879">
        <v>1</v>
      </c>
      <c r="AC1879">
        <v>1</v>
      </c>
      <c r="AD1879">
        <v>1</v>
      </c>
      <c r="AE1879">
        <v>1</v>
      </c>
      <c r="AF1879">
        <v>1</v>
      </c>
      <c r="AG1879">
        <v>1</v>
      </c>
      <c r="AH1879">
        <v>1</v>
      </c>
      <c r="AI1879">
        <v>1</v>
      </c>
      <c r="AJ1879">
        <v>1</v>
      </c>
      <c r="AK1879">
        <v>1</v>
      </c>
      <c r="AL1879">
        <v>0</v>
      </c>
      <c r="AM1879" s="49" t="s">
        <v>426</v>
      </c>
      <c r="AN1879" s="49" t="s">
        <v>14</v>
      </c>
      <c r="AO1879" s="49" t="s">
        <v>485</v>
      </c>
      <c r="AP1879" s="49" t="s">
        <v>505</v>
      </c>
      <c r="AQ1879" s="49" t="s">
        <v>13</v>
      </c>
      <c r="AR1879" s="49" t="s">
        <v>495</v>
      </c>
      <c r="AS1879" s="49" t="s">
        <v>496</v>
      </c>
      <c r="AT1879" s="49" t="s">
        <v>497</v>
      </c>
    </row>
    <row r="1880" spans="1:46" x14ac:dyDescent="0.25">
      <c r="A1880">
        <v>11</v>
      </c>
      <c r="B1880" t="s">
        <v>330</v>
      </c>
      <c r="C1880" t="s">
        <v>330</v>
      </c>
      <c r="D1880" t="s">
        <v>331</v>
      </c>
      <c r="E1880" t="s">
        <v>628</v>
      </c>
      <c r="F1880" t="s">
        <v>629</v>
      </c>
      <c r="G1880">
        <v>1</v>
      </c>
      <c r="H1880">
        <v>1</v>
      </c>
      <c r="I1880">
        <v>1</v>
      </c>
      <c r="J1880">
        <v>1</v>
      </c>
      <c r="K1880">
        <v>1</v>
      </c>
      <c r="L1880">
        <v>1</v>
      </c>
      <c r="M1880">
        <v>1</v>
      </c>
      <c r="N1880">
        <v>1</v>
      </c>
      <c r="O1880">
        <v>1</v>
      </c>
      <c r="P1880">
        <v>1</v>
      </c>
      <c r="Q1880">
        <v>1</v>
      </c>
      <c r="R1880">
        <v>1</v>
      </c>
      <c r="S1880">
        <v>1</v>
      </c>
      <c r="T1880">
        <v>1</v>
      </c>
      <c r="U1880">
        <v>1</v>
      </c>
      <c r="V1880">
        <v>1</v>
      </c>
      <c r="W1880">
        <v>1</v>
      </c>
      <c r="X1880">
        <v>1</v>
      </c>
      <c r="Y1880">
        <v>1</v>
      </c>
      <c r="Z1880">
        <v>1</v>
      </c>
      <c r="AA1880">
        <v>1</v>
      </c>
      <c r="AB1880">
        <v>1</v>
      </c>
      <c r="AC1880">
        <v>1</v>
      </c>
      <c r="AD1880">
        <v>1</v>
      </c>
      <c r="AE1880">
        <v>1</v>
      </c>
      <c r="AF1880">
        <v>1</v>
      </c>
      <c r="AG1880">
        <v>1</v>
      </c>
      <c r="AH1880">
        <v>1</v>
      </c>
      <c r="AI1880">
        <v>1</v>
      </c>
      <c r="AJ1880">
        <v>1</v>
      </c>
      <c r="AK1880">
        <v>1</v>
      </c>
      <c r="AL1880">
        <v>0</v>
      </c>
      <c r="AM1880" s="49" t="s">
        <v>331</v>
      </c>
      <c r="AN1880" s="49" t="s">
        <v>8</v>
      </c>
      <c r="AO1880" s="49" t="s">
        <v>9</v>
      </c>
      <c r="AP1880" s="49" t="s">
        <v>494</v>
      </c>
      <c r="AQ1880" s="49" t="s">
        <v>9</v>
      </c>
      <c r="AR1880" s="49" t="s">
        <v>487</v>
      </c>
      <c r="AS1880" s="49" t="s">
        <v>488</v>
      </c>
      <c r="AT1880" s="49" t="s">
        <v>489</v>
      </c>
    </row>
    <row r="1881" spans="1:46" x14ac:dyDescent="0.25">
      <c r="A1881">
        <v>11</v>
      </c>
      <c r="B1881" t="s">
        <v>342</v>
      </c>
      <c r="C1881" t="s">
        <v>342</v>
      </c>
      <c r="D1881" t="s">
        <v>343</v>
      </c>
      <c r="E1881" t="s">
        <v>628</v>
      </c>
      <c r="F1881" t="s">
        <v>629</v>
      </c>
      <c r="G1881">
        <v>1</v>
      </c>
      <c r="H1881">
        <v>1</v>
      </c>
      <c r="I1881">
        <v>1</v>
      </c>
      <c r="J1881">
        <v>1</v>
      </c>
      <c r="K1881">
        <v>1</v>
      </c>
      <c r="L1881">
        <v>1</v>
      </c>
      <c r="M1881">
        <v>1</v>
      </c>
      <c r="N1881">
        <v>1</v>
      </c>
      <c r="O1881">
        <v>1</v>
      </c>
      <c r="P1881">
        <v>1</v>
      </c>
      <c r="Q1881">
        <v>1</v>
      </c>
      <c r="R1881">
        <v>1</v>
      </c>
      <c r="S1881">
        <v>1</v>
      </c>
      <c r="T1881">
        <v>1</v>
      </c>
      <c r="U1881">
        <v>1</v>
      </c>
      <c r="V1881">
        <v>1</v>
      </c>
      <c r="W1881">
        <v>1</v>
      </c>
      <c r="X1881">
        <v>1</v>
      </c>
      <c r="Y1881">
        <v>1</v>
      </c>
      <c r="Z1881">
        <v>1</v>
      </c>
      <c r="AA1881">
        <v>1</v>
      </c>
      <c r="AB1881">
        <v>1</v>
      </c>
      <c r="AC1881">
        <v>1</v>
      </c>
      <c r="AD1881">
        <v>1</v>
      </c>
      <c r="AE1881">
        <v>1</v>
      </c>
      <c r="AF1881">
        <v>1</v>
      </c>
      <c r="AG1881">
        <v>1</v>
      </c>
      <c r="AH1881">
        <v>1</v>
      </c>
      <c r="AI1881">
        <v>1</v>
      </c>
      <c r="AJ1881">
        <v>1</v>
      </c>
      <c r="AK1881">
        <v>1</v>
      </c>
      <c r="AL1881">
        <v>1</v>
      </c>
      <c r="AM1881" s="49" t="s">
        <v>343</v>
      </c>
      <c r="AN1881" s="49" t="s">
        <v>14</v>
      </c>
      <c r="AO1881" s="49" t="s">
        <v>500</v>
      </c>
      <c r="AP1881" s="49" t="s">
        <v>501</v>
      </c>
      <c r="AQ1881" s="49" t="s">
        <v>502</v>
      </c>
      <c r="AR1881" s="49" t="s">
        <v>487</v>
      </c>
      <c r="AS1881" s="49" t="s">
        <v>488</v>
      </c>
      <c r="AT1881" s="49" t="s">
        <v>489</v>
      </c>
    </row>
    <row r="1882" spans="1:46" x14ac:dyDescent="0.25">
      <c r="A1882">
        <v>11</v>
      </c>
      <c r="B1882" t="s">
        <v>332</v>
      </c>
      <c r="C1882" t="s">
        <v>332</v>
      </c>
      <c r="D1882" t="s">
        <v>333</v>
      </c>
      <c r="E1882" t="s">
        <v>628</v>
      </c>
      <c r="F1882" t="s">
        <v>629</v>
      </c>
      <c r="G1882">
        <v>1</v>
      </c>
      <c r="H1882">
        <v>1</v>
      </c>
      <c r="I1882">
        <v>1</v>
      </c>
      <c r="J1882">
        <v>1</v>
      </c>
      <c r="K1882">
        <v>1</v>
      </c>
      <c r="L1882">
        <v>1</v>
      </c>
      <c r="M1882">
        <v>1</v>
      </c>
      <c r="N1882">
        <v>1</v>
      </c>
      <c r="O1882">
        <v>1</v>
      </c>
      <c r="P1882">
        <v>1</v>
      </c>
      <c r="Q1882">
        <v>1</v>
      </c>
      <c r="R1882">
        <v>1</v>
      </c>
      <c r="S1882">
        <v>1</v>
      </c>
      <c r="T1882">
        <v>1</v>
      </c>
      <c r="U1882">
        <v>1</v>
      </c>
      <c r="V1882">
        <v>1</v>
      </c>
      <c r="W1882">
        <v>1</v>
      </c>
      <c r="X1882">
        <v>1</v>
      </c>
      <c r="Y1882">
        <v>1</v>
      </c>
      <c r="Z1882">
        <v>1</v>
      </c>
      <c r="AA1882">
        <v>1</v>
      </c>
      <c r="AB1882">
        <v>1</v>
      </c>
      <c r="AC1882">
        <v>1</v>
      </c>
      <c r="AD1882">
        <v>1</v>
      </c>
      <c r="AE1882">
        <v>1</v>
      </c>
      <c r="AF1882">
        <v>1</v>
      </c>
      <c r="AG1882">
        <v>1</v>
      </c>
      <c r="AH1882">
        <v>1</v>
      </c>
      <c r="AI1882">
        <v>1</v>
      </c>
      <c r="AJ1882">
        <v>1</v>
      </c>
      <c r="AK1882">
        <v>1</v>
      </c>
      <c r="AL1882">
        <v>0</v>
      </c>
      <c r="AM1882" s="49" t="s">
        <v>333</v>
      </c>
      <c r="AN1882" s="49" t="s">
        <v>14</v>
      </c>
      <c r="AO1882" s="49" t="s">
        <v>485</v>
      </c>
      <c r="AP1882" s="49" t="s">
        <v>505</v>
      </c>
      <c r="AQ1882" s="49" t="s">
        <v>13</v>
      </c>
      <c r="AR1882" s="49" t="s">
        <v>495</v>
      </c>
      <c r="AS1882" s="49" t="s">
        <v>488</v>
      </c>
      <c r="AT1882" s="49" t="s">
        <v>489</v>
      </c>
    </row>
    <row r="1883" spans="1:46" x14ac:dyDescent="0.25">
      <c r="A1883">
        <v>11</v>
      </c>
      <c r="B1883" t="s">
        <v>349</v>
      </c>
      <c r="C1883" t="s">
        <v>349</v>
      </c>
      <c r="D1883" t="s">
        <v>350</v>
      </c>
      <c r="E1883" t="s">
        <v>628</v>
      </c>
      <c r="F1883" t="s">
        <v>629</v>
      </c>
      <c r="G1883">
        <v>1</v>
      </c>
      <c r="H1883">
        <v>1</v>
      </c>
      <c r="I1883">
        <v>1</v>
      </c>
      <c r="J1883">
        <v>1</v>
      </c>
      <c r="K1883">
        <v>1</v>
      </c>
      <c r="L1883">
        <v>1</v>
      </c>
      <c r="M1883">
        <v>1</v>
      </c>
      <c r="N1883">
        <v>1</v>
      </c>
      <c r="O1883">
        <v>1</v>
      </c>
      <c r="P1883">
        <v>1</v>
      </c>
      <c r="Q1883">
        <v>1</v>
      </c>
      <c r="R1883">
        <v>1</v>
      </c>
      <c r="S1883">
        <v>1</v>
      </c>
      <c r="T1883">
        <v>1</v>
      </c>
      <c r="U1883">
        <v>1</v>
      </c>
      <c r="V1883">
        <v>1</v>
      </c>
      <c r="W1883">
        <v>1</v>
      </c>
      <c r="X1883">
        <v>1</v>
      </c>
      <c r="Y1883">
        <v>1</v>
      </c>
      <c r="Z1883">
        <v>1</v>
      </c>
      <c r="AA1883">
        <v>1</v>
      </c>
      <c r="AB1883">
        <v>1</v>
      </c>
      <c r="AC1883">
        <v>1</v>
      </c>
      <c r="AD1883">
        <v>1</v>
      </c>
      <c r="AE1883">
        <v>1</v>
      </c>
      <c r="AF1883">
        <v>1</v>
      </c>
      <c r="AG1883">
        <v>1</v>
      </c>
      <c r="AH1883">
        <v>1</v>
      </c>
      <c r="AI1883">
        <v>1</v>
      </c>
      <c r="AJ1883">
        <v>1</v>
      </c>
      <c r="AK1883">
        <v>1</v>
      </c>
      <c r="AL1883">
        <v>1</v>
      </c>
      <c r="AM1883" s="49" t="s">
        <v>350</v>
      </c>
      <c r="AN1883" s="49" t="s">
        <v>14</v>
      </c>
      <c r="AO1883" s="49" t="s">
        <v>500</v>
      </c>
      <c r="AP1883" s="49" t="s">
        <v>505</v>
      </c>
      <c r="AQ1883" s="49" t="s">
        <v>13</v>
      </c>
      <c r="AR1883" s="49" t="s">
        <v>487</v>
      </c>
      <c r="AS1883" s="49" t="s">
        <v>488</v>
      </c>
      <c r="AT1883" s="49" t="s">
        <v>489</v>
      </c>
    </row>
    <row r="1884" spans="1:46" x14ac:dyDescent="0.25">
      <c r="A1884">
        <v>11</v>
      </c>
      <c r="B1884" t="s">
        <v>351</v>
      </c>
      <c r="C1884" t="s">
        <v>351</v>
      </c>
      <c r="D1884" t="s">
        <v>352</v>
      </c>
      <c r="E1884" t="s">
        <v>628</v>
      </c>
      <c r="F1884" t="s">
        <v>629</v>
      </c>
      <c r="G1884">
        <v>1</v>
      </c>
      <c r="H1884">
        <v>1</v>
      </c>
      <c r="I1884">
        <v>1</v>
      </c>
      <c r="J1884">
        <v>1</v>
      </c>
      <c r="K1884">
        <v>1</v>
      </c>
      <c r="L1884">
        <v>1</v>
      </c>
      <c r="M1884">
        <v>1</v>
      </c>
      <c r="N1884">
        <v>1</v>
      </c>
      <c r="O1884">
        <v>1</v>
      </c>
      <c r="P1884">
        <v>1</v>
      </c>
      <c r="Q1884">
        <v>1</v>
      </c>
      <c r="R1884">
        <v>1</v>
      </c>
      <c r="S1884">
        <v>1</v>
      </c>
      <c r="T1884">
        <v>1</v>
      </c>
      <c r="U1884">
        <v>1</v>
      </c>
      <c r="V1884">
        <v>1</v>
      </c>
      <c r="W1884">
        <v>1</v>
      </c>
      <c r="X1884">
        <v>1</v>
      </c>
      <c r="Y1884">
        <v>1</v>
      </c>
      <c r="Z1884">
        <v>1</v>
      </c>
      <c r="AA1884">
        <v>1</v>
      </c>
      <c r="AB1884">
        <v>1</v>
      </c>
      <c r="AC1884">
        <v>1</v>
      </c>
      <c r="AD1884">
        <v>1</v>
      </c>
      <c r="AE1884">
        <v>1</v>
      </c>
      <c r="AF1884">
        <v>1</v>
      </c>
      <c r="AG1884">
        <v>1</v>
      </c>
      <c r="AH1884">
        <v>1</v>
      </c>
      <c r="AI1884">
        <v>1</v>
      </c>
      <c r="AJ1884">
        <v>1</v>
      </c>
      <c r="AK1884">
        <v>1</v>
      </c>
      <c r="AL1884">
        <v>1</v>
      </c>
      <c r="AM1884" s="49" t="s">
        <v>352</v>
      </c>
      <c r="AN1884" s="49" t="s">
        <v>14</v>
      </c>
      <c r="AO1884" s="49" t="s">
        <v>500</v>
      </c>
      <c r="AP1884" s="49" t="s">
        <v>505</v>
      </c>
      <c r="AQ1884" s="49" t="s">
        <v>13</v>
      </c>
      <c r="AR1884" s="49" t="s">
        <v>487</v>
      </c>
      <c r="AS1884" s="49" t="s">
        <v>488</v>
      </c>
      <c r="AT1884" s="49" t="s">
        <v>489</v>
      </c>
    </row>
    <row r="1885" spans="1:46" x14ac:dyDescent="0.25">
      <c r="A1885">
        <v>11</v>
      </c>
      <c r="B1885" t="s">
        <v>400</v>
      </c>
      <c r="C1885" t="s">
        <v>400</v>
      </c>
      <c r="D1885" t="s">
        <v>401</v>
      </c>
      <c r="E1885" t="s">
        <v>628</v>
      </c>
      <c r="F1885" t="s">
        <v>629</v>
      </c>
      <c r="G1885">
        <v>1</v>
      </c>
      <c r="H1885">
        <v>1</v>
      </c>
      <c r="I1885">
        <v>1</v>
      </c>
      <c r="J1885">
        <v>1</v>
      </c>
      <c r="K1885">
        <v>1</v>
      </c>
      <c r="L1885">
        <v>1</v>
      </c>
      <c r="M1885">
        <v>1</v>
      </c>
      <c r="N1885">
        <v>1</v>
      </c>
      <c r="O1885">
        <v>1</v>
      </c>
      <c r="P1885">
        <v>1</v>
      </c>
      <c r="Q1885">
        <v>1</v>
      </c>
      <c r="R1885">
        <v>1</v>
      </c>
      <c r="S1885">
        <v>1</v>
      </c>
      <c r="T1885">
        <v>1</v>
      </c>
      <c r="U1885">
        <v>1</v>
      </c>
      <c r="V1885">
        <v>1</v>
      </c>
      <c r="W1885">
        <v>1</v>
      </c>
      <c r="X1885">
        <v>1</v>
      </c>
      <c r="Y1885">
        <v>1</v>
      </c>
      <c r="Z1885">
        <v>1</v>
      </c>
      <c r="AA1885">
        <v>1</v>
      </c>
      <c r="AB1885">
        <v>1</v>
      </c>
      <c r="AC1885">
        <v>1</v>
      </c>
      <c r="AD1885">
        <v>1</v>
      </c>
      <c r="AE1885">
        <v>1</v>
      </c>
      <c r="AF1885">
        <v>1</v>
      </c>
      <c r="AG1885">
        <v>1</v>
      </c>
      <c r="AH1885">
        <v>1</v>
      </c>
      <c r="AI1885">
        <v>1</v>
      </c>
      <c r="AJ1885">
        <v>1</v>
      </c>
      <c r="AK1885">
        <v>1</v>
      </c>
      <c r="AL1885">
        <v>0</v>
      </c>
      <c r="AM1885" s="49" t="s">
        <v>401</v>
      </c>
      <c r="AN1885" s="49" t="s">
        <v>4</v>
      </c>
      <c r="AO1885" s="49" t="s">
        <v>9</v>
      </c>
      <c r="AP1885" s="49" t="s">
        <v>501</v>
      </c>
      <c r="AQ1885" s="49" t="s">
        <v>9</v>
      </c>
      <c r="AR1885" s="49" t="s">
        <v>487</v>
      </c>
      <c r="AS1885" s="49" t="s">
        <v>488</v>
      </c>
      <c r="AT1885" s="49" t="s">
        <v>489</v>
      </c>
    </row>
    <row r="1886" spans="1:46" x14ac:dyDescent="0.25">
      <c r="A1886">
        <v>11</v>
      </c>
      <c r="B1886" t="s">
        <v>344</v>
      </c>
      <c r="C1886" t="s">
        <v>344</v>
      </c>
      <c r="D1886" t="s">
        <v>345</v>
      </c>
      <c r="E1886" t="s">
        <v>628</v>
      </c>
      <c r="F1886" t="s">
        <v>629</v>
      </c>
      <c r="G1886">
        <v>0</v>
      </c>
      <c r="H1886">
        <v>0</v>
      </c>
      <c r="I1886">
        <v>0</v>
      </c>
      <c r="J1886">
        <v>0</v>
      </c>
      <c r="K1886">
        <v>0</v>
      </c>
      <c r="L1886">
        <v>0</v>
      </c>
      <c r="M1886">
        <v>0</v>
      </c>
      <c r="N1886">
        <v>0</v>
      </c>
      <c r="O1886">
        <v>0</v>
      </c>
      <c r="P1886">
        <v>0</v>
      </c>
      <c r="Q1886">
        <v>0</v>
      </c>
      <c r="R1886">
        <v>0</v>
      </c>
      <c r="S1886">
        <v>0</v>
      </c>
      <c r="T1886">
        <v>0</v>
      </c>
      <c r="U1886">
        <v>0</v>
      </c>
      <c r="V1886">
        <v>0</v>
      </c>
      <c r="W1886">
        <v>0</v>
      </c>
      <c r="X1886">
        <v>0</v>
      </c>
      <c r="Y1886">
        <v>0</v>
      </c>
      <c r="Z1886">
        <v>0</v>
      </c>
      <c r="AA1886">
        <v>0</v>
      </c>
      <c r="AB1886">
        <v>0</v>
      </c>
      <c r="AC1886">
        <v>1</v>
      </c>
      <c r="AD1886">
        <v>1</v>
      </c>
      <c r="AE1886">
        <v>1</v>
      </c>
      <c r="AF1886">
        <v>1</v>
      </c>
      <c r="AG1886">
        <v>1</v>
      </c>
      <c r="AH1886">
        <v>1</v>
      </c>
      <c r="AI1886">
        <v>1</v>
      </c>
      <c r="AJ1886">
        <v>1</v>
      </c>
      <c r="AK1886">
        <v>1</v>
      </c>
      <c r="AL1886">
        <v>0</v>
      </c>
      <c r="AM1886" s="49" t="s">
        <v>345</v>
      </c>
      <c r="AN1886" s="49" t="s">
        <v>6</v>
      </c>
      <c r="AO1886" s="49" t="s">
        <v>9</v>
      </c>
      <c r="AP1886" s="49" t="s">
        <v>486</v>
      </c>
      <c r="AQ1886" s="49" t="s">
        <v>9</v>
      </c>
      <c r="AR1886" s="49" t="s">
        <v>495</v>
      </c>
      <c r="AS1886" s="49" t="s">
        <v>488</v>
      </c>
      <c r="AT1886" s="49" t="s">
        <v>489</v>
      </c>
    </row>
    <row r="1887" spans="1:46" x14ac:dyDescent="0.25">
      <c r="A1887">
        <v>11</v>
      </c>
      <c r="B1887" t="s">
        <v>154</v>
      </c>
      <c r="C1887" t="s">
        <v>154</v>
      </c>
      <c r="D1887" t="s">
        <v>155</v>
      </c>
      <c r="E1887" t="s">
        <v>628</v>
      </c>
      <c r="F1887" t="s">
        <v>629</v>
      </c>
      <c r="G1887">
        <v>1</v>
      </c>
      <c r="H1887">
        <v>1</v>
      </c>
      <c r="I1887">
        <v>1</v>
      </c>
      <c r="J1887">
        <v>1</v>
      </c>
      <c r="K1887">
        <v>1</v>
      </c>
      <c r="L1887">
        <v>1</v>
      </c>
      <c r="M1887">
        <v>1</v>
      </c>
      <c r="N1887">
        <v>1</v>
      </c>
      <c r="O1887">
        <v>1</v>
      </c>
      <c r="P1887">
        <v>1</v>
      </c>
      <c r="Q1887">
        <v>0</v>
      </c>
      <c r="R1887">
        <v>0</v>
      </c>
      <c r="S1887">
        <v>1</v>
      </c>
      <c r="T1887">
        <v>1</v>
      </c>
      <c r="U1887">
        <v>1</v>
      </c>
      <c r="V1887">
        <v>1</v>
      </c>
      <c r="W1887">
        <v>1</v>
      </c>
      <c r="X1887">
        <v>1</v>
      </c>
      <c r="Y1887">
        <v>1</v>
      </c>
      <c r="Z1887">
        <v>1</v>
      </c>
      <c r="AA1887">
        <v>1</v>
      </c>
      <c r="AB1887">
        <v>1</v>
      </c>
      <c r="AC1887">
        <v>1</v>
      </c>
      <c r="AD1887">
        <v>1</v>
      </c>
      <c r="AE1887">
        <v>1</v>
      </c>
      <c r="AF1887">
        <v>1</v>
      </c>
      <c r="AG1887">
        <v>1</v>
      </c>
      <c r="AH1887">
        <v>1</v>
      </c>
      <c r="AI1887">
        <v>1</v>
      </c>
      <c r="AJ1887">
        <v>1</v>
      </c>
      <c r="AK1887">
        <v>1</v>
      </c>
      <c r="AL1887">
        <v>1</v>
      </c>
      <c r="AM1887" s="49" t="s">
        <v>155</v>
      </c>
      <c r="AN1887" s="49" t="s">
        <v>14</v>
      </c>
      <c r="AO1887" s="49" t="s">
        <v>500</v>
      </c>
      <c r="AP1887" s="49" t="s">
        <v>505</v>
      </c>
      <c r="AQ1887" s="49" t="s">
        <v>13</v>
      </c>
      <c r="AR1887" s="49" t="s">
        <v>487</v>
      </c>
      <c r="AS1887" s="49" t="s">
        <v>488</v>
      </c>
      <c r="AT1887" s="49" t="s">
        <v>489</v>
      </c>
    </row>
    <row r="1888" spans="1:46" x14ac:dyDescent="0.25">
      <c r="A1888">
        <v>11</v>
      </c>
      <c r="B1888" t="s">
        <v>241</v>
      </c>
      <c r="C1888" t="s">
        <v>241</v>
      </c>
      <c r="D1888" t="s">
        <v>242</v>
      </c>
      <c r="E1888" t="s">
        <v>628</v>
      </c>
      <c r="F1888" t="s">
        <v>629</v>
      </c>
      <c r="G1888">
        <v>1</v>
      </c>
      <c r="H1888">
        <v>1</v>
      </c>
      <c r="I1888">
        <v>1</v>
      </c>
      <c r="J1888">
        <v>1</v>
      </c>
      <c r="K1888">
        <v>1</v>
      </c>
      <c r="L1888">
        <v>1</v>
      </c>
      <c r="M1888">
        <v>1</v>
      </c>
      <c r="N1888">
        <v>1</v>
      </c>
      <c r="O1888">
        <v>1</v>
      </c>
      <c r="P1888">
        <v>1</v>
      </c>
      <c r="Q1888">
        <v>1</v>
      </c>
      <c r="R1888">
        <v>1</v>
      </c>
      <c r="S1888">
        <v>1</v>
      </c>
      <c r="T1888">
        <v>1</v>
      </c>
      <c r="U1888">
        <v>1</v>
      </c>
      <c r="V1888">
        <v>1</v>
      </c>
      <c r="W1888">
        <v>1</v>
      </c>
      <c r="X1888">
        <v>1</v>
      </c>
      <c r="Y1888">
        <v>1</v>
      </c>
      <c r="Z1888">
        <v>1</v>
      </c>
      <c r="AA1888">
        <v>1</v>
      </c>
      <c r="AB1888">
        <v>1</v>
      </c>
      <c r="AC1888">
        <v>1</v>
      </c>
      <c r="AD1888">
        <v>1</v>
      </c>
      <c r="AE1888">
        <v>1</v>
      </c>
      <c r="AF1888">
        <v>1</v>
      </c>
      <c r="AG1888">
        <v>1</v>
      </c>
      <c r="AH1888">
        <v>1</v>
      </c>
      <c r="AI1888">
        <v>1</v>
      </c>
      <c r="AJ1888">
        <v>1</v>
      </c>
      <c r="AK1888">
        <v>1</v>
      </c>
      <c r="AL1888">
        <v>0</v>
      </c>
      <c r="AM1888" s="49" t="s">
        <v>242</v>
      </c>
      <c r="AN1888" s="49" t="s">
        <v>14</v>
      </c>
      <c r="AO1888" s="49" t="s">
        <v>485</v>
      </c>
      <c r="AP1888" s="49" t="s">
        <v>494</v>
      </c>
      <c r="AQ1888" s="49" t="s">
        <v>11</v>
      </c>
      <c r="AR1888" s="49" t="s">
        <v>487</v>
      </c>
      <c r="AS1888" s="49" t="s">
        <v>488</v>
      </c>
      <c r="AT1888" s="49" t="s">
        <v>489</v>
      </c>
    </row>
    <row r="1889" spans="1:46" x14ac:dyDescent="0.25">
      <c r="A1889">
        <v>11</v>
      </c>
      <c r="B1889" t="s">
        <v>328</v>
      </c>
      <c r="C1889" t="s">
        <v>328</v>
      </c>
      <c r="D1889" t="s">
        <v>329</v>
      </c>
      <c r="E1889" t="s">
        <v>628</v>
      </c>
      <c r="F1889" t="s">
        <v>629</v>
      </c>
      <c r="G1889">
        <v>1</v>
      </c>
      <c r="H1889">
        <v>1</v>
      </c>
      <c r="I1889">
        <v>1</v>
      </c>
      <c r="J1889">
        <v>1</v>
      </c>
      <c r="K1889">
        <v>1</v>
      </c>
      <c r="L1889">
        <v>1</v>
      </c>
      <c r="M1889">
        <v>1</v>
      </c>
      <c r="N1889">
        <v>1</v>
      </c>
      <c r="O1889">
        <v>1</v>
      </c>
      <c r="P1889">
        <v>1</v>
      </c>
      <c r="Q1889">
        <v>1</v>
      </c>
      <c r="R1889">
        <v>1</v>
      </c>
      <c r="S1889">
        <v>1</v>
      </c>
      <c r="T1889">
        <v>1</v>
      </c>
      <c r="U1889">
        <v>1</v>
      </c>
      <c r="V1889">
        <v>1</v>
      </c>
      <c r="W1889">
        <v>1</v>
      </c>
      <c r="X1889">
        <v>1</v>
      </c>
      <c r="Y1889">
        <v>1</v>
      </c>
      <c r="Z1889">
        <v>1</v>
      </c>
      <c r="AA1889">
        <v>1</v>
      </c>
      <c r="AB1889">
        <v>1</v>
      </c>
      <c r="AC1889">
        <v>1</v>
      </c>
      <c r="AD1889">
        <v>1</v>
      </c>
      <c r="AE1889">
        <v>1</v>
      </c>
      <c r="AF1889">
        <v>1</v>
      </c>
      <c r="AG1889">
        <v>1</v>
      </c>
      <c r="AH1889">
        <v>1</v>
      </c>
      <c r="AI1889">
        <v>1</v>
      </c>
      <c r="AJ1889">
        <v>1</v>
      </c>
      <c r="AK1889">
        <v>1</v>
      </c>
      <c r="AL1889">
        <v>0</v>
      </c>
      <c r="AM1889" s="49" t="s">
        <v>329</v>
      </c>
      <c r="AN1889" s="49" t="s">
        <v>6</v>
      </c>
      <c r="AO1889" s="49" t="s">
        <v>9</v>
      </c>
      <c r="AP1889" s="49" t="s">
        <v>486</v>
      </c>
      <c r="AQ1889" s="49" t="s">
        <v>9</v>
      </c>
      <c r="AR1889" s="49" t="s">
        <v>487</v>
      </c>
      <c r="AS1889" s="49" t="s">
        <v>488</v>
      </c>
      <c r="AT1889" s="49" t="s">
        <v>489</v>
      </c>
    </row>
    <row r="1890" spans="1:46" x14ac:dyDescent="0.25">
      <c r="A1890">
        <v>11</v>
      </c>
      <c r="B1890" t="s">
        <v>348</v>
      </c>
      <c r="C1890" t="s">
        <v>348</v>
      </c>
      <c r="D1890" t="s">
        <v>427</v>
      </c>
      <c r="E1890" t="s">
        <v>628</v>
      </c>
      <c r="F1890" t="s">
        <v>629</v>
      </c>
      <c r="G1890">
        <v>0</v>
      </c>
      <c r="H1890">
        <v>0</v>
      </c>
      <c r="I1890">
        <v>0</v>
      </c>
      <c r="J1890">
        <v>0</v>
      </c>
      <c r="K1890">
        <v>0</v>
      </c>
      <c r="L1890">
        <v>0</v>
      </c>
      <c r="M1890">
        <v>0</v>
      </c>
      <c r="N1890">
        <v>0</v>
      </c>
      <c r="O1890">
        <v>0</v>
      </c>
      <c r="P1890">
        <v>0</v>
      </c>
      <c r="Q1890">
        <v>1</v>
      </c>
      <c r="R1890">
        <v>1</v>
      </c>
      <c r="S1890">
        <v>1</v>
      </c>
      <c r="T1890">
        <v>1</v>
      </c>
      <c r="U1890">
        <v>1</v>
      </c>
      <c r="V1890">
        <v>1</v>
      </c>
      <c r="W1890">
        <v>1</v>
      </c>
      <c r="X1890">
        <v>1</v>
      </c>
      <c r="Y1890">
        <v>1</v>
      </c>
      <c r="Z1890">
        <v>1</v>
      </c>
      <c r="AA1890">
        <v>1</v>
      </c>
      <c r="AB1890">
        <v>1</v>
      </c>
      <c r="AC1890">
        <v>1</v>
      </c>
      <c r="AD1890">
        <v>1</v>
      </c>
      <c r="AE1890">
        <v>1</v>
      </c>
      <c r="AF1890">
        <v>1</v>
      </c>
      <c r="AG1890">
        <v>1</v>
      </c>
      <c r="AH1890">
        <v>1</v>
      </c>
      <c r="AI1890">
        <v>1</v>
      </c>
      <c r="AJ1890">
        <v>1</v>
      </c>
      <c r="AK1890">
        <v>1</v>
      </c>
      <c r="AL1890">
        <v>0</v>
      </c>
      <c r="AM1890" s="49" t="s">
        <v>427</v>
      </c>
      <c r="AN1890" s="49" t="s">
        <v>14</v>
      </c>
      <c r="AO1890" s="49" t="s">
        <v>506</v>
      </c>
      <c r="AP1890" s="49" t="s">
        <v>501</v>
      </c>
      <c r="AQ1890" s="49" t="s">
        <v>10</v>
      </c>
      <c r="AR1890" s="49" t="s">
        <v>495</v>
      </c>
      <c r="AS1890" s="49" t="s">
        <v>488</v>
      </c>
      <c r="AT1890" s="49" t="s">
        <v>497</v>
      </c>
    </row>
    <row r="1891" spans="1:46" x14ac:dyDescent="0.25">
      <c r="A1891">
        <v>11</v>
      </c>
      <c r="B1891" t="s">
        <v>353</v>
      </c>
      <c r="C1891" t="s">
        <v>353</v>
      </c>
      <c r="D1891" t="s">
        <v>354</v>
      </c>
      <c r="E1891" t="s">
        <v>628</v>
      </c>
      <c r="F1891" t="s">
        <v>629</v>
      </c>
      <c r="G1891">
        <v>1</v>
      </c>
      <c r="H1891">
        <v>1</v>
      </c>
      <c r="I1891">
        <v>1</v>
      </c>
      <c r="J1891">
        <v>1</v>
      </c>
      <c r="K1891">
        <v>1</v>
      </c>
      <c r="L1891">
        <v>1</v>
      </c>
      <c r="M1891">
        <v>1</v>
      </c>
      <c r="N1891">
        <v>1</v>
      </c>
      <c r="O1891">
        <v>1</v>
      </c>
      <c r="P1891">
        <v>1</v>
      </c>
      <c r="Q1891">
        <v>1</v>
      </c>
      <c r="R1891">
        <v>1</v>
      </c>
      <c r="S1891">
        <v>1</v>
      </c>
      <c r="T1891">
        <v>1</v>
      </c>
      <c r="U1891">
        <v>1</v>
      </c>
      <c r="V1891">
        <v>1</v>
      </c>
      <c r="W1891">
        <v>1</v>
      </c>
      <c r="X1891">
        <v>1</v>
      </c>
      <c r="Y1891">
        <v>1</v>
      </c>
      <c r="Z1891">
        <v>1</v>
      </c>
      <c r="AA1891">
        <v>1</v>
      </c>
      <c r="AB1891">
        <v>1</v>
      </c>
      <c r="AC1891">
        <v>1</v>
      </c>
      <c r="AD1891">
        <v>1</v>
      </c>
      <c r="AE1891">
        <v>1</v>
      </c>
      <c r="AF1891">
        <v>1</v>
      </c>
      <c r="AG1891">
        <v>1</v>
      </c>
      <c r="AH1891">
        <v>1</v>
      </c>
      <c r="AI1891">
        <v>1</v>
      </c>
      <c r="AJ1891">
        <v>1</v>
      </c>
      <c r="AK1891">
        <v>1</v>
      </c>
      <c r="AL1891">
        <v>1</v>
      </c>
      <c r="AM1891" s="49" t="s">
        <v>354</v>
      </c>
      <c r="AN1891" s="49" t="s">
        <v>14</v>
      </c>
      <c r="AO1891" s="49" t="s">
        <v>500</v>
      </c>
      <c r="AP1891" s="49" t="s">
        <v>505</v>
      </c>
      <c r="AQ1891" s="49" t="s">
        <v>13</v>
      </c>
      <c r="AR1891" s="49" t="s">
        <v>487</v>
      </c>
      <c r="AS1891" s="49" t="s">
        <v>488</v>
      </c>
      <c r="AT1891" s="49" t="s">
        <v>489</v>
      </c>
    </row>
    <row r="1892" spans="1:46" x14ac:dyDescent="0.25">
      <c r="A1892">
        <v>11</v>
      </c>
      <c r="B1892" t="s">
        <v>111</v>
      </c>
      <c r="C1892" t="s">
        <v>111</v>
      </c>
      <c r="D1892" t="s">
        <v>112</v>
      </c>
      <c r="E1892" t="s">
        <v>628</v>
      </c>
      <c r="F1892" t="s">
        <v>629</v>
      </c>
      <c r="G1892">
        <v>1</v>
      </c>
      <c r="H1892">
        <v>1</v>
      </c>
      <c r="I1892">
        <v>1</v>
      </c>
      <c r="J1892">
        <v>1</v>
      </c>
      <c r="K1892">
        <v>1</v>
      </c>
      <c r="L1892">
        <v>1</v>
      </c>
      <c r="M1892">
        <v>1</v>
      </c>
      <c r="N1892">
        <v>1</v>
      </c>
      <c r="O1892">
        <v>1</v>
      </c>
      <c r="P1892">
        <v>1</v>
      </c>
      <c r="Q1892">
        <v>1</v>
      </c>
      <c r="R1892">
        <v>1</v>
      </c>
      <c r="S1892">
        <v>1</v>
      </c>
      <c r="T1892">
        <v>1</v>
      </c>
      <c r="U1892">
        <v>1</v>
      </c>
      <c r="V1892">
        <v>1</v>
      </c>
      <c r="W1892">
        <v>1</v>
      </c>
      <c r="X1892">
        <v>1</v>
      </c>
      <c r="Y1892">
        <v>1</v>
      </c>
      <c r="Z1892">
        <v>1</v>
      </c>
      <c r="AA1892">
        <v>1</v>
      </c>
      <c r="AB1892">
        <v>1</v>
      </c>
      <c r="AC1892">
        <v>1</v>
      </c>
      <c r="AD1892">
        <v>1</v>
      </c>
      <c r="AE1892">
        <v>1</v>
      </c>
      <c r="AF1892">
        <v>1</v>
      </c>
      <c r="AG1892">
        <v>1</v>
      </c>
      <c r="AH1892">
        <v>1</v>
      </c>
      <c r="AI1892">
        <v>1</v>
      </c>
      <c r="AJ1892">
        <v>1</v>
      </c>
      <c r="AK1892">
        <v>1</v>
      </c>
      <c r="AL1892">
        <v>1</v>
      </c>
      <c r="AM1892" s="49" t="s">
        <v>112</v>
      </c>
      <c r="AN1892" s="49" t="s">
        <v>14</v>
      </c>
      <c r="AO1892" s="49" t="s">
        <v>500</v>
      </c>
      <c r="AP1892" s="49" t="s">
        <v>505</v>
      </c>
      <c r="AQ1892" s="49" t="s">
        <v>13</v>
      </c>
      <c r="AR1892" s="49" t="s">
        <v>487</v>
      </c>
      <c r="AS1892" s="49" t="s">
        <v>488</v>
      </c>
      <c r="AT1892" s="49" t="s">
        <v>489</v>
      </c>
    </row>
    <row r="1893" spans="1:46" x14ac:dyDescent="0.25">
      <c r="A1893">
        <v>11</v>
      </c>
      <c r="B1893" t="s">
        <v>359</v>
      </c>
      <c r="C1893" t="s">
        <v>359</v>
      </c>
      <c r="D1893" t="s">
        <v>605</v>
      </c>
      <c r="E1893" t="s">
        <v>628</v>
      </c>
      <c r="F1893" t="s">
        <v>629</v>
      </c>
      <c r="G1893">
        <v>1</v>
      </c>
      <c r="H1893">
        <v>1</v>
      </c>
      <c r="I1893">
        <v>1</v>
      </c>
      <c r="J1893">
        <v>1</v>
      </c>
      <c r="K1893">
        <v>1</v>
      </c>
      <c r="L1893">
        <v>1</v>
      </c>
      <c r="M1893">
        <v>1</v>
      </c>
      <c r="N1893">
        <v>1</v>
      </c>
      <c r="O1893">
        <v>1</v>
      </c>
      <c r="P1893">
        <v>1</v>
      </c>
      <c r="Q1893">
        <v>1</v>
      </c>
      <c r="R1893">
        <v>1</v>
      </c>
      <c r="S1893">
        <v>1</v>
      </c>
      <c r="T1893">
        <v>1</v>
      </c>
      <c r="U1893">
        <v>1</v>
      </c>
      <c r="V1893">
        <v>1</v>
      </c>
      <c r="W1893">
        <v>1</v>
      </c>
      <c r="X1893">
        <v>1</v>
      </c>
      <c r="Y1893">
        <v>1</v>
      </c>
      <c r="Z1893">
        <v>1</v>
      </c>
      <c r="AA1893">
        <v>1</v>
      </c>
      <c r="AB1893">
        <v>1</v>
      </c>
      <c r="AC1893">
        <v>1</v>
      </c>
      <c r="AD1893">
        <v>1</v>
      </c>
      <c r="AE1893">
        <v>1</v>
      </c>
      <c r="AF1893">
        <v>1</v>
      </c>
      <c r="AG1893">
        <v>1</v>
      </c>
      <c r="AH1893">
        <v>1</v>
      </c>
      <c r="AI1893">
        <v>1</v>
      </c>
      <c r="AJ1893">
        <v>1</v>
      </c>
      <c r="AK1893">
        <v>1</v>
      </c>
      <c r="AL1893">
        <v>0</v>
      </c>
      <c r="AM1893" s="49" t="s">
        <v>360</v>
      </c>
      <c r="AN1893" s="49" t="s">
        <v>14</v>
      </c>
      <c r="AO1893" s="49" t="s">
        <v>485</v>
      </c>
      <c r="AP1893" s="49" t="s">
        <v>486</v>
      </c>
      <c r="AQ1893" s="49" t="s">
        <v>11</v>
      </c>
      <c r="AR1893" s="49" t="s">
        <v>487</v>
      </c>
      <c r="AS1893" s="49" t="s">
        <v>488</v>
      </c>
      <c r="AT1893" s="49" t="s">
        <v>489</v>
      </c>
    </row>
    <row r="1894" spans="1:46" x14ac:dyDescent="0.25">
      <c r="A1894">
        <v>11</v>
      </c>
      <c r="B1894" t="s">
        <v>366</v>
      </c>
      <c r="C1894" t="s">
        <v>366</v>
      </c>
      <c r="D1894" t="s">
        <v>367</v>
      </c>
      <c r="E1894" t="s">
        <v>628</v>
      </c>
      <c r="F1894" t="s">
        <v>629</v>
      </c>
      <c r="G1894">
        <v>1</v>
      </c>
      <c r="H1894">
        <v>1</v>
      </c>
      <c r="I1894">
        <v>1</v>
      </c>
      <c r="J1894">
        <v>1</v>
      </c>
      <c r="K1894">
        <v>1</v>
      </c>
      <c r="L1894">
        <v>1</v>
      </c>
      <c r="M1894">
        <v>1</v>
      </c>
      <c r="N1894">
        <v>1</v>
      </c>
      <c r="O1894">
        <v>1</v>
      </c>
      <c r="P1894">
        <v>1</v>
      </c>
      <c r="Q1894">
        <v>1</v>
      </c>
      <c r="R1894">
        <v>1</v>
      </c>
      <c r="S1894">
        <v>1</v>
      </c>
      <c r="T1894">
        <v>1</v>
      </c>
      <c r="U1894">
        <v>1</v>
      </c>
      <c r="V1894">
        <v>1</v>
      </c>
      <c r="W1894">
        <v>1</v>
      </c>
      <c r="X1894">
        <v>1</v>
      </c>
      <c r="Y1894">
        <v>1</v>
      </c>
      <c r="Z1894">
        <v>1</v>
      </c>
      <c r="AA1894">
        <v>1</v>
      </c>
      <c r="AB1894">
        <v>1</v>
      </c>
      <c r="AC1894">
        <v>1</v>
      </c>
      <c r="AD1894">
        <v>1</v>
      </c>
      <c r="AE1894">
        <v>1</v>
      </c>
      <c r="AF1894">
        <v>1</v>
      </c>
      <c r="AG1894">
        <v>1</v>
      </c>
      <c r="AH1894">
        <v>1</v>
      </c>
      <c r="AI1894">
        <v>1</v>
      </c>
      <c r="AJ1894">
        <v>1</v>
      </c>
      <c r="AK1894">
        <v>1</v>
      </c>
      <c r="AL1894">
        <v>0</v>
      </c>
      <c r="AM1894" s="49" t="s">
        <v>367</v>
      </c>
      <c r="AN1894" s="49" t="s">
        <v>14</v>
      </c>
      <c r="AO1894" s="49" t="s">
        <v>485</v>
      </c>
      <c r="AP1894" s="49" t="s">
        <v>494</v>
      </c>
      <c r="AQ1894" s="49" t="s">
        <v>11</v>
      </c>
      <c r="AR1894" s="49" t="s">
        <v>487</v>
      </c>
      <c r="AS1894" s="49" t="s">
        <v>488</v>
      </c>
      <c r="AT1894" s="49" t="s">
        <v>489</v>
      </c>
    </row>
    <row r="1895" spans="1:46" x14ac:dyDescent="0.25">
      <c r="A1895">
        <v>11</v>
      </c>
      <c r="B1895" t="s">
        <v>364</v>
      </c>
      <c r="C1895" t="s">
        <v>364</v>
      </c>
      <c r="D1895" t="s">
        <v>365</v>
      </c>
      <c r="E1895" t="s">
        <v>628</v>
      </c>
      <c r="F1895" t="s">
        <v>629</v>
      </c>
      <c r="G1895">
        <v>1</v>
      </c>
      <c r="H1895">
        <v>1</v>
      </c>
      <c r="I1895">
        <v>1</v>
      </c>
      <c r="J1895">
        <v>1</v>
      </c>
      <c r="K1895">
        <v>1</v>
      </c>
      <c r="L1895">
        <v>1</v>
      </c>
      <c r="M1895">
        <v>1</v>
      </c>
      <c r="N1895">
        <v>1</v>
      </c>
      <c r="O1895">
        <v>1</v>
      </c>
      <c r="P1895">
        <v>1</v>
      </c>
      <c r="Q1895">
        <v>1</v>
      </c>
      <c r="R1895">
        <v>1</v>
      </c>
      <c r="S1895">
        <v>1</v>
      </c>
      <c r="T1895">
        <v>1</v>
      </c>
      <c r="U1895">
        <v>1</v>
      </c>
      <c r="V1895">
        <v>1</v>
      </c>
      <c r="W1895">
        <v>1</v>
      </c>
      <c r="X1895">
        <v>1</v>
      </c>
      <c r="Y1895">
        <v>1</v>
      </c>
      <c r="Z1895">
        <v>1</v>
      </c>
      <c r="AA1895">
        <v>1</v>
      </c>
      <c r="AB1895">
        <v>1</v>
      </c>
      <c r="AC1895">
        <v>1</v>
      </c>
      <c r="AD1895">
        <v>1</v>
      </c>
      <c r="AE1895">
        <v>1</v>
      </c>
      <c r="AF1895">
        <v>1</v>
      </c>
      <c r="AG1895">
        <v>1</v>
      </c>
      <c r="AH1895">
        <v>1</v>
      </c>
      <c r="AI1895">
        <v>1</v>
      </c>
      <c r="AJ1895">
        <v>1</v>
      </c>
      <c r="AK1895">
        <v>1</v>
      </c>
      <c r="AL1895">
        <v>0</v>
      </c>
      <c r="AM1895" s="49" t="s">
        <v>365</v>
      </c>
      <c r="AN1895" s="49" t="s">
        <v>14</v>
      </c>
      <c r="AO1895" s="49" t="s">
        <v>485</v>
      </c>
      <c r="AP1895" s="49" t="s">
        <v>501</v>
      </c>
      <c r="AQ1895" s="49" t="s">
        <v>11</v>
      </c>
      <c r="AR1895" s="49" t="s">
        <v>487</v>
      </c>
      <c r="AS1895" s="49" t="s">
        <v>488</v>
      </c>
      <c r="AT1895" s="49" t="s">
        <v>489</v>
      </c>
    </row>
    <row r="1896" spans="1:46" x14ac:dyDescent="0.25">
      <c r="A1896">
        <v>11</v>
      </c>
      <c r="B1896" t="s">
        <v>493</v>
      </c>
      <c r="C1896" t="s">
        <v>606</v>
      </c>
      <c r="D1896" t="s">
        <v>607</v>
      </c>
      <c r="E1896" t="s">
        <v>628</v>
      </c>
      <c r="F1896" t="s">
        <v>629</v>
      </c>
      <c r="G1896">
        <v>1</v>
      </c>
      <c r="H1896">
        <v>1</v>
      </c>
      <c r="I1896">
        <v>1</v>
      </c>
      <c r="J1896">
        <v>1</v>
      </c>
      <c r="K1896">
        <v>1</v>
      </c>
      <c r="L1896">
        <v>1</v>
      </c>
      <c r="M1896">
        <v>1</v>
      </c>
      <c r="N1896">
        <v>1</v>
      </c>
      <c r="O1896">
        <v>1</v>
      </c>
      <c r="P1896">
        <v>1</v>
      </c>
      <c r="Q1896">
        <v>1</v>
      </c>
      <c r="R1896">
        <v>1</v>
      </c>
      <c r="S1896">
        <v>1</v>
      </c>
      <c r="T1896">
        <v>1</v>
      </c>
      <c r="U1896">
        <v>1</v>
      </c>
      <c r="V1896">
        <v>1</v>
      </c>
      <c r="W1896">
        <v>1</v>
      </c>
      <c r="X1896">
        <v>1</v>
      </c>
      <c r="Y1896">
        <v>1</v>
      </c>
      <c r="Z1896">
        <v>1</v>
      </c>
      <c r="AA1896">
        <v>1</v>
      </c>
      <c r="AB1896">
        <v>1</v>
      </c>
      <c r="AC1896">
        <v>1</v>
      </c>
      <c r="AD1896">
        <v>1</v>
      </c>
      <c r="AE1896">
        <v>1</v>
      </c>
      <c r="AF1896">
        <v>1</v>
      </c>
      <c r="AG1896">
        <v>1</v>
      </c>
      <c r="AH1896">
        <v>1</v>
      </c>
      <c r="AI1896">
        <v>1</v>
      </c>
      <c r="AJ1896">
        <v>1</v>
      </c>
      <c r="AK1896">
        <v>1</v>
      </c>
      <c r="AL1896">
        <v>0</v>
      </c>
      <c r="AM1896" s="49" t="e">
        <v>#N/A</v>
      </c>
      <c r="AN1896" s="49" t="e">
        <v>#N/A</v>
      </c>
      <c r="AO1896" s="49" t="e">
        <v>#N/A</v>
      </c>
      <c r="AP1896" s="49" t="e">
        <v>#N/A</v>
      </c>
      <c r="AQ1896" s="49" t="e">
        <v>#N/A</v>
      </c>
      <c r="AR1896" s="49" t="e">
        <v>#N/A</v>
      </c>
      <c r="AS1896" s="49" t="e">
        <v>#N/A</v>
      </c>
      <c r="AT1896" s="49" t="e">
        <v>#N/A</v>
      </c>
    </row>
    <row r="1897" spans="1:46" x14ac:dyDescent="0.25">
      <c r="A1897">
        <v>11</v>
      </c>
      <c r="B1897" t="s">
        <v>362</v>
      </c>
      <c r="C1897" t="s">
        <v>362</v>
      </c>
      <c r="D1897" t="s">
        <v>363</v>
      </c>
      <c r="E1897" t="s">
        <v>628</v>
      </c>
      <c r="F1897" t="s">
        <v>629</v>
      </c>
      <c r="G1897">
        <v>1</v>
      </c>
      <c r="H1897">
        <v>1</v>
      </c>
      <c r="I1897">
        <v>1</v>
      </c>
      <c r="J1897">
        <v>1</v>
      </c>
      <c r="K1897">
        <v>1</v>
      </c>
      <c r="L1897">
        <v>1</v>
      </c>
      <c r="M1897">
        <v>1</v>
      </c>
      <c r="N1897">
        <v>1</v>
      </c>
      <c r="O1897">
        <v>1</v>
      </c>
      <c r="P1897">
        <v>1</v>
      </c>
      <c r="Q1897">
        <v>1</v>
      </c>
      <c r="R1897">
        <v>1</v>
      </c>
      <c r="S1897">
        <v>1</v>
      </c>
      <c r="T1897">
        <v>1</v>
      </c>
      <c r="U1897">
        <v>1</v>
      </c>
      <c r="V1897">
        <v>1</v>
      </c>
      <c r="W1897">
        <v>1</v>
      </c>
      <c r="X1897">
        <v>1</v>
      </c>
      <c r="Y1897">
        <v>1</v>
      </c>
      <c r="Z1897">
        <v>1</v>
      </c>
      <c r="AA1897">
        <v>1</v>
      </c>
      <c r="AB1897">
        <v>1</v>
      </c>
      <c r="AC1897">
        <v>1</v>
      </c>
      <c r="AD1897">
        <v>1</v>
      </c>
      <c r="AE1897">
        <v>1</v>
      </c>
      <c r="AF1897">
        <v>1</v>
      </c>
      <c r="AG1897">
        <v>1</v>
      </c>
      <c r="AH1897">
        <v>1</v>
      </c>
      <c r="AI1897">
        <v>1</v>
      </c>
      <c r="AJ1897">
        <v>1</v>
      </c>
      <c r="AK1897">
        <v>1</v>
      </c>
      <c r="AL1897">
        <v>0</v>
      </c>
      <c r="AM1897" s="49" t="s">
        <v>363</v>
      </c>
      <c r="AN1897" s="49" t="s">
        <v>8</v>
      </c>
      <c r="AO1897" s="49" t="s">
        <v>9</v>
      </c>
      <c r="AP1897" s="49" t="s">
        <v>486</v>
      </c>
      <c r="AQ1897" s="49" t="s">
        <v>9</v>
      </c>
      <c r="AR1897" s="49" t="s">
        <v>495</v>
      </c>
      <c r="AS1897" s="49" t="s">
        <v>488</v>
      </c>
      <c r="AT1897" s="49" t="s">
        <v>489</v>
      </c>
    </row>
    <row r="1898" spans="1:46" x14ac:dyDescent="0.25">
      <c r="A1898">
        <v>11</v>
      </c>
      <c r="B1898" t="s">
        <v>372</v>
      </c>
      <c r="C1898" t="s">
        <v>372</v>
      </c>
      <c r="D1898" t="s">
        <v>431</v>
      </c>
      <c r="E1898" t="s">
        <v>628</v>
      </c>
      <c r="F1898" t="s">
        <v>629</v>
      </c>
      <c r="G1898">
        <v>1</v>
      </c>
      <c r="H1898">
        <v>1</v>
      </c>
      <c r="I1898">
        <v>1</v>
      </c>
      <c r="J1898">
        <v>1</v>
      </c>
      <c r="K1898">
        <v>1</v>
      </c>
      <c r="L1898">
        <v>1</v>
      </c>
      <c r="M1898">
        <v>1</v>
      </c>
      <c r="N1898">
        <v>1</v>
      </c>
      <c r="O1898">
        <v>1</v>
      </c>
      <c r="P1898">
        <v>1</v>
      </c>
      <c r="Q1898">
        <v>1</v>
      </c>
      <c r="R1898">
        <v>1</v>
      </c>
      <c r="S1898">
        <v>1</v>
      </c>
      <c r="T1898">
        <v>1</v>
      </c>
      <c r="U1898">
        <v>1</v>
      </c>
      <c r="V1898">
        <v>1</v>
      </c>
      <c r="W1898">
        <v>1</v>
      </c>
      <c r="X1898">
        <v>1</v>
      </c>
      <c r="Y1898">
        <v>1</v>
      </c>
      <c r="Z1898">
        <v>1</v>
      </c>
      <c r="AA1898">
        <v>1</v>
      </c>
      <c r="AB1898">
        <v>1</v>
      </c>
      <c r="AC1898">
        <v>1</v>
      </c>
      <c r="AD1898">
        <v>1</v>
      </c>
      <c r="AE1898">
        <v>1</v>
      </c>
      <c r="AF1898">
        <v>1</v>
      </c>
      <c r="AG1898">
        <v>1</v>
      </c>
      <c r="AH1898">
        <v>1</v>
      </c>
      <c r="AI1898">
        <v>1</v>
      </c>
      <c r="AJ1898">
        <v>1</v>
      </c>
      <c r="AK1898">
        <v>1</v>
      </c>
      <c r="AL1898">
        <v>0</v>
      </c>
      <c r="AM1898" s="49" t="s">
        <v>431</v>
      </c>
      <c r="AN1898" s="49" t="s">
        <v>14</v>
      </c>
      <c r="AO1898" s="49" t="s">
        <v>507</v>
      </c>
      <c r="AP1898" s="49" t="s">
        <v>505</v>
      </c>
      <c r="AQ1898" s="49" t="s">
        <v>10</v>
      </c>
      <c r="AR1898" s="49" t="s">
        <v>495</v>
      </c>
      <c r="AS1898" s="49" t="s">
        <v>496</v>
      </c>
      <c r="AT1898" s="49" t="s">
        <v>497</v>
      </c>
    </row>
    <row r="1899" spans="1:46" x14ac:dyDescent="0.25">
      <c r="A1899">
        <v>11</v>
      </c>
      <c r="B1899" t="s">
        <v>373</v>
      </c>
      <c r="C1899" t="s">
        <v>373</v>
      </c>
      <c r="D1899" t="s">
        <v>374</v>
      </c>
      <c r="E1899" t="s">
        <v>628</v>
      </c>
      <c r="F1899" t="s">
        <v>629</v>
      </c>
      <c r="G1899">
        <v>1</v>
      </c>
      <c r="H1899">
        <v>1</v>
      </c>
      <c r="I1899">
        <v>1</v>
      </c>
      <c r="J1899">
        <v>1</v>
      </c>
      <c r="K1899">
        <v>1</v>
      </c>
      <c r="L1899">
        <v>1</v>
      </c>
      <c r="M1899">
        <v>1</v>
      </c>
      <c r="N1899">
        <v>1</v>
      </c>
      <c r="O1899">
        <v>1</v>
      </c>
      <c r="P1899">
        <v>1</v>
      </c>
      <c r="Q1899">
        <v>1</v>
      </c>
      <c r="R1899">
        <v>1</v>
      </c>
      <c r="S1899">
        <v>1</v>
      </c>
      <c r="T1899">
        <v>1</v>
      </c>
      <c r="U1899">
        <v>1</v>
      </c>
      <c r="V1899">
        <v>1</v>
      </c>
      <c r="W1899">
        <v>1</v>
      </c>
      <c r="X1899">
        <v>1</v>
      </c>
      <c r="Y1899">
        <v>1</v>
      </c>
      <c r="Z1899">
        <v>1</v>
      </c>
      <c r="AA1899">
        <v>1</v>
      </c>
      <c r="AB1899">
        <v>1</v>
      </c>
      <c r="AC1899">
        <v>1</v>
      </c>
      <c r="AD1899">
        <v>1</v>
      </c>
      <c r="AE1899">
        <v>1</v>
      </c>
      <c r="AF1899">
        <v>1</v>
      </c>
      <c r="AG1899">
        <v>1</v>
      </c>
      <c r="AH1899">
        <v>1</v>
      </c>
      <c r="AI1899">
        <v>1</v>
      </c>
      <c r="AJ1899">
        <v>1</v>
      </c>
      <c r="AK1899">
        <v>1</v>
      </c>
      <c r="AL1899">
        <v>0</v>
      </c>
      <c r="AM1899" s="49" t="s">
        <v>374</v>
      </c>
      <c r="AN1899" s="49" t="s">
        <v>7</v>
      </c>
      <c r="AO1899" s="49" t="s">
        <v>9</v>
      </c>
      <c r="AP1899" s="49" t="s">
        <v>494</v>
      </c>
      <c r="AQ1899" s="49" t="s">
        <v>9</v>
      </c>
      <c r="AR1899" s="49" t="s">
        <v>487</v>
      </c>
      <c r="AS1899" s="49" t="s">
        <v>488</v>
      </c>
      <c r="AT1899" s="49" t="s">
        <v>489</v>
      </c>
    </row>
    <row r="1900" spans="1:46" x14ac:dyDescent="0.25">
      <c r="A1900">
        <v>11</v>
      </c>
      <c r="B1900" t="s">
        <v>368</v>
      </c>
      <c r="C1900" t="s">
        <v>368</v>
      </c>
      <c r="D1900" t="s">
        <v>429</v>
      </c>
      <c r="E1900" t="s">
        <v>628</v>
      </c>
      <c r="F1900" t="s">
        <v>629</v>
      </c>
      <c r="G1900">
        <v>1</v>
      </c>
      <c r="H1900">
        <v>1</v>
      </c>
      <c r="I1900">
        <v>1</v>
      </c>
      <c r="J1900">
        <v>1</v>
      </c>
      <c r="K1900">
        <v>1</v>
      </c>
      <c r="L1900">
        <v>1</v>
      </c>
      <c r="M1900">
        <v>1</v>
      </c>
      <c r="N1900">
        <v>1</v>
      </c>
      <c r="O1900">
        <v>1</v>
      </c>
      <c r="P1900">
        <v>1</v>
      </c>
      <c r="Q1900">
        <v>1</v>
      </c>
      <c r="R1900">
        <v>1</v>
      </c>
      <c r="S1900">
        <v>1</v>
      </c>
      <c r="T1900">
        <v>1</v>
      </c>
      <c r="U1900">
        <v>1</v>
      </c>
      <c r="V1900">
        <v>1</v>
      </c>
      <c r="W1900">
        <v>1</v>
      </c>
      <c r="X1900">
        <v>1</v>
      </c>
      <c r="Y1900">
        <v>1</v>
      </c>
      <c r="Z1900">
        <v>1</v>
      </c>
      <c r="AA1900">
        <v>1</v>
      </c>
      <c r="AB1900">
        <v>1</v>
      </c>
      <c r="AC1900">
        <v>1</v>
      </c>
      <c r="AD1900">
        <v>1</v>
      </c>
      <c r="AE1900">
        <v>1</v>
      </c>
      <c r="AF1900">
        <v>1</v>
      </c>
      <c r="AG1900">
        <v>1</v>
      </c>
      <c r="AH1900">
        <v>1</v>
      </c>
      <c r="AI1900">
        <v>1</v>
      </c>
      <c r="AJ1900">
        <v>1</v>
      </c>
      <c r="AK1900">
        <v>1</v>
      </c>
      <c r="AL1900">
        <v>0</v>
      </c>
      <c r="AM1900" s="49" t="s">
        <v>429</v>
      </c>
      <c r="AN1900" s="49" t="s">
        <v>14</v>
      </c>
      <c r="AO1900" s="49" t="s">
        <v>485</v>
      </c>
      <c r="AP1900" s="49" t="s">
        <v>501</v>
      </c>
      <c r="AQ1900" s="49" t="s">
        <v>11</v>
      </c>
      <c r="AR1900" s="49" t="s">
        <v>495</v>
      </c>
      <c r="AS1900" s="49" t="s">
        <v>496</v>
      </c>
      <c r="AT1900" s="49" t="s">
        <v>497</v>
      </c>
    </row>
    <row r="1901" spans="1:46" x14ac:dyDescent="0.25">
      <c r="A1901">
        <v>11</v>
      </c>
      <c r="B1901" t="s">
        <v>381</v>
      </c>
      <c r="C1901" t="s">
        <v>381</v>
      </c>
      <c r="D1901" t="s">
        <v>382</v>
      </c>
      <c r="E1901" t="s">
        <v>628</v>
      </c>
      <c r="F1901" t="s">
        <v>629</v>
      </c>
      <c r="G1901">
        <v>1</v>
      </c>
      <c r="H1901">
        <v>1</v>
      </c>
      <c r="I1901">
        <v>1</v>
      </c>
      <c r="J1901">
        <v>1</v>
      </c>
      <c r="K1901">
        <v>1</v>
      </c>
      <c r="L1901">
        <v>1</v>
      </c>
      <c r="M1901">
        <v>1</v>
      </c>
      <c r="N1901">
        <v>1</v>
      </c>
      <c r="O1901">
        <v>1</v>
      </c>
      <c r="P1901">
        <v>1</v>
      </c>
      <c r="Q1901">
        <v>1</v>
      </c>
      <c r="R1901">
        <v>1</v>
      </c>
      <c r="S1901">
        <v>1</v>
      </c>
      <c r="T1901">
        <v>1</v>
      </c>
      <c r="U1901">
        <v>1</v>
      </c>
      <c r="V1901">
        <v>1</v>
      </c>
      <c r="W1901">
        <v>1</v>
      </c>
      <c r="X1901">
        <v>1</v>
      </c>
      <c r="Y1901">
        <v>1</v>
      </c>
      <c r="Z1901">
        <v>1</v>
      </c>
      <c r="AA1901">
        <v>1</v>
      </c>
      <c r="AB1901">
        <v>1</v>
      </c>
      <c r="AC1901">
        <v>1</v>
      </c>
      <c r="AD1901">
        <v>1</v>
      </c>
      <c r="AE1901">
        <v>1</v>
      </c>
      <c r="AF1901">
        <v>1</v>
      </c>
      <c r="AG1901">
        <v>1</v>
      </c>
      <c r="AH1901">
        <v>1</v>
      </c>
      <c r="AI1901">
        <v>1</v>
      </c>
      <c r="AJ1901">
        <v>1</v>
      </c>
      <c r="AK1901">
        <v>1</v>
      </c>
      <c r="AL1901">
        <v>0</v>
      </c>
      <c r="AM1901" s="49" t="s">
        <v>382</v>
      </c>
      <c r="AN1901" s="49" t="s">
        <v>6</v>
      </c>
      <c r="AO1901" s="49" t="s">
        <v>9</v>
      </c>
      <c r="AP1901" s="49" t="s">
        <v>486</v>
      </c>
      <c r="AQ1901" s="49" t="s">
        <v>9</v>
      </c>
      <c r="AR1901" s="49" t="s">
        <v>487</v>
      </c>
      <c r="AS1901" s="49" t="s">
        <v>488</v>
      </c>
      <c r="AT1901" s="49" t="s">
        <v>489</v>
      </c>
    </row>
    <row r="1902" spans="1:46" x14ac:dyDescent="0.25">
      <c r="A1902">
        <v>11</v>
      </c>
      <c r="B1902" t="s">
        <v>383</v>
      </c>
      <c r="C1902" t="s">
        <v>383</v>
      </c>
      <c r="D1902" t="s">
        <v>384</v>
      </c>
      <c r="E1902" t="s">
        <v>628</v>
      </c>
      <c r="F1902" t="s">
        <v>629</v>
      </c>
      <c r="G1902">
        <v>1</v>
      </c>
      <c r="H1902">
        <v>1</v>
      </c>
      <c r="I1902">
        <v>1</v>
      </c>
      <c r="J1902">
        <v>1</v>
      </c>
      <c r="K1902">
        <v>1</v>
      </c>
      <c r="L1902">
        <v>1</v>
      </c>
      <c r="M1902">
        <v>1</v>
      </c>
      <c r="N1902">
        <v>1</v>
      </c>
      <c r="O1902">
        <v>1</v>
      </c>
      <c r="P1902">
        <v>1</v>
      </c>
      <c r="Q1902">
        <v>1</v>
      </c>
      <c r="R1902">
        <v>1</v>
      </c>
      <c r="S1902">
        <v>1</v>
      </c>
      <c r="T1902">
        <v>1</v>
      </c>
      <c r="U1902">
        <v>1</v>
      </c>
      <c r="V1902">
        <v>1</v>
      </c>
      <c r="W1902">
        <v>1</v>
      </c>
      <c r="X1902">
        <v>1</v>
      </c>
      <c r="Y1902">
        <v>1</v>
      </c>
      <c r="Z1902">
        <v>1</v>
      </c>
      <c r="AA1902">
        <v>1</v>
      </c>
      <c r="AB1902">
        <v>1</v>
      </c>
      <c r="AC1902">
        <v>1</v>
      </c>
      <c r="AD1902">
        <v>1</v>
      </c>
      <c r="AE1902">
        <v>1</v>
      </c>
      <c r="AF1902">
        <v>1</v>
      </c>
      <c r="AG1902">
        <v>1</v>
      </c>
      <c r="AH1902">
        <v>1</v>
      </c>
      <c r="AI1902">
        <v>1</v>
      </c>
      <c r="AJ1902">
        <v>1</v>
      </c>
      <c r="AK1902">
        <v>1</v>
      </c>
      <c r="AL1902">
        <v>1</v>
      </c>
      <c r="AM1902" s="49" t="s">
        <v>384</v>
      </c>
      <c r="AN1902" s="49" t="s">
        <v>14</v>
      </c>
      <c r="AO1902" s="49" t="s">
        <v>500</v>
      </c>
      <c r="AP1902" s="49" t="s">
        <v>494</v>
      </c>
      <c r="AQ1902" s="49" t="s">
        <v>502</v>
      </c>
      <c r="AR1902" s="49" t="s">
        <v>487</v>
      </c>
      <c r="AS1902" s="49" t="s">
        <v>488</v>
      </c>
      <c r="AT1902" s="49" t="s">
        <v>489</v>
      </c>
    </row>
    <row r="1903" spans="1:46" x14ac:dyDescent="0.25">
      <c r="A1903">
        <v>11</v>
      </c>
      <c r="B1903" t="s">
        <v>62</v>
      </c>
      <c r="C1903" t="s">
        <v>62</v>
      </c>
      <c r="D1903" t="s">
        <v>407</v>
      </c>
      <c r="E1903" t="s">
        <v>628</v>
      </c>
      <c r="F1903" t="s">
        <v>629</v>
      </c>
      <c r="G1903">
        <v>1</v>
      </c>
      <c r="H1903">
        <v>1</v>
      </c>
      <c r="I1903">
        <v>1</v>
      </c>
      <c r="J1903">
        <v>1</v>
      </c>
      <c r="K1903">
        <v>1</v>
      </c>
      <c r="L1903">
        <v>1</v>
      </c>
      <c r="M1903">
        <v>1</v>
      </c>
      <c r="N1903">
        <v>1</v>
      </c>
      <c r="O1903">
        <v>1</v>
      </c>
      <c r="P1903">
        <v>1</v>
      </c>
      <c r="Q1903">
        <v>1</v>
      </c>
      <c r="R1903">
        <v>1</v>
      </c>
      <c r="S1903">
        <v>1</v>
      </c>
      <c r="T1903">
        <v>1</v>
      </c>
      <c r="U1903">
        <v>1</v>
      </c>
      <c r="V1903">
        <v>1</v>
      </c>
      <c r="W1903">
        <v>1</v>
      </c>
      <c r="X1903">
        <v>1</v>
      </c>
      <c r="Y1903">
        <v>1</v>
      </c>
      <c r="Z1903">
        <v>1</v>
      </c>
      <c r="AA1903">
        <v>1</v>
      </c>
      <c r="AB1903">
        <v>1</v>
      </c>
      <c r="AC1903">
        <v>1</v>
      </c>
      <c r="AD1903">
        <v>1</v>
      </c>
      <c r="AE1903">
        <v>1</v>
      </c>
      <c r="AF1903">
        <v>1</v>
      </c>
      <c r="AG1903">
        <v>1</v>
      </c>
      <c r="AH1903">
        <v>1</v>
      </c>
      <c r="AI1903">
        <v>1</v>
      </c>
      <c r="AJ1903">
        <v>1</v>
      </c>
      <c r="AK1903">
        <v>1</v>
      </c>
      <c r="AL1903">
        <v>0</v>
      </c>
      <c r="AM1903" s="49" t="s">
        <v>407</v>
      </c>
      <c r="AN1903" s="49" t="s">
        <v>14</v>
      </c>
      <c r="AO1903" s="49" t="s">
        <v>485</v>
      </c>
      <c r="AP1903" s="49" t="s">
        <v>505</v>
      </c>
      <c r="AQ1903" s="49" t="s">
        <v>13</v>
      </c>
      <c r="AR1903" s="49" t="s">
        <v>495</v>
      </c>
      <c r="AS1903" s="49" t="s">
        <v>496</v>
      </c>
      <c r="AT1903" s="49" t="s">
        <v>497</v>
      </c>
    </row>
    <row r="1904" spans="1:46" x14ac:dyDescent="0.25">
      <c r="A1904">
        <v>11</v>
      </c>
      <c r="B1904" t="s">
        <v>169</v>
      </c>
      <c r="C1904" t="s">
        <v>169</v>
      </c>
      <c r="D1904" t="s">
        <v>170</v>
      </c>
      <c r="E1904" t="s">
        <v>628</v>
      </c>
      <c r="F1904" t="s">
        <v>629</v>
      </c>
      <c r="G1904">
        <v>1</v>
      </c>
      <c r="H1904">
        <v>1</v>
      </c>
      <c r="I1904">
        <v>1</v>
      </c>
      <c r="J1904">
        <v>1</v>
      </c>
      <c r="K1904">
        <v>1</v>
      </c>
      <c r="L1904">
        <v>1</v>
      </c>
      <c r="M1904">
        <v>1</v>
      </c>
      <c r="N1904">
        <v>1</v>
      </c>
      <c r="O1904">
        <v>1</v>
      </c>
      <c r="P1904">
        <v>1</v>
      </c>
      <c r="Q1904">
        <v>1</v>
      </c>
      <c r="R1904">
        <v>1</v>
      </c>
      <c r="S1904">
        <v>1</v>
      </c>
      <c r="T1904">
        <v>1</v>
      </c>
      <c r="U1904">
        <v>1</v>
      </c>
      <c r="V1904">
        <v>1</v>
      </c>
      <c r="W1904">
        <v>1</v>
      </c>
      <c r="X1904">
        <v>1</v>
      </c>
      <c r="Y1904">
        <v>1</v>
      </c>
      <c r="Z1904">
        <v>1</v>
      </c>
      <c r="AA1904">
        <v>1</v>
      </c>
      <c r="AB1904">
        <v>1</v>
      </c>
      <c r="AC1904">
        <v>1</v>
      </c>
      <c r="AD1904">
        <v>1</v>
      </c>
      <c r="AE1904">
        <v>1</v>
      </c>
      <c r="AF1904">
        <v>1</v>
      </c>
      <c r="AG1904">
        <v>1</v>
      </c>
      <c r="AH1904">
        <v>1</v>
      </c>
      <c r="AI1904">
        <v>1</v>
      </c>
      <c r="AJ1904">
        <v>1</v>
      </c>
      <c r="AK1904">
        <v>1</v>
      </c>
      <c r="AL1904">
        <v>1</v>
      </c>
      <c r="AM1904" s="49" t="s">
        <v>170</v>
      </c>
      <c r="AN1904" s="49" t="s">
        <v>14</v>
      </c>
      <c r="AO1904" s="49" t="s">
        <v>500</v>
      </c>
      <c r="AP1904" s="49" t="s">
        <v>505</v>
      </c>
      <c r="AQ1904" s="49" t="s">
        <v>13</v>
      </c>
      <c r="AR1904" s="49" t="s">
        <v>487</v>
      </c>
      <c r="AS1904" s="49" t="s">
        <v>488</v>
      </c>
      <c r="AT1904" s="49" t="s">
        <v>489</v>
      </c>
    </row>
    <row r="1905" spans="1:46" x14ac:dyDescent="0.25">
      <c r="A1905">
        <v>11</v>
      </c>
      <c r="B1905" t="s">
        <v>379</v>
      </c>
      <c r="C1905" t="s">
        <v>379</v>
      </c>
      <c r="D1905" t="s">
        <v>608</v>
      </c>
      <c r="E1905" t="s">
        <v>628</v>
      </c>
      <c r="F1905" t="s">
        <v>629</v>
      </c>
      <c r="G1905">
        <v>1</v>
      </c>
      <c r="H1905">
        <v>1</v>
      </c>
      <c r="I1905">
        <v>1</v>
      </c>
      <c r="J1905">
        <v>1</v>
      </c>
      <c r="K1905">
        <v>1</v>
      </c>
      <c r="L1905">
        <v>1</v>
      </c>
      <c r="M1905">
        <v>1</v>
      </c>
      <c r="N1905">
        <v>1</v>
      </c>
      <c r="O1905">
        <v>1</v>
      </c>
      <c r="P1905">
        <v>1</v>
      </c>
      <c r="Q1905">
        <v>1</v>
      </c>
      <c r="R1905">
        <v>1</v>
      </c>
      <c r="S1905">
        <v>1</v>
      </c>
      <c r="T1905">
        <v>1</v>
      </c>
      <c r="U1905">
        <v>1</v>
      </c>
      <c r="V1905">
        <v>1</v>
      </c>
      <c r="W1905">
        <v>1</v>
      </c>
      <c r="X1905">
        <v>1</v>
      </c>
      <c r="Y1905">
        <v>1</v>
      </c>
      <c r="Z1905">
        <v>1</v>
      </c>
      <c r="AA1905">
        <v>1</v>
      </c>
      <c r="AB1905">
        <v>1</v>
      </c>
      <c r="AC1905">
        <v>1</v>
      </c>
      <c r="AD1905">
        <v>1</v>
      </c>
      <c r="AE1905">
        <v>1</v>
      </c>
      <c r="AF1905">
        <v>1</v>
      </c>
      <c r="AG1905">
        <v>1</v>
      </c>
      <c r="AH1905">
        <v>1</v>
      </c>
      <c r="AI1905">
        <v>1</v>
      </c>
      <c r="AJ1905">
        <v>1</v>
      </c>
      <c r="AK1905">
        <v>1</v>
      </c>
      <c r="AL1905">
        <v>0</v>
      </c>
      <c r="AM1905" s="49" t="s">
        <v>380</v>
      </c>
      <c r="AN1905" s="49" t="s">
        <v>6</v>
      </c>
      <c r="AO1905" s="49" t="s">
        <v>9</v>
      </c>
      <c r="AP1905" s="49" t="s">
        <v>494</v>
      </c>
      <c r="AQ1905" s="49" t="s">
        <v>9</v>
      </c>
      <c r="AR1905" s="49" t="s">
        <v>487</v>
      </c>
      <c r="AS1905" s="49" t="s">
        <v>488</v>
      </c>
      <c r="AT1905" s="49" t="s">
        <v>489</v>
      </c>
    </row>
    <row r="1906" spans="1:46" x14ac:dyDescent="0.25">
      <c r="A1906">
        <v>11</v>
      </c>
      <c r="B1906" t="s">
        <v>387</v>
      </c>
      <c r="C1906" t="s">
        <v>387</v>
      </c>
      <c r="D1906" t="s">
        <v>388</v>
      </c>
      <c r="E1906" t="s">
        <v>628</v>
      </c>
      <c r="F1906" t="s">
        <v>629</v>
      </c>
      <c r="G1906">
        <v>1</v>
      </c>
      <c r="H1906">
        <v>1</v>
      </c>
      <c r="I1906">
        <v>1</v>
      </c>
      <c r="J1906">
        <v>1</v>
      </c>
      <c r="K1906">
        <v>1</v>
      </c>
      <c r="L1906">
        <v>1</v>
      </c>
      <c r="M1906">
        <v>1</v>
      </c>
      <c r="N1906">
        <v>1</v>
      </c>
      <c r="O1906">
        <v>1</v>
      </c>
      <c r="P1906">
        <v>1</v>
      </c>
      <c r="Q1906">
        <v>1</v>
      </c>
      <c r="R1906">
        <v>1</v>
      </c>
      <c r="S1906">
        <v>1</v>
      </c>
      <c r="T1906">
        <v>1</v>
      </c>
      <c r="U1906">
        <v>1</v>
      </c>
      <c r="V1906">
        <v>1</v>
      </c>
      <c r="W1906">
        <v>1</v>
      </c>
      <c r="X1906">
        <v>1</v>
      </c>
      <c r="Y1906">
        <v>1</v>
      </c>
      <c r="Z1906">
        <v>1</v>
      </c>
      <c r="AA1906">
        <v>1</v>
      </c>
      <c r="AB1906">
        <v>1</v>
      </c>
      <c r="AC1906">
        <v>1</v>
      </c>
      <c r="AD1906">
        <v>1</v>
      </c>
      <c r="AE1906">
        <v>1</v>
      </c>
      <c r="AF1906">
        <v>1</v>
      </c>
      <c r="AG1906">
        <v>1</v>
      </c>
      <c r="AH1906">
        <v>1</v>
      </c>
      <c r="AI1906">
        <v>1</v>
      </c>
      <c r="AJ1906">
        <v>1</v>
      </c>
      <c r="AK1906">
        <v>1</v>
      </c>
      <c r="AL1906">
        <v>1</v>
      </c>
      <c r="AM1906" s="49" t="s">
        <v>388</v>
      </c>
      <c r="AN1906" s="49" t="s">
        <v>14</v>
      </c>
      <c r="AO1906" s="49" t="s">
        <v>507</v>
      </c>
      <c r="AP1906" s="49" t="s">
        <v>505</v>
      </c>
      <c r="AQ1906" s="49" t="s">
        <v>13</v>
      </c>
      <c r="AR1906" s="49" t="s">
        <v>487</v>
      </c>
      <c r="AS1906" s="49" t="s">
        <v>488</v>
      </c>
      <c r="AT1906" s="49" t="s">
        <v>489</v>
      </c>
    </row>
    <row r="1907" spans="1:46" x14ac:dyDescent="0.25">
      <c r="A1907">
        <v>11</v>
      </c>
      <c r="B1907" t="s">
        <v>385</v>
      </c>
      <c r="C1907" t="s">
        <v>385</v>
      </c>
      <c r="D1907" t="s">
        <v>386</v>
      </c>
      <c r="E1907" t="s">
        <v>628</v>
      </c>
      <c r="F1907" t="s">
        <v>629</v>
      </c>
      <c r="G1907">
        <v>1</v>
      </c>
      <c r="H1907">
        <v>1</v>
      </c>
      <c r="I1907">
        <v>1</v>
      </c>
      <c r="J1907">
        <v>1</v>
      </c>
      <c r="K1907">
        <v>1</v>
      </c>
      <c r="L1907">
        <v>1</v>
      </c>
      <c r="M1907">
        <v>1</v>
      </c>
      <c r="N1907">
        <v>1</v>
      </c>
      <c r="O1907">
        <v>1</v>
      </c>
      <c r="P1907">
        <v>1</v>
      </c>
      <c r="Q1907">
        <v>1</v>
      </c>
      <c r="R1907">
        <v>1</v>
      </c>
      <c r="S1907">
        <v>1</v>
      </c>
      <c r="T1907">
        <v>1</v>
      </c>
      <c r="U1907">
        <v>1</v>
      </c>
      <c r="V1907">
        <v>1</v>
      </c>
      <c r="W1907">
        <v>1</v>
      </c>
      <c r="X1907">
        <v>1</v>
      </c>
      <c r="Y1907">
        <v>1</v>
      </c>
      <c r="Z1907">
        <v>1</v>
      </c>
      <c r="AA1907">
        <v>1</v>
      </c>
      <c r="AB1907">
        <v>1</v>
      </c>
      <c r="AC1907">
        <v>1</v>
      </c>
      <c r="AD1907">
        <v>1</v>
      </c>
      <c r="AE1907">
        <v>1</v>
      </c>
      <c r="AF1907">
        <v>1</v>
      </c>
      <c r="AG1907">
        <v>1</v>
      </c>
      <c r="AH1907">
        <v>1</v>
      </c>
      <c r="AI1907">
        <v>1</v>
      </c>
      <c r="AJ1907">
        <v>1</v>
      </c>
      <c r="AK1907">
        <v>1</v>
      </c>
      <c r="AL1907">
        <v>0</v>
      </c>
      <c r="AM1907" s="49" t="s">
        <v>386</v>
      </c>
      <c r="AN1907" s="49" t="s">
        <v>14</v>
      </c>
      <c r="AO1907" s="49" t="s">
        <v>506</v>
      </c>
      <c r="AP1907" s="49" t="s">
        <v>505</v>
      </c>
      <c r="AQ1907" s="49" t="s">
        <v>10</v>
      </c>
      <c r="AR1907" s="49" t="s">
        <v>487</v>
      </c>
      <c r="AS1907" s="49" t="s">
        <v>488</v>
      </c>
      <c r="AT1907" s="49" t="s">
        <v>489</v>
      </c>
    </row>
    <row r="1908" spans="1:46" x14ac:dyDescent="0.25">
      <c r="A1908">
        <v>11</v>
      </c>
      <c r="B1908" t="s">
        <v>389</v>
      </c>
      <c r="C1908" t="s">
        <v>389</v>
      </c>
      <c r="D1908" t="s">
        <v>432</v>
      </c>
      <c r="E1908" t="s">
        <v>628</v>
      </c>
      <c r="F1908" t="s">
        <v>629</v>
      </c>
      <c r="G1908">
        <v>1</v>
      </c>
      <c r="H1908">
        <v>1</v>
      </c>
      <c r="I1908">
        <v>1</v>
      </c>
      <c r="J1908">
        <v>1</v>
      </c>
      <c r="K1908">
        <v>1</v>
      </c>
      <c r="L1908">
        <v>1</v>
      </c>
      <c r="M1908">
        <v>1</v>
      </c>
      <c r="N1908">
        <v>1</v>
      </c>
      <c r="O1908">
        <v>1</v>
      </c>
      <c r="P1908">
        <v>1</v>
      </c>
      <c r="Q1908">
        <v>1</v>
      </c>
      <c r="R1908">
        <v>1</v>
      </c>
      <c r="S1908">
        <v>1</v>
      </c>
      <c r="T1908">
        <v>1</v>
      </c>
      <c r="U1908">
        <v>1</v>
      </c>
      <c r="V1908">
        <v>1</v>
      </c>
      <c r="W1908">
        <v>1</v>
      </c>
      <c r="X1908">
        <v>1</v>
      </c>
      <c r="Y1908">
        <v>1</v>
      </c>
      <c r="Z1908">
        <v>1</v>
      </c>
      <c r="AA1908">
        <v>1</v>
      </c>
      <c r="AB1908">
        <v>1</v>
      </c>
      <c r="AC1908">
        <v>1</v>
      </c>
      <c r="AD1908">
        <v>1</v>
      </c>
      <c r="AE1908">
        <v>1</v>
      </c>
      <c r="AF1908">
        <v>1</v>
      </c>
      <c r="AG1908">
        <v>1</v>
      </c>
      <c r="AH1908">
        <v>1</v>
      </c>
      <c r="AI1908">
        <v>1</v>
      </c>
      <c r="AJ1908">
        <v>1</v>
      </c>
      <c r="AK1908">
        <v>1</v>
      </c>
      <c r="AL1908">
        <v>0</v>
      </c>
      <c r="AM1908" s="49" t="s">
        <v>432</v>
      </c>
      <c r="AN1908" s="49" t="s">
        <v>14</v>
      </c>
      <c r="AO1908" s="49" t="s">
        <v>485</v>
      </c>
      <c r="AP1908" s="49" t="s">
        <v>494</v>
      </c>
      <c r="AQ1908" s="49" t="s">
        <v>11</v>
      </c>
      <c r="AR1908" s="49" t="s">
        <v>487</v>
      </c>
      <c r="AS1908" s="49" t="s">
        <v>496</v>
      </c>
      <c r="AT1908" s="49" t="s">
        <v>497</v>
      </c>
    </row>
    <row r="1909" spans="1:46" x14ac:dyDescent="0.25">
      <c r="A1909">
        <v>11</v>
      </c>
      <c r="B1909" t="s">
        <v>392</v>
      </c>
      <c r="C1909" t="s">
        <v>392</v>
      </c>
      <c r="D1909" t="s">
        <v>433</v>
      </c>
      <c r="E1909" t="s">
        <v>628</v>
      </c>
      <c r="F1909" t="s">
        <v>629</v>
      </c>
      <c r="G1909">
        <v>1</v>
      </c>
      <c r="H1909">
        <v>1</v>
      </c>
      <c r="I1909">
        <v>1</v>
      </c>
      <c r="J1909">
        <v>1</v>
      </c>
      <c r="K1909">
        <v>1</v>
      </c>
      <c r="L1909">
        <v>1</v>
      </c>
      <c r="M1909">
        <v>1</v>
      </c>
      <c r="N1909">
        <v>1</v>
      </c>
      <c r="O1909">
        <v>1</v>
      </c>
      <c r="P1909">
        <v>1</v>
      </c>
      <c r="Q1909">
        <v>1</v>
      </c>
      <c r="R1909">
        <v>1</v>
      </c>
      <c r="S1909">
        <v>1</v>
      </c>
      <c r="T1909">
        <v>1</v>
      </c>
      <c r="U1909">
        <v>1</v>
      </c>
      <c r="V1909">
        <v>1</v>
      </c>
      <c r="W1909">
        <v>1</v>
      </c>
      <c r="X1909">
        <v>1</v>
      </c>
      <c r="Y1909">
        <v>1</v>
      </c>
      <c r="Z1909">
        <v>1</v>
      </c>
      <c r="AA1909">
        <v>1</v>
      </c>
      <c r="AB1909">
        <v>1</v>
      </c>
      <c r="AC1909">
        <v>1</v>
      </c>
      <c r="AD1909">
        <v>1</v>
      </c>
      <c r="AE1909">
        <v>1</v>
      </c>
      <c r="AF1909">
        <v>1</v>
      </c>
      <c r="AG1909">
        <v>1</v>
      </c>
      <c r="AH1909">
        <v>1</v>
      </c>
      <c r="AI1909">
        <v>1</v>
      </c>
      <c r="AJ1909">
        <v>1</v>
      </c>
      <c r="AK1909">
        <v>1</v>
      </c>
      <c r="AL1909">
        <v>0</v>
      </c>
      <c r="AM1909" s="49" t="s">
        <v>433</v>
      </c>
      <c r="AN1909" s="49" t="s">
        <v>14</v>
      </c>
      <c r="AO1909" s="49" t="s">
        <v>506</v>
      </c>
      <c r="AP1909" s="49" t="s">
        <v>493</v>
      </c>
      <c r="AQ1909" s="49" t="s">
        <v>10</v>
      </c>
      <c r="AR1909" s="49" t="s">
        <v>495</v>
      </c>
      <c r="AS1909" s="49" t="s">
        <v>496</v>
      </c>
      <c r="AT1909" s="49" t="s">
        <v>497</v>
      </c>
    </row>
    <row r="1910" spans="1:46" x14ac:dyDescent="0.25">
      <c r="A1910">
        <v>11</v>
      </c>
      <c r="B1910" t="s">
        <v>393</v>
      </c>
      <c r="C1910" t="s">
        <v>393</v>
      </c>
      <c r="D1910" t="s">
        <v>394</v>
      </c>
      <c r="E1910" t="s">
        <v>628</v>
      </c>
      <c r="F1910" t="s">
        <v>629</v>
      </c>
      <c r="G1910">
        <v>1</v>
      </c>
      <c r="H1910">
        <v>1</v>
      </c>
      <c r="I1910">
        <v>1</v>
      </c>
      <c r="J1910">
        <v>1</v>
      </c>
      <c r="K1910">
        <v>1</v>
      </c>
      <c r="L1910">
        <v>1</v>
      </c>
      <c r="M1910">
        <v>1</v>
      </c>
      <c r="N1910">
        <v>1</v>
      </c>
      <c r="O1910">
        <v>1</v>
      </c>
      <c r="P1910">
        <v>1</v>
      </c>
      <c r="Q1910">
        <v>1</v>
      </c>
      <c r="R1910">
        <v>1</v>
      </c>
      <c r="S1910">
        <v>1</v>
      </c>
      <c r="T1910">
        <v>1</v>
      </c>
      <c r="U1910">
        <v>1</v>
      </c>
      <c r="V1910">
        <v>1</v>
      </c>
      <c r="W1910">
        <v>1</v>
      </c>
      <c r="X1910">
        <v>1</v>
      </c>
      <c r="Y1910">
        <v>1</v>
      </c>
      <c r="Z1910">
        <v>1</v>
      </c>
      <c r="AA1910">
        <v>1</v>
      </c>
      <c r="AB1910">
        <v>1</v>
      </c>
      <c r="AC1910">
        <v>1</v>
      </c>
      <c r="AD1910">
        <v>1</v>
      </c>
      <c r="AE1910">
        <v>1</v>
      </c>
      <c r="AF1910">
        <v>1</v>
      </c>
      <c r="AG1910">
        <v>1</v>
      </c>
      <c r="AH1910">
        <v>1</v>
      </c>
      <c r="AI1910">
        <v>1</v>
      </c>
      <c r="AJ1910">
        <v>1</v>
      </c>
      <c r="AK1910">
        <v>1</v>
      </c>
      <c r="AL1910">
        <v>0</v>
      </c>
      <c r="AM1910" s="49" t="s">
        <v>394</v>
      </c>
      <c r="AN1910" s="49" t="s">
        <v>14</v>
      </c>
      <c r="AO1910" s="49" t="s">
        <v>485</v>
      </c>
      <c r="AP1910" s="49" t="s">
        <v>494</v>
      </c>
      <c r="AQ1910" s="49" t="s">
        <v>11</v>
      </c>
      <c r="AR1910" s="49" t="s">
        <v>487</v>
      </c>
      <c r="AS1910" s="49" t="s">
        <v>488</v>
      </c>
      <c r="AT1910" s="49" t="s">
        <v>489</v>
      </c>
    </row>
    <row r="1911" spans="1:46" x14ac:dyDescent="0.25">
      <c r="A1911">
        <v>11</v>
      </c>
      <c r="B1911" t="s">
        <v>493</v>
      </c>
      <c r="C1911" t="s">
        <v>609</v>
      </c>
      <c r="D1911" t="s">
        <v>56</v>
      </c>
      <c r="E1911" t="s">
        <v>628</v>
      </c>
      <c r="F1911" t="s">
        <v>629</v>
      </c>
      <c r="G1911">
        <v>1</v>
      </c>
      <c r="H1911">
        <v>1</v>
      </c>
      <c r="I1911">
        <v>1</v>
      </c>
      <c r="J1911">
        <v>1</v>
      </c>
      <c r="K1911">
        <v>1</v>
      </c>
      <c r="L1911">
        <v>1</v>
      </c>
      <c r="M1911">
        <v>1</v>
      </c>
      <c r="N1911">
        <v>1</v>
      </c>
      <c r="O1911">
        <v>1</v>
      </c>
      <c r="P1911">
        <v>1</v>
      </c>
      <c r="Q1911">
        <v>1</v>
      </c>
      <c r="R1911">
        <v>1</v>
      </c>
      <c r="S1911">
        <v>1</v>
      </c>
      <c r="T1911">
        <v>1</v>
      </c>
      <c r="U1911">
        <v>1</v>
      </c>
      <c r="V1911">
        <v>1</v>
      </c>
      <c r="W1911">
        <v>1</v>
      </c>
      <c r="X1911">
        <v>1</v>
      </c>
      <c r="Y1911">
        <v>1</v>
      </c>
      <c r="Z1911">
        <v>1</v>
      </c>
      <c r="AA1911">
        <v>1</v>
      </c>
      <c r="AB1911">
        <v>1</v>
      </c>
      <c r="AC1911">
        <v>1</v>
      </c>
      <c r="AD1911">
        <v>1</v>
      </c>
      <c r="AE1911">
        <v>1</v>
      </c>
      <c r="AF1911">
        <v>1</v>
      </c>
      <c r="AG1911">
        <v>1</v>
      </c>
      <c r="AH1911">
        <v>1</v>
      </c>
      <c r="AI1911">
        <v>1</v>
      </c>
      <c r="AJ1911">
        <v>1</v>
      </c>
      <c r="AK1911">
        <v>1</v>
      </c>
      <c r="AL1911">
        <v>0</v>
      </c>
      <c r="AM1911" s="49" t="e">
        <v>#N/A</v>
      </c>
      <c r="AN1911" s="49" t="e">
        <v>#N/A</v>
      </c>
      <c r="AO1911" s="49" t="e">
        <v>#N/A</v>
      </c>
      <c r="AP1911" s="49" t="e">
        <v>#N/A</v>
      </c>
      <c r="AQ1911" s="49" t="e">
        <v>#N/A</v>
      </c>
      <c r="AR1911" s="49" t="e">
        <v>#N/A</v>
      </c>
      <c r="AS1911" s="49" t="e">
        <v>#N/A</v>
      </c>
      <c r="AT1911" s="49" t="e">
        <v>#N/A</v>
      </c>
    </row>
    <row r="1912" spans="1:46" x14ac:dyDescent="0.25">
      <c r="A1912">
        <v>11</v>
      </c>
      <c r="B1912" t="s">
        <v>399</v>
      </c>
      <c r="C1912" t="s">
        <v>399</v>
      </c>
      <c r="D1912" t="s">
        <v>434</v>
      </c>
      <c r="E1912" t="s">
        <v>628</v>
      </c>
      <c r="F1912" t="s">
        <v>629</v>
      </c>
      <c r="G1912">
        <v>1</v>
      </c>
      <c r="H1912">
        <v>1</v>
      </c>
      <c r="I1912">
        <v>1</v>
      </c>
      <c r="J1912">
        <v>1</v>
      </c>
      <c r="K1912">
        <v>1</v>
      </c>
      <c r="L1912">
        <v>1</v>
      </c>
      <c r="M1912">
        <v>1</v>
      </c>
      <c r="N1912">
        <v>1</v>
      </c>
      <c r="O1912">
        <v>1</v>
      </c>
      <c r="P1912">
        <v>1</v>
      </c>
      <c r="Q1912">
        <v>1</v>
      </c>
      <c r="R1912">
        <v>1</v>
      </c>
      <c r="S1912">
        <v>1</v>
      </c>
      <c r="T1912">
        <v>1</v>
      </c>
      <c r="U1912">
        <v>1</v>
      </c>
      <c r="V1912">
        <v>1</v>
      </c>
      <c r="W1912">
        <v>1</v>
      </c>
      <c r="X1912">
        <v>1</v>
      </c>
      <c r="Y1912">
        <v>1</v>
      </c>
      <c r="Z1912">
        <v>1</v>
      </c>
      <c r="AA1912">
        <v>1</v>
      </c>
      <c r="AB1912">
        <v>1</v>
      </c>
      <c r="AC1912">
        <v>1</v>
      </c>
      <c r="AD1912">
        <v>1</v>
      </c>
      <c r="AE1912">
        <v>1</v>
      </c>
      <c r="AF1912">
        <v>1</v>
      </c>
      <c r="AG1912">
        <v>1</v>
      </c>
      <c r="AH1912">
        <v>1</v>
      </c>
      <c r="AI1912">
        <v>1</v>
      </c>
      <c r="AJ1912">
        <v>1</v>
      </c>
      <c r="AK1912">
        <v>1</v>
      </c>
      <c r="AL1912">
        <v>0</v>
      </c>
      <c r="AM1912" s="49" t="s">
        <v>434</v>
      </c>
      <c r="AN1912" s="49" t="s">
        <v>14</v>
      </c>
      <c r="AO1912" s="49" t="s">
        <v>485</v>
      </c>
      <c r="AP1912" s="49" t="s">
        <v>486</v>
      </c>
      <c r="AQ1912" s="49" t="s">
        <v>11</v>
      </c>
      <c r="AR1912" s="49" t="s">
        <v>487</v>
      </c>
      <c r="AS1912" s="49" t="s">
        <v>496</v>
      </c>
      <c r="AT1912" s="49" t="s">
        <v>497</v>
      </c>
    </row>
    <row r="1913" spans="1:46" x14ac:dyDescent="0.25">
      <c r="A1913">
        <v>11</v>
      </c>
      <c r="B1913" t="s">
        <v>402</v>
      </c>
      <c r="C1913" t="s">
        <v>402</v>
      </c>
      <c r="D1913" t="s">
        <v>403</v>
      </c>
      <c r="E1913" t="s">
        <v>628</v>
      </c>
      <c r="F1913" t="s">
        <v>629</v>
      </c>
      <c r="G1913">
        <v>1</v>
      </c>
      <c r="H1913">
        <v>1</v>
      </c>
      <c r="I1913">
        <v>1</v>
      </c>
      <c r="J1913">
        <v>1</v>
      </c>
      <c r="K1913">
        <v>1</v>
      </c>
      <c r="L1913">
        <v>1</v>
      </c>
      <c r="M1913">
        <v>1</v>
      </c>
      <c r="N1913">
        <v>1</v>
      </c>
      <c r="O1913">
        <v>1</v>
      </c>
      <c r="P1913">
        <v>1</v>
      </c>
      <c r="Q1913">
        <v>1</v>
      </c>
      <c r="R1913">
        <v>1</v>
      </c>
      <c r="S1913">
        <v>1</v>
      </c>
      <c r="T1913">
        <v>1</v>
      </c>
      <c r="U1913">
        <v>1</v>
      </c>
      <c r="V1913">
        <v>1</v>
      </c>
      <c r="W1913">
        <v>1</v>
      </c>
      <c r="X1913">
        <v>1</v>
      </c>
      <c r="Y1913">
        <v>1</v>
      </c>
      <c r="Z1913">
        <v>1</v>
      </c>
      <c r="AA1913">
        <v>1</v>
      </c>
      <c r="AB1913">
        <v>1</v>
      </c>
      <c r="AC1913">
        <v>1</v>
      </c>
      <c r="AD1913">
        <v>1</v>
      </c>
      <c r="AE1913">
        <v>1</v>
      </c>
      <c r="AF1913">
        <v>1</v>
      </c>
      <c r="AG1913">
        <v>1</v>
      </c>
      <c r="AH1913">
        <v>1</v>
      </c>
      <c r="AI1913">
        <v>1</v>
      </c>
      <c r="AJ1913">
        <v>1</v>
      </c>
      <c r="AK1913">
        <v>1</v>
      </c>
      <c r="AL1913">
        <v>0</v>
      </c>
      <c r="AM1913" s="49" t="s">
        <v>403</v>
      </c>
      <c r="AN1913" s="49" t="s">
        <v>4</v>
      </c>
      <c r="AO1913" s="49" t="s">
        <v>9</v>
      </c>
      <c r="AP1913" s="49" t="s">
        <v>494</v>
      </c>
      <c r="AQ1913" s="49" t="s">
        <v>9</v>
      </c>
      <c r="AR1913" s="49" t="s">
        <v>495</v>
      </c>
      <c r="AS1913" s="49" t="s">
        <v>488</v>
      </c>
      <c r="AT1913" s="49" t="s">
        <v>489</v>
      </c>
    </row>
    <row r="1914" spans="1:46" x14ac:dyDescent="0.25">
      <c r="A1914">
        <v>11</v>
      </c>
      <c r="B1914" t="s">
        <v>404</v>
      </c>
      <c r="C1914" t="s">
        <v>404</v>
      </c>
      <c r="D1914" t="s">
        <v>405</v>
      </c>
      <c r="E1914" t="s">
        <v>628</v>
      </c>
      <c r="F1914" t="s">
        <v>629</v>
      </c>
      <c r="G1914">
        <v>1</v>
      </c>
      <c r="H1914">
        <v>1</v>
      </c>
      <c r="I1914">
        <v>1</v>
      </c>
      <c r="J1914">
        <v>1</v>
      </c>
      <c r="K1914">
        <v>1</v>
      </c>
      <c r="L1914">
        <v>1</v>
      </c>
      <c r="M1914">
        <v>1</v>
      </c>
      <c r="N1914">
        <v>1</v>
      </c>
      <c r="O1914">
        <v>1</v>
      </c>
      <c r="P1914">
        <v>1</v>
      </c>
      <c r="Q1914">
        <v>1</v>
      </c>
      <c r="R1914">
        <v>1</v>
      </c>
      <c r="S1914">
        <v>1</v>
      </c>
      <c r="T1914">
        <v>1</v>
      </c>
      <c r="U1914">
        <v>1</v>
      </c>
      <c r="V1914">
        <v>1</v>
      </c>
      <c r="W1914">
        <v>1</v>
      </c>
      <c r="X1914">
        <v>1</v>
      </c>
      <c r="Y1914">
        <v>1</v>
      </c>
      <c r="Z1914">
        <v>1</v>
      </c>
      <c r="AA1914">
        <v>1</v>
      </c>
      <c r="AB1914">
        <v>1</v>
      </c>
      <c r="AC1914">
        <v>1</v>
      </c>
      <c r="AD1914">
        <v>1</v>
      </c>
      <c r="AE1914">
        <v>1</v>
      </c>
      <c r="AF1914">
        <v>1</v>
      </c>
      <c r="AG1914">
        <v>1</v>
      </c>
      <c r="AH1914">
        <v>1</v>
      </c>
      <c r="AI1914">
        <v>1</v>
      </c>
      <c r="AJ1914">
        <v>1</v>
      </c>
      <c r="AK1914">
        <v>1</v>
      </c>
      <c r="AL1914">
        <v>0</v>
      </c>
      <c r="AM1914" s="49" t="s">
        <v>405</v>
      </c>
      <c r="AN1914" s="49" t="s">
        <v>4</v>
      </c>
      <c r="AO1914" s="49" t="s">
        <v>9</v>
      </c>
      <c r="AP1914" s="49" t="s">
        <v>494</v>
      </c>
      <c r="AQ1914" s="49" t="s">
        <v>9</v>
      </c>
      <c r="AR1914" s="49" t="s">
        <v>487</v>
      </c>
      <c r="AS1914" s="49" t="s">
        <v>488</v>
      </c>
      <c r="AT1914" s="49" t="s">
        <v>489</v>
      </c>
    </row>
    <row r="1915" spans="1:46" x14ac:dyDescent="0.25">
      <c r="A1915">
        <v>12</v>
      </c>
      <c r="B1915" t="s">
        <v>537</v>
      </c>
      <c r="C1915" t="s">
        <v>537</v>
      </c>
      <c r="D1915" t="s">
        <v>538</v>
      </c>
      <c r="E1915" t="s">
        <v>630</v>
      </c>
      <c r="F1915" t="s">
        <v>631</v>
      </c>
      <c r="G1915">
        <v>1</v>
      </c>
      <c r="H1915">
        <v>1</v>
      </c>
      <c r="I1915">
        <v>1</v>
      </c>
      <c r="J1915">
        <v>1</v>
      </c>
      <c r="K1915">
        <v>1</v>
      </c>
      <c r="L1915">
        <v>1</v>
      </c>
      <c r="M1915">
        <v>1</v>
      </c>
      <c r="N1915">
        <v>1</v>
      </c>
      <c r="O1915">
        <v>1</v>
      </c>
      <c r="P1915">
        <v>1</v>
      </c>
      <c r="Q1915">
        <v>1</v>
      </c>
      <c r="R1915">
        <v>1</v>
      </c>
      <c r="S1915">
        <v>1</v>
      </c>
      <c r="T1915">
        <v>1</v>
      </c>
      <c r="U1915">
        <v>1</v>
      </c>
      <c r="V1915">
        <v>1</v>
      </c>
      <c r="W1915">
        <v>1</v>
      </c>
      <c r="X1915">
        <v>1</v>
      </c>
      <c r="Y1915">
        <v>1</v>
      </c>
      <c r="Z1915">
        <v>1</v>
      </c>
      <c r="AA1915">
        <v>1</v>
      </c>
      <c r="AB1915">
        <v>1</v>
      </c>
      <c r="AC1915">
        <v>1</v>
      </c>
      <c r="AD1915">
        <v>1</v>
      </c>
      <c r="AE1915">
        <v>1</v>
      </c>
      <c r="AF1915">
        <v>1</v>
      </c>
      <c r="AG1915">
        <v>1</v>
      </c>
      <c r="AH1915">
        <v>1</v>
      </c>
      <c r="AI1915">
        <v>1</v>
      </c>
      <c r="AJ1915">
        <v>1</v>
      </c>
      <c r="AK1915">
        <v>1</v>
      </c>
      <c r="AL1915">
        <v>0</v>
      </c>
      <c r="AM1915" s="49" t="e">
        <v>#N/A</v>
      </c>
      <c r="AN1915" s="49" t="e">
        <v>#N/A</v>
      </c>
      <c r="AO1915" s="49" t="e">
        <v>#N/A</v>
      </c>
      <c r="AP1915" s="49" t="e">
        <v>#N/A</v>
      </c>
      <c r="AQ1915" s="49" t="e">
        <v>#N/A</v>
      </c>
      <c r="AR1915" s="49" t="e">
        <v>#N/A</v>
      </c>
      <c r="AS1915" s="49" t="e">
        <v>#N/A</v>
      </c>
      <c r="AT1915" s="49" t="e">
        <v>#N/A</v>
      </c>
    </row>
    <row r="1916" spans="1:46" x14ac:dyDescent="0.25">
      <c r="A1916">
        <v>12</v>
      </c>
      <c r="B1916" t="s">
        <v>493</v>
      </c>
      <c r="C1916" t="s">
        <v>541</v>
      </c>
      <c r="D1916" t="s">
        <v>9</v>
      </c>
      <c r="E1916" t="s">
        <v>630</v>
      </c>
      <c r="F1916" t="s">
        <v>631</v>
      </c>
      <c r="G1916">
        <v>1</v>
      </c>
      <c r="H1916">
        <v>1</v>
      </c>
      <c r="I1916">
        <v>1</v>
      </c>
      <c r="J1916">
        <v>1</v>
      </c>
      <c r="K1916">
        <v>1</v>
      </c>
      <c r="L1916">
        <v>1</v>
      </c>
      <c r="M1916">
        <v>1</v>
      </c>
      <c r="N1916">
        <v>1</v>
      </c>
      <c r="O1916">
        <v>1</v>
      </c>
      <c r="P1916">
        <v>1</v>
      </c>
      <c r="Q1916">
        <v>1</v>
      </c>
      <c r="R1916">
        <v>1</v>
      </c>
      <c r="S1916">
        <v>1</v>
      </c>
      <c r="T1916">
        <v>1</v>
      </c>
      <c r="U1916">
        <v>1</v>
      </c>
      <c r="V1916">
        <v>1</v>
      </c>
      <c r="W1916">
        <v>1</v>
      </c>
      <c r="X1916">
        <v>1</v>
      </c>
      <c r="Y1916">
        <v>1</v>
      </c>
      <c r="Z1916">
        <v>1</v>
      </c>
      <c r="AA1916">
        <v>1</v>
      </c>
      <c r="AB1916">
        <v>1</v>
      </c>
      <c r="AC1916">
        <v>1</v>
      </c>
      <c r="AD1916">
        <v>1</v>
      </c>
      <c r="AE1916">
        <v>1</v>
      </c>
      <c r="AF1916">
        <v>1</v>
      </c>
      <c r="AG1916">
        <v>1</v>
      </c>
      <c r="AH1916">
        <v>1</v>
      </c>
      <c r="AI1916">
        <v>1</v>
      </c>
      <c r="AJ1916">
        <v>1</v>
      </c>
      <c r="AK1916">
        <v>1</v>
      </c>
      <c r="AL1916">
        <v>0</v>
      </c>
      <c r="AM1916" s="49" t="e">
        <v>#N/A</v>
      </c>
      <c r="AN1916" s="49" t="e">
        <v>#N/A</v>
      </c>
      <c r="AO1916" s="49" t="e">
        <v>#N/A</v>
      </c>
      <c r="AP1916" s="49" t="e">
        <v>#N/A</v>
      </c>
      <c r="AQ1916" s="49" t="e">
        <v>#N/A</v>
      </c>
      <c r="AR1916" s="49" t="e">
        <v>#N/A</v>
      </c>
      <c r="AS1916" s="49" t="e">
        <v>#N/A</v>
      </c>
      <c r="AT1916" s="49" t="e">
        <v>#N/A</v>
      </c>
    </row>
    <row r="1917" spans="1:46" x14ac:dyDescent="0.25">
      <c r="A1917">
        <v>12</v>
      </c>
      <c r="B1917" t="s">
        <v>60</v>
      </c>
      <c r="C1917" t="s">
        <v>60</v>
      </c>
      <c r="D1917" t="s">
        <v>61</v>
      </c>
      <c r="E1917" t="s">
        <v>630</v>
      </c>
      <c r="F1917" t="s">
        <v>631</v>
      </c>
      <c r="G1917">
        <v>1</v>
      </c>
      <c r="H1917">
        <v>1</v>
      </c>
      <c r="I1917">
        <v>1</v>
      </c>
      <c r="J1917">
        <v>1</v>
      </c>
      <c r="K1917">
        <v>1</v>
      </c>
      <c r="L1917">
        <v>1</v>
      </c>
      <c r="M1917">
        <v>1</v>
      </c>
      <c r="N1917">
        <v>1</v>
      </c>
      <c r="O1917">
        <v>1</v>
      </c>
      <c r="P1917">
        <v>1</v>
      </c>
      <c r="Q1917">
        <v>1</v>
      </c>
      <c r="R1917">
        <v>1</v>
      </c>
      <c r="S1917">
        <v>1</v>
      </c>
      <c r="T1917">
        <v>1</v>
      </c>
      <c r="U1917">
        <v>1</v>
      </c>
      <c r="V1917">
        <v>1</v>
      </c>
      <c r="W1917">
        <v>1</v>
      </c>
      <c r="X1917">
        <v>1</v>
      </c>
      <c r="Y1917">
        <v>1</v>
      </c>
      <c r="Z1917">
        <v>1</v>
      </c>
      <c r="AA1917">
        <v>1</v>
      </c>
      <c r="AB1917">
        <v>1</v>
      </c>
      <c r="AC1917">
        <v>1</v>
      </c>
      <c r="AD1917">
        <v>1</v>
      </c>
      <c r="AE1917">
        <v>1</v>
      </c>
      <c r="AF1917">
        <v>1</v>
      </c>
      <c r="AG1917">
        <v>1</v>
      </c>
      <c r="AH1917">
        <v>1</v>
      </c>
      <c r="AI1917">
        <v>1</v>
      </c>
      <c r="AJ1917">
        <v>1</v>
      </c>
      <c r="AK1917">
        <v>1</v>
      </c>
      <c r="AL1917">
        <v>1</v>
      </c>
      <c r="AM1917" s="49" t="s">
        <v>61</v>
      </c>
      <c r="AN1917" s="49" t="s">
        <v>14</v>
      </c>
      <c r="AO1917" s="49" t="s">
        <v>500</v>
      </c>
      <c r="AP1917" s="49" t="s">
        <v>501</v>
      </c>
      <c r="AQ1917" s="49" t="s">
        <v>502</v>
      </c>
      <c r="AR1917" s="49" t="s">
        <v>487</v>
      </c>
      <c r="AS1917" s="49" t="s">
        <v>488</v>
      </c>
      <c r="AT1917" s="49" t="s">
        <v>489</v>
      </c>
    </row>
    <row r="1918" spans="1:46" x14ac:dyDescent="0.25">
      <c r="A1918">
        <v>12</v>
      </c>
      <c r="B1918" t="s">
        <v>148</v>
      </c>
      <c r="C1918" t="s">
        <v>148</v>
      </c>
      <c r="D1918" t="s">
        <v>411</v>
      </c>
      <c r="E1918" t="s">
        <v>630</v>
      </c>
      <c r="F1918" t="s">
        <v>631</v>
      </c>
      <c r="G1918">
        <v>1</v>
      </c>
      <c r="H1918">
        <v>1</v>
      </c>
      <c r="I1918">
        <v>1</v>
      </c>
      <c r="J1918">
        <v>1</v>
      </c>
      <c r="K1918">
        <v>1</v>
      </c>
      <c r="L1918">
        <v>1</v>
      </c>
      <c r="M1918">
        <v>1</v>
      </c>
      <c r="N1918">
        <v>1</v>
      </c>
      <c r="O1918">
        <v>1</v>
      </c>
      <c r="P1918">
        <v>1</v>
      </c>
      <c r="Q1918">
        <v>1</v>
      </c>
      <c r="R1918">
        <v>1</v>
      </c>
      <c r="S1918">
        <v>1</v>
      </c>
      <c r="T1918">
        <v>1</v>
      </c>
      <c r="U1918">
        <v>1</v>
      </c>
      <c r="V1918">
        <v>1</v>
      </c>
      <c r="W1918">
        <v>1</v>
      </c>
      <c r="X1918">
        <v>1</v>
      </c>
      <c r="Y1918">
        <v>1</v>
      </c>
      <c r="Z1918">
        <v>1</v>
      </c>
      <c r="AA1918">
        <v>1</v>
      </c>
      <c r="AB1918">
        <v>1</v>
      </c>
      <c r="AC1918">
        <v>1</v>
      </c>
      <c r="AD1918">
        <v>1</v>
      </c>
      <c r="AE1918">
        <v>1</v>
      </c>
      <c r="AF1918">
        <v>1</v>
      </c>
      <c r="AG1918">
        <v>1</v>
      </c>
      <c r="AH1918">
        <v>1</v>
      </c>
      <c r="AI1918">
        <v>1</v>
      </c>
      <c r="AJ1918">
        <v>1</v>
      </c>
      <c r="AK1918">
        <v>1</v>
      </c>
      <c r="AL1918">
        <v>0</v>
      </c>
      <c r="AM1918" s="49" t="s">
        <v>411</v>
      </c>
      <c r="AN1918" s="49" t="s">
        <v>7</v>
      </c>
      <c r="AO1918" s="49" t="s">
        <v>9</v>
      </c>
      <c r="AP1918" s="49" t="s">
        <v>494</v>
      </c>
      <c r="AQ1918" s="49" t="s">
        <v>9</v>
      </c>
      <c r="AR1918" s="49" t="s">
        <v>495</v>
      </c>
      <c r="AS1918" s="49" t="s">
        <v>496</v>
      </c>
      <c r="AT1918" s="49" t="s">
        <v>497</v>
      </c>
    </row>
    <row r="1919" spans="1:46" x14ac:dyDescent="0.25">
      <c r="A1919">
        <v>12</v>
      </c>
      <c r="B1919" t="s">
        <v>59</v>
      </c>
      <c r="C1919" t="s">
        <v>59</v>
      </c>
      <c r="D1919" t="s">
        <v>406</v>
      </c>
      <c r="E1919" t="s">
        <v>630</v>
      </c>
      <c r="F1919" t="s">
        <v>631</v>
      </c>
      <c r="G1919">
        <v>1</v>
      </c>
      <c r="H1919">
        <v>1</v>
      </c>
      <c r="I1919">
        <v>1</v>
      </c>
      <c r="J1919">
        <v>1</v>
      </c>
      <c r="K1919">
        <v>1</v>
      </c>
      <c r="L1919">
        <v>1</v>
      </c>
      <c r="M1919">
        <v>1</v>
      </c>
      <c r="N1919">
        <v>1</v>
      </c>
      <c r="O1919">
        <v>1</v>
      </c>
      <c r="P1919">
        <v>1</v>
      </c>
      <c r="Q1919">
        <v>1</v>
      </c>
      <c r="R1919">
        <v>1</v>
      </c>
      <c r="S1919">
        <v>1</v>
      </c>
      <c r="T1919">
        <v>1</v>
      </c>
      <c r="U1919">
        <v>1</v>
      </c>
      <c r="V1919">
        <v>1</v>
      </c>
      <c r="W1919">
        <v>1</v>
      </c>
      <c r="X1919">
        <v>1</v>
      </c>
      <c r="Y1919">
        <v>1</v>
      </c>
      <c r="Z1919">
        <v>1</v>
      </c>
      <c r="AA1919">
        <v>1</v>
      </c>
      <c r="AB1919">
        <v>1</v>
      </c>
      <c r="AC1919">
        <v>1</v>
      </c>
      <c r="AD1919">
        <v>1</v>
      </c>
      <c r="AE1919">
        <v>1</v>
      </c>
      <c r="AF1919">
        <v>1</v>
      </c>
      <c r="AG1919">
        <v>1</v>
      </c>
      <c r="AH1919">
        <v>1</v>
      </c>
      <c r="AI1919">
        <v>1</v>
      </c>
      <c r="AJ1919">
        <v>1</v>
      </c>
      <c r="AK1919">
        <v>1</v>
      </c>
      <c r="AL1919">
        <v>0</v>
      </c>
      <c r="AM1919" s="49" t="s">
        <v>406</v>
      </c>
      <c r="AN1919" s="49" t="s">
        <v>4</v>
      </c>
      <c r="AO1919" s="49" t="s">
        <v>9</v>
      </c>
      <c r="AP1919" s="49" t="s">
        <v>494</v>
      </c>
      <c r="AQ1919" s="49" t="s">
        <v>9</v>
      </c>
      <c r="AR1919" s="49" t="s">
        <v>495</v>
      </c>
      <c r="AS1919" s="49" t="s">
        <v>496</v>
      </c>
      <c r="AT1919" s="49" t="s">
        <v>497</v>
      </c>
    </row>
    <row r="1920" spans="1:46" x14ac:dyDescent="0.25">
      <c r="A1920">
        <v>12</v>
      </c>
      <c r="B1920" t="s">
        <v>63</v>
      </c>
      <c r="C1920" t="s">
        <v>63</v>
      </c>
      <c r="D1920" t="s">
        <v>64</v>
      </c>
      <c r="E1920" t="s">
        <v>630</v>
      </c>
      <c r="F1920" t="s">
        <v>631</v>
      </c>
      <c r="G1920">
        <v>1</v>
      </c>
      <c r="H1920">
        <v>1</v>
      </c>
      <c r="I1920">
        <v>1</v>
      </c>
      <c r="J1920">
        <v>1</v>
      </c>
      <c r="K1920">
        <v>1</v>
      </c>
      <c r="L1920">
        <v>1</v>
      </c>
      <c r="M1920">
        <v>1</v>
      </c>
      <c r="N1920">
        <v>1</v>
      </c>
      <c r="O1920">
        <v>1</v>
      </c>
      <c r="P1920">
        <v>1</v>
      </c>
      <c r="Q1920">
        <v>1</v>
      </c>
      <c r="R1920">
        <v>1</v>
      </c>
      <c r="S1920">
        <v>1</v>
      </c>
      <c r="T1920">
        <v>1</v>
      </c>
      <c r="U1920">
        <v>1</v>
      </c>
      <c r="V1920">
        <v>1</v>
      </c>
      <c r="W1920">
        <v>1</v>
      </c>
      <c r="X1920">
        <v>1</v>
      </c>
      <c r="Y1920">
        <v>1</v>
      </c>
      <c r="Z1920">
        <v>1</v>
      </c>
      <c r="AA1920">
        <v>1</v>
      </c>
      <c r="AB1920">
        <v>1</v>
      </c>
      <c r="AC1920">
        <v>1</v>
      </c>
      <c r="AD1920">
        <v>1</v>
      </c>
      <c r="AE1920">
        <v>1</v>
      </c>
      <c r="AF1920">
        <v>1</v>
      </c>
      <c r="AG1920">
        <v>1</v>
      </c>
      <c r="AH1920">
        <v>1</v>
      </c>
      <c r="AI1920">
        <v>1</v>
      </c>
      <c r="AJ1920">
        <v>1</v>
      </c>
      <c r="AK1920">
        <v>1</v>
      </c>
      <c r="AL1920">
        <v>1</v>
      </c>
      <c r="AM1920" s="49" t="s">
        <v>64</v>
      </c>
      <c r="AN1920" s="49" t="s">
        <v>14</v>
      </c>
      <c r="AO1920" s="49" t="s">
        <v>506</v>
      </c>
      <c r="AP1920" s="49" t="s">
        <v>501</v>
      </c>
      <c r="AQ1920" s="49" t="s">
        <v>10</v>
      </c>
      <c r="AR1920" s="49" t="s">
        <v>487</v>
      </c>
      <c r="AS1920" s="49" t="s">
        <v>488</v>
      </c>
      <c r="AT1920" s="49" t="s">
        <v>489</v>
      </c>
    </row>
    <row r="1921" spans="1:46" x14ac:dyDescent="0.25">
      <c r="A1921">
        <v>12</v>
      </c>
      <c r="B1921" t="s">
        <v>65</v>
      </c>
      <c r="C1921" t="s">
        <v>65</v>
      </c>
      <c r="D1921" t="s">
        <v>66</v>
      </c>
      <c r="E1921" t="s">
        <v>630</v>
      </c>
      <c r="F1921" t="s">
        <v>631</v>
      </c>
      <c r="G1921">
        <v>1</v>
      </c>
      <c r="H1921">
        <v>1</v>
      </c>
      <c r="I1921">
        <v>1</v>
      </c>
      <c r="J1921">
        <v>1</v>
      </c>
      <c r="K1921">
        <v>1</v>
      </c>
      <c r="L1921">
        <v>1</v>
      </c>
      <c r="M1921">
        <v>1</v>
      </c>
      <c r="N1921">
        <v>1</v>
      </c>
      <c r="O1921">
        <v>1</v>
      </c>
      <c r="P1921">
        <v>1</v>
      </c>
      <c r="Q1921">
        <v>1</v>
      </c>
      <c r="R1921">
        <v>1</v>
      </c>
      <c r="S1921">
        <v>1</v>
      </c>
      <c r="T1921">
        <v>1</v>
      </c>
      <c r="U1921">
        <v>1</v>
      </c>
      <c r="V1921">
        <v>1</v>
      </c>
      <c r="W1921">
        <v>1</v>
      </c>
      <c r="X1921">
        <v>1</v>
      </c>
      <c r="Y1921">
        <v>1</v>
      </c>
      <c r="Z1921">
        <v>1</v>
      </c>
      <c r="AA1921">
        <v>1</v>
      </c>
      <c r="AB1921">
        <v>1</v>
      </c>
      <c r="AC1921">
        <v>1</v>
      </c>
      <c r="AD1921">
        <v>1</v>
      </c>
      <c r="AE1921">
        <v>1</v>
      </c>
      <c r="AF1921">
        <v>1</v>
      </c>
      <c r="AG1921">
        <v>1</v>
      </c>
      <c r="AH1921">
        <v>1</v>
      </c>
      <c r="AI1921">
        <v>1</v>
      </c>
      <c r="AJ1921">
        <v>1</v>
      </c>
      <c r="AK1921">
        <v>1</v>
      </c>
      <c r="AL1921">
        <v>1</v>
      </c>
      <c r="AM1921" s="49" t="s">
        <v>66</v>
      </c>
      <c r="AN1921" s="49" t="s">
        <v>14</v>
      </c>
      <c r="AO1921" s="49" t="s">
        <v>500</v>
      </c>
      <c r="AP1921" s="49" t="s">
        <v>501</v>
      </c>
      <c r="AQ1921" s="49" t="s">
        <v>502</v>
      </c>
      <c r="AR1921" s="49" t="s">
        <v>487</v>
      </c>
      <c r="AS1921" s="49" t="s">
        <v>488</v>
      </c>
      <c r="AT1921" s="49" t="s">
        <v>489</v>
      </c>
    </row>
    <row r="1922" spans="1:46" x14ac:dyDescent="0.25">
      <c r="A1922">
        <v>12</v>
      </c>
      <c r="B1922" t="s">
        <v>69</v>
      </c>
      <c r="C1922" t="s">
        <v>69</v>
      </c>
      <c r="D1922" t="s">
        <v>70</v>
      </c>
      <c r="E1922" t="s">
        <v>630</v>
      </c>
      <c r="F1922" t="s">
        <v>631</v>
      </c>
      <c r="G1922">
        <v>1</v>
      </c>
      <c r="H1922">
        <v>1</v>
      </c>
      <c r="I1922">
        <v>1</v>
      </c>
      <c r="J1922">
        <v>1</v>
      </c>
      <c r="K1922">
        <v>1</v>
      </c>
      <c r="L1922">
        <v>1</v>
      </c>
      <c r="M1922">
        <v>1</v>
      </c>
      <c r="N1922">
        <v>1</v>
      </c>
      <c r="O1922">
        <v>1</v>
      </c>
      <c r="P1922">
        <v>1</v>
      </c>
      <c r="Q1922">
        <v>1</v>
      </c>
      <c r="R1922">
        <v>1</v>
      </c>
      <c r="S1922">
        <v>1</v>
      </c>
      <c r="T1922">
        <v>1</v>
      </c>
      <c r="U1922">
        <v>1</v>
      </c>
      <c r="V1922">
        <v>1</v>
      </c>
      <c r="W1922">
        <v>1</v>
      </c>
      <c r="X1922">
        <v>1</v>
      </c>
      <c r="Y1922">
        <v>1</v>
      </c>
      <c r="Z1922">
        <v>1</v>
      </c>
      <c r="AA1922">
        <v>1</v>
      </c>
      <c r="AB1922">
        <v>1</v>
      </c>
      <c r="AC1922">
        <v>1</v>
      </c>
      <c r="AD1922">
        <v>1</v>
      </c>
      <c r="AE1922">
        <v>1</v>
      </c>
      <c r="AF1922">
        <v>1</v>
      </c>
      <c r="AG1922">
        <v>1</v>
      </c>
      <c r="AH1922">
        <v>1</v>
      </c>
      <c r="AI1922">
        <v>1</v>
      </c>
      <c r="AJ1922">
        <v>1</v>
      </c>
      <c r="AK1922">
        <v>1</v>
      </c>
      <c r="AL1922">
        <v>1</v>
      </c>
      <c r="AM1922" s="49" t="s">
        <v>70</v>
      </c>
      <c r="AN1922" s="49" t="s">
        <v>14</v>
      </c>
      <c r="AO1922" s="49" t="s">
        <v>509</v>
      </c>
      <c r="AP1922" s="49" t="s">
        <v>505</v>
      </c>
      <c r="AQ1922" s="49" t="s">
        <v>13</v>
      </c>
      <c r="AR1922" s="49" t="s">
        <v>487</v>
      </c>
      <c r="AS1922" s="49" t="s">
        <v>488</v>
      </c>
      <c r="AT1922" s="49" t="s">
        <v>489</v>
      </c>
    </row>
    <row r="1923" spans="1:46" x14ac:dyDescent="0.25">
      <c r="A1923">
        <v>12</v>
      </c>
      <c r="B1923" t="s">
        <v>71</v>
      </c>
      <c r="C1923" t="s">
        <v>71</v>
      </c>
      <c r="D1923" t="s">
        <v>72</v>
      </c>
      <c r="E1923" t="s">
        <v>630</v>
      </c>
      <c r="F1923" t="s">
        <v>631</v>
      </c>
      <c r="G1923">
        <v>1</v>
      </c>
      <c r="H1923">
        <v>1</v>
      </c>
      <c r="I1923">
        <v>1</v>
      </c>
      <c r="J1923">
        <v>1</v>
      </c>
      <c r="K1923">
        <v>1</v>
      </c>
      <c r="L1923">
        <v>1</v>
      </c>
      <c r="M1923">
        <v>1</v>
      </c>
      <c r="N1923">
        <v>1</v>
      </c>
      <c r="O1923">
        <v>1</v>
      </c>
      <c r="P1923">
        <v>1</v>
      </c>
      <c r="Q1923">
        <v>1</v>
      </c>
      <c r="R1923">
        <v>1</v>
      </c>
      <c r="S1923">
        <v>1</v>
      </c>
      <c r="T1923">
        <v>1</v>
      </c>
      <c r="U1923">
        <v>1</v>
      </c>
      <c r="V1923">
        <v>1</v>
      </c>
      <c r="W1923">
        <v>1</v>
      </c>
      <c r="X1923">
        <v>1</v>
      </c>
      <c r="Y1923">
        <v>1</v>
      </c>
      <c r="Z1923">
        <v>1</v>
      </c>
      <c r="AA1923">
        <v>1</v>
      </c>
      <c r="AB1923">
        <v>1</v>
      </c>
      <c r="AC1923">
        <v>1</v>
      </c>
      <c r="AD1923">
        <v>1</v>
      </c>
      <c r="AE1923">
        <v>1</v>
      </c>
      <c r="AF1923">
        <v>1</v>
      </c>
      <c r="AG1923">
        <v>1</v>
      </c>
      <c r="AH1923">
        <v>1</v>
      </c>
      <c r="AI1923">
        <v>1</v>
      </c>
      <c r="AJ1923">
        <v>1</v>
      </c>
      <c r="AK1923">
        <v>1</v>
      </c>
      <c r="AL1923">
        <v>1</v>
      </c>
      <c r="AM1923" s="49" t="s">
        <v>72</v>
      </c>
      <c r="AN1923" s="49" t="s">
        <v>14</v>
      </c>
      <c r="AO1923" s="49" t="s">
        <v>500</v>
      </c>
      <c r="AP1923" s="49" t="s">
        <v>505</v>
      </c>
      <c r="AQ1923" s="49" t="s">
        <v>13</v>
      </c>
      <c r="AR1923" s="49" t="s">
        <v>487</v>
      </c>
      <c r="AS1923" s="49" t="s">
        <v>488</v>
      </c>
      <c r="AT1923" s="49" t="s">
        <v>489</v>
      </c>
    </row>
    <row r="1924" spans="1:46" x14ac:dyDescent="0.25">
      <c r="A1924">
        <v>12</v>
      </c>
      <c r="B1924" t="s">
        <v>73</v>
      </c>
      <c r="C1924" t="s">
        <v>73</v>
      </c>
      <c r="D1924" t="s">
        <v>408</v>
      </c>
      <c r="E1924" t="s">
        <v>630</v>
      </c>
      <c r="F1924" t="s">
        <v>631</v>
      </c>
      <c r="G1924">
        <v>1</v>
      </c>
      <c r="H1924">
        <v>1</v>
      </c>
      <c r="I1924">
        <v>1</v>
      </c>
      <c r="J1924">
        <v>1</v>
      </c>
      <c r="K1924">
        <v>1</v>
      </c>
      <c r="L1924">
        <v>1</v>
      </c>
      <c r="M1924">
        <v>1</v>
      </c>
      <c r="N1924">
        <v>1</v>
      </c>
      <c r="O1924">
        <v>1</v>
      </c>
      <c r="P1924">
        <v>1</v>
      </c>
      <c r="Q1924">
        <v>1</v>
      </c>
      <c r="R1924">
        <v>1</v>
      </c>
      <c r="S1924">
        <v>1</v>
      </c>
      <c r="T1924">
        <v>1</v>
      </c>
      <c r="U1924">
        <v>1</v>
      </c>
      <c r="V1924">
        <v>1</v>
      </c>
      <c r="W1924">
        <v>1</v>
      </c>
      <c r="X1924">
        <v>1</v>
      </c>
      <c r="Y1924">
        <v>1</v>
      </c>
      <c r="Z1924">
        <v>1</v>
      </c>
      <c r="AA1924">
        <v>1</v>
      </c>
      <c r="AB1924">
        <v>1</v>
      </c>
      <c r="AC1924">
        <v>1</v>
      </c>
      <c r="AD1924">
        <v>1</v>
      </c>
      <c r="AE1924">
        <v>1</v>
      </c>
      <c r="AF1924">
        <v>1</v>
      </c>
      <c r="AG1924">
        <v>1</v>
      </c>
      <c r="AH1924">
        <v>1</v>
      </c>
      <c r="AI1924">
        <v>1</v>
      </c>
      <c r="AJ1924">
        <v>1</v>
      </c>
      <c r="AK1924">
        <v>1</v>
      </c>
      <c r="AL1924">
        <v>1</v>
      </c>
      <c r="AM1924" s="49" t="s">
        <v>408</v>
      </c>
      <c r="AN1924" s="49" t="s">
        <v>14</v>
      </c>
      <c r="AO1924" s="49" t="s">
        <v>500</v>
      </c>
      <c r="AP1924" s="49" t="s">
        <v>501</v>
      </c>
      <c r="AQ1924" s="49" t="s">
        <v>502</v>
      </c>
      <c r="AR1924" s="49" t="s">
        <v>495</v>
      </c>
      <c r="AS1924" s="49" t="s">
        <v>496</v>
      </c>
      <c r="AT1924" s="49" t="s">
        <v>497</v>
      </c>
    </row>
    <row r="1925" spans="1:46" x14ac:dyDescent="0.25">
      <c r="A1925">
        <v>12</v>
      </c>
      <c r="B1925" t="s">
        <v>86</v>
      </c>
      <c r="C1925" t="s">
        <v>86</v>
      </c>
      <c r="D1925" t="s">
        <v>87</v>
      </c>
      <c r="E1925" t="s">
        <v>630</v>
      </c>
      <c r="F1925" t="s">
        <v>631</v>
      </c>
      <c r="G1925">
        <v>1</v>
      </c>
      <c r="H1925">
        <v>1</v>
      </c>
      <c r="I1925">
        <v>1</v>
      </c>
      <c r="J1925">
        <v>1</v>
      </c>
      <c r="K1925">
        <v>1</v>
      </c>
      <c r="L1925">
        <v>1</v>
      </c>
      <c r="M1925">
        <v>1</v>
      </c>
      <c r="N1925">
        <v>1</v>
      </c>
      <c r="O1925">
        <v>1</v>
      </c>
      <c r="P1925">
        <v>1</v>
      </c>
      <c r="Q1925">
        <v>1</v>
      </c>
      <c r="R1925">
        <v>1</v>
      </c>
      <c r="S1925">
        <v>1</v>
      </c>
      <c r="T1925">
        <v>1</v>
      </c>
      <c r="U1925">
        <v>1</v>
      </c>
      <c r="V1925">
        <v>1</v>
      </c>
      <c r="W1925">
        <v>1</v>
      </c>
      <c r="X1925">
        <v>1</v>
      </c>
      <c r="Y1925">
        <v>1</v>
      </c>
      <c r="Z1925">
        <v>1</v>
      </c>
      <c r="AA1925">
        <v>1</v>
      </c>
      <c r="AB1925">
        <v>1</v>
      </c>
      <c r="AC1925">
        <v>1</v>
      </c>
      <c r="AD1925">
        <v>1</v>
      </c>
      <c r="AE1925">
        <v>1</v>
      </c>
      <c r="AF1925">
        <v>1</v>
      </c>
      <c r="AG1925">
        <v>1</v>
      </c>
      <c r="AH1925">
        <v>1</v>
      </c>
      <c r="AI1925">
        <v>1</v>
      </c>
      <c r="AJ1925">
        <v>1</v>
      </c>
      <c r="AK1925">
        <v>1</v>
      </c>
      <c r="AL1925">
        <v>0</v>
      </c>
      <c r="AM1925" s="49" t="s">
        <v>87</v>
      </c>
      <c r="AN1925" s="49" t="s">
        <v>14</v>
      </c>
      <c r="AO1925" s="49" t="s">
        <v>485</v>
      </c>
      <c r="AP1925" s="49" t="s">
        <v>505</v>
      </c>
      <c r="AQ1925" s="49" t="s">
        <v>13</v>
      </c>
      <c r="AR1925" s="49" t="s">
        <v>495</v>
      </c>
      <c r="AS1925" s="49" t="s">
        <v>488</v>
      </c>
      <c r="AT1925" s="49" t="s">
        <v>489</v>
      </c>
    </row>
    <row r="1926" spans="1:46" x14ac:dyDescent="0.25">
      <c r="A1926">
        <v>12</v>
      </c>
      <c r="B1926" t="s">
        <v>82</v>
      </c>
      <c r="C1926" t="s">
        <v>82</v>
      </c>
      <c r="D1926" t="s">
        <v>83</v>
      </c>
      <c r="E1926" t="s">
        <v>630</v>
      </c>
      <c r="F1926" t="s">
        <v>631</v>
      </c>
      <c r="G1926">
        <v>1</v>
      </c>
      <c r="H1926">
        <v>1</v>
      </c>
      <c r="I1926">
        <v>1</v>
      </c>
      <c r="J1926">
        <v>1</v>
      </c>
      <c r="K1926">
        <v>1</v>
      </c>
      <c r="L1926">
        <v>1</v>
      </c>
      <c r="M1926">
        <v>1</v>
      </c>
      <c r="N1926">
        <v>1</v>
      </c>
      <c r="O1926">
        <v>1</v>
      </c>
      <c r="P1926">
        <v>1</v>
      </c>
      <c r="Q1926">
        <v>1</v>
      </c>
      <c r="R1926">
        <v>1</v>
      </c>
      <c r="S1926">
        <v>1</v>
      </c>
      <c r="T1926">
        <v>1</v>
      </c>
      <c r="U1926">
        <v>1</v>
      </c>
      <c r="V1926">
        <v>1</v>
      </c>
      <c r="W1926">
        <v>1</v>
      </c>
      <c r="X1926">
        <v>1</v>
      </c>
      <c r="Y1926">
        <v>1</v>
      </c>
      <c r="Z1926">
        <v>1</v>
      </c>
      <c r="AA1926">
        <v>1</v>
      </c>
      <c r="AB1926">
        <v>1</v>
      </c>
      <c r="AC1926">
        <v>1</v>
      </c>
      <c r="AD1926">
        <v>1</v>
      </c>
      <c r="AE1926">
        <v>1</v>
      </c>
      <c r="AF1926">
        <v>1</v>
      </c>
      <c r="AG1926">
        <v>1</v>
      </c>
      <c r="AH1926">
        <v>1</v>
      </c>
      <c r="AI1926">
        <v>1</v>
      </c>
      <c r="AJ1926">
        <v>1</v>
      </c>
      <c r="AK1926">
        <v>1</v>
      </c>
      <c r="AL1926">
        <v>0</v>
      </c>
      <c r="AM1926" s="49" t="s">
        <v>83</v>
      </c>
      <c r="AN1926" s="49" t="s">
        <v>14</v>
      </c>
      <c r="AO1926" s="49" t="s">
        <v>485</v>
      </c>
      <c r="AP1926" s="49" t="s">
        <v>494</v>
      </c>
      <c r="AQ1926" s="49" t="s">
        <v>11</v>
      </c>
      <c r="AR1926" s="49" t="s">
        <v>487</v>
      </c>
      <c r="AS1926" s="49" t="s">
        <v>488</v>
      </c>
      <c r="AT1926" s="49" t="s">
        <v>489</v>
      </c>
    </row>
    <row r="1927" spans="1:46" x14ac:dyDescent="0.25">
      <c r="A1927">
        <v>12</v>
      </c>
      <c r="B1927" t="s">
        <v>92</v>
      </c>
      <c r="C1927" t="s">
        <v>92</v>
      </c>
      <c r="D1927" t="s">
        <v>93</v>
      </c>
      <c r="E1927" t="s">
        <v>630</v>
      </c>
      <c r="F1927" t="s">
        <v>631</v>
      </c>
      <c r="G1927">
        <v>1</v>
      </c>
      <c r="H1927">
        <v>1</v>
      </c>
      <c r="I1927">
        <v>1</v>
      </c>
      <c r="J1927">
        <v>1</v>
      </c>
      <c r="K1927">
        <v>1</v>
      </c>
      <c r="L1927">
        <v>1</v>
      </c>
      <c r="M1927">
        <v>1</v>
      </c>
      <c r="N1927">
        <v>1</v>
      </c>
      <c r="O1927">
        <v>1</v>
      </c>
      <c r="P1927">
        <v>1</v>
      </c>
      <c r="Q1927">
        <v>1</v>
      </c>
      <c r="R1927">
        <v>1</v>
      </c>
      <c r="S1927">
        <v>1</v>
      </c>
      <c r="T1927">
        <v>1</v>
      </c>
      <c r="U1927">
        <v>1</v>
      </c>
      <c r="V1927">
        <v>1</v>
      </c>
      <c r="W1927">
        <v>1</v>
      </c>
      <c r="X1927">
        <v>1</v>
      </c>
      <c r="Y1927">
        <v>1</v>
      </c>
      <c r="Z1927">
        <v>1</v>
      </c>
      <c r="AA1927">
        <v>1</v>
      </c>
      <c r="AB1927">
        <v>1</v>
      </c>
      <c r="AC1927">
        <v>1</v>
      </c>
      <c r="AD1927">
        <v>1</v>
      </c>
      <c r="AE1927">
        <v>1</v>
      </c>
      <c r="AF1927">
        <v>1</v>
      </c>
      <c r="AG1927">
        <v>1</v>
      </c>
      <c r="AH1927">
        <v>1</v>
      </c>
      <c r="AI1927">
        <v>1</v>
      </c>
      <c r="AJ1927">
        <v>1</v>
      </c>
      <c r="AK1927">
        <v>1</v>
      </c>
      <c r="AL1927">
        <v>0</v>
      </c>
      <c r="AM1927" s="49" t="s">
        <v>93</v>
      </c>
      <c r="AN1927" s="49" t="s">
        <v>14</v>
      </c>
      <c r="AO1927" s="49" t="s">
        <v>500</v>
      </c>
      <c r="AP1927" s="49" t="s">
        <v>501</v>
      </c>
      <c r="AQ1927" s="49" t="s">
        <v>502</v>
      </c>
      <c r="AR1927" s="49" t="s">
        <v>495</v>
      </c>
      <c r="AS1927" s="49" t="s">
        <v>488</v>
      </c>
      <c r="AT1927" s="49" t="s">
        <v>489</v>
      </c>
    </row>
    <row r="1928" spans="1:46" x14ac:dyDescent="0.25">
      <c r="A1928">
        <v>12</v>
      </c>
      <c r="B1928" t="s">
        <v>76</v>
      </c>
      <c r="C1928" t="s">
        <v>76</v>
      </c>
      <c r="D1928" t="s">
        <v>77</v>
      </c>
      <c r="E1928" t="s">
        <v>630</v>
      </c>
      <c r="F1928" t="s">
        <v>631</v>
      </c>
      <c r="G1928">
        <v>1</v>
      </c>
      <c r="H1928">
        <v>1</v>
      </c>
      <c r="I1928">
        <v>1</v>
      </c>
      <c r="J1928">
        <v>1</v>
      </c>
      <c r="K1928">
        <v>1</v>
      </c>
      <c r="L1928">
        <v>1</v>
      </c>
      <c r="M1928">
        <v>1</v>
      </c>
      <c r="N1928">
        <v>1</v>
      </c>
      <c r="O1928">
        <v>1</v>
      </c>
      <c r="P1928">
        <v>1</v>
      </c>
      <c r="Q1928">
        <v>1</v>
      </c>
      <c r="R1928">
        <v>1</v>
      </c>
      <c r="S1928">
        <v>1</v>
      </c>
      <c r="T1928">
        <v>1</v>
      </c>
      <c r="U1928">
        <v>1</v>
      </c>
      <c r="V1928">
        <v>1</v>
      </c>
      <c r="W1928">
        <v>1</v>
      </c>
      <c r="X1928">
        <v>1</v>
      </c>
      <c r="Y1928">
        <v>0</v>
      </c>
      <c r="Z1928">
        <v>1</v>
      </c>
      <c r="AA1928">
        <v>1</v>
      </c>
      <c r="AB1928">
        <v>1</v>
      </c>
      <c r="AC1928">
        <v>1</v>
      </c>
      <c r="AD1928">
        <v>1</v>
      </c>
      <c r="AE1928">
        <v>1</v>
      </c>
      <c r="AF1928">
        <v>1</v>
      </c>
      <c r="AG1928">
        <v>1</v>
      </c>
      <c r="AH1928">
        <v>1</v>
      </c>
      <c r="AI1928">
        <v>1</v>
      </c>
      <c r="AJ1928">
        <v>1</v>
      </c>
      <c r="AK1928">
        <v>1</v>
      </c>
      <c r="AL1928">
        <v>1</v>
      </c>
      <c r="AM1928" s="49" t="s">
        <v>77</v>
      </c>
      <c r="AN1928" s="49" t="s">
        <v>14</v>
      </c>
      <c r="AO1928" s="49" t="s">
        <v>500</v>
      </c>
      <c r="AP1928" s="49" t="s">
        <v>505</v>
      </c>
      <c r="AQ1928" s="49" t="s">
        <v>13</v>
      </c>
      <c r="AR1928" s="49" t="s">
        <v>487</v>
      </c>
      <c r="AS1928" s="49" t="s">
        <v>488</v>
      </c>
      <c r="AT1928" s="49" t="s">
        <v>489</v>
      </c>
    </row>
    <row r="1929" spans="1:46" x14ac:dyDescent="0.25">
      <c r="A1929">
        <v>12</v>
      </c>
      <c r="B1929" t="s">
        <v>78</v>
      </c>
      <c r="C1929" t="s">
        <v>78</v>
      </c>
      <c r="D1929" t="s">
        <v>79</v>
      </c>
      <c r="E1929" t="s">
        <v>630</v>
      </c>
      <c r="F1929" t="s">
        <v>631</v>
      </c>
      <c r="G1929">
        <v>1</v>
      </c>
      <c r="H1929">
        <v>1</v>
      </c>
      <c r="I1929">
        <v>1</v>
      </c>
      <c r="J1929">
        <v>1</v>
      </c>
      <c r="K1929">
        <v>1</v>
      </c>
      <c r="L1929">
        <v>1</v>
      </c>
      <c r="M1929">
        <v>1</v>
      </c>
      <c r="N1929">
        <v>1</v>
      </c>
      <c r="O1929">
        <v>1</v>
      </c>
      <c r="P1929">
        <v>1</v>
      </c>
      <c r="Q1929">
        <v>1</v>
      </c>
      <c r="R1929">
        <v>1</v>
      </c>
      <c r="S1929">
        <v>1</v>
      </c>
      <c r="T1929">
        <v>1</v>
      </c>
      <c r="U1929">
        <v>1</v>
      </c>
      <c r="V1929">
        <v>1</v>
      </c>
      <c r="W1929">
        <v>1</v>
      </c>
      <c r="X1929">
        <v>1</v>
      </c>
      <c r="Y1929">
        <v>1</v>
      </c>
      <c r="Z1929">
        <v>1</v>
      </c>
      <c r="AA1929">
        <v>1</v>
      </c>
      <c r="AB1929">
        <v>1</v>
      </c>
      <c r="AC1929">
        <v>1</v>
      </c>
      <c r="AD1929">
        <v>1</v>
      </c>
      <c r="AE1929">
        <v>1</v>
      </c>
      <c r="AF1929">
        <v>1</v>
      </c>
      <c r="AG1929">
        <v>1</v>
      </c>
      <c r="AH1929">
        <v>1</v>
      </c>
      <c r="AI1929">
        <v>1</v>
      </c>
      <c r="AJ1929">
        <v>1</v>
      </c>
      <c r="AK1929">
        <v>1</v>
      </c>
      <c r="AL1929">
        <v>0</v>
      </c>
      <c r="AM1929" s="49" t="s">
        <v>79</v>
      </c>
      <c r="AN1929" s="49" t="s">
        <v>8</v>
      </c>
      <c r="AO1929" s="49" t="s">
        <v>9</v>
      </c>
      <c r="AP1929" s="49" t="s">
        <v>494</v>
      </c>
      <c r="AQ1929" s="49" t="s">
        <v>9</v>
      </c>
      <c r="AR1929" s="49" t="s">
        <v>487</v>
      </c>
      <c r="AS1929" s="49" t="s">
        <v>488</v>
      </c>
      <c r="AT1929" s="49" t="s">
        <v>489</v>
      </c>
    </row>
    <row r="1930" spans="1:46" x14ac:dyDescent="0.25">
      <c r="A1930">
        <v>12</v>
      </c>
      <c r="B1930" t="s">
        <v>96</v>
      </c>
      <c r="C1930" t="s">
        <v>96</v>
      </c>
      <c r="D1930" t="s">
        <v>97</v>
      </c>
      <c r="E1930" t="s">
        <v>630</v>
      </c>
      <c r="F1930" t="s">
        <v>631</v>
      </c>
      <c r="G1930">
        <v>1</v>
      </c>
      <c r="H1930">
        <v>1</v>
      </c>
      <c r="I1930">
        <v>1</v>
      </c>
      <c r="J1930">
        <v>1</v>
      </c>
      <c r="K1930">
        <v>1</v>
      </c>
      <c r="L1930">
        <v>1</v>
      </c>
      <c r="M1930">
        <v>1</v>
      </c>
      <c r="N1930">
        <v>1</v>
      </c>
      <c r="O1930">
        <v>1</v>
      </c>
      <c r="P1930">
        <v>1</v>
      </c>
      <c r="Q1930">
        <v>1</v>
      </c>
      <c r="R1930">
        <v>1</v>
      </c>
      <c r="S1930">
        <v>1</v>
      </c>
      <c r="T1930">
        <v>1</v>
      </c>
      <c r="U1930">
        <v>1</v>
      </c>
      <c r="V1930">
        <v>1</v>
      </c>
      <c r="W1930">
        <v>1</v>
      </c>
      <c r="X1930">
        <v>1</v>
      </c>
      <c r="Y1930">
        <v>1</v>
      </c>
      <c r="Z1930">
        <v>1</v>
      </c>
      <c r="AA1930">
        <v>1</v>
      </c>
      <c r="AB1930">
        <v>1</v>
      </c>
      <c r="AC1930">
        <v>1</v>
      </c>
      <c r="AD1930">
        <v>1</v>
      </c>
      <c r="AE1930">
        <v>1</v>
      </c>
      <c r="AF1930">
        <v>1</v>
      </c>
      <c r="AG1930">
        <v>1</v>
      </c>
      <c r="AH1930">
        <v>1</v>
      </c>
      <c r="AI1930">
        <v>1</v>
      </c>
      <c r="AJ1930">
        <v>1</v>
      </c>
      <c r="AK1930">
        <v>1</v>
      </c>
      <c r="AL1930">
        <v>0</v>
      </c>
      <c r="AM1930" s="49" t="s">
        <v>97</v>
      </c>
      <c r="AN1930" s="49" t="s">
        <v>14</v>
      </c>
      <c r="AO1930" s="49" t="s">
        <v>506</v>
      </c>
      <c r="AP1930" s="49" t="s">
        <v>494</v>
      </c>
      <c r="AQ1930" s="49" t="s">
        <v>10</v>
      </c>
      <c r="AR1930" s="49" t="s">
        <v>495</v>
      </c>
      <c r="AS1930" s="49" t="s">
        <v>488</v>
      </c>
      <c r="AT1930" s="49" t="s">
        <v>489</v>
      </c>
    </row>
    <row r="1931" spans="1:46" x14ac:dyDescent="0.25">
      <c r="A1931">
        <v>12</v>
      </c>
      <c r="B1931" t="s">
        <v>90</v>
      </c>
      <c r="C1931" t="s">
        <v>90</v>
      </c>
      <c r="D1931" t="s">
        <v>91</v>
      </c>
      <c r="E1931" t="s">
        <v>630</v>
      </c>
      <c r="F1931" t="s">
        <v>631</v>
      </c>
      <c r="G1931">
        <v>1</v>
      </c>
      <c r="H1931">
        <v>1</v>
      </c>
      <c r="I1931">
        <v>1</v>
      </c>
      <c r="J1931">
        <v>1</v>
      </c>
      <c r="K1931">
        <v>1</v>
      </c>
      <c r="L1931">
        <v>1</v>
      </c>
      <c r="M1931">
        <v>1</v>
      </c>
      <c r="N1931">
        <v>1</v>
      </c>
      <c r="O1931">
        <v>1</v>
      </c>
      <c r="P1931">
        <v>1</v>
      </c>
      <c r="Q1931">
        <v>1</v>
      </c>
      <c r="R1931">
        <v>1</v>
      </c>
      <c r="S1931">
        <v>1</v>
      </c>
      <c r="T1931">
        <v>1</v>
      </c>
      <c r="U1931">
        <v>1</v>
      </c>
      <c r="V1931">
        <v>1</v>
      </c>
      <c r="W1931">
        <v>1</v>
      </c>
      <c r="X1931">
        <v>1</v>
      </c>
      <c r="Y1931">
        <v>1</v>
      </c>
      <c r="Z1931">
        <v>1</v>
      </c>
      <c r="AA1931">
        <v>1</v>
      </c>
      <c r="AB1931">
        <v>1</v>
      </c>
      <c r="AC1931">
        <v>1</v>
      </c>
      <c r="AD1931">
        <v>1</v>
      </c>
      <c r="AE1931">
        <v>1</v>
      </c>
      <c r="AF1931">
        <v>1</v>
      </c>
      <c r="AG1931">
        <v>1</v>
      </c>
      <c r="AH1931">
        <v>1</v>
      </c>
      <c r="AI1931">
        <v>1</v>
      </c>
      <c r="AJ1931">
        <v>1</v>
      </c>
      <c r="AK1931">
        <v>1</v>
      </c>
      <c r="AL1931">
        <v>1</v>
      </c>
      <c r="AM1931" s="49" t="s">
        <v>91</v>
      </c>
      <c r="AN1931" s="49" t="s">
        <v>14</v>
      </c>
      <c r="AO1931" s="49" t="s">
        <v>500</v>
      </c>
      <c r="AP1931" s="49" t="s">
        <v>501</v>
      </c>
      <c r="AQ1931" s="49" t="s">
        <v>502</v>
      </c>
      <c r="AR1931" s="49" t="s">
        <v>487</v>
      </c>
      <c r="AS1931" s="49" t="s">
        <v>488</v>
      </c>
      <c r="AT1931" s="49" t="s">
        <v>489</v>
      </c>
    </row>
    <row r="1932" spans="1:46" x14ac:dyDescent="0.25">
      <c r="A1932">
        <v>12</v>
      </c>
      <c r="B1932" t="s">
        <v>105</v>
      </c>
      <c r="C1932" t="s">
        <v>105</v>
      </c>
      <c r="D1932" t="s">
        <v>106</v>
      </c>
      <c r="E1932" t="s">
        <v>630</v>
      </c>
      <c r="F1932" t="s">
        <v>631</v>
      </c>
      <c r="G1932">
        <v>1</v>
      </c>
      <c r="H1932">
        <v>1</v>
      </c>
      <c r="I1932">
        <v>1</v>
      </c>
      <c r="J1932">
        <v>1</v>
      </c>
      <c r="K1932">
        <v>1</v>
      </c>
      <c r="L1932">
        <v>1</v>
      </c>
      <c r="M1932">
        <v>1</v>
      </c>
      <c r="N1932">
        <v>1</v>
      </c>
      <c r="O1932">
        <v>1</v>
      </c>
      <c r="P1932">
        <v>1</v>
      </c>
      <c r="Q1932">
        <v>1</v>
      </c>
      <c r="R1932">
        <v>1</v>
      </c>
      <c r="S1932">
        <v>1</v>
      </c>
      <c r="T1932">
        <v>1</v>
      </c>
      <c r="U1932">
        <v>1</v>
      </c>
      <c r="V1932">
        <v>1</v>
      </c>
      <c r="W1932">
        <v>1</v>
      </c>
      <c r="X1932">
        <v>1</v>
      </c>
      <c r="Y1932">
        <v>1</v>
      </c>
      <c r="Z1932">
        <v>1</v>
      </c>
      <c r="AA1932">
        <v>1</v>
      </c>
      <c r="AB1932">
        <v>1</v>
      </c>
      <c r="AC1932">
        <v>1</v>
      </c>
      <c r="AD1932">
        <v>1</v>
      </c>
      <c r="AE1932">
        <v>1</v>
      </c>
      <c r="AF1932">
        <v>1</v>
      </c>
      <c r="AG1932">
        <v>1</v>
      </c>
      <c r="AH1932">
        <v>1</v>
      </c>
      <c r="AI1932">
        <v>1</v>
      </c>
      <c r="AJ1932">
        <v>1</v>
      </c>
      <c r="AK1932">
        <v>1</v>
      </c>
      <c r="AL1932">
        <v>0</v>
      </c>
      <c r="AM1932" s="49" t="s">
        <v>106</v>
      </c>
      <c r="AN1932" s="49" t="s">
        <v>4</v>
      </c>
      <c r="AO1932" s="49" t="s">
        <v>9</v>
      </c>
      <c r="AP1932" s="49" t="s">
        <v>501</v>
      </c>
      <c r="AQ1932" s="49" t="s">
        <v>9</v>
      </c>
      <c r="AR1932" s="49" t="s">
        <v>495</v>
      </c>
      <c r="AS1932" s="49" t="s">
        <v>488</v>
      </c>
      <c r="AT1932" s="49" t="s">
        <v>489</v>
      </c>
    </row>
    <row r="1933" spans="1:46" x14ac:dyDescent="0.25">
      <c r="A1933">
        <v>12</v>
      </c>
      <c r="B1933" t="s">
        <v>98</v>
      </c>
      <c r="C1933" t="s">
        <v>98</v>
      </c>
      <c r="D1933" t="s">
        <v>99</v>
      </c>
      <c r="E1933" t="s">
        <v>630</v>
      </c>
      <c r="F1933" t="s">
        <v>631</v>
      </c>
      <c r="G1933">
        <v>1</v>
      </c>
      <c r="H1933">
        <v>1</v>
      </c>
      <c r="I1933">
        <v>1</v>
      </c>
      <c r="J1933">
        <v>1</v>
      </c>
      <c r="K1933">
        <v>1</v>
      </c>
      <c r="L1933">
        <v>1</v>
      </c>
      <c r="M1933">
        <v>1</v>
      </c>
      <c r="N1933">
        <v>1</v>
      </c>
      <c r="O1933">
        <v>1</v>
      </c>
      <c r="P1933">
        <v>1</v>
      </c>
      <c r="Q1933">
        <v>1</v>
      </c>
      <c r="R1933">
        <v>1</v>
      </c>
      <c r="S1933">
        <v>1</v>
      </c>
      <c r="T1933">
        <v>1</v>
      </c>
      <c r="U1933">
        <v>1</v>
      </c>
      <c r="V1933">
        <v>1</v>
      </c>
      <c r="W1933">
        <v>1</v>
      </c>
      <c r="X1933">
        <v>1</v>
      </c>
      <c r="Y1933">
        <v>1</v>
      </c>
      <c r="Z1933">
        <v>1</v>
      </c>
      <c r="AA1933">
        <v>1</v>
      </c>
      <c r="AB1933">
        <v>1</v>
      </c>
      <c r="AC1933">
        <v>1</v>
      </c>
      <c r="AD1933">
        <v>1</v>
      </c>
      <c r="AE1933">
        <v>1</v>
      </c>
      <c r="AF1933">
        <v>1</v>
      </c>
      <c r="AG1933">
        <v>1</v>
      </c>
      <c r="AH1933">
        <v>1</v>
      </c>
      <c r="AI1933">
        <v>1</v>
      </c>
      <c r="AJ1933">
        <v>1</v>
      </c>
      <c r="AK1933">
        <v>1</v>
      </c>
      <c r="AL1933">
        <v>1</v>
      </c>
      <c r="AM1933" s="49" t="s">
        <v>99</v>
      </c>
      <c r="AN1933" s="49" t="s">
        <v>14</v>
      </c>
      <c r="AO1933" s="49" t="s">
        <v>506</v>
      </c>
      <c r="AP1933" s="49" t="s">
        <v>501</v>
      </c>
      <c r="AQ1933" s="49" t="s">
        <v>10</v>
      </c>
      <c r="AR1933" s="49" t="s">
        <v>487</v>
      </c>
      <c r="AS1933" s="49" t="s">
        <v>488</v>
      </c>
      <c r="AT1933" s="49" t="s">
        <v>489</v>
      </c>
    </row>
    <row r="1934" spans="1:46" x14ac:dyDescent="0.25">
      <c r="A1934">
        <v>12</v>
      </c>
      <c r="B1934" t="s">
        <v>102</v>
      </c>
      <c r="C1934" t="s">
        <v>102</v>
      </c>
      <c r="D1934" t="s">
        <v>409</v>
      </c>
      <c r="E1934" t="s">
        <v>630</v>
      </c>
      <c r="F1934" t="s">
        <v>631</v>
      </c>
      <c r="G1934">
        <v>1</v>
      </c>
      <c r="H1934">
        <v>1</v>
      </c>
      <c r="I1934">
        <v>1</v>
      </c>
      <c r="J1934">
        <v>1</v>
      </c>
      <c r="K1934">
        <v>1</v>
      </c>
      <c r="L1934">
        <v>1</v>
      </c>
      <c r="M1934">
        <v>1</v>
      </c>
      <c r="N1934">
        <v>1</v>
      </c>
      <c r="O1934">
        <v>1</v>
      </c>
      <c r="P1934">
        <v>1</v>
      </c>
      <c r="Q1934">
        <v>1</v>
      </c>
      <c r="R1934">
        <v>1</v>
      </c>
      <c r="S1934">
        <v>1</v>
      </c>
      <c r="T1934">
        <v>1</v>
      </c>
      <c r="U1934">
        <v>1</v>
      </c>
      <c r="V1934">
        <v>1</v>
      </c>
      <c r="W1934">
        <v>1</v>
      </c>
      <c r="X1934">
        <v>1</v>
      </c>
      <c r="Y1934">
        <v>1</v>
      </c>
      <c r="Z1934">
        <v>1</v>
      </c>
      <c r="AA1934">
        <v>1</v>
      </c>
      <c r="AB1934">
        <v>1</v>
      </c>
      <c r="AC1934">
        <v>1</v>
      </c>
      <c r="AD1934">
        <v>1</v>
      </c>
      <c r="AE1934">
        <v>1</v>
      </c>
      <c r="AF1934">
        <v>1</v>
      </c>
      <c r="AG1934">
        <v>1</v>
      </c>
      <c r="AH1934">
        <v>1</v>
      </c>
      <c r="AI1934">
        <v>1</v>
      </c>
      <c r="AJ1934">
        <v>1</v>
      </c>
      <c r="AK1934">
        <v>1</v>
      </c>
      <c r="AL1934">
        <v>0</v>
      </c>
      <c r="AM1934" s="49" t="s">
        <v>409</v>
      </c>
      <c r="AN1934" s="49" t="s">
        <v>14</v>
      </c>
      <c r="AO1934" s="49" t="s">
        <v>485</v>
      </c>
      <c r="AP1934" s="49" t="s">
        <v>505</v>
      </c>
      <c r="AQ1934" s="49" t="s">
        <v>13</v>
      </c>
      <c r="AR1934" s="49" t="s">
        <v>495</v>
      </c>
      <c r="AS1934" s="49" t="s">
        <v>496</v>
      </c>
      <c r="AT1934" s="49" t="s">
        <v>497</v>
      </c>
    </row>
    <row r="1935" spans="1:46" x14ac:dyDescent="0.25">
      <c r="A1935">
        <v>12</v>
      </c>
      <c r="B1935" t="s">
        <v>84</v>
      </c>
      <c r="C1935" t="s">
        <v>84</v>
      </c>
      <c r="D1935" t="s">
        <v>85</v>
      </c>
      <c r="E1935" t="s">
        <v>630</v>
      </c>
      <c r="F1935" t="s">
        <v>631</v>
      </c>
      <c r="G1935">
        <v>1</v>
      </c>
      <c r="H1935">
        <v>1</v>
      </c>
      <c r="I1935">
        <v>1</v>
      </c>
      <c r="J1935">
        <v>1</v>
      </c>
      <c r="K1935">
        <v>1</v>
      </c>
      <c r="L1935">
        <v>1</v>
      </c>
      <c r="M1935">
        <v>1</v>
      </c>
      <c r="N1935">
        <v>1</v>
      </c>
      <c r="O1935">
        <v>1</v>
      </c>
      <c r="P1935">
        <v>1</v>
      </c>
      <c r="Q1935">
        <v>1</v>
      </c>
      <c r="R1935">
        <v>1</v>
      </c>
      <c r="S1935">
        <v>1</v>
      </c>
      <c r="T1935">
        <v>1</v>
      </c>
      <c r="U1935">
        <v>1</v>
      </c>
      <c r="V1935">
        <v>1</v>
      </c>
      <c r="W1935">
        <v>1</v>
      </c>
      <c r="X1935">
        <v>1</v>
      </c>
      <c r="Y1935">
        <v>1</v>
      </c>
      <c r="Z1935">
        <v>1</v>
      </c>
      <c r="AA1935">
        <v>1</v>
      </c>
      <c r="AB1935">
        <v>1</v>
      </c>
      <c r="AC1935">
        <v>1</v>
      </c>
      <c r="AD1935">
        <v>1</v>
      </c>
      <c r="AE1935">
        <v>1</v>
      </c>
      <c r="AF1935">
        <v>1</v>
      </c>
      <c r="AG1935">
        <v>1</v>
      </c>
      <c r="AH1935">
        <v>1</v>
      </c>
      <c r="AI1935">
        <v>1</v>
      </c>
      <c r="AJ1935">
        <v>1</v>
      </c>
      <c r="AK1935">
        <v>1</v>
      </c>
      <c r="AL1935">
        <v>1</v>
      </c>
      <c r="AM1935" s="49" t="s">
        <v>85</v>
      </c>
      <c r="AN1935" s="49" t="s">
        <v>14</v>
      </c>
      <c r="AO1935" s="49" t="s">
        <v>500</v>
      </c>
      <c r="AP1935" s="49" t="s">
        <v>501</v>
      </c>
      <c r="AQ1935" s="49" t="s">
        <v>502</v>
      </c>
      <c r="AR1935" s="49" t="s">
        <v>487</v>
      </c>
      <c r="AS1935" s="49" t="s">
        <v>488</v>
      </c>
      <c r="AT1935" s="49" t="s">
        <v>489</v>
      </c>
    </row>
    <row r="1936" spans="1:46" x14ac:dyDescent="0.25">
      <c r="A1936">
        <v>12</v>
      </c>
      <c r="B1936" t="s">
        <v>223</v>
      </c>
      <c r="C1936" t="s">
        <v>223</v>
      </c>
      <c r="D1936" t="s">
        <v>224</v>
      </c>
      <c r="E1936" t="s">
        <v>630</v>
      </c>
      <c r="F1936" t="s">
        <v>631</v>
      </c>
      <c r="G1936">
        <v>0</v>
      </c>
      <c r="H1936">
        <v>0</v>
      </c>
      <c r="I1936">
        <v>0</v>
      </c>
      <c r="J1936">
        <v>0</v>
      </c>
      <c r="K1936">
        <v>0</v>
      </c>
      <c r="L1936">
        <v>1</v>
      </c>
      <c r="M1936">
        <v>1</v>
      </c>
      <c r="N1936">
        <v>1</v>
      </c>
      <c r="O1936">
        <v>1</v>
      </c>
      <c r="P1936">
        <v>1</v>
      </c>
      <c r="Q1936">
        <v>1</v>
      </c>
      <c r="R1936">
        <v>1</v>
      </c>
      <c r="S1936">
        <v>1</v>
      </c>
      <c r="T1936">
        <v>1</v>
      </c>
      <c r="U1936">
        <v>1</v>
      </c>
      <c r="V1936">
        <v>1</v>
      </c>
      <c r="W1936">
        <v>1</v>
      </c>
      <c r="X1936">
        <v>1</v>
      </c>
      <c r="Y1936">
        <v>1</v>
      </c>
      <c r="Z1936">
        <v>1</v>
      </c>
      <c r="AA1936">
        <v>1</v>
      </c>
      <c r="AB1936">
        <v>1</v>
      </c>
      <c r="AC1936">
        <v>1</v>
      </c>
      <c r="AD1936">
        <v>1</v>
      </c>
      <c r="AE1936">
        <v>1</v>
      </c>
      <c r="AF1936">
        <v>1</v>
      </c>
      <c r="AG1936">
        <v>1</v>
      </c>
      <c r="AH1936">
        <v>1</v>
      </c>
      <c r="AI1936">
        <v>1</v>
      </c>
      <c r="AJ1936">
        <v>1</v>
      </c>
      <c r="AK1936">
        <v>1</v>
      </c>
      <c r="AL1936">
        <v>0</v>
      </c>
      <c r="AM1936" s="49" t="s">
        <v>224</v>
      </c>
      <c r="AN1936" s="49" t="s">
        <v>14</v>
      </c>
      <c r="AO1936" s="49" t="s">
        <v>485</v>
      </c>
      <c r="AP1936" s="49" t="s">
        <v>494</v>
      </c>
      <c r="AQ1936" s="49" t="s">
        <v>11</v>
      </c>
      <c r="AR1936" s="49" t="s">
        <v>487</v>
      </c>
      <c r="AS1936" s="49" t="s">
        <v>488</v>
      </c>
      <c r="AT1936" s="49" t="s">
        <v>489</v>
      </c>
    </row>
    <row r="1937" spans="1:46" x14ac:dyDescent="0.25">
      <c r="A1937">
        <v>12</v>
      </c>
      <c r="B1937" t="s">
        <v>119</v>
      </c>
      <c r="C1937" t="s">
        <v>119</v>
      </c>
      <c r="D1937" t="s">
        <v>120</v>
      </c>
      <c r="E1937" t="s">
        <v>630</v>
      </c>
      <c r="F1937" t="s">
        <v>631</v>
      </c>
      <c r="G1937">
        <v>1</v>
      </c>
      <c r="H1937">
        <v>1</v>
      </c>
      <c r="I1937">
        <v>1</v>
      </c>
      <c r="J1937">
        <v>1</v>
      </c>
      <c r="K1937">
        <v>1</v>
      </c>
      <c r="L1937">
        <v>1</v>
      </c>
      <c r="M1937">
        <v>1</v>
      </c>
      <c r="N1937">
        <v>1</v>
      </c>
      <c r="O1937">
        <v>1</v>
      </c>
      <c r="P1937">
        <v>1</v>
      </c>
      <c r="Q1937">
        <v>1</v>
      </c>
      <c r="R1937">
        <v>1</v>
      </c>
      <c r="S1937">
        <v>1</v>
      </c>
      <c r="T1937">
        <v>1</v>
      </c>
      <c r="U1937">
        <v>1</v>
      </c>
      <c r="V1937">
        <v>1</v>
      </c>
      <c r="W1937">
        <v>1</v>
      </c>
      <c r="X1937">
        <v>1</v>
      </c>
      <c r="Y1937">
        <v>1</v>
      </c>
      <c r="Z1937">
        <v>1</v>
      </c>
      <c r="AA1937">
        <v>1</v>
      </c>
      <c r="AB1937">
        <v>1</v>
      </c>
      <c r="AC1937">
        <v>1</v>
      </c>
      <c r="AD1937">
        <v>1</v>
      </c>
      <c r="AE1937">
        <v>1</v>
      </c>
      <c r="AF1937">
        <v>1</v>
      </c>
      <c r="AG1937">
        <v>1</v>
      </c>
      <c r="AH1937">
        <v>1</v>
      </c>
      <c r="AI1937">
        <v>1</v>
      </c>
      <c r="AJ1937">
        <v>1</v>
      </c>
      <c r="AK1937">
        <v>1</v>
      </c>
      <c r="AL1937">
        <v>0</v>
      </c>
      <c r="AM1937" s="49" t="s">
        <v>120</v>
      </c>
      <c r="AN1937" s="49" t="s">
        <v>5</v>
      </c>
      <c r="AO1937" s="49" t="s">
        <v>9</v>
      </c>
      <c r="AP1937" s="49" t="s">
        <v>494</v>
      </c>
      <c r="AQ1937" s="49" t="s">
        <v>9</v>
      </c>
      <c r="AR1937" s="49" t="s">
        <v>487</v>
      </c>
      <c r="AS1937" s="49" t="s">
        <v>488</v>
      </c>
      <c r="AT1937" s="49" t="s">
        <v>489</v>
      </c>
    </row>
    <row r="1938" spans="1:46" x14ac:dyDescent="0.25">
      <c r="A1938">
        <v>12</v>
      </c>
      <c r="B1938" t="s">
        <v>109</v>
      </c>
      <c r="C1938" t="s">
        <v>109</v>
      </c>
      <c r="D1938" t="s">
        <v>110</v>
      </c>
      <c r="E1938" t="s">
        <v>630</v>
      </c>
      <c r="F1938" t="s">
        <v>631</v>
      </c>
      <c r="G1938">
        <v>1</v>
      </c>
      <c r="H1938">
        <v>1</v>
      </c>
      <c r="I1938">
        <v>1</v>
      </c>
      <c r="J1938">
        <v>1</v>
      </c>
      <c r="K1938">
        <v>1</v>
      </c>
      <c r="L1938">
        <v>1</v>
      </c>
      <c r="M1938">
        <v>1</v>
      </c>
      <c r="N1938">
        <v>1</v>
      </c>
      <c r="O1938">
        <v>1</v>
      </c>
      <c r="P1938">
        <v>1</v>
      </c>
      <c r="Q1938">
        <v>1</v>
      </c>
      <c r="R1938">
        <v>1</v>
      </c>
      <c r="S1938">
        <v>1</v>
      </c>
      <c r="T1938">
        <v>1</v>
      </c>
      <c r="U1938">
        <v>1</v>
      </c>
      <c r="V1938">
        <v>1</v>
      </c>
      <c r="W1938">
        <v>1</v>
      </c>
      <c r="X1938">
        <v>1</v>
      </c>
      <c r="Y1938">
        <v>1</v>
      </c>
      <c r="Z1938">
        <v>1</v>
      </c>
      <c r="AA1938">
        <v>1</v>
      </c>
      <c r="AB1938">
        <v>1</v>
      </c>
      <c r="AC1938">
        <v>1</v>
      </c>
      <c r="AD1938">
        <v>1</v>
      </c>
      <c r="AE1938">
        <v>1</v>
      </c>
      <c r="AF1938">
        <v>1</v>
      </c>
      <c r="AG1938">
        <v>1</v>
      </c>
      <c r="AH1938">
        <v>1</v>
      </c>
      <c r="AI1938">
        <v>1</v>
      </c>
      <c r="AJ1938">
        <v>1</v>
      </c>
      <c r="AK1938">
        <v>1</v>
      </c>
      <c r="AL1938">
        <v>1</v>
      </c>
      <c r="AM1938" s="49" t="s">
        <v>110</v>
      </c>
      <c r="AN1938" s="49" t="s">
        <v>14</v>
      </c>
      <c r="AO1938" s="49" t="s">
        <v>507</v>
      </c>
      <c r="AP1938" s="49" t="s">
        <v>505</v>
      </c>
      <c r="AQ1938" s="49" t="s">
        <v>13</v>
      </c>
      <c r="AR1938" s="49" t="s">
        <v>487</v>
      </c>
      <c r="AS1938" s="49" t="s">
        <v>488</v>
      </c>
      <c r="AT1938" s="49" t="s">
        <v>489</v>
      </c>
    </row>
    <row r="1939" spans="1:46" x14ac:dyDescent="0.25">
      <c r="A1939">
        <v>12</v>
      </c>
      <c r="B1939" t="s">
        <v>113</v>
      </c>
      <c r="C1939" t="s">
        <v>113</v>
      </c>
      <c r="D1939" t="s">
        <v>114</v>
      </c>
      <c r="E1939" t="s">
        <v>630</v>
      </c>
      <c r="F1939" t="s">
        <v>631</v>
      </c>
      <c r="G1939">
        <v>1</v>
      </c>
      <c r="H1939">
        <v>1</v>
      </c>
      <c r="I1939">
        <v>1</v>
      </c>
      <c r="J1939">
        <v>1</v>
      </c>
      <c r="K1939">
        <v>1</v>
      </c>
      <c r="L1939">
        <v>1</v>
      </c>
      <c r="M1939">
        <v>1</v>
      </c>
      <c r="N1939">
        <v>1</v>
      </c>
      <c r="O1939">
        <v>1</v>
      </c>
      <c r="P1939">
        <v>1</v>
      </c>
      <c r="Q1939">
        <v>1</v>
      </c>
      <c r="R1939">
        <v>1</v>
      </c>
      <c r="S1939">
        <v>1</v>
      </c>
      <c r="T1939">
        <v>1</v>
      </c>
      <c r="U1939">
        <v>1</v>
      </c>
      <c r="V1939">
        <v>1</v>
      </c>
      <c r="W1939">
        <v>1</v>
      </c>
      <c r="X1939">
        <v>1</v>
      </c>
      <c r="Y1939">
        <v>1</v>
      </c>
      <c r="Z1939">
        <v>1</v>
      </c>
      <c r="AA1939">
        <v>1</v>
      </c>
      <c r="AB1939">
        <v>1</v>
      </c>
      <c r="AC1939">
        <v>1</v>
      </c>
      <c r="AD1939">
        <v>1</v>
      </c>
      <c r="AE1939">
        <v>1</v>
      </c>
      <c r="AF1939">
        <v>1</v>
      </c>
      <c r="AG1939">
        <v>1</v>
      </c>
      <c r="AH1939">
        <v>1</v>
      </c>
      <c r="AI1939">
        <v>1</v>
      </c>
      <c r="AJ1939">
        <v>1</v>
      </c>
      <c r="AK1939">
        <v>1</v>
      </c>
      <c r="AL1939">
        <v>1</v>
      </c>
      <c r="AM1939" s="49" t="s">
        <v>114</v>
      </c>
      <c r="AN1939" s="49" t="s">
        <v>14</v>
      </c>
      <c r="AO1939" s="49" t="s">
        <v>506</v>
      </c>
      <c r="AP1939" s="49" t="s">
        <v>505</v>
      </c>
      <c r="AQ1939" s="49" t="s">
        <v>10</v>
      </c>
      <c r="AR1939" s="49" t="s">
        <v>495</v>
      </c>
      <c r="AS1939" s="49" t="s">
        <v>488</v>
      </c>
      <c r="AT1939" s="49" t="s">
        <v>489</v>
      </c>
    </row>
    <row r="1940" spans="1:46" x14ac:dyDescent="0.25">
      <c r="A1940">
        <v>12</v>
      </c>
      <c r="B1940" t="s">
        <v>493</v>
      </c>
      <c r="C1940" t="s">
        <v>542</v>
      </c>
      <c r="D1940" t="s">
        <v>543</v>
      </c>
      <c r="E1940" t="s">
        <v>630</v>
      </c>
      <c r="F1940" t="s">
        <v>631</v>
      </c>
      <c r="G1940">
        <v>1</v>
      </c>
      <c r="H1940">
        <v>1</v>
      </c>
      <c r="I1940">
        <v>1</v>
      </c>
      <c r="J1940">
        <v>1</v>
      </c>
      <c r="K1940">
        <v>1</v>
      </c>
      <c r="L1940">
        <v>1</v>
      </c>
      <c r="M1940">
        <v>1</v>
      </c>
      <c r="N1940">
        <v>1</v>
      </c>
      <c r="O1940">
        <v>1</v>
      </c>
      <c r="P1940">
        <v>1</v>
      </c>
      <c r="Q1940">
        <v>1</v>
      </c>
      <c r="R1940">
        <v>1</v>
      </c>
      <c r="S1940">
        <v>1</v>
      </c>
      <c r="T1940">
        <v>1</v>
      </c>
      <c r="U1940">
        <v>1</v>
      </c>
      <c r="V1940">
        <v>1</v>
      </c>
      <c r="W1940">
        <v>1</v>
      </c>
      <c r="X1940">
        <v>1</v>
      </c>
      <c r="Y1940">
        <v>1</v>
      </c>
      <c r="Z1940">
        <v>1</v>
      </c>
      <c r="AA1940">
        <v>1</v>
      </c>
      <c r="AB1940">
        <v>1</v>
      </c>
      <c r="AC1940">
        <v>1</v>
      </c>
      <c r="AD1940">
        <v>1</v>
      </c>
      <c r="AE1940">
        <v>1</v>
      </c>
      <c r="AF1940">
        <v>1</v>
      </c>
      <c r="AG1940">
        <v>1</v>
      </c>
      <c r="AH1940">
        <v>1</v>
      </c>
      <c r="AI1940">
        <v>1</v>
      </c>
      <c r="AJ1940">
        <v>1</v>
      </c>
      <c r="AK1940">
        <v>1</v>
      </c>
      <c r="AL1940">
        <v>0</v>
      </c>
      <c r="AM1940" s="49" t="e">
        <v>#N/A</v>
      </c>
      <c r="AN1940" s="49" t="e">
        <v>#N/A</v>
      </c>
      <c r="AO1940" s="49" t="e">
        <v>#N/A</v>
      </c>
      <c r="AP1940" s="49" t="e">
        <v>#N/A</v>
      </c>
      <c r="AQ1940" s="49" t="e">
        <v>#N/A</v>
      </c>
      <c r="AR1940" s="49" t="e">
        <v>#N/A</v>
      </c>
      <c r="AS1940" s="49" t="e">
        <v>#N/A</v>
      </c>
      <c r="AT1940" s="49" t="e">
        <v>#N/A</v>
      </c>
    </row>
    <row r="1941" spans="1:46" x14ac:dyDescent="0.25">
      <c r="A1941">
        <v>12</v>
      </c>
      <c r="B1941" t="s">
        <v>544</v>
      </c>
      <c r="C1941" t="s">
        <v>544</v>
      </c>
      <c r="D1941" t="s">
        <v>545</v>
      </c>
      <c r="E1941" t="s">
        <v>630</v>
      </c>
      <c r="F1941" t="s">
        <v>631</v>
      </c>
      <c r="G1941">
        <v>1</v>
      </c>
      <c r="H1941">
        <v>1</v>
      </c>
      <c r="I1941">
        <v>1</v>
      </c>
      <c r="J1941">
        <v>1</v>
      </c>
      <c r="K1941">
        <v>1</v>
      </c>
      <c r="L1941">
        <v>1</v>
      </c>
      <c r="M1941">
        <v>1</v>
      </c>
      <c r="N1941">
        <v>1</v>
      </c>
      <c r="O1941">
        <v>1</v>
      </c>
      <c r="P1941">
        <v>1</v>
      </c>
      <c r="Q1941">
        <v>1</v>
      </c>
      <c r="R1941">
        <v>1</v>
      </c>
      <c r="S1941">
        <v>1</v>
      </c>
      <c r="T1941">
        <v>1</v>
      </c>
      <c r="U1941">
        <v>1</v>
      </c>
      <c r="V1941">
        <v>1</v>
      </c>
      <c r="W1941">
        <v>1</v>
      </c>
      <c r="X1941">
        <v>1</v>
      </c>
      <c r="Y1941">
        <v>1</v>
      </c>
      <c r="Z1941">
        <v>1</v>
      </c>
      <c r="AA1941">
        <v>1</v>
      </c>
      <c r="AB1941">
        <v>1</v>
      </c>
      <c r="AC1941">
        <v>1</v>
      </c>
      <c r="AD1941">
        <v>1</v>
      </c>
      <c r="AE1941">
        <v>1</v>
      </c>
      <c r="AF1941">
        <v>1</v>
      </c>
      <c r="AG1941">
        <v>1</v>
      </c>
      <c r="AH1941">
        <v>1</v>
      </c>
      <c r="AI1941">
        <v>1</v>
      </c>
      <c r="AJ1941">
        <v>1</v>
      </c>
      <c r="AK1941">
        <v>1</v>
      </c>
      <c r="AL1941">
        <v>0</v>
      </c>
      <c r="AM1941" s="49" t="e">
        <v>#N/A</v>
      </c>
      <c r="AN1941" s="49" t="e">
        <v>#N/A</v>
      </c>
      <c r="AO1941" s="49" t="e">
        <v>#N/A</v>
      </c>
      <c r="AP1941" s="49" t="e">
        <v>#N/A</v>
      </c>
      <c r="AQ1941" s="49" t="e">
        <v>#N/A</v>
      </c>
      <c r="AR1941" s="49" t="e">
        <v>#N/A</v>
      </c>
      <c r="AS1941" s="49" t="e">
        <v>#N/A</v>
      </c>
      <c r="AT1941" s="49" t="e">
        <v>#N/A</v>
      </c>
    </row>
    <row r="1942" spans="1:46" x14ac:dyDescent="0.25">
      <c r="A1942">
        <v>12</v>
      </c>
      <c r="B1942" t="s">
        <v>124</v>
      </c>
      <c r="C1942" t="s">
        <v>124</v>
      </c>
      <c r="D1942" t="s">
        <v>125</v>
      </c>
      <c r="E1942" t="s">
        <v>630</v>
      </c>
      <c r="F1942" t="s">
        <v>631</v>
      </c>
      <c r="G1942">
        <v>1</v>
      </c>
      <c r="H1942">
        <v>1</v>
      </c>
      <c r="I1942">
        <v>1</v>
      </c>
      <c r="J1942">
        <v>1</v>
      </c>
      <c r="K1942">
        <v>1</v>
      </c>
      <c r="L1942">
        <v>1</v>
      </c>
      <c r="M1942">
        <v>1</v>
      </c>
      <c r="N1942">
        <v>1</v>
      </c>
      <c r="O1942">
        <v>1</v>
      </c>
      <c r="P1942">
        <v>1</v>
      </c>
      <c r="Q1942">
        <v>1</v>
      </c>
      <c r="R1942">
        <v>1</v>
      </c>
      <c r="S1942">
        <v>1</v>
      </c>
      <c r="T1942">
        <v>1</v>
      </c>
      <c r="U1942">
        <v>1</v>
      </c>
      <c r="V1942">
        <v>1</v>
      </c>
      <c r="W1942">
        <v>1</v>
      </c>
      <c r="X1942">
        <v>1</v>
      </c>
      <c r="Y1942">
        <v>1</v>
      </c>
      <c r="Z1942">
        <v>1</v>
      </c>
      <c r="AA1942">
        <v>1</v>
      </c>
      <c r="AB1942">
        <v>1</v>
      </c>
      <c r="AC1942">
        <v>1</v>
      </c>
      <c r="AD1942">
        <v>1</v>
      </c>
      <c r="AE1942">
        <v>1</v>
      </c>
      <c r="AF1942">
        <v>1</v>
      </c>
      <c r="AG1942">
        <v>1</v>
      </c>
      <c r="AH1942">
        <v>1</v>
      </c>
      <c r="AI1942">
        <v>1</v>
      </c>
      <c r="AJ1942">
        <v>1</v>
      </c>
      <c r="AK1942">
        <v>1</v>
      </c>
      <c r="AL1942">
        <v>1</v>
      </c>
      <c r="AM1942" s="49" t="s">
        <v>125</v>
      </c>
      <c r="AN1942" s="49" t="s">
        <v>14</v>
      </c>
      <c r="AO1942" s="49" t="s">
        <v>506</v>
      </c>
      <c r="AP1942" s="49" t="s">
        <v>501</v>
      </c>
      <c r="AQ1942" s="49" t="s">
        <v>10</v>
      </c>
      <c r="AR1942" s="49" t="s">
        <v>487</v>
      </c>
      <c r="AS1942" s="49" t="s">
        <v>488</v>
      </c>
      <c r="AT1942" s="49" t="s">
        <v>489</v>
      </c>
    </row>
    <row r="1943" spans="1:46" x14ac:dyDescent="0.25">
      <c r="A1943">
        <v>12</v>
      </c>
      <c r="B1943" t="s">
        <v>130</v>
      </c>
      <c r="C1943" t="s">
        <v>130</v>
      </c>
      <c r="D1943" t="s">
        <v>131</v>
      </c>
      <c r="E1943" t="s">
        <v>630</v>
      </c>
      <c r="F1943" t="s">
        <v>631</v>
      </c>
      <c r="G1943">
        <v>1</v>
      </c>
      <c r="H1943">
        <v>1</v>
      </c>
      <c r="I1943">
        <v>1</v>
      </c>
      <c r="J1943">
        <v>1</v>
      </c>
      <c r="K1943">
        <v>1</v>
      </c>
      <c r="L1943">
        <v>1</v>
      </c>
      <c r="M1943">
        <v>1</v>
      </c>
      <c r="N1943">
        <v>1</v>
      </c>
      <c r="O1943">
        <v>1</v>
      </c>
      <c r="P1943">
        <v>1</v>
      </c>
      <c r="Q1943">
        <v>1</v>
      </c>
      <c r="R1943">
        <v>1</v>
      </c>
      <c r="S1943">
        <v>1</v>
      </c>
      <c r="T1943">
        <v>1</v>
      </c>
      <c r="U1943">
        <v>1</v>
      </c>
      <c r="V1943">
        <v>1</v>
      </c>
      <c r="W1943">
        <v>1</v>
      </c>
      <c r="X1943">
        <v>1</v>
      </c>
      <c r="Y1943">
        <v>1</v>
      </c>
      <c r="Z1943">
        <v>1</v>
      </c>
      <c r="AA1943">
        <v>1</v>
      </c>
      <c r="AB1943">
        <v>1</v>
      </c>
      <c r="AC1943">
        <v>1</v>
      </c>
      <c r="AD1943">
        <v>1</v>
      </c>
      <c r="AE1943">
        <v>1</v>
      </c>
      <c r="AF1943">
        <v>1</v>
      </c>
      <c r="AG1943">
        <v>1</v>
      </c>
      <c r="AH1943">
        <v>1</v>
      </c>
      <c r="AI1943">
        <v>1</v>
      </c>
      <c r="AJ1943">
        <v>1</v>
      </c>
      <c r="AK1943">
        <v>1</v>
      </c>
      <c r="AL1943">
        <v>1</v>
      </c>
      <c r="AM1943" s="49" t="s">
        <v>131</v>
      </c>
      <c r="AN1943" s="49" t="s">
        <v>14</v>
      </c>
      <c r="AO1943" s="49" t="s">
        <v>507</v>
      </c>
      <c r="AP1943" s="49" t="s">
        <v>501</v>
      </c>
      <c r="AQ1943" s="49" t="s">
        <v>10</v>
      </c>
      <c r="AR1943" s="49" t="s">
        <v>487</v>
      </c>
      <c r="AS1943" s="49" t="s">
        <v>488</v>
      </c>
      <c r="AT1943" s="49" t="s">
        <v>489</v>
      </c>
    </row>
    <row r="1944" spans="1:46" x14ac:dyDescent="0.25">
      <c r="A1944">
        <v>12</v>
      </c>
      <c r="B1944" t="s">
        <v>117</v>
      </c>
      <c r="C1944" t="s">
        <v>117</v>
      </c>
      <c r="D1944" t="s">
        <v>546</v>
      </c>
      <c r="E1944" t="s">
        <v>630</v>
      </c>
      <c r="F1944" t="s">
        <v>631</v>
      </c>
      <c r="G1944">
        <v>1</v>
      </c>
      <c r="H1944">
        <v>1</v>
      </c>
      <c r="I1944">
        <v>1</v>
      </c>
      <c r="J1944">
        <v>1</v>
      </c>
      <c r="K1944">
        <v>1</v>
      </c>
      <c r="L1944">
        <v>1</v>
      </c>
      <c r="M1944">
        <v>1</v>
      </c>
      <c r="N1944">
        <v>1</v>
      </c>
      <c r="O1944">
        <v>1</v>
      </c>
      <c r="P1944">
        <v>1</v>
      </c>
      <c r="Q1944">
        <v>1</v>
      </c>
      <c r="R1944">
        <v>1</v>
      </c>
      <c r="S1944">
        <v>1</v>
      </c>
      <c r="T1944">
        <v>1</v>
      </c>
      <c r="U1944">
        <v>1</v>
      </c>
      <c r="V1944">
        <v>1</v>
      </c>
      <c r="W1944">
        <v>1</v>
      </c>
      <c r="X1944">
        <v>1</v>
      </c>
      <c r="Y1944">
        <v>1</v>
      </c>
      <c r="Z1944">
        <v>1</v>
      </c>
      <c r="AA1944">
        <v>1</v>
      </c>
      <c r="AB1944">
        <v>1</v>
      </c>
      <c r="AC1944">
        <v>1</v>
      </c>
      <c r="AD1944">
        <v>1</v>
      </c>
      <c r="AE1944">
        <v>1</v>
      </c>
      <c r="AF1944">
        <v>1</v>
      </c>
      <c r="AG1944">
        <v>1</v>
      </c>
      <c r="AH1944">
        <v>1</v>
      </c>
      <c r="AI1944">
        <v>1</v>
      </c>
      <c r="AJ1944">
        <v>1</v>
      </c>
      <c r="AK1944">
        <v>1</v>
      </c>
      <c r="AL1944">
        <v>0</v>
      </c>
      <c r="AM1944" s="49" t="s">
        <v>118</v>
      </c>
      <c r="AN1944" s="49" t="s">
        <v>8</v>
      </c>
      <c r="AO1944" s="49" t="s">
        <v>9</v>
      </c>
      <c r="AP1944" s="49" t="s">
        <v>494</v>
      </c>
      <c r="AQ1944" s="49" t="s">
        <v>9</v>
      </c>
      <c r="AR1944" s="49" t="s">
        <v>487</v>
      </c>
      <c r="AS1944" s="49" t="s">
        <v>488</v>
      </c>
      <c r="AT1944" s="49" t="s">
        <v>489</v>
      </c>
    </row>
    <row r="1945" spans="1:46" x14ac:dyDescent="0.25">
      <c r="A1945">
        <v>12</v>
      </c>
      <c r="B1945" t="s">
        <v>192</v>
      </c>
      <c r="C1945" t="s">
        <v>192</v>
      </c>
      <c r="D1945" t="s">
        <v>193</v>
      </c>
      <c r="E1945" t="s">
        <v>630</v>
      </c>
      <c r="F1945" t="s">
        <v>631</v>
      </c>
      <c r="G1945">
        <v>1</v>
      </c>
      <c r="H1945">
        <v>1</v>
      </c>
      <c r="I1945">
        <v>1</v>
      </c>
      <c r="J1945">
        <v>1</v>
      </c>
      <c r="K1945">
        <v>1</v>
      </c>
      <c r="L1945">
        <v>1</v>
      </c>
      <c r="M1945">
        <v>1</v>
      </c>
      <c r="N1945">
        <v>1</v>
      </c>
      <c r="O1945">
        <v>1</v>
      </c>
      <c r="P1945">
        <v>1</v>
      </c>
      <c r="Q1945">
        <v>1</v>
      </c>
      <c r="R1945">
        <v>1</v>
      </c>
      <c r="S1945">
        <v>1</v>
      </c>
      <c r="T1945">
        <v>1</v>
      </c>
      <c r="U1945">
        <v>1</v>
      </c>
      <c r="V1945">
        <v>1</v>
      </c>
      <c r="W1945">
        <v>1</v>
      </c>
      <c r="X1945">
        <v>1</v>
      </c>
      <c r="Y1945">
        <v>1</v>
      </c>
      <c r="Z1945">
        <v>1</v>
      </c>
      <c r="AA1945">
        <v>1</v>
      </c>
      <c r="AB1945">
        <v>1</v>
      </c>
      <c r="AC1945">
        <v>1</v>
      </c>
      <c r="AD1945">
        <v>1</v>
      </c>
      <c r="AE1945">
        <v>1</v>
      </c>
      <c r="AF1945">
        <v>1</v>
      </c>
      <c r="AG1945">
        <v>1</v>
      </c>
      <c r="AH1945">
        <v>1</v>
      </c>
      <c r="AI1945">
        <v>1</v>
      </c>
      <c r="AJ1945">
        <v>1</v>
      </c>
      <c r="AK1945">
        <v>1</v>
      </c>
      <c r="AL1945">
        <v>1</v>
      </c>
      <c r="AM1945" s="49" t="s">
        <v>193</v>
      </c>
      <c r="AN1945" s="49" t="s">
        <v>14</v>
      </c>
      <c r="AO1945" s="49" t="s">
        <v>500</v>
      </c>
      <c r="AP1945" s="49" t="s">
        <v>505</v>
      </c>
      <c r="AQ1945" s="49" t="s">
        <v>13</v>
      </c>
      <c r="AR1945" s="49" t="s">
        <v>487</v>
      </c>
      <c r="AS1945" s="49" t="s">
        <v>488</v>
      </c>
      <c r="AT1945" s="49" t="s">
        <v>489</v>
      </c>
    </row>
    <row r="1946" spans="1:46" x14ac:dyDescent="0.25">
      <c r="A1946">
        <v>12</v>
      </c>
      <c r="B1946" t="s">
        <v>132</v>
      </c>
      <c r="C1946" t="s">
        <v>132</v>
      </c>
      <c r="D1946" t="s">
        <v>133</v>
      </c>
      <c r="E1946" t="s">
        <v>630</v>
      </c>
      <c r="F1946" t="s">
        <v>631</v>
      </c>
      <c r="G1946">
        <v>1</v>
      </c>
      <c r="H1946">
        <v>1</v>
      </c>
      <c r="I1946">
        <v>1</v>
      </c>
      <c r="J1946">
        <v>1</v>
      </c>
      <c r="K1946">
        <v>1</v>
      </c>
      <c r="L1946">
        <v>1</v>
      </c>
      <c r="M1946">
        <v>1</v>
      </c>
      <c r="N1946">
        <v>1</v>
      </c>
      <c r="O1946">
        <v>1</v>
      </c>
      <c r="P1946">
        <v>1</v>
      </c>
      <c r="Q1946">
        <v>1</v>
      </c>
      <c r="R1946">
        <v>1</v>
      </c>
      <c r="S1946">
        <v>1</v>
      </c>
      <c r="T1946">
        <v>1</v>
      </c>
      <c r="U1946">
        <v>1</v>
      </c>
      <c r="V1946">
        <v>1</v>
      </c>
      <c r="W1946">
        <v>1</v>
      </c>
      <c r="X1946">
        <v>1</v>
      </c>
      <c r="Y1946">
        <v>1</v>
      </c>
      <c r="Z1946">
        <v>1</v>
      </c>
      <c r="AA1946">
        <v>1</v>
      </c>
      <c r="AB1946">
        <v>1</v>
      </c>
      <c r="AC1946">
        <v>1</v>
      </c>
      <c r="AD1946">
        <v>1</v>
      </c>
      <c r="AE1946">
        <v>1</v>
      </c>
      <c r="AF1946">
        <v>1</v>
      </c>
      <c r="AG1946">
        <v>1</v>
      </c>
      <c r="AH1946">
        <v>1</v>
      </c>
      <c r="AI1946">
        <v>1</v>
      </c>
      <c r="AJ1946">
        <v>1</v>
      </c>
      <c r="AK1946">
        <v>1</v>
      </c>
      <c r="AL1946">
        <v>0</v>
      </c>
      <c r="AM1946" s="49" t="s">
        <v>133</v>
      </c>
      <c r="AN1946" s="49" t="s">
        <v>14</v>
      </c>
      <c r="AO1946" s="49" t="s">
        <v>507</v>
      </c>
      <c r="AP1946" s="49" t="s">
        <v>501</v>
      </c>
      <c r="AQ1946" s="49" t="s">
        <v>10</v>
      </c>
      <c r="AR1946" s="49" t="s">
        <v>487</v>
      </c>
      <c r="AS1946" s="49" t="s">
        <v>488</v>
      </c>
      <c r="AT1946" s="49" t="s">
        <v>489</v>
      </c>
    </row>
    <row r="1947" spans="1:46" x14ac:dyDescent="0.25">
      <c r="A1947">
        <v>12</v>
      </c>
      <c r="B1947" t="s">
        <v>134</v>
      </c>
      <c r="C1947" t="s">
        <v>134</v>
      </c>
      <c r="D1947" t="s">
        <v>135</v>
      </c>
      <c r="E1947" t="s">
        <v>630</v>
      </c>
      <c r="F1947" t="s">
        <v>631</v>
      </c>
      <c r="G1947">
        <v>1</v>
      </c>
      <c r="H1947">
        <v>1</v>
      </c>
      <c r="I1947">
        <v>1</v>
      </c>
      <c r="J1947">
        <v>1</v>
      </c>
      <c r="K1947">
        <v>1</v>
      </c>
      <c r="L1947">
        <v>1</v>
      </c>
      <c r="M1947">
        <v>1</v>
      </c>
      <c r="N1947">
        <v>1</v>
      </c>
      <c r="O1947">
        <v>1</v>
      </c>
      <c r="P1947">
        <v>1</v>
      </c>
      <c r="Q1947">
        <v>1</v>
      </c>
      <c r="R1947">
        <v>1</v>
      </c>
      <c r="S1947">
        <v>1</v>
      </c>
      <c r="T1947">
        <v>1</v>
      </c>
      <c r="U1947">
        <v>1</v>
      </c>
      <c r="V1947">
        <v>1</v>
      </c>
      <c r="W1947">
        <v>1</v>
      </c>
      <c r="X1947">
        <v>1</v>
      </c>
      <c r="Y1947">
        <v>1</v>
      </c>
      <c r="Z1947">
        <v>1</v>
      </c>
      <c r="AA1947">
        <v>1</v>
      </c>
      <c r="AB1947">
        <v>1</v>
      </c>
      <c r="AC1947">
        <v>1</v>
      </c>
      <c r="AD1947">
        <v>1</v>
      </c>
      <c r="AE1947">
        <v>1</v>
      </c>
      <c r="AF1947">
        <v>1</v>
      </c>
      <c r="AG1947">
        <v>1</v>
      </c>
      <c r="AH1947">
        <v>1</v>
      </c>
      <c r="AI1947">
        <v>1</v>
      </c>
      <c r="AJ1947">
        <v>1</v>
      </c>
      <c r="AK1947">
        <v>1</v>
      </c>
      <c r="AL1947">
        <v>1</v>
      </c>
      <c r="AM1947" s="49" t="s">
        <v>135</v>
      </c>
      <c r="AN1947" s="49" t="s">
        <v>14</v>
      </c>
      <c r="AO1947" s="49" t="s">
        <v>500</v>
      </c>
      <c r="AP1947" s="49" t="s">
        <v>505</v>
      </c>
      <c r="AQ1947" s="49" t="s">
        <v>13</v>
      </c>
      <c r="AR1947" s="49" t="s">
        <v>487</v>
      </c>
      <c r="AS1947" s="49" t="s">
        <v>488</v>
      </c>
      <c r="AT1947" s="49" t="s">
        <v>489</v>
      </c>
    </row>
    <row r="1948" spans="1:46" x14ac:dyDescent="0.25">
      <c r="A1948">
        <v>12</v>
      </c>
      <c r="B1948" t="s">
        <v>136</v>
      </c>
      <c r="C1948" t="s">
        <v>136</v>
      </c>
      <c r="D1948" t="s">
        <v>137</v>
      </c>
      <c r="E1948" t="s">
        <v>630</v>
      </c>
      <c r="F1948" t="s">
        <v>631</v>
      </c>
      <c r="G1948">
        <v>1</v>
      </c>
      <c r="H1948">
        <v>1</v>
      </c>
      <c r="I1948">
        <v>1</v>
      </c>
      <c r="J1948">
        <v>1</v>
      </c>
      <c r="K1948">
        <v>1</v>
      </c>
      <c r="L1948">
        <v>1</v>
      </c>
      <c r="M1948">
        <v>1</v>
      </c>
      <c r="N1948">
        <v>1</v>
      </c>
      <c r="O1948">
        <v>1</v>
      </c>
      <c r="P1948">
        <v>1</v>
      </c>
      <c r="Q1948">
        <v>1</v>
      </c>
      <c r="R1948">
        <v>1</v>
      </c>
      <c r="S1948">
        <v>1</v>
      </c>
      <c r="T1948">
        <v>1</v>
      </c>
      <c r="U1948">
        <v>1</v>
      </c>
      <c r="V1948">
        <v>1</v>
      </c>
      <c r="W1948">
        <v>1</v>
      </c>
      <c r="X1948">
        <v>1</v>
      </c>
      <c r="Y1948">
        <v>1</v>
      </c>
      <c r="Z1948">
        <v>1</v>
      </c>
      <c r="AA1948">
        <v>1</v>
      </c>
      <c r="AB1948">
        <v>1</v>
      </c>
      <c r="AC1948">
        <v>1</v>
      </c>
      <c r="AD1948">
        <v>1</v>
      </c>
      <c r="AE1948">
        <v>1</v>
      </c>
      <c r="AF1948">
        <v>1</v>
      </c>
      <c r="AG1948">
        <v>1</v>
      </c>
      <c r="AH1948">
        <v>1</v>
      </c>
      <c r="AI1948">
        <v>1</v>
      </c>
      <c r="AJ1948">
        <v>1</v>
      </c>
      <c r="AK1948">
        <v>1</v>
      </c>
      <c r="AL1948">
        <v>1</v>
      </c>
      <c r="AM1948" s="49" t="s">
        <v>137</v>
      </c>
      <c r="AN1948" s="49" t="s">
        <v>14</v>
      </c>
      <c r="AO1948" s="49" t="s">
        <v>500</v>
      </c>
      <c r="AP1948" s="49" t="s">
        <v>505</v>
      </c>
      <c r="AQ1948" s="49" t="s">
        <v>13</v>
      </c>
      <c r="AR1948" s="49" t="s">
        <v>487</v>
      </c>
      <c r="AS1948" s="49" t="s">
        <v>488</v>
      </c>
      <c r="AT1948" s="49" t="s">
        <v>489</v>
      </c>
    </row>
    <row r="1949" spans="1:46" x14ac:dyDescent="0.25">
      <c r="A1949">
        <v>12</v>
      </c>
      <c r="B1949" t="s">
        <v>315</v>
      </c>
      <c r="C1949" t="s">
        <v>315</v>
      </c>
      <c r="D1949" t="s">
        <v>547</v>
      </c>
      <c r="E1949" t="s">
        <v>630</v>
      </c>
      <c r="F1949" t="s">
        <v>631</v>
      </c>
      <c r="G1949">
        <v>1</v>
      </c>
      <c r="H1949">
        <v>1</v>
      </c>
      <c r="I1949">
        <v>1</v>
      </c>
      <c r="J1949">
        <v>1</v>
      </c>
      <c r="K1949">
        <v>1</v>
      </c>
      <c r="L1949">
        <v>1</v>
      </c>
      <c r="M1949">
        <v>1</v>
      </c>
      <c r="N1949">
        <v>1</v>
      </c>
      <c r="O1949">
        <v>1</v>
      </c>
      <c r="P1949">
        <v>1</v>
      </c>
      <c r="Q1949">
        <v>1</v>
      </c>
      <c r="R1949">
        <v>1</v>
      </c>
      <c r="S1949">
        <v>1</v>
      </c>
      <c r="T1949">
        <v>1</v>
      </c>
      <c r="U1949">
        <v>1</v>
      </c>
      <c r="V1949">
        <v>1</v>
      </c>
      <c r="W1949">
        <v>1</v>
      </c>
      <c r="X1949">
        <v>1</v>
      </c>
      <c r="Y1949">
        <v>1</v>
      </c>
      <c r="Z1949">
        <v>1</v>
      </c>
      <c r="AA1949">
        <v>1</v>
      </c>
      <c r="AB1949">
        <v>1</v>
      </c>
      <c r="AC1949">
        <v>1</v>
      </c>
      <c r="AD1949">
        <v>1</v>
      </c>
      <c r="AE1949">
        <v>1</v>
      </c>
      <c r="AF1949">
        <v>1</v>
      </c>
      <c r="AG1949">
        <v>1</v>
      </c>
      <c r="AH1949">
        <v>1</v>
      </c>
      <c r="AI1949">
        <v>1</v>
      </c>
      <c r="AJ1949">
        <v>1</v>
      </c>
      <c r="AK1949">
        <v>1</v>
      </c>
      <c r="AL1949">
        <v>0</v>
      </c>
      <c r="AM1949" s="49" t="s">
        <v>316</v>
      </c>
      <c r="AN1949" s="49" t="s">
        <v>14</v>
      </c>
      <c r="AO1949" s="49" t="s">
        <v>485</v>
      </c>
      <c r="AP1949" s="49" t="s">
        <v>486</v>
      </c>
      <c r="AQ1949" s="49" t="s">
        <v>11</v>
      </c>
      <c r="AR1949" s="49" t="s">
        <v>487</v>
      </c>
      <c r="AS1949" s="49" t="s">
        <v>488</v>
      </c>
      <c r="AT1949" s="49" t="s">
        <v>489</v>
      </c>
    </row>
    <row r="1950" spans="1:46" x14ac:dyDescent="0.25">
      <c r="A1950">
        <v>12</v>
      </c>
      <c r="B1950" t="s">
        <v>121</v>
      </c>
      <c r="C1950" t="s">
        <v>121</v>
      </c>
      <c r="D1950" t="s">
        <v>548</v>
      </c>
      <c r="E1950" t="s">
        <v>630</v>
      </c>
      <c r="F1950" t="s">
        <v>631</v>
      </c>
      <c r="G1950">
        <v>1</v>
      </c>
      <c r="H1950">
        <v>1</v>
      </c>
      <c r="I1950">
        <v>1</v>
      </c>
      <c r="J1950">
        <v>1</v>
      </c>
      <c r="K1950">
        <v>1</v>
      </c>
      <c r="L1950">
        <v>1</v>
      </c>
      <c r="M1950">
        <v>1</v>
      </c>
      <c r="N1950">
        <v>1</v>
      </c>
      <c r="O1950">
        <v>1</v>
      </c>
      <c r="P1950">
        <v>1</v>
      </c>
      <c r="Q1950">
        <v>1</v>
      </c>
      <c r="R1950">
        <v>1</v>
      </c>
      <c r="S1950">
        <v>1</v>
      </c>
      <c r="T1950">
        <v>1</v>
      </c>
      <c r="U1950">
        <v>1</v>
      </c>
      <c r="V1950">
        <v>1</v>
      </c>
      <c r="W1950">
        <v>1</v>
      </c>
      <c r="X1950">
        <v>1</v>
      </c>
      <c r="Y1950">
        <v>1</v>
      </c>
      <c r="Z1950">
        <v>1</v>
      </c>
      <c r="AA1950">
        <v>1</v>
      </c>
      <c r="AB1950">
        <v>1</v>
      </c>
      <c r="AC1950">
        <v>1</v>
      </c>
      <c r="AD1950">
        <v>1</v>
      </c>
      <c r="AE1950">
        <v>1</v>
      </c>
      <c r="AF1950">
        <v>1</v>
      </c>
      <c r="AG1950">
        <v>1</v>
      </c>
      <c r="AH1950">
        <v>1</v>
      </c>
      <c r="AI1950">
        <v>1</v>
      </c>
      <c r="AJ1950">
        <v>1</v>
      </c>
      <c r="AK1950">
        <v>1</v>
      </c>
      <c r="AL1950">
        <v>0</v>
      </c>
      <c r="AM1950" s="49" t="s">
        <v>122</v>
      </c>
      <c r="AN1950" s="49" t="s">
        <v>5</v>
      </c>
      <c r="AO1950" s="49" t="s">
        <v>9</v>
      </c>
      <c r="AP1950" s="49" t="s">
        <v>486</v>
      </c>
      <c r="AQ1950" s="49" t="s">
        <v>9</v>
      </c>
      <c r="AR1950" s="49" t="s">
        <v>495</v>
      </c>
      <c r="AS1950" s="49" t="s">
        <v>488</v>
      </c>
      <c r="AT1950" s="49" t="s">
        <v>489</v>
      </c>
    </row>
    <row r="1951" spans="1:46" x14ac:dyDescent="0.25">
      <c r="A1951">
        <v>12</v>
      </c>
      <c r="B1951" t="s">
        <v>144</v>
      </c>
      <c r="C1951" t="s">
        <v>144</v>
      </c>
      <c r="D1951" t="s">
        <v>145</v>
      </c>
      <c r="E1951" t="s">
        <v>630</v>
      </c>
      <c r="F1951" t="s">
        <v>631</v>
      </c>
      <c r="G1951">
        <v>1</v>
      </c>
      <c r="H1951">
        <v>1</v>
      </c>
      <c r="I1951">
        <v>1</v>
      </c>
      <c r="J1951">
        <v>1</v>
      </c>
      <c r="K1951">
        <v>1</v>
      </c>
      <c r="L1951">
        <v>1</v>
      </c>
      <c r="M1951">
        <v>1</v>
      </c>
      <c r="N1951">
        <v>1</v>
      </c>
      <c r="O1951">
        <v>1</v>
      </c>
      <c r="P1951">
        <v>1</v>
      </c>
      <c r="Q1951">
        <v>1</v>
      </c>
      <c r="R1951">
        <v>1</v>
      </c>
      <c r="S1951">
        <v>1</v>
      </c>
      <c r="T1951">
        <v>1</v>
      </c>
      <c r="U1951">
        <v>1</v>
      </c>
      <c r="V1951">
        <v>1</v>
      </c>
      <c r="W1951">
        <v>1</v>
      </c>
      <c r="X1951">
        <v>1</v>
      </c>
      <c r="Y1951">
        <v>1</v>
      </c>
      <c r="Z1951">
        <v>1</v>
      </c>
      <c r="AA1951">
        <v>1</v>
      </c>
      <c r="AB1951">
        <v>1</v>
      </c>
      <c r="AC1951">
        <v>0</v>
      </c>
      <c r="AD1951">
        <v>0</v>
      </c>
      <c r="AE1951">
        <v>0</v>
      </c>
      <c r="AF1951">
        <v>0</v>
      </c>
      <c r="AG1951">
        <v>0</v>
      </c>
      <c r="AH1951">
        <v>0</v>
      </c>
      <c r="AI1951">
        <v>0</v>
      </c>
      <c r="AJ1951">
        <v>0</v>
      </c>
      <c r="AK1951">
        <v>0</v>
      </c>
      <c r="AL1951">
        <v>0</v>
      </c>
      <c r="AM1951" s="49" t="s">
        <v>145</v>
      </c>
      <c r="AN1951" s="49" t="s">
        <v>14</v>
      </c>
      <c r="AO1951" s="49" t="s">
        <v>500</v>
      </c>
      <c r="AP1951" s="49" t="s">
        <v>505</v>
      </c>
      <c r="AQ1951" s="49" t="s">
        <v>13</v>
      </c>
      <c r="AR1951" s="49" t="s">
        <v>487</v>
      </c>
      <c r="AS1951" s="49" t="s">
        <v>488</v>
      </c>
      <c r="AT1951" s="49" t="s">
        <v>489</v>
      </c>
    </row>
    <row r="1952" spans="1:46" x14ac:dyDescent="0.25">
      <c r="A1952">
        <v>12</v>
      </c>
      <c r="B1952" t="s">
        <v>146</v>
      </c>
      <c r="C1952" t="s">
        <v>146</v>
      </c>
      <c r="D1952" t="s">
        <v>147</v>
      </c>
      <c r="E1952" t="s">
        <v>630</v>
      </c>
      <c r="F1952" t="s">
        <v>631</v>
      </c>
      <c r="G1952">
        <v>1</v>
      </c>
      <c r="H1952">
        <v>1</v>
      </c>
      <c r="I1952">
        <v>1</v>
      </c>
      <c r="J1952">
        <v>1</v>
      </c>
      <c r="K1952">
        <v>1</v>
      </c>
      <c r="L1952">
        <v>1</v>
      </c>
      <c r="M1952">
        <v>1</v>
      </c>
      <c r="N1952">
        <v>1</v>
      </c>
      <c r="O1952">
        <v>1</v>
      </c>
      <c r="P1952">
        <v>1</v>
      </c>
      <c r="Q1952">
        <v>1</v>
      </c>
      <c r="R1952">
        <v>1</v>
      </c>
      <c r="S1952">
        <v>1</v>
      </c>
      <c r="T1952">
        <v>1</v>
      </c>
      <c r="U1952">
        <v>1</v>
      </c>
      <c r="V1952">
        <v>1</v>
      </c>
      <c r="W1952">
        <v>1</v>
      </c>
      <c r="X1952">
        <v>1</v>
      </c>
      <c r="Y1952">
        <v>1</v>
      </c>
      <c r="Z1952">
        <v>1</v>
      </c>
      <c r="AA1952">
        <v>1</v>
      </c>
      <c r="AB1952">
        <v>1</v>
      </c>
      <c r="AC1952">
        <v>1</v>
      </c>
      <c r="AD1952">
        <v>1</v>
      </c>
      <c r="AE1952">
        <v>1</v>
      </c>
      <c r="AF1952">
        <v>1</v>
      </c>
      <c r="AG1952">
        <v>1</v>
      </c>
      <c r="AH1952">
        <v>1</v>
      </c>
      <c r="AI1952">
        <v>1</v>
      </c>
      <c r="AJ1952">
        <v>1</v>
      </c>
      <c r="AK1952">
        <v>1</v>
      </c>
      <c r="AL1952">
        <v>0</v>
      </c>
      <c r="AM1952" s="49" t="s">
        <v>147</v>
      </c>
      <c r="AN1952" s="49" t="s">
        <v>14</v>
      </c>
      <c r="AO1952" s="49" t="s">
        <v>507</v>
      </c>
      <c r="AP1952" s="49" t="s">
        <v>501</v>
      </c>
      <c r="AQ1952" s="49" t="s">
        <v>10</v>
      </c>
      <c r="AR1952" s="49" t="s">
        <v>487</v>
      </c>
      <c r="AS1952" s="49" t="s">
        <v>488</v>
      </c>
      <c r="AT1952" s="49" t="s">
        <v>489</v>
      </c>
    </row>
    <row r="1953" spans="1:46" x14ac:dyDescent="0.25">
      <c r="A1953">
        <v>12</v>
      </c>
      <c r="B1953" t="s">
        <v>149</v>
      </c>
      <c r="C1953" t="s">
        <v>149</v>
      </c>
      <c r="D1953" t="s">
        <v>412</v>
      </c>
      <c r="E1953" t="s">
        <v>630</v>
      </c>
      <c r="F1953" t="s">
        <v>631</v>
      </c>
      <c r="G1953">
        <v>1</v>
      </c>
      <c r="H1953">
        <v>1</v>
      </c>
      <c r="I1953">
        <v>1</v>
      </c>
      <c r="J1953">
        <v>1</v>
      </c>
      <c r="K1953">
        <v>1</v>
      </c>
      <c r="L1953">
        <v>1</v>
      </c>
      <c r="M1953">
        <v>1</v>
      </c>
      <c r="N1953">
        <v>1</v>
      </c>
      <c r="O1953">
        <v>1</v>
      </c>
      <c r="P1953">
        <v>1</v>
      </c>
      <c r="Q1953">
        <v>1</v>
      </c>
      <c r="R1953">
        <v>1</v>
      </c>
      <c r="S1953">
        <v>1</v>
      </c>
      <c r="T1953">
        <v>1</v>
      </c>
      <c r="U1953">
        <v>1</v>
      </c>
      <c r="V1953">
        <v>1</v>
      </c>
      <c r="W1953">
        <v>1</v>
      </c>
      <c r="X1953">
        <v>1</v>
      </c>
      <c r="Y1953">
        <v>1</v>
      </c>
      <c r="Z1953">
        <v>1</v>
      </c>
      <c r="AA1953">
        <v>1</v>
      </c>
      <c r="AB1953">
        <v>1</v>
      </c>
      <c r="AC1953">
        <v>1</v>
      </c>
      <c r="AD1953">
        <v>1</v>
      </c>
      <c r="AE1953">
        <v>1</v>
      </c>
      <c r="AF1953">
        <v>1</v>
      </c>
      <c r="AG1953">
        <v>1</v>
      </c>
      <c r="AH1953">
        <v>1</v>
      </c>
      <c r="AI1953">
        <v>1</v>
      </c>
      <c r="AJ1953">
        <v>1</v>
      </c>
      <c r="AK1953">
        <v>1</v>
      </c>
      <c r="AL1953">
        <v>0</v>
      </c>
      <c r="AM1953" s="49" t="s">
        <v>412</v>
      </c>
      <c r="AN1953" s="49" t="s">
        <v>14</v>
      </c>
      <c r="AO1953" s="49" t="s">
        <v>506</v>
      </c>
      <c r="AP1953" s="49" t="s">
        <v>501</v>
      </c>
      <c r="AQ1953" s="49" t="s">
        <v>10</v>
      </c>
      <c r="AR1953" s="49" t="s">
        <v>487</v>
      </c>
      <c r="AS1953" s="49" t="s">
        <v>496</v>
      </c>
      <c r="AT1953" s="49" t="s">
        <v>497</v>
      </c>
    </row>
    <row r="1954" spans="1:46" x14ac:dyDescent="0.25">
      <c r="A1954">
        <v>12</v>
      </c>
      <c r="B1954" t="s">
        <v>150</v>
      </c>
      <c r="C1954" t="s">
        <v>150</v>
      </c>
      <c r="D1954" t="s">
        <v>151</v>
      </c>
      <c r="E1954" t="s">
        <v>630</v>
      </c>
      <c r="F1954" t="s">
        <v>631</v>
      </c>
      <c r="G1954">
        <v>1</v>
      </c>
      <c r="H1954">
        <v>1</v>
      </c>
      <c r="I1954">
        <v>1</v>
      </c>
      <c r="J1954">
        <v>1</v>
      </c>
      <c r="K1954">
        <v>1</v>
      </c>
      <c r="L1954">
        <v>1</v>
      </c>
      <c r="M1954">
        <v>1</v>
      </c>
      <c r="N1954">
        <v>1</v>
      </c>
      <c r="O1954">
        <v>1</v>
      </c>
      <c r="P1954">
        <v>1</v>
      </c>
      <c r="Q1954">
        <v>1</v>
      </c>
      <c r="R1954">
        <v>1</v>
      </c>
      <c r="S1954">
        <v>1</v>
      </c>
      <c r="T1954">
        <v>1</v>
      </c>
      <c r="U1954">
        <v>1</v>
      </c>
      <c r="V1954">
        <v>1</v>
      </c>
      <c r="W1954">
        <v>1</v>
      </c>
      <c r="X1954">
        <v>1</v>
      </c>
      <c r="Y1954">
        <v>1</v>
      </c>
      <c r="Z1954">
        <v>1</v>
      </c>
      <c r="AA1954">
        <v>1</v>
      </c>
      <c r="AB1954">
        <v>1</v>
      </c>
      <c r="AC1954">
        <v>1</v>
      </c>
      <c r="AD1954">
        <v>1</v>
      </c>
      <c r="AE1954">
        <v>1</v>
      </c>
      <c r="AF1954">
        <v>1</v>
      </c>
      <c r="AG1954">
        <v>1</v>
      </c>
      <c r="AH1954">
        <v>1</v>
      </c>
      <c r="AI1954">
        <v>1</v>
      </c>
      <c r="AJ1954">
        <v>1</v>
      </c>
      <c r="AK1954">
        <v>1</v>
      </c>
      <c r="AL1954">
        <v>0</v>
      </c>
      <c r="AM1954" s="49" t="s">
        <v>151</v>
      </c>
      <c r="AN1954" s="49" t="s">
        <v>7</v>
      </c>
      <c r="AO1954" s="49" t="s">
        <v>9</v>
      </c>
      <c r="AP1954" s="49" t="s">
        <v>494</v>
      </c>
      <c r="AQ1954" s="49" t="s">
        <v>9</v>
      </c>
      <c r="AR1954" s="49" t="s">
        <v>487</v>
      </c>
      <c r="AS1954" s="49" t="s">
        <v>488</v>
      </c>
      <c r="AT1954" s="49" t="s">
        <v>489</v>
      </c>
    </row>
    <row r="1955" spans="1:46" x14ac:dyDescent="0.25">
      <c r="A1955">
        <v>12</v>
      </c>
      <c r="B1955" t="s">
        <v>338</v>
      </c>
      <c r="C1955" t="s">
        <v>338</v>
      </c>
      <c r="D1955" t="s">
        <v>339</v>
      </c>
      <c r="E1955" t="s">
        <v>630</v>
      </c>
      <c r="F1955" t="s">
        <v>631</v>
      </c>
      <c r="G1955">
        <v>1</v>
      </c>
      <c r="H1955">
        <v>1</v>
      </c>
      <c r="I1955">
        <v>1</v>
      </c>
      <c r="J1955">
        <v>1</v>
      </c>
      <c r="K1955">
        <v>1</v>
      </c>
      <c r="L1955">
        <v>1</v>
      </c>
      <c r="M1955">
        <v>1</v>
      </c>
      <c r="N1955">
        <v>1</v>
      </c>
      <c r="O1955">
        <v>1</v>
      </c>
      <c r="P1955">
        <v>1</v>
      </c>
      <c r="Q1955">
        <v>1</v>
      </c>
      <c r="R1955">
        <v>1</v>
      </c>
      <c r="S1955">
        <v>1</v>
      </c>
      <c r="T1955">
        <v>1</v>
      </c>
      <c r="U1955">
        <v>1</v>
      </c>
      <c r="V1955">
        <v>1</v>
      </c>
      <c r="W1955">
        <v>1</v>
      </c>
      <c r="X1955">
        <v>1</v>
      </c>
      <c r="Y1955">
        <v>1</v>
      </c>
      <c r="Z1955">
        <v>1</v>
      </c>
      <c r="AA1955">
        <v>1</v>
      </c>
      <c r="AB1955">
        <v>1</v>
      </c>
      <c r="AC1955">
        <v>1</v>
      </c>
      <c r="AD1955">
        <v>1</v>
      </c>
      <c r="AE1955">
        <v>1</v>
      </c>
      <c r="AF1955">
        <v>1</v>
      </c>
      <c r="AG1955">
        <v>1</v>
      </c>
      <c r="AH1955">
        <v>1</v>
      </c>
      <c r="AI1955">
        <v>1</v>
      </c>
      <c r="AJ1955">
        <v>1</v>
      </c>
      <c r="AK1955">
        <v>1</v>
      </c>
      <c r="AL1955">
        <v>0</v>
      </c>
      <c r="AM1955" s="49" t="s">
        <v>339</v>
      </c>
      <c r="AN1955" s="49" t="s">
        <v>14</v>
      </c>
      <c r="AO1955" s="49" t="s">
        <v>507</v>
      </c>
      <c r="AP1955" s="49" t="s">
        <v>494</v>
      </c>
      <c r="AQ1955" s="49" t="s">
        <v>10</v>
      </c>
      <c r="AR1955" s="49" t="s">
        <v>487</v>
      </c>
      <c r="AS1955" s="49" t="s">
        <v>488</v>
      </c>
      <c r="AT1955" s="49" t="s">
        <v>489</v>
      </c>
    </row>
    <row r="1956" spans="1:46" x14ac:dyDescent="0.25">
      <c r="A1956">
        <v>12</v>
      </c>
      <c r="B1956" t="s">
        <v>181</v>
      </c>
      <c r="C1956" t="s">
        <v>181</v>
      </c>
      <c r="D1956" t="s">
        <v>414</v>
      </c>
      <c r="E1956" t="s">
        <v>630</v>
      </c>
      <c r="F1956" t="s">
        <v>631</v>
      </c>
      <c r="G1956">
        <v>1</v>
      </c>
      <c r="H1956">
        <v>1</v>
      </c>
      <c r="I1956">
        <v>1</v>
      </c>
      <c r="J1956">
        <v>1</v>
      </c>
      <c r="K1956">
        <v>1</v>
      </c>
      <c r="L1956">
        <v>1</v>
      </c>
      <c r="M1956">
        <v>1</v>
      </c>
      <c r="N1956">
        <v>1</v>
      </c>
      <c r="O1956">
        <v>1</v>
      </c>
      <c r="P1956">
        <v>1</v>
      </c>
      <c r="Q1956">
        <v>1</v>
      </c>
      <c r="R1956">
        <v>1</v>
      </c>
      <c r="S1956">
        <v>1</v>
      </c>
      <c r="T1956">
        <v>1</v>
      </c>
      <c r="U1956">
        <v>1</v>
      </c>
      <c r="V1956">
        <v>1</v>
      </c>
      <c r="W1956">
        <v>1</v>
      </c>
      <c r="X1956">
        <v>1</v>
      </c>
      <c r="Y1956">
        <v>1</v>
      </c>
      <c r="Z1956">
        <v>1</v>
      </c>
      <c r="AA1956">
        <v>1</v>
      </c>
      <c r="AB1956">
        <v>1</v>
      </c>
      <c r="AC1956">
        <v>1</v>
      </c>
      <c r="AD1956">
        <v>1</v>
      </c>
      <c r="AE1956">
        <v>1</v>
      </c>
      <c r="AF1956">
        <v>1</v>
      </c>
      <c r="AG1956">
        <v>1</v>
      </c>
      <c r="AH1956">
        <v>1</v>
      </c>
      <c r="AI1956">
        <v>1</v>
      </c>
      <c r="AJ1956">
        <v>1</v>
      </c>
      <c r="AK1956">
        <v>1</v>
      </c>
      <c r="AL1956">
        <v>0</v>
      </c>
      <c r="AM1956" s="49" t="s">
        <v>414</v>
      </c>
      <c r="AN1956" s="49" t="s">
        <v>5</v>
      </c>
      <c r="AO1956" s="49" t="s">
        <v>9</v>
      </c>
      <c r="AP1956" s="49" t="s">
        <v>501</v>
      </c>
      <c r="AQ1956" s="49" t="s">
        <v>9</v>
      </c>
      <c r="AR1956" s="49" t="s">
        <v>495</v>
      </c>
      <c r="AS1956" s="49" t="s">
        <v>496</v>
      </c>
      <c r="AT1956" s="49" t="s">
        <v>497</v>
      </c>
    </row>
    <row r="1957" spans="1:46" x14ac:dyDescent="0.25">
      <c r="A1957">
        <v>12</v>
      </c>
      <c r="B1957" t="s">
        <v>152</v>
      </c>
      <c r="C1957" t="s">
        <v>152</v>
      </c>
      <c r="D1957" t="s">
        <v>153</v>
      </c>
      <c r="E1957" t="s">
        <v>630</v>
      </c>
      <c r="F1957" t="s">
        <v>631</v>
      </c>
      <c r="G1957">
        <v>0</v>
      </c>
      <c r="H1957">
        <v>0</v>
      </c>
      <c r="I1957">
        <v>1</v>
      </c>
      <c r="J1957">
        <v>1</v>
      </c>
      <c r="K1957">
        <v>1</v>
      </c>
      <c r="L1957">
        <v>1</v>
      </c>
      <c r="M1957">
        <v>1</v>
      </c>
      <c r="N1957">
        <v>1</v>
      </c>
      <c r="O1957">
        <v>1</v>
      </c>
      <c r="P1957">
        <v>1</v>
      </c>
      <c r="Q1957">
        <v>1</v>
      </c>
      <c r="R1957">
        <v>1</v>
      </c>
      <c r="S1957">
        <v>1</v>
      </c>
      <c r="T1957">
        <v>1</v>
      </c>
      <c r="U1957">
        <v>1</v>
      </c>
      <c r="V1957">
        <v>1</v>
      </c>
      <c r="W1957">
        <v>1</v>
      </c>
      <c r="X1957">
        <v>1</v>
      </c>
      <c r="Y1957">
        <v>1</v>
      </c>
      <c r="Z1957">
        <v>1</v>
      </c>
      <c r="AA1957">
        <v>1</v>
      </c>
      <c r="AB1957">
        <v>1</v>
      </c>
      <c r="AC1957">
        <v>1</v>
      </c>
      <c r="AD1957">
        <v>1</v>
      </c>
      <c r="AE1957">
        <v>1</v>
      </c>
      <c r="AF1957">
        <v>1</v>
      </c>
      <c r="AG1957">
        <v>1</v>
      </c>
      <c r="AH1957">
        <v>1</v>
      </c>
      <c r="AI1957">
        <v>1</v>
      </c>
      <c r="AJ1957">
        <v>1</v>
      </c>
      <c r="AK1957">
        <v>1</v>
      </c>
      <c r="AL1957">
        <v>0</v>
      </c>
      <c r="AM1957" s="49" t="s">
        <v>153</v>
      </c>
      <c r="AN1957" s="49" t="s">
        <v>6</v>
      </c>
      <c r="AO1957" s="49" t="s">
        <v>9</v>
      </c>
      <c r="AP1957" s="49" t="s">
        <v>486</v>
      </c>
      <c r="AQ1957" s="49" t="s">
        <v>9</v>
      </c>
      <c r="AR1957" s="49" t="s">
        <v>487</v>
      </c>
      <c r="AS1957" s="49" t="s">
        <v>488</v>
      </c>
      <c r="AT1957" s="49" t="s">
        <v>489</v>
      </c>
    </row>
    <row r="1958" spans="1:46" x14ac:dyDescent="0.25">
      <c r="A1958">
        <v>12</v>
      </c>
      <c r="B1958" t="s">
        <v>156</v>
      </c>
      <c r="C1958" t="s">
        <v>156</v>
      </c>
      <c r="D1958" t="s">
        <v>157</v>
      </c>
      <c r="E1958" t="s">
        <v>630</v>
      </c>
      <c r="F1958" t="s">
        <v>631</v>
      </c>
      <c r="G1958">
        <v>1</v>
      </c>
      <c r="H1958">
        <v>1</v>
      </c>
      <c r="I1958">
        <v>1</v>
      </c>
      <c r="J1958">
        <v>1</v>
      </c>
      <c r="K1958">
        <v>1</v>
      </c>
      <c r="L1958">
        <v>1</v>
      </c>
      <c r="M1958">
        <v>1</v>
      </c>
      <c r="N1958">
        <v>1</v>
      </c>
      <c r="O1958">
        <v>1</v>
      </c>
      <c r="P1958">
        <v>1</v>
      </c>
      <c r="Q1958">
        <v>1</v>
      </c>
      <c r="R1958">
        <v>1</v>
      </c>
      <c r="S1958">
        <v>1</v>
      </c>
      <c r="T1958">
        <v>1</v>
      </c>
      <c r="U1958">
        <v>1</v>
      </c>
      <c r="V1958">
        <v>1</v>
      </c>
      <c r="W1958">
        <v>1</v>
      </c>
      <c r="X1958">
        <v>1</v>
      </c>
      <c r="Y1958">
        <v>1</v>
      </c>
      <c r="Z1958">
        <v>1</v>
      </c>
      <c r="AA1958">
        <v>1</v>
      </c>
      <c r="AB1958">
        <v>1</v>
      </c>
      <c r="AC1958">
        <v>1</v>
      </c>
      <c r="AD1958">
        <v>1</v>
      </c>
      <c r="AE1958">
        <v>1</v>
      </c>
      <c r="AF1958">
        <v>1</v>
      </c>
      <c r="AG1958">
        <v>1</v>
      </c>
      <c r="AH1958">
        <v>1</v>
      </c>
      <c r="AI1958">
        <v>1</v>
      </c>
      <c r="AJ1958">
        <v>1</v>
      </c>
      <c r="AK1958">
        <v>1</v>
      </c>
      <c r="AL1958">
        <v>1</v>
      </c>
      <c r="AM1958" s="49" t="s">
        <v>157</v>
      </c>
      <c r="AN1958" s="49" t="s">
        <v>14</v>
      </c>
      <c r="AO1958" s="49" t="s">
        <v>500</v>
      </c>
      <c r="AP1958" s="49" t="s">
        <v>505</v>
      </c>
      <c r="AQ1958" s="49" t="s">
        <v>13</v>
      </c>
      <c r="AR1958" s="49" t="s">
        <v>487</v>
      </c>
      <c r="AS1958" s="49" t="s">
        <v>488</v>
      </c>
      <c r="AT1958" s="49" t="s">
        <v>489</v>
      </c>
    </row>
    <row r="1959" spans="1:46" x14ac:dyDescent="0.25">
      <c r="A1959">
        <v>12</v>
      </c>
      <c r="B1959" t="s">
        <v>158</v>
      </c>
      <c r="C1959" t="s">
        <v>158</v>
      </c>
      <c r="D1959" t="s">
        <v>159</v>
      </c>
      <c r="E1959" t="s">
        <v>630</v>
      </c>
      <c r="F1959" t="s">
        <v>631</v>
      </c>
      <c r="G1959">
        <v>1</v>
      </c>
      <c r="H1959">
        <v>1</v>
      </c>
      <c r="I1959">
        <v>1</v>
      </c>
      <c r="J1959">
        <v>1</v>
      </c>
      <c r="K1959">
        <v>1</v>
      </c>
      <c r="L1959">
        <v>1</v>
      </c>
      <c r="M1959">
        <v>1</v>
      </c>
      <c r="N1959">
        <v>1</v>
      </c>
      <c r="O1959">
        <v>1</v>
      </c>
      <c r="P1959">
        <v>1</v>
      </c>
      <c r="Q1959">
        <v>1</v>
      </c>
      <c r="R1959">
        <v>1</v>
      </c>
      <c r="S1959">
        <v>1</v>
      </c>
      <c r="T1959">
        <v>1</v>
      </c>
      <c r="U1959">
        <v>1</v>
      </c>
      <c r="V1959">
        <v>1</v>
      </c>
      <c r="W1959">
        <v>1</v>
      </c>
      <c r="X1959">
        <v>1</v>
      </c>
      <c r="Y1959">
        <v>1</v>
      </c>
      <c r="Z1959">
        <v>1</v>
      </c>
      <c r="AA1959">
        <v>1</v>
      </c>
      <c r="AB1959">
        <v>1</v>
      </c>
      <c r="AC1959">
        <v>1</v>
      </c>
      <c r="AD1959">
        <v>1</v>
      </c>
      <c r="AE1959">
        <v>1</v>
      </c>
      <c r="AF1959">
        <v>1</v>
      </c>
      <c r="AG1959">
        <v>1</v>
      </c>
      <c r="AH1959">
        <v>1</v>
      </c>
      <c r="AI1959">
        <v>1</v>
      </c>
      <c r="AJ1959">
        <v>1</v>
      </c>
      <c r="AK1959">
        <v>1</v>
      </c>
      <c r="AL1959">
        <v>0</v>
      </c>
      <c r="AM1959" s="49" t="s">
        <v>159</v>
      </c>
      <c r="AN1959" s="49" t="s">
        <v>6</v>
      </c>
      <c r="AO1959" s="49" t="s">
        <v>9</v>
      </c>
      <c r="AP1959" s="49" t="s">
        <v>486</v>
      </c>
      <c r="AQ1959" s="49" t="s">
        <v>9</v>
      </c>
      <c r="AR1959" s="49" t="s">
        <v>487</v>
      </c>
      <c r="AS1959" s="49" t="s">
        <v>488</v>
      </c>
      <c r="AT1959" s="49" t="s">
        <v>489</v>
      </c>
    </row>
    <row r="1960" spans="1:46" x14ac:dyDescent="0.25">
      <c r="A1960">
        <v>12</v>
      </c>
      <c r="B1960" t="s">
        <v>160</v>
      </c>
      <c r="C1960" t="s">
        <v>160</v>
      </c>
      <c r="D1960" t="s">
        <v>161</v>
      </c>
      <c r="E1960" t="s">
        <v>630</v>
      </c>
      <c r="F1960" t="s">
        <v>631</v>
      </c>
      <c r="G1960">
        <v>1</v>
      </c>
      <c r="H1960">
        <v>1</v>
      </c>
      <c r="I1960">
        <v>1</v>
      </c>
      <c r="J1960">
        <v>1</v>
      </c>
      <c r="K1960">
        <v>1</v>
      </c>
      <c r="L1960">
        <v>1</v>
      </c>
      <c r="M1960">
        <v>1</v>
      </c>
      <c r="N1960">
        <v>1</v>
      </c>
      <c r="O1960">
        <v>1</v>
      </c>
      <c r="P1960">
        <v>1</v>
      </c>
      <c r="Q1960">
        <v>1</v>
      </c>
      <c r="R1960">
        <v>1</v>
      </c>
      <c r="S1960">
        <v>1</v>
      </c>
      <c r="T1960">
        <v>1</v>
      </c>
      <c r="U1960">
        <v>1</v>
      </c>
      <c r="V1960">
        <v>1</v>
      </c>
      <c r="W1960">
        <v>1</v>
      </c>
      <c r="X1960">
        <v>1</v>
      </c>
      <c r="Y1960">
        <v>1</v>
      </c>
      <c r="Z1960">
        <v>1</v>
      </c>
      <c r="AA1960">
        <v>1</v>
      </c>
      <c r="AB1960">
        <v>1</v>
      </c>
      <c r="AC1960">
        <v>1</v>
      </c>
      <c r="AD1960">
        <v>1</v>
      </c>
      <c r="AE1960">
        <v>1</v>
      </c>
      <c r="AF1960">
        <v>1</v>
      </c>
      <c r="AG1960">
        <v>1</v>
      </c>
      <c r="AH1960">
        <v>1</v>
      </c>
      <c r="AI1960">
        <v>1</v>
      </c>
      <c r="AJ1960">
        <v>1</v>
      </c>
      <c r="AK1960">
        <v>1</v>
      </c>
      <c r="AL1960">
        <v>1</v>
      </c>
      <c r="AM1960" s="49" t="s">
        <v>161</v>
      </c>
      <c r="AN1960" s="49" t="s">
        <v>14</v>
      </c>
      <c r="AO1960" s="49" t="s">
        <v>500</v>
      </c>
      <c r="AP1960" s="49" t="s">
        <v>505</v>
      </c>
      <c r="AQ1960" s="49" t="s">
        <v>13</v>
      </c>
      <c r="AR1960" s="49" t="s">
        <v>487</v>
      </c>
      <c r="AS1960" s="49" t="s">
        <v>488</v>
      </c>
      <c r="AT1960" s="49" t="s">
        <v>489</v>
      </c>
    </row>
    <row r="1961" spans="1:46" x14ac:dyDescent="0.25">
      <c r="A1961">
        <v>12</v>
      </c>
      <c r="B1961" t="s">
        <v>164</v>
      </c>
      <c r="C1961" t="s">
        <v>164</v>
      </c>
      <c r="D1961" t="s">
        <v>165</v>
      </c>
      <c r="E1961" t="s">
        <v>630</v>
      </c>
      <c r="F1961" t="s">
        <v>631</v>
      </c>
      <c r="G1961">
        <v>1</v>
      </c>
      <c r="H1961">
        <v>1</v>
      </c>
      <c r="I1961">
        <v>1</v>
      </c>
      <c r="J1961">
        <v>1</v>
      </c>
      <c r="K1961">
        <v>1</v>
      </c>
      <c r="L1961">
        <v>1</v>
      </c>
      <c r="M1961">
        <v>1</v>
      </c>
      <c r="N1961">
        <v>1</v>
      </c>
      <c r="O1961">
        <v>1</v>
      </c>
      <c r="P1961">
        <v>1</v>
      </c>
      <c r="Q1961">
        <v>1</v>
      </c>
      <c r="R1961">
        <v>1</v>
      </c>
      <c r="S1961">
        <v>1</v>
      </c>
      <c r="T1961">
        <v>1</v>
      </c>
      <c r="U1961">
        <v>1</v>
      </c>
      <c r="V1961">
        <v>1</v>
      </c>
      <c r="W1961">
        <v>1</v>
      </c>
      <c r="X1961">
        <v>1</v>
      </c>
      <c r="Y1961">
        <v>1</v>
      </c>
      <c r="Z1961">
        <v>1</v>
      </c>
      <c r="AA1961">
        <v>1</v>
      </c>
      <c r="AB1961">
        <v>1</v>
      </c>
      <c r="AC1961">
        <v>1</v>
      </c>
      <c r="AD1961">
        <v>1</v>
      </c>
      <c r="AE1961">
        <v>1</v>
      </c>
      <c r="AF1961">
        <v>1</v>
      </c>
      <c r="AG1961">
        <v>1</v>
      </c>
      <c r="AH1961">
        <v>1</v>
      </c>
      <c r="AI1961">
        <v>1</v>
      </c>
      <c r="AJ1961">
        <v>1</v>
      </c>
      <c r="AK1961">
        <v>1</v>
      </c>
      <c r="AL1961">
        <v>1</v>
      </c>
      <c r="AM1961" s="49" t="s">
        <v>165</v>
      </c>
      <c r="AN1961" s="49" t="s">
        <v>14</v>
      </c>
      <c r="AO1961" s="49" t="s">
        <v>500</v>
      </c>
      <c r="AP1961" s="49" t="s">
        <v>505</v>
      </c>
      <c r="AQ1961" s="49" t="s">
        <v>13</v>
      </c>
      <c r="AR1961" s="49" t="s">
        <v>487</v>
      </c>
      <c r="AS1961" s="49" t="s">
        <v>488</v>
      </c>
      <c r="AT1961" s="49" t="s">
        <v>489</v>
      </c>
    </row>
    <row r="1962" spans="1:46" x14ac:dyDescent="0.25">
      <c r="A1962">
        <v>12</v>
      </c>
      <c r="B1962" t="s">
        <v>168</v>
      </c>
      <c r="C1962" t="s">
        <v>168</v>
      </c>
      <c r="D1962" t="s">
        <v>413</v>
      </c>
      <c r="E1962" t="s">
        <v>630</v>
      </c>
      <c r="F1962" t="s">
        <v>631</v>
      </c>
      <c r="G1962">
        <v>1</v>
      </c>
      <c r="H1962">
        <v>1</v>
      </c>
      <c r="I1962">
        <v>1</v>
      </c>
      <c r="J1962">
        <v>1</v>
      </c>
      <c r="K1962">
        <v>1</v>
      </c>
      <c r="L1962">
        <v>1</v>
      </c>
      <c r="M1962">
        <v>1</v>
      </c>
      <c r="N1962">
        <v>1</v>
      </c>
      <c r="O1962">
        <v>1</v>
      </c>
      <c r="P1962">
        <v>1</v>
      </c>
      <c r="Q1962">
        <v>1</v>
      </c>
      <c r="R1962">
        <v>1</v>
      </c>
      <c r="S1962">
        <v>1</v>
      </c>
      <c r="T1962">
        <v>1</v>
      </c>
      <c r="U1962">
        <v>1</v>
      </c>
      <c r="V1962">
        <v>1</v>
      </c>
      <c r="W1962">
        <v>1</v>
      </c>
      <c r="X1962">
        <v>1</v>
      </c>
      <c r="Y1962">
        <v>1</v>
      </c>
      <c r="Z1962">
        <v>1</v>
      </c>
      <c r="AA1962">
        <v>1</v>
      </c>
      <c r="AB1962">
        <v>1</v>
      </c>
      <c r="AC1962">
        <v>1</v>
      </c>
      <c r="AD1962">
        <v>1</v>
      </c>
      <c r="AE1962">
        <v>1</v>
      </c>
      <c r="AF1962">
        <v>1</v>
      </c>
      <c r="AG1962">
        <v>1</v>
      </c>
      <c r="AH1962">
        <v>1</v>
      </c>
      <c r="AI1962">
        <v>1</v>
      </c>
      <c r="AJ1962">
        <v>1</v>
      </c>
      <c r="AK1962">
        <v>1</v>
      </c>
      <c r="AL1962">
        <v>0</v>
      </c>
      <c r="AM1962" s="49" t="s">
        <v>413</v>
      </c>
      <c r="AN1962" s="49" t="s">
        <v>5</v>
      </c>
      <c r="AO1962" s="49" t="s">
        <v>9</v>
      </c>
      <c r="AP1962" s="49" t="s">
        <v>501</v>
      </c>
      <c r="AQ1962" s="49" t="s">
        <v>9</v>
      </c>
      <c r="AR1962" s="49" t="s">
        <v>495</v>
      </c>
      <c r="AS1962" s="49" t="s">
        <v>496</v>
      </c>
      <c r="AT1962" s="49" t="s">
        <v>497</v>
      </c>
    </row>
    <row r="1963" spans="1:46" x14ac:dyDescent="0.25">
      <c r="A1963">
        <v>12</v>
      </c>
      <c r="B1963" t="s">
        <v>171</v>
      </c>
      <c r="C1963" t="s">
        <v>171</v>
      </c>
      <c r="D1963" t="s">
        <v>172</v>
      </c>
      <c r="E1963" t="s">
        <v>630</v>
      </c>
      <c r="F1963" t="s">
        <v>631</v>
      </c>
      <c r="G1963">
        <v>1</v>
      </c>
      <c r="H1963">
        <v>1</v>
      </c>
      <c r="I1963">
        <v>1</v>
      </c>
      <c r="J1963">
        <v>1</v>
      </c>
      <c r="K1963">
        <v>1</v>
      </c>
      <c r="L1963">
        <v>1</v>
      </c>
      <c r="M1963">
        <v>1</v>
      </c>
      <c r="N1963">
        <v>1</v>
      </c>
      <c r="O1963">
        <v>1</v>
      </c>
      <c r="P1963">
        <v>1</v>
      </c>
      <c r="Q1963">
        <v>1</v>
      </c>
      <c r="R1963">
        <v>1</v>
      </c>
      <c r="S1963">
        <v>1</v>
      </c>
      <c r="T1963">
        <v>1</v>
      </c>
      <c r="U1963">
        <v>1</v>
      </c>
      <c r="V1963">
        <v>1</v>
      </c>
      <c r="W1963">
        <v>1</v>
      </c>
      <c r="X1963">
        <v>1</v>
      </c>
      <c r="Y1963">
        <v>1</v>
      </c>
      <c r="Z1963">
        <v>1</v>
      </c>
      <c r="AA1963">
        <v>1</v>
      </c>
      <c r="AB1963">
        <v>1</v>
      </c>
      <c r="AC1963">
        <v>1</v>
      </c>
      <c r="AD1963">
        <v>1</v>
      </c>
      <c r="AE1963">
        <v>1</v>
      </c>
      <c r="AF1963">
        <v>1</v>
      </c>
      <c r="AG1963">
        <v>1</v>
      </c>
      <c r="AH1963">
        <v>1</v>
      </c>
      <c r="AI1963">
        <v>1</v>
      </c>
      <c r="AJ1963">
        <v>1</v>
      </c>
      <c r="AK1963">
        <v>1</v>
      </c>
      <c r="AL1963">
        <v>1</v>
      </c>
      <c r="AM1963" s="49" t="s">
        <v>172</v>
      </c>
      <c r="AN1963" s="49" t="s">
        <v>14</v>
      </c>
      <c r="AO1963" s="49" t="s">
        <v>500</v>
      </c>
      <c r="AP1963" s="49" t="s">
        <v>501</v>
      </c>
      <c r="AQ1963" s="49" t="s">
        <v>502</v>
      </c>
      <c r="AR1963" s="49" t="s">
        <v>487</v>
      </c>
      <c r="AS1963" s="49" t="s">
        <v>488</v>
      </c>
      <c r="AT1963" s="49" t="s">
        <v>489</v>
      </c>
    </row>
    <row r="1964" spans="1:46" x14ac:dyDescent="0.25">
      <c r="A1964">
        <v>12</v>
      </c>
      <c r="B1964" t="s">
        <v>138</v>
      </c>
      <c r="C1964" t="s">
        <v>138</v>
      </c>
      <c r="D1964" t="s">
        <v>139</v>
      </c>
      <c r="E1964" t="s">
        <v>630</v>
      </c>
      <c r="F1964" t="s">
        <v>631</v>
      </c>
      <c r="G1964">
        <v>1</v>
      </c>
      <c r="H1964">
        <v>1</v>
      </c>
      <c r="I1964">
        <v>1</v>
      </c>
      <c r="J1964">
        <v>1</v>
      </c>
      <c r="K1964">
        <v>1</v>
      </c>
      <c r="L1964">
        <v>1</v>
      </c>
      <c r="M1964">
        <v>1</v>
      </c>
      <c r="N1964">
        <v>1</v>
      </c>
      <c r="O1964">
        <v>1</v>
      </c>
      <c r="P1964">
        <v>1</v>
      </c>
      <c r="Q1964">
        <v>1</v>
      </c>
      <c r="R1964">
        <v>1</v>
      </c>
      <c r="S1964">
        <v>1</v>
      </c>
      <c r="T1964">
        <v>1</v>
      </c>
      <c r="U1964">
        <v>1</v>
      </c>
      <c r="V1964">
        <v>1</v>
      </c>
      <c r="W1964">
        <v>1</v>
      </c>
      <c r="X1964">
        <v>1</v>
      </c>
      <c r="Y1964">
        <v>1</v>
      </c>
      <c r="Z1964">
        <v>1</v>
      </c>
      <c r="AA1964">
        <v>1</v>
      </c>
      <c r="AB1964">
        <v>1</v>
      </c>
      <c r="AC1964">
        <v>1</v>
      </c>
      <c r="AD1964">
        <v>1</v>
      </c>
      <c r="AE1964">
        <v>1</v>
      </c>
      <c r="AF1964">
        <v>1</v>
      </c>
      <c r="AG1964">
        <v>1</v>
      </c>
      <c r="AH1964">
        <v>1</v>
      </c>
      <c r="AI1964">
        <v>1</v>
      </c>
      <c r="AJ1964">
        <v>1</v>
      </c>
      <c r="AK1964">
        <v>1</v>
      </c>
      <c r="AL1964">
        <v>1</v>
      </c>
      <c r="AM1964" s="49" t="s">
        <v>139</v>
      </c>
      <c r="AN1964" s="49" t="s">
        <v>14</v>
      </c>
      <c r="AO1964" s="49" t="s">
        <v>500</v>
      </c>
      <c r="AP1964" s="49" t="s">
        <v>505</v>
      </c>
      <c r="AQ1964" s="49" t="s">
        <v>13</v>
      </c>
      <c r="AR1964" s="49" t="s">
        <v>487</v>
      </c>
      <c r="AS1964" s="49" t="s">
        <v>488</v>
      </c>
      <c r="AT1964" s="49" t="s">
        <v>489</v>
      </c>
    </row>
    <row r="1965" spans="1:46" x14ac:dyDescent="0.25">
      <c r="A1965">
        <v>12</v>
      </c>
      <c r="B1965" t="s">
        <v>173</v>
      </c>
      <c r="C1965" t="s">
        <v>173</v>
      </c>
      <c r="D1965" t="s">
        <v>174</v>
      </c>
      <c r="E1965" t="s">
        <v>630</v>
      </c>
      <c r="F1965" t="s">
        <v>631</v>
      </c>
      <c r="G1965">
        <v>1</v>
      </c>
      <c r="H1965">
        <v>1</v>
      </c>
      <c r="I1965">
        <v>1</v>
      </c>
      <c r="J1965">
        <v>1</v>
      </c>
      <c r="K1965">
        <v>1</v>
      </c>
      <c r="L1965">
        <v>1</v>
      </c>
      <c r="M1965">
        <v>1</v>
      </c>
      <c r="N1965">
        <v>1</v>
      </c>
      <c r="O1965">
        <v>1</v>
      </c>
      <c r="P1965">
        <v>1</v>
      </c>
      <c r="Q1965">
        <v>1</v>
      </c>
      <c r="R1965">
        <v>1</v>
      </c>
      <c r="S1965">
        <v>1</v>
      </c>
      <c r="T1965">
        <v>1</v>
      </c>
      <c r="U1965">
        <v>1</v>
      </c>
      <c r="V1965">
        <v>1</v>
      </c>
      <c r="W1965">
        <v>1</v>
      </c>
      <c r="X1965">
        <v>1</v>
      </c>
      <c r="Y1965">
        <v>1</v>
      </c>
      <c r="Z1965">
        <v>1</v>
      </c>
      <c r="AA1965">
        <v>1</v>
      </c>
      <c r="AB1965">
        <v>1</v>
      </c>
      <c r="AC1965">
        <v>1</v>
      </c>
      <c r="AD1965">
        <v>1</v>
      </c>
      <c r="AE1965">
        <v>1</v>
      </c>
      <c r="AF1965">
        <v>1</v>
      </c>
      <c r="AG1965">
        <v>1</v>
      </c>
      <c r="AH1965">
        <v>1</v>
      </c>
      <c r="AI1965">
        <v>1</v>
      </c>
      <c r="AJ1965">
        <v>1</v>
      </c>
      <c r="AK1965">
        <v>1</v>
      </c>
      <c r="AL1965">
        <v>0</v>
      </c>
      <c r="AM1965" s="49" t="s">
        <v>174</v>
      </c>
      <c r="AN1965" s="49" t="s">
        <v>8</v>
      </c>
      <c r="AO1965" s="49" t="s">
        <v>9</v>
      </c>
      <c r="AP1965" s="49" t="s">
        <v>494</v>
      </c>
      <c r="AQ1965" s="49" t="s">
        <v>9</v>
      </c>
      <c r="AR1965" s="49" t="s">
        <v>495</v>
      </c>
      <c r="AS1965" s="49" t="s">
        <v>488</v>
      </c>
      <c r="AT1965" s="49" t="s">
        <v>489</v>
      </c>
    </row>
    <row r="1966" spans="1:46" x14ac:dyDescent="0.25">
      <c r="A1966">
        <v>12</v>
      </c>
      <c r="B1966" t="s">
        <v>549</v>
      </c>
      <c r="C1966" t="s">
        <v>549</v>
      </c>
      <c r="D1966" t="s">
        <v>550</v>
      </c>
      <c r="E1966" t="s">
        <v>630</v>
      </c>
      <c r="F1966" t="s">
        <v>631</v>
      </c>
      <c r="G1966">
        <v>1</v>
      </c>
      <c r="H1966">
        <v>1</v>
      </c>
      <c r="I1966">
        <v>1</v>
      </c>
      <c r="J1966">
        <v>1</v>
      </c>
      <c r="K1966">
        <v>1</v>
      </c>
      <c r="L1966">
        <v>1</v>
      </c>
      <c r="M1966">
        <v>1</v>
      </c>
      <c r="N1966">
        <v>1</v>
      </c>
      <c r="O1966">
        <v>1</v>
      </c>
      <c r="P1966">
        <v>1</v>
      </c>
      <c r="Q1966">
        <v>1</v>
      </c>
      <c r="R1966">
        <v>1</v>
      </c>
      <c r="S1966">
        <v>1</v>
      </c>
      <c r="T1966">
        <v>1</v>
      </c>
      <c r="U1966">
        <v>1</v>
      </c>
      <c r="V1966">
        <v>1</v>
      </c>
      <c r="W1966">
        <v>1</v>
      </c>
      <c r="X1966">
        <v>1</v>
      </c>
      <c r="Y1966">
        <v>1</v>
      </c>
      <c r="Z1966">
        <v>1</v>
      </c>
      <c r="AA1966">
        <v>1</v>
      </c>
      <c r="AB1966">
        <v>1</v>
      </c>
      <c r="AC1966">
        <v>1</v>
      </c>
      <c r="AD1966">
        <v>1</v>
      </c>
      <c r="AE1966">
        <v>1</v>
      </c>
      <c r="AF1966">
        <v>1</v>
      </c>
      <c r="AG1966">
        <v>1</v>
      </c>
      <c r="AH1966">
        <v>1</v>
      </c>
      <c r="AI1966">
        <v>1</v>
      </c>
      <c r="AJ1966">
        <v>1</v>
      </c>
      <c r="AK1966">
        <v>1</v>
      </c>
      <c r="AL1966">
        <v>0</v>
      </c>
      <c r="AM1966" s="49" t="e">
        <v>#N/A</v>
      </c>
      <c r="AN1966" s="49" t="e">
        <v>#N/A</v>
      </c>
      <c r="AO1966" s="49" t="e">
        <v>#N/A</v>
      </c>
      <c r="AP1966" s="49" t="e">
        <v>#N/A</v>
      </c>
      <c r="AQ1966" s="49" t="e">
        <v>#N/A</v>
      </c>
      <c r="AR1966" s="49" t="e">
        <v>#N/A</v>
      </c>
      <c r="AS1966" s="49" t="e">
        <v>#N/A</v>
      </c>
      <c r="AT1966" s="49" t="e">
        <v>#N/A</v>
      </c>
    </row>
    <row r="1967" spans="1:46" x14ac:dyDescent="0.25">
      <c r="A1967">
        <v>12</v>
      </c>
      <c r="B1967" t="s">
        <v>182</v>
      </c>
      <c r="C1967" t="s">
        <v>182</v>
      </c>
      <c r="D1967" t="s">
        <v>183</v>
      </c>
      <c r="E1967" t="s">
        <v>630</v>
      </c>
      <c r="F1967" t="s">
        <v>631</v>
      </c>
      <c r="G1967">
        <v>1</v>
      </c>
      <c r="H1967">
        <v>1</v>
      </c>
      <c r="I1967">
        <v>1</v>
      </c>
      <c r="J1967">
        <v>1</v>
      </c>
      <c r="K1967">
        <v>1</v>
      </c>
      <c r="L1967">
        <v>1</v>
      </c>
      <c r="M1967">
        <v>1</v>
      </c>
      <c r="N1967">
        <v>1</v>
      </c>
      <c r="O1967">
        <v>1</v>
      </c>
      <c r="P1967">
        <v>1</v>
      </c>
      <c r="Q1967">
        <v>1</v>
      </c>
      <c r="R1967">
        <v>1</v>
      </c>
      <c r="S1967">
        <v>1</v>
      </c>
      <c r="T1967">
        <v>1</v>
      </c>
      <c r="U1967">
        <v>1</v>
      </c>
      <c r="V1967">
        <v>1</v>
      </c>
      <c r="W1967">
        <v>1</v>
      </c>
      <c r="X1967">
        <v>1</v>
      </c>
      <c r="Y1967">
        <v>1</v>
      </c>
      <c r="Z1967">
        <v>1</v>
      </c>
      <c r="AA1967">
        <v>1</v>
      </c>
      <c r="AB1967">
        <v>1</v>
      </c>
      <c r="AC1967">
        <v>1</v>
      </c>
      <c r="AD1967">
        <v>1</v>
      </c>
      <c r="AE1967">
        <v>1</v>
      </c>
      <c r="AF1967">
        <v>1</v>
      </c>
      <c r="AG1967">
        <v>1</v>
      </c>
      <c r="AH1967">
        <v>1</v>
      </c>
      <c r="AI1967">
        <v>1</v>
      </c>
      <c r="AJ1967">
        <v>1</v>
      </c>
      <c r="AK1967">
        <v>1</v>
      </c>
      <c r="AL1967">
        <v>1</v>
      </c>
      <c r="AM1967" s="49" t="s">
        <v>183</v>
      </c>
      <c r="AN1967" s="49" t="s">
        <v>14</v>
      </c>
      <c r="AO1967" s="49" t="s">
        <v>500</v>
      </c>
      <c r="AP1967" s="49" t="s">
        <v>505</v>
      </c>
      <c r="AQ1967" s="49" t="s">
        <v>13</v>
      </c>
      <c r="AR1967" s="49" t="s">
        <v>487</v>
      </c>
      <c r="AS1967" s="49" t="s">
        <v>488</v>
      </c>
      <c r="AT1967" s="49" t="s">
        <v>489</v>
      </c>
    </row>
    <row r="1968" spans="1:46" x14ac:dyDescent="0.25">
      <c r="A1968">
        <v>12</v>
      </c>
      <c r="B1968" t="s">
        <v>186</v>
      </c>
      <c r="C1968" t="s">
        <v>186</v>
      </c>
      <c r="D1968" t="s">
        <v>187</v>
      </c>
      <c r="E1968" t="s">
        <v>630</v>
      </c>
      <c r="F1968" t="s">
        <v>631</v>
      </c>
      <c r="G1968">
        <v>1</v>
      </c>
      <c r="H1968">
        <v>1</v>
      </c>
      <c r="I1968">
        <v>1</v>
      </c>
      <c r="J1968">
        <v>1</v>
      </c>
      <c r="K1968">
        <v>1</v>
      </c>
      <c r="L1968">
        <v>1</v>
      </c>
      <c r="M1968">
        <v>1</v>
      </c>
      <c r="N1968">
        <v>1</v>
      </c>
      <c r="O1968">
        <v>1</v>
      </c>
      <c r="P1968">
        <v>1</v>
      </c>
      <c r="Q1968">
        <v>1</v>
      </c>
      <c r="R1968">
        <v>1</v>
      </c>
      <c r="S1968">
        <v>1</v>
      </c>
      <c r="T1968">
        <v>1</v>
      </c>
      <c r="U1968">
        <v>1</v>
      </c>
      <c r="V1968">
        <v>1</v>
      </c>
      <c r="W1968">
        <v>1</v>
      </c>
      <c r="X1968">
        <v>1</v>
      </c>
      <c r="Y1968">
        <v>1</v>
      </c>
      <c r="Z1968">
        <v>1</v>
      </c>
      <c r="AA1968">
        <v>1</v>
      </c>
      <c r="AB1968">
        <v>1</v>
      </c>
      <c r="AC1968">
        <v>1</v>
      </c>
      <c r="AD1968">
        <v>1</v>
      </c>
      <c r="AE1968">
        <v>1</v>
      </c>
      <c r="AF1968">
        <v>1</v>
      </c>
      <c r="AG1968">
        <v>1</v>
      </c>
      <c r="AH1968">
        <v>1</v>
      </c>
      <c r="AI1968">
        <v>1</v>
      </c>
      <c r="AJ1968">
        <v>1</v>
      </c>
      <c r="AK1968">
        <v>1</v>
      </c>
      <c r="AL1968">
        <v>0</v>
      </c>
      <c r="AM1968" s="49" t="s">
        <v>187</v>
      </c>
      <c r="AN1968" s="49" t="s">
        <v>14</v>
      </c>
      <c r="AO1968" s="49" t="s">
        <v>507</v>
      </c>
      <c r="AP1968" s="49" t="s">
        <v>501</v>
      </c>
      <c r="AQ1968" s="49" t="s">
        <v>10</v>
      </c>
      <c r="AR1968" s="49" t="s">
        <v>487</v>
      </c>
      <c r="AS1968" s="49" t="s">
        <v>488</v>
      </c>
      <c r="AT1968" s="49" t="s">
        <v>489</v>
      </c>
    </row>
    <row r="1969" spans="1:46" x14ac:dyDescent="0.25">
      <c r="A1969">
        <v>12</v>
      </c>
      <c r="B1969" t="s">
        <v>188</v>
      </c>
      <c r="C1969" t="s">
        <v>188</v>
      </c>
      <c r="D1969" t="s">
        <v>189</v>
      </c>
      <c r="E1969" t="s">
        <v>630</v>
      </c>
      <c r="F1969" t="s">
        <v>631</v>
      </c>
      <c r="G1969">
        <v>1</v>
      </c>
      <c r="H1969">
        <v>1</v>
      </c>
      <c r="I1969">
        <v>1</v>
      </c>
      <c r="J1969">
        <v>1</v>
      </c>
      <c r="K1969">
        <v>1</v>
      </c>
      <c r="L1969">
        <v>1</v>
      </c>
      <c r="M1969">
        <v>1</v>
      </c>
      <c r="N1969">
        <v>1</v>
      </c>
      <c r="O1969">
        <v>1</v>
      </c>
      <c r="P1969">
        <v>1</v>
      </c>
      <c r="Q1969">
        <v>1</v>
      </c>
      <c r="R1969">
        <v>1</v>
      </c>
      <c r="S1969">
        <v>1</v>
      </c>
      <c r="T1969">
        <v>1</v>
      </c>
      <c r="U1969">
        <v>1</v>
      </c>
      <c r="V1969">
        <v>1</v>
      </c>
      <c r="W1969">
        <v>1</v>
      </c>
      <c r="X1969">
        <v>1</v>
      </c>
      <c r="Y1969">
        <v>1</v>
      </c>
      <c r="Z1969">
        <v>1</v>
      </c>
      <c r="AA1969">
        <v>1</v>
      </c>
      <c r="AB1969">
        <v>1</v>
      </c>
      <c r="AC1969">
        <v>1</v>
      </c>
      <c r="AD1969">
        <v>1</v>
      </c>
      <c r="AE1969">
        <v>1</v>
      </c>
      <c r="AF1969">
        <v>1</v>
      </c>
      <c r="AG1969">
        <v>1</v>
      </c>
      <c r="AH1969">
        <v>1</v>
      </c>
      <c r="AI1969">
        <v>1</v>
      </c>
      <c r="AJ1969">
        <v>1</v>
      </c>
      <c r="AK1969">
        <v>1</v>
      </c>
      <c r="AL1969">
        <v>0</v>
      </c>
      <c r="AM1969" s="49" t="s">
        <v>189</v>
      </c>
      <c r="AN1969" s="49" t="s">
        <v>14</v>
      </c>
      <c r="AO1969" s="49" t="s">
        <v>506</v>
      </c>
      <c r="AP1969" s="49" t="s">
        <v>501</v>
      </c>
      <c r="AQ1969" s="49" t="s">
        <v>10</v>
      </c>
      <c r="AR1969" s="49" t="s">
        <v>495</v>
      </c>
      <c r="AS1969" s="49" t="s">
        <v>488</v>
      </c>
      <c r="AT1969" s="49" t="s">
        <v>489</v>
      </c>
    </row>
    <row r="1970" spans="1:46" x14ac:dyDescent="0.25">
      <c r="A1970">
        <v>12</v>
      </c>
      <c r="B1970" t="s">
        <v>194</v>
      </c>
      <c r="C1970" t="s">
        <v>194</v>
      </c>
      <c r="D1970" t="s">
        <v>195</v>
      </c>
      <c r="E1970" t="s">
        <v>630</v>
      </c>
      <c r="F1970" t="s">
        <v>631</v>
      </c>
      <c r="G1970">
        <v>1</v>
      </c>
      <c r="H1970">
        <v>1</v>
      </c>
      <c r="I1970">
        <v>1</v>
      </c>
      <c r="J1970">
        <v>1</v>
      </c>
      <c r="K1970">
        <v>1</v>
      </c>
      <c r="L1970">
        <v>1</v>
      </c>
      <c r="M1970">
        <v>1</v>
      </c>
      <c r="N1970">
        <v>1</v>
      </c>
      <c r="O1970">
        <v>1</v>
      </c>
      <c r="P1970">
        <v>1</v>
      </c>
      <c r="Q1970">
        <v>1</v>
      </c>
      <c r="R1970">
        <v>1</v>
      </c>
      <c r="S1970">
        <v>1</v>
      </c>
      <c r="T1970">
        <v>1</v>
      </c>
      <c r="U1970">
        <v>1</v>
      </c>
      <c r="V1970">
        <v>1</v>
      </c>
      <c r="W1970">
        <v>1</v>
      </c>
      <c r="X1970">
        <v>1</v>
      </c>
      <c r="Y1970">
        <v>1</v>
      </c>
      <c r="Z1970">
        <v>1</v>
      </c>
      <c r="AA1970">
        <v>1</v>
      </c>
      <c r="AB1970">
        <v>1</v>
      </c>
      <c r="AC1970">
        <v>1</v>
      </c>
      <c r="AD1970">
        <v>1</v>
      </c>
      <c r="AE1970">
        <v>1</v>
      </c>
      <c r="AF1970">
        <v>1</v>
      </c>
      <c r="AG1970">
        <v>1</v>
      </c>
      <c r="AH1970">
        <v>1</v>
      </c>
      <c r="AI1970">
        <v>1</v>
      </c>
      <c r="AJ1970">
        <v>1</v>
      </c>
      <c r="AK1970">
        <v>1</v>
      </c>
      <c r="AL1970">
        <v>0</v>
      </c>
      <c r="AM1970" s="49" t="s">
        <v>195</v>
      </c>
      <c r="AN1970" s="49" t="s">
        <v>14</v>
      </c>
      <c r="AO1970" s="49" t="s">
        <v>507</v>
      </c>
      <c r="AP1970" s="49" t="s">
        <v>494</v>
      </c>
      <c r="AQ1970" s="49" t="s">
        <v>10</v>
      </c>
      <c r="AR1970" s="49" t="s">
        <v>487</v>
      </c>
      <c r="AS1970" s="49" t="s">
        <v>488</v>
      </c>
      <c r="AT1970" s="49" t="s">
        <v>489</v>
      </c>
    </row>
    <row r="1971" spans="1:46" x14ac:dyDescent="0.25">
      <c r="A1971">
        <v>12</v>
      </c>
      <c r="B1971" t="s">
        <v>190</v>
      </c>
      <c r="C1971" t="s">
        <v>190</v>
      </c>
      <c r="D1971" t="s">
        <v>191</v>
      </c>
      <c r="E1971" t="s">
        <v>630</v>
      </c>
      <c r="F1971" t="s">
        <v>631</v>
      </c>
      <c r="G1971">
        <v>1</v>
      </c>
      <c r="H1971">
        <v>1</v>
      </c>
      <c r="I1971">
        <v>1</v>
      </c>
      <c r="J1971">
        <v>1</v>
      </c>
      <c r="K1971">
        <v>1</v>
      </c>
      <c r="L1971">
        <v>1</v>
      </c>
      <c r="M1971">
        <v>1</v>
      </c>
      <c r="N1971">
        <v>1</v>
      </c>
      <c r="O1971">
        <v>1</v>
      </c>
      <c r="P1971">
        <v>1</v>
      </c>
      <c r="Q1971">
        <v>1</v>
      </c>
      <c r="R1971">
        <v>1</v>
      </c>
      <c r="S1971">
        <v>1</v>
      </c>
      <c r="T1971">
        <v>1</v>
      </c>
      <c r="U1971">
        <v>1</v>
      </c>
      <c r="V1971">
        <v>1</v>
      </c>
      <c r="W1971">
        <v>1</v>
      </c>
      <c r="X1971">
        <v>1</v>
      </c>
      <c r="Y1971">
        <v>1</v>
      </c>
      <c r="Z1971">
        <v>1</v>
      </c>
      <c r="AA1971">
        <v>1</v>
      </c>
      <c r="AB1971">
        <v>1</v>
      </c>
      <c r="AC1971">
        <v>1</v>
      </c>
      <c r="AD1971">
        <v>1</v>
      </c>
      <c r="AE1971">
        <v>1</v>
      </c>
      <c r="AF1971">
        <v>1</v>
      </c>
      <c r="AG1971">
        <v>1</v>
      </c>
      <c r="AH1971">
        <v>1</v>
      </c>
      <c r="AI1971">
        <v>1</v>
      </c>
      <c r="AJ1971">
        <v>1</v>
      </c>
      <c r="AK1971">
        <v>1</v>
      </c>
      <c r="AL1971">
        <v>0</v>
      </c>
      <c r="AM1971" s="49" t="s">
        <v>191</v>
      </c>
      <c r="AN1971" s="49" t="s">
        <v>14</v>
      </c>
      <c r="AO1971" s="49" t="s">
        <v>507</v>
      </c>
      <c r="AP1971" s="49" t="s">
        <v>494</v>
      </c>
      <c r="AQ1971" s="49" t="s">
        <v>10</v>
      </c>
      <c r="AR1971" s="49" t="s">
        <v>487</v>
      </c>
      <c r="AS1971" s="49" t="s">
        <v>488</v>
      </c>
      <c r="AT1971" s="49" t="s">
        <v>489</v>
      </c>
    </row>
    <row r="1972" spans="1:46" x14ac:dyDescent="0.25">
      <c r="A1972">
        <v>12</v>
      </c>
      <c r="B1972" t="s">
        <v>196</v>
      </c>
      <c r="C1972" t="s">
        <v>196</v>
      </c>
      <c r="D1972" t="s">
        <v>197</v>
      </c>
      <c r="E1972" t="s">
        <v>630</v>
      </c>
      <c r="F1972" t="s">
        <v>631</v>
      </c>
      <c r="G1972">
        <v>1</v>
      </c>
      <c r="H1972">
        <v>1</v>
      </c>
      <c r="I1972">
        <v>1</v>
      </c>
      <c r="J1972">
        <v>1</v>
      </c>
      <c r="K1972">
        <v>1</v>
      </c>
      <c r="L1972">
        <v>1</v>
      </c>
      <c r="M1972">
        <v>1</v>
      </c>
      <c r="N1972">
        <v>1</v>
      </c>
      <c r="O1972">
        <v>1</v>
      </c>
      <c r="P1972">
        <v>1</v>
      </c>
      <c r="Q1972">
        <v>1</v>
      </c>
      <c r="R1972">
        <v>1</v>
      </c>
      <c r="S1972">
        <v>1</v>
      </c>
      <c r="T1972">
        <v>1</v>
      </c>
      <c r="U1972">
        <v>1</v>
      </c>
      <c r="V1972">
        <v>1</v>
      </c>
      <c r="W1972">
        <v>1</v>
      </c>
      <c r="X1972">
        <v>1</v>
      </c>
      <c r="Y1972">
        <v>1</v>
      </c>
      <c r="Z1972">
        <v>1</v>
      </c>
      <c r="AA1972">
        <v>1</v>
      </c>
      <c r="AB1972">
        <v>1</v>
      </c>
      <c r="AC1972">
        <v>1</v>
      </c>
      <c r="AD1972">
        <v>1</v>
      </c>
      <c r="AE1972">
        <v>1</v>
      </c>
      <c r="AF1972">
        <v>1</v>
      </c>
      <c r="AG1972">
        <v>1</v>
      </c>
      <c r="AH1972">
        <v>1</v>
      </c>
      <c r="AI1972">
        <v>1</v>
      </c>
      <c r="AJ1972">
        <v>1</v>
      </c>
      <c r="AK1972">
        <v>1</v>
      </c>
      <c r="AL1972">
        <v>1</v>
      </c>
      <c r="AM1972" s="49" t="s">
        <v>197</v>
      </c>
      <c r="AN1972" s="49" t="s">
        <v>14</v>
      </c>
      <c r="AO1972" s="49" t="s">
        <v>500</v>
      </c>
      <c r="AP1972" s="49" t="s">
        <v>505</v>
      </c>
      <c r="AQ1972" s="49" t="s">
        <v>13</v>
      </c>
      <c r="AR1972" s="49" t="s">
        <v>487</v>
      </c>
      <c r="AS1972" s="49" t="s">
        <v>488</v>
      </c>
      <c r="AT1972" s="49" t="s">
        <v>489</v>
      </c>
    </row>
    <row r="1973" spans="1:46" x14ac:dyDescent="0.25">
      <c r="A1973">
        <v>12</v>
      </c>
      <c r="B1973" t="s">
        <v>206</v>
      </c>
      <c r="C1973" t="s">
        <v>206</v>
      </c>
      <c r="D1973" t="s">
        <v>207</v>
      </c>
      <c r="E1973" t="s">
        <v>630</v>
      </c>
      <c r="F1973" t="s">
        <v>631</v>
      </c>
      <c r="G1973">
        <v>1</v>
      </c>
      <c r="H1973">
        <v>1</v>
      </c>
      <c r="I1973">
        <v>1</v>
      </c>
      <c r="J1973">
        <v>1</v>
      </c>
      <c r="K1973">
        <v>1</v>
      </c>
      <c r="L1973">
        <v>1</v>
      </c>
      <c r="M1973">
        <v>1</v>
      </c>
      <c r="N1973">
        <v>1</v>
      </c>
      <c r="O1973">
        <v>1</v>
      </c>
      <c r="P1973">
        <v>1</v>
      </c>
      <c r="Q1973">
        <v>1</v>
      </c>
      <c r="R1973">
        <v>1</v>
      </c>
      <c r="S1973">
        <v>1</v>
      </c>
      <c r="T1973">
        <v>1</v>
      </c>
      <c r="U1973">
        <v>1</v>
      </c>
      <c r="V1973">
        <v>1</v>
      </c>
      <c r="W1973">
        <v>1</v>
      </c>
      <c r="X1973">
        <v>1</v>
      </c>
      <c r="Y1973">
        <v>1</v>
      </c>
      <c r="Z1973">
        <v>1</v>
      </c>
      <c r="AA1973">
        <v>1</v>
      </c>
      <c r="AB1973">
        <v>1</v>
      </c>
      <c r="AC1973">
        <v>1</v>
      </c>
      <c r="AD1973">
        <v>1</v>
      </c>
      <c r="AE1973">
        <v>1</v>
      </c>
      <c r="AF1973">
        <v>1</v>
      </c>
      <c r="AG1973">
        <v>1</v>
      </c>
      <c r="AH1973">
        <v>1</v>
      </c>
      <c r="AI1973">
        <v>1</v>
      </c>
      <c r="AJ1973">
        <v>1</v>
      </c>
      <c r="AK1973">
        <v>1</v>
      </c>
      <c r="AL1973">
        <v>1</v>
      </c>
      <c r="AM1973" s="49" t="s">
        <v>207</v>
      </c>
      <c r="AN1973" s="49" t="s">
        <v>14</v>
      </c>
      <c r="AO1973" s="49" t="s">
        <v>500</v>
      </c>
      <c r="AP1973" s="49" t="s">
        <v>505</v>
      </c>
      <c r="AQ1973" s="49" t="s">
        <v>13</v>
      </c>
      <c r="AR1973" s="49" t="s">
        <v>487</v>
      </c>
      <c r="AS1973" s="49" t="s">
        <v>488</v>
      </c>
      <c r="AT1973" s="49" t="s">
        <v>489</v>
      </c>
    </row>
    <row r="1974" spans="1:46" x14ac:dyDescent="0.25">
      <c r="A1974">
        <v>12</v>
      </c>
      <c r="B1974" t="s">
        <v>493</v>
      </c>
      <c r="C1974" t="s">
        <v>551</v>
      </c>
      <c r="D1974" t="s">
        <v>552</v>
      </c>
      <c r="E1974" t="s">
        <v>630</v>
      </c>
      <c r="F1974" t="s">
        <v>631</v>
      </c>
      <c r="G1974">
        <v>1</v>
      </c>
      <c r="H1974">
        <v>1</v>
      </c>
      <c r="I1974">
        <v>1</v>
      </c>
      <c r="J1974">
        <v>1</v>
      </c>
      <c r="K1974">
        <v>1</v>
      </c>
      <c r="L1974">
        <v>1</v>
      </c>
      <c r="M1974">
        <v>1</v>
      </c>
      <c r="N1974">
        <v>1</v>
      </c>
      <c r="O1974">
        <v>1</v>
      </c>
      <c r="P1974">
        <v>1</v>
      </c>
      <c r="Q1974">
        <v>1</v>
      </c>
      <c r="R1974">
        <v>1</v>
      </c>
      <c r="S1974">
        <v>1</v>
      </c>
      <c r="T1974">
        <v>1</v>
      </c>
      <c r="U1974">
        <v>1</v>
      </c>
      <c r="V1974">
        <v>1</v>
      </c>
      <c r="W1974">
        <v>1</v>
      </c>
      <c r="X1974">
        <v>1</v>
      </c>
      <c r="Y1974">
        <v>1</v>
      </c>
      <c r="Z1974">
        <v>1</v>
      </c>
      <c r="AA1974">
        <v>1</v>
      </c>
      <c r="AB1974">
        <v>1</v>
      </c>
      <c r="AC1974">
        <v>1</v>
      </c>
      <c r="AD1974">
        <v>1</v>
      </c>
      <c r="AE1974">
        <v>1</v>
      </c>
      <c r="AF1974">
        <v>1</v>
      </c>
      <c r="AG1974">
        <v>1</v>
      </c>
      <c r="AH1974">
        <v>1</v>
      </c>
      <c r="AI1974">
        <v>1</v>
      </c>
      <c r="AJ1974">
        <v>1</v>
      </c>
      <c r="AK1974">
        <v>1</v>
      </c>
      <c r="AL1974">
        <v>1</v>
      </c>
      <c r="AM1974" s="49" t="e">
        <v>#N/A</v>
      </c>
      <c r="AN1974" s="49" t="e">
        <v>#N/A</v>
      </c>
      <c r="AO1974" s="49" t="e">
        <v>#N/A</v>
      </c>
      <c r="AP1974" s="49" t="e">
        <v>#N/A</v>
      </c>
      <c r="AQ1974" s="49" t="e">
        <v>#N/A</v>
      </c>
      <c r="AR1974" s="49" t="e">
        <v>#N/A</v>
      </c>
      <c r="AS1974" s="49" t="e">
        <v>#N/A</v>
      </c>
      <c r="AT1974" s="49" t="e">
        <v>#N/A</v>
      </c>
    </row>
    <row r="1975" spans="1:46" x14ac:dyDescent="0.25">
      <c r="A1975">
        <v>12</v>
      </c>
      <c r="B1975" t="s">
        <v>200</v>
      </c>
      <c r="C1975" t="s">
        <v>200</v>
      </c>
      <c r="D1975" t="s">
        <v>201</v>
      </c>
      <c r="E1975" t="s">
        <v>630</v>
      </c>
      <c r="F1975" t="s">
        <v>631</v>
      </c>
      <c r="G1975">
        <v>1</v>
      </c>
      <c r="H1975">
        <v>1</v>
      </c>
      <c r="I1975">
        <v>1</v>
      </c>
      <c r="J1975">
        <v>1</v>
      </c>
      <c r="K1975">
        <v>1</v>
      </c>
      <c r="L1975">
        <v>1</v>
      </c>
      <c r="M1975">
        <v>1</v>
      </c>
      <c r="N1975">
        <v>1</v>
      </c>
      <c r="O1975">
        <v>1</v>
      </c>
      <c r="P1975">
        <v>1</v>
      </c>
      <c r="Q1975">
        <v>1</v>
      </c>
      <c r="R1975">
        <v>1</v>
      </c>
      <c r="S1975">
        <v>1</v>
      </c>
      <c r="T1975">
        <v>1</v>
      </c>
      <c r="U1975">
        <v>1</v>
      </c>
      <c r="V1975">
        <v>1</v>
      </c>
      <c r="W1975">
        <v>1</v>
      </c>
      <c r="X1975">
        <v>1</v>
      </c>
      <c r="Y1975">
        <v>1</v>
      </c>
      <c r="Z1975">
        <v>1</v>
      </c>
      <c r="AA1975">
        <v>1</v>
      </c>
      <c r="AB1975">
        <v>1</v>
      </c>
      <c r="AC1975">
        <v>1</v>
      </c>
      <c r="AD1975">
        <v>1</v>
      </c>
      <c r="AE1975">
        <v>1</v>
      </c>
      <c r="AF1975">
        <v>1</v>
      </c>
      <c r="AG1975">
        <v>1</v>
      </c>
      <c r="AH1975">
        <v>1</v>
      </c>
      <c r="AI1975">
        <v>1</v>
      </c>
      <c r="AJ1975">
        <v>1</v>
      </c>
      <c r="AK1975">
        <v>1</v>
      </c>
      <c r="AL1975">
        <v>0</v>
      </c>
      <c r="AM1975" s="49" t="s">
        <v>201</v>
      </c>
      <c r="AN1975" s="49" t="s">
        <v>14</v>
      </c>
      <c r="AO1975" s="49" t="s">
        <v>485</v>
      </c>
      <c r="AP1975" s="49" t="s">
        <v>494</v>
      </c>
      <c r="AQ1975" s="49" t="s">
        <v>11</v>
      </c>
      <c r="AR1975" s="49" t="s">
        <v>487</v>
      </c>
      <c r="AS1975" s="49" t="s">
        <v>488</v>
      </c>
      <c r="AT1975" s="49" t="s">
        <v>489</v>
      </c>
    </row>
    <row r="1976" spans="1:46" x14ac:dyDescent="0.25">
      <c r="A1976">
        <v>12</v>
      </c>
      <c r="B1976" t="s">
        <v>198</v>
      </c>
      <c r="C1976" t="s">
        <v>198</v>
      </c>
      <c r="D1976" t="s">
        <v>199</v>
      </c>
      <c r="E1976" t="s">
        <v>630</v>
      </c>
      <c r="F1976" t="s">
        <v>631</v>
      </c>
      <c r="G1976">
        <v>1</v>
      </c>
      <c r="H1976">
        <v>1</v>
      </c>
      <c r="I1976">
        <v>1</v>
      </c>
      <c r="J1976">
        <v>1</v>
      </c>
      <c r="K1976">
        <v>1</v>
      </c>
      <c r="L1976">
        <v>1</v>
      </c>
      <c r="M1976">
        <v>1</v>
      </c>
      <c r="N1976">
        <v>1</v>
      </c>
      <c r="O1976">
        <v>1</v>
      </c>
      <c r="P1976">
        <v>1</v>
      </c>
      <c r="Q1976">
        <v>1</v>
      </c>
      <c r="R1976">
        <v>1</v>
      </c>
      <c r="S1976">
        <v>1</v>
      </c>
      <c r="T1976">
        <v>1</v>
      </c>
      <c r="U1976">
        <v>1</v>
      </c>
      <c r="V1976">
        <v>1</v>
      </c>
      <c r="W1976">
        <v>1</v>
      </c>
      <c r="X1976">
        <v>1</v>
      </c>
      <c r="Y1976">
        <v>1</v>
      </c>
      <c r="Z1976">
        <v>1</v>
      </c>
      <c r="AA1976">
        <v>1</v>
      </c>
      <c r="AB1976">
        <v>1</v>
      </c>
      <c r="AC1976">
        <v>1</v>
      </c>
      <c r="AD1976">
        <v>1</v>
      </c>
      <c r="AE1976">
        <v>1</v>
      </c>
      <c r="AF1976">
        <v>1</v>
      </c>
      <c r="AG1976">
        <v>1</v>
      </c>
      <c r="AH1976">
        <v>1</v>
      </c>
      <c r="AI1976">
        <v>1</v>
      </c>
      <c r="AJ1976">
        <v>1</v>
      </c>
      <c r="AK1976">
        <v>1</v>
      </c>
      <c r="AL1976">
        <v>0</v>
      </c>
      <c r="AM1976" s="49" t="s">
        <v>199</v>
      </c>
      <c r="AN1976" s="49" t="s">
        <v>14</v>
      </c>
      <c r="AO1976" s="49" t="s">
        <v>485</v>
      </c>
      <c r="AP1976" s="49" t="s">
        <v>494</v>
      </c>
      <c r="AQ1976" s="49" t="s">
        <v>11</v>
      </c>
      <c r="AR1976" s="49" t="s">
        <v>487</v>
      </c>
      <c r="AS1976" s="49" t="s">
        <v>488</v>
      </c>
      <c r="AT1976" s="49" t="s">
        <v>489</v>
      </c>
    </row>
    <row r="1977" spans="1:46" x14ac:dyDescent="0.25">
      <c r="A1977">
        <v>12</v>
      </c>
      <c r="B1977" t="s">
        <v>205</v>
      </c>
      <c r="C1977" t="s">
        <v>205</v>
      </c>
      <c r="D1977" t="s">
        <v>416</v>
      </c>
      <c r="E1977" t="s">
        <v>630</v>
      </c>
      <c r="F1977" t="s">
        <v>631</v>
      </c>
      <c r="G1977">
        <v>1</v>
      </c>
      <c r="H1977">
        <v>1</v>
      </c>
      <c r="I1977">
        <v>1</v>
      </c>
      <c r="J1977">
        <v>1</v>
      </c>
      <c r="K1977">
        <v>1</v>
      </c>
      <c r="L1977">
        <v>1</v>
      </c>
      <c r="M1977">
        <v>1</v>
      </c>
      <c r="N1977">
        <v>1</v>
      </c>
      <c r="O1977">
        <v>1</v>
      </c>
      <c r="P1977">
        <v>1</v>
      </c>
      <c r="Q1977">
        <v>1</v>
      </c>
      <c r="R1977">
        <v>1</v>
      </c>
      <c r="S1977">
        <v>1</v>
      </c>
      <c r="T1977">
        <v>1</v>
      </c>
      <c r="U1977">
        <v>1</v>
      </c>
      <c r="V1977">
        <v>1</v>
      </c>
      <c r="W1977">
        <v>1</v>
      </c>
      <c r="X1977">
        <v>1</v>
      </c>
      <c r="Y1977">
        <v>1</v>
      </c>
      <c r="Z1977">
        <v>1</v>
      </c>
      <c r="AA1977">
        <v>1</v>
      </c>
      <c r="AB1977">
        <v>1</v>
      </c>
      <c r="AC1977">
        <v>1</v>
      </c>
      <c r="AD1977">
        <v>1</v>
      </c>
      <c r="AE1977">
        <v>1</v>
      </c>
      <c r="AF1977">
        <v>1</v>
      </c>
      <c r="AG1977">
        <v>1</v>
      </c>
      <c r="AH1977">
        <v>1</v>
      </c>
      <c r="AI1977">
        <v>1</v>
      </c>
      <c r="AJ1977">
        <v>1</v>
      </c>
      <c r="AK1977">
        <v>1</v>
      </c>
      <c r="AL1977">
        <v>0</v>
      </c>
      <c r="AM1977" s="49" t="s">
        <v>416</v>
      </c>
      <c r="AN1977" s="49" t="s">
        <v>14</v>
      </c>
      <c r="AO1977" s="49" t="s">
        <v>485</v>
      </c>
      <c r="AP1977" s="49" t="s">
        <v>501</v>
      </c>
      <c r="AQ1977" s="49" t="s">
        <v>11</v>
      </c>
      <c r="AR1977" s="49" t="s">
        <v>495</v>
      </c>
      <c r="AS1977" s="49" t="s">
        <v>496</v>
      </c>
      <c r="AT1977" s="49" t="s">
        <v>497</v>
      </c>
    </row>
    <row r="1978" spans="1:46" x14ac:dyDescent="0.25">
      <c r="A1978">
        <v>12</v>
      </c>
      <c r="B1978" t="s">
        <v>202</v>
      </c>
      <c r="C1978" t="s">
        <v>202</v>
      </c>
      <c r="D1978" t="s">
        <v>203</v>
      </c>
      <c r="E1978" t="s">
        <v>630</v>
      </c>
      <c r="F1978" t="s">
        <v>631</v>
      </c>
      <c r="G1978">
        <v>1</v>
      </c>
      <c r="H1978">
        <v>1</v>
      </c>
      <c r="I1978">
        <v>1</v>
      </c>
      <c r="J1978">
        <v>1</v>
      </c>
      <c r="K1978">
        <v>1</v>
      </c>
      <c r="L1978">
        <v>1</v>
      </c>
      <c r="M1978">
        <v>1</v>
      </c>
      <c r="N1978">
        <v>1</v>
      </c>
      <c r="O1978">
        <v>1</v>
      </c>
      <c r="P1978">
        <v>1</v>
      </c>
      <c r="Q1978">
        <v>1</v>
      </c>
      <c r="R1978">
        <v>1</v>
      </c>
      <c r="S1978">
        <v>1</v>
      </c>
      <c r="T1978">
        <v>1</v>
      </c>
      <c r="U1978">
        <v>1</v>
      </c>
      <c r="V1978">
        <v>1</v>
      </c>
      <c r="W1978">
        <v>1</v>
      </c>
      <c r="X1978">
        <v>1</v>
      </c>
      <c r="Y1978">
        <v>1</v>
      </c>
      <c r="Z1978">
        <v>1</v>
      </c>
      <c r="AA1978">
        <v>1</v>
      </c>
      <c r="AB1978">
        <v>1</v>
      </c>
      <c r="AC1978">
        <v>1</v>
      </c>
      <c r="AD1978">
        <v>1</v>
      </c>
      <c r="AE1978">
        <v>1</v>
      </c>
      <c r="AF1978">
        <v>1</v>
      </c>
      <c r="AG1978">
        <v>1</v>
      </c>
      <c r="AH1978">
        <v>1</v>
      </c>
      <c r="AI1978">
        <v>1</v>
      </c>
      <c r="AJ1978">
        <v>1</v>
      </c>
      <c r="AK1978">
        <v>1</v>
      </c>
      <c r="AL1978">
        <v>1</v>
      </c>
      <c r="AM1978" s="49" t="s">
        <v>203</v>
      </c>
      <c r="AN1978" s="49" t="s">
        <v>14</v>
      </c>
      <c r="AO1978" s="49" t="s">
        <v>500</v>
      </c>
      <c r="AP1978" s="49" t="s">
        <v>505</v>
      </c>
      <c r="AQ1978" s="49" t="s">
        <v>13</v>
      </c>
      <c r="AR1978" s="49" t="s">
        <v>487</v>
      </c>
      <c r="AS1978" s="49" t="s">
        <v>488</v>
      </c>
      <c r="AT1978" s="49" t="s">
        <v>489</v>
      </c>
    </row>
    <row r="1979" spans="1:46" x14ac:dyDescent="0.25">
      <c r="A1979">
        <v>12</v>
      </c>
      <c r="B1979" t="s">
        <v>204</v>
      </c>
      <c r="C1979" t="s">
        <v>204</v>
      </c>
      <c r="D1979" t="s">
        <v>553</v>
      </c>
      <c r="E1979" t="s">
        <v>630</v>
      </c>
      <c r="F1979" t="s">
        <v>631</v>
      </c>
      <c r="G1979">
        <v>1</v>
      </c>
      <c r="H1979">
        <v>1</v>
      </c>
      <c r="I1979">
        <v>1</v>
      </c>
      <c r="J1979">
        <v>1</v>
      </c>
      <c r="K1979">
        <v>1</v>
      </c>
      <c r="L1979">
        <v>1</v>
      </c>
      <c r="M1979">
        <v>1</v>
      </c>
      <c r="N1979">
        <v>1</v>
      </c>
      <c r="O1979">
        <v>1</v>
      </c>
      <c r="P1979">
        <v>1</v>
      </c>
      <c r="Q1979">
        <v>1</v>
      </c>
      <c r="R1979">
        <v>1</v>
      </c>
      <c r="S1979">
        <v>1</v>
      </c>
      <c r="T1979">
        <v>1</v>
      </c>
      <c r="U1979">
        <v>1</v>
      </c>
      <c r="V1979">
        <v>1</v>
      </c>
      <c r="W1979">
        <v>1</v>
      </c>
      <c r="X1979">
        <v>1</v>
      </c>
      <c r="Y1979">
        <v>1</v>
      </c>
      <c r="Z1979">
        <v>1</v>
      </c>
      <c r="AA1979">
        <v>1</v>
      </c>
      <c r="AB1979">
        <v>1</v>
      </c>
      <c r="AC1979">
        <v>1</v>
      </c>
      <c r="AD1979">
        <v>1</v>
      </c>
      <c r="AE1979">
        <v>1</v>
      </c>
      <c r="AF1979">
        <v>1</v>
      </c>
      <c r="AG1979">
        <v>1</v>
      </c>
      <c r="AH1979">
        <v>1</v>
      </c>
      <c r="AI1979">
        <v>1</v>
      </c>
      <c r="AJ1979">
        <v>1</v>
      </c>
      <c r="AK1979">
        <v>1</v>
      </c>
      <c r="AL1979">
        <v>0</v>
      </c>
      <c r="AM1979" s="49" t="s">
        <v>415</v>
      </c>
      <c r="AN1979" s="49" t="s">
        <v>14</v>
      </c>
      <c r="AO1979" s="49" t="s">
        <v>485</v>
      </c>
      <c r="AP1979" s="49" t="s">
        <v>494</v>
      </c>
      <c r="AQ1979" s="49" t="s">
        <v>11</v>
      </c>
      <c r="AR1979" s="49" t="s">
        <v>487</v>
      </c>
      <c r="AS1979" s="49" t="s">
        <v>496</v>
      </c>
      <c r="AT1979" s="49" t="s">
        <v>497</v>
      </c>
    </row>
    <row r="1980" spans="1:46" x14ac:dyDescent="0.25">
      <c r="A1980">
        <v>12</v>
      </c>
      <c r="B1980" t="s">
        <v>208</v>
      </c>
      <c r="C1980" t="s">
        <v>208</v>
      </c>
      <c r="D1980" t="s">
        <v>209</v>
      </c>
      <c r="E1980" t="s">
        <v>630</v>
      </c>
      <c r="F1980" t="s">
        <v>631</v>
      </c>
      <c r="G1980">
        <v>1</v>
      </c>
      <c r="H1980">
        <v>1</v>
      </c>
      <c r="I1980">
        <v>1</v>
      </c>
      <c r="J1980">
        <v>1</v>
      </c>
      <c r="K1980">
        <v>1</v>
      </c>
      <c r="L1980">
        <v>1</v>
      </c>
      <c r="M1980">
        <v>1</v>
      </c>
      <c r="N1980">
        <v>1</v>
      </c>
      <c r="O1980">
        <v>1</v>
      </c>
      <c r="P1980">
        <v>1</v>
      </c>
      <c r="Q1980">
        <v>1</v>
      </c>
      <c r="R1980">
        <v>1</v>
      </c>
      <c r="S1980">
        <v>1</v>
      </c>
      <c r="T1980">
        <v>1</v>
      </c>
      <c r="U1980">
        <v>1</v>
      </c>
      <c r="V1980">
        <v>1</v>
      </c>
      <c r="W1980">
        <v>1</v>
      </c>
      <c r="X1980">
        <v>1</v>
      </c>
      <c r="Y1980">
        <v>1</v>
      </c>
      <c r="Z1980">
        <v>1</v>
      </c>
      <c r="AA1980">
        <v>1</v>
      </c>
      <c r="AB1980">
        <v>1</v>
      </c>
      <c r="AC1980">
        <v>1</v>
      </c>
      <c r="AD1980">
        <v>1</v>
      </c>
      <c r="AE1980">
        <v>1</v>
      </c>
      <c r="AF1980">
        <v>1</v>
      </c>
      <c r="AG1980">
        <v>1</v>
      </c>
      <c r="AH1980">
        <v>1</v>
      </c>
      <c r="AI1980">
        <v>1</v>
      </c>
      <c r="AJ1980">
        <v>1</v>
      </c>
      <c r="AK1980">
        <v>1</v>
      </c>
      <c r="AL1980">
        <v>1</v>
      </c>
      <c r="AM1980" s="49" t="s">
        <v>209</v>
      </c>
      <c r="AN1980" s="49" t="s">
        <v>14</v>
      </c>
      <c r="AO1980" s="49" t="s">
        <v>485</v>
      </c>
      <c r="AP1980" s="49" t="s">
        <v>505</v>
      </c>
      <c r="AQ1980" s="49" t="s">
        <v>13</v>
      </c>
      <c r="AR1980" s="49" t="s">
        <v>487</v>
      </c>
      <c r="AS1980" s="49" t="s">
        <v>488</v>
      </c>
      <c r="AT1980" s="49" t="s">
        <v>489</v>
      </c>
    </row>
    <row r="1981" spans="1:46" x14ac:dyDescent="0.25">
      <c r="A1981">
        <v>12</v>
      </c>
      <c r="B1981" t="s">
        <v>210</v>
      </c>
      <c r="C1981" t="s">
        <v>210</v>
      </c>
      <c r="D1981" t="s">
        <v>211</v>
      </c>
      <c r="E1981" t="s">
        <v>630</v>
      </c>
      <c r="F1981" t="s">
        <v>631</v>
      </c>
      <c r="G1981">
        <v>1</v>
      </c>
      <c r="H1981">
        <v>1</v>
      </c>
      <c r="I1981">
        <v>1</v>
      </c>
      <c r="J1981">
        <v>1</v>
      </c>
      <c r="K1981">
        <v>1</v>
      </c>
      <c r="L1981">
        <v>1</v>
      </c>
      <c r="M1981">
        <v>1</v>
      </c>
      <c r="N1981">
        <v>1</v>
      </c>
      <c r="O1981">
        <v>1</v>
      </c>
      <c r="P1981">
        <v>1</v>
      </c>
      <c r="Q1981">
        <v>1</v>
      </c>
      <c r="R1981">
        <v>1</v>
      </c>
      <c r="S1981">
        <v>1</v>
      </c>
      <c r="T1981">
        <v>1</v>
      </c>
      <c r="U1981">
        <v>1</v>
      </c>
      <c r="V1981">
        <v>1</v>
      </c>
      <c r="W1981">
        <v>1</v>
      </c>
      <c r="X1981">
        <v>1</v>
      </c>
      <c r="Y1981">
        <v>1</v>
      </c>
      <c r="Z1981">
        <v>1</v>
      </c>
      <c r="AA1981">
        <v>1</v>
      </c>
      <c r="AB1981">
        <v>1</v>
      </c>
      <c r="AC1981">
        <v>1</v>
      </c>
      <c r="AD1981">
        <v>1</v>
      </c>
      <c r="AE1981">
        <v>1</v>
      </c>
      <c r="AF1981">
        <v>1</v>
      </c>
      <c r="AG1981">
        <v>1</v>
      </c>
      <c r="AH1981">
        <v>1</v>
      </c>
      <c r="AI1981">
        <v>1</v>
      </c>
      <c r="AJ1981">
        <v>1</v>
      </c>
      <c r="AK1981">
        <v>1</v>
      </c>
      <c r="AL1981">
        <v>1</v>
      </c>
      <c r="AM1981" s="49" t="s">
        <v>211</v>
      </c>
      <c r="AN1981" s="49" t="s">
        <v>14</v>
      </c>
      <c r="AO1981" s="49" t="s">
        <v>500</v>
      </c>
      <c r="AP1981" s="49" t="s">
        <v>505</v>
      </c>
      <c r="AQ1981" s="49" t="s">
        <v>13</v>
      </c>
      <c r="AR1981" s="49" t="s">
        <v>487</v>
      </c>
      <c r="AS1981" s="49" t="s">
        <v>488</v>
      </c>
      <c r="AT1981" s="49" t="s">
        <v>489</v>
      </c>
    </row>
    <row r="1982" spans="1:46" x14ac:dyDescent="0.25">
      <c r="A1982">
        <v>12</v>
      </c>
      <c r="B1982" t="s">
        <v>212</v>
      </c>
      <c r="C1982" t="s">
        <v>212</v>
      </c>
      <c r="D1982" t="s">
        <v>213</v>
      </c>
      <c r="E1982" t="s">
        <v>630</v>
      </c>
      <c r="F1982" t="s">
        <v>631</v>
      </c>
      <c r="G1982">
        <v>1</v>
      </c>
      <c r="H1982">
        <v>1</v>
      </c>
      <c r="I1982">
        <v>1</v>
      </c>
      <c r="J1982">
        <v>1</v>
      </c>
      <c r="K1982">
        <v>1</v>
      </c>
      <c r="L1982">
        <v>1</v>
      </c>
      <c r="M1982">
        <v>1</v>
      </c>
      <c r="N1982">
        <v>1</v>
      </c>
      <c r="O1982">
        <v>1</v>
      </c>
      <c r="P1982">
        <v>1</v>
      </c>
      <c r="Q1982">
        <v>1</v>
      </c>
      <c r="R1982">
        <v>1</v>
      </c>
      <c r="S1982">
        <v>1</v>
      </c>
      <c r="T1982">
        <v>1</v>
      </c>
      <c r="U1982">
        <v>1</v>
      </c>
      <c r="V1982">
        <v>1</v>
      </c>
      <c r="W1982">
        <v>1</v>
      </c>
      <c r="X1982">
        <v>1</v>
      </c>
      <c r="Y1982">
        <v>1</v>
      </c>
      <c r="Z1982">
        <v>1</v>
      </c>
      <c r="AA1982">
        <v>1</v>
      </c>
      <c r="AB1982">
        <v>1</v>
      </c>
      <c r="AC1982">
        <v>1</v>
      </c>
      <c r="AD1982">
        <v>1</v>
      </c>
      <c r="AE1982">
        <v>1</v>
      </c>
      <c r="AF1982">
        <v>1</v>
      </c>
      <c r="AG1982">
        <v>1</v>
      </c>
      <c r="AH1982">
        <v>1</v>
      </c>
      <c r="AI1982">
        <v>1</v>
      </c>
      <c r="AJ1982">
        <v>1</v>
      </c>
      <c r="AK1982">
        <v>1</v>
      </c>
      <c r="AL1982">
        <v>0</v>
      </c>
      <c r="AM1982" s="49" t="s">
        <v>213</v>
      </c>
      <c r="AN1982" s="49" t="s">
        <v>14</v>
      </c>
      <c r="AO1982" s="49" t="s">
        <v>507</v>
      </c>
      <c r="AP1982" s="49" t="s">
        <v>501</v>
      </c>
      <c r="AQ1982" s="49" t="s">
        <v>10</v>
      </c>
      <c r="AR1982" s="49" t="s">
        <v>487</v>
      </c>
      <c r="AS1982" s="49" t="s">
        <v>488</v>
      </c>
      <c r="AT1982" s="49" t="s">
        <v>489</v>
      </c>
    </row>
    <row r="1983" spans="1:46" x14ac:dyDescent="0.25">
      <c r="A1983">
        <v>12</v>
      </c>
      <c r="B1983" t="s">
        <v>216</v>
      </c>
      <c r="C1983" t="s">
        <v>216</v>
      </c>
      <c r="D1983" t="s">
        <v>217</v>
      </c>
      <c r="E1983" t="s">
        <v>630</v>
      </c>
      <c r="F1983" t="s">
        <v>631</v>
      </c>
      <c r="G1983">
        <v>1</v>
      </c>
      <c r="H1983">
        <v>1</v>
      </c>
      <c r="I1983">
        <v>1</v>
      </c>
      <c r="J1983">
        <v>1</v>
      </c>
      <c r="K1983">
        <v>1</v>
      </c>
      <c r="L1983">
        <v>1</v>
      </c>
      <c r="M1983">
        <v>1</v>
      </c>
      <c r="N1983">
        <v>1</v>
      </c>
      <c r="O1983">
        <v>1</v>
      </c>
      <c r="P1983">
        <v>1</v>
      </c>
      <c r="Q1983">
        <v>1</v>
      </c>
      <c r="R1983">
        <v>1</v>
      </c>
      <c r="S1983">
        <v>1</v>
      </c>
      <c r="T1983">
        <v>1</v>
      </c>
      <c r="U1983">
        <v>1</v>
      </c>
      <c r="V1983">
        <v>1</v>
      </c>
      <c r="W1983">
        <v>1</v>
      </c>
      <c r="X1983">
        <v>1</v>
      </c>
      <c r="Y1983">
        <v>1</v>
      </c>
      <c r="Z1983">
        <v>1</v>
      </c>
      <c r="AA1983">
        <v>1</v>
      </c>
      <c r="AB1983">
        <v>1</v>
      </c>
      <c r="AC1983">
        <v>1</v>
      </c>
      <c r="AD1983">
        <v>1</v>
      </c>
      <c r="AE1983">
        <v>1</v>
      </c>
      <c r="AF1983">
        <v>1</v>
      </c>
      <c r="AG1983">
        <v>1</v>
      </c>
      <c r="AH1983">
        <v>1</v>
      </c>
      <c r="AI1983">
        <v>1</v>
      </c>
      <c r="AJ1983">
        <v>1</v>
      </c>
      <c r="AK1983">
        <v>1</v>
      </c>
      <c r="AL1983">
        <v>1</v>
      </c>
      <c r="AM1983" s="49" t="s">
        <v>217</v>
      </c>
      <c r="AN1983" s="49" t="s">
        <v>14</v>
      </c>
      <c r="AO1983" s="49" t="s">
        <v>485</v>
      </c>
      <c r="AP1983" s="49" t="s">
        <v>505</v>
      </c>
      <c r="AQ1983" s="49" t="s">
        <v>13</v>
      </c>
      <c r="AR1983" s="49" t="s">
        <v>487</v>
      </c>
      <c r="AS1983" s="49" t="s">
        <v>488</v>
      </c>
      <c r="AT1983" s="49" t="s">
        <v>489</v>
      </c>
    </row>
    <row r="1984" spans="1:46" x14ac:dyDescent="0.25">
      <c r="A1984">
        <v>12</v>
      </c>
      <c r="B1984" t="s">
        <v>214</v>
      </c>
      <c r="C1984" t="s">
        <v>214</v>
      </c>
      <c r="D1984" t="s">
        <v>215</v>
      </c>
      <c r="E1984" t="s">
        <v>630</v>
      </c>
      <c r="F1984" t="s">
        <v>631</v>
      </c>
      <c r="G1984">
        <v>1</v>
      </c>
      <c r="H1984">
        <v>1</v>
      </c>
      <c r="I1984">
        <v>1</v>
      </c>
      <c r="J1984">
        <v>1</v>
      </c>
      <c r="K1984">
        <v>1</v>
      </c>
      <c r="L1984">
        <v>1</v>
      </c>
      <c r="M1984">
        <v>1</v>
      </c>
      <c r="N1984">
        <v>1</v>
      </c>
      <c r="O1984">
        <v>1</v>
      </c>
      <c r="P1984">
        <v>1</v>
      </c>
      <c r="Q1984">
        <v>1</v>
      </c>
      <c r="R1984">
        <v>1</v>
      </c>
      <c r="S1984">
        <v>1</v>
      </c>
      <c r="T1984">
        <v>1</v>
      </c>
      <c r="U1984">
        <v>1</v>
      </c>
      <c r="V1984">
        <v>1</v>
      </c>
      <c r="W1984">
        <v>1</v>
      </c>
      <c r="X1984">
        <v>1</v>
      </c>
      <c r="Y1984">
        <v>1</v>
      </c>
      <c r="Z1984">
        <v>1</v>
      </c>
      <c r="AA1984">
        <v>1</v>
      </c>
      <c r="AB1984">
        <v>1</v>
      </c>
      <c r="AC1984">
        <v>1</v>
      </c>
      <c r="AD1984">
        <v>1</v>
      </c>
      <c r="AE1984">
        <v>1</v>
      </c>
      <c r="AF1984">
        <v>1</v>
      </c>
      <c r="AG1984">
        <v>1</v>
      </c>
      <c r="AH1984">
        <v>1</v>
      </c>
      <c r="AI1984">
        <v>1</v>
      </c>
      <c r="AJ1984">
        <v>1</v>
      </c>
      <c r="AK1984">
        <v>1</v>
      </c>
      <c r="AL1984">
        <v>0</v>
      </c>
      <c r="AM1984" s="49" t="s">
        <v>215</v>
      </c>
      <c r="AN1984" s="49" t="s">
        <v>14</v>
      </c>
      <c r="AO1984" s="49" t="s">
        <v>485</v>
      </c>
      <c r="AP1984" s="49" t="s">
        <v>501</v>
      </c>
      <c r="AQ1984" s="49" t="s">
        <v>11</v>
      </c>
      <c r="AR1984" s="49" t="s">
        <v>487</v>
      </c>
      <c r="AS1984" s="49" t="s">
        <v>488</v>
      </c>
      <c r="AT1984" s="49" t="s">
        <v>489</v>
      </c>
    </row>
    <row r="1985" spans="1:46" x14ac:dyDescent="0.25">
      <c r="A1985">
        <v>12</v>
      </c>
      <c r="B1985" t="s">
        <v>218</v>
      </c>
      <c r="C1985" t="s">
        <v>218</v>
      </c>
      <c r="D1985" t="s">
        <v>417</v>
      </c>
      <c r="E1985" t="s">
        <v>630</v>
      </c>
      <c r="F1985" t="s">
        <v>631</v>
      </c>
      <c r="G1985">
        <v>1</v>
      </c>
      <c r="H1985">
        <v>1</v>
      </c>
      <c r="I1985">
        <v>1</v>
      </c>
      <c r="J1985">
        <v>1</v>
      </c>
      <c r="K1985">
        <v>1</v>
      </c>
      <c r="L1985">
        <v>1</v>
      </c>
      <c r="M1985">
        <v>1</v>
      </c>
      <c r="N1985">
        <v>1</v>
      </c>
      <c r="O1985">
        <v>1</v>
      </c>
      <c r="P1985">
        <v>1</v>
      </c>
      <c r="Q1985">
        <v>1</v>
      </c>
      <c r="R1985">
        <v>1</v>
      </c>
      <c r="S1985">
        <v>1</v>
      </c>
      <c r="T1985">
        <v>1</v>
      </c>
      <c r="U1985">
        <v>1</v>
      </c>
      <c r="V1985">
        <v>1</v>
      </c>
      <c r="W1985">
        <v>1</v>
      </c>
      <c r="X1985">
        <v>1</v>
      </c>
      <c r="Y1985">
        <v>1</v>
      </c>
      <c r="Z1985">
        <v>1</v>
      </c>
      <c r="AA1985">
        <v>1</v>
      </c>
      <c r="AB1985">
        <v>1</v>
      </c>
      <c r="AC1985">
        <v>1</v>
      </c>
      <c r="AD1985">
        <v>1</v>
      </c>
      <c r="AE1985">
        <v>1</v>
      </c>
      <c r="AF1985">
        <v>1</v>
      </c>
      <c r="AG1985">
        <v>1</v>
      </c>
      <c r="AH1985">
        <v>1</v>
      </c>
      <c r="AI1985">
        <v>1</v>
      </c>
      <c r="AJ1985">
        <v>1</v>
      </c>
      <c r="AK1985">
        <v>1</v>
      </c>
      <c r="AL1985">
        <v>0</v>
      </c>
      <c r="AM1985" s="49" t="s">
        <v>417</v>
      </c>
      <c r="AN1985" s="49" t="s">
        <v>14</v>
      </c>
      <c r="AO1985" s="49" t="s">
        <v>500</v>
      </c>
      <c r="AP1985" s="49" t="s">
        <v>501</v>
      </c>
      <c r="AQ1985" s="49" t="s">
        <v>502</v>
      </c>
      <c r="AR1985" s="49" t="s">
        <v>495</v>
      </c>
      <c r="AS1985" s="49" t="s">
        <v>496</v>
      </c>
      <c r="AT1985" s="49" t="s">
        <v>497</v>
      </c>
    </row>
    <row r="1986" spans="1:46" x14ac:dyDescent="0.25">
      <c r="A1986">
        <v>12</v>
      </c>
      <c r="B1986" t="s">
        <v>219</v>
      </c>
      <c r="C1986" t="s">
        <v>219</v>
      </c>
      <c r="D1986" t="s">
        <v>220</v>
      </c>
      <c r="E1986" t="s">
        <v>630</v>
      </c>
      <c r="F1986" t="s">
        <v>631</v>
      </c>
      <c r="G1986">
        <v>1</v>
      </c>
      <c r="H1986">
        <v>1</v>
      </c>
      <c r="I1986">
        <v>1</v>
      </c>
      <c r="J1986">
        <v>1</v>
      </c>
      <c r="K1986">
        <v>1</v>
      </c>
      <c r="L1986">
        <v>1</v>
      </c>
      <c r="M1986">
        <v>1</v>
      </c>
      <c r="N1986">
        <v>1</v>
      </c>
      <c r="O1986">
        <v>1</v>
      </c>
      <c r="P1986">
        <v>1</v>
      </c>
      <c r="Q1986">
        <v>1</v>
      </c>
      <c r="R1986">
        <v>1</v>
      </c>
      <c r="S1986">
        <v>1</v>
      </c>
      <c r="T1986">
        <v>1</v>
      </c>
      <c r="U1986">
        <v>1</v>
      </c>
      <c r="V1986">
        <v>1</v>
      </c>
      <c r="W1986">
        <v>1</v>
      </c>
      <c r="X1986">
        <v>1</v>
      </c>
      <c r="Y1986">
        <v>1</v>
      </c>
      <c r="Z1986">
        <v>1</v>
      </c>
      <c r="AA1986">
        <v>1</v>
      </c>
      <c r="AB1986">
        <v>1</v>
      </c>
      <c r="AC1986">
        <v>1</v>
      </c>
      <c r="AD1986">
        <v>1</v>
      </c>
      <c r="AE1986">
        <v>1</v>
      </c>
      <c r="AF1986">
        <v>1</v>
      </c>
      <c r="AG1986">
        <v>1</v>
      </c>
      <c r="AH1986">
        <v>1</v>
      </c>
      <c r="AI1986">
        <v>1</v>
      </c>
      <c r="AJ1986">
        <v>1</v>
      </c>
      <c r="AK1986">
        <v>1</v>
      </c>
      <c r="AL1986">
        <v>0</v>
      </c>
      <c r="AM1986" s="49" t="s">
        <v>220</v>
      </c>
      <c r="AN1986" s="49" t="s">
        <v>6</v>
      </c>
      <c r="AO1986" s="49" t="s">
        <v>9</v>
      </c>
      <c r="AP1986" s="49" t="s">
        <v>494</v>
      </c>
      <c r="AQ1986" s="49" t="s">
        <v>9</v>
      </c>
      <c r="AR1986" s="49" t="s">
        <v>487</v>
      </c>
      <c r="AS1986" s="49" t="s">
        <v>488</v>
      </c>
      <c r="AT1986" s="49" t="s">
        <v>489</v>
      </c>
    </row>
    <row r="1987" spans="1:46" x14ac:dyDescent="0.25">
      <c r="A1987">
        <v>12</v>
      </c>
      <c r="B1987" t="s">
        <v>355</v>
      </c>
      <c r="C1987" t="s">
        <v>355</v>
      </c>
      <c r="D1987" t="s">
        <v>554</v>
      </c>
      <c r="E1987" t="s">
        <v>630</v>
      </c>
      <c r="F1987" t="s">
        <v>631</v>
      </c>
      <c r="G1987">
        <v>1</v>
      </c>
      <c r="H1987">
        <v>1</v>
      </c>
      <c r="I1987">
        <v>1</v>
      </c>
      <c r="J1987">
        <v>1</v>
      </c>
      <c r="K1987">
        <v>1</v>
      </c>
      <c r="L1987">
        <v>1</v>
      </c>
      <c r="M1987">
        <v>1</v>
      </c>
      <c r="N1987">
        <v>1</v>
      </c>
      <c r="O1987">
        <v>1</v>
      </c>
      <c r="P1987">
        <v>1</v>
      </c>
      <c r="Q1987">
        <v>1</v>
      </c>
      <c r="R1987">
        <v>1</v>
      </c>
      <c r="S1987">
        <v>1</v>
      </c>
      <c r="T1987">
        <v>1</v>
      </c>
      <c r="U1987">
        <v>1</v>
      </c>
      <c r="V1987">
        <v>1</v>
      </c>
      <c r="W1987">
        <v>1</v>
      </c>
      <c r="X1987">
        <v>1</v>
      </c>
      <c r="Y1987">
        <v>1</v>
      </c>
      <c r="Z1987">
        <v>1</v>
      </c>
      <c r="AA1987">
        <v>1</v>
      </c>
      <c r="AB1987">
        <v>1</v>
      </c>
      <c r="AC1987">
        <v>1</v>
      </c>
      <c r="AD1987">
        <v>1</v>
      </c>
      <c r="AE1987">
        <v>1</v>
      </c>
      <c r="AF1987">
        <v>1</v>
      </c>
      <c r="AG1987">
        <v>1</v>
      </c>
      <c r="AH1987">
        <v>1</v>
      </c>
      <c r="AI1987">
        <v>1</v>
      </c>
      <c r="AJ1987">
        <v>1</v>
      </c>
      <c r="AK1987">
        <v>1</v>
      </c>
      <c r="AL1987">
        <v>0</v>
      </c>
      <c r="AM1987" s="49" t="s">
        <v>356</v>
      </c>
      <c r="AN1987" s="49" t="s">
        <v>4</v>
      </c>
      <c r="AO1987" s="49" t="s">
        <v>9</v>
      </c>
      <c r="AP1987" s="49" t="s">
        <v>494</v>
      </c>
      <c r="AQ1987" s="49" t="s">
        <v>9</v>
      </c>
      <c r="AR1987" s="49" t="s">
        <v>487</v>
      </c>
      <c r="AS1987" s="49" t="s">
        <v>488</v>
      </c>
      <c r="AT1987" s="49" t="s">
        <v>489</v>
      </c>
    </row>
    <row r="1988" spans="1:46" x14ac:dyDescent="0.25">
      <c r="A1988">
        <v>12</v>
      </c>
      <c r="B1988" t="s">
        <v>229</v>
      </c>
      <c r="C1988" t="s">
        <v>229</v>
      </c>
      <c r="D1988" t="s">
        <v>230</v>
      </c>
      <c r="E1988" t="s">
        <v>630</v>
      </c>
      <c r="F1988" t="s">
        <v>631</v>
      </c>
      <c r="G1988">
        <v>1</v>
      </c>
      <c r="H1988">
        <v>1</v>
      </c>
      <c r="I1988">
        <v>1</v>
      </c>
      <c r="J1988">
        <v>1</v>
      </c>
      <c r="K1988">
        <v>1</v>
      </c>
      <c r="L1988">
        <v>1</v>
      </c>
      <c r="M1988">
        <v>1</v>
      </c>
      <c r="N1988">
        <v>1</v>
      </c>
      <c r="O1988">
        <v>1</v>
      </c>
      <c r="P1988">
        <v>1</v>
      </c>
      <c r="Q1988">
        <v>1</v>
      </c>
      <c r="R1988">
        <v>1</v>
      </c>
      <c r="S1988">
        <v>1</v>
      </c>
      <c r="T1988">
        <v>1</v>
      </c>
      <c r="U1988">
        <v>1</v>
      </c>
      <c r="V1988">
        <v>1</v>
      </c>
      <c r="W1988">
        <v>1</v>
      </c>
      <c r="X1988">
        <v>1</v>
      </c>
      <c r="Y1988">
        <v>1</v>
      </c>
      <c r="Z1988">
        <v>1</v>
      </c>
      <c r="AA1988">
        <v>1</v>
      </c>
      <c r="AB1988">
        <v>1</v>
      </c>
      <c r="AC1988">
        <v>1</v>
      </c>
      <c r="AD1988">
        <v>1</v>
      </c>
      <c r="AE1988">
        <v>1</v>
      </c>
      <c r="AF1988">
        <v>1</v>
      </c>
      <c r="AG1988">
        <v>1</v>
      </c>
      <c r="AH1988">
        <v>1</v>
      </c>
      <c r="AI1988">
        <v>1</v>
      </c>
      <c r="AJ1988">
        <v>1</v>
      </c>
      <c r="AK1988">
        <v>1</v>
      </c>
      <c r="AL1988">
        <v>1</v>
      </c>
      <c r="AM1988" s="49" t="s">
        <v>230</v>
      </c>
      <c r="AN1988" s="49" t="s">
        <v>14</v>
      </c>
      <c r="AO1988" s="49" t="s">
        <v>485</v>
      </c>
      <c r="AP1988" s="49" t="s">
        <v>505</v>
      </c>
      <c r="AQ1988" s="49" t="s">
        <v>13</v>
      </c>
      <c r="AR1988" s="49" t="s">
        <v>487</v>
      </c>
      <c r="AS1988" s="49" t="s">
        <v>488</v>
      </c>
      <c r="AT1988" s="49" t="s">
        <v>489</v>
      </c>
    </row>
    <row r="1989" spans="1:46" x14ac:dyDescent="0.25">
      <c r="A1989">
        <v>12</v>
      </c>
      <c r="B1989" t="s">
        <v>555</v>
      </c>
      <c r="C1989" t="s">
        <v>556</v>
      </c>
      <c r="D1989" t="s">
        <v>557</v>
      </c>
      <c r="E1989" t="s">
        <v>630</v>
      </c>
      <c r="F1989" t="s">
        <v>631</v>
      </c>
      <c r="G1989">
        <v>0</v>
      </c>
      <c r="H1989">
        <v>0</v>
      </c>
      <c r="I1989">
        <v>0</v>
      </c>
      <c r="J1989">
        <v>0</v>
      </c>
      <c r="K1989">
        <v>0</v>
      </c>
      <c r="L1989">
        <v>0</v>
      </c>
      <c r="M1989">
        <v>0</v>
      </c>
      <c r="N1989">
        <v>0</v>
      </c>
      <c r="O1989">
        <v>0</v>
      </c>
      <c r="P1989">
        <v>0</v>
      </c>
      <c r="Q1989">
        <v>1</v>
      </c>
      <c r="R1989">
        <v>1</v>
      </c>
      <c r="S1989">
        <v>1</v>
      </c>
      <c r="T1989">
        <v>1</v>
      </c>
      <c r="U1989">
        <v>1</v>
      </c>
      <c r="V1989">
        <v>1</v>
      </c>
      <c r="W1989">
        <v>1</v>
      </c>
      <c r="X1989">
        <v>1</v>
      </c>
      <c r="Y1989">
        <v>1</v>
      </c>
      <c r="Z1989">
        <v>1</v>
      </c>
      <c r="AA1989">
        <v>1</v>
      </c>
      <c r="AB1989">
        <v>1</v>
      </c>
      <c r="AC1989">
        <v>1</v>
      </c>
      <c r="AD1989">
        <v>1</v>
      </c>
      <c r="AE1989">
        <v>1</v>
      </c>
      <c r="AF1989">
        <v>1</v>
      </c>
      <c r="AG1989">
        <v>1</v>
      </c>
      <c r="AH1989">
        <v>1</v>
      </c>
      <c r="AI1989">
        <v>1</v>
      </c>
      <c r="AJ1989">
        <v>1</v>
      </c>
      <c r="AK1989">
        <v>1</v>
      </c>
      <c r="AL1989">
        <v>1</v>
      </c>
      <c r="AM1989" s="49" t="e">
        <v>#N/A</v>
      </c>
      <c r="AN1989" s="49" t="e">
        <v>#N/A</v>
      </c>
      <c r="AO1989" s="49" t="e">
        <v>#N/A</v>
      </c>
      <c r="AP1989" s="49" t="e">
        <v>#N/A</v>
      </c>
      <c r="AQ1989" s="49" t="e">
        <v>#N/A</v>
      </c>
      <c r="AR1989" s="49" t="e">
        <v>#N/A</v>
      </c>
      <c r="AS1989" s="49" t="e">
        <v>#N/A</v>
      </c>
      <c r="AT1989" s="49" t="e">
        <v>#N/A</v>
      </c>
    </row>
    <row r="1990" spans="1:46" x14ac:dyDescent="0.25">
      <c r="A1990">
        <v>12</v>
      </c>
      <c r="B1990" t="s">
        <v>231</v>
      </c>
      <c r="C1990" t="s">
        <v>231</v>
      </c>
      <c r="D1990" t="s">
        <v>418</v>
      </c>
      <c r="E1990" t="s">
        <v>630</v>
      </c>
      <c r="F1990" t="s">
        <v>631</v>
      </c>
      <c r="G1990">
        <v>1</v>
      </c>
      <c r="H1990">
        <v>1</v>
      </c>
      <c r="I1990">
        <v>1</v>
      </c>
      <c r="J1990">
        <v>1</v>
      </c>
      <c r="K1990">
        <v>1</v>
      </c>
      <c r="L1990">
        <v>1</v>
      </c>
      <c r="M1990">
        <v>1</v>
      </c>
      <c r="N1990">
        <v>1</v>
      </c>
      <c r="O1990">
        <v>1</v>
      </c>
      <c r="P1990">
        <v>1</v>
      </c>
      <c r="Q1990">
        <v>1</v>
      </c>
      <c r="R1990">
        <v>1</v>
      </c>
      <c r="S1990">
        <v>1</v>
      </c>
      <c r="T1990">
        <v>1</v>
      </c>
      <c r="U1990">
        <v>1</v>
      </c>
      <c r="V1990">
        <v>1</v>
      </c>
      <c r="W1990">
        <v>1</v>
      </c>
      <c r="X1990">
        <v>1</v>
      </c>
      <c r="Y1990">
        <v>1</v>
      </c>
      <c r="Z1990">
        <v>1</v>
      </c>
      <c r="AA1990">
        <v>1</v>
      </c>
      <c r="AB1990">
        <v>1</v>
      </c>
      <c r="AC1990">
        <v>1</v>
      </c>
      <c r="AD1990">
        <v>1</v>
      </c>
      <c r="AE1990">
        <v>1</v>
      </c>
      <c r="AF1990">
        <v>1</v>
      </c>
      <c r="AG1990">
        <v>1</v>
      </c>
      <c r="AH1990">
        <v>1</v>
      </c>
      <c r="AI1990">
        <v>1</v>
      </c>
      <c r="AJ1990">
        <v>1</v>
      </c>
      <c r="AK1990">
        <v>1</v>
      </c>
      <c r="AL1990">
        <v>0</v>
      </c>
      <c r="AM1990" s="49" t="s">
        <v>418</v>
      </c>
      <c r="AN1990" s="49" t="s">
        <v>14</v>
      </c>
      <c r="AO1990" s="49" t="s">
        <v>485</v>
      </c>
      <c r="AP1990" s="49" t="s">
        <v>505</v>
      </c>
      <c r="AQ1990" s="49" t="s">
        <v>13</v>
      </c>
      <c r="AR1990" s="49" t="s">
        <v>495</v>
      </c>
      <c r="AS1990" s="49" t="s">
        <v>496</v>
      </c>
      <c r="AT1990" s="49" t="s">
        <v>497</v>
      </c>
    </row>
    <row r="1991" spans="1:46" x14ac:dyDescent="0.25">
      <c r="A1991">
        <v>12</v>
      </c>
      <c r="B1991" t="s">
        <v>221</v>
      </c>
      <c r="C1991" t="s">
        <v>221</v>
      </c>
      <c r="D1991" t="s">
        <v>222</v>
      </c>
      <c r="E1991" t="s">
        <v>630</v>
      </c>
      <c r="F1991" t="s">
        <v>631</v>
      </c>
      <c r="G1991">
        <v>1</v>
      </c>
      <c r="H1991">
        <v>1</v>
      </c>
      <c r="I1991">
        <v>1</v>
      </c>
      <c r="J1991">
        <v>1</v>
      </c>
      <c r="K1991">
        <v>1</v>
      </c>
      <c r="L1991">
        <v>1</v>
      </c>
      <c r="M1991">
        <v>1</v>
      </c>
      <c r="N1991">
        <v>1</v>
      </c>
      <c r="O1991">
        <v>1</v>
      </c>
      <c r="P1991">
        <v>1</v>
      </c>
      <c r="Q1991">
        <v>1</v>
      </c>
      <c r="R1991">
        <v>1</v>
      </c>
      <c r="S1991">
        <v>1</v>
      </c>
      <c r="T1991">
        <v>1</v>
      </c>
      <c r="U1991">
        <v>1</v>
      </c>
      <c r="V1991">
        <v>1</v>
      </c>
      <c r="W1991">
        <v>1</v>
      </c>
      <c r="X1991">
        <v>1</v>
      </c>
      <c r="Y1991">
        <v>1</v>
      </c>
      <c r="Z1991">
        <v>1</v>
      </c>
      <c r="AA1991">
        <v>1</v>
      </c>
      <c r="AB1991">
        <v>1</v>
      </c>
      <c r="AC1991">
        <v>1</v>
      </c>
      <c r="AD1991">
        <v>1</v>
      </c>
      <c r="AE1991">
        <v>1</v>
      </c>
      <c r="AF1991">
        <v>1</v>
      </c>
      <c r="AG1991">
        <v>1</v>
      </c>
      <c r="AH1991">
        <v>1</v>
      </c>
      <c r="AI1991">
        <v>1</v>
      </c>
      <c r="AJ1991">
        <v>1</v>
      </c>
      <c r="AK1991">
        <v>1</v>
      </c>
      <c r="AL1991">
        <v>0</v>
      </c>
      <c r="AM1991" s="49" t="s">
        <v>222</v>
      </c>
      <c r="AN1991" s="49" t="s">
        <v>14</v>
      </c>
      <c r="AO1991" s="49" t="s">
        <v>485</v>
      </c>
      <c r="AP1991" s="49" t="s">
        <v>494</v>
      </c>
      <c r="AQ1991" s="49" t="s">
        <v>11</v>
      </c>
      <c r="AR1991" s="49" t="s">
        <v>495</v>
      </c>
      <c r="AS1991" s="49" t="s">
        <v>488</v>
      </c>
      <c r="AT1991" s="49" t="s">
        <v>489</v>
      </c>
    </row>
    <row r="1992" spans="1:46" x14ac:dyDescent="0.25">
      <c r="A1992">
        <v>12</v>
      </c>
      <c r="B1992" t="s">
        <v>232</v>
      </c>
      <c r="C1992" t="s">
        <v>232</v>
      </c>
      <c r="D1992" t="s">
        <v>558</v>
      </c>
      <c r="E1992" t="s">
        <v>630</v>
      </c>
      <c r="F1992" t="s">
        <v>631</v>
      </c>
      <c r="G1992">
        <v>0</v>
      </c>
      <c r="H1992">
        <v>0</v>
      </c>
      <c r="I1992">
        <v>0</v>
      </c>
      <c r="J1992">
        <v>0</v>
      </c>
      <c r="K1992">
        <v>0</v>
      </c>
      <c r="L1992">
        <v>0</v>
      </c>
      <c r="M1992">
        <v>0</v>
      </c>
      <c r="N1992">
        <v>0</v>
      </c>
      <c r="O1992">
        <v>0</v>
      </c>
      <c r="P1992">
        <v>0</v>
      </c>
      <c r="Q1992">
        <v>1</v>
      </c>
      <c r="R1992">
        <v>1</v>
      </c>
      <c r="S1992">
        <v>1</v>
      </c>
      <c r="T1992">
        <v>1</v>
      </c>
      <c r="U1992">
        <v>1</v>
      </c>
      <c r="V1992">
        <v>1</v>
      </c>
      <c r="W1992">
        <v>1</v>
      </c>
      <c r="X1992">
        <v>1</v>
      </c>
      <c r="Y1992">
        <v>1</v>
      </c>
      <c r="Z1992">
        <v>1</v>
      </c>
      <c r="AA1992">
        <v>1</v>
      </c>
      <c r="AB1992">
        <v>1</v>
      </c>
      <c r="AC1992">
        <v>1</v>
      </c>
      <c r="AD1992">
        <v>1</v>
      </c>
      <c r="AE1992">
        <v>1</v>
      </c>
      <c r="AF1992">
        <v>1</v>
      </c>
      <c r="AG1992">
        <v>1</v>
      </c>
      <c r="AH1992">
        <v>1</v>
      </c>
      <c r="AI1992">
        <v>1</v>
      </c>
      <c r="AJ1992">
        <v>1</v>
      </c>
      <c r="AK1992">
        <v>1</v>
      </c>
      <c r="AL1992">
        <v>0</v>
      </c>
      <c r="AM1992" s="49" t="s">
        <v>233</v>
      </c>
      <c r="AN1992" s="49" t="s">
        <v>14</v>
      </c>
      <c r="AO1992" s="49" t="s">
        <v>485</v>
      </c>
      <c r="AP1992" s="49" t="s">
        <v>494</v>
      </c>
      <c r="AQ1992" s="49" t="s">
        <v>11</v>
      </c>
      <c r="AR1992" s="49" t="s">
        <v>487</v>
      </c>
      <c r="AS1992" s="49" t="s">
        <v>488</v>
      </c>
      <c r="AT1992" s="49" t="s">
        <v>489</v>
      </c>
    </row>
    <row r="1993" spans="1:46" x14ac:dyDescent="0.25">
      <c r="A1993">
        <v>12</v>
      </c>
      <c r="B1993" t="s">
        <v>249</v>
      </c>
      <c r="C1993" t="s">
        <v>249</v>
      </c>
      <c r="D1993" t="s">
        <v>250</v>
      </c>
      <c r="E1993" t="s">
        <v>630</v>
      </c>
      <c r="F1993" t="s">
        <v>631</v>
      </c>
      <c r="G1993">
        <v>1</v>
      </c>
      <c r="H1993">
        <v>1</v>
      </c>
      <c r="I1993">
        <v>1</v>
      </c>
      <c r="J1993">
        <v>1</v>
      </c>
      <c r="K1993">
        <v>1</v>
      </c>
      <c r="L1993">
        <v>1</v>
      </c>
      <c r="M1993">
        <v>1</v>
      </c>
      <c r="N1993">
        <v>1</v>
      </c>
      <c r="O1993">
        <v>1</v>
      </c>
      <c r="P1993">
        <v>1</v>
      </c>
      <c r="Q1993">
        <v>1</v>
      </c>
      <c r="R1993">
        <v>1</v>
      </c>
      <c r="S1993">
        <v>1</v>
      </c>
      <c r="T1993">
        <v>1</v>
      </c>
      <c r="U1993">
        <v>1</v>
      </c>
      <c r="V1993">
        <v>1</v>
      </c>
      <c r="W1993">
        <v>1</v>
      </c>
      <c r="X1993">
        <v>1</v>
      </c>
      <c r="Y1993">
        <v>1</v>
      </c>
      <c r="Z1993">
        <v>1</v>
      </c>
      <c r="AA1993">
        <v>1</v>
      </c>
      <c r="AB1993">
        <v>1</v>
      </c>
      <c r="AC1993">
        <v>1</v>
      </c>
      <c r="AD1993">
        <v>1</v>
      </c>
      <c r="AE1993">
        <v>1</v>
      </c>
      <c r="AF1993">
        <v>1</v>
      </c>
      <c r="AG1993">
        <v>1</v>
      </c>
      <c r="AH1993">
        <v>1</v>
      </c>
      <c r="AI1993">
        <v>1</v>
      </c>
      <c r="AJ1993">
        <v>1</v>
      </c>
      <c r="AK1993">
        <v>1</v>
      </c>
      <c r="AL1993">
        <v>1</v>
      </c>
      <c r="AM1993" s="49" t="s">
        <v>250</v>
      </c>
      <c r="AN1993" s="49" t="s">
        <v>14</v>
      </c>
      <c r="AO1993" s="49" t="s">
        <v>500</v>
      </c>
      <c r="AP1993" s="49" t="s">
        <v>505</v>
      </c>
      <c r="AQ1993" s="49" t="s">
        <v>13</v>
      </c>
      <c r="AR1993" s="49" t="s">
        <v>487</v>
      </c>
      <c r="AS1993" s="49" t="s">
        <v>488</v>
      </c>
      <c r="AT1993" s="49" t="s">
        <v>489</v>
      </c>
    </row>
    <row r="1994" spans="1:46" x14ac:dyDescent="0.25">
      <c r="A1994">
        <v>12</v>
      </c>
      <c r="B1994" t="s">
        <v>234</v>
      </c>
      <c r="C1994" t="s">
        <v>234</v>
      </c>
      <c r="D1994" t="s">
        <v>235</v>
      </c>
      <c r="E1994" t="s">
        <v>630</v>
      </c>
      <c r="F1994" t="s">
        <v>631</v>
      </c>
      <c r="G1994">
        <v>1</v>
      </c>
      <c r="H1994">
        <v>1</v>
      </c>
      <c r="I1994">
        <v>1</v>
      </c>
      <c r="J1994">
        <v>1</v>
      </c>
      <c r="K1994">
        <v>1</v>
      </c>
      <c r="L1994">
        <v>1</v>
      </c>
      <c r="M1994">
        <v>1</v>
      </c>
      <c r="N1994">
        <v>1</v>
      </c>
      <c r="O1994">
        <v>1</v>
      </c>
      <c r="P1994">
        <v>1</v>
      </c>
      <c r="Q1994">
        <v>1</v>
      </c>
      <c r="R1994">
        <v>1</v>
      </c>
      <c r="S1994">
        <v>1</v>
      </c>
      <c r="T1994">
        <v>1</v>
      </c>
      <c r="U1994">
        <v>1</v>
      </c>
      <c r="V1994">
        <v>1</v>
      </c>
      <c r="W1994">
        <v>1</v>
      </c>
      <c r="X1994">
        <v>1</v>
      </c>
      <c r="Y1994">
        <v>1</v>
      </c>
      <c r="Z1994">
        <v>1</v>
      </c>
      <c r="AA1994">
        <v>1</v>
      </c>
      <c r="AB1994">
        <v>1</v>
      </c>
      <c r="AC1994">
        <v>1</v>
      </c>
      <c r="AD1994">
        <v>1</v>
      </c>
      <c r="AE1994">
        <v>1</v>
      </c>
      <c r="AF1994">
        <v>1</v>
      </c>
      <c r="AG1994">
        <v>1</v>
      </c>
      <c r="AH1994">
        <v>1</v>
      </c>
      <c r="AI1994">
        <v>1</v>
      </c>
      <c r="AJ1994">
        <v>1</v>
      </c>
      <c r="AK1994">
        <v>1</v>
      </c>
      <c r="AL1994">
        <v>0</v>
      </c>
      <c r="AM1994" s="49" t="s">
        <v>235</v>
      </c>
      <c r="AN1994" s="49" t="s">
        <v>14</v>
      </c>
      <c r="AO1994" s="49" t="s">
        <v>485</v>
      </c>
      <c r="AP1994" s="49" t="s">
        <v>501</v>
      </c>
      <c r="AQ1994" s="49" t="s">
        <v>11</v>
      </c>
      <c r="AR1994" s="49" t="s">
        <v>487</v>
      </c>
      <c r="AS1994" s="49" t="s">
        <v>488</v>
      </c>
      <c r="AT1994" s="49" t="s">
        <v>489</v>
      </c>
    </row>
    <row r="1995" spans="1:46" x14ac:dyDescent="0.25">
      <c r="A1995">
        <v>12</v>
      </c>
      <c r="B1995" t="s">
        <v>238</v>
      </c>
      <c r="C1995" t="s">
        <v>238</v>
      </c>
      <c r="D1995" t="s">
        <v>419</v>
      </c>
      <c r="E1995" t="s">
        <v>630</v>
      </c>
      <c r="F1995" t="s">
        <v>631</v>
      </c>
      <c r="G1995">
        <v>1</v>
      </c>
      <c r="H1995">
        <v>1</v>
      </c>
      <c r="I1995">
        <v>1</v>
      </c>
      <c r="J1995">
        <v>1</v>
      </c>
      <c r="K1995">
        <v>1</v>
      </c>
      <c r="L1995">
        <v>1</v>
      </c>
      <c r="M1995">
        <v>1</v>
      </c>
      <c r="N1995">
        <v>1</v>
      </c>
      <c r="O1995">
        <v>1</v>
      </c>
      <c r="P1995">
        <v>1</v>
      </c>
      <c r="Q1995">
        <v>1</v>
      </c>
      <c r="R1995">
        <v>1</v>
      </c>
      <c r="S1995">
        <v>1</v>
      </c>
      <c r="T1995">
        <v>1</v>
      </c>
      <c r="U1995">
        <v>1</v>
      </c>
      <c r="V1995">
        <v>1</v>
      </c>
      <c r="W1995">
        <v>1</v>
      </c>
      <c r="X1995">
        <v>1</v>
      </c>
      <c r="Y1995">
        <v>1</v>
      </c>
      <c r="Z1995">
        <v>1</v>
      </c>
      <c r="AA1995">
        <v>1</v>
      </c>
      <c r="AB1995">
        <v>1</v>
      </c>
      <c r="AC1995">
        <v>1</v>
      </c>
      <c r="AD1995">
        <v>1</v>
      </c>
      <c r="AE1995">
        <v>1</v>
      </c>
      <c r="AF1995">
        <v>1</v>
      </c>
      <c r="AG1995">
        <v>1</v>
      </c>
      <c r="AH1995">
        <v>1</v>
      </c>
      <c r="AI1995">
        <v>1</v>
      </c>
      <c r="AJ1995">
        <v>1</v>
      </c>
      <c r="AK1995">
        <v>1</v>
      </c>
      <c r="AL1995">
        <v>0</v>
      </c>
      <c r="AM1995" s="49" t="s">
        <v>419</v>
      </c>
      <c r="AN1995" s="49" t="s">
        <v>7</v>
      </c>
      <c r="AO1995" s="49" t="s">
        <v>9</v>
      </c>
      <c r="AP1995" s="49" t="s">
        <v>501</v>
      </c>
      <c r="AQ1995" s="49" t="s">
        <v>9</v>
      </c>
      <c r="AR1995" s="49" t="s">
        <v>495</v>
      </c>
      <c r="AS1995" s="49" t="s">
        <v>496</v>
      </c>
      <c r="AT1995" s="49" t="s">
        <v>497</v>
      </c>
    </row>
    <row r="1996" spans="1:46" x14ac:dyDescent="0.25">
      <c r="A1996">
        <v>12</v>
      </c>
      <c r="B1996" t="s">
        <v>245</v>
      </c>
      <c r="C1996" t="s">
        <v>245</v>
      </c>
      <c r="D1996" t="s">
        <v>246</v>
      </c>
      <c r="E1996" t="s">
        <v>630</v>
      </c>
      <c r="F1996" t="s">
        <v>631</v>
      </c>
      <c r="G1996">
        <v>1</v>
      </c>
      <c r="H1996">
        <v>1</v>
      </c>
      <c r="I1996">
        <v>1</v>
      </c>
      <c r="J1996">
        <v>1</v>
      </c>
      <c r="K1996">
        <v>1</v>
      </c>
      <c r="L1996">
        <v>1</v>
      </c>
      <c r="M1996">
        <v>1</v>
      </c>
      <c r="N1996">
        <v>1</v>
      </c>
      <c r="O1996">
        <v>1</v>
      </c>
      <c r="P1996">
        <v>1</v>
      </c>
      <c r="Q1996">
        <v>1</v>
      </c>
      <c r="R1996">
        <v>1</v>
      </c>
      <c r="S1996">
        <v>1</v>
      </c>
      <c r="T1996">
        <v>1</v>
      </c>
      <c r="U1996">
        <v>1</v>
      </c>
      <c r="V1996">
        <v>1</v>
      </c>
      <c r="W1996">
        <v>1</v>
      </c>
      <c r="X1996">
        <v>1</v>
      </c>
      <c r="Y1996">
        <v>1</v>
      </c>
      <c r="Z1996">
        <v>1</v>
      </c>
      <c r="AA1996">
        <v>1</v>
      </c>
      <c r="AB1996">
        <v>1</v>
      </c>
      <c r="AC1996">
        <v>1</v>
      </c>
      <c r="AD1996">
        <v>1</v>
      </c>
      <c r="AE1996">
        <v>1</v>
      </c>
      <c r="AF1996">
        <v>1</v>
      </c>
      <c r="AG1996">
        <v>1</v>
      </c>
      <c r="AH1996">
        <v>1</v>
      </c>
      <c r="AI1996">
        <v>1</v>
      </c>
      <c r="AJ1996">
        <v>1</v>
      </c>
      <c r="AK1996">
        <v>1</v>
      </c>
      <c r="AL1996">
        <v>1</v>
      </c>
      <c r="AM1996" s="49" t="s">
        <v>246</v>
      </c>
      <c r="AN1996" s="49" t="s">
        <v>14</v>
      </c>
      <c r="AO1996" s="49" t="s">
        <v>500</v>
      </c>
      <c r="AP1996" s="49" t="s">
        <v>505</v>
      </c>
      <c r="AQ1996" s="49" t="s">
        <v>13</v>
      </c>
      <c r="AR1996" s="49" t="s">
        <v>487</v>
      </c>
      <c r="AS1996" s="49" t="s">
        <v>488</v>
      </c>
      <c r="AT1996" s="49" t="s">
        <v>489</v>
      </c>
    </row>
    <row r="1997" spans="1:46" x14ac:dyDescent="0.25">
      <c r="A1997">
        <v>12</v>
      </c>
      <c r="B1997" t="s">
        <v>247</v>
      </c>
      <c r="C1997" t="s">
        <v>247</v>
      </c>
      <c r="D1997" t="s">
        <v>248</v>
      </c>
      <c r="E1997" t="s">
        <v>630</v>
      </c>
      <c r="F1997" t="s">
        <v>631</v>
      </c>
      <c r="G1997">
        <v>1</v>
      </c>
      <c r="H1997">
        <v>1</v>
      </c>
      <c r="I1997">
        <v>1</v>
      </c>
      <c r="J1997">
        <v>1</v>
      </c>
      <c r="K1997">
        <v>1</v>
      </c>
      <c r="L1997">
        <v>1</v>
      </c>
      <c r="M1997">
        <v>1</v>
      </c>
      <c r="N1997">
        <v>1</v>
      </c>
      <c r="O1997">
        <v>1</v>
      </c>
      <c r="P1997">
        <v>1</v>
      </c>
      <c r="Q1997">
        <v>1</v>
      </c>
      <c r="R1997">
        <v>1</v>
      </c>
      <c r="S1997">
        <v>1</v>
      </c>
      <c r="T1997">
        <v>1</v>
      </c>
      <c r="U1997">
        <v>1</v>
      </c>
      <c r="V1997">
        <v>1</v>
      </c>
      <c r="W1997">
        <v>1</v>
      </c>
      <c r="X1997">
        <v>1</v>
      </c>
      <c r="Y1997">
        <v>1</v>
      </c>
      <c r="Z1997">
        <v>1</v>
      </c>
      <c r="AA1997">
        <v>1</v>
      </c>
      <c r="AB1997">
        <v>1</v>
      </c>
      <c r="AC1997">
        <v>1</v>
      </c>
      <c r="AD1997">
        <v>1</v>
      </c>
      <c r="AE1997">
        <v>1</v>
      </c>
      <c r="AF1997">
        <v>1</v>
      </c>
      <c r="AG1997">
        <v>1</v>
      </c>
      <c r="AH1997">
        <v>1</v>
      </c>
      <c r="AI1997">
        <v>1</v>
      </c>
      <c r="AJ1997">
        <v>1</v>
      </c>
      <c r="AK1997">
        <v>1</v>
      </c>
      <c r="AL1997">
        <v>1</v>
      </c>
      <c r="AM1997" s="49" t="s">
        <v>248</v>
      </c>
      <c r="AN1997" s="49" t="s">
        <v>14</v>
      </c>
      <c r="AO1997" s="49" t="s">
        <v>500</v>
      </c>
      <c r="AP1997" s="49" t="s">
        <v>505</v>
      </c>
      <c r="AQ1997" s="49" t="s">
        <v>13</v>
      </c>
      <c r="AR1997" s="49" t="s">
        <v>487</v>
      </c>
      <c r="AS1997" s="49" t="s">
        <v>488</v>
      </c>
      <c r="AT1997" s="49" t="s">
        <v>489</v>
      </c>
    </row>
    <row r="1998" spans="1:46" x14ac:dyDescent="0.25">
      <c r="A1998">
        <v>12</v>
      </c>
      <c r="B1998" t="s">
        <v>255</v>
      </c>
      <c r="C1998" t="s">
        <v>255</v>
      </c>
      <c r="D1998" t="s">
        <v>256</v>
      </c>
      <c r="E1998" t="s">
        <v>630</v>
      </c>
      <c r="F1998" t="s">
        <v>631</v>
      </c>
      <c r="G1998">
        <v>1</v>
      </c>
      <c r="H1998">
        <v>1</v>
      </c>
      <c r="I1998">
        <v>1</v>
      </c>
      <c r="J1998">
        <v>1</v>
      </c>
      <c r="K1998">
        <v>1</v>
      </c>
      <c r="L1998">
        <v>1</v>
      </c>
      <c r="M1998">
        <v>1</v>
      </c>
      <c r="N1998">
        <v>1</v>
      </c>
      <c r="O1998">
        <v>1</v>
      </c>
      <c r="P1998">
        <v>1</v>
      </c>
      <c r="Q1998">
        <v>1</v>
      </c>
      <c r="R1998">
        <v>1</v>
      </c>
      <c r="S1998">
        <v>1</v>
      </c>
      <c r="T1998">
        <v>1</v>
      </c>
      <c r="U1998">
        <v>1</v>
      </c>
      <c r="V1998">
        <v>1</v>
      </c>
      <c r="W1998">
        <v>1</v>
      </c>
      <c r="X1998">
        <v>1</v>
      </c>
      <c r="Y1998">
        <v>1</v>
      </c>
      <c r="Z1998">
        <v>1</v>
      </c>
      <c r="AA1998">
        <v>1</v>
      </c>
      <c r="AB1998">
        <v>1</v>
      </c>
      <c r="AC1998">
        <v>1</v>
      </c>
      <c r="AD1998">
        <v>1</v>
      </c>
      <c r="AE1998">
        <v>1</v>
      </c>
      <c r="AF1998">
        <v>1</v>
      </c>
      <c r="AG1998">
        <v>1</v>
      </c>
      <c r="AH1998">
        <v>1</v>
      </c>
      <c r="AI1998">
        <v>1</v>
      </c>
      <c r="AJ1998">
        <v>1</v>
      </c>
      <c r="AK1998">
        <v>1</v>
      </c>
      <c r="AL1998">
        <v>0</v>
      </c>
      <c r="AM1998" s="49" t="s">
        <v>256</v>
      </c>
      <c r="AN1998" s="49" t="s">
        <v>6</v>
      </c>
      <c r="AO1998" s="49" t="s">
        <v>9</v>
      </c>
      <c r="AP1998" s="49" t="s">
        <v>486</v>
      </c>
      <c r="AQ1998" s="49" t="s">
        <v>9</v>
      </c>
      <c r="AR1998" s="49" t="s">
        <v>487</v>
      </c>
      <c r="AS1998" s="49" t="s">
        <v>488</v>
      </c>
      <c r="AT1998" s="49" t="s">
        <v>489</v>
      </c>
    </row>
    <row r="1999" spans="1:46" x14ac:dyDescent="0.25">
      <c r="A1999">
        <v>12</v>
      </c>
      <c r="B1999" t="s">
        <v>281</v>
      </c>
      <c r="C1999" t="s">
        <v>281</v>
      </c>
      <c r="D1999" t="s">
        <v>282</v>
      </c>
      <c r="E1999" t="s">
        <v>630</v>
      </c>
      <c r="F1999" t="s">
        <v>631</v>
      </c>
      <c r="G1999">
        <v>1</v>
      </c>
      <c r="H1999">
        <v>1</v>
      </c>
      <c r="I1999">
        <v>1</v>
      </c>
      <c r="J1999">
        <v>1</v>
      </c>
      <c r="K1999">
        <v>1</v>
      </c>
      <c r="L1999">
        <v>1</v>
      </c>
      <c r="M1999">
        <v>1</v>
      </c>
      <c r="N1999">
        <v>1</v>
      </c>
      <c r="O1999">
        <v>1</v>
      </c>
      <c r="P1999">
        <v>1</v>
      </c>
      <c r="Q1999">
        <v>1</v>
      </c>
      <c r="R1999">
        <v>1</v>
      </c>
      <c r="S1999">
        <v>1</v>
      </c>
      <c r="T1999">
        <v>1</v>
      </c>
      <c r="U1999">
        <v>1</v>
      </c>
      <c r="V1999">
        <v>1</v>
      </c>
      <c r="W1999">
        <v>1</v>
      </c>
      <c r="X1999">
        <v>1</v>
      </c>
      <c r="Y1999">
        <v>1</v>
      </c>
      <c r="Z1999">
        <v>1</v>
      </c>
      <c r="AA1999">
        <v>1</v>
      </c>
      <c r="AB1999">
        <v>1</v>
      </c>
      <c r="AC1999">
        <v>1</v>
      </c>
      <c r="AD1999">
        <v>1</v>
      </c>
      <c r="AE1999">
        <v>1</v>
      </c>
      <c r="AF1999">
        <v>1</v>
      </c>
      <c r="AG1999">
        <v>1</v>
      </c>
      <c r="AH1999">
        <v>1</v>
      </c>
      <c r="AI1999">
        <v>1</v>
      </c>
      <c r="AJ1999">
        <v>1</v>
      </c>
      <c r="AK1999">
        <v>1</v>
      </c>
      <c r="AL1999">
        <v>0</v>
      </c>
      <c r="AM1999" s="49" t="s">
        <v>282</v>
      </c>
      <c r="AN1999" s="49" t="s">
        <v>14</v>
      </c>
      <c r="AO1999" s="49" t="s">
        <v>485</v>
      </c>
      <c r="AP1999" s="49" t="s">
        <v>501</v>
      </c>
      <c r="AQ1999" s="49" t="s">
        <v>11</v>
      </c>
      <c r="AR1999" s="49" t="s">
        <v>487</v>
      </c>
      <c r="AS1999" s="49" t="s">
        <v>488</v>
      </c>
      <c r="AT1999" s="49" t="s">
        <v>489</v>
      </c>
    </row>
    <row r="2000" spans="1:46" x14ac:dyDescent="0.25">
      <c r="A2000">
        <v>12</v>
      </c>
      <c r="B2000" t="s">
        <v>267</v>
      </c>
      <c r="C2000" t="s">
        <v>267</v>
      </c>
      <c r="D2000" t="s">
        <v>268</v>
      </c>
      <c r="E2000" t="s">
        <v>630</v>
      </c>
      <c r="F2000" t="s">
        <v>631</v>
      </c>
      <c r="G2000">
        <v>1</v>
      </c>
      <c r="H2000">
        <v>1</v>
      </c>
      <c r="I2000">
        <v>1</v>
      </c>
      <c r="J2000">
        <v>1</v>
      </c>
      <c r="K2000">
        <v>1</v>
      </c>
      <c r="L2000">
        <v>1</v>
      </c>
      <c r="M2000">
        <v>1</v>
      </c>
      <c r="N2000">
        <v>1</v>
      </c>
      <c r="O2000">
        <v>1</v>
      </c>
      <c r="P2000">
        <v>1</v>
      </c>
      <c r="Q2000">
        <v>1</v>
      </c>
      <c r="R2000">
        <v>1</v>
      </c>
      <c r="S2000">
        <v>1</v>
      </c>
      <c r="T2000">
        <v>1</v>
      </c>
      <c r="U2000">
        <v>1</v>
      </c>
      <c r="V2000">
        <v>1</v>
      </c>
      <c r="W2000">
        <v>1</v>
      </c>
      <c r="X2000">
        <v>1</v>
      </c>
      <c r="Y2000">
        <v>1</v>
      </c>
      <c r="Z2000">
        <v>1</v>
      </c>
      <c r="AA2000">
        <v>1</v>
      </c>
      <c r="AB2000">
        <v>1</v>
      </c>
      <c r="AC2000">
        <v>1</v>
      </c>
      <c r="AD2000">
        <v>1</v>
      </c>
      <c r="AE2000">
        <v>1</v>
      </c>
      <c r="AF2000">
        <v>1</v>
      </c>
      <c r="AG2000">
        <v>1</v>
      </c>
      <c r="AH2000">
        <v>1</v>
      </c>
      <c r="AI2000">
        <v>1</v>
      </c>
      <c r="AJ2000">
        <v>1</v>
      </c>
      <c r="AK2000">
        <v>1</v>
      </c>
      <c r="AL2000">
        <v>1</v>
      </c>
      <c r="AM2000" s="49" t="s">
        <v>268</v>
      </c>
      <c r="AN2000" s="49" t="s">
        <v>14</v>
      </c>
      <c r="AO2000" s="49" t="s">
        <v>500</v>
      </c>
      <c r="AP2000" s="49" t="s">
        <v>505</v>
      </c>
      <c r="AQ2000" s="49" t="s">
        <v>13</v>
      </c>
      <c r="AR2000" s="49" t="s">
        <v>487</v>
      </c>
      <c r="AS2000" s="49" t="s">
        <v>488</v>
      </c>
      <c r="AT2000" s="49" t="s">
        <v>489</v>
      </c>
    </row>
    <row r="2001" spans="1:46" x14ac:dyDescent="0.25">
      <c r="A2001">
        <v>12</v>
      </c>
      <c r="B2001" t="s">
        <v>277</v>
      </c>
      <c r="C2001" t="s">
        <v>559</v>
      </c>
      <c r="D2001" t="s">
        <v>278</v>
      </c>
      <c r="E2001" t="s">
        <v>630</v>
      </c>
      <c r="F2001" t="s">
        <v>631</v>
      </c>
      <c r="G2001">
        <v>1</v>
      </c>
      <c r="H2001">
        <v>1</v>
      </c>
      <c r="I2001">
        <v>1</v>
      </c>
      <c r="J2001">
        <v>1</v>
      </c>
      <c r="K2001">
        <v>1</v>
      </c>
      <c r="L2001">
        <v>1</v>
      </c>
      <c r="M2001">
        <v>1</v>
      </c>
      <c r="N2001">
        <v>1</v>
      </c>
      <c r="O2001">
        <v>1</v>
      </c>
      <c r="P2001">
        <v>1</v>
      </c>
      <c r="Q2001">
        <v>1</v>
      </c>
      <c r="R2001">
        <v>1</v>
      </c>
      <c r="S2001">
        <v>1</v>
      </c>
      <c r="T2001">
        <v>1</v>
      </c>
      <c r="U2001">
        <v>1</v>
      </c>
      <c r="V2001">
        <v>1</v>
      </c>
      <c r="W2001">
        <v>1</v>
      </c>
      <c r="X2001">
        <v>1</v>
      </c>
      <c r="Y2001">
        <v>1</v>
      </c>
      <c r="Z2001">
        <v>1</v>
      </c>
      <c r="AA2001">
        <v>1</v>
      </c>
      <c r="AB2001">
        <v>1</v>
      </c>
      <c r="AC2001">
        <v>1</v>
      </c>
      <c r="AD2001">
        <v>1</v>
      </c>
      <c r="AE2001">
        <v>1</v>
      </c>
      <c r="AF2001">
        <v>1</v>
      </c>
      <c r="AG2001">
        <v>1</v>
      </c>
      <c r="AH2001">
        <v>1</v>
      </c>
      <c r="AI2001">
        <v>1</v>
      </c>
      <c r="AJ2001">
        <v>1</v>
      </c>
      <c r="AK2001">
        <v>1</v>
      </c>
      <c r="AL2001">
        <v>0</v>
      </c>
      <c r="AM2001" s="49" t="s">
        <v>278</v>
      </c>
      <c r="AN2001" s="49" t="s">
        <v>6</v>
      </c>
      <c r="AO2001" s="49" t="s">
        <v>9</v>
      </c>
      <c r="AP2001" s="49" t="s">
        <v>501</v>
      </c>
      <c r="AQ2001" s="49" t="s">
        <v>9</v>
      </c>
      <c r="AR2001" s="49" t="s">
        <v>487</v>
      </c>
      <c r="AS2001" s="49" t="s">
        <v>488</v>
      </c>
      <c r="AT2001" s="49" t="s">
        <v>489</v>
      </c>
    </row>
    <row r="2002" spans="1:46" x14ac:dyDescent="0.25">
      <c r="A2002">
        <v>12</v>
      </c>
      <c r="B2002" t="s">
        <v>493</v>
      </c>
      <c r="C2002" t="s">
        <v>560</v>
      </c>
      <c r="D2002" t="s">
        <v>561</v>
      </c>
      <c r="E2002" t="s">
        <v>630</v>
      </c>
      <c r="F2002" t="s">
        <v>631</v>
      </c>
      <c r="G2002">
        <v>1</v>
      </c>
      <c r="H2002">
        <v>1</v>
      </c>
      <c r="I2002">
        <v>1</v>
      </c>
      <c r="J2002">
        <v>1</v>
      </c>
      <c r="K2002">
        <v>1</v>
      </c>
      <c r="L2002">
        <v>1</v>
      </c>
      <c r="M2002">
        <v>1</v>
      </c>
      <c r="N2002">
        <v>1</v>
      </c>
      <c r="O2002">
        <v>1</v>
      </c>
      <c r="P2002">
        <v>1</v>
      </c>
      <c r="Q2002">
        <v>1</v>
      </c>
      <c r="R2002">
        <v>1</v>
      </c>
      <c r="S2002">
        <v>1</v>
      </c>
      <c r="T2002">
        <v>1</v>
      </c>
      <c r="U2002">
        <v>1</v>
      </c>
      <c r="V2002">
        <v>1</v>
      </c>
      <c r="W2002">
        <v>1</v>
      </c>
      <c r="X2002">
        <v>1</v>
      </c>
      <c r="Y2002">
        <v>1</v>
      </c>
      <c r="Z2002">
        <v>1</v>
      </c>
      <c r="AA2002">
        <v>1</v>
      </c>
      <c r="AB2002">
        <v>1</v>
      </c>
      <c r="AC2002">
        <v>1</v>
      </c>
      <c r="AD2002">
        <v>1</v>
      </c>
      <c r="AE2002">
        <v>1</v>
      </c>
      <c r="AF2002">
        <v>1</v>
      </c>
      <c r="AG2002">
        <v>1</v>
      </c>
      <c r="AH2002">
        <v>1</v>
      </c>
      <c r="AI2002">
        <v>1</v>
      </c>
      <c r="AJ2002">
        <v>1</v>
      </c>
      <c r="AK2002">
        <v>1</v>
      </c>
      <c r="AL2002">
        <v>0</v>
      </c>
      <c r="AM2002" s="49" t="e">
        <v>#N/A</v>
      </c>
      <c r="AN2002" s="49" t="e">
        <v>#N/A</v>
      </c>
      <c r="AO2002" s="49" t="e">
        <v>#N/A</v>
      </c>
      <c r="AP2002" s="49" t="e">
        <v>#N/A</v>
      </c>
      <c r="AQ2002" s="49" t="e">
        <v>#N/A</v>
      </c>
      <c r="AR2002" s="49" t="e">
        <v>#N/A</v>
      </c>
      <c r="AS2002" s="49" t="e">
        <v>#N/A</v>
      </c>
      <c r="AT2002" s="49" t="e">
        <v>#N/A</v>
      </c>
    </row>
    <row r="2003" spans="1:46" x14ac:dyDescent="0.25">
      <c r="A2003">
        <v>12</v>
      </c>
      <c r="B2003" t="s">
        <v>493</v>
      </c>
      <c r="C2003" t="s">
        <v>562</v>
      </c>
      <c r="D2003" t="s">
        <v>563</v>
      </c>
      <c r="E2003" t="s">
        <v>630</v>
      </c>
      <c r="F2003" t="s">
        <v>631</v>
      </c>
      <c r="G2003">
        <v>1</v>
      </c>
      <c r="H2003">
        <v>1</v>
      </c>
      <c r="I2003">
        <v>1</v>
      </c>
      <c r="J2003">
        <v>1</v>
      </c>
      <c r="K2003">
        <v>1</v>
      </c>
      <c r="L2003">
        <v>1</v>
      </c>
      <c r="M2003">
        <v>1</v>
      </c>
      <c r="N2003">
        <v>1</v>
      </c>
      <c r="O2003">
        <v>1</v>
      </c>
      <c r="P2003">
        <v>1</v>
      </c>
      <c r="Q2003">
        <v>1</v>
      </c>
      <c r="R2003">
        <v>1</v>
      </c>
      <c r="S2003">
        <v>1</v>
      </c>
      <c r="T2003">
        <v>1</v>
      </c>
      <c r="U2003">
        <v>1</v>
      </c>
      <c r="V2003">
        <v>1</v>
      </c>
      <c r="W2003">
        <v>1</v>
      </c>
      <c r="X2003">
        <v>1</v>
      </c>
      <c r="Y2003">
        <v>1</v>
      </c>
      <c r="Z2003">
        <v>1</v>
      </c>
      <c r="AA2003">
        <v>1</v>
      </c>
      <c r="AB2003">
        <v>1</v>
      </c>
      <c r="AC2003">
        <v>1</v>
      </c>
      <c r="AD2003">
        <v>1</v>
      </c>
      <c r="AE2003">
        <v>1</v>
      </c>
      <c r="AF2003">
        <v>1</v>
      </c>
      <c r="AG2003">
        <v>1</v>
      </c>
      <c r="AH2003">
        <v>1</v>
      </c>
      <c r="AI2003">
        <v>1</v>
      </c>
      <c r="AJ2003">
        <v>1</v>
      </c>
      <c r="AK2003">
        <v>1</v>
      </c>
      <c r="AL2003">
        <v>0</v>
      </c>
      <c r="AM2003" s="49" t="e">
        <v>#N/A</v>
      </c>
      <c r="AN2003" s="49" t="e">
        <v>#N/A</v>
      </c>
      <c r="AO2003" s="49" t="e">
        <v>#N/A</v>
      </c>
      <c r="AP2003" s="49" t="e">
        <v>#N/A</v>
      </c>
      <c r="AQ2003" s="49" t="e">
        <v>#N/A</v>
      </c>
      <c r="AR2003" s="49" t="e">
        <v>#N/A</v>
      </c>
      <c r="AS2003" s="49" t="e">
        <v>#N/A</v>
      </c>
      <c r="AT2003" s="49" t="e">
        <v>#N/A</v>
      </c>
    </row>
    <row r="2004" spans="1:46" x14ac:dyDescent="0.25">
      <c r="A2004">
        <v>12</v>
      </c>
      <c r="B2004" t="s">
        <v>493</v>
      </c>
      <c r="C2004" t="s">
        <v>564</v>
      </c>
      <c r="D2004" t="s">
        <v>565</v>
      </c>
      <c r="E2004" t="s">
        <v>630</v>
      </c>
      <c r="F2004" t="s">
        <v>631</v>
      </c>
      <c r="G2004">
        <v>1</v>
      </c>
      <c r="H2004">
        <v>1</v>
      </c>
      <c r="I2004">
        <v>1</v>
      </c>
      <c r="J2004">
        <v>1</v>
      </c>
      <c r="K2004">
        <v>1</v>
      </c>
      <c r="L2004">
        <v>1</v>
      </c>
      <c r="M2004">
        <v>1</v>
      </c>
      <c r="N2004">
        <v>1</v>
      </c>
      <c r="O2004">
        <v>1</v>
      </c>
      <c r="P2004">
        <v>1</v>
      </c>
      <c r="Q2004">
        <v>1</v>
      </c>
      <c r="R2004">
        <v>1</v>
      </c>
      <c r="S2004">
        <v>1</v>
      </c>
      <c r="T2004">
        <v>1</v>
      </c>
      <c r="U2004">
        <v>1</v>
      </c>
      <c r="V2004">
        <v>1</v>
      </c>
      <c r="W2004">
        <v>1</v>
      </c>
      <c r="X2004">
        <v>1</v>
      </c>
      <c r="Y2004">
        <v>1</v>
      </c>
      <c r="Z2004">
        <v>1</v>
      </c>
      <c r="AA2004">
        <v>1</v>
      </c>
      <c r="AB2004">
        <v>1</v>
      </c>
      <c r="AC2004">
        <v>1</v>
      </c>
      <c r="AD2004">
        <v>1</v>
      </c>
      <c r="AE2004">
        <v>1</v>
      </c>
      <c r="AF2004">
        <v>1</v>
      </c>
      <c r="AG2004">
        <v>1</v>
      </c>
      <c r="AH2004">
        <v>1</v>
      </c>
      <c r="AI2004">
        <v>1</v>
      </c>
      <c r="AJ2004">
        <v>1</v>
      </c>
      <c r="AK2004">
        <v>1</v>
      </c>
      <c r="AL2004">
        <v>0</v>
      </c>
      <c r="AM2004" s="49" t="e">
        <v>#N/A</v>
      </c>
      <c r="AN2004" s="49" t="e">
        <v>#N/A</v>
      </c>
      <c r="AO2004" s="49" t="e">
        <v>#N/A</v>
      </c>
      <c r="AP2004" s="49" t="e">
        <v>#N/A</v>
      </c>
      <c r="AQ2004" s="49" t="e">
        <v>#N/A</v>
      </c>
      <c r="AR2004" s="49" t="e">
        <v>#N/A</v>
      </c>
      <c r="AS2004" s="49" t="e">
        <v>#N/A</v>
      </c>
      <c r="AT2004" s="49" t="e">
        <v>#N/A</v>
      </c>
    </row>
    <row r="2005" spans="1:46" x14ac:dyDescent="0.25">
      <c r="A2005">
        <v>12</v>
      </c>
      <c r="B2005" t="s">
        <v>493</v>
      </c>
      <c r="C2005" t="s">
        <v>566</v>
      </c>
      <c r="D2005" t="s">
        <v>567</v>
      </c>
      <c r="E2005" t="s">
        <v>630</v>
      </c>
      <c r="F2005" t="s">
        <v>631</v>
      </c>
      <c r="G2005">
        <v>1</v>
      </c>
      <c r="H2005">
        <v>1</v>
      </c>
      <c r="I2005">
        <v>1</v>
      </c>
      <c r="J2005">
        <v>1</v>
      </c>
      <c r="K2005">
        <v>1</v>
      </c>
      <c r="L2005">
        <v>1</v>
      </c>
      <c r="M2005">
        <v>1</v>
      </c>
      <c r="N2005">
        <v>1</v>
      </c>
      <c r="O2005">
        <v>1</v>
      </c>
      <c r="P2005">
        <v>1</v>
      </c>
      <c r="Q2005">
        <v>1</v>
      </c>
      <c r="R2005">
        <v>1</v>
      </c>
      <c r="S2005">
        <v>1</v>
      </c>
      <c r="T2005">
        <v>1</v>
      </c>
      <c r="U2005">
        <v>1</v>
      </c>
      <c r="V2005">
        <v>1</v>
      </c>
      <c r="W2005">
        <v>1</v>
      </c>
      <c r="X2005">
        <v>1</v>
      </c>
      <c r="Y2005">
        <v>1</v>
      </c>
      <c r="Z2005">
        <v>1</v>
      </c>
      <c r="AA2005">
        <v>1</v>
      </c>
      <c r="AB2005">
        <v>1</v>
      </c>
      <c r="AC2005">
        <v>1</v>
      </c>
      <c r="AD2005">
        <v>1</v>
      </c>
      <c r="AE2005">
        <v>1</v>
      </c>
      <c r="AF2005">
        <v>1</v>
      </c>
      <c r="AG2005">
        <v>1</v>
      </c>
      <c r="AH2005">
        <v>1</v>
      </c>
      <c r="AI2005">
        <v>1</v>
      </c>
      <c r="AJ2005">
        <v>1</v>
      </c>
      <c r="AK2005">
        <v>1</v>
      </c>
      <c r="AL2005">
        <v>0</v>
      </c>
      <c r="AM2005" s="49" t="e">
        <v>#N/A</v>
      </c>
      <c r="AN2005" s="49" t="e">
        <v>#N/A</v>
      </c>
      <c r="AO2005" s="49" t="e">
        <v>#N/A</v>
      </c>
      <c r="AP2005" s="49" t="e">
        <v>#N/A</v>
      </c>
      <c r="AQ2005" s="49" t="e">
        <v>#N/A</v>
      </c>
      <c r="AR2005" s="49" t="e">
        <v>#N/A</v>
      </c>
      <c r="AS2005" s="49" t="e">
        <v>#N/A</v>
      </c>
      <c r="AT2005" s="49" t="e">
        <v>#N/A</v>
      </c>
    </row>
    <row r="2006" spans="1:46" x14ac:dyDescent="0.25">
      <c r="A2006">
        <v>12</v>
      </c>
      <c r="B2006" t="s">
        <v>493</v>
      </c>
      <c r="C2006" t="s">
        <v>568</v>
      </c>
      <c r="D2006" t="s">
        <v>569</v>
      </c>
      <c r="E2006" t="s">
        <v>630</v>
      </c>
      <c r="F2006" t="s">
        <v>631</v>
      </c>
      <c r="G2006">
        <v>1</v>
      </c>
      <c r="H2006">
        <v>1</v>
      </c>
      <c r="I2006">
        <v>1</v>
      </c>
      <c r="J2006">
        <v>1</v>
      </c>
      <c r="K2006">
        <v>1</v>
      </c>
      <c r="L2006">
        <v>1</v>
      </c>
      <c r="M2006">
        <v>1</v>
      </c>
      <c r="N2006">
        <v>1</v>
      </c>
      <c r="O2006">
        <v>1</v>
      </c>
      <c r="P2006">
        <v>1</v>
      </c>
      <c r="Q2006">
        <v>1</v>
      </c>
      <c r="R2006">
        <v>1</v>
      </c>
      <c r="S2006">
        <v>1</v>
      </c>
      <c r="T2006">
        <v>1</v>
      </c>
      <c r="U2006">
        <v>1</v>
      </c>
      <c r="V2006">
        <v>1</v>
      </c>
      <c r="W2006">
        <v>1</v>
      </c>
      <c r="X2006">
        <v>1</v>
      </c>
      <c r="Y2006">
        <v>1</v>
      </c>
      <c r="Z2006">
        <v>1</v>
      </c>
      <c r="AA2006">
        <v>1</v>
      </c>
      <c r="AB2006">
        <v>1</v>
      </c>
      <c r="AC2006">
        <v>1</v>
      </c>
      <c r="AD2006">
        <v>1</v>
      </c>
      <c r="AE2006">
        <v>1</v>
      </c>
      <c r="AF2006">
        <v>1</v>
      </c>
      <c r="AG2006">
        <v>1</v>
      </c>
      <c r="AH2006">
        <v>1</v>
      </c>
      <c r="AI2006">
        <v>1</v>
      </c>
      <c r="AJ2006">
        <v>1</v>
      </c>
      <c r="AK2006">
        <v>1</v>
      </c>
      <c r="AL2006">
        <v>1</v>
      </c>
      <c r="AM2006" s="49" t="e">
        <v>#N/A</v>
      </c>
      <c r="AN2006" s="49" t="e">
        <v>#N/A</v>
      </c>
      <c r="AO2006" s="49" t="e">
        <v>#N/A</v>
      </c>
      <c r="AP2006" s="49" t="e">
        <v>#N/A</v>
      </c>
      <c r="AQ2006" s="49" t="e">
        <v>#N/A</v>
      </c>
      <c r="AR2006" s="49" t="e">
        <v>#N/A</v>
      </c>
      <c r="AS2006" s="49" t="e">
        <v>#N/A</v>
      </c>
      <c r="AT2006" s="49" t="e">
        <v>#N/A</v>
      </c>
    </row>
    <row r="2007" spans="1:46" x14ac:dyDescent="0.25">
      <c r="A2007">
        <v>12</v>
      </c>
      <c r="B2007" t="s">
        <v>493</v>
      </c>
      <c r="C2007" t="s">
        <v>570</v>
      </c>
      <c r="D2007" t="s">
        <v>571</v>
      </c>
      <c r="E2007" t="s">
        <v>630</v>
      </c>
      <c r="F2007" t="s">
        <v>631</v>
      </c>
      <c r="G2007">
        <v>1</v>
      </c>
      <c r="H2007">
        <v>1</v>
      </c>
      <c r="I2007">
        <v>1</v>
      </c>
      <c r="J2007">
        <v>1</v>
      </c>
      <c r="K2007">
        <v>1</v>
      </c>
      <c r="L2007">
        <v>1</v>
      </c>
      <c r="M2007">
        <v>1</v>
      </c>
      <c r="N2007">
        <v>1</v>
      </c>
      <c r="O2007">
        <v>1</v>
      </c>
      <c r="P2007">
        <v>1</v>
      </c>
      <c r="Q2007">
        <v>1</v>
      </c>
      <c r="R2007">
        <v>1</v>
      </c>
      <c r="S2007">
        <v>1</v>
      </c>
      <c r="T2007">
        <v>1</v>
      </c>
      <c r="U2007">
        <v>1</v>
      </c>
      <c r="V2007">
        <v>1</v>
      </c>
      <c r="W2007">
        <v>1</v>
      </c>
      <c r="X2007">
        <v>1</v>
      </c>
      <c r="Y2007">
        <v>1</v>
      </c>
      <c r="Z2007">
        <v>1</v>
      </c>
      <c r="AA2007">
        <v>1</v>
      </c>
      <c r="AB2007">
        <v>1</v>
      </c>
      <c r="AC2007">
        <v>1</v>
      </c>
      <c r="AD2007">
        <v>1</v>
      </c>
      <c r="AE2007">
        <v>1</v>
      </c>
      <c r="AF2007">
        <v>1</v>
      </c>
      <c r="AG2007">
        <v>1</v>
      </c>
      <c r="AH2007">
        <v>1</v>
      </c>
      <c r="AI2007">
        <v>1</v>
      </c>
      <c r="AJ2007">
        <v>1</v>
      </c>
      <c r="AK2007">
        <v>1</v>
      </c>
      <c r="AL2007">
        <v>1</v>
      </c>
      <c r="AM2007" s="49" t="e">
        <v>#N/A</v>
      </c>
      <c r="AN2007" s="49" t="e">
        <v>#N/A</v>
      </c>
      <c r="AO2007" s="49" t="e">
        <v>#N/A</v>
      </c>
      <c r="AP2007" s="49" t="e">
        <v>#N/A</v>
      </c>
      <c r="AQ2007" s="49" t="e">
        <v>#N/A</v>
      </c>
      <c r="AR2007" s="49" t="e">
        <v>#N/A</v>
      </c>
      <c r="AS2007" s="49" t="e">
        <v>#N/A</v>
      </c>
      <c r="AT2007" s="49" t="e">
        <v>#N/A</v>
      </c>
    </row>
    <row r="2008" spans="1:46" x14ac:dyDescent="0.25">
      <c r="A2008">
        <v>12</v>
      </c>
      <c r="B2008" t="s">
        <v>493</v>
      </c>
      <c r="C2008" t="s">
        <v>572</v>
      </c>
      <c r="D2008" t="s">
        <v>573</v>
      </c>
      <c r="E2008" t="s">
        <v>630</v>
      </c>
      <c r="F2008" t="s">
        <v>631</v>
      </c>
      <c r="G2008">
        <v>1</v>
      </c>
      <c r="H2008">
        <v>1</v>
      </c>
      <c r="I2008">
        <v>1</v>
      </c>
      <c r="J2008">
        <v>1</v>
      </c>
      <c r="K2008">
        <v>1</v>
      </c>
      <c r="L2008">
        <v>1</v>
      </c>
      <c r="M2008">
        <v>1</v>
      </c>
      <c r="N2008">
        <v>1</v>
      </c>
      <c r="O2008">
        <v>1</v>
      </c>
      <c r="P2008">
        <v>1</v>
      </c>
      <c r="Q2008">
        <v>1</v>
      </c>
      <c r="R2008">
        <v>1</v>
      </c>
      <c r="S2008">
        <v>1</v>
      </c>
      <c r="T2008">
        <v>1</v>
      </c>
      <c r="U2008">
        <v>1</v>
      </c>
      <c r="V2008">
        <v>1</v>
      </c>
      <c r="W2008">
        <v>1</v>
      </c>
      <c r="X2008">
        <v>1</v>
      </c>
      <c r="Y2008">
        <v>1</v>
      </c>
      <c r="Z2008">
        <v>1</v>
      </c>
      <c r="AA2008">
        <v>1</v>
      </c>
      <c r="AB2008">
        <v>1</v>
      </c>
      <c r="AC2008">
        <v>1</v>
      </c>
      <c r="AD2008">
        <v>1</v>
      </c>
      <c r="AE2008">
        <v>1</v>
      </c>
      <c r="AF2008">
        <v>1</v>
      </c>
      <c r="AG2008">
        <v>1</v>
      </c>
      <c r="AH2008">
        <v>1</v>
      </c>
      <c r="AI2008">
        <v>1</v>
      </c>
      <c r="AJ2008">
        <v>1</v>
      </c>
      <c r="AK2008">
        <v>1</v>
      </c>
      <c r="AL2008">
        <v>0</v>
      </c>
      <c r="AM2008" s="49" t="e">
        <v>#N/A</v>
      </c>
      <c r="AN2008" s="49" t="e">
        <v>#N/A</v>
      </c>
      <c r="AO2008" s="49" t="e">
        <v>#N/A</v>
      </c>
      <c r="AP2008" s="49" t="e">
        <v>#N/A</v>
      </c>
      <c r="AQ2008" s="49" t="e">
        <v>#N/A</v>
      </c>
      <c r="AR2008" s="49" t="e">
        <v>#N/A</v>
      </c>
      <c r="AS2008" s="49" t="e">
        <v>#N/A</v>
      </c>
      <c r="AT2008" s="49" t="e">
        <v>#N/A</v>
      </c>
    </row>
    <row r="2009" spans="1:46" x14ac:dyDescent="0.25">
      <c r="A2009">
        <v>12</v>
      </c>
      <c r="B2009" t="s">
        <v>259</v>
      </c>
      <c r="C2009" t="s">
        <v>259</v>
      </c>
      <c r="D2009" t="s">
        <v>260</v>
      </c>
      <c r="E2009" t="s">
        <v>630</v>
      </c>
      <c r="F2009" t="s">
        <v>631</v>
      </c>
      <c r="G2009">
        <v>1</v>
      </c>
      <c r="H2009">
        <v>1</v>
      </c>
      <c r="I2009">
        <v>1</v>
      </c>
      <c r="J2009">
        <v>1</v>
      </c>
      <c r="K2009">
        <v>1</v>
      </c>
      <c r="L2009">
        <v>1</v>
      </c>
      <c r="M2009">
        <v>1</v>
      </c>
      <c r="N2009">
        <v>1</v>
      </c>
      <c r="O2009">
        <v>1</v>
      </c>
      <c r="P2009">
        <v>1</v>
      </c>
      <c r="Q2009">
        <v>1</v>
      </c>
      <c r="R2009">
        <v>1</v>
      </c>
      <c r="S2009">
        <v>1</v>
      </c>
      <c r="T2009">
        <v>1</v>
      </c>
      <c r="U2009">
        <v>1</v>
      </c>
      <c r="V2009">
        <v>1</v>
      </c>
      <c r="W2009">
        <v>1</v>
      </c>
      <c r="X2009">
        <v>1</v>
      </c>
      <c r="Y2009">
        <v>1</v>
      </c>
      <c r="Z2009">
        <v>1</v>
      </c>
      <c r="AA2009">
        <v>1</v>
      </c>
      <c r="AB2009">
        <v>1</v>
      </c>
      <c r="AC2009">
        <v>1</v>
      </c>
      <c r="AD2009">
        <v>1</v>
      </c>
      <c r="AE2009">
        <v>1</v>
      </c>
      <c r="AF2009">
        <v>1</v>
      </c>
      <c r="AG2009">
        <v>1</v>
      </c>
      <c r="AH2009">
        <v>1</v>
      </c>
      <c r="AI2009">
        <v>1</v>
      </c>
      <c r="AJ2009">
        <v>1</v>
      </c>
      <c r="AK2009">
        <v>1</v>
      </c>
      <c r="AL2009">
        <v>1</v>
      </c>
      <c r="AM2009" s="49" t="s">
        <v>260</v>
      </c>
      <c r="AN2009" s="49" t="s">
        <v>14</v>
      </c>
      <c r="AO2009" s="49" t="s">
        <v>507</v>
      </c>
      <c r="AP2009" s="49" t="s">
        <v>501</v>
      </c>
      <c r="AQ2009" s="49" t="s">
        <v>10</v>
      </c>
      <c r="AR2009" s="49" t="s">
        <v>487</v>
      </c>
      <c r="AS2009" s="49" t="s">
        <v>488</v>
      </c>
      <c r="AT2009" s="49" t="s">
        <v>489</v>
      </c>
    </row>
    <row r="2010" spans="1:46" x14ac:dyDescent="0.25">
      <c r="A2010">
        <v>12</v>
      </c>
      <c r="B2010" t="s">
        <v>493</v>
      </c>
      <c r="C2010" t="s">
        <v>574</v>
      </c>
      <c r="D2010" t="s">
        <v>575</v>
      </c>
      <c r="E2010" t="s">
        <v>630</v>
      </c>
      <c r="F2010" t="s">
        <v>631</v>
      </c>
      <c r="G2010">
        <v>1</v>
      </c>
      <c r="H2010">
        <v>1</v>
      </c>
      <c r="I2010">
        <v>1</v>
      </c>
      <c r="J2010">
        <v>1</v>
      </c>
      <c r="K2010">
        <v>1</v>
      </c>
      <c r="L2010">
        <v>1</v>
      </c>
      <c r="M2010">
        <v>1</v>
      </c>
      <c r="N2010">
        <v>1</v>
      </c>
      <c r="O2010">
        <v>1</v>
      </c>
      <c r="P2010">
        <v>1</v>
      </c>
      <c r="Q2010">
        <v>1</v>
      </c>
      <c r="R2010">
        <v>1</v>
      </c>
      <c r="S2010">
        <v>1</v>
      </c>
      <c r="T2010">
        <v>1</v>
      </c>
      <c r="U2010">
        <v>1</v>
      </c>
      <c r="V2010">
        <v>1</v>
      </c>
      <c r="W2010">
        <v>1</v>
      </c>
      <c r="X2010">
        <v>1</v>
      </c>
      <c r="Y2010">
        <v>1</v>
      </c>
      <c r="Z2010">
        <v>1</v>
      </c>
      <c r="AA2010">
        <v>1</v>
      </c>
      <c r="AB2010">
        <v>1</v>
      </c>
      <c r="AC2010">
        <v>1</v>
      </c>
      <c r="AD2010">
        <v>1</v>
      </c>
      <c r="AE2010">
        <v>1</v>
      </c>
      <c r="AF2010">
        <v>1</v>
      </c>
      <c r="AG2010">
        <v>1</v>
      </c>
      <c r="AH2010">
        <v>1</v>
      </c>
      <c r="AI2010">
        <v>1</v>
      </c>
      <c r="AJ2010">
        <v>1</v>
      </c>
      <c r="AK2010">
        <v>1</v>
      </c>
      <c r="AL2010">
        <v>0</v>
      </c>
      <c r="AM2010" s="49" t="e">
        <v>#N/A</v>
      </c>
      <c r="AN2010" s="49" t="e">
        <v>#N/A</v>
      </c>
      <c r="AO2010" s="49" t="e">
        <v>#N/A</v>
      </c>
      <c r="AP2010" s="49" t="e">
        <v>#N/A</v>
      </c>
      <c r="AQ2010" s="49" t="e">
        <v>#N/A</v>
      </c>
      <c r="AR2010" s="49" t="e">
        <v>#N/A</v>
      </c>
      <c r="AS2010" s="49" t="e">
        <v>#N/A</v>
      </c>
      <c r="AT2010" s="49" t="e">
        <v>#N/A</v>
      </c>
    </row>
    <row r="2011" spans="1:46" x14ac:dyDescent="0.25">
      <c r="A2011">
        <v>12</v>
      </c>
      <c r="B2011" t="s">
        <v>273</v>
      </c>
      <c r="C2011" t="s">
        <v>273</v>
      </c>
      <c r="D2011" t="s">
        <v>420</v>
      </c>
      <c r="E2011" t="s">
        <v>630</v>
      </c>
      <c r="F2011" t="s">
        <v>631</v>
      </c>
      <c r="G2011">
        <v>1</v>
      </c>
      <c r="H2011">
        <v>1</v>
      </c>
      <c r="I2011">
        <v>1</v>
      </c>
      <c r="J2011">
        <v>1</v>
      </c>
      <c r="K2011">
        <v>1</v>
      </c>
      <c r="L2011">
        <v>1</v>
      </c>
      <c r="M2011">
        <v>1</v>
      </c>
      <c r="N2011">
        <v>1</v>
      </c>
      <c r="O2011">
        <v>1</v>
      </c>
      <c r="P2011">
        <v>1</v>
      </c>
      <c r="Q2011">
        <v>1</v>
      </c>
      <c r="R2011">
        <v>1</v>
      </c>
      <c r="S2011">
        <v>1</v>
      </c>
      <c r="T2011">
        <v>1</v>
      </c>
      <c r="U2011">
        <v>1</v>
      </c>
      <c r="V2011">
        <v>1</v>
      </c>
      <c r="W2011">
        <v>1</v>
      </c>
      <c r="X2011">
        <v>1</v>
      </c>
      <c r="Y2011">
        <v>1</v>
      </c>
      <c r="Z2011">
        <v>1</v>
      </c>
      <c r="AA2011">
        <v>1</v>
      </c>
      <c r="AB2011">
        <v>1</v>
      </c>
      <c r="AC2011">
        <v>1</v>
      </c>
      <c r="AD2011">
        <v>1</v>
      </c>
      <c r="AE2011">
        <v>1</v>
      </c>
      <c r="AF2011">
        <v>1</v>
      </c>
      <c r="AG2011">
        <v>1</v>
      </c>
      <c r="AH2011">
        <v>1</v>
      </c>
      <c r="AI2011">
        <v>1</v>
      </c>
      <c r="AJ2011">
        <v>1</v>
      </c>
      <c r="AK2011">
        <v>1</v>
      </c>
      <c r="AL2011">
        <v>0</v>
      </c>
      <c r="AM2011" s="49" t="s">
        <v>420</v>
      </c>
      <c r="AN2011" s="49" t="s">
        <v>14</v>
      </c>
      <c r="AO2011" s="49" t="s">
        <v>485</v>
      </c>
      <c r="AP2011" s="49" t="s">
        <v>494</v>
      </c>
      <c r="AQ2011" s="49" t="s">
        <v>11</v>
      </c>
      <c r="AR2011" s="49" t="s">
        <v>495</v>
      </c>
      <c r="AS2011" s="49" t="s">
        <v>488</v>
      </c>
      <c r="AT2011" s="49" t="s">
        <v>497</v>
      </c>
    </row>
    <row r="2012" spans="1:46" x14ac:dyDescent="0.25">
      <c r="A2012">
        <v>12</v>
      </c>
      <c r="B2012" t="s">
        <v>271</v>
      </c>
      <c r="C2012" t="s">
        <v>271</v>
      </c>
      <c r="D2012" t="s">
        <v>272</v>
      </c>
      <c r="E2012" t="s">
        <v>630</v>
      </c>
      <c r="F2012" t="s">
        <v>631</v>
      </c>
      <c r="G2012">
        <v>0</v>
      </c>
      <c r="H2012">
        <v>0</v>
      </c>
      <c r="I2012">
        <v>0</v>
      </c>
      <c r="J2012">
        <v>0</v>
      </c>
      <c r="K2012">
        <v>0</v>
      </c>
      <c r="L2012">
        <v>0</v>
      </c>
      <c r="M2012">
        <v>0</v>
      </c>
      <c r="N2012">
        <v>0</v>
      </c>
      <c r="O2012">
        <v>0</v>
      </c>
      <c r="P2012">
        <v>0</v>
      </c>
      <c r="Q2012">
        <v>0</v>
      </c>
      <c r="R2012">
        <v>0</v>
      </c>
      <c r="S2012">
        <v>0</v>
      </c>
      <c r="T2012">
        <v>0</v>
      </c>
      <c r="U2012">
        <v>0</v>
      </c>
      <c r="V2012">
        <v>1</v>
      </c>
      <c r="W2012">
        <v>1</v>
      </c>
      <c r="X2012">
        <v>1</v>
      </c>
      <c r="Y2012">
        <v>1</v>
      </c>
      <c r="Z2012">
        <v>1</v>
      </c>
      <c r="AA2012">
        <v>1</v>
      </c>
      <c r="AB2012">
        <v>1</v>
      </c>
      <c r="AC2012">
        <v>1</v>
      </c>
      <c r="AD2012">
        <v>1</v>
      </c>
      <c r="AE2012">
        <v>1</v>
      </c>
      <c r="AF2012">
        <v>1</v>
      </c>
      <c r="AG2012">
        <v>1</v>
      </c>
      <c r="AH2012">
        <v>1</v>
      </c>
      <c r="AI2012">
        <v>1</v>
      </c>
      <c r="AJ2012">
        <v>1</v>
      </c>
      <c r="AK2012">
        <v>1</v>
      </c>
      <c r="AL2012">
        <v>0</v>
      </c>
      <c r="AM2012" s="49" t="s">
        <v>272</v>
      </c>
      <c r="AN2012" s="49" t="s">
        <v>14</v>
      </c>
      <c r="AO2012" s="49" t="s">
        <v>500</v>
      </c>
      <c r="AP2012" s="49" t="s">
        <v>501</v>
      </c>
      <c r="AQ2012" s="49" t="s">
        <v>502</v>
      </c>
      <c r="AR2012" s="49" t="s">
        <v>487</v>
      </c>
      <c r="AS2012" s="49" t="s">
        <v>488</v>
      </c>
      <c r="AT2012" s="49" t="s">
        <v>489</v>
      </c>
    </row>
    <row r="2013" spans="1:46" x14ac:dyDescent="0.25">
      <c r="A2013">
        <v>12</v>
      </c>
      <c r="B2013" t="s">
        <v>251</v>
      </c>
      <c r="C2013" t="s">
        <v>251</v>
      </c>
      <c r="D2013" t="s">
        <v>252</v>
      </c>
      <c r="E2013" t="s">
        <v>630</v>
      </c>
      <c r="F2013" t="s">
        <v>631</v>
      </c>
      <c r="G2013">
        <v>1</v>
      </c>
      <c r="H2013">
        <v>1</v>
      </c>
      <c r="I2013">
        <v>1</v>
      </c>
      <c r="J2013">
        <v>1</v>
      </c>
      <c r="K2013">
        <v>1</v>
      </c>
      <c r="L2013">
        <v>1</v>
      </c>
      <c r="M2013">
        <v>1</v>
      </c>
      <c r="N2013">
        <v>1</v>
      </c>
      <c r="O2013">
        <v>1</v>
      </c>
      <c r="P2013">
        <v>1</v>
      </c>
      <c r="Q2013">
        <v>1</v>
      </c>
      <c r="R2013">
        <v>1</v>
      </c>
      <c r="S2013">
        <v>1</v>
      </c>
      <c r="T2013">
        <v>1</v>
      </c>
      <c r="U2013">
        <v>1</v>
      </c>
      <c r="V2013">
        <v>1</v>
      </c>
      <c r="W2013">
        <v>1</v>
      </c>
      <c r="X2013">
        <v>1</v>
      </c>
      <c r="Y2013">
        <v>1</v>
      </c>
      <c r="Z2013">
        <v>1</v>
      </c>
      <c r="AA2013">
        <v>1</v>
      </c>
      <c r="AB2013">
        <v>1</v>
      </c>
      <c r="AC2013">
        <v>1</v>
      </c>
      <c r="AD2013">
        <v>1</v>
      </c>
      <c r="AE2013">
        <v>1</v>
      </c>
      <c r="AF2013">
        <v>1</v>
      </c>
      <c r="AG2013">
        <v>1</v>
      </c>
      <c r="AH2013">
        <v>1</v>
      </c>
      <c r="AI2013">
        <v>1</v>
      </c>
      <c r="AJ2013">
        <v>1</v>
      </c>
      <c r="AK2013">
        <v>1</v>
      </c>
      <c r="AL2013">
        <v>1</v>
      </c>
      <c r="AM2013" s="49" t="s">
        <v>252</v>
      </c>
      <c r="AN2013" s="49" t="s">
        <v>7</v>
      </c>
      <c r="AO2013" s="49" t="s">
        <v>9</v>
      </c>
      <c r="AP2013" s="49" t="s">
        <v>494</v>
      </c>
      <c r="AQ2013" s="49" t="s">
        <v>9</v>
      </c>
      <c r="AR2013" s="49" t="s">
        <v>487</v>
      </c>
      <c r="AS2013" s="49" t="s">
        <v>488</v>
      </c>
      <c r="AT2013" s="49" t="s">
        <v>489</v>
      </c>
    </row>
    <row r="2014" spans="1:46" x14ac:dyDescent="0.25">
      <c r="A2014">
        <v>12</v>
      </c>
      <c r="B2014" t="s">
        <v>274</v>
      </c>
      <c r="C2014" t="s">
        <v>274</v>
      </c>
      <c r="D2014" t="s">
        <v>275</v>
      </c>
      <c r="E2014" t="s">
        <v>630</v>
      </c>
      <c r="F2014" t="s">
        <v>631</v>
      </c>
      <c r="G2014">
        <v>1</v>
      </c>
      <c r="H2014">
        <v>1</v>
      </c>
      <c r="I2014">
        <v>1</v>
      </c>
      <c r="J2014">
        <v>1</v>
      </c>
      <c r="K2014">
        <v>1</v>
      </c>
      <c r="L2014">
        <v>1</v>
      </c>
      <c r="M2014">
        <v>1</v>
      </c>
      <c r="N2014">
        <v>1</v>
      </c>
      <c r="O2014">
        <v>1</v>
      </c>
      <c r="P2014">
        <v>1</v>
      </c>
      <c r="Q2014">
        <v>1</v>
      </c>
      <c r="R2014">
        <v>1</v>
      </c>
      <c r="S2014">
        <v>1</v>
      </c>
      <c r="T2014">
        <v>1</v>
      </c>
      <c r="U2014">
        <v>1</v>
      </c>
      <c r="V2014">
        <v>1</v>
      </c>
      <c r="W2014">
        <v>1</v>
      </c>
      <c r="X2014">
        <v>1</v>
      </c>
      <c r="Y2014">
        <v>1</v>
      </c>
      <c r="Z2014">
        <v>1</v>
      </c>
      <c r="AA2014">
        <v>1</v>
      </c>
      <c r="AB2014">
        <v>1</v>
      </c>
      <c r="AC2014">
        <v>1</v>
      </c>
      <c r="AD2014">
        <v>1</v>
      </c>
      <c r="AE2014">
        <v>1</v>
      </c>
      <c r="AF2014">
        <v>1</v>
      </c>
      <c r="AG2014">
        <v>1</v>
      </c>
      <c r="AH2014">
        <v>1</v>
      </c>
      <c r="AI2014">
        <v>1</v>
      </c>
      <c r="AJ2014">
        <v>1</v>
      </c>
      <c r="AK2014">
        <v>1</v>
      </c>
      <c r="AL2014">
        <v>0</v>
      </c>
      <c r="AM2014" s="49" t="s">
        <v>275</v>
      </c>
      <c r="AN2014" s="49" t="s">
        <v>4</v>
      </c>
      <c r="AO2014" s="49" t="s">
        <v>9</v>
      </c>
      <c r="AP2014" s="49" t="s">
        <v>486</v>
      </c>
      <c r="AQ2014" s="49" t="s">
        <v>9</v>
      </c>
      <c r="AR2014" s="49" t="s">
        <v>495</v>
      </c>
      <c r="AS2014" s="49" t="s">
        <v>488</v>
      </c>
      <c r="AT2014" s="49" t="s">
        <v>489</v>
      </c>
    </row>
    <row r="2015" spans="1:46" x14ac:dyDescent="0.25">
      <c r="A2015">
        <v>12</v>
      </c>
      <c r="B2015" t="s">
        <v>269</v>
      </c>
      <c r="C2015" t="s">
        <v>269</v>
      </c>
      <c r="D2015" t="s">
        <v>270</v>
      </c>
      <c r="E2015" t="s">
        <v>630</v>
      </c>
      <c r="F2015" t="s">
        <v>631</v>
      </c>
      <c r="G2015">
        <v>1</v>
      </c>
      <c r="H2015">
        <v>1</v>
      </c>
      <c r="I2015">
        <v>1</v>
      </c>
      <c r="J2015">
        <v>1</v>
      </c>
      <c r="K2015">
        <v>1</v>
      </c>
      <c r="L2015">
        <v>1</v>
      </c>
      <c r="M2015">
        <v>1</v>
      </c>
      <c r="N2015">
        <v>1</v>
      </c>
      <c r="O2015">
        <v>1</v>
      </c>
      <c r="P2015">
        <v>1</v>
      </c>
      <c r="Q2015">
        <v>1</v>
      </c>
      <c r="R2015">
        <v>1</v>
      </c>
      <c r="S2015">
        <v>1</v>
      </c>
      <c r="T2015">
        <v>1</v>
      </c>
      <c r="U2015">
        <v>1</v>
      </c>
      <c r="V2015">
        <v>1</v>
      </c>
      <c r="W2015">
        <v>1</v>
      </c>
      <c r="X2015">
        <v>1</v>
      </c>
      <c r="Y2015">
        <v>1</v>
      </c>
      <c r="Z2015">
        <v>1</v>
      </c>
      <c r="AA2015">
        <v>1</v>
      </c>
      <c r="AB2015">
        <v>1</v>
      </c>
      <c r="AC2015">
        <v>1</v>
      </c>
      <c r="AD2015">
        <v>1</v>
      </c>
      <c r="AE2015">
        <v>1</v>
      </c>
      <c r="AF2015">
        <v>1</v>
      </c>
      <c r="AG2015">
        <v>1</v>
      </c>
      <c r="AH2015">
        <v>1</v>
      </c>
      <c r="AI2015">
        <v>1</v>
      </c>
      <c r="AJ2015">
        <v>1</v>
      </c>
      <c r="AK2015">
        <v>1</v>
      </c>
      <c r="AL2015">
        <v>0</v>
      </c>
      <c r="AM2015" s="49" t="s">
        <v>270</v>
      </c>
      <c r="AN2015" s="49" t="s">
        <v>14</v>
      </c>
      <c r="AO2015" s="49" t="s">
        <v>485</v>
      </c>
      <c r="AP2015" s="49" t="s">
        <v>494</v>
      </c>
      <c r="AQ2015" s="49" t="s">
        <v>11</v>
      </c>
      <c r="AR2015" s="49" t="s">
        <v>487</v>
      </c>
      <c r="AS2015" s="49" t="s">
        <v>488</v>
      </c>
      <c r="AT2015" s="49" t="s">
        <v>489</v>
      </c>
    </row>
    <row r="2016" spans="1:46" x14ac:dyDescent="0.25">
      <c r="A2016">
        <v>12</v>
      </c>
      <c r="B2016" t="s">
        <v>283</v>
      </c>
      <c r="C2016" t="s">
        <v>283</v>
      </c>
      <c r="D2016" t="s">
        <v>284</v>
      </c>
      <c r="E2016" t="s">
        <v>630</v>
      </c>
      <c r="F2016" t="s">
        <v>631</v>
      </c>
      <c r="G2016">
        <v>0</v>
      </c>
      <c r="H2016">
        <v>1</v>
      </c>
      <c r="I2016">
        <v>1</v>
      </c>
      <c r="J2016">
        <v>1</v>
      </c>
      <c r="K2016">
        <v>1</v>
      </c>
      <c r="L2016">
        <v>1</v>
      </c>
      <c r="M2016">
        <v>1</v>
      </c>
      <c r="N2016">
        <v>1</v>
      </c>
      <c r="O2016">
        <v>1</v>
      </c>
      <c r="P2016">
        <v>1</v>
      </c>
      <c r="Q2016">
        <v>1</v>
      </c>
      <c r="R2016">
        <v>1</v>
      </c>
      <c r="S2016">
        <v>1</v>
      </c>
      <c r="T2016">
        <v>1</v>
      </c>
      <c r="U2016">
        <v>1</v>
      </c>
      <c r="V2016">
        <v>1</v>
      </c>
      <c r="W2016">
        <v>1</v>
      </c>
      <c r="X2016">
        <v>1</v>
      </c>
      <c r="Y2016">
        <v>1</v>
      </c>
      <c r="Z2016">
        <v>1</v>
      </c>
      <c r="AA2016">
        <v>1</v>
      </c>
      <c r="AB2016">
        <v>1</v>
      </c>
      <c r="AC2016">
        <v>1</v>
      </c>
      <c r="AD2016">
        <v>1</v>
      </c>
      <c r="AE2016">
        <v>1</v>
      </c>
      <c r="AF2016">
        <v>1</v>
      </c>
      <c r="AG2016">
        <v>1</v>
      </c>
      <c r="AH2016">
        <v>1</v>
      </c>
      <c r="AI2016">
        <v>1</v>
      </c>
      <c r="AJ2016">
        <v>1</v>
      </c>
      <c r="AK2016">
        <v>1</v>
      </c>
      <c r="AL2016">
        <v>0</v>
      </c>
      <c r="AM2016" s="49" t="s">
        <v>284</v>
      </c>
      <c r="AN2016" s="49" t="s">
        <v>4</v>
      </c>
      <c r="AO2016" s="49" t="s">
        <v>9</v>
      </c>
      <c r="AP2016" s="49" t="s">
        <v>501</v>
      </c>
      <c r="AQ2016" s="49" t="s">
        <v>9</v>
      </c>
      <c r="AR2016" s="49" t="s">
        <v>495</v>
      </c>
      <c r="AS2016" s="49" t="s">
        <v>488</v>
      </c>
      <c r="AT2016" s="49" t="s">
        <v>489</v>
      </c>
    </row>
    <row r="2017" spans="1:46" x14ac:dyDescent="0.25">
      <c r="A2017">
        <v>12</v>
      </c>
      <c r="B2017" t="s">
        <v>294</v>
      </c>
      <c r="C2017" t="s">
        <v>294</v>
      </c>
      <c r="D2017" t="s">
        <v>295</v>
      </c>
      <c r="E2017" t="s">
        <v>630</v>
      </c>
      <c r="F2017" t="s">
        <v>631</v>
      </c>
      <c r="G2017">
        <v>1</v>
      </c>
      <c r="H2017">
        <v>1</v>
      </c>
      <c r="I2017">
        <v>1</v>
      </c>
      <c r="J2017">
        <v>1</v>
      </c>
      <c r="K2017">
        <v>1</v>
      </c>
      <c r="L2017">
        <v>1</v>
      </c>
      <c r="M2017">
        <v>1</v>
      </c>
      <c r="N2017">
        <v>1</v>
      </c>
      <c r="O2017">
        <v>1</v>
      </c>
      <c r="P2017">
        <v>1</v>
      </c>
      <c r="Q2017">
        <v>1</v>
      </c>
      <c r="R2017">
        <v>1</v>
      </c>
      <c r="S2017">
        <v>1</v>
      </c>
      <c r="T2017">
        <v>1</v>
      </c>
      <c r="U2017">
        <v>1</v>
      </c>
      <c r="V2017">
        <v>1</v>
      </c>
      <c r="W2017">
        <v>1</v>
      </c>
      <c r="X2017">
        <v>1</v>
      </c>
      <c r="Y2017">
        <v>1</v>
      </c>
      <c r="Z2017">
        <v>1</v>
      </c>
      <c r="AA2017">
        <v>1</v>
      </c>
      <c r="AB2017">
        <v>1</v>
      </c>
      <c r="AC2017">
        <v>1</v>
      </c>
      <c r="AD2017">
        <v>1</v>
      </c>
      <c r="AE2017">
        <v>1</v>
      </c>
      <c r="AF2017">
        <v>1</v>
      </c>
      <c r="AG2017">
        <v>1</v>
      </c>
      <c r="AH2017">
        <v>1</v>
      </c>
      <c r="AI2017">
        <v>1</v>
      </c>
      <c r="AJ2017">
        <v>1</v>
      </c>
      <c r="AK2017">
        <v>1</v>
      </c>
      <c r="AL2017">
        <v>0</v>
      </c>
      <c r="AM2017" s="49" t="s">
        <v>295</v>
      </c>
      <c r="AN2017" s="49" t="s">
        <v>14</v>
      </c>
      <c r="AO2017" s="49" t="s">
        <v>485</v>
      </c>
      <c r="AP2017" s="49" t="s">
        <v>494</v>
      </c>
      <c r="AQ2017" s="49" t="s">
        <v>11</v>
      </c>
      <c r="AR2017" s="49" t="s">
        <v>487</v>
      </c>
      <c r="AS2017" s="49" t="s">
        <v>488</v>
      </c>
      <c r="AT2017" s="49" t="s">
        <v>489</v>
      </c>
    </row>
    <row r="2018" spans="1:46" x14ac:dyDescent="0.25">
      <c r="A2018">
        <v>12</v>
      </c>
      <c r="B2018" t="s">
        <v>290</v>
      </c>
      <c r="C2018" t="s">
        <v>290</v>
      </c>
      <c r="D2018" t="s">
        <v>291</v>
      </c>
      <c r="E2018" t="s">
        <v>630</v>
      </c>
      <c r="F2018" t="s">
        <v>631</v>
      </c>
      <c r="G2018">
        <v>1</v>
      </c>
      <c r="H2018">
        <v>1</v>
      </c>
      <c r="I2018">
        <v>1</v>
      </c>
      <c r="J2018">
        <v>1</v>
      </c>
      <c r="K2018">
        <v>1</v>
      </c>
      <c r="L2018">
        <v>1</v>
      </c>
      <c r="M2018">
        <v>1</v>
      </c>
      <c r="N2018">
        <v>1</v>
      </c>
      <c r="O2018">
        <v>1</v>
      </c>
      <c r="P2018">
        <v>1</v>
      </c>
      <c r="Q2018">
        <v>1</v>
      </c>
      <c r="R2018">
        <v>1</v>
      </c>
      <c r="S2018">
        <v>1</v>
      </c>
      <c r="T2018">
        <v>1</v>
      </c>
      <c r="U2018">
        <v>1</v>
      </c>
      <c r="V2018">
        <v>1</v>
      </c>
      <c r="W2018">
        <v>1</v>
      </c>
      <c r="X2018">
        <v>1</v>
      </c>
      <c r="Y2018">
        <v>1</v>
      </c>
      <c r="Z2018">
        <v>1</v>
      </c>
      <c r="AA2018">
        <v>1</v>
      </c>
      <c r="AB2018">
        <v>1</v>
      </c>
      <c r="AC2018">
        <v>1</v>
      </c>
      <c r="AD2018">
        <v>1</v>
      </c>
      <c r="AE2018">
        <v>1</v>
      </c>
      <c r="AF2018">
        <v>1</v>
      </c>
      <c r="AG2018">
        <v>1</v>
      </c>
      <c r="AH2018">
        <v>1</v>
      </c>
      <c r="AI2018">
        <v>1</v>
      </c>
      <c r="AJ2018">
        <v>1</v>
      </c>
      <c r="AK2018">
        <v>1</v>
      </c>
      <c r="AL2018">
        <v>1</v>
      </c>
      <c r="AM2018" s="49" t="s">
        <v>291</v>
      </c>
      <c r="AN2018" s="49" t="s">
        <v>14</v>
      </c>
      <c r="AO2018" s="49" t="s">
        <v>500</v>
      </c>
      <c r="AP2018" s="49" t="s">
        <v>505</v>
      </c>
      <c r="AQ2018" s="49" t="s">
        <v>13</v>
      </c>
      <c r="AR2018" s="49" t="s">
        <v>487</v>
      </c>
      <c r="AS2018" s="49" t="s">
        <v>488</v>
      </c>
      <c r="AT2018" s="49" t="s">
        <v>489</v>
      </c>
    </row>
    <row r="2019" spans="1:46" x14ac:dyDescent="0.25">
      <c r="A2019">
        <v>12</v>
      </c>
      <c r="B2019" t="s">
        <v>576</v>
      </c>
      <c r="C2019" t="s">
        <v>576</v>
      </c>
      <c r="D2019" t="s">
        <v>577</v>
      </c>
      <c r="E2019" t="s">
        <v>630</v>
      </c>
      <c r="F2019" t="s">
        <v>631</v>
      </c>
      <c r="G2019">
        <v>1</v>
      </c>
      <c r="H2019">
        <v>1</v>
      </c>
      <c r="I2019">
        <v>1</v>
      </c>
      <c r="J2019">
        <v>1</v>
      </c>
      <c r="K2019">
        <v>1</v>
      </c>
      <c r="L2019">
        <v>1</v>
      </c>
      <c r="M2019">
        <v>1</v>
      </c>
      <c r="N2019">
        <v>1</v>
      </c>
      <c r="O2019">
        <v>1</v>
      </c>
      <c r="P2019">
        <v>1</v>
      </c>
      <c r="Q2019">
        <v>1</v>
      </c>
      <c r="R2019">
        <v>1</v>
      </c>
      <c r="S2019">
        <v>1</v>
      </c>
      <c r="T2019">
        <v>1</v>
      </c>
      <c r="U2019">
        <v>1</v>
      </c>
      <c r="V2019">
        <v>1</v>
      </c>
      <c r="W2019">
        <v>1</v>
      </c>
      <c r="X2019">
        <v>1</v>
      </c>
      <c r="Y2019">
        <v>1</v>
      </c>
      <c r="Z2019">
        <v>1</v>
      </c>
      <c r="AA2019">
        <v>1</v>
      </c>
      <c r="AB2019">
        <v>1</v>
      </c>
      <c r="AC2019">
        <v>1</v>
      </c>
      <c r="AD2019">
        <v>1</v>
      </c>
      <c r="AE2019">
        <v>1</v>
      </c>
      <c r="AF2019">
        <v>1</v>
      </c>
      <c r="AG2019">
        <v>1</v>
      </c>
      <c r="AH2019">
        <v>1</v>
      </c>
      <c r="AI2019">
        <v>1</v>
      </c>
      <c r="AJ2019">
        <v>1</v>
      </c>
      <c r="AK2019">
        <v>1</v>
      </c>
      <c r="AL2019">
        <v>0</v>
      </c>
      <c r="AM2019" s="49" t="e">
        <v>#N/A</v>
      </c>
      <c r="AN2019" s="49" t="e">
        <v>#N/A</v>
      </c>
      <c r="AO2019" s="49" t="e">
        <v>#N/A</v>
      </c>
      <c r="AP2019" s="49" t="e">
        <v>#N/A</v>
      </c>
      <c r="AQ2019" s="49" t="e">
        <v>#N/A</v>
      </c>
      <c r="AR2019" s="49" t="e">
        <v>#N/A</v>
      </c>
      <c r="AS2019" s="49" t="e">
        <v>#N/A</v>
      </c>
      <c r="AT2019" s="49" t="e">
        <v>#N/A</v>
      </c>
    </row>
    <row r="2020" spans="1:46" x14ac:dyDescent="0.25">
      <c r="A2020">
        <v>12</v>
      </c>
      <c r="B2020" t="s">
        <v>298</v>
      </c>
      <c r="C2020" t="s">
        <v>298</v>
      </c>
      <c r="D2020" t="s">
        <v>299</v>
      </c>
      <c r="E2020" t="s">
        <v>630</v>
      </c>
      <c r="F2020" t="s">
        <v>631</v>
      </c>
      <c r="G2020">
        <v>1</v>
      </c>
      <c r="H2020">
        <v>1</v>
      </c>
      <c r="I2020">
        <v>1</v>
      </c>
      <c r="J2020">
        <v>1</v>
      </c>
      <c r="K2020">
        <v>1</v>
      </c>
      <c r="L2020">
        <v>1</v>
      </c>
      <c r="M2020">
        <v>1</v>
      </c>
      <c r="N2020">
        <v>1</v>
      </c>
      <c r="O2020">
        <v>1</v>
      </c>
      <c r="P2020">
        <v>1</v>
      </c>
      <c r="Q2020">
        <v>1</v>
      </c>
      <c r="R2020">
        <v>1</v>
      </c>
      <c r="S2020">
        <v>1</v>
      </c>
      <c r="T2020">
        <v>1</v>
      </c>
      <c r="U2020">
        <v>1</v>
      </c>
      <c r="V2020">
        <v>1</v>
      </c>
      <c r="W2020">
        <v>1</v>
      </c>
      <c r="X2020">
        <v>0</v>
      </c>
      <c r="Y2020">
        <v>0</v>
      </c>
      <c r="Z2020">
        <v>1</v>
      </c>
      <c r="AA2020">
        <v>1</v>
      </c>
      <c r="AB2020">
        <v>1</v>
      </c>
      <c r="AC2020">
        <v>1</v>
      </c>
      <c r="AD2020">
        <v>1</v>
      </c>
      <c r="AE2020">
        <v>1</v>
      </c>
      <c r="AF2020">
        <v>1</v>
      </c>
      <c r="AG2020">
        <v>0</v>
      </c>
      <c r="AH2020">
        <v>0</v>
      </c>
      <c r="AI2020">
        <v>0</v>
      </c>
      <c r="AJ2020">
        <v>1</v>
      </c>
      <c r="AK2020">
        <v>1</v>
      </c>
      <c r="AL2020">
        <v>0</v>
      </c>
      <c r="AM2020" s="49" t="s">
        <v>299</v>
      </c>
      <c r="AN2020" s="49" t="s">
        <v>14</v>
      </c>
      <c r="AO2020" s="49" t="s">
        <v>509</v>
      </c>
      <c r="AP2020" s="49" t="s">
        <v>505</v>
      </c>
      <c r="AQ2020" s="49" t="s">
        <v>13</v>
      </c>
      <c r="AR2020" s="49" t="s">
        <v>487</v>
      </c>
      <c r="AS2020" s="49" t="s">
        <v>488</v>
      </c>
      <c r="AT2020" s="49" t="s">
        <v>489</v>
      </c>
    </row>
    <row r="2021" spans="1:46" x14ac:dyDescent="0.25">
      <c r="A2021">
        <v>12</v>
      </c>
      <c r="B2021" t="s">
        <v>288</v>
      </c>
      <c r="C2021" t="s">
        <v>288</v>
      </c>
      <c r="D2021" t="s">
        <v>289</v>
      </c>
      <c r="E2021" t="s">
        <v>630</v>
      </c>
      <c r="F2021" t="s">
        <v>631</v>
      </c>
      <c r="G2021">
        <v>1</v>
      </c>
      <c r="H2021">
        <v>1</v>
      </c>
      <c r="I2021">
        <v>1</v>
      </c>
      <c r="J2021">
        <v>1</v>
      </c>
      <c r="K2021">
        <v>1</v>
      </c>
      <c r="L2021">
        <v>1</v>
      </c>
      <c r="M2021">
        <v>1</v>
      </c>
      <c r="N2021">
        <v>1</v>
      </c>
      <c r="O2021">
        <v>1</v>
      </c>
      <c r="P2021">
        <v>1</v>
      </c>
      <c r="Q2021">
        <v>1</v>
      </c>
      <c r="R2021">
        <v>1</v>
      </c>
      <c r="S2021">
        <v>1</v>
      </c>
      <c r="T2021">
        <v>1</v>
      </c>
      <c r="U2021">
        <v>1</v>
      </c>
      <c r="V2021">
        <v>1</v>
      </c>
      <c r="W2021">
        <v>1</v>
      </c>
      <c r="X2021">
        <v>1</v>
      </c>
      <c r="Y2021">
        <v>1</v>
      </c>
      <c r="Z2021">
        <v>1</v>
      </c>
      <c r="AA2021">
        <v>1</v>
      </c>
      <c r="AB2021">
        <v>1</v>
      </c>
      <c r="AC2021">
        <v>1</v>
      </c>
      <c r="AD2021">
        <v>1</v>
      </c>
      <c r="AE2021">
        <v>1</v>
      </c>
      <c r="AF2021">
        <v>1</v>
      </c>
      <c r="AG2021">
        <v>1</v>
      </c>
      <c r="AH2021">
        <v>1</v>
      </c>
      <c r="AI2021">
        <v>1</v>
      </c>
      <c r="AJ2021">
        <v>1</v>
      </c>
      <c r="AK2021">
        <v>1</v>
      </c>
      <c r="AL2021">
        <v>0</v>
      </c>
      <c r="AM2021" s="49" t="s">
        <v>289</v>
      </c>
      <c r="AN2021" s="49" t="s">
        <v>14</v>
      </c>
      <c r="AO2021" s="49" t="s">
        <v>507</v>
      </c>
      <c r="AP2021" s="49" t="s">
        <v>494</v>
      </c>
      <c r="AQ2021" s="49" t="s">
        <v>10</v>
      </c>
      <c r="AR2021" s="49" t="s">
        <v>487</v>
      </c>
      <c r="AS2021" s="49" t="s">
        <v>488</v>
      </c>
      <c r="AT2021" s="49" t="s">
        <v>489</v>
      </c>
    </row>
    <row r="2022" spans="1:46" x14ac:dyDescent="0.25">
      <c r="A2022">
        <v>12</v>
      </c>
      <c r="B2022" t="s">
        <v>285</v>
      </c>
      <c r="C2022" t="s">
        <v>285</v>
      </c>
      <c r="D2022" t="s">
        <v>286</v>
      </c>
      <c r="E2022" t="s">
        <v>630</v>
      </c>
      <c r="F2022" t="s">
        <v>631</v>
      </c>
      <c r="G2022">
        <v>1</v>
      </c>
      <c r="H2022">
        <v>1</v>
      </c>
      <c r="I2022">
        <v>1</v>
      </c>
      <c r="J2022">
        <v>1</v>
      </c>
      <c r="K2022">
        <v>1</v>
      </c>
      <c r="L2022">
        <v>1</v>
      </c>
      <c r="M2022">
        <v>1</v>
      </c>
      <c r="N2022">
        <v>1</v>
      </c>
      <c r="O2022">
        <v>1</v>
      </c>
      <c r="P2022">
        <v>1</v>
      </c>
      <c r="Q2022">
        <v>1</v>
      </c>
      <c r="R2022">
        <v>1</v>
      </c>
      <c r="S2022">
        <v>1</v>
      </c>
      <c r="T2022">
        <v>1</v>
      </c>
      <c r="U2022">
        <v>1</v>
      </c>
      <c r="V2022">
        <v>1</v>
      </c>
      <c r="W2022">
        <v>1</v>
      </c>
      <c r="X2022">
        <v>1</v>
      </c>
      <c r="Y2022">
        <v>1</v>
      </c>
      <c r="Z2022">
        <v>1</v>
      </c>
      <c r="AA2022">
        <v>1</v>
      </c>
      <c r="AB2022">
        <v>1</v>
      </c>
      <c r="AC2022">
        <v>1</v>
      </c>
      <c r="AD2022">
        <v>1</v>
      </c>
      <c r="AE2022">
        <v>1</v>
      </c>
      <c r="AF2022">
        <v>1</v>
      </c>
      <c r="AG2022">
        <v>1</v>
      </c>
      <c r="AH2022">
        <v>1</v>
      </c>
      <c r="AI2022">
        <v>1</v>
      </c>
      <c r="AJ2022">
        <v>1</v>
      </c>
      <c r="AK2022">
        <v>1</v>
      </c>
      <c r="AL2022">
        <v>0</v>
      </c>
      <c r="AM2022" s="49" t="s">
        <v>286</v>
      </c>
      <c r="AN2022" s="49" t="s">
        <v>8</v>
      </c>
      <c r="AO2022" s="49" t="s">
        <v>9</v>
      </c>
      <c r="AP2022" s="49" t="s">
        <v>486</v>
      </c>
      <c r="AQ2022" s="49" t="s">
        <v>9</v>
      </c>
      <c r="AR2022" s="49" t="s">
        <v>487</v>
      </c>
      <c r="AS2022" s="49" t="s">
        <v>488</v>
      </c>
      <c r="AT2022" s="49" t="s">
        <v>489</v>
      </c>
    </row>
    <row r="2023" spans="1:46" x14ac:dyDescent="0.25">
      <c r="A2023">
        <v>12</v>
      </c>
      <c r="B2023" t="s">
        <v>287</v>
      </c>
      <c r="C2023" t="s">
        <v>287</v>
      </c>
      <c r="D2023" t="s">
        <v>422</v>
      </c>
      <c r="E2023" t="s">
        <v>630</v>
      </c>
      <c r="F2023" t="s">
        <v>631</v>
      </c>
      <c r="G2023">
        <v>1</v>
      </c>
      <c r="H2023">
        <v>1</v>
      </c>
      <c r="I2023">
        <v>1</v>
      </c>
      <c r="J2023">
        <v>1</v>
      </c>
      <c r="K2023">
        <v>1</v>
      </c>
      <c r="L2023">
        <v>1</v>
      </c>
      <c r="M2023">
        <v>1</v>
      </c>
      <c r="N2023">
        <v>1</v>
      </c>
      <c r="O2023">
        <v>1</v>
      </c>
      <c r="P2023">
        <v>1</v>
      </c>
      <c r="Q2023">
        <v>1</v>
      </c>
      <c r="R2023">
        <v>1</v>
      </c>
      <c r="S2023">
        <v>1</v>
      </c>
      <c r="T2023">
        <v>1</v>
      </c>
      <c r="U2023">
        <v>1</v>
      </c>
      <c r="V2023">
        <v>1</v>
      </c>
      <c r="W2023">
        <v>1</v>
      </c>
      <c r="X2023">
        <v>1</v>
      </c>
      <c r="Y2023">
        <v>1</v>
      </c>
      <c r="Z2023">
        <v>1</v>
      </c>
      <c r="AA2023">
        <v>1</v>
      </c>
      <c r="AB2023">
        <v>1</v>
      </c>
      <c r="AC2023">
        <v>1</v>
      </c>
      <c r="AD2023">
        <v>1</v>
      </c>
      <c r="AE2023">
        <v>1</v>
      </c>
      <c r="AF2023">
        <v>1</v>
      </c>
      <c r="AG2023">
        <v>1</v>
      </c>
      <c r="AH2023">
        <v>1</v>
      </c>
      <c r="AI2023">
        <v>1</v>
      </c>
      <c r="AJ2023">
        <v>1</v>
      </c>
      <c r="AK2023">
        <v>1</v>
      </c>
      <c r="AL2023">
        <v>0</v>
      </c>
      <c r="AM2023" s="49" t="s">
        <v>422</v>
      </c>
      <c r="AN2023" s="49" t="s">
        <v>8</v>
      </c>
      <c r="AO2023" s="49" t="s">
        <v>9</v>
      </c>
      <c r="AP2023" s="49" t="s">
        <v>494</v>
      </c>
      <c r="AQ2023" s="49" t="s">
        <v>9</v>
      </c>
      <c r="AR2023" s="49" t="s">
        <v>495</v>
      </c>
      <c r="AS2023" s="49" t="s">
        <v>496</v>
      </c>
      <c r="AT2023" s="49" t="s">
        <v>497</v>
      </c>
    </row>
    <row r="2024" spans="1:46" x14ac:dyDescent="0.25">
      <c r="A2024">
        <v>12</v>
      </c>
      <c r="B2024" t="s">
        <v>493</v>
      </c>
      <c r="C2024" t="s">
        <v>578</v>
      </c>
      <c r="D2024" t="s">
        <v>579</v>
      </c>
      <c r="E2024" t="s">
        <v>630</v>
      </c>
      <c r="F2024" t="s">
        <v>631</v>
      </c>
      <c r="G2024">
        <v>1</v>
      </c>
      <c r="H2024">
        <v>1</v>
      </c>
      <c r="I2024">
        <v>1</v>
      </c>
      <c r="J2024">
        <v>1</v>
      </c>
      <c r="K2024">
        <v>1</v>
      </c>
      <c r="L2024">
        <v>1</v>
      </c>
      <c r="M2024">
        <v>1</v>
      </c>
      <c r="N2024">
        <v>1</v>
      </c>
      <c r="O2024">
        <v>1</v>
      </c>
      <c r="P2024">
        <v>1</v>
      </c>
      <c r="Q2024">
        <v>1</v>
      </c>
      <c r="R2024">
        <v>1</v>
      </c>
      <c r="S2024">
        <v>1</v>
      </c>
      <c r="T2024">
        <v>1</v>
      </c>
      <c r="U2024">
        <v>1</v>
      </c>
      <c r="V2024">
        <v>1</v>
      </c>
      <c r="W2024">
        <v>1</v>
      </c>
      <c r="X2024">
        <v>1</v>
      </c>
      <c r="Y2024">
        <v>1</v>
      </c>
      <c r="Z2024">
        <v>1</v>
      </c>
      <c r="AA2024">
        <v>1</v>
      </c>
      <c r="AB2024">
        <v>1</v>
      </c>
      <c r="AC2024">
        <v>1</v>
      </c>
      <c r="AD2024">
        <v>1</v>
      </c>
      <c r="AE2024">
        <v>1</v>
      </c>
      <c r="AF2024">
        <v>1</v>
      </c>
      <c r="AG2024">
        <v>1</v>
      </c>
      <c r="AH2024">
        <v>1</v>
      </c>
      <c r="AI2024">
        <v>1</v>
      </c>
      <c r="AJ2024">
        <v>1</v>
      </c>
      <c r="AK2024">
        <v>1</v>
      </c>
      <c r="AL2024">
        <v>0</v>
      </c>
      <c r="AM2024" s="49" t="e">
        <v>#N/A</v>
      </c>
      <c r="AN2024" s="49" t="e">
        <v>#N/A</v>
      </c>
      <c r="AO2024" s="49" t="e">
        <v>#N/A</v>
      </c>
      <c r="AP2024" s="49" t="e">
        <v>#N/A</v>
      </c>
      <c r="AQ2024" s="49" t="e">
        <v>#N/A</v>
      </c>
      <c r="AR2024" s="49" t="e">
        <v>#N/A</v>
      </c>
      <c r="AS2024" s="49" t="e">
        <v>#N/A</v>
      </c>
      <c r="AT2024" s="49" t="e">
        <v>#N/A</v>
      </c>
    </row>
    <row r="2025" spans="1:46" x14ac:dyDescent="0.25">
      <c r="A2025">
        <v>12</v>
      </c>
      <c r="B2025" t="s">
        <v>493</v>
      </c>
      <c r="C2025" t="s">
        <v>580</v>
      </c>
      <c r="D2025" t="s">
        <v>581</v>
      </c>
      <c r="E2025" t="s">
        <v>630</v>
      </c>
      <c r="F2025" t="s">
        <v>631</v>
      </c>
      <c r="G2025">
        <v>1</v>
      </c>
      <c r="H2025">
        <v>1</v>
      </c>
      <c r="I2025">
        <v>1</v>
      </c>
      <c r="J2025">
        <v>1</v>
      </c>
      <c r="K2025">
        <v>1</v>
      </c>
      <c r="L2025">
        <v>1</v>
      </c>
      <c r="M2025">
        <v>1</v>
      </c>
      <c r="N2025">
        <v>1</v>
      </c>
      <c r="O2025">
        <v>1</v>
      </c>
      <c r="P2025">
        <v>1</v>
      </c>
      <c r="Q2025">
        <v>1</v>
      </c>
      <c r="R2025">
        <v>1</v>
      </c>
      <c r="S2025">
        <v>1</v>
      </c>
      <c r="T2025">
        <v>1</v>
      </c>
      <c r="U2025">
        <v>1</v>
      </c>
      <c r="V2025">
        <v>1</v>
      </c>
      <c r="W2025">
        <v>1</v>
      </c>
      <c r="X2025">
        <v>1</v>
      </c>
      <c r="Y2025">
        <v>1</v>
      </c>
      <c r="Z2025">
        <v>1</v>
      </c>
      <c r="AA2025">
        <v>1</v>
      </c>
      <c r="AB2025">
        <v>1</v>
      </c>
      <c r="AC2025">
        <v>1</v>
      </c>
      <c r="AD2025">
        <v>1</v>
      </c>
      <c r="AE2025">
        <v>1</v>
      </c>
      <c r="AF2025">
        <v>1</v>
      </c>
      <c r="AG2025">
        <v>1</v>
      </c>
      <c r="AH2025">
        <v>1</v>
      </c>
      <c r="AI2025">
        <v>1</v>
      </c>
      <c r="AJ2025">
        <v>1</v>
      </c>
      <c r="AK2025">
        <v>1</v>
      </c>
      <c r="AL2025">
        <v>0</v>
      </c>
      <c r="AM2025" s="49" t="e">
        <v>#N/A</v>
      </c>
      <c r="AN2025" s="49" t="e">
        <v>#N/A</v>
      </c>
      <c r="AO2025" s="49" t="e">
        <v>#N/A</v>
      </c>
      <c r="AP2025" s="49" t="e">
        <v>#N/A</v>
      </c>
      <c r="AQ2025" s="49" t="e">
        <v>#N/A</v>
      </c>
      <c r="AR2025" s="49" t="e">
        <v>#N/A</v>
      </c>
      <c r="AS2025" s="49" t="e">
        <v>#N/A</v>
      </c>
      <c r="AT2025" s="49" t="e">
        <v>#N/A</v>
      </c>
    </row>
    <row r="2026" spans="1:46" x14ac:dyDescent="0.25">
      <c r="A2026">
        <v>12</v>
      </c>
      <c r="B2026" t="s">
        <v>493</v>
      </c>
      <c r="C2026" t="s">
        <v>582</v>
      </c>
      <c r="D2026" t="s">
        <v>583</v>
      </c>
      <c r="E2026" t="s">
        <v>630</v>
      </c>
      <c r="F2026" t="s">
        <v>631</v>
      </c>
      <c r="G2026">
        <v>1</v>
      </c>
      <c r="H2026">
        <v>1</v>
      </c>
      <c r="I2026">
        <v>1</v>
      </c>
      <c r="J2026">
        <v>1</v>
      </c>
      <c r="K2026">
        <v>1</v>
      </c>
      <c r="L2026">
        <v>1</v>
      </c>
      <c r="M2026">
        <v>1</v>
      </c>
      <c r="N2026">
        <v>1</v>
      </c>
      <c r="O2026">
        <v>1</v>
      </c>
      <c r="P2026">
        <v>1</v>
      </c>
      <c r="Q2026">
        <v>1</v>
      </c>
      <c r="R2026">
        <v>1</v>
      </c>
      <c r="S2026">
        <v>1</v>
      </c>
      <c r="T2026">
        <v>1</v>
      </c>
      <c r="U2026">
        <v>1</v>
      </c>
      <c r="V2026">
        <v>1</v>
      </c>
      <c r="W2026">
        <v>1</v>
      </c>
      <c r="X2026">
        <v>1</v>
      </c>
      <c r="Y2026">
        <v>1</v>
      </c>
      <c r="Z2026">
        <v>1</v>
      </c>
      <c r="AA2026">
        <v>1</v>
      </c>
      <c r="AB2026">
        <v>1</v>
      </c>
      <c r="AC2026">
        <v>1</v>
      </c>
      <c r="AD2026">
        <v>1</v>
      </c>
      <c r="AE2026">
        <v>1</v>
      </c>
      <c r="AF2026">
        <v>1</v>
      </c>
      <c r="AG2026">
        <v>1</v>
      </c>
      <c r="AH2026">
        <v>1</v>
      </c>
      <c r="AI2026">
        <v>1</v>
      </c>
      <c r="AJ2026">
        <v>1</v>
      </c>
      <c r="AK2026">
        <v>1</v>
      </c>
      <c r="AL2026">
        <v>0</v>
      </c>
      <c r="AM2026" s="49" t="e">
        <v>#N/A</v>
      </c>
      <c r="AN2026" s="49" t="e">
        <v>#N/A</v>
      </c>
      <c r="AO2026" s="49" t="e">
        <v>#N/A</v>
      </c>
      <c r="AP2026" s="49" t="e">
        <v>#N/A</v>
      </c>
      <c r="AQ2026" s="49" t="e">
        <v>#N/A</v>
      </c>
      <c r="AR2026" s="49" t="e">
        <v>#N/A</v>
      </c>
      <c r="AS2026" s="49" t="e">
        <v>#N/A</v>
      </c>
      <c r="AT2026" s="49" t="e">
        <v>#N/A</v>
      </c>
    </row>
    <row r="2027" spans="1:46" x14ac:dyDescent="0.25">
      <c r="A2027">
        <v>12</v>
      </c>
      <c r="B2027" t="s">
        <v>493</v>
      </c>
      <c r="C2027" t="s">
        <v>584</v>
      </c>
      <c r="D2027" t="s">
        <v>585</v>
      </c>
      <c r="E2027" t="s">
        <v>630</v>
      </c>
      <c r="F2027" t="s">
        <v>631</v>
      </c>
      <c r="G2027">
        <v>1</v>
      </c>
      <c r="H2027">
        <v>1</v>
      </c>
      <c r="I2027">
        <v>1</v>
      </c>
      <c r="J2027">
        <v>1</v>
      </c>
      <c r="K2027">
        <v>1</v>
      </c>
      <c r="L2027">
        <v>1</v>
      </c>
      <c r="M2027">
        <v>1</v>
      </c>
      <c r="N2027">
        <v>1</v>
      </c>
      <c r="O2027">
        <v>1</v>
      </c>
      <c r="P2027">
        <v>1</v>
      </c>
      <c r="Q2027">
        <v>1</v>
      </c>
      <c r="R2027">
        <v>1</v>
      </c>
      <c r="S2027">
        <v>1</v>
      </c>
      <c r="T2027">
        <v>1</v>
      </c>
      <c r="U2027">
        <v>1</v>
      </c>
      <c r="V2027">
        <v>1</v>
      </c>
      <c r="W2027">
        <v>1</v>
      </c>
      <c r="X2027">
        <v>1</v>
      </c>
      <c r="Y2027">
        <v>1</v>
      </c>
      <c r="Z2027">
        <v>1</v>
      </c>
      <c r="AA2027">
        <v>1</v>
      </c>
      <c r="AB2027">
        <v>1</v>
      </c>
      <c r="AC2027">
        <v>1</v>
      </c>
      <c r="AD2027">
        <v>1</v>
      </c>
      <c r="AE2027">
        <v>1</v>
      </c>
      <c r="AF2027">
        <v>1</v>
      </c>
      <c r="AG2027">
        <v>1</v>
      </c>
      <c r="AH2027">
        <v>1</v>
      </c>
      <c r="AI2027">
        <v>1</v>
      </c>
      <c r="AJ2027">
        <v>1</v>
      </c>
      <c r="AK2027">
        <v>1</v>
      </c>
      <c r="AL2027">
        <v>0</v>
      </c>
      <c r="AM2027" s="49" t="e">
        <v>#N/A</v>
      </c>
      <c r="AN2027" s="49" t="e">
        <v>#N/A</v>
      </c>
      <c r="AO2027" s="49" t="e">
        <v>#N/A</v>
      </c>
      <c r="AP2027" s="49" t="e">
        <v>#N/A</v>
      </c>
      <c r="AQ2027" s="49" t="e">
        <v>#N/A</v>
      </c>
      <c r="AR2027" s="49" t="e">
        <v>#N/A</v>
      </c>
      <c r="AS2027" s="49" t="e">
        <v>#N/A</v>
      </c>
      <c r="AT2027" s="49" t="e">
        <v>#N/A</v>
      </c>
    </row>
    <row r="2028" spans="1:46" x14ac:dyDescent="0.25">
      <c r="A2028">
        <v>12</v>
      </c>
      <c r="B2028" t="s">
        <v>292</v>
      </c>
      <c r="C2028" t="s">
        <v>292</v>
      </c>
      <c r="D2028" t="s">
        <v>293</v>
      </c>
      <c r="E2028" t="s">
        <v>630</v>
      </c>
      <c r="F2028" t="s">
        <v>631</v>
      </c>
      <c r="G2028">
        <v>1</v>
      </c>
      <c r="H2028">
        <v>1</v>
      </c>
      <c r="I2028">
        <v>1</v>
      </c>
      <c r="J2028">
        <v>1</v>
      </c>
      <c r="K2028">
        <v>1</v>
      </c>
      <c r="L2028">
        <v>1</v>
      </c>
      <c r="M2028">
        <v>1</v>
      </c>
      <c r="N2028">
        <v>1</v>
      </c>
      <c r="O2028">
        <v>1</v>
      </c>
      <c r="P2028">
        <v>1</v>
      </c>
      <c r="Q2028">
        <v>1</v>
      </c>
      <c r="R2028">
        <v>1</v>
      </c>
      <c r="S2028">
        <v>1</v>
      </c>
      <c r="T2028">
        <v>1</v>
      </c>
      <c r="U2028">
        <v>1</v>
      </c>
      <c r="V2028">
        <v>1</v>
      </c>
      <c r="W2028">
        <v>1</v>
      </c>
      <c r="X2028">
        <v>1</v>
      </c>
      <c r="Y2028">
        <v>1</v>
      </c>
      <c r="Z2028">
        <v>1</v>
      </c>
      <c r="AA2028">
        <v>1</v>
      </c>
      <c r="AB2028">
        <v>1</v>
      </c>
      <c r="AC2028">
        <v>1</v>
      </c>
      <c r="AD2028">
        <v>1</v>
      </c>
      <c r="AE2028">
        <v>1</v>
      </c>
      <c r="AF2028">
        <v>1</v>
      </c>
      <c r="AG2028">
        <v>1</v>
      </c>
      <c r="AH2028">
        <v>1</v>
      </c>
      <c r="AI2028">
        <v>1</v>
      </c>
      <c r="AJ2028">
        <v>1</v>
      </c>
      <c r="AK2028">
        <v>1</v>
      </c>
      <c r="AL2028">
        <v>1</v>
      </c>
      <c r="AM2028" s="49" t="s">
        <v>293</v>
      </c>
      <c r="AN2028" s="49" t="s">
        <v>14</v>
      </c>
      <c r="AO2028" s="49" t="s">
        <v>500</v>
      </c>
      <c r="AP2028" s="49" t="s">
        <v>505</v>
      </c>
      <c r="AQ2028" s="49" t="s">
        <v>13</v>
      </c>
      <c r="AR2028" s="49" t="s">
        <v>495</v>
      </c>
      <c r="AS2028" s="49" t="s">
        <v>488</v>
      </c>
      <c r="AT2028" s="49" t="s">
        <v>489</v>
      </c>
    </row>
    <row r="2029" spans="1:46" x14ac:dyDescent="0.25">
      <c r="A2029">
        <v>12</v>
      </c>
      <c r="B2029" t="s">
        <v>493</v>
      </c>
      <c r="C2029" t="s">
        <v>586</v>
      </c>
      <c r="D2029" t="s">
        <v>587</v>
      </c>
      <c r="E2029" t="s">
        <v>630</v>
      </c>
      <c r="F2029" t="s">
        <v>631</v>
      </c>
      <c r="G2029">
        <v>1</v>
      </c>
      <c r="H2029">
        <v>1</v>
      </c>
      <c r="I2029">
        <v>1</v>
      </c>
      <c r="J2029">
        <v>1</v>
      </c>
      <c r="K2029">
        <v>1</v>
      </c>
      <c r="L2029">
        <v>1</v>
      </c>
      <c r="M2029">
        <v>1</v>
      </c>
      <c r="N2029">
        <v>1</v>
      </c>
      <c r="O2029">
        <v>1</v>
      </c>
      <c r="P2029">
        <v>1</v>
      </c>
      <c r="Q2029">
        <v>1</v>
      </c>
      <c r="R2029">
        <v>1</v>
      </c>
      <c r="S2029">
        <v>1</v>
      </c>
      <c r="T2029">
        <v>1</v>
      </c>
      <c r="U2029">
        <v>1</v>
      </c>
      <c r="V2029">
        <v>1</v>
      </c>
      <c r="W2029">
        <v>1</v>
      </c>
      <c r="X2029">
        <v>1</v>
      </c>
      <c r="Y2029">
        <v>1</v>
      </c>
      <c r="Z2029">
        <v>1</v>
      </c>
      <c r="AA2029">
        <v>1</v>
      </c>
      <c r="AB2029">
        <v>1</v>
      </c>
      <c r="AC2029">
        <v>1</v>
      </c>
      <c r="AD2029">
        <v>1</v>
      </c>
      <c r="AE2029">
        <v>1</v>
      </c>
      <c r="AF2029">
        <v>1</v>
      </c>
      <c r="AG2029">
        <v>1</v>
      </c>
      <c r="AH2029">
        <v>1</v>
      </c>
      <c r="AI2029">
        <v>1</v>
      </c>
      <c r="AJ2029">
        <v>1</v>
      </c>
      <c r="AK2029">
        <v>1</v>
      </c>
      <c r="AL2029">
        <v>1</v>
      </c>
      <c r="AM2029" s="49" t="e">
        <v>#N/A</v>
      </c>
      <c r="AN2029" s="49" t="e">
        <v>#N/A</v>
      </c>
      <c r="AO2029" s="49" t="e">
        <v>#N/A</v>
      </c>
      <c r="AP2029" s="49" t="e">
        <v>#N/A</v>
      </c>
      <c r="AQ2029" s="49" t="e">
        <v>#N/A</v>
      </c>
      <c r="AR2029" s="49" t="e">
        <v>#N/A</v>
      </c>
      <c r="AS2029" s="49" t="e">
        <v>#N/A</v>
      </c>
      <c r="AT2029" s="49" t="e">
        <v>#N/A</v>
      </c>
    </row>
    <row r="2030" spans="1:46" x14ac:dyDescent="0.25">
      <c r="A2030">
        <v>12</v>
      </c>
      <c r="B2030" t="s">
        <v>493</v>
      </c>
      <c r="C2030" t="s">
        <v>588</v>
      </c>
      <c r="D2030" t="s">
        <v>589</v>
      </c>
      <c r="E2030" t="s">
        <v>630</v>
      </c>
      <c r="F2030" t="s">
        <v>631</v>
      </c>
      <c r="G2030">
        <v>1</v>
      </c>
      <c r="H2030">
        <v>1</v>
      </c>
      <c r="I2030">
        <v>1</v>
      </c>
      <c r="J2030">
        <v>1</v>
      </c>
      <c r="K2030">
        <v>1</v>
      </c>
      <c r="L2030">
        <v>1</v>
      </c>
      <c r="M2030">
        <v>1</v>
      </c>
      <c r="N2030">
        <v>1</v>
      </c>
      <c r="O2030">
        <v>1</v>
      </c>
      <c r="P2030">
        <v>1</v>
      </c>
      <c r="Q2030">
        <v>1</v>
      </c>
      <c r="R2030">
        <v>1</v>
      </c>
      <c r="S2030">
        <v>1</v>
      </c>
      <c r="T2030">
        <v>1</v>
      </c>
      <c r="U2030">
        <v>1</v>
      </c>
      <c r="V2030">
        <v>1</v>
      </c>
      <c r="W2030">
        <v>1</v>
      </c>
      <c r="X2030">
        <v>1</v>
      </c>
      <c r="Y2030">
        <v>1</v>
      </c>
      <c r="Z2030">
        <v>1</v>
      </c>
      <c r="AA2030">
        <v>1</v>
      </c>
      <c r="AB2030">
        <v>1</v>
      </c>
      <c r="AC2030">
        <v>1</v>
      </c>
      <c r="AD2030">
        <v>1</v>
      </c>
      <c r="AE2030">
        <v>1</v>
      </c>
      <c r="AF2030">
        <v>1</v>
      </c>
      <c r="AG2030">
        <v>1</v>
      </c>
      <c r="AH2030">
        <v>1</v>
      </c>
      <c r="AI2030">
        <v>1</v>
      </c>
      <c r="AJ2030">
        <v>1</v>
      </c>
      <c r="AK2030">
        <v>1</v>
      </c>
      <c r="AL2030">
        <v>1</v>
      </c>
      <c r="AM2030" s="49" t="e">
        <v>#N/A</v>
      </c>
      <c r="AN2030" s="49" t="e">
        <v>#N/A</v>
      </c>
      <c r="AO2030" s="49" t="e">
        <v>#N/A</v>
      </c>
      <c r="AP2030" s="49" t="e">
        <v>#N/A</v>
      </c>
      <c r="AQ2030" s="49" t="e">
        <v>#N/A</v>
      </c>
      <c r="AR2030" s="49" t="e">
        <v>#N/A</v>
      </c>
      <c r="AS2030" s="49" t="e">
        <v>#N/A</v>
      </c>
      <c r="AT2030" s="49" t="e">
        <v>#N/A</v>
      </c>
    </row>
    <row r="2031" spans="1:46" x14ac:dyDescent="0.25">
      <c r="A2031">
        <v>12</v>
      </c>
      <c r="B2031" t="s">
        <v>493</v>
      </c>
      <c r="C2031" t="s">
        <v>590</v>
      </c>
      <c r="D2031" t="s">
        <v>591</v>
      </c>
      <c r="E2031" t="s">
        <v>630</v>
      </c>
      <c r="F2031" t="s">
        <v>631</v>
      </c>
      <c r="G2031">
        <v>1</v>
      </c>
      <c r="H2031">
        <v>1</v>
      </c>
      <c r="I2031">
        <v>1</v>
      </c>
      <c r="J2031">
        <v>1</v>
      </c>
      <c r="K2031">
        <v>1</v>
      </c>
      <c r="L2031">
        <v>1</v>
      </c>
      <c r="M2031">
        <v>1</v>
      </c>
      <c r="N2031">
        <v>1</v>
      </c>
      <c r="O2031">
        <v>1</v>
      </c>
      <c r="P2031">
        <v>1</v>
      </c>
      <c r="Q2031">
        <v>1</v>
      </c>
      <c r="R2031">
        <v>1</v>
      </c>
      <c r="S2031">
        <v>1</v>
      </c>
      <c r="T2031">
        <v>1</v>
      </c>
      <c r="U2031">
        <v>1</v>
      </c>
      <c r="V2031">
        <v>1</v>
      </c>
      <c r="W2031">
        <v>1</v>
      </c>
      <c r="X2031">
        <v>1</v>
      </c>
      <c r="Y2031">
        <v>1</v>
      </c>
      <c r="Z2031">
        <v>1</v>
      </c>
      <c r="AA2031">
        <v>1</v>
      </c>
      <c r="AB2031">
        <v>1</v>
      </c>
      <c r="AC2031">
        <v>1</v>
      </c>
      <c r="AD2031">
        <v>1</v>
      </c>
      <c r="AE2031">
        <v>1</v>
      </c>
      <c r="AF2031">
        <v>1</v>
      </c>
      <c r="AG2031">
        <v>1</v>
      </c>
      <c r="AH2031">
        <v>1</v>
      </c>
      <c r="AI2031">
        <v>1</v>
      </c>
      <c r="AJ2031">
        <v>1</v>
      </c>
      <c r="AK2031">
        <v>1</v>
      </c>
      <c r="AL2031">
        <v>1</v>
      </c>
      <c r="AM2031" s="49" t="e">
        <v>#N/A</v>
      </c>
      <c r="AN2031" s="49" t="e">
        <v>#N/A</v>
      </c>
      <c r="AO2031" s="49" t="e">
        <v>#N/A</v>
      </c>
      <c r="AP2031" s="49" t="e">
        <v>#N/A</v>
      </c>
      <c r="AQ2031" s="49" t="e">
        <v>#N/A</v>
      </c>
      <c r="AR2031" s="49" t="e">
        <v>#N/A</v>
      </c>
      <c r="AS2031" s="49" t="e">
        <v>#N/A</v>
      </c>
      <c r="AT2031" s="49" t="e">
        <v>#N/A</v>
      </c>
    </row>
    <row r="2032" spans="1:46" x14ac:dyDescent="0.25">
      <c r="A2032">
        <v>12</v>
      </c>
      <c r="B2032" t="s">
        <v>493</v>
      </c>
      <c r="C2032" t="s">
        <v>592</v>
      </c>
      <c r="D2032" t="s">
        <v>593</v>
      </c>
      <c r="E2032" t="s">
        <v>630</v>
      </c>
      <c r="F2032" t="s">
        <v>631</v>
      </c>
      <c r="G2032">
        <v>1</v>
      </c>
      <c r="H2032">
        <v>1</v>
      </c>
      <c r="I2032">
        <v>1</v>
      </c>
      <c r="J2032">
        <v>1</v>
      </c>
      <c r="K2032">
        <v>1</v>
      </c>
      <c r="L2032">
        <v>1</v>
      </c>
      <c r="M2032">
        <v>1</v>
      </c>
      <c r="N2032">
        <v>1</v>
      </c>
      <c r="O2032">
        <v>1</v>
      </c>
      <c r="P2032">
        <v>1</v>
      </c>
      <c r="Q2032">
        <v>1</v>
      </c>
      <c r="R2032">
        <v>1</v>
      </c>
      <c r="S2032">
        <v>1</v>
      </c>
      <c r="T2032">
        <v>1</v>
      </c>
      <c r="U2032">
        <v>1</v>
      </c>
      <c r="V2032">
        <v>1</v>
      </c>
      <c r="W2032">
        <v>1</v>
      </c>
      <c r="X2032">
        <v>1</v>
      </c>
      <c r="Y2032">
        <v>1</v>
      </c>
      <c r="Z2032">
        <v>1</v>
      </c>
      <c r="AA2032">
        <v>1</v>
      </c>
      <c r="AB2032">
        <v>1</v>
      </c>
      <c r="AC2032">
        <v>1</v>
      </c>
      <c r="AD2032">
        <v>1</v>
      </c>
      <c r="AE2032">
        <v>1</v>
      </c>
      <c r="AF2032">
        <v>1</v>
      </c>
      <c r="AG2032">
        <v>1</v>
      </c>
      <c r="AH2032">
        <v>1</v>
      </c>
      <c r="AI2032">
        <v>1</v>
      </c>
      <c r="AJ2032">
        <v>1</v>
      </c>
      <c r="AK2032">
        <v>1</v>
      </c>
      <c r="AL2032">
        <v>1</v>
      </c>
      <c r="AM2032" s="49" t="e">
        <v>#N/A</v>
      </c>
      <c r="AN2032" s="49" t="e">
        <v>#N/A</v>
      </c>
      <c r="AO2032" s="49" t="e">
        <v>#N/A</v>
      </c>
      <c r="AP2032" s="49" t="e">
        <v>#N/A</v>
      </c>
      <c r="AQ2032" s="49" t="e">
        <v>#N/A</v>
      </c>
      <c r="AR2032" s="49" t="e">
        <v>#N/A</v>
      </c>
      <c r="AS2032" s="49" t="e">
        <v>#N/A</v>
      </c>
      <c r="AT2032" s="49" t="e">
        <v>#N/A</v>
      </c>
    </row>
    <row r="2033" spans="1:46" x14ac:dyDescent="0.25">
      <c r="A2033">
        <v>12</v>
      </c>
      <c r="B2033" t="s">
        <v>300</v>
      </c>
      <c r="C2033" t="s">
        <v>300</v>
      </c>
      <c r="D2033" t="s">
        <v>423</v>
      </c>
      <c r="E2033" t="s">
        <v>630</v>
      </c>
      <c r="F2033" t="s">
        <v>631</v>
      </c>
      <c r="G2033">
        <v>1</v>
      </c>
      <c r="H2033">
        <v>1</v>
      </c>
      <c r="I2033">
        <v>1</v>
      </c>
      <c r="J2033">
        <v>1</v>
      </c>
      <c r="K2033">
        <v>1</v>
      </c>
      <c r="L2033">
        <v>1</v>
      </c>
      <c r="M2033">
        <v>1</v>
      </c>
      <c r="N2033">
        <v>1</v>
      </c>
      <c r="O2033">
        <v>1</v>
      </c>
      <c r="P2033">
        <v>1</v>
      </c>
      <c r="Q2033">
        <v>1</v>
      </c>
      <c r="R2033">
        <v>1</v>
      </c>
      <c r="S2033">
        <v>1</v>
      </c>
      <c r="T2033">
        <v>1</v>
      </c>
      <c r="U2033">
        <v>1</v>
      </c>
      <c r="V2033">
        <v>1</v>
      </c>
      <c r="W2033">
        <v>1</v>
      </c>
      <c r="X2033">
        <v>1</v>
      </c>
      <c r="Y2033">
        <v>1</v>
      </c>
      <c r="Z2033">
        <v>1</v>
      </c>
      <c r="AA2033">
        <v>1</v>
      </c>
      <c r="AB2033">
        <v>1</v>
      </c>
      <c r="AC2033">
        <v>1</v>
      </c>
      <c r="AD2033">
        <v>1</v>
      </c>
      <c r="AE2033">
        <v>1</v>
      </c>
      <c r="AF2033">
        <v>1</v>
      </c>
      <c r="AG2033">
        <v>1</v>
      </c>
      <c r="AH2033">
        <v>1</v>
      </c>
      <c r="AI2033">
        <v>1</v>
      </c>
      <c r="AJ2033">
        <v>1</v>
      </c>
      <c r="AK2033">
        <v>1</v>
      </c>
      <c r="AL2033">
        <v>0</v>
      </c>
      <c r="AM2033" s="49" t="s">
        <v>423</v>
      </c>
      <c r="AN2033" s="49" t="s">
        <v>14</v>
      </c>
      <c r="AO2033" s="49" t="s">
        <v>485</v>
      </c>
      <c r="AP2033" s="49" t="s">
        <v>505</v>
      </c>
      <c r="AQ2033" s="49" t="s">
        <v>13</v>
      </c>
      <c r="AR2033" s="49" t="s">
        <v>495</v>
      </c>
      <c r="AS2033" s="49" t="s">
        <v>496</v>
      </c>
      <c r="AT2033" s="49" t="s">
        <v>497</v>
      </c>
    </row>
    <row r="2034" spans="1:46" x14ac:dyDescent="0.25">
      <c r="A2034">
        <v>12</v>
      </c>
      <c r="B2034" t="s">
        <v>493</v>
      </c>
      <c r="C2034" t="s">
        <v>594</v>
      </c>
      <c r="D2034" t="s">
        <v>595</v>
      </c>
      <c r="E2034" t="s">
        <v>630</v>
      </c>
      <c r="F2034" t="s">
        <v>631</v>
      </c>
      <c r="G2034">
        <v>1</v>
      </c>
      <c r="H2034">
        <v>1</v>
      </c>
      <c r="I2034">
        <v>1</v>
      </c>
      <c r="J2034">
        <v>1</v>
      </c>
      <c r="K2034">
        <v>1</v>
      </c>
      <c r="L2034">
        <v>1</v>
      </c>
      <c r="M2034">
        <v>1</v>
      </c>
      <c r="N2034">
        <v>1</v>
      </c>
      <c r="O2034">
        <v>1</v>
      </c>
      <c r="P2034">
        <v>1</v>
      </c>
      <c r="Q2034">
        <v>1</v>
      </c>
      <c r="R2034">
        <v>1</v>
      </c>
      <c r="S2034">
        <v>1</v>
      </c>
      <c r="T2034">
        <v>1</v>
      </c>
      <c r="U2034">
        <v>1</v>
      </c>
      <c r="V2034">
        <v>1</v>
      </c>
      <c r="W2034">
        <v>1</v>
      </c>
      <c r="X2034">
        <v>1</v>
      </c>
      <c r="Y2034">
        <v>1</v>
      </c>
      <c r="Z2034">
        <v>1</v>
      </c>
      <c r="AA2034">
        <v>1</v>
      </c>
      <c r="AB2034">
        <v>1</v>
      </c>
      <c r="AC2034">
        <v>1</v>
      </c>
      <c r="AD2034">
        <v>1</v>
      </c>
      <c r="AE2034">
        <v>1</v>
      </c>
      <c r="AF2034">
        <v>1</v>
      </c>
      <c r="AG2034">
        <v>1</v>
      </c>
      <c r="AH2034">
        <v>1</v>
      </c>
      <c r="AI2034">
        <v>1</v>
      </c>
      <c r="AJ2034">
        <v>1</v>
      </c>
      <c r="AK2034">
        <v>1</v>
      </c>
      <c r="AL2034">
        <v>0</v>
      </c>
      <c r="AM2034" s="49" t="e">
        <v>#N/A</v>
      </c>
      <c r="AN2034" s="49" t="e">
        <v>#N/A</v>
      </c>
      <c r="AO2034" s="49" t="e">
        <v>#N/A</v>
      </c>
      <c r="AP2034" s="49" t="e">
        <v>#N/A</v>
      </c>
      <c r="AQ2034" s="49" t="e">
        <v>#N/A</v>
      </c>
      <c r="AR2034" s="49" t="e">
        <v>#N/A</v>
      </c>
      <c r="AS2034" s="49" t="e">
        <v>#N/A</v>
      </c>
      <c r="AT2034" s="49" t="e">
        <v>#N/A</v>
      </c>
    </row>
    <row r="2035" spans="1:46" x14ac:dyDescent="0.25">
      <c r="A2035">
        <v>12</v>
      </c>
      <c r="B2035" t="s">
        <v>493</v>
      </c>
      <c r="C2035" t="s">
        <v>596</v>
      </c>
      <c r="D2035" t="s">
        <v>597</v>
      </c>
      <c r="E2035" t="s">
        <v>630</v>
      </c>
      <c r="F2035" t="s">
        <v>631</v>
      </c>
      <c r="G2035">
        <v>1</v>
      </c>
      <c r="H2035">
        <v>1</v>
      </c>
      <c r="I2035">
        <v>1</v>
      </c>
      <c r="J2035">
        <v>1</v>
      </c>
      <c r="K2035">
        <v>1</v>
      </c>
      <c r="L2035">
        <v>1</v>
      </c>
      <c r="M2035">
        <v>1</v>
      </c>
      <c r="N2035">
        <v>1</v>
      </c>
      <c r="O2035">
        <v>1</v>
      </c>
      <c r="P2035">
        <v>1</v>
      </c>
      <c r="Q2035">
        <v>1</v>
      </c>
      <c r="R2035">
        <v>1</v>
      </c>
      <c r="S2035">
        <v>1</v>
      </c>
      <c r="T2035">
        <v>1</v>
      </c>
      <c r="U2035">
        <v>1</v>
      </c>
      <c r="V2035">
        <v>1</v>
      </c>
      <c r="W2035">
        <v>1</v>
      </c>
      <c r="X2035">
        <v>1</v>
      </c>
      <c r="Y2035">
        <v>1</v>
      </c>
      <c r="Z2035">
        <v>1</v>
      </c>
      <c r="AA2035">
        <v>1</v>
      </c>
      <c r="AB2035">
        <v>1</v>
      </c>
      <c r="AC2035">
        <v>1</v>
      </c>
      <c r="AD2035">
        <v>1</v>
      </c>
      <c r="AE2035">
        <v>1</v>
      </c>
      <c r="AF2035">
        <v>1</v>
      </c>
      <c r="AG2035">
        <v>1</v>
      </c>
      <c r="AH2035">
        <v>1</v>
      </c>
      <c r="AI2035">
        <v>1</v>
      </c>
      <c r="AJ2035">
        <v>1</v>
      </c>
      <c r="AK2035">
        <v>1</v>
      </c>
      <c r="AL2035">
        <v>0</v>
      </c>
      <c r="AM2035" s="49" t="e">
        <v>#N/A</v>
      </c>
      <c r="AN2035" s="49" t="e">
        <v>#N/A</v>
      </c>
      <c r="AO2035" s="49" t="e">
        <v>#N/A</v>
      </c>
      <c r="AP2035" s="49" t="e">
        <v>#N/A</v>
      </c>
      <c r="AQ2035" s="49" t="e">
        <v>#N/A</v>
      </c>
      <c r="AR2035" s="49" t="e">
        <v>#N/A</v>
      </c>
      <c r="AS2035" s="49" t="e">
        <v>#N/A</v>
      </c>
      <c r="AT2035" s="49" t="e">
        <v>#N/A</v>
      </c>
    </row>
    <row r="2036" spans="1:46" x14ac:dyDescent="0.25">
      <c r="A2036">
        <v>12</v>
      </c>
      <c r="B2036" t="s">
        <v>493</v>
      </c>
      <c r="C2036" t="s">
        <v>598</v>
      </c>
      <c r="D2036" t="s">
        <v>599</v>
      </c>
      <c r="E2036" t="s">
        <v>630</v>
      </c>
      <c r="F2036" t="s">
        <v>631</v>
      </c>
      <c r="G2036">
        <v>1</v>
      </c>
      <c r="H2036">
        <v>1</v>
      </c>
      <c r="I2036">
        <v>1</v>
      </c>
      <c r="J2036">
        <v>1</v>
      </c>
      <c r="K2036">
        <v>1</v>
      </c>
      <c r="L2036">
        <v>1</v>
      </c>
      <c r="M2036">
        <v>1</v>
      </c>
      <c r="N2036">
        <v>1</v>
      </c>
      <c r="O2036">
        <v>1</v>
      </c>
      <c r="P2036">
        <v>1</v>
      </c>
      <c r="Q2036">
        <v>1</v>
      </c>
      <c r="R2036">
        <v>1</v>
      </c>
      <c r="S2036">
        <v>1</v>
      </c>
      <c r="T2036">
        <v>1</v>
      </c>
      <c r="U2036">
        <v>1</v>
      </c>
      <c r="V2036">
        <v>1</v>
      </c>
      <c r="W2036">
        <v>1</v>
      </c>
      <c r="X2036">
        <v>1</v>
      </c>
      <c r="Y2036">
        <v>1</v>
      </c>
      <c r="Z2036">
        <v>1</v>
      </c>
      <c r="AA2036">
        <v>1</v>
      </c>
      <c r="AB2036">
        <v>1</v>
      </c>
      <c r="AC2036">
        <v>1</v>
      </c>
      <c r="AD2036">
        <v>1</v>
      </c>
      <c r="AE2036">
        <v>1</v>
      </c>
      <c r="AF2036">
        <v>1</v>
      </c>
      <c r="AG2036">
        <v>1</v>
      </c>
      <c r="AH2036">
        <v>1</v>
      </c>
      <c r="AI2036">
        <v>1</v>
      </c>
      <c r="AJ2036">
        <v>1</v>
      </c>
      <c r="AK2036">
        <v>1</v>
      </c>
      <c r="AL2036">
        <v>0</v>
      </c>
      <c r="AM2036" s="49" t="e">
        <v>#N/A</v>
      </c>
      <c r="AN2036" s="49" t="e">
        <v>#N/A</v>
      </c>
      <c r="AO2036" s="49" t="e">
        <v>#N/A</v>
      </c>
      <c r="AP2036" s="49" t="e">
        <v>#N/A</v>
      </c>
      <c r="AQ2036" s="49" t="e">
        <v>#N/A</v>
      </c>
      <c r="AR2036" s="49" t="e">
        <v>#N/A</v>
      </c>
      <c r="AS2036" s="49" t="e">
        <v>#N/A</v>
      </c>
      <c r="AT2036" s="49" t="e">
        <v>#N/A</v>
      </c>
    </row>
    <row r="2037" spans="1:46" x14ac:dyDescent="0.25">
      <c r="A2037">
        <v>12</v>
      </c>
      <c r="B2037" t="s">
        <v>301</v>
      </c>
      <c r="C2037" t="s">
        <v>301</v>
      </c>
      <c r="D2037" t="s">
        <v>302</v>
      </c>
      <c r="E2037" t="s">
        <v>630</v>
      </c>
      <c r="F2037" t="s">
        <v>631</v>
      </c>
      <c r="G2037">
        <v>1</v>
      </c>
      <c r="H2037">
        <v>1</v>
      </c>
      <c r="I2037">
        <v>1</v>
      </c>
      <c r="J2037">
        <v>1</v>
      </c>
      <c r="K2037">
        <v>1</v>
      </c>
      <c r="L2037">
        <v>1</v>
      </c>
      <c r="M2037">
        <v>1</v>
      </c>
      <c r="N2037">
        <v>1</v>
      </c>
      <c r="O2037">
        <v>1</v>
      </c>
      <c r="P2037">
        <v>1</v>
      </c>
      <c r="Q2037">
        <v>1</v>
      </c>
      <c r="R2037">
        <v>1</v>
      </c>
      <c r="S2037">
        <v>1</v>
      </c>
      <c r="T2037">
        <v>1</v>
      </c>
      <c r="U2037">
        <v>1</v>
      </c>
      <c r="V2037">
        <v>1</v>
      </c>
      <c r="W2037">
        <v>1</v>
      </c>
      <c r="X2037">
        <v>1</v>
      </c>
      <c r="Y2037">
        <v>1</v>
      </c>
      <c r="Z2037">
        <v>1</v>
      </c>
      <c r="AA2037">
        <v>1</v>
      </c>
      <c r="AB2037">
        <v>1</v>
      </c>
      <c r="AC2037">
        <v>1</v>
      </c>
      <c r="AD2037">
        <v>1</v>
      </c>
      <c r="AE2037">
        <v>1</v>
      </c>
      <c r="AF2037">
        <v>1</v>
      </c>
      <c r="AG2037">
        <v>1</v>
      </c>
      <c r="AH2037">
        <v>1</v>
      </c>
      <c r="AI2037">
        <v>1</v>
      </c>
      <c r="AJ2037">
        <v>1</v>
      </c>
      <c r="AK2037">
        <v>1</v>
      </c>
      <c r="AL2037">
        <v>0</v>
      </c>
      <c r="AM2037" s="49" t="s">
        <v>302</v>
      </c>
      <c r="AN2037" s="49" t="s">
        <v>14</v>
      </c>
      <c r="AO2037" s="49" t="s">
        <v>485</v>
      </c>
      <c r="AP2037" s="49" t="s">
        <v>494</v>
      </c>
      <c r="AQ2037" s="49" t="s">
        <v>11</v>
      </c>
      <c r="AR2037" s="49" t="s">
        <v>487</v>
      </c>
      <c r="AS2037" s="49" t="s">
        <v>488</v>
      </c>
      <c r="AT2037" s="49" t="s">
        <v>489</v>
      </c>
    </row>
    <row r="2038" spans="1:46" x14ac:dyDescent="0.25">
      <c r="A2038">
        <v>12</v>
      </c>
      <c r="B2038" t="s">
        <v>303</v>
      </c>
      <c r="C2038" t="s">
        <v>303</v>
      </c>
      <c r="D2038" t="s">
        <v>304</v>
      </c>
      <c r="E2038" t="s">
        <v>630</v>
      </c>
      <c r="F2038" t="s">
        <v>631</v>
      </c>
      <c r="G2038">
        <v>1</v>
      </c>
      <c r="H2038">
        <v>1</v>
      </c>
      <c r="I2038">
        <v>1</v>
      </c>
      <c r="J2038">
        <v>1</v>
      </c>
      <c r="K2038">
        <v>1</v>
      </c>
      <c r="L2038">
        <v>1</v>
      </c>
      <c r="M2038">
        <v>1</v>
      </c>
      <c r="N2038">
        <v>1</v>
      </c>
      <c r="O2038">
        <v>1</v>
      </c>
      <c r="P2038">
        <v>1</v>
      </c>
      <c r="Q2038">
        <v>1</v>
      </c>
      <c r="R2038">
        <v>1</v>
      </c>
      <c r="S2038">
        <v>1</v>
      </c>
      <c r="T2038">
        <v>1</v>
      </c>
      <c r="U2038">
        <v>1</v>
      </c>
      <c r="V2038">
        <v>1</v>
      </c>
      <c r="W2038">
        <v>1</v>
      </c>
      <c r="X2038">
        <v>1</v>
      </c>
      <c r="Y2038">
        <v>1</v>
      </c>
      <c r="Z2038">
        <v>1</v>
      </c>
      <c r="AA2038">
        <v>1</v>
      </c>
      <c r="AB2038">
        <v>1</v>
      </c>
      <c r="AC2038">
        <v>1</v>
      </c>
      <c r="AD2038">
        <v>1</v>
      </c>
      <c r="AE2038">
        <v>1</v>
      </c>
      <c r="AF2038">
        <v>1</v>
      </c>
      <c r="AG2038">
        <v>1</v>
      </c>
      <c r="AH2038">
        <v>1</v>
      </c>
      <c r="AI2038">
        <v>1</v>
      </c>
      <c r="AJ2038">
        <v>1</v>
      </c>
      <c r="AK2038">
        <v>1</v>
      </c>
      <c r="AL2038">
        <v>0</v>
      </c>
      <c r="AM2038" s="49" t="s">
        <v>304</v>
      </c>
      <c r="AN2038" s="49" t="s">
        <v>14</v>
      </c>
      <c r="AO2038" s="49" t="s">
        <v>507</v>
      </c>
      <c r="AP2038" s="49" t="s">
        <v>501</v>
      </c>
      <c r="AQ2038" s="49" t="s">
        <v>10</v>
      </c>
      <c r="AR2038" s="49" t="s">
        <v>487</v>
      </c>
      <c r="AS2038" s="49" t="s">
        <v>488</v>
      </c>
      <c r="AT2038" s="49" t="s">
        <v>489</v>
      </c>
    </row>
    <row r="2039" spans="1:46" x14ac:dyDescent="0.25">
      <c r="A2039">
        <v>12</v>
      </c>
      <c r="B2039" t="s">
        <v>319</v>
      </c>
      <c r="C2039" t="s">
        <v>319</v>
      </c>
      <c r="D2039" t="s">
        <v>320</v>
      </c>
      <c r="E2039" t="s">
        <v>630</v>
      </c>
      <c r="F2039" t="s">
        <v>631</v>
      </c>
      <c r="G2039">
        <v>1</v>
      </c>
      <c r="H2039">
        <v>1</v>
      </c>
      <c r="I2039">
        <v>1</v>
      </c>
      <c r="J2039">
        <v>1</v>
      </c>
      <c r="K2039">
        <v>1</v>
      </c>
      <c r="L2039">
        <v>1</v>
      </c>
      <c r="M2039">
        <v>1</v>
      </c>
      <c r="N2039">
        <v>1</v>
      </c>
      <c r="O2039">
        <v>1</v>
      </c>
      <c r="P2039">
        <v>1</v>
      </c>
      <c r="Q2039">
        <v>1</v>
      </c>
      <c r="R2039">
        <v>1</v>
      </c>
      <c r="S2039">
        <v>1</v>
      </c>
      <c r="T2039">
        <v>1</v>
      </c>
      <c r="U2039">
        <v>1</v>
      </c>
      <c r="V2039">
        <v>1</v>
      </c>
      <c r="W2039">
        <v>1</v>
      </c>
      <c r="X2039">
        <v>1</v>
      </c>
      <c r="Y2039">
        <v>1</v>
      </c>
      <c r="Z2039">
        <v>1</v>
      </c>
      <c r="AA2039">
        <v>1</v>
      </c>
      <c r="AB2039">
        <v>1</v>
      </c>
      <c r="AC2039">
        <v>1</v>
      </c>
      <c r="AD2039">
        <v>1</v>
      </c>
      <c r="AE2039">
        <v>1</v>
      </c>
      <c r="AF2039">
        <v>1</v>
      </c>
      <c r="AG2039">
        <v>1</v>
      </c>
      <c r="AH2039">
        <v>1</v>
      </c>
      <c r="AI2039">
        <v>1</v>
      </c>
      <c r="AJ2039">
        <v>1</v>
      </c>
      <c r="AK2039">
        <v>1</v>
      </c>
      <c r="AL2039">
        <v>0</v>
      </c>
      <c r="AM2039" s="49" t="s">
        <v>320</v>
      </c>
      <c r="AN2039" s="49" t="s">
        <v>14</v>
      </c>
      <c r="AO2039" s="49" t="s">
        <v>506</v>
      </c>
      <c r="AP2039" s="49" t="s">
        <v>501</v>
      </c>
      <c r="AQ2039" s="49" t="s">
        <v>10</v>
      </c>
      <c r="AR2039" s="49" t="s">
        <v>487</v>
      </c>
      <c r="AS2039" s="49" t="s">
        <v>488</v>
      </c>
      <c r="AT2039" s="49" t="s">
        <v>489</v>
      </c>
    </row>
    <row r="2040" spans="1:46" x14ac:dyDescent="0.25">
      <c r="A2040">
        <v>12</v>
      </c>
      <c r="B2040" t="s">
        <v>115</v>
      </c>
      <c r="C2040" t="s">
        <v>115</v>
      </c>
      <c r="D2040" t="s">
        <v>600</v>
      </c>
      <c r="E2040" t="s">
        <v>630</v>
      </c>
      <c r="F2040" t="s">
        <v>631</v>
      </c>
      <c r="G2040">
        <v>1</v>
      </c>
      <c r="H2040">
        <v>1</v>
      </c>
      <c r="I2040">
        <v>1</v>
      </c>
      <c r="J2040">
        <v>1</v>
      </c>
      <c r="K2040">
        <v>1</v>
      </c>
      <c r="L2040">
        <v>1</v>
      </c>
      <c r="M2040">
        <v>1</v>
      </c>
      <c r="N2040">
        <v>1</v>
      </c>
      <c r="O2040">
        <v>1</v>
      </c>
      <c r="P2040">
        <v>1</v>
      </c>
      <c r="Q2040">
        <v>1</v>
      </c>
      <c r="R2040">
        <v>1</v>
      </c>
      <c r="S2040">
        <v>1</v>
      </c>
      <c r="T2040">
        <v>1</v>
      </c>
      <c r="U2040">
        <v>1</v>
      </c>
      <c r="V2040">
        <v>1</v>
      </c>
      <c r="W2040">
        <v>1</v>
      </c>
      <c r="X2040">
        <v>1</v>
      </c>
      <c r="Y2040">
        <v>1</v>
      </c>
      <c r="Z2040">
        <v>1</v>
      </c>
      <c r="AA2040">
        <v>1</v>
      </c>
      <c r="AB2040">
        <v>1</v>
      </c>
      <c r="AC2040">
        <v>1</v>
      </c>
      <c r="AD2040">
        <v>1</v>
      </c>
      <c r="AE2040">
        <v>1</v>
      </c>
      <c r="AF2040">
        <v>1</v>
      </c>
      <c r="AG2040">
        <v>1</v>
      </c>
      <c r="AH2040">
        <v>1</v>
      </c>
      <c r="AI2040">
        <v>1</v>
      </c>
      <c r="AJ2040">
        <v>1</v>
      </c>
      <c r="AK2040">
        <v>1</v>
      </c>
      <c r="AL2040">
        <v>0</v>
      </c>
      <c r="AM2040" s="49" t="s">
        <v>116</v>
      </c>
      <c r="AN2040" s="49" t="s">
        <v>14</v>
      </c>
      <c r="AO2040" s="49" t="s">
        <v>485</v>
      </c>
      <c r="AP2040" s="49" t="s">
        <v>501</v>
      </c>
      <c r="AQ2040" s="49" t="s">
        <v>11</v>
      </c>
      <c r="AR2040" s="49" t="s">
        <v>487</v>
      </c>
      <c r="AS2040" s="49" t="s">
        <v>488</v>
      </c>
      <c r="AT2040" s="49" t="s">
        <v>489</v>
      </c>
    </row>
    <row r="2041" spans="1:46" x14ac:dyDescent="0.25">
      <c r="A2041">
        <v>12</v>
      </c>
      <c r="B2041" t="s">
        <v>305</v>
      </c>
      <c r="C2041" t="s">
        <v>305</v>
      </c>
      <c r="D2041" t="s">
        <v>306</v>
      </c>
      <c r="E2041" t="s">
        <v>630</v>
      </c>
      <c r="F2041" t="s">
        <v>631</v>
      </c>
      <c r="G2041">
        <v>1</v>
      </c>
      <c r="H2041">
        <v>1</v>
      </c>
      <c r="I2041">
        <v>1</v>
      </c>
      <c r="J2041">
        <v>1</v>
      </c>
      <c r="K2041">
        <v>1</v>
      </c>
      <c r="L2041">
        <v>1</v>
      </c>
      <c r="M2041">
        <v>1</v>
      </c>
      <c r="N2041">
        <v>1</v>
      </c>
      <c r="O2041">
        <v>1</v>
      </c>
      <c r="P2041">
        <v>1</v>
      </c>
      <c r="Q2041">
        <v>1</v>
      </c>
      <c r="R2041">
        <v>1</v>
      </c>
      <c r="S2041">
        <v>1</v>
      </c>
      <c r="T2041">
        <v>1</v>
      </c>
      <c r="U2041">
        <v>1</v>
      </c>
      <c r="V2041">
        <v>1</v>
      </c>
      <c r="W2041">
        <v>1</v>
      </c>
      <c r="X2041">
        <v>1</v>
      </c>
      <c r="Y2041">
        <v>1</v>
      </c>
      <c r="Z2041">
        <v>1</v>
      </c>
      <c r="AA2041">
        <v>1</v>
      </c>
      <c r="AB2041">
        <v>1</v>
      </c>
      <c r="AC2041">
        <v>1</v>
      </c>
      <c r="AD2041">
        <v>1</v>
      </c>
      <c r="AE2041">
        <v>1</v>
      </c>
      <c r="AF2041">
        <v>1</v>
      </c>
      <c r="AG2041">
        <v>1</v>
      </c>
      <c r="AH2041">
        <v>1</v>
      </c>
      <c r="AI2041">
        <v>1</v>
      </c>
      <c r="AJ2041">
        <v>1</v>
      </c>
      <c r="AK2041">
        <v>1</v>
      </c>
      <c r="AL2041">
        <v>0</v>
      </c>
      <c r="AM2041" s="49" t="s">
        <v>306</v>
      </c>
      <c r="AN2041" s="49" t="s">
        <v>14</v>
      </c>
      <c r="AO2041" s="49" t="s">
        <v>506</v>
      </c>
      <c r="AP2041" s="49" t="s">
        <v>501</v>
      </c>
      <c r="AQ2041" s="49" t="s">
        <v>10</v>
      </c>
      <c r="AR2041" s="49" t="s">
        <v>487</v>
      </c>
      <c r="AS2041" s="49" t="s">
        <v>488</v>
      </c>
      <c r="AT2041" s="49" t="s">
        <v>489</v>
      </c>
    </row>
    <row r="2042" spans="1:46" x14ac:dyDescent="0.25">
      <c r="A2042">
        <v>12</v>
      </c>
      <c r="B2042" t="s">
        <v>307</v>
      </c>
      <c r="C2042" t="s">
        <v>307</v>
      </c>
      <c r="D2042" t="s">
        <v>308</v>
      </c>
      <c r="E2042" t="s">
        <v>630</v>
      </c>
      <c r="F2042" t="s">
        <v>631</v>
      </c>
      <c r="G2042">
        <v>1</v>
      </c>
      <c r="H2042">
        <v>1</v>
      </c>
      <c r="I2042">
        <v>1</v>
      </c>
      <c r="J2042">
        <v>1</v>
      </c>
      <c r="K2042">
        <v>1</v>
      </c>
      <c r="L2042">
        <v>1</v>
      </c>
      <c r="M2042">
        <v>1</v>
      </c>
      <c r="N2042">
        <v>1</v>
      </c>
      <c r="O2042">
        <v>1</v>
      </c>
      <c r="P2042">
        <v>1</v>
      </c>
      <c r="Q2042">
        <v>1</v>
      </c>
      <c r="R2042">
        <v>1</v>
      </c>
      <c r="S2042">
        <v>1</v>
      </c>
      <c r="T2042">
        <v>1</v>
      </c>
      <c r="U2042">
        <v>1</v>
      </c>
      <c r="V2042">
        <v>1</v>
      </c>
      <c r="W2042">
        <v>1</v>
      </c>
      <c r="X2042">
        <v>1</v>
      </c>
      <c r="Y2042">
        <v>1</v>
      </c>
      <c r="Z2042">
        <v>1</v>
      </c>
      <c r="AA2042">
        <v>1</v>
      </c>
      <c r="AB2042">
        <v>1</v>
      </c>
      <c r="AC2042">
        <v>1</v>
      </c>
      <c r="AD2042">
        <v>1</v>
      </c>
      <c r="AE2042">
        <v>1</v>
      </c>
      <c r="AF2042">
        <v>1</v>
      </c>
      <c r="AG2042">
        <v>1</v>
      </c>
      <c r="AH2042">
        <v>1</v>
      </c>
      <c r="AI2042">
        <v>1</v>
      </c>
      <c r="AJ2042">
        <v>1</v>
      </c>
      <c r="AK2042">
        <v>1</v>
      </c>
      <c r="AL2042">
        <v>0</v>
      </c>
      <c r="AM2042" s="49" t="s">
        <v>308</v>
      </c>
      <c r="AN2042" s="49" t="s">
        <v>14</v>
      </c>
      <c r="AO2042" s="49" t="s">
        <v>485</v>
      </c>
      <c r="AP2042" s="49" t="s">
        <v>494</v>
      </c>
      <c r="AQ2042" s="49" t="s">
        <v>11</v>
      </c>
      <c r="AR2042" s="49" t="s">
        <v>487</v>
      </c>
      <c r="AS2042" s="49" t="s">
        <v>488</v>
      </c>
      <c r="AT2042" s="49" t="s">
        <v>489</v>
      </c>
    </row>
    <row r="2043" spans="1:46" x14ac:dyDescent="0.25">
      <c r="A2043">
        <v>12</v>
      </c>
      <c r="B2043" t="s">
        <v>313</v>
      </c>
      <c r="C2043" t="s">
        <v>313</v>
      </c>
      <c r="D2043" t="s">
        <v>314</v>
      </c>
      <c r="E2043" t="s">
        <v>630</v>
      </c>
      <c r="F2043" t="s">
        <v>631</v>
      </c>
      <c r="G2043">
        <v>1</v>
      </c>
      <c r="H2043">
        <v>1</v>
      </c>
      <c r="I2043">
        <v>1</v>
      </c>
      <c r="J2043">
        <v>1</v>
      </c>
      <c r="K2043">
        <v>1</v>
      </c>
      <c r="L2043">
        <v>1</v>
      </c>
      <c r="M2043">
        <v>1</v>
      </c>
      <c r="N2043">
        <v>1</v>
      </c>
      <c r="O2043">
        <v>1</v>
      </c>
      <c r="P2043">
        <v>1</v>
      </c>
      <c r="Q2043">
        <v>1</v>
      </c>
      <c r="R2043">
        <v>1</v>
      </c>
      <c r="S2043">
        <v>1</v>
      </c>
      <c r="T2043">
        <v>1</v>
      </c>
      <c r="U2043">
        <v>1</v>
      </c>
      <c r="V2043">
        <v>1</v>
      </c>
      <c r="W2043">
        <v>1</v>
      </c>
      <c r="X2043">
        <v>1</v>
      </c>
      <c r="Y2043">
        <v>1</v>
      </c>
      <c r="Z2043">
        <v>1</v>
      </c>
      <c r="AA2043">
        <v>1</v>
      </c>
      <c r="AB2043">
        <v>1</v>
      </c>
      <c r="AC2043">
        <v>1</v>
      </c>
      <c r="AD2043">
        <v>1</v>
      </c>
      <c r="AE2043">
        <v>1</v>
      </c>
      <c r="AF2043">
        <v>1</v>
      </c>
      <c r="AG2043">
        <v>1</v>
      </c>
      <c r="AH2043">
        <v>1</v>
      </c>
      <c r="AI2043">
        <v>1</v>
      </c>
      <c r="AJ2043">
        <v>1</v>
      </c>
      <c r="AK2043">
        <v>1</v>
      </c>
      <c r="AL2043">
        <v>1</v>
      </c>
      <c r="AM2043" s="49" t="s">
        <v>314</v>
      </c>
      <c r="AN2043" s="49" t="s">
        <v>14</v>
      </c>
      <c r="AO2043" s="49" t="s">
        <v>500</v>
      </c>
      <c r="AP2043" s="49" t="s">
        <v>505</v>
      </c>
      <c r="AQ2043" s="49" t="s">
        <v>13</v>
      </c>
      <c r="AR2043" s="49" t="s">
        <v>487</v>
      </c>
      <c r="AS2043" s="49" t="s">
        <v>488</v>
      </c>
      <c r="AT2043" s="49" t="s">
        <v>489</v>
      </c>
    </row>
    <row r="2044" spans="1:46" x14ac:dyDescent="0.25">
      <c r="A2044">
        <v>12</v>
      </c>
      <c r="B2044" t="s">
        <v>317</v>
      </c>
      <c r="C2044" t="s">
        <v>317</v>
      </c>
      <c r="D2044" t="s">
        <v>318</v>
      </c>
      <c r="E2044" t="s">
        <v>630</v>
      </c>
      <c r="F2044" t="s">
        <v>631</v>
      </c>
      <c r="G2044">
        <v>1</v>
      </c>
      <c r="H2044">
        <v>1</v>
      </c>
      <c r="I2044">
        <v>1</v>
      </c>
      <c r="J2044">
        <v>1</v>
      </c>
      <c r="K2044">
        <v>1</v>
      </c>
      <c r="L2044">
        <v>1</v>
      </c>
      <c r="M2044">
        <v>1</v>
      </c>
      <c r="N2044">
        <v>1</v>
      </c>
      <c r="O2044">
        <v>1</v>
      </c>
      <c r="P2044">
        <v>1</v>
      </c>
      <c r="Q2044">
        <v>1</v>
      </c>
      <c r="R2044">
        <v>1</v>
      </c>
      <c r="S2044">
        <v>1</v>
      </c>
      <c r="T2044">
        <v>1</v>
      </c>
      <c r="U2044">
        <v>1</v>
      </c>
      <c r="V2044">
        <v>1</v>
      </c>
      <c r="W2044">
        <v>1</v>
      </c>
      <c r="X2044">
        <v>1</v>
      </c>
      <c r="Y2044">
        <v>1</v>
      </c>
      <c r="Z2044">
        <v>1</v>
      </c>
      <c r="AA2044">
        <v>1</v>
      </c>
      <c r="AB2044">
        <v>1</v>
      </c>
      <c r="AC2044">
        <v>1</v>
      </c>
      <c r="AD2044">
        <v>1</v>
      </c>
      <c r="AE2044">
        <v>1</v>
      </c>
      <c r="AF2044">
        <v>1</v>
      </c>
      <c r="AG2044">
        <v>1</v>
      </c>
      <c r="AH2044">
        <v>1</v>
      </c>
      <c r="AI2044">
        <v>1</v>
      </c>
      <c r="AJ2044">
        <v>1</v>
      </c>
      <c r="AK2044">
        <v>1</v>
      </c>
      <c r="AL2044">
        <v>1</v>
      </c>
      <c r="AM2044" s="49" t="s">
        <v>318</v>
      </c>
      <c r="AN2044" s="49" t="s">
        <v>14</v>
      </c>
      <c r="AO2044" s="49" t="s">
        <v>500</v>
      </c>
      <c r="AP2044" s="49" t="s">
        <v>505</v>
      </c>
      <c r="AQ2044" s="49" t="s">
        <v>13</v>
      </c>
      <c r="AR2044" s="49" t="s">
        <v>487</v>
      </c>
      <c r="AS2044" s="49" t="s">
        <v>488</v>
      </c>
      <c r="AT2044" s="49" t="s">
        <v>489</v>
      </c>
    </row>
    <row r="2045" spans="1:46" x14ac:dyDescent="0.25">
      <c r="A2045">
        <v>12</v>
      </c>
      <c r="B2045" t="s">
        <v>321</v>
      </c>
      <c r="C2045" t="s">
        <v>321</v>
      </c>
      <c r="D2045" t="s">
        <v>424</v>
      </c>
      <c r="E2045" t="s">
        <v>630</v>
      </c>
      <c r="F2045" t="s">
        <v>631</v>
      </c>
      <c r="G2045">
        <v>1</v>
      </c>
      <c r="H2045">
        <v>1</v>
      </c>
      <c r="I2045">
        <v>1</v>
      </c>
      <c r="J2045">
        <v>1</v>
      </c>
      <c r="K2045">
        <v>1</v>
      </c>
      <c r="L2045">
        <v>1</v>
      </c>
      <c r="M2045">
        <v>1</v>
      </c>
      <c r="N2045">
        <v>1</v>
      </c>
      <c r="O2045">
        <v>1</v>
      </c>
      <c r="P2045">
        <v>1</v>
      </c>
      <c r="Q2045">
        <v>1</v>
      </c>
      <c r="R2045">
        <v>1</v>
      </c>
      <c r="S2045">
        <v>1</v>
      </c>
      <c r="T2045">
        <v>1</v>
      </c>
      <c r="U2045">
        <v>1</v>
      </c>
      <c r="V2045">
        <v>1</v>
      </c>
      <c r="W2045">
        <v>1</v>
      </c>
      <c r="X2045">
        <v>1</v>
      </c>
      <c r="Y2045">
        <v>1</v>
      </c>
      <c r="Z2045">
        <v>1</v>
      </c>
      <c r="AA2045">
        <v>1</v>
      </c>
      <c r="AB2045">
        <v>1</v>
      </c>
      <c r="AC2045">
        <v>1</v>
      </c>
      <c r="AD2045">
        <v>1</v>
      </c>
      <c r="AE2045">
        <v>1</v>
      </c>
      <c r="AF2045">
        <v>1</v>
      </c>
      <c r="AG2045">
        <v>1</v>
      </c>
      <c r="AH2045">
        <v>1</v>
      </c>
      <c r="AI2045">
        <v>1</v>
      </c>
      <c r="AJ2045">
        <v>1</v>
      </c>
      <c r="AK2045">
        <v>1</v>
      </c>
      <c r="AL2045">
        <v>0</v>
      </c>
      <c r="AM2045" s="49" t="s">
        <v>424</v>
      </c>
      <c r="AN2045" s="49" t="s">
        <v>14</v>
      </c>
      <c r="AO2045" s="49" t="s">
        <v>485</v>
      </c>
      <c r="AP2045" s="49" t="s">
        <v>505</v>
      </c>
      <c r="AQ2045" s="49" t="s">
        <v>13</v>
      </c>
      <c r="AR2045" s="49" t="s">
        <v>495</v>
      </c>
      <c r="AS2045" s="49" t="s">
        <v>496</v>
      </c>
      <c r="AT2045" s="49" t="s">
        <v>497</v>
      </c>
    </row>
    <row r="2046" spans="1:46" x14ac:dyDescent="0.25">
      <c r="A2046">
        <v>12</v>
      </c>
      <c r="B2046" t="s">
        <v>253</v>
      </c>
      <c r="C2046" t="s">
        <v>253</v>
      </c>
      <c r="D2046" t="s">
        <v>601</v>
      </c>
      <c r="E2046" t="s">
        <v>630</v>
      </c>
      <c r="F2046" t="s">
        <v>631</v>
      </c>
      <c r="G2046">
        <v>1</v>
      </c>
      <c r="H2046">
        <v>1</v>
      </c>
      <c r="I2046">
        <v>1</v>
      </c>
      <c r="J2046">
        <v>1</v>
      </c>
      <c r="K2046">
        <v>1</v>
      </c>
      <c r="L2046">
        <v>1</v>
      </c>
      <c r="M2046">
        <v>1</v>
      </c>
      <c r="N2046">
        <v>1</v>
      </c>
      <c r="O2046">
        <v>1</v>
      </c>
      <c r="P2046">
        <v>1</v>
      </c>
      <c r="Q2046">
        <v>1</v>
      </c>
      <c r="R2046">
        <v>1</v>
      </c>
      <c r="S2046">
        <v>1</v>
      </c>
      <c r="T2046">
        <v>1</v>
      </c>
      <c r="U2046">
        <v>1</v>
      </c>
      <c r="V2046">
        <v>1</v>
      </c>
      <c r="W2046">
        <v>1</v>
      </c>
      <c r="X2046">
        <v>1</v>
      </c>
      <c r="Y2046">
        <v>1</v>
      </c>
      <c r="Z2046">
        <v>1</v>
      </c>
      <c r="AA2046">
        <v>1</v>
      </c>
      <c r="AB2046">
        <v>1</v>
      </c>
      <c r="AC2046">
        <v>1</v>
      </c>
      <c r="AD2046">
        <v>1</v>
      </c>
      <c r="AE2046">
        <v>1</v>
      </c>
      <c r="AF2046">
        <v>1</v>
      </c>
      <c r="AG2046">
        <v>1</v>
      </c>
      <c r="AH2046">
        <v>1</v>
      </c>
      <c r="AI2046">
        <v>1</v>
      </c>
      <c r="AJ2046">
        <v>1</v>
      </c>
      <c r="AK2046">
        <v>1</v>
      </c>
      <c r="AL2046">
        <v>1</v>
      </c>
      <c r="AM2046" s="49" t="s">
        <v>254</v>
      </c>
      <c r="AN2046" s="49" t="s">
        <v>14</v>
      </c>
      <c r="AO2046" s="49" t="s">
        <v>500</v>
      </c>
      <c r="AP2046" s="49" t="s">
        <v>501</v>
      </c>
      <c r="AQ2046" s="49" t="s">
        <v>502</v>
      </c>
      <c r="AR2046" s="49" t="s">
        <v>487</v>
      </c>
      <c r="AS2046" s="49" t="s">
        <v>488</v>
      </c>
      <c r="AT2046" s="49" t="s">
        <v>489</v>
      </c>
    </row>
    <row r="2047" spans="1:46" x14ac:dyDescent="0.25">
      <c r="A2047">
        <v>12</v>
      </c>
      <c r="B2047" t="s">
        <v>263</v>
      </c>
      <c r="C2047" t="s">
        <v>263</v>
      </c>
      <c r="D2047" t="s">
        <v>602</v>
      </c>
      <c r="E2047" t="s">
        <v>630</v>
      </c>
      <c r="F2047" t="s">
        <v>631</v>
      </c>
      <c r="G2047">
        <v>1</v>
      </c>
      <c r="H2047">
        <v>1</v>
      </c>
      <c r="I2047">
        <v>1</v>
      </c>
      <c r="J2047">
        <v>1</v>
      </c>
      <c r="K2047">
        <v>1</v>
      </c>
      <c r="L2047">
        <v>1</v>
      </c>
      <c r="M2047">
        <v>1</v>
      </c>
      <c r="N2047">
        <v>1</v>
      </c>
      <c r="O2047">
        <v>1</v>
      </c>
      <c r="P2047">
        <v>1</v>
      </c>
      <c r="Q2047">
        <v>1</v>
      </c>
      <c r="R2047">
        <v>1</v>
      </c>
      <c r="S2047">
        <v>1</v>
      </c>
      <c r="T2047">
        <v>1</v>
      </c>
      <c r="U2047">
        <v>1</v>
      </c>
      <c r="V2047">
        <v>1</v>
      </c>
      <c r="W2047">
        <v>1</v>
      </c>
      <c r="X2047">
        <v>1</v>
      </c>
      <c r="Y2047">
        <v>1</v>
      </c>
      <c r="Z2047">
        <v>1</v>
      </c>
      <c r="AA2047">
        <v>1</v>
      </c>
      <c r="AB2047">
        <v>1</v>
      </c>
      <c r="AC2047">
        <v>1</v>
      </c>
      <c r="AD2047">
        <v>1</v>
      </c>
      <c r="AE2047">
        <v>1</v>
      </c>
      <c r="AF2047">
        <v>1</v>
      </c>
      <c r="AG2047">
        <v>1</v>
      </c>
      <c r="AH2047">
        <v>1</v>
      </c>
      <c r="AI2047">
        <v>1</v>
      </c>
      <c r="AJ2047">
        <v>1</v>
      </c>
      <c r="AK2047">
        <v>1</v>
      </c>
      <c r="AL2047">
        <v>1</v>
      </c>
      <c r="AM2047" s="49" t="s">
        <v>264</v>
      </c>
      <c r="AN2047" s="49" t="s">
        <v>14</v>
      </c>
      <c r="AO2047" s="49" t="s">
        <v>500</v>
      </c>
      <c r="AP2047" s="49" t="s">
        <v>501</v>
      </c>
      <c r="AQ2047" s="49" t="s">
        <v>502</v>
      </c>
      <c r="AR2047" s="49" t="s">
        <v>487</v>
      </c>
      <c r="AS2047" s="49" t="s">
        <v>488</v>
      </c>
      <c r="AT2047" s="49" t="s">
        <v>489</v>
      </c>
    </row>
    <row r="2048" spans="1:46" x14ac:dyDescent="0.25">
      <c r="A2048">
        <v>12</v>
      </c>
      <c r="B2048" t="s">
        <v>123</v>
      </c>
      <c r="C2048" t="s">
        <v>123</v>
      </c>
      <c r="D2048" t="s">
        <v>603</v>
      </c>
      <c r="E2048" t="s">
        <v>630</v>
      </c>
      <c r="F2048" t="s">
        <v>631</v>
      </c>
      <c r="G2048">
        <v>1</v>
      </c>
      <c r="H2048">
        <v>1</v>
      </c>
      <c r="I2048">
        <v>1</v>
      </c>
      <c r="J2048">
        <v>1</v>
      </c>
      <c r="K2048">
        <v>1</v>
      </c>
      <c r="L2048">
        <v>1</v>
      </c>
      <c r="M2048">
        <v>1</v>
      </c>
      <c r="N2048">
        <v>1</v>
      </c>
      <c r="O2048">
        <v>1</v>
      </c>
      <c r="P2048">
        <v>1</v>
      </c>
      <c r="Q2048">
        <v>1</v>
      </c>
      <c r="R2048">
        <v>1</v>
      </c>
      <c r="S2048">
        <v>1</v>
      </c>
      <c r="T2048">
        <v>1</v>
      </c>
      <c r="U2048">
        <v>1</v>
      </c>
      <c r="V2048">
        <v>1</v>
      </c>
      <c r="W2048">
        <v>1</v>
      </c>
      <c r="X2048">
        <v>1</v>
      </c>
      <c r="Y2048">
        <v>1</v>
      </c>
      <c r="Z2048">
        <v>1</v>
      </c>
      <c r="AA2048">
        <v>1</v>
      </c>
      <c r="AB2048">
        <v>1</v>
      </c>
      <c r="AC2048">
        <v>1</v>
      </c>
      <c r="AD2048">
        <v>1</v>
      </c>
      <c r="AE2048">
        <v>1</v>
      </c>
      <c r="AF2048">
        <v>1</v>
      </c>
      <c r="AG2048">
        <v>1</v>
      </c>
      <c r="AH2048">
        <v>1</v>
      </c>
      <c r="AI2048">
        <v>1</v>
      </c>
      <c r="AJ2048">
        <v>1</v>
      </c>
      <c r="AK2048">
        <v>1</v>
      </c>
      <c r="AL2048">
        <v>0</v>
      </c>
      <c r="AM2048" s="49" t="s">
        <v>410</v>
      </c>
      <c r="AN2048" s="49" t="s">
        <v>5</v>
      </c>
      <c r="AO2048" s="49" t="s">
        <v>9</v>
      </c>
      <c r="AP2048" s="49" t="s">
        <v>494</v>
      </c>
      <c r="AQ2048" s="49" t="s">
        <v>9</v>
      </c>
      <c r="AR2048" s="49" t="s">
        <v>495</v>
      </c>
      <c r="AS2048" s="49" t="s">
        <v>496</v>
      </c>
      <c r="AT2048" s="49" t="s">
        <v>497</v>
      </c>
    </row>
    <row r="2049" spans="1:46" x14ac:dyDescent="0.25">
      <c r="A2049">
        <v>12</v>
      </c>
      <c r="B2049" t="s">
        <v>375</v>
      </c>
      <c r="C2049" t="s">
        <v>375</v>
      </c>
      <c r="D2049" t="s">
        <v>604</v>
      </c>
      <c r="E2049" t="s">
        <v>630</v>
      </c>
      <c r="F2049" t="s">
        <v>631</v>
      </c>
      <c r="G2049">
        <v>1</v>
      </c>
      <c r="H2049">
        <v>1</v>
      </c>
      <c r="I2049">
        <v>1</v>
      </c>
      <c r="J2049">
        <v>1</v>
      </c>
      <c r="K2049">
        <v>1</v>
      </c>
      <c r="L2049">
        <v>1</v>
      </c>
      <c r="M2049">
        <v>1</v>
      </c>
      <c r="N2049">
        <v>1</v>
      </c>
      <c r="O2049">
        <v>1</v>
      </c>
      <c r="P2049">
        <v>1</v>
      </c>
      <c r="Q2049">
        <v>1</v>
      </c>
      <c r="R2049">
        <v>1</v>
      </c>
      <c r="S2049">
        <v>1</v>
      </c>
      <c r="T2049">
        <v>1</v>
      </c>
      <c r="U2049">
        <v>1</v>
      </c>
      <c r="V2049">
        <v>1</v>
      </c>
      <c r="W2049">
        <v>1</v>
      </c>
      <c r="X2049">
        <v>1</v>
      </c>
      <c r="Y2049">
        <v>1</v>
      </c>
      <c r="Z2049">
        <v>1</v>
      </c>
      <c r="AA2049">
        <v>1</v>
      </c>
      <c r="AB2049">
        <v>1</v>
      </c>
      <c r="AC2049">
        <v>1</v>
      </c>
      <c r="AD2049">
        <v>1</v>
      </c>
      <c r="AE2049">
        <v>1</v>
      </c>
      <c r="AF2049">
        <v>1</v>
      </c>
      <c r="AG2049">
        <v>1</v>
      </c>
      <c r="AH2049">
        <v>1</v>
      </c>
      <c r="AI2049">
        <v>1</v>
      </c>
      <c r="AJ2049">
        <v>1</v>
      </c>
      <c r="AK2049">
        <v>1</v>
      </c>
      <c r="AL2049">
        <v>1</v>
      </c>
      <c r="AM2049" s="49" t="s">
        <v>376</v>
      </c>
      <c r="AN2049" s="49" t="s">
        <v>14</v>
      </c>
      <c r="AO2049" s="49" t="s">
        <v>500</v>
      </c>
      <c r="AP2049" s="49" t="s">
        <v>501</v>
      </c>
      <c r="AQ2049" s="49" t="s">
        <v>502</v>
      </c>
      <c r="AR2049" s="49" t="s">
        <v>487</v>
      </c>
      <c r="AS2049" s="49" t="s">
        <v>488</v>
      </c>
      <c r="AT2049" s="49" t="s">
        <v>489</v>
      </c>
    </row>
    <row r="2050" spans="1:46" x14ac:dyDescent="0.25">
      <c r="A2050">
        <v>12</v>
      </c>
      <c r="B2050" t="s">
        <v>322</v>
      </c>
      <c r="C2050" t="s">
        <v>322</v>
      </c>
      <c r="D2050" t="s">
        <v>323</v>
      </c>
      <c r="E2050" t="s">
        <v>630</v>
      </c>
      <c r="F2050" t="s">
        <v>631</v>
      </c>
      <c r="G2050">
        <v>1</v>
      </c>
      <c r="H2050">
        <v>1</v>
      </c>
      <c r="I2050">
        <v>1</v>
      </c>
      <c r="J2050">
        <v>1</v>
      </c>
      <c r="K2050">
        <v>1</v>
      </c>
      <c r="L2050">
        <v>1</v>
      </c>
      <c r="M2050">
        <v>1</v>
      </c>
      <c r="N2050">
        <v>1</v>
      </c>
      <c r="O2050">
        <v>1</v>
      </c>
      <c r="P2050">
        <v>1</v>
      </c>
      <c r="Q2050">
        <v>1</v>
      </c>
      <c r="R2050">
        <v>1</v>
      </c>
      <c r="S2050">
        <v>1</v>
      </c>
      <c r="T2050">
        <v>1</v>
      </c>
      <c r="U2050">
        <v>1</v>
      </c>
      <c r="V2050">
        <v>1</v>
      </c>
      <c r="W2050">
        <v>1</v>
      </c>
      <c r="X2050">
        <v>1</v>
      </c>
      <c r="Y2050">
        <v>1</v>
      </c>
      <c r="Z2050">
        <v>1</v>
      </c>
      <c r="AA2050">
        <v>1</v>
      </c>
      <c r="AB2050">
        <v>1</v>
      </c>
      <c r="AC2050">
        <v>1</v>
      </c>
      <c r="AD2050">
        <v>1</v>
      </c>
      <c r="AE2050">
        <v>1</v>
      </c>
      <c r="AF2050">
        <v>1</v>
      </c>
      <c r="AG2050">
        <v>1</v>
      </c>
      <c r="AH2050">
        <v>1</v>
      </c>
      <c r="AI2050">
        <v>1</v>
      </c>
      <c r="AJ2050">
        <v>1</v>
      </c>
      <c r="AK2050">
        <v>1</v>
      </c>
      <c r="AL2050">
        <v>1</v>
      </c>
      <c r="AM2050" s="49" t="s">
        <v>323</v>
      </c>
      <c r="AN2050" s="49" t="s">
        <v>14</v>
      </c>
      <c r="AO2050" s="49" t="s">
        <v>500</v>
      </c>
      <c r="AP2050" s="49" t="s">
        <v>501</v>
      </c>
      <c r="AQ2050" s="49" t="s">
        <v>502</v>
      </c>
      <c r="AR2050" s="49" t="s">
        <v>487</v>
      </c>
      <c r="AS2050" s="49" t="s">
        <v>488</v>
      </c>
      <c r="AT2050" s="49" t="s">
        <v>489</v>
      </c>
    </row>
    <row r="2051" spans="1:46" x14ac:dyDescent="0.25">
      <c r="A2051">
        <v>12</v>
      </c>
      <c r="B2051" t="s">
        <v>324</v>
      </c>
      <c r="C2051" t="s">
        <v>324</v>
      </c>
      <c r="D2051" t="s">
        <v>425</v>
      </c>
      <c r="E2051" t="s">
        <v>630</v>
      </c>
      <c r="F2051" t="s">
        <v>631</v>
      </c>
      <c r="G2051">
        <v>1</v>
      </c>
      <c r="H2051">
        <v>1</v>
      </c>
      <c r="I2051">
        <v>1</v>
      </c>
      <c r="J2051">
        <v>1</v>
      </c>
      <c r="K2051">
        <v>1</v>
      </c>
      <c r="L2051">
        <v>1</v>
      </c>
      <c r="M2051">
        <v>1</v>
      </c>
      <c r="N2051">
        <v>1</v>
      </c>
      <c r="O2051">
        <v>1</v>
      </c>
      <c r="P2051">
        <v>1</v>
      </c>
      <c r="Q2051">
        <v>1</v>
      </c>
      <c r="R2051">
        <v>1</v>
      </c>
      <c r="S2051">
        <v>1</v>
      </c>
      <c r="T2051">
        <v>1</v>
      </c>
      <c r="U2051">
        <v>1</v>
      </c>
      <c r="V2051">
        <v>1</v>
      </c>
      <c r="W2051">
        <v>1</v>
      </c>
      <c r="X2051">
        <v>1</v>
      </c>
      <c r="Y2051">
        <v>1</v>
      </c>
      <c r="Z2051">
        <v>1</v>
      </c>
      <c r="AA2051">
        <v>1</v>
      </c>
      <c r="AB2051">
        <v>1</v>
      </c>
      <c r="AC2051">
        <v>1</v>
      </c>
      <c r="AD2051">
        <v>1</v>
      </c>
      <c r="AE2051">
        <v>1</v>
      </c>
      <c r="AF2051">
        <v>1</v>
      </c>
      <c r="AG2051">
        <v>1</v>
      </c>
      <c r="AH2051">
        <v>1</v>
      </c>
      <c r="AI2051">
        <v>1</v>
      </c>
      <c r="AJ2051">
        <v>1</v>
      </c>
      <c r="AK2051">
        <v>1</v>
      </c>
      <c r="AL2051">
        <v>1</v>
      </c>
      <c r="AM2051" s="49" t="s">
        <v>425</v>
      </c>
      <c r="AN2051" s="49" t="s">
        <v>14</v>
      </c>
      <c r="AO2051" s="49" t="s">
        <v>500</v>
      </c>
      <c r="AP2051" s="49" t="s">
        <v>501</v>
      </c>
      <c r="AQ2051" s="49" t="s">
        <v>502</v>
      </c>
      <c r="AR2051" s="49" t="s">
        <v>495</v>
      </c>
      <c r="AS2051" s="49" t="s">
        <v>496</v>
      </c>
      <c r="AT2051" s="49" t="s">
        <v>497</v>
      </c>
    </row>
    <row r="2052" spans="1:46" x14ac:dyDescent="0.25">
      <c r="A2052">
        <v>12</v>
      </c>
      <c r="B2052" t="s">
        <v>325</v>
      </c>
      <c r="C2052" t="s">
        <v>325</v>
      </c>
      <c r="D2052" t="s">
        <v>326</v>
      </c>
      <c r="E2052" t="s">
        <v>630</v>
      </c>
      <c r="F2052" t="s">
        <v>631</v>
      </c>
      <c r="G2052">
        <v>1</v>
      </c>
      <c r="H2052">
        <v>1</v>
      </c>
      <c r="I2052">
        <v>1</v>
      </c>
      <c r="J2052">
        <v>1</v>
      </c>
      <c r="K2052">
        <v>1</v>
      </c>
      <c r="L2052">
        <v>1</v>
      </c>
      <c r="M2052">
        <v>1</v>
      </c>
      <c r="N2052">
        <v>1</v>
      </c>
      <c r="O2052">
        <v>1</v>
      </c>
      <c r="P2052">
        <v>1</v>
      </c>
      <c r="Q2052">
        <v>1</v>
      </c>
      <c r="R2052">
        <v>1</v>
      </c>
      <c r="S2052">
        <v>1</v>
      </c>
      <c r="T2052">
        <v>1</v>
      </c>
      <c r="U2052">
        <v>1</v>
      </c>
      <c r="V2052">
        <v>1</v>
      </c>
      <c r="W2052">
        <v>1</v>
      </c>
      <c r="X2052">
        <v>1</v>
      </c>
      <c r="Y2052">
        <v>1</v>
      </c>
      <c r="Z2052">
        <v>1</v>
      </c>
      <c r="AA2052">
        <v>1</v>
      </c>
      <c r="AB2052">
        <v>1</v>
      </c>
      <c r="AC2052">
        <v>1</v>
      </c>
      <c r="AD2052">
        <v>1</v>
      </c>
      <c r="AE2052">
        <v>1</v>
      </c>
      <c r="AF2052">
        <v>1</v>
      </c>
      <c r="AG2052">
        <v>1</v>
      </c>
      <c r="AH2052">
        <v>1</v>
      </c>
      <c r="AI2052">
        <v>1</v>
      </c>
      <c r="AJ2052">
        <v>1</v>
      </c>
      <c r="AK2052">
        <v>1</v>
      </c>
      <c r="AL2052">
        <v>0</v>
      </c>
      <c r="AM2052" s="49" t="s">
        <v>326</v>
      </c>
      <c r="AN2052" s="49" t="s">
        <v>6</v>
      </c>
      <c r="AO2052" s="49" t="s">
        <v>9</v>
      </c>
      <c r="AP2052" s="49" t="s">
        <v>486</v>
      </c>
      <c r="AQ2052" s="49" t="s">
        <v>9</v>
      </c>
      <c r="AR2052" s="49" t="s">
        <v>487</v>
      </c>
      <c r="AS2052" s="49" t="s">
        <v>488</v>
      </c>
      <c r="AT2052" s="49" t="s">
        <v>489</v>
      </c>
    </row>
    <row r="2053" spans="1:46" x14ac:dyDescent="0.25">
      <c r="A2053">
        <v>12</v>
      </c>
      <c r="B2053" t="s">
        <v>327</v>
      </c>
      <c r="C2053" t="s">
        <v>327</v>
      </c>
      <c r="D2053" t="s">
        <v>426</v>
      </c>
      <c r="E2053" t="s">
        <v>630</v>
      </c>
      <c r="F2053" t="s">
        <v>631</v>
      </c>
      <c r="G2053">
        <v>1</v>
      </c>
      <c r="H2053">
        <v>1</v>
      </c>
      <c r="I2053">
        <v>1</v>
      </c>
      <c r="J2053">
        <v>1</v>
      </c>
      <c r="K2053">
        <v>1</v>
      </c>
      <c r="L2053">
        <v>1</v>
      </c>
      <c r="M2053">
        <v>1</v>
      </c>
      <c r="N2053">
        <v>1</v>
      </c>
      <c r="O2053">
        <v>1</v>
      </c>
      <c r="P2053">
        <v>1</v>
      </c>
      <c r="Q2053">
        <v>1</v>
      </c>
      <c r="R2053">
        <v>1</v>
      </c>
      <c r="S2053">
        <v>1</v>
      </c>
      <c r="T2053">
        <v>1</v>
      </c>
      <c r="U2053">
        <v>1</v>
      </c>
      <c r="V2053">
        <v>1</v>
      </c>
      <c r="W2053">
        <v>1</v>
      </c>
      <c r="X2053">
        <v>1</v>
      </c>
      <c r="Y2053">
        <v>1</v>
      </c>
      <c r="Z2053">
        <v>1</v>
      </c>
      <c r="AA2053">
        <v>1</v>
      </c>
      <c r="AB2053">
        <v>1</v>
      </c>
      <c r="AC2053">
        <v>1</v>
      </c>
      <c r="AD2053">
        <v>1</v>
      </c>
      <c r="AE2053">
        <v>1</v>
      </c>
      <c r="AF2053">
        <v>1</v>
      </c>
      <c r="AG2053">
        <v>1</v>
      </c>
      <c r="AH2053">
        <v>1</v>
      </c>
      <c r="AI2053">
        <v>1</v>
      </c>
      <c r="AJ2053">
        <v>1</v>
      </c>
      <c r="AK2053">
        <v>1</v>
      </c>
      <c r="AL2053">
        <v>0</v>
      </c>
      <c r="AM2053" s="49" t="s">
        <v>426</v>
      </c>
      <c r="AN2053" s="49" t="s">
        <v>14</v>
      </c>
      <c r="AO2053" s="49" t="s">
        <v>485</v>
      </c>
      <c r="AP2053" s="49" t="s">
        <v>505</v>
      </c>
      <c r="AQ2053" s="49" t="s">
        <v>13</v>
      </c>
      <c r="AR2053" s="49" t="s">
        <v>495</v>
      </c>
      <c r="AS2053" s="49" t="s">
        <v>496</v>
      </c>
      <c r="AT2053" s="49" t="s">
        <v>497</v>
      </c>
    </row>
    <row r="2054" spans="1:46" x14ac:dyDescent="0.25">
      <c r="A2054">
        <v>12</v>
      </c>
      <c r="B2054" t="s">
        <v>330</v>
      </c>
      <c r="C2054" t="s">
        <v>330</v>
      </c>
      <c r="D2054" t="s">
        <v>331</v>
      </c>
      <c r="E2054" t="s">
        <v>630</v>
      </c>
      <c r="F2054" t="s">
        <v>631</v>
      </c>
      <c r="G2054">
        <v>1</v>
      </c>
      <c r="H2054">
        <v>1</v>
      </c>
      <c r="I2054">
        <v>1</v>
      </c>
      <c r="J2054">
        <v>1</v>
      </c>
      <c r="K2054">
        <v>1</v>
      </c>
      <c r="L2054">
        <v>1</v>
      </c>
      <c r="M2054">
        <v>1</v>
      </c>
      <c r="N2054">
        <v>1</v>
      </c>
      <c r="O2054">
        <v>1</v>
      </c>
      <c r="P2054">
        <v>1</v>
      </c>
      <c r="Q2054">
        <v>1</v>
      </c>
      <c r="R2054">
        <v>1</v>
      </c>
      <c r="S2054">
        <v>1</v>
      </c>
      <c r="T2054">
        <v>1</v>
      </c>
      <c r="U2054">
        <v>1</v>
      </c>
      <c r="V2054">
        <v>1</v>
      </c>
      <c r="W2054">
        <v>1</v>
      </c>
      <c r="X2054">
        <v>1</v>
      </c>
      <c r="Y2054">
        <v>1</v>
      </c>
      <c r="Z2054">
        <v>1</v>
      </c>
      <c r="AA2054">
        <v>1</v>
      </c>
      <c r="AB2054">
        <v>1</v>
      </c>
      <c r="AC2054">
        <v>1</v>
      </c>
      <c r="AD2054">
        <v>1</v>
      </c>
      <c r="AE2054">
        <v>1</v>
      </c>
      <c r="AF2054">
        <v>1</v>
      </c>
      <c r="AG2054">
        <v>1</v>
      </c>
      <c r="AH2054">
        <v>1</v>
      </c>
      <c r="AI2054">
        <v>1</v>
      </c>
      <c r="AJ2054">
        <v>1</v>
      </c>
      <c r="AK2054">
        <v>1</v>
      </c>
      <c r="AL2054">
        <v>0</v>
      </c>
      <c r="AM2054" s="49" t="s">
        <v>331</v>
      </c>
      <c r="AN2054" s="49" t="s">
        <v>8</v>
      </c>
      <c r="AO2054" s="49" t="s">
        <v>9</v>
      </c>
      <c r="AP2054" s="49" t="s">
        <v>494</v>
      </c>
      <c r="AQ2054" s="49" t="s">
        <v>9</v>
      </c>
      <c r="AR2054" s="49" t="s">
        <v>487</v>
      </c>
      <c r="AS2054" s="49" t="s">
        <v>488</v>
      </c>
      <c r="AT2054" s="49" t="s">
        <v>489</v>
      </c>
    </row>
    <row r="2055" spans="1:46" x14ac:dyDescent="0.25">
      <c r="A2055">
        <v>12</v>
      </c>
      <c r="B2055" t="s">
        <v>342</v>
      </c>
      <c r="C2055" t="s">
        <v>342</v>
      </c>
      <c r="D2055" t="s">
        <v>343</v>
      </c>
      <c r="E2055" t="s">
        <v>630</v>
      </c>
      <c r="F2055" t="s">
        <v>631</v>
      </c>
      <c r="G2055">
        <v>1</v>
      </c>
      <c r="H2055">
        <v>1</v>
      </c>
      <c r="I2055">
        <v>1</v>
      </c>
      <c r="J2055">
        <v>1</v>
      </c>
      <c r="K2055">
        <v>1</v>
      </c>
      <c r="L2055">
        <v>1</v>
      </c>
      <c r="M2055">
        <v>1</v>
      </c>
      <c r="N2055">
        <v>1</v>
      </c>
      <c r="O2055">
        <v>1</v>
      </c>
      <c r="P2055">
        <v>1</v>
      </c>
      <c r="Q2055">
        <v>1</v>
      </c>
      <c r="R2055">
        <v>1</v>
      </c>
      <c r="S2055">
        <v>1</v>
      </c>
      <c r="T2055">
        <v>1</v>
      </c>
      <c r="U2055">
        <v>1</v>
      </c>
      <c r="V2055">
        <v>1</v>
      </c>
      <c r="W2055">
        <v>1</v>
      </c>
      <c r="X2055">
        <v>1</v>
      </c>
      <c r="Y2055">
        <v>1</v>
      </c>
      <c r="Z2055">
        <v>1</v>
      </c>
      <c r="AA2055">
        <v>1</v>
      </c>
      <c r="AB2055">
        <v>1</v>
      </c>
      <c r="AC2055">
        <v>1</v>
      </c>
      <c r="AD2055">
        <v>1</v>
      </c>
      <c r="AE2055">
        <v>1</v>
      </c>
      <c r="AF2055">
        <v>1</v>
      </c>
      <c r="AG2055">
        <v>1</v>
      </c>
      <c r="AH2055">
        <v>1</v>
      </c>
      <c r="AI2055">
        <v>1</v>
      </c>
      <c r="AJ2055">
        <v>1</v>
      </c>
      <c r="AK2055">
        <v>1</v>
      </c>
      <c r="AL2055">
        <v>1</v>
      </c>
      <c r="AM2055" s="49" t="s">
        <v>343</v>
      </c>
      <c r="AN2055" s="49" t="s">
        <v>14</v>
      </c>
      <c r="AO2055" s="49" t="s">
        <v>500</v>
      </c>
      <c r="AP2055" s="49" t="s">
        <v>501</v>
      </c>
      <c r="AQ2055" s="49" t="s">
        <v>502</v>
      </c>
      <c r="AR2055" s="49" t="s">
        <v>487</v>
      </c>
      <c r="AS2055" s="49" t="s">
        <v>488</v>
      </c>
      <c r="AT2055" s="49" t="s">
        <v>489</v>
      </c>
    </row>
    <row r="2056" spans="1:46" x14ac:dyDescent="0.25">
      <c r="A2056">
        <v>12</v>
      </c>
      <c r="B2056" t="s">
        <v>332</v>
      </c>
      <c r="C2056" t="s">
        <v>332</v>
      </c>
      <c r="D2056" t="s">
        <v>333</v>
      </c>
      <c r="E2056" t="s">
        <v>630</v>
      </c>
      <c r="F2056" t="s">
        <v>631</v>
      </c>
      <c r="G2056">
        <v>1</v>
      </c>
      <c r="H2056">
        <v>1</v>
      </c>
      <c r="I2056">
        <v>1</v>
      </c>
      <c r="J2056">
        <v>1</v>
      </c>
      <c r="K2056">
        <v>1</v>
      </c>
      <c r="L2056">
        <v>1</v>
      </c>
      <c r="M2056">
        <v>1</v>
      </c>
      <c r="N2056">
        <v>1</v>
      </c>
      <c r="O2056">
        <v>1</v>
      </c>
      <c r="P2056">
        <v>1</v>
      </c>
      <c r="Q2056">
        <v>1</v>
      </c>
      <c r="R2056">
        <v>1</v>
      </c>
      <c r="S2056">
        <v>1</v>
      </c>
      <c r="T2056">
        <v>1</v>
      </c>
      <c r="U2056">
        <v>1</v>
      </c>
      <c r="V2056">
        <v>1</v>
      </c>
      <c r="W2056">
        <v>1</v>
      </c>
      <c r="X2056">
        <v>1</v>
      </c>
      <c r="Y2056">
        <v>1</v>
      </c>
      <c r="Z2056">
        <v>1</v>
      </c>
      <c r="AA2056">
        <v>1</v>
      </c>
      <c r="AB2056">
        <v>1</v>
      </c>
      <c r="AC2056">
        <v>1</v>
      </c>
      <c r="AD2056">
        <v>1</v>
      </c>
      <c r="AE2056">
        <v>1</v>
      </c>
      <c r="AF2056">
        <v>1</v>
      </c>
      <c r="AG2056">
        <v>1</v>
      </c>
      <c r="AH2056">
        <v>1</v>
      </c>
      <c r="AI2056">
        <v>1</v>
      </c>
      <c r="AJ2056">
        <v>1</v>
      </c>
      <c r="AK2056">
        <v>1</v>
      </c>
      <c r="AL2056">
        <v>0</v>
      </c>
      <c r="AM2056" s="49" t="s">
        <v>333</v>
      </c>
      <c r="AN2056" s="49" t="s">
        <v>14</v>
      </c>
      <c r="AO2056" s="49" t="s">
        <v>485</v>
      </c>
      <c r="AP2056" s="49" t="s">
        <v>505</v>
      </c>
      <c r="AQ2056" s="49" t="s">
        <v>13</v>
      </c>
      <c r="AR2056" s="49" t="s">
        <v>495</v>
      </c>
      <c r="AS2056" s="49" t="s">
        <v>488</v>
      </c>
      <c r="AT2056" s="49" t="s">
        <v>489</v>
      </c>
    </row>
    <row r="2057" spans="1:46" x14ac:dyDescent="0.25">
      <c r="A2057">
        <v>12</v>
      </c>
      <c r="B2057" t="s">
        <v>349</v>
      </c>
      <c r="C2057" t="s">
        <v>349</v>
      </c>
      <c r="D2057" t="s">
        <v>350</v>
      </c>
      <c r="E2057" t="s">
        <v>630</v>
      </c>
      <c r="F2057" t="s">
        <v>631</v>
      </c>
      <c r="G2057">
        <v>1</v>
      </c>
      <c r="H2057">
        <v>1</v>
      </c>
      <c r="I2057">
        <v>1</v>
      </c>
      <c r="J2057">
        <v>1</v>
      </c>
      <c r="K2057">
        <v>1</v>
      </c>
      <c r="L2057">
        <v>1</v>
      </c>
      <c r="M2057">
        <v>1</v>
      </c>
      <c r="N2057">
        <v>1</v>
      </c>
      <c r="O2057">
        <v>1</v>
      </c>
      <c r="P2057">
        <v>1</v>
      </c>
      <c r="Q2057">
        <v>1</v>
      </c>
      <c r="R2057">
        <v>1</v>
      </c>
      <c r="S2057">
        <v>1</v>
      </c>
      <c r="T2057">
        <v>1</v>
      </c>
      <c r="U2057">
        <v>1</v>
      </c>
      <c r="V2057">
        <v>1</v>
      </c>
      <c r="W2057">
        <v>1</v>
      </c>
      <c r="X2057">
        <v>1</v>
      </c>
      <c r="Y2057">
        <v>1</v>
      </c>
      <c r="Z2057">
        <v>1</v>
      </c>
      <c r="AA2057">
        <v>1</v>
      </c>
      <c r="AB2057">
        <v>1</v>
      </c>
      <c r="AC2057">
        <v>1</v>
      </c>
      <c r="AD2057">
        <v>1</v>
      </c>
      <c r="AE2057">
        <v>1</v>
      </c>
      <c r="AF2057">
        <v>1</v>
      </c>
      <c r="AG2057">
        <v>1</v>
      </c>
      <c r="AH2057">
        <v>1</v>
      </c>
      <c r="AI2057">
        <v>1</v>
      </c>
      <c r="AJ2057">
        <v>1</v>
      </c>
      <c r="AK2057">
        <v>1</v>
      </c>
      <c r="AL2057">
        <v>1</v>
      </c>
      <c r="AM2057" s="49" t="s">
        <v>350</v>
      </c>
      <c r="AN2057" s="49" t="s">
        <v>14</v>
      </c>
      <c r="AO2057" s="49" t="s">
        <v>500</v>
      </c>
      <c r="AP2057" s="49" t="s">
        <v>505</v>
      </c>
      <c r="AQ2057" s="49" t="s">
        <v>13</v>
      </c>
      <c r="AR2057" s="49" t="s">
        <v>487</v>
      </c>
      <c r="AS2057" s="49" t="s">
        <v>488</v>
      </c>
      <c r="AT2057" s="49" t="s">
        <v>489</v>
      </c>
    </row>
    <row r="2058" spans="1:46" x14ac:dyDescent="0.25">
      <c r="A2058">
        <v>12</v>
      </c>
      <c r="B2058" t="s">
        <v>351</v>
      </c>
      <c r="C2058" t="s">
        <v>351</v>
      </c>
      <c r="D2058" t="s">
        <v>352</v>
      </c>
      <c r="E2058" t="s">
        <v>630</v>
      </c>
      <c r="F2058" t="s">
        <v>631</v>
      </c>
      <c r="G2058">
        <v>1</v>
      </c>
      <c r="H2058">
        <v>1</v>
      </c>
      <c r="I2058">
        <v>1</v>
      </c>
      <c r="J2058">
        <v>1</v>
      </c>
      <c r="K2058">
        <v>1</v>
      </c>
      <c r="L2058">
        <v>1</v>
      </c>
      <c r="M2058">
        <v>1</v>
      </c>
      <c r="N2058">
        <v>1</v>
      </c>
      <c r="O2058">
        <v>1</v>
      </c>
      <c r="P2058">
        <v>1</v>
      </c>
      <c r="Q2058">
        <v>1</v>
      </c>
      <c r="R2058">
        <v>1</v>
      </c>
      <c r="S2058">
        <v>1</v>
      </c>
      <c r="T2058">
        <v>1</v>
      </c>
      <c r="U2058">
        <v>1</v>
      </c>
      <c r="V2058">
        <v>1</v>
      </c>
      <c r="W2058">
        <v>1</v>
      </c>
      <c r="X2058">
        <v>1</v>
      </c>
      <c r="Y2058">
        <v>1</v>
      </c>
      <c r="Z2058">
        <v>1</v>
      </c>
      <c r="AA2058">
        <v>1</v>
      </c>
      <c r="AB2058">
        <v>1</v>
      </c>
      <c r="AC2058">
        <v>1</v>
      </c>
      <c r="AD2058">
        <v>1</v>
      </c>
      <c r="AE2058">
        <v>1</v>
      </c>
      <c r="AF2058">
        <v>1</v>
      </c>
      <c r="AG2058">
        <v>1</v>
      </c>
      <c r="AH2058">
        <v>1</v>
      </c>
      <c r="AI2058">
        <v>1</v>
      </c>
      <c r="AJ2058">
        <v>1</v>
      </c>
      <c r="AK2058">
        <v>1</v>
      </c>
      <c r="AL2058">
        <v>1</v>
      </c>
      <c r="AM2058" s="49" t="s">
        <v>352</v>
      </c>
      <c r="AN2058" s="49" t="s">
        <v>14</v>
      </c>
      <c r="AO2058" s="49" t="s">
        <v>500</v>
      </c>
      <c r="AP2058" s="49" t="s">
        <v>505</v>
      </c>
      <c r="AQ2058" s="49" t="s">
        <v>13</v>
      </c>
      <c r="AR2058" s="49" t="s">
        <v>487</v>
      </c>
      <c r="AS2058" s="49" t="s">
        <v>488</v>
      </c>
      <c r="AT2058" s="49" t="s">
        <v>489</v>
      </c>
    </row>
    <row r="2059" spans="1:46" x14ac:dyDescent="0.25">
      <c r="A2059">
        <v>12</v>
      </c>
      <c r="B2059" t="s">
        <v>400</v>
      </c>
      <c r="C2059" t="s">
        <v>400</v>
      </c>
      <c r="D2059" t="s">
        <v>401</v>
      </c>
      <c r="E2059" t="s">
        <v>630</v>
      </c>
      <c r="F2059" t="s">
        <v>631</v>
      </c>
      <c r="G2059">
        <v>1</v>
      </c>
      <c r="H2059">
        <v>1</v>
      </c>
      <c r="I2059">
        <v>1</v>
      </c>
      <c r="J2059">
        <v>1</v>
      </c>
      <c r="K2059">
        <v>1</v>
      </c>
      <c r="L2059">
        <v>1</v>
      </c>
      <c r="M2059">
        <v>1</v>
      </c>
      <c r="N2059">
        <v>1</v>
      </c>
      <c r="O2059">
        <v>1</v>
      </c>
      <c r="P2059">
        <v>1</v>
      </c>
      <c r="Q2059">
        <v>1</v>
      </c>
      <c r="R2059">
        <v>1</v>
      </c>
      <c r="S2059">
        <v>1</v>
      </c>
      <c r="T2059">
        <v>1</v>
      </c>
      <c r="U2059">
        <v>1</v>
      </c>
      <c r="V2059">
        <v>1</v>
      </c>
      <c r="W2059">
        <v>1</v>
      </c>
      <c r="X2059">
        <v>1</v>
      </c>
      <c r="Y2059">
        <v>1</v>
      </c>
      <c r="Z2059">
        <v>1</v>
      </c>
      <c r="AA2059">
        <v>1</v>
      </c>
      <c r="AB2059">
        <v>1</v>
      </c>
      <c r="AC2059">
        <v>1</v>
      </c>
      <c r="AD2059">
        <v>1</v>
      </c>
      <c r="AE2059">
        <v>1</v>
      </c>
      <c r="AF2059">
        <v>1</v>
      </c>
      <c r="AG2059">
        <v>1</v>
      </c>
      <c r="AH2059">
        <v>1</v>
      </c>
      <c r="AI2059">
        <v>1</v>
      </c>
      <c r="AJ2059">
        <v>1</v>
      </c>
      <c r="AK2059">
        <v>1</v>
      </c>
      <c r="AL2059">
        <v>0</v>
      </c>
      <c r="AM2059" s="49" t="s">
        <v>401</v>
      </c>
      <c r="AN2059" s="49" t="s">
        <v>4</v>
      </c>
      <c r="AO2059" s="49" t="s">
        <v>9</v>
      </c>
      <c r="AP2059" s="49" t="s">
        <v>501</v>
      </c>
      <c r="AQ2059" s="49" t="s">
        <v>9</v>
      </c>
      <c r="AR2059" s="49" t="s">
        <v>487</v>
      </c>
      <c r="AS2059" s="49" t="s">
        <v>488</v>
      </c>
      <c r="AT2059" s="49" t="s">
        <v>489</v>
      </c>
    </row>
    <row r="2060" spans="1:46" x14ac:dyDescent="0.25">
      <c r="A2060">
        <v>12</v>
      </c>
      <c r="B2060" t="s">
        <v>344</v>
      </c>
      <c r="C2060" t="s">
        <v>344</v>
      </c>
      <c r="D2060" t="s">
        <v>345</v>
      </c>
      <c r="E2060" t="s">
        <v>630</v>
      </c>
      <c r="F2060" t="s">
        <v>631</v>
      </c>
      <c r="G2060">
        <v>0</v>
      </c>
      <c r="H2060">
        <v>0</v>
      </c>
      <c r="I2060">
        <v>0</v>
      </c>
      <c r="J2060">
        <v>0</v>
      </c>
      <c r="K2060">
        <v>0</v>
      </c>
      <c r="L2060">
        <v>0</v>
      </c>
      <c r="M2060">
        <v>0</v>
      </c>
      <c r="N2060">
        <v>0</v>
      </c>
      <c r="O2060">
        <v>0</v>
      </c>
      <c r="P2060">
        <v>0</v>
      </c>
      <c r="Q2060">
        <v>0</v>
      </c>
      <c r="R2060">
        <v>0</v>
      </c>
      <c r="S2060">
        <v>0</v>
      </c>
      <c r="T2060">
        <v>0</v>
      </c>
      <c r="U2060">
        <v>0</v>
      </c>
      <c r="V2060">
        <v>0</v>
      </c>
      <c r="W2060">
        <v>0</v>
      </c>
      <c r="X2060">
        <v>0</v>
      </c>
      <c r="Y2060">
        <v>0</v>
      </c>
      <c r="Z2060">
        <v>0</v>
      </c>
      <c r="AA2060">
        <v>0</v>
      </c>
      <c r="AB2060">
        <v>0</v>
      </c>
      <c r="AC2060">
        <v>1</v>
      </c>
      <c r="AD2060">
        <v>1</v>
      </c>
      <c r="AE2060">
        <v>1</v>
      </c>
      <c r="AF2060">
        <v>1</v>
      </c>
      <c r="AG2060">
        <v>1</v>
      </c>
      <c r="AH2060">
        <v>1</v>
      </c>
      <c r="AI2060">
        <v>1</v>
      </c>
      <c r="AJ2060">
        <v>1</v>
      </c>
      <c r="AK2060">
        <v>1</v>
      </c>
      <c r="AL2060">
        <v>0</v>
      </c>
      <c r="AM2060" s="49" t="s">
        <v>345</v>
      </c>
      <c r="AN2060" s="49" t="s">
        <v>6</v>
      </c>
      <c r="AO2060" s="49" t="s">
        <v>9</v>
      </c>
      <c r="AP2060" s="49" t="s">
        <v>486</v>
      </c>
      <c r="AQ2060" s="49" t="s">
        <v>9</v>
      </c>
      <c r="AR2060" s="49" t="s">
        <v>495</v>
      </c>
      <c r="AS2060" s="49" t="s">
        <v>488</v>
      </c>
      <c r="AT2060" s="49" t="s">
        <v>489</v>
      </c>
    </row>
    <row r="2061" spans="1:46" x14ac:dyDescent="0.25">
      <c r="A2061">
        <v>12</v>
      </c>
      <c r="B2061" t="s">
        <v>154</v>
      </c>
      <c r="C2061" t="s">
        <v>154</v>
      </c>
      <c r="D2061" t="s">
        <v>155</v>
      </c>
      <c r="E2061" t="s">
        <v>630</v>
      </c>
      <c r="F2061" t="s">
        <v>631</v>
      </c>
      <c r="G2061">
        <v>1</v>
      </c>
      <c r="H2061">
        <v>1</v>
      </c>
      <c r="I2061">
        <v>1</v>
      </c>
      <c r="J2061">
        <v>1</v>
      </c>
      <c r="K2061">
        <v>1</v>
      </c>
      <c r="L2061">
        <v>1</v>
      </c>
      <c r="M2061">
        <v>1</v>
      </c>
      <c r="N2061">
        <v>1</v>
      </c>
      <c r="O2061">
        <v>1</v>
      </c>
      <c r="P2061">
        <v>1</v>
      </c>
      <c r="Q2061">
        <v>1</v>
      </c>
      <c r="R2061">
        <v>1</v>
      </c>
      <c r="S2061">
        <v>1</v>
      </c>
      <c r="T2061">
        <v>1</v>
      </c>
      <c r="U2061">
        <v>1</v>
      </c>
      <c r="V2061">
        <v>1</v>
      </c>
      <c r="W2061">
        <v>1</v>
      </c>
      <c r="X2061">
        <v>1</v>
      </c>
      <c r="Y2061">
        <v>1</v>
      </c>
      <c r="Z2061">
        <v>1</v>
      </c>
      <c r="AA2061">
        <v>1</v>
      </c>
      <c r="AB2061">
        <v>1</v>
      </c>
      <c r="AC2061">
        <v>1</v>
      </c>
      <c r="AD2061">
        <v>1</v>
      </c>
      <c r="AE2061">
        <v>1</v>
      </c>
      <c r="AF2061">
        <v>1</v>
      </c>
      <c r="AG2061">
        <v>1</v>
      </c>
      <c r="AH2061">
        <v>1</v>
      </c>
      <c r="AI2061">
        <v>1</v>
      </c>
      <c r="AJ2061">
        <v>1</v>
      </c>
      <c r="AK2061">
        <v>1</v>
      </c>
      <c r="AL2061">
        <v>1</v>
      </c>
      <c r="AM2061" s="49" t="s">
        <v>155</v>
      </c>
      <c r="AN2061" s="49" t="s">
        <v>14</v>
      </c>
      <c r="AO2061" s="49" t="s">
        <v>500</v>
      </c>
      <c r="AP2061" s="49" t="s">
        <v>505</v>
      </c>
      <c r="AQ2061" s="49" t="s">
        <v>13</v>
      </c>
      <c r="AR2061" s="49" t="s">
        <v>487</v>
      </c>
      <c r="AS2061" s="49" t="s">
        <v>488</v>
      </c>
      <c r="AT2061" s="49" t="s">
        <v>489</v>
      </c>
    </row>
    <row r="2062" spans="1:46" x14ac:dyDescent="0.25">
      <c r="A2062">
        <v>12</v>
      </c>
      <c r="B2062" t="s">
        <v>241</v>
      </c>
      <c r="C2062" t="s">
        <v>241</v>
      </c>
      <c r="D2062" t="s">
        <v>242</v>
      </c>
      <c r="E2062" t="s">
        <v>630</v>
      </c>
      <c r="F2062" t="s">
        <v>631</v>
      </c>
      <c r="G2062">
        <v>1</v>
      </c>
      <c r="H2062">
        <v>1</v>
      </c>
      <c r="I2062">
        <v>1</v>
      </c>
      <c r="J2062">
        <v>1</v>
      </c>
      <c r="K2062">
        <v>1</v>
      </c>
      <c r="L2062">
        <v>1</v>
      </c>
      <c r="M2062">
        <v>1</v>
      </c>
      <c r="N2062">
        <v>1</v>
      </c>
      <c r="O2062">
        <v>1</v>
      </c>
      <c r="P2062">
        <v>1</v>
      </c>
      <c r="Q2062">
        <v>1</v>
      </c>
      <c r="R2062">
        <v>1</v>
      </c>
      <c r="S2062">
        <v>1</v>
      </c>
      <c r="T2062">
        <v>1</v>
      </c>
      <c r="U2062">
        <v>1</v>
      </c>
      <c r="V2062">
        <v>1</v>
      </c>
      <c r="W2062">
        <v>1</v>
      </c>
      <c r="X2062">
        <v>1</v>
      </c>
      <c r="Y2062">
        <v>1</v>
      </c>
      <c r="Z2062">
        <v>1</v>
      </c>
      <c r="AA2062">
        <v>1</v>
      </c>
      <c r="AB2062">
        <v>1</v>
      </c>
      <c r="AC2062">
        <v>1</v>
      </c>
      <c r="AD2062">
        <v>1</v>
      </c>
      <c r="AE2062">
        <v>1</v>
      </c>
      <c r="AF2062">
        <v>1</v>
      </c>
      <c r="AG2062">
        <v>1</v>
      </c>
      <c r="AH2062">
        <v>1</v>
      </c>
      <c r="AI2062">
        <v>1</v>
      </c>
      <c r="AJ2062">
        <v>1</v>
      </c>
      <c r="AK2062">
        <v>1</v>
      </c>
      <c r="AL2062">
        <v>0</v>
      </c>
      <c r="AM2062" s="49" t="s">
        <v>242</v>
      </c>
      <c r="AN2062" s="49" t="s">
        <v>14</v>
      </c>
      <c r="AO2062" s="49" t="s">
        <v>485</v>
      </c>
      <c r="AP2062" s="49" t="s">
        <v>494</v>
      </c>
      <c r="AQ2062" s="49" t="s">
        <v>11</v>
      </c>
      <c r="AR2062" s="49" t="s">
        <v>487</v>
      </c>
      <c r="AS2062" s="49" t="s">
        <v>488</v>
      </c>
      <c r="AT2062" s="49" t="s">
        <v>489</v>
      </c>
    </row>
    <row r="2063" spans="1:46" x14ac:dyDescent="0.25">
      <c r="A2063">
        <v>12</v>
      </c>
      <c r="B2063" t="s">
        <v>328</v>
      </c>
      <c r="C2063" t="s">
        <v>328</v>
      </c>
      <c r="D2063" t="s">
        <v>329</v>
      </c>
      <c r="E2063" t="s">
        <v>630</v>
      </c>
      <c r="F2063" t="s">
        <v>631</v>
      </c>
      <c r="G2063">
        <v>1</v>
      </c>
      <c r="H2063">
        <v>1</v>
      </c>
      <c r="I2063">
        <v>1</v>
      </c>
      <c r="J2063">
        <v>1</v>
      </c>
      <c r="K2063">
        <v>1</v>
      </c>
      <c r="L2063">
        <v>1</v>
      </c>
      <c r="M2063">
        <v>1</v>
      </c>
      <c r="N2063">
        <v>1</v>
      </c>
      <c r="O2063">
        <v>1</v>
      </c>
      <c r="P2063">
        <v>1</v>
      </c>
      <c r="Q2063">
        <v>1</v>
      </c>
      <c r="R2063">
        <v>1</v>
      </c>
      <c r="S2063">
        <v>1</v>
      </c>
      <c r="T2063">
        <v>1</v>
      </c>
      <c r="U2063">
        <v>1</v>
      </c>
      <c r="V2063">
        <v>1</v>
      </c>
      <c r="W2063">
        <v>1</v>
      </c>
      <c r="X2063">
        <v>1</v>
      </c>
      <c r="Y2063">
        <v>1</v>
      </c>
      <c r="Z2063">
        <v>1</v>
      </c>
      <c r="AA2063">
        <v>1</v>
      </c>
      <c r="AB2063">
        <v>1</v>
      </c>
      <c r="AC2063">
        <v>1</v>
      </c>
      <c r="AD2063">
        <v>1</v>
      </c>
      <c r="AE2063">
        <v>1</v>
      </c>
      <c r="AF2063">
        <v>1</v>
      </c>
      <c r="AG2063">
        <v>1</v>
      </c>
      <c r="AH2063">
        <v>1</v>
      </c>
      <c r="AI2063">
        <v>1</v>
      </c>
      <c r="AJ2063">
        <v>1</v>
      </c>
      <c r="AK2063">
        <v>1</v>
      </c>
      <c r="AL2063">
        <v>0</v>
      </c>
      <c r="AM2063" s="49" t="s">
        <v>329</v>
      </c>
      <c r="AN2063" s="49" t="s">
        <v>6</v>
      </c>
      <c r="AO2063" s="49" t="s">
        <v>9</v>
      </c>
      <c r="AP2063" s="49" t="s">
        <v>486</v>
      </c>
      <c r="AQ2063" s="49" t="s">
        <v>9</v>
      </c>
      <c r="AR2063" s="49" t="s">
        <v>487</v>
      </c>
      <c r="AS2063" s="49" t="s">
        <v>488</v>
      </c>
      <c r="AT2063" s="49" t="s">
        <v>489</v>
      </c>
    </row>
    <row r="2064" spans="1:46" x14ac:dyDescent="0.25">
      <c r="A2064">
        <v>12</v>
      </c>
      <c r="B2064" t="s">
        <v>348</v>
      </c>
      <c r="C2064" t="s">
        <v>348</v>
      </c>
      <c r="D2064" t="s">
        <v>427</v>
      </c>
      <c r="E2064" t="s">
        <v>630</v>
      </c>
      <c r="F2064" t="s">
        <v>631</v>
      </c>
      <c r="G2064">
        <v>0</v>
      </c>
      <c r="H2064">
        <v>0</v>
      </c>
      <c r="I2064">
        <v>0</v>
      </c>
      <c r="J2064">
        <v>0</v>
      </c>
      <c r="K2064">
        <v>0</v>
      </c>
      <c r="L2064">
        <v>0</v>
      </c>
      <c r="M2064">
        <v>0</v>
      </c>
      <c r="N2064">
        <v>0</v>
      </c>
      <c r="O2064">
        <v>0</v>
      </c>
      <c r="P2064">
        <v>0</v>
      </c>
      <c r="Q2064">
        <v>1</v>
      </c>
      <c r="R2064">
        <v>1</v>
      </c>
      <c r="S2064">
        <v>1</v>
      </c>
      <c r="T2064">
        <v>1</v>
      </c>
      <c r="U2064">
        <v>1</v>
      </c>
      <c r="V2064">
        <v>1</v>
      </c>
      <c r="W2064">
        <v>1</v>
      </c>
      <c r="X2064">
        <v>1</v>
      </c>
      <c r="Y2064">
        <v>1</v>
      </c>
      <c r="Z2064">
        <v>1</v>
      </c>
      <c r="AA2064">
        <v>1</v>
      </c>
      <c r="AB2064">
        <v>1</v>
      </c>
      <c r="AC2064">
        <v>1</v>
      </c>
      <c r="AD2064">
        <v>1</v>
      </c>
      <c r="AE2064">
        <v>1</v>
      </c>
      <c r="AF2064">
        <v>1</v>
      </c>
      <c r="AG2064">
        <v>1</v>
      </c>
      <c r="AH2064">
        <v>1</v>
      </c>
      <c r="AI2064">
        <v>1</v>
      </c>
      <c r="AJ2064">
        <v>1</v>
      </c>
      <c r="AK2064">
        <v>1</v>
      </c>
      <c r="AL2064">
        <v>0</v>
      </c>
      <c r="AM2064" s="49" t="s">
        <v>427</v>
      </c>
      <c r="AN2064" s="49" t="s">
        <v>14</v>
      </c>
      <c r="AO2064" s="49" t="s">
        <v>506</v>
      </c>
      <c r="AP2064" s="49" t="s">
        <v>501</v>
      </c>
      <c r="AQ2064" s="49" t="s">
        <v>10</v>
      </c>
      <c r="AR2064" s="49" t="s">
        <v>495</v>
      </c>
      <c r="AS2064" s="49" t="s">
        <v>488</v>
      </c>
      <c r="AT2064" s="49" t="s">
        <v>497</v>
      </c>
    </row>
    <row r="2065" spans="1:46" x14ac:dyDescent="0.25">
      <c r="A2065">
        <v>12</v>
      </c>
      <c r="B2065" t="s">
        <v>353</v>
      </c>
      <c r="C2065" t="s">
        <v>353</v>
      </c>
      <c r="D2065" t="s">
        <v>354</v>
      </c>
      <c r="E2065" t="s">
        <v>630</v>
      </c>
      <c r="F2065" t="s">
        <v>631</v>
      </c>
      <c r="G2065">
        <v>1</v>
      </c>
      <c r="H2065">
        <v>1</v>
      </c>
      <c r="I2065">
        <v>1</v>
      </c>
      <c r="J2065">
        <v>1</v>
      </c>
      <c r="K2065">
        <v>1</v>
      </c>
      <c r="L2065">
        <v>1</v>
      </c>
      <c r="M2065">
        <v>1</v>
      </c>
      <c r="N2065">
        <v>1</v>
      </c>
      <c r="O2065">
        <v>1</v>
      </c>
      <c r="P2065">
        <v>1</v>
      </c>
      <c r="Q2065">
        <v>1</v>
      </c>
      <c r="R2065">
        <v>1</v>
      </c>
      <c r="S2065">
        <v>1</v>
      </c>
      <c r="T2065">
        <v>1</v>
      </c>
      <c r="U2065">
        <v>1</v>
      </c>
      <c r="V2065">
        <v>1</v>
      </c>
      <c r="W2065">
        <v>1</v>
      </c>
      <c r="X2065">
        <v>1</v>
      </c>
      <c r="Y2065">
        <v>1</v>
      </c>
      <c r="Z2065">
        <v>1</v>
      </c>
      <c r="AA2065">
        <v>1</v>
      </c>
      <c r="AB2065">
        <v>1</v>
      </c>
      <c r="AC2065">
        <v>1</v>
      </c>
      <c r="AD2065">
        <v>1</v>
      </c>
      <c r="AE2065">
        <v>1</v>
      </c>
      <c r="AF2065">
        <v>1</v>
      </c>
      <c r="AG2065">
        <v>1</v>
      </c>
      <c r="AH2065">
        <v>1</v>
      </c>
      <c r="AI2065">
        <v>1</v>
      </c>
      <c r="AJ2065">
        <v>1</v>
      </c>
      <c r="AK2065">
        <v>1</v>
      </c>
      <c r="AL2065">
        <v>1</v>
      </c>
      <c r="AM2065" s="49" t="s">
        <v>354</v>
      </c>
      <c r="AN2065" s="49" t="s">
        <v>14</v>
      </c>
      <c r="AO2065" s="49" t="s">
        <v>500</v>
      </c>
      <c r="AP2065" s="49" t="s">
        <v>505</v>
      </c>
      <c r="AQ2065" s="49" t="s">
        <v>13</v>
      </c>
      <c r="AR2065" s="49" t="s">
        <v>487</v>
      </c>
      <c r="AS2065" s="49" t="s">
        <v>488</v>
      </c>
      <c r="AT2065" s="49" t="s">
        <v>489</v>
      </c>
    </row>
    <row r="2066" spans="1:46" x14ac:dyDescent="0.25">
      <c r="A2066">
        <v>12</v>
      </c>
      <c r="B2066" t="s">
        <v>111</v>
      </c>
      <c r="C2066" t="s">
        <v>111</v>
      </c>
      <c r="D2066" t="s">
        <v>112</v>
      </c>
      <c r="E2066" t="s">
        <v>630</v>
      </c>
      <c r="F2066" t="s">
        <v>631</v>
      </c>
      <c r="G2066">
        <v>1</v>
      </c>
      <c r="H2066">
        <v>1</v>
      </c>
      <c r="I2066">
        <v>1</v>
      </c>
      <c r="J2066">
        <v>1</v>
      </c>
      <c r="K2066">
        <v>1</v>
      </c>
      <c r="L2066">
        <v>1</v>
      </c>
      <c r="M2066">
        <v>1</v>
      </c>
      <c r="N2066">
        <v>1</v>
      </c>
      <c r="O2066">
        <v>1</v>
      </c>
      <c r="P2066">
        <v>1</v>
      </c>
      <c r="Q2066">
        <v>1</v>
      </c>
      <c r="R2066">
        <v>1</v>
      </c>
      <c r="S2066">
        <v>1</v>
      </c>
      <c r="T2066">
        <v>1</v>
      </c>
      <c r="U2066">
        <v>1</v>
      </c>
      <c r="V2066">
        <v>1</v>
      </c>
      <c r="W2066">
        <v>1</v>
      </c>
      <c r="X2066">
        <v>1</v>
      </c>
      <c r="Y2066">
        <v>1</v>
      </c>
      <c r="Z2066">
        <v>1</v>
      </c>
      <c r="AA2066">
        <v>1</v>
      </c>
      <c r="AB2066">
        <v>1</v>
      </c>
      <c r="AC2066">
        <v>1</v>
      </c>
      <c r="AD2066">
        <v>1</v>
      </c>
      <c r="AE2066">
        <v>1</v>
      </c>
      <c r="AF2066">
        <v>1</v>
      </c>
      <c r="AG2066">
        <v>1</v>
      </c>
      <c r="AH2066">
        <v>1</v>
      </c>
      <c r="AI2066">
        <v>1</v>
      </c>
      <c r="AJ2066">
        <v>1</v>
      </c>
      <c r="AK2066">
        <v>1</v>
      </c>
      <c r="AL2066">
        <v>1</v>
      </c>
      <c r="AM2066" s="49" t="s">
        <v>112</v>
      </c>
      <c r="AN2066" s="49" t="s">
        <v>14</v>
      </c>
      <c r="AO2066" s="49" t="s">
        <v>500</v>
      </c>
      <c r="AP2066" s="49" t="s">
        <v>505</v>
      </c>
      <c r="AQ2066" s="49" t="s">
        <v>13</v>
      </c>
      <c r="AR2066" s="49" t="s">
        <v>487</v>
      </c>
      <c r="AS2066" s="49" t="s">
        <v>488</v>
      </c>
      <c r="AT2066" s="49" t="s">
        <v>489</v>
      </c>
    </row>
    <row r="2067" spans="1:46" x14ac:dyDescent="0.25">
      <c r="A2067">
        <v>12</v>
      </c>
      <c r="B2067" t="s">
        <v>359</v>
      </c>
      <c r="C2067" t="s">
        <v>359</v>
      </c>
      <c r="D2067" t="s">
        <v>605</v>
      </c>
      <c r="E2067" t="s">
        <v>630</v>
      </c>
      <c r="F2067" t="s">
        <v>631</v>
      </c>
      <c r="G2067">
        <v>1</v>
      </c>
      <c r="H2067">
        <v>1</v>
      </c>
      <c r="I2067">
        <v>1</v>
      </c>
      <c r="J2067">
        <v>1</v>
      </c>
      <c r="K2067">
        <v>1</v>
      </c>
      <c r="L2067">
        <v>1</v>
      </c>
      <c r="M2067">
        <v>1</v>
      </c>
      <c r="N2067">
        <v>1</v>
      </c>
      <c r="O2067">
        <v>1</v>
      </c>
      <c r="P2067">
        <v>1</v>
      </c>
      <c r="Q2067">
        <v>1</v>
      </c>
      <c r="R2067">
        <v>1</v>
      </c>
      <c r="S2067">
        <v>1</v>
      </c>
      <c r="T2067">
        <v>1</v>
      </c>
      <c r="U2067">
        <v>1</v>
      </c>
      <c r="V2067">
        <v>1</v>
      </c>
      <c r="W2067">
        <v>1</v>
      </c>
      <c r="X2067">
        <v>1</v>
      </c>
      <c r="Y2067">
        <v>1</v>
      </c>
      <c r="Z2067">
        <v>1</v>
      </c>
      <c r="AA2067">
        <v>1</v>
      </c>
      <c r="AB2067">
        <v>1</v>
      </c>
      <c r="AC2067">
        <v>1</v>
      </c>
      <c r="AD2067">
        <v>1</v>
      </c>
      <c r="AE2067">
        <v>1</v>
      </c>
      <c r="AF2067">
        <v>1</v>
      </c>
      <c r="AG2067">
        <v>1</v>
      </c>
      <c r="AH2067">
        <v>1</v>
      </c>
      <c r="AI2067">
        <v>1</v>
      </c>
      <c r="AJ2067">
        <v>1</v>
      </c>
      <c r="AK2067">
        <v>1</v>
      </c>
      <c r="AL2067">
        <v>0</v>
      </c>
      <c r="AM2067" s="49" t="s">
        <v>360</v>
      </c>
      <c r="AN2067" s="49" t="s">
        <v>14</v>
      </c>
      <c r="AO2067" s="49" t="s">
        <v>485</v>
      </c>
      <c r="AP2067" s="49" t="s">
        <v>486</v>
      </c>
      <c r="AQ2067" s="49" t="s">
        <v>11</v>
      </c>
      <c r="AR2067" s="49" t="s">
        <v>487</v>
      </c>
      <c r="AS2067" s="49" t="s">
        <v>488</v>
      </c>
      <c r="AT2067" s="49" t="s">
        <v>489</v>
      </c>
    </row>
    <row r="2068" spans="1:46" x14ac:dyDescent="0.25">
      <c r="A2068">
        <v>12</v>
      </c>
      <c r="B2068" t="s">
        <v>366</v>
      </c>
      <c r="C2068" t="s">
        <v>366</v>
      </c>
      <c r="D2068" t="s">
        <v>367</v>
      </c>
      <c r="E2068" t="s">
        <v>630</v>
      </c>
      <c r="F2068" t="s">
        <v>631</v>
      </c>
      <c r="G2068">
        <v>1</v>
      </c>
      <c r="H2068">
        <v>1</v>
      </c>
      <c r="I2068">
        <v>1</v>
      </c>
      <c r="J2068">
        <v>1</v>
      </c>
      <c r="K2068">
        <v>1</v>
      </c>
      <c r="L2068">
        <v>1</v>
      </c>
      <c r="M2068">
        <v>1</v>
      </c>
      <c r="N2068">
        <v>1</v>
      </c>
      <c r="O2068">
        <v>1</v>
      </c>
      <c r="P2068">
        <v>1</v>
      </c>
      <c r="Q2068">
        <v>1</v>
      </c>
      <c r="R2068">
        <v>1</v>
      </c>
      <c r="S2068">
        <v>1</v>
      </c>
      <c r="T2068">
        <v>1</v>
      </c>
      <c r="U2068">
        <v>1</v>
      </c>
      <c r="V2068">
        <v>1</v>
      </c>
      <c r="W2068">
        <v>1</v>
      </c>
      <c r="X2068">
        <v>1</v>
      </c>
      <c r="Y2068">
        <v>1</v>
      </c>
      <c r="Z2068">
        <v>1</v>
      </c>
      <c r="AA2068">
        <v>1</v>
      </c>
      <c r="AB2068">
        <v>1</v>
      </c>
      <c r="AC2068">
        <v>1</v>
      </c>
      <c r="AD2068">
        <v>1</v>
      </c>
      <c r="AE2068">
        <v>1</v>
      </c>
      <c r="AF2068">
        <v>1</v>
      </c>
      <c r="AG2068">
        <v>1</v>
      </c>
      <c r="AH2068">
        <v>1</v>
      </c>
      <c r="AI2068">
        <v>1</v>
      </c>
      <c r="AJ2068">
        <v>1</v>
      </c>
      <c r="AK2068">
        <v>1</v>
      </c>
      <c r="AL2068">
        <v>0</v>
      </c>
      <c r="AM2068" s="49" t="s">
        <v>367</v>
      </c>
      <c r="AN2068" s="49" t="s">
        <v>14</v>
      </c>
      <c r="AO2068" s="49" t="s">
        <v>485</v>
      </c>
      <c r="AP2068" s="49" t="s">
        <v>494</v>
      </c>
      <c r="AQ2068" s="49" t="s">
        <v>11</v>
      </c>
      <c r="AR2068" s="49" t="s">
        <v>487</v>
      </c>
      <c r="AS2068" s="49" t="s">
        <v>488</v>
      </c>
      <c r="AT2068" s="49" t="s">
        <v>489</v>
      </c>
    </row>
    <row r="2069" spans="1:46" x14ac:dyDescent="0.25">
      <c r="A2069">
        <v>12</v>
      </c>
      <c r="B2069" t="s">
        <v>364</v>
      </c>
      <c r="C2069" t="s">
        <v>364</v>
      </c>
      <c r="D2069" t="s">
        <v>365</v>
      </c>
      <c r="E2069" t="s">
        <v>630</v>
      </c>
      <c r="F2069" t="s">
        <v>631</v>
      </c>
      <c r="G2069">
        <v>1</v>
      </c>
      <c r="H2069">
        <v>1</v>
      </c>
      <c r="I2069">
        <v>1</v>
      </c>
      <c r="J2069">
        <v>1</v>
      </c>
      <c r="K2069">
        <v>1</v>
      </c>
      <c r="L2069">
        <v>1</v>
      </c>
      <c r="M2069">
        <v>1</v>
      </c>
      <c r="N2069">
        <v>1</v>
      </c>
      <c r="O2069">
        <v>1</v>
      </c>
      <c r="P2069">
        <v>1</v>
      </c>
      <c r="Q2069">
        <v>1</v>
      </c>
      <c r="R2069">
        <v>1</v>
      </c>
      <c r="S2069">
        <v>1</v>
      </c>
      <c r="T2069">
        <v>1</v>
      </c>
      <c r="U2069">
        <v>1</v>
      </c>
      <c r="V2069">
        <v>1</v>
      </c>
      <c r="W2069">
        <v>1</v>
      </c>
      <c r="X2069">
        <v>1</v>
      </c>
      <c r="Y2069">
        <v>1</v>
      </c>
      <c r="Z2069">
        <v>1</v>
      </c>
      <c r="AA2069">
        <v>1</v>
      </c>
      <c r="AB2069">
        <v>1</v>
      </c>
      <c r="AC2069">
        <v>1</v>
      </c>
      <c r="AD2069">
        <v>1</v>
      </c>
      <c r="AE2069">
        <v>1</v>
      </c>
      <c r="AF2069">
        <v>1</v>
      </c>
      <c r="AG2069">
        <v>1</v>
      </c>
      <c r="AH2069">
        <v>1</v>
      </c>
      <c r="AI2069">
        <v>1</v>
      </c>
      <c r="AJ2069">
        <v>1</v>
      </c>
      <c r="AK2069">
        <v>1</v>
      </c>
      <c r="AL2069">
        <v>0</v>
      </c>
      <c r="AM2069" s="49" t="s">
        <v>365</v>
      </c>
      <c r="AN2069" s="49" t="s">
        <v>14</v>
      </c>
      <c r="AO2069" s="49" t="s">
        <v>485</v>
      </c>
      <c r="AP2069" s="49" t="s">
        <v>501</v>
      </c>
      <c r="AQ2069" s="49" t="s">
        <v>11</v>
      </c>
      <c r="AR2069" s="49" t="s">
        <v>487</v>
      </c>
      <c r="AS2069" s="49" t="s">
        <v>488</v>
      </c>
      <c r="AT2069" s="49" t="s">
        <v>489</v>
      </c>
    </row>
    <row r="2070" spans="1:46" x14ac:dyDescent="0.25">
      <c r="A2070">
        <v>12</v>
      </c>
      <c r="B2070" t="s">
        <v>493</v>
      </c>
      <c r="C2070" t="s">
        <v>606</v>
      </c>
      <c r="D2070" t="s">
        <v>607</v>
      </c>
      <c r="E2070" t="s">
        <v>630</v>
      </c>
      <c r="F2070" t="s">
        <v>631</v>
      </c>
      <c r="G2070">
        <v>1</v>
      </c>
      <c r="H2070">
        <v>1</v>
      </c>
      <c r="I2070">
        <v>1</v>
      </c>
      <c r="J2070">
        <v>1</v>
      </c>
      <c r="K2070">
        <v>1</v>
      </c>
      <c r="L2070">
        <v>1</v>
      </c>
      <c r="M2070">
        <v>1</v>
      </c>
      <c r="N2070">
        <v>1</v>
      </c>
      <c r="O2070">
        <v>1</v>
      </c>
      <c r="P2070">
        <v>1</v>
      </c>
      <c r="Q2070">
        <v>1</v>
      </c>
      <c r="R2070">
        <v>1</v>
      </c>
      <c r="S2070">
        <v>1</v>
      </c>
      <c r="T2070">
        <v>1</v>
      </c>
      <c r="U2070">
        <v>1</v>
      </c>
      <c r="V2070">
        <v>1</v>
      </c>
      <c r="W2070">
        <v>1</v>
      </c>
      <c r="X2070">
        <v>1</v>
      </c>
      <c r="Y2070">
        <v>1</v>
      </c>
      <c r="Z2070">
        <v>1</v>
      </c>
      <c r="AA2070">
        <v>1</v>
      </c>
      <c r="AB2070">
        <v>1</v>
      </c>
      <c r="AC2070">
        <v>1</v>
      </c>
      <c r="AD2070">
        <v>1</v>
      </c>
      <c r="AE2070">
        <v>1</v>
      </c>
      <c r="AF2070">
        <v>1</v>
      </c>
      <c r="AG2070">
        <v>1</v>
      </c>
      <c r="AH2070">
        <v>1</v>
      </c>
      <c r="AI2070">
        <v>1</v>
      </c>
      <c r="AJ2070">
        <v>1</v>
      </c>
      <c r="AK2070">
        <v>1</v>
      </c>
      <c r="AL2070">
        <v>0</v>
      </c>
      <c r="AM2070" s="49" t="e">
        <v>#N/A</v>
      </c>
      <c r="AN2070" s="49" t="e">
        <v>#N/A</v>
      </c>
      <c r="AO2070" s="49" t="e">
        <v>#N/A</v>
      </c>
      <c r="AP2070" s="49" t="e">
        <v>#N/A</v>
      </c>
      <c r="AQ2070" s="49" t="e">
        <v>#N/A</v>
      </c>
      <c r="AR2070" s="49" t="e">
        <v>#N/A</v>
      </c>
      <c r="AS2070" s="49" t="e">
        <v>#N/A</v>
      </c>
      <c r="AT2070" s="49" t="e">
        <v>#N/A</v>
      </c>
    </row>
    <row r="2071" spans="1:46" x14ac:dyDescent="0.25">
      <c r="A2071">
        <v>12</v>
      </c>
      <c r="B2071" t="s">
        <v>362</v>
      </c>
      <c r="C2071" t="s">
        <v>362</v>
      </c>
      <c r="D2071" t="s">
        <v>363</v>
      </c>
      <c r="E2071" t="s">
        <v>630</v>
      </c>
      <c r="F2071" t="s">
        <v>631</v>
      </c>
      <c r="G2071">
        <v>1</v>
      </c>
      <c r="H2071">
        <v>1</v>
      </c>
      <c r="I2071">
        <v>1</v>
      </c>
      <c r="J2071">
        <v>1</v>
      </c>
      <c r="K2071">
        <v>1</v>
      </c>
      <c r="L2071">
        <v>1</v>
      </c>
      <c r="M2071">
        <v>1</v>
      </c>
      <c r="N2071">
        <v>1</v>
      </c>
      <c r="O2071">
        <v>1</v>
      </c>
      <c r="P2071">
        <v>1</v>
      </c>
      <c r="Q2071">
        <v>1</v>
      </c>
      <c r="R2071">
        <v>1</v>
      </c>
      <c r="S2071">
        <v>1</v>
      </c>
      <c r="T2071">
        <v>1</v>
      </c>
      <c r="U2071">
        <v>1</v>
      </c>
      <c r="V2071">
        <v>1</v>
      </c>
      <c r="W2071">
        <v>1</v>
      </c>
      <c r="X2071">
        <v>1</v>
      </c>
      <c r="Y2071">
        <v>1</v>
      </c>
      <c r="Z2071">
        <v>1</v>
      </c>
      <c r="AA2071">
        <v>1</v>
      </c>
      <c r="AB2071">
        <v>1</v>
      </c>
      <c r="AC2071">
        <v>1</v>
      </c>
      <c r="AD2071">
        <v>1</v>
      </c>
      <c r="AE2071">
        <v>1</v>
      </c>
      <c r="AF2071">
        <v>1</v>
      </c>
      <c r="AG2071">
        <v>1</v>
      </c>
      <c r="AH2071">
        <v>1</v>
      </c>
      <c r="AI2071">
        <v>1</v>
      </c>
      <c r="AJ2071">
        <v>1</v>
      </c>
      <c r="AK2071">
        <v>1</v>
      </c>
      <c r="AL2071">
        <v>0</v>
      </c>
      <c r="AM2071" s="49" t="s">
        <v>363</v>
      </c>
      <c r="AN2071" s="49" t="s">
        <v>8</v>
      </c>
      <c r="AO2071" s="49" t="s">
        <v>9</v>
      </c>
      <c r="AP2071" s="49" t="s">
        <v>486</v>
      </c>
      <c r="AQ2071" s="49" t="s">
        <v>9</v>
      </c>
      <c r="AR2071" s="49" t="s">
        <v>495</v>
      </c>
      <c r="AS2071" s="49" t="s">
        <v>488</v>
      </c>
      <c r="AT2071" s="49" t="s">
        <v>489</v>
      </c>
    </row>
    <row r="2072" spans="1:46" x14ac:dyDescent="0.25">
      <c r="A2072">
        <v>12</v>
      </c>
      <c r="B2072" t="s">
        <v>372</v>
      </c>
      <c r="C2072" t="s">
        <v>372</v>
      </c>
      <c r="D2072" t="s">
        <v>431</v>
      </c>
      <c r="E2072" t="s">
        <v>630</v>
      </c>
      <c r="F2072" t="s">
        <v>631</v>
      </c>
      <c r="G2072">
        <v>1</v>
      </c>
      <c r="H2072">
        <v>1</v>
      </c>
      <c r="I2072">
        <v>1</v>
      </c>
      <c r="J2072">
        <v>1</v>
      </c>
      <c r="K2072">
        <v>1</v>
      </c>
      <c r="L2072">
        <v>1</v>
      </c>
      <c r="M2072">
        <v>1</v>
      </c>
      <c r="N2072">
        <v>1</v>
      </c>
      <c r="O2072">
        <v>1</v>
      </c>
      <c r="P2072">
        <v>1</v>
      </c>
      <c r="Q2072">
        <v>1</v>
      </c>
      <c r="R2072">
        <v>1</v>
      </c>
      <c r="S2072">
        <v>1</v>
      </c>
      <c r="T2072">
        <v>1</v>
      </c>
      <c r="U2072">
        <v>1</v>
      </c>
      <c r="V2072">
        <v>1</v>
      </c>
      <c r="W2072">
        <v>1</v>
      </c>
      <c r="X2072">
        <v>1</v>
      </c>
      <c r="Y2072">
        <v>1</v>
      </c>
      <c r="Z2072">
        <v>1</v>
      </c>
      <c r="AA2072">
        <v>1</v>
      </c>
      <c r="AB2072">
        <v>1</v>
      </c>
      <c r="AC2072">
        <v>1</v>
      </c>
      <c r="AD2072">
        <v>1</v>
      </c>
      <c r="AE2072">
        <v>1</v>
      </c>
      <c r="AF2072">
        <v>1</v>
      </c>
      <c r="AG2072">
        <v>1</v>
      </c>
      <c r="AH2072">
        <v>1</v>
      </c>
      <c r="AI2072">
        <v>1</v>
      </c>
      <c r="AJ2072">
        <v>1</v>
      </c>
      <c r="AK2072">
        <v>1</v>
      </c>
      <c r="AL2072">
        <v>0</v>
      </c>
      <c r="AM2072" s="49" t="s">
        <v>431</v>
      </c>
      <c r="AN2072" s="49" t="s">
        <v>14</v>
      </c>
      <c r="AO2072" s="49" t="s">
        <v>507</v>
      </c>
      <c r="AP2072" s="49" t="s">
        <v>505</v>
      </c>
      <c r="AQ2072" s="49" t="s">
        <v>10</v>
      </c>
      <c r="AR2072" s="49" t="s">
        <v>495</v>
      </c>
      <c r="AS2072" s="49" t="s">
        <v>496</v>
      </c>
      <c r="AT2072" s="49" t="s">
        <v>497</v>
      </c>
    </row>
    <row r="2073" spans="1:46" x14ac:dyDescent="0.25">
      <c r="A2073">
        <v>12</v>
      </c>
      <c r="B2073" t="s">
        <v>373</v>
      </c>
      <c r="C2073" t="s">
        <v>373</v>
      </c>
      <c r="D2073" t="s">
        <v>374</v>
      </c>
      <c r="E2073" t="s">
        <v>630</v>
      </c>
      <c r="F2073" t="s">
        <v>631</v>
      </c>
      <c r="G2073">
        <v>1</v>
      </c>
      <c r="H2073">
        <v>1</v>
      </c>
      <c r="I2073">
        <v>1</v>
      </c>
      <c r="J2073">
        <v>1</v>
      </c>
      <c r="K2073">
        <v>1</v>
      </c>
      <c r="L2073">
        <v>1</v>
      </c>
      <c r="M2073">
        <v>1</v>
      </c>
      <c r="N2073">
        <v>1</v>
      </c>
      <c r="O2073">
        <v>1</v>
      </c>
      <c r="P2073">
        <v>1</v>
      </c>
      <c r="Q2073">
        <v>1</v>
      </c>
      <c r="R2073">
        <v>1</v>
      </c>
      <c r="S2073">
        <v>1</v>
      </c>
      <c r="T2073">
        <v>1</v>
      </c>
      <c r="U2073">
        <v>1</v>
      </c>
      <c r="V2073">
        <v>1</v>
      </c>
      <c r="W2073">
        <v>1</v>
      </c>
      <c r="X2073">
        <v>1</v>
      </c>
      <c r="Y2073">
        <v>1</v>
      </c>
      <c r="Z2073">
        <v>1</v>
      </c>
      <c r="AA2073">
        <v>1</v>
      </c>
      <c r="AB2073">
        <v>1</v>
      </c>
      <c r="AC2073">
        <v>1</v>
      </c>
      <c r="AD2073">
        <v>1</v>
      </c>
      <c r="AE2073">
        <v>1</v>
      </c>
      <c r="AF2073">
        <v>1</v>
      </c>
      <c r="AG2073">
        <v>1</v>
      </c>
      <c r="AH2073">
        <v>1</v>
      </c>
      <c r="AI2073">
        <v>1</v>
      </c>
      <c r="AJ2073">
        <v>1</v>
      </c>
      <c r="AK2073">
        <v>1</v>
      </c>
      <c r="AL2073">
        <v>0</v>
      </c>
      <c r="AM2073" s="49" t="s">
        <v>374</v>
      </c>
      <c r="AN2073" s="49" t="s">
        <v>7</v>
      </c>
      <c r="AO2073" s="49" t="s">
        <v>9</v>
      </c>
      <c r="AP2073" s="49" t="s">
        <v>494</v>
      </c>
      <c r="AQ2073" s="49" t="s">
        <v>9</v>
      </c>
      <c r="AR2073" s="49" t="s">
        <v>487</v>
      </c>
      <c r="AS2073" s="49" t="s">
        <v>488</v>
      </c>
      <c r="AT2073" s="49" t="s">
        <v>489</v>
      </c>
    </row>
    <row r="2074" spans="1:46" x14ac:dyDescent="0.25">
      <c r="A2074">
        <v>12</v>
      </c>
      <c r="B2074" t="s">
        <v>368</v>
      </c>
      <c r="C2074" t="s">
        <v>368</v>
      </c>
      <c r="D2074" t="s">
        <v>429</v>
      </c>
      <c r="E2074" t="s">
        <v>630</v>
      </c>
      <c r="F2074" t="s">
        <v>631</v>
      </c>
      <c r="G2074">
        <v>1</v>
      </c>
      <c r="H2074">
        <v>1</v>
      </c>
      <c r="I2074">
        <v>1</v>
      </c>
      <c r="J2074">
        <v>1</v>
      </c>
      <c r="K2074">
        <v>1</v>
      </c>
      <c r="L2074">
        <v>1</v>
      </c>
      <c r="M2074">
        <v>1</v>
      </c>
      <c r="N2074">
        <v>1</v>
      </c>
      <c r="O2074">
        <v>1</v>
      </c>
      <c r="P2074">
        <v>1</v>
      </c>
      <c r="Q2074">
        <v>1</v>
      </c>
      <c r="R2074">
        <v>1</v>
      </c>
      <c r="S2074">
        <v>1</v>
      </c>
      <c r="T2074">
        <v>1</v>
      </c>
      <c r="U2074">
        <v>1</v>
      </c>
      <c r="V2074">
        <v>1</v>
      </c>
      <c r="W2074">
        <v>1</v>
      </c>
      <c r="X2074">
        <v>1</v>
      </c>
      <c r="Y2074">
        <v>1</v>
      </c>
      <c r="Z2074">
        <v>1</v>
      </c>
      <c r="AA2074">
        <v>1</v>
      </c>
      <c r="AB2074">
        <v>1</v>
      </c>
      <c r="AC2074">
        <v>1</v>
      </c>
      <c r="AD2074">
        <v>1</v>
      </c>
      <c r="AE2074">
        <v>1</v>
      </c>
      <c r="AF2074">
        <v>1</v>
      </c>
      <c r="AG2074">
        <v>1</v>
      </c>
      <c r="AH2074">
        <v>1</v>
      </c>
      <c r="AI2074">
        <v>1</v>
      </c>
      <c r="AJ2074">
        <v>1</v>
      </c>
      <c r="AK2074">
        <v>1</v>
      </c>
      <c r="AL2074">
        <v>0</v>
      </c>
      <c r="AM2074" s="49" t="s">
        <v>429</v>
      </c>
      <c r="AN2074" s="49" t="s">
        <v>14</v>
      </c>
      <c r="AO2074" s="49" t="s">
        <v>485</v>
      </c>
      <c r="AP2074" s="49" t="s">
        <v>501</v>
      </c>
      <c r="AQ2074" s="49" t="s">
        <v>11</v>
      </c>
      <c r="AR2074" s="49" t="s">
        <v>495</v>
      </c>
      <c r="AS2074" s="49" t="s">
        <v>496</v>
      </c>
      <c r="AT2074" s="49" t="s">
        <v>497</v>
      </c>
    </row>
    <row r="2075" spans="1:46" x14ac:dyDescent="0.25">
      <c r="A2075">
        <v>12</v>
      </c>
      <c r="B2075" t="s">
        <v>381</v>
      </c>
      <c r="C2075" t="s">
        <v>381</v>
      </c>
      <c r="D2075" t="s">
        <v>382</v>
      </c>
      <c r="E2075" t="s">
        <v>630</v>
      </c>
      <c r="F2075" t="s">
        <v>631</v>
      </c>
      <c r="G2075">
        <v>1</v>
      </c>
      <c r="H2075">
        <v>1</v>
      </c>
      <c r="I2075">
        <v>1</v>
      </c>
      <c r="J2075">
        <v>1</v>
      </c>
      <c r="K2075">
        <v>1</v>
      </c>
      <c r="L2075">
        <v>1</v>
      </c>
      <c r="M2075">
        <v>1</v>
      </c>
      <c r="N2075">
        <v>1</v>
      </c>
      <c r="O2075">
        <v>1</v>
      </c>
      <c r="P2075">
        <v>1</v>
      </c>
      <c r="Q2075">
        <v>1</v>
      </c>
      <c r="R2075">
        <v>1</v>
      </c>
      <c r="S2075">
        <v>1</v>
      </c>
      <c r="T2075">
        <v>1</v>
      </c>
      <c r="U2075">
        <v>1</v>
      </c>
      <c r="V2075">
        <v>1</v>
      </c>
      <c r="W2075">
        <v>1</v>
      </c>
      <c r="X2075">
        <v>1</v>
      </c>
      <c r="Y2075">
        <v>1</v>
      </c>
      <c r="Z2075">
        <v>1</v>
      </c>
      <c r="AA2075">
        <v>1</v>
      </c>
      <c r="AB2075">
        <v>1</v>
      </c>
      <c r="AC2075">
        <v>1</v>
      </c>
      <c r="AD2075">
        <v>1</v>
      </c>
      <c r="AE2075">
        <v>1</v>
      </c>
      <c r="AF2075">
        <v>1</v>
      </c>
      <c r="AG2075">
        <v>1</v>
      </c>
      <c r="AH2075">
        <v>1</v>
      </c>
      <c r="AI2075">
        <v>1</v>
      </c>
      <c r="AJ2075">
        <v>1</v>
      </c>
      <c r="AK2075">
        <v>1</v>
      </c>
      <c r="AL2075">
        <v>0</v>
      </c>
      <c r="AM2075" s="49" t="s">
        <v>382</v>
      </c>
      <c r="AN2075" s="49" t="s">
        <v>6</v>
      </c>
      <c r="AO2075" s="49" t="s">
        <v>9</v>
      </c>
      <c r="AP2075" s="49" t="s">
        <v>486</v>
      </c>
      <c r="AQ2075" s="49" t="s">
        <v>9</v>
      </c>
      <c r="AR2075" s="49" t="s">
        <v>487</v>
      </c>
      <c r="AS2075" s="49" t="s">
        <v>488</v>
      </c>
      <c r="AT2075" s="49" t="s">
        <v>489</v>
      </c>
    </row>
    <row r="2076" spans="1:46" x14ac:dyDescent="0.25">
      <c r="A2076">
        <v>12</v>
      </c>
      <c r="B2076" t="s">
        <v>383</v>
      </c>
      <c r="C2076" t="s">
        <v>383</v>
      </c>
      <c r="D2076" t="s">
        <v>384</v>
      </c>
      <c r="E2076" t="s">
        <v>630</v>
      </c>
      <c r="F2076" t="s">
        <v>631</v>
      </c>
      <c r="G2076">
        <v>1</v>
      </c>
      <c r="H2076">
        <v>1</v>
      </c>
      <c r="I2076">
        <v>1</v>
      </c>
      <c r="J2076">
        <v>1</v>
      </c>
      <c r="K2076">
        <v>1</v>
      </c>
      <c r="L2076">
        <v>1</v>
      </c>
      <c r="M2076">
        <v>1</v>
      </c>
      <c r="N2076">
        <v>1</v>
      </c>
      <c r="O2076">
        <v>1</v>
      </c>
      <c r="P2076">
        <v>1</v>
      </c>
      <c r="Q2076">
        <v>1</v>
      </c>
      <c r="R2076">
        <v>1</v>
      </c>
      <c r="S2076">
        <v>1</v>
      </c>
      <c r="T2076">
        <v>1</v>
      </c>
      <c r="U2076">
        <v>1</v>
      </c>
      <c r="V2076">
        <v>1</v>
      </c>
      <c r="W2076">
        <v>1</v>
      </c>
      <c r="X2076">
        <v>1</v>
      </c>
      <c r="Y2076">
        <v>1</v>
      </c>
      <c r="Z2076">
        <v>1</v>
      </c>
      <c r="AA2076">
        <v>1</v>
      </c>
      <c r="AB2076">
        <v>1</v>
      </c>
      <c r="AC2076">
        <v>1</v>
      </c>
      <c r="AD2076">
        <v>1</v>
      </c>
      <c r="AE2076">
        <v>1</v>
      </c>
      <c r="AF2076">
        <v>1</v>
      </c>
      <c r="AG2076">
        <v>1</v>
      </c>
      <c r="AH2076">
        <v>1</v>
      </c>
      <c r="AI2076">
        <v>1</v>
      </c>
      <c r="AJ2076">
        <v>1</v>
      </c>
      <c r="AK2076">
        <v>1</v>
      </c>
      <c r="AL2076">
        <v>1</v>
      </c>
      <c r="AM2076" s="49" t="s">
        <v>384</v>
      </c>
      <c r="AN2076" s="49" t="s">
        <v>14</v>
      </c>
      <c r="AO2076" s="49" t="s">
        <v>500</v>
      </c>
      <c r="AP2076" s="49" t="s">
        <v>494</v>
      </c>
      <c r="AQ2076" s="49" t="s">
        <v>502</v>
      </c>
      <c r="AR2076" s="49" t="s">
        <v>487</v>
      </c>
      <c r="AS2076" s="49" t="s">
        <v>488</v>
      </c>
      <c r="AT2076" s="49" t="s">
        <v>489</v>
      </c>
    </row>
    <row r="2077" spans="1:46" x14ac:dyDescent="0.25">
      <c r="A2077">
        <v>12</v>
      </c>
      <c r="B2077" t="s">
        <v>62</v>
      </c>
      <c r="C2077" t="s">
        <v>62</v>
      </c>
      <c r="D2077" t="s">
        <v>407</v>
      </c>
      <c r="E2077" t="s">
        <v>630</v>
      </c>
      <c r="F2077" t="s">
        <v>631</v>
      </c>
      <c r="G2077">
        <v>1</v>
      </c>
      <c r="H2077">
        <v>1</v>
      </c>
      <c r="I2077">
        <v>1</v>
      </c>
      <c r="J2077">
        <v>1</v>
      </c>
      <c r="K2077">
        <v>1</v>
      </c>
      <c r="L2077">
        <v>1</v>
      </c>
      <c r="M2077">
        <v>1</v>
      </c>
      <c r="N2077">
        <v>1</v>
      </c>
      <c r="O2077">
        <v>1</v>
      </c>
      <c r="P2077">
        <v>1</v>
      </c>
      <c r="Q2077">
        <v>1</v>
      </c>
      <c r="R2077">
        <v>1</v>
      </c>
      <c r="S2077">
        <v>1</v>
      </c>
      <c r="T2077">
        <v>1</v>
      </c>
      <c r="U2077">
        <v>1</v>
      </c>
      <c r="V2077">
        <v>1</v>
      </c>
      <c r="W2077">
        <v>1</v>
      </c>
      <c r="X2077">
        <v>1</v>
      </c>
      <c r="Y2077">
        <v>1</v>
      </c>
      <c r="Z2077">
        <v>1</v>
      </c>
      <c r="AA2077">
        <v>1</v>
      </c>
      <c r="AB2077">
        <v>1</v>
      </c>
      <c r="AC2077">
        <v>1</v>
      </c>
      <c r="AD2077">
        <v>1</v>
      </c>
      <c r="AE2077">
        <v>1</v>
      </c>
      <c r="AF2077">
        <v>1</v>
      </c>
      <c r="AG2077">
        <v>1</v>
      </c>
      <c r="AH2077">
        <v>1</v>
      </c>
      <c r="AI2077">
        <v>1</v>
      </c>
      <c r="AJ2077">
        <v>1</v>
      </c>
      <c r="AK2077">
        <v>1</v>
      </c>
      <c r="AL2077">
        <v>0</v>
      </c>
      <c r="AM2077" s="49" t="s">
        <v>407</v>
      </c>
      <c r="AN2077" s="49" t="s">
        <v>14</v>
      </c>
      <c r="AO2077" s="49" t="s">
        <v>485</v>
      </c>
      <c r="AP2077" s="49" t="s">
        <v>505</v>
      </c>
      <c r="AQ2077" s="49" t="s">
        <v>13</v>
      </c>
      <c r="AR2077" s="49" t="s">
        <v>495</v>
      </c>
      <c r="AS2077" s="49" t="s">
        <v>496</v>
      </c>
      <c r="AT2077" s="49" t="s">
        <v>497</v>
      </c>
    </row>
    <row r="2078" spans="1:46" x14ac:dyDescent="0.25">
      <c r="A2078">
        <v>12</v>
      </c>
      <c r="B2078" t="s">
        <v>169</v>
      </c>
      <c r="C2078" t="s">
        <v>169</v>
      </c>
      <c r="D2078" t="s">
        <v>170</v>
      </c>
      <c r="E2078" t="s">
        <v>630</v>
      </c>
      <c r="F2078" t="s">
        <v>631</v>
      </c>
      <c r="G2078">
        <v>1</v>
      </c>
      <c r="H2078">
        <v>1</v>
      </c>
      <c r="I2078">
        <v>1</v>
      </c>
      <c r="J2078">
        <v>1</v>
      </c>
      <c r="K2078">
        <v>1</v>
      </c>
      <c r="L2078">
        <v>1</v>
      </c>
      <c r="M2078">
        <v>1</v>
      </c>
      <c r="N2078">
        <v>1</v>
      </c>
      <c r="O2078">
        <v>1</v>
      </c>
      <c r="P2078">
        <v>1</v>
      </c>
      <c r="Q2078">
        <v>1</v>
      </c>
      <c r="R2078">
        <v>1</v>
      </c>
      <c r="S2078">
        <v>1</v>
      </c>
      <c r="T2078">
        <v>1</v>
      </c>
      <c r="U2078">
        <v>1</v>
      </c>
      <c r="V2078">
        <v>1</v>
      </c>
      <c r="W2078">
        <v>1</v>
      </c>
      <c r="X2078">
        <v>1</v>
      </c>
      <c r="Y2078">
        <v>1</v>
      </c>
      <c r="Z2078">
        <v>1</v>
      </c>
      <c r="AA2078">
        <v>1</v>
      </c>
      <c r="AB2078">
        <v>1</v>
      </c>
      <c r="AC2078">
        <v>1</v>
      </c>
      <c r="AD2078">
        <v>1</v>
      </c>
      <c r="AE2078">
        <v>1</v>
      </c>
      <c r="AF2078">
        <v>1</v>
      </c>
      <c r="AG2078">
        <v>1</v>
      </c>
      <c r="AH2078">
        <v>1</v>
      </c>
      <c r="AI2078">
        <v>1</v>
      </c>
      <c r="AJ2078">
        <v>1</v>
      </c>
      <c r="AK2078">
        <v>1</v>
      </c>
      <c r="AL2078">
        <v>1</v>
      </c>
      <c r="AM2078" s="49" t="s">
        <v>170</v>
      </c>
      <c r="AN2078" s="49" t="s">
        <v>14</v>
      </c>
      <c r="AO2078" s="49" t="s">
        <v>500</v>
      </c>
      <c r="AP2078" s="49" t="s">
        <v>505</v>
      </c>
      <c r="AQ2078" s="49" t="s">
        <v>13</v>
      </c>
      <c r="AR2078" s="49" t="s">
        <v>487</v>
      </c>
      <c r="AS2078" s="49" t="s">
        <v>488</v>
      </c>
      <c r="AT2078" s="49" t="s">
        <v>489</v>
      </c>
    </row>
    <row r="2079" spans="1:46" x14ac:dyDescent="0.25">
      <c r="A2079">
        <v>12</v>
      </c>
      <c r="B2079" t="s">
        <v>379</v>
      </c>
      <c r="C2079" t="s">
        <v>379</v>
      </c>
      <c r="D2079" t="s">
        <v>608</v>
      </c>
      <c r="E2079" t="s">
        <v>630</v>
      </c>
      <c r="F2079" t="s">
        <v>631</v>
      </c>
      <c r="G2079">
        <v>1</v>
      </c>
      <c r="H2079">
        <v>1</v>
      </c>
      <c r="I2079">
        <v>1</v>
      </c>
      <c r="J2079">
        <v>1</v>
      </c>
      <c r="K2079">
        <v>1</v>
      </c>
      <c r="L2079">
        <v>1</v>
      </c>
      <c r="M2079">
        <v>1</v>
      </c>
      <c r="N2079">
        <v>1</v>
      </c>
      <c r="O2079">
        <v>1</v>
      </c>
      <c r="P2079">
        <v>1</v>
      </c>
      <c r="Q2079">
        <v>1</v>
      </c>
      <c r="R2079">
        <v>1</v>
      </c>
      <c r="S2079">
        <v>1</v>
      </c>
      <c r="T2079">
        <v>1</v>
      </c>
      <c r="U2079">
        <v>1</v>
      </c>
      <c r="V2079">
        <v>1</v>
      </c>
      <c r="W2079">
        <v>1</v>
      </c>
      <c r="X2079">
        <v>1</v>
      </c>
      <c r="Y2079">
        <v>1</v>
      </c>
      <c r="Z2079">
        <v>1</v>
      </c>
      <c r="AA2079">
        <v>1</v>
      </c>
      <c r="AB2079">
        <v>1</v>
      </c>
      <c r="AC2079">
        <v>1</v>
      </c>
      <c r="AD2079">
        <v>1</v>
      </c>
      <c r="AE2079">
        <v>1</v>
      </c>
      <c r="AF2079">
        <v>1</v>
      </c>
      <c r="AG2079">
        <v>1</v>
      </c>
      <c r="AH2079">
        <v>1</v>
      </c>
      <c r="AI2079">
        <v>1</v>
      </c>
      <c r="AJ2079">
        <v>1</v>
      </c>
      <c r="AK2079">
        <v>1</v>
      </c>
      <c r="AL2079">
        <v>0</v>
      </c>
      <c r="AM2079" s="49" t="s">
        <v>380</v>
      </c>
      <c r="AN2079" s="49" t="s">
        <v>6</v>
      </c>
      <c r="AO2079" s="49" t="s">
        <v>9</v>
      </c>
      <c r="AP2079" s="49" t="s">
        <v>494</v>
      </c>
      <c r="AQ2079" s="49" t="s">
        <v>9</v>
      </c>
      <c r="AR2079" s="49" t="s">
        <v>487</v>
      </c>
      <c r="AS2079" s="49" t="s">
        <v>488</v>
      </c>
      <c r="AT2079" s="49" t="s">
        <v>489</v>
      </c>
    </row>
    <row r="2080" spans="1:46" x14ac:dyDescent="0.25">
      <c r="A2080">
        <v>12</v>
      </c>
      <c r="B2080" t="s">
        <v>387</v>
      </c>
      <c r="C2080" t="s">
        <v>387</v>
      </c>
      <c r="D2080" t="s">
        <v>388</v>
      </c>
      <c r="E2080" t="s">
        <v>630</v>
      </c>
      <c r="F2080" t="s">
        <v>631</v>
      </c>
      <c r="G2080">
        <v>1</v>
      </c>
      <c r="H2080">
        <v>1</v>
      </c>
      <c r="I2080">
        <v>1</v>
      </c>
      <c r="J2080">
        <v>1</v>
      </c>
      <c r="K2080">
        <v>1</v>
      </c>
      <c r="L2080">
        <v>1</v>
      </c>
      <c r="M2080">
        <v>1</v>
      </c>
      <c r="N2080">
        <v>1</v>
      </c>
      <c r="O2080">
        <v>1</v>
      </c>
      <c r="P2080">
        <v>1</v>
      </c>
      <c r="Q2080">
        <v>1</v>
      </c>
      <c r="R2080">
        <v>1</v>
      </c>
      <c r="S2080">
        <v>1</v>
      </c>
      <c r="T2080">
        <v>1</v>
      </c>
      <c r="U2080">
        <v>1</v>
      </c>
      <c r="V2080">
        <v>1</v>
      </c>
      <c r="W2080">
        <v>1</v>
      </c>
      <c r="X2080">
        <v>1</v>
      </c>
      <c r="Y2080">
        <v>1</v>
      </c>
      <c r="Z2080">
        <v>1</v>
      </c>
      <c r="AA2080">
        <v>1</v>
      </c>
      <c r="AB2080">
        <v>1</v>
      </c>
      <c r="AC2080">
        <v>1</v>
      </c>
      <c r="AD2080">
        <v>1</v>
      </c>
      <c r="AE2080">
        <v>1</v>
      </c>
      <c r="AF2080">
        <v>1</v>
      </c>
      <c r="AG2080">
        <v>1</v>
      </c>
      <c r="AH2080">
        <v>1</v>
      </c>
      <c r="AI2080">
        <v>1</v>
      </c>
      <c r="AJ2080">
        <v>1</v>
      </c>
      <c r="AK2080">
        <v>1</v>
      </c>
      <c r="AL2080">
        <v>1</v>
      </c>
      <c r="AM2080" s="49" t="s">
        <v>388</v>
      </c>
      <c r="AN2080" s="49" t="s">
        <v>14</v>
      </c>
      <c r="AO2080" s="49" t="s">
        <v>507</v>
      </c>
      <c r="AP2080" s="49" t="s">
        <v>505</v>
      </c>
      <c r="AQ2080" s="49" t="s">
        <v>13</v>
      </c>
      <c r="AR2080" s="49" t="s">
        <v>487</v>
      </c>
      <c r="AS2080" s="49" t="s">
        <v>488</v>
      </c>
      <c r="AT2080" s="49" t="s">
        <v>489</v>
      </c>
    </row>
    <row r="2081" spans="1:46" x14ac:dyDescent="0.25">
      <c r="A2081">
        <v>12</v>
      </c>
      <c r="B2081" t="s">
        <v>385</v>
      </c>
      <c r="C2081" t="s">
        <v>385</v>
      </c>
      <c r="D2081" t="s">
        <v>386</v>
      </c>
      <c r="E2081" t="s">
        <v>630</v>
      </c>
      <c r="F2081" t="s">
        <v>631</v>
      </c>
      <c r="G2081">
        <v>1</v>
      </c>
      <c r="H2081">
        <v>1</v>
      </c>
      <c r="I2081">
        <v>1</v>
      </c>
      <c r="J2081">
        <v>1</v>
      </c>
      <c r="K2081">
        <v>1</v>
      </c>
      <c r="L2081">
        <v>1</v>
      </c>
      <c r="M2081">
        <v>1</v>
      </c>
      <c r="N2081">
        <v>1</v>
      </c>
      <c r="O2081">
        <v>1</v>
      </c>
      <c r="P2081">
        <v>1</v>
      </c>
      <c r="Q2081">
        <v>1</v>
      </c>
      <c r="R2081">
        <v>1</v>
      </c>
      <c r="S2081">
        <v>1</v>
      </c>
      <c r="T2081">
        <v>1</v>
      </c>
      <c r="U2081">
        <v>1</v>
      </c>
      <c r="V2081">
        <v>1</v>
      </c>
      <c r="W2081">
        <v>1</v>
      </c>
      <c r="X2081">
        <v>1</v>
      </c>
      <c r="Y2081">
        <v>1</v>
      </c>
      <c r="Z2081">
        <v>1</v>
      </c>
      <c r="AA2081">
        <v>1</v>
      </c>
      <c r="AB2081">
        <v>1</v>
      </c>
      <c r="AC2081">
        <v>1</v>
      </c>
      <c r="AD2081">
        <v>1</v>
      </c>
      <c r="AE2081">
        <v>1</v>
      </c>
      <c r="AF2081">
        <v>1</v>
      </c>
      <c r="AG2081">
        <v>1</v>
      </c>
      <c r="AH2081">
        <v>1</v>
      </c>
      <c r="AI2081">
        <v>1</v>
      </c>
      <c r="AJ2081">
        <v>1</v>
      </c>
      <c r="AK2081">
        <v>1</v>
      </c>
      <c r="AL2081">
        <v>0</v>
      </c>
      <c r="AM2081" s="49" t="s">
        <v>386</v>
      </c>
      <c r="AN2081" s="49" t="s">
        <v>14</v>
      </c>
      <c r="AO2081" s="49" t="s">
        <v>506</v>
      </c>
      <c r="AP2081" s="49" t="s">
        <v>505</v>
      </c>
      <c r="AQ2081" s="49" t="s">
        <v>10</v>
      </c>
      <c r="AR2081" s="49" t="s">
        <v>487</v>
      </c>
      <c r="AS2081" s="49" t="s">
        <v>488</v>
      </c>
      <c r="AT2081" s="49" t="s">
        <v>489</v>
      </c>
    </row>
    <row r="2082" spans="1:46" x14ac:dyDescent="0.25">
      <c r="A2082">
        <v>12</v>
      </c>
      <c r="B2082" t="s">
        <v>389</v>
      </c>
      <c r="C2082" t="s">
        <v>389</v>
      </c>
      <c r="D2082" t="s">
        <v>432</v>
      </c>
      <c r="E2082" t="s">
        <v>630</v>
      </c>
      <c r="F2082" t="s">
        <v>631</v>
      </c>
      <c r="G2082">
        <v>1</v>
      </c>
      <c r="H2082">
        <v>1</v>
      </c>
      <c r="I2082">
        <v>1</v>
      </c>
      <c r="J2082">
        <v>1</v>
      </c>
      <c r="K2082">
        <v>1</v>
      </c>
      <c r="L2082">
        <v>1</v>
      </c>
      <c r="M2082">
        <v>1</v>
      </c>
      <c r="N2082">
        <v>1</v>
      </c>
      <c r="O2082">
        <v>1</v>
      </c>
      <c r="P2082">
        <v>1</v>
      </c>
      <c r="Q2082">
        <v>1</v>
      </c>
      <c r="R2082">
        <v>1</v>
      </c>
      <c r="S2082">
        <v>1</v>
      </c>
      <c r="T2082">
        <v>1</v>
      </c>
      <c r="U2082">
        <v>1</v>
      </c>
      <c r="V2082">
        <v>1</v>
      </c>
      <c r="W2082">
        <v>1</v>
      </c>
      <c r="X2082">
        <v>1</v>
      </c>
      <c r="Y2082">
        <v>1</v>
      </c>
      <c r="Z2082">
        <v>1</v>
      </c>
      <c r="AA2082">
        <v>1</v>
      </c>
      <c r="AB2082">
        <v>1</v>
      </c>
      <c r="AC2082">
        <v>1</v>
      </c>
      <c r="AD2082">
        <v>1</v>
      </c>
      <c r="AE2082">
        <v>1</v>
      </c>
      <c r="AF2082">
        <v>1</v>
      </c>
      <c r="AG2082">
        <v>1</v>
      </c>
      <c r="AH2082">
        <v>1</v>
      </c>
      <c r="AI2082">
        <v>1</v>
      </c>
      <c r="AJ2082">
        <v>1</v>
      </c>
      <c r="AK2082">
        <v>1</v>
      </c>
      <c r="AL2082">
        <v>0</v>
      </c>
      <c r="AM2082" s="49" t="s">
        <v>432</v>
      </c>
      <c r="AN2082" s="49" t="s">
        <v>14</v>
      </c>
      <c r="AO2082" s="49" t="s">
        <v>485</v>
      </c>
      <c r="AP2082" s="49" t="s">
        <v>494</v>
      </c>
      <c r="AQ2082" s="49" t="s">
        <v>11</v>
      </c>
      <c r="AR2082" s="49" t="s">
        <v>487</v>
      </c>
      <c r="AS2082" s="49" t="s">
        <v>496</v>
      </c>
      <c r="AT2082" s="49" t="s">
        <v>497</v>
      </c>
    </row>
    <row r="2083" spans="1:46" x14ac:dyDescent="0.25">
      <c r="A2083">
        <v>12</v>
      </c>
      <c r="B2083" t="s">
        <v>392</v>
      </c>
      <c r="C2083" t="s">
        <v>392</v>
      </c>
      <c r="D2083" t="s">
        <v>433</v>
      </c>
      <c r="E2083" t="s">
        <v>630</v>
      </c>
      <c r="F2083" t="s">
        <v>631</v>
      </c>
      <c r="G2083">
        <v>1</v>
      </c>
      <c r="H2083">
        <v>1</v>
      </c>
      <c r="I2083">
        <v>1</v>
      </c>
      <c r="J2083">
        <v>1</v>
      </c>
      <c r="K2083">
        <v>1</v>
      </c>
      <c r="L2083">
        <v>1</v>
      </c>
      <c r="M2083">
        <v>1</v>
      </c>
      <c r="N2083">
        <v>1</v>
      </c>
      <c r="O2083">
        <v>1</v>
      </c>
      <c r="P2083">
        <v>1</v>
      </c>
      <c r="Q2083">
        <v>1</v>
      </c>
      <c r="R2083">
        <v>1</v>
      </c>
      <c r="S2083">
        <v>1</v>
      </c>
      <c r="T2083">
        <v>1</v>
      </c>
      <c r="U2083">
        <v>1</v>
      </c>
      <c r="V2083">
        <v>1</v>
      </c>
      <c r="W2083">
        <v>1</v>
      </c>
      <c r="X2083">
        <v>1</v>
      </c>
      <c r="Y2083">
        <v>1</v>
      </c>
      <c r="Z2083">
        <v>1</v>
      </c>
      <c r="AA2083">
        <v>1</v>
      </c>
      <c r="AB2083">
        <v>1</v>
      </c>
      <c r="AC2083">
        <v>1</v>
      </c>
      <c r="AD2083">
        <v>1</v>
      </c>
      <c r="AE2083">
        <v>1</v>
      </c>
      <c r="AF2083">
        <v>1</v>
      </c>
      <c r="AG2083">
        <v>1</v>
      </c>
      <c r="AH2083">
        <v>1</v>
      </c>
      <c r="AI2083">
        <v>1</v>
      </c>
      <c r="AJ2083">
        <v>1</v>
      </c>
      <c r="AK2083">
        <v>1</v>
      </c>
      <c r="AL2083">
        <v>0</v>
      </c>
      <c r="AM2083" s="49" t="s">
        <v>433</v>
      </c>
      <c r="AN2083" s="49" t="s">
        <v>14</v>
      </c>
      <c r="AO2083" s="49" t="s">
        <v>506</v>
      </c>
      <c r="AP2083" s="49" t="s">
        <v>493</v>
      </c>
      <c r="AQ2083" s="49" t="s">
        <v>10</v>
      </c>
      <c r="AR2083" s="49" t="s">
        <v>495</v>
      </c>
      <c r="AS2083" s="49" t="s">
        <v>496</v>
      </c>
      <c r="AT2083" s="49" t="s">
        <v>497</v>
      </c>
    </row>
    <row r="2084" spans="1:46" x14ac:dyDescent="0.25">
      <c r="A2084">
        <v>12</v>
      </c>
      <c r="B2084" t="s">
        <v>393</v>
      </c>
      <c r="C2084" t="s">
        <v>393</v>
      </c>
      <c r="D2084" t="s">
        <v>394</v>
      </c>
      <c r="E2084" t="s">
        <v>630</v>
      </c>
      <c r="F2084" t="s">
        <v>631</v>
      </c>
      <c r="G2084">
        <v>1</v>
      </c>
      <c r="H2084">
        <v>1</v>
      </c>
      <c r="I2084">
        <v>1</v>
      </c>
      <c r="J2084">
        <v>1</v>
      </c>
      <c r="K2084">
        <v>1</v>
      </c>
      <c r="L2084">
        <v>1</v>
      </c>
      <c r="M2084">
        <v>1</v>
      </c>
      <c r="N2084">
        <v>1</v>
      </c>
      <c r="O2084">
        <v>1</v>
      </c>
      <c r="P2084">
        <v>1</v>
      </c>
      <c r="Q2084">
        <v>1</v>
      </c>
      <c r="R2084">
        <v>1</v>
      </c>
      <c r="S2084">
        <v>1</v>
      </c>
      <c r="T2084">
        <v>1</v>
      </c>
      <c r="U2084">
        <v>1</v>
      </c>
      <c r="V2084">
        <v>1</v>
      </c>
      <c r="W2084">
        <v>1</v>
      </c>
      <c r="X2084">
        <v>1</v>
      </c>
      <c r="Y2084">
        <v>1</v>
      </c>
      <c r="Z2084">
        <v>1</v>
      </c>
      <c r="AA2084">
        <v>1</v>
      </c>
      <c r="AB2084">
        <v>1</v>
      </c>
      <c r="AC2084">
        <v>1</v>
      </c>
      <c r="AD2084">
        <v>1</v>
      </c>
      <c r="AE2084">
        <v>1</v>
      </c>
      <c r="AF2084">
        <v>1</v>
      </c>
      <c r="AG2084">
        <v>1</v>
      </c>
      <c r="AH2084">
        <v>1</v>
      </c>
      <c r="AI2084">
        <v>1</v>
      </c>
      <c r="AJ2084">
        <v>1</v>
      </c>
      <c r="AK2084">
        <v>1</v>
      </c>
      <c r="AL2084">
        <v>0</v>
      </c>
      <c r="AM2084" s="49" t="s">
        <v>394</v>
      </c>
      <c r="AN2084" s="49" t="s">
        <v>14</v>
      </c>
      <c r="AO2084" s="49" t="s">
        <v>485</v>
      </c>
      <c r="AP2084" s="49" t="s">
        <v>494</v>
      </c>
      <c r="AQ2084" s="49" t="s">
        <v>11</v>
      </c>
      <c r="AR2084" s="49" t="s">
        <v>487</v>
      </c>
      <c r="AS2084" s="49" t="s">
        <v>488</v>
      </c>
      <c r="AT2084" s="49" t="s">
        <v>489</v>
      </c>
    </row>
    <row r="2085" spans="1:46" x14ac:dyDescent="0.25">
      <c r="A2085">
        <v>12</v>
      </c>
      <c r="B2085" t="s">
        <v>493</v>
      </c>
      <c r="C2085" t="s">
        <v>609</v>
      </c>
      <c r="D2085" t="s">
        <v>56</v>
      </c>
      <c r="E2085" t="s">
        <v>630</v>
      </c>
      <c r="F2085" t="s">
        <v>631</v>
      </c>
      <c r="G2085">
        <v>1</v>
      </c>
      <c r="H2085">
        <v>1</v>
      </c>
      <c r="I2085">
        <v>1</v>
      </c>
      <c r="J2085">
        <v>1</v>
      </c>
      <c r="K2085">
        <v>1</v>
      </c>
      <c r="L2085">
        <v>1</v>
      </c>
      <c r="M2085">
        <v>1</v>
      </c>
      <c r="N2085">
        <v>1</v>
      </c>
      <c r="O2085">
        <v>1</v>
      </c>
      <c r="P2085">
        <v>1</v>
      </c>
      <c r="Q2085">
        <v>1</v>
      </c>
      <c r="R2085">
        <v>1</v>
      </c>
      <c r="S2085">
        <v>1</v>
      </c>
      <c r="T2085">
        <v>1</v>
      </c>
      <c r="U2085">
        <v>1</v>
      </c>
      <c r="V2085">
        <v>1</v>
      </c>
      <c r="W2085">
        <v>1</v>
      </c>
      <c r="X2085">
        <v>1</v>
      </c>
      <c r="Y2085">
        <v>1</v>
      </c>
      <c r="Z2085">
        <v>1</v>
      </c>
      <c r="AA2085">
        <v>1</v>
      </c>
      <c r="AB2085">
        <v>1</v>
      </c>
      <c r="AC2085">
        <v>1</v>
      </c>
      <c r="AD2085">
        <v>1</v>
      </c>
      <c r="AE2085">
        <v>1</v>
      </c>
      <c r="AF2085">
        <v>1</v>
      </c>
      <c r="AG2085">
        <v>1</v>
      </c>
      <c r="AH2085">
        <v>1</v>
      </c>
      <c r="AI2085">
        <v>1</v>
      </c>
      <c r="AJ2085">
        <v>1</v>
      </c>
      <c r="AK2085">
        <v>1</v>
      </c>
      <c r="AL2085">
        <v>0</v>
      </c>
      <c r="AM2085" s="49" t="e">
        <v>#N/A</v>
      </c>
      <c r="AN2085" s="49" t="e">
        <v>#N/A</v>
      </c>
      <c r="AO2085" s="49" t="e">
        <v>#N/A</v>
      </c>
      <c r="AP2085" s="49" t="e">
        <v>#N/A</v>
      </c>
      <c r="AQ2085" s="49" t="e">
        <v>#N/A</v>
      </c>
      <c r="AR2085" s="49" t="e">
        <v>#N/A</v>
      </c>
      <c r="AS2085" s="49" t="e">
        <v>#N/A</v>
      </c>
      <c r="AT2085" s="49" t="e">
        <v>#N/A</v>
      </c>
    </row>
    <row r="2086" spans="1:46" x14ac:dyDescent="0.25">
      <c r="A2086">
        <v>12</v>
      </c>
      <c r="B2086" t="s">
        <v>399</v>
      </c>
      <c r="C2086" t="s">
        <v>399</v>
      </c>
      <c r="D2086" t="s">
        <v>434</v>
      </c>
      <c r="E2086" t="s">
        <v>630</v>
      </c>
      <c r="F2086" t="s">
        <v>631</v>
      </c>
      <c r="G2086">
        <v>1</v>
      </c>
      <c r="H2086">
        <v>1</v>
      </c>
      <c r="I2086">
        <v>1</v>
      </c>
      <c r="J2086">
        <v>1</v>
      </c>
      <c r="K2086">
        <v>1</v>
      </c>
      <c r="L2086">
        <v>1</v>
      </c>
      <c r="M2086">
        <v>1</v>
      </c>
      <c r="N2086">
        <v>1</v>
      </c>
      <c r="O2086">
        <v>1</v>
      </c>
      <c r="P2086">
        <v>1</v>
      </c>
      <c r="Q2086">
        <v>1</v>
      </c>
      <c r="R2086">
        <v>1</v>
      </c>
      <c r="S2086">
        <v>1</v>
      </c>
      <c r="T2086">
        <v>1</v>
      </c>
      <c r="U2086">
        <v>1</v>
      </c>
      <c r="V2086">
        <v>1</v>
      </c>
      <c r="W2086">
        <v>1</v>
      </c>
      <c r="X2086">
        <v>1</v>
      </c>
      <c r="Y2086">
        <v>1</v>
      </c>
      <c r="Z2086">
        <v>1</v>
      </c>
      <c r="AA2086">
        <v>1</v>
      </c>
      <c r="AB2086">
        <v>1</v>
      </c>
      <c r="AC2086">
        <v>1</v>
      </c>
      <c r="AD2086">
        <v>1</v>
      </c>
      <c r="AE2086">
        <v>1</v>
      </c>
      <c r="AF2086">
        <v>1</v>
      </c>
      <c r="AG2086">
        <v>1</v>
      </c>
      <c r="AH2086">
        <v>1</v>
      </c>
      <c r="AI2086">
        <v>1</v>
      </c>
      <c r="AJ2086">
        <v>1</v>
      </c>
      <c r="AK2086">
        <v>1</v>
      </c>
      <c r="AL2086">
        <v>0</v>
      </c>
      <c r="AM2086" s="49" t="s">
        <v>434</v>
      </c>
      <c r="AN2086" s="49" t="s">
        <v>14</v>
      </c>
      <c r="AO2086" s="49" t="s">
        <v>485</v>
      </c>
      <c r="AP2086" s="49" t="s">
        <v>486</v>
      </c>
      <c r="AQ2086" s="49" t="s">
        <v>11</v>
      </c>
      <c r="AR2086" s="49" t="s">
        <v>487</v>
      </c>
      <c r="AS2086" s="49" t="s">
        <v>496</v>
      </c>
      <c r="AT2086" s="49" t="s">
        <v>497</v>
      </c>
    </row>
    <row r="2087" spans="1:46" x14ac:dyDescent="0.25">
      <c r="A2087">
        <v>12</v>
      </c>
      <c r="B2087" t="s">
        <v>402</v>
      </c>
      <c r="C2087" t="s">
        <v>402</v>
      </c>
      <c r="D2087" t="s">
        <v>403</v>
      </c>
      <c r="E2087" t="s">
        <v>630</v>
      </c>
      <c r="F2087" t="s">
        <v>631</v>
      </c>
      <c r="G2087">
        <v>1</v>
      </c>
      <c r="H2087">
        <v>1</v>
      </c>
      <c r="I2087">
        <v>1</v>
      </c>
      <c r="J2087">
        <v>1</v>
      </c>
      <c r="K2087">
        <v>1</v>
      </c>
      <c r="L2087">
        <v>1</v>
      </c>
      <c r="M2087">
        <v>1</v>
      </c>
      <c r="N2087">
        <v>1</v>
      </c>
      <c r="O2087">
        <v>1</v>
      </c>
      <c r="P2087">
        <v>1</v>
      </c>
      <c r="Q2087">
        <v>1</v>
      </c>
      <c r="R2087">
        <v>1</v>
      </c>
      <c r="S2087">
        <v>1</v>
      </c>
      <c r="T2087">
        <v>1</v>
      </c>
      <c r="U2087">
        <v>1</v>
      </c>
      <c r="V2087">
        <v>1</v>
      </c>
      <c r="W2087">
        <v>1</v>
      </c>
      <c r="X2087">
        <v>1</v>
      </c>
      <c r="Y2087">
        <v>1</v>
      </c>
      <c r="Z2087">
        <v>1</v>
      </c>
      <c r="AA2087">
        <v>1</v>
      </c>
      <c r="AB2087">
        <v>1</v>
      </c>
      <c r="AC2087">
        <v>1</v>
      </c>
      <c r="AD2087">
        <v>1</v>
      </c>
      <c r="AE2087">
        <v>1</v>
      </c>
      <c r="AF2087">
        <v>1</v>
      </c>
      <c r="AG2087">
        <v>1</v>
      </c>
      <c r="AH2087">
        <v>1</v>
      </c>
      <c r="AI2087">
        <v>1</v>
      </c>
      <c r="AJ2087">
        <v>1</v>
      </c>
      <c r="AK2087">
        <v>1</v>
      </c>
      <c r="AL2087">
        <v>0</v>
      </c>
      <c r="AM2087" s="49" t="s">
        <v>403</v>
      </c>
      <c r="AN2087" s="49" t="s">
        <v>4</v>
      </c>
      <c r="AO2087" s="49" t="s">
        <v>9</v>
      </c>
      <c r="AP2087" s="49" t="s">
        <v>494</v>
      </c>
      <c r="AQ2087" s="49" t="s">
        <v>9</v>
      </c>
      <c r="AR2087" s="49" t="s">
        <v>495</v>
      </c>
      <c r="AS2087" s="49" t="s">
        <v>488</v>
      </c>
      <c r="AT2087" s="49" t="s">
        <v>489</v>
      </c>
    </row>
    <row r="2088" spans="1:46" x14ac:dyDescent="0.25">
      <c r="A2088">
        <v>12</v>
      </c>
      <c r="B2088" t="s">
        <v>404</v>
      </c>
      <c r="C2088" t="s">
        <v>404</v>
      </c>
      <c r="D2088" t="s">
        <v>405</v>
      </c>
      <c r="E2088" t="s">
        <v>630</v>
      </c>
      <c r="F2088" t="s">
        <v>631</v>
      </c>
      <c r="G2088">
        <v>1</v>
      </c>
      <c r="H2088">
        <v>1</v>
      </c>
      <c r="I2088">
        <v>1</v>
      </c>
      <c r="J2088">
        <v>1</v>
      </c>
      <c r="K2088">
        <v>1</v>
      </c>
      <c r="L2088">
        <v>1</v>
      </c>
      <c r="M2088">
        <v>1</v>
      </c>
      <c r="N2088">
        <v>1</v>
      </c>
      <c r="O2088">
        <v>1</v>
      </c>
      <c r="P2088">
        <v>1</v>
      </c>
      <c r="Q2088">
        <v>1</v>
      </c>
      <c r="R2088">
        <v>1</v>
      </c>
      <c r="S2088">
        <v>1</v>
      </c>
      <c r="T2088">
        <v>1</v>
      </c>
      <c r="U2088">
        <v>1</v>
      </c>
      <c r="V2088">
        <v>1</v>
      </c>
      <c r="W2088">
        <v>1</v>
      </c>
      <c r="X2088">
        <v>1</v>
      </c>
      <c r="Y2088">
        <v>1</v>
      </c>
      <c r="Z2088">
        <v>1</v>
      </c>
      <c r="AA2088">
        <v>1</v>
      </c>
      <c r="AB2088">
        <v>1</v>
      </c>
      <c r="AC2088">
        <v>1</v>
      </c>
      <c r="AD2088">
        <v>1</v>
      </c>
      <c r="AE2088">
        <v>1</v>
      </c>
      <c r="AF2088">
        <v>1</v>
      </c>
      <c r="AG2088">
        <v>1</v>
      </c>
      <c r="AH2088">
        <v>1</v>
      </c>
      <c r="AI2088">
        <v>1</v>
      </c>
      <c r="AJ2088">
        <v>1</v>
      </c>
      <c r="AK2088">
        <v>1</v>
      </c>
      <c r="AL2088">
        <v>0</v>
      </c>
      <c r="AM2088" s="49" t="s">
        <v>405</v>
      </c>
      <c r="AN2088" s="49" t="s">
        <v>4</v>
      </c>
      <c r="AO2088" s="49" t="s">
        <v>9</v>
      </c>
      <c r="AP2088" s="49" t="s">
        <v>494</v>
      </c>
      <c r="AQ2088" s="49" t="s">
        <v>9</v>
      </c>
      <c r="AR2088" s="49" t="s">
        <v>487</v>
      </c>
      <c r="AS2088" s="49" t="s">
        <v>488</v>
      </c>
      <c r="AT2088" s="49" t="s">
        <v>489</v>
      </c>
    </row>
    <row r="2089" spans="1:46" x14ac:dyDescent="0.25">
      <c r="A2089">
        <v>13</v>
      </c>
      <c r="B2089" t="s">
        <v>537</v>
      </c>
      <c r="C2089" t="s">
        <v>537</v>
      </c>
      <c r="D2089" t="s">
        <v>538</v>
      </c>
      <c r="E2089" t="s">
        <v>632</v>
      </c>
      <c r="F2089" t="s">
        <v>633</v>
      </c>
      <c r="G2089">
        <v>1</v>
      </c>
      <c r="H2089">
        <v>1</v>
      </c>
      <c r="I2089">
        <v>1</v>
      </c>
      <c r="J2089">
        <v>1</v>
      </c>
      <c r="K2089">
        <v>1</v>
      </c>
      <c r="L2089">
        <v>1</v>
      </c>
      <c r="M2089">
        <v>1</v>
      </c>
      <c r="N2089">
        <v>1</v>
      </c>
      <c r="O2089">
        <v>1</v>
      </c>
      <c r="P2089">
        <v>1</v>
      </c>
      <c r="Q2089">
        <v>1</v>
      </c>
      <c r="R2089">
        <v>1</v>
      </c>
      <c r="S2089">
        <v>1</v>
      </c>
      <c r="T2089">
        <v>1</v>
      </c>
      <c r="U2089">
        <v>1</v>
      </c>
      <c r="V2089">
        <v>1</v>
      </c>
      <c r="W2089">
        <v>1</v>
      </c>
      <c r="X2089">
        <v>1</v>
      </c>
      <c r="Y2089">
        <v>1</v>
      </c>
      <c r="Z2089">
        <v>1</v>
      </c>
      <c r="AA2089">
        <v>1</v>
      </c>
      <c r="AB2089">
        <v>1</v>
      </c>
      <c r="AC2089">
        <v>1</v>
      </c>
      <c r="AD2089">
        <v>1</v>
      </c>
      <c r="AE2089">
        <v>1</v>
      </c>
      <c r="AF2089">
        <v>1</v>
      </c>
      <c r="AG2089">
        <v>1</v>
      </c>
      <c r="AH2089">
        <v>1</v>
      </c>
      <c r="AI2089">
        <v>1</v>
      </c>
      <c r="AJ2089">
        <v>1</v>
      </c>
      <c r="AK2089">
        <v>1</v>
      </c>
      <c r="AL2089">
        <v>0</v>
      </c>
      <c r="AM2089" s="49" t="e">
        <v>#N/A</v>
      </c>
      <c r="AN2089" s="49" t="e">
        <v>#N/A</v>
      </c>
      <c r="AO2089" s="49" t="e">
        <v>#N/A</v>
      </c>
      <c r="AP2089" s="49" t="e">
        <v>#N/A</v>
      </c>
      <c r="AQ2089" s="49" t="e">
        <v>#N/A</v>
      </c>
      <c r="AR2089" s="49" t="e">
        <v>#N/A</v>
      </c>
      <c r="AS2089" s="49" t="e">
        <v>#N/A</v>
      </c>
      <c r="AT2089" s="49" t="e">
        <v>#N/A</v>
      </c>
    </row>
    <row r="2090" spans="1:46" x14ac:dyDescent="0.25">
      <c r="A2090">
        <v>13</v>
      </c>
      <c r="B2090" t="s">
        <v>493</v>
      </c>
      <c r="C2090" t="s">
        <v>541</v>
      </c>
      <c r="D2090" t="s">
        <v>9</v>
      </c>
      <c r="E2090" t="s">
        <v>632</v>
      </c>
      <c r="F2090" t="s">
        <v>633</v>
      </c>
      <c r="G2090">
        <v>1</v>
      </c>
      <c r="H2090">
        <v>1</v>
      </c>
      <c r="I2090">
        <v>1</v>
      </c>
      <c r="J2090">
        <v>1</v>
      </c>
      <c r="K2090">
        <v>1</v>
      </c>
      <c r="L2090">
        <v>1</v>
      </c>
      <c r="M2090">
        <v>1</v>
      </c>
      <c r="N2090">
        <v>1</v>
      </c>
      <c r="O2090">
        <v>1</v>
      </c>
      <c r="P2090">
        <v>1</v>
      </c>
      <c r="Q2090">
        <v>1</v>
      </c>
      <c r="R2090">
        <v>1</v>
      </c>
      <c r="S2090">
        <v>1</v>
      </c>
      <c r="T2090">
        <v>1</v>
      </c>
      <c r="U2090">
        <v>1</v>
      </c>
      <c r="V2090">
        <v>1</v>
      </c>
      <c r="W2090">
        <v>1</v>
      </c>
      <c r="X2090">
        <v>1</v>
      </c>
      <c r="Y2090">
        <v>1</v>
      </c>
      <c r="Z2090">
        <v>1</v>
      </c>
      <c r="AA2090">
        <v>1</v>
      </c>
      <c r="AB2090">
        <v>1</v>
      </c>
      <c r="AC2090">
        <v>1</v>
      </c>
      <c r="AD2090">
        <v>1</v>
      </c>
      <c r="AE2090">
        <v>1</v>
      </c>
      <c r="AF2090">
        <v>1</v>
      </c>
      <c r="AG2090">
        <v>1</v>
      </c>
      <c r="AH2090">
        <v>1</v>
      </c>
      <c r="AI2090">
        <v>1</v>
      </c>
      <c r="AJ2090">
        <v>1</v>
      </c>
      <c r="AK2090">
        <v>1</v>
      </c>
      <c r="AL2090">
        <v>0</v>
      </c>
      <c r="AM2090" s="49" t="e">
        <v>#N/A</v>
      </c>
      <c r="AN2090" s="49" t="e">
        <v>#N/A</v>
      </c>
      <c r="AO2090" s="49" t="e">
        <v>#N/A</v>
      </c>
      <c r="AP2090" s="49" t="e">
        <v>#N/A</v>
      </c>
      <c r="AQ2090" s="49" t="e">
        <v>#N/A</v>
      </c>
      <c r="AR2090" s="49" t="e">
        <v>#N/A</v>
      </c>
      <c r="AS2090" s="49" t="e">
        <v>#N/A</v>
      </c>
      <c r="AT2090" s="49" t="e">
        <v>#N/A</v>
      </c>
    </row>
    <row r="2091" spans="1:46" x14ac:dyDescent="0.25">
      <c r="A2091">
        <v>13</v>
      </c>
      <c r="B2091" t="s">
        <v>60</v>
      </c>
      <c r="C2091" t="s">
        <v>60</v>
      </c>
      <c r="D2091" t="s">
        <v>61</v>
      </c>
      <c r="E2091" t="s">
        <v>632</v>
      </c>
      <c r="F2091" t="s">
        <v>633</v>
      </c>
      <c r="G2091">
        <v>1</v>
      </c>
      <c r="H2091">
        <v>1</v>
      </c>
      <c r="I2091">
        <v>1</v>
      </c>
      <c r="J2091">
        <v>1</v>
      </c>
      <c r="K2091">
        <v>1</v>
      </c>
      <c r="L2091">
        <v>1</v>
      </c>
      <c r="M2091">
        <v>1</v>
      </c>
      <c r="N2091">
        <v>1</v>
      </c>
      <c r="O2091">
        <v>1</v>
      </c>
      <c r="P2091">
        <v>1</v>
      </c>
      <c r="Q2091">
        <v>1</v>
      </c>
      <c r="R2091">
        <v>1</v>
      </c>
      <c r="S2091">
        <v>1</v>
      </c>
      <c r="T2091">
        <v>1</v>
      </c>
      <c r="U2091">
        <v>1</v>
      </c>
      <c r="V2091">
        <v>1</v>
      </c>
      <c r="W2091">
        <v>1</v>
      </c>
      <c r="X2091">
        <v>1</v>
      </c>
      <c r="Y2091">
        <v>1</v>
      </c>
      <c r="Z2091">
        <v>1</v>
      </c>
      <c r="AA2091">
        <v>1</v>
      </c>
      <c r="AB2091">
        <v>1</v>
      </c>
      <c r="AC2091">
        <v>1</v>
      </c>
      <c r="AD2091">
        <v>1</v>
      </c>
      <c r="AE2091">
        <v>1</v>
      </c>
      <c r="AF2091">
        <v>1</v>
      </c>
      <c r="AG2091">
        <v>1</v>
      </c>
      <c r="AH2091">
        <v>1</v>
      </c>
      <c r="AI2091">
        <v>1</v>
      </c>
      <c r="AJ2091">
        <v>1</v>
      </c>
      <c r="AK2091">
        <v>1</v>
      </c>
      <c r="AL2091">
        <v>1</v>
      </c>
      <c r="AM2091" s="49" t="s">
        <v>61</v>
      </c>
      <c r="AN2091" s="49" t="s">
        <v>14</v>
      </c>
      <c r="AO2091" s="49" t="s">
        <v>500</v>
      </c>
      <c r="AP2091" s="49" t="s">
        <v>501</v>
      </c>
      <c r="AQ2091" s="49" t="s">
        <v>502</v>
      </c>
      <c r="AR2091" s="49" t="s">
        <v>487</v>
      </c>
      <c r="AS2091" s="49" t="s">
        <v>488</v>
      </c>
      <c r="AT2091" s="49" t="s">
        <v>489</v>
      </c>
    </row>
    <row r="2092" spans="1:46" x14ac:dyDescent="0.25">
      <c r="A2092">
        <v>13</v>
      </c>
      <c r="B2092" t="s">
        <v>148</v>
      </c>
      <c r="C2092" t="s">
        <v>148</v>
      </c>
      <c r="D2092" t="s">
        <v>411</v>
      </c>
      <c r="E2092" t="s">
        <v>632</v>
      </c>
      <c r="F2092" t="s">
        <v>633</v>
      </c>
      <c r="G2092">
        <v>1</v>
      </c>
      <c r="H2092">
        <v>1</v>
      </c>
      <c r="I2092">
        <v>1</v>
      </c>
      <c r="J2092">
        <v>1</v>
      </c>
      <c r="K2092">
        <v>1</v>
      </c>
      <c r="L2092">
        <v>1</v>
      </c>
      <c r="M2092">
        <v>1</v>
      </c>
      <c r="N2092">
        <v>1</v>
      </c>
      <c r="O2092">
        <v>1</v>
      </c>
      <c r="P2092">
        <v>1</v>
      </c>
      <c r="Q2092">
        <v>1</v>
      </c>
      <c r="R2092">
        <v>1</v>
      </c>
      <c r="S2092">
        <v>1</v>
      </c>
      <c r="T2092">
        <v>1</v>
      </c>
      <c r="U2092">
        <v>1</v>
      </c>
      <c r="V2092">
        <v>1</v>
      </c>
      <c r="W2092">
        <v>1</v>
      </c>
      <c r="X2092">
        <v>1</v>
      </c>
      <c r="Y2092">
        <v>1</v>
      </c>
      <c r="Z2092">
        <v>1</v>
      </c>
      <c r="AA2092">
        <v>1</v>
      </c>
      <c r="AB2092">
        <v>1</v>
      </c>
      <c r="AC2092">
        <v>1</v>
      </c>
      <c r="AD2092">
        <v>1</v>
      </c>
      <c r="AE2092">
        <v>1</v>
      </c>
      <c r="AF2092">
        <v>1</v>
      </c>
      <c r="AG2092">
        <v>1</v>
      </c>
      <c r="AH2092">
        <v>1</v>
      </c>
      <c r="AI2092">
        <v>1</v>
      </c>
      <c r="AJ2092">
        <v>1</v>
      </c>
      <c r="AK2092">
        <v>1</v>
      </c>
      <c r="AL2092">
        <v>0</v>
      </c>
      <c r="AM2092" s="49" t="s">
        <v>411</v>
      </c>
      <c r="AN2092" s="49" t="s">
        <v>7</v>
      </c>
      <c r="AO2092" s="49" t="s">
        <v>9</v>
      </c>
      <c r="AP2092" s="49" t="s">
        <v>494</v>
      </c>
      <c r="AQ2092" s="49" t="s">
        <v>9</v>
      </c>
      <c r="AR2092" s="49" t="s">
        <v>495</v>
      </c>
      <c r="AS2092" s="49" t="s">
        <v>496</v>
      </c>
      <c r="AT2092" s="49" t="s">
        <v>497</v>
      </c>
    </row>
    <row r="2093" spans="1:46" x14ac:dyDescent="0.25">
      <c r="A2093">
        <v>13</v>
      </c>
      <c r="B2093" t="s">
        <v>59</v>
      </c>
      <c r="C2093" t="s">
        <v>59</v>
      </c>
      <c r="D2093" t="s">
        <v>406</v>
      </c>
      <c r="E2093" t="s">
        <v>632</v>
      </c>
      <c r="F2093" t="s">
        <v>633</v>
      </c>
      <c r="G2093">
        <v>1</v>
      </c>
      <c r="H2093">
        <v>1</v>
      </c>
      <c r="I2093">
        <v>1</v>
      </c>
      <c r="J2093">
        <v>1</v>
      </c>
      <c r="K2093">
        <v>1</v>
      </c>
      <c r="L2093">
        <v>1</v>
      </c>
      <c r="M2093">
        <v>1</v>
      </c>
      <c r="N2093">
        <v>1</v>
      </c>
      <c r="O2093">
        <v>1</v>
      </c>
      <c r="P2093">
        <v>1</v>
      </c>
      <c r="Q2093">
        <v>1</v>
      </c>
      <c r="R2093">
        <v>1</v>
      </c>
      <c r="S2093">
        <v>1</v>
      </c>
      <c r="T2093">
        <v>1</v>
      </c>
      <c r="U2093">
        <v>1</v>
      </c>
      <c r="V2093">
        <v>1</v>
      </c>
      <c r="W2093">
        <v>1</v>
      </c>
      <c r="X2093">
        <v>1</v>
      </c>
      <c r="Y2093">
        <v>1</v>
      </c>
      <c r="Z2093">
        <v>1</v>
      </c>
      <c r="AA2093">
        <v>1</v>
      </c>
      <c r="AB2093">
        <v>1</v>
      </c>
      <c r="AC2093">
        <v>1</v>
      </c>
      <c r="AD2093">
        <v>1</v>
      </c>
      <c r="AE2093">
        <v>1</v>
      </c>
      <c r="AF2093">
        <v>1</v>
      </c>
      <c r="AG2093">
        <v>1</v>
      </c>
      <c r="AH2093">
        <v>1</v>
      </c>
      <c r="AI2093">
        <v>1</v>
      </c>
      <c r="AJ2093">
        <v>1</v>
      </c>
      <c r="AK2093">
        <v>1</v>
      </c>
      <c r="AL2093">
        <v>0</v>
      </c>
      <c r="AM2093" s="49" t="s">
        <v>406</v>
      </c>
      <c r="AN2093" s="49" t="s">
        <v>4</v>
      </c>
      <c r="AO2093" s="49" t="s">
        <v>9</v>
      </c>
      <c r="AP2093" s="49" t="s">
        <v>494</v>
      </c>
      <c r="AQ2093" s="49" t="s">
        <v>9</v>
      </c>
      <c r="AR2093" s="49" t="s">
        <v>495</v>
      </c>
      <c r="AS2093" s="49" t="s">
        <v>496</v>
      </c>
      <c r="AT2093" s="49" t="s">
        <v>497</v>
      </c>
    </row>
    <row r="2094" spans="1:46" x14ac:dyDescent="0.25">
      <c r="A2094">
        <v>13</v>
      </c>
      <c r="B2094" t="s">
        <v>63</v>
      </c>
      <c r="C2094" t="s">
        <v>63</v>
      </c>
      <c r="D2094" t="s">
        <v>64</v>
      </c>
      <c r="E2094" t="s">
        <v>632</v>
      </c>
      <c r="F2094" t="s">
        <v>633</v>
      </c>
      <c r="G2094">
        <v>1</v>
      </c>
      <c r="H2094">
        <v>1</v>
      </c>
      <c r="I2094">
        <v>1</v>
      </c>
      <c r="J2094">
        <v>1</v>
      </c>
      <c r="K2094">
        <v>1</v>
      </c>
      <c r="L2094">
        <v>1</v>
      </c>
      <c r="M2094">
        <v>1</v>
      </c>
      <c r="N2094">
        <v>1</v>
      </c>
      <c r="O2094">
        <v>1</v>
      </c>
      <c r="P2094">
        <v>1</v>
      </c>
      <c r="Q2094">
        <v>1</v>
      </c>
      <c r="R2094">
        <v>1</v>
      </c>
      <c r="S2094">
        <v>1</v>
      </c>
      <c r="T2094">
        <v>1</v>
      </c>
      <c r="U2094">
        <v>1</v>
      </c>
      <c r="V2094">
        <v>1</v>
      </c>
      <c r="W2094">
        <v>1</v>
      </c>
      <c r="X2094">
        <v>1</v>
      </c>
      <c r="Y2094">
        <v>1</v>
      </c>
      <c r="Z2094">
        <v>1</v>
      </c>
      <c r="AA2094">
        <v>1</v>
      </c>
      <c r="AB2094">
        <v>1</v>
      </c>
      <c r="AC2094">
        <v>1</v>
      </c>
      <c r="AD2094">
        <v>1</v>
      </c>
      <c r="AE2094">
        <v>1</v>
      </c>
      <c r="AF2094">
        <v>1</v>
      </c>
      <c r="AG2094">
        <v>1</v>
      </c>
      <c r="AH2094">
        <v>1</v>
      </c>
      <c r="AI2094">
        <v>1</v>
      </c>
      <c r="AJ2094">
        <v>1</v>
      </c>
      <c r="AK2094">
        <v>1</v>
      </c>
      <c r="AL2094">
        <v>1</v>
      </c>
      <c r="AM2094" s="49" t="s">
        <v>64</v>
      </c>
      <c r="AN2094" s="49" t="s">
        <v>14</v>
      </c>
      <c r="AO2094" s="49" t="s">
        <v>506</v>
      </c>
      <c r="AP2094" s="49" t="s">
        <v>501</v>
      </c>
      <c r="AQ2094" s="49" t="s">
        <v>10</v>
      </c>
      <c r="AR2094" s="49" t="s">
        <v>487</v>
      </c>
      <c r="AS2094" s="49" t="s">
        <v>488</v>
      </c>
      <c r="AT2094" s="49" t="s">
        <v>489</v>
      </c>
    </row>
    <row r="2095" spans="1:46" x14ac:dyDescent="0.25">
      <c r="A2095">
        <v>13</v>
      </c>
      <c r="B2095" t="s">
        <v>65</v>
      </c>
      <c r="C2095" t="s">
        <v>65</v>
      </c>
      <c r="D2095" t="s">
        <v>66</v>
      </c>
      <c r="E2095" t="s">
        <v>632</v>
      </c>
      <c r="F2095" t="s">
        <v>633</v>
      </c>
      <c r="G2095">
        <v>1</v>
      </c>
      <c r="H2095">
        <v>1</v>
      </c>
      <c r="I2095">
        <v>1</v>
      </c>
      <c r="J2095">
        <v>1</v>
      </c>
      <c r="K2095">
        <v>1</v>
      </c>
      <c r="L2095">
        <v>1</v>
      </c>
      <c r="M2095">
        <v>1</v>
      </c>
      <c r="N2095">
        <v>1</v>
      </c>
      <c r="O2095">
        <v>1</v>
      </c>
      <c r="P2095">
        <v>1</v>
      </c>
      <c r="Q2095">
        <v>1</v>
      </c>
      <c r="R2095">
        <v>1</v>
      </c>
      <c r="S2095">
        <v>1</v>
      </c>
      <c r="T2095">
        <v>1</v>
      </c>
      <c r="U2095">
        <v>1</v>
      </c>
      <c r="V2095">
        <v>1</v>
      </c>
      <c r="W2095">
        <v>1</v>
      </c>
      <c r="X2095">
        <v>1</v>
      </c>
      <c r="Y2095">
        <v>1</v>
      </c>
      <c r="Z2095">
        <v>1</v>
      </c>
      <c r="AA2095">
        <v>1</v>
      </c>
      <c r="AB2095">
        <v>1</v>
      </c>
      <c r="AC2095">
        <v>1</v>
      </c>
      <c r="AD2095">
        <v>1</v>
      </c>
      <c r="AE2095">
        <v>1</v>
      </c>
      <c r="AF2095">
        <v>1</v>
      </c>
      <c r="AG2095">
        <v>1</v>
      </c>
      <c r="AH2095">
        <v>1</v>
      </c>
      <c r="AI2095">
        <v>1</v>
      </c>
      <c r="AJ2095">
        <v>1</v>
      </c>
      <c r="AK2095">
        <v>1</v>
      </c>
      <c r="AL2095">
        <v>1</v>
      </c>
      <c r="AM2095" s="49" t="s">
        <v>66</v>
      </c>
      <c r="AN2095" s="49" t="s">
        <v>14</v>
      </c>
      <c r="AO2095" s="49" t="s">
        <v>500</v>
      </c>
      <c r="AP2095" s="49" t="s">
        <v>501</v>
      </c>
      <c r="AQ2095" s="49" t="s">
        <v>502</v>
      </c>
      <c r="AR2095" s="49" t="s">
        <v>487</v>
      </c>
      <c r="AS2095" s="49" t="s">
        <v>488</v>
      </c>
      <c r="AT2095" s="49" t="s">
        <v>489</v>
      </c>
    </row>
    <row r="2096" spans="1:46" x14ac:dyDescent="0.25">
      <c r="A2096">
        <v>13</v>
      </c>
      <c r="B2096" t="s">
        <v>69</v>
      </c>
      <c r="C2096" t="s">
        <v>69</v>
      </c>
      <c r="D2096" t="s">
        <v>70</v>
      </c>
      <c r="E2096" t="s">
        <v>632</v>
      </c>
      <c r="F2096" t="s">
        <v>633</v>
      </c>
      <c r="G2096">
        <v>1</v>
      </c>
      <c r="H2096">
        <v>1</v>
      </c>
      <c r="I2096">
        <v>1</v>
      </c>
      <c r="J2096">
        <v>1</v>
      </c>
      <c r="K2096">
        <v>1</v>
      </c>
      <c r="L2096">
        <v>1</v>
      </c>
      <c r="M2096">
        <v>1</v>
      </c>
      <c r="N2096">
        <v>1</v>
      </c>
      <c r="O2096">
        <v>1</v>
      </c>
      <c r="P2096">
        <v>1</v>
      </c>
      <c r="Q2096">
        <v>1</v>
      </c>
      <c r="R2096">
        <v>1</v>
      </c>
      <c r="S2096">
        <v>1</v>
      </c>
      <c r="T2096">
        <v>1</v>
      </c>
      <c r="U2096">
        <v>1</v>
      </c>
      <c r="V2096">
        <v>1</v>
      </c>
      <c r="W2096">
        <v>1</v>
      </c>
      <c r="X2096">
        <v>1</v>
      </c>
      <c r="Y2096">
        <v>1</v>
      </c>
      <c r="Z2096">
        <v>1</v>
      </c>
      <c r="AA2096">
        <v>1</v>
      </c>
      <c r="AB2096">
        <v>1</v>
      </c>
      <c r="AC2096">
        <v>1</v>
      </c>
      <c r="AD2096">
        <v>1</v>
      </c>
      <c r="AE2096">
        <v>1</v>
      </c>
      <c r="AF2096">
        <v>1</v>
      </c>
      <c r="AG2096">
        <v>1</v>
      </c>
      <c r="AH2096">
        <v>1</v>
      </c>
      <c r="AI2096">
        <v>1</v>
      </c>
      <c r="AJ2096">
        <v>1</v>
      </c>
      <c r="AK2096">
        <v>1</v>
      </c>
      <c r="AL2096">
        <v>1</v>
      </c>
      <c r="AM2096" s="49" t="s">
        <v>70</v>
      </c>
      <c r="AN2096" s="49" t="s">
        <v>14</v>
      </c>
      <c r="AO2096" s="49" t="s">
        <v>509</v>
      </c>
      <c r="AP2096" s="49" t="s">
        <v>505</v>
      </c>
      <c r="AQ2096" s="49" t="s">
        <v>13</v>
      </c>
      <c r="AR2096" s="49" t="s">
        <v>487</v>
      </c>
      <c r="AS2096" s="49" t="s">
        <v>488</v>
      </c>
      <c r="AT2096" s="49" t="s">
        <v>489</v>
      </c>
    </row>
    <row r="2097" spans="1:46" x14ac:dyDescent="0.25">
      <c r="A2097">
        <v>13</v>
      </c>
      <c r="B2097" t="s">
        <v>71</v>
      </c>
      <c r="C2097" t="s">
        <v>71</v>
      </c>
      <c r="D2097" t="s">
        <v>72</v>
      </c>
      <c r="E2097" t="s">
        <v>632</v>
      </c>
      <c r="F2097" t="s">
        <v>633</v>
      </c>
      <c r="G2097">
        <v>1</v>
      </c>
      <c r="H2097">
        <v>1</v>
      </c>
      <c r="I2097">
        <v>1</v>
      </c>
      <c r="J2097">
        <v>1</v>
      </c>
      <c r="K2097">
        <v>1</v>
      </c>
      <c r="L2097">
        <v>1</v>
      </c>
      <c r="M2097">
        <v>1</v>
      </c>
      <c r="N2097">
        <v>1</v>
      </c>
      <c r="O2097">
        <v>1</v>
      </c>
      <c r="P2097">
        <v>1</v>
      </c>
      <c r="Q2097">
        <v>1</v>
      </c>
      <c r="R2097">
        <v>1</v>
      </c>
      <c r="S2097">
        <v>1</v>
      </c>
      <c r="T2097">
        <v>1</v>
      </c>
      <c r="U2097">
        <v>1</v>
      </c>
      <c r="V2097">
        <v>1</v>
      </c>
      <c r="W2097">
        <v>1</v>
      </c>
      <c r="X2097">
        <v>1</v>
      </c>
      <c r="Y2097">
        <v>1</v>
      </c>
      <c r="Z2097">
        <v>1</v>
      </c>
      <c r="AA2097">
        <v>1</v>
      </c>
      <c r="AB2097">
        <v>1</v>
      </c>
      <c r="AC2097">
        <v>1</v>
      </c>
      <c r="AD2097">
        <v>1</v>
      </c>
      <c r="AE2097">
        <v>1</v>
      </c>
      <c r="AF2097">
        <v>1</v>
      </c>
      <c r="AG2097">
        <v>1</v>
      </c>
      <c r="AH2097">
        <v>1</v>
      </c>
      <c r="AI2097">
        <v>1</v>
      </c>
      <c r="AJ2097">
        <v>1</v>
      </c>
      <c r="AK2097">
        <v>1</v>
      </c>
      <c r="AL2097">
        <v>1</v>
      </c>
      <c r="AM2097" s="49" t="s">
        <v>72</v>
      </c>
      <c r="AN2097" s="49" t="s">
        <v>14</v>
      </c>
      <c r="AO2097" s="49" t="s">
        <v>500</v>
      </c>
      <c r="AP2097" s="49" t="s">
        <v>505</v>
      </c>
      <c r="AQ2097" s="49" t="s">
        <v>13</v>
      </c>
      <c r="AR2097" s="49" t="s">
        <v>487</v>
      </c>
      <c r="AS2097" s="49" t="s">
        <v>488</v>
      </c>
      <c r="AT2097" s="49" t="s">
        <v>489</v>
      </c>
    </row>
    <row r="2098" spans="1:46" x14ac:dyDescent="0.25">
      <c r="A2098">
        <v>13</v>
      </c>
      <c r="B2098" t="s">
        <v>73</v>
      </c>
      <c r="C2098" t="s">
        <v>73</v>
      </c>
      <c r="D2098" t="s">
        <v>408</v>
      </c>
      <c r="E2098" t="s">
        <v>632</v>
      </c>
      <c r="F2098" t="s">
        <v>633</v>
      </c>
      <c r="G2098">
        <v>1</v>
      </c>
      <c r="H2098">
        <v>1</v>
      </c>
      <c r="I2098">
        <v>1</v>
      </c>
      <c r="J2098">
        <v>1</v>
      </c>
      <c r="K2098">
        <v>1</v>
      </c>
      <c r="L2098">
        <v>1</v>
      </c>
      <c r="M2098">
        <v>1</v>
      </c>
      <c r="N2098">
        <v>1</v>
      </c>
      <c r="O2098">
        <v>1</v>
      </c>
      <c r="P2098">
        <v>1</v>
      </c>
      <c r="Q2098">
        <v>1</v>
      </c>
      <c r="R2098">
        <v>1</v>
      </c>
      <c r="S2098">
        <v>1</v>
      </c>
      <c r="T2098">
        <v>1</v>
      </c>
      <c r="U2098">
        <v>1</v>
      </c>
      <c r="V2098">
        <v>1</v>
      </c>
      <c r="W2098">
        <v>1</v>
      </c>
      <c r="X2098">
        <v>1</v>
      </c>
      <c r="Y2098">
        <v>1</v>
      </c>
      <c r="Z2098">
        <v>1</v>
      </c>
      <c r="AA2098">
        <v>1</v>
      </c>
      <c r="AB2098">
        <v>1</v>
      </c>
      <c r="AC2098">
        <v>1</v>
      </c>
      <c r="AD2098">
        <v>1</v>
      </c>
      <c r="AE2098">
        <v>1</v>
      </c>
      <c r="AF2098">
        <v>1</v>
      </c>
      <c r="AG2098">
        <v>1</v>
      </c>
      <c r="AH2098">
        <v>1</v>
      </c>
      <c r="AI2098">
        <v>1</v>
      </c>
      <c r="AJ2098">
        <v>1</v>
      </c>
      <c r="AK2098">
        <v>1</v>
      </c>
      <c r="AL2098">
        <v>1</v>
      </c>
      <c r="AM2098" s="49" t="s">
        <v>408</v>
      </c>
      <c r="AN2098" s="49" t="s">
        <v>14</v>
      </c>
      <c r="AO2098" s="49" t="s">
        <v>500</v>
      </c>
      <c r="AP2098" s="49" t="s">
        <v>501</v>
      </c>
      <c r="AQ2098" s="49" t="s">
        <v>502</v>
      </c>
      <c r="AR2098" s="49" t="s">
        <v>495</v>
      </c>
      <c r="AS2098" s="49" t="s">
        <v>496</v>
      </c>
      <c r="AT2098" s="49" t="s">
        <v>497</v>
      </c>
    </row>
    <row r="2099" spans="1:46" x14ac:dyDescent="0.25">
      <c r="A2099">
        <v>13</v>
      </c>
      <c r="B2099" t="s">
        <v>86</v>
      </c>
      <c r="C2099" t="s">
        <v>86</v>
      </c>
      <c r="D2099" t="s">
        <v>87</v>
      </c>
      <c r="E2099" t="s">
        <v>632</v>
      </c>
      <c r="F2099" t="s">
        <v>633</v>
      </c>
      <c r="G2099">
        <v>1</v>
      </c>
      <c r="H2099">
        <v>1</v>
      </c>
      <c r="I2099">
        <v>1</v>
      </c>
      <c r="J2099">
        <v>1</v>
      </c>
      <c r="K2099">
        <v>1</v>
      </c>
      <c r="L2099">
        <v>1</v>
      </c>
      <c r="M2099">
        <v>1</v>
      </c>
      <c r="N2099">
        <v>1</v>
      </c>
      <c r="O2099">
        <v>1</v>
      </c>
      <c r="P2099">
        <v>1</v>
      </c>
      <c r="Q2099">
        <v>1</v>
      </c>
      <c r="R2099">
        <v>1</v>
      </c>
      <c r="S2099">
        <v>1</v>
      </c>
      <c r="T2099">
        <v>1</v>
      </c>
      <c r="U2099">
        <v>1</v>
      </c>
      <c r="V2099">
        <v>1</v>
      </c>
      <c r="W2099">
        <v>1</v>
      </c>
      <c r="X2099">
        <v>1</v>
      </c>
      <c r="Y2099">
        <v>1</v>
      </c>
      <c r="Z2099">
        <v>1</v>
      </c>
      <c r="AA2099">
        <v>1</v>
      </c>
      <c r="AB2099">
        <v>1</v>
      </c>
      <c r="AC2099">
        <v>1</v>
      </c>
      <c r="AD2099">
        <v>1</v>
      </c>
      <c r="AE2099">
        <v>1</v>
      </c>
      <c r="AF2099">
        <v>1</v>
      </c>
      <c r="AG2099">
        <v>1</v>
      </c>
      <c r="AH2099">
        <v>1</v>
      </c>
      <c r="AI2099">
        <v>1</v>
      </c>
      <c r="AJ2099">
        <v>1</v>
      </c>
      <c r="AK2099">
        <v>1</v>
      </c>
      <c r="AL2099">
        <v>0</v>
      </c>
      <c r="AM2099" s="49" t="s">
        <v>87</v>
      </c>
      <c r="AN2099" s="49" t="s">
        <v>14</v>
      </c>
      <c r="AO2099" s="49" t="s">
        <v>485</v>
      </c>
      <c r="AP2099" s="49" t="s">
        <v>505</v>
      </c>
      <c r="AQ2099" s="49" t="s">
        <v>13</v>
      </c>
      <c r="AR2099" s="49" t="s">
        <v>495</v>
      </c>
      <c r="AS2099" s="49" t="s">
        <v>488</v>
      </c>
      <c r="AT2099" s="49" t="s">
        <v>489</v>
      </c>
    </row>
    <row r="2100" spans="1:46" x14ac:dyDescent="0.25">
      <c r="A2100">
        <v>13</v>
      </c>
      <c r="B2100" t="s">
        <v>82</v>
      </c>
      <c r="C2100" t="s">
        <v>82</v>
      </c>
      <c r="D2100" t="s">
        <v>83</v>
      </c>
      <c r="E2100" t="s">
        <v>632</v>
      </c>
      <c r="F2100" t="s">
        <v>633</v>
      </c>
      <c r="G2100">
        <v>1</v>
      </c>
      <c r="H2100">
        <v>1</v>
      </c>
      <c r="I2100">
        <v>1</v>
      </c>
      <c r="J2100">
        <v>1</v>
      </c>
      <c r="K2100">
        <v>1</v>
      </c>
      <c r="L2100">
        <v>1</v>
      </c>
      <c r="M2100">
        <v>1</v>
      </c>
      <c r="N2100">
        <v>1</v>
      </c>
      <c r="O2100">
        <v>1</v>
      </c>
      <c r="P2100">
        <v>1</v>
      </c>
      <c r="Q2100">
        <v>1</v>
      </c>
      <c r="R2100">
        <v>1</v>
      </c>
      <c r="S2100">
        <v>1</v>
      </c>
      <c r="T2100">
        <v>1</v>
      </c>
      <c r="U2100">
        <v>1</v>
      </c>
      <c r="V2100">
        <v>1</v>
      </c>
      <c r="W2100">
        <v>1</v>
      </c>
      <c r="X2100">
        <v>1</v>
      </c>
      <c r="Y2100">
        <v>1</v>
      </c>
      <c r="Z2100">
        <v>1</v>
      </c>
      <c r="AA2100">
        <v>1</v>
      </c>
      <c r="AB2100">
        <v>1</v>
      </c>
      <c r="AC2100">
        <v>1</v>
      </c>
      <c r="AD2100">
        <v>1</v>
      </c>
      <c r="AE2100">
        <v>1</v>
      </c>
      <c r="AF2100">
        <v>1</v>
      </c>
      <c r="AG2100">
        <v>1</v>
      </c>
      <c r="AH2100">
        <v>1</v>
      </c>
      <c r="AI2100">
        <v>1</v>
      </c>
      <c r="AJ2100">
        <v>1</v>
      </c>
      <c r="AK2100">
        <v>1</v>
      </c>
      <c r="AL2100">
        <v>0</v>
      </c>
      <c r="AM2100" s="49" t="s">
        <v>83</v>
      </c>
      <c r="AN2100" s="49" t="s">
        <v>14</v>
      </c>
      <c r="AO2100" s="49" t="s">
        <v>485</v>
      </c>
      <c r="AP2100" s="49" t="s">
        <v>494</v>
      </c>
      <c r="AQ2100" s="49" t="s">
        <v>11</v>
      </c>
      <c r="AR2100" s="49" t="s">
        <v>487</v>
      </c>
      <c r="AS2100" s="49" t="s">
        <v>488</v>
      </c>
      <c r="AT2100" s="49" t="s">
        <v>489</v>
      </c>
    </row>
    <row r="2101" spans="1:46" x14ac:dyDescent="0.25">
      <c r="A2101">
        <v>13</v>
      </c>
      <c r="B2101" t="s">
        <v>92</v>
      </c>
      <c r="C2101" t="s">
        <v>92</v>
      </c>
      <c r="D2101" t="s">
        <v>93</v>
      </c>
      <c r="E2101" t="s">
        <v>632</v>
      </c>
      <c r="F2101" t="s">
        <v>633</v>
      </c>
      <c r="G2101">
        <v>1</v>
      </c>
      <c r="H2101">
        <v>1</v>
      </c>
      <c r="I2101">
        <v>1</v>
      </c>
      <c r="J2101">
        <v>1</v>
      </c>
      <c r="K2101">
        <v>1</v>
      </c>
      <c r="L2101">
        <v>1</v>
      </c>
      <c r="M2101">
        <v>1</v>
      </c>
      <c r="N2101">
        <v>1</v>
      </c>
      <c r="O2101">
        <v>1</v>
      </c>
      <c r="P2101">
        <v>1</v>
      </c>
      <c r="Q2101">
        <v>1</v>
      </c>
      <c r="R2101">
        <v>1</v>
      </c>
      <c r="S2101">
        <v>1</v>
      </c>
      <c r="T2101">
        <v>1</v>
      </c>
      <c r="U2101">
        <v>1</v>
      </c>
      <c r="V2101">
        <v>1</v>
      </c>
      <c r="W2101">
        <v>1</v>
      </c>
      <c r="X2101">
        <v>1</v>
      </c>
      <c r="Y2101">
        <v>1</v>
      </c>
      <c r="Z2101">
        <v>1</v>
      </c>
      <c r="AA2101">
        <v>1</v>
      </c>
      <c r="AB2101">
        <v>1</v>
      </c>
      <c r="AC2101">
        <v>1</v>
      </c>
      <c r="AD2101">
        <v>1</v>
      </c>
      <c r="AE2101">
        <v>1</v>
      </c>
      <c r="AF2101">
        <v>1</v>
      </c>
      <c r="AG2101">
        <v>1</v>
      </c>
      <c r="AH2101">
        <v>1</v>
      </c>
      <c r="AI2101">
        <v>1</v>
      </c>
      <c r="AJ2101">
        <v>1</v>
      </c>
      <c r="AK2101">
        <v>1</v>
      </c>
      <c r="AL2101">
        <v>0</v>
      </c>
      <c r="AM2101" s="49" t="s">
        <v>93</v>
      </c>
      <c r="AN2101" s="49" t="s">
        <v>14</v>
      </c>
      <c r="AO2101" s="49" t="s">
        <v>500</v>
      </c>
      <c r="AP2101" s="49" t="s">
        <v>501</v>
      </c>
      <c r="AQ2101" s="49" t="s">
        <v>502</v>
      </c>
      <c r="AR2101" s="49" t="s">
        <v>495</v>
      </c>
      <c r="AS2101" s="49" t="s">
        <v>488</v>
      </c>
      <c r="AT2101" s="49" t="s">
        <v>489</v>
      </c>
    </row>
    <row r="2102" spans="1:46" x14ac:dyDescent="0.25">
      <c r="A2102">
        <v>13</v>
      </c>
      <c r="B2102" t="s">
        <v>76</v>
      </c>
      <c r="C2102" t="s">
        <v>76</v>
      </c>
      <c r="D2102" t="s">
        <v>77</v>
      </c>
      <c r="E2102" t="s">
        <v>632</v>
      </c>
      <c r="F2102" t="s">
        <v>633</v>
      </c>
      <c r="G2102">
        <v>1</v>
      </c>
      <c r="H2102">
        <v>1</v>
      </c>
      <c r="I2102">
        <v>1</v>
      </c>
      <c r="J2102">
        <v>1</v>
      </c>
      <c r="K2102">
        <v>1</v>
      </c>
      <c r="L2102">
        <v>1</v>
      </c>
      <c r="M2102">
        <v>1</v>
      </c>
      <c r="N2102">
        <v>1</v>
      </c>
      <c r="O2102">
        <v>1</v>
      </c>
      <c r="P2102">
        <v>1</v>
      </c>
      <c r="Q2102">
        <v>1</v>
      </c>
      <c r="R2102">
        <v>1</v>
      </c>
      <c r="S2102">
        <v>1</v>
      </c>
      <c r="T2102">
        <v>1</v>
      </c>
      <c r="U2102">
        <v>1</v>
      </c>
      <c r="V2102">
        <v>1</v>
      </c>
      <c r="W2102">
        <v>1</v>
      </c>
      <c r="X2102">
        <v>1</v>
      </c>
      <c r="Y2102">
        <v>1</v>
      </c>
      <c r="Z2102">
        <v>1</v>
      </c>
      <c r="AA2102">
        <v>1</v>
      </c>
      <c r="AB2102">
        <v>1</v>
      </c>
      <c r="AC2102">
        <v>1</v>
      </c>
      <c r="AD2102">
        <v>1</v>
      </c>
      <c r="AE2102">
        <v>1</v>
      </c>
      <c r="AF2102">
        <v>1</v>
      </c>
      <c r="AG2102">
        <v>1</v>
      </c>
      <c r="AH2102">
        <v>1</v>
      </c>
      <c r="AI2102">
        <v>1</v>
      </c>
      <c r="AJ2102">
        <v>1</v>
      </c>
      <c r="AK2102">
        <v>1</v>
      </c>
      <c r="AL2102">
        <v>1</v>
      </c>
      <c r="AM2102" s="49" t="s">
        <v>77</v>
      </c>
      <c r="AN2102" s="49" t="s">
        <v>14</v>
      </c>
      <c r="AO2102" s="49" t="s">
        <v>500</v>
      </c>
      <c r="AP2102" s="49" t="s">
        <v>505</v>
      </c>
      <c r="AQ2102" s="49" t="s">
        <v>13</v>
      </c>
      <c r="AR2102" s="49" t="s">
        <v>487</v>
      </c>
      <c r="AS2102" s="49" t="s">
        <v>488</v>
      </c>
      <c r="AT2102" s="49" t="s">
        <v>489</v>
      </c>
    </row>
    <row r="2103" spans="1:46" x14ac:dyDescent="0.25">
      <c r="A2103">
        <v>13</v>
      </c>
      <c r="B2103" t="s">
        <v>78</v>
      </c>
      <c r="C2103" t="s">
        <v>78</v>
      </c>
      <c r="D2103" t="s">
        <v>79</v>
      </c>
      <c r="E2103" t="s">
        <v>632</v>
      </c>
      <c r="F2103" t="s">
        <v>633</v>
      </c>
      <c r="G2103">
        <v>1</v>
      </c>
      <c r="H2103">
        <v>1</v>
      </c>
      <c r="I2103">
        <v>1</v>
      </c>
      <c r="J2103">
        <v>1</v>
      </c>
      <c r="K2103">
        <v>1</v>
      </c>
      <c r="L2103">
        <v>1</v>
      </c>
      <c r="M2103">
        <v>1</v>
      </c>
      <c r="N2103">
        <v>1</v>
      </c>
      <c r="O2103">
        <v>1</v>
      </c>
      <c r="P2103">
        <v>1</v>
      </c>
      <c r="Q2103">
        <v>1</v>
      </c>
      <c r="R2103">
        <v>1</v>
      </c>
      <c r="S2103">
        <v>1</v>
      </c>
      <c r="T2103">
        <v>1</v>
      </c>
      <c r="U2103">
        <v>1</v>
      </c>
      <c r="V2103">
        <v>1</v>
      </c>
      <c r="W2103">
        <v>1</v>
      </c>
      <c r="X2103">
        <v>1</v>
      </c>
      <c r="Y2103">
        <v>1</v>
      </c>
      <c r="Z2103">
        <v>1</v>
      </c>
      <c r="AA2103">
        <v>1</v>
      </c>
      <c r="AB2103">
        <v>1</v>
      </c>
      <c r="AC2103">
        <v>1</v>
      </c>
      <c r="AD2103">
        <v>1</v>
      </c>
      <c r="AE2103">
        <v>1</v>
      </c>
      <c r="AF2103">
        <v>1</v>
      </c>
      <c r="AG2103">
        <v>1</v>
      </c>
      <c r="AH2103">
        <v>1</v>
      </c>
      <c r="AI2103">
        <v>1</v>
      </c>
      <c r="AJ2103">
        <v>1</v>
      </c>
      <c r="AK2103">
        <v>1</v>
      </c>
      <c r="AL2103">
        <v>0</v>
      </c>
      <c r="AM2103" s="49" t="s">
        <v>79</v>
      </c>
      <c r="AN2103" s="49" t="s">
        <v>8</v>
      </c>
      <c r="AO2103" s="49" t="s">
        <v>9</v>
      </c>
      <c r="AP2103" s="49" t="s">
        <v>494</v>
      </c>
      <c r="AQ2103" s="49" t="s">
        <v>9</v>
      </c>
      <c r="AR2103" s="49" t="s">
        <v>487</v>
      </c>
      <c r="AS2103" s="49" t="s">
        <v>488</v>
      </c>
      <c r="AT2103" s="49" t="s">
        <v>489</v>
      </c>
    </row>
    <row r="2104" spans="1:46" x14ac:dyDescent="0.25">
      <c r="A2104">
        <v>13</v>
      </c>
      <c r="B2104" t="s">
        <v>96</v>
      </c>
      <c r="C2104" t="s">
        <v>96</v>
      </c>
      <c r="D2104" t="s">
        <v>97</v>
      </c>
      <c r="E2104" t="s">
        <v>632</v>
      </c>
      <c r="F2104" t="s">
        <v>633</v>
      </c>
      <c r="G2104">
        <v>1</v>
      </c>
      <c r="H2104">
        <v>1</v>
      </c>
      <c r="I2104">
        <v>1</v>
      </c>
      <c r="J2104">
        <v>1</v>
      </c>
      <c r="K2104">
        <v>1</v>
      </c>
      <c r="L2104">
        <v>1</v>
      </c>
      <c r="M2104">
        <v>1</v>
      </c>
      <c r="N2104">
        <v>1</v>
      </c>
      <c r="O2104">
        <v>1</v>
      </c>
      <c r="P2104">
        <v>1</v>
      </c>
      <c r="Q2104">
        <v>1</v>
      </c>
      <c r="R2104">
        <v>1</v>
      </c>
      <c r="S2104">
        <v>1</v>
      </c>
      <c r="T2104">
        <v>1</v>
      </c>
      <c r="U2104">
        <v>1</v>
      </c>
      <c r="V2104">
        <v>1</v>
      </c>
      <c r="W2104">
        <v>1</v>
      </c>
      <c r="X2104">
        <v>1</v>
      </c>
      <c r="Y2104">
        <v>1</v>
      </c>
      <c r="Z2104">
        <v>1</v>
      </c>
      <c r="AA2104">
        <v>1</v>
      </c>
      <c r="AB2104">
        <v>1</v>
      </c>
      <c r="AC2104">
        <v>1</v>
      </c>
      <c r="AD2104">
        <v>1</v>
      </c>
      <c r="AE2104">
        <v>1</v>
      </c>
      <c r="AF2104">
        <v>1</v>
      </c>
      <c r="AG2104">
        <v>1</v>
      </c>
      <c r="AH2104">
        <v>1</v>
      </c>
      <c r="AI2104">
        <v>1</v>
      </c>
      <c r="AJ2104">
        <v>1</v>
      </c>
      <c r="AK2104">
        <v>1</v>
      </c>
      <c r="AL2104">
        <v>0</v>
      </c>
      <c r="AM2104" s="49" t="s">
        <v>97</v>
      </c>
      <c r="AN2104" s="49" t="s">
        <v>14</v>
      </c>
      <c r="AO2104" s="49" t="s">
        <v>506</v>
      </c>
      <c r="AP2104" s="49" t="s">
        <v>494</v>
      </c>
      <c r="AQ2104" s="49" t="s">
        <v>10</v>
      </c>
      <c r="AR2104" s="49" t="s">
        <v>495</v>
      </c>
      <c r="AS2104" s="49" t="s">
        <v>488</v>
      </c>
      <c r="AT2104" s="49" t="s">
        <v>489</v>
      </c>
    </row>
    <row r="2105" spans="1:46" x14ac:dyDescent="0.25">
      <c r="A2105">
        <v>13</v>
      </c>
      <c r="B2105" t="s">
        <v>90</v>
      </c>
      <c r="C2105" t="s">
        <v>90</v>
      </c>
      <c r="D2105" t="s">
        <v>91</v>
      </c>
      <c r="E2105" t="s">
        <v>632</v>
      </c>
      <c r="F2105" t="s">
        <v>633</v>
      </c>
      <c r="G2105">
        <v>1</v>
      </c>
      <c r="H2105">
        <v>1</v>
      </c>
      <c r="I2105">
        <v>1</v>
      </c>
      <c r="J2105">
        <v>1</v>
      </c>
      <c r="K2105">
        <v>1</v>
      </c>
      <c r="L2105">
        <v>1</v>
      </c>
      <c r="M2105">
        <v>1</v>
      </c>
      <c r="N2105">
        <v>1</v>
      </c>
      <c r="O2105">
        <v>1</v>
      </c>
      <c r="P2105">
        <v>1</v>
      </c>
      <c r="Q2105">
        <v>1</v>
      </c>
      <c r="R2105">
        <v>1</v>
      </c>
      <c r="S2105">
        <v>1</v>
      </c>
      <c r="T2105">
        <v>1</v>
      </c>
      <c r="U2105">
        <v>1</v>
      </c>
      <c r="V2105">
        <v>1</v>
      </c>
      <c r="W2105">
        <v>1</v>
      </c>
      <c r="X2105">
        <v>1</v>
      </c>
      <c r="Y2105">
        <v>1</v>
      </c>
      <c r="Z2105">
        <v>1</v>
      </c>
      <c r="AA2105">
        <v>1</v>
      </c>
      <c r="AB2105">
        <v>1</v>
      </c>
      <c r="AC2105">
        <v>1</v>
      </c>
      <c r="AD2105">
        <v>1</v>
      </c>
      <c r="AE2105">
        <v>1</v>
      </c>
      <c r="AF2105">
        <v>1</v>
      </c>
      <c r="AG2105">
        <v>1</v>
      </c>
      <c r="AH2105">
        <v>1</v>
      </c>
      <c r="AI2105">
        <v>1</v>
      </c>
      <c r="AJ2105">
        <v>1</v>
      </c>
      <c r="AK2105">
        <v>1</v>
      </c>
      <c r="AL2105">
        <v>1</v>
      </c>
      <c r="AM2105" s="49" t="s">
        <v>91</v>
      </c>
      <c r="AN2105" s="49" t="s">
        <v>14</v>
      </c>
      <c r="AO2105" s="49" t="s">
        <v>500</v>
      </c>
      <c r="AP2105" s="49" t="s">
        <v>501</v>
      </c>
      <c r="AQ2105" s="49" t="s">
        <v>502</v>
      </c>
      <c r="AR2105" s="49" t="s">
        <v>487</v>
      </c>
      <c r="AS2105" s="49" t="s">
        <v>488</v>
      </c>
      <c r="AT2105" s="49" t="s">
        <v>489</v>
      </c>
    </row>
    <row r="2106" spans="1:46" x14ac:dyDescent="0.25">
      <c r="A2106">
        <v>13</v>
      </c>
      <c r="B2106" t="s">
        <v>105</v>
      </c>
      <c r="C2106" t="s">
        <v>105</v>
      </c>
      <c r="D2106" t="s">
        <v>106</v>
      </c>
      <c r="E2106" t="s">
        <v>632</v>
      </c>
      <c r="F2106" t="s">
        <v>633</v>
      </c>
      <c r="G2106">
        <v>1</v>
      </c>
      <c r="H2106">
        <v>1</v>
      </c>
      <c r="I2106">
        <v>1</v>
      </c>
      <c r="J2106">
        <v>1</v>
      </c>
      <c r="K2106">
        <v>1</v>
      </c>
      <c r="L2106">
        <v>1</v>
      </c>
      <c r="M2106">
        <v>1</v>
      </c>
      <c r="N2106">
        <v>1</v>
      </c>
      <c r="O2106">
        <v>1</v>
      </c>
      <c r="P2106">
        <v>1</v>
      </c>
      <c r="Q2106">
        <v>1</v>
      </c>
      <c r="R2106">
        <v>1</v>
      </c>
      <c r="S2106">
        <v>1</v>
      </c>
      <c r="T2106">
        <v>1</v>
      </c>
      <c r="U2106">
        <v>1</v>
      </c>
      <c r="V2106">
        <v>1</v>
      </c>
      <c r="W2106">
        <v>1</v>
      </c>
      <c r="X2106">
        <v>1</v>
      </c>
      <c r="Y2106">
        <v>1</v>
      </c>
      <c r="Z2106">
        <v>1</v>
      </c>
      <c r="AA2106">
        <v>1</v>
      </c>
      <c r="AB2106">
        <v>1</v>
      </c>
      <c r="AC2106">
        <v>1</v>
      </c>
      <c r="AD2106">
        <v>1</v>
      </c>
      <c r="AE2106">
        <v>1</v>
      </c>
      <c r="AF2106">
        <v>1</v>
      </c>
      <c r="AG2106">
        <v>1</v>
      </c>
      <c r="AH2106">
        <v>1</v>
      </c>
      <c r="AI2106">
        <v>1</v>
      </c>
      <c r="AJ2106">
        <v>1</v>
      </c>
      <c r="AK2106">
        <v>1</v>
      </c>
      <c r="AL2106">
        <v>0</v>
      </c>
      <c r="AM2106" s="49" t="s">
        <v>106</v>
      </c>
      <c r="AN2106" s="49" t="s">
        <v>4</v>
      </c>
      <c r="AO2106" s="49" t="s">
        <v>9</v>
      </c>
      <c r="AP2106" s="49" t="s">
        <v>501</v>
      </c>
      <c r="AQ2106" s="49" t="s">
        <v>9</v>
      </c>
      <c r="AR2106" s="49" t="s">
        <v>495</v>
      </c>
      <c r="AS2106" s="49" t="s">
        <v>488</v>
      </c>
      <c r="AT2106" s="49" t="s">
        <v>489</v>
      </c>
    </row>
    <row r="2107" spans="1:46" x14ac:dyDescent="0.25">
      <c r="A2107">
        <v>13</v>
      </c>
      <c r="B2107" t="s">
        <v>98</v>
      </c>
      <c r="C2107" t="s">
        <v>98</v>
      </c>
      <c r="D2107" t="s">
        <v>99</v>
      </c>
      <c r="E2107" t="s">
        <v>632</v>
      </c>
      <c r="F2107" t="s">
        <v>633</v>
      </c>
      <c r="G2107">
        <v>1</v>
      </c>
      <c r="H2107">
        <v>1</v>
      </c>
      <c r="I2107">
        <v>1</v>
      </c>
      <c r="J2107">
        <v>1</v>
      </c>
      <c r="K2107">
        <v>1</v>
      </c>
      <c r="L2107">
        <v>1</v>
      </c>
      <c r="M2107">
        <v>1</v>
      </c>
      <c r="N2107">
        <v>1</v>
      </c>
      <c r="O2107">
        <v>1</v>
      </c>
      <c r="P2107">
        <v>1</v>
      </c>
      <c r="Q2107">
        <v>1</v>
      </c>
      <c r="R2107">
        <v>1</v>
      </c>
      <c r="S2107">
        <v>1</v>
      </c>
      <c r="T2107">
        <v>1</v>
      </c>
      <c r="U2107">
        <v>1</v>
      </c>
      <c r="V2107">
        <v>1</v>
      </c>
      <c r="W2107">
        <v>1</v>
      </c>
      <c r="X2107">
        <v>1</v>
      </c>
      <c r="Y2107">
        <v>1</v>
      </c>
      <c r="Z2107">
        <v>1</v>
      </c>
      <c r="AA2107">
        <v>1</v>
      </c>
      <c r="AB2107">
        <v>1</v>
      </c>
      <c r="AC2107">
        <v>1</v>
      </c>
      <c r="AD2107">
        <v>1</v>
      </c>
      <c r="AE2107">
        <v>1</v>
      </c>
      <c r="AF2107">
        <v>1</v>
      </c>
      <c r="AG2107">
        <v>1</v>
      </c>
      <c r="AH2107">
        <v>1</v>
      </c>
      <c r="AI2107">
        <v>1</v>
      </c>
      <c r="AJ2107">
        <v>1</v>
      </c>
      <c r="AK2107">
        <v>1</v>
      </c>
      <c r="AL2107">
        <v>1</v>
      </c>
      <c r="AM2107" s="49" t="s">
        <v>99</v>
      </c>
      <c r="AN2107" s="49" t="s">
        <v>14</v>
      </c>
      <c r="AO2107" s="49" t="s">
        <v>506</v>
      </c>
      <c r="AP2107" s="49" t="s">
        <v>501</v>
      </c>
      <c r="AQ2107" s="49" t="s">
        <v>10</v>
      </c>
      <c r="AR2107" s="49" t="s">
        <v>487</v>
      </c>
      <c r="AS2107" s="49" t="s">
        <v>488</v>
      </c>
      <c r="AT2107" s="49" t="s">
        <v>489</v>
      </c>
    </row>
    <row r="2108" spans="1:46" x14ac:dyDescent="0.25">
      <c r="A2108">
        <v>13</v>
      </c>
      <c r="B2108" t="s">
        <v>102</v>
      </c>
      <c r="C2108" t="s">
        <v>102</v>
      </c>
      <c r="D2108" t="s">
        <v>409</v>
      </c>
      <c r="E2108" t="s">
        <v>632</v>
      </c>
      <c r="F2108" t="s">
        <v>633</v>
      </c>
      <c r="G2108">
        <v>1</v>
      </c>
      <c r="H2108">
        <v>1</v>
      </c>
      <c r="I2108">
        <v>1</v>
      </c>
      <c r="J2108">
        <v>1</v>
      </c>
      <c r="K2108">
        <v>1</v>
      </c>
      <c r="L2108">
        <v>1</v>
      </c>
      <c r="M2108">
        <v>1</v>
      </c>
      <c r="N2108">
        <v>1</v>
      </c>
      <c r="O2108">
        <v>1</v>
      </c>
      <c r="P2108">
        <v>1</v>
      </c>
      <c r="Q2108">
        <v>1</v>
      </c>
      <c r="R2108">
        <v>1</v>
      </c>
      <c r="S2108">
        <v>1</v>
      </c>
      <c r="T2108">
        <v>1</v>
      </c>
      <c r="U2108">
        <v>1</v>
      </c>
      <c r="V2108">
        <v>1</v>
      </c>
      <c r="W2108">
        <v>1</v>
      </c>
      <c r="X2108">
        <v>1</v>
      </c>
      <c r="Y2108">
        <v>1</v>
      </c>
      <c r="Z2108">
        <v>1</v>
      </c>
      <c r="AA2108">
        <v>1</v>
      </c>
      <c r="AB2108">
        <v>1</v>
      </c>
      <c r="AC2108">
        <v>1</v>
      </c>
      <c r="AD2108">
        <v>1</v>
      </c>
      <c r="AE2108">
        <v>1</v>
      </c>
      <c r="AF2108">
        <v>1</v>
      </c>
      <c r="AG2108">
        <v>1</v>
      </c>
      <c r="AH2108">
        <v>1</v>
      </c>
      <c r="AI2108">
        <v>1</v>
      </c>
      <c r="AJ2108">
        <v>1</v>
      </c>
      <c r="AK2108">
        <v>1</v>
      </c>
      <c r="AL2108">
        <v>0</v>
      </c>
      <c r="AM2108" s="49" t="s">
        <v>409</v>
      </c>
      <c r="AN2108" s="49" t="s">
        <v>14</v>
      </c>
      <c r="AO2108" s="49" t="s">
        <v>485</v>
      </c>
      <c r="AP2108" s="49" t="s">
        <v>505</v>
      </c>
      <c r="AQ2108" s="49" t="s">
        <v>13</v>
      </c>
      <c r="AR2108" s="49" t="s">
        <v>495</v>
      </c>
      <c r="AS2108" s="49" t="s">
        <v>496</v>
      </c>
      <c r="AT2108" s="49" t="s">
        <v>497</v>
      </c>
    </row>
    <row r="2109" spans="1:46" x14ac:dyDescent="0.25">
      <c r="A2109">
        <v>13</v>
      </c>
      <c r="B2109" t="s">
        <v>84</v>
      </c>
      <c r="C2109" t="s">
        <v>84</v>
      </c>
      <c r="D2109" t="s">
        <v>85</v>
      </c>
      <c r="E2109" t="s">
        <v>632</v>
      </c>
      <c r="F2109" t="s">
        <v>633</v>
      </c>
      <c r="G2109">
        <v>1</v>
      </c>
      <c r="H2109">
        <v>1</v>
      </c>
      <c r="I2109">
        <v>1</v>
      </c>
      <c r="J2109">
        <v>1</v>
      </c>
      <c r="K2109">
        <v>1</v>
      </c>
      <c r="L2109">
        <v>1</v>
      </c>
      <c r="M2109">
        <v>1</v>
      </c>
      <c r="N2109">
        <v>1</v>
      </c>
      <c r="O2109">
        <v>1</v>
      </c>
      <c r="P2109">
        <v>1</v>
      </c>
      <c r="Q2109">
        <v>1</v>
      </c>
      <c r="R2109">
        <v>1</v>
      </c>
      <c r="S2109">
        <v>1</v>
      </c>
      <c r="T2109">
        <v>1</v>
      </c>
      <c r="U2109">
        <v>1</v>
      </c>
      <c r="V2109">
        <v>1</v>
      </c>
      <c r="W2109">
        <v>1</v>
      </c>
      <c r="X2109">
        <v>1</v>
      </c>
      <c r="Y2109">
        <v>1</v>
      </c>
      <c r="Z2109">
        <v>1</v>
      </c>
      <c r="AA2109">
        <v>1</v>
      </c>
      <c r="AB2109">
        <v>1</v>
      </c>
      <c r="AC2109">
        <v>1</v>
      </c>
      <c r="AD2109">
        <v>1</v>
      </c>
      <c r="AE2109">
        <v>1</v>
      </c>
      <c r="AF2109">
        <v>1</v>
      </c>
      <c r="AG2109">
        <v>1</v>
      </c>
      <c r="AH2109">
        <v>1</v>
      </c>
      <c r="AI2109">
        <v>1</v>
      </c>
      <c r="AJ2109">
        <v>1</v>
      </c>
      <c r="AK2109">
        <v>1</v>
      </c>
      <c r="AL2109">
        <v>1</v>
      </c>
      <c r="AM2109" s="49" t="s">
        <v>85</v>
      </c>
      <c r="AN2109" s="49" t="s">
        <v>14</v>
      </c>
      <c r="AO2109" s="49" t="s">
        <v>500</v>
      </c>
      <c r="AP2109" s="49" t="s">
        <v>501</v>
      </c>
      <c r="AQ2109" s="49" t="s">
        <v>502</v>
      </c>
      <c r="AR2109" s="49" t="s">
        <v>487</v>
      </c>
      <c r="AS2109" s="49" t="s">
        <v>488</v>
      </c>
      <c r="AT2109" s="49" t="s">
        <v>489</v>
      </c>
    </row>
    <row r="2110" spans="1:46" x14ac:dyDescent="0.25">
      <c r="A2110">
        <v>13</v>
      </c>
      <c r="B2110" t="s">
        <v>223</v>
      </c>
      <c r="C2110" t="s">
        <v>223</v>
      </c>
      <c r="D2110" t="s">
        <v>224</v>
      </c>
      <c r="E2110" t="s">
        <v>632</v>
      </c>
      <c r="F2110" t="s">
        <v>633</v>
      </c>
      <c r="G2110">
        <v>0</v>
      </c>
      <c r="H2110">
        <v>0</v>
      </c>
      <c r="I2110">
        <v>0</v>
      </c>
      <c r="J2110">
        <v>0</v>
      </c>
      <c r="K2110">
        <v>0</v>
      </c>
      <c r="L2110">
        <v>1</v>
      </c>
      <c r="M2110">
        <v>1</v>
      </c>
      <c r="N2110">
        <v>1</v>
      </c>
      <c r="O2110">
        <v>1</v>
      </c>
      <c r="P2110">
        <v>1</v>
      </c>
      <c r="Q2110">
        <v>1</v>
      </c>
      <c r="R2110">
        <v>1</v>
      </c>
      <c r="S2110">
        <v>1</v>
      </c>
      <c r="T2110">
        <v>1</v>
      </c>
      <c r="U2110">
        <v>1</v>
      </c>
      <c r="V2110">
        <v>1</v>
      </c>
      <c r="W2110">
        <v>1</v>
      </c>
      <c r="X2110">
        <v>1</v>
      </c>
      <c r="Y2110">
        <v>1</v>
      </c>
      <c r="Z2110">
        <v>1</v>
      </c>
      <c r="AA2110">
        <v>1</v>
      </c>
      <c r="AB2110">
        <v>1</v>
      </c>
      <c r="AC2110">
        <v>1</v>
      </c>
      <c r="AD2110">
        <v>1</v>
      </c>
      <c r="AE2110">
        <v>1</v>
      </c>
      <c r="AF2110">
        <v>1</v>
      </c>
      <c r="AG2110">
        <v>1</v>
      </c>
      <c r="AH2110">
        <v>1</v>
      </c>
      <c r="AI2110">
        <v>1</v>
      </c>
      <c r="AJ2110">
        <v>1</v>
      </c>
      <c r="AK2110">
        <v>1</v>
      </c>
      <c r="AL2110">
        <v>0</v>
      </c>
      <c r="AM2110" s="49" t="s">
        <v>224</v>
      </c>
      <c r="AN2110" s="49" t="s">
        <v>14</v>
      </c>
      <c r="AO2110" s="49" t="s">
        <v>485</v>
      </c>
      <c r="AP2110" s="49" t="s">
        <v>494</v>
      </c>
      <c r="AQ2110" s="49" t="s">
        <v>11</v>
      </c>
      <c r="AR2110" s="49" t="s">
        <v>487</v>
      </c>
      <c r="AS2110" s="49" t="s">
        <v>488</v>
      </c>
      <c r="AT2110" s="49" t="s">
        <v>489</v>
      </c>
    </row>
    <row r="2111" spans="1:46" x14ac:dyDescent="0.25">
      <c r="A2111">
        <v>13</v>
      </c>
      <c r="B2111" t="s">
        <v>119</v>
      </c>
      <c r="C2111" t="s">
        <v>119</v>
      </c>
      <c r="D2111" t="s">
        <v>120</v>
      </c>
      <c r="E2111" t="s">
        <v>632</v>
      </c>
      <c r="F2111" t="s">
        <v>633</v>
      </c>
      <c r="G2111">
        <v>1</v>
      </c>
      <c r="H2111">
        <v>1</v>
      </c>
      <c r="I2111">
        <v>1</v>
      </c>
      <c r="J2111">
        <v>1</v>
      </c>
      <c r="K2111">
        <v>1</v>
      </c>
      <c r="L2111">
        <v>1</v>
      </c>
      <c r="M2111">
        <v>1</v>
      </c>
      <c r="N2111">
        <v>1</v>
      </c>
      <c r="O2111">
        <v>1</v>
      </c>
      <c r="P2111">
        <v>1</v>
      </c>
      <c r="Q2111">
        <v>1</v>
      </c>
      <c r="R2111">
        <v>1</v>
      </c>
      <c r="S2111">
        <v>1</v>
      </c>
      <c r="T2111">
        <v>1</v>
      </c>
      <c r="U2111">
        <v>1</v>
      </c>
      <c r="V2111">
        <v>1</v>
      </c>
      <c r="W2111">
        <v>1</v>
      </c>
      <c r="X2111">
        <v>1</v>
      </c>
      <c r="Y2111">
        <v>1</v>
      </c>
      <c r="Z2111">
        <v>1</v>
      </c>
      <c r="AA2111">
        <v>1</v>
      </c>
      <c r="AB2111">
        <v>1</v>
      </c>
      <c r="AC2111">
        <v>1</v>
      </c>
      <c r="AD2111">
        <v>1</v>
      </c>
      <c r="AE2111">
        <v>1</v>
      </c>
      <c r="AF2111">
        <v>1</v>
      </c>
      <c r="AG2111">
        <v>1</v>
      </c>
      <c r="AH2111">
        <v>1</v>
      </c>
      <c r="AI2111">
        <v>1</v>
      </c>
      <c r="AJ2111">
        <v>1</v>
      </c>
      <c r="AK2111">
        <v>1</v>
      </c>
      <c r="AL2111">
        <v>0</v>
      </c>
      <c r="AM2111" s="49" t="s">
        <v>120</v>
      </c>
      <c r="AN2111" s="49" t="s">
        <v>5</v>
      </c>
      <c r="AO2111" s="49" t="s">
        <v>9</v>
      </c>
      <c r="AP2111" s="49" t="s">
        <v>494</v>
      </c>
      <c r="AQ2111" s="49" t="s">
        <v>9</v>
      </c>
      <c r="AR2111" s="49" t="s">
        <v>487</v>
      </c>
      <c r="AS2111" s="49" t="s">
        <v>488</v>
      </c>
      <c r="AT2111" s="49" t="s">
        <v>489</v>
      </c>
    </row>
    <row r="2112" spans="1:46" x14ac:dyDescent="0.25">
      <c r="A2112">
        <v>13</v>
      </c>
      <c r="B2112" t="s">
        <v>109</v>
      </c>
      <c r="C2112" t="s">
        <v>109</v>
      </c>
      <c r="D2112" t="s">
        <v>110</v>
      </c>
      <c r="E2112" t="s">
        <v>632</v>
      </c>
      <c r="F2112" t="s">
        <v>633</v>
      </c>
      <c r="G2112">
        <v>1</v>
      </c>
      <c r="H2112">
        <v>1</v>
      </c>
      <c r="I2112">
        <v>1</v>
      </c>
      <c r="J2112">
        <v>1</v>
      </c>
      <c r="K2112">
        <v>1</v>
      </c>
      <c r="L2112">
        <v>1</v>
      </c>
      <c r="M2112">
        <v>1</v>
      </c>
      <c r="N2112">
        <v>1</v>
      </c>
      <c r="O2112">
        <v>1</v>
      </c>
      <c r="P2112">
        <v>1</v>
      </c>
      <c r="Q2112">
        <v>1</v>
      </c>
      <c r="R2112">
        <v>1</v>
      </c>
      <c r="S2112">
        <v>1</v>
      </c>
      <c r="T2112">
        <v>1</v>
      </c>
      <c r="U2112">
        <v>1</v>
      </c>
      <c r="V2112">
        <v>1</v>
      </c>
      <c r="W2112">
        <v>1</v>
      </c>
      <c r="X2112">
        <v>1</v>
      </c>
      <c r="Y2112">
        <v>1</v>
      </c>
      <c r="Z2112">
        <v>1</v>
      </c>
      <c r="AA2112">
        <v>1</v>
      </c>
      <c r="AB2112">
        <v>1</v>
      </c>
      <c r="AC2112">
        <v>1</v>
      </c>
      <c r="AD2112">
        <v>1</v>
      </c>
      <c r="AE2112">
        <v>1</v>
      </c>
      <c r="AF2112">
        <v>1</v>
      </c>
      <c r="AG2112">
        <v>1</v>
      </c>
      <c r="AH2112">
        <v>1</v>
      </c>
      <c r="AI2112">
        <v>1</v>
      </c>
      <c r="AJ2112">
        <v>1</v>
      </c>
      <c r="AK2112">
        <v>1</v>
      </c>
      <c r="AL2112">
        <v>1</v>
      </c>
      <c r="AM2112" s="49" t="s">
        <v>110</v>
      </c>
      <c r="AN2112" s="49" t="s">
        <v>14</v>
      </c>
      <c r="AO2112" s="49" t="s">
        <v>507</v>
      </c>
      <c r="AP2112" s="49" t="s">
        <v>505</v>
      </c>
      <c r="AQ2112" s="49" t="s">
        <v>13</v>
      </c>
      <c r="AR2112" s="49" t="s">
        <v>487</v>
      </c>
      <c r="AS2112" s="49" t="s">
        <v>488</v>
      </c>
      <c r="AT2112" s="49" t="s">
        <v>489</v>
      </c>
    </row>
    <row r="2113" spans="1:46" x14ac:dyDescent="0.25">
      <c r="A2113">
        <v>13</v>
      </c>
      <c r="B2113" t="s">
        <v>113</v>
      </c>
      <c r="C2113" t="s">
        <v>113</v>
      </c>
      <c r="D2113" t="s">
        <v>114</v>
      </c>
      <c r="E2113" t="s">
        <v>632</v>
      </c>
      <c r="F2113" t="s">
        <v>633</v>
      </c>
      <c r="G2113">
        <v>1</v>
      </c>
      <c r="H2113">
        <v>1</v>
      </c>
      <c r="I2113">
        <v>1</v>
      </c>
      <c r="J2113">
        <v>1</v>
      </c>
      <c r="K2113">
        <v>1</v>
      </c>
      <c r="L2113">
        <v>1</v>
      </c>
      <c r="M2113">
        <v>1</v>
      </c>
      <c r="N2113">
        <v>1</v>
      </c>
      <c r="O2113">
        <v>1</v>
      </c>
      <c r="P2113">
        <v>1</v>
      </c>
      <c r="Q2113">
        <v>1</v>
      </c>
      <c r="R2113">
        <v>1</v>
      </c>
      <c r="S2113">
        <v>1</v>
      </c>
      <c r="T2113">
        <v>1</v>
      </c>
      <c r="U2113">
        <v>1</v>
      </c>
      <c r="V2113">
        <v>1</v>
      </c>
      <c r="W2113">
        <v>1</v>
      </c>
      <c r="X2113">
        <v>1</v>
      </c>
      <c r="Y2113">
        <v>1</v>
      </c>
      <c r="Z2113">
        <v>1</v>
      </c>
      <c r="AA2113">
        <v>1</v>
      </c>
      <c r="AB2113">
        <v>1</v>
      </c>
      <c r="AC2113">
        <v>1</v>
      </c>
      <c r="AD2113">
        <v>1</v>
      </c>
      <c r="AE2113">
        <v>1</v>
      </c>
      <c r="AF2113">
        <v>1</v>
      </c>
      <c r="AG2113">
        <v>1</v>
      </c>
      <c r="AH2113">
        <v>1</v>
      </c>
      <c r="AI2113">
        <v>1</v>
      </c>
      <c r="AJ2113">
        <v>1</v>
      </c>
      <c r="AK2113">
        <v>1</v>
      </c>
      <c r="AL2113">
        <v>1</v>
      </c>
      <c r="AM2113" s="49" t="s">
        <v>114</v>
      </c>
      <c r="AN2113" s="49" t="s">
        <v>14</v>
      </c>
      <c r="AO2113" s="49" t="s">
        <v>506</v>
      </c>
      <c r="AP2113" s="49" t="s">
        <v>505</v>
      </c>
      <c r="AQ2113" s="49" t="s">
        <v>10</v>
      </c>
      <c r="AR2113" s="49" t="s">
        <v>495</v>
      </c>
      <c r="AS2113" s="49" t="s">
        <v>488</v>
      </c>
      <c r="AT2113" s="49" t="s">
        <v>489</v>
      </c>
    </row>
    <row r="2114" spans="1:46" x14ac:dyDescent="0.25">
      <c r="A2114">
        <v>13</v>
      </c>
      <c r="B2114" t="s">
        <v>493</v>
      </c>
      <c r="C2114" t="s">
        <v>542</v>
      </c>
      <c r="D2114" t="s">
        <v>543</v>
      </c>
      <c r="E2114" t="s">
        <v>632</v>
      </c>
      <c r="F2114" t="s">
        <v>633</v>
      </c>
      <c r="G2114">
        <v>1</v>
      </c>
      <c r="H2114">
        <v>1</v>
      </c>
      <c r="I2114">
        <v>1</v>
      </c>
      <c r="J2114">
        <v>1</v>
      </c>
      <c r="K2114">
        <v>1</v>
      </c>
      <c r="L2114">
        <v>1</v>
      </c>
      <c r="M2114">
        <v>1</v>
      </c>
      <c r="N2114">
        <v>1</v>
      </c>
      <c r="O2114">
        <v>1</v>
      </c>
      <c r="P2114">
        <v>1</v>
      </c>
      <c r="Q2114">
        <v>1</v>
      </c>
      <c r="R2114">
        <v>1</v>
      </c>
      <c r="S2114">
        <v>1</v>
      </c>
      <c r="T2114">
        <v>1</v>
      </c>
      <c r="U2114">
        <v>1</v>
      </c>
      <c r="V2114">
        <v>1</v>
      </c>
      <c r="W2114">
        <v>1</v>
      </c>
      <c r="X2114">
        <v>1</v>
      </c>
      <c r="Y2114">
        <v>1</v>
      </c>
      <c r="Z2114">
        <v>1</v>
      </c>
      <c r="AA2114">
        <v>1</v>
      </c>
      <c r="AB2114">
        <v>1</v>
      </c>
      <c r="AC2114">
        <v>1</v>
      </c>
      <c r="AD2114">
        <v>1</v>
      </c>
      <c r="AE2114">
        <v>1</v>
      </c>
      <c r="AF2114">
        <v>1</v>
      </c>
      <c r="AG2114">
        <v>1</v>
      </c>
      <c r="AH2114">
        <v>1</v>
      </c>
      <c r="AI2114">
        <v>1</v>
      </c>
      <c r="AJ2114">
        <v>1</v>
      </c>
      <c r="AK2114">
        <v>1</v>
      </c>
      <c r="AL2114">
        <v>0</v>
      </c>
      <c r="AM2114" s="49" t="e">
        <v>#N/A</v>
      </c>
      <c r="AN2114" s="49" t="e">
        <v>#N/A</v>
      </c>
      <c r="AO2114" s="49" t="e">
        <v>#N/A</v>
      </c>
      <c r="AP2114" s="49" t="e">
        <v>#N/A</v>
      </c>
      <c r="AQ2114" s="49" t="e">
        <v>#N/A</v>
      </c>
      <c r="AR2114" s="49" t="e">
        <v>#N/A</v>
      </c>
      <c r="AS2114" s="49" t="e">
        <v>#N/A</v>
      </c>
      <c r="AT2114" s="49" t="e">
        <v>#N/A</v>
      </c>
    </row>
    <row r="2115" spans="1:46" x14ac:dyDescent="0.25">
      <c r="A2115">
        <v>13</v>
      </c>
      <c r="B2115" t="s">
        <v>544</v>
      </c>
      <c r="C2115" t="s">
        <v>544</v>
      </c>
      <c r="D2115" t="s">
        <v>545</v>
      </c>
      <c r="E2115" t="s">
        <v>632</v>
      </c>
      <c r="F2115" t="s">
        <v>633</v>
      </c>
      <c r="G2115">
        <v>1</v>
      </c>
      <c r="H2115">
        <v>1</v>
      </c>
      <c r="I2115">
        <v>1</v>
      </c>
      <c r="J2115">
        <v>1</v>
      </c>
      <c r="K2115">
        <v>1</v>
      </c>
      <c r="L2115">
        <v>1</v>
      </c>
      <c r="M2115">
        <v>1</v>
      </c>
      <c r="N2115">
        <v>1</v>
      </c>
      <c r="O2115">
        <v>1</v>
      </c>
      <c r="P2115">
        <v>1</v>
      </c>
      <c r="Q2115">
        <v>1</v>
      </c>
      <c r="R2115">
        <v>1</v>
      </c>
      <c r="S2115">
        <v>1</v>
      </c>
      <c r="T2115">
        <v>1</v>
      </c>
      <c r="U2115">
        <v>1</v>
      </c>
      <c r="V2115">
        <v>1</v>
      </c>
      <c r="W2115">
        <v>1</v>
      </c>
      <c r="X2115">
        <v>1</v>
      </c>
      <c r="Y2115">
        <v>1</v>
      </c>
      <c r="Z2115">
        <v>1</v>
      </c>
      <c r="AA2115">
        <v>1</v>
      </c>
      <c r="AB2115">
        <v>1</v>
      </c>
      <c r="AC2115">
        <v>1</v>
      </c>
      <c r="AD2115">
        <v>1</v>
      </c>
      <c r="AE2115">
        <v>1</v>
      </c>
      <c r="AF2115">
        <v>1</v>
      </c>
      <c r="AG2115">
        <v>1</v>
      </c>
      <c r="AH2115">
        <v>1</v>
      </c>
      <c r="AI2115">
        <v>1</v>
      </c>
      <c r="AJ2115">
        <v>1</v>
      </c>
      <c r="AK2115">
        <v>1</v>
      </c>
      <c r="AL2115">
        <v>0</v>
      </c>
      <c r="AM2115" s="49" t="e">
        <v>#N/A</v>
      </c>
      <c r="AN2115" s="49" t="e">
        <v>#N/A</v>
      </c>
      <c r="AO2115" s="49" t="e">
        <v>#N/A</v>
      </c>
      <c r="AP2115" s="49" t="e">
        <v>#N/A</v>
      </c>
      <c r="AQ2115" s="49" t="e">
        <v>#N/A</v>
      </c>
      <c r="AR2115" s="49" t="e">
        <v>#N/A</v>
      </c>
      <c r="AS2115" s="49" t="e">
        <v>#N/A</v>
      </c>
      <c r="AT2115" s="49" t="e">
        <v>#N/A</v>
      </c>
    </row>
    <row r="2116" spans="1:46" x14ac:dyDescent="0.25">
      <c r="A2116">
        <v>13</v>
      </c>
      <c r="B2116" t="s">
        <v>124</v>
      </c>
      <c r="C2116" t="s">
        <v>124</v>
      </c>
      <c r="D2116" t="s">
        <v>125</v>
      </c>
      <c r="E2116" t="s">
        <v>632</v>
      </c>
      <c r="F2116" t="s">
        <v>633</v>
      </c>
      <c r="G2116">
        <v>1</v>
      </c>
      <c r="H2116">
        <v>1</v>
      </c>
      <c r="I2116">
        <v>1</v>
      </c>
      <c r="J2116">
        <v>1</v>
      </c>
      <c r="K2116">
        <v>1</v>
      </c>
      <c r="L2116">
        <v>1</v>
      </c>
      <c r="M2116">
        <v>1</v>
      </c>
      <c r="N2116">
        <v>1</v>
      </c>
      <c r="O2116">
        <v>1</v>
      </c>
      <c r="P2116">
        <v>1</v>
      </c>
      <c r="Q2116">
        <v>1</v>
      </c>
      <c r="R2116">
        <v>1</v>
      </c>
      <c r="S2116">
        <v>1</v>
      </c>
      <c r="T2116">
        <v>1</v>
      </c>
      <c r="U2116">
        <v>1</v>
      </c>
      <c r="V2116">
        <v>1</v>
      </c>
      <c r="W2116">
        <v>1</v>
      </c>
      <c r="X2116">
        <v>1</v>
      </c>
      <c r="Y2116">
        <v>1</v>
      </c>
      <c r="Z2116">
        <v>1</v>
      </c>
      <c r="AA2116">
        <v>1</v>
      </c>
      <c r="AB2116">
        <v>1</v>
      </c>
      <c r="AC2116">
        <v>1</v>
      </c>
      <c r="AD2116">
        <v>1</v>
      </c>
      <c r="AE2116">
        <v>1</v>
      </c>
      <c r="AF2116">
        <v>1</v>
      </c>
      <c r="AG2116">
        <v>1</v>
      </c>
      <c r="AH2116">
        <v>1</v>
      </c>
      <c r="AI2116">
        <v>1</v>
      </c>
      <c r="AJ2116">
        <v>1</v>
      </c>
      <c r="AK2116">
        <v>1</v>
      </c>
      <c r="AL2116">
        <v>1</v>
      </c>
      <c r="AM2116" s="49" t="s">
        <v>125</v>
      </c>
      <c r="AN2116" s="49" t="s">
        <v>14</v>
      </c>
      <c r="AO2116" s="49" t="s">
        <v>506</v>
      </c>
      <c r="AP2116" s="49" t="s">
        <v>501</v>
      </c>
      <c r="AQ2116" s="49" t="s">
        <v>10</v>
      </c>
      <c r="AR2116" s="49" t="s">
        <v>487</v>
      </c>
      <c r="AS2116" s="49" t="s">
        <v>488</v>
      </c>
      <c r="AT2116" s="49" t="s">
        <v>489</v>
      </c>
    </row>
    <row r="2117" spans="1:46" x14ac:dyDescent="0.25">
      <c r="A2117">
        <v>13</v>
      </c>
      <c r="B2117" t="s">
        <v>130</v>
      </c>
      <c r="C2117" t="s">
        <v>130</v>
      </c>
      <c r="D2117" t="s">
        <v>131</v>
      </c>
      <c r="E2117" t="s">
        <v>632</v>
      </c>
      <c r="F2117" t="s">
        <v>633</v>
      </c>
      <c r="G2117">
        <v>1</v>
      </c>
      <c r="H2117">
        <v>1</v>
      </c>
      <c r="I2117">
        <v>1</v>
      </c>
      <c r="J2117">
        <v>1</v>
      </c>
      <c r="K2117">
        <v>1</v>
      </c>
      <c r="L2117">
        <v>1</v>
      </c>
      <c r="M2117">
        <v>1</v>
      </c>
      <c r="N2117">
        <v>1</v>
      </c>
      <c r="O2117">
        <v>1</v>
      </c>
      <c r="P2117">
        <v>1</v>
      </c>
      <c r="Q2117">
        <v>1</v>
      </c>
      <c r="R2117">
        <v>1</v>
      </c>
      <c r="S2117">
        <v>1</v>
      </c>
      <c r="T2117">
        <v>1</v>
      </c>
      <c r="U2117">
        <v>1</v>
      </c>
      <c r="V2117">
        <v>1</v>
      </c>
      <c r="W2117">
        <v>1</v>
      </c>
      <c r="X2117">
        <v>1</v>
      </c>
      <c r="Y2117">
        <v>1</v>
      </c>
      <c r="Z2117">
        <v>1</v>
      </c>
      <c r="AA2117">
        <v>1</v>
      </c>
      <c r="AB2117">
        <v>1</v>
      </c>
      <c r="AC2117">
        <v>1</v>
      </c>
      <c r="AD2117">
        <v>1</v>
      </c>
      <c r="AE2117">
        <v>1</v>
      </c>
      <c r="AF2117">
        <v>1</v>
      </c>
      <c r="AG2117">
        <v>1</v>
      </c>
      <c r="AH2117">
        <v>1</v>
      </c>
      <c r="AI2117">
        <v>1</v>
      </c>
      <c r="AJ2117">
        <v>1</v>
      </c>
      <c r="AK2117">
        <v>1</v>
      </c>
      <c r="AL2117">
        <v>1</v>
      </c>
      <c r="AM2117" s="49" t="s">
        <v>131</v>
      </c>
      <c r="AN2117" s="49" t="s">
        <v>14</v>
      </c>
      <c r="AO2117" s="49" t="s">
        <v>507</v>
      </c>
      <c r="AP2117" s="49" t="s">
        <v>501</v>
      </c>
      <c r="AQ2117" s="49" t="s">
        <v>10</v>
      </c>
      <c r="AR2117" s="49" t="s">
        <v>487</v>
      </c>
      <c r="AS2117" s="49" t="s">
        <v>488</v>
      </c>
      <c r="AT2117" s="49" t="s">
        <v>489</v>
      </c>
    </row>
    <row r="2118" spans="1:46" x14ac:dyDescent="0.25">
      <c r="A2118">
        <v>13</v>
      </c>
      <c r="B2118" t="s">
        <v>117</v>
      </c>
      <c r="C2118" t="s">
        <v>117</v>
      </c>
      <c r="D2118" t="s">
        <v>546</v>
      </c>
      <c r="E2118" t="s">
        <v>632</v>
      </c>
      <c r="F2118" t="s">
        <v>633</v>
      </c>
      <c r="G2118">
        <v>1</v>
      </c>
      <c r="H2118">
        <v>1</v>
      </c>
      <c r="I2118">
        <v>1</v>
      </c>
      <c r="J2118">
        <v>1</v>
      </c>
      <c r="K2118">
        <v>1</v>
      </c>
      <c r="L2118">
        <v>1</v>
      </c>
      <c r="M2118">
        <v>1</v>
      </c>
      <c r="N2118">
        <v>1</v>
      </c>
      <c r="O2118">
        <v>1</v>
      </c>
      <c r="P2118">
        <v>1</v>
      </c>
      <c r="Q2118">
        <v>1</v>
      </c>
      <c r="R2118">
        <v>1</v>
      </c>
      <c r="S2118">
        <v>1</v>
      </c>
      <c r="T2118">
        <v>1</v>
      </c>
      <c r="U2118">
        <v>1</v>
      </c>
      <c r="V2118">
        <v>1</v>
      </c>
      <c r="W2118">
        <v>1</v>
      </c>
      <c r="X2118">
        <v>1</v>
      </c>
      <c r="Y2118">
        <v>1</v>
      </c>
      <c r="Z2118">
        <v>1</v>
      </c>
      <c r="AA2118">
        <v>1</v>
      </c>
      <c r="AB2118">
        <v>1</v>
      </c>
      <c r="AC2118">
        <v>1</v>
      </c>
      <c r="AD2118">
        <v>1</v>
      </c>
      <c r="AE2118">
        <v>1</v>
      </c>
      <c r="AF2118">
        <v>1</v>
      </c>
      <c r="AG2118">
        <v>1</v>
      </c>
      <c r="AH2118">
        <v>1</v>
      </c>
      <c r="AI2118">
        <v>1</v>
      </c>
      <c r="AJ2118">
        <v>1</v>
      </c>
      <c r="AK2118">
        <v>1</v>
      </c>
      <c r="AL2118">
        <v>0</v>
      </c>
      <c r="AM2118" s="49" t="s">
        <v>118</v>
      </c>
      <c r="AN2118" s="49" t="s">
        <v>8</v>
      </c>
      <c r="AO2118" s="49" t="s">
        <v>9</v>
      </c>
      <c r="AP2118" s="49" t="s">
        <v>494</v>
      </c>
      <c r="AQ2118" s="49" t="s">
        <v>9</v>
      </c>
      <c r="AR2118" s="49" t="s">
        <v>487</v>
      </c>
      <c r="AS2118" s="49" t="s">
        <v>488</v>
      </c>
      <c r="AT2118" s="49" t="s">
        <v>489</v>
      </c>
    </row>
    <row r="2119" spans="1:46" x14ac:dyDescent="0.25">
      <c r="A2119">
        <v>13</v>
      </c>
      <c r="B2119" t="s">
        <v>192</v>
      </c>
      <c r="C2119" t="s">
        <v>192</v>
      </c>
      <c r="D2119" t="s">
        <v>193</v>
      </c>
      <c r="E2119" t="s">
        <v>632</v>
      </c>
      <c r="F2119" t="s">
        <v>633</v>
      </c>
      <c r="G2119">
        <v>1</v>
      </c>
      <c r="H2119">
        <v>1</v>
      </c>
      <c r="I2119">
        <v>1</v>
      </c>
      <c r="J2119">
        <v>1</v>
      </c>
      <c r="K2119">
        <v>1</v>
      </c>
      <c r="L2119">
        <v>1</v>
      </c>
      <c r="M2119">
        <v>1</v>
      </c>
      <c r="N2119">
        <v>1</v>
      </c>
      <c r="O2119">
        <v>1</v>
      </c>
      <c r="P2119">
        <v>1</v>
      </c>
      <c r="Q2119">
        <v>1</v>
      </c>
      <c r="R2119">
        <v>1</v>
      </c>
      <c r="S2119">
        <v>1</v>
      </c>
      <c r="T2119">
        <v>1</v>
      </c>
      <c r="U2119">
        <v>1</v>
      </c>
      <c r="V2119">
        <v>1</v>
      </c>
      <c r="W2119">
        <v>1</v>
      </c>
      <c r="X2119">
        <v>1</v>
      </c>
      <c r="Y2119">
        <v>1</v>
      </c>
      <c r="Z2119">
        <v>1</v>
      </c>
      <c r="AA2119">
        <v>1</v>
      </c>
      <c r="AB2119">
        <v>1</v>
      </c>
      <c r="AC2119">
        <v>1</v>
      </c>
      <c r="AD2119">
        <v>1</v>
      </c>
      <c r="AE2119">
        <v>1</v>
      </c>
      <c r="AF2119">
        <v>1</v>
      </c>
      <c r="AG2119">
        <v>1</v>
      </c>
      <c r="AH2119">
        <v>1</v>
      </c>
      <c r="AI2119">
        <v>1</v>
      </c>
      <c r="AJ2119">
        <v>1</v>
      </c>
      <c r="AK2119">
        <v>1</v>
      </c>
      <c r="AL2119">
        <v>1</v>
      </c>
      <c r="AM2119" s="49" t="s">
        <v>193</v>
      </c>
      <c r="AN2119" s="49" t="s">
        <v>14</v>
      </c>
      <c r="AO2119" s="49" t="s">
        <v>500</v>
      </c>
      <c r="AP2119" s="49" t="s">
        <v>505</v>
      </c>
      <c r="AQ2119" s="49" t="s">
        <v>13</v>
      </c>
      <c r="AR2119" s="49" t="s">
        <v>487</v>
      </c>
      <c r="AS2119" s="49" t="s">
        <v>488</v>
      </c>
      <c r="AT2119" s="49" t="s">
        <v>489</v>
      </c>
    </row>
    <row r="2120" spans="1:46" x14ac:dyDescent="0.25">
      <c r="A2120">
        <v>13</v>
      </c>
      <c r="B2120" t="s">
        <v>132</v>
      </c>
      <c r="C2120" t="s">
        <v>132</v>
      </c>
      <c r="D2120" t="s">
        <v>133</v>
      </c>
      <c r="E2120" t="s">
        <v>632</v>
      </c>
      <c r="F2120" t="s">
        <v>633</v>
      </c>
      <c r="G2120">
        <v>1</v>
      </c>
      <c r="H2120">
        <v>1</v>
      </c>
      <c r="I2120">
        <v>1</v>
      </c>
      <c r="J2120">
        <v>1</v>
      </c>
      <c r="K2120">
        <v>1</v>
      </c>
      <c r="L2120">
        <v>1</v>
      </c>
      <c r="M2120">
        <v>1</v>
      </c>
      <c r="N2120">
        <v>1</v>
      </c>
      <c r="O2120">
        <v>1</v>
      </c>
      <c r="P2120">
        <v>1</v>
      </c>
      <c r="Q2120">
        <v>1</v>
      </c>
      <c r="R2120">
        <v>1</v>
      </c>
      <c r="S2120">
        <v>1</v>
      </c>
      <c r="T2120">
        <v>1</v>
      </c>
      <c r="U2120">
        <v>1</v>
      </c>
      <c r="V2120">
        <v>1</v>
      </c>
      <c r="W2120">
        <v>1</v>
      </c>
      <c r="X2120">
        <v>1</v>
      </c>
      <c r="Y2120">
        <v>1</v>
      </c>
      <c r="Z2120">
        <v>1</v>
      </c>
      <c r="AA2120">
        <v>1</v>
      </c>
      <c r="AB2120">
        <v>1</v>
      </c>
      <c r="AC2120">
        <v>1</v>
      </c>
      <c r="AD2120">
        <v>1</v>
      </c>
      <c r="AE2120">
        <v>1</v>
      </c>
      <c r="AF2120">
        <v>1</v>
      </c>
      <c r="AG2120">
        <v>1</v>
      </c>
      <c r="AH2120">
        <v>1</v>
      </c>
      <c r="AI2120">
        <v>1</v>
      </c>
      <c r="AJ2120">
        <v>1</v>
      </c>
      <c r="AK2120">
        <v>1</v>
      </c>
      <c r="AL2120">
        <v>0</v>
      </c>
      <c r="AM2120" s="49" t="s">
        <v>133</v>
      </c>
      <c r="AN2120" s="49" t="s">
        <v>14</v>
      </c>
      <c r="AO2120" s="49" t="s">
        <v>507</v>
      </c>
      <c r="AP2120" s="49" t="s">
        <v>501</v>
      </c>
      <c r="AQ2120" s="49" t="s">
        <v>10</v>
      </c>
      <c r="AR2120" s="49" t="s">
        <v>487</v>
      </c>
      <c r="AS2120" s="49" t="s">
        <v>488</v>
      </c>
      <c r="AT2120" s="49" t="s">
        <v>489</v>
      </c>
    </row>
    <row r="2121" spans="1:46" x14ac:dyDescent="0.25">
      <c r="A2121">
        <v>13</v>
      </c>
      <c r="B2121" t="s">
        <v>134</v>
      </c>
      <c r="C2121" t="s">
        <v>134</v>
      </c>
      <c r="D2121" t="s">
        <v>135</v>
      </c>
      <c r="E2121" t="s">
        <v>632</v>
      </c>
      <c r="F2121" t="s">
        <v>633</v>
      </c>
      <c r="G2121">
        <v>1</v>
      </c>
      <c r="H2121">
        <v>1</v>
      </c>
      <c r="I2121">
        <v>1</v>
      </c>
      <c r="J2121">
        <v>1</v>
      </c>
      <c r="K2121">
        <v>1</v>
      </c>
      <c r="L2121">
        <v>1</v>
      </c>
      <c r="M2121">
        <v>1</v>
      </c>
      <c r="N2121">
        <v>1</v>
      </c>
      <c r="O2121">
        <v>1</v>
      </c>
      <c r="P2121">
        <v>1</v>
      </c>
      <c r="Q2121">
        <v>1</v>
      </c>
      <c r="R2121">
        <v>1</v>
      </c>
      <c r="S2121">
        <v>1</v>
      </c>
      <c r="T2121">
        <v>1</v>
      </c>
      <c r="U2121">
        <v>1</v>
      </c>
      <c r="V2121">
        <v>1</v>
      </c>
      <c r="W2121">
        <v>1</v>
      </c>
      <c r="X2121">
        <v>1</v>
      </c>
      <c r="Y2121">
        <v>1</v>
      </c>
      <c r="Z2121">
        <v>1</v>
      </c>
      <c r="AA2121">
        <v>1</v>
      </c>
      <c r="AB2121">
        <v>1</v>
      </c>
      <c r="AC2121">
        <v>1</v>
      </c>
      <c r="AD2121">
        <v>1</v>
      </c>
      <c r="AE2121">
        <v>1</v>
      </c>
      <c r="AF2121">
        <v>1</v>
      </c>
      <c r="AG2121">
        <v>1</v>
      </c>
      <c r="AH2121">
        <v>1</v>
      </c>
      <c r="AI2121">
        <v>1</v>
      </c>
      <c r="AJ2121">
        <v>1</v>
      </c>
      <c r="AK2121">
        <v>1</v>
      </c>
      <c r="AL2121">
        <v>1</v>
      </c>
      <c r="AM2121" s="49" t="s">
        <v>135</v>
      </c>
      <c r="AN2121" s="49" t="s">
        <v>14</v>
      </c>
      <c r="AO2121" s="49" t="s">
        <v>500</v>
      </c>
      <c r="AP2121" s="49" t="s">
        <v>505</v>
      </c>
      <c r="AQ2121" s="49" t="s">
        <v>13</v>
      </c>
      <c r="AR2121" s="49" t="s">
        <v>487</v>
      </c>
      <c r="AS2121" s="49" t="s">
        <v>488</v>
      </c>
      <c r="AT2121" s="49" t="s">
        <v>489</v>
      </c>
    </row>
    <row r="2122" spans="1:46" x14ac:dyDescent="0.25">
      <c r="A2122">
        <v>13</v>
      </c>
      <c r="B2122" t="s">
        <v>136</v>
      </c>
      <c r="C2122" t="s">
        <v>136</v>
      </c>
      <c r="D2122" t="s">
        <v>137</v>
      </c>
      <c r="E2122" t="s">
        <v>632</v>
      </c>
      <c r="F2122" t="s">
        <v>633</v>
      </c>
      <c r="G2122">
        <v>1</v>
      </c>
      <c r="H2122">
        <v>1</v>
      </c>
      <c r="I2122">
        <v>1</v>
      </c>
      <c r="J2122">
        <v>1</v>
      </c>
      <c r="K2122">
        <v>1</v>
      </c>
      <c r="L2122">
        <v>1</v>
      </c>
      <c r="M2122">
        <v>1</v>
      </c>
      <c r="N2122">
        <v>1</v>
      </c>
      <c r="O2122">
        <v>1</v>
      </c>
      <c r="P2122">
        <v>1</v>
      </c>
      <c r="Q2122">
        <v>1</v>
      </c>
      <c r="R2122">
        <v>1</v>
      </c>
      <c r="S2122">
        <v>1</v>
      </c>
      <c r="T2122">
        <v>1</v>
      </c>
      <c r="U2122">
        <v>1</v>
      </c>
      <c r="V2122">
        <v>1</v>
      </c>
      <c r="W2122">
        <v>1</v>
      </c>
      <c r="X2122">
        <v>1</v>
      </c>
      <c r="Y2122">
        <v>1</v>
      </c>
      <c r="Z2122">
        <v>1</v>
      </c>
      <c r="AA2122">
        <v>1</v>
      </c>
      <c r="AB2122">
        <v>1</v>
      </c>
      <c r="AC2122">
        <v>1</v>
      </c>
      <c r="AD2122">
        <v>1</v>
      </c>
      <c r="AE2122">
        <v>1</v>
      </c>
      <c r="AF2122">
        <v>1</v>
      </c>
      <c r="AG2122">
        <v>1</v>
      </c>
      <c r="AH2122">
        <v>1</v>
      </c>
      <c r="AI2122">
        <v>1</v>
      </c>
      <c r="AJ2122">
        <v>1</v>
      </c>
      <c r="AK2122">
        <v>1</v>
      </c>
      <c r="AL2122">
        <v>1</v>
      </c>
      <c r="AM2122" s="49" t="s">
        <v>137</v>
      </c>
      <c r="AN2122" s="49" t="s">
        <v>14</v>
      </c>
      <c r="AO2122" s="49" t="s">
        <v>500</v>
      </c>
      <c r="AP2122" s="49" t="s">
        <v>505</v>
      </c>
      <c r="AQ2122" s="49" t="s">
        <v>13</v>
      </c>
      <c r="AR2122" s="49" t="s">
        <v>487</v>
      </c>
      <c r="AS2122" s="49" t="s">
        <v>488</v>
      </c>
      <c r="AT2122" s="49" t="s">
        <v>489</v>
      </c>
    </row>
    <row r="2123" spans="1:46" x14ac:dyDescent="0.25">
      <c r="A2123">
        <v>13</v>
      </c>
      <c r="B2123" t="s">
        <v>315</v>
      </c>
      <c r="C2123" t="s">
        <v>315</v>
      </c>
      <c r="D2123" t="s">
        <v>547</v>
      </c>
      <c r="E2123" t="s">
        <v>632</v>
      </c>
      <c r="F2123" t="s">
        <v>633</v>
      </c>
      <c r="G2123">
        <v>1</v>
      </c>
      <c r="H2123">
        <v>1</v>
      </c>
      <c r="I2123">
        <v>1</v>
      </c>
      <c r="J2123">
        <v>1</v>
      </c>
      <c r="K2123">
        <v>1</v>
      </c>
      <c r="L2123">
        <v>1</v>
      </c>
      <c r="M2123">
        <v>1</v>
      </c>
      <c r="N2123">
        <v>1</v>
      </c>
      <c r="O2123">
        <v>1</v>
      </c>
      <c r="P2123">
        <v>1</v>
      </c>
      <c r="Q2123">
        <v>1</v>
      </c>
      <c r="R2123">
        <v>1</v>
      </c>
      <c r="S2123">
        <v>1</v>
      </c>
      <c r="T2123">
        <v>1</v>
      </c>
      <c r="U2123">
        <v>1</v>
      </c>
      <c r="V2123">
        <v>1</v>
      </c>
      <c r="W2123">
        <v>1</v>
      </c>
      <c r="X2123">
        <v>1</v>
      </c>
      <c r="Y2123">
        <v>1</v>
      </c>
      <c r="Z2123">
        <v>1</v>
      </c>
      <c r="AA2123">
        <v>1</v>
      </c>
      <c r="AB2123">
        <v>1</v>
      </c>
      <c r="AC2123">
        <v>1</v>
      </c>
      <c r="AD2123">
        <v>1</v>
      </c>
      <c r="AE2123">
        <v>1</v>
      </c>
      <c r="AF2123">
        <v>1</v>
      </c>
      <c r="AG2123">
        <v>1</v>
      </c>
      <c r="AH2123">
        <v>1</v>
      </c>
      <c r="AI2123">
        <v>1</v>
      </c>
      <c r="AJ2123">
        <v>1</v>
      </c>
      <c r="AK2123">
        <v>1</v>
      </c>
      <c r="AL2123">
        <v>0</v>
      </c>
      <c r="AM2123" s="49" t="s">
        <v>316</v>
      </c>
      <c r="AN2123" s="49" t="s">
        <v>14</v>
      </c>
      <c r="AO2123" s="49" t="s">
        <v>485</v>
      </c>
      <c r="AP2123" s="49" t="s">
        <v>486</v>
      </c>
      <c r="AQ2123" s="49" t="s">
        <v>11</v>
      </c>
      <c r="AR2123" s="49" t="s">
        <v>487</v>
      </c>
      <c r="AS2123" s="49" t="s">
        <v>488</v>
      </c>
      <c r="AT2123" s="49" t="s">
        <v>489</v>
      </c>
    </row>
    <row r="2124" spans="1:46" x14ac:dyDescent="0.25">
      <c r="A2124">
        <v>13</v>
      </c>
      <c r="B2124" t="s">
        <v>121</v>
      </c>
      <c r="C2124" t="s">
        <v>121</v>
      </c>
      <c r="D2124" t="s">
        <v>548</v>
      </c>
      <c r="E2124" t="s">
        <v>632</v>
      </c>
      <c r="F2124" t="s">
        <v>633</v>
      </c>
      <c r="G2124">
        <v>1</v>
      </c>
      <c r="H2124">
        <v>1</v>
      </c>
      <c r="I2124">
        <v>1</v>
      </c>
      <c r="J2124">
        <v>1</v>
      </c>
      <c r="K2124">
        <v>1</v>
      </c>
      <c r="L2124">
        <v>1</v>
      </c>
      <c r="M2124">
        <v>1</v>
      </c>
      <c r="N2124">
        <v>1</v>
      </c>
      <c r="O2124">
        <v>1</v>
      </c>
      <c r="P2124">
        <v>1</v>
      </c>
      <c r="Q2124">
        <v>1</v>
      </c>
      <c r="R2124">
        <v>1</v>
      </c>
      <c r="S2124">
        <v>1</v>
      </c>
      <c r="T2124">
        <v>1</v>
      </c>
      <c r="U2124">
        <v>1</v>
      </c>
      <c r="V2124">
        <v>1</v>
      </c>
      <c r="W2124">
        <v>1</v>
      </c>
      <c r="X2124">
        <v>1</v>
      </c>
      <c r="Y2124">
        <v>1</v>
      </c>
      <c r="Z2124">
        <v>1</v>
      </c>
      <c r="AA2124">
        <v>1</v>
      </c>
      <c r="AB2124">
        <v>1</v>
      </c>
      <c r="AC2124">
        <v>1</v>
      </c>
      <c r="AD2124">
        <v>1</v>
      </c>
      <c r="AE2124">
        <v>1</v>
      </c>
      <c r="AF2124">
        <v>1</v>
      </c>
      <c r="AG2124">
        <v>1</v>
      </c>
      <c r="AH2124">
        <v>1</v>
      </c>
      <c r="AI2124">
        <v>1</v>
      </c>
      <c r="AJ2124">
        <v>1</v>
      </c>
      <c r="AK2124">
        <v>1</v>
      </c>
      <c r="AL2124">
        <v>0</v>
      </c>
      <c r="AM2124" s="49" t="s">
        <v>122</v>
      </c>
      <c r="AN2124" s="49" t="s">
        <v>5</v>
      </c>
      <c r="AO2124" s="49" t="s">
        <v>9</v>
      </c>
      <c r="AP2124" s="49" t="s">
        <v>486</v>
      </c>
      <c r="AQ2124" s="49" t="s">
        <v>9</v>
      </c>
      <c r="AR2124" s="49" t="s">
        <v>495</v>
      </c>
      <c r="AS2124" s="49" t="s">
        <v>488</v>
      </c>
      <c r="AT2124" s="49" t="s">
        <v>489</v>
      </c>
    </row>
    <row r="2125" spans="1:46" x14ac:dyDescent="0.25">
      <c r="A2125">
        <v>13</v>
      </c>
      <c r="B2125" t="s">
        <v>144</v>
      </c>
      <c r="C2125" t="s">
        <v>144</v>
      </c>
      <c r="D2125" t="s">
        <v>145</v>
      </c>
      <c r="E2125" t="s">
        <v>632</v>
      </c>
      <c r="F2125" t="s">
        <v>633</v>
      </c>
      <c r="G2125">
        <v>1</v>
      </c>
      <c r="H2125">
        <v>1</v>
      </c>
      <c r="I2125">
        <v>1</v>
      </c>
      <c r="J2125">
        <v>1</v>
      </c>
      <c r="K2125">
        <v>1</v>
      </c>
      <c r="L2125">
        <v>1</v>
      </c>
      <c r="M2125">
        <v>1</v>
      </c>
      <c r="N2125">
        <v>1</v>
      </c>
      <c r="O2125">
        <v>1</v>
      </c>
      <c r="P2125">
        <v>1</v>
      </c>
      <c r="Q2125">
        <v>1</v>
      </c>
      <c r="R2125">
        <v>1</v>
      </c>
      <c r="S2125">
        <v>1</v>
      </c>
      <c r="T2125">
        <v>1</v>
      </c>
      <c r="U2125">
        <v>1</v>
      </c>
      <c r="V2125">
        <v>1</v>
      </c>
      <c r="W2125">
        <v>1</v>
      </c>
      <c r="X2125">
        <v>1</v>
      </c>
      <c r="Y2125">
        <v>1</v>
      </c>
      <c r="Z2125">
        <v>1</v>
      </c>
      <c r="AA2125">
        <v>1</v>
      </c>
      <c r="AB2125">
        <v>1</v>
      </c>
      <c r="AC2125">
        <v>1</v>
      </c>
      <c r="AD2125">
        <v>1</v>
      </c>
      <c r="AE2125">
        <v>1</v>
      </c>
      <c r="AF2125">
        <v>1</v>
      </c>
      <c r="AG2125">
        <v>1</v>
      </c>
      <c r="AH2125">
        <v>1</v>
      </c>
      <c r="AI2125">
        <v>1</v>
      </c>
      <c r="AJ2125">
        <v>1</v>
      </c>
      <c r="AK2125">
        <v>1</v>
      </c>
      <c r="AL2125">
        <v>1</v>
      </c>
      <c r="AM2125" s="49" t="s">
        <v>145</v>
      </c>
      <c r="AN2125" s="49" t="s">
        <v>14</v>
      </c>
      <c r="AO2125" s="49" t="s">
        <v>500</v>
      </c>
      <c r="AP2125" s="49" t="s">
        <v>505</v>
      </c>
      <c r="AQ2125" s="49" t="s">
        <v>13</v>
      </c>
      <c r="AR2125" s="49" t="s">
        <v>487</v>
      </c>
      <c r="AS2125" s="49" t="s">
        <v>488</v>
      </c>
      <c r="AT2125" s="49" t="s">
        <v>489</v>
      </c>
    </row>
    <row r="2126" spans="1:46" x14ac:dyDescent="0.25">
      <c r="A2126">
        <v>13</v>
      </c>
      <c r="B2126" t="s">
        <v>146</v>
      </c>
      <c r="C2126" t="s">
        <v>146</v>
      </c>
      <c r="D2126" t="s">
        <v>147</v>
      </c>
      <c r="E2126" t="s">
        <v>632</v>
      </c>
      <c r="F2126" t="s">
        <v>633</v>
      </c>
      <c r="G2126">
        <v>1</v>
      </c>
      <c r="H2126">
        <v>1</v>
      </c>
      <c r="I2126">
        <v>1</v>
      </c>
      <c r="J2126">
        <v>1</v>
      </c>
      <c r="K2126">
        <v>1</v>
      </c>
      <c r="L2126">
        <v>1</v>
      </c>
      <c r="M2126">
        <v>1</v>
      </c>
      <c r="N2126">
        <v>1</v>
      </c>
      <c r="O2126">
        <v>1</v>
      </c>
      <c r="P2126">
        <v>1</v>
      </c>
      <c r="Q2126">
        <v>1</v>
      </c>
      <c r="R2126">
        <v>1</v>
      </c>
      <c r="S2126">
        <v>1</v>
      </c>
      <c r="T2126">
        <v>1</v>
      </c>
      <c r="U2126">
        <v>1</v>
      </c>
      <c r="V2126">
        <v>1</v>
      </c>
      <c r="W2126">
        <v>1</v>
      </c>
      <c r="X2126">
        <v>1</v>
      </c>
      <c r="Y2126">
        <v>1</v>
      </c>
      <c r="Z2126">
        <v>1</v>
      </c>
      <c r="AA2126">
        <v>1</v>
      </c>
      <c r="AB2126">
        <v>1</v>
      </c>
      <c r="AC2126">
        <v>1</v>
      </c>
      <c r="AD2126">
        <v>1</v>
      </c>
      <c r="AE2126">
        <v>1</v>
      </c>
      <c r="AF2126">
        <v>1</v>
      </c>
      <c r="AG2126">
        <v>1</v>
      </c>
      <c r="AH2126">
        <v>1</v>
      </c>
      <c r="AI2126">
        <v>1</v>
      </c>
      <c r="AJ2126">
        <v>1</v>
      </c>
      <c r="AK2126">
        <v>1</v>
      </c>
      <c r="AL2126">
        <v>0</v>
      </c>
      <c r="AM2126" s="49" t="s">
        <v>147</v>
      </c>
      <c r="AN2126" s="49" t="s">
        <v>14</v>
      </c>
      <c r="AO2126" s="49" t="s">
        <v>507</v>
      </c>
      <c r="AP2126" s="49" t="s">
        <v>501</v>
      </c>
      <c r="AQ2126" s="49" t="s">
        <v>10</v>
      </c>
      <c r="AR2126" s="49" t="s">
        <v>487</v>
      </c>
      <c r="AS2126" s="49" t="s">
        <v>488</v>
      </c>
      <c r="AT2126" s="49" t="s">
        <v>489</v>
      </c>
    </row>
    <row r="2127" spans="1:46" x14ac:dyDescent="0.25">
      <c r="A2127">
        <v>13</v>
      </c>
      <c r="B2127" t="s">
        <v>149</v>
      </c>
      <c r="C2127" t="s">
        <v>149</v>
      </c>
      <c r="D2127" t="s">
        <v>412</v>
      </c>
      <c r="E2127" t="s">
        <v>632</v>
      </c>
      <c r="F2127" t="s">
        <v>633</v>
      </c>
      <c r="G2127">
        <v>1</v>
      </c>
      <c r="H2127">
        <v>1</v>
      </c>
      <c r="I2127">
        <v>1</v>
      </c>
      <c r="J2127">
        <v>1</v>
      </c>
      <c r="K2127">
        <v>1</v>
      </c>
      <c r="L2127">
        <v>1</v>
      </c>
      <c r="M2127">
        <v>1</v>
      </c>
      <c r="N2127">
        <v>1</v>
      </c>
      <c r="O2127">
        <v>1</v>
      </c>
      <c r="P2127">
        <v>1</v>
      </c>
      <c r="Q2127">
        <v>1</v>
      </c>
      <c r="R2127">
        <v>1</v>
      </c>
      <c r="S2127">
        <v>1</v>
      </c>
      <c r="T2127">
        <v>1</v>
      </c>
      <c r="U2127">
        <v>1</v>
      </c>
      <c r="V2127">
        <v>1</v>
      </c>
      <c r="W2127">
        <v>1</v>
      </c>
      <c r="X2127">
        <v>1</v>
      </c>
      <c r="Y2127">
        <v>1</v>
      </c>
      <c r="Z2127">
        <v>1</v>
      </c>
      <c r="AA2127">
        <v>1</v>
      </c>
      <c r="AB2127">
        <v>1</v>
      </c>
      <c r="AC2127">
        <v>1</v>
      </c>
      <c r="AD2127">
        <v>1</v>
      </c>
      <c r="AE2127">
        <v>1</v>
      </c>
      <c r="AF2127">
        <v>1</v>
      </c>
      <c r="AG2127">
        <v>1</v>
      </c>
      <c r="AH2127">
        <v>1</v>
      </c>
      <c r="AI2127">
        <v>1</v>
      </c>
      <c r="AJ2127">
        <v>1</v>
      </c>
      <c r="AK2127">
        <v>1</v>
      </c>
      <c r="AL2127">
        <v>0</v>
      </c>
      <c r="AM2127" s="49" t="s">
        <v>412</v>
      </c>
      <c r="AN2127" s="49" t="s">
        <v>14</v>
      </c>
      <c r="AO2127" s="49" t="s">
        <v>506</v>
      </c>
      <c r="AP2127" s="49" t="s">
        <v>501</v>
      </c>
      <c r="AQ2127" s="49" t="s">
        <v>10</v>
      </c>
      <c r="AR2127" s="49" t="s">
        <v>487</v>
      </c>
      <c r="AS2127" s="49" t="s">
        <v>496</v>
      </c>
      <c r="AT2127" s="49" t="s">
        <v>497</v>
      </c>
    </row>
    <row r="2128" spans="1:46" x14ac:dyDescent="0.25">
      <c r="A2128">
        <v>13</v>
      </c>
      <c r="B2128" t="s">
        <v>150</v>
      </c>
      <c r="C2128" t="s">
        <v>150</v>
      </c>
      <c r="D2128" t="s">
        <v>151</v>
      </c>
      <c r="E2128" t="s">
        <v>632</v>
      </c>
      <c r="F2128" t="s">
        <v>633</v>
      </c>
      <c r="G2128">
        <v>1</v>
      </c>
      <c r="H2128">
        <v>1</v>
      </c>
      <c r="I2128">
        <v>1</v>
      </c>
      <c r="J2128">
        <v>1</v>
      </c>
      <c r="K2128">
        <v>1</v>
      </c>
      <c r="L2128">
        <v>1</v>
      </c>
      <c r="M2128">
        <v>1</v>
      </c>
      <c r="N2128">
        <v>1</v>
      </c>
      <c r="O2128">
        <v>1</v>
      </c>
      <c r="P2128">
        <v>1</v>
      </c>
      <c r="Q2128">
        <v>1</v>
      </c>
      <c r="R2128">
        <v>1</v>
      </c>
      <c r="S2128">
        <v>1</v>
      </c>
      <c r="T2128">
        <v>1</v>
      </c>
      <c r="U2128">
        <v>1</v>
      </c>
      <c r="V2128">
        <v>1</v>
      </c>
      <c r="W2128">
        <v>1</v>
      </c>
      <c r="X2128">
        <v>1</v>
      </c>
      <c r="Y2128">
        <v>1</v>
      </c>
      <c r="Z2128">
        <v>1</v>
      </c>
      <c r="AA2128">
        <v>1</v>
      </c>
      <c r="AB2128">
        <v>1</v>
      </c>
      <c r="AC2128">
        <v>1</v>
      </c>
      <c r="AD2128">
        <v>1</v>
      </c>
      <c r="AE2128">
        <v>1</v>
      </c>
      <c r="AF2128">
        <v>1</v>
      </c>
      <c r="AG2128">
        <v>1</v>
      </c>
      <c r="AH2128">
        <v>1</v>
      </c>
      <c r="AI2128">
        <v>1</v>
      </c>
      <c r="AJ2128">
        <v>1</v>
      </c>
      <c r="AK2128">
        <v>1</v>
      </c>
      <c r="AL2128">
        <v>0</v>
      </c>
      <c r="AM2128" s="49" t="s">
        <v>151</v>
      </c>
      <c r="AN2128" s="49" t="s">
        <v>7</v>
      </c>
      <c r="AO2128" s="49" t="s">
        <v>9</v>
      </c>
      <c r="AP2128" s="49" t="s">
        <v>494</v>
      </c>
      <c r="AQ2128" s="49" t="s">
        <v>9</v>
      </c>
      <c r="AR2128" s="49" t="s">
        <v>487</v>
      </c>
      <c r="AS2128" s="49" t="s">
        <v>488</v>
      </c>
      <c r="AT2128" s="49" t="s">
        <v>489</v>
      </c>
    </row>
    <row r="2129" spans="1:46" x14ac:dyDescent="0.25">
      <c r="A2129">
        <v>13</v>
      </c>
      <c r="B2129" t="s">
        <v>338</v>
      </c>
      <c r="C2129" t="s">
        <v>338</v>
      </c>
      <c r="D2129" t="s">
        <v>339</v>
      </c>
      <c r="E2129" t="s">
        <v>632</v>
      </c>
      <c r="F2129" t="s">
        <v>633</v>
      </c>
      <c r="G2129">
        <v>1</v>
      </c>
      <c r="H2129">
        <v>1</v>
      </c>
      <c r="I2129">
        <v>1</v>
      </c>
      <c r="J2129">
        <v>1</v>
      </c>
      <c r="K2129">
        <v>1</v>
      </c>
      <c r="L2129">
        <v>1</v>
      </c>
      <c r="M2129">
        <v>1</v>
      </c>
      <c r="N2129">
        <v>1</v>
      </c>
      <c r="O2129">
        <v>1</v>
      </c>
      <c r="P2129">
        <v>1</v>
      </c>
      <c r="Q2129">
        <v>1</v>
      </c>
      <c r="R2129">
        <v>1</v>
      </c>
      <c r="S2129">
        <v>1</v>
      </c>
      <c r="T2129">
        <v>1</v>
      </c>
      <c r="U2129">
        <v>1</v>
      </c>
      <c r="V2129">
        <v>1</v>
      </c>
      <c r="W2129">
        <v>1</v>
      </c>
      <c r="X2129">
        <v>1</v>
      </c>
      <c r="Y2129">
        <v>1</v>
      </c>
      <c r="Z2129">
        <v>1</v>
      </c>
      <c r="AA2129">
        <v>1</v>
      </c>
      <c r="AB2129">
        <v>1</v>
      </c>
      <c r="AC2129">
        <v>1</v>
      </c>
      <c r="AD2129">
        <v>1</v>
      </c>
      <c r="AE2129">
        <v>1</v>
      </c>
      <c r="AF2129">
        <v>1</v>
      </c>
      <c r="AG2129">
        <v>1</v>
      </c>
      <c r="AH2129">
        <v>1</v>
      </c>
      <c r="AI2129">
        <v>1</v>
      </c>
      <c r="AJ2129">
        <v>1</v>
      </c>
      <c r="AK2129">
        <v>1</v>
      </c>
      <c r="AL2129">
        <v>0</v>
      </c>
      <c r="AM2129" s="49" t="s">
        <v>339</v>
      </c>
      <c r="AN2129" s="49" t="s">
        <v>14</v>
      </c>
      <c r="AO2129" s="49" t="s">
        <v>507</v>
      </c>
      <c r="AP2129" s="49" t="s">
        <v>494</v>
      </c>
      <c r="AQ2129" s="49" t="s">
        <v>10</v>
      </c>
      <c r="AR2129" s="49" t="s">
        <v>487</v>
      </c>
      <c r="AS2129" s="49" t="s">
        <v>488</v>
      </c>
      <c r="AT2129" s="49" t="s">
        <v>489</v>
      </c>
    </row>
    <row r="2130" spans="1:46" x14ac:dyDescent="0.25">
      <c r="A2130">
        <v>13</v>
      </c>
      <c r="B2130" t="s">
        <v>181</v>
      </c>
      <c r="C2130" t="s">
        <v>181</v>
      </c>
      <c r="D2130" t="s">
        <v>414</v>
      </c>
      <c r="E2130" t="s">
        <v>632</v>
      </c>
      <c r="F2130" t="s">
        <v>633</v>
      </c>
      <c r="G2130">
        <v>1</v>
      </c>
      <c r="H2130">
        <v>1</v>
      </c>
      <c r="I2130">
        <v>1</v>
      </c>
      <c r="J2130">
        <v>1</v>
      </c>
      <c r="K2130">
        <v>1</v>
      </c>
      <c r="L2130">
        <v>1</v>
      </c>
      <c r="M2130">
        <v>1</v>
      </c>
      <c r="N2130">
        <v>1</v>
      </c>
      <c r="O2130">
        <v>1</v>
      </c>
      <c r="P2130">
        <v>1</v>
      </c>
      <c r="Q2130">
        <v>1</v>
      </c>
      <c r="R2130">
        <v>1</v>
      </c>
      <c r="S2130">
        <v>1</v>
      </c>
      <c r="T2130">
        <v>1</v>
      </c>
      <c r="U2130">
        <v>1</v>
      </c>
      <c r="V2130">
        <v>1</v>
      </c>
      <c r="W2130">
        <v>1</v>
      </c>
      <c r="X2130">
        <v>1</v>
      </c>
      <c r="Y2130">
        <v>1</v>
      </c>
      <c r="Z2130">
        <v>1</v>
      </c>
      <c r="AA2130">
        <v>1</v>
      </c>
      <c r="AB2130">
        <v>1</v>
      </c>
      <c r="AC2130">
        <v>1</v>
      </c>
      <c r="AD2130">
        <v>1</v>
      </c>
      <c r="AE2130">
        <v>1</v>
      </c>
      <c r="AF2130">
        <v>1</v>
      </c>
      <c r="AG2130">
        <v>1</v>
      </c>
      <c r="AH2130">
        <v>1</v>
      </c>
      <c r="AI2130">
        <v>1</v>
      </c>
      <c r="AJ2130">
        <v>1</v>
      </c>
      <c r="AK2130">
        <v>1</v>
      </c>
      <c r="AL2130">
        <v>0</v>
      </c>
      <c r="AM2130" s="49" t="s">
        <v>414</v>
      </c>
      <c r="AN2130" s="49" t="s">
        <v>5</v>
      </c>
      <c r="AO2130" s="49" t="s">
        <v>9</v>
      </c>
      <c r="AP2130" s="49" t="s">
        <v>501</v>
      </c>
      <c r="AQ2130" s="49" t="s">
        <v>9</v>
      </c>
      <c r="AR2130" s="49" t="s">
        <v>495</v>
      </c>
      <c r="AS2130" s="49" t="s">
        <v>496</v>
      </c>
      <c r="AT2130" s="49" t="s">
        <v>497</v>
      </c>
    </row>
    <row r="2131" spans="1:46" x14ac:dyDescent="0.25">
      <c r="A2131">
        <v>13</v>
      </c>
      <c r="B2131" t="s">
        <v>152</v>
      </c>
      <c r="C2131" t="s">
        <v>152</v>
      </c>
      <c r="D2131" t="s">
        <v>153</v>
      </c>
      <c r="E2131" t="s">
        <v>632</v>
      </c>
      <c r="F2131" t="s">
        <v>633</v>
      </c>
      <c r="G2131">
        <v>0</v>
      </c>
      <c r="H2131">
        <v>0</v>
      </c>
      <c r="I2131">
        <v>1</v>
      </c>
      <c r="J2131">
        <v>1</v>
      </c>
      <c r="K2131">
        <v>1</v>
      </c>
      <c r="L2131">
        <v>1</v>
      </c>
      <c r="M2131">
        <v>1</v>
      </c>
      <c r="N2131">
        <v>1</v>
      </c>
      <c r="O2131">
        <v>1</v>
      </c>
      <c r="P2131">
        <v>1</v>
      </c>
      <c r="Q2131">
        <v>1</v>
      </c>
      <c r="R2131">
        <v>1</v>
      </c>
      <c r="S2131">
        <v>1</v>
      </c>
      <c r="T2131">
        <v>1</v>
      </c>
      <c r="U2131">
        <v>1</v>
      </c>
      <c r="V2131">
        <v>1</v>
      </c>
      <c r="W2131">
        <v>1</v>
      </c>
      <c r="X2131">
        <v>1</v>
      </c>
      <c r="Y2131">
        <v>1</v>
      </c>
      <c r="Z2131">
        <v>1</v>
      </c>
      <c r="AA2131">
        <v>1</v>
      </c>
      <c r="AB2131">
        <v>1</v>
      </c>
      <c r="AC2131">
        <v>1</v>
      </c>
      <c r="AD2131">
        <v>1</v>
      </c>
      <c r="AE2131">
        <v>1</v>
      </c>
      <c r="AF2131">
        <v>1</v>
      </c>
      <c r="AG2131">
        <v>1</v>
      </c>
      <c r="AH2131">
        <v>1</v>
      </c>
      <c r="AI2131">
        <v>1</v>
      </c>
      <c r="AJ2131">
        <v>1</v>
      </c>
      <c r="AK2131">
        <v>1</v>
      </c>
      <c r="AL2131">
        <v>0</v>
      </c>
      <c r="AM2131" s="49" t="s">
        <v>153</v>
      </c>
      <c r="AN2131" s="49" t="s">
        <v>6</v>
      </c>
      <c r="AO2131" s="49" t="s">
        <v>9</v>
      </c>
      <c r="AP2131" s="49" t="s">
        <v>486</v>
      </c>
      <c r="AQ2131" s="49" t="s">
        <v>9</v>
      </c>
      <c r="AR2131" s="49" t="s">
        <v>487</v>
      </c>
      <c r="AS2131" s="49" t="s">
        <v>488</v>
      </c>
      <c r="AT2131" s="49" t="s">
        <v>489</v>
      </c>
    </row>
    <row r="2132" spans="1:46" x14ac:dyDescent="0.25">
      <c r="A2132">
        <v>13</v>
      </c>
      <c r="B2132" t="s">
        <v>156</v>
      </c>
      <c r="C2132" t="s">
        <v>156</v>
      </c>
      <c r="D2132" t="s">
        <v>157</v>
      </c>
      <c r="E2132" t="s">
        <v>632</v>
      </c>
      <c r="F2132" t="s">
        <v>633</v>
      </c>
      <c r="G2132">
        <v>1</v>
      </c>
      <c r="H2132">
        <v>1</v>
      </c>
      <c r="I2132">
        <v>1</v>
      </c>
      <c r="J2132">
        <v>1</v>
      </c>
      <c r="K2132">
        <v>1</v>
      </c>
      <c r="L2132">
        <v>1</v>
      </c>
      <c r="M2132">
        <v>1</v>
      </c>
      <c r="N2132">
        <v>1</v>
      </c>
      <c r="O2132">
        <v>1</v>
      </c>
      <c r="P2132">
        <v>1</v>
      </c>
      <c r="Q2132">
        <v>1</v>
      </c>
      <c r="R2132">
        <v>1</v>
      </c>
      <c r="S2132">
        <v>1</v>
      </c>
      <c r="T2132">
        <v>1</v>
      </c>
      <c r="U2132">
        <v>1</v>
      </c>
      <c r="V2132">
        <v>1</v>
      </c>
      <c r="W2132">
        <v>1</v>
      </c>
      <c r="X2132">
        <v>1</v>
      </c>
      <c r="Y2132">
        <v>1</v>
      </c>
      <c r="Z2132">
        <v>1</v>
      </c>
      <c r="AA2132">
        <v>1</v>
      </c>
      <c r="AB2132">
        <v>1</v>
      </c>
      <c r="AC2132">
        <v>1</v>
      </c>
      <c r="AD2132">
        <v>1</v>
      </c>
      <c r="AE2132">
        <v>1</v>
      </c>
      <c r="AF2132">
        <v>1</v>
      </c>
      <c r="AG2132">
        <v>1</v>
      </c>
      <c r="AH2132">
        <v>1</v>
      </c>
      <c r="AI2132">
        <v>1</v>
      </c>
      <c r="AJ2132">
        <v>1</v>
      </c>
      <c r="AK2132">
        <v>1</v>
      </c>
      <c r="AL2132">
        <v>1</v>
      </c>
      <c r="AM2132" s="49" t="s">
        <v>157</v>
      </c>
      <c r="AN2132" s="49" t="s">
        <v>14</v>
      </c>
      <c r="AO2132" s="49" t="s">
        <v>500</v>
      </c>
      <c r="AP2132" s="49" t="s">
        <v>505</v>
      </c>
      <c r="AQ2132" s="49" t="s">
        <v>13</v>
      </c>
      <c r="AR2132" s="49" t="s">
        <v>487</v>
      </c>
      <c r="AS2132" s="49" t="s">
        <v>488</v>
      </c>
      <c r="AT2132" s="49" t="s">
        <v>489</v>
      </c>
    </row>
    <row r="2133" spans="1:46" x14ac:dyDescent="0.25">
      <c r="A2133">
        <v>13</v>
      </c>
      <c r="B2133" t="s">
        <v>158</v>
      </c>
      <c r="C2133" t="s">
        <v>158</v>
      </c>
      <c r="D2133" t="s">
        <v>159</v>
      </c>
      <c r="E2133" t="s">
        <v>632</v>
      </c>
      <c r="F2133" t="s">
        <v>633</v>
      </c>
      <c r="G2133">
        <v>1</v>
      </c>
      <c r="H2133">
        <v>1</v>
      </c>
      <c r="I2133">
        <v>1</v>
      </c>
      <c r="J2133">
        <v>1</v>
      </c>
      <c r="K2133">
        <v>1</v>
      </c>
      <c r="L2133">
        <v>1</v>
      </c>
      <c r="M2133">
        <v>1</v>
      </c>
      <c r="N2133">
        <v>1</v>
      </c>
      <c r="O2133">
        <v>1</v>
      </c>
      <c r="P2133">
        <v>1</v>
      </c>
      <c r="Q2133">
        <v>1</v>
      </c>
      <c r="R2133">
        <v>1</v>
      </c>
      <c r="S2133">
        <v>1</v>
      </c>
      <c r="T2133">
        <v>1</v>
      </c>
      <c r="U2133">
        <v>1</v>
      </c>
      <c r="V2133">
        <v>1</v>
      </c>
      <c r="W2133">
        <v>1</v>
      </c>
      <c r="X2133">
        <v>1</v>
      </c>
      <c r="Y2133">
        <v>1</v>
      </c>
      <c r="Z2133">
        <v>1</v>
      </c>
      <c r="AA2133">
        <v>1</v>
      </c>
      <c r="AB2133">
        <v>1</v>
      </c>
      <c r="AC2133">
        <v>1</v>
      </c>
      <c r="AD2133">
        <v>1</v>
      </c>
      <c r="AE2133">
        <v>1</v>
      </c>
      <c r="AF2133">
        <v>1</v>
      </c>
      <c r="AG2133">
        <v>1</v>
      </c>
      <c r="AH2133">
        <v>1</v>
      </c>
      <c r="AI2133">
        <v>1</v>
      </c>
      <c r="AJ2133">
        <v>1</v>
      </c>
      <c r="AK2133">
        <v>1</v>
      </c>
      <c r="AL2133">
        <v>0</v>
      </c>
      <c r="AM2133" s="49" t="s">
        <v>159</v>
      </c>
      <c r="AN2133" s="49" t="s">
        <v>6</v>
      </c>
      <c r="AO2133" s="49" t="s">
        <v>9</v>
      </c>
      <c r="AP2133" s="49" t="s">
        <v>486</v>
      </c>
      <c r="AQ2133" s="49" t="s">
        <v>9</v>
      </c>
      <c r="AR2133" s="49" t="s">
        <v>487</v>
      </c>
      <c r="AS2133" s="49" t="s">
        <v>488</v>
      </c>
      <c r="AT2133" s="49" t="s">
        <v>489</v>
      </c>
    </row>
    <row r="2134" spans="1:46" x14ac:dyDescent="0.25">
      <c r="A2134">
        <v>13</v>
      </c>
      <c r="B2134" t="s">
        <v>160</v>
      </c>
      <c r="C2134" t="s">
        <v>160</v>
      </c>
      <c r="D2134" t="s">
        <v>161</v>
      </c>
      <c r="E2134" t="s">
        <v>632</v>
      </c>
      <c r="F2134" t="s">
        <v>633</v>
      </c>
      <c r="G2134">
        <v>1</v>
      </c>
      <c r="H2134">
        <v>1</v>
      </c>
      <c r="I2134">
        <v>1</v>
      </c>
      <c r="J2134">
        <v>1</v>
      </c>
      <c r="K2134">
        <v>1</v>
      </c>
      <c r="L2134">
        <v>1</v>
      </c>
      <c r="M2134">
        <v>1</v>
      </c>
      <c r="N2134">
        <v>1</v>
      </c>
      <c r="O2134">
        <v>1</v>
      </c>
      <c r="P2134">
        <v>1</v>
      </c>
      <c r="Q2134">
        <v>1</v>
      </c>
      <c r="R2134">
        <v>1</v>
      </c>
      <c r="S2134">
        <v>1</v>
      </c>
      <c r="T2134">
        <v>1</v>
      </c>
      <c r="U2134">
        <v>1</v>
      </c>
      <c r="V2134">
        <v>1</v>
      </c>
      <c r="W2134">
        <v>1</v>
      </c>
      <c r="X2134">
        <v>1</v>
      </c>
      <c r="Y2134">
        <v>1</v>
      </c>
      <c r="Z2134">
        <v>1</v>
      </c>
      <c r="AA2134">
        <v>1</v>
      </c>
      <c r="AB2134">
        <v>1</v>
      </c>
      <c r="AC2134">
        <v>1</v>
      </c>
      <c r="AD2134">
        <v>1</v>
      </c>
      <c r="AE2134">
        <v>1</v>
      </c>
      <c r="AF2134">
        <v>1</v>
      </c>
      <c r="AG2134">
        <v>1</v>
      </c>
      <c r="AH2134">
        <v>1</v>
      </c>
      <c r="AI2134">
        <v>1</v>
      </c>
      <c r="AJ2134">
        <v>1</v>
      </c>
      <c r="AK2134">
        <v>1</v>
      </c>
      <c r="AL2134">
        <v>1</v>
      </c>
      <c r="AM2134" s="49" t="s">
        <v>161</v>
      </c>
      <c r="AN2134" s="49" t="s">
        <v>14</v>
      </c>
      <c r="AO2134" s="49" t="s">
        <v>500</v>
      </c>
      <c r="AP2134" s="49" t="s">
        <v>505</v>
      </c>
      <c r="AQ2134" s="49" t="s">
        <v>13</v>
      </c>
      <c r="AR2134" s="49" t="s">
        <v>487</v>
      </c>
      <c r="AS2134" s="49" t="s">
        <v>488</v>
      </c>
      <c r="AT2134" s="49" t="s">
        <v>489</v>
      </c>
    </row>
    <row r="2135" spans="1:46" x14ac:dyDescent="0.25">
      <c r="A2135">
        <v>13</v>
      </c>
      <c r="B2135" t="s">
        <v>164</v>
      </c>
      <c r="C2135" t="s">
        <v>164</v>
      </c>
      <c r="D2135" t="s">
        <v>165</v>
      </c>
      <c r="E2135" t="s">
        <v>632</v>
      </c>
      <c r="F2135" t="s">
        <v>633</v>
      </c>
      <c r="G2135">
        <v>1</v>
      </c>
      <c r="H2135">
        <v>1</v>
      </c>
      <c r="I2135">
        <v>1</v>
      </c>
      <c r="J2135">
        <v>1</v>
      </c>
      <c r="K2135">
        <v>1</v>
      </c>
      <c r="L2135">
        <v>1</v>
      </c>
      <c r="M2135">
        <v>1</v>
      </c>
      <c r="N2135">
        <v>1</v>
      </c>
      <c r="O2135">
        <v>1</v>
      </c>
      <c r="P2135">
        <v>1</v>
      </c>
      <c r="Q2135">
        <v>1</v>
      </c>
      <c r="R2135">
        <v>1</v>
      </c>
      <c r="S2135">
        <v>1</v>
      </c>
      <c r="T2135">
        <v>1</v>
      </c>
      <c r="U2135">
        <v>1</v>
      </c>
      <c r="V2135">
        <v>1</v>
      </c>
      <c r="W2135">
        <v>1</v>
      </c>
      <c r="X2135">
        <v>1</v>
      </c>
      <c r="Y2135">
        <v>1</v>
      </c>
      <c r="Z2135">
        <v>1</v>
      </c>
      <c r="AA2135">
        <v>1</v>
      </c>
      <c r="AB2135">
        <v>1</v>
      </c>
      <c r="AC2135">
        <v>1</v>
      </c>
      <c r="AD2135">
        <v>1</v>
      </c>
      <c r="AE2135">
        <v>1</v>
      </c>
      <c r="AF2135">
        <v>1</v>
      </c>
      <c r="AG2135">
        <v>1</v>
      </c>
      <c r="AH2135">
        <v>1</v>
      </c>
      <c r="AI2135">
        <v>1</v>
      </c>
      <c r="AJ2135">
        <v>1</v>
      </c>
      <c r="AK2135">
        <v>1</v>
      </c>
      <c r="AL2135">
        <v>1</v>
      </c>
      <c r="AM2135" s="49" t="s">
        <v>165</v>
      </c>
      <c r="AN2135" s="49" t="s">
        <v>14</v>
      </c>
      <c r="AO2135" s="49" t="s">
        <v>500</v>
      </c>
      <c r="AP2135" s="49" t="s">
        <v>505</v>
      </c>
      <c r="AQ2135" s="49" t="s">
        <v>13</v>
      </c>
      <c r="AR2135" s="49" t="s">
        <v>487</v>
      </c>
      <c r="AS2135" s="49" t="s">
        <v>488</v>
      </c>
      <c r="AT2135" s="49" t="s">
        <v>489</v>
      </c>
    </row>
    <row r="2136" spans="1:46" x14ac:dyDescent="0.25">
      <c r="A2136">
        <v>13</v>
      </c>
      <c r="B2136" t="s">
        <v>168</v>
      </c>
      <c r="C2136" t="s">
        <v>168</v>
      </c>
      <c r="D2136" t="s">
        <v>413</v>
      </c>
      <c r="E2136" t="s">
        <v>632</v>
      </c>
      <c r="F2136" t="s">
        <v>633</v>
      </c>
      <c r="G2136">
        <v>1</v>
      </c>
      <c r="H2136">
        <v>1</v>
      </c>
      <c r="I2136">
        <v>1</v>
      </c>
      <c r="J2136">
        <v>1</v>
      </c>
      <c r="K2136">
        <v>1</v>
      </c>
      <c r="L2136">
        <v>1</v>
      </c>
      <c r="M2136">
        <v>1</v>
      </c>
      <c r="N2136">
        <v>1</v>
      </c>
      <c r="O2136">
        <v>1</v>
      </c>
      <c r="P2136">
        <v>1</v>
      </c>
      <c r="Q2136">
        <v>1</v>
      </c>
      <c r="R2136">
        <v>1</v>
      </c>
      <c r="S2136">
        <v>1</v>
      </c>
      <c r="T2136">
        <v>1</v>
      </c>
      <c r="U2136">
        <v>1</v>
      </c>
      <c r="V2136">
        <v>1</v>
      </c>
      <c r="W2136">
        <v>1</v>
      </c>
      <c r="X2136">
        <v>1</v>
      </c>
      <c r="Y2136">
        <v>1</v>
      </c>
      <c r="Z2136">
        <v>1</v>
      </c>
      <c r="AA2136">
        <v>1</v>
      </c>
      <c r="AB2136">
        <v>1</v>
      </c>
      <c r="AC2136">
        <v>1</v>
      </c>
      <c r="AD2136">
        <v>1</v>
      </c>
      <c r="AE2136">
        <v>1</v>
      </c>
      <c r="AF2136">
        <v>1</v>
      </c>
      <c r="AG2136">
        <v>1</v>
      </c>
      <c r="AH2136">
        <v>1</v>
      </c>
      <c r="AI2136">
        <v>1</v>
      </c>
      <c r="AJ2136">
        <v>1</v>
      </c>
      <c r="AK2136">
        <v>1</v>
      </c>
      <c r="AL2136">
        <v>0</v>
      </c>
      <c r="AM2136" s="49" t="s">
        <v>413</v>
      </c>
      <c r="AN2136" s="49" t="s">
        <v>5</v>
      </c>
      <c r="AO2136" s="49" t="s">
        <v>9</v>
      </c>
      <c r="AP2136" s="49" t="s">
        <v>501</v>
      </c>
      <c r="AQ2136" s="49" t="s">
        <v>9</v>
      </c>
      <c r="AR2136" s="49" t="s">
        <v>495</v>
      </c>
      <c r="AS2136" s="49" t="s">
        <v>496</v>
      </c>
      <c r="AT2136" s="49" t="s">
        <v>497</v>
      </c>
    </row>
    <row r="2137" spans="1:46" x14ac:dyDescent="0.25">
      <c r="A2137">
        <v>13</v>
      </c>
      <c r="B2137" t="s">
        <v>171</v>
      </c>
      <c r="C2137" t="s">
        <v>171</v>
      </c>
      <c r="D2137" t="s">
        <v>172</v>
      </c>
      <c r="E2137" t="s">
        <v>632</v>
      </c>
      <c r="F2137" t="s">
        <v>633</v>
      </c>
      <c r="G2137">
        <v>1</v>
      </c>
      <c r="H2137">
        <v>1</v>
      </c>
      <c r="I2137">
        <v>1</v>
      </c>
      <c r="J2137">
        <v>1</v>
      </c>
      <c r="K2137">
        <v>1</v>
      </c>
      <c r="L2137">
        <v>1</v>
      </c>
      <c r="M2137">
        <v>1</v>
      </c>
      <c r="N2137">
        <v>1</v>
      </c>
      <c r="O2137">
        <v>1</v>
      </c>
      <c r="P2137">
        <v>1</v>
      </c>
      <c r="Q2137">
        <v>1</v>
      </c>
      <c r="R2137">
        <v>1</v>
      </c>
      <c r="S2137">
        <v>1</v>
      </c>
      <c r="T2137">
        <v>1</v>
      </c>
      <c r="U2137">
        <v>1</v>
      </c>
      <c r="V2137">
        <v>1</v>
      </c>
      <c r="W2137">
        <v>1</v>
      </c>
      <c r="X2137">
        <v>1</v>
      </c>
      <c r="Y2137">
        <v>1</v>
      </c>
      <c r="Z2137">
        <v>1</v>
      </c>
      <c r="AA2137">
        <v>1</v>
      </c>
      <c r="AB2137">
        <v>1</v>
      </c>
      <c r="AC2137">
        <v>1</v>
      </c>
      <c r="AD2137">
        <v>1</v>
      </c>
      <c r="AE2137">
        <v>1</v>
      </c>
      <c r="AF2137">
        <v>1</v>
      </c>
      <c r="AG2137">
        <v>1</v>
      </c>
      <c r="AH2137">
        <v>1</v>
      </c>
      <c r="AI2137">
        <v>1</v>
      </c>
      <c r="AJ2137">
        <v>1</v>
      </c>
      <c r="AK2137">
        <v>1</v>
      </c>
      <c r="AL2137">
        <v>1</v>
      </c>
      <c r="AM2137" s="49" t="s">
        <v>172</v>
      </c>
      <c r="AN2137" s="49" t="s">
        <v>14</v>
      </c>
      <c r="AO2137" s="49" t="s">
        <v>500</v>
      </c>
      <c r="AP2137" s="49" t="s">
        <v>501</v>
      </c>
      <c r="AQ2137" s="49" t="s">
        <v>502</v>
      </c>
      <c r="AR2137" s="49" t="s">
        <v>487</v>
      </c>
      <c r="AS2137" s="49" t="s">
        <v>488</v>
      </c>
      <c r="AT2137" s="49" t="s">
        <v>489</v>
      </c>
    </row>
    <row r="2138" spans="1:46" x14ac:dyDescent="0.25">
      <c r="A2138">
        <v>13</v>
      </c>
      <c r="B2138" t="s">
        <v>138</v>
      </c>
      <c r="C2138" t="s">
        <v>138</v>
      </c>
      <c r="D2138" t="s">
        <v>139</v>
      </c>
      <c r="E2138" t="s">
        <v>632</v>
      </c>
      <c r="F2138" t="s">
        <v>633</v>
      </c>
      <c r="G2138">
        <v>1</v>
      </c>
      <c r="H2138">
        <v>1</v>
      </c>
      <c r="I2138">
        <v>1</v>
      </c>
      <c r="J2138">
        <v>1</v>
      </c>
      <c r="K2138">
        <v>1</v>
      </c>
      <c r="L2138">
        <v>1</v>
      </c>
      <c r="M2138">
        <v>1</v>
      </c>
      <c r="N2138">
        <v>1</v>
      </c>
      <c r="O2138">
        <v>1</v>
      </c>
      <c r="P2138">
        <v>1</v>
      </c>
      <c r="Q2138">
        <v>1</v>
      </c>
      <c r="R2138">
        <v>1</v>
      </c>
      <c r="S2138">
        <v>1</v>
      </c>
      <c r="T2138">
        <v>1</v>
      </c>
      <c r="U2138">
        <v>1</v>
      </c>
      <c r="V2138">
        <v>1</v>
      </c>
      <c r="W2138">
        <v>1</v>
      </c>
      <c r="X2138">
        <v>1</v>
      </c>
      <c r="Y2138">
        <v>1</v>
      </c>
      <c r="Z2138">
        <v>1</v>
      </c>
      <c r="AA2138">
        <v>1</v>
      </c>
      <c r="AB2138">
        <v>1</v>
      </c>
      <c r="AC2138">
        <v>1</v>
      </c>
      <c r="AD2138">
        <v>1</v>
      </c>
      <c r="AE2138">
        <v>1</v>
      </c>
      <c r="AF2138">
        <v>1</v>
      </c>
      <c r="AG2138">
        <v>1</v>
      </c>
      <c r="AH2138">
        <v>1</v>
      </c>
      <c r="AI2138">
        <v>1</v>
      </c>
      <c r="AJ2138">
        <v>1</v>
      </c>
      <c r="AK2138">
        <v>1</v>
      </c>
      <c r="AL2138">
        <v>1</v>
      </c>
      <c r="AM2138" s="49" t="s">
        <v>139</v>
      </c>
      <c r="AN2138" s="49" t="s">
        <v>14</v>
      </c>
      <c r="AO2138" s="49" t="s">
        <v>500</v>
      </c>
      <c r="AP2138" s="49" t="s">
        <v>505</v>
      </c>
      <c r="AQ2138" s="49" t="s">
        <v>13</v>
      </c>
      <c r="AR2138" s="49" t="s">
        <v>487</v>
      </c>
      <c r="AS2138" s="49" t="s">
        <v>488</v>
      </c>
      <c r="AT2138" s="49" t="s">
        <v>489</v>
      </c>
    </row>
    <row r="2139" spans="1:46" x14ac:dyDescent="0.25">
      <c r="A2139">
        <v>13</v>
      </c>
      <c r="B2139" t="s">
        <v>173</v>
      </c>
      <c r="C2139" t="s">
        <v>173</v>
      </c>
      <c r="D2139" t="s">
        <v>174</v>
      </c>
      <c r="E2139" t="s">
        <v>632</v>
      </c>
      <c r="F2139" t="s">
        <v>633</v>
      </c>
      <c r="G2139">
        <v>1</v>
      </c>
      <c r="H2139">
        <v>1</v>
      </c>
      <c r="I2139">
        <v>1</v>
      </c>
      <c r="J2139">
        <v>1</v>
      </c>
      <c r="K2139">
        <v>1</v>
      </c>
      <c r="L2139">
        <v>1</v>
      </c>
      <c r="M2139">
        <v>1</v>
      </c>
      <c r="N2139">
        <v>1</v>
      </c>
      <c r="O2139">
        <v>1</v>
      </c>
      <c r="P2139">
        <v>1</v>
      </c>
      <c r="Q2139">
        <v>1</v>
      </c>
      <c r="R2139">
        <v>1</v>
      </c>
      <c r="S2139">
        <v>1</v>
      </c>
      <c r="T2139">
        <v>1</v>
      </c>
      <c r="U2139">
        <v>1</v>
      </c>
      <c r="V2139">
        <v>1</v>
      </c>
      <c r="W2139">
        <v>1</v>
      </c>
      <c r="X2139">
        <v>1</v>
      </c>
      <c r="Y2139">
        <v>1</v>
      </c>
      <c r="Z2139">
        <v>1</v>
      </c>
      <c r="AA2139">
        <v>1</v>
      </c>
      <c r="AB2139">
        <v>1</v>
      </c>
      <c r="AC2139">
        <v>1</v>
      </c>
      <c r="AD2139">
        <v>1</v>
      </c>
      <c r="AE2139">
        <v>1</v>
      </c>
      <c r="AF2139">
        <v>1</v>
      </c>
      <c r="AG2139">
        <v>1</v>
      </c>
      <c r="AH2139">
        <v>1</v>
      </c>
      <c r="AI2139">
        <v>1</v>
      </c>
      <c r="AJ2139">
        <v>1</v>
      </c>
      <c r="AK2139">
        <v>1</v>
      </c>
      <c r="AL2139">
        <v>0</v>
      </c>
      <c r="AM2139" s="49" t="s">
        <v>174</v>
      </c>
      <c r="AN2139" s="49" t="s">
        <v>8</v>
      </c>
      <c r="AO2139" s="49" t="s">
        <v>9</v>
      </c>
      <c r="AP2139" s="49" t="s">
        <v>494</v>
      </c>
      <c r="AQ2139" s="49" t="s">
        <v>9</v>
      </c>
      <c r="AR2139" s="49" t="s">
        <v>495</v>
      </c>
      <c r="AS2139" s="49" t="s">
        <v>488</v>
      </c>
      <c r="AT2139" s="49" t="s">
        <v>489</v>
      </c>
    </row>
    <row r="2140" spans="1:46" x14ac:dyDescent="0.25">
      <c r="A2140">
        <v>13</v>
      </c>
      <c r="B2140" t="s">
        <v>549</v>
      </c>
      <c r="C2140" t="s">
        <v>549</v>
      </c>
      <c r="D2140" t="s">
        <v>550</v>
      </c>
      <c r="E2140" t="s">
        <v>632</v>
      </c>
      <c r="F2140" t="s">
        <v>633</v>
      </c>
      <c r="G2140">
        <v>1</v>
      </c>
      <c r="H2140">
        <v>1</v>
      </c>
      <c r="I2140">
        <v>1</v>
      </c>
      <c r="J2140">
        <v>1</v>
      </c>
      <c r="K2140">
        <v>1</v>
      </c>
      <c r="L2140">
        <v>1</v>
      </c>
      <c r="M2140">
        <v>1</v>
      </c>
      <c r="N2140">
        <v>1</v>
      </c>
      <c r="O2140">
        <v>1</v>
      </c>
      <c r="P2140">
        <v>1</v>
      </c>
      <c r="Q2140">
        <v>1</v>
      </c>
      <c r="R2140">
        <v>1</v>
      </c>
      <c r="S2140">
        <v>1</v>
      </c>
      <c r="T2140">
        <v>1</v>
      </c>
      <c r="U2140">
        <v>1</v>
      </c>
      <c r="V2140">
        <v>1</v>
      </c>
      <c r="W2140">
        <v>1</v>
      </c>
      <c r="X2140">
        <v>1</v>
      </c>
      <c r="Y2140">
        <v>1</v>
      </c>
      <c r="Z2140">
        <v>1</v>
      </c>
      <c r="AA2140">
        <v>1</v>
      </c>
      <c r="AB2140">
        <v>1</v>
      </c>
      <c r="AC2140">
        <v>1</v>
      </c>
      <c r="AD2140">
        <v>1</v>
      </c>
      <c r="AE2140">
        <v>1</v>
      </c>
      <c r="AF2140">
        <v>1</v>
      </c>
      <c r="AG2140">
        <v>1</v>
      </c>
      <c r="AH2140">
        <v>1</v>
      </c>
      <c r="AI2140">
        <v>1</v>
      </c>
      <c r="AJ2140">
        <v>1</v>
      </c>
      <c r="AK2140">
        <v>1</v>
      </c>
      <c r="AL2140">
        <v>0</v>
      </c>
      <c r="AM2140" s="49" t="e">
        <v>#N/A</v>
      </c>
      <c r="AN2140" s="49" t="e">
        <v>#N/A</v>
      </c>
      <c r="AO2140" s="49" t="e">
        <v>#N/A</v>
      </c>
      <c r="AP2140" s="49" t="e">
        <v>#N/A</v>
      </c>
      <c r="AQ2140" s="49" t="e">
        <v>#N/A</v>
      </c>
      <c r="AR2140" s="49" t="e">
        <v>#N/A</v>
      </c>
      <c r="AS2140" s="49" t="e">
        <v>#N/A</v>
      </c>
      <c r="AT2140" s="49" t="e">
        <v>#N/A</v>
      </c>
    </row>
    <row r="2141" spans="1:46" x14ac:dyDescent="0.25">
      <c r="A2141">
        <v>13</v>
      </c>
      <c r="B2141" t="s">
        <v>182</v>
      </c>
      <c r="C2141" t="s">
        <v>182</v>
      </c>
      <c r="D2141" t="s">
        <v>183</v>
      </c>
      <c r="E2141" t="s">
        <v>632</v>
      </c>
      <c r="F2141" t="s">
        <v>633</v>
      </c>
      <c r="G2141">
        <v>1</v>
      </c>
      <c r="H2141">
        <v>1</v>
      </c>
      <c r="I2141">
        <v>1</v>
      </c>
      <c r="J2141">
        <v>1</v>
      </c>
      <c r="K2141">
        <v>1</v>
      </c>
      <c r="L2141">
        <v>1</v>
      </c>
      <c r="M2141">
        <v>1</v>
      </c>
      <c r="N2141">
        <v>1</v>
      </c>
      <c r="O2141">
        <v>1</v>
      </c>
      <c r="P2141">
        <v>1</v>
      </c>
      <c r="Q2141">
        <v>1</v>
      </c>
      <c r="R2141">
        <v>1</v>
      </c>
      <c r="S2141">
        <v>1</v>
      </c>
      <c r="T2141">
        <v>1</v>
      </c>
      <c r="U2141">
        <v>1</v>
      </c>
      <c r="V2141">
        <v>1</v>
      </c>
      <c r="W2141">
        <v>1</v>
      </c>
      <c r="X2141">
        <v>1</v>
      </c>
      <c r="Y2141">
        <v>1</v>
      </c>
      <c r="Z2141">
        <v>1</v>
      </c>
      <c r="AA2141">
        <v>1</v>
      </c>
      <c r="AB2141">
        <v>1</v>
      </c>
      <c r="AC2141">
        <v>1</v>
      </c>
      <c r="AD2141">
        <v>1</v>
      </c>
      <c r="AE2141">
        <v>1</v>
      </c>
      <c r="AF2141">
        <v>1</v>
      </c>
      <c r="AG2141">
        <v>1</v>
      </c>
      <c r="AH2141">
        <v>1</v>
      </c>
      <c r="AI2141">
        <v>1</v>
      </c>
      <c r="AJ2141">
        <v>1</v>
      </c>
      <c r="AK2141">
        <v>1</v>
      </c>
      <c r="AL2141">
        <v>1</v>
      </c>
      <c r="AM2141" s="49" t="s">
        <v>183</v>
      </c>
      <c r="AN2141" s="49" t="s">
        <v>14</v>
      </c>
      <c r="AO2141" s="49" t="s">
        <v>500</v>
      </c>
      <c r="AP2141" s="49" t="s">
        <v>505</v>
      </c>
      <c r="AQ2141" s="49" t="s">
        <v>13</v>
      </c>
      <c r="AR2141" s="49" t="s">
        <v>487</v>
      </c>
      <c r="AS2141" s="49" t="s">
        <v>488</v>
      </c>
      <c r="AT2141" s="49" t="s">
        <v>489</v>
      </c>
    </row>
    <row r="2142" spans="1:46" x14ac:dyDescent="0.25">
      <c r="A2142">
        <v>13</v>
      </c>
      <c r="B2142" t="s">
        <v>186</v>
      </c>
      <c r="C2142" t="s">
        <v>186</v>
      </c>
      <c r="D2142" t="s">
        <v>187</v>
      </c>
      <c r="E2142" t="s">
        <v>632</v>
      </c>
      <c r="F2142" t="s">
        <v>633</v>
      </c>
      <c r="G2142">
        <v>1</v>
      </c>
      <c r="H2142">
        <v>1</v>
      </c>
      <c r="I2142">
        <v>1</v>
      </c>
      <c r="J2142">
        <v>1</v>
      </c>
      <c r="K2142">
        <v>1</v>
      </c>
      <c r="L2142">
        <v>1</v>
      </c>
      <c r="M2142">
        <v>1</v>
      </c>
      <c r="N2142">
        <v>1</v>
      </c>
      <c r="O2142">
        <v>1</v>
      </c>
      <c r="P2142">
        <v>1</v>
      </c>
      <c r="Q2142">
        <v>1</v>
      </c>
      <c r="R2142">
        <v>1</v>
      </c>
      <c r="S2142">
        <v>1</v>
      </c>
      <c r="T2142">
        <v>1</v>
      </c>
      <c r="U2142">
        <v>1</v>
      </c>
      <c r="V2142">
        <v>1</v>
      </c>
      <c r="W2142">
        <v>1</v>
      </c>
      <c r="X2142">
        <v>1</v>
      </c>
      <c r="Y2142">
        <v>1</v>
      </c>
      <c r="Z2142">
        <v>1</v>
      </c>
      <c r="AA2142">
        <v>1</v>
      </c>
      <c r="AB2142">
        <v>1</v>
      </c>
      <c r="AC2142">
        <v>1</v>
      </c>
      <c r="AD2142">
        <v>1</v>
      </c>
      <c r="AE2142">
        <v>1</v>
      </c>
      <c r="AF2142">
        <v>1</v>
      </c>
      <c r="AG2142">
        <v>1</v>
      </c>
      <c r="AH2142">
        <v>1</v>
      </c>
      <c r="AI2142">
        <v>1</v>
      </c>
      <c r="AJ2142">
        <v>1</v>
      </c>
      <c r="AK2142">
        <v>1</v>
      </c>
      <c r="AL2142">
        <v>0</v>
      </c>
      <c r="AM2142" s="49" t="s">
        <v>187</v>
      </c>
      <c r="AN2142" s="49" t="s">
        <v>14</v>
      </c>
      <c r="AO2142" s="49" t="s">
        <v>507</v>
      </c>
      <c r="AP2142" s="49" t="s">
        <v>501</v>
      </c>
      <c r="AQ2142" s="49" t="s">
        <v>10</v>
      </c>
      <c r="AR2142" s="49" t="s">
        <v>487</v>
      </c>
      <c r="AS2142" s="49" t="s">
        <v>488</v>
      </c>
      <c r="AT2142" s="49" t="s">
        <v>489</v>
      </c>
    </row>
    <row r="2143" spans="1:46" x14ac:dyDescent="0.25">
      <c r="A2143">
        <v>13</v>
      </c>
      <c r="B2143" t="s">
        <v>188</v>
      </c>
      <c r="C2143" t="s">
        <v>188</v>
      </c>
      <c r="D2143" t="s">
        <v>189</v>
      </c>
      <c r="E2143" t="s">
        <v>632</v>
      </c>
      <c r="F2143" t="s">
        <v>633</v>
      </c>
      <c r="G2143">
        <v>1</v>
      </c>
      <c r="H2143">
        <v>1</v>
      </c>
      <c r="I2143">
        <v>1</v>
      </c>
      <c r="J2143">
        <v>1</v>
      </c>
      <c r="K2143">
        <v>1</v>
      </c>
      <c r="L2143">
        <v>1</v>
      </c>
      <c r="M2143">
        <v>1</v>
      </c>
      <c r="N2143">
        <v>1</v>
      </c>
      <c r="O2143">
        <v>1</v>
      </c>
      <c r="P2143">
        <v>1</v>
      </c>
      <c r="Q2143">
        <v>1</v>
      </c>
      <c r="R2143">
        <v>1</v>
      </c>
      <c r="S2143">
        <v>1</v>
      </c>
      <c r="T2143">
        <v>1</v>
      </c>
      <c r="U2143">
        <v>1</v>
      </c>
      <c r="V2143">
        <v>1</v>
      </c>
      <c r="W2143">
        <v>1</v>
      </c>
      <c r="X2143">
        <v>1</v>
      </c>
      <c r="Y2143">
        <v>1</v>
      </c>
      <c r="Z2143">
        <v>1</v>
      </c>
      <c r="AA2143">
        <v>1</v>
      </c>
      <c r="AB2143">
        <v>1</v>
      </c>
      <c r="AC2143">
        <v>1</v>
      </c>
      <c r="AD2143">
        <v>1</v>
      </c>
      <c r="AE2143">
        <v>1</v>
      </c>
      <c r="AF2143">
        <v>1</v>
      </c>
      <c r="AG2143">
        <v>1</v>
      </c>
      <c r="AH2143">
        <v>1</v>
      </c>
      <c r="AI2143">
        <v>1</v>
      </c>
      <c r="AJ2143">
        <v>1</v>
      </c>
      <c r="AK2143">
        <v>1</v>
      </c>
      <c r="AL2143">
        <v>0</v>
      </c>
      <c r="AM2143" s="49" t="s">
        <v>189</v>
      </c>
      <c r="AN2143" s="49" t="s">
        <v>14</v>
      </c>
      <c r="AO2143" s="49" t="s">
        <v>506</v>
      </c>
      <c r="AP2143" s="49" t="s">
        <v>501</v>
      </c>
      <c r="AQ2143" s="49" t="s">
        <v>10</v>
      </c>
      <c r="AR2143" s="49" t="s">
        <v>495</v>
      </c>
      <c r="AS2143" s="49" t="s">
        <v>488</v>
      </c>
      <c r="AT2143" s="49" t="s">
        <v>489</v>
      </c>
    </row>
    <row r="2144" spans="1:46" x14ac:dyDescent="0.25">
      <c r="A2144">
        <v>13</v>
      </c>
      <c r="B2144" t="s">
        <v>194</v>
      </c>
      <c r="C2144" t="s">
        <v>194</v>
      </c>
      <c r="D2144" t="s">
        <v>195</v>
      </c>
      <c r="E2144" t="s">
        <v>632</v>
      </c>
      <c r="F2144" t="s">
        <v>633</v>
      </c>
      <c r="G2144">
        <v>1</v>
      </c>
      <c r="H2144">
        <v>1</v>
      </c>
      <c r="I2144">
        <v>1</v>
      </c>
      <c r="J2144">
        <v>1</v>
      </c>
      <c r="K2144">
        <v>1</v>
      </c>
      <c r="L2144">
        <v>1</v>
      </c>
      <c r="M2144">
        <v>1</v>
      </c>
      <c r="N2144">
        <v>1</v>
      </c>
      <c r="O2144">
        <v>1</v>
      </c>
      <c r="P2144">
        <v>1</v>
      </c>
      <c r="Q2144">
        <v>1</v>
      </c>
      <c r="R2144">
        <v>1</v>
      </c>
      <c r="S2144">
        <v>1</v>
      </c>
      <c r="T2144">
        <v>1</v>
      </c>
      <c r="U2144">
        <v>1</v>
      </c>
      <c r="V2144">
        <v>1</v>
      </c>
      <c r="W2144">
        <v>1</v>
      </c>
      <c r="X2144">
        <v>1</v>
      </c>
      <c r="Y2144">
        <v>1</v>
      </c>
      <c r="Z2144">
        <v>1</v>
      </c>
      <c r="AA2144">
        <v>1</v>
      </c>
      <c r="AB2144">
        <v>1</v>
      </c>
      <c r="AC2144">
        <v>1</v>
      </c>
      <c r="AD2144">
        <v>1</v>
      </c>
      <c r="AE2144">
        <v>1</v>
      </c>
      <c r="AF2144">
        <v>1</v>
      </c>
      <c r="AG2144">
        <v>1</v>
      </c>
      <c r="AH2144">
        <v>1</v>
      </c>
      <c r="AI2144">
        <v>1</v>
      </c>
      <c r="AJ2144">
        <v>1</v>
      </c>
      <c r="AK2144">
        <v>1</v>
      </c>
      <c r="AL2144">
        <v>0</v>
      </c>
      <c r="AM2144" s="49" t="s">
        <v>195</v>
      </c>
      <c r="AN2144" s="49" t="s">
        <v>14</v>
      </c>
      <c r="AO2144" s="49" t="s">
        <v>507</v>
      </c>
      <c r="AP2144" s="49" t="s">
        <v>494</v>
      </c>
      <c r="AQ2144" s="49" t="s">
        <v>10</v>
      </c>
      <c r="AR2144" s="49" t="s">
        <v>487</v>
      </c>
      <c r="AS2144" s="49" t="s">
        <v>488</v>
      </c>
      <c r="AT2144" s="49" t="s">
        <v>489</v>
      </c>
    </row>
    <row r="2145" spans="1:46" x14ac:dyDescent="0.25">
      <c r="A2145">
        <v>13</v>
      </c>
      <c r="B2145" t="s">
        <v>190</v>
      </c>
      <c r="C2145" t="s">
        <v>190</v>
      </c>
      <c r="D2145" t="s">
        <v>191</v>
      </c>
      <c r="E2145" t="s">
        <v>632</v>
      </c>
      <c r="F2145" t="s">
        <v>633</v>
      </c>
      <c r="G2145">
        <v>1</v>
      </c>
      <c r="H2145">
        <v>1</v>
      </c>
      <c r="I2145">
        <v>1</v>
      </c>
      <c r="J2145">
        <v>1</v>
      </c>
      <c r="K2145">
        <v>1</v>
      </c>
      <c r="L2145">
        <v>1</v>
      </c>
      <c r="M2145">
        <v>1</v>
      </c>
      <c r="N2145">
        <v>1</v>
      </c>
      <c r="O2145">
        <v>1</v>
      </c>
      <c r="P2145">
        <v>1</v>
      </c>
      <c r="Q2145">
        <v>1</v>
      </c>
      <c r="R2145">
        <v>1</v>
      </c>
      <c r="S2145">
        <v>1</v>
      </c>
      <c r="T2145">
        <v>1</v>
      </c>
      <c r="U2145">
        <v>1</v>
      </c>
      <c r="V2145">
        <v>1</v>
      </c>
      <c r="W2145">
        <v>1</v>
      </c>
      <c r="X2145">
        <v>1</v>
      </c>
      <c r="Y2145">
        <v>1</v>
      </c>
      <c r="Z2145">
        <v>1</v>
      </c>
      <c r="AA2145">
        <v>1</v>
      </c>
      <c r="AB2145">
        <v>1</v>
      </c>
      <c r="AC2145">
        <v>1</v>
      </c>
      <c r="AD2145">
        <v>1</v>
      </c>
      <c r="AE2145">
        <v>1</v>
      </c>
      <c r="AF2145">
        <v>1</v>
      </c>
      <c r="AG2145">
        <v>1</v>
      </c>
      <c r="AH2145">
        <v>1</v>
      </c>
      <c r="AI2145">
        <v>1</v>
      </c>
      <c r="AJ2145">
        <v>1</v>
      </c>
      <c r="AK2145">
        <v>1</v>
      </c>
      <c r="AL2145">
        <v>0</v>
      </c>
      <c r="AM2145" s="49" t="s">
        <v>191</v>
      </c>
      <c r="AN2145" s="49" t="s">
        <v>14</v>
      </c>
      <c r="AO2145" s="49" t="s">
        <v>507</v>
      </c>
      <c r="AP2145" s="49" t="s">
        <v>494</v>
      </c>
      <c r="AQ2145" s="49" t="s">
        <v>10</v>
      </c>
      <c r="AR2145" s="49" t="s">
        <v>487</v>
      </c>
      <c r="AS2145" s="49" t="s">
        <v>488</v>
      </c>
      <c r="AT2145" s="49" t="s">
        <v>489</v>
      </c>
    </row>
    <row r="2146" spans="1:46" x14ac:dyDescent="0.25">
      <c r="A2146">
        <v>13</v>
      </c>
      <c r="B2146" t="s">
        <v>196</v>
      </c>
      <c r="C2146" t="s">
        <v>196</v>
      </c>
      <c r="D2146" t="s">
        <v>197</v>
      </c>
      <c r="E2146" t="s">
        <v>632</v>
      </c>
      <c r="F2146" t="s">
        <v>633</v>
      </c>
      <c r="G2146">
        <v>1</v>
      </c>
      <c r="H2146">
        <v>1</v>
      </c>
      <c r="I2146">
        <v>1</v>
      </c>
      <c r="J2146">
        <v>1</v>
      </c>
      <c r="K2146">
        <v>1</v>
      </c>
      <c r="L2146">
        <v>1</v>
      </c>
      <c r="M2146">
        <v>1</v>
      </c>
      <c r="N2146">
        <v>1</v>
      </c>
      <c r="O2146">
        <v>1</v>
      </c>
      <c r="P2146">
        <v>1</v>
      </c>
      <c r="Q2146">
        <v>1</v>
      </c>
      <c r="R2146">
        <v>1</v>
      </c>
      <c r="S2146">
        <v>1</v>
      </c>
      <c r="T2146">
        <v>1</v>
      </c>
      <c r="U2146">
        <v>1</v>
      </c>
      <c r="V2146">
        <v>1</v>
      </c>
      <c r="W2146">
        <v>1</v>
      </c>
      <c r="X2146">
        <v>1</v>
      </c>
      <c r="Y2146">
        <v>1</v>
      </c>
      <c r="Z2146">
        <v>1</v>
      </c>
      <c r="AA2146">
        <v>1</v>
      </c>
      <c r="AB2146">
        <v>1</v>
      </c>
      <c r="AC2146">
        <v>1</v>
      </c>
      <c r="AD2146">
        <v>1</v>
      </c>
      <c r="AE2146">
        <v>1</v>
      </c>
      <c r="AF2146">
        <v>1</v>
      </c>
      <c r="AG2146">
        <v>1</v>
      </c>
      <c r="AH2146">
        <v>1</v>
      </c>
      <c r="AI2146">
        <v>1</v>
      </c>
      <c r="AJ2146">
        <v>1</v>
      </c>
      <c r="AK2146">
        <v>1</v>
      </c>
      <c r="AL2146">
        <v>1</v>
      </c>
      <c r="AM2146" s="49" t="s">
        <v>197</v>
      </c>
      <c r="AN2146" s="49" t="s">
        <v>14</v>
      </c>
      <c r="AO2146" s="49" t="s">
        <v>500</v>
      </c>
      <c r="AP2146" s="49" t="s">
        <v>505</v>
      </c>
      <c r="AQ2146" s="49" t="s">
        <v>13</v>
      </c>
      <c r="AR2146" s="49" t="s">
        <v>487</v>
      </c>
      <c r="AS2146" s="49" t="s">
        <v>488</v>
      </c>
      <c r="AT2146" s="49" t="s">
        <v>489</v>
      </c>
    </row>
    <row r="2147" spans="1:46" x14ac:dyDescent="0.25">
      <c r="A2147">
        <v>13</v>
      </c>
      <c r="B2147" t="s">
        <v>206</v>
      </c>
      <c r="C2147" t="s">
        <v>206</v>
      </c>
      <c r="D2147" t="s">
        <v>207</v>
      </c>
      <c r="E2147" t="s">
        <v>632</v>
      </c>
      <c r="F2147" t="s">
        <v>633</v>
      </c>
      <c r="G2147">
        <v>1</v>
      </c>
      <c r="H2147">
        <v>1</v>
      </c>
      <c r="I2147">
        <v>1</v>
      </c>
      <c r="J2147">
        <v>1</v>
      </c>
      <c r="K2147">
        <v>1</v>
      </c>
      <c r="L2147">
        <v>1</v>
      </c>
      <c r="M2147">
        <v>1</v>
      </c>
      <c r="N2147">
        <v>1</v>
      </c>
      <c r="O2147">
        <v>1</v>
      </c>
      <c r="P2147">
        <v>1</v>
      </c>
      <c r="Q2147">
        <v>1</v>
      </c>
      <c r="R2147">
        <v>1</v>
      </c>
      <c r="S2147">
        <v>1</v>
      </c>
      <c r="T2147">
        <v>1</v>
      </c>
      <c r="U2147">
        <v>1</v>
      </c>
      <c r="V2147">
        <v>1</v>
      </c>
      <c r="W2147">
        <v>1</v>
      </c>
      <c r="X2147">
        <v>1</v>
      </c>
      <c r="Y2147">
        <v>1</v>
      </c>
      <c r="Z2147">
        <v>1</v>
      </c>
      <c r="AA2147">
        <v>1</v>
      </c>
      <c r="AB2147">
        <v>1</v>
      </c>
      <c r="AC2147">
        <v>1</v>
      </c>
      <c r="AD2147">
        <v>1</v>
      </c>
      <c r="AE2147">
        <v>1</v>
      </c>
      <c r="AF2147">
        <v>1</v>
      </c>
      <c r="AG2147">
        <v>1</v>
      </c>
      <c r="AH2147">
        <v>1</v>
      </c>
      <c r="AI2147">
        <v>1</v>
      </c>
      <c r="AJ2147">
        <v>1</v>
      </c>
      <c r="AK2147">
        <v>1</v>
      </c>
      <c r="AL2147">
        <v>1</v>
      </c>
      <c r="AM2147" s="49" t="s">
        <v>207</v>
      </c>
      <c r="AN2147" s="49" t="s">
        <v>14</v>
      </c>
      <c r="AO2147" s="49" t="s">
        <v>500</v>
      </c>
      <c r="AP2147" s="49" t="s">
        <v>505</v>
      </c>
      <c r="AQ2147" s="49" t="s">
        <v>13</v>
      </c>
      <c r="AR2147" s="49" t="s">
        <v>487</v>
      </c>
      <c r="AS2147" s="49" t="s">
        <v>488</v>
      </c>
      <c r="AT2147" s="49" t="s">
        <v>489</v>
      </c>
    </row>
    <row r="2148" spans="1:46" x14ac:dyDescent="0.25">
      <c r="A2148">
        <v>13</v>
      </c>
      <c r="B2148" t="s">
        <v>493</v>
      </c>
      <c r="C2148" t="s">
        <v>551</v>
      </c>
      <c r="D2148" t="s">
        <v>552</v>
      </c>
      <c r="E2148" t="s">
        <v>632</v>
      </c>
      <c r="F2148" t="s">
        <v>633</v>
      </c>
      <c r="G2148">
        <v>1</v>
      </c>
      <c r="H2148">
        <v>1</v>
      </c>
      <c r="I2148">
        <v>1</v>
      </c>
      <c r="J2148">
        <v>1</v>
      </c>
      <c r="K2148">
        <v>1</v>
      </c>
      <c r="L2148">
        <v>1</v>
      </c>
      <c r="M2148">
        <v>1</v>
      </c>
      <c r="N2148">
        <v>1</v>
      </c>
      <c r="O2148">
        <v>1</v>
      </c>
      <c r="P2148">
        <v>1</v>
      </c>
      <c r="Q2148">
        <v>1</v>
      </c>
      <c r="R2148">
        <v>1</v>
      </c>
      <c r="S2148">
        <v>1</v>
      </c>
      <c r="T2148">
        <v>1</v>
      </c>
      <c r="U2148">
        <v>1</v>
      </c>
      <c r="V2148">
        <v>1</v>
      </c>
      <c r="W2148">
        <v>1</v>
      </c>
      <c r="X2148">
        <v>1</v>
      </c>
      <c r="Y2148">
        <v>1</v>
      </c>
      <c r="Z2148">
        <v>1</v>
      </c>
      <c r="AA2148">
        <v>1</v>
      </c>
      <c r="AB2148">
        <v>1</v>
      </c>
      <c r="AC2148">
        <v>1</v>
      </c>
      <c r="AD2148">
        <v>1</v>
      </c>
      <c r="AE2148">
        <v>1</v>
      </c>
      <c r="AF2148">
        <v>1</v>
      </c>
      <c r="AG2148">
        <v>1</v>
      </c>
      <c r="AH2148">
        <v>1</v>
      </c>
      <c r="AI2148">
        <v>1</v>
      </c>
      <c r="AJ2148">
        <v>1</v>
      </c>
      <c r="AK2148">
        <v>1</v>
      </c>
      <c r="AL2148">
        <v>1</v>
      </c>
      <c r="AM2148" s="49" t="e">
        <v>#N/A</v>
      </c>
      <c r="AN2148" s="49" t="e">
        <v>#N/A</v>
      </c>
      <c r="AO2148" s="49" t="e">
        <v>#N/A</v>
      </c>
      <c r="AP2148" s="49" t="e">
        <v>#N/A</v>
      </c>
      <c r="AQ2148" s="49" t="e">
        <v>#N/A</v>
      </c>
      <c r="AR2148" s="49" t="e">
        <v>#N/A</v>
      </c>
      <c r="AS2148" s="49" t="e">
        <v>#N/A</v>
      </c>
      <c r="AT2148" s="49" t="e">
        <v>#N/A</v>
      </c>
    </row>
    <row r="2149" spans="1:46" x14ac:dyDescent="0.25">
      <c r="A2149">
        <v>13</v>
      </c>
      <c r="B2149" t="s">
        <v>200</v>
      </c>
      <c r="C2149" t="s">
        <v>200</v>
      </c>
      <c r="D2149" t="s">
        <v>201</v>
      </c>
      <c r="E2149" t="s">
        <v>632</v>
      </c>
      <c r="F2149" t="s">
        <v>633</v>
      </c>
      <c r="G2149">
        <v>1</v>
      </c>
      <c r="H2149">
        <v>1</v>
      </c>
      <c r="I2149">
        <v>1</v>
      </c>
      <c r="J2149">
        <v>1</v>
      </c>
      <c r="K2149">
        <v>1</v>
      </c>
      <c r="L2149">
        <v>1</v>
      </c>
      <c r="M2149">
        <v>1</v>
      </c>
      <c r="N2149">
        <v>1</v>
      </c>
      <c r="O2149">
        <v>1</v>
      </c>
      <c r="P2149">
        <v>1</v>
      </c>
      <c r="Q2149">
        <v>1</v>
      </c>
      <c r="R2149">
        <v>1</v>
      </c>
      <c r="S2149">
        <v>1</v>
      </c>
      <c r="T2149">
        <v>1</v>
      </c>
      <c r="U2149">
        <v>1</v>
      </c>
      <c r="V2149">
        <v>1</v>
      </c>
      <c r="W2149">
        <v>1</v>
      </c>
      <c r="X2149">
        <v>1</v>
      </c>
      <c r="Y2149">
        <v>1</v>
      </c>
      <c r="Z2149">
        <v>1</v>
      </c>
      <c r="AA2149">
        <v>1</v>
      </c>
      <c r="AB2149">
        <v>1</v>
      </c>
      <c r="AC2149">
        <v>1</v>
      </c>
      <c r="AD2149">
        <v>1</v>
      </c>
      <c r="AE2149">
        <v>1</v>
      </c>
      <c r="AF2149">
        <v>1</v>
      </c>
      <c r="AG2149">
        <v>1</v>
      </c>
      <c r="AH2149">
        <v>1</v>
      </c>
      <c r="AI2149">
        <v>1</v>
      </c>
      <c r="AJ2149">
        <v>1</v>
      </c>
      <c r="AK2149">
        <v>1</v>
      </c>
      <c r="AL2149">
        <v>0</v>
      </c>
      <c r="AM2149" s="49" t="s">
        <v>201</v>
      </c>
      <c r="AN2149" s="49" t="s">
        <v>14</v>
      </c>
      <c r="AO2149" s="49" t="s">
        <v>485</v>
      </c>
      <c r="AP2149" s="49" t="s">
        <v>494</v>
      </c>
      <c r="AQ2149" s="49" t="s">
        <v>11</v>
      </c>
      <c r="AR2149" s="49" t="s">
        <v>487</v>
      </c>
      <c r="AS2149" s="49" t="s">
        <v>488</v>
      </c>
      <c r="AT2149" s="49" t="s">
        <v>489</v>
      </c>
    </row>
    <row r="2150" spans="1:46" x14ac:dyDescent="0.25">
      <c r="A2150">
        <v>13</v>
      </c>
      <c r="B2150" t="s">
        <v>198</v>
      </c>
      <c r="C2150" t="s">
        <v>198</v>
      </c>
      <c r="D2150" t="s">
        <v>199</v>
      </c>
      <c r="E2150" t="s">
        <v>632</v>
      </c>
      <c r="F2150" t="s">
        <v>633</v>
      </c>
      <c r="G2150">
        <v>1</v>
      </c>
      <c r="H2150">
        <v>1</v>
      </c>
      <c r="I2150">
        <v>1</v>
      </c>
      <c r="J2150">
        <v>1</v>
      </c>
      <c r="K2150">
        <v>1</v>
      </c>
      <c r="L2150">
        <v>1</v>
      </c>
      <c r="M2150">
        <v>1</v>
      </c>
      <c r="N2150">
        <v>1</v>
      </c>
      <c r="O2150">
        <v>1</v>
      </c>
      <c r="P2150">
        <v>1</v>
      </c>
      <c r="Q2150">
        <v>1</v>
      </c>
      <c r="R2150">
        <v>1</v>
      </c>
      <c r="S2150">
        <v>1</v>
      </c>
      <c r="T2150">
        <v>1</v>
      </c>
      <c r="U2150">
        <v>1</v>
      </c>
      <c r="V2150">
        <v>1</v>
      </c>
      <c r="W2150">
        <v>1</v>
      </c>
      <c r="X2150">
        <v>1</v>
      </c>
      <c r="Y2150">
        <v>1</v>
      </c>
      <c r="Z2150">
        <v>1</v>
      </c>
      <c r="AA2150">
        <v>1</v>
      </c>
      <c r="AB2150">
        <v>1</v>
      </c>
      <c r="AC2150">
        <v>1</v>
      </c>
      <c r="AD2150">
        <v>1</v>
      </c>
      <c r="AE2150">
        <v>1</v>
      </c>
      <c r="AF2150">
        <v>1</v>
      </c>
      <c r="AG2150">
        <v>1</v>
      </c>
      <c r="AH2150">
        <v>1</v>
      </c>
      <c r="AI2150">
        <v>1</v>
      </c>
      <c r="AJ2150">
        <v>1</v>
      </c>
      <c r="AK2150">
        <v>1</v>
      </c>
      <c r="AL2150">
        <v>0</v>
      </c>
      <c r="AM2150" s="49" t="s">
        <v>199</v>
      </c>
      <c r="AN2150" s="49" t="s">
        <v>14</v>
      </c>
      <c r="AO2150" s="49" t="s">
        <v>485</v>
      </c>
      <c r="AP2150" s="49" t="s">
        <v>494</v>
      </c>
      <c r="AQ2150" s="49" t="s">
        <v>11</v>
      </c>
      <c r="AR2150" s="49" t="s">
        <v>487</v>
      </c>
      <c r="AS2150" s="49" t="s">
        <v>488</v>
      </c>
      <c r="AT2150" s="49" t="s">
        <v>489</v>
      </c>
    </row>
    <row r="2151" spans="1:46" x14ac:dyDescent="0.25">
      <c r="A2151">
        <v>13</v>
      </c>
      <c r="B2151" t="s">
        <v>205</v>
      </c>
      <c r="C2151" t="s">
        <v>205</v>
      </c>
      <c r="D2151" t="s">
        <v>416</v>
      </c>
      <c r="E2151" t="s">
        <v>632</v>
      </c>
      <c r="F2151" t="s">
        <v>633</v>
      </c>
      <c r="G2151">
        <v>1</v>
      </c>
      <c r="H2151">
        <v>1</v>
      </c>
      <c r="I2151">
        <v>1</v>
      </c>
      <c r="J2151">
        <v>1</v>
      </c>
      <c r="K2151">
        <v>1</v>
      </c>
      <c r="L2151">
        <v>1</v>
      </c>
      <c r="M2151">
        <v>1</v>
      </c>
      <c r="N2151">
        <v>1</v>
      </c>
      <c r="O2151">
        <v>1</v>
      </c>
      <c r="P2151">
        <v>1</v>
      </c>
      <c r="Q2151">
        <v>1</v>
      </c>
      <c r="R2151">
        <v>1</v>
      </c>
      <c r="S2151">
        <v>1</v>
      </c>
      <c r="T2151">
        <v>1</v>
      </c>
      <c r="U2151">
        <v>1</v>
      </c>
      <c r="V2151">
        <v>1</v>
      </c>
      <c r="W2151">
        <v>1</v>
      </c>
      <c r="X2151">
        <v>1</v>
      </c>
      <c r="Y2151">
        <v>1</v>
      </c>
      <c r="Z2151">
        <v>1</v>
      </c>
      <c r="AA2151">
        <v>1</v>
      </c>
      <c r="AB2151">
        <v>1</v>
      </c>
      <c r="AC2151">
        <v>1</v>
      </c>
      <c r="AD2151">
        <v>1</v>
      </c>
      <c r="AE2151">
        <v>1</v>
      </c>
      <c r="AF2151">
        <v>1</v>
      </c>
      <c r="AG2151">
        <v>1</v>
      </c>
      <c r="AH2151">
        <v>1</v>
      </c>
      <c r="AI2151">
        <v>1</v>
      </c>
      <c r="AJ2151">
        <v>1</v>
      </c>
      <c r="AK2151">
        <v>1</v>
      </c>
      <c r="AL2151">
        <v>0</v>
      </c>
      <c r="AM2151" s="49" t="s">
        <v>416</v>
      </c>
      <c r="AN2151" s="49" t="s">
        <v>14</v>
      </c>
      <c r="AO2151" s="49" t="s">
        <v>485</v>
      </c>
      <c r="AP2151" s="49" t="s">
        <v>501</v>
      </c>
      <c r="AQ2151" s="49" t="s">
        <v>11</v>
      </c>
      <c r="AR2151" s="49" t="s">
        <v>495</v>
      </c>
      <c r="AS2151" s="49" t="s">
        <v>496</v>
      </c>
      <c r="AT2151" s="49" t="s">
        <v>497</v>
      </c>
    </row>
    <row r="2152" spans="1:46" x14ac:dyDescent="0.25">
      <c r="A2152">
        <v>13</v>
      </c>
      <c r="B2152" t="s">
        <v>202</v>
      </c>
      <c r="C2152" t="s">
        <v>202</v>
      </c>
      <c r="D2152" t="s">
        <v>203</v>
      </c>
      <c r="E2152" t="s">
        <v>632</v>
      </c>
      <c r="F2152" t="s">
        <v>633</v>
      </c>
      <c r="G2152">
        <v>1</v>
      </c>
      <c r="H2152">
        <v>1</v>
      </c>
      <c r="I2152">
        <v>1</v>
      </c>
      <c r="J2152">
        <v>1</v>
      </c>
      <c r="K2152">
        <v>1</v>
      </c>
      <c r="L2152">
        <v>1</v>
      </c>
      <c r="M2152">
        <v>1</v>
      </c>
      <c r="N2152">
        <v>1</v>
      </c>
      <c r="O2152">
        <v>1</v>
      </c>
      <c r="P2152">
        <v>1</v>
      </c>
      <c r="Q2152">
        <v>1</v>
      </c>
      <c r="R2152">
        <v>1</v>
      </c>
      <c r="S2152">
        <v>1</v>
      </c>
      <c r="T2152">
        <v>1</v>
      </c>
      <c r="U2152">
        <v>1</v>
      </c>
      <c r="V2152">
        <v>1</v>
      </c>
      <c r="W2152">
        <v>1</v>
      </c>
      <c r="X2152">
        <v>1</v>
      </c>
      <c r="Y2152">
        <v>1</v>
      </c>
      <c r="Z2152">
        <v>1</v>
      </c>
      <c r="AA2152">
        <v>1</v>
      </c>
      <c r="AB2152">
        <v>1</v>
      </c>
      <c r="AC2152">
        <v>1</v>
      </c>
      <c r="AD2152">
        <v>1</v>
      </c>
      <c r="AE2152">
        <v>1</v>
      </c>
      <c r="AF2152">
        <v>1</v>
      </c>
      <c r="AG2152">
        <v>1</v>
      </c>
      <c r="AH2152">
        <v>1</v>
      </c>
      <c r="AI2152">
        <v>1</v>
      </c>
      <c r="AJ2152">
        <v>1</v>
      </c>
      <c r="AK2152">
        <v>1</v>
      </c>
      <c r="AL2152">
        <v>1</v>
      </c>
      <c r="AM2152" s="49" t="s">
        <v>203</v>
      </c>
      <c r="AN2152" s="49" t="s">
        <v>14</v>
      </c>
      <c r="AO2152" s="49" t="s">
        <v>500</v>
      </c>
      <c r="AP2152" s="49" t="s">
        <v>505</v>
      </c>
      <c r="AQ2152" s="49" t="s">
        <v>13</v>
      </c>
      <c r="AR2152" s="49" t="s">
        <v>487</v>
      </c>
      <c r="AS2152" s="49" t="s">
        <v>488</v>
      </c>
      <c r="AT2152" s="49" t="s">
        <v>489</v>
      </c>
    </row>
    <row r="2153" spans="1:46" x14ac:dyDescent="0.25">
      <c r="A2153">
        <v>13</v>
      </c>
      <c r="B2153" t="s">
        <v>204</v>
      </c>
      <c r="C2153" t="s">
        <v>204</v>
      </c>
      <c r="D2153" t="s">
        <v>553</v>
      </c>
      <c r="E2153" t="s">
        <v>632</v>
      </c>
      <c r="F2153" t="s">
        <v>633</v>
      </c>
      <c r="G2153">
        <v>1</v>
      </c>
      <c r="H2153">
        <v>1</v>
      </c>
      <c r="I2153">
        <v>1</v>
      </c>
      <c r="J2153">
        <v>1</v>
      </c>
      <c r="K2153">
        <v>1</v>
      </c>
      <c r="L2153">
        <v>1</v>
      </c>
      <c r="M2153">
        <v>1</v>
      </c>
      <c r="N2153">
        <v>1</v>
      </c>
      <c r="O2153">
        <v>1</v>
      </c>
      <c r="P2153">
        <v>1</v>
      </c>
      <c r="Q2153">
        <v>1</v>
      </c>
      <c r="R2153">
        <v>1</v>
      </c>
      <c r="S2153">
        <v>1</v>
      </c>
      <c r="T2153">
        <v>1</v>
      </c>
      <c r="U2153">
        <v>1</v>
      </c>
      <c r="V2153">
        <v>1</v>
      </c>
      <c r="W2153">
        <v>1</v>
      </c>
      <c r="X2153">
        <v>1</v>
      </c>
      <c r="Y2153">
        <v>1</v>
      </c>
      <c r="Z2153">
        <v>1</v>
      </c>
      <c r="AA2153">
        <v>1</v>
      </c>
      <c r="AB2153">
        <v>1</v>
      </c>
      <c r="AC2153">
        <v>1</v>
      </c>
      <c r="AD2153">
        <v>1</v>
      </c>
      <c r="AE2153">
        <v>1</v>
      </c>
      <c r="AF2153">
        <v>1</v>
      </c>
      <c r="AG2153">
        <v>1</v>
      </c>
      <c r="AH2153">
        <v>1</v>
      </c>
      <c r="AI2153">
        <v>1</v>
      </c>
      <c r="AJ2153">
        <v>1</v>
      </c>
      <c r="AK2153">
        <v>1</v>
      </c>
      <c r="AL2153">
        <v>0</v>
      </c>
      <c r="AM2153" s="49" t="s">
        <v>415</v>
      </c>
      <c r="AN2153" s="49" t="s">
        <v>14</v>
      </c>
      <c r="AO2153" s="49" t="s">
        <v>485</v>
      </c>
      <c r="AP2153" s="49" t="s">
        <v>494</v>
      </c>
      <c r="AQ2153" s="49" t="s">
        <v>11</v>
      </c>
      <c r="AR2153" s="49" t="s">
        <v>487</v>
      </c>
      <c r="AS2153" s="49" t="s">
        <v>496</v>
      </c>
      <c r="AT2153" s="49" t="s">
        <v>497</v>
      </c>
    </row>
    <row r="2154" spans="1:46" x14ac:dyDescent="0.25">
      <c r="A2154">
        <v>13</v>
      </c>
      <c r="B2154" t="s">
        <v>208</v>
      </c>
      <c r="C2154" t="s">
        <v>208</v>
      </c>
      <c r="D2154" t="s">
        <v>209</v>
      </c>
      <c r="E2154" t="s">
        <v>632</v>
      </c>
      <c r="F2154" t="s">
        <v>633</v>
      </c>
      <c r="G2154">
        <v>1</v>
      </c>
      <c r="H2154">
        <v>1</v>
      </c>
      <c r="I2154">
        <v>1</v>
      </c>
      <c r="J2154">
        <v>1</v>
      </c>
      <c r="K2154">
        <v>1</v>
      </c>
      <c r="L2154">
        <v>1</v>
      </c>
      <c r="M2154">
        <v>1</v>
      </c>
      <c r="N2154">
        <v>1</v>
      </c>
      <c r="O2154">
        <v>1</v>
      </c>
      <c r="P2154">
        <v>1</v>
      </c>
      <c r="Q2154">
        <v>1</v>
      </c>
      <c r="R2154">
        <v>1</v>
      </c>
      <c r="S2154">
        <v>1</v>
      </c>
      <c r="T2154">
        <v>1</v>
      </c>
      <c r="U2154">
        <v>1</v>
      </c>
      <c r="V2154">
        <v>1</v>
      </c>
      <c r="W2154">
        <v>1</v>
      </c>
      <c r="X2154">
        <v>1</v>
      </c>
      <c r="Y2154">
        <v>1</v>
      </c>
      <c r="Z2154">
        <v>1</v>
      </c>
      <c r="AA2154">
        <v>1</v>
      </c>
      <c r="AB2154">
        <v>1</v>
      </c>
      <c r="AC2154">
        <v>1</v>
      </c>
      <c r="AD2154">
        <v>1</v>
      </c>
      <c r="AE2154">
        <v>1</v>
      </c>
      <c r="AF2154">
        <v>1</v>
      </c>
      <c r="AG2154">
        <v>1</v>
      </c>
      <c r="AH2154">
        <v>1</v>
      </c>
      <c r="AI2154">
        <v>1</v>
      </c>
      <c r="AJ2154">
        <v>1</v>
      </c>
      <c r="AK2154">
        <v>1</v>
      </c>
      <c r="AL2154">
        <v>1</v>
      </c>
      <c r="AM2154" s="49" t="s">
        <v>209</v>
      </c>
      <c r="AN2154" s="49" t="s">
        <v>14</v>
      </c>
      <c r="AO2154" s="49" t="s">
        <v>485</v>
      </c>
      <c r="AP2154" s="49" t="s">
        <v>505</v>
      </c>
      <c r="AQ2154" s="49" t="s">
        <v>13</v>
      </c>
      <c r="AR2154" s="49" t="s">
        <v>487</v>
      </c>
      <c r="AS2154" s="49" t="s">
        <v>488</v>
      </c>
      <c r="AT2154" s="49" t="s">
        <v>489</v>
      </c>
    </row>
    <row r="2155" spans="1:46" x14ac:dyDescent="0.25">
      <c r="A2155">
        <v>13</v>
      </c>
      <c r="B2155" t="s">
        <v>210</v>
      </c>
      <c r="C2155" t="s">
        <v>210</v>
      </c>
      <c r="D2155" t="s">
        <v>211</v>
      </c>
      <c r="E2155" t="s">
        <v>632</v>
      </c>
      <c r="F2155" t="s">
        <v>633</v>
      </c>
      <c r="G2155">
        <v>1</v>
      </c>
      <c r="H2155">
        <v>1</v>
      </c>
      <c r="I2155">
        <v>1</v>
      </c>
      <c r="J2155">
        <v>1</v>
      </c>
      <c r="K2155">
        <v>1</v>
      </c>
      <c r="L2155">
        <v>1</v>
      </c>
      <c r="M2155">
        <v>1</v>
      </c>
      <c r="N2155">
        <v>1</v>
      </c>
      <c r="O2155">
        <v>1</v>
      </c>
      <c r="P2155">
        <v>1</v>
      </c>
      <c r="Q2155">
        <v>1</v>
      </c>
      <c r="R2155">
        <v>1</v>
      </c>
      <c r="S2155">
        <v>1</v>
      </c>
      <c r="T2155">
        <v>1</v>
      </c>
      <c r="U2155">
        <v>1</v>
      </c>
      <c r="V2155">
        <v>1</v>
      </c>
      <c r="W2155">
        <v>1</v>
      </c>
      <c r="X2155">
        <v>1</v>
      </c>
      <c r="Y2155">
        <v>1</v>
      </c>
      <c r="Z2155">
        <v>1</v>
      </c>
      <c r="AA2155">
        <v>1</v>
      </c>
      <c r="AB2155">
        <v>1</v>
      </c>
      <c r="AC2155">
        <v>1</v>
      </c>
      <c r="AD2155">
        <v>1</v>
      </c>
      <c r="AE2155">
        <v>1</v>
      </c>
      <c r="AF2155">
        <v>1</v>
      </c>
      <c r="AG2155">
        <v>1</v>
      </c>
      <c r="AH2155">
        <v>1</v>
      </c>
      <c r="AI2155">
        <v>1</v>
      </c>
      <c r="AJ2155">
        <v>1</v>
      </c>
      <c r="AK2155">
        <v>1</v>
      </c>
      <c r="AL2155">
        <v>1</v>
      </c>
      <c r="AM2155" s="49" t="s">
        <v>211</v>
      </c>
      <c r="AN2155" s="49" t="s">
        <v>14</v>
      </c>
      <c r="AO2155" s="49" t="s">
        <v>500</v>
      </c>
      <c r="AP2155" s="49" t="s">
        <v>505</v>
      </c>
      <c r="AQ2155" s="49" t="s">
        <v>13</v>
      </c>
      <c r="AR2155" s="49" t="s">
        <v>487</v>
      </c>
      <c r="AS2155" s="49" t="s">
        <v>488</v>
      </c>
      <c r="AT2155" s="49" t="s">
        <v>489</v>
      </c>
    </row>
    <row r="2156" spans="1:46" x14ac:dyDescent="0.25">
      <c r="A2156">
        <v>13</v>
      </c>
      <c r="B2156" t="s">
        <v>212</v>
      </c>
      <c r="C2156" t="s">
        <v>212</v>
      </c>
      <c r="D2156" t="s">
        <v>213</v>
      </c>
      <c r="E2156" t="s">
        <v>632</v>
      </c>
      <c r="F2156" t="s">
        <v>633</v>
      </c>
      <c r="G2156">
        <v>1</v>
      </c>
      <c r="H2156">
        <v>1</v>
      </c>
      <c r="I2156">
        <v>1</v>
      </c>
      <c r="J2156">
        <v>1</v>
      </c>
      <c r="K2156">
        <v>1</v>
      </c>
      <c r="L2156">
        <v>1</v>
      </c>
      <c r="M2156">
        <v>1</v>
      </c>
      <c r="N2156">
        <v>1</v>
      </c>
      <c r="O2156">
        <v>1</v>
      </c>
      <c r="P2156">
        <v>1</v>
      </c>
      <c r="Q2156">
        <v>1</v>
      </c>
      <c r="R2156">
        <v>1</v>
      </c>
      <c r="S2156">
        <v>1</v>
      </c>
      <c r="T2156">
        <v>1</v>
      </c>
      <c r="U2156">
        <v>1</v>
      </c>
      <c r="V2156">
        <v>1</v>
      </c>
      <c r="W2156">
        <v>1</v>
      </c>
      <c r="X2156">
        <v>1</v>
      </c>
      <c r="Y2156">
        <v>1</v>
      </c>
      <c r="Z2156">
        <v>1</v>
      </c>
      <c r="AA2156">
        <v>1</v>
      </c>
      <c r="AB2156">
        <v>1</v>
      </c>
      <c r="AC2156">
        <v>1</v>
      </c>
      <c r="AD2156">
        <v>1</v>
      </c>
      <c r="AE2156">
        <v>1</v>
      </c>
      <c r="AF2156">
        <v>1</v>
      </c>
      <c r="AG2156">
        <v>1</v>
      </c>
      <c r="AH2156">
        <v>1</v>
      </c>
      <c r="AI2156">
        <v>1</v>
      </c>
      <c r="AJ2156">
        <v>1</v>
      </c>
      <c r="AK2156">
        <v>1</v>
      </c>
      <c r="AL2156">
        <v>0</v>
      </c>
      <c r="AM2156" s="49" t="s">
        <v>213</v>
      </c>
      <c r="AN2156" s="49" t="s">
        <v>14</v>
      </c>
      <c r="AO2156" s="49" t="s">
        <v>507</v>
      </c>
      <c r="AP2156" s="49" t="s">
        <v>501</v>
      </c>
      <c r="AQ2156" s="49" t="s">
        <v>10</v>
      </c>
      <c r="AR2156" s="49" t="s">
        <v>487</v>
      </c>
      <c r="AS2156" s="49" t="s">
        <v>488</v>
      </c>
      <c r="AT2156" s="49" t="s">
        <v>489</v>
      </c>
    </row>
    <row r="2157" spans="1:46" x14ac:dyDescent="0.25">
      <c r="A2157">
        <v>13</v>
      </c>
      <c r="B2157" t="s">
        <v>216</v>
      </c>
      <c r="C2157" t="s">
        <v>216</v>
      </c>
      <c r="D2157" t="s">
        <v>217</v>
      </c>
      <c r="E2157" t="s">
        <v>632</v>
      </c>
      <c r="F2157" t="s">
        <v>633</v>
      </c>
      <c r="G2157">
        <v>1</v>
      </c>
      <c r="H2157">
        <v>1</v>
      </c>
      <c r="I2157">
        <v>1</v>
      </c>
      <c r="J2157">
        <v>1</v>
      </c>
      <c r="K2157">
        <v>1</v>
      </c>
      <c r="L2157">
        <v>1</v>
      </c>
      <c r="M2157">
        <v>1</v>
      </c>
      <c r="N2157">
        <v>1</v>
      </c>
      <c r="O2157">
        <v>1</v>
      </c>
      <c r="P2157">
        <v>1</v>
      </c>
      <c r="Q2157">
        <v>1</v>
      </c>
      <c r="R2157">
        <v>1</v>
      </c>
      <c r="S2157">
        <v>1</v>
      </c>
      <c r="T2157">
        <v>1</v>
      </c>
      <c r="U2157">
        <v>1</v>
      </c>
      <c r="V2157">
        <v>1</v>
      </c>
      <c r="W2157">
        <v>1</v>
      </c>
      <c r="X2157">
        <v>1</v>
      </c>
      <c r="Y2157">
        <v>1</v>
      </c>
      <c r="Z2157">
        <v>1</v>
      </c>
      <c r="AA2157">
        <v>1</v>
      </c>
      <c r="AB2157">
        <v>1</v>
      </c>
      <c r="AC2157">
        <v>1</v>
      </c>
      <c r="AD2157">
        <v>1</v>
      </c>
      <c r="AE2157">
        <v>1</v>
      </c>
      <c r="AF2157">
        <v>1</v>
      </c>
      <c r="AG2157">
        <v>1</v>
      </c>
      <c r="AH2157">
        <v>1</v>
      </c>
      <c r="AI2157">
        <v>1</v>
      </c>
      <c r="AJ2157">
        <v>1</v>
      </c>
      <c r="AK2157">
        <v>1</v>
      </c>
      <c r="AL2157">
        <v>1</v>
      </c>
      <c r="AM2157" s="49" t="s">
        <v>217</v>
      </c>
      <c r="AN2157" s="49" t="s">
        <v>14</v>
      </c>
      <c r="AO2157" s="49" t="s">
        <v>485</v>
      </c>
      <c r="AP2157" s="49" t="s">
        <v>505</v>
      </c>
      <c r="AQ2157" s="49" t="s">
        <v>13</v>
      </c>
      <c r="AR2157" s="49" t="s">
        <v>487</v>
      </c>
      <c r="AS2157" s="49" t="s">
        <v>488</v>
      </c>
      <c r="AT2157" s="49" t="s">
        <v>489</v>
      </c>
    </row>
    <row r="2158" spans="1:46" x14ac:dyDescent="0.25">
      <c r="A2158">
        <v>13</v>
      </c>
      <c r="B2158" t="s">
        <v>214</v>
      </c>
      <c r="C2158" t="s">
        <v>214</v>
      </c>
      <c r="D2158" t="s">
        <v>215</v>
      </c>
      <c r="E2158" t="s">
        <v>632</v>
      </c>
      <c r="F2158" t="s">
        <v>633</v>
      </c>
      <c r="G2158">
        <v>1</v>
      </c>
      <c r="H2158">
        <v>1</v>
      </c>
      <c r="I2158">
        <v>1</v>
      </c>
      <c r="J2158">
        <v>1</v>
      </c>
      <c r="K2158">
        <v>1</v>
      </c>
      <c r="L2158">
        <v>1</v>
      </c>
      <c r="M2158">
        <v>1</v>
      </c>
      <c r="N2158">
        <v>1</v>
      </c>
      <c r="O2158">
        <v>1</v>
      </c>
      <c r="P2158">
        <v>1</v>
      </c>
      <c r="Q2158">
        <v>1</v>
      </c>
      <c r="R2158">
        <v>1</v>
      </c>
      <c r="S2158">
        <v>1</v>
      </c>
      <c r="T2158">
        <v>1</v>
      </c>
      <c r="U2158">
        <v>1</v>
      </c>
      <c r="V2158">
        <v>1</v>
      </c>
      <c r="W2158">
        <v>1</v>
      </c>
      <c r="X2158">
        <v>1</v>
      </c>
      <c r="Y2158">
        <v>1</v>
      </c>
      <c r="Z2158">
        <v>1</v>
      </c>
      <c r="AA2158">
        <v>1</v>
      </c>
      <c r="AB2158">
        <v>1</v>
      </c>
      <c r="AC2158">
        <v>1</v>
      </c>
      <c r="AD2158">
        <v>1</v>
      </c>
      <c r="AE2158">
        <v>1</v>
      </c>
      <c r="AF2158">
        <v>1</v>
      </c>
      <c r="AG2158">
        <v>1</v>
      </c>
      <c r="AH2158">
        <v>1</v>
      </c>
      <c r="AI2158">
        <v>1</v>
      </c>
      <c r="AJ2158">
        <v>1</v>
      </c>
      <c r="AK2158">
        <v>1</v>
      </c>
      <c r="AL2158">
        <v>0</v>
      </c>
      <c r="AM2158" s="49" t="s">
        <v>215</v>
      </c>
      <c r="AN2158" s="49" t="s">
        <v>14</v>
      </c>
      <c r="AO2158" s="49" t="s">
        <v>485</v>
      </c>
      <c r="AP2158" s="49" t="s">
        <v>501</v>
      </c>
      <c r="AQ2158" s="49" t="s">
        <v>11</v>
      </c>
      <c r="AR2158" s="49" t="s">
        <v>487</v>
      </c>
      <c r="AS2158" s="49" t="s">
        <v>488</v>
      </c>
      <c r="AT2158" s="49" t="s">
        <v>489</v>
      </c>
    </row>
    <row r="2159" spans="1:46" x14ac:dyDescent="0.25">
      <c r="A2159">
        <v>13</v>
      </c>
      <c r="B2159" t="s">
        <v>218</v>
      </c>
      <c r="C2159" t="s">
        <v>218</v>
      </c>
      <c r="D2159" t="s">
        <v>417</v>
      </c>
      <c r="E2159" t="s">
        <v>632</v>
      </c>
      <c r="F2159" t="s">
        <v>633</v>
      </c>
      <c r="G2159">
        <v>1</v>
      </c>
      <c r="H2159">
        <v>1</v>
      </c>
      <c r="I2159">
        <v>1</v>
      </c>
      <c r="J2159">
        <v>1</v>
      </c>
      <c r="K2159">
        <v>1</v>
      </c>
      <c r="L2159">
        <v>1</v>
      </c>
      <c r="M2159">
        <v>1</v>
      </c>
      <c r="N2159">
        <v>1</v>
      </c>
      <c r="O2159">
        <v>1</v>
      </c>
      <c r="P2159">
        <v>1</v>
      </c>
      <c r="Q2159">
        <v>1</v>
      </c>
      <c r="R2159">
        <v>1</v>
      </c>
      <c r="S2159">
        <v>1</v>
      </c>
      <c r="T2159">
        <v>1</v>
      </c>
      <c r="U2159">
        <v>1</v>
      </c>
      <c r="V2159">
        <v>1</v>
      </c>
      <c r="W2159">
        <v>1</v>
      </c>
      <c r="X2159">
        <v>1</v>
      </c>
      <c r="Y2159">
        <v>1</v>
      </c>
      <c r="Z2159">
        <v>1</v>
      </c>
      <c r="AA2159">
        <v>1</v>
      </c>
      <c r="AB2159">
        <v>1</v>
      </c>
      <c r="AC2159">
        <v>1</v>
      </c>
      <c r="AD2159">
        <v>1</v>
      </c>
      <c r="AE2159">
        <v>1</v>
      </c>
      <c r="AF2159">
        <v>1</v>
      </c>
      <c r="AG2159">
        <v>1</v>
      </c>
      <c r="AH2159">
        <v>1</v>
      </c>
      <c r="AI2159">
        <v>1</v>
      </c>
      <c r="AJ2159">
        <v>1</v>
      </c>
      <c r="AK2159">
        <v>1</v>
      </c>
      <c r="AL2159">
        <v>0</v>
      </c>
      <c r="AM2159" s="49" t="s">
        <v>417</v>
      </c>
      <c r="AN2159" s="49" t="s">
        <v>14</v>
      </c>
      <c r="AO2159" s="49" t="s">
        <v>500</v>
      </c>
      <c r="AP2159" s="49" t="s">
        <v>501</v>
      </c>
      <c r="AQ2159" s="49" t="s">
        <v>502</v>
      </c>
      <c r="AR2159" s="49" t="s">
        <v>495</v>
      </c>
      <c r="AS2159" s="49" t="s">
        <v>496</v>
      </c>
      <c r="AT2159" s="49" t="s">
        <v>497</v>
      </c>
    </row>
    <row r="2160" spans="1:46" x14ac:dyDescent="0.25">
      <c r="A2160">
        <v>13</v>
      </c>
      <c r="B2160" t="s">
        <v>219</v>
      </c>
      <c r="C2160" t="s">
        <v>219</v>
      </c>
      <c r="D2160" t="s">
        <v>220</v>
      </c>
      <c r="E2160" t="s">
        <v>632</v>
      </c>
      <c r="F2160" t="s">
        <v>633</v>
      </c>
      <c r="G2160">
        <v>1</v>
      </c>
      <c r="H2160">
        <v>1</v>
      </c>
      <c r="I2160">
        <v>1</v>
      </c>
      <c r="J2160">
        <v>1</v>
      </c>
      <c r="K2160">
        <v>1</v>
      </c>
      <c r="L2160">
        <v>1</v>
      </c>
      <c r="M2160">
        <v>1</v>
      </c>
      <c r="N2160">
        <v>1</v>
      </c>
      <c r="O2160">
        <v>1</v>
      </c>
      <c r="P2160">
        <v>1</v>
      </c>
      <c r="Q2160">
        <v>1</v>
      </c>
      <c r="R2160">
        <v>1</v>
      </c>
      <c r="S2160">
        <v>1</v>
      </c>
      <c r="T2160">
        <v>1</v>
      </c>
      <c r="U2160">
        <v>1</v>
      </c>
      <c r="V2160">
        <v>1</v>
      </c>
      <c r="W2160">
        <v>1</v>
      </c>
      <c r="X2160">
        <v>1</v>
      </c>
      <c r="Y2160">
        <v>1</v>
      </c>
      <c r="Z2160">
        <v>1</v>
      </c>
      <c r="AA2160">
        <v>1</v>
      </c>
      <c r="AB2160">
        <v>1</v>
      </c>
      <c r="AC2160">
        <v>1</v>
      </c>
      <c r="AD2160">
        <v>1</v>
      </c>
      <c r="AE2160">
        <v>1</v>
      </c>
      <c r="AF2160">
        <v>1</v>
      </c>
      <c r="AG2160">
        <v>1</v>
      </c>
      <c r="AH2160">
        <v>1</v>
      </c>
      <c r="AI2160">
        <v>1</v>
      </c>
      <c r="AJ2160">
        <v>1</v>
      </c>
      <c r="AK2160">
        <v>1</v>
      </c>
      <c r="AL2160">
        <v>0</v>
      </c>
      <c r="AM2160" s="49" t="s">
        <v>220</v>
      </c>
      <c r="AN2160" s="49" t="s">
        <v>6</v>
      </c>
      <c r="AO2160" s="49" t="s">
        <v>9</v>
      </c>
      <c r="AP2160" s="49" t="s">
        <v>494</v>
      </c>
      <c r="AQ2160" s="49" t="s">
        <v>9</v>
      </c>
      <c r="AR2160" s="49" t="s">
        <v>487</v>
      </c>
      <c r="AS2160" s="49" t="s">
        <v>488</v>
      </c>
      <c r="AT2160" s="49" t="s">
        <v>489</v>
      </c>
    </row>
    <row r="2161" spans="1:46" x14ac:dyDescent="0.25">
      <c r="A2161">
        <v>13</v>
      </c>
      <c r="B2161" t="s">
        <v>355</v>
      </c>
      <c r="C2161" t="s">
        <v>355</v>
      </c>
      <c r="D2161" t="s">
        <v>554</v>
      </c>
      <c r="E2161" t="s">
        <v>632</v>
      </c>
      <c r="F2161" t="s">
        <v>633</v>
      </c>
      <c r="G2161">
        <v>1</v>
      </c>
      <c r="H2161">
        <v>1</v>
      </c>
      <c r="I2161">
        <v>1</v>
      </c>
      <c r="J2161">
        <v>1</v>
      </c>
      <c r="K2161">
        <v>1</v>
      </c>
      <c r="L2161">
        <v>1</v>
      </c>
      <c r="M2161">
        <v>1</v>
      </c>
      <c r="N2161">
        <v>1</v>
      </c>
      <c r="O2161">
        <v>1</v>
      </c>
      <c r="P2161">
        <v>1</v>
      </c>
      <c r="Q2161">
        <v>1</v>
      </c>
      <c r="R2161">
        <v>1</v>
      </c>
      <c r="S2161">
        <v>1</v>
      </c>
      <c r="T2161">
        <v>1</v>
      </c>
      <c r="U2161">
        <v>1</v>
      </c>
      <c r="V2161">
        <v>1</v>
      </c>
      <c r="W2161">
        <v>1</v>
      </c>
      <c r="X2161">
        <v>1</v>
      </c>
      <c r="Y2161">
        <v>1</v>
      </c>
      <c r="Z2161">
        <v>1</v>
      </c>
      <c r="AA2161">
        <v>1</v>
      </c>
      <c r="AB2161">
        <v>1</v>
      </c>
      <c r="AC2161">
        <v>1</v>
      </c>
      <c r="AD2161">
        <v>1</v>
      </c>
      <c r="AE2161">
        <v>1</v>
      </c>
      <c r="AF2161">
        <v>1</v>
      </c>
      <c r="AG2161">
        <v>1</v>
      </c>
      <c r="AH2161">
        <v>1</v>
      </c>
      <c r="AI2161">
        <v>1</v>
      </c>
      <c r="AJ2161">
        <v>1</v>
      </c>
      <c r="AK2161">
        <v>1</v>
      </c>
      <c r="AL2161">
        <v>0</v>
      </c>
      <c r="AM2161" s="49" t="s">
        <v>356</v>
      </c>
      <c r="AN2161" s="49" t="s">
        <v>4</v>
      </c>
      <c r="AO2161" s="49" t="s">
        <v>9</v>
      </c>
      <c r="AP2161" s="49" t="s">
        <v>494</v>
      </c>
      <c r="AQ2161" s="49" t="s">
        <v>9</v>
      </c>
      <c r="AR2161" s="49" t="s">
        <v>487</v>
      </c>
      <c r="AS2161" s="49" t="s">
        <v>488</v>
      </c>
      <c r="AT2161" s="49" t="s">
        <v>489</v>
      </c>
    </row>
    <row r="2162" spans="1:46" x14ac:dyDescent="0.25">
      <c r="A2162">
        <v>13</v>
      </c>
      <c r="B2162" t="s">
        <v>229</v>
      </c>
      <c r="C2162" t="s">
        <v>229</v>
      </c>
      <c r="D2162" t="s">
        <v>230</v>
      </c>
      <c r="E2162" t="s">
        <v>632</v>
      </c>
      <c r="F2162" t="s">
        <v>633</v>
      </c>
      <c r="G2162">
        <v>1</v>
      </c>
      <c r="H2162">
        <v>1</v>
      </c>
      <c r="I2162">
        <v>1</v>
      </c>
      <c r="J2162">
        <v>1</v>
      </c>
      <c r="K2162">
        <v>1</v>
      </c>
      <c r="L2162">
        <v>1</v>
      </c>
      <c r="M2162">
        <v>1</v>
      </c>
      <c r="N2162">
        <v>1</v>
      </c>
      <c r="O2162">
        <v>1</v>
      </c>
      <c r="P2162">
        <v>1</v>
      </c>
      <c r="Q2162">
        <v>1</v>
      </c>
      <c r="R2162">
        <v>1</v>
      </c>
      <c r="S2162">
        <v>1</v>
      </c>
      <c r="T2162">
        <v>1</v>
      </c>
      <c r="U2162">
        <v>1</v>
      </c>
      <c r="V2162">
        <v>1</v>
      </c>
      <c r="W2162">
        <v>1</v>
      </c>
      <c r="X2162">
        <v>1</v>
      </c>
      <c r="Y2162">
        <v>1</v>
      </c>
      <c r="Z2162">
        <v>1</v>
      </c>
      <c r="AA2162">
        <v>1</v>
      </c>
      <c r="AB2162">
        <v>1</v>
      </c>
      <c r="AC2162">
        <v>1</v>
      </c>
      <c r="AD2162">
        <v>1</v>
      </c>
      <c r="AE2162">
        <v>1</v>
      </c>
      <c r="AF2162">
        <v>1</v>
      </c>
      <c r="AG2162">
        <v>1</v>
      </c>
      <c r="AH2162">
        <v>1</v>
      </c>
      <c r="AI2162">
        <v>1</v>
      </c>
      <c r="AJ2162">
        <v>1</v>
      </c>
      <c r="AK2162">
        <v>1</v>
      </c>
      <c r="AL2162">
        <v>1</v>
      </c>
      <c r="AM2162" s="49" t="s">
        <v>230</v>
      </c>
      <c r="AN2162" s="49" t="s">
        <v>14</v>
      </c>
      <c r="AO2162" s="49" t="s">
        <v>485</v>
      </c>
      <c r="AP2162" s="49" t="s">
        <v>505</v>
      </c>
      <c r="AQ2162" s="49" t="s">
        <v>13</v>
      </c>
      <c r="AR2162" s="49" t="s">
        <v>487</v>
      </c>
      <c r="AS2162" s="49" t="s">
        <v>488</v>
      </c>
      <c r="AT2162" s="49" t="s">
        <v>489</v>
      </c>
    </row>
    <row r="2163" spans="1:46" x14ac:dyDescent="0.25">
      <c r="A2163">
        <v>13</v>
      </c>
      <c r="B2163" t="s">
        <v>555</v>
      </c>
      <c r="C2163" t="s">
        <v>556</v>
      </c>
      <c r="D2163" t="s">
        <v>557</v>
      </c>
      <c r="E2163" t="s">
        <v>632</v>
      </c>
      <c r="F2163" t="s">
        <v>633</v>
      </c>
      <c r="G2163">
        <v>0</v>
      </c>
      <c r="H2163">
        <v>0</v>
      </c>
      <c r="I2163">
        <v>0</v>
      </c>
      <c r="J2163">
        <v>0</v>
      </c>
      <c r="K2163">
        <v>0</v>
      </c>
      <c r="L2163">
        <v>0</v>
      </c>
      <c r="M2163">
        <v>0</v>
      </c>
      <c r="N2163">
        <v>0</v>
      </c>
      <c r="O2163">
        <v>0</v>
      </c>
      <c r="P2163">
        <v>0</v>
      </c>
      <c r="Q2163">
        <v>1</v>
      </c>
      <c r="R2163">
        <v>1</v>
      </c>
      <c r="S2163">
        <v>1</v>
      </c>
      <c r="T2163">
        <v>1</v>
      </c>
      <c r="U2163">
        <v>1</v>
      </c>
      <c r="V2163">
        <v>1</v>
      </c>
      <c r="W2163">
        <v>1</v>
      </c>
      <c r="X2163">
        <v>1</v>
      </c>
      <c r="Y2163">
        <v>1</v>
      </c>
      <c r="Z2163">
        <v>1</v>
      </c>
      <c r="AA2163">
        <v>1</v>
      </c>
      <c r="AB2163">
        <v>1</v>
      </c>
      <c r="AC2163">
        <v>1</v>
      </c>
      <c r="AD2163">
        <v>1</v>
      </c>
      <c r="AE2163">
        <v>1</v>
      </c>
      <c r="AF2163">
        <v>1</v>
      </c>
      <c r="AG2163">
        <v>1</v>
      </c>
      <c r="AH2163">
        <v>1</v>
      </c>
      <c r="AI2163">
        <v>1</v>
      </c>
      <c r="AJ2163">
        <v>1</v>
      </c>
      <c r="AK2163">
        <v>1</v>
      </c>
      <c r="AL2163">
        <v>1</v>
      </c>
      <c r="AM2163" s="49" t="e">
        <v>#N/A</v>
      </c>
      <c r="AN2163" s="49" t="e">
        <v>#N/A</v>
      </c>
      <c r="AO2163" s="49" t="e">
        <v>#N/A</v>
      </c>
      <c r="AP2163" s="49" t="e">
        <v>#N/A</v>
      </c>
      <c r="AQ2163" s="49" t="e">
        <v>#N/A</v>
      </c>
      <c r="AR2163" s="49" t="e">
        <v>#N/A</v>
      </c>
      <c r="AS2163" s="49" t="e">
        <v>#N/A</v>
      </c>
      <c r="AT2163" s="49" t="e">
        <v>#N/A</v>
      </c>
    </row>
    <row r="2164" spans="1:46" x14ac:dyDescent="0.25">
      <c r="A2164">
        <v>13</v>
      </c>
      <c r="B2164" t="s">
        <v>231</v>
      </c>
      <c r="C2164" t="s">
        <v>231</v>
      </c>
      <c r="D2164" t="s">
        <v>418</v>
      </c>
      <c r="E2164" t="s">
        <v>632</v>
      </c>
      <c r="F2164" t="s">
        <v>633</v>
      </c>
      <c r="G2164">
        <v>1</v>
      </c>
      <c r="H2164">
        <v>1</v>
      </c>
      <c r="I2164">
        <v>1</v>
      </c>
      <c r="J2164">
        <v>1</v>
      </c>
      <c r="K2164">
        <v>1</v>
      </c>
      <c r="L2164">
        <v>1</v>
      </c>
      <c r="M2164">
        <v>1</v>
      </c>
      <c r="N2164">
        <v>1</v>
      </c>
      <c r="O2164">
        <v>1</v>
      </c>
      <c r="P2164">
        <v>1</v>
      </c>
      <c r="Q2164">
        <v>1</v>
      </c>
      <c r="R2164">
        <v>1</v>
      </c>
      <c r="S2164">
        <v>1</v>
      </c>
      <c r="T2164">
        <v>1</v>
      </c>
      <c r="U2164">
        <v>1</v>
      </c>
      <c r="V2164">
        <v>1</v>
      </c>
      <c r="W2164">
        <v>1</v>
      </c>
      <c r="X2164">
        <v>1</v>
      </c>
      <c r="Y2164">
        <v>1</v>
      </c>
      <c r="Z2164">
        <v>1</v>
      </c>
      <c r="AA2164">
        <v>1</v>
      </c>
      <c r="AB2164">
        <v>1</v>
      </c>
      <c r="AC2164">
        <v>1</v>
      </c>
      <c r="AD2164">
        <v>1</v>
      </c>
      <c r="AE2164">
        <v>1</v>
      </c>
      <c r="AF2164">
        <v>1</v>
      </c>
      <c r="AG2164">
        <v>1</v>
      </c>
      <c r="AH2164">
        <v>1</v>
      </c>
      <c r="AI2164">
        <v>1</v>
      </c>
      <c r="AJ2164">
        <v>1</v>
      </c>
      <c r="AK2164">
        <v>1</v>
      </c>
      <c r="AL2164">
        <v>0</v>
      </c>
      <c r="AM2164" s="49" t="s">
        <v>418</v>
      </c>
      <c r="AN2164" s="49" t="s">
        <v>14</v>
      </c>
      <c r="AO2164" s="49" t="s">
        <v>485</v>
      </c>
      <c r="AP2164" s="49" t="s">
        <v>505</v>
      </c>
      <c r="AQ2164" s="49" t="s">
        <v>13</v>
      </c>
      <c r="AR2164" s="49" t="s">
        <v>495</v>
      </c>
      <c r="AS2164" s="49" t="s">
        <v>496</v>
      </c>
      <c r="AT2164" s="49" t="s">
        <v>497</v>
      </c>
    </row>
    <row r="2165" spans="1:46" x14ac:dyDescent="0.25">
      <c r="A2165">
        <v>13</v>
      </c>
      <c r="B2165" t="s">
        <v>221</v>
      </c>
      <c r="C2165" t="s">
        <v>221</v>
      </c>
      <c r="D2165" t="s">
        <v>222</v>
      </c>
      <c r="E2165" t="s">
        <v>632</v>
      </c>
      <c r="F2165" t="s">
        <v>633</v>
      </c>
      <c r="G2165">
        <v>1</v>
      </c>
      <c r="H2165">
        <v>1</v>
      </c>
      <c r="I2165">
        <v>1</v>
      </c>
      <c r="J2165">
        <v>1</v>
      </c>
      <c r="K2165">
        <v>1</v>
      </c>
      <c r="L2165">
        <v>1</v>
      </c>
      <c r="M2165">
        <v>1</v>
      </c>
      <c r="N2165">
        <v>1</v>
      </c>
      <c r="O2165">
        <v>1</v>
      </c>
      <c r="P2165">
        <v>1</v>
      </c>
      <c r="Q2165">
        <v>1</v>
      </c>
      <c r="R2165">
        <v>1</v>
      </c>
      <c r="S2165">
        <v>1</v>
      </c>
      <c r="T2165">
        <v>1</v>
      </c>
      <c r="U2165">
        <v>1</v>
      </c>
      <c r="V2165">
        <v>1</v>
      </c>
      <c r="W2165">
        <v>1</v>
      </c>
      <c r="X2165">
        <v>1</v>
      </c>
      <c r="Y2165">
        <v>1</v>
      </c>
      <c r="Z2165">
        <v>1</v>
      </c>
      <c r="AA2165">
        <v>1</v>
      </c>
      <c r="AB2165">
        <v>1</v>
      </c>
      <c r="AC2165">
        <v>1</v>
      </c>
      <c r="AD2165">
        <v>1</v>
      </c>
      <c r="AE2165">
        <v>1</v>
      </c>
      <c r="AF2165">
        <v>1</v>
      </c>
      <c r="AG2165">
        <v>1</v>
      </c>
      <c r="AH2165">
        <v>1</v>
      </c>
      <c r="AI2165">
        <v>1</v>
      </c>
      <c r="AJ2165">
        <v>1</v>
      </c>
      <c r="AK2165">
        <v>1</v>
      </c>
      <c r="AL2165">
        <v>0</v>
      </c>
      <c r="AM2165" s="49" t="s">
        <v>222</v>
      </c>
      <c r="AN2165" s="49" t="s">
        <v>14</v>
      </c>
      <c r="AO2165" s="49" t="s">
        <v>485</v>
      </c>
      <c r="AP2165" s="49" t="s">
        <v>494</v>
      </c>
      <c r="AQ2165" s="49" t="s">
        <v>11</v>
      </c>
      <c r="AR2165" s="49" t="s">
        <v>495</v>
      </c>
      <c r="AS2165" s="49" t="s">
        <v>488</v>
      </c>
      <c r="AT2165" s="49" t="s">
        <v>489</v>
      </c>
    </row>
    <row r="2166" spans="1:46" x14ac:dyDescent="0.25">
      <c r="A2166">
        <v>13</v>
      </c>
      <c r="B2166" t="s">
        <v>232</v>
      </c>
      <c r="C2166" t="s">
        <v>232</v>
      </c>
      <c r="D2166" t="s">
        <v>558</v>
      </c>
      <c r="E2166" t="s">
        <v>632</v>
      </c>
      <c r="F2166" t="s">
        <v>633</v>
      </c>
      <c r="G2166">
        <v>0</v>
      </c>
      <c r="H2166">
        <v>0</v>
      </c>
      <c r="I2166">
        <v>0</v>
      </c>
      <c r="J2166">
        <v>0</v>
      </c>
      <c r="K2166">
        <v>0</v>
      </c>
      <c r="L2166">
        <v>0</v>
      </c>
      <c r="M2166">
        <v>0</v>
      </c>
      <c r="N2166">
        <v>0</v>
      </c>
      <c r="O2166">
        <v>0</v>
      </c>
      <c r="P2166">
        <v>0</v>
      </c>
      <c r="Q2166">
        <v>1</v>
      </c>
      <c r="R2166">
        <v>1</v>
      </c>
      <c r="S2166">
        <v>1</v>
      </c>
      <c r="T2166">
        <v>1</v>
      </c>
      <c r="U2166">
        <v>1</v>
      </c>
      <c r="V2166">
        <v>1</v>
      </c>
      <c r="W2166">
        <v>1</v>
      </c>
      <c r="X2166">
        <v>1</v>
      </c>
      <c r="Y2166">
        <v>1</v>
      </c>
      <c r="Z2166">
        <v>1</v>
      </c>
      <c r="AA2166">
        <v>1</v>
      </c>
      <c r="AB2166">
        <v>1</v>
      </c>
      <c r="AC2166">
        <v>1</v>
      </c>
      <c r="AD2166">
        <v>1</v>
      </c>
      <c r="AE2166">
        <v>1</v>
      </c>
      <c r="AF2166">
        <v>1</v>
      </c>
      <c r="AG2166">
        <v>1</v>
      </c>
      <c r="AH2166">
        <v>1</v>
      </c>
      <c r="AI2166">
        <v>1</v>
      </c>
      <c r="AJ2166">
        <v>1</v>
      </c>
      <c r="AK2166">
        <v>1</v>
      </c>
      <c r="AL2166">
        <v>0</v>
      </c>
      <c r="AM2166" s="49" t="s">
        <v>233</v>
      </c>
      <c r="AN2166" s="49" t="s">
        <v>14</v>
      </c>
      <c r="AO2166" s="49" t="s">
        <v>485</v>
      </c>
      <c r="AP2166" s="49" t="s">
        <v>494</v>
      </c>
      <c r="AQ2166" s="49" t="s">
        <v>11</v>
      </c>
      <c r="AR2166" s="49" t="s">
        <v>487</v>
      </c>
      <c r="AS2166" s="49" t="s">
        <v>488</v>
      </c>
      <c r="AT2166" s="49" t="s">
        <v>489</v>
      </c>
    </row>
    <row r="2167" spans="1:46" x14ac:dyDescent="0.25">
      <c r="A2167">
        <v>13</v>
      </c>
      <c r="B2167" t="s">
        <v>249</v>
      </c>
      <c r="C2167" t="s">
        <v>249</v>
      </c>
      <c r="D2167" t="s">
        <v>250</v>
      </c>
      <c r="E2167" t="s">
        <v>632</v>
      </c>
      <c r="F2167" t="s">
        <v>633</v>
      </c>
      <c r="G2167">
        <v>1</v>
      </c>
      <c r="H2167">
        <v>1</v>
      </c>
      <c r="I2167">
        <v>1</v>
      </c>
      <c r="J2167">
        <v>1</v>
      </c>
      <c r="K2167">
        <v>1</v>
      </c>
      <c r="L2167">
        <v>1</v>
      </c>
      <c r="M2167">
        <v>1</v>
      </c>
      <c r="N2167">
        <v>1</v>
      </c>
      <c r="O2167">
        <v>1</v>
      </c>
      <c r="P2167">
        <v>1</v>
      </c>
      <c r="Q2167">
        <v>1</v>
      </c>
      <c r="R2167">
        <v>1</v>
      </c>
      <c r="S2167">
        <v>1</v>
      </c>
      <c r="T2167">
        <v>1</v>
      </c>
      <c r="U2167">
        <v>1</v>
      </c>
      <c r="V2167">
        <v>1</v>
      </c>
      <c r="W2167">
        <v>1</v>
      </c>
      <c r="X2167">
        <v>1</v>
      </c>
      <c r="Y2167">
        <v>1</v>
      </c>
      <c r="Z2167">
        <v>1</v>
      </c>
      <c r="AA2167">
        <v>1</v>
      </c>
      <c r="AB2167">
        <v>1</v>
      </c>
      <c r="AC2167">
        <v>1</v>
      </c>
      <c r="AD2167">
        <v>1</v>
      </c>
      <c r="AE2167">
        <v>1</v>
      </c>
      <c r="AF2167">
        <v>1</v>
      </c>
      <c r="AG2167">
        <v>1</v>
      </c>
      <c r="AH2167">
        <v>1</v>
      </c>
      <c r="AI2167">
        <v>1</v>
      </c>
      <c r="AJ2167">
        <v>1</v>
      </c>
      <c r="AK2167">
        <v>1</v>
      </c>
      <c r="AL2167">
        <v>1</v>
      </c>
      <c r="AM2167" s="49" t="s">
        <v>250</v>
      </c>
      <c r="AN2167" s="49" t="s">
        <v>14</v>
      </c>
      <c r="AO2167" s="49" t="s">
        <v>500</v>
      </c>
      <c r="AP2167" s="49" t="s">
        <v>505</v>
      </c>
      <c r="AQ2167" s="49" t="s">
        <v>13</v>
      </c>
      <c r="AR2167" s="49" t="s">
        <v>487</v>
      </c>
      <c r="AS2167" s="49" t="s">
        <v>488</v>
      </c>
      <c r="AT2167" s="49" t="s">
        <v>489</v>
      </c>
    </row>
    <row r="2168" spans="1:46" x14ac:dyDescent="0.25">
      <c r="A2168">
        <v>13</v>
      </c>
      <c r="B2168" t="s">
        <v>234</v>
      </c>
      <c r="C2168" t="s">
        <v>234</v>
      </c>
      <c r="D2168" t="s">
        <v>235</v>
      </c>
      <c r="E2168" t="s">
        <v>632</v>
      </c>
      <c r="F2168" t="s">
        <v>633</v>
      </c>
      <c r="G2168">
        <v>1</v>
      </c>
      <c r="H2168">
        <v>1</v>
      </c>
      <c r="I2168">
        <v>1</v>
      </c>
      <c r="J2168">
        <v>1</v>
      </c>
      <c r="K2168">
        <v>1</v>
      </c>
      <c r="L2168">
        <v>1</v>
      </c>
      <c r="M2168">
        <v>1</v>
      </c>
      <c r="N2168">
        <v>1</v>
      </c>
      <c r="O2168">
        <v>1</v>
      </c>
      <c r="P2168">
        <v>1</v>
      </c>
      <c r="Q2168">
        <v>1</v>
      </c>
      <c r="R2168">
        <v>1</v>
      </c>
      <c r="S2168">
        <v>1</v>
      </c>
      <c r="T2168">
        <v>1</v>
      </c>
      <c r="U2168">
        <v>1</v>
      </c>
      <c r="V2168">
        <v>1</v>
      </c>
      <c r="W2168">
        <v>1</v>
      </c>
      <c r="X2168">
        <v>1</v>
      </c>
      <c r="Y2168">
        <v>1</v>
      </c>
      <c r="Z2168">
        <v>1</v>
      </c>
      <c r="AA2168">
        <v>1</v>
      </c>
      <c r="AB2168">
        <v>1</v>
      </c>
      <c r="AC2168">
        <v>1</v>
      </c>
      <c r="AD2168">
        <v>1</v>
      </c>
      <c r="AE2168">
        <v>1</v>
      </c>
      <c r="AF2168">
        <v>1</v>
      </c>
      <c r="AG2168">
        <v>1</v>
      </c>
      <c r="AH2168">
        <v>1</v>
      </c>
      <c r="AI2168">
        <v>1</v>
      </c>
      <c r="AJ2168">
        <v>1</v>
      </c>
      <c r="AK2168">
        <v>1</v>
      </c>
      <c r="AL2168">
        <v>0</v>
      </c>
      <c r="AM2168" s="49" t="s">
        <v>235</v>
      </c>
      <c r="AN2168" s="49" t="s">
        <v>14</v>
      </c>
      <c r="AO2168" s="49" t="s">
        <v>485</v>
      </c>
      <c r="AP2168" s="49" t="s">
        <v>501</v>
      </c>
      <c r="AQ2168" s="49" t="s">
        <v>11</v>
      </c>
      <c r="AR2168" s="49" t="s">
        <v>487</v>
      </c>
      <c r="AS2168" s="49" t="s">
        <v>488</v>
      </c>
      <c r="AT2168" s="49" t="s">
        <v>489</v>
      </c>
    </row>
    <row r="2169" spans="1:46" x14ac:dyDescent="0.25">
      <c r="A2169">
        <v>13</v>
      </c>
      <c r="B2169" t="s">
        <v>238</v>
      </c>
      <c r="C2169" t="s">
        <v>238</v>
      </c>
      <c r="D2169" t="s">
        <v>419</v>
      </c>
      <c r="E2169" t="s">
        <v>632</v>
      </c>
      <c r="F2169" t="s">
        <v>633</v>
      </c>
      <c r="G2169">
        <v>1</v>
      </c>
      <c r="H2169">
        <v>1</v>
      </c>
      <c r="I2169">
        <v>1</v>
      </c>
      <c r="J2169">
        <v>1</v>
      </c>
      <c r="K2169">
        <v>1</v>
      </c>
      <c r="L2169">
        <v>1</v>
      </c>
      <c r="M2169">
        <v>1</v>
      </c>
      <c r="N2169">
        <v>1</v>
      </c>
      <c r="O2169">
        <v>1</v>
      </c>
      <c r="P2169">
        <v>1</v>
      </c>
      <c r="Q2169">
        <v>1</v>
      </c>
      <c r="R2169">
        <v>1</v>
      </c>
      <c r="S2169">
        <v>1</v>
      </c>
      <c r="T2169">
        <v>1</v>
      </c>
      <c r="U2169">
        <v>1</v>
      </c>
      <c r="V2169">
        <v>1</v>
      </c>
      <c r="W2169">
        <v>1</v>
      </c>
      <c r="X2169">
        <v>1</v>
      </c>
      <c r="Y2169">
        <v>1</v>
      </c>
      <c r="Z2169">
        <v>1</v>
      </c>
      <c r="AA2169">
        <v>1</v>
      </c>
      <c r="AB2169">
        <v>1</v>
      </c>
      <c r="AC2169">
        <v>1</v>
      </c>
      <c r="AD2169">
        <v>1</v>
      </c>
      <c r="AE2169">
        <v>1</v>
      </c>
      <c r="AF2169">
        <v>1</v>
      </c>
      <c r="AG2169">
        <v>1</v>
      </c>
      <c r="AH2169">
        <v>1</v>
      </c>
      <c r="AI2169">
        <v>1</v>
      </c>
      <c r="AJ2169">
        <v>1</v>
      </c>
      <c r="AK2169">
        <v>1</v>
      </c>
      <c r="AL2169">
        <v>0</v>
      </c>
      <c r="AM2169" s="49" t="s">
        <v>419</v>
      </c>
      <c r="AN2169" s="49" t="s">
        <v>7</v>
      </c>
      <c r="AO2169" s="49" t="s">
        <v>9</v>
      </c>
      <c r="AP2169" s="49" t="s">
        <v>501</v>
      </c>
      <c r="AQ2169" s="49" t="s">
        <v>9</v>
      </c>
      <c r="AR2169" s="49" t="s">
        <v>495</v>
      </c>
      <c r="AS2169" s="49" t="s">
        <v>496</v>
      </c>
      <c r="AT2169" s="49" t="s">
        <v>497</v>
      </c>
    </row>
    <row r="2170" spans="1:46" x14ac:dyDescent="0.25">
      <c r="A2170">
        <v>13</v>
      </c>
      <c r="B2170" t="s">
        <v>245</v>
      </c>
      <c r="C2170" t="s">
        <v>245</v>
      </c>
      <c r="D2170" t="s">
        <v>246</v>
      </c>
      <c r="E2170" t="s">
        <v>632</v>
      </c>
      <c r="F2170" t="s">
        <v>633</v>
      </c>
      <c r="G2170">
        <v>1</v>
      </c>
      <c r="H2170">
        <v>1</v>
      </c>
      <c r="I2170">
        <v>1</v>
      </c>
      <c r="J2170">
        <v>1</v>
      </c>
      <c r="K2170">
        <v>1</v>
      </c>
      <c r="L2170">
        <v>1</v>
      </c>
      <c r="M2170">
        <v>1</v>
      </c>
      <c r="N2170">
        <v>1</v>
      </c>
      <c r="O2170">
        <v>1</v>
      </c>
      <c r="P2170">
        <v>1</v>
      </c>
      <c r="Q2170">
        <v>1</v>
      </c>
      <c r="R2170">
        <v>1</v>
      </c>
      <c r="S2170">
        <v>1</v>
      </c>
      <c r="T2170">
        <v>1</v>
      </c>
      <c r="U2170">
        <v>1</v>
      </c>
      <c r="V2170">
        <v>1</v>
      </c>
      <c r="W2170">
        <v>1</v>
      </c>
      <c r="X2170">
        <v>1</v>
      </c>
      <c r="Y2170">
        <v>1</v>
      </c>
      <c r="Z2170">
        <v>1</v>
      </c>
      <c r="AA2170">
        <v>1</v>
      </c>
      <c r="AB2170">
        <v>1</v>
      </c>
      <c r="AC2170">
        <v>1</v>
      </c>
      <c r="AD2170">
        <v>1</v>
      </c>
      <c r="AE2170">
        <v>1</v>
      </c>
      <c r="AF2170">
        <v>1</v>
      </c>
      <c r="AG2170">
        <v>1</v>
      </c>
      <c r="AH2170">
        <v>1</v>
      </c>
      <c r="AI2170">
        <v>1</v>
      </c>
      <c r="AJ2170">
        <v>1</v>
      </c>
      <c r="AK2170">
        <v>1</v>
      </c>
      <c r="AL2170">
        <v>1</v>
      </c>
      <c r="AM2170" s="49" t="s">
        <v>246</v>
      </c>
      <c r="AN2170" s="49" t="s">
        <v>14</v>
      </c>
      <c r="AO2170" s="49" t="s">
        <v>500</v>
      </c>
      <c r="AP2170" s="49" t="s">
        <v>505</v>
      </c>
      <c r="AQ2170" s="49" t="s">
        <v>13</v>
      </c>
      <c r="AR2170" s="49" t="s">
        <v>487</v>
      </c>
      <c r="AS2170" s="49" t="s">
        <v>488</v>
      </c>
      <c r="AT2170" s="49" t="s">
        <v>489</v>
      </c>
    </row>
    <row r="2171" spans="1:46" x14ac:dyDescent="0.25">
      <c r="A2171">
        <v>13</v>
      </c>
      <c r="B2171" t="s">
        <v>247</v>
      </c>
      <c r="C2171" t="s">
        <v>247</v>
      </c>
      <c r="D2171" t="s">
        <v>248</v>
      </c>
      <c r="E2171" t="s">
        <v>632</v>
      </c>
      <c r="F2171" t="s">
        <v>633</v>
      </c>
      <c r="G2171">
        <v>1</v>
      </c>
      <c r="H2171">
        <v>1</v>
      </c>
      <c r="I2171">
        <v>1</v>
      </c>
      <c r="J2171">
        <v>1</v>
      </c>
      <c r="K2171">
        <v>1</v>
      </c>
      <c r="L2171">
        <v>1</v>
      </c>
      <c r="M2171">
        <v>1</v>
      </c>
      <c r="N2171">
        <v>1</v>
      </c>
      <c r="O2171">
        <v>1</v>
      </c>
      <c r="P2171">
        <v>1</v>
      </c>
      <c r="Q2171">
        <v>1</v>
      </c>
      <c r="R2171">
        <v>1</v>
      </c>
      <c r="S2171">
        <v>1</v>
      </c>
      <c r="T2171">
        <v>1</v>
      </c>
      <c r="U2171">
        <v>1</v>
      </c>
      <c r="V2171">
        <v>1</v>
      </c>
      <c r="W2171">
        <v>1</v>
      </c>
      <c r="X2171">
        <v>1</v>
      </c>
      <c r="Y2171">
        <v>1</v>
      </c>
      <c r="Z2171">
        <v>1</v>
      </c>
      <c r="AA2171">
        <v>1</v>
      </c>
      <c r="AB2171">
        <v>1</v>
      </c>
      <c r="AC2171">
        <v>1</v>
      </c>
      <c r="AD2171">
        <v>1</v>
      </c>
      <c r="AE2171">
        <v>1</v>
      </c>
      <c r="AF2171">
        <v>1</v>
      </c>
      <c r="AG2171">
        <v>1</v>
      </c>
      <c r="AH2171">
        <v>1</v>
      </c>
      <c r="AI2171">
        <v>1</v>
      </c>
      <c r="AJ2171">
        <v>1</v>
      </c>
      <c r="AK2171">
        <v>1</v>
      </c>
      <c r="AL2171">
        <v>1</v>
      </c>
      <c r="AM2171" s="49" t="s">
        <v>248</v>
      </c>
      <c r="AN2171" s="49" t="s">
        <v>14</v>
      </c>
      <c r="AO2171" s="49" t="s">
        <v>500</v>
      </c>
      <c r="AP2171" s="49" t="s">
        <v>505</v>
      </c>
      <c r="AQ2171" s="49" t="s">
        <v>13</v>
      </c>
      <c r="AR2171" s="49" t="s">
        <v>487</v>
      </c>
      <c r="AS2171" s="49" t="s">
        <v>488</v>
      </c>
      <c r="AT2171" s="49" t="s">
        <v>489</v>
      </c>
    </row>
    <row r="2172" spans="1:46" x14ac:dyDescent="0.25">
      <c r="A2172">
        <v>13</v>
      </c>
      <c r="B2172" t="s">
        <v>255</v>
      </c>
      <c r="C2172" t="s">
        <v>255</v>
      </c>
      <c r="D2172" t="s">
        <v>256</v>
      </c>
      <c r="E2172" t="s">
        <v>632</v>
      </c>
      <c r="F2172" t="s">
        <v>633</v>
      </c>
      <c r="G2172">
        <v>1</v>
      </c>
      <c r="H2172">
        <v>1</v>
      </c>
      <c r="I2172">
        <v>1</v>
      </c>
      <c r="J2172">
        <v>1</v>
      </c>
      <c r="K2172">
        <v>1</v>
      </c>
      <c r="L2172">
        <v>1</v>
      </c>
      <c r="M2172">
        <v>1</v>
      </c>
      <c r="N2172">
        <v>1</v>
      </c>
      <c r="O2172">
        <v>1</v>
      </c>
      <c r="P2172">
        <v>1</v>
      </c>
      <c r="Q2172">
        <v>1</v>
      </c>
      <c r="R2172">
        <v>1</v>
      </c>
      <c r="S2172">
        <v>1</v>
      </c>
      <c r="T2172">
        <v>1</v>
      </c>
      <c r="U2172">
        <v>1</v>
      </c>
      <c r="V2172">
        <v>1</v>
      </c>
      <c r="W2172">
        <v>1</v>
      </c>
      <c r="X2172">
        <v>1</v>
      </c>
      <c r="Y2172">
        <v>1</v>
      </c>
      <c r="Z2172">
        <v>1</v>
      </c>
      <c r="AA2172">
        <v>1</v>
      </c>
      <c r="AB2172">
        <v>1</v>
      </c>
      <c r="AC2172">
        <v>1</v>
      </c>
      <c r="AD2172">
        <v>1</v>
      </c>
      <c r="AE2172">
        <v>1</v>
      </c>
      <c r="AF2172">
        <v>1</v>
      </c>
      <c r="AG2172">
        <v>1</v>
      </c>
      <c r="AH2172">
        <v>1</v>
      </c>
      <c r="AI2172">
        <v>1</v>
      </c>
      <c r="AJ2172">
        <v>1</v>
      </c>
      <c r="AK2172">
        <v>1</v>
      </c>
      <c r="AL2172">
        <v>0</v>
      </c>
      <c r="AM2172" s="49" t="s">
        <v>256</v>
      </c>
      <c r="AN2172" s="49" t="s">
        <v>6</v>
      </c>
      <c r="AO2172" s="49" t="s">
        <v>9</v>
      </c>
      <c r="AP2172" s="49" t="s">
        <v>486</v>
      </c>
      <c r="AQ2172" s="49" t="s">
        <v>9</v>
      </c>
      <c r="AR2172" s="49" t="s">
        <v>487</v>
      </c>
      <c r="AS2172" s="49" t="s">
        <v>488</v>
      </c>
      <c r="AT2172" s="49" t="s">
        <v>489</v>
      </c>
    </row>
    <row r="2173" spans="1:46" x14ac:dyDescent="0.25">
      <c r="A2173">
        <v>13</v>
      </c>
      <c r="B2173" t="s">
        <v>281</v>
      </c>
      <c r="C2173" t="s">
        <v>281</v>
      </c>
      <c r="D2173" t="s">
        <v>282</v>
      </c>
      <c r="E2173" t="s">
        <v>632</v>
      </c>
      <c r="F2173" t="s">
        <v>633</v>
      </c>
      <c r="G2173">
        <v>1</v>
      </c>
      <c r="H2173">
        <v>1</v>
      </c>
      <c r="I2173">
        <v>1</v>
      </c>
      <c r="J2173">
        <v>1</v>
      </c>
      <c r="K2173">
        <v>1</v>
      </c>
      <c r="L2173">
        <v>1</v>
      </c>
      <c r="M2173">
        <v>1</v>
      </c>
      <c r="N2173">
        <v>1</v>
      </c>
      <c r="O2173">
        <v>1</v>
      </c>
      <c r="P2173">
        <v>1</v>
      </c>
      <c r="Q2173">
        <v>1</v>
      </c>
      <c r="R2173">
        <v>1</v>
      </c>
      <c r="S2173">
        <v>1</v>
      </c>
      <c r="T2173">
        <v>1</v>
      </c>
      <c r="U2173">
        <v>1</v>
      </c>
      <c r="V2173">
        <v>1</v>
      </c>
      <c r="W2173">
        <v>1</v>
      </c>
      <c r="X2173">
        <v>1</v>
      </c>
      <c r="Y2173">
        <v>1</v>
      </c>
      <c r="Z2173">
        <v>1</v>
      </c>
      <c r="AA2173">
        <v>1</v>
      </c>
      <c r="AB2173">
        <v>1</v>
      </c>
      <c r="AC2173">
        <v>1</v>
      </c>
      <c r="AD2173">
        <v>1</v>
      </c>
      <c r="AE2173">
        <v>1</v>
      </c>
      <c r="AF2173">
        <v>1</v>
      </c>
      <c r="AG2173">
        <v>1</v>
      </c>
      <c r="AH2173">
        <v>1</v>
      </c>
      <c r="AI2173">
        <v>1</v>
      </c>
      <c r="AJ2173">
        <v>1</v>
      </c>
      <c r="AK2173">
        <v>1</v>
      </c>
      <c r="AL2173">
        <v>0</v>
      </c>
      <c r="AM2173" s="49" t="s">
        <v>282</v>
      </c>
      <c r="AN2173" s="49" t="s">
        <v>14</v>
      </c>
      <c r="AO2173" s="49" t="s">
        <v>485</v>
      </c>
      <c r="AP2173" s="49" t="s">
        <v>501</v>
      </c>
      <c r="AQ2173" s="49" t="s">
        <v>11</v>
      </c>
      <c r="AR2173" s="49" t="s">
        <v>487</v>
      </c>
      <c r="AS2173" s="49" t="s">
        <v>488</v>
      </c>
      <c r="AT2173" s="49" t="s">
        <v>489</v>
      </c>
    </row>
    <row r="2174" spans="1:46" x14ac:dyDescent="0.25">
      <c r="A2174">
        <v>13</v>
      </c>
      <c r="B2174" t="s">
        <v>267</v>
      </c>
      <c r="C2174" t="s">
        <v>267</v>
      </c>
      <c r="D2174" t="s">
        <v>268</v>
      </c>
      <c r="E2174" t="s">
        <v>632</v>
      </c>
      <c r="F2174" t="s">
        <v>633</v>
      </c>
      <c r="G2174">
        <v>1</v>
      </c>
      <c r="H2174">
        <v>1</v>
      </c>
      <c r="I2174">
        <v>1</v>
      </c>
      <c r="J2174">
        <v>1</v>
      </c>
      <c r="K2174">
        <v>1</v>
      </c>
      <c r="L2174">
        <v>1</v>
      </c>
      <c r="M2174">
        <v>1</v>
      </c>
      <c r="N2174">
        <v>1</v>
      </c>
      <c r="O2174">
        <v>1</v>
      </c>
      <c r="P2174">
        <v>1</v>
      </c>
      <c r="Q2174">
        <v>1</v>
      </c>
      <c r="R2174">
        <v>1</v>
      </c>
      <c r="S2174">
        <v>1</v>
      </c>
      <c r="T2174">
        <v>1</v>
      </c>
      <c r="U2174">
        <v>1</v>
      </c>
      <c r="V2174">
        <v>1</v>
      </c>
      <c r="W2174">
        <v>1</v>
      </c>
      <c r="X2174">
        <v>1</v>
      </c>
      <c r="Y2174">
        <v>1</v>
      </c>
      <c r="Z2174">
        <v>1</v>
      </c>
      <c r="AA2174">
        <v>1</v>
      </c>
      <c r="AB2174">
        <v>1</v>
      </c>
      <c r="AC2174">
        <v>1</v>
      </c>
      <c r="AD2174">
        <v>1</v>
      </c>
      <c r="AE2174">
        <v>1</v>
      </c>
      <c r="AF2174">
        <v>1</v>
      </c>
      <c r="AG2174">
        <v>1</v>
      </c>
      <c r="AH2174">
        <v>1</v>
      </c>
      <c r="AI2174">
        <v>1</v>
      </c>
      <c r="AJ2174">
        <v>1</v>
      </c>
      <c r="AK2174">
        <v>1</v>
      </c>
      <c r="AL2174">
        <v>1</v>
      </c>
      <c r="AM2174" s="49" t="s">
        <v>268</v>
      </c>
      <c r="AN2174" s="49" t="s">
        <v>14</v>
      </c>
      <c r="AO2174" s="49" t="s">
        <v>500</v>
      </c>
      <c r="AP2174" s="49" t="s">
        <v>505</v>
      </c>
      <c r="AQ2174" s="49" t="s">
        <v>13</v>
      </c>
      <c r="AR2174" s="49" t="s">
        <v>487</v>
      </c>
      <c r="AS2174" s="49" t="s">
        <v>488</v>
      </c>
      <c r="AT2174" s="49" t="s">
        <v>489</v>
      </c>
    </row>
    <row r="2175" spans="1:46" x14ac:dyDescent="0.25">
      <c r="A2175">
        <v>13</v>
      </c>
      <c r="B2175" t="s">
        <v>277</v>
      </c>
      <c r="C2175" t="s">
        <v>559</v>
      </c>
      <c r="D2175" t="s">
        <v>278</v>
      </c>
      <c r="E2175" t="s">
        <v>632</v>
      </c>
      <c r="F2175" t="s">
        <v>633</v>
      </c>
      <c r="G2175">
        <v>1</v>
      </c>
      <c r="H2175">
        <v>1</v>
      </c>
      <c r="I2175">
        <v>1</v>
      </c>
      <c r="J2175">
        <v>1</v>
      </c>
      <c r="K2175">
        <v>1</v>
      </c>
      <c r="L2175">
        <v>1</v>
      </c>
      <c r="M2175">
        <v>1</v>
      </c>
      <c r="N2175">
        <v>1</v>
      </c>
      <c r="O2175">
        <v>1</v>
      </c>
      <c r="P2175">
        <v>1</v>
      </c>
      <c r="Q2175">
        <v>1</v>
      </c>
      <c r="R2175">
        <v>1</v>
      </c>
      <c r="S2175">
        <v>1</v>
      </c>
      <c r="T2175">
        <v>1</v>
      </c>
      <c r="U2175">
        <v>1</v>
      </c>
      <c r="V2175">
        <v>1</v>
      </c>
      <c r="W2175">
        <v>1</v>
      </c>
      <c r="X2175">
        <v>1</v>
      </c>
      <c r="Y2175">
        <v>1</v>
      </c>
      <c r="Z2175">
        <v>1</v>
      </c>
      <c r="AA2175">
        <v>1</v>
      </c>
      <c r="AB2175">
        <v>1</v>
      </c>
      <c r="AC2175">
        <v>1</v>
      </c>
      <c r="AD2175">
        <v>1</v>
      </c>
      <c r="AE2175">
        <v>1</v>
      </c>
      <c r="AF2175">
        <v>1</v>
      </c>
      <c r="AG2175">
        <v>1</v>
      </c>
      <c r="AH2175">
        <v>1</v>
      </c>
      <c r="AI2175">
        <v>1</v>
      </c>
      <c r="AJ2175">
        <v>1</v>
      </c>
      <c r="AK2175">
        <v>1</v>
      </c>
      <c r="AL2175">
        <v>0</v>
      </c>
      <c r="AM2175" s="49" t="s">
        <v>278</v>
      </c>
      <c r="AN2175" s="49" t="s">
        <v>6</v>
      </c>
      <c r="AO2175" s="49" t="s">
        <v>9</v>
      </c>
      <c r="AP2175" s="49" t="s">
        <v>501</v>
      </c>
      <c r="AQ2175" s="49" t="s">
        <v>9</v>
      </c>
      <c r="AR2175" s="49" t="s">
        <v>487</v>
      </c>
      <c r="AS2175" s="49" t="s">
        <v>488</v>
      </c>
      <c r="AT2175" s="49" t="s">
        <v>489</v>
      </c>
    </row>
    <row r="2176" spans="1:46" x14ac:dyDescent="0.25">
      <c r="A2176">
        <v>13</v>
      </c>
      <c r="B2176" t="s">
        <v>493</v>
      </c>
      <c r="C2176" t="s">
        <v>560</v>
      </c>
      <c r="D2176" t="s">
        <v>561</v>
      </c>
      <c r="E2176" t="s">
        <v>632</v>
      </c>
      <c r="F2176" t="s">
        <v>633</v>
      </c>
      <c r="G2176">
        <v>1</v>
      </c>
      <c r="H2176">
        <v>1</v>
      </c>
      <c r="I2176">
        <v>1</v>
      </c>
      <c r="J2176">
        <v>1</v>
      </c>
      <c r="K2176">
        <v>1</v>
      </c>
      <c r="L2176">
        <v>1</v>
      </c>
      <c r="M2176">
        <v>1</v>
      </c>
      <c r="N2176">
        <v>1</v>
      </c>
      <c r="O2176">
        <v>1</v>
      </c>
      <c r="P2176">
        <v>1</v>
      </c>
      <c r="Q2176">
        <v>1</v>
      </c>
      <c r="R2176">
        <v>1</v>
      </c>
      <c r="S2176">
        <v>1</v>
      </c>
      <c r="T2176">
        <v>1</v>
      </c>
      <c r="U2176">
        <v>1</v>
      </c>
      <c r="V2176">
        <v>1</v>
      </c>
      <c r="W2176">
        <v>1</v>
      </c>
      <c r="X2176">
        <v>1</v>
      </c>
      <c r="Y2176">
        <v>1</v>
      </c>
      <c r="Z2176">
        <v>1</v>
      </c>
      <c r="AA2176">
        <v>1</v>
      </c>
      <c r="AB2176">
        <v>1</v>
      </c>
      <c r="AC2176">
        <v>1</v>
      </c>
      <c r="AD2176">
        <v>1</v>
      </c>
      <c r="AE2176">
        <v>1</v>
      </c>
      <c r="AF2176">
        <v>1</v>
      </c>
      <c r="AG2176">
        <v>1</v>
      </c>
      <c r="AH2176">
        <v>1</v>
      </c>
      <c r="AI2176">
        <v>1</v>
      </c>
      <c r="AJ2176">
        <v>1</v>
      </c>
      <c r="AK2176">
        <v>1</v>
      </c>
      <c r="AL2176">
        <v>0</v>
      </c>
      <c r="AM2176" s="49" t="e">
        <v>#N/A</v>
      </c>
      <c r="AN2176" s="49" t="e">
        <v>#N/A</v>
      </c>
      <c r="AO2176" s="49" t="e">
        <v>#N/A</v>
      </c>
      <c r="AP2176" s="49" t="e">
        <v>#N/A</v>
      </c>
      <c r="AQ2176" s="49" t="e">
        <v>#N/A</v>
      </c>
      <c r="AR2176" s="49" t="e">
        <v>#N/A</v>
      </c>
      <c r="AS2176" s="49" t="e">
        <v>#N/A</v>
      </c>
      <c r="AT2176" s="49" t="e">
        <v>#N/A</v>
      </c>
    </row>
    <row r="2177" spans="1:46" x14ac:dyDescent="0.25">
      <c r="A2177">
        <v>13</v>
      </c>
      <c r="B2177" t="s">
        <v>493</v>
      </c>
      <c r="C2177" t="s">
        <v>562</v>
      </c>
      <c r="D2177" t="s">
        <v>563</v>
      </c>
      <c r="E2177" t="s">
        <v>632</v>
      </c>
      <c r="F2177" t="s">
        <v>633</v>
      </c>
      <c r="G2177">
        <v>1</v>
      </c>
      <c r="H2177">
        <v>1</v>
      </c>
      <c r="I2177">
        <v>1</v>
      </c>
      <c r="J2177">
        <v>1</v>
      </c>
      <c r="K2177">
        <v>1</v>
      </c>
      <c r="L2177">
        <v>1</v>
      </c>
      <c r="M2177">
        <v>1</v>
      </c>
      <c r="N2177">
        <v>1</v>
      </c>
      <c r="O2177">
        <v>1</v>
      </c>
      <c r="P2177">
        <v>1</v>
      </c>
      <c r="Q2177">
        <v>1</v>
      </c>
      <c r="R2177">
        <v>1</v>
      </c>
      <c r="S2177">
        <v>1</v>
      </c>
      <c r="T2177">
        <v>1</v>
      </c>
      <c r="U2177">
        <v>1</v>
      </c>
      <c r="V2177">
        <v>1</v>
      </c>
      <c r="W2177">
        <v>1</v>
      </c>
      <c r="X2177">
        <v>1</v>
      </c>
      <c r="Y2177">
        <v>1</v>
      </c>
      <c r="Z2177">
        <v>1</v>
      </c>
      <c r="AA2177">
        <v>1</v>
      </c>
      <c r="AB2177">
        <v>1</v>
      </c>
      <c r="AC2177">
        <v>1</v>
      </c>
      <c r="AD2177">
        <v>1</v>
      </c>
      <c r="AE2177">
        <v>1</v>
      </c>
      <c r="AF2177">
        <v>1</v>
      </c>
      <c r="AG2177">
        <v>1</v>
      </c>
      <c r="AH2177">
        <v>1</v>
      </c>
      <c r="AI2177">
        <v>1</v>
      </c>
      <c r="AJ2177">
        <v>1</v>
      </c>
      <c r="AK2177">
        <v>1</v>
      </c>
      <c r="AL2177">
        <v>0</v>
      </c>
      <c r="AM2177" s="49" t="e">
        <v>#N/A</v>
      </c>
      <c r="AN2177" s="49" t="e">
        <v>#N/A</v>
      </c>
      <c r="AO2177" s="49" t="e">
        <v>#N/A</v>
      </c>
      <c r="AP2177" s="49" t="e">
        <v>#N/A</v>
      </c>
      <c r="AQ2177" s="49" t="e">
        <v>#N/A</v>
      </c>
      <c r="AR2177" s="49" t="e">
        <v>#N/A</v>
      </c>
      <c r="AS2177" s="49" t="e">
        <v>#N/A</v>
      </c>
      <c r="AT2177" s="49" t="e">
        <v>#N/A</v>
      </c>
    </row>
    <row r="2178" spans="1:46" x14ac:dyDescent="0.25">
      <c r="A2178">
        <v>13</v>
      </c>
      <c r="B2178" t="s">
        <v>493</v>
      </c>
      <c r="C2178" t="s">
        <v>564</v>
      </c>
      <c r="D2178" t="s">
        <v>565</v>
      </c>
      <c r="E2178" t="s">
        <v>632</v>
      </c>
      <c r="F2178" t="s">
        <v>633</v>
      </c>
      <c r="G2178">
        <v>1</v>
      </c>
      <c r="H2178">
        <v>1</v>
      </c>
      <c r="I2178">
        <v>1</v>
      </c>
      <c r="J2178">
        <v>1</v>
      </c>
      <c r="K2178">
        <v>1</v>
      </c>
      <c r="L2178">
        <v>1</v>
      </c>
      <c r="M2178">
        <v>1</v>
      </c>
      <c r="N2178">
        <v>1</v>
      </c>
      <c r="O2178">
        <v>1</v>
      </c>
      <c r="P2178">
        <v>1</v>
      </c>
      <c r="Q2178">
        <v>1</v>
      </c>
      <c r="R2178">
        <v>1</v>
      </c>
      <c r="S2178">
        <v>1</v>
      </c>
      <c r="T2178">
        <v>1</v>
      </c>
      <c r="U2178">
        <v>1</v>
      </c>
      <c r="V2178">
        <v>1</v>
      </c>
      <c r="W2178">
        <v>1</v>
      </c>
      <c r="X2178">
        <v>1</v>
      </c>
      <c r="Y2178">
        <v>1</v>
      </c>
      <c r="Z2178">
        <v>1</v>
      </c>
      <c r="AA2178">
        <v>1</v>
      </c>
      <c r="AB2178">
        <v>1</v>
      </c>
      <c r="AC2178">
        <v>1</v>
      </c>
      <c r="AD2178">
        <v>1</v>
      </c>
      <c r="AE2178">
        <v>1</v>
      </c>
      <c r="AF2178">
        <v>1</v>
      </c>
      <c r="AG2178">
        <v>1</v>
      </c>
      <c r="AH2178">
        <v>1</v>
      </c>
      <c r="AI2178">
        <v>1</v>
      </c>
      <c r="AJ2178">
        <v>1</v>
      </c>
      <c r="AK2178">
        <v>1</v>
      </c>
      <c r="AL2178">
        <v>0</v>
      </c>
      <c r="AM2178" s="49" t="e">
        <v>#N/A</v>
      </c>
      <c r="AN2178" s="49" t="e">
        <v>#N/A</v>
      </c>
      <c r="AO2178" s="49" t="e">
        <v>#N/A</v>
      </c>
      <c r="AP2178" s="49" t="e">
        <v>#N/A</v>
      </c>
      <c r="AQ2178" s="49" t="e">
        <v>#N/A</v>
      </c>
      <c r="AR2178" s="49" t="e">
        <v>#N/A</v>
      </c>
      <c r="AS2178" s="49" t="e">
        <v>#N/A</v>
      </c>
      <c r="AT2178" s="49" t="e">
        <v>#N/A</v>
      </c>
    </row>
    <row r="2179" spans="1:46" x14ac:dyDescent="0.25">
      <c r="A2179">
        <v>13</v>
      </c>
      <c r="B2179" t="s">
        <v>493</v>
      </c>
      <c r="C2179" t="s">
        <v>566</v>
      </c>
      <c r="D2179" t="s">
        <v>567</v>
      </c>
      <c r="E2179" t="s">
        <v>632</v>
      </c>
      <c r="F2179" t="s">
        <v>633</v>
      </c>
      <c r="G2179">
        <v>1</v>
      </c>
      <c r="H2179">
        <v>1</v>
      </c>
      <c r="I2179">
        <v>1</v>
      </c>
      <c r="J2179">
        <v>1</v>
      </c>
      <c r="K2179">
        <v>1</v>
      </c>
      <c r="L2179">
        <v>1</v>
      </c>
      <c r="M2179">
        <v>1</v>
      </c>
      <c r="N2179">
        <v>1</v>
      </c>
      <c r="O2179">
        <v>1</v>
      </c>
      <c r="P2179">
        <v>1</v>
      </c>
      <c r="Q2179">
        <v>1</v>
      </c>
      <c r="R2179">
        <v>1</v>
      </c>
      <c r="S2179">
        <v>1</v>
      </c>
      <c r="T2179">
        <v>1</v>
      </c>
      <c r="U2179">
        <v>1</v>
      </c>
      <c r="V2179">
        <v>1</v>
      </c>
      <c r="W2179">
        <v>1</v>
      </c>
      <c r="X2179">
        <v>1</v>
      </c>
      <c r="Y2179">
        <v>1</v>
      </c>
      <c r="Z2179">
        <v>1</v>
      </c>
      <c r="AA2179">
        <v>1</v>
      </c>
      <c r="AB2179">
        <v>1</v>
      </c>
      <c r="AC2179">
        <v>1</v>
      </c>
      <c r="AD2179">
        <v>1</v>
      </c>
      <c r="AE2179">
        <v>1</v>
      </c>
      <c r="AF2179">
        <v>1</v>
      </c>
      <c r="AG2179">
        <v>1</v>
      </c>
      <c r="AH2179">
        <v>1</v>
      </c>
      <c r="AI2179">
        <v>1</v>
      </c>
      <c r="AJ2179">
        <v>1</v>
      </c>
      <c r="AK2179">
        <v>1</v>
      </c>
      <c r="AL2179">
        <v>0</v>
      </c>
      <c r="AM2179" s="49" t="e">
        <v>#N/A</v>
      </c>
      <c r="AN2179" s="49" t="e">
        <v>#N/A</v>
      </c>
      <c r="AO2179" s="49" t="e">
        <v>#N/A</v>
      </c>
      <c r="AP2179" s="49" t="e">
        <v>#N/A</v>
      </c>
      <c r="AQ2179" s="49" t="e">
        <v>#N/A</v>
      </c>
      <c r="AR2179" s="49" t="e">
        <v>#N/A</v>
      </c>
      <c r="AS2179" s="49" t="e">
        <v>#N/A</v>
      </c>
      <c r="AT2179" s="49" t="e">
        <v>#N/A</v>
      </c>
    </row>
    <row r="2180" spans="1:46" x14ac:dyDescent="0.25">
      <c r="A2180">
        <v>13</v>
      </c>
      <c r="B2180" t="s">
        <v>493</v>
      </c>
      <c r="C2180" t="s">
        <v>568</v>
      </c>
      <c r="D2180" t="s">
        <v>569</v>
      </c>
      <c r="E2180" t="s">
        <v>632</v>
      </c>
      <c r="F2180" t="s">
        <v>633</v>
      </c>
      <c r="G2180">
        <v>1</v>
      </c>
      <c r="H2180">
        <v>1</v>
      </c>
      <c r="I2180">
        <v>1</v>
      </c>
      <c r="J2180">
        <v>1</v>
      </c>
      <c r="K2180">
        <v>1</v>
      </c>
      <c r="L2180">
        <v>1</v>
      </c>
      <c r="M2180">
        <v>1</v>
      </c>
      <c r="N2180">
        <v>1</v>
      </c>
      <c r="O2180">
        <v>1</v>
      </c>
      <c r="P2180">
        <v>1</v>
      </c>
      <c r="Q2180">
        <v>1</v>
      </c>
      <c r="R2180">
        <v>1</v>
      </c>
      <c r="S2180">
        <v>1</v>
      </c>
      <c r="T2180">
        <v>1</v>
      </c>
      <c r="U2180">
        <v>1</v>
      </c>
      <c r="V2180">
        <v>1</v>
      </c>
      <c r="W2180">
        <v>1</v>
      </c>
      <c r="X2180">
        <v>1</v>
      </c>
      <c r="Y2180">
        <v>1</v>
      </c>
      <c r="Z2180">
        <v>1</v>
      </c>
      <c r="AA2180">
        <v>1</v>
      </c>
      <c r="AB2180">
        <v>1</v>
      </c>
      <c r="AC2180">
        <v>1</v>
      </c>
      <c r="AD2180">
        <v>1</v>
      </c>
      <c r="AE2180">
        <v>1</v>
      </c>
      <c r="AF2180">
        <v>1</v>
      </c>
      <c r="AG2180">
        <v>1</v>
      </c>
      <c r="AH2180">
        <v>1</v>
      </c>
      <c r="AI2180">
        <v>1</v>
      </c>
      <c r="AJ2180">
        <v>1</v>
      </c>
      <c r="AK2180">
        <v>1</v>
      </c>
      <c r="AL2180">
        <v>1</v>
      </c>
      <c r="AM2180" s="49" t="e">
        <v>#N/A</v>
      </c>
      <c r="AN2180" s="49" t="e">
        <v>#N/A</v>
      </c>
      <c r="AO2180" s="49" t="e">
        <v>#N/A</v>
      </c>
      <c r="AP2180" s="49" t="e">
        <v>#N/A</v>
      </c>
      <c r="AQ2180" s="49" t="e">
        <v>#N/A</v>
      </c>
      <c r="AR2180" s="49" t="e">
        <v>#N/A</v>
      </c>
      <c r="AS2180" s="49" t="e">
        <v>#N/A</v>
      </c>
      <c r="AT2180" s="49" t="e">
        <v>#N/A</v>
      </c>
    </row>
    <row r="2181" spans="1:46" x14ac:dyDescent="0.25">
      <c r="A2181">
        <v>13</v>
      </c>
      <c r="B2181" t="s">
        <v>493</v>
      </c>
      <c r="C2181" t="s">
        <v>570</v>
      </c>
      <c r="D2181" t="s">
        <v>571</v>
      </c>
      <c r="E2181" t="s">
        <v>632</v>
      </c>
      <c r="F2181" t="s">
        <v>633</v>
      </c>
      <c r="G2181">
        <v>1</v>
      </c>
      <c r="H2181">
        <v>1</v>
      </c>
      <c r="I2181">
        <v>1</v>
      </c>
      <c r="J2181">
        <v>1</v>
      </c>
      <c r="K2181">
        <v>1</v>
      </c>
      <c r="L2181">
        <v>1</v>
      </c>
      <c r="M2181">
        <v>1</v>
      </c>
      <c r="N2181">
        <v>1</v>
      </c>
      <c r="O2181">
        <v>1</v>
      </c>
      <c r="P2181">
        <v>1</v>
      </c>
      <c r="Q2181">
        <v>1</v>
      </c>
      <c r="R2181">
        <v>1</v>
      </c>
      <c r="S2181">
        <v>1</v>
      </c>
      <c r="T2181">
        <v>1</v>
      </c>
      <c r="U2181">
        <v>1</v>
      </c>
      <c r="V2181">
        <v>1</v>
      </c>
      <c r="W2181">
        <v>1</v>
      </c>
      <c r="X2181">
        <v>1</v>
      </c>
      <c r="Y2181">
        <v>1</v>
      </c>
      <c r="Z2181">
        <v>1</v>
      </c>
      <c r="AA2181">
        <v>1</v>
      </c>
      <c r="AB2181">
        <v>1</v>
      </c>
      <c r="AC2181">
        <v>1</v>
      </c>
      <c r="AD2181">
        <v>1</v>
      </c>
      <c r="AE2181">
        <v>1</v>
      </c>
      <c r="AF2181">
        <v>1</v>
      </c>
      <c r="AG2181">
        <v>1</v>
      </c>
      <c r="AH2181">
        <v>1</v>
      </c>
      <c r="AI2181">
        <v>1</v>
      </c>
      <c r="AJ2181">
        <v>1</v>
      </c>
      <c r="AK2181">
        <v>1</v>
      </c>
      <c r="AL2181">
        <v>1</v>
      </c>
      <c r="AM2181" s="49" t="e">
        <v>#N/A</v>
      </c>
      <c r="AN2181" s="49" t="e">
        <v>#N/A</v>
      </c>
      <c r="AO2181" s="49" t="e">
        <v>#N/A</v>
      </c>
      <c r="AP2181" s="49" t="e">
        <v>#N/A</v>
      </c>
      <c r="AQ2181" s="49" t="e">
        <v>#N/A</v>
      </c>
      <c r="AR2181" s="49" t="e">
        <v>#N/A</v>
      </c>
      <c r="AS2181" s="49" t="e">
        <v>#N/A</v>
      </c>
      <c r="AT2181" s="49" t="e">
        <v>#N/A</v>
      </c>
    </row>
    <row r="2182" spans="1:46" x14ac:dyDescent="0.25">
      <c r="A2182">
        <v>13</v>
      </c>
      <c r="B2182" t="s">
        <v>493</v>
      </c>
      <c r="C2182" t="s">
        <v>572</v>
      </c>
      <c r="D2182" t="s">
        <v>573</v>
      </c>
      <c r="E2182" t="s">
        <v>632</v>
      </c>
      <c r="F2182" t="s">
        <v>633</v>
      </c>
      <c r="G2182">
        <v>1</v>
      </c>
      <c r="H2182">
        <v>1</v>
      </c>
      <c r="I2182">
        <v>1</v>
      </c>
      <c r="J2182">
        <v>1</v>
      </c>
      <c r="K2182">
        <v>1</v>
      </c>
      <c r="L2182">
        <v>1</v>
      </c>
      <c r="M2182">
        <v>1</v>
      </c>
      <c r="N2182">
        <v>1</v>
      </c>
      <c r="O2182">
        <v>1</v>
      </c>
      <c r="P2182">
        <v>1</v>
      </c>
      <c r="Q2182">
        <v>1</v>
      </c>
      <c r="R2182">
        <v>1</v>
      </c>
      <c r="S2182">
        <v>1</v>
      </c>
      <c r="T2182">
        <v>1</v>
      </c>
      <c r="U2182">
        <v>1</v>
      </c>
      <c r="V2182">
        <v>1</v>
      </c>
      <c r="W2182">
        <v>1</v>
      </c>
      <c r="X2182">
        <v>1</v>
      </c>
      <c r="Y2182">
        <v>1</v>
      </c>
      <c r="Z2182">
        <v>1</v>
      </c>
      <c r="AA2182">
        <v>1</v>
      </c>
      <c r="AB2182">
        <v>1</v>
      </c>
      <c r="AC2182">
        <v>1</v>
      </c>
      <c r="AD2182">
        <v>1</v>
      </c>
      <c r="AE2182">
        <v>1</v>
      </c>
      <c r="AF2182">
        <v>1</v>
      </c>
      <c r="AG2182">
        <v>1</v>
      </c>
      <c r="AH2182">
        <v>1</v>
      </c>
      <c r="AI2182">
        <v>1</v>
      </c>
      <c r="AJ2182">
        <v>1</v>
      </c>
      <c r="AK2182">
        <v>1</v>
      </c>
      <c r="AL2182">
        <v>0</v>
      </c>
      <c r="AM2182" s="49" t="e">
        <v>#N/A</v>
      </c>
      <c r="AN2182" s="49" t="e">
        <v>#N/A</v>
      </c>
      <c r="AO2182" s="49" t="e">
        <v>#N/A</v>
      </c>
      <c r="AP2182" s="49" t="e">
        <v>#N/A</v>
      </c>
      <c r="AQ2182" s="49" t="e">
        <v>#N/A</v>
      </c>
      <c r="AR2182" s="49" t="e">
        <v>#N/A</v>
      </c>
      <c r="AS2182" s="49" t="e">
        <v>#N/A</v>
      </c>
      <c r="AT2182" s="49" t="e">
        <v>#N/A</v>
      </c>
    </row>
    <row r="2183" spans="1:46" x14ac:dyDescent="0.25">
      <c r="A2183">
        <v>13</v>
      </c>
      <c r="B2183" t="s">
        <v>259</v>
      </c>
      <c r="C2183" t="s">
        <v>259</v>
      </c>
      <c r="D2183" t="s">
        <v>260</v>
      </c>
      <c r="E2183" t="s">
        <v>632</v>
      </c>
      <c r="F2183" t="s">
        <v>633</v>
      </c>
      <c r="G2183">
        <v>1</v>
      </c>
      <c r="H2183">
        <v>1</v>
      </c>
      <c r="I2183">
        <v>1</v>
      </c>
      <c r="J2183">
        <v>1</v>
      </c>
      <c r="K2183">
        <v>1</v>
      </c>
      <c r="L2183">
        <v>1</v>
      </c>
      <c r="M2183">
        <v>1</v>
      </c>
      <c r="N2183">
        <v>1</v>
      </c>
      <c r="O2183">
        <v>1</v>
      </c>
      <c r="P2183">
        <v>1</v>
      </c>
      <c r="Q2183">
        <v>1</v>
      </c>
      <c r="R2183">
        <v>1</v>
      </c>
      <c r="S2183">
        <v>1</v>
      </c>
      <c r="T2183">
        <v>1</v>
      </c>
      <c r="U2183">
        <v>1</v>
      </c>
      <c r="V2183">
        <v>1</v>
      </c>
      <c r="W2183">
        <v>1</v>
      </c>
      <c r="X2183">
        <v>1</v>
      </c>
      <c r="Y2183">
        <v>1</v>
      </c>
      <c r="Z2183">
        <v>1</v>
      </c>
      <c r="AA2183">
        <v>1</v>
      </c>
      <c r="AB2183">
        <v>1</v>
      </c>
      <c r="AC2183">
        <v>1</v>
      </c>
      <c r="AD2183">
        <v>1</v>
      </c>
      <c r="AE2183">
        <v>1</v>
      </c>
      <c r="AF2183">
        <v>1</v>
      </c>
      <c r="AG2183">
        <v>1</v>
      </c>
      <c r="AH2183">
        <v>1</v>
      </c>
      <c r="AI2183">
        <v>1</v>
      </c>
      <c r="AJ2183">
        <v>1</v>
      </c>
      <c r="AK2183">
        <v>1</v>
      </c>
      <c r="AL2183">
        <v>1</v>
      </c>
      <c r="AM2183" s="49" t="s">
        <v>260</v>
      </c>
      <c r="AN2183" s="49" t="s">
        <v>14</v>
      </c>
      <c r="AO2183" s="49" t="s">
        <v>507</v>
      </c>
      <c r="AP2183" s="49" t="s">
        <v>501</v>
      </c>
      <c r="AQ2183" s="49" t="s">
        <v>10</v>
      </c>
      <c r="AR2183" s="49" t="s">
        <v>487</v>
      </c>
      <c r="AS2183" s="49" t="s">
        <v>488</v>
      </c>
      <c r="AT2183" s="49" t="s">
        <v>489</v>
      </c>
    </row>
    <row r="2184" spans="1:46" x14ac:dyDescent="0.25">
      <c r="A2184">
        <v>13</v>
      </c>
      <c r="B2184" t="s">
        <v>493</v>
      </c>
      <c r="C2184" t="s">
        <v>574</v>
      </c>
      <c r="D2184" t="s">
        <v>575</v>
      </c>
      <c r="E2184" t="s">
        <v>632</v>
      </c>
      <c r="F2184" t="s">
        <v>633</v>
      </c>
      <c r="G2184">
        <v>1</v>
      </c>
      <c r="H2184">
        <v>1</v>
      </c>
      <c r="I2184">
        <v>1</v>
      </c>
      <c r="J2184">
        <v>1</v>
      </c>
      <c r="K2184">
        <v>1</v>
      </c>
      <c r="L2184">
        <v>1</v>
      </c>
      <c r="M2184">
        <v>1</v>
      </c>
      <c r="N2184">
        <v>1</v>
      </c>
      <c r="O2184">
        <v>1</v>
      </c>
      <c r="P2184">
        <v>1</v>
      </c>
      <c r="Q2184">
        <v>1</v>
      </c>
      <c r="R2184">
        <v>1</v>
      </c>
      <c r="S2184">
        <v>1</v>
      </c>
      <c r="T2184">
        <v>1</v>
      </c>
      <c r="U2184">
        <v>1</v>
      </c>
      <c r="V2184">
        <v>1</v>
      </c>
      <c r="W2184">
        <v>1</v>
      </c>
      <c r="X2184">
        <v>1</v>
      </c>
      <c r="Y2184">
        <v>1</v>
      </c>
      <c r="Z2184">
        <v>1</v>
      </c>
      <c r="AA2184">
        <v>1</v>
      </c>
      <c r="AB2184">
        <v>1</v>
      </c>
      <c r="AC2184">
        <v>1</v>
      </c>
      <c r="AD2184">
        <v>1</v>
      </c>
      <c r="AE2184">
        <v>1</v>
      </c>
      <c r="AF2184">
        <v>1</v>
      </c>
      <c r="AG2184">
        <v>1</v>
      </c>
      <c r="AH2184">
        <v>1</v>
      </c>
      <c r="AI2184">
        <v>1</v>
      </c>
      <c r="AJ2184">
        <v>1</v>
      </c>
      <c r="AK2184">
        <v>1</v>
      </c>
      <c r="AL2184">
        <v>0</v>
      </c>
      <c r="AM2184" s="49" t="e">
        <v>#N/A</v>
      </c>
      <c r="AN2184" s="49" t="e">
        <v>#N/A</v>
      </c>
      <c r="AO2184" s="49" t="e">
        <v>#N/A</v>
      </c>
      <c r="AP2184" s="49" t="e">
        <v>#N/A</v>
      </c>
      <c r="AQ2184" s="49" t="e">
        <v>#N/A</v>
      </c>
      <c r="AR2184" s="49" t="e">
        <v>#N/A</v>
      </c>
      <c r="AS2184" s="49" t="e">
        <v>#N/A</v>
      </c>
      <c r="AT2184" s="49" t="e">
        <v>#N/A</v>
      </c>
    </row>
    <row r="2185" spans="1:46" x14ac:dyDescent="0.25">
      <c r="A2185">
        <v>13</v>
      </c>
      <c r="B2185" t="s">
        <v>273</v>
      </c>
      <c r="C2185" t="s">
        <v>273</v>
      </c>
      <c r="D2185" t="s">
        <v>420</v>
      </c>
      <c r="E2185" t="s">
        <v>632</v>
      </c>
      <c r="F2185" t="s">
        <v>633</v>
      </c>
      <c r="G2185">
        <v>1</v>
      </c>
      <c r="H2185">
        <v>1</v>
      </c>
      <c r="I2185">
        <v>1</v>
      </c>
      <c r="J2185">
        <v>1</v>
      </c>
      <c r="K2185">
        <v>1</v>
      </c>
      <c r="L2185">
        <v>1</v>
      </c>
      <c r="M2185">
        <v>1</v>
      </c>
      <c r="N2185">
        <v>1</v>
      </c>
      <c r="O2185">
        <v>1</v>
      </c>
      <c r="P2185">
        <v>1</v>
      </c>
      <c r="Q2185">
        <v>1</v>
      </c>
      <c r="R2185">
        <v>1</v>
      </c>
      <c r="S2185">
        <v>1</v>
      </c>
      <c r="T2185">
        <v>1</v>
      </c>
      <c r="U2185">
        <v>1</v>
      </c>
      <c r="V2185">
        <v>1</v>
      </c>
      <c r="W2185">
        <v>1</v>
      </c>
      <c r="X2185">
        <v>1</v>
      </c>
      <c r="Y2185">
        <v>1</v>
      </c>
      <c r="Z2185">
        <v>1</v>
      </c>
      <c r="AA2185">
        <v>1</v>
      </c>
      <c r="AB2185">
        <v>1</v>
      </c>
      <c r="AC2185">
        <v>1</v>
      </c>
      <c r="AD2185">
        <v>1</v>
      </c>
      <c r="AE2185">
        <v>1</v>
      </c>
      <c r="AF2185">
        <v>1</v>
      </c>
      <c r="AG2185">
        <v>1</v>
      </c>
      <c r="AH2185">
        <v>1</v>
      </c>
      <c r="AI2185">
        <v>1</v>
      </c>
      <c r="AJ2185">
        <v>1</v>
      </c>
      <c r="AK2185">
        <v>1</v>
      </c>
      <c r="AL2185">
        <v>0</v>
      </c>
      <c r="AM2185" s="49" t="s">
        <v>420</v>
      </c>
      <c r="AN2185" s="49" t="s">
        <v>14</v>
      </c>
      <c r="AO2185" s="49" t="s">
        <v>485</v>
      </c>
      <c r="AP2185" s="49" t="s">
        <v>494</v>
      </c>
      <c r="AQ2185" s="49" t="s">
        <v>11</v>
      </c>
      <c r="AR2185" s="49" t="s">
        <v>495</v>
      </c>
      <c r="AS2185" s="49" t="s">
        <v>488</v>
      </c>
      <c r="AT2185" s="49" t="s">
        <v>497</v>
      </c>
    </row>
    <row r="2186" spans="1:46" x14ac:dyDescent="0.25">
      <c r="A2186">
        <v>13</v>
      </c>
      <c r="B2186" t="s">
        <v>271</v>
      </c>
      <c r="C2186" t="s">
        <v>271</v>
      </c>
      <c r="D2186" t="s">
        <v>272</v>
      </c>
      <c r="E2186" t="s">
        <v>632</v>
      </c>
      <c r="F2186" t="s">
        <v>633</v>
      </c>
      <c r="G2186">
        <v>0</v>
      </c>
      <c r="H2186">
        <v>0</v>
      </c>
      <c r="I2186">
        <v>0</v>
      </c>
      <c r="J2186">
        <v>0</v>
      </c>
      <c r="K2186">
        <v>0</v>
      </c>
      <c r="L2186">
        <v>0</v>
      </c>
      <c r="M2186">
        <v>0</v>
      </c>
      <c r="N2186">
        <v>0</v>
      </c>
      <c r="O2186">
        <v>0</v>
      </c>
      <c r="P2186">
        <v>0</v>
      </c>
      <c r="Q2186">
        <v>0</v>
      </c>
      <c r="R2186">
        <v>0</v>
      </c>
      <c r="S2186">
        <v>0</v>
      </c>
      <c r="T2186">
        <v>0</v>
      </c>
      <c r="U2186">
        <v>0</v>
      </c>
      <c r="V2186">
        <v>1</v>
      </c>
      <c r="W2186">
        <v>1</v>
      </c>
      <c r="X2186">
        <v>1</v>
      </c>
      <c r="Y2186">
        <v>1</v>
      </c>
      <c r="Z2186">
        <v>1</v>
      </c>
      <c r="AA2186">
        <v>1</v>
      </c>
      <c r="AB2186">
        <v>1</v>
      </c>
      <c r="AC2186">
        <v>1</v>
      </c>
      <c r="AD2186">
        <v>1</v>
      </c>
      <c r="AE2186">
        <v>1</v>
      </c>
      <c r="AF2186">
        <v>1</v>
      </c>
      <c r="AG2186">
        <v>1</v>
      </c>
      <c r="AH2186">
        <v>1</v>
      </c>
      <c r="AI2186">
        <v>1</v>
      </c>
      <c r="AJ2186">
        <v>1</v>
      </c>
      <c r="AK2186">
        <v>1</v>
      </c>
      <c r="AL2186">
        <v>0</v>
      </c>
      <c r="AM2186" s="49" t="s">
        <v>272</v>
      </c>
      <c r="AN2186" s="49" t="s">
        <v>14</v>
      </c>
      <c r="AO2186" s="49" t="s">
        <v>500</v>
      </c>
      <c r="AP2186" s="49" t="s">
        <v>501</v>
      </c>
      <c r="AQ2186" s="49" t="s">
        <v>502</v>
      </c>
      <c r="AR2186" s="49" t="s">
        <v>487</v>
      </c>
      <c r="AS2186" s="49" t="s">
        <v>488</v>
      </c>
      <c r="AT2186" s="49" t="s">
        <v>489</v>
      </c>
    </row>
    <row r="2187" spans="1:46" x14ac:dyDescent="0.25">
      <c r="A2187">
        <v>13</v>
      </c>
      <c r="B2187" t="s">
        <v>251</v>
      </c>
      <c r="C2187" t="s">
        <v>251</v>
      </c>
      <c r="D2187" t="s">
        <v>252</v>
      </c>
      <c r="E2187" t="s">
        <v>632</v>
      </c>
      <c r="F2187" t="s">
        <v>633</v>
      </c>
      <c r="G2187">
        <v>1</v>
      </c>
      <c r="H2187">
        <v>1</v>
      </c>
      <c r="I2187">
        <v>1</v>
      </c>
      <c r="J2187">
        <v>1</v>
      </c>
      <c r="K2187">
        <v>1</v>
      </c>
      <c r="L2187">
        <v>1</v>
      </c>
      <c r="M2187">
        <v>1</v>
      </c>
      <c r="N2187">
        <v>1</v>
      </c>
      <c r="O2187">
        <v>1</v>
      </c>
      <c r="P2187">
        <v>1</v>
      </c>
      <c r="Q2187">
        <v>1</v>
      </c>
      <c r="R2187">
        <v>1</v>
      </c>
      <c r="S2187">
        <v>1</v>
      </c>
      <c r="T2187">
        <v>1</v>
      </c>
      <c r="U2187">
        <v>1</v>
      </c>
      <c r="V2187">
        <v>1</v>
      </c>
      <c r="W2187">
        <v>1</v>
      </c>
      <c r="X2187">
        <v>1</v>
      </c>
      <c r="Y2187">
        <v>1</v>
      </c>
      <c r="Z2187">
        <v>1</v>
      </c>
      <c r="AA2187">
        <v>1</v>
      </c>
      <c r="AB2187">
        <v>1</v>
      </c>
      <c r="AC2187">
        <v>1</v>
      </c>
      <c r="AD2187">
        <v>1</v>
      </c>
      <c r="AE2187">
        <v>1</v>
      </c>
      <c r="AF2187">
        <v>1</v>
      </c>
      <c r="AG2187">
        <v>1</v>
      </c>
      <c r="AH2187">
        <v>1</v>
      </c>
      <c r="AI2187">
        <v>1</v>
      </c>
      <c r="AJ2187">
        <v>1</v>
      </c>
      <c r="AK2187">
        <v>1</v>
      </c>
      <c r="AL2187">
        <v>1</v>
      </c>
      <c r="AM2187" s="49" t="s">
        <v>252</v>
      </c>
      <c r="AN2187" s="49" t="s">
        <v>7</v>
      </c>
      <c r="AO2187" s="49" t="s">
        <v>9</v>
      </c>
      <c r="AP2187" s="49" t="s">
        <v>494</v>
      </c>
      <c r="AQ2187" s="49" t="s">
        <v>9</v>
      </c>
      <c r="AR2187" s="49" t="s">
        <v>487</v>
      </c>
      <c r="AS2187" s="49" t="s">
        <v>488</v>
      </c>
      <c r="AT2187" s="49" t="s">
        <v>489</v>
      </c>
    </row>
    <row r="2188" spans="1:46" x14ac:dyDescent="0.25">
      <c r="A2188">
        <v>13</v>
      </c>
      <c r="B2188" t="s">
        <v>274</v>
      </c>
      <c r="C2188" t="s">
        <v>274</v>
      </c>
      <c r="D2188" t="s">
        <v>275</v>
      </c>
      <c r="E2188" t="s">
        <v>632</v>
      </c>
      <c r="F2188" t="s">
        <v>633</v>
      </c>
      <c r="G2188">
        <v>1</v>
      </c>
      <c r="H2188">
        <v>1</v>
      </c>
      <c r="I2188">
        <v>1</v>
      </c>
      <c r="J2188">
        <v>1</v>
      </c>
      <c r="K2188">
        <v>1</v>
      </c>
      <c r="L2188">
        <v>1</v>
      </c>
      <c r="M2188">
        <v>1</v>
      </c>
      <c r="N2188">
        <v>1</v>
      </c>
      <c r="O2188">
        <v>1</v>
      </c>
      <c r="P2188">
        <v>1</v>
      </c>
      <c r="Q2188">
        <v>1</v>
      </c>
      <c r="R2188">
        <v>1</v>
      </c>
      <c r="S2188">
        <v>1</v>
      </c>
      <c r="T2188">
        <v>1</v>
      </c>
      <c r="U2188">
        <v>1</v>
      </c>
      <c r="V2188">
        <v>1</v>
      </c>
      <c r="W2188">
        <v>1</v>
      </c>
      <c r="X2188">
        <v>1</v>
      </c>
      <c r="Y2188">
        <v>1</v>
      </c>
      <c r="Z2188">
        <v>1</v>
      </c>
      <c r="AA2188">
        <v>1</v>
      </c>
      <c r="AB2188">
        <v>1</v>
      </c>
      <c r="AC2188">
        <v>1</v>
      </c>
      <c r="AD2188">
        <v>1</v>
      </c>
      <c r="AE2188">
        <v>1</v>
      </c>
      <c r="AF2188">
        <v>1</v>
      </c>
      <c r="AG2188">
        <v>1</v>
      </c>
      <c r="AH2188">
        <v>1</v>
      </c>
      <c r="AI2188">
        <v>1</v>
      </c>
      <c r="AJ2188">
        <v>1</v>
      </c>
      <c r="AK2188">
        <v>1</v>
      </c>
      <c r="AL2188">
        <v>0</v>
      </c>
      <c r="AM2188" s="49" t="s">
        <v>275</v>
      </c>
      <c r="AN2188" s="49" t="s">
        <v>4</v>
      </c>
      <c r="AO2188" s="49" t="s">
        <v>9</v>
      </c>
      <c r="AP2188" s="49" t="s">
        <v>486</v>
      </c>
      <c r="AQ2188" s="49" t="s">
        <v>9</v>
      </c>
      <c r="AR2188" s="49" t="s">
        <v>495</v>
      </c>
      <c r="AS2188" s="49" t="s">
        <v>488</v>
      </c>
      <c r="AT2188" s="49" t="s">
        <v>489</v>
      </c>
    </row>
    <row r="2189" spans="1:46" x14ac:dyDescent="0.25">
      <c r="A2189">
        <v>13</v>
      </c>
      <c r="B2189" t="s">
        <v>269</v>
      </c>
      <c r="C2189" t="s">
        <v>269</v>
      </c>
      <c r="D2189" t="s">
        <v>270</v>
      </c>
      <c r="E2189" t="s">
        <v>632</v>
      </c>
      <c r="F2189" t="s">
        <v>633</v>
      </c>
      <c r="G2189">
        <v>1</v>
      </c>
      <c r="H2189">
        <v>1</v>
      </c>
      <c r="I2189">
        <v>1</v>
      </c>
      <c r="J2189">
        <v>1</v>
      </c>
      <c r="K2189">
        <v>1</v>
      </c>
      <c r="L2189">
        <v>1</v>
      </c>
      <c r="M2189">
        <v>1</v>
      </c>
      <c r="N2189">
        <v>1</v>
      </c>
      <c r="O2189">
        <v>1</v>
      </c>
      <c r="P2189">
        <v>1</v>
      </c>
      <c r="Q2189">
        <v>1</v>
      </c>
      <c r="R2189">
        <v>1</v>
      </c>
      <c r="S2189">
        <v>1</v>
      </c>
      <c r="T2189">
        <v>1</v>
      </c>
      <c r="U2189">
        <v>1</v>
      </c>
      <c r="V2189">
        <v>1</v>
      </c>
      <c r="W2189">
        <v>1</v>
      </c>
      <c r="X2189">
        <v>1</v>
      </c>
      <c r="Y2189">
        <v>1</v>
      </c>
      <c r="Z2189">
        <v>1</v>
      </c>
      <c r="AA2189">
        <v>1</v>
      </c>
      <c r="AB2189">
        <v>1</v>
      </c>
      <c r="AC2189">
        <v>1</v>
      </c>
      <c r="AD2189">
        <v>1</v>
      </c>
      <c r="AE2189">
        <v>1</v>
      </c>
      <c r="AF2189">
        <v>1</v>
      </c>
      <c r="AG2189">
        <v>1</v>
      </c>
      <c r="AH2189">
        <v>1</v>
      </c>
      <c r="AI2189">
        <v>1</v>
      </c>
      <c r="AJ2189">
        <v>1</v>
      </c>
      <c r="AK2189">
        <v>1</v>
      </c>
      <c r="AL2189">
        <v>0</v>
      </c>
      <c r="AM2189" s="49" t="s">
        <v>270</v>
      </c>
      <c r="AN2189" s="49" t="s">
        <v>14</v>
      </c>
      <c r="AO2189" s="49" t="s">
        <v>485</v>
      </c>
      <c r="AP2189" s="49" t="s">
        <v>494</v>
      </c>
      <c r="AQ2189" s="49" t="s">
        <v>11</v>
      </c>
      <c r="AR2189" s="49" t="s">
        <v>487</v>
      </c>
      <c r="AS2189" s="49" t="s">
        <v>488</v>
      </c>
      <c r="AT2189" s="49" t="s">
        <v>489</v>
      </c>
    </row>
    <row r="2190" spans="1:46" x14ac:dyDescent="0.25">
      <c r="A2190">
        <v>13</v>
      </c>
      <c r="B2190" t="s">
        <v>283</v>
      </c>
      <c r="C2190" t="s">
        <v>283</v>
      </c>
      <c r="D2190" t="s">
        <v>284</v>
      </c>
      <c r="E2190" t="s">
        <v>632</v>
      </c>
      <c r="F2190" t="s">
        <v>633</v>
      </c>
      <c r="G2190">
        <v>0</v>
      </c>
      <c r="H2190">
        <v>1</v>
      </c>
      <c r="I2190">
        <v>1</v>
      </c>
      <c r="J2190">
        <v>1</v>
      </c>
      <c r="K2190">
        <v>1</v>
      </c>
      <c r="L2190">
        <v>1</v>
      </c>
      <c r="M2190">
        <v>1</v>
      </c>
      <c r="N2190">
        <v>1</v>
      </c>
      <c r="O2190">
        <v>1</v>
      </c>
      <c r="P2190">
        <v>1</v>
      </c>
      <c r="Q2190">
        <v>1</v>
      </c>
      <c r="R2190">
        <v>1</v>
      </c>
      <c r="S2190">
        <v>1</v>
      </c>
      <c r="T2190">
        <v>1</v>
      </c>
      <c r="U2190">
        <v>1</v>
      </c>
      <c r="V2190">
        <v>1</v>
      </c>
      <c r="W2190">
        <v>1</v>
      </c>
      <c r="X2190">
        <v>1</v>
      </c>
      <c r="Y2190">
        <v>1</v>
      </c>
      <c r="Z2190">
        <v>1</v>
      </c>
      <c r="AA2190">
        <v>1</v>
      </c>
      <c r="AB2190">
        <v>1</v>
      </c>
      <c r="AC2190">
        <v>1</v>
      </c>
      <c r="AD2190">
        <v>1</v>
      </c>
      <c r="AE2190">
        <v>1</v>
      </c>
      <c r="AF2190">
        <v>1</v>
      </c>
      <c r="AG2190">
        <v>1</v>
      </c>
      <c r="AH2190">
        <v>1</v>
      </c>
      <c r="AI2190">
        <v>1</v>
      </c>
      <c r="AJ2190">
        <v>1</v>
      </c>
      <c r="AK2190">
        <v>1</v>
      </c>
      <c r="AL2190">
        <v>0</v>
      </c>
      <c r="AM2190" s="49" t="s">
        <v>284</v>
      </c>
      <c r="AN2190" s="49" t="s">
        <v>4</v>
      </c>
      <c r="AO2190" s="49" t="s">
        <v>9</v>
      </c>
      <c r="AP2190" s="49" t="s">
        <v>501</v>
      </c>
      <c r="AQ2190" s="49" t="s">
        <v>9</v>
      </c>
      <c r="AR2190" s="49" t="s">
        <v>495</v>
      </c>
      <c r="AS2190" s="49" t="s">
        <v>488</v>
      </c>
      <c r="AT2190" s="49" t="s">
        <v>489</v>
      </c>
    </row>
    <row r="2191" spans="1:46" x14ac:dyDescent="0.25">
      <c r="A2191">
        <v>13</v>
      </c>
      <c r="B2191" t="s">
        <v>294</v>
      </c>
      <c r="C2191" t="s">
        <v>294</v>
      </c>
      <c r="D2191" t="s">
        <v>295</v>
      </c>
      <c r="E2191" t="s">
        <v>632</v>
      </c>
      <c r="F2191" t="s">
        <v>633</v>
      </c>
      <c r="G2191">
        <v>1</v>
      </c>
      <c r="H2191">
        <v>1</v>
      </c>
      <c r="I2191">
        <v>1</v>
      </c>
      <c r="J2191">
        <v>1</v>
      </c>
      <c r="K2191">
        <v>1</v>
      </c>
      <c r="L2191">
        <v>1</v>
      </c>
      <c r="M2191">
        <v>1</v>
      </c>
      <c r="N2191">
        <v>1</v>
      </c>
      <c r="O2191">
        <v>1</v>
      </c>
      <c r="P2191">
        <v>1</v>
      </c>
      <c r="Q2191">
        <v>1</v>
      </c>
      <c r="R2191">
        <v>1</v>
      </c>
      <c r="S2191">
        <v>1</v>
      </c>
      <c r="T2191">
        <v>1</v>
      </c>
      <c r="U2191">
        <v>1</v>
      </c>
      <c r="V2191">
        <v>1</v>
      </c>
      <c r="W2191">
        <v>1</v>
      </c>
      <c r="X2191">
        <v>1</v>
      </c>
      <c r="Y2191">
        <v>1</v>
      </c>
      <c r="Z2191">
        <v>1</v>
      </c>
      <c r="AA2191">
        <v>1</v>
      </c>
      <c r="AB2191">
        <v>1</v>
      </c>
      <c r="AC2191">
        <v>1</v>
      </c>
      <c r="AD2191">
        <v>1</v>
      </c>
      <c r="AE2191">
        <v>1</v>
      </c>
      <c r="AF2191">
        <v>1</v>
      </c>
      <c r="AG2191">
        <v>1</v>
      </c>
      <c r="AH2191">
        <v>1</v>
      </c>
      <c r="AI2191">
        <v>1</v>
      </c>
      <c r="AJ2191">
        <v>1</v>
      </c>
      <c r="AK2191">
        <v>1</v>
      </c>
      <c r="AL2191">
        <v>0</v>
      </c>
      <c r="AM2191" s="49" t="s">
        <v>295</v>
      </c>
      <c r="AN2191" s="49" t="s">
        <v>14</v>
      </c>
      <c r="AO2191" s="49" t="s">
        <v>485</v>
      </c>
      <c r="AP2191" s="49" t="s">
        <v>494</v>
      </c>
      <c r="AQ2191" s="49" t="s">
        <v>11</v>
      </c>
      <c r="AR2191" s="49" t="s">
        <v>487</v>
      </c>
      <c r="AS2191" s="49" t="s">
        <v>488</v>
      </c>
      <c r="AT2191" s="49" t="s">
        <v>489</v>
      </c>
    </row>
    <row r="2192" spans="1:46" x14ac:dyDescent="0.25">
      <c r="A2192">
        <v>13</v>
      </c>
      <c r="B2192" t="s">
        <v>290</v>
      </c>
      <c r="C2192" t="s">
        <v>290</v>
      </c>
      <c r="D2192" t="s">
        <v>291</v>
      </c>
      <c r="E2192" t="s">
        <v>632</v>
      </c>
      <c r="F2192" t="s">
        <v>633</v>
      </c>
      <c r="G2192">
        <v>1</v>
      </c>
      <c r="H2192">
        <v>1</v>
      </c>
      <c r="I2192">
        <v>1</v>
      </c>
      <c r="J2192">
        <v>1</v>
      </c>
      <c r="K2192">
        <v>1</v>
      </c>
      <c r="L2192">
        <v>1</v>
      </c>
      <c r="M2192">
        <v>1</v>
      </c>
      <c r="N2192">
        <v>1</v>
      </c>
      <c r="O2192">
        <v>1</v>
      </c>
      <c r="P2192">
        <v>1</v>
      </c>
      <c r="Q2192">
        <v>1</v>
      </c>
      <c r="R2192">
        <v>1</v>
      </c>
      <c r="S2192">
        <v>1</v>
      </c>
      <c r="T2192">
        <v>1</v>
      </c>
      <c r="U2192">
        <v>1</v>
      </c>
      <c r="V2192">
        <v>1</v>
      </c>
      <c r="W2192">
        <v>1</v>
      </c>
      <c r="X2192">
        <v>1</v>
      </c>
      <c r="Y2192">
        <v>1</v>
      </c>
      <c r="Z2192">
        <v>1</v>
      </c>
      <c r="AA2192">
        <v>1</v>
      </c>
      <c r="AB2192">
        <v>1</v>
      </c>
      <c r="AC2192">
        <v>1</v>
      </c>
      <c r="AD2192">
        <v>1</v>
      </c>
      <c r="AE2192">
        <v>1</v>
      </c>
      <c r="AF2192">
        <v>1</v>
      </c>
      <c r="AG2192">
        <v>1</v>
      </c>
      <c r="AH2192">
        <v>1</v>
      </c>
      <c r="AI2192">
        <v>1</v>
      </c>
      <c r="AJ2192">
        <v>1</v>
      </c>
      <c r="AK2192">
        <v>1</v>
      </c>
      <c r="AL2192">
        <v>1</v>
      </c>
      <c r="AM2192" s="49" t="s">
        <v>291</v>
      </c>
      <c r="AN2192" s="49" t="s">
        <v>14</v>
      </c>
      <c r="AO2192" s="49" t="s">
        <v>500</v>
      </c>
      <c r="AP2192" s="49" t="s">
        <v>505</v>
      </c>
      <c r="AQ2192" s="49" t="s">
        <v>13</v>
      </c>
      <c r="AR2192" s="49" t="s">
        <v>487</v>
      </c>
      <c r="AS2192" s="49" t="s">
        <v>488</v>
      </c>
      <c r="AT2192" s="49" t="s">
        <v>489</v>
      </c>
    </row>
    <row r="2193" spans="1:46" x14ac:dyDescent="0.25">
      <c r="A2193">
        <v>13</v>
      </c>
      <c r="B2193" t="s">
        <v>576</v>
      </c>
      <c r="C2193" t="s">
        <v>576</v>
      </c>
      <c r="D2193" t="s">
        <v>577</v>
      </c>
      <c r="E2193" t="s">
        <v>632</v>
      </c>
      <c r="F2193" t="s">
        <v>633</v>
      </c>
      <c r="G2193">
        <v>1</v>
      </c>
      <c r="H2193">
        <v>1</v>
      </c>
      <c r="I2193">
        <v>1</v>
      </c>
      <c r="J2193">
        <v>1</v>
      </c>
      <c r="K2193">
        <v>1</v>
      </c>
      <c r="L2193">
        <v>1</v>
      </c>
      <c r="M2193">
        <v>1</v>
      </c>
      <c r="N2193">
        <v>1</v>
      </c>
      <c r="O2193">
        <v>1</v>
      </c>
      <c r="P2193">
        <v>1</v>
      </c>
      <c r="Q2193">
        <v>1</v>
      </c>
      <c r="R2193">
        <v>1</v>
      </c>
      <c r="S2193">
        <v>1</v>
      </c>
      <c r="T2193">
        <v>1</v>
      </c>
      <c r="U2193">
        <v>1</v>
      </c>
      <c r="V2193">
        <v>1</v>
      </c>
      <c r="W2193">
        <v>1</v>
      </c>
      <c r="X2193">
        <v>1</v>
      </c>
      <c r="Y2193">
        <v>1</v>
      </c>
      <c r="Z2193">
        <v>1</v>
      </c>
      <c r="AA2193">
        <v>1</v>
      </c>
      <c r="AB2193">
        <v>1</v>
      </c>
      <c r="AC2193">
        <v>1</v>
      </c>
      <c r="AD2193">
        <v>1</v>
      </c>
      <c r="AE2193">
        <v>1</v>
      </c>
      <c r="AF2193">
        <v>1</v>
      </c>
      <c r="AG2193">
        <v>1</v>
      </c>
      <c r="AH2193">
        <v>1</v>
      </c>
      <c r="AI2193">
        <v>1</v>
      </c>
      <c r="AJ2193">
        <v>1</v>
      </c>
      <c r="AK2193">
        <v>1</v>
      </c>
      <c r="AL2193">
        <v>0</v>
      </c>
      <c r="AM2193" s="49" t="e">
        <v>#N/A</v>
      </c>
      <c r="AN2193" s="49" t="e">
        <v>#N/A</v>
      </c>
      <c r="AO2193" s="49" t="e">
        <v>#N/A</v>
      </c>
      <c r="AP2193" s="49" t="e">
        <v>#N/A</v>
      </c>
      <c r="AQ2193" s="49" t="e">
        <v>#N/A</v>
      </c>
      <c r="AR2193" s="49" t="e">
        <v>#N/A</v>
      </c>
      <c r="AS2193" s="49" t="e">
        <v>#N/A</v>
      </c>
      <c r="AT2193" s="49" t="e">
        <v>#N/A</v>
      </c>
    </row>
    <row r="2194" spans="1:46" x14ac:dyDescent="0.25">
      <c r="A2194">
        <v>13</v>
      </c>
      <c r="B2194" t="s">
        <v>298</v>
      </c>
      <c r="C2194" t="s">
        <v>298</v>
      </c>
      <c r="D2194" t="s">
        <v>299</v>
      </c>
      <c r="E2194" t="s">
        <v>632</v>
      </c>
      <c r="F2194" t="s">
        <v>633</v>
      </c>
      <c r="G2194">
        <v>1</v>
      </c>
      <c r="H2194">
        <v>1</v>
      </c>
      <c r="I2194">
        <v>1</v>
      </c>
      <c r="J2194">
        <v>1</v>
      </c>
      <c r="K2194">
        <v>1</v>
      </c>
      <c r="L2194">
        <v>1</v>
      </c>
      <c r="M2194">
        <v>1</v>
      </c>
      <c r="N2194">
        <v>1</v>
      </c>
      <c r="O2194">
        <v>1</v>
      </c>
      <c r="P2194">
        <v>1</v>
      </c>
      <c r="Q2194">
        <v>1</v>
      </c>
      <c r="R2194">
        <v>1</v>
      </c>
      <c r="S2194">
        <v>1</v>
      </c>
      <c r="T2194">
        <v>1</v>
      </c>
      <c r="U2194">
        <v>1</v>
      </c>
      <c r="V2194">
        <v>1</v>
      </c>
      <c r="W2194">
        <v>1</v>
      </c>
      <c r="X2194">
        <v>1</v>
      </c>
      <c r="Y2194">
        <v>1</v>
      </c>
      <c r="Z2194">
        <v>1</v>
      </c>
      <c r="AA2194">
        <v>1</v>
      </c>
      <c r="AB2194">
        <v>1</v>
      </c>
      <c r="AC2194">
        <v>1</v>
      </c>
      <c r="AD2194">
        <v>1</v>
      </c>
      <c r="AE2194">
        <v>1</v>
      </c>
      <c r="AF2194">
        <v>1</v>
      </c>
      <c r="AG2194">
        <v>1</v>
      </c>
      <c r="AH2194">
        <v>1</v>
      </c>
      <c r="AI2194">
        <v>1</v>
      </c>
      <c r="AJ2194">
        <v>1</v>
      </c>
      <c r="AK2194">
        <v>1</v>
      </c>
      <c r="AL2194">
        <v>1</v>
      </c>
      <c r="AM2194" s="49" t="s">
        <v>299</v>
      </c>
      <c r="AN2194" s="49" t="s">
        <v>14</v>
      </c>
      <c r="AO2194" s="49" t="s">
        <v>509</v>
      </c>
      <c r="AP2194" s="49" t="s">
        <v>505</v>
      </c>
      <c r="AQ2194" s="49" t="s">
        <v>13</v>
      </c>
      <c r="AR2194" s="49" t="s">
        <v>487</v>
      </c>
      <c r="AS2194" s="49" t="s">
        <v>488</v>
      </c>
      <c r="AT2194" s="49" t="s">
        <v>489</v>
      </c>
    </row>
    <row r="2195" spans="1:46" x14ac:dyDescent="0.25">
      <c r="A2195">
        <v>13</v>
      </c>
      <c r="B2195" t="s">
        <v>288</v>
      </c>
      <c r="C2195" t="s">
        <v>288</v>
      </c>
      <c r="D2195" t="s">
        <v>289</v>
      </c>
      <c r="E2195" t="s">
        <v>632</v>
      </c>
      <c r="F2195" t="s">
        <v>633</v>
      </c>
      <c r="G2195">
        <v>1</v>
      </c>
      <c r="H2195">
        <v>1</v>
      </c>
      <c r="I2195">
        <v>1</v>
      </c>
      <c r="J2195">
        <v>1</v>
      </c>
      <c r="K2195">
        <v>1</v>
      </c>
      <c r="L2195">
        <v>1</v>
      </c>
      <c r="M2195">
        <v>1</v>
      </c>
      <c r="N2195">
        <v>1</v>
      </c>
      <c r="O2195">
        <v>1</v>
      </c>
      <c r="P2195">
        <v>1</v>
      </c>
      <c r="Q2195">
        <v>1</v>
      </c>
      <c r="R2195">
        <v>1</v>
      </c>
      <c r="S2195">
        <v>1</v>
      </c>
      <c r="T2195">
        <v>1</v>
      </c>
      <c r="U2195">
        <v>1</v>
      </c>
      <c r="V2195">
        <v>1</v>
      </c>
      <c r="W2195">
        <v>1</v>
      </c>
      <c r="X2195">
        <v>1</v>
      </c>
      <c r="Y2195">
        <v>1</v>
      </c>
      <c r="Z2195">
        <v>1</v>
      </c>
      <c r="AA2195">
        <v>1</v>
      </c>
      <c r="AB2195">
        <v>1</v>
      </c>
      <c r="AC2195">
        <v>1</v>
      </c>
      <c r="AD2195">
        <v>1</v>
      </c>
      <c r="AE2195">
        <v>1</v>
      </c>
      <c r="AF2195">
        <v>1</v>
      </c>
      <c r="AG2195">
        <v>1</v>
      </c>
      <c r="AH2195">
        <v>1</v>
      </c>
      <c r="AI2195">
        <v>1</v>
      </c>
      <c r="AJ2195">
        <v>1</v>
      </c>
      <c r="AK2195">
        <v>1</v>
      </c>
      <c r="AL2195">
        <v>0</v>
      </c>
      <c r="AM2195" s="49" t="s">
        <v>289</v>
      </c>
      <c r="AN2195" s="49" t="s">
        <v>14</v>
      </c>
      <c r="AO2195" s="49" t="s">
        <v>507</v>
      </c>
      <c r="AP2195" s="49" t="s">
        <v>494</v>
      </c>
      <c r="AQ2195" s="49" t="s">
        <v>10</v>
      </c>
      <c r="AR2195" s="49" t="s">
        <v>487</v>
      </c>
      <c r="AS2195" s="49" t="s">
        <v>488</v>
      </c>
      <c r="AT2195" s="49" t="s">
        <v>489</v>
      </c>
    </row>
    <row r="2196" spans="1:46" x14ac:dyDescent="0.25">
      <c r="A2196">
        <v>13</v>
      </c>
      <c r="B2196" t="s">
        <v>285</v>
      </c>
      <c r="C2196" t="s">
        <v>285</v>
      </c>
      <c r="D2196" t="s">
        <v>286</v>
      </c>
      <c r="E2196" t="s">
        <v>632</v>
      </c>
      <c r="F2196" t="s">
        <v>633</v>
      </c>
      <c r="G2196">
        <v>1</v>
      </c>
      <c r="H2196">
        <v>1</v>
      </c>
      <c r="I2196">
        <v>1</v>
      </c>
      <c r="J2196">
        <v>1</v>
      </c>
      <c r="K2196">
        <v>1</v>
      </c>
      <c r="L2196">
        <v>1</v>
      </c>
      <c r="M2196">
        <v>1</v>
      </c>
      <c r="N2196">
        <v>1</v>
      </c>
      <c r="O2196">
        <v>1</v>
      </c>
      <c r="P2196">
        <v>1</v>
      </c>
      <c r="Q2196">
        <v>1</v>
      </c>
      <c r="R2196">
        <v>1</v>
      </c>
      <c r="S2196">
        <v>1</v>
      </c>
      <c r="T2196">
        <v>1</v>
      </c>
      <c r="U2196">
        <v>1</v>
      </c>
      <c r="V2196">
        <v>1</v>
      </c>
      <c r="W2196">
        <v>1</v>
      </c>
      <c r="X2196">
        <v>1</v>
      </c>
      <c r="Y2196">
        <v>1</v>
      </c>
      <c r="Z2196">
        <v>1</v>
      </c>
      <c r="AA2196">
        <v>1</v>
      </c>
      <c r="AB2196">
        <v>1</v>
      </c>
      <c r="AC2196">
        <v>1</v>
      </c>
      <c r="AD2196">
        <v>1</v>
      </c>
      <c r="AE2196">
        <v>1</v>
      </c>
      <c r="AF2196">
        <v>1</v>
      </c>
      <c r="AG2196">
        <v>1</v>
      </c>
      <c r="AH2196">
        <v>1</v>
      </c>
      <c r="AI2196">
        <v>1</v>
      </c>
      <c r="AJ2196">
        <v>1</v>
      </c>
      <c r="AK2196">
        <v>1</v>
      </c>
      <c r="AL2196">
        <v>0</v>
      </c>
      <c r="AM2196" s="49" t="s">
        <v>286</v>
      </c>
      <c r="AN2196" s="49" t="s">
        <v>8</v>
      </c>
      <c r="AO2196" s="49" t="s">
        <v>9</v>
      </c>
      <c r="AP2196" s="49" t="s">
        <v>486</v>
      </c>
      <c r="AQ2196" s="49" t="s">
        <v>9</v>
      </c>
      <c r="AR2196" s="49" t="s">
        <v>487</v>
      </c>
      <c r="AS2196" s="49" t="s">
        <v>488</v>
      </c>
      <c r="AT2196" s="49" t="s">
        <v>489</v>
      </c>
    </row>
    <row r="2197" spans="1:46" x14ac:dyDescent="0.25">
      <c r="A2197">
        <v>13</v>
      </c>
      <c r="B2197" t="s">
        <v>287</v>
      </c>
      <c r="C2197" t="s">
        <v>287</v>
      </c>
      <c r="D2197" t="s">
        <v>422</v>
      </c>
      <c r="E2197" t="s">
        <v>632</v>
      </c>
      <c r="F2197" t="s">
        <v>633</v>
      </c>
      <c r="G2197">
        <v>1</v>
      </c>
      <c r="H2197">
        <v>1</v>
      </c>
      <c r="I2197">
        <v>1</v>
      </c>
      <c r="J2197">
        <v>1</v>
      </c>
      <c r="K2197">
        <v>1</v>
      </c>
      <c r="L2197">
        <v>1</v>
      </c>
      <c r="M2197">
        <v>1</v>
      </c>
      <c r="N2197">
        <v>1</v>
      </c>
      <c r="O2197">
        <v>1</v>
      </c>
      <c r="P2197">
        <v>1</v>
      </c>
      <c r="Q2197">
        <v>1</v>
      </c>
      <c r="R2197">
        <v>1</v>
      </c>
      <c r="S2197">
        <v>1</v>
      </c>
      <c r="T2197">
        <v>1</v>
      </c>
      <c r="U2197">
        <v>1</v>
      </c>
      <c r="V2197">
        <v>1</v>
      </c>
      <c r="W2197">
        <v>1</v>
      </c>
      <c r="X2197">
        <v>1</v>
      </c>
      <c r="Y2197">
        <v>1</v>
      </c>
      <c r="Z2197">
        <v>1</v>
      </c>
      <c r="AA2197">
        <v>1</v>
      </c>
      <c r="AB2197">
        <v>1</v>
      </c>
      <c r="AC2197">
        <v>1</v>
      </c>
      <c r="AD2197">
        <v>1</v>
      </c>
      <c r="AE2197">
        <v>1</v>
      </c>
      <c r="AF2197">
        <v>1</v>
      </c>
      <c r="AG2197">
        <v>1</v>
      </c>
      <c r="AH2197">
        <v>1</v>
      </c>
      <c r="AI2197">
        <v>1</v>
      </c>
      <c r="AJ2197">
        <v>1</v>
      </c>
      <c r="AK2197">
        <v>1</v>
      </c>
      <c r="AL2197">
        <v>0</v>
      </c>
      <c r="AM2197" s="49" t="s">
        <v>422</v>
      </c>
      <c r="AN2197" s="49" t="s">
        <v>8</v>
      </c>
      <c r="AO2197" s="49" t="s">
        <v>9</v>
      </c>
      <c r="AP2197" s="49" t="s">
        <v>494</v>
      </c>
      <c r="AQ2197" s="49" t="s">
        <v>9</v>
      </c>
      <c r="AR2197" s="49" t="s">
        <v>495</v>
      </c>
      <c r="AS2197" s="49" t="s">
        <v>496</v>
      </c>
      <c r="AT2197" s="49" t="s">
        <v>497</v>
      </c>
    </row>
    <row r="2198" spans="1:46" x14ac:dyDescent="0.25">
      <c r="A2198">
        <v>13</v>
      </c>
      <c r="B2198" t="s">
        <v>493</v>
      </c>
      <c r="C2198" t="s">
        <v>578</v>
      </c>
      <c r="D2198" t="s">
        <v>579</v>
      </c>
      <c r="E2198" t="s">
        <v>632</v>
      </c>
      <c r="F2198" t="s">
        <v>633</v>
      </c>
      <c r="G2198">
        <v>1</v>
      </c>
      <c r="H2198">
        <v>1</v>
      </c>
      <c r="I2198">
        <v>1</v>
      </c>
      <c r="J2198">
        <v>1</v>
      </c>
      <c r="K2198">
        <v>1</v>
      </c>
      <c r="L2198">
        <v>1</v>
      </c>
      <c r="M2198">
        <v>1</v>
      </c>
      <c r="N2198">
        <v>1</v>
      </c>
      <c r="O2198">
        <v>1</v>
      </c>
      <c r="P2198">
        <v>1</v>
      </c>
      <c r="Q2198">
        <v>1</v>
      </c>
      <c r="R2198">
        <v>1</v>
      </c>
      <c r="S2198">
        <v>1</v>
      </c>
      <c r="T2198">
        <v>1</v>
      </c>
      <c r="U2198">
        <v>1</v>
      </c>
      <c r="V2198">
        <v>1</v>
      </c>
      <c r="W2198">
        <v>1</v>
      </c>
      <c r="X2198">
        <v>1</v>
      </c>
      <c r="Y2198">
        <v>1</v>
      </c>
      <c r="Z2198">
        <v>1</v>
      </c>
      <c r="AA2198">
        <v>1</v>
      </c>
      <c r="AB2198">
        <v>1</v>
      </c>
      <c r="AC2198">
        <v>1</v>
      </c>
      <c r="AD2198">
        <v>1</v>
      </c>
      <c r="AE2198">
        <v>1</v>
      </c>
      <c r="AF2198">
        <v>1</v>
      </c>
      <c r="AG2198">
        <v>1</v>
      </c>
      <c r="AH2198">
        <v>1</v>
      </c>
      <c r="AI2198">
        <v>1</v>
      </c>
      <c r="AJ2198">
        <v>1</v>
      </c>
      <c r="AK2198">
        <v>1</v>
      </c>
      <c r="AL2198">
        <v>0</v>
      </c>
      <c r="AM2198" s="49" t="e">
        <v>#N/A</v>
      </c>
      <c r="AN2198" s="49" t="e">
        <v>#N/A</v>
      </c>
      <c r="AO2198" s="49" t="e">
        <v>#N/A</v>
      </c>
      <c r="AP2198" s="49" t="e">
        <v>#N/A</v>
      </c>
      <c r="AQ2198" s="49" t="e">
        <v>#N/A</v>
      </c>
      <c r="AR2198" s="49" t="e">
        <v>#N/A</v>
      </c>
      <c r="AS2198" s="49" t="e">
        <v>#N/A</v>
      </c>
      <c r="AT2198" s="49" t="e">
        <v>#N/A</v>
      </c>
    </row>
    <row r="2199" spans="1:46" x14ac:dyDescent="0.25">
      <c r="A2199">
        <v>13</v>
      </c>
      <c r="B2199" t="s">
        <v>493</v>
      </c>
      <c r="C2199" t="s">
        <v>580</v>
      </c>
      <c r="D2199" t="s">
        <v>581</v>
      </c>
      <c r="E2199" t="s">
        <v>632</v>
      </c>
      <c r="F2199" t="s">
        <v>633</v>
      </c>
      <c r="G2199">
        <v>1</v>
      </c>
      <c r="H2199">
        <v>1</v>
      </c>
      <c r="I2199">
        <v>1</v>
      </c>
      <c r="J2199">
        <v>1</v>
      </c>
      <c r="K2199">
        <v>1</v>
      </c>
      <c r="L2199">
        <v>1</v>
      </c>
      <c r="M2199">
        <v>1</v>
      </c>
      <c r="N2199">
        <v>1</v>
      </c>
      <c r="O2199">
        <v>1</v>
      </c>
      <c r="P2199">
        <v>1</v>
      </c>
      <c r="Q2199">
        <v>1</v>
      </c>
      <c r="R2199">
        <v>1</v>
      </c>
      <c r="S2199">
        <v>1</v>
      </c>
      <c r="T2199">
        <v>1</v>
      </c>
      <c r="U2199">
        <v>1</v>
      </c>
      <c r="V2199">
        <v>1</v>
      </c>
      <c r="W2199">
        <v>1</v>
      </c>
      <c r="X2199">
        <v>1</v>
      </c>
      <c r="Y2199">
        <v>1</v>
      </c>
      <c r="Z2199">
        <v>1</v>
      </c>
      <c r="AA2199">
        <v>1</v>
      </c>
      <c r="AB2199">
        <v>1</v>
      </c>
      <c r="AC2199">
        <v>1</v>
      </c>
      <c r="AD2199">
        <v>1</v>
      </c>
      <c r="AE2199">
        <v>1</v>
      </c>
      <c r="AF2199">
        <v>1</v>
      </c>
      <c r="AG2199">
        <v>1</v>
      </c>
      <c r="AH2199">
        <v>1</v>
      </c>
      <c r="AI2199">
        <v>1</v>
      </c>
      <c r="AJ2199">
        <v>1</v>
      </c>
      <c r="AK2199">
        <v>1</v>
      </c>
      <c r="AL2199">
        <v>0</v>
      </c>
      <c r="AM2199" s="49" t="e">
        <v>#N/A</v>
      </c>
      <c r="AN2199" s="49" t="e">
        <v>#N/A</v>
      </c>
      <c r="AO2199" s="49" t="e">
        <v>#N/A</v>
      </c>
      <c r="AP2199" s="49" t="e">
        <v>#N/A</v>
      </c>
      <c r="AQ2199" s="49" t="e">
        <v>#N/A</v>
      </c>
      <c r="AR2199" s="49" t="e">
        <v>#N/A</v>
      </c>
      <c r="AS2199" s="49" t="e">
        <v>#N/A</v>
      </c>
      <c r="AT2199" s="49" t="e">
        <v>#N/A</v>
      </c>
    </row>
    <row r="2200" spans="1:46" x14ac:dyDescent="0.25">
      <c r="A2200">
        <v>13</v>
      </c>
      <c r="B2200" t="s">
        <v>493</v>
      </c>
      <c r="C2200" t="s">
        <v>582</v>
      </c>
      <c r="D2200" t="s">
        <v>583</v>
      </c>
      <c r="E2200" t="s">
        <v>632</v>
      </c>
      <c r="F2200" t="s">
        <v>633</v>
      </c>
      <c r="G2200">
        <v>1</v>
      </c>
      <c r="H2200">
        <v>1</v>
      </c>
      <c r="I2200">
        <v>1</v>
      </c>
      <c r="J2200">
        <v>1</v>
      </c>
      <c r="K2200">
        <v>1</v>
      </c>
      <c r="L2200">
        <v>1</v>
      </c>
      <c r="M2200">
        <v>1</v>
      </c>
      <c r="N2200">
        <v>1</v>
      </c>
      <c r="O2200">
        <v>1</v>
      </c>
      <c r="P2200">
        <v>1</v>
      </c>
      <c r="Q2200">
        <v>1</v>
      </c>
      <c r="R2200">
        <v>1</v>
      </c>
      <c r="S2200">
        <v>1</v>
      </c>
      <c r="T2200">
        <v>1</v>
      </c>
      <c r="U2200">
        <v>1</v>
      </c>
      <c r="V2200">
        <v>1</v>
      </c>
      <c r="W2200">
        <v>1</v>
      </c>
      <c r="X2200">
        <v>1</v>
      </c>
      <c r="Y2200">
        <v>1</v>
      </c>
      <c r="Z2200">
        <v>1</v>
      </c>
      <c r="AA2200">
        <v>1</v>
      </c>
      <c r="AB2200">
        <v>1</v>
      </c>
      <c r="AC2200">
        <v>1</v>
      </c>
      <c r="AD2200">
        <v>1</v>
      </c>
      <c r="AE2200">
        <v>1</v>
      </c>
      <c r="AF2200">
        <v>1</v>
      </c>
      <c r="AG2200">
        <v>1</v>
      </c>
      <c r="AH2200">
        <v>1</v>
      </c>
      <c r="AI2200">
        <v>1</v>
      </c>
      <c r="AJ2200">
        <v>1</v>
      </c>
      <c r="AK2200">
        <v>1</v>
      </c>
      <c r="AL2200">
        <v>0</v>
      </c>
      <c r="AM2200" s="49" t="e">
        <v>#N/A</v>
      </c>
      <c r="AN2200" s="49" t="e">
        <v>#N/A</v>
      </c>
      <c r="AO2200" s="49" t="e">
        <v>#N/A</v>
      </c>
      <c r="AP2200" s="49" t="e">
        <v>#N/A</v>
      </c>
      <c r="AQ2200" s="49" t="e">
        <v>#N/A</v>
      </c>
      <c r="AR2200" s="49" t="e">
        <v>#N/A</v>
      </c>
      <c r="AS2200" s="49" t="e">
        <v>#N/A</v>
      </c>
      <c r="AT2200" s="49" t="e">
        <v>#N/A</v>
      </c>
    </row>
    <row r="2201" spans="1:46" x14ac:dyDescent="0.25">
      <c r="A2201">
        <v>13</v>
      </c>
      <c r="B2201" t="s">
        <v>493</v>
      </c>
      <c r="C2201" t="s">
        <v>584</v>
      </c>
      <c r="D2201" t="s">
        <v>585</v>
      </c>
      <c r="E2201" t="s">
        <v>632</v>
      </c>
      <c r="F2201" t="s">
        <v>633</v>
      </c>
      <c r="G2201">
        <v>1</v>
      </c>
      <c r="H2201">
        <v>1</v>
      </c>
      <c r="I2201">
        <v>1</v>
      </c>
      <c r="J2201">
        <v>1</v>
      </c>
      <c r="K2201">
        <v>1</v>
      </c>
      <c r="L2201">
        <v>1</v>
      </c>
      <c r="M2201">
        <v>1</v>
      </c>
      <c r="N2201">
        <v>1</v>
      </c>
      <c r="O2201">
        <v>1</v>
      </c>
      <c r="P2201">
        <v>1</v>
      </c>
      <c r="Q2201">
        <v>1</v>
      </c>
      <c r="R2201">
        <v>1</v>
      </c>
      <c r="S2201">
        <v>1</v>
      </c>
      <c r="T2201">
        <v>1</v>
      </c>
      <c r="U2201">
        <v>1</v>
      </c>
      <c r="V2201">
        <v>1</v>
      </c>
      <c r="W2201">
        <v>1</v>
      </c>
      <c r="X2201">
        <v>1</v>
      </c>
      <c r="Y2201">
        <v>1</v>
      </c>
      <c r="Z2201">
        <v>1</v>
      </c>
      <c r="AA2201">
        <v>1</v>
      </c>
      <c r="AB2201">
        <v>1</v>
      </c>
      <c r="AC2201">
        <v>1</v>
      </c>
      <c r="AD2201">
        <v>1</v>
      </c>
      <c r="AE2201">
        <v>1</v>
      </c>
      <c r="AF2201">
        <v>1</v>
      </c>
      <c r="AG2201">
        <v>1</v>
      </c>
      <c r="AH2201">
        <v>1</v>
      </c>
      <c r="AI2201">
        <v>1</v>
      </c>
      <c r="AJ2201">
        <v>1</v>
      </c>
      <c r="AK2201">
        <v>1</v>
      </c>
      <c r="AL2201">
        <v>0</v>
      </c>
      <c r="AM2201" s="49" t="e">
        <v>#N/A</v>
      </c>
      <c r="AN2201" s="49" t="e">
        <v>#N/A</v>
      </c>
      <c r="AO2201" s="49" t="e">
        <v>#N/A</v>
      </c>
      <c r="AP2201" s="49" t="e">
        <v>#N/A</v>
      </c>
      <c r="AQ2201" s="49" t="e">
        <v>#N/A</v>
      </c>
      <c r="AR2201" s="49" t="e">
        <v>#N/A</v>
      </c>
      <c r="AS2201" s="49" t="e">
        <v>#N/A</v>
      </c>
      <c r="AT2201" s="49" t="e">
        <v>#N/A</v>
      </c>
    </row>
    <row r="2202" spans="1:46" x14ac:dyDescent="0.25">
      <c r="A2202">
        <v>13</v>
      </c>
      <c r="B2202" t="s">
        <v>292</v>
      </c>
      <c r="C2202" t="s">
        <v>292</v>
      </c>
      <c r="D2202" t="s">
        <v>293</v>
      </c>
      <c r="E2202" t="s">
        <v>632</v>
      </c>
      <c r="F2202" t="s">
        <v>633</v>
      </c>
      <c r="G2202">
        <v>1</v>
      </c>
      <c r="H2202">
        <v>1</v>
      </c>
      <c r="I2202">
        <v>1</v>
      </c>
      <c r="J2202">
        <v>1</v>
      </c>
      <c r="K2202">
        <v>1</v>
      </c>
      <c r="L2202">
        <v>1</v>
      </c>
      <c r="M2202">
        <v>1</v>
      </c>
      <c r="N2202">
        <v>1</v>
      </c>
      <c r="O2202">
        <v>1</v>
      </c>
      <c r="P2202">
        <v>1</v>
      </c>
      <c r="Q2202">
        <v>1</v>
      </c>
      <c r="R2202">
        <v>1</v>
      </c>
      <c r="S2202">
        <v>1</v>
      </c>
      <c r="T2202">
        <v>1</v>
      </c>
      <c r="U2202">
        <v>1</v>
      </c>
      <c r="V2202">
        <v>1</v>
      </c>
      <c r="W2202">
        <v>1</v>
      </c>
      <c r="X2202">
        <v>1</v>
      </c>
      <c r="Y2202">
        <v>1</v>
      </c>
      <c r="Z2202">
        <v>1</v>
      </c>
      <c r="AA2202">
        <v>1</v>
      </c>
      <c r="AB2202">
        <v>1</v>
      </c>
      <c r="AC2202">
        <v>1</v>
      </c>
      <c r="AD2202">
        <v>1</v>
      </c>
      <c r="AE2202">
        <v>1</v>
      </c>
      <c r="AF2202">
        <v>1</v>
      </c>
      <c r="AG2202">
        <v>1</v>
      </c>
      <c r="AH2202">
        <v>1</v>
      </c>
      <c r="AI2202">
        <v>1</v>
      </c>
      <c r="AJ2202">
        <v>1</v>
      </c>
      <c r="AK2202">
        <v>1</v>
      </c>
      <c r="AL2202">
        <v>1</v>
      </c>
      <c r="AM2202" s="49" t="s">
        <v>293</v>
      </c>
      <c r="AN2202" s="49" t="s">
        <v>14</v>
      </c>
      <c r="AO2202" s="49" t="s">
        <v>500</v>
      </c>
      <c r="AP2202" s="49" t="s">
        <v>505</v>
      </c>
      <c r="AQ2202" s="49" t="s">
        <v>13</v>
      </c>
      <c r="AR2202" s="49" t="s">
        <v>495</v>
      </c>
      <c r="AS2202" s="49" t="s">
        <v>488</v>
      </c>
      <c r="AT2202" s="49" t="s">
        <v>489</v>
      </c>
    </row>
    <row r="2203" spans="1:46" x14ac:dyDescent="0.25">
      <c r="A2203">
        <v>13</v>
      </c>
      <c r="B2203" t="s">
        <v>493</v>
      </c>
      <c r="C2203" t="s">
        <v>586</v>
      </c>
      <c r="D2203" t="s">
        <v>587</v>
      </c>
      <c r="E2203" t="s">
        <v>632</v>
      </c>
      <c r="F2203" t="s">
        <v>633</v>
      </c>
      <c r="G2203">
        <v>1</v>
      </c>
      <c r="H2203">
        <v>1</v>
      </c>
      <c r="I2203">
        <v>1</v>
      </c>
      <c r="J2203">
        <v>1</v>
      </c>
      <c r="K2203">
        <v>1</v>
      </c>
      <c r="L2203">
        <v>1</v>
      </c>
      <c r="M2203">
        <v>1</v>
      </c>
      <c r="N2203">
        <v>1</v>
      </c>
      <c r="O2203">
        <v>1</v>
      </c>
      <c r="P2203">
        <v>1</v>
      </c>
      <c r="Q2203">
        <v>1</v>
      </c>
      <c r="R2203">
        <v>1</v>
      </c>
      <c r="S2203">
        <v>1</v>
      </c>
      <c r="T2203">
        <v>1</v>
      </c>
      <c r="U2203">
        <v>1</v>
      </c>
      <c r="V2203">
        <v>1</v>
      </c>
      <c r="W2203">
        <v>1</v>
      </c>
      <c r="X2203">
        <v>1</v>
      </c>
      <c r="Y2203">
        <v>1</v>
      </c>
      <c r="Z2203">
        <v>1</v>
      </c>
      <c r="AA2203">
        <v>1</v>
      </c>
      <c r="AB2203">
        <v>1</v>
      </c>
      <c r="AC2203">
        <v>1</v>
      </c>
      <c r="AD2203">
        <v>1</v>
      </c>
      <c r="AE2203">
        <v>1</v>
      </c>
      <c r="AF2203">
        <v>1</v>
      </c>
      <c r="AG2203">
        <v>1</v>
      </c>
      <c r="AH2203">
        <v>1</v>
      </c>
      <c r="AI2203">
        <v>1</v>
      </c>
      <c r="AJ2203">
        <v>1</v>
      </c>
      <c r="AK2203">
        <v>1</v>
      </c>
      <c r="AL2203">
        <v>1</v>
      </c>
      <c r="AM2203" s="49" t="e">
        <v>#N/A</v>
      </c>
      <c r="AN2203" s="49" t="e">
        <v>#N/A</v>
      </c>
      <c r="AO2203" s="49" t="e">
        <v>#N/A</v>
      </c>
      <c r="AP2203" s="49" t="e">
        <v>#N/A</v>
      </c>
      <c r="AQ2203" s="49" t="e">
        <v>#N/A</v>
      </c>
      <c r="AR2203" s="49" t="e">
        <v>#N/A</v>
      </c>
      <c r="AS2203" s="49" t="e">
        <v>#N/A</v>
      </c>
      <c r="AT2203" s="49" t="e">
        <v>#N/A</v>
      </c>
    </row>
    <row r="2204" spans="1:46" x14ac:dyDescent="0.25">
      <c r="A2204">
        <v>13</v>
      </c>
      <c r="B2204" t="s">
        <v>493</v>
      </c>
      <c r="C2204" t="s">
        <v>588</v>
      </c>
      <c r="D2204" t="s">
        <v>589</v>
      </c>
      <c r="E2204" t="s">
        <v>632</v>
      </c>
      <c r="F2204" t="s">
        <v>633</v>
      </c>
      <c r="G2204">
        <v>1</v>
      </c>
      <c r="H2204">
        <v>1</v>
      </c>
      <c r="I2204">
        <v>1</v>
      </c>
      <c r="J2204">
        <v>1</v>
      </c>
      <c r="K2204">
        <v>1</v>
      </c>
      <c r="L2204">
        <v>1</v>
      </c>
      <c r="M2204">
        <v>1</v>
      </c>
      <c r="N2204">
        <v>1</v>
      </c>
      <c r="O2204">
        <v>1</v>
      </c>
      <c r="P2204">
        <v>1</v>
      </c>
      <c r="Q2204">
        <v>1</v>
      </c>
      <c r="R2204">
        <v>1</v>
      </c>
      <c r="S2204">
        <v>1</v>
      </c>
      <c r="T2204">
        <v>1</v>
      </c>
      <c r="U2204">
        <v>1</v>
      </c>
      <c r="V2204">
        <v>1</v>
      </c>
      <c r="W2204">
        <v>1</v>
      </c>
      <c r="X2204">
        <v>1</v>
      </c>
      <c r="Y2204">
        <v>1</v>
      </c>
      <c r="Z2204">
        <v>1</v>
      </c>
      <c r="AA2204">
        <v>1</v>
      </c>
      <c r="AB2204">
        <v>1</v>
      </c>
      <c r="AC2204">
        <v>1</v>
      </c>
      <c r="AD2204">
        <v>1</v>
      </c>
      <c r="AE2204">
        <v>1</v>
      </c>
      <c r="AF2204">
        <v>1</v>
      </c>
      <c r="AG2204">
        <v>1</v>
      </c>
      <c r="AH2204">
        <v>1</v>
      </c>
      <c r="AI2204">
        <v>1</v>
      </c>
      <c r="AJ2204">
        <v>1</v>
      </c>
      <c r="AK2204">
        <v>1</v>
      </c>
      <c r="AL2204">
        <v>1</v>
      </c>
      <c r="AM2204" s="49" t="e">
        <v>#N/A</v>
      </c>
      <c r="AN2204" s="49" t="e">
        <v>#N/A</v>
      </c>
      <c r="AO2204" s="49" t="e">
        <v>#N/A</v>
      </c>
      <c r="AP2204" s="49" t="e">
        <v>#N/A</v>
      </c>
      <c r="AQ2204" s="49" t="e">
        <v>#N/A</v>
      </c>
      <c r="AR2204" s="49" t="e">
        <v>#N/A</v>
      </c>
      <c r="AS2204" s="49" t="e">
        <v>#N/A</v>
      </c>
      <c r="AT2204" s="49" t="e">
        <v>#N/A</v>
      </c>
    </row>
    <row r="2205" spans="1:46" x14ac:dyDescent="0.25">
      <c r="A2205">
        <v>13</v>
      </c>
      <c r="B2205" t="s">
        <v>493</v>
      </c>
      <c r="C2205" t="s">
        <v>590</v>
      </c>
      <c r="D2205" t="s">
        <v>591</v>
      </c>
      <c r="E2205" t="s">
        <v>632</v>
      </c>
      <c r="F2205" t="s">
        <v>633</v>
      </c>
      <c r="G2205">
        <v>1</v>
      </c>
      <c r="H2205">
        <v>1</v>
      </c>
      <c r="I2205">
        <v>1</v>
      </c>
      <c r="J2205">
        <v>1</v>
      </c>
      <c r="K2205">
        <v>1</v>
      </c>
      <c r="L2205">
        <v>1</v>
      </c>
      <c r="M2205">
        <v>1</v>
      </c>
      <c r="N2205">
        <v>1</v>
      </c>
      <c r="O2205">
        <v>1</v>
      </c>
      <c r="P2205">
        <v>1</v>
      </c>
      <c r="Q2205">
        <v>1</v>
      </c>
      <c r="R2205">
        <v>1</v>
      </c>
      <c r="S2205">
        <v>1</v>
      </c>
      <c r="T2205">
        <v>1</v>
      </c>
      <c r="U2205">
        <v>1</v>
      </c>
      <c r="V2205">
        <v>1</v>
      </c>
      <c r="W2205">
        <v>1</v>
      </c>
      <c r="X2205">
        <v>1</v>
      </c>
      <c r="Y2205">
        <v>1</v>
      </c>
      <c r="Z2205">
        <v>1</v>
      </c>
      <c r="AA2205">
        <v>1</v>
      </c>
      <c r="AB2205">
        <v>1</v>
      </c>
      <c r="AC2205">
        <v>1</v>
      </c>
      <c r="AD2205">
        <v>1</v>
      </c>
      <c r="AE2205">
        <v>1</v>
      </c>
      <c r="AF2205">
        <v>1</v>
      </c>
      <c r="AG2205">
        <v>1</v>
      </c>
      <c r="AH2205">
        <v>1</v>
      </c>
      <c r="AI2205">
        <v>1</v>
      </c>
      <c r="AJ2205">
        <v>1</v>
      </c>
      <c r="AK2205">
        <v>1</v>
      </c>
      <c r="AL2205">
        <v>1</v>
      </c>
      <c r="AM2205" s="49" t="e">
        <v>#N/A</v>
      </c>
      <c r="AN2205" s="49" t="e">
        <v>#N/A</v>
      </c>
      <c r="AO2205" s="49" t="e">
        <v>#N/A</v>
      </c>
      <c r="AP2205" s="49" t="e">
        <v>#N/A</v>
      </c>
      <c r="AQ2205" s="49" t="e">
        <v>#N/A</v>
      </c>
      <c r="AR2205" s="49" t="e">
        <v>#N/A</v>
      </c>
      <c r="AS2205" s="49" t="e">
        <v>#N/A</v>
      </c>
      <c r="AT2205" s="49" t="e">
        <v>#N/A</v>
      </c>
    </row>
    <row r="2206" spans="1:46" x14ac:dyDescent="0.25">
      <c r="A2206">
        <v>13</v>
      </c>
      <c r="B2206" t="s">
        <v>493</v>
      </c>
      <c r="C2206" t="s">
        <v>592</v>
      </c>
      <c r="D2206" t="s">
        <v>593</v>
      </c>
      <c r="E2206" t="s">
        <v>632</v>
      </c>
      <c r="F2206" t="s">
        <v>633</v>
      </c>
      <c r="G2206">
        <v>1</v>
      </c>
      <c r="H2206">
        <v>1</v>
      </c>
      <c r="I2206">
        <v>1</v>
      </c>
      <c r="J2206">
        <v>1</v>
      </c>
      <c r="K2206">
        <v>1</v>
      </c>
      <c r="L2206">
        <v>1</v>
      </c>
      <c r="M2206">
        <v>1</v>
      </c>
      <c r="N2206">
        <v>1</v>
      </c>
      <c r="O2206">
        <v>1</v>
      </c>
      <c r="P2206">
        <v>1</v>
      </c>
      <c r="Q2206">
        <v>1</v>
      </c>
      <c r="R2206">
        <v>1</v>
      </c>
      <c r="S2206">
        <v>1</v>
      </c>
      <c r="T2206">
        <v>1</v>
      </c>
      <c r="U2206">
        <v>1</v>
      </c>
      <c r="V2206">
        <v>1</v>
      </c>
      <c r="W2206">
        <v>1</v>
      </c>
      <c r="X2206">
        <v>1</v>
      </c>
      <c r="Y2206">
        <v>1</v>
      </c>
      <c r="Z2206">
        <v>1</v>
      </c>
      <c r="AA2206">
        <v>1</v>
      </c>
      <c r="AB2206">
        <v>1</v>
      </c>
      <c r="AC2206">
        <v>1</v>
      </c>
      <c r="AD2206">
        <v>1</v>
      </c>
      <c r="AE2206">
        <v>1</v>
      </c>
      <c r="AF2206">
        <v>1</v>
      </c>
      <c r="AG2206">
        <v>1</v>
      </c>
      <c r="AH2206">
        <v>1</v>
      </c>
      <c r="AI2206">
        <v>1</v>
      </c>
      <c r="AJ2206">
        <v>1</v>
      </c>
      <c r="AK2206">
        <v>1</v>
      </c>
      <c r="AL2206">
        <v>1</v>
      </c>
      <c r="AM2206" s="49" t="e">
        <v>#N/A</v>
      </c>
      <c r="AN2206" s="49" t="e">
        <v>#N/A</v>
      </c>
      <c r="AO2206" s="49" t="e">
        <v>#N/A</v>
      </c>
      <c r="AP2206" s="49" t="e">
        <v>#N/A</v>
      </c>
      <c r="AQ2206" s="49" t="e">
        <v>#N/A</v>
      </c>
      <c r="AR2206" s="49" t="e">
        <v>#N/A</v>
      </c>
      <c r="AS2206" s="49" t="e">
        <v>#N/A</v>
      </c>
      <c r="AT2206" s="49" t="e">
        <v>#N/A</v>
      </c>
    </row>
    <row r="2207" spans="1:46" x14ac:dyDescent="0.25">
      <c r="A2207">
        <v>13</v>
      </c>
      <c r="B2207" t="s">
        <v>300</v>
      </c>
      <c r="C2207" t="s">
        <v>300</v>
      </c>
      <c r="D2207" t="s">
        <v>423</v>
      </c>
      <c r="E2207" t="s">
        <v>632</v>
      </c>
      <c r="F2207" t="s">
        <v>633</v>
      </c>
      <c r="G2207">
        <v>1</v>
      </c>
      <c r="H2207">
        <v>1</v>
      </c>
      <c r="I2207">
        <v>1</v>
      </c>
      <c r="J2207">
        <v>1</v>
      </c>
      <c r="K2207">
        <v>1</v>
      </c>
      <c r="L2207">
        <v>1</v>
      </c>
      <c r="M2207">
        <v>1</v>
      </c>
      <c r="N2207">
        <v>1</v>
      </c>
      <c r="O2207">
        <v>1</v>
      </c>
      <c r="P2207">
        <v>1</v>
      </c>
      <c r="Q2207">
        <v>1</v>
      </c>
      <c r="R2207">
        <v>1</v>
      </c>
      <c r="S2207">
        <v>1</v>
      </c>
      <c r="T2207">
        <v>1</v>
      </c>
      <c r="U2207">
        <v>1</v>
      </c>
      <c r="V2207">
        <v>1</v>
      </c>
      <c r="W2207">
        <v>1</v>
      </c>
      <c r="X2207">
        <v>1</v>
      </c>
      <c r="Y2207">
        <v>1</v>
      </c>
      <c r="Z2207">
        <v>1</v>
      </c>
      <c r="AA2207">
        <v>1</v>
      </c>
      <c r="AB2207">
        <v>1</v>
      </c>
      <c r="AC2207">
        <v>1</v>
      </c>
      <c r="AD2207">
        <v>1</v>
      </c>
      <c r="AE2207">
        <v>1</v>
      </c>
      <c r="AF2207">
        <v>1</v>
      </c>
      <c r="AG2207">
        <v>1</v>
      </c>
      <c r="AH2207">
        <v>1</v>
      </c>
      <c r="AI2207">
        <v>1</v>
      </c>
      <c r="AJ2207">
        <v>1</v>
      </c>
      <c r="AK2207">
        <v>1</v>
      </c>
      <c r="AL2207">
        <v>0</v>
      </c>
      <c r="AM2207" s="49" t="s">
        <v>423</v>
      </c>
      <c r="AN2207" s="49" t="s">
        <v>14</v>
      </c>
      <c r="AO2207" s="49" t="s">
        <v>485</v>
      </c>
      <c r="AP2207" s="49" t="s">
        <v>505</v>
      </c>
      <c r="AQ2207" s="49" t="s">
        <v>13</v>
      </c>
      <c r="AR2207" s="49" t="s">
        <v>495</v>
      </c>
      <c r="AS2207" s="49" t="s">
        <v>496</v>
      </c>
      <c r="AT2207" s="49" t="s">
        <v>497</v>
      </c>
    </row>
    <row r="2208" spans="1:46" x14ac:dyDescent="0.25">
      <c r="A2208">
        <v>13</v>
      </c>
      <c r="B2208" t="s">
        <v>493</v>
      </c>
      <c r="C2208" t="s">
        <v>594</v>
      </c>
      <c r="D2208" t="s">
        <v>595</v>
      </c>
      <c r="E2208" t="s">
        <v>632</v>
      </c>
      <c r="F2208" t="s">
        <v>633</v>
      </c>
      <c r="G2208">
        <v>1</v>
      </c>
      <c r="H2208">
        <v>1</v>
      </c>
      <c r="I2208">
        <v>1</v>
      </c>
      <c r="J2208">
        <v>1</v>
      </c>
      <c r="K2208">
        <v>1</v>
      </c>
      <c r="L2208">
        <v>1</v>
      </c>
      <c r="M2208">
        <v>1</v>
      </c>
      <c r="N2208">
        <v>1</v>
      </c>
      <c r="O2208">
        <v>1</v>
      </c>
      <c r="P2208">
        <v>1</v>
      </c>
      <c r="Q2208">
        <v>1</v>
      </c>
      <c r="R2208">
        <v>1</v>
      </c>
      <c r="S2208">
        <v>1</v>
      </c>
      <c r="T2208">
        <v>1</v>
      </c>
      <c r="U2208">
        <v>1</v>
      </c>
      <c r="V2208">
        <v>1</v>
      </c>
      <c r="W2208">
        <v>1</v>
      </c>
      <c r="X2208">
        <v>1</v>
      </c>
      <c r="Y2208">
        <v>1</v>
      </c>
      <c r="Z2208">
        <v>1</v>
      </c>
      <c r="AA2208">
        <v>1</v>
      </c>
      <c r="AB2208">
        <v>1</v>
      </c>
      <c r="AC2208">
        <v>1</v>
      </c>
      <c r="AD2208">
        <v>1</v>
      </c>
      <c r="AE2208">
        <v>1</v>
      </c>
      <c r="AF2208">
        <v>1</v>
      </c>
      <c r="AG2208">
        <v>1</v>
      </c>
      <c r="AH2208">
        <v>1</v>
      </c>
      <c r="AI2208">
        <v>1</v>
      </c>
      <c r="AJ2208">
        <v>1</v>
      </c>
      <c r="AK2208">
        <v>1</v>
      </c>
      <c r="AL2208">
        <v>0</v>
      </c>
      <c r="AM2208" s="49" t="e">
        <v>#N/A</v>
      </c>
      <c r="AN2208" s="49" t="e">
        <v>#N/A</v>
      </c>
      <c r="AO2208" s="49" t="e">
        <v>#N/A</v>
      </c>
      <c r="AP2208" s="49" t="e">
        <v>#N/A</v>
      </c>
      <c r="AQ2208" s="49" t="e">
        <v>#N/A</v>
      </c>
      <c r="AR2208" s="49" t="e">
        <v>#N/A</v>
      </c>
      <c r="AS2208" s="49" t="e">
        <v>#N/A</v>
      </c>
      <c r="AT2208" s="49" t="e">
        <v>#N/A</v>
      </c>
    </row>
    <row r="2209" spans="1:46" x14ac:dyDescent="0.25">
      <c r="A2209">
        <v>13</v>
      </c>
      <c r="B2209" t="s">
        <v>493</v>
      </c>
      <c r="C2209" t="s">
        <v>596</v>
      </c>
      <c r="D2209" t="s">
        <v>597</v>
      </c>
      <c r="E2209" t="s">
        <v>632</v>
      </c>
      <c r="F2209" t="s">
        <v>633</v>
      </c>
      <c r="G2209">
        <v>1</v>
      </c>
      <c r="H2209">
        <v>1</v>
      </c>
      <c r="I2209">
        <v>1</v>
      </c>
      <c r="J2209">
        <v>1</v>
      </c>
      <c r="K2209">
        <v>1</v>
      </c>
      <c r="L2209">
        <v>1</v>
      </c>
      <c r="M2209">
        <v>1</v>
      </c>
      <c r="N2209">
        <v>1</v>
      </c>
      <c r="O2209">
        <v>1</v>
      </c>
      <c r="P2209">
        <v>1</v>
      </c>
      <c r="Q2209">
        <v>1</v>
      </c>
      <c r="R2209">
        <v>1</v>
      </c>
      <c r="S2209">
        <v>1</v>
      </c>
      <c r="T2209">
        <v>1</v>
      </c>
      <c r="U2209">
        <v>1</v>
      </c>
      <c r="V2209">
        <v>1</v>
      </c>
      <c r="W2209">
        <v>1</v>
      </c>
      <c r="X2209">
        <v>1</v>
      </c>
      <c r="Y2209">
        <v>1</v>
      </c>
      <c r="Z2209">
        <v>1</v>
      </c>
      <c r="AA2209">
        <v>1</v>
      </c>
      <c r="AB2209">
        <v>1</v>
      </c>
      <c r="AC2209">
        <v>1</v>
      </c>
      <c r="AD2209">
        <v>1</v>
      </c>
      <c r="AE2209">
        <v>1</v>
      </c>
      <c r="AF2209">
        <v>1</v>
      </c>
      <c r="AG2209">
        <v>1</v>
      </c>
      <c r="AH2209">
        <v>1</v>
      </c>
      <c r="AI2209">
        <v>1</v>
      </c>
      <c r="AJ2209">
        <v>1</v>
      </c>
      <c r="AK2209">
        <v>1</v>
      </c>
      <c r="AL2209">
        <v>0</v>
      </c>
      <c r="AM2209" s="49" t="e">
        <v>#N/A</v>
      </c>
      <c r="AN2209" s="49" t="e">
        <v>#N/A</v>
      </c>
      <c r="AO2209" s="49" t="e">
        <v>#N/A</v>
      </c>
      <c r="AP2209" s="49" t="e">
        <v>#N/A</v>
      </c>
      <c r="AQ2209" s="49" t="e">
        <v>#N/A</v>
      </c>
      <c r="AR2209" s="49" t="e">
        <v>#N/A</v>
      </c>
      <c r="AS2209" s="49" t="e">
        <v>#N/A</v>
      </c>
      <c r="AT2209" s="49" t="e">
        <v>#N/A</v>
      </c>
    </row>
    <row r="2210" spans="1:46" x14ac:dyDescent="0.25">
      <c r="A2210">
        <v>13</v>
      </c>
      <c r="B2210" t="s">
        <v>493</v>
      </c>
      <c r="C2210" t="s">
        <v>598</v>
      </c>
      <c r="D2210" t="s">
        <v>599</v>
      </c>
      <c r="E2210" t="s">
        <v>632</v>
      </c>
      <c r="F2210" t="s">
        <v>633</v>
      </c>
      <c r="G2210">
        <v>1</v>
      </c>
      <c r="H2210">
        <v>1</v>
      </c>
      <c r="I2210">
        <v>1</v>
      </c>
      <c r="J2210">
        <v>1</v>
      </c>
      <c r="K2210">
        <v>1</v>
      </c>
      <c r="L2210">
        <v>1</v>
      </c>
      <c r="M2210">
        <v>1</v>
      </c>
      <c r="N2210">
        <v>1</v>
      </c>
      <c r="O2210">
        <v>1</v>
      </c>
      <c r="P2210">
        <v>1</v>
      </c>
      <c r="Q2210">
        <v>1</v>
      </c>
      <c r="R2210">
        <v>1</v>
      </c>
      <c r="S2210">
        <v>1</v>
      </c>
      <c r="T2210">
        <v>1</v>
      </c>
      <c r="U2210">
        <v>1</v>
      </c>
      <c r="V2210">
        <v>1</v>
      </c>
      <c r="W2210">
        <v>1</v>
      </c>
      <c r="X2210">
        <v>1</v>
      </c>
      <c r="Y2210">
        <v>1</v>
      </c>
      <c r="Z2210">
        <v>1</v>
      </c>
      <c r="AA2210">
        <v>1</v>
      </c>
      <c r="AB2210">
        <v>1</v>
      </c>
      <c r="AC2210">
        <v>1</v>
      </c>
      <c r="AD2210">
        <v>1</v>
      </c>
      <c r="AE2210">
        <v>1</v>
      </c>
      <c r="AF2210">
        <v>1</v>
      </c>
      <c r="AG2210">
        <v>1</v>
      </c>
      <c r="AH2210">
        <v>1</v>
      </c>
      <c r="AI2210">
        <v>1</v>
      </c>
      <c r="AJ2210">
        <v>1</v>
      </c>
      <c r="AK2210">
        <v>1</v>
      </c>
      <c r="AL2210">
        <v>0</v>
      </c>
      <c r="AM2210" s="49" t="e">
        <v>#N/A</v>
      </c>
      <c r="AN2210" s="49" t="e">
        <v>#N/A</v>
      </c>
      <c r="AO2210" s="49" t="e">
        <v>#N/A</v>
      </c>
      <c r="AP2210" s="49" t="e">
        <v>#N/A</v>
      </c>
      <c r="AQ2210" s="49" t="e">
        <v>#N/A</v>
      </c>
      <c r="AR2210" s="49" t="e">
        <v>#N/A</v>
      </c>
      <c r="AS2210" s="49" t="e">
        <v>#N/A</v>
      </c>
      <c r="AT2210" s="49" t="e">
        <v>#N/A</v>
      </c>
    </row>
    <row r="2211" spans="1:46" x14ac:dyDescent="0.25">
      <c r="A2211">
        <v>13</v>
      </c>
      <c r="B2211" t="s">
        <v>301</v>
      </c>
      <c r="C2211" t="s">
        <v>301</v>
      </c>
      <c r="D2211" t="s">
        <v>302</v>
      </c>
      <c r="E2211" t="s">
        <v>632</v>
      </c>
      <c r="F2211" t="s">
        <v>633</v>
      </c>
      <c r="G2211">
        <v>1</v>
      </c>
      <c r="H2211">
        <v>1</v>
      </c>
      <c r="I2211">
        <v>1</v>
      </c>
      <c r="J2211">
        <v>1</v>
      </c>
      <c r="K2211">
        <v>1</v>
      </c>
      <c r="L2211">
        <v>1</v>
      </c>
      <c r="M2211">
        <v>1</v>
      </c>
      <c r="N2211">
        <v>1</v>
      </c>
      <c r="O2211">
        <v>1</v>
      </c>
      <c r="P2211">
        <v>1</v>
      </c>
      <c r="Q2211">
        <v>1</v>
      </c>
      <c r="R2211">
        <v>1</v>
      </c>
      <c r="S2211">
        <v>1</v>
      </c>
      <c r="T2211">
        <v>1</v>
      </c>
      <c r="U2211">
        <v>1</v>
      </c>
      <c r="V2211">
        <v>1</v>
      </c>
      <c r="W2211">
        <v>1</v>
      </c>
      <c r="X2211">
        <v>1</v>
      </c>
      <c r="Y2211">
        <v>1</v>
      </c>
      <c r="Z2211">
        <v>1</v>
      </c>
      <c r="AA2211">
        <v>1</v>
      </c>
      <c r="AB2211">
        <v>1</v>
      </c>
      <c r="AC2211">
        <v>1</v>
      </c>
      <c r="AD2211">
        <v>1</v>
      </c>
      <c r="AE2211">
        <v>1</v>
      </c>
      <c r="AF2211">
        <v>1</v>
      </c>
      <c r="AG2211">
        <v>1</v>
      </c>
      <c r="AH2211">
        <v>1</v>
      </c>
      <c r="AI2211">
        <v>1</v>
      </c>
      <c r="AJ2211">
        <v>1</v>
      </c>
      <c r="AK2211">
        <v>1</v>
      </c>
      <c r="AL2211">
        <v>0</v>
      </c>
      <c r="AM2211" s="49" t="s">
        <v>302</v>
      </c>
      <c r="AN2211" s="49" t="s">
        <v>14</v>
      </c>
      <c r="AO2211" s="49" t="s">
        <v>485</v>
      </c>
      <c r="AP2211" s="49" t="s">
        <v>494</v>
      </c>
      <c r="AQ2211" s="49" t="s">
        <v>11</v>
      </c>
      <c r="AR2211" s="49" t="s">
        <v>487</v>
      </c>
      <c r="AS2211" s="49" t="s">
        <v>488</v>
      </c>
      <c r="AT2211" s="49" t="s">
        <v>489</v>
      </c>
    </row>
    <row r="2212" spans="1:46" x14ac:dyDescent="0.25">
      <c r="A2212">
        <v>13</v>
      </c>
      <c r="B2212" t="s">
        <v>303</v>
      </c>
      <c r="C2212" t="s">
        <v>303</v>
      </c>
      <c r="D2212" t="s">
        <v>304</v>
      </c>
      <c r="E2212" t="s">
        <v>632</v>
      </c>
      <c r="F2212" t="s">
        <v>633</v>
      </c>
      <c r="G2212">
        <v>1</v>
      </c>
      <c r="H2212">
        <v>1</v>
      </c>
      <c r="I2212">
        <v>1</v>
      </c>
      <c r="J2212">
        <v>1</v>
      </c>
      <c r="K2212">
        <v>1</v>
      </c>
      <c r="L2212">
        <v>1</v>
      </c>
      <c r="M2212">
        <v>1</v>
      </c>
      <c r="N2212">
        <v>1</v>
      </c>
      <c r="O2212">
        <v>1</v>
      </c>
      <c r="P2212">
        <v>1</v>
      </c>
      <c r="Q2212">
        <v>1</v>
      </c>
      <c r="R2212">
        <v>1</v>
      </c>
      <c r="S2212">
        <v>1</v>
      </c>
      <c r="T2212">
        <v>1</v>
      </c>
      <c r="U2212">
        <v>1</v>
      </c>
      <c r="V2212">
        <v>1</v>
      </c>
      <c r="W2212">
        <v>1</v>
      </c>
      <c r="X2212">
        <v>1</v>
      </c>
      <c r="Y2212">
        <v>1</v>
      </c>
      <c r="Z2212">
        <v>1</v>
      </c>
      <c r="AA2212">
        <v>1</v>
      </c>
      <c r="AB2212">
        <v>1</v>
      </c>
      <c r="AC2212">
        <v>1</v>
      </c>
      <c r="AD2212">
        <v>1</v>
      </c>
      <c r="AE2212">
        <v>1</v>
      </c>
      <c r="AF2212">
        <v>1</v>
      </c>
      <c r="AG2212">
        <v>1</v>
      </c>
      <c r="AH2212">
        <v>1</v>
      </c>
      <c r="AI2212">
        <v>1</v>
      </c>
      <c r="AJ2212">
        <v>1</v>
      </c>
      <c r="AK2212">
        <v>1</v>
      </c>
      <c r="AL2212">
        <v>0</v>
      </c>
      <c r="AM2212" s="49" t="s">
        <v>304</v>
      </c>
      <c r="AN2212" s="49" t="s">
        <v>14</v>
      </c>
      <c r="AO2212" s="49" t="s">
        <v>507</v>
      </c>
      <c r="AP2212" s="49" t="s">
        <v>501</v>
      </c>
      <c r="AQ2212" s="49" t="s">
        <v>10</v>
      </c>
      <c r="AR2212" s="49" t="s">
        <v>487</v>
      </c>
      <c r="AS2212" s="49" t="s">
        <v>488</v>
      </c>
      <c r="AT2212" s="49" t="s">
        <v>489</v>
      </c>
    </row>
    <row r="2213" spans="1:46" x14ac:dyDescent="0.25">
      <c r="A2213">
        <v>13</v>
      </c>
      <c r="B2213" t="s">
        <v>319</v>
      </c>
      <c r="C2213" t="s">
        <v>319</v>
      </c>
      <c r="D2213" t="s">
        <v>320</v>
      </c>
      <c r="E2213" t="s">
        <v>632</v>
      </c>
      <c r="F2213" t="s">
        <v>633</v>
      </c>
      <c r="G2213">
        <v>1</v>
      </c>
      <c r="H2213">
        <v>1</v>
      </c>
      <c r="I2213">
        <v>1</v>
      </c>
      <c r="J2213">
        <v>1</v>
      </c>
      <c r="K2213">
        <v>1</v>
      </c>
      <c r="L2213">
        <v>1</v>
      </c>
      <c r="M2213">
        <v>1</v>
      </c>
      <c r="N2213">
        <v>1</v>
      </c>
      <c r="O2213">
        <v>1</v>
      </c>
      <c r="P2213">
        <v>1</v>
      </c>
      <c r="Q2213">
        <v>1</v>
      </c>
      <c r="R2213">
        <v>1</v>
      </c>
      <c r="S2213">
        <v>1</v>
      </c>
      <c r="T2213">
        <v>1</v>
      </c>
      <c r="U2213">
        <v>1</v>
      </c>
      <c r="V2213">
        <v>1</v>
      </c>
      <c r="W2213">
        <v>1</v>
      </c>
      <c r="X2213">
        <v>1</v>
      </c>
      <c r="Y2213">
        <v>1</v>
      </c>
      <c r="Z2213">
        <v>1</v>
      </c>
      <c r="AA2213">
        <v>1</v>
      </c>
      <c r="AB2213">
        <v>1</v>
      </c>
      <c r="AC2213">
        <v>1</v>
      </c>
      <c r="AD2213">
        <v>1</v>
      </c>
      <c r="AE2213">
        <v>1</v>
      </c>
      <c r="AF2213">
        <v>1</v>
      </c>
      <c r="AG2213">
        <v>1</v>
      </c>
      <c r="AH2213">
        <v>1</v>
      </c>
      <c r="AI2213">
        <v>1</v>
      </c>
      <c r="AJ2213">
        <v>1</v>
      </c>
      <c r="AK2213">
        <v>1</v>
      </c>
      <c r="AL2213">
        <v>0</v>
      </c>
      <c r="AM2213" s="49" t="s">
        <v>320</v>
      </c>
      <c r="AN2213" s="49" t="s">
        <v>14</v>
      </c>
      <c r="AO2213" s="49" t="s">
        <v>506</v>
      </c>
      <c r="AP2213" s="49" t="s">
        <v>501</v>
      </c>
      <c r="AQ2213" s="49" t="s">
        <v>10</v>
      </c>
      <c r="AR2213" s="49" t="s">
        <v>487</v>
      </c>
      <c r="AS2213" s="49" t="s">
        <v>488</v>
      </c>
      <c r="AT2213" s="49" t="s">
        <v>489</v>
      </c>
    </row>
    <row r="2214" spans="1:46" x14ac:dyDescent="0.25">
      <c r="A2214">
        <v>13</v>
      </c>
      <c r="B2214" t="s">
        <v>115</v>
      </c>
      <c r="C2214" t="s">
        <v>115</v>
      </c>
      <c r="D2214" t="s">
        <v>600</v>
      </c>
      <c r="E2214" t="s">
        <v>632</v>
      </c>
      <c r="F2214" t="s">
        <v>633</v>
      </c>
      <c r="G2214">
        <v>1</v>
      </c>
      <c r="H2214">
        <v>1</v>
      </c>
      <c r="I2214">
        <v>1</v>
      </c>
      <c r="J2214">
        <v>1</v>
      </c>
      <c r="K2214">
        <v>1</v>
      </c>
      <c r="L2214">
        <v>1</v>
      </c>
      <c r="M2214">
        <v>1</v>
      </c>
      <c r="N2214">
        <v>1</v>
      </c>
      <c r="O2214">
        <v>1</v>
      </c>
      <c r="P2214">
        <v>1</v>
      </c>
      <c r="Q2214">
        <v>1</v>
      </c>
      <c r="R2214">
        <v>1</v>
      </c>
      <c r="S2214">
        <v>1</v>
      </c>
      <c r="T2214">
        <v>1</v>
      </c>
      <c r="U2214">
        <v>1</v>
      </c>
      <c r="V2214">
        <v>1</v>
      </c>
      <c r="W2214">
        <v>1</v>
      </c>
      <c r="X2214">
        <v>1</v>
      </c>
      <c r="Y2214">
        <v>1</v>
      </c>
      <c r="Z2214">
        <v>1</v>
      </c>
      <c r="AA2214">
        <v>1</v>
      </c>
      <c r="AB2214">
        <v>1</v>
      </c>
      <c r="AC2214">
        <v>1</v>
      </c>
      <c r="AD2214">
        <v>1</v>
      </c>
      <c r="AE2214">
        <v>1</v>
      </c>
      <c r="AF2214">
        <v>1</v>
      </c>
      <c r="AG2214">
        <v>1</v>
      </c>
      <c r="AH2214">
        <v>1</v>
      </c>
      <c r="AI2214">
        <v>1</v>
      </c>
      <c r="AJ2214">
        <v>1</v>
      </c>
      <c r="AK2214">
        <v>1</v>
      </c>
      <c r="AL2214">
        <v>0</v>
      </c>
      <c r="AM2214" s="49" t="s">
        <v>116</v>
      </c>
      <c r="AN2214" s="49" t="s">
        <v>14</v>
      </c>
      <c r="AO2214" s="49" t="s">
        <v>485</v>
      </c>
      <c r="AP2214" s="49" t="s">
        <v>501</v>
      </c>
      <c r="AQ2214" s="49" t="s">
        <v>11</v>
      </c>
      <c r="AR2214" s="49" t="s">
        <v>487</v>
      </c>
      <c r="AS2214" s="49" t="s">
        <v>488</v>
      </c>
      <c r="AT2214" s="49" t="s">
        <v>489</v>
      </c>
    </row>
    <row r="2215" spans="1:46" x14ac:dyDescent="0.25">
      <c r="A2215">
        <v>13</v>
      </c>
      <c r="B2215" t="s">
        <v>305</v>
      </c>
      <c r="C2215" t="s">
        <v>305</v>
      </c>
      <c r="D2215" t="s">
        <v>306</v>
      </c>
      <c r="E2215" t="s">
        <v>632</v>
      </c>
      <c r="F2215" t="s">
        <v>633</v>
      </c>
      <c r="G2215">
        <v>1</v>
      </c>
      <c r="H2215">
        <v>1</v>
      </c>
      <c r="I2215">
        <v>1</v>
      </c>
      <c r="J2215">
        <v>1</v>
      </c>
      <c r="K2215">
        <v>1</v>
      </c>
      <c r="L2215">
        <v>1</v>
      </c>
      <c r="M2215">
        <v>1</v>
      </c>
      <c r="N2215">
        <v>1</v>
      </c>
      <c r="O2215">
        <v>1</v>
      </c>
      <c r="P2215">
        <v>1</v>
      </c>
      <c r="Q2215">
        <v>1</v>
      </c>
      <c r="R2215">
        <v>1</v>
      </c>
      <c r="S2215">
        <v>1</v>
      </c>
      <c r="T2215">
        <v>1</v>
      </c>
      <c r="U2215">
        <v>1</v>
      </c>
      <c r="V2215">
        <v>1</v>
      </c>
      <c r="W2215">
        <v>1</v>
      </c>
      <c r="X2215">
        <v>1</v>
      </c>
      <c r="Y2215">
        <v>1</v>
      </c>
      <c r="Z2215">
        <v>1</v>
      </c>
      <c r="AA2215">
        <v>1</v>
      </c>
      <c r="AB2215">
        <v>1</v>
      </c>
      <c r="AC2215">
        <v>1</v>
      </c>
      <c r="AD2215">
        <v>1</v>
      </c>
      <c r="AE2215">
        <v>1</v>
      </c>
      <c r="AF2215">
        <v>1</v>
      </c>
      <c r="AG2215">
        <v>1</v>
      </c>
      <c r="AH2215">
        <v>1</v>
      </c>
      <c r="AI2215">
        <v>1</v>
      </c>
      <c r="AJ2215">
        <v>1</v>
      </c>
      <c r="AK2215">
        <v>1</v>
      </c>
      <c r="AL2215">
        <v>0</v>
      </c>
      <c r="AM2215" s="49" t="s">
        <v>306</v>
      </c>
      <c r="AN2215" s="49" t="s">
        <v>14</v>
      </c>
      <c r="AO2215" s="49" t="s">
        <v>506</v>
      </c>
      <c r="AP2215" s="49" t="s">
        <v>501</v>
      </c>
      <c r="AQ2215" s="49" t="s">
        <v>10</v>
      </c>
      <c r="AR2215" s="49" t="s">
        <v>487</v>
      </c>
      <c r="AS2215" s="49" t="s">
        <v>488</v>
      </c>
      <c r="AT2215" s="49" t="s">
        <v>489</v>
      </c>
    </row>
    <row r="2216" spans="1:46" x14ac:dyDescent="0.25">
      <c r="A2216">
        <v>13</v>
      </c>
      <c r="B2216" t="s">
        <v>307</v>
      </c>
      <c r="C2216" t="s">
        <v>307</v>
      </c>
      <c r="D2216" t="s">
        <v>308</v>
      </c>
      <c r="E2216" t="s">
        <v>632</v>
      </c>
      <c r="F2216" t="s">
        <v>633</v>
      </c>
      <c r="G2216">
        <v>1</v>
      </c>
      <c r="H2216">
        <v>1</v>
      </c>
      <c r="I2216">
        <v>1</v>
      </c>
      <c r="J2216">
        <v>1</v>
      </c>
      <c r="K2216">
        <v>1</v>
      </c>
      <c r="L2216">
        <v>1</v>
      </c>
      <c r="M2216">
        <v>1</v>
      </c>
      <c r="N2216">
        <v>1</v>
      </c>
      <c r="O2216">
        <v>1</v>
      </c>
      <c r="P2216">
        <v>1</v>
      </c>
      <c r="Q2216">
        <v>1</v>
      </c>
      <c r="R2216">
        <v>1</v>
      </c>
      <c r="S2216">
        <v>1</v>
      </c>
      <c r="T2216">
        <v>1</v>
      </c>
      <c r="U2216">
        <v>1</v>
      </c>
      <c r="V2216">
        <v>1</v>
      </c>
      <c r="W2216">
        <v>1</v>
      </c>
      <c r="X2216">
        <v>1</v>
      </c>
      <c r="Y2216">
        <v>1</v>
      </c>
      <c r="Z2216">
        <v>1</v>
      </c>
      <c r="AA2216">
        <v>1</v>
      </c>
      <c r="AB2216">
        <v>1</v>
      </c>
      <c r="AC2216">
        <v>1</v>
      </c>
      <c r="AD2216">
        <v>1</v>
      </c>
      <c r="AE2216">
        <v>1</v>
      </c>
      <c r="AF2216">
        <v>1</v>
      </c>
      <c r="AG2216">
        <v>1</v>
      </c>
      <c r="AH2216">
        <v>1</v>
      </c>
      <c r="AI2216">
        <v>1</v>
      </c>
      <c r="AJ2216">
        <v>1</v>
      </c>
      <c r="AK2216">
        <v>1</v>
      </c>
      <c r="AL2216">
        <v>0</v>
      </c>
      <c r="AM2216" s="49" t="s">
        <v>308</v>
      </c>
      <c r="AN2216" s="49" t="s">
        <v>14</v>
      </c>
      <c r="AO2216" s="49" t="s">
        <v>485</v>
      </c>
      <c r="AP2216" s="49" t="s">
        <v>494</v>
      </c>
      <c r="AQ2216" s="49" t="s">
        <v>11</v>
      </c>
      <c r="AR2216" s="49" t="s">
        <v>487</v>
      </c>
      <c r="AS2216" s="49" t="s">
        <v>488</v>
      </c>
      <c r="AT2216" s="49" t="s">
        <v>489</v>
      </c>
    </row>
    <row r="2217" spans="1:46" x14ac:dyDescent="0.25">
      <c r="A2217">
        <v>13</v>
      </c>
      <c r="B2217" t="s">
        <v>313</v>
      </c>
      <c r="C2217" t="s">
        <v>313</v>
      </c>
      <c r="D2217" t="s">
        <v>314</v>
      </c>
      <c r="E2217" t="s">
        <v>632</v>
      </c>
      <c r="F2217" t="s">
        <v>633</v>
      </c>
      <c r="G2217">
        <v>1</v>
      </c>
      <c r="H2217">
        <v>1</v>
      </c>
      <c r="I2217">
        <v>1</v>
      </c>
      <c r="J2217">
        <v>1</v>
      </c>
      <c r="K2217">
        <v>1</v>
      </c>
      <c r="L2217">
        <v>1</v>
      </c>
      <c r="M2217">
        <v>1</v>
      </c>
      <c r="N2217">
        <v>1</v>
      </c>
      <c r="O2217">
        <v>1</v>
      </c>
      <c r="P2217">
        <v>1</v>
      </c>
      <c r="Q2217">
        <v>1</v>
      </c>
      <c r="R2217">
        <v>1</v>
      </c>
      <c r="S2217">
        <v>1</v>
      </c>
      <c r="T2217">
        <v>1</v>
      </c>
      <c r="U2217">
        <v>1</v>
      </c>
      <c r="V2217">
        <v>1</v>
      </c>
      <c r="W2217">
        <v>1</v>
      </c>
      <c r="X2217">
        <v>1</v>
      </c>
      <c r="Y2217">
        <v>1</v>
      </c>
      <c r="Z2217">
        <v>1</v>
      </c>
      <c r="AA2217">
        <v>1</v>
      </c>
      <c r="AB2217">
        <v>1</v>
      </c>
      <c r="AC2217">
        <v>1</v>
      </c>
      <c r="AD2217">
        <v>1</v>
      </c>
      <c r="AE2217">
        <v>1</v>
      </c>
      <c r="AF2217">
        <v>1</v>
      </c>
      <c r="AG2217">
        <v>1</v>
      </c>
      <c r="AH2217">
        <v>1</v>
      </c>
      <c r="AI2217">
        <v>1</v>
      </c>
      <c r="AJ2217">
        <v>1</v>
      </c>
      <c r="AK2217">
        <v>1</v>
      </c>
      <c r="AL2217">
        <v>1</v>
      </c>
      <c r="AM2217" s="49" t="s">
        <v>314</v>
      </c>
      <c r="AN2217" s="49" t="s">
        <v>14</v>
      </c>
      <c r="AO2217" s="49" t="s">
        <v>500</v>
      </c>
      <c r="AP2217" s="49" t="s">
        <v>505</v>
      </c>
      <c r="AQ2217" s="49" t="s">
        <v>13</v>
      </c>
      <c r="AR2217" s="49" t="s">
        <v>487</v>
      </c>
      <c r="AS2217" s="49" t="s">
        <v>488</v>
      </c>
      <c r="AT2217" s="49" t="s">
        <v>489</v>
      </c>
    </row>
    <row r="2218" spans="1:46" x14ac:dyDescent="0.25">
      <c r="A2218">
        <v>13</v>
      </c>
      <c r="B2218" t="s">
        <v>317</v>
      </c>
      <c r="C2218" t="s">
        <v>317</v>
      </c>
      <c r="D2218" t="s">
        <v>318</v>
      </c>
      <c r="E2218" t="s">
        <v>632</v>
      </c>
      <c r="F2218" t="s">
        <v>633</v>
      </c>
      <c r="G2218">
        <v>1</v>
      </c>
      <c r="H2218">
        <v>1</v>
      </c>
      <c r="I2218">
        <v>1</v>
      </c>
      <c r="J2218">
        <v>1</v>
      </c>
      <c r="K2218">
        <v>1</v>
      </c>
      <c r="L2218">
        <v>1</v>
      </c>
      <c r="M2218">
        <v>1</v>
      </c>
      <c r="N2218">
        <v>1</v>
      </c>
      <c r="O2218">
        <v>1</v>
      </c>
      <c r="P2218">
        <v>1</v>
      </c>
      <c r="Q2218">
        <v>1</v>
      </c>
      <c r="R2218">
        <v>1</v>
      </c>
      <c r="S2218">
        <v>1</v>
      </c>
      <c r="T2218">
        <v>1</v>
      </c>
      <c r="U2218">
        <v>1</v>
      </c>
      <c r="V2218">
        <v>1</v>
      </c>
      <c r="W2218">
        <v>1</v>
      </c>
      <c r="X2218">
        <v>1</v>
      </c>
      <c r="Y2218">
        <v>1</v>
      </c>
      <c r="Z2218">
        <v>1</v>
      </c>
      <c r="AA2218">
        <v>1</v>
      </c>
      <c r="AB2218">
        <v>1</v>
      </c>
      <c r="AC2218">
        <v>1</v>
      </c>
      <c r="AD2218">
        <v>1</v>
      </c>
      <c r="AE2218">
        <v>1</v>
      </c>
      <c r="AF2218">
        <v>1</v>
      </c>
      <c r="AG2218">
        <v>1</v>
      </c>
      <c r="AH2218">
        <v>1</v>
      </c>
      <c r="AI2218">
        <v>1</v>
      </c>
      <c r="AJ2218">
        <v>1</v>
      </c>
      <c r="AK2218">
        <v>1</v>
      </c>
      <c r="AL2218">
        <v>1</v>
      </c>
      <c r="AM2218" s="49" t="s">
        <v>318</v>
      </c>
      <c r="AN2218" s="49" t="s">
        <v>14</v>
      </c>
      <c r="AO2218" s="49" t="s">
        <v>500</v>
      </c>
      <c r="AP2218" s="49" t="s">
        <v>505</v>
      </c>
      <c r="AQ2218" s="49" t="s">
        <v>13</v>
      </c>
      <c r="AR2218" s="49" t="s">
        <v>487</v>
      </c>
      <c r="AS2218" s="49" t="s">
        <v>488</v>
      </c>
      <c r="AT2218" s="49" t="s">
        <v>489</v>
      </c>
    </row>
    <row r="2219" spans="1:46" x14ac:dyDescent="0.25">
      <c r="A2219">
        <v>13</v>
      </c>
      <c r="B2219" t="s">
        <v>321</v>
      </c>
      <c r="C2219" t="s">
        <v>321</v>
      </c>
      <c r="D2219" t="s">
        <v>424</v>
      </c>
      <c r="E2219" t="s">
        <v>632</v>
      </c>
      <c r="F2219" t="s">
        <v>633</v>
      </c>
      <c r="G2219">
        <v>1</v>
      </c>
      <c r="H2219">
        <v>1</v>
      </c>
      <c r="I2219">
        <v>1</v>
      </c>
      <c r="J2219">
        <v>1</v>
      </c>
      <c r="K2219">
        <v>1</v>
      </c>
      <c r="L2219">
        <v>1</v>
      </c>
      <c r="M2219">
        <v>1</v>
      </c>
      <c r="N2219">
        <v>1</v>
      </c>
      <c r="O2219">
        <v>1</v>
      </c>
      <c r="P2219">
        <v>1</v>
      </c>
      <c r="Q2219">
        <v>1</v>
      </c>
      <c r="R2219">
        <v>1</v>
      </c>
      <c r="S2219">
        <v>1</v>
      </c>
      <c r="T2219">
        <v>1</v>
      </c>
      <c r="U2219">
        <v>1</v>
      </c>
      <c r="V2219">
        <v>1</v>
      </c>
      <c r="W2219">
        <v>1</v>
      </c>
      <c r="X2219">
        <v>1</v>
      </c>
      <c r="Y2219">
        <v>1</v>
      </c>
      <c r="Z2219">
        <v>1</v>
      </c>
      <c r="AA2219">
        <v>1</v>
      </c>
      <c r="AB2219">
        <v>1</v>
      </c>
      <c r="AC2219">
        <v>1</v>
      </c>
      <c r="AD2219">
        <v>1</v>
      </c>
      <c r="AE2219">
        <v>1</v>
      </c>
      <c r="AF2219">
        <v>1</v>
      </c>
      <c r="AG2219">
        <v>1</v>
      </c>
      <c r="AH2219">
        <v>1</v>
      </c>
      <c r="AI2219">
        <v>1</v>
      </c>
      <c r="AJ2219">
        <v>1</v>
      </c>
      <c r="AK2219">
        <v>1</v>
      </c>
      <c r="AL2219">
        <v>0</v>
      </c>
      <c r="AM2219" s="49" t="s">
        <v>424</v>
      </c>
      <c r="AN2219" s="49" t="s">
        <v>14</v>
      </c>
      <c r="AO2219" s="49" t="s">
        <v>485</v>
      </c>
      <c r="AP2219" s="49" t="s">
        <v>505</v>
      </c>
      <c r="AQ2219" s="49" t="s">
        <v>13</v>
      </c>
      <c r="AR2219" s="49" t="s">
        <v>495</v>
      </c>
      <c r="AS2219" s="49" t="s">
        <v>496</v>
      </c>
      <c r="AT2219" s="49" t="s">
        <v>497</v>
      </c>
    </row>
    <row r="2220" spans="1:46" x14ac:dyDescent="0.25">
      <c r="A2220">
        <v>13</v>
      </c>
      <c r="B2220" t="s">
        <v>253</v>
      </c>
      <c r="C2220" t="s">
        <v>253</v>
      </c>
      <c r="D2220" t="s">
        <v>601</v>
      </c>
      <c r="E2220" t="s">
        <v>632</v>
      </c>
      <c r="F2220" t="s">
        <v>633</v>
      </c>
      <c r="G2220">
        <v>1</v>
      </c>
      <c r="H2220">
        <v>1</v>
      </c>
      <c r="I2220">
        <v>1</v>
      </c>
      <c r="J2220">
        <v>1</v>
      </c>
      <c r="K2220">
        <v>1</v>
      </c>
      <c r="L2220">
        <v>1</v>
      </c>
      <c r="M2220">
        <v>1</v>
      </c>
      <c r="N2220">
        <v>1</v>
      </c>
      <c r="O2220">
        <v>1</v>
      </c>
      <c r="P2220">
        <v>1</v>
      </c>
      <c r="Q2220">
        <v>1</v>
      </c>
      <c r="R2220">
        <v>1</v>
      </c>
      <c r="S2220">
        <v>1</v>
      </c>
      <c r="T2220">
        <v>1</v>
      </c>
      <c r="U2220">
        <v>1</v>
      </c>
      <c r="V2220">
        <v>1</v>
      </c>
      <c r="W2220">
        <v>1</v>
      </c>
      <c r="X2220">
        <v>1</v>
      </c>
      <c r="Y2220">
        <v>1</v>
      </c>
      <c r="Z2220">
        <v>1</v>
      </c>
      <c r="AA2220">
        <v>1</v>
      </c>
      <c r="AB2220">
        <v>1</v>
      </c>
      <c r="AC2220">
        <v>1</v>
      </c>
      <c r="AD2220">
        <v>1</v>
      </c>
      <c r="AE2220">
        <v>1</v>
      </c>
      <c r="AF2220">
        <v>1</v>
      </c>
      <c r="AG2220">
        <v>1</v>
      </c>
      <c r="AH2220">
        <v>1</v>
      </c>
      <c r="AI2220">
        <v>1</v>
      </c>
      <c r="AJ2220">
        <v>1</v>
      </c>
      <c r="AK2220">
        <v>1</v>
      </c>
      <c r="AL2220">
        <v>1</v>
      </c>
      <c r="AM2220" s="49" t="s">
        <v>254</v>
      </c>
      <c r="AN2220" s="49" t="s">
        <v>14</v>
      </c>
      <c r="AO2220" s="49" t="s">
        <v>500</v>
      </c>
      <c r="AP2220" s="49" t="s">
        <v>501</v>
      </c>
      <c r="AQ2220" s="49" t="s">
        <v>502</v>
      </c>
      <c r="AR2220" s="49" t="s">
        <v>487</v>
      </c>
      <c r="AS2220" s="49" t="s">
        <v>488</v>
      </c>
      <c r="AT2220" s="49" t="s">
        <v>489</v>
      </c>
    </row>
    <row r="2221" spans="1:46" x14ac:dyDescent="0.25">
      <c r="A2221">
        <v>13</v>
      </c>
      <c r="B2221" t="s">
        <v>263</v>
      </c>
      <c r="C2221" t="s">
        <v>263</v>
      </c>
      <c r="D2221" t="s">
        <v>602</v>
      </c>
      <c r="E2221" t="s">
        <v>632</v>
      </c>
      <c r="F2221" t="s">
        <v>633</v>
      </c>
      <c r="G2221">
        <v>1</v>
      </c>
      <c r="H2221">
        <v>1</v>
      </c>
      <c r="I2221">
        <v>1</v>
      </c>
      <c r="J2221">
        <v>1</v>
      </c>
      <c r="K2221">
        <v>1</v>
      </c>
      <c r="L2221">
        <v>1</v>
      </c>
      <c r="M2221">
        <v>1</v>
      </c>
      <c r="N2221">
        <v>1</v>
      </c>
      <c r="O2221">
        <v>1</v>
      </c>
      <c r="P2221">
        <v>1</v>
      </c>
      <c r="Q2221">
        <v>1</v>
      </c>
      <c r="R2221">
        <v>1</v>
      </c>
      <c r="S2221">
        <v>1</v>
      </c>
      <c r="T2221">
        <v>1</v>
      </c>
      <c r="U2221">
        <v>1</v>
      </c>
      <c r="V2221">
        <v>1</v>
      </c>
      <c r="W2221">
        <v>1</v>
      </c>
      <c r="X2221">
        <v>1</v>
      </c>
      <c r="Y2221">
        <v>1</v>
      </c>
      <c r="Z2221">
        <v>1</v>
      </c>
      <c r="AA2221">
        <v>1</v>
      </c>
      <c r="AB2221">
        <v>1</v>
      </c>
      <c r="AC2221">
        <v>1</v>
      </c>
      <c r="AD2221">
        <v>1</v>
      </c>
      <c r="AE2221">
        <v>1</v>
      </c>
      <c r="AF2221">
        <v>1</v>
      </c>
      <c r="AG2221">
        <v>1</v>
      </c>
      <c r="AH2221">
        <v>1</v>
      </c>
      <c r="AI2221">
        <v>1</v>
      </c>
      <c r="AJ2221">
        <v>1</v>
      </c>
      <c r="AK2221">
        <v>1</v>
      </c>
      <c r="AL2221">
        <v>1</v>
      </c>
      <c r="AM2221" s="49" t="s">
        <v>264</v>
      </c>
      <c r="AN2221" s="49" t="s">
        <v>14</v>
      </c>
      <c r="AO2221" s="49" t="s">
        <v>500</v>
      </c>
      <c r="AP2221" s="49" t="s">
        <v>501</v>
      </c>
      <c r="AQ2221" s="49" t="s">
        <v>502</v>
      </c>
      <c r="AR2221" s="49" t="s">
        <v>487</v>
      </c>
      <c r="AS2221" s="49" t="s">
        <v>488</v>
      </c>
      <c r="AT2221" s="49" t="s">
        <v>489</v>
      </c>
    </row>
    <row r="2222" spans="1:46" x14ac:dyDescent="0.25">
      <c r="A2222">
        <v>13</v>
      </c>
      <c r="B2222" t="s">
        <v>123</v>
      </c>
      <c r="C2222" t="s">
        <v>123</v>
      </c>
      <c r="D2222" t="s">
        <v>603</v>
      </c>
      <c r="E2222" t="s">
        <v>632</v>
      </c>
      <c r="F2222" t="s">
        <v>633</v>
      </c>
      <c r="G2222">
        <v>1</v>
      </c>
      <c r="H2222">
        <v>1</v>
      </c>
      <c r="I2222">
        <v>1</v>
      </c>
      <c r="J2222">
        <v>1</v>
      </c>
      <c r="K2222">
        <v>1</v>
      </c>
      <c r="L2222">
        <v>1</v>
      </c>
      <c r="M2222">
        <v>1</v>
      </c>
      <c r="N2222">
        <v>1</v>
      </c>
      <c r="O2222">
        <v>1</v>
      </c>
      <c r="P2222">
        <v>1</v>
      </c>
      <c r="Q2222">
        <v>1</v>
      </c>
      <c r="R2222">
        <v>1</v>
      </c>
      <c r="S2222">
        <v>1</v>
      </c>
      <c r="T2222">
        <v>1</v>
      </c>
      <c r="U2222">
        <v>1</v>
      </c>
      <c r="V2222">
        <v>1</v>
      </c>
      <c r="W2222">
        <v>1</v>
      </c>
      <c r="X2222">
        <v>1</v>
      </c>
      <c r="Y2222">
        <v>1</v>
      </c>
      <c r="Z2222">
        <v>1</v>
      </c>
      <c r="AA2222">
        <v>1</v>
      </c>
      <c r="AB2222">
        <v>1</v>
      </c>
      <c r="AC2222">
        <v>1</v>
      </c>
      <c r="AD2222">
        <v>1</v>
      </c>
      <c r="AE2222">
        <v>1</v>
      </c>
      <c r="AF2222">
        <v>1</v>
      </c>
      <c r="AG2222">
        <v>1</v>
      </c>
      <c r="AH2222">
        <v>1</v>
      </c>
      <c r="AI2222">
        <v>1</v>
      </c>
      <c r="AJ2222">
        <v>1</v>
      </c>
      <c r="AK2222">
        <v>1</v>
      </c>
      <c r="AL2222">
        <v>0</v>
      </c>
      <c r="AM2222" s="49" t="s">
        <v>410</v>
      </c>
      <c r="AN2222" s="49" t="s">
        <v>5</v>
      </c>
      <c r="AO2222" s="49" t="s">
        <v>9</v>
      </c>
      <c r="AP2222" s="49" t="s">
        <v>494</v>
      </c>
      <c r="AQ2222" s="49" t="s">
        <v>9</v>
      </c>
      <c r="AR2222" s="49" t="s">
        <v>495</v>
      </c>
      <c r="AS2222" s="49" t="s">
        <v>496</v>
      </c>
      <c r="AT2222" s="49" t="s">
        <v>497</v>
      </c>
    </row>
    <row r="2223" spans="1:46" x14ac:dyDescent="0.25">
      <c r="A2223">
        <v>13</v>
      </c>
      <c r="B2223" t="s">
        <v>375</v>
      </c>
      <c r="C2223" t="s">
        <v>375</v>
      </c>
      <c r="D2223" t="s">
        <v>604</v>
      </c>
      <c r="E2223" t="s">
        <v>632</v>
      </c>
      <c r="F2223" t="s">
        <v>633</v>
      </c>
      <c r="G2223">
        <v>1</v>
      </c>
      <c r="H2223">
        <v>1</v>
      </c>
      <c r="I2223">
        <v>1</v>
      </c>
      <c r="J2223">
        <v>1</v>
      </c>
      <c r="K2223">
        <v>1</v>
      </c>
      <c r="L2223">
        <v>1</v>
      </c>
      <c r="M2223">
        <v>1</v>
      </c>
      <c r="N2223">
        <v>1</v>
      </c>
      <c r="O2223">
        <v>1</v>
      </c>
      <c r="P2223">
        <v>1</v>
      </c>
      <c r="Q2223">
        <v>1</v>
      </c>
      <c r="R2223">
        <v>1</v>
      </c>
      <c r="S2223">
        <v>1</v>
      </c>
      <c r="T2223">
        <v>1</v>
      </c>
      <c r="U2223">
        <v>1</v>
      </c>
      <c r="V2223">
        <v>1</v>
      </c>
      <c r="W2223">
        <v>1</v>
      </c>
      <c r="X2223">
        <v>1</v>
      </c>
      <c r="Y2223">
        <v>1</v>
      </c>
      <c r="Z2223">
        <v>1</v>
      </c>
      <c r="AA2223">
        <v>1</v>
      </c>
      <c r="AB2223">
        <v>1</v>
      </c>
      <c r="AC2223">
        <v>1</v>
      </c>
      <c r="AD2223">
        <v>1</v>
      </c>
      <c r="AE2223">
        <v>1</v>
      </c>
      <c r="AF2223">
        <v>1</v>
      </c>
      <c r="AG2223">
        <v>1</v>
      </c>
      <c r="AH2223">
        <v>1</v>
      </c>
      <c r="AI2223">
        <v>1</v>
      </c>
      <c r="AJ2223">
        <v>1</v>
      </c>
      <c r="AK2223">
        <v>1</v>
      </c>
      <c r="AL2223">
        <v>1</v>
      </c>
      <c r="AM2223" s="49" t="s">
        <v>376</v>
      </c>
      <c r="AN2223" s="49" t="s">
        <v>14</v>
      </c>
      <c r="AO2223" s="49" t="s">
        <v>500</v>
      </c>
      <c r="AP2223" s="49" t="s">
        <v>501</v>
      </c>
      <c r="AQ2223" s="49" t="s">
        <v>502</v>
      </c>
      <c r="AR2223" s="49" t="s">
        <v>487</v>
      </c>
      <c r="AS2223" s="49" t="s">
        <v>488</v>
      </c>
      <c r="AT2223" s="49" t="s">
        <v>489</v>
      </c>
    </row>
    <row r="2224" spans="1:46" x14ac:dyDescent="0.25">
      <c r="A2224">
        <v>13</v>
      </c>
      <c r="B2224" t="s">
        <v>322</v>
      </c>
      <c r="C2224" t="s">
        <v>322</v>
      </c>
      <c r="D2224" t="s">
        <v>323</v>
      </c>
      <c r="E2224" t="s">
        <v>632</v>
      </c>
      <c r="F2224" t="s">
        <v>633</v>
      </c>
      <c r="G2224">
        <v>1</v>
      </c>
      <c r="H2224">
        <v>1</v>
      </c>
      <c r="I2224">
        <v>1</v>
      </c>
      <c r="J2224">
        <v>1</v>
      </c>
      <c r="K2224">
        <v>1</v>
      </c>
      <c r="L2224">
        <v>1</v>
      </c>
      <c r="M2224">
        <v>1</v>
      </c>
      <c r="N2224">
        <v>1</v>
      </c>
      <c r="O2224">
        <v>1</v>
      </c>
      <c r="P2224">
        <v>1</v>
      </c>
      <c r="Q2224">
        <v>1</v>
      </c>
      <c r="R2224">
        <v>1</v>
      </c>
      <c r="S2224">
        <v>1</v>
      </c>
      <c r="T2224">
        <v>1</v>
      </c>
      <c r="U2224">
        <v>1</v>
      </c>
      <c r="V2224">
        <v>1</v>
      </c>
      <c r="W2224">
        <v>1</v>
      </c>
      <c r="X2224">
        <v>1</v>
      </c>
      <c r="Y2224">
        <v>1</v>
      </c>
      <c r="Z2224">
        <v>1</v>
      </c>
      <c r="AA2224">
        <v>1</v>
      </c>
      <c r="AB2224">
        <v>1</v>
      </c>
      <c r="AC2224">
        <v>1</v>
      </c>
      <c r="AD2224">
        <v>1</v>
      </c>
      <c r="AE2224">
        <v>1</v>
      </c>
      <c r="AF2224">
        <v>1</v>
      </c>
      <c r="AG2224">
        <v>1</v>
      </c>
      <c r="AH2224">
        <v>1</v>
      </c>
      <c r="AI2224">
        <v>1</v>
      </c>
      <c r="AJ2224">
        <v>1</v>
      </c>
      <c r="AK2224">
        <v>1</v>
      </c>
      <c r="AL2224">
        <v>1</v>
      </c>
      <c r="AM2224" s="49" t="s">
        <v>323</v>
      </c>
      <c r="AN2224" s="49" t="s">
        <v>14</v>
      </c>
      <c r="AO2224" s="49" t="s">
        <v>500</v>
      </c>
      <c r="AP2224" s="49" t="s">
        <v>501</v>
      </c>
      <c r="AQ2224" s="49" t="s">
        <v>502</v>
      </c>
      <c r="AR2224" s="49" t="s">
        <v>487</v>
      </c>
      <c r="AS2224" s="49" t="s">
        <v>488</v>
      </c>
      <c r="AT2224" s="49" t="s">
        <v>489</v>
      </c>
    </row>
    <row r="2225" spans="1:46" x14ac:dyDescent="0.25">
      <c r="A2225">
        <v>13</v>
      </c>
      <c r="B2225" t="s">
        <v>324</v>
      </c>
      <c r="C2225" t="s">
        <v>324</v>
      </c>
      <c r="D2225" t="s">
        <v>425</v>
      </c>
      <c r="E2225" t="s">
        <v>632</v>
      </c>
      <c r="F2225" t="s">
        <v>633</v>
      </c>
      <c r="G2225">
        <v>1</v>
      </c>
      <c r="H2225">
        <v>1</v>
      </c>
      <c r="I2225">
        <v>1</v>
      </c>
      <c r="J2225">
        <v>1</v>
      </c>
      <c r="K2225">
        <v>1</v>
      </c>
      <c r="L2225">
        <v>1</v>
      </c>
      <c r="M2225">
        <v>1</v>
      </c>
      <c r="N2225">
        <v>1</v>
      </c>
      <c r="O2225">
        <v>1</v>
      </c>
      <c r="P2225">
        <v>1</v>
      </c>
      <c r="Q2225">
        <v>1</v>
      </c>
      <c r="R2225">
        <v>1</v>
      </c>
      <c r="S2225">
        <v>1</v>
      </c>
      <c r="T2225">
        <v>1</v>
      </c>
      <c r="U2225">
        <v>1</v>
      </c>
      <c r="V2225">
        <v>1</v>
      </c>
      <c r="W2225">
        <v>1</v>
      </c>
      <c r="X2225">
        <v>1</v>
      </c>
      <c r="Y2225">
        <v>1</v>
      </c>
      <c r="Z2225">
        <v>1</v>
      </c>
      <c r="AA2225">
        <v>1</v>
      </c>
      <c r="AB2225">
        <v>1</v>
      </c>
      <c r="AC2225">
        <v>1</v>
      </c>
      <c r="AD2225">
        <v>1</v>
      </c>
      <c r="AE2225">
        <v>1</v>
      </c>
      <c r="AF2225">
        <v>1</v>
      </c>
      <c r="AG2225">
        <v>1</v>
      </c>
      <c r="AH2225">
        <v>1</v>
      </c>
      <c r="AI2225">
        <v>1</v>
      </c>
      <c r="AJ2225">
        <v>1</v>
      </c>
      <c r="AK2225">
        <v>1</v>
      </c>
      <c r="AL2225">
        <v>1</v>
      </c>
      <c r="AM2225" s="49" t="s">
        <v>425</v>
      </c>
      <c r="AN2225" s="49" t="s">
        <v>14</v>
      </c>
      <c r="AO2225" s="49" t="s">
        <v>500</v>
      </c>
      <c r="AP2225" s="49" t="s">
        <v>501</v>
      </c>
      <c r="AQ2225" s="49" t="s">
        <v>502</v>
      </c>
      <c r="AR2225" s="49" t="s">
        <v>495</v>
      </c>
      <c r="AS2225" s="49" t="s">
        <v>496</v>
      </c>
      <c r="AT2225" s="49" t="s">
        <v>497</v>
      </c>
    </row>
    <row r="2226" spans="1:46" x14ac:dyDescent="0.25">
      <c r="A2226">
        <v>13</v>
      </c>
      <c r="B2226" t="s">
        <v>325</v>
      </c>
      <c r="C2226" t="s">
        <v>325</v>
      </c>
      <c r="D2226" t="s">
        <v>326</v>
      </c>
      <c r="E2226" t="s">
        <v>632</v>
      </c>
      <c r="F2226" t="s">
        <v>633</v>
      </c>
      <c r="G2226">
        <v>1</v>
      </c>
      <c r="H2226">
        <v>1</v>
      </c>
      <c r="I2226">
        <v>1</v>
      </c>
      <c r="J2226">
        <v>1</v>
      </c>
      <c r="K2226">
        <v>1</v>
      </c>
      <c r="L2226">
        <v>1</v>
      </c>
      <c r="M2226">
        <v>1</v>
      </c>
      <c r="N2226">
        <v>1</v>
      </c>
      <c r="O2226">
        <v>1</v>
      </c>
      <c r="P2226">
        <v>1</v>
      </c>
      <c r="Q2226">
        <v>1</v>
      </c>
      <c r="R2226">
        <v>1</v>
      </c>
      <c r="S2226">
        <v>1</v>
      </c>
      <c r="T2226">
        <v>1</v>
      </c>
      <c r="U2226">
        <v>1</v>
      </c>
      <c r="V2226">
        <v>1</v>
      </c>
      <c r="W2226">
        <v>1</v>
      </c>
      <c r="X2226">
        <v>1</v>
      </c>
      <c r="Y2226">
        <v>1</v>
      </c>
      <c r="Z2226">
        <v>1</v>
      </c>
      <c r="AA2226">
        <v>1</v>
      </c>
      <c r="AB2226">
        <v>1</v>
      </c>
      <c r="AC2226">
        <v>1</v>
      </c>
      <c r="AD2226">
        <v>1</v>
      </c>
      <c r="AE2226">
        <v>1</v>
      </c>
      <c r="AF2226">
        <v>1</v>
      </c>
      <c r="AG2226">
        <v>1</v>
      </c>
      <c r="AH2226">
        <v>1</v>
      </c>
      <c r="AI2226">
        <v>1</v>
      </c>
      <c r="AJ2226">
        <v>1</v>
      </c>
      <c r="AK2226">
        <v>1</v>
      </c>
      <c r="AL2226">
        <v>0</v>
      </c>
      <c r="AM2226" s="49" t="s">
        <v>326</v>
      </c>
      <c r="AN2226" s="49" t="s">
        <v>6</v>
      </c>
      <c r="AO2226" s="49" t="s">
        <v>9</v>
      </c>
      <c r="AP2226" s="49" t="s">
        <v>486</v>
      </c>
      <c r="AQ2226" s="49" t="s">
        <v>9</v>
      </c>
      <c r="AR2226" s="49" t="s">
        <v>487</v>
      </c>
      <c r="AS2226" s="49" t="s">
        <v>488</v>
      </c>
      <c r="AT2226" s="49" t="s">
        <v>489</v>
      </c>
    </row>
    <row r="2227" spans="1:46" x14ac:dyDescent="0.25">
      <c r="A2227">
        <v>13</v>
      </c>
      <c r="B2227" t="s">
        <v>327</v>
      </c>
      <c r="C2227" t="s">
        <v>327</v>
      </c>
      <c r="D2227" t="s">
        <v>426</v>
      </c>
      <c r="E2227" t="s">
        <v>632</v>
      </c>
      <c r="F2227" t="s">
        <v>633</v>
      </c>
      <c r="G2227">
        <v>1</v>
      </c>
      <c r="H2227">
        <v>1</v>
      </c>
      <c r="I2227">
        <v>1</v>
      </c>
      <c r="J2227">
        <v>1</v>
      </c>
      <c r="K2227">
        <v>1</v>
      </c>
      <c r="L2227">
        <v>1</v>
      </c>
      <c r="M2227">
        <v>1</v>
      </c>
      <c r="N2227">
        <v>1</v>
      </c>
      <c r="O2227">
        <v>1</v>
      </c>
      <c r="P2227">
        <v>1</v>
      </c>
      <c r="Q2227">
        <v>1</v>
      </c>
      <c r="R2227">
        <v>1</v>
      </c>
      <c r="S2227">
        <v>1</v>
      </c>
      <c r="T2227">
        <v>1</v>
      </c>
      <c r="U2227">
        <v>1</v>
      </c>
      <c r="V2227">
        <v>1</v>
      </c>
      <c r="W2227">
        <v>1</v>
      </c>
      <c r="X2227">
        <v>1</v>
      </c>
      <c r="Y2227">
        <v>1</v>
      </c>
      <c r="Z2227">
        <v>1</v>
      </c>
      <c r="AA2227">
        <v>1</v>
      </c>
      <c r="AB2227">
        <v>1</v>
      </c>
      <c r="AC2227">
        <v>1</v>
      </c>
      <c r="AD2227">
        <v>1</v>
      </c>
      <c r="AE2227">
        <v>1</v>
      </c>
      <c r="AF2227">
        <v>1</v>
      </c>
      <c r="AG2227">
        <v>1</v>
      </c>
      <c r="AH2227">
        <v>1</v>
      </c>
      <c r="AI2227">
        <v>1</v>
      </c>
      <c r="AJ2227">
        <v>1</v>
      </c>
      <c r="AK2227">
        <v>1</v>
      </c>
      <c r="AL2227">
        <v>0</v>
      </c>
      <c r="AM2227" s="49" t="s">
        <v>426</v>
      </c>
      <c r="AN2227" s="49" t="s">
        <v>14</v>
      </c>
      <c r="AO2227" s="49" t="s">
        <v>485</v>
      </c>
      <c r="AP2227" s="49" t="s">
        <v>505</v>
      </c>
      <c r="AQ2227" s="49" t="s">
        <v>13</v>
      </c>
      <c r="AR2227" s="49" t="s">
        <v>495</v>
      </c>
      <c r="AS2227" s="49" t="s">
        <v>496</v>
      </c>
      <c r="AT2227" s="49" t="s">
        <v>497</v>
      </c>
    </row>
    <row r="2228" spans="1:46" x14ac:dyDescent="0.25">
      <c r="A2228">
        <v>13</v>
      </c>
      <c r="B2228" t="s">
        <v>330</v>
      </c>
      <c r="C2228" t="s">
        <v>330</v>
      </c>
      <c r="D2228" t="s">
        <v>331</v>
      </c>
      <c r="E2228" t="s">
        <v>632</v>
      </c>
      <c r="F2228" t="s">
        <v>633</v>
      </c>
      <c r="G2228">
        <v>1</v>
      </c>
      <c r="H2228">
        <v>1</v>
      </c>
      <c r="I2228">
        <v>1</v>
      </c>
      <c r="J2228">
        <v>1</v>
      </c>
      <c r="K2228">
        <v>1</v>
      </c>
      <c r="L2228">
        <v>1</v>
      </c>
      <c r="M2228">
        <v>1</v>
      </c>
      <c r="N2228">
        <v>1</v>
      </c>
      <c r="O2228">
        <v>1</v>
      </c>
      <c r="P2228">
        <v>1</v>
      </c>
      <c r="Q2228">
        <v>1</v>
      </c>
      <c r="R2228">
        <v>1</v>
      </c>
      <c r="S2228">
        <v>1</v>
      </c>
      <c r="T2228">
        <v>1</v>
      </c>
      <c r="U2228">
        <v>1</v>
      </c>
      <c r="V2228">
        <v>1</v>
      </c>
      <c r="W2228">
        <v>1</v>
      </c>
      <c r="X2228">
        <v>1</v>
      </c>
      <c r="Y2228">
        <v>1</v>
      </c>
      <c r="Z2228">
        <v>1</v>
      </c>
      <c r="AA2228">
        <v>1</v>
      </c>
      <c r="AB2228">
        <v>1</v>
      </c>
      <c r="AC2228">
        <v>1</v>
      </c>
      <c r="AD2228">
        <v>1</v>
      </c>
      <c r="AE2228">
        <v>1</v>
      </c>
      <c r="AF2228">
        <v>1</v>
      </c>
      <c r="AG2228">
        <v>1</v>
      </c>
      <c r="AH2228">
        <v>1</v>
      </c>
      <c r="AI2228">
        <v>1</v>
      </c>
      <c r="AJ2228">
        <v>1</v>
      </c>
      <c r="AK2228">
        <v>1</v>
      </c>
      <c r="AL2228">
        <v>0</v>
      </c>
      <c r="AM2228" s="49" t="s">
        <v>331</v>
      </c>
      <c r="AN2228" s="49" t="s">
        <v>8</v>
      </c>
      <c r="AO2228" s="49" t="s">
        <v>9</v>
      </c>
      <c r="AP2228" s="49" t="s">
        <v>494</v>
      </c>
      <c r="AQ2228" s="49" t="s">
        <v>9</v>
      </c>
      <c r="AR2228" s="49" t="s">
        <v>487</v>
      </c>
      <c r="AS2228" s="49" t="s">
        <v>488</v>
      </c>
      <c r="AT2228" s="49" t="s">
        <v>489</v>
      </c>
    </row>
    <row r="2229" spans="1:46" x14ac:dyDescent="0.25">
      <c r="A2229">
        <v>13</v>
      </c>
      <c r="B2229" t="s">
        <v>342</v>
      </c>
      <c r="C2229" t="s">
        <v>342</v>
      </c>
      <c r="D2229" t="s">
        <v>343</v>
      </c>
      <c r="E2229" t="s">
        <v>632</v>
      </c>
      <c r="F2229" t="s">
        <v>633</v>
      </c>
      <c r="G2229">
        <v>1</v>
      </c>
      <c r="H2229">
        <v>1</v>
      </c>
      <c r="I2229">
        <v>1</v>
      </c>
      <c r="J2229">
        <v>1</v>
      </c>
      <c r="K2229">
        <v>1</v>
      </c>
      <c r="L2229">
        <v>1</v>
      </c>
      <c r="M2229">
        <v>1</v>
      </c>
      <c r="N2229">
        <v>1</v>
      </c>
      <c r="O2229">
        <v>1</v>
      </c>
      <c r="P2229">
        <v>1</v>
      </c>
      <c r="Q2229">
        <v>1</v>
      </c>
      <c r="R2229">
        <v>1</v>
      </c>
      <c r="S2229">
        <v>1</v>
      </c>
      <c r="T2229">
        <v>1</v>
      </c>
      <c r="U2229">
        <v>1</v>
      </c>
      <c r="V2229">
        <v>1</v>
      </c>
      <c r="W2229">
        <v>1</v>
      </c>
      <c r="X2229">
        <v>1</v>
      </c>
      <c r="Y2229">
        <v>1</v>
      </c>
      <c r="Z2229">
        <v>1</v>
      </c>
      <c r="AA2229">
        <v>1</v>
      </c>
      <c r="AB2229">
        <v>1</v>
      </c>
      <c r="AC2229">
        <v>1</v>
      </c>
      <c r="AD2229">
        <v>1</v>
      </c>
      <c r="AE2229">
        <v>1</v>
      </c>
      <c r="AF2229">
        <v>1</v>
      </c>
      <c r="AG2229">
        <v>1</v>
      </c>
      <c r="AH2229">
        <v>1</v>
      </c>
      <c r="AI2229">
        <v>1</v>
      </c>
      <c r="AJ2229">
        <v>1</v>
      </c>
      <c r="AK2229">
        <v>1</v>
      </c>
      <c r="AL2229">
        <v>1</v>
      </c>
      <c r="AM2229" s="49" t="s">
        <v>343</v>
      </c>
      <c r="AN2229" s="49" t="s">
        <v>14</v>
      </c>
      <c r="AO2229" s="49" t="s">
        <v>500</v>
      </c>
      <c r="AP2229" s="49" t="s">
        <v>501</v>
      </c>
      <c r="AQ2229" s="49" t="s">
        <v>502</v>
      </c>
      <c r="AR2229" s="49" t="s">
        <v>487</v>
      </c>
      <c r="AS2229" s="49" t="s">
        <v>488</v>
      </c>
      <c r="AT2229" s="49" t="s">
        <v>489</v>
      </c>
    </row>
    <row r="2230" spans="1:46" x14ac:dyDescent="0.25">
      <c r="A2230">
        <v>13</v>
      </c>
      <c r="B2230" t="s">
        <v>332</v>
      </c>
      <c r="C2230" t="s">
        <v>332</v>
      </c>
      <c r="D2230" t="s">
        <v>333</v>
      </c>
      <c r="E2230" t="s">
        <v>632</v>
      </c>
      <c r="F2230" t="s">
        <v>633</v>
      </c>
      <c r="G2230">
        <v>1</v>
      </c>
      <c r="H2230">
        <v>1</v>
      </c>
      <c r="I2230">
        <v>1</v>
      </c>
      <c r="J2230">
        <v>1</v>
      </c>
      <c r="K2230">
        <v>1</v>
      </c>
      <c r="L2230">
        <v>1</v>
      </c>
      <c r="M2230">
        <v>1</v>
      </c>
      <c r="N2230">
        <v>1</v>
      </c>
      <c r="O2230">
        <v>1</v>
      </c>
      <c r="P2230">
        <v>1</v>
      </c>
      <c r="Q2230">
        <v>1</v>
      </c>
      <c r="R2230">
        <v>1</v>
      </c>
      <c r="S2230">
        <v>1</v>
      </c>
      <c r="T2230">
        <v>1</v>
      </c>
      <c r="U2230">
        <v>1</v>
      </c>
      <c r="V2230">
        <v>1</v>
      </c>
      <c r="W2230">
        <v>1</v>
      </c>
      <c r="X2230">
        <v>1</v>
      </c>
      <c r="Y2230">
        <v>1</v>
      </c>
      <c r="Z2230">
        <v>1</v>
      </c>
      <c r="AA2230">
        <v>1</v>
      </c>
      <c r="AB2230">
        <v>1</v>
      </c>
      <c r="AC2230">
        <v>1</v>
      </c>
      <c r="AD2230">
        <v>1</v>
      </c>
      <c r="AE2230">
        <v>1</v>
      </c>
      <c r="AF2230">
        <v>1</v>
      </c>
      <c r="AG2230">
        <v>1</v>
      </c>
      <c r="AH2230">
        <v>1</v>
      </c>
      <c r="AI2230">
        <v>1</v>
      </c>
      <c r="AJ2230">
        <v>1</v>
      </c>
      <c r="AK2230">
        <v>1</v>
      </c>
      <c r="AL2230">
        <v>0</v>
      </c>
      <c r="AM2230" s="49" t="s">
        <v>333</v>
      </c>
      <c r="AN2230" s="49" t="s">
        <v>14</v>
      </c>
      <c r="AO2230" s="49" t="s">
        <v>485</v>
      </c>
      <c r="AP2230" s="49" t="s">
        <v>505</v>
      </c>
      <c r="AQ2230" s="49" t="s">
        <v>13</v>
      </c>
      <c r="AR2230" s="49" t="s">
        <v>495</v>
      </c>
      <c r="AS2230" s="49" t="s">
        <v>488</v>
      </c>
      <c r="AT2230" s="49" t="s">
        <v>489</v>
      </c>
    </row>
    <row r="2231" spans="1:46" x14ac:dyDescent="0.25">
      <c r="A2231">
        <v>13</v>
      </c>
      <c r="B2231" t="s">
        <v>349</v>
      </c>
      <c r="C2231" t="s">
        <v>349</v>
      </c>
      <c r="D2231" t="s">
        <v>350</v>
      </c>
      <c r="E2231" t="s">
        <v>632</v>
      </c>
      <c r="F2231" t="s">
        <v>633</v>
      </c>
      <c r="G2231">
        <v>1</v>
      </c>
      <c r="H2231">
        <v>1</v>
      </c>
      <c r="I2231">
        <v>1</v>
      </c>
      <c r="J2231">
        <v>1</v>
      </c>
      <c r="K2231">
        <v>1</v>
      </c>
      <c r="L2231">
        <v>1</v>
      </c>
      <c r="M2231">
        <v>1</v>
      </c>
      <c r="N2231">
        <v>1</v>
      </c>
      <c r="O2231">
        <v>1</v>
      </c>
      <c r="P2231">
        <v>1</v>
      </c>
      <c r="Q2231">
        <v>1</v>
      </c>
      <c r="R2231">
        <v>1</v>
      </c>
      <c r="S2231">
        <v>1</v>
      </c>
      <c r="T2231">
        <v>1</v>
      </c>
      <c r="U2231">
        <v>1</v>
      </c>
      <c r="V2231">
        <v>1</v>
      </c>
      <c r="W2231">
        <v>1</v>
      </c>
      <c r="X2231">
        <v>1</v>
      </c>
      <c r="Y2231">
        <v>1</v>
      </c>
      <c r="Z2231">
        <v>1</v>
      </c>
      <c r="AA2231">
        <v>1</v>
      </c>
      <c r="AB2231">
        <v>1</v>
      </c>
      <c r="AC2231">
        <v>1</v>
      </c>
      <c r="AD2231">
        <v>1</v>
      </c>
      <c r="AE2231">
        <v>1</v>
      </c>
      <c r="AF2231">
        <v>1</v>
      </c>
      <c r="AG2231">
        <v>1</v>
      </c>
      <c r="AH2231">
        <v>1</v>
      </c>
      <c r="AI2231">
        <v>1</v>
      </c>
      <c r="AJ2231">
        <v>1</v>
      </c>
      <c r="AK2231">
        <v>1</v>
      </c>
      <c r="AL2231">
        <v>1</v>
      </c>
      <c r="AM2231" s="49" t="s">
        <v>350</v>
      </c>
      <c r="AN2231" s="49" t="s">
        <v>14</v>
      </c>
      <c r="AO2231" s="49" t="s">
        <v>500</v>
      </c>
      <c r="AP2231" s="49" t="s">
        <v>505</v>
      </c>
      <c r="AQ2231" s="49" t="s">
        <v>13</v>
      </c>
      <c r="AR2231" s="49" t="s">
        <v>487</v>
      </c>
      <c r="AS2231" s="49" t="s">
        <v>488</v>
      </c>
      <c r="AT2231" s="49" t="s">
        <v>489</v>
      </c>
    </row>
    <row r="2232" spans="1:46" x14ac:dyDescent="0.25">
      <c r="A2232">
        <v>13</v>
      </c>
      <c r="B2232" t="s">
        <v>351</v>
      </c>
      <c r="C2232" t="s">
        <v>351</v>
      </c>
      <c r="D2232" t="s">
        <v>352</v>
      </c>
      <c r="E2232" t="s">
        <v>632</v>
      </c>
      <c r="F2232" t="s">
        <v>633</v>
      </c>
      <c r="G2232">
        <v>1</v>
      </c>
      <c r="H2232">
        <v>1</v>
      </c>
      <c r="I2232">
        <v>1</v>
      </c>
      <c r="J2232">
        <v>1</v>
      </c>
      <c r="K2232">
        <v>1</v>
      </c>
      <c r="L2232">
        <v>1</v>
      </c>
      <c r="M2232">
        <v>1</v>
      </c>
      <c r="N2232">
        <v>1</v>
      </c>
      <c r="O2232">
        <v>1</v>
      </c>
      <c r="P2232">
        <v>1</v>
      </c>
      <c r="Q2232">
        <v>1</v>
      </c>
      <c r="R2232">
        <v>1</v>
      </c>
      <c r="S2232">
        <v>1</v>
      </c>
      <c r="T2232">
        <v>1</v>
      </c>
      <c r="U2232">
        <v>1</v>
      </c>
      <c r="V2232">
        <v>1</v>
      </c>
      <c r="W2232">
        <v>1</v>
      </c>
      <c r="X2232">
        <v>1</v>
      </c>
      <c r="Y2232">
        <v>1</v>
      </c>
      <c r="Z2232">
        <v>1</v>
      </c>
      <c r="AA2232">
        <v>1</v>
      </c>
      <c r="AB2232">
        <v>1</v>
      </c>
      <c r="AC2232">
        <v>1</v>
      </c>
      <c r="AD2232">
        <v>1</v>
      </c>
      <c r="AE2232">
        <v>1</v>
      </c>
      <c r="AF2232">
        <v>1</v>
      </c>
      <c r="AG2232">
        <v>1</v>
      </c>
      <c r="AH2232">
        <v>1</v>
      </c>
      <c r="AI2232">
        <v>1</v>
      </c>
      <c r="AJ2232">
        <v>1</v>
      </c>
      <c r="AK2232">
        <v>1</v>
      </c>
      <c r="AL2232">
        <v>1</v>
      </c>
      <c r="AM2232" s="49" t="s">
        <v>352</v>
      </c>
      <c r="AN2232" s="49" t="s">
        <v>14</v>
      </c>
      <c r="AO2232" s="49" t="s">
        <v>500</v>
      </c>
      <c r="AP2232" s="49" t="s">
        <v>505</v>
      </c>
      <c r="AQ2232" s="49" t="s">
        <v>13</v>
      </c>
      <c r="AR2232" s="49" t="s">
        <v>487</v>
      </c>
      <c r="AS2232" s="49" t="s">
        <v>488</v>
      </c>
      <c r="AT2232" s="49" t="s">
        <v>489</v>
      </c>
    </row>
    <row r="2233" spans="1:46" x14ac:dyDescent="0.25">
      <c r="A2233">
        <v>13</v>
      </c>
      <c r="B2233" t="s">
        <v>400</v>
      </c>
      <c r="C2233" t="s">
        <v>400</v>
      </c>
      <c r="D2233" t="s">
        <v>401</v>
      </c>
      <c r="E2233" t="s">
        <v>632</v>
      </c>
      <c r="F2233" t="s">
        <v>633</v>
      </c>
      <c r="G2233">
        <v>1</v>
      </c>
      <c r="H2233">
        <v>1</v>
      </c>
      <c r="I2233">
        <v>1</v>
      </c>
      <c r="J2233">
        <v>1</v>
      </c>
      <c r="K2233">
        <v>1</v>
      </c>
      <c r="L2233">
        <v>1</v>
      </c>
      <c r="M2233">
        <v>1</v>
      </c>
      <c r="N2233">
        <v>1</v>
      </c>
      <c r="O2233">
        <v>1</v>
      </c>
      <c r="P2233">
        <v>1</v>
      </c>
      <c r="Q2233">
        <v>1</v>
      </c>
      <c r="R2233">
        <v>1</v>
      </c>
      <c r="S2233">
        <v>1</v>
      </c>
      <c r="T2233">
        <v>1</v>
      </c>
      <c r="U2233">
        <v>1</v>
      </c>
      <c r="V2233">
        <v>1</v>
      </c>
      <c r="W2233">
        <v>1</v>
      </c>
      <c r="X2233">
        <v>1</v>
      </c>
      <c r="Y2233">
        <v>1</v>
      </c>
      <c r="Z2233">
        <v>1</v>
      </c>
      <c r="AA2233">
        <v>1</v>
      </c>
      <c r="AB2233">
        <v>1</v>
      </c>
      <c r="AC2233">
        <v>1</v>
      </c>
      <c r="AD2233">
        <v>1</v>
      </c>
      <c r="AE2233">
        <v>1</v>
      </c>
      <c r="AF2233">
        <v>1</v>
      </c>
      <c r="AG2233">
        <v>1</v>
      </c>
      <c r="AH2233">
        <v>1</v>
      </c>
      <c r="AI2233">
        <v>1</v>
      </c>
      <c r="AJ2233">
        <v>1</v>
      </c>
      <c r="AK2233">
        <v>1</v>
      </c>
      <c r="AL2233">
        <v>0</v>
      </c>
      <c r="AM2233" s="49" t="s">
        <v>401</v>
      </c>
      <c r="AN2233" s="49" t="s">
        <v>4</v>
      </c>
      <c r="AO2233" s="49" t="s">
        <v>9</v>
      </c>
      <c r="AP2233" s="49" t="s">
        <v>501</v>
      </c>
      <c r="AQ2233" s="49" t="s">
        <v>9</v>
      </c>
      <c r="AR2233" s="49" t="s">
        <v>487</v>
      </c>
      <c r="AS2233" s="49" t="s">
        <v>488</v>
      </c>
      <c r="AT2233" s="49" t="s">
        <v>489</v>
      </c>
    </row>
    <row r="2234" spans="1:46" x14ac:dyDescent="0.25">
      <c r="A2234">
        <v>13</v>
      </c>
      <c r="B2234" t="s">
        <v>344</v>
      </c>
      <c r="C2234" t="s">
        <v>344</v>
      </c>
      <c r="D2234" t="s">
        <v>345</v>
      </c>
      <c r="E2234" t="s">
        <v>632</v>
      </c>
      <c r="F2234" t="s">
        <v>633</v>
      </c>
      <c r="G2234">
        <v>0</v>
      </c>
      <c r="H2234">
        <v>0</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1</v>
      </c>
      <c r="AD2234">
        <v>1</v>
      </c>
      <c r="AE2234">
        <v>1</v>
      </c>
      <c r="AF2234">
        <v>1</v>
      </c>
      <c r="AG2234">
        <v>1</v>
      </c>
      <c r="AH2234">
        <v>1</v>
      </c>
      <c r="AI2234">
        <v>1</v>
      </c>
      <c r="AJ2234">
        <v>1</v>
      </c>
      <c r="AK2234">
        <v>1</v>
      </c>
      <c r="AL2234">
        <v>0</v>
      </c>
      <c r="AM2234" s="49" t="s">
        <v>345</v>
      </c>
      <c r="AN2234" s="49" t="s">
        <v>6</v>
      </c>
      <c r="AO2234" s="49" t="s">
        <v>9</v>
      </c>
      <c r="AP2234" s="49" t="s">
        <v>486</v>
      </c>
      <c r="AQ2234" s="49" t="s">
        <v>9</v>
      </c>
      <c r="AR2234" s="49" t="s">
        <v>495</v>
      </c>
      <c r="AS2234" s="49" t="s">
        <v>488</v>
      </c>
      <c r="AT2234" s="49" t="s">
        <v>489</v>
      </c>
    </row>
    <row r="2235" spans="1:46" x14ac:dyDescent="0.25">
      <c r="A2235">
        <v>13</v>
      </c>
      <c r="B2235" t="s">
        <v>154</v>
      </c>
      <c r="C2235" t="s">
        <v>154</v>
      </c>
      <c r="D2235" t="s">
        <v>155</v>
      </c>
      <c r="E2235" t="s">
        <v>632</v>
      </c>
      <c r="F2235" t="s">
        <v>633</v>
      </c>
      <c r="G2235">
        <v>1</v>
      </c>
      <c r="H2235">
        <v>1</v>
      </c>
      <c r="I2235">
        <v>1</v>
      </c>
      <c r="J2235">
        <v>1</v>
      </c>
      <c r="K2235">
        <v>1</v>
      </c>
      <c r="L2235">
        <v>1</v>
      </c>
      <c r="M2235">
        <v>1</v>
      </c>
      <c r="N2235">
        <v>1</v>
      </c>
      <c r="O2235">
        <v>1</v>
      </c>
      <c r="P2235">
        <v>1</v>
      </c>
      <c r="Q2235">
        <v>1</v>
      </c>
      <c r="R2235">
        <v>1</v>
      </c>
      <c r="S2235">
        <v>1</v>
      </c>
      <c r="T2235">
        <v>1</v>
      </c>
      <c r="U2235">
        <v>1</v>
      </c>
      <c r="V2235">
        <v>1</v>
      </c>
      <c r="W2235">
        <v>1</v>
      </c>
      <c r="X2235">
        <v>1</v>
      </c>
      <c r="Y2235">
        <v>1</v>
      </c>
      <c r="Z2235">
        <v>1</v>
      </c>
      <c r="AA2235">
        <v>1</v>
      </c>
      <c r="AB2235">
        <v>1</v>
      </c>
      <c r="AC2235">
        <v>1</v>
      </c>
      <c r="AD2235">
        <v>1</v>
      </c>
      <c r="AE2235">
        <v>1</v>
      </c>
      <c r="AF2235">
        <v>1</v>
      </c>
      <c r="AG2235">
        <v>1</v>
      </c>
      <c r="AH2235">
        <v>1</v>
      </c>
      <c r="AI2235">
        <v>1</v>
      </c>
      <c r="AJ2235">
        <v>1</v>
      </c>
      <c r="AK2235">
        <v>1</v>
      </c>
      <c r="AL2235">
        <v>1</v>
      </c>
      <c r="AM2235" s="49" t="s">
        <v>155</v>
      </c>
      <c r="AN2235" s="49" t="s">
        <v>14</v>
      </c>
      <c r="AO2235" s="49" t="s">
        <v>500</v>
      </c>
      <c r="AP2235" s="49" t="s">
        <v>505</v>
      </c>
      <c r="AQ2235" s="49" t="s">
        <v>13</v>
      </c>
      <c r="AR2235" s="49" t="s">
        <v>487</v>
      </c>
      <c r="AS2235" s="49" t="s">
        <v>488</v>
      </c>
      <c r="AT2235" s="49" t="s">
        <v>489</v>
      </c>
    </row>
    <row r="2236" spans="1:46" x14ac:dyDescent="0.25">
      <c r="A2236">
        <v>13</v>
      </c>
      <c r="B2236" t="s">
        <v>241</v>
      </c>
      <c r="C2236" t="s">
        <v>241</v>
      </c>
      <c r="D2236" t="s">
        <v>242</v>
      </c>
      <c r="E2236" t="s">
        <v>632</v>
      </c>
      <c r="F2236" t="s">
        <v>633</v>
      </c>
      <c r="G2236">
        <v>1</v>
      </c>
      <c r="H2236">
        <v>1</v>
      </c>
      <c r="I2236">
        <v>1</v>
      </c>
      <c r="J2236">
        <v>1</v>
      </c>
      <c r="K2236">
        <v>1</v>
      </c>
      <c r="L2236">
        <v>1</v>
      </c>
      <c r="M2236">
        <v>1</v>
      </c>
      <c r="N2236">
        <v>1</v>
      </c>
      <c r="O2236">
        <v>1</v>
      </c>
      <c r="P2236">
        <v>1</v>
      </c>
      <c r="Q2236">
        <v>1</v>
      </c>
      <c r="R2236">
        <v>1</v>
      </c>
      <c r="S2236">
        <v>1</v>
      </c>
      <c r="T2236">
        <v>1</v>
      </c>
      <c r="U2236">
        <v>1</v>
      </c>
      <c r="V2236">
        <v>1</v>
      </c>
      <c r="W2236">
        <v>1</v>
      </c>
      <c r="X2236">
        <v>1</v>
      </c>
      <c r="Y2236">
        <v>1</v>
      </c>
      <c r="Z2236">
        <v>1</v>
      </c>
      <c r="AA2236">
        <v>1</v>
      </c>
      <c r="AB2236">
        <v>1</v>
      </c>
      <c r="AC2236">
        <v>1</v>
      </c>
      <c r="AD2236">
        <v>1</v>
      </c>
      <c r="AE2236">
        <v>1</v>
      </c>
      <c r="AF2236">
        <v>1</v>
      </c>
      <c r="AG2236">
        <v>1</v>
      </c>
      <c r="AH2236">
        <v>1</v>
      </c>
      <c r="AI2236">
        <v>1</v>
      </c>
      <c r="AJ2236">
        <v>1</v>
      </c>
      <c r="AK2236">
        <v>1</v>
      </c>
      <c r="AL2236">
        <v>0</v>
      </c>
      <c r="AM2236" s="49" t="s">
        <v>242</v>
      </c>
      <c r="AN2236" s="49" t="s">
        <v>14</v>
      </c>
      <c r="AO2236" s="49" t="s">
        <v>485</v>
      </c>
      <c r="AP2236" s="49" t="s">
        <v>494</v>
      </c>
      <c r="AQ2236" s="49" t="s">
        <v>11</v>
      </c>
      <c r="AR2236" s="49" t="s">
        <v>487</v>
      </c>
      <c r="AS2236" s="49" t="s">
        <v>488</v>
      </c>
      <c r="AT2236" s="49" t="s">
        <v>489</v>
      </c>
    </row>
    <row r="2237" spans="1:46" x14ac:dyDescent="0.25">
      <c r="A2237">
        <v>13</v>
      </c>
      <c r="B2237" t="s">
        <v>328</v>
      </c>
      <c r="C2237" t="s">
        <v>328</v>
      </c>
      <c r="D2237" t="s">
        <v>329</v>
      </c>
      <c r="E2237" t="s">
        <v>632</v>
      </c>
      <c r="F2237" t="s">
        <v>633</v>
      </c>
      <c r="G2237">
        <v>1</v>
      </c>
      <c r="H2237">
        <v>1</v>
      </c>
      <c r="I2237">
        <v>1</v>
      </c>
      <c r="J2237">
        <v>1</v>
      </c>
      <c r="K2237">
        <v>1</v>
      </c>
      <c r="L2237">
        <v>1</v>
      </c>
      <c r="M2237">
        <v>1</v>
      </c>
      <c r="N2237">
        <v>1</v>
      </c>
      <c r="O2237">
        <v>1</v>
      </c>
      <c r="P2237">
        <v>1</v>
      </c>
      <c r="Q2237">
        <v>1</v>
      </c>
      <c r="R2237">
        <v>1</v>
      </c>
      <c r="S2237">
        <v>1</v>
      </c>
      <c r="T2237">
        <v>1</v>
      </c>
      <c r="U2237">
        <v>1</v>
      </c>
      <c r="V2237">
        <v>1</v>
      </c>
      <c r="W2237">
        <v>1</v>
      </c>
      <c r="X2237">
        <v>1</v>
      </c>
      <c r="Y2237">
        <v>1</v>
      </c>
      <c r="Z2237">
        <v>1</v>
      </c>
      <c r="AA2237">
        <v>1</v>
      </c>
      <c r="AB2237">
        <v>1</v>
      </c>
      <c r="AC2237">
        <v>1</v>
      </c>
      <c r="AD2237">
        <v>1</v>
      </c>
      <c r="AE2237">
        <v>1</v>
      </c>
      <c r="AF2237">
        <v>1</v>
      </c>
      <c r="AG2237">
        <v>1</v>
      </c>
      <c r="AH2237">
        <v>1</v>
      </c>
      <c r="AI2237">
        <v>1</v>
      </c>
      <c r="AJ2237">
        <v>1</v>
      </c>
      <c r="AK2237">
        <v>1</v>
      </c>
      <c r="AL2237">
        <v>0</v>
      </c>
      <c r="AM2237" s="49" t="s">
        <v>329</v>
      </c>
      <c r="AN2237" s="49" t="s">
        <v>6</v>
      </c>
      <c r="AO2237" s="49" t="s">
        <v>9</v>
      </c>
      <c r="AP2237" s="49" t="s">
        <v>486</v>
      </c>
      <c r="AQ2237" s="49" t="s">
        <v>9</v>
      </c>
      <c r="AR2237" s="49" t="s">
        <v>487</v>
      </c>
      <c r="AS2237" s="49" t="s">
        <v>488</v>
      </c>
      <c r="AT2237" s="49" t="s">
        <v>489</v>
      </c>
    </row>
    <row r="2238" spans="1:46" x14ac:dyDescent="0.25">
      <c r="A2238">
        <v>13</v>
      </c>
      <c r="B2238" t="s">
        <v>348</v>
      </c>
      <c r="C2238" t="s">
        <v>348</v>
      </c>
      <c r="D2238" t="s">
        <v>427</v>
      </c>
      <c r="E2238" t="s">
        <v>632</v>
      </c>
      <c r="F2238" t="s">
        <v>633</v>
      </c>
      <c r="G2238">
        <v>0</v>
      </c>
      <c r="H2238">
        <v>0</v>
      </c>
      <c r="I2238">
        <v>0</v>
      </c>
      <c r="J2238">
        <v>0</v>
      </c>
      <c r="K2238">
        <v>0</v>
      </c>
      <c r="L2238">
        <v>0</v>
      </c>
      <c r="M2238">
        <v>0</v>
      </c>
      <c r="N2238">
        <v>0</v>
      </c>
      <c r="O2238">
        <v>0</v>
      </c>
      <c r="P2238">
        <v>0</v>
      </c>
      <c r="Q2238">
        <v>1</v>
      </c>
      <c r="R2238">
        <v>1</v>
      </c>
      <c r="S2238">
        <v>1</v>
      </c>
      <c r="T2238">
        <v>1</v>
      </c>
      <c r="U2238">
        <v>1</v>
      </c>
      <c r="V2238">
        <v>1</v>
      </c>
      <c r="W2238">
        <v>1</v>
      </c>
      <c r="X2238">
        <v>1</v>
      </c>
      <c r="Y2238">
        <v>1</v>
      </c>
      <c r="Z2238">
        <v>1</v>
      </c>
      <c r="AA2238">
        <v>1</v>
      </c>
      <c r="AB2238">
        <v>1</v>
      </c>
      <c r="AC2238">
        <v>1</v>
      </c>
      <c r="AD2238">
        <v>1</v>
      </c>
      <c r="AE2238">
        <v>1</v>
      </c>
      <c r="AF2238">
        <v>1</v>
      </c>
      <c r="AG2238">
        <v>1</v>
      </c>
      <c r="AH2238">
        <v>1</v>
      </c>
      <c r="AI2238">
        <v>1</v>
      </c>
      <c r="AJ2238">
        <v>1</v>
      </c>
      <c r="AK2238">
        <v>1</v>
      </c>
      <c r="AL2238">
        <v>0</v>
      </c>
      <c r="AM2238" s="49" t="s">
        <v>427</v>
      </c>
      <c r="AN2238" s="49" t="s">
        <v>14</v>
      </c>
      <c r="AO2238" s="49" t="s">
        <v>506</v>
      </c>
      <c r="AP2238" s="49" t="s">
        <v>501</v>
      </c>
      <c r="AQ2238" s="49" t="s">
        <v>10</v>
      </c>
      <c r="AR2238" s="49" t="s">
        <v>495</v>
      </c>
      <c r="AS2238" s="49" t="s">
        <v>488</v>
      </c>
      <c r="AT2238" s="49" t="s">
        <v>497</v>
      </c>
    </row>
    <row r="2239" spans="1:46" x14ac:dyDescent="0.25">
      <c r="A2239">
        <v>13</v>
      </c>
      <c r="B2239" t="s">
        <v>353</v>
      </c>
      <c r="C2239" t="s">
        <v>353</v>
      </c>
      <c r="D2239" t="s">
        <v>354</v>
      </c>
      <c r="E2239" t="s">
        <v>632</v>
      </c>
      <c r="F2239" t="s">
        <v>633</v>
      </c>
      <c r="G2239">
        <v>1</v>
      </c>
      <c r="H2239">
        <v>1</v>
      </c>
      <c r="I2239">
        <v>1</v>
      </c>
      <c r="J2239">
        <v>1</v>
      </c>
      <c r="K2239">
        <v>1</v>
      </c>
      <c r="L2239">
        <v>1</v>
      </c>
      <c r="M2239">
        <v>1</v>
      </c>
      <c r="N2239">
        <v>1</v>
      </c>
      <c r="O2239">
        <v>1</v>
      </c>
      <c r="P2239">
        <v>1</v>
      </c>
      <c r="Q2239">
        <v>1</v>
      </c>
      <c r="R2239">
        <v>1</v>
      </c>
      <c r="S2239">
        <v>1</v>
      </c>
      <c r="T2239">
        <v>1</v>
      </c>
      <c r="U2239">
        <v>1</v>
      </c>
      <c r="V2239">
        <v>1</v>
      </c>
      <c r="W2239">
        <v>1</v>
      </c>
      <c r="X2239">
        <v>1</v>
      </c>
      <c r="Y2239">
        <v>1</v>
      </c>
      <c r="Z2239">
        <v>1</v>
      </c>
      <c r="AA2239">
        <v>1</v>
      </c>
      <c r="AB2239">
        <v>1</v>
      </c>
      <c r="AC2239">
        <v>1</v>
      </c>
      <c r="AD2239">
        <v>1</v>
      </c>
      <c r="AE2239">
        <v>1</v>
      </c>
      <c r="AF2239">
        <v>1</v>
      </c>
      <c r="AG2239">
        <v>1</v>
      </c>
      <c r="AH2239">
        <v>1</v>
      </c>
      <c r="AI2239">
        <v>1</v>
      </c>
      <c r="AJ2239">
        <v>1</v>
      </c>
      <c r="AK2239">
        <v>1</v>
      </c>
      <c r="AL2239">
        <v>1</v>
      </c>
      <c r="AM2239" s="49" t="s">
        <v>354</v>
      </c>
      <c r="AN2239" s="49" t="s">
        <v>14</v>
      </c>
      <c r="AO2239" s="49" t="s">
        <v>500</v>
      </c>
      <c r="AP2239" s="49" t="s">
        <v>505</v>
      </c>
      <c r="AQ2239" s="49" t="s">
        <v>13</v>
      </c>
      <c r="AR2239" s="49" t="s">
        <v>487</v>
      </c>
      <c r="AS2239" s="49" t="s">
        <v>488</v>
      </c>
      <c r="AT2239" s="49" t="s">
        <v>489</v>
      </c>
    </row>
    <row r="2240" spans="1:46" x14ac:dyDescent="0.25">
      <c r="A2240">
        <v>13</v>
      </c>
      <c r="B2240" t="s">
        <v>111</v>
      </c>
      <c r="C2240" t="s">
        <v>111</v>
      </c>
      <c r="D2240" t="s">
        <v>112</v>
      </c>
      <c r="E2240" t="s">
        <v>632</v>
      </c>
      <c r="F2240" t="s">
        <v>633</v>
      </c>
      <c r="G2240">
        <v>1</v>
      </c>
      <c r="H2240">
        <v>1</v>
      </c>
      <c r="I2240">
        <v>1</v>
      </c>
      <c r="J2240">
        <v>1</v>
      </c>
      <c r="K2240">
        <v>1</v>
      </c>
      <c r="L2240">
        <v>1</v>
      </c>
      <c r="M2240">
        <v>1</v>
      </c>
      <c r="N2240">
        <v>1</v>
      </c>
      <c r="O2240">
        <v>1</v>
      </c>
      <c r="P2240">
        <v>1</v>
      </c>
      <c r="Q2240">
        <v>1</v>
      </c>
      <c r="R2240">
        <v>1</v>
      </c>
      <c r="S2240">
        <v>1</v>
      </c>
      <c r="T2240">
        <v>1</v>
      </c>
      <c r="U2240">
        <v>1</v>
      </c>
      <c r="V2240">
        <v>1</v>
      </c>
      <c r="W2240">
        <v>1</v>
      </c>
      <c r="X2240">
        <v>1</v>
      </c>
      <c r="Y2240">
        <v>1</v>
      </c>
      <c r="Z2240">
        <v>1</v>
      </c>
      <c r="AA2240">
        <v>1</v>
      </c>
      <c r="AB2240">
        <v>1</v>
      </c>
      <c r="AC2240">
        <v>1</v>
      </c>
      <c r="AD2240">
        <v>1</v>
      </c>
      <c r="AE2240">
        <v>1</v>
      </c>
      <c r="AF2240">
        <v>1</v>
      </c>
      <c r="AG2240">
        <v>1</v>
      </c>
      <c r="AH2240">
        <v>1</v>
      </c>
      <c r="AI2240">
        <v>1</v>
      </c>
      <c r="AJ2240">
        <v>1</v>
      </c>
      <c r="AK2240">
        <v>1</v>
      </c>
      <c r="AL2240">
        <v>1</v>
      </c>
      <c r="AM2240" s="49" t="s">
        <v>112</v>
      </c>
      <c r="AN2240" s="49" t="s">
        <v>14</v>
      </c>
      <c r="AO2240" s="49" t="s">
        <v>500</v>
      </c>
      <c r="AP2240" s="49" t="s">
        <v>505</v>
      </c>
      <c r="AQ2240" s="49" t="s">
        <v>13</v>
      </c>
      <c r="AR2240" s="49" t="s">
        <v>487</v>
      </c>
      <c r="AS2240" s="49" t="s">
        <v>488</v>
      </c>
      <c r="AT2240" s="49" t="s">
        <v>489</v>
      </c>
    </row>
    <row r="2241" spans="1:46" x14ac:dyDescent="0.25">
      <c r="A2241">
        <v>13</v>
      </c>
      <c r="B2241" t="s">
        <v>359</v>
      </c>
      <c r="C2241" t="s">
        <v>359</v>
      </c>
      <c r="D2241" t="s">
        <v>605</v>
      </c>
      <c r="E2241" t="s">
        <v>632</v>
      </c>
      <c r="F2241" t="s">
        <v>633</v>
      </c>
      <c r="G2241">
        <v>1</v>
      </c>
      <c r="H2241">
        <v>1</v>
      </c>
      <c r="I2241">
        <v>1</v>
      </c>
      <c r="J2241">
        <v>1</v>
      </c>
      <c r="K2241">
        <v>1</v>
      </c>
      <c r="L2241">
        <v>1</v>
      </c>
      <c r="M2241">
        <v>1</v>
      </c>
      <c r="N2241">
        <v>1</v>
      </c>
      <c r="O2241">
        <v>1</v>
      </c>
      <c r="P2241">
        <v>1</v>
      </c>
      <c r="Q2241">
        <v>1</v>
      </c>
      <c r="R2241">
        <v>1</v>
      </c>
      <c r="S2241">
        <v>1</v>
      </c>
      <c r="T2241">
        <v>1</v>
      </c>
      <c r="U2241">
        <v>1</v>
      </c>
      <c r="V2241">
        <v>1</v>
      </c>
      <c r="W2241">
        <v>1</v>
      </c>
      <c r="X2241">
        <v>1</v>
      </c>
      <c r="Y2241">
        <v>1</v>
      </c>
      <c r="Z2241">
        <v>1</v>
      </c>
      <c r="AA2241">
        <v>1</v>
      </c>
      <c r="AB2241">
        <v>1</v>
      </c>
      <c r="AC2241">
        <v>1</v>
      </c>
      <c r="AD2241">
        <v>1</v>
      </c>
      <c r="AE2241">
        <v>1</v>
      </c>
      <c r="AF2241">
        <v>1</v>
      </c>
      <c r="AG2241">
        <v>1</v>
      </c>
      <c r="AH2241">
        <v>1</v>
      </c>
      <c r="AI2241">
        <v>1</v>
      </c>
      <c r="AJ2241">
        <v>1</v>
      </c>
      <c r="AK2241">
        <v>1</v>
      </c>
      <c r="AL2241">
        <v>0</v>
      </c>
      <c r="AM2241" s="49" t="s">
        <v>360</v>
      </c>
      <c r="AN2241" s="49" t="s">
        <v>14</v>
      </c>
      <c r="AO2241" s="49" t="s">
        <v>485</v>
      </c>
      <c r="AP2241" s="49" t="s">
        <v>486</v>
      </c>
      <c r="AQ2241" s="49" t="s">
        <v>11</v>
      </c>
      <c r="AR2241" s="49" t="s">
        <v>487</v>
      </c>
      <c r="AS2241" s="49" t="s">
        <v>488</v>
      </c>
      <c r="AT2241" s="49" t="s">
        <v>489</v>
      </c>
    </row>
    <row r="2242" spans="1:46" x14ac:dyDescent="0.25">
      <c r="A2242">
        <v>13</v>
      </c>
      <c r="B2242" t="s">
        <v>366</v>
      </c>
      <c r="C2242" t="s">
        <v>366</v>
      </c>
      <c r="D2242" t="s">
        <v>367</v>
      </c>
      <c r="E2242" t="s">
        <v>632</v>
      </c>
      <c r="F2242" t="s">
        <v>633</v>
      </c>
      <c r="G2242">
        <v>1</v>
      </c>
      <c r="H2242">
        <v>1</v>
      </c>
      <c r="I2242">
        <v>1</v>
      </c>
      <c r="J2242">
        <v>1</v>
      </c>
      <c r="K2242">
        <v>1</v>
      </c>
      <c r="L2242">
        <v>1</v>
      </c>
      <c r="M2242">
        <v>1</v>
      </c>
      <c r="N2242">
        <v>1</v>
      </c>
      <c r="O2242">
        <v>1</v>
      </c>
      <c r="P2242">
        <v>1</v>
      </c>
      <c r="Q2242">
        <v>1</v>
      </c>
      <c r="R2242">
        <v>1</v>
      </c>
      <c r="S2242">
        <v>1</v>
      </c>
      <c r="T2242">
        <v>1</v>
      </c>
      <c r="U2242">
        <v>1</v>
      </c>
      <c r="V2242">
        <v>1</v>
      </c>
      <c r="W2242">
        <v>1</v>
      </c>
      <c r="X2242">
        <v>1</v>
      </c>
      <c r="Y2242">
        <v>1</v>
      </c>
      <c r="Z2242">
        <v>1</v>
      </c>
      <c r="AA2242">
        <v>1</v>
      </c>
      <c r="AB2242">
        <v>1</v>
      </c>
      <c r="AC2242">
        <v>1</v>
      </c>
      <c r="AD2242">
        <v>1</v>
      </c>
      <c r="AE2242">
        <v>1</v>
      </c>
      <c r="AF2242">
        <v>1</v>
      </c>
      <c r="AG2242">
        <v>1</v>
      </c>
      <c r="AH2242">
        <v>1</v>
      </c>
      <c r="AI2242">
        <v>1</v>
      </c>
      <c r="AJ2242">
        <v>1</v>
      </c>
      <c r="AK2242">
        <v>1</v>
      </c>
      <c r="AL2242">
        <v>0</v>
      </c>
      <c r="AM2242" s="49" t="s">
        <v>367</v>
      </c>
      <c r="AN2242" s="49" t="s">
        <v>14</v>
      </c>
      <c r="AO2242" s="49" t="s">
        <v>485</v>
      </c>
      <c r="AP2242" s="49" t="s">
        <v>494</v>
      </c>
      <c r="AQ2242" s="49" t="s">
        <v>11</v>
      </c>
      <c r="AR2242" s="49" t="s">
        <v>487</v>
      </c>
      <c r="AS2242" s="49" t="s">
        <v>488</v>
      </c>
      <c r="AT2242" s="49" t="s">
        <v>489</v>
      </c>
    </row>
    <row r="2243" spans="1:46" x14ac:dyDescent="0.25">
      <c r="A2243">
        <v>13</v>
      </c>
      <c r="B2243" t="s">
        <v>364</v>
      </c>
      <c r="C2243" t="s">
        <v>364</v>
      </c>
      <c r="D2243" t="s">
        <v>365</v>
      </c>
      <c r="E2243" t="s">
        <v>632</v>
      </c>
      <c r="F2243" t="s">
        <v>633</v>
      </c>
      <c r="G2243">
        <v>1</v>
      </c>
      <c r="H2243">
        <v>1</v>
      </c>
      <c r="I2243">
        <v>1</v>
      </c>
      <c r="J2243">
        <v>1</v>
      </c>
      <c r="K2243">
        <v>1</v>
      </c>
      <c r="L2243">
        <v>1</v>
      </c>
      <c r="M2243">
        <v>1</v>
      </c>
      <c r="N2243">
        <v>1</v>
      </c>
      <c r="O2243">
        <v>1</v>
      </c>
      <c r="P2243">
        <v>1</v>
      </c>
      <c r="Q2243">
        <v>1</v>
      </c>
      <c r="R2243">
        <v>1</v>
      </c>
      <c r="S2243">
        <v>1</v>
      </c>
      <c r="T2243">
        <v>1</v>
      </c>
      <c r="U2243">
        <v>1</v>
      </c>
      <c r="V2243">
        <v>1</v>
      </c>
      <c r="W2243">
        <v>1</v>
      </c>
      <c r="X2243">
        <v>1</v>
      </c>
      <c r="Y2243">
        <v>1</v>
      </c>
      <c r="Z2243">
        <v>1</v>
      </c>
      <c r="AA2243">
        <v>1</v>
      </c>
      <c r="AB2243">
        <v>1</v>
      </c>
      <c r="AC2243">
        <v>1</v>
      </c>
      <c r="AD2243">
        <v>1</v>
      </c>
      <c r="AE2243">
        <v>1</v>
      </c>
      <c r="AF2243">
        <v>1</v>
      </c>
      <c r="AG2243">
        <v>1</v>
      </c>
      <c r="AH2243">
        <v>1</v>
      </c>
      <c r="AI2243">
        <v>1</v>
      </c>
      <c r="AJ2243">
        <v>1</v>
      </c>
      <c r="AK2243">
        <v>1</v>
      </c>
      <c r="AL2243">
        <v>0</v>
      </c>
      <c r="AM2243" s="49" t="s">
        <v>365</v>
      </c>
      <c r="AN2243" s="49" t="s">
        <v>14</v>
      </c>
      <c r="AO2243" s="49" t="s">
        <v>485</v>
      </c>
      <c r="AP2243" s="49" t="s">
        <v>501</v>
      </c>
      <c r="AQ2243" s="49" t="s">
        <v>11</v>
      </c>
      <c r="AR2243" s="49" t="s">
        <v>487</v>
      </c>
      <c r="AS2243" s="49" t="s">
        <v>488</v>
      </c>
      <c r="AT2243" s="49" t="s">
        <v>489</v>
      </c>
    </row>
    <row r="2244" spans="1:46" x14ac:dyDescent="0.25">
      <c r="A2244">
        <v>13</v>
      </c>
      <c r="B2244" t="s">
        <v>493</v>
      </c>
      <c r="C2244" t="s">
        <v>606</v>
      </c>
      <c r="D2244" t="s">
        <v>607</v>
      </c>
      <c r="E2244" t="s">
        <v>632</v>
      </c>
      <c r="F2244" t="s">
        <v>633</v>
      </c>
      <c r="G2244">
        <v>1</v>
      </c>
      <c r="H2244">
        <v>1</v>
      </c>
      <c r="I2244">
        <v>1</v>
      </c>
      <c r="J2244">
        <v>1</v>
      </c>
      <c r="K2244">
        <v>1</v>
      </c>
      <c r="L2244">
        <v>1</v>
      </c>
      <c r="M2244">
        <v>1</v>
      </c>
      <c r="N2244">
        <v>1</v>
      </c>
      <c r="O2244">
        <v>1</v>
      </c>
      <c r="P2244">
        <v>1</v>
      </c>
      <c r="Q2244">
        <v>1</v>
      </c>
      <c r="R2244">
        <v>1</v>
      </c>
      <c r="S2244">
        <v>1</v>
      </c>
      <c r="T2244">
        <v>1</v>
      </c>
      <c r="U2244">
        <v>1</v>
      </c>
      <c r="V2244">
        <v>1</v>
      </c>
      <c r="W2244">
        <v>1</v>
      </c>
      <c r="X2244">
        <v>1</v>
      </c>
      <c r="Y2244">
        <v>1</v>
      </c>
      <c r="Z2244">
        <v>1</v>
      </c>
      <c r="AA2244">
        <v>1</v>
      </c>
      <c r="AB2244">
        <v>1</v>
      </c>
      <c r="AC2244">
        <v>1</v>
      </c>
      <c r="AD2244">
        <v>1</v>
      </c>
      <c r="AE2244">
        <v>1</v>
      </c>
      <c r="AF2244">
        <v>1</v>
      </c>
      <c r="AG2244">
        <v>1</v>
      </c>
      <c r="AH2244">
        <v>1</v>
      </c>
      <c r="AI2244">
        <v>1</v>
      </c>
      <c r="AJ2244">
        <v>1</v>
      </c>
      <c r="AK2244">
        <v>1</v>
      </c>
      <c r="AL2244">
        <v>0</v>
      </c>
      <c r="AM2244" s="49" t="e">
        <v>#N/A</v>
      </c>
      <c r="AN2244" s="49" t="e">
        <v>#N/A</v>
      </c>
      <c r="AO2244" s="49" t="e">
        <v>#N/A</v>
      </c>
      <c r="AP2244" s="49" t="e">
        <v>#N/A</v>
      </c>
      <c r="AQ2244" s="49" t="e">
        <v>#N/A</v>
      </c>
      <c r="AR2244" s="49" t="e">
        <v>#N/A</v>
      </c>
      <c r="AS2244" s="49" t="e">
        <v>#N/A</v>
      </c>
      <c r="AT2244" s="49" t="e">
        <v>#N/A</v>
      </c>
    </row>
    <row r="2245" spans="1:46" x14ac:dyDescent="0.25">
      <c r="A2245">
        <v>13</v>
      </c>
      <c r="B2245" t="s">
        <v>362</v>
      </c>
      <c r="C2245" t="s">
        <v>362</v>
      </c>
      <c r="D2245" t="s">
        <v>363</v>
      </c>
      <c r="E2245" t="s">
        <v>632</v>
      </c>
      <c r="F2245" t="s">
        <v>633</v>
      </c>
      <c r="G2245">
        <v>1</v>
      </c>
      <c r="H2245">
        <v>1</v>
      </c>
      <c r="I2245">
        <v>1</v>
      </c>
      <c r="J2245">
        <v>1</v>
      </c>
      <c r="K2245">
        <v>1</v>
      </c>
      <c r="L2245">
        <v>1</v>
      </c>
      <c r="M2245">
        <v>1</v>
      </c>
      <c r="N2245">
        <v>1</v>
      </c>
      <c r="O2245">
        <v>1</v>
      </c>
      <c r="P2245">
        <v>1</v>
      </c>
      <c r="Q2245">
        <v>1</v>
      </c>
      <c r="R2245">
        <v>1</v>
      </c>
      <c r="S2245">
        <v>1</v>
      </c>
      <c r="T2245">
        <v>1</v>
      </c>
      <c r="U2245">
        <v>1</v>
      </c>
      <c r="V2245">
        <v>1</v>
      </c>
      <c r="W2245">
        <v>1</v>
      </c>
      <c r="X2245">
        <v>1</v>
      </c>
      <c r="Y2245">
        <v>1</v>
      </c>
      <c r="Z2245">
        <v>1</v>
      </c>
      <c r="AA2245">
        <v>1</v>
      </c>
      <c r="AB2245">
        <v>1</v>
      </c>
      <c r="AC2245">
        <v>1</v>
      </c>
      <c r="AD2245">
        <v>1</v>
      </c>
      <c r="AE2245">
        <v>1</v>
      </c>
      <c r="AF2245">
        <v>1</v>
      </c>
      <c r="AG2245">
        <v>1</v>
      </c>
      <c r="AH2245">
        <v>1</v>
      </c>
      <c r="AI2245">
        <v>1</v>
      </c>
      <c r="AJ2245">
        <v>1</v>
      </c>
      <c r="AK2245">
        <v>1</v>
      </c>
      <c r="AL2245">
        <v>0</v>
      </c>
      <c r="AM2245" s="49" t="s">
        <v>363</v>
      </c>
      <c r="AN2245" s="49" t="s">
        <v>8</v>
      </c>
      <c r="AO2245" s="49" t="s">
        <v>9</v>
      </c>
      <c r="AP2245" s="49" t="s">
        <v>486</v>
      </c>
      <c r="AQ2245" s="49" t="s">
        <v>9</v>
      </c>
      <c r="AR2245" s="49" t="s">
        <v>495</v>
      </c>
      <c r="AS2245" s="49" t="s">
        <v>488</v>
      </c>
      <c r="AT2245" s="49" t="s">
        <v>489</v>
      </c>
    </row>
    <row r="2246" spans="1:46" x14ac:dyDescent="0.25">
      <c r="A2246">
        <v>13</v>
      </c>
      <c r="B2246" t="s">
        <v>372</v>
      </c>
      <c r="C2246" t="s">
        <v>372</v>
      </c>
      <c r="D2246" t="s">
        <v>431</v>
      </c>
      <c r="E2246" t="s">
        <v>632</v>
      </c>
      <c r="F2246" t="s">
        <v>633</v>
      </c>
      <c r="G2246">
        <v>1</v>
      </c>
      <c r="H2246">
        <v>1</v>
      </c>
      <c r="I2246">
        <v>1</v>
      </c>
      <c r="J2246">
        <v>1</v>
      </c>
      <c r="K2246">
        <v>1</v>
      </c>
      <c r="L2246">
        <v>1</v>
      </c>
      <c r="M2246">
        <v>1</v>
      </c>
      <c r="N2246">
        <v>1</v>
      </c>
      <c r="O2246">
        <v>1</v>
      </c>
      <c r="P2246">
        <v>1</v>
      </c>
      <c r="Q2246">
        <v>1</v>
      </c>
      <c r="R2246">
        <v>1</v>
      </c>
      <c r="S2246">
        <v>1</v>
      </c>
      <c r="T2246">
        <v>1</v>
      </c>
      <c r="U2246">
        <v>1</v>
      </c>
      <c r="V2246">
        <v>1</v>
      </c>
      <c r="W2246">
        <v>1</v>
      </c>
      <c r="X2246">
        <v>1</v>
      </c>
      <c r="Y2246">
        <v>1</v>
      </c>
      <c r="Z2246">
        <v>1</v>
      </c>
      <c r="AA2246">
        <v>1</v>
      </c>
      <c r="AB2246">
        <v>1</v>
      </c>
      <c r="AC2246">
        <v>1</v>
      </c>
      <c r="AD2246">
        <v>1</v>
      </c>
      <c r="AE2246">
        <v>1</v>
      </c>
      <c r="AF2246">
        <v>1</v>
      </c>
      <c r="AG2246">
        <v>1</v>
      </c>
      <c r="AH2246">
        <v>1</v>
      </c>
      <c r="AI2246">
        <v>1</v>
      </c>
      <c r="AJ2246">
        <v>1</v>
      </c>
      <c r="AK2246">
        <v>1</v>
      </c>
      <c r="AL2246">
        <v>0</v>
      </c>
      <c r="AM2246" s="49" t="s">
        <v>431</v>
      </c>
      <c r="AN2246" s="49" t="s">
        <v>14</v>
      </c>
      <c r="AO2246" s="49" t="s">
        <v>507</v>
      </c>
      <c r="AP2246" s="49" t="s">
        <v>505</v>
      </c>
      <c r="AQ2246" s="49" t="s">
        <v>10</v>
      </c>
      <c r="AR2246" s="49" t="s">
        <v>495</v>
      </c>
      <c r="AS2246" s="49" t="s">
        <v>496</v>
      </c>
      <c r="AT2246" s="49" t="s">
        <v>497</v>
      </c>
    </row>
    <row r="2247" spans="1:46" x14ac:dyDescent="0.25">
      <c r="A2247">
        <v>13</v>
      </c>
      <c r="B2247" t="s">
        <v>373</v>
      </c>
      <c r="C2247" t="s">
        <v>373</v>
      </c>
      <c r="D2247" t="s">
        <v>374</v>
      </c>
      <c r="E2247" t="s">
        <v>632</v>
      </c>
      <c r="F2247" t="s">
        <v>633</v>
      </c>
      <c r="G2247">
        <v>1</v>
      </c>
      <c r="H2247">
        <v>1</v>
      </c>
      <c r="I2247">
        <v>1</v>
      </c>
      <c r="J2247">
        <v>1</v>
      </c>
      <c r="K2247">
        <v>1</v>
      </c>
      <c r="L2247">
        <v>1</v>
      </c>
      <c r="M2247">
        <v>1</v>
      </c>
      <c r="N2247">
        <v>1</v>
      </c>
      <c r="O2247">
        <v>1</v>
      </c>
      <c r="P2247">
        <v>1</v>
      </c>
      <c r="Q2247">
        <v>1</v>
      </c>
      <c r="R2247">
        <v>1</v>
      </c>
      <c r="S2247">
        <v>1</v>
      </c>
      <c r="T2247">
        <v>1</v>
      </c>
      <c r="U2247">
        <v>1</v>
      </c>
      <c r="V2247">
        <v>1</v>
      </c>
      <c r="W2247">
        <v>1</v>
      </c>
      <c r="X2247">
        <v>1</v>
      </c>
      <c r="Y2247">
        <v>1</v>
      </c>
      <c r="Z2247">
        <v>1</v>
      </c>
      <c r="AA2247">
        <v>1</v>
      </c>
      <c r="AB2247">
        <v>1</v>
      </c>
      <c r="AC2247">
        <v>1</v>
      </c>
      <c r="AD2247">
        <v>1</v>
      </c>
      <c r="AE2247">
        <v>1</v>
      </c>
      <c r="AF2247">
        <v>1</v>
      </c>
      <c r="AG2247">
        <v>1</v>
      </c>
      <c r="AH2247">
        <v>1</v>
      </c>
      <c r="AI2247">
        <v>1</v>
      </c>
      <c r="AJ2247">
        <v>1</v>
      </c>
      <c r="AK2247">
        <v>1</v>
      </c>
      <c r="AL2247">
        <v>0</v>
      </c>
      <c r="AM2247" s="49" t="s">
        <v>374</v>
      </c>
      <c r="AN2247" s="49" t="s">
        <v>7</v>
      </c>
      <c r="AO2247" s="49" t="s">
        <v>9</v>
      </c>
      <c r="AP2247" s="49" t="s">
        <v>494</v>
      </c>
      <c r="AQ2247" s="49" t="s">
        <v>9</v>
      </c>
      <c r="AR2247" s="49" t="s">
        <v>487</v>
      </c>
      <c r="AS2247" s="49" t="s">
        <v>488</v>
      </c>
      <c r="AT2247" s="49" t="s">
        <v>489</v>
      </c>
    </row>
    <row r="2248" spans="1:46" x14ac:dyDescent="0.25">
      <c r="A2248">
        <v>13</v>
      </c>
      <c r="B2248" t="s">
        <v>368</v>
      </c>
      <c r="C2248" t="s">
        <v>368</v>
      </c>
      <c r="D2248" t="s">
        <v>429</v>
      </c>
      <c r="E2248" t="s">
        <v>632</v>
      </c>
      <c r="F2248" t="s">
        <v>633</v>
      </c>
      <c r="G2248">
        <v>1</v>
      </c>
      <c r="H2248">
        <v>1</v>
      </c>
      <c r="I2248">
        <v>1</v>
      </c>
      <c r="J2248">
        <v>1</v>
      </c>
      <c r="K2248">
        <v>1</v>
      </c>
      <c r="L2248">
        <v>1</v>
      </c>
      <c r="M2248">
        <v>1</v>
      </c>
      <c r="N2248">
        <v>1</v>
      </c>
      <c r="O2248">
        <v>1</v>
      </c>
      <c r="P2248">
        <v>1</v>
      </c>
      <c r="Q2248">
        <v>1</v>
      </c>
      <c r="R2248">
        <v>1</v>
      </c>
      <c r="S2248">
        <v>1</v>
      </c>
      <c r="T2248">
        <v>1</v>
      </c>
      <c r="U2248">
        <v>1</v>
      </c>
      <c r="V2248">
        <v>1</v>
      </c>
      <c r="W2248">
        <v>1</v>
      </c>
      <c r="X2248">
        <v>1</v>
      </c>
      <c r="Y2248">
        <v>1</v>
      </c>
      <c r="Z2248">
        <v>1</v>
      </c>
      <c r="AA2248">
        <v>1</v>
      </c>
      <c r="AB2248">
        <v>1</v>
      </c>
      <c r="AC2248">
        <v>1</v>
      </c>
      <c r="AD2248">
        <v>1</v>
      </c>
      <c r="AE2248">
        <v>1</v>
      </c>
      <c r="AF2248">
        <v>1</v>
      </c>
      <c r="AG2248">
        <v>1</v>
      </c>
      <c r="AH2248">
        <v>1</v>
      </c>
      <c r="AI2248">
        <v>1</v>
      </c>
      <c r="AJ2248">
        <v>1</v>
      </c>
      <c r="AK2248">
        <v>1</v>
      </c>
      <c r="AL2248">
        <v>0</v>
      </c>
      <c r="AM2248" s="49" t="s">
        <v>429</v>
      </c>
      <c r="AN2248" s="49" t="s">
        <v>14</v>
      </c>
      <c r="AO2248" s="49" t="s">
        <v>485</v>
      </c>
      <c r="AP2248" s="49" t="s">
        <v>501</v>
      </c>
      <c r="AQ2248" s="49" t="s">
        <v>11</v>
      </c>
      <c r="AR2248" s="49" t="s">
        <v>495</v>
      </c>
      <c r="AS2248" s="49" t="s">
        <v>496</v>
      </c>
      <c r="AT2248" s="49" t="s">
        <v>497</v>
      </c>
    </row>
    <row r="2249" spans="1:46" x14ac:dyDescent="0.25">
      <c r="A2249">
        <v>13</v>
      </c>
      <c r="B2249" t="s">
        <v>381</v>
      </c>
      <c r="C2249" t="s">
        <v>381</v>
      </c>
      <c r="D2249" t="s">
        <v>382</v>
      </c>
      <c r="E2249" t="s">
        <v>632</v>
      </c>
      <c r="F2249" t="s">
        <v>633</v>
      </c>
      <c r="G2249">
        <v>1</v>
      </c>
      <c r="H2249">
        <v>1</v>
      </c>
      <c r="I2249">
        <v>1</v>
      </c>
      <c r="J2249">
        <v>1</v>
      </c>
      <c r="K2249">
        <v>1</v>
      </c>
      <c r="L2249">
        <v>1</v>
      </c>
      <c r="M2249">
        <v>1</v>
      </c>
      <c r="N2249">
        <v>1</v>
      </c>
      <c r="O2249">
        <v>1</v>
      </c>
      <c r="P2249">
        <v>1</v>
      </c>
      <c r="Q2249">
        <v>1</v>
      </c>
      <c r="R2249">
        <v>1</v>
      </c>
      <c r="S2249">
        <v>1</v>
      </c>
      <c r="T2249">
        <v>1</v>
      </c>
      <c r="U2249">
        <v>1</v>
      </c>
      <c r="V2249">
        <v>1</v>
      </c>
      <c r="W2249">
        <v>1</v>
      </c>
      <c r="X2249">
        <v>1</v>
      </c>
      <c r="Y2249">
        <v>1</v>
      </c>
      <c r="Z2249">
        <v>1</v>
      </c>
      <c r="AA2249">
        <v>1</v>
      </c>
      <c r="AB2249">
        <v>1</v>
      </c>
      <c r="AC2249">
        <v>1</v>
      </c>
      <c r="AD2249">
        <v>1</v>
      </c>
      <c r="AE2249">
        <v>1</v>
      </c>
      <c r="AF2249">
        <v>1</v>
      </c>
      <c r="AG2249">
        <v>1</v>
      </c>
      <c r="AH2249">
        <v>1</v>
      </c>
      <c r="AI2249">
        <v>1</v>
      </c>
      <c r="AJ2249">
        <v>1</v>
      </c>
      <c r="AK2249">
        <v>1</v>
      </c>
      <c r="AL2249">
        <v>0</v>
      </c>
      <c r="AM2249" s="49" t="s">
        <v>382</v>
      </c>
      <c r="AN2249" s="49" t="s">
        <v>6</v>
      </c>
      <c r="AO2249" s="49" t="s">
        <v>9</v>
      </c>
      <c r="AP2249" s="49" t="s">
        <v>486</v>
      </c>
      <c r="AQ2249" s="49" t="s">
        <v>9</v>
      </c>
      <c r="AR2249" s="49" t="s">
        <v>487</v>
      </c>
      <c r="AS2249" s="49" t="s">
        <v>488</v>
      </c>
      <c r="AT2249" s="49" t="s">
        <v>489</v>
      </c>
    </row>
    <row r="2250" spans="1:46" x14ac:dyDescent="0.25">
      <c r="A2250">
        <v>13</v>
      </c>
      <c r="B2250" t="s">
        <v>383</v>
      </c>
      <c r="C2250" t="s">
        <v>383</v>
      </c>
      <c r="D2250" t="s">
        <v>384</v>
      </c>
      <c r="E2250" t="s">
        <v>632</v>
      </c>
      <c r="F2250" t="s">
        <v>633</v>
      </c>
      <c r="G2250">
        <v>1</v>
      </c>
      <c r="H2250">
        <v>1</v>
      </c>
      <c r="I2250">
        <v>1</v>
      </c>
      <c r="J2250">
        <v>1</v>
      </c>
      <c r="K2250">
        <v>1</v>
      </c>
      <c r="L2250">
        <v>1</v>
      </c>
      <c r="M2250">
        <v>1</v>
      </c>
      <c r="N2250">
        <v>1</v>
      </c>
      <c r="O2250">
        <v>1</v>
      </c>
      <c r="P2250">
        <v>1</v>
      </c>
      <c r="Q2250">
        <v>1</v>
      </c>
      <c r="R2250">
        <v>1</v>
      </c>
      <c r="S2250">
        <v>1</v>
      </c>
      <c r="T2250">
        <v>1</v>
      </c>
      <c r="U2250">
        <v>1</v>
      </c>
      <c r="V2250">
        <v>1</v>
      </c>
      <c r="W2250">
        <v>1</v>
      </c>
      <c r="X2250">
        <v>1</v>
      </c>
      <c r="Y2250">
        <v>1</v>
      </c>
      <c r="Z2250">
        <v>1</v>
      </c>
      <c r="AA2250">
        <v>1</v>
      </c>
      <c r="AB2250">
        <v>1</v>
      </c>
      <c r="AC2250">
        <v>1</v>
      </c>
      <c r="AD2250">
        <v>1</v>
      </c>
      <c r="AE2250">
        <v>1</v>
      </c>
      <c r="AF2250">
        <v>1</v>
      </c>
      <c r="AG2250">
        <v>1</v>
      </c>
      <c r="AH2250">
        <v>1</v>
      </c>
      <c r="AI2250">
        <v>1</v>
      </c>
      <c r="AJ2250">
        <v>1</v>
      </c>
      <c r="AK2250">
        <v>1</v>
      </c>
      <c r="AL2250">
        <v>1</v>
      </c>
      <c r="AM2250" s="49" t="s">
        <v>384</v>
      </c>
      <c r="AN2250" s="49" t="s">
        <v>14</v>
      </c>
      <c r="AO2250" s="49" t="s">
        <v>500</v>
      </c>
      <c r="AP2250" s="49" t="s">
        <v>494</v>
      </c>
      <c r="AQ2250" s="49" t="s">
        <v>502</v>
      </c>
      <c r="AR2250" s="49" t="s">
        <v>487</v>
      </c>
      <c r="AS2250" s="49" t="s">
        <v>488</v>
      </c>
      <c r="AT2250" s="49" t="s">
        <v>489</v>
      </c>
    </row>
    <row r="2251" spans="1:46" x14ac:dyDescent="0.25">
      <c r="A2251">
        <v>13</v>
      </c>
      <c r="B2251" t="s">
        <v>62</v>
      </c>
      <c r="C2251" t="s">
        <v>62</v>
      </c>
      <c r="D2251" t="s">
        <v>407</v>
      </c>
      <c r="E2251" t="s">
        <v>632</v>
      </c>
      <c r="F2251" t="s">
        <v>633</v>
      </c>
      <c r="G2251">
        <v>1</v>
      </c>
      <c r="H2251">
        <v>1</v>
      </c>
      <c r="I2251">
        <v>1</v>
      </c>
      <c r="J2251">
        <v>1</v>
      </c>
      <c r="K2251">
        <v>1</v>
      </c>
      <c r="L2251">
        <v>1</v>
      </c>
      <c r="M2251">
        <v>1</v>
      </c>
      <c r="N2251">
        <v>1</v>
      </c>
      <c r="O2251">
        <v>1</v>
      </c>
      <c r="P2251">
        <v>1</v>
      </c>
      <c r="Q2251">
        <v>1</v>
      </c>
      <c r="R2251">
        <v>1</v>
      </c>
      <c r="S2251">
        <v>1</v>
      </c>
      <c r="T2251">
        <v>1</v>
      </c>
      <c r="U2251">
        <v>1</v>
      </c>
      <c r="V2251">
        <v>1</v>
      </c>
      <c r="W2251">
        <v>1</v>
      </c>
      <c r="X2251">
        <v>1</v>
      </c>
      <c r="Y2251">
        <v>1</v>
      </c>
      <c r="Z2251">
        <v>1</v>
      </c>
      <c r="AA2251">
        <v>1</v>
      </c>
      <c r="AB2251">
        <v>1</v>
      </c>
      <c r="AC2251">
        <v>1</v>
      </c>
      <c r="AD2251">
        <v>1</v>
      </c>
      <c r="AE2251">
        <v>1</v>
      </c>
      <c r="AF2251">
        <v>1</v>
      </c>
      <c r="AG2251">
        <v>1</v>
      </c>
      <c r="AH2251">
        <v>1</v>
      </c>
      <c r="AI2251">
        <v>1</v>
      </c>
      <c r="AJ2251">
        <v>1</v>
      </c>
      <c r="AK2251">
        <v>1</v>
      </c>
      <c r="AL2251">
        <v>0</v>
      </c>
      <c r="AM2251" s="49" t="s">
        <v>407</v>
      </c>
      <c r="AN2251" s="49" t="s">
        <v>14</v>
      </c>
      <c r="AO2251" s="49" t="s">
        <v>485</v>
      </c>
      <c r="AP2251" s="49" t="s">
        <v>505</v>
      </c>
      <c r="AQ2251" s="49" t="s">
        <v>13</v>
      </c>
      <c r="AR2251" s="49" t="s">
        <v>495</v>
      </c>
      <c r="AS2251" s="49" t="s">
        <v>496</v>
      </c>
      <c r="AT2251" s="49" t="s">
        <v>497</v>
      </c>
    </row>
    <row r="2252" spans="1:46" x14ac:dyDescent="0.25">
      <c r="A2252">
        <v>13</v>
      </c>
      <c r="B2252" t="s">
        <v>169</v>
      </c>
      <c r="C2252" t="s">
        <v>169</v>
      </c>
      <c r="D2252" t="s">
        <v>170</v>
      </c>
      <c r="E2252" t="s">
        <v>632</v>
      </c>
      <c r="F2252" t="s">
        <v>633</v>
      </c>
      <c r="G2252">
        <v>1</v>
      </c>
      <c r="H2252">
        <v>1</v>
      </c>
      <c r="I2252">
        <v>1</v>
      </c>
      <c r="J2252">
        <v>1</v>
      </c>
      <c r="K2252">
        <v>1</v>
      </c>
      <c r="L2252">
        <v>1</v>
      </c>
      <c r="M2252">
        <v>1</v>
      </c>
      <c r="N2252">
        <v>1</v>
      </c>
      <c r="O2252">
        <v>1</v>
      </c>
      <c r="P2252">
        <v>1</v>
      </c>
      <c r="Q2252">
        <v>1</v>
      </c>
      <c r="R2252">
        <v>1</v>
      </c>
      <c r="S2252">
        <v>1</v>
      </c>
      <c r="T2252">
        <v>1</v>
      </c>
      <c r="U2252">
        <v>1</v>
      </c>
      <c r="V2252">
        <v>1</v>
      </c>
      <c r="W2252">
        <v>1</v>
      </c>
      <c r="X2252">
        <v>1</v>
      </c>
      <c r="Y2252">
        <v>1</v>
      </c>
      <c r="Z2252">
        <v>1</v>
      </c>
      <c r="AA2252">
        <v>1</v>
      </c>
      <c r="AB2252">
        <v>1</v>
      </c>
      <c r="AC2252">
        <v>1</v>
      </c>
      <c r="AD2252">
        <v>1</v>
      </c>
      <c r="AE2252">
        <v>1</v>
      </c>
      <c r="AF2252">
        <v>1</v>
      </c>
      <c r="AG2252">
        <v>1</v>
      </c>
      <c r="AH2252">
        <v>1</v>
      </c>
      <c r="AI2252">
        <v>1</v>
      </c>
      <c r="AJ2252">
        <v>1</v>
      </c>
      <c r="AK2252">
        <v>1</v>
      </c>
      <c r="AL2252">
        <v>1</v>
      </c>
      <c r="AM2252" s="49" t="s">
        <v>170</v>
      </c>
      <c r="AN2252" s="49" t="s">
        <v>14</v>
      </c>
      <c r="AO2252" s="49" t="s">
        <v>500</v>
      </c>
      <c r="AP2252" s="49" t="s">
        <v>505</v>
      </c>
      <c r="AQ2252" s="49" t="s">
        <v>13</v>
      </c>
      <c r="AR2252" s="49" t="s">
        <v>487</v>
      </c>
      <c r="AS2252" s="49" t="s">
        <v>488</v>
      </c>
      <c r="AT2252" s="49" t="s">
        <v>489</v>
      </c>
    </row>
    <row r="2253" spans="1:46" x14ac:dyDescent="0.25">
      <c r="A2253">
        <v>13</v>
      </c>
      <c r="B2253" t="s">
        <v>379</v>
      </c>
      <c r="C2253" t="s">
        <v>379</v>
      </c>
      <c r="D2253" t="s">
        <v>608</v>
      </c>
      <c r="E2253" t="s">
        <v>632</v>
      </c>
      <c r="F2253" t="s">
        <v>633</v>
      </c>
      <c r="G2253">
        <v>1</v>
      </c>
      <c r="H2253">
        <v>1</v>
      </c>
      <c r="I2253">
        <v>1</v>
      </c>
      <c r="J2253">
        <v>1</v>
      </c>
      <c r="K2253">
        <v>1</v>
      </c>
      <c r="L2253">
        <v>1</v>
      </c>
      <c r="M2253">
        <v>1</v>
      </c>
      <c r="N2253">
        <v>1</v>
      </c>
      <c r="O2253">
        <v>1</v>
      </c>
      <c r="P2253">
        <v>1</v>
      </c>
      <c r="Q2253">
        <v>1</v>
      </c>
      <c r="R2253">
        <v>1</v>
      </c>
      <c r="S2253">
        <v>1</v>
      </c>
      <c r="T2253">
        <v>1</v>
      </c>
      <c r="U2253">
        <v>1</v>
      </c>
      <c r="V2253">
        <v>1</v>
      </c>
      <c r="W2253">
        <v>1</v>
      </c>
      <c r="X2253">
        <v>1</v>
      </c>
      <c r="Y2253">
        <v>1</v>
      </c>
      <c r="Z2253">
        <v>1</v>
      </c>
      <c r="AA2253">
        <v>1</v>
      </c>
      <c r="AB2253">
        <v>1</v>
      </c>
      <c r="AC2253">
        <v>1</v>
      </c>
      <c r="AD2253">
        <v>1</v>
      </c>
      <c r="AE2253">
        <v>1</v>
      </c>
      <c r="AF2253">
        <v>1</v>
      </c>
      <c r="AG2253">
        <v>1</v>
      </c>
      <c r="AH2253">
        <v>1</v>
      </c>
      <c r="AI2253">
        <v>1</v>
      </c>
      <c r="AJ2253">
        <v>1</v>
      </c>
      <c r="AK2253">
        <v>1</v>
      </c>
      <c r="AL2253">
        <v>0</v>
      </c>
      <c r="AM2253" s="49" t="s">
        <v>380</v>
      </c>
      <c r="AN2253" s="49" t="s">
        <v>6</v>
      </c>
      <c r="AO2253" s="49" t="s">
        <v>9</v>
      </c>
      <c r="AP2253" s="49" t="s">
        <v>494</v>
      </c>
      <c r="AQ2253" s="49" t="s">
        <v>9</v>
      </c>
      <c r="AR2253" s="49" t="s">
        <v>487</v>
      </c>
      <c r="AS2253" s="49" t="s">
        <v>488</v>
      </c>
      <c r="AT2253" s="49" t="s">
        <v>489</v>
      </c>
    </row>
    <row r="2254" spans="1:46" x14ac:dyDescent="0.25">
      <c r="A2254">
        <v>13</v>
      </c>
      <c r="B2254" t="s">
        <v>387</v>
      </c>
      <c r="C2254" t="s">
        <v>387</v>
      </c>
      <c r="D2254" t="s">
        <v>388</v>
      </c>
      <c r="E2254" t="s">
        <v>632</v>
      </c>
      <c r="F2254" t="s">
        <v>633</v>
      </c>
      <c r="G2254">
        <v>1</v>
      </c>
      <c r="H2254">
        <v>1</v>
      </c>
      <c r="I2254">
        <v>1</v>
      </c>
      <c r="J2254">
        <v>1</v>
      </c>
      <c r="K2254">
        <v>1</v>
      </c>
      <c r="L2254">
        <v>1</v>
      </c>
      <c r="M2254">
        <v>1</v>
      </c>
      <c r="N2254">
        <v>1</v>
      </c>
      <c r="O2254">
        <v>1</v>
      </c>
      <c r="P2254">
        <v>1</v>
      </c>
      <c r="Q2254">
        <v>1</v>
      </c>
      <c r="R2254">
        <v>1</v>
      </c>
      <c r="S2254">
        <v>1</v>
      </c>
      <c r="T2254">
        <v>1</v>
      </c>
      <c r="U2254">
        <v>1</v>
      </c>
      <c r="V2254">
        <v>1</v>
      </c>
      <c r="W2254">
        <v>1</v>
      </c>
      <c r="X2254">
        <v>1</v>
      </c>
      <c r="Y2254">
        <v>1</v>
      </c>
      <c r="Z2254">
        <v>1</v>
      </c>
      <c r="AA2254">
        <v>1</v>
      </c>
      <c r="AB2254">
        <v>1</v>
      </c>
      <c r="AC2254">
        <v>1</v>
      </c>
      <c r="AD2254">
        <v>1</v>
      </c>
      <c r="AE2254">
        <v>1</v>
      </c>
      <c r="AF2254">
        <v>1</v>
      </c>
      <c r="AG2254">
        <v>1</v>
      </c>
      <c r="AH2254">
        <v>1</v>
      </c>
      <c r="AI2254">
        <v>1</v>
      </c>
      <c r="AJ2254">
        <v>1</v>
      </c>
      <c r="AK2254">
        <v>1</v>
      </c>
      <c r="AL2254">
        <v>1</v>
      </c>
      <c r="AM2254" s="49" t="s">
        <v>388</v>
      </c>
      <c r="AN2254" s="49" t="s">
        <v>14</v>
      </c>
      <c r="AO2254" s="49" t="s">
        <v>507</v>
      </c>
      <c r="AP2254" s="49" t="s">
        <v>505</v>
      </c>
      <c r="AQ2254" s="49" t="s">
        <v>13</v>
      </c>
      <c r="AR2254" s="49" t="s">
        <v>487</v>
      </c>
      <c r="AS2254" s="49" t="s">
        <v>488</v>
      </c>
      <c r="AT2254" s="49" t="s">
        <v>489</v>
      </c>
    </row>
    <row r="2255" spans="1:46" x14ac:dyDescent="0.25">
      <c r="A2255">
        <v>13</v>
      </c>
      <c r="B2255" t="s">
        <v>385</v>
      </c>
      <c r="C2255" t="s">
        <v>385</v>
      </c>
      <c r="D2255" t="s">
        <v>386</v>
      </c>
      <c r="E2255" t="s">
        <v>632</v>
      </c>
      <c r="F2255" t="s">
        <v>633</v>
      </c>
      <c r="G2255">
        <v>1</v>
      </c>
      <c r="H2255">
        <v>1</v>
      </c>
      <c r="I2255">
        <v>1</v>
      </c>
      <c r="J2255">
        <v>1</v>
      </c>
      <c r="K2255">
        <v>1</v>
      </c>
      <c r="L2255">
        <v>1</v>
      </c>
      <c r="M2255">
        <v>1</v>
      </c>
      <c r="N2255">
        <v>1</v>
      </c>
      <c r="O2255">
        <v>1</v>
      </c>
      <c r="P2255">
        <v>1</v>
      </c>
      <c r="Q2255">
        <v>1</v>
      </c>
      <c r="R2255">
        <v>1</v>
      </c>
      <c r="S2255">
        <v>1</v>
      </c>
      <c r="T2255">
        <v>1</v>
      </c>
      <c r="U2255">
        <v>1</v>
      </c>
      <c r="V2255">
        <v>1</v>
      </c>
      <c r="W2255">
        <v>1</v>
      </c>
      <c r="X2255">
        <v>1</v>
      </c>
      <c r="Y2255">
        <v>1</v>
      </c>
      <c r="Z2255">
        <v>1</v>
      </c>
      <c r="AA2255">
        <v>1</v>
      </c>
      <c r="AB2255">
        <v>1</v>
      </c>
      <c r="AC2255">
        <v>1</v>
      </c>
      <c r="AD2255">
        <v>1</v>
      </c>
      <c r="AE2255">
        <v>1</v>
      </c>
      <c r="AF2255">
        <v>1</v>
      </c>
      <c r="AG2255">
        <v>1</v>
      </c>
      <c r="AH2255">
        <v>1</v>
      </c>
      <c r="AI2255">
        <v>1</v>
      </c>
      <c r="AJ2255">
        <v>1</v>
      </c>
      <c r="AK2255">
        <v>1</v>
      </c>
      <c r="AL2255">
        <v>0</v>
      </c>
      <c r="AM2255" s="49" t="s">
        <v>386</v>
      </c>
      <c r="AN2255" s="49" t="s">
        <v>14</v>
      </c>
      <c r="AO2255" s="49" t="s">
        <v>506</v>
      </c>
      <c r="AP2255" s="49" t="s">
        <v>505</v>
      </c>
      <c r="AQ2255" s="49" t="s">
        <v>10</v>
      </c>
      <c r="AR2255" s="49" t="s">
        <v>487</v>
      </c>
      <c r="AS2255" s="49" t="s">
        <v>488</v>
      </c>
      <c r="AT2255" s="49" t="s">
        <v>489</v>
      </c>
    </row>
    <row r="2256" spans="1:46" x14ac:dyDescent="0.25">
      <c r="A2256">
        <v>13</v>
      </c>
      <c r="B2256" t="s">
        <v>389</v>
      </c>
      <c r="C2256" t="s">
        <v>389</v>
      </c>
      <c r="D2256" t="s">
        <v>432</v>
      </c>
      <c r="E2256" t="s">
        <v>632</v>
      </c>
      <c r="F2256" t="s">
        <v>633</v>
      </c>
      <c r="G2256">
        <v>1</v>
      </c>
      <c r="H2256">
        <v>1</v>
      </c>
      <c r="I2256">
        <v>1</v>
      </c>
      <c r="J2256">
        <v>1</v>
      </c>
      <c r="K2256">
        <v>1</v>
      </c>
      <c r="L2256">
        <v>1</v>
      </c>
      <c r="M2256">
        <v>1</v>
      </c>
      <c r="N2256">
        <v>1</v>
      </c>
      <c r="O2256">
        <v>1</v>
      </c>
      <c r="P2256">
        <v>1</v>
      </c>
      <c r="Q2256">
        <v>1</v>
      </c>
      <c r="R2256">
        <v>1</v>
      </c>
      <c r="S2256">
        <v>1</v>
      </c>
      <c r="T2256">
        <v>1</v>
      </c>
      <c r="U2256">
        <v>1</v>
      </c>
      <c r="V2256">
        <v>1</v>
      </c>
      <c r="W2256">
        <v>1</v>
      </c>
      <c r="X2256">
        <v>1</v>
      </c>
      <c r="Y2256">
        <v>1</v>
      </c>
      <c r="Z2256">
        <v>1</v>
      </c>
      <c r="AA2256">
        <v>1</v>
      </c>
      <c r="AB2256">
        <v>1</v>
      </c>
      <c r="AC2256">
        <v>1</v>
      </c>
      <c r="AD2256">
        <v>1</v>
      </c>
      <c r="AE2256">
        <v>1</v>
      </c>
      <c r="AF2256">
        <v>1</v>
      </c>
      <c r="AG2256">
        <v>1</v>
      </c>
      <c r="AH2256">
        <v>1</v>
      </c>
      <c r="AI2256">
        <v>1</v>
      </c>
      <c r="AJ2256">
        <v>1</v>
      </c>
      <c r="AK2256">
        <v>1</v>
      </c>
      <c r="AL2256">
        <v>0</v>
      </c>
      <c r="AM2256" s="49" t="s">
        <v>432</v>
      </c>
      <c r="AN2256" s="49" t="s">
        <v>14</v>
      </c>
      <c r="AO2256" s="49" t="s">
        <v>485</v>
      </c>
      <c r="AP2256" s="49" t="s">
        <v>494</v>
      </c>
      <c r="AQ2256" s="49" t="s">
        <v>11</v>
      </c>
      <c r="AR2256" s="49" t="s">
        <v>487</v>
      </c>
      <c r="AS2256" s="49" t="s">
        <v>496</v>
      </c>
      <c r="AT2256" s="49" t="s">
        <v>497</v>
      </c>
    </row>
    <row r="2257" spans="1:46" x14ac:dyDescent="0.25">
      <c r="A2257">
        <v>13</v>
      </c>
      <c r="B2257" t="s">
        <v>392</v>
      </c>
      <c r="C2257" t="s">
        <v>392</v>
      </c>
      <c r="D2257" t="s">
        <v>433</v>
      </c>
      <c r="E2257" t="s">
        <v>632</v>
      </c>
      <c r="F2257" t="s">
        <v>633</v>
      </c>
      <c r="G2257">
        <v>1</v>
      </c>
      <c r="H2257">
        <v>1</v>
      </c>
      <c r="I2257">
        <v>1</v>
      </c>
      <c r="J2257">
        <v>1</v>
      </c>
      <c r="K2257">
        <v>1</v>
      </c>
      <c r="L2257">
        <v>1</v>
      </c>
      <c r="M2257">
        <v>1</v>
      </c>
      <c r="N2257">
        <v>1</v>
      </c>
      <c r="O2257">
        <v>1</v>
      </c>
      <c r="P2257">
        <v>1</v>
      </c>
      <c r="Q2257">
        <v>1</v>
      </c>
      <c r="R2257">
        <v>1</v>
      </c>
      <c r="S2257">
        <v>1</v>
      </c>
      <c r="T2257">
        <v>1</v>
      </c>
      <c r="U2257">
        <v>1</v>
      </c>
      <c r="V2257">
        <v>1</v>
      </c>
      <c r="W2257">
        <v>1</v>
      </c>
      <c r="X2257">
        <v>1</v>
      </c>
      <c r="Y2257">
        <v>1</v>
      </c>
      <c r="Z2257">
        <v>1</v>
      </c>
      <c r="AA2257">
        <v>1</v>
      </c>
      <c r="AB2257">
        <v>1</v>
      </c>
      <c r="AC2257">
        <v>1</v>
      </c>
      <c r="AD2257">
        <v>1</v>
      </c>
      <c r="AE2257">
        <v>1</v>
      </c>
      <c r="AF2257">
        <v>1</v>
      </c>
      <c r="AG2257">
        <v>1</v>
      </c>
      <c r="AH2257">
        <v>1</v>
      </c>
      <c r="AI2257">
        <v>1</v>
      </c>
      <c r="AJ2257">
        <v>1</v>
      </c>
      <c r="AK2257">
        <v>1</v>
      </c>
      <c r="AL2257">
        <v>0</v>
      </c>
      <c r="AM2257" s="49" t="s">
        <v>433</v>
      </c>
      <c r="AN2257" s="49" t="s">
        <v>14</v>
      </c>
      <c r="AO2257" s="49" t="s">
        <v>506</v>
      </c>
      <c r="AP2257" s="49" t="s">
        <v>493</v>
      </c>
      <c r="AQ2257" s="49" t="s">
        <v>10</v>
      </c>
      <c r="AR2257" s="49" t="s">
        <v>495</v>
      </c>
      <c r="AS2257" s="49" t="s">
        <v>496</v>
      </c>
      <c r="AT2257" s="49" t="s">
        <v>497</v>
      </c>
    </row>
    <row r="2258" spans="1:46" x14ac:dyDescent="0.25">
      <c r="A2258">
        <v>13</v>
      </c>
      <c r="B2258" t="s">
        <v>393</v>
      </c>
      <c r="C2258" t="s">
        <v>393</v>
      </c>
      <c r="D2258" t="s">
        <v>394</v>
      </c>
      <c r="E2258" t="s">
        <v>632</v>
      </c>
      <c r="F2258" t="s">
        <v>633</v>
      </c>
      <c r="G2258">
        <v>1</v>
      </c>
      <c r="H2258">
        <v>1</v>
      </c>
      <c r="I2258">
        <v>1</v>
      </c>
      <c r="J2258">
        <v>1</v>
      </c>
      <c r="K2258">
        <v>1</v>
      </c>
      <c r="L2258">
        <v>1</v>
      </c>
      <c r="M2258">
        <v>1</v>
      </c>
      <c r="N2258">
        <v>1</v>
      </c>
      <c r="O2258">
        <v>1</v>
      </c>
      <c r="P2258">
        <v>1</v>
      </c>
      <c r="Q2258">
        <v>1</v>
      </c>
      <c r="R2258">
        <v>1</v>
      </c>
      <c r="S2258">
        <v>1</v>
      </c>
      <c r="T2258">
        <v>1</v>
      </c>
      <c r="U2258">
        <v>1</v>
      </c>
      <c r="V2258">
        <v>1</v>
      </c>
      <c r="W2258">
        <v>1</v>
      </c>
      <c r="X2258">
        <v>1</v>
      </c>
      <c r="Y2258">
        <v>1</v>
      </c>
      <c r="Z2258">
        <v>1</v>
      </c>
      <c r="AA2258">
        <v>1</v>
      </c>
      <c r="AB2258">
        <v>1</v>
      </c>
      <c r="AC2258">
        <v>1</v>
      </c>
      <c r="AD2258">
        <v>1</v>
      </c>
      <c r="AE2258">
        <v>1</v>
      </c>
      <c r="AF2258">
        <v>1</v>
      </c>
      <c r="AG2258">
        <v>1</v>
      </c>
      <c r="AH2258">
        <v>1</v>
      </c>
      <c r="AI2258">
        <v>1</v>
      </c>
      <c r="AJ2258">
        <v>1</v>
      </c>
      <c r="AK2258">
        <v>1</v>
      </c>
      <c r="AL2258">
        <v>0</v>
      </c>
      <c r="AM2258" s="49" t="s">
        <v>394</v>
      </c>
      <c r="AN2258" s="49" t="s">
        <v>14</v>
      </c>
      <c r="AO2258" s="49" t="s">
        <v>485</v>
      </c>
      <c r="AP2258" s="49" t="s">
        <v>494</v>
      </c>
      <c r="AQ2258" s="49" t="s">
        <v>11</v>
      </c>
      <c r="AR2258" s="49" t="s">
        <v>487</v>
      </c>
      <c r="AS2258" s="49" t="s">
        <v>488</v>
      </c>
      <c r="AT2258" s="49" t="s">
        <v>489</v>
      </c>
    </row>
    <row r="2259" spans="1:46" x14ac:dyDescent="0.25">
      <c r="A2259">
        <v>13</v>
      </c>
      <c r="B2259" t="s">
        <v>493</v>
      </c>
      <c r="C2259" t="s">
        <v>609</v>
      </c>
      <c r="D2259" t="s">
        <v>56</v>
      </c>
      <c r="E2259" t="s">
        <v>632</v>
      </c>
      <c r="F2259" t="s">
        <v>633</v>
      </c>
      <c r="G2259">
        <v>1</v>
      </c>
      <c r="H2259">
        <v>1</v>
      </c>
      <c r="I2259">
        <v>1</v>
      </c>
      <c r="J2259">
        <v>1</v>
      </c>
      <c r="K2259">
        <v>1</v>
      </c>
      <c r="L2259">
        <v>1</v>
      </c>
      <c r="M2259">
        <v>1</v>
      </c>
      <c r="N2259">
        <v>1</v>
      </c>
      <c r="O2259">
        <v>1</v>
      </c>
      <c r="P2259">
        <v>1</v>
      </c>
      <c r="Q2259">
        <v>1</v>
      </c>
      <c r="R2259">
        <v>1</v>
      </c>
      <c r="S2259">
        <v>1</v>
      </c>
      <c r="T2259">
        <v>1</v>
      </c>
      <c r="U2259">
        <v>1</v>
      </c>
      <c r="V2259">
        <v>1</v>
      </c>
      <c r="W2259">
        <v>1</v>
      </c>
      <c r="X2259">
        <v>1</v>
      </c>
      <c r="Y2259">
        <v>1</v>
      </c>
      <c r="Z2259">
        <v>1</v>
      </c>
      <c r="AA2259">
        <v>1</v>
      </c>
      <c r="AB2259">
        <v>1</v>
      </c>
      <c r="AC2259">
        <v>1</v>
      </c>
      <c r="AD2259">
        <v>1</v>
      </c>
      <c r="AE2259">
        <v>1</v>
      </c>
      <c r="AF2259">
        <v>1</v>
      </c>
      <c r="AG2259">
        <v>1</v>
      </c>
      <c r="AH2259">
        <v>1</v>
      </c>
      <c r="AI2259">
        <v>1</v>
      </c>
      <c r="AJ2259">
        <v>1</v>
      </c>
      <c r="AK2259">
        <v>1</v>
      </c>
      <c r="AL2259">
        <v>0</v>
      </c>
      <c r="AM2259" s="49" t="e">
        <v>#N/A</v>
      </c>
      <c r="AN2259" s="49" t="e">
        <v>#N/A</v>
      </c>
      <c r="AO2259" s="49" t="e">
        <v>#N/A</v>
      </c>
      <c r="AP2259" s="49" t="e">
        <v>#N/A</v>
      </c>
      <c r="AQ2259" s="49" t="e">
        <v>#N/A</v>
      </c>
      <c r="AR2259" s="49" t="e">
        <v>#N/A</v>
      </c>
      <c r="AS2259" s="49" t="e">
        <v>#N/A</v>
      </c>
      <c r="AT2259" s="49" t="e">
        <v>#N/A</v>
      </c>
    </row>
    <row r="2260" spans="1:46" x14ac:dyDescent="0.25">
      <c r="A2260">
        <v>13</v>
      </c>
      <c r="B2260" t="s">
        <v>399</v>
      </c>
      <c r="C2260" t="s">
        <v>399</v>
      </c>
      <c r="D2260" t="s">
        <v>434</v>
      </c>
      <c r="E2260" t="s">
        <v>632</v>
      </c>
      <c r="F2260" t="s">
        <v>633</v>
      </c>
      <c r="G2260">
        <v>1</v>
      </c>
      <c r="H2260">
        <v>1</v>
      </c>
      <c r="I2260">
        <v>1</v>
      </c>
      <c r="J2260">
        <v>1</v>
      </c>
      <c r="K2260">
        <v>1</v>
      </c>
      <c r="L2260">
        <v>1</v>
      </c>
      <c r="M2260">
        <v>1</v>
      </c>
      <c r="N2260">
        <v>1</v>
      </c>
      <c r="O2260">
        <v>1</v>
      </c>
      <c r="P2260">
        <v>1</v>
      </c>
      <c r="Q2260">
        <v>1</v>
      </c>
      <c r="R2260">
        <v>1</v>
      </c>
      <c r="S2260">
        <v>1</v>
      </c>
      <c r="T2260">
        <v>1</v>
      </c>
      <c r="U2260">
        <v>1</v>
      </c>
      <c r="V2260">
        <v>1</v>
      </c>
      <c r="W2260">
        <v>1</v>
      </c>
      <c r="X2260">
        <v>1</v>
      </c>
      <c r="Y2260">
        <v>1</v>
      </c>
      <c r="Z2260">
        <v>1</v>
      </c>
      <c r="AA2260">
        <v>1</v>
      </c>
      <c r="AB2260">
        <v>1</v>
      </c>
      <c r="AC2260">
        <v>1</v>
      </c>
      <c r="AD2260">
        <v>1</v>
      </c>
      <c r="AE2260">
        <v>1</v>
      </c>
      <c r="AF2260">
        <v>1</v>
      </c>
      <c r="AG2260">
        <v>1</v>
      </c>
      <c r="AH2260">
        <v>1</v>
      </c>
      <c r="AI2260">
        <v>1</v>
      </c>
      <c r="AJ2260">
        <v>1</v>
      </c>
      <c r="AK2260">
        <v>1</v>
      </c>
      <c r="AL2260">
        <v>0</v>
      </c>
      <c r="AM2260" s="49" t="s">
        <v>434</v>
      </c>
      <c r="AN2260" s="49" t="s">
        <v>14</v>
      </c>
      <c r="AO2260" s="49" t="s">
        <v>485</v>
      </c>
      <c r="AP2260" s="49" t="s">
        <v>486</v>
      </c>
      <c r="AQ2260" s="49" t="s">
        <v>11</v>
      </c>
      <c r="AR2260" s="49" t="s">
        <v>487</v>
      </c>
      <c r="AS2260" s="49" t="s">
        <v>496</v>
      </c>
      <c r="AT2260" s="49" t="s">
        <v>497</v>
      </c>
    </row>
    <row r="2261" spans="1:46" x14ac:dyDescent="0.25">
      <c r="A2261">
        <v>13</v>
      </c>
      <c r="B2261" t="s">
        <v>402</v>
      </c>
      <c r="C2261" t="s">
        <v>402</v>
      </c>
      <c r="D2261" t="s">
        <v>403</v>
      </c>
      <c r="E2261" t="s">
        <v>632</v>
      </c>
      <c r="F2261" t="s">
        <v>633</v>
      </c>
      <c r="G2261">
        <v>1</v>
      </c>
      <c r="H2261">
        <v>1</v>
      </c>
      <c r="I2261">
        <v>1</v>
      </c>
      <c r="J2261">
        <v>1</v>
      </c>
      <c r="K2261">
        <v>1</v>
      </c>
      <c r="L2261">
        <v>1</v>
      </c>
      <c r="M2261">
        <v>1</v>
      </c>
      <c r="N2261">
        <v>1</v>
      </c>
      <c r="O2261">
        <v>1</v>
      </c>
      <c r="P2261">
        <v>1</v>
      </c>
      <c r="Q2261">
        <v>1</v>
      </c>
      <c r="R2261">
        <v>1</v>
      </c>
      <c r="S2261">
        <v>1</v>
      </c>
      <c r="T2261">
        <v>1</v>
      </c>
      <c r="U2261">
        <v>1</v>
      </c>
      <c r="V2261">
        <v>1</v>
      </c>
      <c r="W2261">
        <v>1</v>
      </c>
      <c r="X2261">
        <v>1</v>
      </c>
      <c r="Y2261">
        <v>1</v>
      </c>
      <c r="Z2261">
        <v>1</v>
      </c>
      <c r="AA2261">
        <v>1</v>
      </c>
      <c r="AB2261">
        <v>1</v>
      </c>
      <c r="AC2261">
        <v>1</v>
      </c>
      <c r="AD2261">
        <v>1</v>
      </c>
      <c r="AE2261">
        <v>1</v>
      </c>
      <c r="AF2261">
        <v>1</v>
      </c>
      <c r="AG2261">
        <v>1</v>
      </c>
      <c r="AH2261">
        <v>1</v>
      </c>
      <c r="AI2261">
        <v>1</v>
      </c>
      <c r="AJ2261">
        <v>1</v>
      </c>
      <c r="AK2261">
        <v>1</v>
      </c>
      <c r="AL2261">
        <v>0</v>
      </c>
      <c r="AM2261" s="49" t="s">
        <v>403</v>
      </c>
      <c r="AN2261" s="49" t="s">
        <v>4</v>
      </c>
      <c r="AO2261" s="49" t="s">
        <v>9</v>
      </c>
      <c r="AP2261" s="49" t="s">
        <v>494</v>
      </c>
      <c r="AQ2261" s="49" t="s">
        <v>9</v>
      </c>
      <c r="AR2261" s="49" t="s">
        <v>495</v>
      </c>
      <c r="AS2261" s="49" t="s">
        <v>488</v>
      </c>
      <c r="AT2261" s="49" t="s">
        <v>489</v>
      </c>
    </row>
    <row r="2262" spans="1:46" x14ac:dyDescent="0.25">
      <c r="A2262">
        <v>13</v>
      </c>
      <c r="B2262" t="s">
        <v>404</v>
      </c>
      <c r="C2262" t="s">
        <v>404</v>
      </c>
      <c r="D2262" t="s">
        <v>405</v>
      </c>
      <c r="E2262" t="s">
        <v>632</v>
      </c>
      <c r="F2262" t="s">
        <v>633</v>
      </c>
      <c r="G2262">
        <v>1</v>
      </c>
      <c r="H2262">
        <v>1</v>
      </c>
      <c r="I2262">
        <v>1</v>
      </c>
      <c r="J2262">
        <v>1</v>
      </c>
      <c r="K2262">
        <v>1</v>
      </c>
      <c r="L2262">
        <v>1</v>
      </c>
      <c r="M2262">
        <v>1</v>
      </c>
      <c r="N2262">
        <v>1</v>
      </c>
      <c r="O2262">
        <v>1</v>
      </c>
      <c r="P2262">
        <v>1</v>
      </c>
      <c r="Q2262">
        <v>1</v>
      </c>
      <c r="R2262">
        <v>1</v>
      </c>
      <c r="S2262">
        <v>1</v>
      </c>
      <c r="T2262">
        <v>1</v>
      </c>
      <c r="U2262">
        <v>1</v>
      </c>
      <c r="V2262">
        <v>1</v>
      </c>
      <c r="W2262">
        <v>1</v>
      </c>
      <c r="X2262">
        <v>1</v>
      </c>
      <c r="Y2262">
        <v>1</v>
      </c>
      <c r="Z2262">
        <v>1</v>
      </c>
      <c r="AA2262">
        <v>1</v>
      </c>
      <c r="AB2262">
        <v>1</v>
      </c>
      <c r="AC2262">
        <v>1</v>
      </c>
      <c r="AD2262">
        <v>1</v>
      </c>
      <c r="AE2262">
        <v>1</v>
      </c>
      <c r="AF2262">
        <v>1</v>
      </c>
      <c r="AG2262">
        <v>1</v>
      </c>
      <c r="AH2262">
        <v>1</v>
      </c>
      <c r="AI2262">
        <v>1</v>
      </c>
      <c r="AJ2262">
        <v>1</v>
      </c>
      <c r="AK2262">
        <v>1</v>
      </c>
      <c r="AL2262">
        <v>0</v>
      </c>
      <c r="AM2262" s="49" t="s">
        <v>405</v>
      </c>
      <c r="AN2262" s="49" t="s">
        <v>4</v>
      </c>
      <c r="AO2262" s="49" t="s">
        <v>9</v>
      </c>
      <c r="AP2262" s="49" t="s">
        <v>494</v>
      </c>
      <c r="AQ2262" s="49" t="s">
        <v>9</v>
      </c>
      <c r="AR2262" s="49" t="s">
        <v>487</v>
      </c>
      <c r="AS2262" s="49" t="s">
        <v>488</v>
      </c>
      <c r="AT2262" s="49" t="s">
        <v>489</v>
      </c>
    </row>
    <row r="2263" spans="1:46" x14ac:dyDescent="0.25">
      <c r="A2263">
        <v>14</v>
      </c>
      <c r="B2263" t="s">
        <v>537</v>
      </c>
      <c r="C2263" t="s">
        <v>537</v>
      </c>
      <c r="D2263" t="s">
        <v>538</v>
      </c>
      <c r="E2263" t="s">
        <v>634</v>
      </c>
      <c r="F2263" t="s">
        <v>635</v>
      </c>
      <c r="G2263">
        <v>1</v>
      </c>
      <c r="H2263">
        <v>1</v>
      </c>
      <c r="I2263">
        <v>1</v>
      </c>
      <c r="J2263">
        <v>1</v>
      </c>
      <c r="K2263">
        <v>1</v>
      </c>
      <c r="L2263">
        <v>1</v>
      </c>
      <c r="M2263">
        <v>1</v>
      </c>
      <c r="N2263">
        <v>1</v>
      </c>
      <c r="O2263">
        <v>1</v>
      </c>
      <c r="P2263">
        <v>1</v>
      </c>
      <c r="Q2263">
        <v>1</v>
      </c>
      <c r="R2263">
        <v>1</v>
      </c>
      <c r="S2263">
        <v>1</v>
      </c>
      <c r="T2263">
        <v>1</v>
      </c>
      <c r="U2263">
        <v>1</v>
      </c>
      <c r="V2263">
        <v>1</v>
      </c>
      <c r="W2263">
        <v>1</v>
      </c>
      <c r="X2263">
        <v>1</v>
      </c>
      <c r="Y2263">
        <v>1</v>
      </c>
      <c r="Z2263">
        <v>1</v>
      </c>
      <c r="AA2263">
        <v>1</v>
      </c>
      <c r="AB2263">
        <v>1</v>
      </c>
      <c r="AC2263">
        <v>1</v>
      </c>
      <c r="AD2263">
        <v>1</v>
      </c>
      <c r="AE2263">
        <v>1</v>
      </c>
      <c r="AF2263">
        <v>1</v>
      </c>
      <c r="AG2263">
        <v>1</v>
      </c>
      <c r="AH2263">
        <v>1</v>
      </c>
      <c r="AI2263">
        <v>1</v>
      </c>
      <c r="AJ2263">
        <v>1</v>
      </c>
      <c r="AK2263">
        <v>1</v>
      </c>
      <c r="AL2263">
        <v>0</v>
      </c>
      <c r="AM2263" s="49" t="e">
        <v>#N/A</v>
      </c>
      <c r="AN2263" s="49" t="e">
        <v>#N/A</v>
      </c>
      <c r="AO2263" s="49" t="e">
        <v>#N/A</v>
      </c>
      <c r="AP2263" s="49" t="e">
        <v>#N/A</v>
      </c>
      <c r="AQ2263" s="49" t="e">
        <v>#N/A</v>
      </c>
      <c r="AR2263" s="49" t="e">
        <v>#N/A</v>
      </c>
      <c r="AS2263" s="49" t="e">
        <v>#N/A</v>
      </c>
      <c r="AT2263" s="49" t="e">
        <v>#N/A</v>
      </c>
    </row>
    <row r="2264" spans="1:46" x14ac:dyDescent="0.25">
      <c r="A2264">
        <v>14</v>
      </c>
      <c r="B2264" t="s">
        <v>493</v>
      </c>
      <c r="C2264" t="s">
        <v>541</v>
      </c>
      <c r="D2264" t="s">
        <v>9</v>
      </c>
      <c r="E2264" t="s">
        <v>634</v>
      </c>
      <c r="F2264" t="s">
        <v>635</v>
      </c>
      <c r="G2264">
        <v>1</v>
      </c>
      <c r="H2264">
        <v>1</v>
      </c>
      <c r="I2264">
        <v>1</v>
      </c>
      <c r="J2264">
        <v>1</v>
      </c>
      <c r="K2264">
        <v>1</v>
      </c>
      <c r="L2264">
        <v>1</v>
      </c>
      <c r="M2264">
        <v>1</v>
      </c>
      <c r="N2264">
        <v>1</v>
      </c>
      <c r="O2264">
        <v>1</v>
      </c>
      <c r="P2264">
        <v>1</v>
      </c>
      <c r="Q2264">
        <v>1</v>
      </c>
      <c r="R2264">
        <v>1</v>
      </c>
      <c r="S2264">
        <v>1</v>
      </c>
      <c r="T2264">
        <v>1</v>
      </c>
      <c r="U2264">
        <v>1</v>
      </c>
      <c r="V2264">
        <v>1</v>
      </c>
      <c r="W2264">
        <v>1</v>
      </c>
      <c r="X2264">
        <v>1</v>
      </c>
      <c r="Y2264">
        <v>1</v>
      </c>
      <c r="Z2264">
        <v>1</v>
      </c>
      <c r="AA2264">
        <v>1</v>
      </c>
      <c r="AB2264">
        <v>1</v>
      </c>
      <c r="AC2264">
        <v>1</v>
      </c>
      <c r="AD2264">
        <v>1</v>
      </c>
      <c r="AE2264">
        <v>1</v>
      </c>
      <c r="AF2264">
        <v>1</v>
      </c>
      <c r="AG2264">
        <v>1</v>
      </c>
      <c r="AH2264">
        <v>1</v>
      </c>
      <c r="AI2264">
        <v>1</v>
      </c>
      <c r="AJ2264">
        <v>1</v>
      </c>
      <c r="AK2264">
        <v>1</v>
      </c>
      <c r="AL2264">
        <v>0</v>
      </c>
      <c r="AM2264" s="49" t="e">
        <v>#N/A</v>
      </c>
      <c r="AN2264" s="49" t="e">
        <v>#N/A</v>
      </c>
      <c r="AO2264" s="49" t="e">
        <v>#N/A</v>
      </c>
      <c r="AP2264" s="49" t="e">
        <v>#N/A</v>
      </c>
      <c r="AQ2264" s="49" t="e">
        <v>#N/A</v>
      </c>
      <c r="AR2264" s="49" t="e">
        <v>#N/A</v>
      </c>
      <c r="AS2264" s="49" t="e">
        <v>#N/A</v>
      </c>
      <c r="AT2264" s="49" t="e">
        <v>#N/A</v>
      </c>
    </row>
    <row r="2265" spans="1:46" x14ac:dyDescent="0.25">
      <c r="A2265">
        <v>14</v>
      </c>
      <c r="B2265" t="s">
        <v>60</v>
      </c>
      <c r="C2265" t="s">
        <v>60</v>
      </c>
      <c r="D2265" t="s">
        <v>61</v>
      </c>
      <c r="E2265" t="s">
        <v>634</v>
      </c>
      <c r="F2265" t="s">
        <v>635</v>
      </c>
      <c r="G2265">
        <v>1</v>
      </c>
      <c r="H2265">
        <v>1</v>
      </c>
      <c r="I2265">
        <v>1</v>
      </c>
      <c r="J2265">
        <v>1</v>
      </c>
      <c r="K2265">
        <v>1</v>
      </c>
      <c r="L2265">
        <v>1</v>
      </c>
      <c r="M2265">
        <v>1</v>
      </c>
      <c r="N2265">
        <v>1</v>
      </c>
      <c r="O2265">
        <v>1</v>
      </c>
      <c r="P2265">
        <v>1</v>
      </c>
      <c r="Q2265">
        <v>1</v>
      </c>
      <c r="R2265">
        <v>1</v>
      </c>
      <c r="S2265">
        <v>1</v>
      </c>
      <c r="T2265">
        <v>1</v>
      </c>
      <c r="U2265">
        <v>1</v>
      </c>
      <c r="V2265">
        <v>1</v>
      </c>
      <c r="W2265">
        <v>1</v>
      </c>
      <c r="X2265">
        <v>1</v>
      </c>
      <c r="Y2265">
        <v>1</v>
      </c>
      <c r="Z2265">
        <v>1</v>
      </c>
      <c r="AA2265">
        <v>1</v>
      </c>
      <c r="AB2265">
        <v>1</v>
      </c>
      <c r="AC2265">
        <v>1</v>
      </c>
      <c r="AD2265">
        <v>1</v>
      </c>
      <c r="AE2265">
        <v>1</v>
      </c>
      <c r="AF2265">
        <v>1</v>
      </c>
      <c r="AG2265">
        <v>1</v>
      </c>
      <c r="AH2265">
        <v>1</v>
      </c>
      <c r="AI2265">
        <v>1</v>
      </c>
      <c r="AJ2265">
        <v>1</v>
      </c>
      <c r="AK2265">
        <v>1</v>
      </c>
      <c r="AL2265">
        <v>1</v>
      </c>
      <c r="AM2265" s="49" t="s">
        <v>61</v>
      </c>
      <c r="AN2265" s="49" t="s">
        <v>14</v>
      </c>
      <c r="AO2265" s="49" t="s">
        <v>500</v>
      </c>
      <c r="AP2265" s="49" t="s">
        <v>501</v>
      </c>
      <c r="AQ2265" s="49" t="s">
        <v>502</v>
      </c>
      <c r="AR2265" s="49" t="s">
        <v>487</v>
      </c>
      <c r="AS2265" s="49" t="s">
        <v>488</v>
      </c>
      <c r="AT2265" s="49" t="s">
        <v>489</v>
      </c>
    </row>
    <row r="2266" spans="1:46" x14ac:dyDescent="0.25">
      <c r="A2266">
        <v>14</v>
      </c>
      <c r="B2266" t="s">
        <v>148</v>
      </c>
      <c r="C2266" t="s">
        <v>148</v>
      </c>
      <c r="D2266" t="s">
        <v>411</v>
      </c>
      <c r="E2266" t="s">
        <v>634</v>
      </c>
      <c r="F2266" t="s">
        <v>635</v>
      </c>
      <c r="G2266">
        <v>1</v>
      </c>
      <c r="H2266">
        <v>1</v>
      </c>
      <c r="I2266">
        <v>1</v>
      </c>
      <c r="J2266">
        <v>1</v>
      </c>
      <c r="K2266">
        <v>1</v>
      </c>
      <c r="L2266">
        <v>1</v>
      </c>
      <c r="M2266">
        <v>1</v>
      </c>
      <c r="N2266">
        <v>1</v>
      </c>
      <c r="O2266">
        <v>1</v>
      </c>
      <c r="P2266">
        <v>1</v>
      </c>
      <c r="Q2266">
        <v>1</v>
      </c>
      <c r="R2266">
        <v>1</v>
      </c>
      <c r="S2266">
        <v>1</v>
      </c>
      <c r="T2266">
        <v>1</v>
      </c>
      <c r="U2266">
        <v>1</v>
      </c>
      <c r="V2266">
        <v>1</v>
      </c>
      <c r="W2266">
        <v>1</v>
      </c>
      <c r="X2266">
        <v>1</v>
      </c>
      <c r="Y2266">
        <v>1</v>
      </c>
      <c r="Z2266">
        <v>1</v>
      </c>
      <c r="AA2266">
        <v>1</v>
      </c>
      <c r="AB2266">
        <v>1</v>
      </c>
      <c r="AC2266">
        <v>1</v>
      </c>
      <c r="AD2266">
        <v>1</v>
      </c>
      <c r="AE2266">
        <v>1</v>
      </c>
      <c r="AF2266">
        <v>1</v>
      </c>
      <c r="AG2266">
        <v>1</v>
      </c>
      <c r="AH2266">
        <v>1</v>
      </c>
      <c r="AI2266">
        <v>1</v>
      </c>
      <c r="AJ2266">
        <v>1</v>
      </c>
      <c r="AK2266">
        <v>1</v>
      </c>
      <c r="AL2266">
        <v>0</v>
      </c>
      <c r="AM2266" s="49" t="s">
        <v>411</v>
      </c>
      <c r="AN2266" s="49" t="s">
        <v>7</v>
      </c>
      <c r="AO2266" s="49" t="s">
        <v>9</v>
      </c>
      <c r="AP2266" s="49" t="s">
        <v>494</v>
      </c>
      <c r="AQ2266" s="49" t="s">
        <v>9</v>
      </c>
      <c r="AR2266" s="49" t="s">
        <v>495</v>
      </c>
      <c r="AS2266" s="49" t="s">
        <v>496</v>
      </c>
      <c r="AT2266" s="49" t="s">
        <v>497</v>
      </c>
    </row>
    <row r="2267" spans="1:46" x14ac:dyDescent="0.25">
      <c r="A2267">
        <v>14</v>
      </c>
      <c r="B2267" t="s">
        <v>59</v>
      </c>
      <c r="C2267" t="s">
        <v>59</v>
      </c>
      <c r="D2267" t="s">
        <v>406</v>
      </c>
      <c r="E2267" t="s">
        <v>634</v>
      </c>
      <c r="F2267" t="s">
        <v>635</v>
      </c>
      <c r="G2267">
        <v>1</v>
      </c>
      <c r="H2267">
        <v>1</v>
      </c>
      <c r="I2267">
        <v>1</v>
      </c>
      <c r="J2267">
        <v>1</v>
      </c>
      <c r="K2267">
        <v>1</v>
      </c>
      <c r="L2267">
        <v>1</v>
      </c>
      <c r="M2267">
        <v>1</v>
      </c>
      <c r="N2267">
        <v>1</v>
      </c>
      <c r="O2267">
        <v>1</v>
      </c>
      <c r="P2267">
        <v>1</v>
      </c>
      <c r="Q2267">
        <v>1</v>
      </c>
      <c r="R2267">
        <v>1</v>
      </c>
      <c r="S2267">
        <v>1</v>
      </c>
      <c r="T2267">
        <v>1</v>
      </c>
      <c r="U2267">
        <v>1</v>
      </c>
      <c r="V2267">
        <v>1</v>
      </c>
      <c r="W2267">
        <v>1</v>
      </c>
      <c r="X2267">
        <v>1</v>
      </c>
      <c r="Y2267">
        <v>1</v>
      </c>
      <c r="Z2267">
        <v>1</v>
      </c>
      <c r="AA2267">
        <v>1</v>
      </c>
      <c r="AB2267">
        <v>1</v>
      </c>
      <c r="AC2267">
        <v>1</v>
      </c>
      <c r="AD2267">
        <v>1</v>
      </c>
      <c r="AE2267">
        <v>1</v>
      </c>
      <c r="AF2267">
        <v>1</v>
      </c>
      <c r="AG2267">
        <v>1</v>
      </c>
      <c r="AH2267">
        <v>1</v>
      </c>
      <c r="AI2267">
        <v>1</v>
      </c>
      <c r="AJ2267">
        <v>1</v>
      </c>
      <c r="AK2267">
        <v>1</v>
      </c>
      <c r="AL2267">
        <v>0</v>
      </c>
      <c r="AM2267" s="49" t="s">
        <v>406</v>
      </c>
      <c r="AN2267" s="49" t="s">
        <v>4</v>
      </c>
      <c r="AO2267" s="49" t="s">
        <v>9</v>
      </c>
      <c r="AP2267" s="49" t="s">
        <v>494</v>
      </c>
      <c r="AQ2267" s="49" t="s">
        <v>9</v>
      </c>
      <c r="AR2267" s="49" t="s">
        <v>495</v>
      </c>
      <c r="AS2267" s="49" t="s">
        <v>496</v>
      </c>
      <c r="AT2267" s="49" t="s">
        <v>497</v>
      </c>
    </row>
    <row r="2268" spans="1:46" x14ac:dyDescent="0.25">
      <c r="A2268">
        <v>14</v>
      </c>
      <c r="B2268" t="s">
        <v>63</v>
      </c>
      <c r="C2268" t="s">
        <v>63</v>
      </c>
      <c r="D2268" t="s">
        <v>64</v>
      </c>
      <c r="E2268" t="s">
        <v>634</v>
      </c>
      <c r="F2268" t="s">
        <v>635</v>
      </c>
      <c r="G2268">
        <v>1</v>
      </c>
      <c r="H2268">
        <v>1</v>
      </c>
      <c r="I2268">
        <v>1</v>
      </c>
      <c r="J2268">
        <v>1</v>
      </c>
      <c r="K2268">
        <v>1</v>
      </c>
      <c r="L2268">
        <v>1</v>
      </c>
      <c r="M2268">
        <v>1</v>
      </c>
      <c r="N2268">
        <v>1</v>
      </c>
      <c r="O2268">
        <v>1</v>
      </c>
      <c r="P2268">
        <v>1</v>
      </c>
      <c r="Q2268">
        <v>1</v>
      </c>
      <c r="R2268">
        <v>1</v>
      </c>
      <c r="S2268">
        <v>1</v>
      </c>
      <c r="T2268">
        <v>1</v>
      </c>
      <c r="U2268">
        <v>1</v>
      </c>
      <c r="V2268">
        <v>1</v>
      </c>
      <c r="W2268">
        <v>1</v>
      </c>
      <c r="X2268">
        <v>1</v>
      </c>
      <c r="Y2268">
        <v>1</v>
      </c>
      <c r="Z2268">
        <v>1</v>
      </c>
      <c r="AA2268">
        <v>1</v>
      </c>
      <c r="AB2268">
        <v>1</v>
      </c>
      <c r="AC2268">
        <v>1</v>
      </c>
      <c r="AD2268">
        <v>1</v>
      </c>
      <c r="AE2268">
        <v>1</v>
      </c>
      <c r="AF2268">
        <v>1</v>
      </c>
      <c r="AG2268">
        <v>1</v>
      </c>
      <c r="AH2268">
        <v>1</v>
      </c>
      <c r="AI2268">
        <v>1</v>
      </c>
      <c r="AJ2268">
        <v>1</v>
      </c>
      <c r="AK2268">
        <v>1</v>
      </c>
      <c r="AL2268">
        <v>1</v>
      </c>
      <c r="AM2268" s="49" t="s">
        <v>64</v>
      </c>
      <c r="AN2268" s="49" t="s">
        <v>14</v>
      </c>
      <c r="AO2268" s="49" t="s">
        <v>506</v>
      </c>
      <c r="AP2268" s="49" t="s">
        <v>501</v>
      </c>
      <c r="AQ2268" s="49" t="s">
        <v>10</v>
      </c>
      <c r="AR2268" s="49" t="s">
        <v>487</v>
      </c>
      <c r="AS2268" s="49" t="s">
        <v>488</v>
      </c>
      <c r="AT2268" s="49" t="s">
        <v>489</v>
      </c>
    </row>
    <row r="2269" spans="1:46" x14ac:dyDescent="0.25">
      <c r="A2269">
        <v>14</v>
      </c>
      <c r="B2269" t="s">
        <v>65</v>
      </c>
      <c r="C2269" t="s">
        <v>65</v>
      </c>
      <c r="D2269" t="s">
        <v>66</v>
      </c>
      <c r="E2269" t="s">
        <v>634</v>
      </c>
      <c r="F2269" t="s">
        <v>635</v>
      </c>
      <c r="G2269">
        <v>1</v>
      </c>
      <c r="H2269">
        <v>1</v>
      </c>
      <c r="I2269">
        <v>1</v>
      </c>
      <c r="J2269">
        <v>1</v>
      </c>
      <c r="K2269">
        <v>1</v>
      </c>
      <c r="L2269">
        <v>1</v>
      </c>
      <c r="M2269">
        <v>1</v>
      </c>
      <c r="N2269">
        <v>1</v>
      </c>
      <c r="O2269">
        <v>1</v>
      </c>
      <c r="P2269">
        <v>1</v>
      </c>
      <c r="Q2269">
        <v>1</v>
      </c>
      <c r="R2269">
        <v>1</v>
      </c>
      <c r="S2269">
        <v>1</v>
      </c>
      <c r="T2269">
        <v>1</v>
      </c>
      <c r="U2269">
        <v>1</v>
      </c>
      <c r="V2269">
        <v>1</v>
      </c>
      <c r="W2269">
        <v>1</v>
      </c>
      <c r="X2269">
        <v>1</v>
      </c>
      <c r="Y2269">
        <v>1</v>
      </c>
      <c r="Z2269">
        <v>1</v>
      </c>
      <c r="AA2269">
        <v>1</v>
      </c>
      <c r="AB2269">
        <v>1</v>
      </c>
      <c r="AC2269">
        <v>1</v>
      </c>
      <c r="AD2269">
        <v>1</v>
      </c>
      <c r="AE2269">
        <v>1</v>
      </c>
      <c r="AF2269">
        <v>1</v>
      </c>
      <c r="AG2269">
        <v>1</v>
      </c>
      <c r="AH2269">
        <v>1</v>
      </c>
      <c r="AI2269">
        <v>1</v>
      </c>
      <c r="AJ2269">
        <v>1</v>
      </c>
      <c r="AK2269">
        <v>1</v>
      </c>
      <c r="AL2269">
        <v>1</v>
      </c>
      <c r="AM2269" s="49" t="s">
        <v>66</v>
      </c>
      <c r="AN2269" s="49" t="s">
        <v>14</v>
      </c>
      <c r="AO2269" s="49" t="s">
        <v>500</v>
      </c>
      <c r="AP2269" s="49" t="s">
        <v>501</v>
      </c>
      <c r="AQ2269" s="49" t="s">
        <v>502</v>
      </c>
      <c r="AR2269" s="49" t="s">
        <v>487</v>
      </c>
      <c r="AS2269" s="49" t="s">
        <v>488</v>
      </c>
      <c r="AT2269" s="49" t="s">
        <v>489</v>
      </c>
    </row>
    <row r="2270" spans="1:46" x14ac:dyDescent="0.25">
      <c r="A2270">
        <v>14</v>
      </c>
      <c r="B2270" t="s">
        <v>69</v>
      </c>
      <c r="C2270" t="s">
        <v>69</v>
      </c>
      <c r="D2270" t="s">
        <v>70</v>
      </c>
      <c r="E2270" t="s">
        <v>634</v>
      </c>
      <c r="F2270" t="s">
        <v>635</v>
      </c>
      <c r="G2270">
        <v>1</v>
      </c>
      <c r="H2270">
        <v>1</v>
      </c>
      <c r="I2270">
        <v>1</v>
      </c>
      <c r="J2270">
        <v>1</v>
      </c>
      <c r="K2270">
        <v>1</v>
      </c>
      <c r="L2270">
        <v>1</v>
      </c>
      <c r="M2270">
        <v>1</v>
      </c>
      <c r="N2270">
        <v>1</v>
      </c>
      <c r="O2270">
        <v>1</v>
      </c>
      <c r="P2270">
        <v>1</v>
      </c>
      <c r="Q2270">
        <v>1</v>
      </c>
      <c r="R2270">
        <v>1</v>
      </c>
      <c r="S2270">
        <v>1</v>
      </c>
      <c r="T2270">
        <v>1</v>
      </c>
      <c r="U2270">
        <v>1</v>
      </c>
      <c r="V2270">
        <v>1</v>
      </c>
      <c r="W2270">
        <v>1</v>
      </c>
      <c r="X2270">
        <v>1</v>
      </c>
      <c r="Y2270">
        <v>1</v>
      </c>
      <c r="Z2270">
        <v>1</v>
      </c>
      <c r="AA2270">
        <v>1</v>
      </c>
      <c r="AB2270">
        <v>1</v>
      </c>
      <c r="AC2270">
        <v>1</v>
      </c>
      <c r="AD2270">
        <v>1</v>
      </c>
      <c r="AE2270">
        <v>1</v>
      </c>
      <c r="AF2270">
        <v>1</v>
      </c>
      <c r="AG2270">
        <v>1</v>
      </c>
      <c r="AH2270">
        <v>1</v>
      </c>
      <c r="AI2270">
        <v>1</v>
      </c>
      <c r="AJ2270">
        <v>1</v>
      </c>
      <c r="AK2270">
        <v>1</v>
      </c>
      <c r="AL2270">
        <v>1</v>
      </c>
      <c r="AM2270" s="49" t="s">
        <v>70</v>
      </c>
      <c r="AN2270" s="49" t="s">
        <v>14</v>
      </c>
      <c r="AO2270" s="49" t="s">
        <v>509</v>
      </c>
      <c r="AP2270" s="49" t="s">
        <v>505</v>
      </c>
      <c r="AQ2270" s="49" t="s">
        <v>13</v>
      </c>
      <c r="AR2270" s="49" t="s">
        <v>487</v>
      </c>
      <c r="AS2270" s="49" t="s">
        <v>488</v>
      </c>
      <c r="AT2270" s="49" t="s">
        <v>489</v>
      </c>
    </row>
    <row r="2271" spans="1:46" x14ac:dyDescent="0.25">
      <c r="A2271">
        <v>14</v>
      </c>
      <c r="B2271" t="s">
        <v>71</v>
      </c>
      <c r="C2271" t="s">
        <v>71</v>
      </c>
      <c r="D2271" t="s">
        <v>72</v>
      </c>
      <c r="E2271" t="s">
        <v>634</v>
      </c>
      <c r="F2271" t="s">
        <v>635</v>
      </c>
      <c r="G2271">
        <v>1</v>
      </c>
      <c r="H2271">
        <v>1</v>
      </c>
      <c r="I2271">
        <v>1</v>
      </c>
      <c r="J2271">
        <v>1</v>
      </c>
      <c r="K2271">
        <v>1</v>
      </c>
      <c r="L2271">
        <v>1</v>
      </c>
      <c r="M2271">
        <v>1</v>
      </c>
      <c r="N2271">
        <v>1</v>
      </c>
      <c r="O2271">
        <v>1</v>
      </c>
      <c r="P2271">
        <v>1</v>
      </c>
      <c r="Q2271">
        <v>1</v>
      </c>
      <c r="R2271">
        <v>1</v>
      </c>
      <c r="S2271">
        <v>1</v>
      </c>
      <c r="T2271">
        <v>1</v>
      </c>
      <c r="U2271">
        <v>1</v>
      </c>
      <c r="V2271">
        <v>1</v>
      </c>
      <c r="W2271">
        <v>1</v>
      </c>
      <c r="X2271">
        <v>1</v>
      </c>
      <c r="Y2271">
        <v>1</v>
      </c>
      <c r="Z2271">
        <v>1</v>
      </c>
      <c r="AA2271">
        <v>1</v>
      </c>
      <c r="AB2271">
        <v>1</v>
      </c>
      <c r="AC2271">
        <v>1</v>
      </c>
      <c r="AD2271">
        <v>1</v>
      </c>
      <c r="AE2271">
        <v>1</v>
      </c>
      <c r="AF2271">
        <v>1</v>
      </c>
      <c r="AG2271">
        <v>1</v>
      </c>
      <c r="AH2271">
        <v>1</v>
      </c>
      <c r="AI2271">
        <v>1</v>
      </c>
      <c r="AJ2271">
        <v>1</v>
      </c>
      <c r="AK2271">
        <v>1</v>
      </c>
      <c r="AL2271">
        <v>1</v>
      </c>
      <c r="AM2271" s="49" t="s">
        <v>72</v>
      </c>
      <c r="AN2271" s="49" t="s">
        <v>14</v>
      </c>
      <c r="AO2271" s="49" t="s">
        <v>500</v>
      </c>
      <c r="AP2271" s="49" t="s">
        <v>505</v>
      </c>
      <c r="AQ2271" s="49" t="s">
        <v>13</v>
      </c>
      <c r="AR2271" s="49" t="s">
        <v>487</v>
      </c>
      <c r="AS2271" s="49" t="s">
        <v>488</v>
      </c>
      <c r="AT2271" s="49" t="s">
        <v>489</v>
      </c>
    </row>
    <row r="2272" spans="1:46" x14ac:dyDescent="0.25">
      <c r="A2272">
        <v>14</v>
      </c>
      <c r="B2272" t="s">
        <v>73</v>
      </c>
      <c r="C2272" t="s">
        <v>73</v>
      </c>
      <c r="D2272" t="s">
        <v>408</v>
      </c>
      <c r="E2272" t="s">
        <v>634</v>
      </c>
      <c r="F2272" t="s">
        <v>635</v>
      </c>
      <c r="G2272">
        <v>1</v>
      </c>
      <c r="H2272">
        <v>1</v>
      </c>
      <c r="I2272">
        <v>1</v>
      </c>
      <c r="J2272">
        <v>1</v>
      </c>
      <c r="K2272">
        <v>1</v>
      </c>
      <c r="L2272">
        <v>1</v>
      </c>
      <c r="M2272">
        <v>1</v>
      </c>
      <c r="N2272">
        <v>1</v>
      </c>
      <c r="O2272">
        <v>1</v>
      </c>
      <c r="P2272">
        <v>1</v>
      </c>
      <c r="Q2272">
        <v>1</v>
      </c>
      <c r="R2272">
        <v>1</v>
      </c>
      <c r="S2272">
        <v>1</v>
      </c>
      <c r="T2272">
        <v>1</v>
      </c>
      <c r="U2272">
        <v>1</v>
      </c>
      <c r="V2272">
        <v>1</v>
      </c>
      <c r="W2272">
        <v>1</v>
      </c>
      <c r="X2272">
        <v>1</v>
      </c>
      <c r="Y2272">
        <v>1</v>
      </c>
      <c r="Z2272">
        <v>1</v>
      </c>
      <c r="AA2272">
        <v>1</v>
      </c>
      <c r="AB2272">
        <v>1</v>
      </c>
      <c r="AC2272">
        <v>1</v>
      </c>
      <c r="AD2272">
        <v>1</v>
      </c>
      <c r="AE2272">
        <v>1</v>
      </c>
      <c r="AF2272">
        <v>1</v>
      </c>
      <c r="AG2272">
        <v>1</v>
      </c>
      <c r="AH2272">
        <v>1</v>
      </c>
      <c r="AI2272">
        <v>1</v>
      </c>
      <c r="AJ2272">
        <v>1</v>
      </c>
      <c r="AK2272">
        <v>1</v>
      </c>
      <c r="AL2272">
        <v>1</v>
      </c>
      <c r="AM2272" s="49" t="s">
        <v>408</v>
      </c>
      <c r="AN2272" s="49" t="s">
        <v>14</v>
      </c>
      <c r="AO2272" s="49" t="s">
        <v>500</v>
      </c>
      <c r="AP2272" s="49" t="s">
        <v>501</v>
      </c>
      <c r="AQ2272" s="49" t="s">
        <v>502</v>
      </c>
      <c r="AR2272" s="49" t="s">
        <v>495</v>
      </c>
      <c r="AS2272" s="49" t="s">
        <v>496</v>
      </c>
      <c r="AT2272" s="49" t="s">
        <v>497</v>
      </c>
    </row>
    <row r="2273" spans="1:46" x14ac:dyDescent="0.25">
      <c r="A2273">
        <v>14</v>
      </c>
      <c r="B2273" t="s">
        <v>86</v>
      </c>
      <c r="C2273" t="s">
        <v>86</v>
      </c>
      <c r="D2273" t="s">
        <v>87</v>
      </c>
      <c r="E2273" t="s">
        <v>634</v>
      </c>
      <c r="F2273" t="s">
        <v>635</v>
      </c>
      <c r="G2273">
        <v>1</v>
      </c>
      <c r="H2273">
        <v>1</v>
      </c>
      <c r="I2273">
        <v>1</v>
      </c>
      <c r="J2273">
        <v>1</v>
      </c>
      <c r="K2273">
        <v>1</v>
      </c>
      <c r="L2273">
        <v>1</v>
      </c>
      <c r="M2273">
        <v>1</v>
      </c>
      <c r="N2273">
        <v>1</v>
      </c>
      <c r="O2273">
        <v>1</v>
      </c>
      <c r="P2273">
        <v>1</v>
      </c>
      <c r="Q2273">
        <v>1</v>
      </c>
      <c r="R2273">
        <v>1</v>
      </c>
      <c r="S2273">
        <v>1</v>
      </c>
      <c r="T2273">
        <v>1</v>
      </c>
      <c r="U2273">
        <v>1</v>
      </c>
      <c r="V2273">
        <v>1</v>
      </c>
      <c r="W2273">
        <v>1</v>
      </c>
      <c r="X2273">
        <v>1</v>
      </c>
      <c r="Y2273">
        <v>1</v>
      </c>
      <c r="Z2273">
        <v>1</v>
      </c>
      <c r="AA2273">
        <v>1</v>
      </c>
      <c r="AB2273">
        <v>1</v>
      </c>
      <c r="AC2273">
        <v>1</v>
      </c>
      <c r="AD2273">
        <v>1</v>
      </c>
      <c r="AE2273">
        <v>1</v>
      </c>
      <c r="AF2273">
        <v>1</v>
      </c>
      <c r="AG2273">
        <v>1</v>
      </c>
      <c r="AH2273">
        <v>1</v>
      </c>
      <c r="AI2273">
        <v>1</v>
      </c>
      <c r="AJ2273">
        <v>1</v>
      </c>
      <c r="AK2273">
        <v>1</v>
      </c>
      <c r="AL2273">
        <v>0</v>
      </c>
      <c r="AM2273" s="49" t="s">
        <v>87</v>
      </c>
      <c r="AN2273" s="49" t="s">
        <v>14</v>
      </c>
      <c r="AO2273" s="49" t="s">
        <v>485</v>
      </c>
      <c r="AP2273" s="49" t="s">
        <v>505</v>
      </c>
      <c r="AQ2273" s="49" t="s">
        <v>13</v>
      </c>
      <c r="AR2273" s="49" t="s">
        <v>495</v>
      </c>
      <c r="AS2273" s="49" t="s">
        <v>488</v>
      </c>
      <c r="AT2273" s="49" t="s">
        <v>489</v>
      </c>
    </row>
    <row r="2274" spans="1:46" x14ac:dyDescent="0.25">
      <c r="A2274">
        <v>14</v>
      </c>
      <c r="B2274" t="s">
        <v>82</v>
      </c>
      <c r="C2274" t="s">
        <v>82</v>
      </c>
      <c r="D2274" t="s">
        <v>83</v>
      </c>
      <c r="E2274" t="s">
        <v>634</v>
      </c>
      <c r="F2274" t="s">
        <v>635</v>
      </c>
      <c r="G2274">
        <v>1</v>
      </c>
      <c r="H2274">
        <v>1</v>
      </c>
      <c r="I2274">
        <v>1</v>
      </c>
      <c r="J2274">
        <v>1</v>
      </c>
      <c r="K2274">
        <v>1</v>
      </c>
      <c r="L2274">
        <v>1</v>
      </c>
      <c r="M2274">
        <v>1</v>
      </c>
      <c r="N2274">
        <v>1</v>
      </c>
      <c r="O2274">
        <v>1</v>
      </c>
      <c r="P2274">
        <v>1</v>
      </c>
      <c r="Q2274">
        <v>1</v>
      </c>
      <c r="R2274">
        <v>1</v>
      </c>
      <c r="S2274">
        <v>1</v>
      </c>
      <c r="T2274">
        <v>1</v>
      </c>
      <c r="U2274">
        <v>1</v>
      </c>
      <c r="V2274">
        <v>1</v>
      </c>
      <c r="W2274">
        <v>1</v>
      </c>
      <c r="X2274">
        <v>1</v>
      </c>
      <c r="Y2274">
        <v>1</v>
      </c>
      <c r="Z2274">
        <v>1</v>
      </c>
      <c r="AA2274">
        <v>1</v>
      </c>
      <c r="AB2274">
        <v>1</v>
      </c>
      <c r="AC2274">
        <v>1</v>
      </c>
      <c r="AD2274">
        <v>1</v>
      </c>
      <c r="AE2274">
        <v>1</v>
      </c>
      <c r="AF2274">
        <v>1</v>
      </c>
      <c r="AG2274">
        <v>1</v>
      </c>
      <c r="AH2274">
        <v>1</v>
      </c>
      <c r="AI2274">
        <v>1</v>
      </c>
      <c r="AJ2274">
        <v>1</v>
      </c>
      <c r="AK2274">
        <v>1</v>
      </c>
      <c r="AL2274">
        <v>0</v>
      </c>
      <c r="AM2274" s="49" t="s">
        <v>83</v>
      </c>
      <c r="AN2274" s="49" t="s">
        <v>14</v>
      </c>
      <c r="AO2274" s="49" t="s">
        <v>485</v>
      </c>
      <c r="AP2274" s="49" t="s">
        <v>494</v>
      </c>
      <c r="AQ2274" s="49" t="s">
        <v>11</v>
      </c>
      <c r="AR2274" s="49" t="s">
        <v>487</v>
      </c>
      <c r="AS2274" s="49" t="s">
        <v>488</v>
      </c>
      <c r="AT2274" s="49" t="s">
        <v>489</v>
      </c>
    </row>
    <row r="2275" spans="1:46" x14ac:dyDescent="0.25">
      <c r="A2275">
        <v>14</v>
      </c>
      <c r="B2275" t="s">
        <v>92</v>
      </c>
      <c r="C2275" t="s">
        <v>92</v>
      </c>
      <c r="D2275" t="s">
        <v>93</v>
      </c>
      <c r="E2275" t="s">
        <v>634</v>
      </c>
      <c r="F2275" t="s">
        <v>635</v>
      </c>
      <c r="G2275">
        <v>1</v>
      </c>
      <c r="H2275">
        <v>1</v>
      </c>
      <c r="I2275">
        <v>1</v>
      </c>
      <c r="J2275">
        <v>1</v>
      </c>
      <c r="K2275">
        <v>1</v>
      </c>
      <c r="L2275">
        <v>1</v>
      </c>
      <c r="M2275">
        <v>1</v>
      </c>
      <c r="N2275">
        <v>1</v>
      </c>
      <c r="O2275">
        <v>1</v>
      </c>
      <c r="P2275">
        <v>1</v>
      </c>
      <c r="Q2275">
        <v>1</v>
      </c>
      <c r="R2275">
        <v>1</v>
      </c>
      <c r="S2275">
        <v>1</v>
      </c>
      <c r="T2275">
        <v>1</v>
      </c>
      <c r="U2275">
        <v>1</v>
      </c>
      <c r="V2275">
        <v>1</v>
      </c>
      <c r="W2275">
        <v>1</v>
      </c>
      <c r="X2275">
        <v>1</v>
      </c>
      <c r="Y2275">
        <v>1</v>
      </c>
      <c r="Z2275">
        <v>1</v>
      </c>
      <c r="AA2275">
        <v>1</v>
      </c>
      <c r="AB2275">
        <v>1</v>
      </c>
      <c r="AC2275">
        <v>1</v>
      </c>
      <c r="AD2275">
        <v>1</v>
      </c>
      <c r="AE2275">
        <v>1</v>
      </c>
      <c r="AF2275">
        <v>1</v>
      </c>
      <c r="AG2275">
        <v>1</v>
      </c>
      <c r="AH2275">
        <v>1</v>
      </c>
      <c r="AI2275">
        <v>1</v>
      </c>
      <c r="AJ2275">
        <v>1</v>
      </c>
      <c r="AK2275">
        <v>1</v>
      </c>
      <c r="AL2275">
        <v>0</v>
      </c>
      <c r="AM2275" s="49" t="s">
        <v>93</v>
      </c>
      <c r="AN2275" s="49" t="s">
        <v>14</v>
      </c>
      <c r="AO2275" s="49" t="s">
        <v>500</v>
      </c>
      <c r="AP2275" s="49" t="s">
        <v>501</v>
      </c>
      <c r="AQ2275" s="49" t="s">
        <v>502</v>
      </c>
      <c r="AR2275" s="49" t="s">
        <v>495</v>
      </c>
      <c r="AS2275" s="49" t="s">
        <v>488</v>
      </c>
      <c r="AT2275" s="49" t="s">
        <v>489</v>
      </c>
    </row>
    <row r="2276" spans="1:46" x14ac:dyDescent="0.25">
      <c r="A2276">
        <v>14</v>
      </c>
      <c r="B2276" t="s">
        <v>76</v>
      </c>
      <c r="C2276" t="s">
        <v>76</v>
      </c>
      <c r="D2276" t="s">
        <v>77</v>
      </c>
      <c r="E2276" t="s">
        <v>634</v>
      </c>
      <c r="F2276" t="s">
        <v>635</v>
      </c>
      <c r="G2276">
        <v>1</v>
      </c>
      <c r="H2276">
        <v>1</v>
      </c>
      <c r="I2276">
        <v>1</v>
      </c>
      <c r="J2276">
        <v>1</v>
      </c>
      <c r="K2276">
        <v>1</v>
      </c>
      <c r="L2276">
        <v>1</v>
      </c>
      <c r="M2276">
        <v>1</v>
      </c>
      <c r="N2276">
        <v>1</v>
      </c>
      <c r="O2276">
        <v>1</v>
      </c>
      <c r="P2276">
        <v>1</v>
      </c>
      <c r="Q2276">
        <v>1</v>
      </c>
      <c r="R2276">
        <v>1</v>
      </c>
      <c r="S2276">
        <v>1</v>
      </c>
      <c r="T2276">
        <v>1</v>
      </c>
      <c r="U2276">
        <v>1</v>
      </c>
      <c r="V2276">
        <v>1</v>
      </c>
      <c r="W2276">
        <v>1</v>
      </c>
      <c r="X2276">
        <v>1</v>
      </c>
      <c r="Y2276">
        <v>1</v>
      </c>
      <c r="Z2276">
        <v>1</v>
      </c>
      <c r="AA2276">
        <v>1</v>
      </c>
      <c r="AB2276">
        <v>1</v>
      </c>
      <c r="AC2276">
        <v>1</v>
      </c>
      <c r="AD2276">
        <v>1</v>
      </c>
      <c r="AE2276">
        <v>1</v>
      </c>
      <c r="AF2276">
        <v>1</v>
      </c>
      <c r="AG2276">
        <v>1</v>
      </c>
      <c r="AH2276">
        <v>1</v>
      </c>
      <c r="AI2276">
        <v>1</v>
      </c>
      <c r="AJ2276">
        <v>1</v>
      </c>
      <c r="AK2276">
        <v>1</v>
      </c>
      <c r="AL2276">
        <v>1</v>
      </c>
      <c r="AM2276" s="49" t="s">
        <v>77</v>
      </c>
      <c r="AN2276" s="49" t="s">
        <v>14</v>
      </c>
      <c r="AO2276" s="49" t="s">
        <v>500</v>
      </c>
      <c r="AP2276" s="49" t="s">
        <v>505</v>
      </c>
      <c r="AQ2276" s="49" t="s">
        <v>13</v>
      </c>
      <c r="AR2276" s="49" t="s">
        <v>487</v>
      </c>
      <c r="AS2276" s="49" t="s">
        <v>488</v>
      </c>
      <c r="AT2276" s="49" t="s">
        <v>489</v>
      </c>
    </row>
    <row r="2277" spans="1:46" x14ac:dyDescent="0.25">
      <c r="A2277">
        <v>14</v>
      </c>
      <c r="B2277" t="s">
        <v>78</v>
      </c>
      <c r="C2277" t="s">
        <v>78</v>
      </c>
      <c r="D2277" t="s">
        <v>79</v>
      </c>
      <c r="E2277" t="s">
        <v>634</v>
      </c>
      <c r="F2277" t="s">
        <v>635</v>
      </c>
      <c r="G2277">
        <v>1</v>
      </c>
      <c r="H2277">
        <v>1</v>
      </c>
      <c r="I2277">
        <v>1</v>
      </c>
      <c r="J2277">
        <v>1</v>
      </c>
      <c r="K2277">
        <v>1</v>
      </c>
      <c r="L2277">
        <v>1</v>
      </c>
      <c r="M2277">
        <v>1</v>
      </c>
      <c r="N2277">
        <v>1</v>
      </c>
      <c r="O2277">
        <v>1</v>
      </c>
      <c r="P2277">
        <v>1</v>
      </c>
      <c r="Q2277">
        <v>1</v>
      </c>
      <c r="R2277">
        <v>1</v>
      </c>
      <c r="S2277">
        <v>1</v>
      </c>
      <c r="T2277">
        <v>1</v>
      </c>
      <c r="U2277">
        <v>1</v>
      </c>
      <c r="V2277">
        <v>1</v>
      </c>
      <c r="W2277">
        <v>1</v>
      </c>
      <c r="X2277">
        <v>1</v>
      </c>
      <c r="Y2277">
        <v>1</v>
      </c>
      <c r="Z2277">
        <v>1</v>
      </c>
      <c r="AA2277">
        <v>1</v>
      </c>
      <c r="AB2277">
        <v>1</v>
      </c>
      <c r="AC2277">
        <v>1</v>
      </c>
      <c r="AD2277">
        <v>1</v>
      </c>
      <c r="AE2277">
        <v>1</v>
      </c>
      <c r="AF2277">
        <v>1</v>
      </c>
      <c r="AG2277">
        <v>1</v>
      </c>
      <c r="AH2277">
        <v>1</v>
      </c>
      <c r="AI2277">
        <v>1</v>
      </c>
      <c r="AJ2277">
        <v>1</v>
      </c>
      <c r="AK2277">
        <v>1</v>
      </c>
      <c r="AL2277">
        <v>0</v>
      </c>
      <c r="AM2277" s="49" t="s">
        <v>79</v>
      </c>
      <c r="AN2277" s="49" t="s">
        <v>8</v>
      </c>
      <c r="AO2277" s="49" t="s">
        <v>9</v>
      </c>
      <c r="AP2277" s="49" t="s">
        <v>494</v>
      </c>
      <c r="AQ2277" s="49" t="s">
        <v>9</v>
      </c>
      <c r="AR2277" s="49" t="s">
        <v>487</v>
      </c>
      <c r="AS2277" s="49" t="s">
        <v>488</v>
      </c>
      <c r="AT2277" s="49" t="s">
        <v>489</v>
      </c>
    </row>
    <row r="2278" spans="1:46" x14ac:dyDescent="0.25">
      <c r="A2278">
        <v>14</v>
      </c>
      <c r="B2278" t="s">
        <v>96</v>
      </c>
      <c r="C2278" t="s">
        <v>96</v>
      </c>
      <c r="D2278" t="s">
        <v>97</v>
      </c>
      <c r="E2278" t="s">
        <v>634</v>
      </c>
      <c r="F2278" t="s">
        <v>635</v>
      </c>
      <c r="G2278">
        <v>1</v>
      </c>
      <c r="H2278">
        <v>1</v>
      </c>
      <c r="I2278">
        <v>1</v>
      </c>
      <c r="J2278">
        <v>1</v>
      </c>
      <c r="K2278">
        <v>1</v>
      </c>
      <c r="L2278">
        <v>1</v>
      </c>
      <c r="M2278">
        <v>1</v>
      </c>
      <c r="N2278">
        <v>1</v>
      </c>
      <c r="O2278">
        <v>1</v>
      </c>
      <c r="P2278">
        <v>1</v>
      </c>
      <c r="Q2278">
        <v>1</v>
      </c>
      <c r="R2278">
        <v>1</v>
      </c>
      <c r="S2278">
        <v>1</v>
      </c>
      <c r="T2278">
        <v>1</v>
      </c>
      <c r="U2278">
        <v>1</v>
      </c>
      <c r="V2278">
        <v>1</v>
      </c>
      <c r="W2278">
        <v>1</v>
      </c>
      <c r="X2278">
        <v>1</v>
      </c>
      <c r="Y2278">
        <v>1</v>
      </c>
      <c r="Z2278">
        <v>1</v>
      </c>
      <c r="AA2278">
        <v>1</v>
      </c>
      <c r="AB2278">
        <v>1</v>
      </c>
      <c r="AC2278">
        <v>1</v>
      </c>
      <c r="AD2278">
        <v>1</v>
      </c>
      <c r="AE2278">
        <v>1</v>
      </c>
      <c r="AF2278">
        <v>1</v>
      </c>
      <c r="AG2278">
        <v>1</v>
      </c>
      <c r="AH2278">
        <v>1</v>
      </c>
      <c r="AI2278">
        <v>1</v>
      </c>
      <c r="AJ2278">
        <v>1</v>
      </c>
      <c r="AK2278">
        <v>1</v>
      </c>
      <c r="AL2278">
        <v>0</v>
      </c>
      <c r="AM2278" s="49" t="s">
        <v>97</v>
      </c>
      <c r="AN2278" s="49" t="s">
        <v>14</v>
      </c>
      <c r="AO2278" s="49" t="s">
        <v>506</v>
      </c>
      <c r="AP2278" s="49" t="s">
        <v>494</v>
      </c>
      <c r="AQ2278" s="49" t="s">
        <v>10</v>
      </c>
      <c r="AR2278" s="49" t="s">
        <v>495</v>
      </c>
      <c r="AS2278" s="49" t="s">
        <v>488</v>
      </c>
      <c r="AT2278" s="49" t="s">
        <v>489</v>
      </c>
    </row>
    <row r="2279" spans="1:46" x14ac:dyDescent="0.25">
      <c r="A2279">
        <v>14</v>
      </c>
      <c r="B2279" t="s">
        <v>90</v>
      </c>
      <c r="C2279" t="s">
        <v>90</v>
      </c>
      <c r="D2279" t="s">
        <v>91</v>
      </c>
      <c r="E2279" t="s">
        <v>634</v>
      </c>
      <c r="F2279" t="s">
        <v>635</v>
      </c>
      <c r="G2279">
        <v>1</v>
      </c>
      <c r="H2279">
        <v>1</v>
      </c>
      <c r="I2279">
        <v>1</v>
      </c>
      <c r="J2279">
        <v>1</v>
      </c>
      <c r="K2279">
        <v>1</v>
      </c>
      <c r="L2279">
        <v>1</v>
      </c>
      <c r="M2279">
        <v>1</v>
      </c>
      <c r="N2279">
        <v>1</v>
      </c>
      <c r="O2279">
        <v>1</v>
      </c>
      <c r="P2279">
        <v>1</v>
      </c>
      <c r="Q2279">
        <v>1</v>
      </c>
      <c r="R2279">
        <v>1</v>
      </c>
      <c r="S2279">
        <v>1</v>
      </c>
      <c r="T2279">
        <v>1</v>
      </c>
      <c r="U2279">
        <v>1</v>
      </c>
      <c r="V2279">
        <v>1</v>
      </c>
      <c r="W2279">
        <v>1</v>
      </c>
      <c r="X2279">
        <v>1</v>
      </c>
      <c r="Y2279">
        <v>1</v>
      </c>
      <c r="Z2279">
        <v>1</v>
      </c>
      <c r="AA2279">
        <v>1</v>
      </c>
      <c r="AB2279">
        <v>1</v>
      </c>
      <c r="AC2279">
        <v>1</v>
      </c>
      <c r="AD2279">
        <v>1</v>
      </c>
      <c r="AE2279">
        <v>1</v>
      </c>
      <c r="AF2279">
        <v>1</v>
      </c>
      <c r="AG2279">
        <v>1</v>
      </c>
      <c r="AH2279">
        <v>1</v>
      </c>
      <c r="AI2279">
        <v>1</v>
      </c>
      <c r="AJ2279">
        <v>1</v>
      </c>
      <c r="AK2279">
        <v>1</v>
      </c>
      <c r="AL2279">
        <v>1</v>
      </c>
      <c r="AM2279" s="49" t="s">
        <v>91</v>
      </c>
      <c r="AN2279" s="49" t="s">
        <v>14</v>
      </c>
      <c r="AO2279" s="49" t="s">
        <v>500</v>
      </c>
      <c r="AP2279" s="49" t="s">
        <v>501</v>
      </c>
      <c r="AQ2279" s="49" t="s">
        <v>502</v>
      </c>
      <c r="AR2279" s="49" t="s">
        <v>487</v>
      </c>
      <c r="AS2279" s="49" t="s">
        <v>488</v>
      </c>
      <c r="AT2279" s="49" t="s">
        <v>489</v>
      </c>
    </row>
    <row r="2280" spans="1:46" x14ac:dyDescent="0.25">
      <c r="A2280">
        <v>14</v>
      </c>
      <c r="B2280" t="s">
        <v>105</v>
      </c>
      <c r="C2280" t="s">
        <v>105</v>
      </c>
      <c r="D2280" t="s">
        <v>106</v>
      </c>
      <c r="E2280" t="s">
        <v>634</v>
      </c>
      <c r="F2280" t="s">
        <v>635</v>
      </c>
      <c r="G2280">
        <v>1</v>
      </c>
      <c r="H2280">
        <v>1</v>
      </c>
      <c r="I2280">
        <v>1</v>
      </c>
      <c r="J2280">
        <v>1</v>
      </c>
      <c r="K2280">
        <v>1</v>
      </c>
      <c r="L2280">
        <v>1</v>
      </c>
      <c r="M2280">
        <v>1</v>
      </c>
      <c r="N2280">
        <v>1</v>
      </c>
      <c r="O2280">
        <v>1</v>
      </c>
      <c r="P2280">
        <v>1</v>
      </c>
      <c r="Q2280">
        <v>1</v>
      </c>
      <c r="R2280">
        <v>1</v>
      </c>
      <c r="S2280">
        <v>1</v>
      </c>
      <c r="T2280">
        <v>1</v>
      </c>
      <c r="U2280">
        <v>1</v>
      </c>
      <c r="V2280">
        <v>1</v>
      </c>
      <c r="W2280">
        <v>1</v>
      </c>
      <c r="X2280">
        <v>1</v>
      </c>
      <c r="Y2280">
        <v>1</v>
      </c>
      <c r="Z2280">
        <v>1</v>
      </c>
      <c r="AA2280">
        <v>1</v>
      </c>
      <c r="AB2280">
        <v>1</v>
      </c>
      <c r="AC2280">
        <v>1</v>
      </c>
      <c r="AD2280">
        <v>1</v>
      </c>
      <c r="AE2280">
        <v>1</v>
      </c>
      <c r="AF2280">
        <v>1</v>
      </c>
      <c r="AG2280">
        <v>1</v>
      </c>
      <c r="AH2280">
        <v>1</v>
      </c>
      <c r="AI2280">
        <v>1</v>
      </c>
      <c r="AJ2280">
        <v>1</v>
      </c>
      <c r="AK2280">
        <v>1</v>
      </c>
      <c r="AL2280">
        <v>0</v>
      </c>
      <c r="AM2280" s="49" t="s">
        <v>106</v>
      </c>
      <c r="AN2280" s="49" t="s">
        <v>4</v>
      </c>
      <c r="AO2280" s="49" t="s">
        <v>9</v>
      </c>
      <c r="AP2280" s="49" t="s">
        <v>501</v>
      </c>
      <c r="AQ2280" s="49" t="s">
        <v>9</v>
      </c>
      <c r="AR2280" s="49" t="s">
        <v>495</v>
      </c>
      <c r="AS2280" s="49" t="s">
        <v>488</v>
      </c>
      <c r="AT2280" s="49" t="s">
        <v>489</v>
      </c>
    </row>
    <row r="2281" spans="1:46" x14ac:dyDescent="0.25">
      <c r="A2281">
        <v>14</v>
      </c>
      <c r="B2281" t="s">
        <v>98</v>
      </c>
      <c r="C2281" t="s">
        <v>98</v>
      </c>
      <c r="D2281" t="s">
        <v>99</v>
      </c>
      <c r="E2281" t="s">
        <v>634</v>
      </c>
      <c r="F2281" t="s">
        <v>635</v>
      </c>
      <c r="G2281">
        <v>1</v>
      </c>
      <c r="H2281">
        <v>1</v>
      </c>
      <c r="I2281">
        <v>1</v>
      </c>
      <c r="J2281">
        <v>1</v>
      </c>
      <c r="K2281">
        <v>1</v>
      </c>
      <c r="L2281">
        <v>1</v>
      </c>
      <c r="M2281">
        <v>1</v>
      </c>
      <c r="N2281">
        <v>1</v>
      </c>
      <c r="O2281">
        <v>1</v>
      </c>
      <c r="P2281">
        <v>1</v>
      </c>
      <c r="Q2281">
        <v>1</v>
      </c>
      <c r="R2281">
        <v>1</v>
      </c>
      <c r="S2281">
        <v>1</v>
      </c>
      <c r="T2281">
        <v>1</v>
      </c>
      <c r="U2281">
        <v>1</v>
      </c>
      <c r="V2281">
        <v>1</v>
      </c>
      <c r="W2281">
        <v>1</v>
      </c>
      <c r="X2281">
        <v>1</v>
      </c>
      <c r="Y2281">
        <v>1</v>
      </c>
      <c r="Z2281">
        <v>1</v>
      </c>
      <c r="AA2281">
        <v>1</v>
      </c>
      <c r="AB2281">
        <v>1</v>
      </c>
      <c r="AC2281">
        <v>1</v>
      </c>
      <c r="AD2281">
        <v>1</v>
      </c>
      <c r="AE2281">
        <v>1</v>
      </c>
      <c r="AF2281">
        <v>1</v>
      </c>
      <c r="AG2281">
        <v>1</v>
      </c>
      <c r="AH2281">
        <v>1</v>
      </c>
      <c r="AI2281">
        <v>1</v>
      </c>
      <c r="AJ2281">
        <v>1</v>
      </c>
      <c r="AK2281">
        <v>1</v>
      </c>
      <c r="AL2281">
        <v>1</v>
      </c>
      <c r="AM2281" s="49" t="s">
        <v>99</v>
      </c>
      <c r="AN2281" s="49" t="s">
        <v>14</v>
      </c>
      <c r="AO2281" s="49" t="s">
        <v>506</v>
      </c>
      <c r="AP2281" s="49" t="s">
        <v>501</v>
      </c>
      <c r="AQ2281" s="49" t="s">
        <v>10</v>
      </c>
      <c r="AR2281" s="49" t="s">
        <v>487</v>
      </c>
      <c r="AS2281" s="49" t="s">
        <v>488</v>
      </c>
      <c r="AT2281" s="49" t="s">
        <v>489</v>
      </c>
    </row>
    <row r="2282" spans="1:46" x14ac:dyDescent="0.25">
      <c r="A2282">
        <v>14</v>
      </c>
      <c r="B2282" t="s">
        <v>102</v>
      </c>
      <c r="C2282" t="s">
        <v>102</v>
      </c>
      <c r="D2282" t="s">
        <v>409</v>
      </c>
      <c r="E2282" t="s">
        <v>634</v>
      </c>
      <c r="F2282" t="s">
        <v>635</v>
      </c>
      <c r="G2282">
        <v>1</v>
      </c>
      <c r="H2282">
        <v>1</v>
      </c>
      <c r="I2282">
        <v>1</v>
      </c>
      <c r="J2282">
        <v>1</v>
      </c>
      <c r="K2282">
        <v>1</v>
      </c>
      <c r="L2282">
        <v>1</v>
      </c>
      <c r="M2282">
        <v>1</v>
      </c>
      <c r="N2282">
        <v>1</v>
      </c>
      <c r="O2282">
        <v>1</v>
      </c>
      <c r="P2282">
        <v>1</v>
      </c>
      <c r="Q2282">
        <v>1</v>
      </c>
      <c r="R2282">
        <v>1</v>
      </c>
      <c r="S2282">
        <v>1</v>
      </c>
      <c r="T2282">
        <v>1</v>
      </c>
      <c r="U2282">
        <v>1</v>
      </c>
      <c r="V2282">
        <v>1</v>
      </c>
      <c r="W2282">
        <v>1</v>
      </c>
      <c r="X2282">
        <v>1</v>
      </c>
      <c r="Y2282">
        <v>1</v>
      </c>
      <c r="Z2282">
        <v>1</v>
      </c>
      <c r="AA2282">
        <v>1</v>
      </c>
      <c r="AB2282">
        <v>1</v>
      </c>
      <c r="AC2282">
        <v>1</v>
      </c>
      <c r="AD2282">
        <v>1</v>
      </c>
      <c r="AE2282">
        <v>1</v>
      </c>
      <c r="AF2282">
        <v>1</v>
      </c>
      <c r="AG2282">
        <v>1</v>
      </c>
      <c r="AH2282">
        <v>1</v>
      </c>
      <c r="AI2282">
        <v>1</v>
      </c>
      <c r="AJ2282">
        <v>1</v>
      </c>
      <c r="AK2282">
        <v>1</v>
      </c>
      <c r="AL2282">
        <v>0</v>
      </c>
      <c r="AM2282" s="49" t="s">
        <v>409</v>
      </c>
      <c r="AN2282" s="49" t="s">
        <v>14</v>
      </c>
      <c r="AO2282" s="49" t="s">
        <v>485</v>
      </c>
      <c r="AP2282" s="49" t="s">
        <v>505</v>
      </c>
      <c r="AQ2282" s="49" t="s">
        <v>13</v>
      </c>
      <c r="AR2282" s="49" t="s">
        <v>495</v>
      </c>
      <c r="AS2282" s="49" t="s">
        <v>496</v>
      </c>
      <c r="AT2282" s="49" t="s">
        <v>497</v>
      </c>
    </row>
    <row r="2283" spans="1:46" x14ac:dyDescent="0.25">
      <c r="A2283">
        <v>14</v>
      </c>
      <c r="B2283" t="s">
        <v>84</v>
      </c>
      <c r="C2283" t="s">
        <v>84</v>
      </c>
      <c r="D2283" t="s">
        <v>85</v>
      </c>
      <c r="E2283" t="s">
        <v>634</v>
      </c>
      <c r="F2283" t="s">
        <v>635</v>
      </c>
      <c r="G2283">
        <v>1</v>
      </c>
      <c r="H2283">
        <v>1</v>
      </c>
      <c r="I2283">
        <v>1</v>
      </c>
      <c r="J2283">
        <v>1</v>
      </c>
      <c r="K2283">
        <v>1</v>
      </c>
      <c r="L2283">
        <v>1</v>
      </c>
      <c r="M2283">
        <v>1</v>
      </c>
      <c r="N2283">
        <v>1</v>
      </c>
      <c r="O2283">
        <v>1</v>
      </c>
      <c r="P2283">
        <v>1</v>
      </c>
      <c r="Q2283">
        <v>1</v>
      </c>
      <c r="R2283">
        <v>1</v>
      </c>
      <c r="S2283">
        <v>1</v>
      </c>
      <c r="T2283">
        <v>1</v>
      </c>
      <c r="U2283">
        <v>1</v>
      </c>
      <c r="V2283">
        <v>1</v>
      </c>
      <c r="W2283">
        <v>1</v>
      </c>
      <c r="X2283">
        <v>1</v>
      </c>
      <c r="Y2283">
        <v>1</v>
      </c>
      <c r="Z2283">
        <v>1</v>
      </c>
      <c r="AA2283">
        <v>1</v>
      </c>
      <c r="AB2283">
        <v>1</v>
      </c>
      <c r="AC2283">
        <v>1</v>
      </c>
      <c r="AD2283">
        <v>1</v>
      </c>
      <c r="AE2283">
        <v>1</v>
      </c>
      <c r="AF2283">
        <v>1</v>
      </c>
      <c r="AG2283">
        <v>1</v>
      </c>
      <c r="AH2283">
        <v>1</v>
      </c>
      <c r="AI2283">
        <v>1</v>
      </c>
      <c r="AJ2283">
        <v>1</v>
      </c>
      <c r="AK2283">
        <v>1</v>
      </c>
      <c r="AL2283">
        <v>1</v>
      </c>
      <c r="AM2283" s="49" t="s">
        <v>85</v>
      </c>
      <c r="AN2283" s="49" t="s">
        <v>14</v>
      </c>
      <c r="AO2283" s="49" t="s">
        <v>500</v>
      </c>
      <c r="AP2283" s="49" t="s">
        <v>501</v>
      </c>
      <c r="AQ2283" s="49" t="s">
        <v>502</v>
      </c>
      <c r="AR2283" s="49" t="s">
        <v>487</v>
      </c>
      <c r="AS2283" s="49" t="s">
        <v>488</v>
      </c>
      <c r="AT2283" s="49" t="s">
        <v>489</v>
      </c>
    </row>
    <row r="2284" spans="1:46" x14ac:dyDescent="0.25">
      <c r="A2284">
        <v>14</v>
      </c>
      <c r="B2284" t="s">
        <v>223</v>
      </c>
      <c r="C2284" t="s">
        <v>223</v>
      </c>
      <c r="D2284" t="s">
        <v>224</v>
      </c>
      <c r="E2284" t="s">
        <v>634</v>
      </c>
      <c r="F2284" t="s">
        <v>635</v>
      </c>
      <c r="G2284">
        <v>0</v>
      </c>
      <c r="H2284">
        <v>0</v>
      </c>
      <c r="I2284">
        <v>0</v>
      </c>
      <c r="J2284">
        <v>0</v>
      </c>
      <c r="K2284">
        <v>0</v>
      </c>
      <c r="L2284">
        <v>1</v>
      </c>
      <c r="M2284">
        <v>1</v>
      </c>
      <c r="N2284">
        <v>1</v>
      </c>
      <c r="O2284">
        <v>1</v>
      </c>
      <c r="P2284">
        <v>1</v>
      </c>
      <c r="Q2284">
        <v>1</v>
      </c>
      <c r="R2284">
        <v>1</v>
      </c>
      <c r="S2284">
        <v>1</v>
      </c>
      <c r="T2284">
        <v>1</v>
      </c>
      <c r="U2284">
        <v>1</v>
      </c>
      <c r="V2284">
        <v>1</v>
      </c>
      <c r="W2284">
        <v>1</v>
      </c>
      <c r="X2284">
        <v>1</v>
      </c>
      <c r="Y2284">
        <v>1</v>
      </c>
      <c r="Z2284">
        <v>1</v>
      </c>
      <c r="AA2284">
        <v>1</v>
      </c>
      <c r="AB2284">
        <v>1</v>
      </c>
      <c r="AC2284">
        <v>1</v>
      </c>
      <c r="AD2284">
        <v>1</v>
      </c>
      <c r="AE2284">
        <v>1</v>
      </c>
      <c r="AF2284">
        <v>1</v>
      </c>
      <c r="AG2284">
        <v>1</v>
      </c>
      <c r="AH2284">
        <v>1</v>
      </c>
      <c r="AI2284">
        <v>1</v>
      </c>
      <c r="AJ2284">
        <v>1</v>
      </c>
      <c r="AK2284">
        <v>1</v>
      </c>
      <c r="AL2284">
        <v>0</v>
      </c>
      <c r="AM2284" s="49" t="s">
        <v>224</v>
      </c>
      <c r="AN2284" s="49" t="s">
        <v>14</v>
      </c>
      <c r="AO2284" s="49" t="s">
        <v>485</v>
      </c>
      <c r="AP2284" s="49" t="s">
        <v>494</v>
      </c>
      <c r="AQ2284" s="49" t="s">
        <v>11</v>
      </c>
      <c r="AR2284" s="49" t="s">
        <v>487</v>
      </c>
      <c r="AS2284" s="49" t="s">
        <v>488</v>
      </c>
      <c r="AT2284" s="49" t="s">
        <v>489</v>
      </c>
    </row>
    <row r="2285" spans="1:46" x14ac:dyDescent="0.25">
      <c r="A2285">
        <v>14</v>
      </c>
      <c r="B2285" t="s">
        <v>119</v>
      </c>
      <c r="C2285" t="s">
        <v>119</v>
      </c>
      <c r="D2285" t="s">
        <v>120</v>
      </c>
      <c r="E2285" t="s">
        <v>634</v>
      </c>
      <c r="F2285" t="s">
        <v>635</v>
      </c>
      <c r="G2285">
        <v>1</v>
      </c>
      <c r="H2285">
        <v>1</v>
      </c>
      <c r="I2285">
        <v>1</v>
      </c>
      <c r="J2285">
        <v>1</v>
      </c>
      <c r="K2285">
        <v>1</v>
      </c>
      <c r="L2285">
        <v>1</v>
      </c>
      <c r="M2285">
        <v>1</v>
      </c>
      <c r="N2285">
        <v>1</v>
      </c>
      <c r="O2285">
        <v>1</v>
      </c>
      <c r="P2285">
        <v>1</v>
      </c>
      <c r="Q2285">
        <v>1</v>
      </c>
      <c r="R2285">
        <v>1</v>
      </c>
      <c r="S2285">
        <v>1</v>
      </c>
      <c r="T2285">
        <v>1</v>
      </c>
      <c r="U2285">
        <v>1</v>
      </c>
      <c r="V2285">
        <v>1</v>
      </c>
      <c r="W2285">
        <v>1</v>
      </c>
      <c r="X2285">
        <v>1</v>
      </c>
      <c r="Y2285">
        <v>1</v>
      </c>
      <c r="Z2285">
        <v>1</v>
      </c>
      <c r="AA2285">
        <v>1</v>
      </c>
      <c r="AB2285">
        <v>1</v>
      </c>
      <c r="AC2285">
        <v>1</v>
      </c>
      <c r="AD2285">
        <v>1</v>
      </c>
      <c r="AE2285">
        <v>1</v>
      </c>
      <c r="AF2285">
        <v>1</v>
      </c>
      <c r="AG2285">
        <v>1</v>
      </c>
      <c r="AH2285">
        <v>1</v>
      </c>
      <c r="AI2285">
        <v>1</v>
      </c>
      <c r="AJ2285">
        <v>1</v>
      </c>
      <c r="AK2285">
        <v>1</v>
      </c>
      <c r="AL2285">
        <v>0</v>
      </c>
      <c r="AM2285" s="49" t="s">
        <v>120</v>
      </c>
      <c r="AN2285" s="49" t="s">
        <v>5</v>
      </c>
      <c r="AO2285" s="49" t="s">
        <v>9</v>
      </c>
      <c r="AP2285" s="49" t="s">
        <v>494</v>
      </c>
      <c r="AQ2285" s="49" t="s">
        <v>9</v>
      </c>
      <c r="AR2285" s="49" t="s">
        <v>487</v>
      </c>
      <c r="AS2285" s="49" t="s">
        <v>488</v>
      </c>
      <c r="AT2285" s="49" t="s">
        <v>489</v>
      </c>
    </row>
    <row r="2286" spans="1:46" x14ac:dyDescent="0.25">
      <c r="A2286">
        <v>14</v>
      </c>
      <c r="B2286" t="s">
        <v>109</v>
      </c>
      <c r="C2286" t="s">
        <v>109</v>
      </c>
      <c r="D2286" t="s">
        <v>110</v>
      </c>
      <c r="E2286" t="s">
        <v>634</v>
      </c>
      <c r="F2286" t="s">
        <v>635</v>
      </c>
      <c r="G2286">
        <v>1</v>
      </c>
      <c r="H2286">
        <v>1</v>
      </c>
      <c r="I2286">
        <v>1</v>
      </c>
      <c r="J2286">
        <v>1</v>
      </c>
      <c r="K2286">
        <v>1</v>
      </c>
      <c r="L2286">
        <v>1</v>
      </c>
      <c r="M2286">
        <v>1</v>
      </c>
      <c r="N2286">
        <v>1</v>
      </c>
      <c r="O2286">
        <v>1</v>
      </c>
      <c r="P2286">
        <v>1</v>
      </c>
      <c r="Q2286">
        <v>1</v>
      </c>
      <c r="R2286">
        <v>1</v>
      </c>
      <c r="S2286">
        <v>1</v>
      </c>
      <c r="T2286">
        <v>1</v>
      </c>
      <c r="U2286">
        <v>1</v>
      </c>
      <c r="V2286">
        <v>1</v>
      </c>
      <c r="W2286">
        <v>1</v>
      </c>
      <c r="X2286">
        <v>1</v>
      </c>
      <c r="Y2286">
        <v>1</v>
      </c>
      <c r="Z2286">
        <v>1</v>
      </c>
      <c r="AA2286">
        <v>1</v>
      </c>
      <c r="AB2286">
        <v>1</v>
      </c>
      <c r="AC2286">
        <v>1</v>
      </c>
      <c r="AD2286">
        <v>1</v>
      </c>
      <c r="AE2286">
        <v>1</v>
      </c>
      <c r="AF2286">
        <v>1</v>
      </c>
      <c r="AG2286">
        <v>1</v>
      </c>
      <c r="AH2286">
        <v>1</v>
      </c>
      <c r="AI2286">
        <v>1</v>
      </c>
      <c r="AJ2286">
        <v>1</v>
      </c>
      <c r="AK2286">
        <v>1</v>
      </c>
      <c r="AL2286">
        <v>1</v>
      </c>
      <c r="AM2286" s="49" t="s">
        <v>110</v>
      </c>
      <c r="AN2286" s="49" t="s">
        <v>14</v>
      </c>
      <c r="AO2286" s="49" t="s">
        <v>507</v>
      </c>
      <c r="AP2286" s="49" t="s">
        <v>505</v>
      </c>
      <c r="AQ2286" s="49" t="s">
        <v>13</v>
      </c>
      <c r="AR2286" s="49" t="s">
        <v>487</v>
      </c>
      <c r="AS2286" s="49" t="s">
        <v>488</v>
      </c>
      <c r="AT2286" s="49" t="s">
        <v>489</v>
      </c>
    </row>
    <row r="2287" spans="1:46" x14ac:dyDescent="0.25">
      <c r="A2287">
        <v>14</v>
      </c>
      <c r="B2287" t="s">
        <v>113</v>
      </c>
      <c r="C2287" t="s">
        <v>113</v>
      </c>
      <c r="D2287" t="s">
        <v>114</v>
      </c>
      <c r="E2287" t="s">
        <v>634</v>
      </c>
      <c r="F2287" t="s">
        <v>635</v>
      </c>
      <c r="G2287">
        <v>1</v>
      </c>
      <c r="H2287">
        <v>1</v>
      </c>
      <c r="I2287">
        <v>1</v>
      </c>
      <c r="J2287">
        <v>1</v>
      </c>
      <c r="K2287">
        <v>1</v>
      </c>
      <c r="L2287">
        <v>1</v>
      </c>
      <c r="M2287">
        <v>1</v>
      </c>
      <c r="N2287">
        <v>1</v>
      </c>
      <c r="O2287">
        <v>1</v>
      </c>
      <c r="P2287">
        <v>1</v>
      </c>
      <c r="Q2287">
        <v>1</v>
      </c>
      <c r="R2287">
        <v>1</v>
      </c>
      <c r="S2287">
        <v>1</v>
      </c>
      <c r="T2287">
        <v>1</v>
      </c>
      <c r="U2287">
        <v>1</v>
      </c>
      <c r="V2287">
        <v>1</v>
      </c>
      <c r="W2287">
        <v>1</v>
      </c>
      <c r="X2287">
        <v>1</v>
      </c>
      <c r="Y2287">
        <v>1</v>
      </c>
      <c r="Z2287">
        <v>1</v>
      </c>
      <c r="AA2287">
        <v>1</v>
      </c>
      <c r="AB2287">
        <v>1</v>
      </c>
      <c r="AC2287">
        <v>1</v>
      </c>
      <c r="AD2287">
        <v>1</v>
      </c>
      <c r="AE2287">
        <v>1</v>
      </c>
      <c r="AF2287">
        <v>1</v>
      </c>
      <c r="AG2287">
        <v>1</v>
      </c>
      <c r="AH2287">
        <v>1</v>
      </c>
      <c r="AI2287">
        <v>1</v>
      </c>
      <c r="AJ2287">
        <v>1</v>
      </c>
      <c r="AK2287">
        <v>1</v>
      </c>
      <c r="AL2287">
        <v>1</v>
      </c>
      <c r="AM2287" s="49" t="s">
        <v>114</v>
      </c>
      <c r="AN2287" s="49" t="s">
        <v>14</v>
      </c>
      <c r="AO2287" s="49" t="s">
        <v>506</v>
      </c>
      <c r="AP2287" s="49" t="s">
        <v>505</v>
      </c>
      <c r="AQ2287" s="49" t="s">
        <v>10</v>
      </c>
      <c r="AR2287" s="49" t="s">
        <v>495</v>
      </c>
      <c r="AS2287" s="49" t="s">
        <v>488</v>
      </c>
      <c r="AT2287" s="49" t="s">
        <v>489</v>
      </c>
    </row>
    <row r="2288" spans="1:46" x14ac:dyDescent="0.25">
      <c r="A2288">
        <v>14</v>
      </c>
      <c r="B2288" t="s">
        <v>493</v>
      </c>
      <c r="C2288" t="s">
        <v>542</v>
      </c>
      <c r="D2288" t="s">
        <v>543</v>
      </c>
      <c r="E2288" t="s">
        <v>634</v>
      </c>
      <c r="F2288" t="s">
        <v>635</v>
      </c>
      <c r="G2288">
        <v>1</v>
      </c>
      <c r="H2288">
        <v>1</v>
      </c>
      <c r="I2288">
        <v>1</v>
      </c>
      <c r="J2288">
        <v>1</v>
      </c>
      <c r="K2288">
        <v>1</v>
      </c>
      <c r="L2288">
        <v>1</v>
      </c>
      <c r="M2288">
        <v>1</v>
      </c>
      <c r="N2288">
        <v>1</v>
      </c>
      <c r="O2288">
        <v>1</v>
      </c>
      <c r="P2288">
        <v>1</v>
      </c>
      <c r="Q2288">
        <v>1</v>
      </c>
      <c r="R2288">
        <v>1</v>
      </c>
      <c r="S2288">
        <v>1</v>
      </c>
      <c r="T2288">
        <v>1</v>
      </c>
      <c r="U2288">
        <v>1</v>
      </c>
      <c r="V2288">
        <v>1</v>
      </c>
      <c r="W2288">
        <v>1</v>
      </c>
      <c r="X2288">
        <v>1</v>
      </c>
      <c r="Y2288">
        <v>1</v>
      </c>
      <c r="Z2288">
        <v>1</v>
      </c>
      <c r="AA2288">
        <v>1</v>
      </c>
      <c r="AB2288">
        <v>1</v>
      </c>
      <c r="AC2288">
        <v>1</v>
      </c>
      <c r="AD2288">
        <v>1</v>
      </c>
      <c r="AE2288">
        <v>1</v>
      </c>
      <c r="AF2288">
        <v>1</v>
      </c>
      <c r="AG2288">
        <v>1</v>
      </c>
      <c r="AH2288">
        <v>1</v>
      </c>
      <c r="AI2288">
        <v>1</v>
      </c>
      <c r="AJ2288">
        <v>1</v>
      </c>
      <c r="AK2288">
        <v>1</v>
      </c>
      <c r="AL2288">
        <v>0</v>
      </c>
      <c r="AM2288" s="49" t="e">
        <v>#N/A</v>
      </c>
      <c r="AN2288" s="49" t="e">
        <v>#N/A</v>
      </c>
      <c r="AO2288" s="49" t="e">
        <v>#N/A</v>
      </c>
      <c r="AP2288" s="49" t="e">
        <v>#N/A</v>
      </c>
      <c r="AQ2288" s="49" t="e">
        <v>#N/A</v>
      </c>
      <c r="AR2288" s="49" t="e">
        <v>#N/A</v>
      </c>
      <c r="AS2288" s="49" t="e">
        <v>#N/A</v>
      </c>
      <c r="AT2288" s="49" t="e">
        <v>#N/A</v>
      </c>
    </row>
    <row r="2289" spans="1:46" x14ac:dyDescent="0.25">
      <c r="A2289">
        <v>14</v>
      </c>
      <c r="B2289" t="s">
        <v>544</v>
      </c>
      <c r="C2289" t="s">
        <v>544</v>
      </c>
      <c r="D2289" t="s">
        <v>545</v>
      </c>
      <c r="E2289" t="s">
        <v>634</v>
      </c>
      <c r="F2289" t="s">
        <v>635</v>
      </c>
      <c r="G2289">
        <v>1</v>
      </c>
      <c r="H2289">
        <v>1</v>
      </c>
      <c r="I2289">
        <v>1</v>
      </c>
      <c r="J2289">
        <v>1</v>
      </c>
      <c r="K2289">
        <v>1</v>
      </c>
      <c r="L2289">
        <v>1</v>
      </c>
      <c r="M2289">
        <v>1</v>
      </c>
      <c r="N2289">
        <v>1</v>
      </c>
      <c r="O2289">
        <v>1</v>
      </c>
      <c r="P2289">
        <v>1</v>
      </c>
      <c r="Q2289">
        <v>1</v>
      </c>
      <c r="R2289">
        <v>1</v>
      </c>
      <c r="S2289">
        <v>1</v>
      </c>
      <c r="T2289">
        <v>1</v>
      </c>
      <c r="U2289">
        <v>1</v>
      </c>
      <c r="V2289">
        <v>1</v>
      </c>
      <c r="W2289">
        <v>1</v>
      </c>
      <c r="X2289">
        <v>1</v>
      </c>
      <c r="Y2289">
        <v>1</v>
      </c>
      <c r="Z2289">
        <v>1</v>
      </c>
      <c r="AA2289">
        <v>1</v>
      </c>
      <c r="AB2289">
        <v>1</v>
      </c>
      <c r="AC2289">
        <v>1</v>
      </c>
      <c r="AD2289">
        <v>1</v>
      </c>
      <c r="AE2289">
        <v>1</v>
      </c>
      <c r="AF2289">
        <v>1</v>
      </c>
      <c r="AG2289">
        <v>1</v>
      </c>
      <c r="AH2289">
        <v>1</v>
      </c>
      <c r="AI2289">
        <v>1</v>
      </c>
      <c r="AJ2289">
        <v>1</v>
      </c>
      <c r="AK2289">
        <v>1</v>
      </c>
      <c r="AL2289">
        <v>0</v>
      </c>
      <c r="AM2289" s="49" t="e">
        <v>#N/A</v>
      </c>
      <c r="AN2289" s="49" t="e">
        <v>#N/A</v>
      </c>
      <c r="AO2289" s="49" t="e">
        <v>#N/A</v>
      </c>
      <c r="AP2289" s="49" t="e">
        <v>#N/A</v>
      </c>
      <c r="AQ2289" s="49" t="e">
        <v>#N/A</v>
      </c>
      <c r="AR2289" s="49" t="e">
        <v>#N/A</v>
      </c>
      <c r="AS2289" s="49" t="e">
        <v>#N/A</v>
      </c>
      <c r="AT2289" s="49" t="e">
        <v>#N/A</v>
      </c>
    </row>
    <row r="2290" spans="1:46" x14ac:dyDescent="0.25">
      <c r="A2290">
        <v>14</v>
      </c>
      <c r="B2290" t="s">
        <v>124</v>
      </c>
      <c r="C2290" t="s">
        <v>124</v>
      </c>
      <c r="D2290" t="s">
        <v>125</v>
      </c>
      <c r="E2290" t="s">
        <v>634</v>
      </c>
      <c r="F2290" t="s">
        <v>635</v>
      </c>
      <c r="G2290">
        <v>1</v>
      </c>
      <c r="H2290">
        <v>1</v>
      </c>
      <c r="I2290">
        <v>1</v>
      </c>
      <c r="J2290">
        <v>1</v>
      </c>
      <c r="K2290">
        <v>1</v>
      </c>
      <c r="L2290">
        <v>1</v>
      </c>
      <c r="M2290">
        <v>1</v>
      </c>
      <c r="N2290">
        <v>1</v>
      </c>
      <c r="O2290">
        <v>1</v>
      </c>
      <c r="P2290">
        <v>1</v>
      </c>
      <c r="Q2290">
        <v>1</v>
      </c>
      <c r="R2290">
        <v>1</v>
      </c>
      <c r="S2290">
        <v>1</v>
      </c>
      <c r="T2290">
        <v>1</v>
      </c>
      <c r="U2290">
        <v>1</v>
      </c>
      <c r="V2290">
        <v>1</v>
      </c>
      <c r="W2290">
        <v>1</v>
      </c>
      <c r="X2290">
        <v>1</v>
      </c>
      <c r="Y2290">
        <v>1</v>
      </c>
      <c r="Z2290">
        <v>1</v>
      </c>
      <c r="AA2290">
        <v>1</v>
      </c>
      <c r="AB2290">
        <v>1</v>
      </c>
      <c r="AC2290">
        <v>1</v>
      </c>
      <c r="AD2290">
        <v>1</v>
      </c>
      <c r="AE2290">
        <v>1</v>
      </c>
      <c r="AF2290">
        <v>1</v>
      </c>
      <c r="AG2290">
        <v>1</v>
      </c>
      <c r="AH2290">
        <v>1</v>
      </c>
      <c r="AI2290">
        <v>1</v>
      </c>
      <c r="AJ2290">
        <v>1</v>
      </c>
      <c r="AK2290">
        <v>1</v>
      </c>
      <c r="AL2290">
        <v>1</v>
      </c>
      <c r="AM2290" s="49" t="s">
        <v>125</v>
      </c>
      <c r="AN2290" s="49" t="s">
        <v>14</v>
      </c>
      <c r="AO2290" s="49" t="s">
        <v>506</v>
      </c>
      <c r="AP2290" s="49" t="s">
        <v>501</v>
      </c>
      <c r="AQ2290" s="49" t="s">
        <v>10</v>
      </c>
      <c r="AR2290" s="49" t="s">
        <v>487</v>
      </c>
      <c r="AS2290" s="49" t="s">
        <v>488</v>
      </c>
      <c r="AT2290" s="49" t="s">
        <v>489</v>
      </c>
    </row>
    <row r="2291" spans="1:46" x14ac:dyDescent="0.25">
      <c r="A2291">
        <v>14</v>
      </c>
      <c r="B2291" t="s">
        <v>130</v>
      </c>
      <c r="C2291" t="s">
        <v>130</v>
      </c>
      <c r="D2291" t="s">
        <v>131</v>
      </c>
      <c r="E2291" t="s">
        <v>634</v>
      </c>
      <c r="F2291" t="s">
        <v>635</v>
      </c>
      <c r="G2291">
        <v>1</v>
      </c>
      <c r="H2291">
        <v>1</v>
      </c>
      <c r="I2291">
        <v>1</v>
      </c>
      <c r="J2291">
        <v>1</v>
      </c>
      <c r="K2291">
        <v>1</v>
      </c>
      <c r="L2291">
        <v>1</v>
      </c>
      <c r="M2291">
        <v>1</v>
      </c>
      <c r="N2291">
        <v>1</v>
      </c>
      <c r="O2291">
        <v>1</v>
      </c>
      <c r="P2291">
        <v>1</v>
      </c>
      <c r="Q2291">
        <v>1</v>
      </c>
      <c r="R2291">
        <v>1</v>
      </c>
      <c r="S2291">
        <v>1</v>
      </c>
      <c r="T2291">
        <v>1</v>
      </c>
      <c r="U2291">
        <v>1</v>
      </c>
      <c r="V2291">
        <v>1</v>
      </c>
      <c r="W2291">
        <v>1</v>
      </c>
      <c r="X2291">
        <v>1</v>
      </c>
      <c r="Y2291">
        <v>1</v>
      </c>
      <c r="Z2291">
        <v>1</v>
      </c>
      <c r="AA2291">
        <v>1</v>
      </c>
      <c r="AB2291">
        <v>1</v>
      </c>
      <c r="AC2291">
        <v>1</v>
      </c>
      <c r="AD2291">
        <v>1</v>
      </c>
      <c r="AE2291">
        <v>1</v>
      </c>
      <c r="AF2291">
        <v>1</v>
      </c>
      <c r="AG2291">
        <v>1</v>
      </c>
      <c r="AH2291">
        <v>1</v>
      </c>
      <c r="AI2291">
        <v>1</v>
      </c>
      <c r="AJ2291">
        <v>1</v>
      </c>
      <c r="AK2291">
        <v>1</v>
      </c>
      <c r="AL2291">
        <v>1</v>
      </c>
      <c r="AM2291" s="49" t="s">
        <v>131</v>
      </c>
      <c r="AN2291" s="49" t="s">
        <v>14</v>
      </c>
      <c r="AO2291" s="49" t="s">
        <v>507</v>
      </c>
      <c r="AP2291" s="49" t="s">
        <v>501</v>
      </c>
      <c r="AQ2291" s="49" t="s">
        <v>10</v>
      </c>
      <c r="AR2291" s="49" t="s">
        <v>487</v>
      </c>
      <c r="AS2291" s="49" t="s">
        <v>488</v>
      </c>
      <c r="AT2291" s="49" t="s">
        <v>489</v>
      </c>
    </row>
    <row r="2292" spans="1:46" x14ac:dyDescent="0.25">
      <c r="A2292">
        <v>14</v>
      </c>
      <c r="B2292" t="s">
        <v>117</v>
      </c>
      <c r="C2292" t="s">
        <v>117</v>
      </c>
      <c r="D2292" t="s">
        <v>546</v>
      </c>
      <c r="E2292" t="s">
        <v>634</v>
      </c>
      <c r="F2292" t="s">
        <v>635</v>
      </c>
      <c r="G2292">
        <v>1</v>
      </c>
      <c r="H2292">
        <v>1</v>
      </c>
      <c r="I2292">
        <v>1</v>
      </c>
      <c r="J2292">
        <v>1</v>
      </c>
      <c r="K2292">
        <v>1</v>
      </c>
      <c r="L2292">
        <v>1</v>
      </c>
      <c r="M2292">
        <v>1</v>
      </c>
      <c r="N2292">
        <v>1</v>
      </c>
      <c r="O2292">
        <v>1</v>
      </c>
      <c r="P2292">
        <v>1</v>
      </c>
      <c r="Q2292">
        <v>1</v>
      </c>
      <c r="R2292">
        <v>1</v>
      </c>
      <c r="S2292">
        <v>1</v>
      </c>
      <c r="T2292">
        <v>1</v>
      </c>
      <c r="U2292">
        <v>1</v>
      </c>
      <c r="V2292">
        <v>1</v>
      </c>
      <c r="W2292">
        <v>1</v>
      </c>
      <c r="X2292">
        <v>1</v>
      </c>
      <c r="Y2292">
        <v>1</v>
      </c>
      <c r="Z2292">
        <v>1</v>
      </c>
      <c r="AA2292">
        <v>1</v>
      </c>
      <c r="AB2292">
        <v>1</v>
      </c>
      <c r="AC2292">
        <v>1</v>
      </c>
      <c r="AD2292">
        <v>1</v>
      </c>
      <c r="AE2292">
        <v>1</v>
      </c>
      <c r="AF2292">
        <v>1</v>
      </c>
      <c r="AG2292">
        <v>1</v>
      </c>
      <c r="AH2292">
        <v>1</v>
      </c>
      <c r="AI2292">
        <v>1</v>
      </c>
      <c r="AJ2292">
        <v>1</v>
      </c>
      <c r="AK2292">
        <v>1</v>
      </c>
      <c r="AL2292">
        <v>0</v>
      </c>
      <c r="AM2292" s="49" t="s">
        <v>118</v>
      </c>
      <c r="AN2292" s="49" t="s">
        <v>8</v>
      </c>
      <c r="AO2292" s="49" t="s">
        <v>9</v>
      </c>
      <c r="AP2292" s="49" t="s">
        <v>494</v>
      </c>
      <c r="AQ2292" s="49" t="s">
        <v>9</v>
      </c>
      <c r="AR2292" s="49" t="s">
        <v>487</v>
      </c>
      <c r="AS2292" s="49" t="s">
        <v>488</v>
      </c>
      <c r="AT2292" s="49" t="s">
        <v>489</v>
      </c>
    </row>
    <row r="2293" spans="1:46" x14ac:dyDescent="0.25">
      <c r="A2293">
        <v>14</v>
      </c>
      <c r="B2293" t="s">
        <v>192</v>
      </c>
      <c r="C2293" t="s">
        <v>192</v>
      </c>
      <c r="D2293" t="s">
        <v>193</v>
      </c>
      <c r="E2293" t="s">
        <v>634</v>
      </c>
      <c r="F2293" t="s">
        <v>635</v>
      </c>
      <c r="G2293">
        <v>1</v>
      </c>
      <c r="H2293">
        <v>1</v>
      </c>
      <c r="I2293">
        <v>1</v>
      </c>
      <c r="J2293">
        <v>1</v>
      </c>
      <c r="K2293">
        <v>1</v>
      </c>
      <c r="L2293">
        <v>1</v>
      </c>
      <c r="M2293">
        <v>1</v>
      </c>
      <c r="N2293">
        <v>1</v>
      </c>
      <c r="O2293">
        <v>1</v>
      </c>
      <c r="P2293">
        <v>1</v>
      </c>
      <c r="Q2293">
        <v>1</v>
      </c>
      <c r="R2293">
        <v>1</v>
      </c>
      <c r="S2293">
        <v>1</v>
      </c>
      <c r="T2293">
        <v>1</v>
      </c>
      <c r="U2293">
        <v>1</v>
      </c>
      <c r="V2293">
        <v>1</v>
      </c>
      <c r="W2293">
        <v>1</v>
      </c>
      <c r="X2293">
        <v>1</v>
      </c>
      <c r="Y2293">
        <v>1</v>
      </c>
      <c r="Z2293">
        <v>1</v>
      </c>
      <c r="AA2293">
        <v>1</v>
      </c>
      <c r="AB2293">
        <v>1</v>
      </c>
      <c r="AC2293">
        <v>1</v>
      </c>
      <c r="AD2293">
        <v>1</v>
      </c>
      <c r="AE2293">
        <v>1</v>
      </c>
      <c r="AF2293">
        <v>1</v>
      </c>
      <c r="AG2293">
        <v>1</v>
      </c>
      <c r="AH2293">
        <v>1</v>
      </c>
      <c r="AI2293">
        <v>1</v>
      </c>
      <c r="AJ2293">
        <v>1</v>
      </c>
      <c r="AK2293">
        <v>1</v>
      </c>
      <c r="AL2293">
        <v>1</v>
      </c>
      <c r="AM2293" s="49" t="s">
        <v>193</v>
      </c>
      <c r="AN2293" s="49" t="s">
        <v>14</v>
      </c>
      <c r="AO2293" s="49" t="s">
        <v>500</v>
      </c>
      <c r="AP2293" s="49" t="s">
        <v>505</v>
      </c>
      <c r="AQ2293" s="49" t="s">
        <v>13</v>
      </c>
      <c r="AR2293" s="49" t="s">
        <v>487</v>
      </c>
      <c r="AS2293" s="49" t="s">
        <v>488</v>
      </c>
      <c r="AT2293" s="49" t="s">
        <v>489</v>
      </c>
    </row>
    <row r="2294" spans="1:46" x14ac:dyDescent="0.25">
      <c r="A2294">
        <v>14</v>
      </c>
      <c r="B2294" t="s">
        <v>132</v>
      </c>
      <c r="C2294" t="s">
        <v>132</v>
      </c>
      <c r="D2294" t="s">
        <v>133</v>
      </c>
      <c r="E2294" t="s">
        <v>634</v>
      </c>
      <c r="F2294" t="s">
        <v>635</v>
      </c>
      <c r="G2294">
        <v>1</v>
      </c>
      <c r="H2294">
        <v>1</v>
      </c>
      <c r="I2294">
        <v>1</v>
      </c>
      <c r="J2294">
        <v>1</v>
      </c>
      <c r="K2294">
        <v>1</v>
      </c>
      <c r="L2294">
        <v>1</v>
      </c>
      <c r="M2294">
        <v>1</v>
      </c>
      <c r="N2294">
        <v>1</v>
      </c>
      <c r="O2294">
        <v>1</v>
      </c>
      <c r="P2294">
        <v>1</v>
      </c>
      <c r="Q2294">
        <v>1</v>
      </c>
      <c r="R2294">
        <v>1</v>
      </c>
      <c r="S2294">
        <v>1</v>
      </c>
      <c r="T2294">
        <v>1</v>
      </c>
      <c r="U2294">
        <v>1</v>
      </c>
      <c r="V2294">
        <v>1</v>
      </c>
      <c r="W2294">
        <v>1</v>
      </c>
      <c r="X2294">
        <v>1</v>
      </c>
      <c r="Y2294">
        <v>1</v>
      </c>
      <c r="Z2294">
        <v>1</v>
      </c>
      <c r="AA2294">
        <v>1</v>
      </c>
      <c r="AB2294">
        <v>1</v>
      </c>
      <c r="AC2294">
        <v>1</v>
      </c>
      <c r="AD2294">
        <v>1</v>
      </c>
      <c r="AE2294">
        <v>1</v>
      </c>
      <c r="AF2294">
        <v>1</v>
      </c>
      <c r="AG2294">
        <v>1</v>
      </c>
      <c r="AH2294">
        <v>1</v>
      </c>
      <c r="AI2294">
        <v>1</v>
      </c>
      <c r="AJ2294">
        <v>1</v>
      </c>
      <c r="AK2294">
        <v>1</v>
      </c>
      <c r="AL2294">
        <v>0</v>
      </c>
      <c r="AM2294" s="49" t="s">
        <v>133</v>
      </c>
      <c r="AN2294" s="49" t="s">
        <v>14</v>
      </c>
      <c r="AO2294" s="49" t="s">
        <v>507</v>
      </c>
      <c r="AP2294" s="49" t="s">
        <v>501</v>
      </c>
      <c r="AQ2294" s="49" t="s">
        <v>10</v>
      </c>
      <c r="AR2294" s="49" t="s">
        <v>487</v>
      </c>
      <c r="AS2294" s="49" t="s">
        <v>488</v>
      </c>
      <c r="AT2294" s="49" t="s">
        <v>489</v>
      </c>
    </row>
    <row r="2295" spans="1:46" x14ac:dyDescent="0.25">
      <c r="A2295">
        <v>14</v>
      </c>
      <c r="B2295" t="s">
        <v>134</v>
      </c>
      <c r="C2295" t="s">
        <v>134</v>
      </c>
      <c r="D2295" t="s">
        <v>135</v>
      </c>
      <c r="E2295" t="s">
        <v>634</v>
      </c>
      <c r="F2295" t="s">
        <v>635</v>
      </c>
      <c r="G2295">
        <v>1</v>
      </c>
      <c r="H2295">
        <v>1</v>
      </c>
      <c r="I2295">
        <v>1</v>
      </c>
      <c r="J2295">
        <v>1</v>
      </c>
      <c r="K2295">
        <v>1</v>
      </c>
      <c r="L2295">
        <v>1</v>
      </c>
      <c r="M2295">
        <v>1</v>
      </c>
      <c r="N2295">
        <v>1</v>
      </c>
      <c r="O2295">
        <v>1</v>
      </c>
      <c r="P2295">
        <v>1</v>
      </c>
      <c r="Q2295">
        <v>1</v>
      </c>
      <c r="R2295">
        <v>1</v>
      </c>
      <c r="S2295">
        <v>1</v>
      </c>
      <c r="T2295">
        <v>1</v>
      </c>
      <c r="U2295">
        <v>1</v>
      </c>
      <c r="V2295">
        <v>1</v>
      </c>
      <c r="W2295">
        <v>1</v>
      </c>
      <c r="X2295">
        <v>1</v>
      </c>
      <c r="Y2295">
        <v>1</v>
      </c>
      <c r="Z2295">
        <v>1</v>
      </c>
      <c r="AA2295">
        <v>1</v>
      </c>
      <c r="AB2295">
        <v>1</v>
      </c>
      <c r="AC2295">
        <v>1</v>
      </c>
      <c r="AD2295">
        <v>1</v>
      </c>
      <c r="AE2295">
        <v>1</v>
      </c>
      <c r="AF2295">
        <v>1</v>
      </c>
      <c r="AG2295">
        <v>1</v>
      </c>
      <c r="AH2295">
        <v>1</v>
      </c>
      <c r="AI2295">
        <v>1</v>
      </c>
      <c r="AJ2295">
        <v>1</v>
      </c>
      <c r="AK2295">
        <v>1</v>
      </c>
      <c r="AL2295">
        <v>1</v>
      </c>
      <c r="AM2295" s="49" t="s">
        <v>135</v>
      </c>
      <c r="AN2295" s="49" t="s">
        <v>14</v>
      </c>
      <c r="AO2295" s="49" t="s">
        <v>500</v>
      </c>
      <c r="AP2295" s="49" t="s">
        <v>505</v>
      </c>
      <c r="AQ2295" s="49" t="s">
        <v>13</v>
      </c>
      <c r="AR2295" s="49" t="s">
        <v>487</v>
      </c>
      <c r="AS2295" s="49" t="s">
        <v>488</v>
      </c>
      <c r="AT2295" s="49" t="s">
        <v>489</v>
      </c>
    </row>
    <row r="2296" spans="1:46" x14ac:dyDescent="0.25">
      <c r="A2296">
        <v>14</v>
      </c>
      <c r="B2296" t="s">
        <v>136</v>
      </c>
      <c r="C2296" t="s">
        <v>136</v>
      </c>
      <c r="D2296" t="s">
        <v>137</v>
      </c>
      <c r="E2296" t="s">
        <v>634</v>
      </c>
      <c r="F2296" t="s">
        <v>635</v>
      </c>
      <c r="G2296">
        <v>1</v>
      </c>
      <c r="H2296">
        <v>1</v>
      </c>
      <c r="I2296">
        <v>1</v>
      </c>
      <c r="J2296">
        <v>1</v>
      </c>
      <c r="K2296">
        <v>1</v>
      </c>
      <c r="L2296">
        <v>1</v>
      </c>
      <c r="M2296">
        <v>1</v>
      </c>
      <c r="N2296">
        <v>1</v>
      </c>
      <c r="O2296">
        <v>1</v>
      </c>
      <c r="P2296">
        <v>1</v>
      </c>
      <c r="Q2296">
        <v>1</v>
      </c>
      <c r="R2296">
        <v>1</v>
      </c>
      <c r="S2296">
        <v>1</v>
      </c>
      <c r="T2296">
        <v>1</v>
      </c>
      <c r="U2296">
        <v>1</v>
      </c>
      <c r="V2296">
        <v>1</v>
      </c>
      <c r="W2296">
        <v>1</v>
      </c>
      <c r="X2296">
        <v>1</v>
      </c>
      <c r="Y2296">
        <v>1</v>
      </c>
      <c r="Z2296">
        <v>1</v>
      </c>
      <c r="AA2296">
        <v>1</v>
      </c>
      <c r="AB2296">
        <v>1</v>
      </c>
      <c r="AC2296">
        <v>1</v>
      </c>
      <c r="AD2296">
        <v>1</v>
      </c>
      <c r="AE2296">
        <v>1</v>
      </c>
      <c r="AF2296">
        <v>1</v>
      </c>
      <c r="AG2296">
        <v>1</v>
      </c>
      <c r="AH2296">
        <v>1</v>
      </c>
      <c r="AI2296">
        <v>1</v>
      </c>
      <c r="AJ2296">
        <v>1</v>
      </c>
      <c r="AK2296">
        <v>1</v>
      </c>
      <c r="AL2296">
        <v>1</v>
      </c>
      <c r="AM2296" s="49" t="s">
        <v>137</v>
      </c>
      <c r="AN2296" s="49" t="s">
        <v>14</v>
      </c>
      <c r="AO2296" s="49" t="s">
        <v>500</v>
      </c>
      <c r="AP2296" s="49" t="s">
        <v>505</v>
      </c>
      <c r="AQ2296" s="49" t="s">
        <v>13</v>
      </c>
      <c r="AR2296" s="49" t="s">
        <v>487</v>
      </c>
      <c r="AS2296" s="49" t="s">
        <v>488</v>
      </c>
      <c r="AT2296" s="49" t="s">
        <v>489</v>
      </c>
    </row>
    <row r="2297" spans="1:46" x14ac:dyDescent="0.25">
      <c r="A2297">
        <v>14</v>
      </c>
      <c r="B2297" t="s">
        <v>315</v>
      </c>
      <c r="C2297" t="s">
        <v>315</v>
      </c>
      <c r="D2297" t="s">
        <v>547</v>
      </c>
      <c r="E2297" t="s">
        <v>634</v>
      </c>
      <c r="F2297" t="s">
        <v>635</v>
      </c>
      <c r="G2297">
        <v>1</v>
      </c>
      <c r="H2297">
        <v>1</v>
      </c>
      <c r="I2297">
        <v>1</v>
      </c>
      <c r="J2297">
        <v>1</v>
      </c>
      <c r="K2297">
        <v>1</v>
      </c>
      <c r="L2297">
        <v>1</v>
      </c>
      <c r="M2297">
        <v>1</v>
      </c>
      <c r="N2297">
        <v>1</v>
      </c>
      <c r="O2297">
        <v>1</v>
      </c>
      <c r="P2297">
        <v>1</v>
      </c>
      <c r="Q2297">
        <v>1</v>
      </c>
      <c r="R2297">
        <v>1</v>
      </c>
      <c r="S2297">
        <v>1</v>
      </c>
      <c r="T2297">
        <v>1</v>
      </c>
      <c r="U2297">
        <v>1</v>
      </c>
      <c r="V2297">
        <v>1</v>
      </c>
      <c r="W2297">
        <v>1</v>
      </c>
      <c r="X2297">
        <v>1</v>
      </c>
      <c r="Y2297">
        <v>1</v>
      </c>
      <c r="Z2297">
        <v>1</v>
      </c>
      <c r="AA2297">
        <v>1</v>
      </c>
      <c r="AB2297">
        <v>1</v>
      </c>
      <c r="AC2297">
        <v>1</v>
      </c>
      <c r="AD2297">
        <v>1</v>
      </c>
      <c r="AE2297">
        <v>1</v>
      </c>
      <c r="AF2297">
        <v>1</v>
      </c>
      <c r="AG2297">
        <v>1</v>
      </c>
      <c r="AH2297">
        <v>1</v>
      </c>
      <c r="AI2297">
        <v>1</v>
      </c>
      <c r="AJ2297">
        <v>1</v>
      </c>
      <c r="AK2297">
        <v>1</v>
      </c>
      <c r="AL2297">
        <v>0</v>
      </c>
      <c r="AM2297" s="49" t="s">
        <v>316</v>
      </c>
      <c r="AN2297" s="49" t="s">
        <v>14</v>
      </c>
      <c r="AO2297" s="49" t="s">
        <v>485</v>
      </c>
      <c r="AP2297" s="49" t="s">
        <v>486</v>
      </c>
      <c r="AQ2297" s="49" t="s">
        <v>11</v>
      </c>
      <c r="AR2297" s="49" t="s">
        <v>487</v>
      </c>
      <c r="AS2297" s="49" t="s">
        <v>488</v>
      </c>
      <c r="AT2297" s="49" t="s">
        <v>489</v>
      </c>
    </row>
    <row r="2298" spans="1:46" x14ac:dyDescent="0.25">
      <c r="A2298">
        <v>14</v>
      </c>
      <c r="B2298" t="s">
        <v>121</v>
      </c>
      <c r="C2298" t="s">
        <v>121</v>
      </c>
      <c r="D2298" t="s">
        <v>548</v>
      </c>
      <c r="E2298" t="s">
        <v>634</v>
      </c>
      <c r="F2298" t="s">
        <v>635</v>
      </c>
      <c r="G2298">
        <v>1</v>
      </c>
      <c r="H2298">
        <v>1</v>
      </c>
      <c r="I2298">
        <v>1</v>
      </c>
      <c r="J2298">
        <v>1</v>
      </c>
      <c r="K2298">
        <v>1</v>
      </c>
      <c r="L2298">
        <v>1</v>
      </c>
      <c r="M2298">
        <v>1</v>
      </c>
      <c r="N2298">
        <v>1</v>
      </c>
      <c r="O2298">
        <v>1</v>
      </c>
      <c r="P2298">
        <v>1</v>
      </c>
      <c r="Q2298">
        <v>1</v>
      </c>
      <c r="R2298">
        <v>1</v>
      </c>
      <c r="S2298">
        <v>1</v>
      </c>
      <c r="T2298">
        <v>1</v>
      </c>
      <c r="U2298">
        <v>1</v>
      </c>
      <c r="V2298">
        <v>1</v>
      </c>
      <c r="W2298">
        <v>1</v>
      </c>
      <c r="X2298">
        <v>1</v>
      </c>
      <c r="Y2298">
        <v>1</v>
      </c>
      <c r="Z2298">
        <v>1</v>
      </c>
      <c r="AA2298">
        <v>1</v>
      </c>
      <c r="AB2298">
        <v>1</v>
      </c>
      <c r="AC2298">
        <v>1</v>
      </c>
      <c r="AD2298">
        <v>1</v>
      </c>
      <c r="AE2298">
        <v>1</v>
      </c>
      <c r="AF2298">
        <v>1</v>
      </c>
      <c r="AG2298">
        <v>1</v>
      </c>
      <c r="AH2298">
        <v>1</v>
      </c>
      <c r="AI2298">
        <v>1</v>
      </c>
      <c r="AJ2298">
        <v>1</v>
      </c>
      <c r="AK2298">
        <v>1</v>
      </c>
      <c r="AL2298">
        <v>0</v>
      </c>
      <c r="AM2298" s="49" t="s">
        <v>122</v>
      </c>
      <c r="AN2298" s="49" t="s">
        <v>5</v>
      </c>
      <c r="AO2298" s="49" t="s">
        <v>9</v>
      </c>
      <c r="AP2298" s="49" t="s">
        <v>486</v>
      </c>
      <c r="AQ2298" s="49" t="s">
        <v>9</v>
      </c>
      <c r="AR2298" s="49" t="s">
        <v>495</v>
      </c>
      <c r="AS2298" s="49" t="s">
        <v>488</v>
      </c>
      <c r="AT2298" s="49" t="s">
        <v>489</v>
      </c>
    </row>
    <row r="2299" spans="1:46" x14ac:dyDescent="0.25">
      <c r="A2299">
        <v>14</v>
      </c>
      <c r="B2299" t="s">
        <v>144</v>
      </c>
      <c r="C2299" t="s">
        <v>144</v>
      </c>
      <c r="D2299" t="s">
        <v>145</v>
      </c>
      <c r="E2299" t="s">
        <v>634</v>
      </c>
      <c r="F2299" t="s">
        <v>635</v>
      </c>
      <c r="G2299">
        <v>1</v>
      </c>
      <c r="H2299">
        <v>1</v>
      </c>
      <c r="I2299">
        <v>1</v>
      </c>
      <c r="J2299">
        <v>1</v>
      </c>
      <c r="K2299">
        <v>1</v>
      </c>
      <c r="L2299">
        <v>1</v>
      </c>
      <c r="M2299">
        <v>1</v>
      </c>
      <c r="N2299">
        <v>1</v>
      </c>
      <c r="O2299">
        <v>1</v>
      </c>
      <c r="P2299">
        <v>1</v>
      </c>
      <c r="Q2299">
        <v>1</v>
      </c>
      <c r="R2299">
        <v>1</v>
      </c>
      <c r="S2299">
        <v>1</v>
      </c>
      <c r="T2299">
        <v>1</v>
      </c>
      <c r="U2299">
        <v>1</v>
      </c>
      <c r="V2299">
        <v>1</v>
      </c>
      <c r="W2299">
        <v>1</v>
      </c>
      <c r="X2299">
        <v>1</v>
      </c>
      <c r="Y2299">
        <v>1</v>
      </c>
      <c r="Z2299">
        <v>1</v>
      </c>
      <c r="AA2299">
        <v>1</v>
      </c>
      <c r="AB2299">
        <v>1</v>
      </c>
      <c r="AC2299">
        <v>1</v>
      </c>
      <c r="AD2299">
        <v>1</v>
      </c>
      <c r="AE2299">
        <v>1</v>
      </c>
      <c r="AF2299">
        <v>1</v>
      </c>
      <c r="AG2299">
        <v>1</v>
      </c>
      <c r="AH2299">
        <v>1</v>
      </c>
      <c r="AI2299">
        <v>1</v>
      </c>
      <c r="AJ2299">
        <v>1</v>
      </c>
      <c r="AK2299">
        <v>1</v>
      </c>
      <c r="AL2299">
        <v>1</v>
      </c>
      <c r="AM2299" s="49" t="s">
        <v>145</v>
      </c>
      <c r="AN2299" s="49" t="s">
        <v>14</v>
      </c>
      <c r="AO2299" s="49" t="s">
        <v>500</v>
      </c>
      <c r="AP2299" s="49" t="s">
        <v>505</v>
      </c>
      <c r="AQ2299" s="49" t="s">
        <v>13</v>
      </c>
      <c r="AR2299" s="49" t="s">
        <v>487</v>
      </c>
      <c r="AS2299" s="49" t="s">
        <v>488</v>
      </c>
      <c r="AT2299" s="49" t="s">
        <v>489</v>
      </c>
    </row>
    <row r="2300" spans="1:46" x14ac:dyDescent="0.25">
      <c r="A2300">
        <v>14</v>
      </c>
      <c r="B2300" t="s">
        <v>146</v>
      </c>
      <c r="C2300" t="s">
        <v>146</v>
      </c>
      <c r="D2300" t="s">
        <v>147</v>
      </c>
      <c r="E2300" t="s">
        <v>634</v>
      </c>
      <c r="F2300" t="s">
        <v>635</v>
      </c>
      <c r="G2300">
        <v>1</v>
      </c>
      <c r="H2300">
        <v>1</v>
      </c>
      <c r="I2300">
        <v>1</v>
      </c>
      <c r="J2300">
        <v>1</v>
      </c>
      <c r="K2300">
        <v>1</v>
      </c>
      <c r="L2300">
        <v>1</v>
      </c>
      <c r="M2300">
        <v>1</v>
      </c>
      <c r="N2300">
        <v>1</v>
      </c>
      <c r="O2300">
        <v>1</v>
      </c>
      <c r="P2300">
        <v>1</v>
      </c>
      <c r="Q2300">
        <v>1</v>
      </c>
      <c r="R2300">
        <v>1</v>
      </c>
      <c r="S2300">
        <v>1</v>
      </c>
      <c r="T2300">
        <v>1</v>
      </c>
      <c r="U2300">
        <v>1</v>
      </c>
      <c r="V2300">
        <v>1</v>
      </c>
      <c r="W2300">
        <v>1</v>
      </c>
      <c r="X2300">
        <v>1</v>
      </c>
      <c r="Y2300">
        <v>1</v>
      </c>
      <c r="Z2300">
        <v>1</v>
      </c>
      <c r="AA2300">
        <v>1</v>
      </c>
      <c r="AB2300">
        <v>1</v>
      </c>
      <c r="AC2300">
        <v>1</v>
      </c>
      <c r="AD2300">
        <v>1</v>
      </c>
      <c r="AE2300">
        <v>1</v>
      </c>
      <c r="AF2300">
        <v>1</v>
      </c>
      <c r="AG2300">
        <v>1</v>
      </c>
      <c r="AH2300">
        <v>1</v>
      </c>
      <c r="AI2300">
        <v>1</v>
      </c>
      <c r="AJ2300">
        <v>1</v>
      </c>
      <c r="AK2300">
        <v>1</v>
      </c>
      <c r="AL2300">
        <v>0</v>
      </c>
      <c r="AM2300" s="49" t="s">
        <v>147</v>
      </c>
      <c r="AN2300" s="49" t="s">
        <v>14</v>
      </c>
      <c r="AO2300" s="49" t="s">
        <v>507</v>
      </c>
      <c r="AP2300" s="49" t="s">
        <v>501</v>
      </c>
      <c r="AQ2300" s="49" t="s">
        <v>10</v>
      </c>
      <c r="AR2300" s="49" t="s">
        <v>487</v>
      </c>
      <c r="AS2300" s="49" t="s">
        <v>488</v>
      </c>
      <c r="AT2300" s="49" t="s">
        <v>489</v>
      </c>
    </row>
    <row r="2301" spans="1:46" x14ac:dyDescent="0.25">
      <c r="A2301">
        <v>14</v>
      </c>
      <c r="B2301" t="s">
        <v>149</v>
      </c>
      <c r="C2301" t="s">
        <v>149</v>
      </c>
      <c r="D2301" t="s">
        <v>412</v>
      </c>
      <c r="E2301" t="s">
        <v>634</v>
      </c>
      <c r="F2301" t="s">
        <v>635</v>
      </c>
      <c r="G2301">
        <v>1</v>
      </c>
      <c r="H2301">
        <v>1</v>
      </c>
      <c r="I2301">
        <v>1</v>
      </c>
      <c r="J2301">
        <v>1</v>
      </c>
      <c r="K2301">
        <v>1</v>
      </c>
      <c r="L2301">
        <v>1</v>
      </c>
      <c r="M2301">
        <v>1</v>
      </c>
      <c r="N2301">
        <v>1</v>
      </c>
      <c r="O2301">
        <v>1</v>
      </c>
      <c r="P2301">
        <v>1</v>
      </c>
      <c r="Q2301">
        <v>1</v>
      </c>
      <c r="R2301">
        <v>1</v>
      </c>
      <c r="S2301">
        <v>1</v>
      </c>
      <c r="T2301">
        <v>1</v>
      </c>
      <c r="U2301">
        <v>1</v>
      </c>
      <c r="V2301">
        <v>1</v>
      </c>
      <c r="W2301">
        <v>1</v>
      </c>
      <c r="X2301">
        <v>1</v>
      </c>
      <c r="Y2301">
        <v>1</v>
      </c>
      <c r="Z2301">
        <v>1</v>
      </c>
      <c r="AA2301">
        <v>1</v>
      </c>
      <c r="AB2301">
        <v>1</v>
      </c>
      <c r="AC2301">
        <v>1</v>
      </c>
      <c r="AD2301">
        <v>1</v>
      </c>
      <c r="AE2301">
        <v>1</v>
      </c>
      <c r="AF2301">
        <v>1</v>
      </c>
      <c r="AG2301">
        <v>1</v>
      </c>
      <c r="AH2301">
        <v>1</v>
      </c>
      <c r="AI2301">
        <v>1</v>
      </c>
      <c r="AJ2301">
        <v>1</v>
      </c>
      <c r="AK2301">
        <v>1</v>
      </c>
      <c r="AL2301">
        <v>0</v>
      </c>
      <c r="AM2301" s="49" t="s">
        <v>412</v>
      </c>
      <c r="AN2301" s="49" t="s">
        <v>14</v>
      </c>
      <c r="AO2301" s="49" t="s">
        <v>506</v>
      </c>
      <c r="AP2301" s="49" t="s">
        <v>501</v>
      </c>
      <c r="AQ2301" s="49" t="s">
        <v>10</v>
      </c>
      <c r="AR2301" s="49" t="s">
        <v>487</v>
      </c>
      <c r="AS2301" s="49" t="s">
        <v>496</v>
      </c>
      <c r="AT2301" s="49" t="s">
        <v>497</v>
      </c>
    </row>
    <row r="2302" spans="1:46" x14ac:dyDescent="0.25">
      <c r="A2302">
        <v>14</v>
      </c>
      <c r="B2302" t="s">
        <v>150</v>
      </c>
      <c r="C2302" t="s">
        <v>150</v>
      </c>
      <c r="D2302" t="s">
        <v>151</v>
      </c>
      <c r="E2302" t="s">
        <v>634</v>
      </c>
      <c r="F2302" t="s">
        <v>635</v>
      </c>
      <c r="G2302">
        <v>1</v>
      </c>
      <c r="H2302">
        <v>1</v>
      </c>
      <c r="I2302">
        <v>1</v>
      </c>
      <c r="J2302">
        <v>1</v>
      </c>
      <c r="K2302">
        <v>1</v>
      </c>
      <c r="L2302">
        <v>1</v>
      </c>
      <c r="M2302">
        <v>1</v>
      </c>
      <c r="N2302">
        <v>1</v>
      </c>
      <c r="O2302">
        <v>1</v>
      </c>
      <c r="P2302">
        <v>1</v>
      </c>
      <c r="Q2302">
        <v>1</v>
      </c>
      <c r="R2302">
        <v>1</v>
      </c>
      <c r="S2302">
        <v>1</v>
      </c>
      <c r="T2302">
        <v>1</v>
      </c>
      <c r="U2302">
        <v>1</v>
      </c>
      <c r="V2302">
        <v>1</v>
      </c>
      <c r="W2302">
        <v>1</v>
      </c>
      <c r="X2302">
        <v>1</v>
      </c>
      <c r="Y2302">
        <v>1</v>
      </c>
      <c r="Z2302">
        <v>1</v>
      </c>
      <c r="AA2302">
        <v>1</v>
      </c>
      <c r="AB2302">
        <v>1</v>
      </c>
      <c r="AC2302">
        <v>1</v>
      </c>
      <c r="AD2302">
        <v>1</v>
      </c>
      <c r="AE2302">
        <v>1</v>
      </c>
      <c r="AF2302">
        <v>1</v>
      </c>
      <c r="AG2302">
        <v>1</v>
      </c>
      <c r="AH2302">
        <v>1</v>
      </c>
      <c r="AI2302">
        <v>1</v>
      </c>
      <c r="AJ2302">
        <v>1</v>
      </c>
      <c r="AK2302">
        <v>1</v>
      </c>
      <c r="AL2302">
        <v>0</v>
      </c>
      <c r="AM2302" s="49" t="s">
        <v>151</v>
      </c>
      <c r="AN2302" s="49" t="s">
        <v>7</v>
      </c>
      <c r="AO2302" s="49" t="s">
        <v>9</v>
      </c>
      <c r="AP2302" s="49" t="s">
        <v>494</v>
      </c>
      <c r="AQ2302" s="49" t="s">
        <v>9</v>
      </c>
      <c r="AR2302" s="49" t="s">
        <v>487</v>
      </c>
      <c r="AS2302" s="49" t="s">
        <v>488</v>
      </c>
      <c r="AT2302" s="49" t="s">
        <v>489</v>
      </c>
    </row>
    <row r="2303" spans="1:46" x14ac:dyDescent="0.25">
      <c r="A2303">
        <v>14</v>
      </c>
      <c r="B2303" t="s">
        <v>338</v>
      </c>
      <c r="C2303" t="s">
        <v>338</v>
      </c>
      <c r="D2303" t="s">
        <v>339</v>
      </c>
      <c r="E2303" t="s">
        <v>634</v>
      </c>
      <c r="F2303" t="s">
        <v>635</v>
      </c>
      <c r="G2303">
        <v>1</v>
      </c>
      <c r="H2303">
        <v>1</v>
      </c>
      <c r="I2303">
        <v>1</v>
      </c>
      <c r="J2303">
        <v>1</v>
      </c>
      <c r="K2303">
        <v>1</v>
      </c>
      <c r="L2303">
        <v>1</v>
      </c>
      <c r="M2303">
        <v>1</v>
      </c>
      <c r="N2303">
        <v>1</v>
      </c>
      <c r="O2303">
        <v>1</v>
      </c>
      <c r="P2303">
        <v>1</v>
      </c>
      <c r="Q2303">
        <v>1</v>
      </c>
      <c r="R2303">
        <v>1</v>
      </c>
      <c r="S2303">
        <v>1</v>
      </c>
      <c r="T2303">
        <v>1</v>
      </c>
      <c r="U2303">
        <v>1</v>
      </c>
      <c r="V2303">
        <v>1</v>
      </c>
      <c r="W2303">
        <v>1</v>
      </c>
      <c r="X2303">
        <v>1</v>
      </c>
      <c r="Y2303">
        <v>1</v>
      </c>
      <c r="Z2303">
        <v>1</v>
      </c>
      <c r="AA2303">
        <v>1</v>
      </c>
      <c r="AB2303">
        <v>1</v>
      </c>
      <c r="AC2303">
        <v>1</v>
      </c>
      <c r="AD2303">
        <v>1</v>
      </c>
      <c r="AE2303">
        <v>1</v>
      </c>
      <c r="AF2303">
        <v>1</v>
      </c>
      <c r="AG2303">
        <v>1</v>
      </c>
      <c r="AH2303">
        <v>1</v>
      </c>
      <c r="AI2303">
        <v>1</v>
      </c>
      <c r="AJ2303">
        <v>1</v>
      </c>
      <c r="AK2303">
        <v>1</v>
      </c>
      <c r="AL2303">
        <v>0</v>
      </c>
      <c r="AM2303" s="49" t="s">
        <v>339</v>
      </c>
      <c r="AN2303" s="49" t="s">
        <v>14</v>
      </c>
      <c r="AO2303" s="49" t="s">
        <v>507</v>
      </c>
      <c r="AP2303" s="49" t="s">
        <v>494</v>
      </c>
      <c r="AQ2303" s="49" t="s">
        <v>10</v>
      </c>
      <c r="AR2303" s="49" t="s">
        <v>487</v>
      </c>
      <c r="AS2303" s="49" t="s">
        <v>488</v>
      </c>
      <c r="AT2303" s="49" t="s">
        <v>489</v>
      </c>
    </row>
    <row r="2304" spans="1:46" x14ac:dyDescent="0.25">
      <c r="A2304">
        <v>14</v>
      </c>
      <c r="B2304" t="s">
        <v>181</v>
      </c>
      <c r="C2304" t="s">
        <v>181</v>
      </c>
      <c r="D2304" t="s">
        <v>414</v>
      </c>
      <c r="E2304" t="s">
        <v>634</v>
      </c>
      <c r="F2304" t="s">
        <v>635</v>
      </c>
      <c r="G2304">
        <v>1</v>
      </c>
      <c r="H2304">
        <v>1</v>
      </c>
      <c r="I2304">
        <v>1</v>
      </c>
      <c r="J2304">
        <v>1</v>
      </c>
      <c r="K2304">
        <v>1</v>
      </c>
      <c r="L2304">
        <v>1</v>
      </c>
      <c r="M2304">
        <v>1</v>
      </c>
      <c r="N2304">
        <v>1</v>
      </c>
      <c r="O2304">
        <v>1</v>
      </c>
      <c r="P2304">
        <v>1</v>
      </c>
      <c r="Q2304">
        <v>1</v>
      </c>
      <c r="R2304">
        <v>1</v>
      </c>
      <c r="S2304">
        <v>1</v>
      </c>
      <c r="T2304">
        <v>1</v>
      </c>
      <c r="U2304">
        <v>1</v>
      </c>
      <c r="V2304">
        <v>1</v>
      </c>
      <c r="W2304">
        <v>1</v>
      </c>
      <c r="X2304">
        <v>1</v>
      </c>
      <c r="Y2304">
        <v>1</v>
      </c>
      <c r="Z2304">
        <v>1</v>
      </c>
      <c r="AA2304">
        <v>1</v>
      </c>
      <c r="AB2304">
        <v>1</v>
      </c>
      <c r="AC2304">
        <v>1</v>
      </c>
      <c r="AD2304">
        <v>1</v>
      </c>
      <c r="AE2304">
        <v>1</v>
      </c>
      <c r="AF2304">
        <v>1</v>
      </c>
      <c r="AG2304">
        <v>1</v>
      </c>
      <c r="AH2304">
        <v>1</v>
      </c>
      <c r="AI2304">
        <v>1</v>
      </c>
      <c r="AJ2304">
        <v>1</v>
      </c>
      <c r="AK2304">
        <v>1</v>
      </c>
      <c r="AL2304">
        <v>0</v>
      </c>
      <c r="AM2304" s="49" t="s">
        <v>414</v>
      </c>
      <c r="AN2304" s="49" t="s">
        <v>5</v>
      </c>
      <c r="AO2304" s="49" t="s">
        <v>9</v>
      </c>
      <c r="AP2304" s="49" t="s">
        <v>501</v>
      </c>
      <c r="AQ2304" s="49" t="s">
        <v>9</v>
      </c>
      <c r="AR2304" s="49" t="s">
        <v>495</v>
      </c>
      <c r="AS2304" s="49" t="s">
        <v>496</v>
      </c>
      <c r="AT2304" s="49" t="s">
        <v>497</v>
      </c>
    </row>
    <row r="2305" spans="1:46" x14ac:dyDescent="0.25">
      <c r="A2305">
        <v>14</v>
      </c>
      <c r="B2305" t="s">
        <v>152</v>
      </c>
      <c r="C2305" t="s">
        <v>152</v>
      </c>
      <c r="D2305" t="s">
        <v>153</v>
      </c>
      <c r="E2305" t="s">
        <v>634</v>
      </c>
      <c r="F2305" t="s">
        <v>635</v>
      </c>
      <c r="G2305">
        <v>0</v>
      </c>
      <c r="H2305">
        <v>0</v>
      </c>
      <c r="I2305">
        <v>1</v>
      </c>
      <c r="J2305">
        <v>1</v>
      </c>
      <c r="K2305">
        <v>1</v>
      </c>
      <c r="L2305">
        <v>1</v>
      </c>
      <c r="M2305">
        <v>1</v>
      </c>
      <c r="N2305">
        <v>1</v>
      </c>
      <c r="O2305">
        <v>1</v>
      </c>
      <c r="P2305">
        <v>1</v>
      </c>
      <c r="Q2305">
        <v>1</v>
      </c>
      <c r="R2305">
        <v>1</v>
      </c>
      <c r="S2305">
        <v>1</v>
      </c>
      <c r="T2305">
        <v>1</v>
      </c>
      <c r="U2305">
        <v>1</v>
      </c>
      <c r="V2305">
        <v>1</v>
      </c>
      <c r="W2305">
        <v>1</v>
      </c>
      <c r="X2305">
        <v>1</v>
      </c>
      <c r="Y2305">
        <v>1</v>
      </c>
      <c r="Z2305">
        <v>1</v>
      </c>
      <c r="AA2305">
        <v>1</v>
      </c>
      <c r="AB2305">
        <v>1</v>
      </c>
      <c r="AC2305">
        <v>1</v>
      </c>
      <c r="AD2305">
        <v>1</v>
      </c>
      <c r="AE2305">
        <v>1</v>
      </c>
      <c r="AF2305">
        <v>1</v>
      </c>
      <c r="AG2305">
        <v>1</v>
      </c>
      <c r="AH2305">
        <v>1</v>
      </c>
      <c r="AI2305">
        <v>1</v>
      </c>
      <c r="AJ2305">
        <v>1</v>
      </c>
      <c r="AK2305">
        <v>1</v>
      </c>
      <c r="AL2305">
        <v>0</v>
      </c>
      <c r="AM2305" s="49" t="s">
        <v>153</v>
      </c>
      <c r="AN2305" s="49" t="s">
        <v>6</v>
      </c>
      <c r="AO2305" s="49" t="s">
        <v>9</v>
      </c>
      <c r="AP2305" s="49" t="s">
        <v>486</v>
      </c>
      <c r="AQ2305" s="49" t="s">
        <v>9</v>
      </c>
      <c r="AR2305" s="49" t="s">
        <v>487</v>
      </c>
      <c r="AS2305" s="49" t="s">
        <v>488</v>
      </c>
      <c r="AT2305" s="49" t="s">
        <v>489</v>
      </c>
    </row>
    <row r="2306" spans="1:46" x14ac:dyDescent="0.25">
      <c r="A2306">
        <v>14</v>
      </c>
      <c r="B2306" t="s">
        <v>156</v>
      </c>
      <c r="C2306" t="s">
        <v>156</v>
      </c>
      <c r="D2306" t="s">
        <v>157</v>
      </c>
      <c r="E2306" t="s">
        <v>634</v>
      </c>
      <c r="F2306" t="s">
        <v>635</v>
      </c>
      <c r="G2306">
        <v>1</v>
      </c>
      <c r="H2306">
        <v>1</v>
      </c>
      <c r="I2306">
        <v>1</v>
      </c>
      <c r="J2306">
        <v>1</v>
      </c>
      <c r="K2306">
        <v>1</v>
      </c>
      <c r="L2306">
        <v>1</v>
      </c>
      <c r="M2306">
        <v>1</v>
      </c>
      <c r="N2306">
        <v>1</v>
      </c>
      <c r="O2306">
        <v>1</v>
      </c>
      <c r="P2306">
        <v>1</v>
      </c>
      <c r="Q2306">
        <v>1</v>
      </c>
      <c r="R2306">
        <v>1</v>
      </c>
      <c r="S2306">
        <v>1</v>
      </c>
      <c r="T2306">
        <v>1</v>
      </c>
      <c r="U2306">
        <v>1</v>
      </c>
      <c r="V2306">
        <v>1</v>
      </c>
      <c r="W2306">
        <v>1</v>
      </c>
      <c r="X2306">
        <v>1</v>
      </c>
      <c r="Y2306">
        <v>1</v>
      </c>
      <c r="Z2306">
        <v>1</v>
      </c>
      <c r="AA2306">
        <v>1</v>
      </c>
      <c r="AB2306">
        <v>1</v>
      </c>
      <c r="AC2306">
        <v>1</v>
      </c>
      <c r="AD2306">
        <v>1</v>
      </c>
      <c r="AE2306">
        <v>1</v>
      </c>
      <c r="AF2306">
        <v>1</v>
      </c>
      <c r="AG2306">
        <v>1</v>
      </c>
      <c r="AH2306">
        <v>1</v>
      </c>
      <c r="AI2306">
        <v>1</v>
      </c>
      <c r="AJ2306">
        <v>1</v>
      </c>
      <c r="AK2306">
        <v>1</v>
      </c>
      <c r="AL2306">
        <v>1</v>
      </c>
      <c r="AM2306" s="49" t="s">
        <v>157</v>
      </c>
      <c r="AN2306" s="49" t="s">
        <v>14</v>
      </c>
      <c r="AO2306" s="49" t="s">
        <v>500</v>
      </c>
      <c r="AP2306" s="49" t="s">
        <v>505</v>
      </c>
      <c r="AQ2306" s="49" t="s">
        <v>13</v>
      </c>
      <c r="AR2306" s="49" t="s">
        <v>487</v>
      </c>
      <c r="AS2306" s="49" t="s">
        <v>488</v>
      </c>
      <c r="AT2306" s="49" t="s">
        <v>489</v>
      </c>
    </row>
    <row r="2307" spans="1:46" x14ac:dyDescent="0.25">
      <c r="A2307">
        <v>14</v>
      </c>
      <c r="B2307" t="s">
        <v>158</v>
      </c>
      <c r="C2307" t="s">
        <v>158</v>
      </c>
      <c r="D2307" t="s">
        <v>159</v>
      </c>
      <c r="E2307" t="s">
        <v>634</v>
      </c>
      <c r="F2307" t="s">
        <v>635</v>
      </c>
      <c r="G2307">
        <v>1</v>
      </c>
      <c r="H2307">
        <v>1</v>
      </c>
      <c r="I2307">
        <v>1</v>
      </c>
      <c r="J2307">
        <v>1</v>
      </c>
      <c r="K2307">
        <v>1</v>
      </c>
      <c r="L2307">
        <v>1</v>
      </c>
      <c r="M2307">
        <v>1</v>
      </c>
      <c r="N2307">
        <v>1</v>
      </c>
      <c r="O2307">
        <v>1</v>
      </c>
      <c r="P2307">
        <v>1</v>
      </c>
      <c r="Q2307">
        <v>1</v>
      </c>
      <c r="R2307">
        <v>1</v>
      </c>
      <c r="S2307">
        <v>1</v>
      </c>
      <c r="T2307">
        <v>1</v>
      </c>
      <c r="U2307">
        <v>1</v>
      </c>
      <c r="V2307">
        <v>1</v>
      </c>
      <c r="W2307">
        <v>1</v>
      </c>
      <c r="X2307">
        <v>1</v>
      </c>
      <c r="Y2307">
        <v>1</v>
      </c>
      <c r="Z2307">
        <v>1</v>
      </c>
      <c r="AA2307">
        <v>1</v>
      </c>
      <c r="AB2307">
        <v>1</v>
      </c>
      <c r="AC2307">
        <v>1</v>
      </c>
      <c r="AD2307">
        <v>1</v>
      </c>
      <c r="AE2307">
        <v>1</v>
      </c>
      <c r="AF2307">
        <v>1</v>
      </c>
      <c r="AG2307">
        <v>1</v>
      </c>
      <c r="AH2307">
        <v>1</v>
      </c>
      <c r="AI2307">
        <v>1</v>
      </c>
      <c r="AJ2307">
        <v>1</v>
      </c>
      <c r="AK2307">
        <v>1</v>
      </c>
      <c r="AL2307">
        <v>0</v>
      </c>
      <c r="AM2307" s="49" t="s">
        <v>159</v>
      </c>
      <c r="AN2307" s="49" t="s">
        <v>6</v>
      </c>
      <c r="AO2307" s="49" t="s">
        <v>9</v>
      </c>
      <c r="AP2307" s="49" t="s">
        <v>486</v>
      </c>
      <c r="AQ2307" s="49" t="s">
        <v>9</v>
      </c>
      <c r="AR2307" s="49" t="s">
        <v>487</v>
      </c>
      <c r="AS2307" s="49" t="s">
        <v>488</v>
      </c>
      <c r="AT2307" s="49" t="s">
        <v>489</v>
      </c>
    </row>
    <row r="2308" spans="1:46" x14ac:dyDescent="0.25">
      <c r="A2308">
        <v>14</v>
      </c>
      <c r="B2308" t="s">
        <v>160</v>
      </c>
      <c r="C2308" t="s">
        <v>160</v>
      </c>
      <c r="D2308" t="s">
        <v>161</v>
      </c>
      <c r="E2308" t="s">
        <v>634</v>
      </c>
      <c r="F2308" t="s">
        <v>635</v>
      </c>
      <c r="G2308">
        <v>1</v>
      </c>
      <c r="H2308">
        <v>1</v>
      </c>
      <c r="I2308">
        <v>1</v>
      </c>
      <c r="J2308">
        <v>1</v>
      </c>
      <c r="K2308">
        <v>1</v>
      </c>
      <c r="L2308">
        <v>1</v>
      </c>
      <c r="M2308">
        <v>1</v>
      </c>
      <c r="N2308">
        <v>1</v>
      </c>
      <c r="O2308">
        <v>1</v>
      </c>
      <c r="P2308">
        <v>1</v>
      </c>
      <c r="Q2308">
        <v>1</v>
      </c>
      <c r="R2308">
        <v>1</v>
      </c>
      <c r="S2308">
        <v>1</v>
      </c>
      <c r="T2308">
        <v>1</v>
      </c>
      <c r="U2308">
        <v>1</v>
      </c>
      <c r="V2308">
        <v>1</v>
      </c>
      <c r="W2308">
        <v>1</v>
      </c>
      <c r="X2308">
        <v>1</v>
      </c>
      <c r="Y2308">
        <v>1</v>
      </c>
      <c r="Z2308">
        <v>1</v>
      </c>
      <c r="AA2308">
        <v>1</v>
      </c>
      <c r="AB2308">
        <v>1</v>
      </c>
      <c r="AC2308">
        <v>1</v>
      </c>
      <c r="AD2308">
        <v>1</v>
      </c>
      <c r="AE2308">
        <v>1</v>
      </c>
      <c r="AF2308">
        <v>1</v>
      </c>
      <c r="AG2308">
        <v>1</v>
      </c>
      <c r="AH2308">
        <v>1</v>
      </c>
      <c r="AI2308">
        <v>1</v>
      </c>
      <c r="AJ2308">
        <v>1</v>
      </c>
      <c r="AK2308">
        <v>1</v>
      </c>
      <c r="AL2308">
        <v>1</v>
      </c>
      <c r="AM2308" s="49" t="s">
        <v>161</v>
      </c>
      <c r="AN2308" s="49" t="s">
        <v>14</v>
      </c>
      <c r="AO2308" s="49" t="s">
        <v>500</v>
      </c>
      <c r="AP2308" s="49" t="s">
        <v>505</v>
      </c>
      <c r="AQ2308" s="49" t="s">
        <v>13</v>
      </c>
      <c r="AR2308" s="49" t="s">
        <v>487</v>
      </c>
      <c r="AS2308" s="49" t="s">
        <v>488</v>
      </c>
      <c r="AT2308" s="49" t="s">
        <v>489</v>
      </c>
    </row>
    <row r="2309" spans="1:46" x14ac:dyDescent="0.25">
      <c r="A2309">
        <v>14</v>
      </c>
      <c r="B2309" t="s">
        <v>164</v>
      </c>
      <c r="C2309" t="s">
        <v>164</v>
      </c>
      <c r="D2309" t="s">
        <v>165</v>
      </c>
      <c r="E2309" t="s">
        <v>634</v>
      </c>
      <c r="F2309" t="s">
        <v>635</v>
      </c>
      <c r="G2309">
        <v>1</v>
      </c>
      <c r="H2309">
        <v>1</v>
      </c>
      <c r="I2309">
        <v>1</v>
      </c>
      <c r="J2309">
        <v>1</v>
      </c>
      <c r="K2309">
        <v>1</v>
      </c>
      <c r="L2309">
        <v>1</v>
      </c>
      <c r="M2309">
        <v>1</v>
      </c>
      <c r="N2309">
        <v>1</v>
      </c>
      <c r="O2309">
        <v>1</v>
      </c>
      <c r="P2309">
        <v>1</v>
      </c>
      <c r="Q2309">
        <v>1</v>
      </c>
      <c r="R2309">
        <v>1</v>
      </c>
      <c r="S2309">
        <v>1</v>
      </c>
      <c r="T2309">
        <v>1</v>
      </c>
      <c r="U2309">
        <v>1</v>
      </c>
      <c r="V2309">
        <v>1</v>
      </c>
      <c r="W2309">
        <v>1</v>
      </c>
      <c r="X2309">
        <v>1</v>
      </c>
      <c r="Y2309">
        <v>1</v>
      </c>
      <c r="Z2309">
        <v>1</v>
      </c>
      <c r="AA2309">
        <v>1</v>
      </c>
      <c r="AB2309">
        <v>1</v>
      </c>
      <c r="AC2309">
        <v>1</v>
      </c>
      <c r="AD2309">
        <v>1</v>
      </c>
      <c r="AE2309">
        <v>1</v>
      </c>
      <c r="AF2309">
        <v>1</v>
      </c>
      <c r="AG2309">
        <v>1</v>
      </c>
      <c r="AH2309">
        <v>1</v>
      </c>
      <c r="AI2309">
        <v>1</v>
      </c>
      <c r="AJ2309">
        <v>1</v>
      </c>
      <c r="AK2309">
        <v>1</v>
      </c>
      <c r="AL2309">
        <v>1</v>
      </c>
      <c r="AM2309" s="49" t="s">
        <v>165</v>
      </c>
      <c r="AN2309" s="49" t="s">
        <v>14</v>
      </c>
      <c r="AO2309" s="49" t="s">
        <v>500</v>
      </c>
      <c r="AP2309" s="49" t="s">
        <v>505</v>
      </c>
      <c r="AQ2309" s="49" t="s">
        <v>13</v>
      </c>
      <c r="AR2309" s="49" t="s">
        <v>487</v>
      </c>
      <c r="AS2309" s="49" t="s">
        <v>488</v>
      </c>
      <c r="AT2309" s="49" t="s">
        <v>489</v>
      </c>
    </row>
    <row r="2310" spans="1:46" x14ac:dyDescent="0.25">
      <c r="A2310">
        <v>14</v>
      </c>
      <c r="B2310" t="s">
        <v>168</v>
      </c>
      <c r="C2310" t="s">
        <v>168</v>
      </c>
      <c r="D2310" t="s">
        <v>413</v>
      </c>
      <c r="E2310" t="s">
        <v>634</v>
      </c>
      <c r="F2310" t="s">
        <v>635</v>
      </c>
      <c r="G2310">
        <v>1</v>
      </c>
      <c r="H2310">
        <v>1</v>
      </c>
      <c r="I2310">
        <v>1</v>
      </c>
      <c r="J2310">
        <v>1</v>
      </c>
      <c r="K2310">
        <v>1</v>
      </c>
      <c r="L2310">
        <v>1</v>
      </c>
      <c r="M2310">
        <v>1</v>
      </c>
      <c r="N2310">
        <v>1</v>
      </c>
      <c r="O2310">
        <v>1</v>
      </c>
      <c r="P2310">
        <v>1</v>
      </c>
      <c r="Q2310">
        <v>1</v>
      </c>
      <c r="R2310">
        <v>1</v>
      </c>
      <c r="S2310">
        <v>1</v>
      </c>
      <c r="T2310">
        <v>1</v>
      </c>
      <c r="U2310">
        <v>1</v>
      </c>
      <c r="V2310">
        <v>1</v>
      </c>
      <c r="W2310">
        <v>1</v>
      </c>
      <c r="X2310">
        <v>1</v>
      </c>
      <c r="Y2310">
        <v>1</v>
      </c>
      <c r="Z2310">
        <v>1</v>
      </c>
      <c r="AA2310">
        <v>1</v>
      </c>
      <c r="AB2310">
        <v>1</v>
      </c>
      <c r="AC2310">
        <v>1</v>
      </c>
      <c r="AD2310">
        <v>1</v>
      </c>
      <c r="AE2310">
        <v>1</v>
      </c>
      <c r="AF2310">
        <v>1</v>
      </c>
      <c r="AG2310">
        <v>1</v>
      </c>
      <c r="AH2310">
        <v>1</v>
      </c>
      <c r="AI2310">
        <v>1</v>
      </c>
      <c r="AJ2310">
        <v>1</v>
      </c>
      <c r="AK2310">
        <v>1</v>
      </c>
      <c r="AL2310">
        <v>0</v>
      </c>
      <c r="AM2310" s="49" t="s">
        <v>413</v>
      </c>
      <c r="AN2310" s="49" t="s">
        <v>5</v>
      </c>
      <c r="AO2310" s="49" t="s">
        <v>9</v>
      </c>
      <c r="AP2310" s="49" t="s">
        <v>501</v>
      </c>
      <c r="AQ2310" s="49" t="s">
        <v>9</v>
      </c>
      <c r="AR2310" s="49" t="s">
        <v>495</v>
      </c>
      <c r="AS2310" s="49" t="s">
        <v>496</v>
      </c>
      <c r="AT2310" s="49" t="s">
        <v>497</v>
      </c>
    </row>
    <row r="2311" spans="1:46" x14ac:dyDescent="0.25">
      <c r="A2311">
        <v>14</v>
      </c>
      <c r="B2311" t="s">
        <v>171</v>
      </c>
      <c r="C2311" t="s">
        <v>171</v>
      </c>
      <c r="D2311" t="s">
        <v>172</v>
      </c>
      <c r="E2311" t="s">
        <v>634</v>
      </c>
      <c r="F2311" t="s">
        <v>635</v>
      </c>
      <c r="G2311">
        <v>1</v>
      </c>
      <c r="H2311">
        <v>1</v>
      </c>
      <c r="I2311">
        <v>1</v>
      </c>
      <c r="J2311">
        <v>1</v>
      </c>
      <c r="K2311">
        <v>1</v>
      </c>
      <c r="L2311">
        <v>1</v>
      </c>
      <c r="M2311">
        <v>1</v>
      </c>
      <c r="N2311">
        <v>1</v>
      </c>
      <c r="O2311">
        <v>1</v>
      </c>
      <c r="P2311">
        <v>1</v>
      </c>
      <c r="Q2311">
        <v>1</v>
      </c>
      <c r="R2311">
        <v>1</v>
      </c>
      <c r="S2311">
        <v>1</v>
      </c>
      <c r="T2311">
        <v>1</v>
      </c>
      <c r="U2311">
        <v>1</v>
      </c>
      <c r="V2311">
        <v>1</v>
      </c>
      <c r="W2311">
        <v>1</v>
      </c>
      <c r="X2311">
        <v>1</v>
      </c>
      <c r="Y2311">
        <v>1</v>
      </c>
      <c r="Z2311">
        <v>1</v>
      </c>
      <c r="AA2311">
        <v>1</v>
      </c>
      <c r="AB2311">
        <v>1</v>
      </c>
      <c r="AC2311">
        <v>1</v>
      </c>
      <c r="AD2311">
        <v>1</v>
      </c>
      <c r="AE2311">
        <v>1</v>
      </c>
      <c r="AF2311">
        <v>1</v>
      </c>
      <c r="AG2311">
        <v>1</v>
      </c>
      <c r="AH2311">
        <v>1</v>
      </c>
      <c r="AI2311">
        <v>1</v>
      </c>
      <c r="AJ2311">
        <v>1</v>
      </c>
      <c r="AK2311">
        <v>1</v>
      </c>
      <c r="AL2311">
        <v>1</v>
      </c>
      <c r="AM2311" s="49" t="s">
        <v>172</v>
      </c>
      <c r="AN2311" s="49" t="s">
        <v>14</v>
      </c>
      <c r="AO2311" s="49" t="s">
        <v>500</v>
      </c>
      <c r="AP2311" s="49" t="s">
        <v>501</v>
      </c>
      <c r="AQ2311" s="49" t="s">
        <v>502</v>
      </c>
      <c r="AR2311" s="49" t="s">
        <v>487</v>
      </c>
      <c r="AS2311" s="49" t="s">
        <v>488</v>
      </c>
      <c r="AT2311" s="49" t="s">
        <v>489</v>
      </c>
    </row>
    <row r="2312" spans="1:46" x14ac:dyDescent="0.25">
      <c r="A2312">
        <v>14</v>
      </c>
      <c r="B2312" t="s">
        <v>138</v>
      </c>
      <c r="C2312" t="s">
        <v>138</v>
      </c>
      <c r="D2312" t="s">
        <v>139</v>
      </c>
      <c r="E2312" t="s">
        <v>634</v>
      </c>
      <c r="F2312" t="s">
        <v>635</v>
      </c>
      <c r="G2312">
        <v>1</v>
      </c>
      <c r="H2312">
        <v>1</v>
      </c>
      <c r="I2312">
        <v>1</v>
      </c>
      <c r="J2312">
        <v>1</v>
      </c>
      <c r="K2312">
        <v>1</v>
      </c>
      <c r="L2312">
        <v>1</v>
      </c>
      <c r="M2312">
        <v>1</v>
      </c>
      <c r="N2312">
        <v>1</v>
      </c>
      <c r="O2312">
        <v>1</v>
      </c>
      <c r="P2312">
        <v>1</v>
      </c>
      <c r="Q2312">
        <v>1</v>
      </c>
      <c r="R2312">
        <v>1</v>
      </c>
      <c r="S2312">
        <v>1</v>
      </c>
      <c r="T2312">
        <v>1</v>
      </c>
      <c r="U2312">
        <v>1</v>
      </c>
      <c r="V2312">
        <v>1</v>
      </c>
      <c r="W2312">
        <v>1</v>
      </c>
      <c r="X2312">
        <v>1</v>
      </c>
      <c r="Y2312">
        <v>1</v>
      </c>
      <c r="Z2312">
        <v>1</v>
      </c>
      <c r="AA2312">
        <v>1</v>
      </c>
      <c r="AB2312">
        <v>1</v>
      </c>
      <c r="AC2312">
        <v>1</v>
      </c>
      <c r="AD2312">
        <v>1</v>
      </c>
      <c r="AE2312">
        <v>1</v>
      </c>
      <c r="AF2312">
        <v>1</v>
      </c>
      <c r="AG2312">
        <v>1</v>
      </c>
      <c r="AH2312">
        <v>1</v>
      </c>
      <c r="AI2312">
        <v>1</v>
      </c>
      <c r="AJ2312">
        <v>1</v>
      </c>
      <c r="AK2312">
        <v>1</v>
      </c>
      <c r="AL2312">
        <v>1</v>
      </c>
      <c r="AM2312" s="49" t="s">
        <v>139</v>
      </c>
      <c r="AN2312" s="49" t="s">
        <v>14</v>
      </c>
      <c r="AO2312" s="49" t="s">
        <v>500</v>
      </c>
      <c r="AP2312" s="49" t="s">
        <v>505</v>
      </c>
      <c r="AQ2312" s="49" t="s">
        <v>13</v>
      </c>
      <c r="AR2312" s="49" t="s">
        <v>487</v>
      </c>
      <c r="AS2312" s="49" t="s">
        <v>488</v>
      </c>
      <c r="AT2312" s="49" t="s">
        <v>489</v>
      </c>
    </row>
    <row r="2313" spans="1:46" x14ac:dyDescent="0.25">
      <c r="A2313">
        <v>14</v>
      </c>
      <c r="B2313" t="s">
        <v>173</v>
      </c>
      <c r="C2313" t="s">
        <v>173</v>
      </c>
      <c r="D2313" t="s">
        <v>174</v>
      </c>
      <c r="E2313" t="s">
        <v>634</v>
      </c>
      <c r="F2313" t="s">
        <v>635</v>
      </c>
      <c r="G2313">
        <v>1</v>
      </c>
      <c r="H2313">
        <v>1</v>
      </c>
      <c r="I2313">
        <v>1</v>
      </c>
      <c r="J2313">
        <v>1</v>
      </c>
      <c r="K2313">
        <v>1</v>
      </c>
      <c r="L2313">
        <v>1</v>
      </c>
      <c r="M2313">
        <v>1</v>
      </c>
      <c r="N2313">
        <v>1</v>
      </c>
      <c r="O2313">
        <v>1</v>
      </c>
      <c r="P2313">
        <v>1</v>
      </c>
      <c r="Q2313">
        <v>1</v>
      </c>
      <c r="R2313">
        <v>1</v>
      </c>
      <c r="S2313">
        <v>1</v>
      </c>
      <c r="T2313">
        <v>1</v>
      </c>
      <c r="U2313">
        <v>1</v>
      </c>
      <c r="V2313">
        <v>1</v>
      </c>
      <c r="W2313">
        <v>1</v>
      </c>
      <c r="X2313">
        <v>1</v>
      </c>
      <c r="Y2313">
        <v>1</v>
      </c>
      <c r="Z2313">
        <v>1</v>
      </c>
      <c r="AA2313">
        <v>1</v>
      </c>
      <c r="AB2313">
        <v>1</v>
      </c>
      <c r="AC2313">
        <v>1</v>
      </c>
      <c r="AD2313">
        <v>1</v>
      </c>
      <c r="AE2313">
        <v>1</v>
      </c>
      <c r="AF2313">
        <v>1</v>
      </c>
      <c r="AG2313">
        <v>1</v>
      </c>
      <c r="AH2313">
        <v>1</v>
      </c>
      <c r="AI2313">
        <v>1</v>
      </c>
      <c r="AJ2313">
        <v>1</v>
      </c>
      <c r="AK2313">
        <v>1</v>
      </c>
      <c r="AL2313">
        <v>0</v>
      </c>
      <c r="AM2313" s="49" t="s">
        <v>174</v>
      </c>
      <c r="AN2313" s="49" t="s">
        <v>8</v>
      </c>
      <c r="AO2313" s="49" t="s">
        <v>9</v>
      </c>
      <c r="AP2313" s="49" t="s">
        <v>494</v>
      </c>
      <c r="AQ2313" s="49" t="s">
        <v>9</v>
      </c>
      <c r="AR2313" s="49" t="s">
        <v>495</v>
      </c>
      <c r="AS2313" s="49" t="s">
        <v>488</v>
      </c>
      <c r="AT2313" s="49" t="s">
        <v>489</v>
      </c>
    </row>
    <row r="2314" spans="1:46" x14ac:dyDescent="0.25">
      <c r="A2314">
        <v>14</v>
      </c>
      <c r="B2314" t="s">
        <v>549</v>
      </c>
      <c r="C2314" t="s">
        <v>549</v>
      </c>
      <c r="D2314" t="s">
        <v>550</v>
      </c>
      <c r="E2314" t="s">
        <v>634</v>
      </c>
      <c r="F2314" t="s">
        <v>635</v>
      </c>
      <c r="G2314">
        <v>1</v>
      </c>
      <c r="H2314">
        <v>1</v>
      </c>
      <c r="I2314">
        <v>1</v>
      </c>
      <c r="J2314">
        <v>1</v>
      </c>
      <c r="K2314">
        <v>1</v>
      </c>
      <c r="L2314">
        <v>1</v>
      </c>
      <c r="M2314">
        <v>1</v>
      </c>
      <c r="N2314">
        <v>1</v>
      </c>
      <c r="O2314">
        <v>1</v>
      </c>
      <c r="P2314">
        <v>1</v>
      </c>
      <c r="Q2314">
        <v>1</v>
      </c>
      <c r="R2314">
        <v>1</v>
      </c>
      <c r="S2314">
        <v>1</v>
      </c>
      <c r="T2314">
        <v>1</v>
      </c>
      <c r="U2314">
        <v>1</v>
      </c>
      <c r="V2314">
        <v>1</v>
      </c>
      <c r="W2314">
        <v>1</v>
      </c>
      <c r="X2314">
        <v>1</v>
      </c>
      <c r="Y2314">
        <v>1</v>
      </c>
      <c r="Z2314">
        <v>1</v>
      </c>
      <c r="AA2314">
        <v>1</v>
      </c>
      <c r="AB2314">
        <v>1</v>
      </c>
      <c r="AC2314">
        <v>1</v>
      </c>
      <c r="AD2314">
        <v>1</v>
      </c>
      <c r="AE2314">
        <v>1</v>
      </c>
      <c r="AF2314">
        <v>1</v>
      </c>
      <c r="AG2314">
        <v>1</v>
      </c>
      <c r="AH2314">
        <v>1</v>
      </c>
      <c r="AI2314">
        <v>1</v>
      </c>
      <c r="AJ2314">
        <v>1</v>
      </c>
      <c r="AK2314">
        <v>1</v>
      </c>
      <c r="AL2314">
        <v>0</v>
      </c>
      <c r="AM2314" s="49" t="e">
        <v>#N/A</v>
      </c>
      <c r="AN2314" s="49" t="e">
        <v>#N/A</v>
      </c>
      <c r="AO2314" s="49" t="e">
        <v>#N/A</v>
      </c>
      <c r="AP2314" s="49" t="e">
        <v>#N/A</v>
      </c>
      <c r="AQ2314" s="49" t="e">
        <v>#N/A</v>
      </c>
      <c r="AR2314" s="49" t="e">
        <v>#N/A</v>
      </c>
      <c r="AS2314" s="49" t="e">
        <v>#N/A</v>
      </c>
      <c r="AT2314" s="49" t="e">
        <v>#N/A</v>
      </c>
    </row>
    <row r="2315" spans="1:46" x14ac:dyDescent="0.25">
      <c r="A2315">
        <v>14</v>
      </c>
      <c r="B2315" t="s">
        <v>182</v>
      </c>
      <c r="C2315" t="s">
        <v>182</v>
      </c>
      <c r="D2315" t="s">
        <v>183</v>
      </c>
      <c r="E2315" t="s">
        <v>634</v>
      </c>
      <c r="F2315" t="s">
        <v>635</v>
      </c>
      <c r="G2315">
        <v>1</v>
      </c>
      <c r="H2315">
        <v>1</v>
      </c>
      <c r="I2315">
        <v>1</v>
      </c>
      <c r="J2315">
        <v>1</v>
      </c>
      <c r="K2315">
        <v>1</v>
      </c>
      <c r="L2315">
        <v>1</v>
      </c>
      <c r="M2315">
        <v>1</v>
      </c>
      <c r="N2315">
        <v>1</v>
      </c>
      <c r="O2315">
        <v>1</v>
      </c>
      <c r="P2315">
        <v>1</v>
      </c>
      <c r="Q2315">
        <v>1</v>
      </c>
      <c r="R2315">
        <v>1</v>
      </c>
      <c r="S2315">
        <v>1</v>
      </c>
      <c r="T2315">
        <v>1</v>
      </c>
      <c r="U2315">
        <v>1</v>
      </c>
      <c r="V2315">
        <v>1</v>
      </c>
      <c r="W2315">
        <v>1</v>
      </c>
      <c r="X2315">
        <v>1</v>
      </c>
      <c r="Y2315">
        <v>1</v>
      </c>
      <c r="Z2315">
        <v>1</v>
      </c>
      <c r="AA2315">
        <v>1</v>
      </c>
      <c r="AB2315">
        <v>1</v>
      </c>
      <c r="AC2315">
        <v>1</v>
      </c>
      <c r="AD2315">
        <v>1</v>
      </c>
      <c r="AE2315">
        <v>1</v>
      </c>
      <c r="AF2315">
        <v>1</v>
      </c>
      <c r="AG2315">
        <v>1</v>
      </c>
      <c r="AH2315">
        <v>1</v>
      </c>
      <c r="AI2315">
        <v>1</v>
      </c>
      <c r="AJ2315">
        <v>1</v>
      </c>
      <c r="AK2315">
        <v>1</v>
      </c>
      <c r="AL2315">
        <v>1</v>
      </c>
      <c r="AM2315" s="49" t="s">
        <v>183</v>
      </c>
      <c r="AN2315" s="49" t="s">
        <v>14</v>
      </c>
      <c r="AO2315" s="49" t="s">
        <v>500</v>
      </c>
      <c r="AP2315" s="49" t="s">
        <v>505</v>
      </c>
      <c r="AQ2315" s="49" t="s">
        <v>13</v>
      </c>
      <c r="AR2315" s="49" t="s">
        <v>487</v>
      </c>
      <c r="AS2315" s="49" t="s">
        <v>488</v>
      </c>
      <c r="AT2315" s="49" t="s">
        <v>489</v>
      </c>
    </row>
    <row r="2316" spans="1:46" x14ac:dyDescent="0.25">
      <c r="A2316">
        <v>14</v>
      </c>
      <c r="B2316" t="s">
        <v>186</v>
      </c>
      <c r="C2316" t="s">
        <v>186</v>
      </c>
      <c r="D2316" t="s">
        <v>187</v>
      </c>
      <c r="E2316" t="s">
        <v>634</v>
      </c>
      <c r="F2316" t="s">
        <v>635</v>
      </c>
      <c r="G2316">
        <v>1</v>
      </c>
      <c r="H2316">
        <v>1</v>
      </c>
      <c r="I2316">
        <v>1</v>
      </c>
      <c r="J2316">
        <v>1</v>
      </c>
      <c r="K2316">
        <v>1</v>
      </c>
      <c r="L2316">
        <v>1</v>
      </c>
      <c r="M2316">
        <v>1</v>
      </c>
      <c r="N2316">
        <v>1</v>
      </c>
      <c r="O2316">
        <v>1</v>
      </c>
      <c r="P2316">
        <v>1</v>
      </c>
      <c r="Q2316">
        <v>1</v>
      </c>
      <c r="R2316">
        <v>1</v>
      </c>
      <c r="S2316">
        <v>1</v>
      </c>
      <c r="T2316">
        <v>1</v>
      </c>
      <c r="U2316">
        <v>1</v>
      </c>
      <c r="V2316">
        <v>1</v>
      </c>
      <c r="W2316">
        <v>1</v>
      </c>
      <c r="X2316">
        <v>1</v>
      </c>
      <c r="Y2316">
        <v>1</v>
      </c>
      <c r="Z2316">
        <v>1</v>
      </c>
      <c r="AA2316">
        <v>1</v>
      </c>
      <c r="AB2316">
        <v>1</v>
      </c>
      <c r="AC2316">
        <v>1</v>
      </c>
      <c r="AD2316">
        <v>1</v>
      </c>
      <c r="AE2316">
        <v>1</v>
      </c>
      <c r="AF2316">
        <v>1</v>
      </c>
      <c r="AG2316">
        <v>1</v>
      </c>
      <c r="AH2316">
        <v>1</v>
      </c>
      <c r="AI2316">
        <v>1</v>
      </c>
      <c r="AJ2316">
        <v>1</v>
      </c>
      <c r="AK2316">
        <v>1</v>
      </c>
      <c r="AL2316">
        <v>0</v>
      </c>
      <c r="AM2316" s="49" t="s">
        <v>187</v>
      </c>
      <c r="AN2316" s="49" t="s">
        <v>14</v>
      </c>
      <c r="AO2316" s="49" t="s">
        <v>507</v>
      </c>
      <c r="AP2316" s="49" t="s">
        <v>501</v>
      </c>
      <c r="AQ2316" s="49" t="s">
        <v>10</v>
      </c>
      <c r="AR2316" s="49" t="s">
        <v>487</v>
      </c>
      <c r="AS2316" s="49" t="s">
        <v>488</v>
      </c>
      <c r="AT2316" s="49" t="s">
        <v>489</v>
      </c>
    </row>
    <row r="2317" spans="1:46" x14ac:dyDescent="0.25">
      <c r="A2317">
        <v>14</v>
      </c>
      <c r="B2317" t="s">
        <v>188</v>
      </c>
      <c r="C2317" t="s">
        <v>188</v>
      </c>
      <c r="D2317" t="s">
        <v>189</v>
      </c>
      <c r="E2317" t="s">
        <v>634</v>
      </c>
      <c r="F2317" t="s">
        <v>635</v>
      </c>
      <c r="G2317">
        <v>1</v>
      </c>
      <c r="H2317">
        <v>1</v>
      </c>
      <c r="I2317">
        <v>1</v>
      </c>
      <c r="J2317">
        <v>1</v>
      </c>
      <c r="K2317">
        <v>1</v>
      </c>
      <c r="L2317">
        <v>1</v>
      </c>
      <c r="M2317">
        <v>1</v>
      </c>
      <c r="N2317">
        <v>1</v>
      </c>
      <c r="O2317">
        <v>1</v>
      </c>
      <c r="P2317">
        <v>1</v>
      </c>
      <c r="Q2317">
        <v>1</v>
      </c>
      <c r="R2317">
        <v>1</v>
      </c>
      <c r="S2317">
        <v>1</v>
      </c>
      <c r="T2317">
        <v>1</v>
      </c>
      <c r="U2317">
        <v>1</v>
      </c>
      <c r="V2317">
        <v>1</v>
      </c>
      <c r="W2317">
        <v>1</v>
      </c>
      <c r="X2317">
        <v>1</v>
      </c>
      <c r="Y2317">
        <v>1</v>
      </c>
      <c r="Z2317">
        <v>1</v>
      </c>
      <c r="AA2317">
        <v>1</v>
      </c>
      <c r="AB2317">
        <v>1</v>
      </c>
      <c r="AC2317">
        <v>1</v>
      </c>
      <c r="AD2317">
        <v>1</v>
      </c>
      <c r="AE2317">
        <v>1</v>
      </c>
      <c r="AF2317">
        <v>1</v>
      </c>
      <c r="AG2317">
        <v>1</v>
      </c>
      <c r="AH2317">
        <v>1</v>
      </c>
      <c r="AI2317">
        <v>1</v>
      </c>
      <c r="AJ2317">
        <v>1</v>
      </c>
      <c r="AK2317">
        <v>1</v>
      </c>
      <c r="AL2317">
        <v>0</v>
      </c>
      <c r="AM2317" s="49" t="s">
        <v>189</v>
      </c>
      <c r="AN2317" s="49" t="s">
        <v>14</v>
      </c>
      <c r="AO2317" s="49" t="s">
        <v>506</v>
      </c>
      <c r="AP2317" s="49" t="s">
        <v>501</v>
      </c>
      <c r="AQ2317" s="49" t="s">
        <v>10</v>
      </c>
      <c r="AR2317" s="49" t="s">
        <v>495</v>
      </c>
      <c r="AS2317" s="49" t="s">
        <v>488</v>
      </c>
      <c r="AT2317" s="49" t="s">
        <v>489</v>
      </c>
    </row>
    <row r="2318" spans="1:46" x14ac:dyDescent="0.25">
      <c r="A2318">
        <v>14</v>
      </c>
      <c r="B2318" t="s">
        <v>194</v>
      </c>
      <c r="C2318" t="s">
        <v>194</v>
      </c>
      <c r="D2318" t="s">
        <v>195</v>
      </c>
      <c r="E2318" t="s">
        <v>634</v>
      </c>
      <c r="F2318" t="s">
        <v>635</v>
      </c>
      <c r="G2318">
        <v>1</v>
      </c>
      <c r="H2318">
        <v>1</v>
      </c>
      <c r="I2318">
        <v>1</v>
      </c>
      <c r="J2318">
        <v>1</v>
      </c>
      <c r="K2318">
        <v>1</v>
      </c>
      <c r="L2318">
        <v>1</v>
      </c>
      <c r="M2318">
        <v>1</v>
      </c>
      <c r="N2318">
        <v>1</v>
      </c>
      <c r="O2318">
        <v>1</v>
      </c>
      <c r="P2318">
        <v>1</v>
      </c>
      <c r="Q2318">
        <v>1</v>
      </c>
      <c r="R2318">
        <v>1</v>
      </c>
      <c r="S2318">
        <v>1</v>
      </c>
      <c r="T2318">
        <v>1</v>
      </c>
      <c r="U2318">
        <v>1</v>
      </c>
      <c r="V2318">
        <v>1</v>
      </c>
      <c r="W2318">
        <v>1</v>
      </c>
      <c r="X2318">
        <v>1</v>
      </c>
      <c r="Y2318">
        <v>1</v>
      </c>
      <c r="Z2318">
        <v>1</v>
      </c>
      <c r="AA2318">
        <v>1</v>
      </c>
      <c r="AB2318">
        <v>1</v>
      </c>
      <c r="AC2318">
        <v>1</v>
      </c>
      <c r="AD2318">
        <v>1</v>
      </c>
      <c r="AE2318">
        <v>1</v>
      </c>
      <c r="AF2318">
        <v>1</v>
      </c>
      <c r="AG2318">
        <v>1</v>
      </c>
      <c r="AH2318">
        <v>1</v>
      </c>
      <c r="AI2318">
        <v>1</v>
      </c>
      <c r="AJ2318">
        <v>1</v>
      </c>
      <c r="AK2318">
        <v>1</v>
      </c>
      <c r="AL2318">
        <v>0</v>
      </c>
      <c r="AM2318" s="49" t="s">
        <v>195</v>
      </c>
      <c r="AN2318" s="49" t="s">
        <v>14</v>
      </c>
      <c r="AO2318" s="49" t="s">
        <v>507</v>
      </c>
      <c r="AP2318" s="49" t="s">
        <v>494</v>
      </c>
      <c r="AQ2318" s="49" t="s">
        <v>10</v>
      </c>
      <c r="AR2318" s="49" t="s">
        <v>487</v>
      </c>
      <c r="AS2318" s="49" t="s">
        <v>488</v>
      </c>
      <c r="AT2318" s="49" t="s">
        <v>489</v>
      </c>
    </row>
    <row r="2319" spans="1:46" x14ac:dyDescent="0.25">
      <c r="A2319">
        <v>14</v>
      </c>
      <c r="B2319" t="s">
        <v>190</v>
      </c>
      <c r="C2319" t="s">
        <v>190</v>
      </c>
      <c r="D2319" t="s">
        <v>191</v>
      </c>
      <c r="E2319" t="s">
        <v>634</v>
      </c>
      <c r="F2319" t="s">
        <v>635</v>
      </c>
      <c r="G2319">
        <v>1</v>
      </c>
      <c r="H2319">
        <v>1</v>
      </c>
      <c r="I2319">
        <v>1</v>
      </c>
      <c r="J2319">
        <v>1</v>
      </c>
      <c r="K2319">
        <v>1</v>
      </c>
      <c r="L2319">
        <v>1</v>
      </c>
      <c r="M2319">
        <v>1</v>
      </c>
      <c r="N2319">
        <v>1</v>
      </c>
      <c r="O2319">
        <v>1</v>
      </c>
      <c r="P2319">
        <v>1</v>
      </c>
      <c r="Q2319">
        <v>1</v>
      </c>
      <c r="R2319">
        <v>1</v>
      </c>
      <c r="S2319">
        <v>1</v>
      </c>
      <c r="T2319">
        <v>1</v>
      </c>
      <c r="U2319">
        <v>1</v>
      </c>
      <c r="V2319">
        <v>1</v>
      </c>
      <c r="W2319">
        <v>1</v>
      </c>
      <c r="X2319">
        <v>1</v>
      </c>
      <c r="Y2319">
        <v>1</v>
      </c>
      <c r="Z2319">
        <v>1</v>
      </c>
      <c r="AA2319">
        <v>1</v>
      </c>
      <c r="AB2319">
        <v>1</v>
      </c>
      <c r="AC2319">
        <v>1</v>
      </c>
      <c r="AD2319">
        <v>1</v>
      </c>
      <c r="AE2319">
        <v>1</v>
      </c>
      <c r="AF2319">
        <v>1</v>
      </c>
      <c r="AG2319">
        <v>1</v>
      </c>
      <c r="AH2319">
        <v>1</v>
      </c>
      <c r="AI2319">
        <v>1</v>
      </c>
      <c r="AJ2319">
        <v>1</v>
      </c>
      <c r="AK2319">
        <v>1</v>
      </c>
      <c r="AL2319">
        <v>0</v>
      </c>
      <c r="AM2319" s="49" t="s">
        <v>191</v>
      </c>
      <c r="AN2319" s="49" t="s">
        <v>14</v>
      </c>
      <c r="AO2319" s="49" t="s">
        <v>507</v>
      </c>
      <c r="AP2319" s="49" t="s">
        <v>494</v>
      </c>
      <c r="AQ2319" s="49" t="s">
        <v>10</v>
      </c>
      <c r="AR2319" s="49" t="s">
        <v>487</v>
      </c>
      <c r="AS2319" s="49" t="s">
        <v>488</v>
      </c>
      <c r="AT2319" s="49" t="s">
        <v>489</v>
      </c>
    </row>
    <row r="2320" spans="1:46" x14ac:dyDescent="0.25">
      <c r="A2320">
        <v>14</v>
      </c>
      <c r="B2320" t="s">
        <v>196</v>
      </c>
      <c r="C2320" t="s">
        <v>196</v>
      </c>
      <c r="D2320" t="s">
        <v>197</v>
      </c>
      <c r="E2320" t="s">
        <v>634</v>
      </c>
      <c r="F2320" t="s">
        <v>635</v>
      </c>
      <c r="G2320">
        <v>1</v>
      </c>
      <c r="H2320">
        <v>1</v>
      </c>
      <c r="I2320">
        <v>1</v>
      </c>
      <c r="J2320">
        <v>1</v>
      </c>
      <c r="K2320">
        <v>1</v>
      </c>
      <c r="L2320">
        <v>1</v>
      </c>
      <c r="M2320">
        <v>1</v>
      </c>
      <c r="N2320">
        <v>1</v>
      </c>
      <c r="O2320">
        <v>1</v>
      </c>
      <c r="P2320">
        <v>1</v>
      </c>
      <c r="Q2320">
        <v>1</v>
      </c>
      <c r="R2320">
        <v>1</v>
      </c>
      <c r="S2320">
        <v>1</v>
      </c>
      <c r="T2320">
        <v>1</v>
      </c>
      <c r="U2320">
        <v>1</v>
      </c>
      <c r="V2320">
        <v>1</v>
      </c>
      <c r="W2320">
        <v>1</v>
      </c>
      <c r="X2320">
        <v>1</v>
      </c>
      <c r="Y2320">
        <v>1</v>
      </c>
      <c r="Z2320">
        <v>1</v>
      </c>
      <c r="AA2320">
        <v>1</v>
      </c>
      <c r="AB2320">
        <v>1</v>
      </c>
      <c r="AC2320">
        <v>1</v>
      </c>
      <c r="AD2320">
        <v>1</v>
      </c>
      <c r="AE2320">
        <v>1</v>
      </c>
      <c r="AF2320">
        <v>1</v>
      </c>
      <c r="AG2320">
        <v>1</v>
      </c>
      <c r="AH2320">
        <v>1</v>
      </c>
      <c r="AI2320">
        <v>1</v>
      </c>
      <c r="AJ2320">
        <v>1</v>
      </c>
      <c r="AK2320">
        <v>1</v>
      </c>
      <c r="AL2320">
        <v>1</v>
      </c>
      <c r="AM2320" s="49" t="s">
        <v>197</v>
      </c>
      <c r="AN2320" s="49" t="s">
        <v>14</v>
      </c>
      <c r="AO2320" s="49" t="s">
        <v>500</v>
      </c>
      <c r="AP2320" s="49" t="s">
        <v>505</v>
      </c>
      <c r="AQ2320" s="49" t="s">
        <v>13</v>
      </c>
      <c r="AR2320" s="49" t="s">
        <v>487</v>
      </c>
      <c r="AS2320" s="49" t="s">
        <v>488</v>
      </c>
      <c r="AT2320" s="49" t="s">
        <v>489</v>
      </c>
    </row>
    <row r="2321" spans="1:46" x14ac:dyDescent="0.25">
      <c r="A2321">
        <v>14</v>
      </c>
      <c r="B2321" t="s">
        <v>206</v>
      </c>
      <c r="C2321" t="s">
        <v>206</v>
      </c>
      <c r="D2321" t="s">
        <v>207</v>
      </c>
      <c r="E2321" t="s">
        <v>634</v>
      </c>
      <c r="F2321" t="s">
        <v>635</v>
      </c>
      <c r="G2321">
        <v>1</v>
      </c>
      <c r="H2321">
        <v>1</v>
      </c>
      <c r="I2321">
        <v>1</v>
      </c>
      <c r="J2321">
        <v>1</v>
      </c>
      <c r="K2321">
        <v>1</v>
      </c>
      <c r="L2321">
        <v>1</v>
      </c>
      <c r="M2321">
        <v>1</v>
      </c>
      <c r="N2321">
        <v>1</v>
      </c>
      <c r="O2321">
        <v>1</v>
      </c>
      <c r="P2321">
        <v>1</v>
      </c>
      <c r="Q2321">
        <v>1</v>
      </c>
      <c r="R2321">
        <v>1</v>
      </c>
      <c r="S2321">
        <v>1</v>
      </c>
      <c r="T2321">
        <v>1</v>
      </c>
      <c r="U2321">
        <v>1</v>
      </c>
      <c r="V2321">
        <v>1</v>
      </c>
      <c r="W2321">
        <v>1</v>
      </c>
      <c r="X2321">
        <v>1</v>
      </c>
      <c r="Y2321">
        <v>1</v>
      </c>
      <c r="Z2321">
        <v>1</v>
      </c>
      <c r="AA2321">
        <v>1</v>
      </c>
      <c r="AB2321">
        <v>1</v>
      </c>
      <c r="AC2321">
        <v>1</v>
      </c>
      <c r="AD2321">
        <v>1</v>
      </c>
      <c r="AE2321">
        <v>1</v>
      </c>
      <c r="AF2321">
        <v>1</v>
      </c>
      <c r="AG2321">
        <v>1</v>
      </c>
      <c r="AH2321">
        <v>1</v>
      </c>
      <c r="AI2321">
        <v>1</v>
      </c>
      <c r="AJ2321">
        <v>1</v>
      </c>
      <c r="AK2321">
        <v>1</v>
      </c>
      <c r="AL2321">
        <v>1</v>
      </c>
      <c r="AM2321" s="49" t="s">
        <v>207</v>
      </c>
      <c r="AN2321" s="49" t="s">
        <v>14</v>
      </c>
      <c r="AO2321" s="49" t="s">
        <v>500</v>
      </c>
      <c r="AP2321" s="49" t="s">
        <v>505</v>
      </c>
      <c r="AQ2321" s="49" t="s">
        <v>13</v>
      </c>
      <c r="AR2321" s="49" t="s">
        <v>487</v>
      </c>
      <c r="AS2321" s="49" t="s">
        <v>488</v>
      </c>
      <c r="AT2321" s="49" t="s">
        <v>489</v>
      </c>
    </row>
    <row r="2322" spans="1:46" x14ac:dyDescent="0.25">
      <c r="A2322">
        <v>14</v>
      </c>
      <c r="B2322" t="s">
        <v>493</v>
      </c>
      <c r="C2322" t="s">
        <v>551</v>
      </c>
      <c r="D2322" t="s">
        <v>552</v>
      </c>
      <c r="E2322" t="s">
        <v>634</v>
      </c>
      <c r="F2322" t="s">
        <v>635</v>
      </c>
      <c r="G2322">
        <v>1</v>
      </c>
      <c r="H2322">
        <v>1</v>
      </c>
      <c r="I2322">
        <v>1</v>
      </c>
      <c r="J2322">
        <v>1</v>
      </c>
      <c r="K2322">
        <v>1</v>
      </c>
      <c r="L2322">
        <v>1</v>
      </c>
      <c r="M2322">
        <v>1</v>
      </c>
      <c r="N2322">
        <v>1</v>
      </c>
      <c r="O2322">
        <v>1</v>
      </c>
      <c r="P2322">
        <v>1</v>
      </c>
      <c r="Q2322">
        <v>1</v>
      </c>
      <c r="R2322">
        <v>1</v>
      </c>
      <c r="S2322">
        <v>1</v>
      </c>
      <c r="T2322">
        <v>1</v>
      </c>
      <c r="U2322">
        <v>1</v>
      </c>
      <c r="V2322">
        <v>1</v>
      </c>
      <c r="W2322">
        <v>1</v>
      </c>
      <c r="X2322">
        <v>1</v>
      </c>
      <c r="Y2322">
        <v>1</v>
      </c>
      <c r="Z2322">
        <v>1</v>
      </c>
      <c r="AA2322">
        <v>1</v>
      </c>
      <c r="AB2322">
        <v>1</v>
      </c>
      <c r="AC2322">
        <v>1</v>
      </c>
      <c r="AD2322">
        <v>1</v>
      </c>
      <c r="AE2322">
        <v>1</v>
      </c>
      <c r="AF2322">
        <v>1</v>
      </c>
      <c r="AG2322">
        <v>1</v>
      </c>
      <c r="AH2322">
        <v>1</v>
      </c>
      <c r="AI2322">
        <v>1</v>
      </c>
      <c r="AJ2322">
        <v>1</v>
      </c>
      <c r="AK2322">
        <v>1</v>
      </c>
      <c r="AL2322">
        <v>1</v>
      </c>
      <c r="AM2322" s="49" t="e">
        <v>#N/A</v>
      </c>
      <c r="AN2322" s="49" t="e">
        <v>#N/A</v>
      </c>
      <c r="AO2322" s="49" t="e">
        <v>#N/A</v>
      </c>
      <c r="AP2322" s="49" t="e">
        <v>#N/A</v>
      </c>
      <c r="AQ2322" s="49" t="e">
        <v>#N/A</v>
      </c>
      <c r="AR2322" s="49" t="e">
        <v>#N/A</v>
      </c>
      <c r="AS2322" s="49" t="e">
        <v>#N/A</v>
      </c>
      <c r="AT2322" s="49" t="e">
        <v>#N/A</v>
      </c>
    </row>
    <row r="2323" spans="1:46" x14ac:dyDescent="0.25">
      <c r="A2323">
        <v>14</v>
      </c>
      <c r="B2323" t="s">
        <v>200</v>
      </c>
      <c r="C2323" t="s">
        <v>200</v>
      </c>
      <c r="D2323" t="s">
        <v>201</v>
      </c>
      <c r="E2323" t="s">
        <v>634</v>
      </c>
      <c r="F2323" t="s">
        <v>635</v>
      </c>
      <c r="G2323">
        <v>1</v>
      </c>
      <c r="H2323">
        <v>1</v>
      </c>
      <c r="I2323">
        <v>1</v>
      </c>
      <c r="J2323">
        <v>1</v>
      </c>
      <c r="K2323">
        <v>1</v>
      </c>
      <c r="L2323">
        <v>1</v>
      </c>
      <c r="M2323">
        <v>1</v>
      </c>
      <c r="N2323">
        <v>1</v>
      </c>
      <c r="O2323">
        <v>1</v>
      </c>
      <c r="P2323">
        <v>1</v>
      </c>
      <c r="Q2323">
        <v>1</v>
      </c>
      <c r="R2323">
        <v>1</v>
      </c>
      <c r="S2323">
        <v>1</v>
      </c>
      <c r="T2323">
        <v>1</v>
      </c>
      <c r="U2323">
        <v>1</v>
      </c>
      <c r="V2323">
        <v>1</v>
      </c>
      <c r="W2323">
        <v>1</v>
      </c>
      <c r="X2323">
        <v>1</v>
      </c>
      <c r="Y2323">
        <v>1</v>
      </c>
      <c r="Z2323">
        <v>1</v>
      </c>
      <c r="AA2323">
        <v>1</v>
      </c>
      <c r="AB2323">
        <v>1</v>
      </c>
      <c r="AC2323">
        <v>1</v>
      </c>
      <c r="AD2323">
        <v>1</v>
      </c>
      <c r="AE2323">
        <v>1</v>
      </c>
      <c r="AF2323">
        <v>1</v>
      </c>
      <c r="AG2323">
        <v>1</v>
      </c>
      <c r="AH2323">
        <v>1</v>
      </c>
      <c r="AI2323">
        <v>1</v>
      </c>
      <c r="AJ2323">
        <v>1</v>
      </c>
      <c r="AK2323">
        <v>1</v>
      </c>
      <c r="AL2323">
        <v>0</v>
      </c>
      <c r="AM2323" s="49" t="s">
        <v>201</v>
      </c>
      <c r="AN2323" s="49" t="s">
        <v>14</v>
      </c>
      <c r="AO2323" s="49" t="s">
        <v>485</v>
      </c>
      <c r="AP2323" s="49" t="s">
        <v>494</v>
      </c>
      <c r="AQ2323" s="49" t="s">
        <v>11</v>
      </c>
      <c r="AR2323" s="49" t="s">
        <v>487</v>
      </c>
      <c r="AS2323" s="49" t="s">
        <v>488</v>
      </c>
      <c r="AT2323" s="49" t="s">
        <v>489</v>
      </c>
    </row>
    <row r="2324" spans="1:46" x14ac:dyDescent="0.25">
      <c r="A2324">
        <v>14</v>
      </c>
      <c r="B2324" t="s">
        <v>198</v>
      </c>
      <c r="C2324" t="s">
        <v>198</v>
      </c>
      <c r="D2324" t="s">
        <v>199</v>
      </c>
      <c r="E2324" t="s">
        <v>634</v>
      </c>
      <c r="F2324" t="s">
        <v>635</v>
      </c>
      <c r="G2324">
        <v>1</v>
      </c>
      <c r="H2324">
        <v>1</v>
      </c>
      <c r="I2324">
        <v>1</v>
      </c>
      <c r="J2324">
        <v>1</v>
      </c>
      <c r="K2324">
        <v>1</v>
      </c>
      <c r="L2324">
        <v>1</v>
      </c>
      <c r="M2324">
        <v>1</v>
      </c>
      <c r="N2324">
        <v>1</v>
      </c>
      <c r="O2324">
        <v>1</v>
      </c>
      <c r="P2324">
        <v>1</v>
      </c>
      <c r="Q2324">
        <v>1</v>
      </c>
      <c r="R2324">
        <v>1</v>
      </c>
      <c r="S2324">
        <v>1</v>
      </c>
      <c r="T2324">
        <v>1</v>
      </c>
      <c r="U2324">
        <v>1</v>
      </c>
      <c r="V2324">
        <v>1</v>
      </c>
      <c r="W2324">
        <v>1</v>
      </c>
      <c r="X2324">
        <v>1</v>
      </c>
      <c r="Y2324">
        <v>1</v>
      </c>
      <c r="Z2324">
        <v>1</v>
      </c>
      <c r="AA2324">
        <v>1</v>
      </c>
      <c r="AB2324">
        <v>1</v>
      </c>
      <c r="AC2324">
        <v>1</v>
      </c>
      <c r="AD2324">
        <v>1</v>
      </c>
      <c r="AE2324">
        <v>1</v>
      </c>
      <c r="AF2324">
        <v>1</v>
      </c>
      <c r="AG2324">
        <v>1</v>
      </c>
      <c r="AH2324">
        <v>1</v>
      </c>
      <c r="AI2324">
        <v>1</v>
      </c>
      <c r="AJ2324">
        <v>1</v>
      </c>
      <c r="AK2324">
        <v>1</v>
      </c>
      <c r="AL2324">
        <v>0</v>
      </c>
      <c r="AM2324" s="49" t="s">
        <v>199</v>
      </c>
      <c r="AN2324" s="49" t="s">
        <v>14</v>
      </c>
      <c r="AO2324" s="49" t="s">
        <v>485</v>
      </c>
      <c r="AP2324" s="49" t="s">
        <v>494</v>
      </c>
      <c r="AQ2324" s="49" t="s">
        <v>11</v>
      </c>
      <c r="AR2324" s="49" t="s">
        <v>487</v>
      </c>
      <c r="AS2324" s="49" t="s">
        <v>488</v>
      </c>
      <c r="AT2324" s="49" t="s">
        <v>489</v>
      </c>
    </row>
    <row r="2325" spans="1:46" x14ac:dyDescent="0.25">
      <c r="A2325">
        <v>14</v>
      </c>
      <c r="B2325" t="s">
        <v>205</v>
      </c>
      <c r="C2325" t="s">
        <v>205</v>
      </c>
      <c r="D2325" t="s">
        <v>416</v>
      </c>
      <c r="E2325" t="s">
        <v>634</v>
      </c>
      <c r="F2325" t="s">
        <v>635</v>
      </c>
      <c r="G2325">
        <v>1</v>
      </c>
      <c r="H2325">
        <v>1</v>
      </c>
      <c r="I2325">
        <v>1</v>
      </c>
      <c r="J2325">
        <v>1</v>
      </c>
      <c r="K2325">
        <v>1</v>
      </c>
      <c r="L2325">
        <v>1</v>
      </c>
      <c r="M2325">
        <v>1</v>
      </c>
      <c r="N2325">
        <v>1</v>
      </c>
      <c r="O2325">
        <v>1</v>
      </c>
      <c r="P2325">
        <v>1</v>
      </c>
      <c r="Q2325">
        <v>1</v>
      </c>
      <c r="R2325">
        <v>1</v>
      </c>
      <c r="S2325">
        <v>1</v>
      </c>
      <c r="T2325">
        <v>1</v>
      </c>
      <c r="U2325">
        <v>1</v>
      </c>
      <c r="V2325">
        <v>1</v>
      </c>
      <c r="W2325">
        <v>1</v>
      </c>
      <c r="X2325">
        <v>1</v>
      </c>
      <c r="Y2325">
        <v>1</v>
      </c>
      <c r="Z2325">
        <v>1</v>
      </c>
      <c r="AA2325">
        <v>1</v>
      </c>
      <c r="AB2325">
        <v>1</v>
      </c>
      <c r="AC2325">
        <v>1</v>
      </c>
      <c r="AD2325">
        <v>1</v>
      </c>
      <c r="AE2325">
        <v>1</v>
      </c>
      <c r="AF2325">
        <v>1</v>
      </c>
      <c r="AG2325">
        <v>1</v>
      </c>
      <c r="AH2325">
        <v>1</v>
      </c>
      <c r="AI2325">
        <v>1</v>
      </c>
      <c r="AJ2325">
        <v>1</v>
      </c>
      <c r="AK2325">
        <v>1</v>
      </c>
      <c r="AL2325">
        <v>0</v>
      </c>
      <c r="AM2325" s="49" t="s">
        <v>416</v>
      </c>
      <c r="AN2325" s="49" t="s">
        <v>14</v>
      </c>
      <c r="AO2325" s="49" t="s">
        <v>485</v>
      </c>
      <c r="AP2325" s="49" t="s">
        <v>501</v>
      </c>
      <c r="AQ2325" s="49" t="s">
        <v>11</v>
      </c>
      <c r="AR2325" s="49" t="s">
        <v>495</v>
      </c>
      <c r="AS2325" s="49" t="s">
        <v>496</v>
      </c>
      <c r="AT2325" s="49" t="s">
        <v>497</v>
      </c>
    </row>
    <row r="2326" spans="1:46" x14ac:dyDescent="0.25">
      <c r="A2326">
        <v>14</v>
      </c>
      <c r="B2326" t="s">
        <v>202</v>
      </c>
      <c r="C2326" t="s">
        <v>202</v>
      </c>
      <c r="D2326" t="s">
        <v>203</v>
      </c>
      <c r="E2326" t="s">
        <v>634</v>
      </c>
      <c r="F2326" t="s">
        <v>635</v>
      </c>
      <c r="G2326">
        <v>1</v>
      </c>
      <c r="H2326">
        <v>1</v>
      </c>
      <c r="I2326">
        <v>1</v>
      </c>
      <c r="J2326">
        <v>1</v>
      </c>
      <c r="K2326">
        <v>1</v>
      </c>
      <c r="L2326">
        <v>1</v>
      </c>
      <c r="M2326">
        <v>1</v>
      </c>
      <c r="N2326">
        <v>1</v>
      </c>
      <c r="O2326">
        <v>1</v>
      </c>
      <c r="P2326">
        <v>1</v>
      </c>
      <c r="Q2326">
        <v>1</v>
      </c>
      <c r="R2326">
        <v>1</v>
      </c>
      <c r="S2326">
        <v>1</v>
      </c>
      <c r="T2326">
        <v>1</v>
      </c>
      <c r="U2326">
        <v>1</v>
      </c>
      <c r="V2326">
        <v>1</v>
      </c>
      <c r="W2326">
        <v>1</v>
      </c>
      <c r="X2326">
        <v>1</v>
      </c>
      <c r="Y2326">
        <v>1</v>
      </c>
      <c r="Z2326">
        <v>1</v>
      </c>
      <c r="AA2326">
        <v>1</v>
      </c>
      <c r="AB2326">
        <v>1</v>
      </c>
      <c r="AC2326">
        <v>1</v>
      </c>
      <c r="AD2326">
        <v>1</v>
      </c>
      <c r="AE2326">
        <v>1</v>
      </c>
      <c r="AF2326">
        <v>1</v>
      </c>
      <c r="AG2326">
        <v>1</v>
      </c>
      <c r="AH2326">
        <v>1</v>
      </c>
      <c r="AI2326">
        <v>1</v>
      </c>
      <c r="AJ2326">
        <v>1</v>
      </c>
      <c r="AK2326">
        <v>1</v>
      </c>
      <c r="AL2326">
        <v>1</v>
      </c>
      <c r="AM2326" s="49" t="s">
        <v>203</v>
      </c>
      <c r="AN2326" s="49" t="s">
        <v>14</v>
      </c>
      <c r="AO2326" s="49" t="s">
        <v>500</v>
      </c>
      <c r="AP2326" s="49" t="s">
        <v>505</v>
      </c>
      <c r="AQ2326" s="49" t="s">
        <v>13</v>
      </c>
      <c r="AR2326" s="49" t="s">
        <v>487</v>
      </c>
      <c r="AS2326" s="49" t="s">
        <v>488</v>
      </c>
      <c r="AT2326" s="49" t="s">
        <v>489</v>
      </c>
    </row>
    <row r="2327" spans="1:46" x14ac:dyDescent="0.25">
      <c r="A2327">
        <v>14</v>
      </c>
      <c r="B2327" t="s">
        <v>204</v>
      </c>
      <c r="C2327" t="s">
        <v>204</v>
      </c>
      <c r="D2327" t="s">
        <v>553</v>
      </c>
      <c r="E2327" t="s">
        <v>634</v>
      </c>
      <c r="F2327" t="s">
        <v>635</v>
      </c>
      <c r="G2327">
        <v>1</v>
      </c>
      <c r="H2327">
        <v>1</v>
      </c>
      <c r="I2327">
        <v>1</v>
      </c>
      <c r="J2327">
        <v>1</v>
      </c>
      <c r="K2327">
        <v>1</v>
      </c>
      <c r="L2327">
        <v>1</v>
      </c>
      <c r="M2327">
        <v>1</v>
      </c>
      <c r="N2327">
        <v>1</v>
      </c>
      <c r="O2327">
        <v>1</v>
      </c>
      <c r="P2327">
        <v>1</v>
      </c>
      <c r="Q2327">
        <v>1</v>
      </c>
      <c r="R2327">
        <v>1</v>
      </c>
      <c r="S2327">
        <v>1</v>
      </c>
      <c r="T2327">
        <v>1</v>
      </c>
      <c r="U2327">
        <v>1</v>
      </c>
      <c r="V2327">
        <v>1</v>
      </c>
      <c r="W2327">
        <v>1</v>
      </c>
      <c r="X2327">
        <v>1</v>
      </c>
      <c r="Y2327">
        <v>1</v>
      </c>
      <c r="Z2327">
        <v>1</v>
      </c>
      <c r="AA2327">
        <v>1</v>
      </c>
      <c r="AB2327">
        <v>1</v>
      </c>
      <c r="AC2327">
        <v>1</v>
      </c>
      <c r="AD2327">
        <v>1</v>
      </c>
      <c r="AE2327">
        <v>1</v>
      </c>
      <c r="AF2327">
        <v>1</v>
      </c>
      <c r="AG2327">
        <v>1</v>
      </c>
      <c r="AH2327">
        <v>1</v>
      </c>
      <c r="AI2327">
        <v>1</v>
      </c>
      <c r="AJ2327">
        <v>1</v>
      </c>
      <c r="AK2327">
        <v>1</v>
      </c>
      <c r="AL2327">
        <v>0</v>
      </c>
      <c r="AM2327" s="49" t="s">
        <v>415</v>
      </c>
      <c r="AN2327" s="49" t="s">
        <v>14</v>
      </c>
      <c r="AO2327" s="49" t="s">
        <v>485</v>
      </c>
      <c r="AP2327" s="49" t="s">
        <v>494</v>
      </c>
      <c r="AQ2327" s="49" t="s">
        <v>11</v>
      </c>
      <c r="AR2327" s="49" t="s">
        <v>487</v>
      </c>
      <c r="AS2327" s="49" t="s">
        <v>496</v>
      </c>
      <c r="AT2327" s="49" t="s">
        <v>497</v>
      </c>
    </row>
    <row r="2328" spans="1:46" x14ac:dyDescent="0.25">
      <c r="A2328">
        <v>14</v>
      </c>
      <c r="B2328" t="s">
        <v>208</v>
      </c>
      <c r="C2328" t="s">
        <v>208</v>
      </c>
      <c r="D2328" t="s">
        <v>209</v>
      </c>
      <c r="E2328" t="s">
        <v>634</v>
      </c>
      <c r="F2328" t="s">
        <v>635</v>
      </c>
      <c r="G2328">
        <v>1</v>
      </c>
      <c r="H2328">
        <v>1</v>
      </c>
      <c r="I2328">
        <v>1</v>
      </c>
      <c r="J2328">
        <v>1</v>
      </c>
      <c r="K2328">
        <v>1</v>
      </c>
      <c r="L2328">
        <v>1</v>
      </c>
      <c r="M2328">
        <v>1</v>
      </c>
      <c r="N2328">
        <v>1</v>
      </c>
      <c r="O2328">
        <v>1</v>
      </c>
      <c r="P2328">
        <v>1</v>
      </c>
      <c r="Q2328">
        <v>1</v>
      </c>
      <c r="R2328">
        <v>1</v>
      </c>
      <c r="S2328">
        <v>1</v>
      </c>
      <c r="T2328">
        <v>1</v>
      </c>
      <c r="U2328">
        <v>1</v>
      </c>
      <c r="V2328">
        <v>1</v>
      </c>
      <c r="W2328">
        <v>1</v>
      </c>
      <c r="X2328">
        <v>1</v>
      </c>
      <c r="Y2328">
        <v>1</v>
      </c>
      <c r="Z2328">
        <v>1</v>
      </c>
      <c r="AA2328">
        <v>1</v>
      </c>
      <c r="AB2328">
        <v>1</v>
      </c>
      <c r="AC2328">
        <v>1</v>
      </c>
      <c r="AD2328">
        <v>1</v>
      </c>
      <c r="AE2328">
        <v>1</v>
      </c>
      <c r="AF2328">
        <v>1</v>
      </c>
      <c r="AG2328">
        <v>1</v>
      </c>
      <c r="AH2328">
        <v>1</v>
      </c>
      <c r="AI2328">
        <v>1</v>
      </c>
      <c r="AJ2328">
        <v>1</v>
      </c>
      <c r="AK2328">
        <v>1</v>
      </c>
      <c r="AL2328">
        <v>1</v>
      </c>
      <c r="AM2328" s="49" t="s">
        <v>209</v>
      </c>
      <c r="AN2328" s="49" t="s">
        <v>14</v>
      </c>
      <c r="AO2328" s="49" t="s">
        <v>485</v>
      </c>
      <c r="AP2328" s="49" t="s">
        <v>505</v>
      </c>
      <c r="AQ2328" s="49" t="s">
        <v>13</v>
      </c>
      <c r="AR2328" s="49" t="s">
        <v>487</v>
      </c>
      <c r="AS2328" s="49" t="s">
        <v>488</v>
      </c>
      <c r="AT2328" s="49" t="s">
        <v>489</v>
      </c>
    </row>
    <row r="2329" spans="1:46" x14ac:dyDescent="0.25">
      <c r="A2329">
        <v>14</v>
      </c>
      <c r="B2329" t="s">
        <v>210</v>
      </c>
      <c r="C2329" t="s">
        <v>210</v>
      </c>
      <c r="D2329" t="s">
        <v>211</v>
      </c>
      <c r="E2329" t="s">
        <v>634</v>
      </c>
      <c r="F2329" t="s">
        <v>635</v>
      </c>
      <c r="G2329">
        <v>1</v>
      </c>
      <c r="H2329">
        <v>1</v>
      </c>
      <c r="I2329">
        <v>1</v>
      </c>
      <c r="J2329">
        <v>1</v>
      </c>
      <c r="K2329">
        <v>1</v>
      </c>
      <c r="L2329">
        <v>1</v>
      </c>
      <c r="M2329">
        <v>1</v>
      </c>
      <c r="N2329">
        <v>1</v>
      </c>
      <c r="O2329">
        <v>1</v>
      </c>
      <c r="P2329">
        <v>1</v>
      </c>
      <c r="Q2329">
        <v>1</v>
      </c>
      <c r="R2329">
        <v>1</v>
      </c>
      <c r="S2329">
        <v>1</v>
      </c>
      <c r="T2329">
        <v>1</v>
      </c>
      <c r="U2329">
        <v>1</v>
      </c>
      <c r="V2329">
        <v>1</v>
      </c>
      <c r="W2329">
        <v>1</v>
      </c>
      <c r="X2329">
        <v>1</v>
      </c>
      <c r="Y2329">
        <v>1</v>
      </c>
      <c r="Z2329">
        <v>1</v>
      </c>
      <c r="AA2329">
        <v>1</v>
      </c>
      <c r="AB2329">
        <v>1</v>
      </c>
      <c r="AC2329">
        <v>1</v>
      </c>
      <c r="AD2329">
        <v>1</v>
      </c>
      <c r="AE2329">
        <v>1</v>
      </c>
      <c r="AF2329">
        <v>1</v>
      </c>
      <c r="AG2329">
        <v>1</v>
      </c>
      <c r="AH2329">
        <v>1</v>
      </c>
      <c r="AI2329">
        <v>1</v>
      </c>
      <c r="AJ2329">
        <v>1</v>
      </c>
      <c r="AK2329">
        <v>1</v>
      </c>
      <c r="AL2329">
        <v>1</v>
      </c>
      <c r="AM2329" s="49" t="s">
        <v>211</v>
      </c>
      <c r="AN2329" s="49" t="s">
        <v>14</v>
      </c>
      <c r="AO2329" s="49" t="s">
        <v>500</v>
      </c>
      <c r="AP2329" s="49" t="s">
        <v>505</v>
      </c>
      <c r="AQ2329" s="49" t="s">
        <v>13</v>
      </c>
      <c r="AR2329" s="49" t="s">
        <v>487</v>
      </c>
      <c r="AS2329" s="49" t="s">
        <v>488</v>
      </c>
      <c r="AT2329" s="49" t="s">
        <v>489</v>
      </c>
    </row>
    <row r="2330" spans="1:46" x14ac:dyDescent="0.25">
      <c r="A2330">
        <v>14</v>
      </c>
      <c r="B2330" t="s">
        <v>212</v>
      </c>
      <c r="C2330" t="s">
        <v>212</v>
      </c>
      <c r="D2330" t="s">
        <v>213</v>
      </c>
      <c r="E2330" t="s">
        <v>634</v>
      </c>
      <c r="F2330" t="s">
        <v>635</v>
      </c>
      <c r="G2330">
        <v>1</v>
      </c>
      <c r="H2330">
        <v>1</v>
      </c>
      <c r="I2330">
        <v>1</v>
      </c>
      <c r="J2330">
        <v>1</v>
      </c>
      <c r="K2330">
        <v>1</v>
      </c>
      <c r="L2330">
        <v>1</v>
      </c>
      <c r="M2330">
        <v>1</v>
      </c>
      <c r="N2330">
        <v>1</v>
      </c>
      <c r="O2330">
        <v>1</v>
      </c>
      <c r="P2330">
        <v>1</v>
      </c>
      <c r="Q2330">
        <v>1</v>
      </c>
      <c r="R2330">
        <v>1</v>
      </c>
      <c r="S2330">
        <v>1</v>
      </c>
      <c r="T2330">
        <v>1</v>
      </c>
      <c r="U2330">
        <v>1</v>
      </c>
      <c r="V2330">
        <v>1</v>
      </c>
      <c r="W2330">
        <v>1</v>
      </c>
      <c r="X2330">
        <v>1</v>
      </c>
      <c r="Y2330">
        <v>1</v>
      </c>
      <c r="Z2330">
        <v>1</v>
      </c>
      <c r="AA2330">
        <v>1</v>
      </c>
      <c r="AB2330">
        <v>1</v>
      </c>
      <c r="AC2330">
        <v>1</v>
      </c>
      <c r="AD2330">
        <v>1</v>
      </c>
      <c r="AE2330">
        <v>1</v>
      </c>
      <c r="AF2330">
        <v>1</v>
      </c>
      <c r="AG2330">
        <v>1</v>
      </c>
      <c r="AH2330">
        <v>1</v>
      </c>
      <c r="AI2330">
        <v>1</v>
      </c>
      <c r="AJ2330">
        <v>1</v>
      </c>
      <c r="AK2330">
        <v>1</v>
      </c>
      <c r="AL2330">
        <v>0</v>
      </c>
      <c r="AM2330" s="49" t="s">
        <v>213</v>
      </c>
      <c r="AN2330" s="49" t="s">
        <v>14</v>
      </c>
      <c r="AO2330" s="49" t="s">
        <v>507</v>
      </c>
      <c r="AP2330" s="49" t="s">
        <v>501</v>
      </c>
      <c r="AQ2330" s="49" t="s">
        <v>10</v>
      </c>
      <c r="AR2330" s="49" t="s">
        <v>487</v>
      </c>
      <c r="AS2330" s="49" t="s">
        <v>488</v>
      </c>
      <c r="AT2330" s="49" t="s">
        <v>489</v>
      </c>
    </row>
    <row r="2331" spans="1:46" x14ac:dyDescent="0.25">
      <c r="A2331">
        <v>14</v>
      </c>
      <c r="B2331" t="s">
        <v>216</v>
      </c>
      <c r="C2331" t="s">
        <v>216</v>
      </c>
      <c r="D2331" t="s">
        <v>217</v>
      </c>
      <c r="E2331" t="s">
        <v>634</v>
      </c>
      <c r="F2331" t="s">
        <v>635</v>
      </c>
      <c r="G2331">
        <v>1</v>
      </c>
      <c r="H2331">
        <v>1</v>
      </c>
      <c r="I2331">
        <v>1</v>
      </c>
      <c r="J2331">
        <v>1</v>
      </c>
      <c r="K2331">
        <v>1</v>
      </c>
      <c r="L2331">
        <v>1</v>
      </c>
      <c r="M2331">
        <v>1</v>
      </c>
      <c r="N2331">
        <v>1</v>
      </c>
      <c r="O2331">
        <v>1</v>
      </c>
      <c r="P2331">
        <v>1</v>
      </c>
      <c r="Q2331">
        <v>1</v>
      </c>
      <c r="R2331">
        <v>1</v>
      </c>
      <c r="S2331">
        <v>1</v>
      </c>
      <c r="T2331">
        <v>1</v>
      </c>
      <c r="U2331">
        <v>1</v>
      </c>
      <c r="V2331">
        <v>1</v>
      </c>
      <c r="W2331">
        <v>1</v>
      </c>
      <c r="X2331">
        <v>1</v>
      </c>
      <c r="Y2331">
        <v>1</v>
      </c>
      <c r="Z2331">
        <v>1</v>
      </c>
      <c r="AA2331">
        <v>1</v>
      </c>
      <c r="AB2331">
        <v>1</v>
      </c>
      <c r="AC2331">
        <v>1</v>
      </c>
      <c r="AD2331">
        <v>1</v>
      </c>
      <c r="AE2331">
        <v>1</v>
      </c>
      <c r="AF2331">
        <v>1</v>
      </c>
      <c r="AG2331">
        <v>1</v>
      </c>
      <c r="AH2331">
        <v>1</v>
      </c>
      <c r="AI2331">
        <v>1</v>
      </c>
      <c r="AJ2331">
        <v>1</v>
      </c>
      <c r="AK2331">
        <v>1</v>
      </c>
      <c r="AL2331">
        <v>1</v>
      </c>
      <c r="AM2331" s="49" t="s">
        <v>217</v>
      </c>
      <c r="AN2331" s="49" t="s">
        <v>14</v>
      </c>
      <c r="AO2331" s="49" t="s">
        <v>485</v>
      </c>
      <c r="AP2331" s="49" t="s">
        <v>505</v>
      </c>
      <c r="AQ2331" s="49" t="s">
        <v>13</v>
      </c>
      <c r="AR2331" s="49" t="s">
        <v>487</v>
      </c>
      <c r="AS2331" s="49" t="s">
        <v>488</v>
      </c>
      <c r="AT2331" s="49" t="s">
        <v>489</v>
      </c>
    </row>
    <row r="2332" spans="1:46" x14ac:dyDescent="0.25">
      <c r="A2332">
        <v>14</v>
      </c>
      <c r="B2332" t="s">
        <v>214</v>
      </c>
      <c r="C2332" t="s">
        <v>214</v>
      </c>
      <c r="D2332" t="s">
        <v>215</v>
      </c>
      <c r="E2332" t="s">
        <v>634</v>
      </c>
      <c r="F2332" t="s">
        <v>635</v>
      </c>
      <c r="G2332">
        <v>1</v>
      </c>
      <c r="H2332">
        <v>1</v>
      </c>
      <c r="I2332">
        <v>1</v>
      </c>
      <c r="J2332">
        <v>1</v>
      </c>
      <c r="K2332">
        <v>1</v>
      </c>
      <c r="L2332">
        <v>1</v>
      </c>
      <c r="M2332">
        <v>1</v>
      </c>
      <c r="N2332">
        <v>1</v>
      </c>
      <c r="O2332">
        <v>1</v>
      </c>
      <c r="P2332">
        <v>1</v>
      </c>
      <c r="Q2332">
        <v>1</v>
      </c>
      <c r="R2332">
        <v>1</v>
      </c>
      <c r="S2332">
        <v>1</v>
      </c>
      <c r="T2332">
        <v>1</v>
      </c>
      <c r="U2332">
        <v>1</v>
      </c>
      <c r="V2332">
        <v>1</v>
      </c>
      <c r="W2332">
        <v>1</v>
      </c>
      <c r="X2332">
        <v>1</v>
      </c>
      <c r="Y2332">
        <v>1</v>
      </c>
      <c r="Z2332">
        <v>1</v>
      </c>
      <c r="AA2332">
        <v>1</v>
      </c>
      <c r="AB2332">
        <v>1</v>
      </c>
      <c r="AC2332">
        <v>1</v>
      </c>
      <c r="AD2332">
        <v>1</v>
      </c>
      <c r="AE2332">
        <v>1</v>
      </c>
      <c r="AF2332">
        <v>1</v>
      </c>
      <c r="AG2332">
        <v>1</v>
      </c>
      <c r="AH2332">
        <v>1</v>
      </c>
      <c r="AI2332">
        <v>1</v>
      </c>
      <c r="AJ2332">
        <v>1</v>
      </c>
      <c r="AK2332">
        <v>1</v>
      </c>
      <c r="AL2332">
        <v>0</v>
      </c>
      <c r="AM2332" s="49" t="s">
        <v>215</v>
      </c>
      <c r="AN2332" s="49" t="s">
        <v>14</v>
      </c>
      <c r="AO2332" s="49" t="s">
        <v>485</v>
      </c>
      <c r="AP2332" s="49" t="s">
        <v>501</v>
      </c>
      <c r="AQ2332" s="49" t="s">
        <v>11</v>
      </c>
      <c r="AR2332" s="49" t="s">
        <v>487</v>
      </c>
      <c r="AS2332" s="49" t="s">
        <v>488</v>
      </c>
      <c r="AT2332" s="49" t="s">
        <v>489</v>
      </c>
    </row>
    <row r="2333" spans="1:46" x14ac:dyDescent="0.25">
      <c r="A2333">
        <v>14</v>
      </c>
      <c r="B2333" t="s">
        <v>218</v>
      </c>
      <c r="C2333" t="s">
        <v>218</v>
      </c>
      <c r="D2333" t="s">
        <v>417</v>
      </c>
      <c r="E2333" t="s">
        <v>634</v>
      </c>
      <c r="F2333" t="s">
        <v>635</v>
      </c>
      <c r="G2333">
        <v>1</v>
      </c>
      <c r="H2333">
        <v>1</v>
      </c>
      <c r="I2333">
        <v>1</v>
      </c>
      <c r="J2333">
        <v>1</v>
      </c>
      <c r="K2333">
        <v>1</v>
      </c>
      <c r="L2333">
        <v>1</v>
      </c>
      <c r="M2333">
        <v>1</v>
      </c>
      <c r="N2333">
        <v>1</v>
      </c>
      <c r="O2333">
        <v>1</v>
      </c>
      <c r="P2333">
        <v>1</v>
      </c>
      <c r="Q2333">
        <v>1</v>
      </c>
      <c r="R2333">
        <v>1</v>
      </c>
      <c r="S2333">
        <v>1</v>
      </c>
      <c r="T2333">
        <v>1</v>
      </c>
      <c r="U2333">
        <v>1</v>
      </c>
      <c r="V2333">
        <v>1</v>
      </c>
      <c r="W2333">
        <v>1</v>
      </c>
      <c r="X2333">
        <v>1</v>
      </c>
      <c r="Y2333">
        <v>1</v>
      </c>
      <c r="Z2333">
        <v>1</v>
      </c>
      <c r="AA2333">
        <v>1</v>
      </c>
      <c r="AB2333">
        <v>1</v>
      </c>
      <c r="AC2333">
        <v>1</v>
      </c>
      <c r="AD2333">
        <v>1</v>
      </c>
      <c r="AE2333">
        <v>1</v>
      </c>
      <c r="AF2333">
        <v>1</v>
      </c>
      <c r="AG2333">
        <v>1</v>
      </c>
      <c r="AH2333">
        <v>1</v>
      </c>
      <c r="AI2333">
        <v>1</v>
      </c>
      <c r="AJ2333">
        <v>1</v>
      </c>
      <c r="AK2333">
        <v>1</v>
      </c>
      <c r="AL2333">
        <v>0</v>
      </c>
      <c r="AM2333" s="49" t="s">
        <v>417</v>
      </c>
      <c r="AN2333" s="49" t="s">
        <v>14</v>
      </c>
      <c r="AO2333" s="49" t="s">
        <v>500</v>
      </c>
      <c r="AP2333" s="49" t="s">
        <v>501</v>
      </c>
      <c r="AQ2333" s="49" t="s">
        <v>502</v>
      </c>
      <c r="AR2333" s="49" t="s">
        <v>495</v>
      </c>
      <c r="AS2333" s="49" t="s">
        <v>496</v>
      </c>
      <c r="AT2333" s="49" t="s">
        <v>497</v>
      </c>
    </row>
    <row r="2334" spans="1:46" x14ac:dyDescent="0.25">
      <c r="A2334">
        <v>14</v>
      </c>
      <c r="B2334" t="s">
        <v>219</v>
      </c>
      <c r="C2334" t="s">
        <v>219</v>
      </c>
      <c r="D2334" t="s">
        <v>220</v>
      </c>
      <c r="E2334" t="s">
        <v>634</v>
      </c>
      <c r="F2334" t="s">
        <v>635</v>
      </c>
      <c r="G2334">
        <v>1</v>
      </c>
      <c r="H2334">
        <v>1</v>
      </c>
      <c r="I2334">
        <v>1</v>
      </c>
      <c r="J2334">
        <v>1</v>
      </c>
      <c r="K2334">
        <v>1</v>
      </c>
      <c r="L2334">
        <v>1</v>
      </c>
      <c r="M2334">
        <v>1</v>
      </c>
      <c r="N2334">
        <v>1</v>
      </c>
      <c r="O2334">
        <v>1</v>
      </c>
      <c r="P2334">
        <v>1</v>
      </c>
      <c r="Q2334">
        <v>1</v>
      </c>
      <c r="R2334">
        <v>1</v>
      </c>
      <c r="S2334">
        <v>1</v>
      </c>
      <c r="T2334">
        <v>1</v>
      </c>
      <c r="U2334">
        <v>1</v>
      </c>
      <c r="V2334">
        <v>1</v>
      </c>
      <c r="W2334">
        <v>1</v>
      </c>
      <c r="X2334">
        <v>1</v>
      </c>
      <c r="Y2334">
        <v>1</v>
      </c>
      <c r="Z2334">
        <v>1</v>
      </c>
      <c r="AA2334">
        <v>1</v>
      </c>
      <c r="AB2334">
        <v>1</v>
      </c>
      <c r="AC2334">
        <v>1</v>
      </c>
      <c r="AD2334">
        <v>1</v>
      </c>
      <c r="AE2334">
        <v>1</v>
      </c>
      <c r="AF2334">
        <v>1</v>
      </c>
      <c r="AG2334">
        <v>1</v>
      </c>
      <c r="AH2334">
        <v>1</v>
      </c>
      <c r="AI2334">
        <v>1</v>
      </c>
      <c r="AJ2334">
        <v>1</v>
      </c>
      <c r="AK2334">
        <v>1</v>
      </c>
      <c r="AL2334">
        <v>0</v>
      </c>
      <c r="AM2334" s="49" t="s">
        <v>220</v>
      </c>
      <c r="AN2334" s="49" t="s">
        <v>6</v>
      </c>
      <c r="AO2334" s="49" t="s">
        <v>9</v>
      </c>
      <c r="AP2334" s="49" t="s">
        <v>494</v>
      </c>
      <c r="AQ2334" s="49" t="s">
        <v>9</v>
      </c>
      <c r="AR2334" s="49" t="s">
        <v>487</v>
      </c>
      <c r="AS2334" s="49" t="s">
        <v>488</v>
      </c>
      <c r="AT2334" s="49" t="s">
        <v>489</v>
      </c>
    </row>
    <row r="2335" spans="1:46" x14ac:dyDescent="0.25">
      <c r="A2335">
        <v>14</v>
      </c>
      <c r="B2335" t="s">
        <v>355</v>
      </c>
      <c r="C2335" t="s">
        <v>355</v>
      </c>
      <c r="D2335" t="s">
        <v>554</v>
      </c>
      <c r="E2335" t="s">
        <v>634</v>
      </c>
      <c r="F2335" t="s">
        <v>635</v>
      </c>
      <c r="G2335">
        <v>1</v>
      </c>
      <c r="H2335">
        <v>1</v>
      </c>
      <c r="I2335">
        <v>1</v>
      </c>
      <c r="J2335">
        <v>1</v>
      </c>
      <c r="K2335">
        <v>1</v>
      </c>
      <c r="L2335">
        <v>1</v>
      </c>
      <c r="M2335">
        <v>1</v>
      </c>
      <c r="N2335">
        <v>1</v>
      </c>
      <c r="O2335">
        <v>1</v>
      </c>
      <c r="P2335">
        <v>1</v>
      </c>
      <c r="Q2335">
        <v>1</v>
      </c>
      <c r="R2335">
        <v>1</v>
      </c>
      <c r="S2335">
        <v>1</v>
      </c>
      <c r="T2335">
        <v>1</v>
      </c>
      <c r="U2335">
        <v>1</v>
      </c>
      <c r="V2335">
        <v>1</v>
      </c>
      <c r="W2335">
        <v>1</v>
      </c>
      <c r="X2335">
        <v>1</v>
      </c>
      <c r="Y2335">
        <v>1</v>
      </c>
      <c r="Z2335">
        <v>1</v>
      </c>
      <c r="AA2335">
        <v>1</v>
      </c>
      <c r="AB2335">
        <v>1</v>
      </c>
      <c r="AC2335">
        <v>1</v>
      </c>
      <c r="AD2335">
        <v>1</v>
      </c>
      <c r="AE2335">
        <v>1</v>
      </c>
      <c r="AF2335">
        <v>1</v>
      </c>
      <c r="AG2335">
        <v>1</v>
      </c>
      <c r="AH2335">
        <v>1</v>
      </c>
      <c r="AI2335">
        <v>1</v>
      </c>
      <c r="AJ2335">
        <v>1</v>
      </c>
      <c r="AK2335">
        <v>1</v>
      </c>
      <c r="AL2335">
        <v>0</v>
      </c>
      <c r="AM2335" s="49" t="s">
        <v>356</v>
      </c>
      <c r="AN2335" s="49" t="s">
        <v>4</v>
      </c>
      <c r="AO2335" s="49" t="s">
        <v>9</v>
      </c>
      <c r="AP2335" s="49" t="s">
        <v>494</v>
      </c>
      <c r="AQ2335" s="49" t="s">
        <v>9</v>
      </c>
      <c r="AR2335" s="49" t="s">
        <v>487</v>
      </c>
      <c r="AS2335" s="49" t="s">
        <v>488</v>
      </c>
      <c r="AT2335" s="49" t="s">
        <v>489</v>
      </c>
    </row>
    <row r="2336" spans="1:46" x14ac:dyDescent="0.25">
      <c r="A2336">
        <v>14</v>
      </c>
      <c r="B2336" t="s">
        <v>229</v>
      </c>
      <c r="C2336" t="s">
        <v>229</v>
      </c>
      <c r="D2336" t="s">
        <v>230</v>
      </c>
      <c r="E2336" t="s">
        <v>634</v>
      </c>
      <c r="F2336" t="s">
        <v>635</v>
      </c>
      <c r="G2336">
        <v>1</v>
      </c>
      <c r="H2336">
        <v>1</v>
      </c>
      <c r="I2336">
        <v>1</v>
      </c>
      <c r="J2336">
        <v>1</v>
      </c>
      <c r="K2336">
        <v>1</v>
      </c>
      <c r="L2336">
        <v>1</v>
      </c>
      <c r="M2336">
        <v>1</v>
      </c>
      <c r="N2336">
        <v>1</v>
      </c>
      <c r="O2336">
        <v>1</v>
      </c>
      <c r="P2336">
        <v>1</v>
      </c>
      <c r="Q2336">
        <v>1</v>
      </c>
      <c r="R2336">
        <v>1</v>
      </c>
      <c r="S2336">
        <v>1</v>
      </c>
      <c r="T2336">
        <v>1</v>
      </c>
      <c r="U2336">
        <v>1</v>
      </c>
      <c r="V2336">
        <v>1</v>
      </c>
      <c r="W2336">
        <v>1</v>
      </c>
      <c r="X2336">
        <v>1</v>
      </c>
      <c r="Y2336">
        <v>1</v>
      </c>
      <c r="Z2336">
        <v>1</v>
      </c>
      <c r="AA2336">
        <v>1</v>
      </c>
      <c r="AB2336">
        <v>1</v>
      </c>
      <c r="AC2336">
        <v>1</v>
      </c>
      <c r="AD2336">
        <v>1</v>
      </c>
      <c r="AE2336">
        <v>1</v>
      </c>
      <c r="AF2336">
        <v>1</v>
      </c>
      <c r="AG2336">
        <v>1</v>
      </c>
      <c r="AH2336">
        <v>1</v>
      </c>
      <c r="AI2336">
        <v>1</v>
      </c>
      <c r="AJ2336">
        <v>1</v>
      </c>
      <c r="AK2336">
        <v>1</v>
      </c>
      <c r="AL2336">
        <v>1</v>
      </c>
      <c r="AM2336" s="49" t="s">
        <v>230</v>
      </c>
      <c r="AN2336" s="49" t="s">
        <v>14</v>
      </c>
      <c r="AO2336" s="49" t="s">
        <v>485</v>
      </c>
      <c r="AP2336" s="49" t="s">
        <v>505</v>
      </c>
      <c r="AQ2336" s="49" t="s">
        <v>13</v>
      </c>
      <c r="AR2336" s="49" t="s">
        <v>487</v>
      </c>
      <c r="AS2336" s="49" t="s">
        <v>488</v>
      </c>
      <c r="AT2336" s="49" t="s">
        <v>489</v>
      </c>
    </row>
    <row r="2337" spans="1:46" x14ac:dyDescent="0.25">
      <c r="A2337">
        <v>14</v>
      </c>
      <c r="B2337" t="s">
        <v>555</v>
      </c>
      <c r="C2337" t="s">
        <v>556</v>
      </c>
      <c r="D2337" t="s">
        <v>557</v>
      </c>
      <c r="E2337" t="s">
        <v>634</v>
      </c>
      <c r="F2337" t="s">
        <v>635</v>
      </c>
      <c r="G2337">
        <v>0</v>
      </c>
      <c r="H2337">
        <v>0</v>
      </c>
      <c r="I2337">
        <v>0</v>
      </c>
      <c r="J2337">
        <v>0</v>
      </c>
      <c r="K2337">
        <v>0</v>
      </c>
      <c r="L2337">
        <v>0</v>
      </c>
      <c r="M2337">
        <v>0</v>
      </c>
      <c r="N2337">
        <v>0</v>
      </c>
      <c r="O2337">
        <v>0</v>
      </c>
      <c r="P2337">
        <v>0</v>
      </c>
      <c r="Q2337">
        <v>1</v>
      </c>
      <c r="R2337">
        <v>1</v>
      </c>
      <c r="S2337">
        <v>1</v>
      </c>
      <c r="T2337">
        <v>1</v>
      </c>
      <c r="U2337">
        <v>1</v>
      </c>
      <c r="V2337">
        <v>1</v>
      </c>
      <c r="W2337">
        <v>1</v>
      </c>
      <c r="X2337">
        <v>1</v>
      </c>
      <c r="Y2337">
        <v>1</v>
      </c>
      <c r="Z2337">
        <v>1</v>
      </c>
      <c r="AA2337">
        <v>1</v>
      </c>
      <c r="AB2337">
        <v>1</v>
      </c>
      <c r="AC2337">
        <v>1</v>
      </c>
      <c r="AD2337">
        <v>1</v>
      </c>
      <c r="AE2337">
        <v>1</v>
      </c>
      <c r="AF2337">
        <v>1</v>
      </c>
      <c r="AG2337">
        <v>1</v>
      </c>
      <c r="AH2337">
        <v>1</v>
      </c>
      <c r="AI2337">
        <v>1</v>
      </c>
      <c r="AJ2337">
        <v>1</v>
      </c>
      <c r="AK2337">
        <v>1</v>
      </c>
      <c r="AL2337">
        <v>1</v>
      </c>
      <c r="AM2337" s="49" t="e">
        <v>#N/A</v>
      </c>
      <c r="AN2337" s="49" t="e">
        <v>#N/A</v>
      </c>
      <c r="AO2337" s="49" t="e">
        <v>#N/A</v>
      </c>
      <c r="AP2337" s="49" t="e">
        <v>#N/A</v>
      </c>
      <c r="AQ2337" s="49" t="e">
        <v>#N/A</v>
      </c>
      <c r="AR2337" s="49" t="e">
        <v>#N/A</v>
      </c>
      <c r="AS2337" s="49" t="e">
        <v>#N/A</v>
      </c>
      <c r="AT2337" s="49" t="e">
        <v>#N/A</v>
      </c>
    </row>
    <row r="2338" spans="1:46" x14ac:dyDescent="0.25">
      <c r="A2338">
        <v>14</v>
      </c>
      <c r="B2338" t="s">
        <v>231</v>
      </c>
      <c r="C2338" t="s">
        <v>231</v>
      </c>
      <c r="D2338" t="s">
        <v>418</v>
      </c>
      <c r="E2338" t="s">
        <v>634</v>
      </c>
      <c r="F2338" t="s">
        <v>635</v>
      </c>
      <c r="G2338">
        <v>1</v>
      </c>
      <c r="H2338">
        <v>1</v>
      </c>
      <c r="I2338">
        <v>1</v>
      </c>
      <c r="J2338">
        <v>1</v>
      </c>
      <c r="K2338">
        <v>1</v>
      </c>
      <c r="L2338">
        <v>1</v>
      </c>
      <c r="M2338">
        <v>1</v>
      </c>
      <c r="N2338">
        <v>1</v>
      </c>
      <c r="O2338">
        <v>1</v>
      </c>
      <c r="P2338">
        <v>1</v>
      </c>
      <c r="Q2338">
        <v>1</v>
      </c>
      <c r="R2338">
        <v>1</v>
      </c>
      <c r="S2338">
        <v>1</v>
      </c>
      <c r="T2338">
        <v>1</v>
      </c>
      <c r="U2338">
        <v>1</v>
      </c>
      <c r="V2338">
        <v>1</v>
      </c>
      <c r="W2338">
        <v>1</v>
      </c>
      <c r="X2338">
        <v>1</v>
      </c>
      <c r="Y2338">
        <v>1</v>
      </c>
      <c r="Z2338">
        <v>1</v>
      </c>
      <c r="AA2338">
        <v>1</v>
      </c>
      <c r="AB2338">
        <v>1</v>
      </c>
      <c r="AC2338">
        <v>1</v>
      </c>
      <c r="AD2338">
        <v>1</v>
      </c>
      <c r="AE2338">
        <v>1</v>
      </c>
      <c r="AF2338">
        <v>1</v>
      </c>
      <c r="AG2338">
        <v>1</v>
      </c>
      <c r="AH2338">
        <v>1</v>
      </c>
      <c r="AI2338">
        <v>1</v>
      </c>
      <c r="AJ2338">
        <v>1</v>
      </c>
      <c r="AK2338">
        <v>1</v>
      </c>
      <c r="AL2338">
        <v>0</v>
      </c>
      <c r="AM2338" s="49" t="s">
        <v>418</v>
      </c>
      <c r="AN2338" s="49" t="s">
        <v>14</v>
      </c>
      <c r="AO2338" s="49" t="s">
        <v>485</v>
      </c>
      <c r="AP2338" s="49" t="s">
        <v>505</v>
      </c>
      <c r="AQ2338" s="49" t="s">
        <v>13</v>
      </c>
      <c r="AR2338" s="49" t="s">
        <v>495</v>
      </c>
      <c r="AS2338" s="49" t="s">
        <v>496</v>
      </c>
      <c r="AT2338" s="49" t="s">
        <v>497</v>
      </c>
    </row>
    <row r="2339" spans="1:46" x14ac:dyDescent="0.25">
      <c r="A2339">
        <v>14</v>
      </c>
      <c r="B2339" t="s">
        <v>221</v>
      </c>
      <c r="C2339" t="s">
        <v>221</v>
      </c>
      <c r="D2339" t="s">
        <v>222</v>
      </c>
      <c r="E2339" t="s">
        <v>634</v>
      </c>
      <c r="F2339" t="s">
        <v>635</v>
      </c>
      <c r="G2339">
        <v>1</v>
      </c>
      <c r="H2339">
        <v>1</v>
      </c>
      <c r="I2339">
        <v>1</v>
      </c>
      <c r="J2339">
        <v>1</v>
      </c>
      <c r="K2339">
        <v>1</v>
      </c>
      <c r="L2339">
        <v>1</v>
      </c>
      <c r="M2339">
        <v>1</v>
      </c>
      <c r="N2339">
        <v>1</v>
      </c>
      <c r="O2339">
        <v>1</v>
      </c>
      <c r="P2339">
        <v>1</v>
      </c>
      <c r="Q2339">
        <v>1</v>
      </c>
      <c r="R2339">
        <v>1</v>
      </c>
      <c r="S2339">
        <v>1</v>
      </c>
      <c r="T2339">
        <v>1</v>
      </c>
      <c r="U2339">
        <v>1</v>
      </c>
      <c r="V2339">
        <v>1</v>
      </c>
      <c r="W2339">
        <v>1</v>
      </c>
      <c r="X2339">
        <v>1</v>
      </c>
      <c r="Y2339">
        <v>1</v>
      </c>
      <c r="Z2339">
        <v>1</v>
      </c>
      <c r="AA2339">
        <v>1</v>
      </c>
      <c r="AB2339">
        <v>1</v>
      </c>
      <c r="AC2339">
        <v>1</v>
      </c>
      <c r="AD2339">
        <v>1</v>
      </c>
      <c r="AE2339">
        <v>1</v>
      </c>
      <c r="AF2339">
        <v>1</v>
      </c>
      <c r="AG2339">
        <v>1</v>
      </c>
      <c r="AH2339">
        <v>1</v>
      </c>
      <c r="AI2339">
        <v>1</v>
      </c>
      <c r="AJ2339">
        <v>1</v>
      </c>
      <c r="AK2339">
        <v>1</v>
      </c>
      <c r="AL2339">
        <v>0</v>
      </c>
      <c r="AM2339" s="49" t="s">
        <v>222</v>
      </c>
      <c r="AN2339" s="49" t="s">
        <v>14</v>
      </c>
      <c r="AO2339" s="49" t="s">
        <v>485</v>
      </c>
      <c r="AP2339" s="49" t="s">
        <v>494</v>
      </c>
      <c r="AQ2339" s="49" t="s">
        <v>11</v>
      </c>
      <c r="AR2339" s="49" t="s">
        <v>495</v>
      </c>
      <c r="AS2339" s="49" t="s">
        <v>488</v>
      </c>
      <c r="AT2339" s="49" t="s">
        <v>489</v>
      </c>
    </row>
    <row r="2340" spans="1:46" x14ac:dyDescent="0.25">
      <c r="A2340">
        <v>14</v>
      </c>
      <c r="B2340" t="s">
        <v>232</v>
      </c>
      <c r="C2340" t="s">
        <v>232</v>
      </c>
      <c r="D2340" t="s">
        <v>558</v>
      </c>
      <c r="E2340" t="s">
        <v>634</v>
      </c>
      <c r="F2340" t="s">
        <v>635</v>
      </c>
      <c r="G2340">
        <v>0</v>
      </c>
      <c r="H2340">
        <v>0</v>
      </c>
      <c r="I2340">
        <v>0</v>
      </c>
      <c r="J2340">
        <v>0</v>
      </c>
      <c r="K2340">
        <v>0</v>
      </c>
      <c r="L2340">
        <v>0</v>
      </c>
      <c r="M2340">
        <v>0</v>
      </c>
      <c r="N2340">
        <v>0</v>
      </c>
      <c r="O2340">
        <v>0</v>
      </c>
      <c r="P2340">
        <v>0</v>
      </c>
      <c r="Q2340">
        <v>1</v>
      </c>
      <c r="R2340">
        <v>1</v>
      </c>
      <c r="S2340">
        <v>1</v>
      </c>
      <c r="T2340">
        <v>1</v>
      </c>
      <c r="U2340">
        <v>1</v>
      </c>
      <c r="V2340">
        <v>1</v>
      </c>
      <c r="W2340">
        <v>1</v>
      </c>
      <c r="X2340">
        <v>1</v>
      </c>
      <c r="Y2340">
        <v>1</v>
      </c>
      <c r="Z2340">
        <v>1</v>
      </c>
      <c r="AA2340">
        <v>1</v>
      </c>
      <c r="AB2340">
        <v>1</v>
      </c>
      <c r="AC2340">
        <v>1</v>
      </c>
      <c r="AD2340">
        <v>1</v>
      </c>
      <c r="AE2340">
        <v>1</v>
      </c>
      <c r="AF2340">
        <v>1</v>
      </c>
      <c r="AG2340">
        <v>1</v>
      </c>
      <c r="AH2340">
        <v>1</v>
      </c>
      <c r="AI2340">
        <v>1</v>
      </c>
      <c r="AJ2340">
        <v>1</v>
      </c>
      <c r="AK2340">
        <v>1</v>
      </c>
      <c r="AL2340">
        <v>0</v>
      </c>
      <c r="AM2340" s="49" t="s">
        <v>233</v>
      </c>
      <c r="AN2340" s="49" t="s">
        <v>14</v>
      </c>
      <c r="AO2340" s="49" t="s">
        <v>485</v>
      </c>
      <c r="AP2340" s="49" t="s">
        <v>494</v>
      </c>
      <c r="AQ2340" s="49" t="s">
        <v>11</v>
      </c>
      <c r="AR2340" s="49" t="s">
        <v>487</v>
      </c>
      <c r="AS2340" s="49" t="s">
        <v>488</v>
      </c>
      <c r="AT2340" s="49" t="s">
        <v>489</v>
      </c>
    </row>
    <row r="2341" spans="1:46" x14ac:dyDescent="0.25">
      <c r="A2341">
        <v>14</v>
      </c>
      <c r="B2341" t="s">
        <v>249</v>
      </c>
      <c r="C2341" t="s">
        <v>249</v>
      </c>
      <c r="D2341" t="s">
        <v>250</v>
      </c>
      <c r="E2341" t="s">
        <v>634</v>
      </c>
      <c r="F2341" t="s">
        <v>635</v>
      </c>
      <c r="G2341">
        <v>1</v>
      </c>
      <c r="H2341">
        <v>1</v>
      </c>
      <c r="I2341">
        <v>1</v>
      </c>
      <c r="J2341">
        <v>1</v>
      </c>
      <c r="K2341">
        <v>1</v>
      </c>
      <c r="L2341">
        <v>1</v>
      </c>
      <c r="M2341">
        <v>1</v>
      </c>
      <c r="N2341">
        <v>1</v>
      </c>
      <c r="O2341">
        <v>1</v>
      </c>
      <c r="P2341">
        <v>1</v>
      </c>
      <c r="Q2341">
        <v>1</v>
      </c>
      <c r="R2341">
        <v>1</v>
      </c>
      <c r="S2341">
        <v>1</v>
      </c>
      <c r="T2341">
        <v>1</v>
      </c>
      <c r="U2341">
        <v>1</v>
      </c>
      <c r="V2341">
        <v>1</v>
      </c>
      <c r="W2341">
        <v>1</v>
      </c>
      <c r="X2341">
        <v>1</v>
      </c>
      <c r="Y2341">
        <v>1</v>
      </c>
      <c r="Z2341">
        <v>1</v>
      </c>
      <c r="AA2341">
        <v>1</v>
      </c>
      <c r="AB2341">
        <v>1</v>
      </c>
      <c r="AC2341">
        <v>1</v>
      </c>
      <c r="AD2341">
        <v>1</v>
      </c>
      <c r="AE2341">
        <v>1</v>
      </c>
      <c r="AF2341">
        <v>1</v>
      </c>
      <c r="AG2341">
        <v>1</v>
      </c>
      <c r="AH2341">
        <v>1</v>
      </c>
      <c r="AI2341">
        <v>1</v>
      </c>
      <c r="AJ2341">
        <v>1</v>
      </c>
      <c r="AK2341">
        <v>1</v>
      </c>
      <c r="AL2341">
        <v>1</v>
      </c>
      <c r="AM2341" s="49" t="s">
        <v>250</v>
      </c>
      <c r="AN2341" s="49" t="s">
        <v>14</v>
      </c>
      <c r="AO2341" s="49" t="s">
        <v>500</v>
      </c>
      <c r="AP2341" s="49" t="s">
        <v>505</v>
      </c>
      <c r="AQ2341" s="49" t="s">
        <v>13</v>
      </c>
      <c r="AR2341" s="49" t="s">
        <v>487</v>
      </c>
      <c r="AS2341" s="49" t="s">
        <v>488</v>
      </c>
      <c r="AT2341" s="49" t="s">
        <v>489</v>
      </c>
    </row>
    <row r="2342" spans="1:46" x14ac:dyDescent="0.25">
      <c r="A2342">
        <v>14</v>
      </c>
      <c r="B2342" t="s">
        <v>234</v>
      </c>
      <c r="C2342" t="s">
        <v>234</v>
      </c>
      <c r="D2342" t="s">
        <v>235</v>
      </c>
      <c r="E2342" t="s">
        <v>634</v>
      </c>
      <c r="F2342" t="s">
        <v>635</v>
      </c>
      <c r="G2342">
        <v>1</v>
      </c>
      <c r="H2342">
        <v>1</v>
      </c>
      <c r="I2342">
        <v>1</v>
      </c>
      <c r="J2342">
        <v>1</v>
      </c>
      <c r="K2342">
        <v>1</v>
      </c>
      <c r="L2342">
        <v>1</v>
      </c>
      <c r="M2342">
        <v>1</v>
      </c>
      <c r="N2342">
        <v>1</v>
      </c>
      <c r="O2342">
        <v>1</v>
      </c>
      <c r="P2342">
        <v>1</v>
      </c>
      <c r="Q2342">
        <v>1</v>
      </c>
      <c r="R2342">
        <v>1</v>
      </c>
      <c r="S2342">
        <v>1</v>
      </c>
      <c r="T2342">
        <v>1</v>
      </c>
      <c r="U2342">
        <v>1</v>
      </c>
      <c r="V2342">
        <v>1</v>
      </c>
      <c r="W2342">
        <v>1</v>
      </c>
      <c r="X2342">
        <v>1</v>
      </c>
      <c r="Y2342">
        <v>1</v>
      </c>
      <c r="Z2342">
        <v>1</v>
      </c>
      <c r="AA2342">
        <v>1</v>
      </c>
      <c r="AB2342">
        <v>1</v>
      </c>
      <c r="AC2342">
        <v>1</v>
      </c>
      <c r="AD2342">
        <v>1</v>
      </c>
      <c r="AE2342">
        <v>1</v>
      </c>
      <c r="AF2342">
        <v>1</v>
      </c>
      <c r="AG2342">
        <v>1</v>
      </c>
      <c r="AH2342">
        <v>1</v>
      </c>
      <c r="AI2342">
        <v>1</v>
      </c>
      <c r="AJ2342">
        <v>1</v>
      </c>
      <c r="AK2342">
        <v>1</v>
      </c>
      <c r="AL2342">
        <v>0</v>
      </c>
      <c r="AM2342" s="49" t="s">
        <v>235</v>
      </c>
      <c r="AN2342" s="49" t="s">
        <v>14</v>
      </c>
      <c r="AO2342" s="49" t="s">
        <v>485</v>
      </c>
      <c r="AP2342" s="49" t="s">
        <v>501</v>
      </c>
      <c r="AQ2342" s="49" t="s">
        <v>11</v>
      </c>
      <c r="AR2342" s="49" t="s">
        <v>487</v>
      </c>
      <c r="AS2342" s="49" t="s">
        <v>488</v>
      </c>
      <c r="AT2342" s="49" t="s">
        <v>489</v>
      </c>
    </row>
    <row r="2343" spans="1:46" x14ac:dyDescent="0.25">
      <c r="A2343">
        <v>14</v>
      </c>
      <c r="B2343" t="s">
        <v>238</v>
      </c>
      <c r="C2343" t="s">
        <v>238</v>
      </c>
      <c r="D2343" t="s">
        <v>419</v>
      </c>
      <c r="E2343" t="s">
        <v>634</v>
      </c>
      <c r="F2343" t="s">
        <v>635</v>
      </c>
      <c r="G2343">
        <v>1</v>
      </c>
      <c r="H2343">
        <v>1</v>
      </c>
      <c r="I2343">
        <v>1</v>
      </c>
      <c r="J2343">
        <v>1</v>
      </c>
      <c r="K2343">
        <v>1</v>
      </c>
      <c r="L2343">
        <v>1</v>
      </c>
      <c r="M2343">
        <v>1</v>
      </c>
      <c r="N2343">
        <v>1</v>
      </c>
      <c r="O2343">
        <v>1</v>
      </c>
      <c r="P2343">
        <v>1</v>
      </c>
      <c r="Q2343">
        <v>1</v>
      </c>
      <c r="R2343">
        <v>1</v>
      </c>
      <c r="S2343">
        <v>1</v>
      </c>
      <c r="T2343">
        <v>1</v>
      </c>
      <c r="U2343">
        <v>1</v>
      </c>
      <c r="V2343">
        <v>1</v>
      </c>
      <c r="W2343">
        <v>1</v>
      </c>
      <c r="X2343">
        <v>1</v>
      </c>
      <c r="Y2343">
        <v>1</v>
      </c>
      <c r="Z2343">
        <v>1</v>
      </c>
      <c r="AA2343">
        <v>1</v>
      </c>
      <c r="AB2343">
        <v>1</v>
      </c>
      <c r="AC2343">
        <v>1</v>
      </c>
      <c r="AD2343">
        <v>1</v>
      </c>
      <c r="AE2343">
        <v>1</v>
      </c>
      <c r="AF2343">
        <v>1</v>
      </c>
      <c r="AG2343">
        <v>1</v>
      </c>
      <c r="AH2343">
        <v>1</v>
      </c>
      <c r="AI2343">
        <v>1</v>
      </c>
      <c r="AJ2343">
        <v>1</v>
      </c>
      <c r="AK2343">
        <v>1</v>
      </c>
      <c r="AL2343">
        <v>0</v>
      </c>
      <c r="AM2343" s="49" t="s">
        <v>419</v>
      </c>
      <c r="AN2343" s="49" t="s">
        <v>7</v>
      </c>
      <c r="AO2343" s="49" t="s">
        <v>9</v>
      </c>
      <c r="AP2343" s="49" t="s">
        <v>501</v>
      </c>
      <c r="AQ2343" s="49" t="s">
        <v>9</v>
      </c>
      <c r="AR2343" s="49" t="s">
        <v>495</v>
      </c>
      <c r="AS2343" s="49" t="s">
        <v>496</v>
      </c>
      <c r="AT2343" s="49" t="s">
        <v>497</v>
      </c>
    </row>
    <row r="2344" spans="1:46" x14ac:dyDescent="0.25">
      <c r="A2344">
        <v>14</v>
      </c>
      <c r="B2344" t="s">
        <v>245</v>
      </c>
      <c r="C2344" t="s">
        <v>245</v>
      </c>
      <c r="D2344" t="s">
        <v>246</v>
      </c>
      <c r="E2344" t="s">
        <v>634</v>
      </c>
      <c r="F2344" t="s">
        <v>635</v>
      </c>
      <c r="G2344">
        <v>1</v>
      </c>
      <c r="H2344">
        <v>1</v>
      </c>
      <c r="I2344">
        <v>1</v>
      </c>
      <c r="J2344">
        <v>1</v>
      </c>
      <c r="K2344">
        <v>1</v>
      </c>
      <c r="L2344">
        <v>1</v>
      </c>
      <c r="M2344">
        <v>1</v>
      </c>
      <c r="N2344">
        <v>1</v>
      </c>
      <c r="O2344">
        <v>1</v>
      </c>
      <c r="P2344">
        <v>1</v>
      </c>
      <c r="Q2344">
        <v>1</v>
      </c>
      <c r="R2344">
        <v>1</v>
      </c>
      <c r="S2344">
        <v>1</v>
      </c>
      <c r="T2344">
        <v>1</v>
      </c>
      <c r="U2344">
        <v>1</v>
      </c>
      <c r="V2344">
        <v>1</v>
      </c>
      <c r="W2344">
        <v>1</v>
      </c>
      <c r="X2344">
        <v>1</v>
      </c>
      <c r="Y2344">
        <v>1</v>
      </c>
      <c r="Z2344">
        <v>1</v>
      </c>
      <c r="AA2344">
        <v>1</v>
      </c>
      <c r="AB2344">
        <v>1</v>
      </c>
      <c r="AC2344">
        <v>1</v>
      </c>
      <c r="AD2344">
        <v>1</v>
      </c>
      <c r="AE2344">
        <v>1</v>
      </c>
      <c r="AF2344">
        <v>1</v>
      </c>
      <c r="AG2344">
        <v>1</v>
      </c>
      <c r="AH2344">
        <v>1</v>
      </c>
      <c r="AI2344">
        <v>1</v>
      </c>
      <c r="AJ2344">
        <v>1</v>
      </c>
      <c r="AK2344">
        <v>1</v>
      </c>
      <c r="AL2344">
        <v>1</v>
      </c>
      <c r="AM2344" s="49" t="s">
        <v>246</v>
      </c>
      <c r="AN2344" s="49" t="s">
        <v>14</v>
      </c>
      <c r="AO2344" s="49" t="s">
        <v>500</v>
      </c>
      <c r="AP2344" s="49" t="s">
        <v>505</v>
      </c>
      <c r="AQ2344" s="49" t="s">
        <v>13</v>
      </c>
      <c r="AR2344" s="49" t="s">
        <v>487</v>
      </c>
      <c r="AS2344" s="49" t="s">
        <v>488</v>
      </c>
      <c r="AT2344" s="49" t="s">
        <v>489</v>
      </c>
    </row>
    <row r="2345" spans="1:46" x14ac:dyDescent="0.25">
      <c r="A2345">
        <v>14</v>
      </c>
      <c r="B2345" t="s">
        <v>247</v>
      </c>
      <c r="C2345" t="s">
        <v>247</v>
      </c>
      <c r="D2345" t="s">
        <v>248</v>
      </c>
      <c r="E2345" t="s">
        <v>634</v>
      </c>
      <c r="F2345" t="s">
        <v>635</v>
      </c>
      <c r="G2345">
        <v>1</v>
      </c>
      <c r="H2345">
        <v>1</v>
      </c>
      <c r="I2345">
        <v>1</v>
      </c>
      <c r="J2345">
        <v>1</v>
      </c>
      <c r="K2345">
        <v>1</v>
      </c>
      <c r="L2345">
        <v>1</v>
      </c>
      <c r="M2345">
        <v>1</v>
      </c>
      <c r="N2345">
        <v>1</v>
      </c>
      <c r="O2345">
        <v>1</v>
      </c>
      <c r="P2345">
        <v>1</v>
      </c>
      <c r="Q2345">
        <v>1</v>
      </c>
      <c r="R2345">
        <v>1</v>
      </c>
      <c r="S2345">
        <v>1</v>
      </c>
      <c r="T2345">
        <v>1</v>
      </c>
      <c r="U2345">
        <v>1</v>
      </c>
      <c r="V2345">
        <v>1</v>
      </c>
      <c r="W2345">
        <v>1</v>
      </c>
      <c r="X2345">
        <v>1</v>
      </c>
      <c r="Y2345">
        <v>1</v>
      </c>
      <c r="Z2345">
        <v>1</v>
      </c>
      <c r="AA2345">
        <v>1</v>
      </c>
      <c r="AB2345">
        <v>1</v>
      </c>
      <c r="AC2345">
        <v>1</v>
      </c>
      <c r="AD2345">
        <v>1</v>
      </c>
      <c r="AE2345">
        <v>1</v>
      </c>
      <c r="AF2345">
        <v>1</v>
      </c>
      <c r="AG2345">
        <v>1</v>
      </c>
      <c r="AH2345">
        <v>1</v>
      </c>
      <c r="AI2345">
        <v>1</v>
      </c>
      <c r="AJ2345">
        <v>1</v>
      </c>
      <c r="AK2345">
        <v>1</v>
      </c>
      <c r="AL2345">
        <v>1</v>
      </c>
      <c r="AM2345" s="49" t="s">
        <v>248</v>
      </c>
      <c r="AN2345" s="49" t="s">
        <v>14</v>
      </c>
      <c r="AO2345" s="49" t="s">
        <v>500</v>
      </c>
      <c r="AP2345" s="49" t="s">
        <v>505</v>
      </c>
      <c r="AQ2345" s="49" t="s">
        <v>13</v>
      </c>
      <c r="AR2345" s="49" t="s">
        <v>487</v>
      </c>
      <c r="AS2345" s="49" t="s">
        <v>488</v>
      </c>
      <c r="AT2345" s="49" t="s">
        <v>489</v>
      </c>
    </row>
    <row r="2346" spans="1:46" x14ac:dyDescent="0.25">
      <c r="A2346">
        <v>14</v>
      </c>
      <c r="B2346" t="s">
        <v>255</v>
      </c>
      <c r="C2346" t="s">
        <v>255</v>
      </c>
      <c r="D2346" t="s">
        <v>256</v>
      </c>
      <c r="E2346" t="s">
        <v>634</v>
      </c>
      <c r="F2346" t="s">
        <v>635</v>
      </c>
      <c r="G2346">
        <v>1</v>
      </c>
      <c r="H2346">
        <v>1</v>
      </c>
      <c r="I2346">
        <v>1</v>
      </c>
      <c r="J2346">
        <v>1</v>
      </c>
      <c r="K2346">
        <v>1</v>
      </c>
      <c r="L2346">
        <v>1</v>
      </c>
      <c r="M2346">
        <v>1</v>
      </c>
      <c r="N2346">
        <v>1</v>
      </c>
      <c r="O2346">
        <v>1</v>
      </c>
      <c r="P2346">
        <v>1</v>
      </c>
      <c r="Q2346">
        <v>1</v>
      </c>
      <c r="R2346">
        <v>1</v>
      </c>
      <c r="S2346">
        <v>1</v>
      </c>
      <c r="T2346">
        <v>1</v>
      </c>
      <c r="U2346">
        <v>1</v>
      </c>
      <c r="V2346">
        <v>1</v>
      </c>
      <c r="W2346">
        <v>1</v>
      </c>
      <c r="X2346">
        <v>1</v>
      </c>
      <c r="Y2346">
        <v>1</v>
      </c>
      <c r="Z2346">
        <v>1</v>
      </c>
      <c r="AA2346">
        <v>1</v>
      </c>
      <c r="AB2346">
        <v>1</v>
      </c>
      <c r="AC2346">
        <v>1</v>
      </c>
      <c r="AD2346">
        <v>1</v>
      </c>
      <c r="AE2346">
        <v>1</v>
      </c>
      <c r="AF2346">
        <v>1</v>
      </c>
      <c r="AG2346">
        <v>1</v>
      </c>
      <c r="AH2346">
        <v>1</v>
      </c>
      <c r="AI2346">
        <v>1</v>
      </c>
      <c r="AJ2346">
        <v>1</v>
      </c>
      <c r="AK2346">
        <v>1</v>
      </c>
      <c r="AL2346">
        <v>0</v>
      </c>
      <c r="AM2346" s="49" t="s">
        <v>256</v>
      </c>
      <c r="AN2346" s="49" t="s">
        <v>6</v>
      </c>
      <c r="AO2346" s="49" t="s">
        <v>9</v>
      </c>
      <c r="AP2346" s="49" t="s">
        <v>486</v>
      </c>
      <c r="AQ2346" s="49" t="s">
        <v>9</v>
      </c>
      <c r="AR2346" s="49" t="s">
        <v>487</v>
      </c>
      <c r="AS2346" s="49" t="s">
        <v>488</v>
      </c>
      <c r="AT2346" s="49" t="s">
        <v>489</v>
      </c>
    </row>
    <row r="2347" spans="1:46" x14ac:dyDescent="0.25">
      <c r="A2347">
        <v>14</v>
      </c>
      <c r="B2347" t="s">
        <v>281</v>
      </c>
      <c r="C2347" t="s">
        <v>281</v>
      </c>
      <c r="D2347" t="s">
        <v>282</v>
      </c>
      <c r="E2347" t="s">
        <v>634</v>
      </c>
      <c r="F2347" t="s">
        <v>635</v>
      </c>
      <c r="G2347">
        <v>1</v>
      </c>
      <c r="H2347">
        <v>1</v>
      </c>
      <c r="I2347">
        <v>1</v>
      </c>
      <c r="J2347">
        <v>1</v>
      </c>
      <c r="K2347">
        <v>1</v>
      </c>
      <c r="L2347">
        <v>1</v>
      </c>
      <c r="M2347">
        <v>1</v>
      </c>
      <c r="N2347">
        <v>1</v>
      </c>
      <c r="O2347">
        <v>1</v>
      </c>
      <c r="P2347">
        <v>1</v>
      </c>
      <c r="Q2347">
        <v>1</v>
      </c>
      <c r="R2347">
        <v>1</v>
      </c>
      <c r="S2347">
        <v>1</v>
      </c>
      <c r="T2347">
        <v>1</v>
      </c>
      <c r="U2347">
        <v>1</v>
      </c>
      <c r="V2347">
        <v>1</v>
      </c>
      <c r="W2347">
        <v>1</v>
      </c>
      <c r="X2347">
        <v>1</v>
      </c>
      <c r="Y2347">
        <v>1</v>
      </c>
      <c r="Z2347">
        <v>1</v>
      </c>
      <c r="AA2347">
        <v>1</v>
      </c>
      <c r="AB2347">
        <v>1</v>
      </c>
      <c r="AC2347">
        <v>1</v>
      </c>
      <c r="AD2347">
        <v>1</v>
      </c>
      <c r="AE2347">
        <v>1</v>
      </c>
      <c r="AF2347">
        <v>1</v>
      </c>
      <c r="AG2347">
        <v>1</v>
      </c>
      <c r="AH2347">
        <v>1</v>
      </c>
      <c r="AI2347">
        <v>1</v>
      </c>
      <c r="AJ2347">
        <v>1</v>
      </c>
      <c r="AK2347">
        <v>1</v>
      </c>
      <c r="AL2347">
        <v>0</v>
      </c>
      <c r="AM2347" s="49" t="s">
        <v>282</v>
      </c>
      <c r="AN2347" s="49" t="s">
        <v>14</v>
      </c>
      <c r="AO2347" s="49" t="s">
        <v>485</v>
      </c>
      <c r="AP2347" s="49" t="s">
        <v>501</v>
      </c>
      <c r="AQ2347" s="49" t="s">
        <v>11</v>
      </c>
      <c r="AR2347" s="49" t="s">
        <v>487</v>
      </c>
      <c r="AS2347" s="49" t="s">
        <v>488</v>
      </c>
      <c r="AT2347" s="49" t="s">
        <v>489</v>
      </c>
    </row>
    <row r="2348" spans="1:46" x14ac:dyDescent="0.25">
      <c r="A2348">
        <v>14</v>
      </c>
      <c r="B2348" t="s">
        <v>267</v>
      </c>
      <c r="C2348" t="s">
        <v>267</v>
      </c>
      <c r="D2348" t="s">
        <v>268</v>
      </c>
      <c r="E2348" t="s">
        <v>634</v>
      </c>
      <c r="F2348" t="s">
        <v>635</v>
      </c>
      <c r="G2348">
        <v>1</v>
      </c>
      <c r="H2348">
        <v>1</v>
      </c>
      <c r="I2348">
        <v>1</v>
      </c>
      <c r="J2348">
        <v>1</v>
      </c>
      <c r="K2348">
        <v>1</v>
      </c>
      <c r="L2348">
        <v>1</v>
      </c>
      <c r="M2348">
        <v>1</v>
      </c>
      <c r="N2348">
        <v>1</v>
      </c>
      <c r="O2348">
        <v>1</v>
      </c>
      <c r="P2348">
        <v>1</v>
      </c>
      <c r="Q2348">
        <v>1</v>
      </c>
      <c r="R2348">
        <v>1</v>
      </c>
      <c r="S2348">
        <v>1</v>
      </c>
      <c r="T2348">
        <v>1</v>
      </c>
      <c r="U2348">
        <v>1</v>
      </c>
      <c r="V2348">
        <v>1</v>
      </c>
      <c r="W2348">
        <v>1</v>
      </c>
      <c r="X2348">
        <v>1</v>
      </c>
      <c r="Y2348">
        <v>1</v>
      </c>
      <c r="Z2348">
        <v>1</v>
      </c>
      <c r="AA2348">
        <v>1</v>
      </c>
      <c r="AB2348">
        <v>1</v>
      </c>
      <c r="AC2348">
        <v>1</v>
      </c>
      <c r="AD2348">
        <v>1</v>
      </c>
      <c r="AE2348">
        <v>1</v>
      </c>
      <c r="AF2348">
        <v>1</v>
      </c>
      <c r="AG2348">
        <v>1</v>
      </c>
      <c r="AH2348">
        <v>1</v>
      </c>
      <c r="AI2348">
        <v>1</v>
      </c>
      <c r="AJ2348">
        <v>1</v>
      </c>
      <c r="AK2348">
        <v>1</v>
      </c>
      <c r="AL2348">
        <v>1</v>
      </c>
      <c r="AM2348" s="49" t="s">
        <v>268</v>
      </c>
      <c r="AN2348" s="49" t="s">
        <v>14</v>
      </c>
      <c r="AO2348" s="49" t="s">
        <v>500</v>
      </c>
      <c r="AP2348" s="49" t="s">
        <v>505</v>
      </c>
      <c r="AQ2348" s="49" t="s">
        <v>13</v>
      </c>
      <c r="AR2348" s="49" t="s">
        <v>487</v>
      </c>
      <c r="AS2348" s="49" t="s">
        <v>488</v>
      </c>
      <c r="AT2348" s="49" t="s">
        <v>489</v>
      </c>
    </row>
    <row r="2349" spans="1:46" x14ac:dyDescent="0.25">
      <c r="A2349">
        <v>14</v>
      </c>
      <c r="B2349" t="s">
        <v>277</v>
      </c>
      <c r="C2349" t="s">
        <v>559</v>
      </c>
      <c r="D2349" t="s">
        <v>278</v>
      </c>
      <c r="E2349" t="s">
        <v>634</v>
      </c>
      <c r="F2349" t="s">
        <v>635</v>
      </c>
      <c r="G2349">
        <v>1</v>
      </c>
      <c r="H2349">
        <v>1</v>
      </c>
      <c r="I2349">
        <v>1</v>
      </c>
      <c r="J2349">
        <v>1</v>
      </c>
      <c r="K2349">
        <v>1</v>
      </c>
      <c r="L2349">
        <v>1</v>
      </c>
      <c r="M2349">
        <v>1</v>
      </c>
      <c r="N2349">
        <v>1</v>
      </c>
      <c r="O2349">
        <v>1</v>
      </c>
      <c r="P2349">
        <v>1</v>
      </c>
      <c r="Q2349">
        <v>1</v>
      </c>
      <c r="R2349">
        <v>1</v>
      </c>
      <c r="S2349">
        <v>1</v>
      </c>
      <c r="T2349">
        <v>1</v>
      </c>
      <c r="U2349">
        <v>1</v>
      </c>
      <c r="V2349">
        <v>1</v>
      </c>
      <c r="W2349">
        <v>1</v>
      </c>
      <c r="X2349">
        <v>1</v>
      </c>
      <c r="Y2349">
        <v>1</v>
      </c>
      <c r="Z2349">
        <v>1</v>
      </c>
      <c r="AA2349">
        <v>1</v>
      </c>
      <c r="AB2349">
        <v>1</v>
      </c>
      <c r="AC2349">
        <v>1</v>
      </c>
      <c r="AD2349">
        <v>1</v>
      </c>
      <c r="AE2349">
        <v>1</v>
      </c>
      <c r="AF2349">
        <v>1</v>
      </c>
      <c r="AG2349">
        <v>1</v>
      </c>
      <c r="AH2349">
        <v>1</v>
      </c>
      <c r="AI2349">
        <v>1</v>
      </c>
      <c r="AJ2349">
        <v>1</v>
      </c>
      <c r="AK2349">
        <v>1</v>
      </c>
      <c r="AL2349">
        <v>0</v>
      </c>
      <c r="AM2349" s="49" t="s">
        <v>278</v>
      </c>
      <c r="AN2349" s="49" t="s">
        <v>6</v>
      </c>
      <c r="AO2349" s="49" t="s">
        <v>9</v>
      </c>
      <c r="AP2349" s="49" t="s">
        <v>501</v>
      </c>
      <c r="AQ2349" s="49" t="s">
        <v>9</v>
      </c>
      <c r="AR2349" s="49" t="s">
        <v>487</v>
      </c>
      <c r="AS2349" s="49" t="s">
        <v>488</v>
      </c>
      <c r="AT2349" s="49" t="s">
        <v>489</v>
      </c>
    </row>
    <row r="2350" spans="1:46" x14ac:dyDescent="0.25">
      <c r="A2350">
        <v>14</v>
      </c>
      <c r="B2350" t="s">
        <v>493</v>
      </c>
      <c r="C2350" t="s">
        <v>560</v>
      </c>
      <c r="D2350" t="s">
        <v>561</v>
      </c>
      <c r="E2350" t="s">
        <v>634</v>
      </c>
      <c r="F2350" t="s">
        <v>635</v>
      </c>
      <c r="G2350">
        <v>1</v>
      </c>
      <c r="H2350">
        <v>1</v>
      </c>
      <c r="I2350">
        <v>1</v>
      </c>
      <c r="J2350">
        <v>1</v>
      </c>
      <c r="K2350">
        <v>1</v>
      </c>
      <c r="L2350">
        <v>1</v>
      </c>
      <c r="M2350">
        <v>1</v>
      </c>
      <c r="N2350">
        <v>1</v>
      </c>
      <c r="O2350">
        <v>1</v>
      </c>
      <c r="P2350">
        <v>1</v>
      </c>
      <c r="Q2350">
        <v>1</v>
      </c>
      <c r="R2350">
        <v>1</v>
      </c>
      <c r="S2350">
        <v>1</v>
      </c>
      <c r="T2350">
        <v>1</v>
      </c>
      <c r="U2350">
        <v>1</v>
      </c>
      <c r="V2350">
        <v>1</v>
      </c>
      <c r="W2350">
        <v>1</v>
      </c>
      <c r="X2350">
        <v>1</v>
      </c>
      <c r="Y2350">
        <v>1</v>
      </c>
      <c r="Z2350">
        <v>1</v>
      </c>
      <c r="AA2350">
        <v>1</v>
      </c>
      <c r="AB2350">
        <v>1</v>
      </c>
      <c r="AC2350">
        <v>1</v>
      </c>
      <c r="AD2350">
        <v>1</v>
      </c>
      <c r="AE2350">
        <v>1</v>
      </c>
      <c r="AF2350">
        <v>1</v>
      </c>
      <c r="AG2350">
        <v>1</v>
      </c>
      <c r="AH2350">
        <v>1</v>
      </c>
      <c r="AI2350">
        <v>1</v>
      </c>
      <c r="AJ2350">
        <v>1</v>
      </c>
      <c r="AK2350">
        <v>1</v>
      </c>
      <c r="AL2350">
        <v>0</v>
      </c>
      <c r="AM2350" s="49" t="e">
        <v>#N/A</v>
      </c>
      <c r="AN2350" s="49" t="e">
        <v>#N/A</v>
      </c>
      <c r="AO2350" s="49" t="e">
        <v>#N/A</v>
      </c>
      <c r="AP2350" s="49" t="e">
        <v>#N/A</v>
      </c>
      <c r="AQ2350" s="49" t="e">
        <v>#N/A</v>
      </c>
      <c r="AR2350" s="49" t="e">
        <v>#N/A</v>
      </c>
      <c r="AS2350" s="49" t="e">
        <v>#N/A</v>
      </c>
      <c r="AT2350" s="49" t="e">
        <v>#N/A</v>
      </c>
    </row>
    <row r="2351" spans="1:46" x14ac:dyDescent="0.25">
      <c r="A2351">
        <v>14</v>
      </c>
      <c r="B2351" t="s">
        <v>493</v>
      </c>
      <c r="C2351" t="s">
        <v>562</v>
      </c>
      <c r="D2351" t="s">
        <v>563</v>
      </c>
      <c r="E2351" t="s">
        <v>634</v>
      </c>
      <c r="F2351" t="s">
        <v>635</v>
      </c>
      <c r="G2351">
        <v>1</v>
      </c>
      <c r="H2351">
        <v>1</v>
      </c>
      <c r="I2351">
        <v>1</v>
      </c>
      <c r="J2351">
        <v>1</v>
      </c>
      <c r="K2351">
        <v>1</v>
      </c>
      <c r="L2351">
        <v>1</v>
      </c>
      <c r="M2351">
        <v>1</v>
      </c>
      <c r="N2351">
        <v>1</v>
      </c>
      <c r="O2351">
        <v>1</v>
      </c>
      <c r="P2351">
        <v>1</v>
      </c>
      <c r="Q2351">
        <v>1</v>
      </c>
      <c r="R2351">
        <v>1</v>
      </c>
      <c r="S2351">
        <v>1</v>
      </c>
      <c r="T2351">
        <v>1</v>
      </c>
      <c r="U2351">
        <v>1</v>
      </c>
      <c r="V2351">
        <v>1</v>
      </c>
      <c r="W2351">
        <v>1</v>
      </c>
      <c r="X2351">
        <v>1</v>
      </c>
      <c r="Y2351">
        <v>1</v>
      </c>
      <c r="Z2351">
        <v>1</v>
      </c>
      <c r="AA2351">
        <v>1</v>
      </c>
      <c r="AB2351">
        <v>1</v>
      </c>
      <c r="AC2351">
        <v>1</v>
      </c>
      <c r="AD2351">
        <v>1</v>
      </c>
      <c r="AE2351">
        <v>1</v>
      </c>
      <c r="AF2351">
        <v>1</v>
      </c>
      <c r="AG2351">
        <v>1</v>
      </c>
      <c r="AH2351">
        <v>1</v>
      </c>
      <c r="AI2351">
        <v>1</v>
      </c>
      <c r="AJ2351">
        <v>1</v>
      </c>
      <c r="AK2351">
        <v>1</v>
      </c>
      <c r="AL2351">
        <v>0</v>
      </c>
      <c r="AM2351" s="49" t="e">
        <v>#N/A</v>
      </c>
      <c r="AN2351" s="49" t="e">
        <v>#N/A</v>
      </c>
      <c r="AO2351" s="49" t="e">
        <v>#N/A</v>
      </c>
      <c r="AP2351" s="49" t="e">
        <v>#N/A</v>
      </c>
      <c r="AQ2351" s="49" t="e">
        <v>#N/A</v>
      </c>
      <c r="AR2351" s="49" t="e">
        <v>#N/A</v>
      </c>
      <c r="AS2351" s="49" t="e">
        <v>#N/A</v>
      </c>
      <c r="AT2351" s="49" t="e">
        <v>#N/A</v>
      </c>
    </row>
    <row r="2352" spans="1:46" x14ac:dyDescent="0.25">
      <c r="A2352">
        <v>14</v>
      </c>
      <c r="B2352" t="s">
        <v>493</v>
      </c>
      <c r="C2352" t="s">
        <v>564</v>
      </c>
      <c r="D2352" t="s">
        <v>565</v>
      </c>
      <c r="E2352" t="s">
        <v>634</v>
      </c>
      <c r="F2352" t="s">
        <v>635</v>
      </c>
      <c r="G2352">
        <v>1</v>
      </c>
      <c r="H2352">
        <v>1</v>
      </c>
      <c r="I2352">
        <v>1</v>
      </c>
      <c r="J2352">
        <v>1</v>
      </c>
      <c r="K2352">
        <v>1</v>
      </c>
      <c r="L2352">
        <v>1</v>
      </c>
      <c r="M2352">
        <v>1</v>
      </c>
      <c r="N2352">
        <v>1</v>
      </c>
      <c r="O2352">
        <v>1</v>
      </c>
      <c r="P2352">
        <v>1</v>
      </c>
      <c r="Q2352">
        <v>1</v>
      </c>
      <c r="R2352">
        <v>1</v>
      </c>
      <c r="S2352">
        <v>1</v>
      </c>
      <c r="T2352">
        <v>1</v>
      </c>
      <c r="U2352">
        <v>1</v>
      </c>
      <c r="V2352">
        <v>1</v>
      </c>
      <c r="W2352">
        <v>1</v>
      </c>
      <c r="X2352">
        <v>1</v>
      </c>
      <c r="Y2352">
        <v>1</v>
      </c>
      <c r="Z2352">
        <v>1</v>
      </c>
      <c r="AA2352">
        <v>1</v>
      </c>
      <c r="AB2352">
        <v>1</v>
      </c>
      <c r="AC2352">
        <v>1</v>
      </c>
      <c r="AD2352">
        <v>1</v>
      </c>
      <c r="AE2352">
        <v>1</v>
      </c>
      <c r="AF2352">
        <v>1</v>
      </c>
      <c r="AG2352">
        <v>1</v>
      </c>
      <c r="AH2352">
        <v>1</v>
      </c>
      <c r="AI2352">
        <v>1</v>
      </c>
      <c r="AJ2352">
        <v>1</v>
      </c>
      <c r="AK2352">
        <v>1</v>
      </c>
      <c r="AL2352">
        <v>0</v>
      </c>
      <c r="AM2352" s="49" t="e">
        <v>#N/A</v>
      </c>
      <c r="AN2352" s="49" t="e">
        <v>#N/A</v>
      </c>
      <c r="AO2352" s="49" t="e">
        <v>#N/A</v>
      </c>
      <c r="AP2352" s="49" t="e">
        <v>#N/A</v>
      </c>
      <c r="AQ2352" s="49" t="e">
        <v>#N/A</v>
      </c>
      <c r="AR2352" s="49" t="e">
        <v>#N/A</v>
      </c>
      <c r="AS2352" s="49" t="e">
        <v>#N/A</v>
      </c>
      <c r="AT2352" s="49" t="e">
        <v>#N/A</v>
      </c>
    </row>
    <row r="2353" spans="1:46" x14ac:dyDescent="0.25">
      <c r="A2353">
        <v>14</v>
      </c>
      <c r="B2353" t="s">
        <v>493</v>
      </c>
      <c r="C2353" t="s">
        <v>566</v>
      </c>
      <c r="D2353" t="s">
        <v>567</v>
      </c>
      <c r="E2353" t="s">
        <v>634</v>
      </c>
      <c r="F2353" t="s">
        <v>635</v>
      </c>
      <c r="G2353">
        <v>1</v>
      </c>
      <c r="H2353">
        <v>1</v>
      </c>
      <c r="I2353">
        <v>1</v>
      </c>
      <c r="J2353">
        <v>1</v>
      </c>
      <c r="K2353">
        <v>1</v>
      </c>
      <c r="L2353">
        <v>1</v>
      </c>
      <c r="M2353">
        <v>1</v>
      </c>
      <c r="N2353">
        <v>1</v>
      </c>
      <c r="O2353">
        <v>1</v>
      </c>
      <c r="P2353">
        <v>1</v>
      </c>
      <c r="Q2353">
        <v>1</v>
      </c>
      <c r="R2353">
        <v>1</v>
      </c>
      <c r="S2353">
        <v>1</v>
      </c>
      <c r="T2353">
        <v>1</v>
      </c>
      <c r="U2353">
        <v>1</v>
      </c>
      <c r="V2353">
        <v>1</v>
      </c>
      <c r="W2353">
        <v>1</v>
      </c>
      <c r="X2353">
        <v>1</v>
      </c>
      <c r="Y2353">
        <v>1</v>
      </c>
      <c r="Z2353">
        <v>1</v>
      </c>
      <c r="AA2353">
        <v>1</v>
      </c>
      <c r="AB2353">
        <v>1</v>
      </c>
      <c r="AC2353">
        <v>1</v>
      </c>
      <c r="AD2353">
        <v>1</v>
      </c>
      <c r="AE2353">
        <v>1</v>
      </c>
      <c r="AF2353">
        <v>1</v>
      </c>
      <c r="AG2353">
        <v>1</v>
      </c>
      <c r="AH2353">
        <v>1</v>
      </c>
      <c r="AI2353">
        <v>1</v>
      </c>
      <c r="AJ2353">
        <v>1</v>
      </c>
      <c r="AK2353">
        <v>1</v>
      </c>
      <c r="AL2353">
        <v>0</v>
      </c>
      <c r="AM2353" s="49" t="e">
        <v>#N/A</v>
      </c>
      <c r="AN2353" s="49" t="e">
        <v>#N/A</v>
      </c>
      <c r="AO2353" s="49" t="e">
        <v>#N/A</v>
      </c>
      <c r="AP2353" s="49" t="e">
        <v>#N/A</v>
      </c>
      <c r="AQ2353" s="49" t="e">
        <v>#N/A</v>
      </c>
      <c r="AR2353" s="49" t="e">
        <v>#N/A</v>
      </c>
      <c r="AS2353" s="49" t="e">
        <v>#N/A</v>
      </c>
      <c r="AT2353" s="49" t="e">
        <v>#N/A</v>
      </c>
    </row>
    <row r="2354" spans="1:46" x14ac:dyDescent="0.25">
      <c r="A2354">
        <v>14</v>
      </c>
      <c r="B2354" t="s">
        <v>493</v>
      </c>
      <c r="C2354" t="s">
        <v>568</v>
      </c>
      <c r="D2354" t="s">
        <v>569</v>
      </c>
      <c r="E2354" t="s">
        <v>634</v>
      </c>
      <c r="F2354" t="s">
        <v>635</v>
      </c>
      <c r="G2354">
        <v>1</v>
      </c>
      <c r="H2354">
        <v>1</v>
      </c>
      <c r="I2354">
        <v>1</v>
      </c>
      <c r="J2354">
        <v>1</v>
      </c>
      <c r="K2354">
        <v>1</v>
      </c>
      <c r="L2354">
        <v>1</v>
      </c>
      <c r="M2354">
        <v>1</v>
      </c>
      <c r="N2354">
        <v>1</v>
      </c>
      <c r="O2354">
        <v>1</v>
      </c>
      <c r="P2354">
        <v>1</v>
      </c>
      <c r="Q2354">
        <v>1</v>
      </c>
      <c r="R2354">
        <v>1</v>
      </c>
      <c r="S2354">
        <v>1</v>
      </c>
      <c r="T2354">
        <v>1</v>
      </c>
      <c r="U2354">
        <v>1</v>
      </c>
      <c r="V2354">
        <v>1</v>
      </c>
      <c r="W2354">
        <v>1</v>
      </c>
      <c r="X2354">
        <v>1</v>
      </c>
      <c r="Y2354">
        <v>1</v>
      </c>
      <c r="Z2354">
        <v>1</v>
      </c>
      <c r="AA2354">
        <v>1</v>
      </c>
      <c r="AB2354">
        <v>1</v>
      </c>
      <c r="AC2354">
        <v>1</v>
      </c>
      <c r="AD2354">
        <v>1</v>
      </c>
      <c r="AE2354">
        <v>1</v>
      </c>
      <c r="AF2354">
        <v>1</v>
      </c>
      <c r="AG2354">
        <v>1</v>
      </c>
      <c r="AH2354">
        <v>1</v>
      </c>
      <c r="AI2354">
        <v>1</v>
      </c>
      <c r="AJ2354">
        <v>1</v>
      </c>
      <c r="AK2354">
        <v>1</v>
      </c>
      <c r="AL2354">
        <v>1</v>
      </c>
      <c r="AM2354" s="49" t="e">
        <v>#N/A</v>
      </c>
      <c r="AN2354" s="49" t="e">
        <v>#N/A</v>
      </c>
      <c r="AO2354" s="49" t="e">
        <v>#N/A</v>
      </c>
      <c r="AP2354" s="49" t="e">
        <v>#N/A</v>
      </c>
      <c r="AQ2354" s="49" t="e">
        <v>#N/A</v>
      </c>
      <c r="AR2354" s="49" t="e">
        <v>#N/A</v>
      </c>
      <c r="AS2354" s="49" t="e">
        <v>#N/A</v>
      </c>
      <c r="AT2354" s="49" t="e">
        <v>#N/A</v>
      </c>
    </row>
    <row r="2355" spans="1:46" x14ac:dyDescent="0.25">
      <c r="A2355">
        <v>14</v>
      </c>
      <c r="B2355" t="s">
        <v>493</v>
      </c>
      <c r="C2355" t="s">
        <v>570</v>
      </c>
      <c r="D2355" t="s">
        <v>571</v>
      </c>
      <c r="E2355" t="s">
        <v>634</v>
      </c>
      <c r="F2355" t="s">
        <v>635</v>
      </c>
      <c r="G2355">
        <v>1</v>
      </c>
      <c r="H2355">
        <v>1</v>
      </c>
      <c r="I2355">
        <v>1</v>
      </c>
      <c r="J2355">
        <v>1</v>
      </c>
      <c r="K2355">
        <v>1</v>
      </c>
      <c r="L2355">
        <v>1</v>
      </c>
      <c r="M2355">
        <v>1</v>
      </c>
      <c r="N2355">
        <v>1</v>
      </c>
      <c r="O2355">
        <v>1</v>
      </c>
      <c r="P2355">
        <v>1</v>
      </c>
      <c r="Q2355">
        <v>1</v>
      </c>
      <c r="R2355">
        <v>1</v>
      </c>
      <c r="S2355">
        <v>1</v>
      </c>
      <c r="T2355">
        <v>1</v>
      </c>
      <c r="U2355">
        <v>1</v>
      </c>
      <c r="V2355">
        <v>1</v>
      </c>
      <c r="W2355">
        <v>1</v>
      </c>
      <c r="X2355">
        <v>1</v>
      </c>
      <c r="Y2355">
        <v>1</v>
      </c>
      <c r="Z2355">
        <v>1</v>
      </c>
      <c r="AA2355">
        <v>1</v>
      </c>
      <c r="AB2355">
        <v>1</v>
      </c>
      <c r="AC2355">
        <v>1</v>
      </c>
      <c r="AD2355">
        <v>1</v>
      </c>
      <c r="AE2355">
        <v>1</v>
      </c>
      <c r="AF2355">
        <v>1</v>
      </c>
      <c r="AG2355">
        <v>1</v>
      </c>
      <c r="AH2355">
        <v>1</v>
      </c>
      <c r="AI2355">
        <v>1</v>
      </c>
      <c r="AJ2355">
        <v>1</v>
      </c>
      <c r="AK2355">
        <v>1</v>
      </c>
      <c r="AL2355">
        <v>1</v>
      </c>
      <c r="AM2355" s="49" t="e">
        <v>#N/A</v>
      </c>
      <c r="AN2355" s="49" t="e">
        <v>#N/A</v>
      </c>
      <c r="AO2355" s="49" t="e">
        <v>#N/A</v>
      </c>
      <c r="AP2355" s="49" t="e">
        <v>#N/A</v>
      </c>
      <c r="AQ2355" s="49" t="e">
        <v>#N/A</v>
      </c>
      <c r="AR2355" s="49" t="e">
        <v>#N/A</v>
      </c>
      <c r="AS2355" s="49" t="e">
        <v>#N/A</v>
      </c>
      <c r="AT2355" s="49" t="e">
        <v>#N/A</v>
      </c>
    </row>
    <row r="2356" spans="1:46" x14ac:dyDescent="0.25">
      <c r="A2356">
        <v>14</v>
      </c>
      <c r="B2356" t="s">
        <v>493</v>
      </c>
      <c r="C2356" t="s">
        <v>572</v>
      </c>
      <c r="D2356" t="s">
        <v>573</v>
      </c>
      <c r="E2356" t="s">
        <v>634</v>
      </c>
      <c r="F2356" t="s">
        <v>635</v>
      </c>
      <c r="G2356">
        <v>1</v>
      </c>
      <c r="H2356">
        <v>1</v>
      </c>
      <c r="I2356">
        <v>1</v>
      </c>
      <c r="J2356">
        <v>1</v>
      </c>
      <c r="K2356">
        <v>1</v>
      </c>
      <c r="L2356">
        <v>1</v>
      </c>
      <c r="M2356">
        <v>1</v>
      </c>
      <c r="N2356">
        <v>1</v>
      </c>
      <c r="O2356">
        <v>1</v>
      </c>
      <c r="P2356">
        <v>1</v>
      </c>
      <c r="Q2356">
        <v>1</v>
      </c>
      <c r="R2356">
        <v>1</v>
      </c>
      <c r="S2356">
        <v>1</v>
      </c>
      <c r="T2356">
        <v>1</v>
      </c>
      <c r="U2356">
        <v>1</v>
      </c>
      <c r="V2356">
        <v>1</v>
      </c>
      <c r="W2356">
        <v>1</v>
      </c>
      <c r="X2356">
        <v>1</v>
      </c>
      <c r="Y2356">
        <v>1</v>
      </c>
      <c r="Z2356">
        <v>1</v>
      </c>
      <c r="AA2356">
        <v>1</v>
      </c>
      <c r="AB2356">
        <v>1</v>
      </c>
      <c r="AC2356">
        <v>1</v>
      </c>
      <c r="AD2356">
        <v>1</v>
      </c>
      <c r="AE2356">
        <v>1</v>
      </c>
      <c r="AF2356">
        <v>1</v>
      </c>
      <c r="AG2356">
        <v>1</v>
      </c>
      <c r="AH2356">
        <v>1</v>
      </c>
      <c r="AI2356">
        <v>1</v>
      </c>
      <c r="AJ2356">
        <v>1</v>
      </c>
      <c r="AK2356">
        <v>1</v>
      </c>
      <c r="AL2356">
        <v>0</v>
      </c>
      <c r="AM2356" s="49" t="e">
        <v>#N/A</v>
      </c>
      <c r="AN2356" s="49" t="e">
        <v>#N/A</v>
      </c>
      <c r="AO2356" s="49" t="e">
        <v>#N/A</v>
      </c>
      <c r="AP2356" s="49" t="e">
        <v>#N/A</v>
      </c>
      <c r="AQ2356" s="49" t="e">
        <v>#N/A</v>
      </c>
      <c r="AR2356" s="49" t="e">
        <v>#N/A</v>
      </c>
      <c r="AS2356" s="49" t="e">
        <v>#N/A</v>
      </c>
      <c r="AT2356" s="49" t="e">
        <v>#N/A</v>
      </c>
    </row>
    <row r="2357" spans="1:46" x14ac:dyDescent="0.25">
      <c r="A2357">
        <v>14</v>
      </c>
      <c r="B2357" t="s">
        <v>259</v>
      </c>
      <c r="C2357" t="s">
        <v>259</v>
      </c>
      <c r="D2357" t="s">
        <v>260</v>
      </c>
      <c r="E2357" t="s">
        <v>634</v>
      </c>
      <c r="F2357" t="s">
        <v>635</v>
      </c>
      <c r="G2357">
        <v>1</v>
      </c>
      <c r="H2357">
        <v>1</v>
      </c>
      <c r="I2357">
        <v>1</v>
      </c>
      <c r="J2357">
        <v>1</v>
      </c>
      <c r="K2357">
        <v>1</v>
      </c>
      <c r="L2357">
        <v>1</v>
      </c>
      <c r="M2357">
        <v>1</v>
      </c>
      <c r="N2357">
        <v>1</v>
      </c>
      <c r="O2357">
        <v>1</v>
      </c>
      <c r="P2357">
        <v>1</v>
      </c>
      <c r="Q2357">
        <v>1</v>
      </c>
      <c r="R2357">
        <v>1</v>
      </c>
      <c r="S2357">
        <v>1</v>
      </c>
      <c r="T2357">
        <v>1</v>
      </c>
      <c r="U2357">
        <v>1</v>
      </c>
      <c r="V2357">
        <v>1</v>
      </c>
      <c r="W2357">
        <v>1</v>
      </c>
      <c r="X2357">
        <v>1</v>
      </c>
      <c r="Y2357">
        <v>1</v>
      </c>
      <c r="Z2357">
        <v>1</v>
      </c>
      <c r="AA2357">
        <v>1</v>
      </c>
      <c r="AB2357">
        <v>1</v>
      </c>
      <c r="AC2357">
        <v>1</v>
      </c>
      <c r="AD2357">
        <v>1</v>
      </c>
      <c r="AE2357">
        <v>1</v>
      </c>
      <c r="AF2357">
        <v>1</v>
      </c>
      <c r="AG2357">
        <v>1</v>
      </c>
      <c r="AH2357">
        <v>1</v>
      </c>
      <c r="AI2357">
        <v>1</v>
      </c>
      <c r="AJ2357">
        <v>1</v>
      </c>
      <c r="AK2357">
        <v>1</v>
      </c>
      <c r="AL2357">
        <v>1</v>
      </c>
      <c r="AM2357" s="49" t="s">
        <v>260</v>
      </c>
      <c r="AN2357" s="49" t="s">
        <v>14</v>
      </c>
      <c r="AO2357" s="49" t="s">
        <v>507</v>
      </c>
      <c r="AP2357" s="49" t="s">
        <v>501</v>
      </c>
      <c r="AQ2357" s="49" t="s">
        <v>10</v>
      </c>
      <c r="AR2357" s="49" t="s">
        <v>487</v>
      </c>
      <c r="AS2357" s="49" t="s">
        <v>488</v>
      </c>
      <c r="AT2357" s="49" t="s">
        <v>489</v>
      </c>
    </row>
    <row r="2358" spans="1:46" x14ac:dyDescent="0.25">
      <c r="A2358">
        <v>14</v>
      </c>
      <c r="B2358" t="s">
        <v>493</v>
      </c>
      <c r="C2358" t="s">
        <v>574</v>
      </c>
      <c r="D2358" t="s">
        <v>575</v>
      </c>
      <c r="E2358" t="s">
        <v>634</v>
      </c>
      <c r="F2358" t="s">
        <v>635</v>
      </c>
      <c r="G2358">
        <v>1</v>
      </c>
      <c r="H2358">
        <v>1</v>
      </c>
      <c r="I2358">
        <v>1</v>
      </c>
      <c r="J2358">
        <v>1</v>
      </c>
      <c r="K2358">
        <v>1</v>
      </c>
      <c r="L2358">
        <v>1</v>
      </c>
      <c r="M2358">
        <v>1</v>
      </c>
      <c r="N2358">
        <v>1</v>
      </c>
      <c r="O2358">
        <v>1</v>
      </c>
      <c r="P2358">
        <v>1</v>
      </c>
      <c r="Q2358">
        <v>1</v>
      </c>
      <c r="R2358">
        <v>1</v>
      </c>
      <c r="S2358">
        <v>1</v>
      </c>
      <c r="T2358">
        <v>1</v>
      </c>
      <c r="U2358">
        <v>1</v>
      </c>
      <c r="V2358">
        <v>1</v>
      </c>
      <c r="W2358">
        <v>1</v>
      </c>
      <c r="X2358">
        <v>1</v>
      </c>
      <c r="Y2358">
        <v>1</v>
      </c>
      <c r="Z2358">
        <v>1</v>
      </c>
      <c r="AA2358">
        <v>1</v>
      </c>
      <c r="AB2358">
        <v>1</v>
      </c>
      <c r="AC2358">
        <v>1</v>
      </c>
      <c r="AD2358">
        <v>1</v>
      </c>
      <c r="AE2358">
        <v>1</v>
      </c>
      <c r="AF2358">
        <v>1</v>
      </c>
      <c r="AG2358">
        <v>1</v>
      </c>
      <c r="AH2358">
        <v>1</v>
      </c>
      <c r="AI2358">
        <v>1</v>
      </c>
      <c r="AJ2358">
        <v>1</v>
      </c>
      <c r="AK2358">
        <v>1</v>
      </c>
      <c r="AL2358">
        <v>0</v>
      </c>
      <c r="AM2358" s="49" t="e">
        <v>#N/A</v>
      </c>
      <c r="AN2358" s="49" t="e">
        <v>#N/A</v>
      </c>
      <c r="AO2358" s="49" t="e">
        <v>#N/A</v>
      </c>
      <c r="AP2358" s="49" t="e">
        <v>#N/A</v>
      </c>
      <c r="AQ2358" s="49" t="e">
        <v>#N/A</v>
      </c>
      <c r="AR2358" s="49" t="e">
        <v>#N/A</v>
      </c>
      <c r="AS2358" s="49" t="e">
        <v>#N/A</v>
      </c>
      <c r="AT2358" s="49" t="e">
        <v>#N/A</v>
      </c>
    </row>
    <row r="2359" spans="1:46" x14ac:dyDescent="0.25">
      <c r="A2359">
        <v>14</v>
      </c>
      <c r="B2359" t="s">
        <v>273</v>
      </c>
      <c r="C2359" t="s">
        <v>273</v>
      </c>
      <c r="D2359" t="s">
        <v>420</v>
      </c>
      <c r="E2359" t="s">
        <v>634</v>
      </c>
      <c r="F2359" t="s">
        <v>635</v>
      </c>
      <c r="G2359">
        <v>1</v>
      </c>
      <c r="H2359">
        <v>1</v>
      </c>
      <c r="I2359">
        <v>1</v>
      </c>
      <c r="J2359">
        <v>1</v>
      </c>
      <c r="K2359">
        <v>1</v>
      </c>
      <c r="L2359">
        <v>1</v>
      </c>
      <c r="M2359">
        <v>1</v>
      </c>
      <c r="N2359">
        <v>1</v>
      </c>
      <c r="O2359">
        <v>1</v>
      </c>
      <c r="P2359">
        <v>1</v>
      </c>
      <c r="Q2359">
        <v>1</v>
      </c>
      <c r="R2359">
        <v>1</v>
      </c>
      <c r="S2359">
        <v>1</v>
      </c>
      <c r="T2359">
        <v>1</v>
      </c>
      <c r="U2359">
        <v>1</v>
      </c>
      <c r="V2359">
        <v>1</v>
      </c>
      <c r="W2359">
        <v>1</v>
      </c>
      <c r="X2359">
        <v>1</v>
      </c>
      <c r="Y2359">
        <v>1</v>
      </c>
      <c r="Z2359">
        <v>1</v>
      </c>
      <c r="AA2359">
        <v>1</v>
      </c>
      <c r="AB2359">
        <v>1</v>
      </c>
      <c r="AC2359">
        <v>1</v>
      </c>
      <c r="AD2359">
        <v>1</v>
      </c>
      <c r="AE2359">
        <v>1</v>
      </c>
      <c r="AF2359">
        <v>1</v>
      </c>
      <c r="AG2359">
        <v>1</v>
      </c>
      <c r="AH2359">
        <v>1</v>
      </c>
      <c r="AI2359">
        <v>1</v>
      </c>
      <c r="AJ2359">
        <v>1</v>
      </c>
      <c r="AK2359">
        <v>1</v>
      </c>
      <c r="AL2359">
        <v>0</v>
      </c>
      <c r="AM2359" s="49" t="s">
        <v>420</v>
      </c>
      <c r="AN2359" s="49" t="s">
        <v>14</v>
      </c>
      <c r="AO2359" s="49" t="s">
        <v>485</v>
      </c>
      <c r="AP2359" s="49" t="s">
        <v>494</v>
      </c>
      <c r="AQ2359" s="49" t="s">
        <v>11</v>
      </c>
      <c r="AR2359" s="49" t="s">
        <v>495</v>
      </c>
      <c r="AS2359" s="49" t="s">
        <v>488</v>
      </c>
      <c r="AT2359" s="49" t="s">
        <v>497</v>
      </c>
    </row>
    <row r="2360" spans="1:46" x14ac:dyDescent="0.25">
      <c r="A2360">
        <v>14</v>
      </c>
      <c r="B2360" t="s">
        <v>271</v>
      </c>
      <c r="C2360" t="s">
        <v>271</v>
      </c>
      <c r="D2360" t="s">
        <v>272</v>
      </c>
      <c r="E2360" t="s">
        <v>634</v>
      </c>
      <c r="F2360" t="s">
        <v>635</v>
      </c>
      <c r="G2360">
        <v>0</v>
      </c>
      <c r="H2360">
        <v>0</v>
      </c>
      <c r="I2360">
        <v>0</v>
      </c>
      <c r="J2360">
        <v>0</v>
      </c>
      <c r="K2360">
        <v>0</v>
      </c>
      <c r="L2360">
        <v>0</v>
      </c>
      <c r="M2360">
        <v>0</v>
      </c>
      <c r="N2360">
        <v>0</v>
      </c>
      <c r="O2360">
        <v>0</v>
      </c>
      <c r="P2360">
        <v>0</v>
      </c>
      <c r="Q2360">
        <v>0</v>
      </c>
      <c r="R2360">
        <v>0</v>
      </c>
      <c r="S2360">
        <v>0</v>
      </c>
      <c r="T2360">
        <v>0</v>
      </c>
      <c r="U2360">
        <v>0</v>
      </c>
      <c r="V2360">
        <v>1</v>
      </c>
      <c r="W2360">
        <v>1</v>
      </c>
      <c r="X2360">
        <v>1</v>
      </c>
      <c r="Y2360">
        <v>1</v>
      </c>
      <c r="Z2360">
        <v>1</v>
      </c>
      <c r="AA2360">
        <v>1</v>
      </c>
      <c r="AB2360">
        <v>1</v>
      </c>
      <c r="AC2360">
        <v>1</v>
      </c>
      <c r="AD2360">
        <v>1</v>
      </c>
      <c r="AE2360">
        <v>1</v>
      </c>
      <c r="AF2360">
        <v>1</v>
      </c>
      <c r="AG2360">
        <v>1</v>
      </c>
      <c r="AH2360">
        <v>1</v>
      </c>
      <c r="AI2360">
        <v>1</v>
      </c>
      <c r="AJ2360">
        <v>1</v>
      </c>
      <c r="AK2360">
        <v>1</v>
      </c>
      <c r="AL2360">
        <v>0</v>
      </c>
      <c r="AM2360" s="49" t="s">
        <v>272</v>
      </c>
      <c r="AN2360" s="49" t="s">
        <v>14</v>
      </c>
      <c r="AO2360" s="49" t="s">
        <v>500</v>
      </c>
      <c r="AP2360" s="49" t="s">
        <v>501</v>
      </c>
      <c r="AQ2360" s="49" t="s">
        <v>502</v>
      </c>
      <c r="AR2360" s="49" t="s">
        <v>487</v>
      </c>
      <c r="AS2360" s="49" t="s">
        <v>488</v>
      </c>
      <c r="AT2360" s="49" t="s">
        <v>489</v>
      </c>
    </row>
    <row r="2361" spans="1:46" x14ac:dyDescent="0.25">
      <c r="A2361">
        <v>14</v>
      </c>
      <c r="B2361" t="s">
        <v>251</v>
      </c>
      <c r="C2361" t="s">
        <v>251</v>
      </c>
      <c r="D2361" t="s">
        <v>252</v>
      </c>
      <c r="E2361" t="s">
        <v>634</v>
      </c>
      <c r="F2361" t="s">
        <v>635</v>
      </c>
      <c r="G2361">
        <v>1</v>
      </c>
      <c r="H2361">
        <v>1</v>
      </c>
      <c r="I2361">
        <v>1</v>
      </c>
      <c r="J2361">
        <v>1</v>
      </c>
      <c r="K2361">
        <v>1</v>
      </c>
      <c r="L2361">
        <v>1</v>
      </c>
      <c r="M2361">
        <v>1</v>
      </c>
      <c r="N2361">
        <v>1</v>
      </c>
      <c r="O2361">
        <v>1</v>
      </c>
      <c r="P2361">
        <v>1</v>
      </c>
      <c r="Q2361">
        <v>1</v>
      </c>
      <c r="R2361">
        <v>1</v>
      </c>
      <c r="S2361">
        <v>1</v>
      </c>
      <c r="T2361">
        <v>1</v>
      </c>
      <c r="U2361">
        <v>1</v>
      </c>
      <c r="V2361">
        <v>1</v>
      </c>
      <c r="W2361">
        <v>1</v>
      </c>
      <c r="X2361">
        <v>1</v>
      </c>
      <c r="Y2361">
        <v>1</v>
      </c>
      <c r="Z2361">
        <v>1</v>
      </c>
      <c r="AA2361">
        <v>1</v>
      </c>
      <c r="AB2361">
        <v>1</v>
      </c>
      <c r="AC2361">
        <v>1</v>
      </c>
      <c r="AD2361">
        <v>1</v>
      </c>
      <c r="AE2361">
        <v>1</v>
      </c>
      <c r="AF2361">
        <v>1</v>
      </c>
      <c r="AG2361">
        <v>1</v>
      </c>
      <c r="AH2361">
        <v>1</v>
      </c>
      <c r="AI2361">
        <v>1</v>
      </c>
      <c r="AJ2361">
        <v>1</v>
      </c>
      <c r="AK2361">
        <v>1</v>
      </c>
      <c r="AL2361">
        <v>1</v>
      </c>
      <c r="AM2361" s="49" t="s">
        <v>252</v>
      </c>
      <c r="AN2361" s="49" t="s">
        <v>7</v>
      </c>
      <c r="AO2361" s="49" t="s">
        <v>9</v>
      </c>
      <c r="AP2361" s="49" t="s">
        <v>494</v>
      </c>
      <c r="AQ2361" s="49" t="s">
        <v>9</v>
      </c>
      <c r="AR2361" s="49" t="s">
        <v>487</v>
      </c>
      <c r="AS2361" s="49" t="s">
        <v>488</v>
      </c>
      <c r="AT2361" s="49" t="s">
        <v>489</v>
      </c>
    </row>
    <row r="2362" spans="1:46" x14ac:dyDescent="0.25">
      <c r="A2362">
        <v>14</v>
      </c>
      <c r="B2362" t="s">
        <v>274</v>
      </c>
      <c r="C2362" t="s">
        <v>274</v>
      </c>
      <c r="D2362" t="s">
        <v>275</v>
      </c>
      <c r="E2362" t="s">
        <v>634</v>
      </c>
      <c r="F2362" t="s">
        <v>635</v>
      </c>
      <c r="G2362">
        <v>1</v>
      </c>
      <c r="H2362">
        <v>1</v>
      </c>
      <c r="I2362">
        <v>1</v>
      </c>
      <c r="J2362">
        <v>1</v>
      </c>
      <c r="K2362">
        <v>1</v>
      </c>
      <c r="L2362">
        <v>1</v>
      </c>
      <c r="M2362">
        <v>1</v>
      </c>
      <c r="N2362">
        <v>1</v>
      </c>
      <c r="O2362">
        <v>1</v>
      </c>
      <c r="P2362">
        <v>1</v>
      </c>
      <c r="Q2362">
        <v>1</v>
      </c>
      <c r="R2362">
        <v>1</v>
      </c>
      <c r="S2362">
        <v>1</v>
      </c>
      <c r="T2362">
        <v>1</v>
      </c>
      <c r="U2362">
        <v>1</v>
      </c>
      <c r="V2362">
        <v>1</v>
      </c>
      <c r="W2362">
        <v>1</v>
      </c>
      <c r="X2362">
        <v>1</v>
      </c>
      <c r="Y2362">
        <v>1</v>
      </c>
      <c r="Z2362">
        <v>1</v>
      </c>
      <c r="AA2362">
        <v>1</v>
      </c>
      <c r="AB2362">
        <v>1</v>
      </c>
      <c r="AC2362">
        <v>1</v>
      </c>
      <c r="AD2362">
        <v>1</v>
      </c>
      <c r="AE2362">
        <v>1</v>
      </c>
      <c r="AF2362">
        <v>1</v>
      </c>
      <c r="AG2362">
        <v>1</v>
      </c>
      <c r="AH2362">
        <v>1</v>
      </c>
      <c r="AI2362">
        <v>1</v>
      </c>
      <c r="AJ2362">
        <v>1</v>
      </c>
      <c r="AK2362">
        <v>1</v>
      </c>
      <c r="AL2362">
        <v>0</v>
      </c>
      <c r="AM2362" s="49" t="s">
        <v>275</v>
      </c>
      <c r="AN2362" s="49" t="s">
        <v>4</v>
      </c>
      <c r="AO2362" s="49" t="s">
        <v>9</v>
      </c>
      <c r="AP2362" s="49" t="s">
        <v>486</v>
      </c>
      <c r="AQ2362" s="49" t="s">
        <v>9</v>
      </c>
      <c r="AR2362" s="49" t="s">
        <v>495</v>
      </c>
      <c r="AS2362" s="49" t="s">
        <v>488</v>
      </c>
      <c r="AT2362" s="49" t="s">
        <v>489</v>
      </c>
    </row>
    <row r="2363" spans="1:46" x14ac:dyDescent="0.25">
      <c r="A2363">
        <v>14</v>
      </c>
      <c r="B2363" t="s">
        <v>269</v>
      </c>
      <c r="C2363" t="s">
        <v>269</v>
      </c>
      <c r="D2363" t="s">
        <v>270</v>
      </c>
      <c r="E2363" t="s">
        <v>634</v>
      </c>
      <c r="F2363" t="s">
        <v>635</v>
      </c>
      <c r="G2363">
        <v>1</v>
      </c>
      <c r="H2363">
        <v>1</v>
      </c>
      <c r="I2363">
        <v>1</v>
      </c>
      <c r="J2363">
        <v>1</v>
      </c>
      <c r="K2363">
        <v>1</v>
      </c>
      <c r="L2363">
        <v>1</v>
      </c>
      <c r="M2363">
        <v>1</v>
      </c>
      <c r="N2363">
        <v>1</v>
      </c>
      <c r="O2363">
        <v>1</v>
      </c>
      <c r="P2363">
        <v>1</v>
      </c>
      <c r="Q2363">
        <v>1</v>
      </c>
      <c r="R2363">
        <v>1</v>
      </c>
      <c r="S2363">
        <v>1</v>
      </c>
      <c r="T2363">
        <v>1</v>
      </c>
      <c r="U2363">
        <v>1</v>
      </c>
      <c r="V2363">
        <v>1</v>
      </c>
      <c r="W2363">
        <v>1</v>
      </c>
      <c r="X2363">
        <v>1</v>
      </c>
      <c r="Y2363">
        <v>1</v>
      </c>
      <c r="Z2363">
        <v>1</v>
      </c>
      <c r="AA2363">
        <v>1</v>
      </c>
      <c r="AB2363">
        <v>1</v>
      </c>
      <c r="AC2363">
        <v>1</v>
      </c>
      <c r="AD2363">
        <v>1</v>
      </c>
      <c r="AE2363">
        <v>1</v>
      </c>
      <c r="AF2363">
        <v>1</v>
      </c>
      <c r="AG2363">
        <v>1</v>
      </c>
      <c r="AH2363">
        <v>1</v>
      </c>
      <c r="AI2363">
        <v>1</v>
      </c>
      <c r="AJ2363">
        <v>1</v>
      </c>
      <c r="AK2363">
        <v>1</v>
      </c>
      <c r="AL2363">
        <v>0</v>
      </c>
      <c r="AM2363" s="49" t="s">
        <v>270</v>
      </c>
      <c r="AN2363" s="49" t="s">
        <v>14</v>
      </c>
      <c r="AO2363" s="49" t="s">
        <v>485</v>
      </c>
      <c r="AP2363" s="49" t="s">
        <v>494</v>
      </c>
      <c r="AQ2363" s="49" t="s">
        <v>11</v>
      </c>
      <c r="AR2363" s="49" t="s">
        <v>487</v>
      </c>
      <c r="AS2363" s="49" t="s">
        <v>488</v>
      </c>
      <c r="AT2363" s="49" t="s">
        <v>489</v>
      </c>
    </row>
    <row r="2364" spans="1:46" x14ac:dyDescent="0.25">
      <c r="A2364">
        <v>14</v>
      </c>
      <c r="B2364" t="s">
        <v>283</v>
      </c>
      <c r="C2364" t="s">
        <v>283</v>
      </c>
      <c r="D2364" t="s">
        <v>284</v>
      </c>
      <c r="E2364" t="s">
        <v>634</v>
      </c>
      <c r="F2364" t="s">
        <v>635</v>
      </c>
      <c r="G2364">
        <v>0</v>
      </c>
      <c r="H2364">
        <v>1</v>
      </c>
      <c r="I2364">
        <v>1</v>
      </c>
      <c r="J2364">
        <v>1</v>
      </c>
      <c r="K2364">
        <v>1</v>
      </c>
      <c r="L2364">
        <v>1</v>
      </c>
      <c r="M2364">
        <v>1</v>
      </c>
      <c r="N2364">
        <v>1</v>
      </c>
      <c r="O2364">
        <v>1</v>
      </c>
      <c r="P2364">
        <v>1</v>
      </c>
      <c r="Q2364">
        <v>1</v>
      </c>
      <c r="R2364">
        <v>1</v>
      </c>
      <c r="S2364">
        <v>1</v>
      </c>
      <c r="T2364">
        <v>1</v>
      </c>
      <c r="U2364">
        <v>1</v>
      </c>
      <c r="V2364">
        <v>1</v>
      </c>
      <c r="W2364">
        <v>1</v>
      </c>
      <c r="X2364">
        <v>1</v>
      </c>
      <c r="Y2364">
        <v>1</v>
      </c>
      <c r="Z2364">
        <v>1</v>
      </c>
      <c r="AA2364">
        <v>1</v>
      </c>
      <c r="AB2364">
        <v>1</v>
      </c>
      <c r="AC2364">
        <v>1</v>
      </c>
      <c r="AD2364">
        <v>1</v>
      </c>
      <c r="AE2364">
        <v>1</v>
      </c>
      <c r="AF2364">
        <v>1</v>
      </c>
      <c r="AG2364">
        <v>1</v>
      </c>
      <c r="AH2364">
        <v>1</v>
      </c>
      <c r="AI2364">
        <v>1</v>
      </c>
      <c r="AJ2364">
        <v>1</v>
      </c>
      <c r="AK2364">
        <v>1</v>
      </c>
      <c r="AL2364">
        <v>0</v>
      </c>
      <c r="AM2364" s="49" t="s">
        <v>284</v>
      </c>
      <c r="AN2364" s="49" t="s">
        <v>4</v>
      </c>
      <c r="AO2364" s="49" t="s">
        <v>9</v>
      </c>
      <c r="AP2364" s="49" t="s">
        <v>501</v>
      </c>
      <c r="AQ2364" s="49" t="s">
        <v>9</v>
      </c>
      <c r="AR2364" s="49" t="s">
        <v>495</v>
      </c>
      <c r="AS2364" s="49" t="s">
        <v>488</v>
      </c>
      <c r="AT2364" s="49" t="s">
        <v>489</v>
      </c>
    </row>
    <row r="2365" spans="1:46" x14ac:dyDescent="0.25">
      <c r="A2365">
        <v>14</v>
      </c>
      <c r="B2365" t="s">
        <v>294</v>
      </c>
      <c r="C2365" t="s">
        <v>294</v>
      </c>
      <c r="D2365" t="s">
        <v>295</v>
      </c>
      <c r="E2365" t="s">
        <v>634</v>
      </c>
      <c r="F2365" t="s">
        <v>635</v>
      </c>
      <c r="G2365">
        <v>1</v>
      </c>
      <c r="H2365">
        <v>1</v>
      </c>
      <c r="I2365">
        <v>1</v>
      </c>
      <c r="J2365">
        <v>1</v>
      </c>
      <c r="K2365">
        <v>1</v>
      </c>
      <c r="L2365">
        <v>1</v>
      </c>
      <c r="M2365">
        <v>1</v>
      </c>
      <c r="N2365">
        <v>1</v>
      </c>
      <c r="O2365">
        <v>1</v>
      </c>
      <c r="P2365">
        <v>1</v>
      </c>
      <c r="Q2365">
        <v>1</v>
      </c>
      <c r="R2365">
        <v>1</v>
      </c>
      <c r="S2365">
        <v>1</v>
      </c>
      <c r="T2365">
        <v>1</v>
      </c>
      <c r="U2365">
        <v>1</v>
      </c>
      <c r="V2365">
        <v>1</v>
      </c>
      <c r="W2365">
        <v>1</v>
      </c>
      <c r="X2365">
        <v>1</v>
      </c>
      <c r="Y2365">
        <v>1</v>
      </c>
      <c r="Z2365">
        <v>1</v>
      </c>
      <c r="AA2365">
        <v>1</v>
      </c>
      <c r="AB2365">
        <v>1</v>
      </c>
      <c r="AC2365">
        <v>1</v>
      </c>
      <c r="AD2365">
        <v>1</v>
      </c>
      <c r="AE2365">
        <v>1</v>
      </c>
      <c r="AF2365">
        <v>1</v>
      </c>
      <c r="AG2365">
        <v>1</v>
      </c>
      <c r="AH2365">
        <v>1</v>
      </c>
      <c r="AI2365">
        <v>1</v>
      </c>
      <c r="AJ2365">
        <v>1</v>
      </c>
      <c r="AK2365">
        <v>1</v>
      </c>
      <c r="AL2365">
        <v>0</v>
      </c>
      <c r="AM2365" s="49" t="s">
        <v>295</v>
      </c>
      <c r="AN2365" s="49" t="s">
        <v>14</v>
      </c>
      <c r="AO2365" s="49" t="s">
        <v>485</v>
      </c>
      <c r="AP2365" s="49" t="s">
        <v>494</v>
      </c>
      <c r="AQ2365" s="49" t="s">
        <v>11</v>
      </c>
      <c r="AR2365" s="49" t="s">
        <v>487</v>
      </c>
      <c r="AS2365" s="49" t="s">
        <v>488</v>
      </c>
      <c r="AT2365" s="49" t="s">
        <v>489</v>
      </c>
    </row>
    <row r="2366" spans="1:46" x14ac:dyDescent="0.25">
      <c r="A2366">
        <v>14</v>
      </c>
      <c r="B2366" t="s">
        <v>290</v>
      </c>
      <c r="C2366" t="s">
        <v>290</v>
      </c>
      <c r="D2366" t="s">
        <v>291</v>
      </c>
      <c r="E2366" t="s">
        <v>634</v>
      </c>
      <c r="F2366" t="s">
        <v>635</v>
      </c>
      <c r="G2366">
        <v>1</v>
      </c>
      <c r="H2366">
        <v>1</v>
      </c>
      <c r="I2366">
        <v>1</v>
      </c>
      <c r="J2366">
        <v>1</v>
      </c>
      <c r="K2366">
        <v>1</v>
      </c>
      <c r="L2366">
        <v>1</v>
      </c>
      <c r="M2366">
        <v>1</v>
      </c>
      <c r="N2366">
        <v>1</v>
      </c>
      <c r="O2366">
        <v>1</v>
      </c>
      <c r="P2366">
        <v>1</v>
      </c>
      <c r="Q2366">
        <v>1</v>
      </c>
      <c r="R2366">
        <v>1</v>
      </c>
      <c r="S2366">
        <v>1</v>
      </c>
      <c r="T2366">
        <v>1</v>
      </c>
      <c r="U2366">
        <v>1</v>
      </c>
      <c r="V2366">
        <v>1</v>
      </c>
      <c r="W2366">
        <v>1</v>
      </c>
      <c r="X2366">
        <v>1</v>
      </c>
      <c r="Y2366">
        <v>1</v>
      </c>
      <c r="Z2366">
        <v>1</v>
      </c>
      <c r="AA2366">
        <v>1</v>
      </c>
      <c r="AB2366">
        <v>1</v>
      </c>
      <c r="AC2366">
        <v>1</v>
      </c>
      <c r="AD2366">
        <v>1</v>
      </c>
      <c r="AE2366">
        <v>1</v>
      </c>
      <c r="AF2366">
        <v>1</v>
      </c>
      <c r="AG2366">
        <v>1</v>
      </c>
      <c r="AH2366">
        <v>1</v>
      </c>
      <c r="AI2366">
        <v>1</v>
      </c>
      <c r="AJ2366">
        <v>1</v>
      </c>
      <c r="AK2366">
        <v>1</v>
      </c>
      <c r="AL2366">
        <v>1</v>
      </c>
      <c r="AM2366" s="49" t="s">
        <v>291</v>
      </c>
      <c r="AN2366" s="49" t="s">
        <v>14</v>
      </c>
      <c r="AO2366" s="49" t="s">
        <v>500</v>
      </c>
      <c r="AP2366" s="49" t="s">
        <v>505</v>
      </c>
      <c r="AQ2366" s="49" t="s">
        <v>13</v>
      </c>
      <c r="AR2366" s="49" t="s">
        <v>487</v>
      </c>
      <c r="AS2366" s="49" t="s">
        <v>488</v>
      </c>
      <c r="AT2366" s="49" t="s">
        <v>489</v>
      </c>
    </row>
    <row r="2367" spans="1:46" x14ac:dyDescent="0.25">
      <c r="A2367">
        <v>14</v>
      </c>
      <c r="B2367" t="s">
        <v>576</v>
      </c>
      <c r="C2367" t="s">
        <v>576</v>
      </c>
      <c r="D2367" t="s">
        <v>577</v>
      </c>
      <c r="E2367" t="s">
        <v>634</v>
      </c>
      <c r="F2367" t="s">
        <v>635</v>
      </c>
      <c r="G2367">
        <v>1</v>
      </c>
      <c r="H2367">
        <v>1</v>
      </c>
      <c r="I2367">
        <v>1</v>
      </c>
      <c r="J2367">
        <v>1</v>
      </c>
      <c r="K2367">
        <v>1</v>
      </c>
      <c r="L2367">
        <v>1</v>
      </c>
      <c r="M2367">
        <v>1</v>
      </c>
      <c r="N2367">
        <v>1</v>
      </c>
      <c r="O2367">
        <v>1</v>
      </c>
      <c r="P2367">
        <v>1</v>
      </c>
      <c r="Q2367">
        <v>1</v>
      </c>
      <c r="R2367">
        <v>1</v>
      </c>
      <c r="S2367">
        <v>1</v>
      </c>
      <c r="T2367">
        <v>1</v>
      </c>
      <c r="U2367">
        <v>1</v>
      </c>
      <c r="V2367">
        <v>1</v>
      </c>
      <c r="W2367">
        <v>1</v>
      </c>
      <c r="X2367">
        <v>1</v>
      </c>
      <c r="Y2367">
        <v>1</v>
      </c>
      <c r="Z2367">
        <v>1</v>
      </c>
      <c r="AA2367">
        <v>1</v>
      </c>
      <c r="AB2367">
        <v>1</v>
      </c>
      <c r="AC2367">
        <v>1</v>
      </c>
      <c r="AD2367">
        <v>1</v>
      </c>
      <c r="AE2367">
        <v>1</v>
      </c>
      <c r="AF2367">
        <v>1</v>
      </c>
      <c r="AG2367">
        <v>1</v>
      </c>
      <c r="AH2367">
        <v>1</v>
      </c>
      <c r="AI2367">
        <v>1</v>
      </c>
      <c r="AJ2367">
        <v>1</v>
      </c>
      <c r="AK2367">
        <v>1</v>
      </c>
      <c r="AL2367">
        <v>0</v>
      </c>
      <c r="AM2367" s="49" t="e">
        <v>#N/A</v>
      </c>
      <c r="AN2367" s="49" t="e">
        <v>#N/A</v>
      </c>
      <c r="AO2367" s="49" t="e">
        <v>#N/A</v>
      </c>
      <c r="AP2367" s="49" t="e">
        <v>#N/A</v>
      </c>
      <c r="AQ2367" s="49" t="e">
        <v>#N/A</v>
      </c>
      <c r="AR2367" s="49" t="e">
        <v>#N/A</v>
      </c>
      <c r="AS2367" s="49" t="e">
        <v>#N/A</v>
      </c>
      <c r="AT2367" s="49" t="e">
        <v>#N/A</v>
      </c>
    </row>
    <row r="2368" spans="1:46" x14ac:dyDescent="0.25">
      <c r="A2368">
        <v>14</v>
      </c>
      <c r="B2368" t="s">
        <v>298</v>
      </c>
      <c r="C2368" t="s">
        <v>298</v>
      </c>
      <c r="D2368" t="s">
        <v>299</v>
      </c>
      <c r="E2368" t="s">
        <v>634</v>
      </c>
      <c r="F2368" t="s">
        <v>635</v>
      </c>
      <c r="G2368">
        <v>1</v>
      </c>
      <c r="H2368">
        <v>1</v>
      </c>
      <c r="I2368">
        <v>1</v>
      </c>
      <c r="J2368">
        <v>1</v>
      </c>
      <c r="K2368">
        <v>1</v>
      </c>
      <c r="L2368">
        <v>1</v>
      </c>
      <c r="M2368">
        <v>1</v>
      </c>
      <c r="N2368">
        <v>1</v>
      </c>
      <c r="O2368">
        <v>1</v>
      </c>
      <c r="P2368">
        <v>1</v>
      </c>
      <c r="Q2368">
        <v>1</v>
      </c>
      <c r="R2368">
        <v>1</v>
      </c>
      <c r="S2368">
        <v>1</v>
      </c>
      <c r="T2368">
        <v>1</v>
      </c>
      <c r="U2368">
        <v>1</v>
      </c>
      <c r="V2368">
        <v>1</v>
      </c>
      <c r="W2368">
        <v>1</v>
      </c>
      <c r="X2368">
        <v>1</v>
      </c>
      <c r="Y2368">
        <v>1</v>
      </c>
      <c r="Z2368">
        <v>1</v>
      </c>
      <c r="AA2368">
        <v>1</v>
      </c>
      <c r="AB2368">
        <v>1</v>
      </c>
      <c r="AC2368">
        <v>1</v>
      </c>
      <c r="AD2368">
        <v>1</v>
      </c>
      <c r="AE2368">
        <v>1</v>
      </c>
      <c r="AF2368">
        <v>1</v>
      </c>
      <c r="AG2368">
        <v>1</v>
      </c>
      <c r="AH2368">
        <v>1</v>
      </c>
      <c r="AI2368">
        <v>1</v>
      </c>
      <c r="AJ2368">
        <v>1</v>
      </c>
      <c r="AK2368">
        <v>1</v>
      </c>
      <c r="AL2368">
        <v>1</v>
      </c>
      <c r="AM2368" s="49" t="s">
        <v>299</v>
      </c>
      <c r="AN2368" s="49" t="s">
        <v>14</v>
      </c>
      <c r="AO2368" s="49" t="s">
        <v>509</v>
      </c>
      <c r="AP2368" s="49" t="s">
        <v>505</v>
      </c>
      <c r="AQ2368" s="49" t="s">
        <v>13</v>
      </c>
      <c r="AR2368" s="49" t="s">
        <v>487</v>
      </c>
      <c r="AS2368" s="49" t="s">
        <v>488</v>
      </c>
      <c r="AT2368" s="49" t="s">
        <v>489</v>
      </c>
    </row>
    <row r="2369" spans="1:46" x14ac:dyDescent="0.25">
      <c r="A2369">
        <v>14</v>
      </c>
      <c r="B2369" t="s">
        <v>288</v>
      </c>
      <c r="C2369" t="s">
        <v>288</v>
      </c>
      <c r="D2369" t="s">
        <v>289</v>
      </c>
      <c r="E2369" t="s">
        <v>634</v>
      </c>
      <c r="F2369" t="s">
        <v>635</v>
      </c>
      <c r="G2369">
        <v>1</v>
      </c>
      <c r="H2369">
        <v>1</v>
      </c>
      <c r="I2369">
        <v>1</v>
      </c>
      <c r="J2369">
        <v>1</v>
      </c>
      <c r="K2369">
        <v>1</v>
      </c>
      <c r="L2369">
        <v>1</v>
      </c>
      <c r="M2369">
        <v>1</v>
      </c>
      <c r="N2369">
        <v>1</v>
      </c>
      <c r="O2369">
        <v>1</v>
      </c>
      <c r="P2369">
        <v>1</v>
      </c>
      <c r="Q2369">
        <v>1</v>
      </c>
      <c r="R2369">
        <v>1</v>
      </c>
      <c r="S2369">
        <v>1</v>
      </c>
      <c r="T2369">
        <v>1</v>
      </c>
      <c r="U2369">
        <v>1</v>
      </c>
      <c r="V2369">
        <v>1</v>
      </c>
      <c r="W2369">
        <v>1</v>
      </c>
      <c r="X2369">
        <v>1</v>
      </c>
      <c r="Y2369">
        <v>1</v>
      </c>
      <c r="Z2369">
        <v>1</v>
      </c>
      <c r="AA2369">
        <v>1</v>
      </c>
      <c r="AB2369">
        <v>1</v>
      </c>
      <c r="AC2369">
        <v>1</v>
      </c>
      <c r="AD2369">
        <v>1</v>
      </c>
      <c r="AE2369">
        <v>1</v>
      </c>
      <c r="AF2369">
        <v>1</v>
      </c>
      <c r="AG2369">
        <v>1</v>
      </c>
      <c r="AH2369">
        <v>1</v>
      </c>
      <c r="AI2369">
        <v>1</v>
      </c>
      <c r="AJ2369">
        <v>1</v>
      </c>
      <c r="AK2369">
        <v>1</v>
      </c>
      <c r="AL2369">
        <v>0</v>
      </c>
      <c r="AM2369" s="49" t="s">
        <v>289</v>
      </c>
      <c r="AN2369" s="49" t="s">
        <v>14</v>
      </c>
      <c r="AO2369" s="49" t="s">
        <v>507</v>
      </c>
      <c r="AP2369" s="49" t="s">
        <v>494</v>
      </c>
      <c r="AQ2369" s="49" t="s">
        <v>10</v>
      </c>
      <c r="AR2369" s="49" t="s">
        <v>487</v>
      </c>
      <c r="AS2369" s="49" t="s">
        <v>488</v>
      </c>
      <c r="AT2369" s="49" t="s">
        <v>489</v>
      </c>
    </row>
    <row r="2370" spans="1:46" x14ac:dyDescent="0.25">
      <c r="A2370">
        <v>14</v>
      </c>
      <c r="B2370" t="s">
        <v>285</v>
      </c>
      <c r="C2370" t="s">
        <v>285</v>
      </c>
      <c r="D2370" t="s">
        <v>286</v>
      </c>
      <c r="E2370" t="s">
        <v>634</v>
      </c>
      <c r="F2370" t="s">
        <v>635</v>
      </c>
      <c r="G2370">
        <v>1</v>
      </c>
      <c r="H2370">
        <v>1</v>
      </c>
      <c r="I2370">
        <v>1</v>
      </c>
      <c r="J2370">
        <v>1</v>
      </c>
      <c r="K2370">
        <v>1</v>
      </c>
      <c r="L2370">
        <v>1</v>
      </c>
      <c r="M2370">
        <v>1</v>
      </c>
      <c r="N2370">
        <v>1</v>
      </c>
      <c r="O2370">
        <v>1</v>
      </c>
      <c r="P2370">
        <v>1</v>
      </c>
      <c r="Q2370">
        <v>1</v>
      </c>
      <c r="R2370">
        <v>1</v>
      </c>
      <c r="S2370">
        <v>1</v>
      </c>
      <c r="T2370">
        <v>1</v>
      </c>
      <c r="U2370">
        <v>1</v>
      </c>
      <c r="V2370">
        <v>1</v>
      </c>
      <c r="W2370">
        <v>1</v>
      </c>
      <c r="X2370">
        <v>1</v>
      </c>
      <c r="Y2370">
        <v>1</v>
      </c>
      <c r="Z2370">
        <v>1</v>
      </c>
      <c r="AA2370">
        <v>1</v>
      </c>
      <c r="AB2370">
        <v>1</v>
      </c>
      <c r="AC2370">
        <v>1</v>
      </c>
      <c r="AD2370">
        <v>1</v>
      </c>
      <c r="AE2370">
        <v>1</v>
      </c>
      <c r="AF2370">
        <v>1</v>
      </c>
      <c r="AG2370">
        <v>1</v>
      </c>
      <c r="AH2370">
        <v>1</v>
      </c>
      <c r="AI2370">
        <v>1</v>
      </c>
      <c r="AJ2370">
        <v>1</v>
      </c>
      <c r="AK2370">
        <v>1</v>
      </c>
      <c r="AL2370">
        <v>0</v>
      </c>
      <c r="AM2370" s="49" t="s">
        <v>286</v>
      </c>
      <c r="AN2370" s="49" t="s">
        <v>8</v>
      </c>
      <c r="AO2370" s="49" t="s">
        <v>9</v>
      </c>
      <c r="AP2370" s="49" t="s">
        <v>486</v>
      </c>
      <c r="AQ2370" s="49" t="s">
        <v>9</v>
      </c>
      <c r="AR2370" s="49" t="s">
        <v>487</v>
      </c>
      <c r="AS2370" s="49" t="s">
        <v>488</v>
      </c>
      <c r="AT2370" s="49" t="s">
        <v>489</v>
      </c>
    </row>
    <row r="2371" spans="1:46" x14ac:dyDescent="0.25">
      <c r="A2371">
        <v>14</v>
      </c>
      <c r="B2371" t="s">
        <v>287</v>
      </c>
      <c r="C2371" t="s">
        <v>287</v>
      </c>
      <c r="D2371" t="s">
        <v>422</v>
      </c>
      <c r="E2371" t="s">
        <v>634</v>
      </c>
      <c r="F2371" t="s">
        <v>635</v>
      </c>
      <c r="G2371">
        <v>1</v>
      </c>
      <c r="H2371">
        <v>1</v>
      </c>
      <c r="I2371">
        <v>1</v>
      </c>
      <c r="J2371">
        <v>1</v>
      </c>
      <c r="K2371">
        <v>1</v>
      </c>
      <c r="L2371">
        <v>1</v>
      </c>
      <c r="M2371">
        <v>1</v>
      </c>
      <c r="N2371">
        <v>1</v>
      </c>
      <c r="O2371">
        <v>1</v>
      </c>
      <c r="P2371">
        <v>1</v>
      </c>
      <c r="Q2371">
        <v>1</v>
      </c>
      <c r="R2371">
        <v>1</v>
      </c>
      <c r="S2371">
        <v>1</v>
      </c>
      <c r="T2371">
        <v>1</v>
      </c>
      <c r="U2371">
        <v>1</v>
      </c>
      <c r="V2371">
        <v>1</v>
      </c>
      <c r="W2371">
        <v>1</v>
      </c>
      <c r="X2371">
        <v>1</v>
      </c>
      <c r="Y2371">
        <v>1</v>
      </c>
      <c r="Z2371">
        <v>1</v>
      </c>
      <c r="AA2371">
        <v>1</v>
      </c>
      <c r="AB2371">
        <v>1</v>
      </c>
      <c r="AC2371">
        <v>1</v>
      </c>
      <c r="AD2371">
        <v>1</v>
      </c>
      <c r="AE2371">
        <v>1</v>
      </c>
      <c r="AF2371">
        <v>1</v>
      </c>
      <c r="AG2371">
        <v>1</v>
      </c>
      <c r="AH2371">
        <v>1</v>
      </c>
      <c r="AI2371">
        <v>1</v>
      </c>
      <c r="AJ2371">
        <v>1</v>
      </c>
      <c r="AK2371">
        <v>1</v>
      </c>
      <c r="AL2371">
        <v>0</v>
      </c>
      <c r="AM2371" s="49" t="s">
        <v>422</v>
      </c>
      <c r="AN2371" s="49" t="s">
        <v>8</v>
      </c>
      <c r="AO2371" s="49" t="s">
        <v>9</v>
      </c>
      <c r="AP2371" s="49" t="s">
        <v>494</v>
      </c>
      <c r="AQ2371" s="49" t="s">
        <v>9</v>
      </c>
      <c r="AR2371" s="49" t="s">
        <v>495</v>
      </c>
      <c r="AS2371" s="49" t="s">
        <v>496</v>
      </c>
      <c r="AT2371" s="49" t="s">
        <v>497</v>
      </c>
    </row>
    <row r="2372" spans="1:46" x14ac:dyDescent="0.25">
      <c r="A2372">
        <v>14</v>
      </c>
      <c r="B2372" t="s">
        <v>493</v>
      </c>
      <c r="C2372" t="s">
        <v>578</v>
      </c>
      <c r="D2372" t="s">
        <v>579</v>
      </c>
      <c r="E2372" t="s">
        <v>634</v>
      </c>
      <c r="F2372" t="s">
        <v>635</v>
      </c>
      <c r="G2372">
        <v>1</v>
      </c>
      <c r="H2372">
        <v>1</v>
      </c>
      <c r="I2372">
        <v>1</v>
      </c>
      <c r="J2372">
        <v>1</v>
      </c>
      <c r="K2372">
        <v>1</v>
      </c>
      <c r="L2372">
        <v>1</v>
      </c>
      <c r="M2372">
        <v>1</v>
      </c>
      <c r="N2372">
        <v>1</v>
      </c>
      <c r="O2372">
        <v>1</v>
      </c>
      <c r="P2372">
        <v>1</v>
      </c>
      <c r="Q2372">
        <v>1</v>
      </c>
      <c r="R2372">
        <v>1</v>
      </c>
      <c r="S2372">
        <v>1</v>
      </c>
      <c r="T2372">
        <v>1</v>
      </c>
      <c r="U2372">
        <v>1</v>
      </c>
      <c r="V2372">
        <v>1</v>
      </c>
      <c r="W2372">
        <v>1</v>
      </c>
      <c r="X2372">
        <v>1</v>
      </c>
      <c r="Y2372">
        <v>1</v>
      </c>
      <c r="Z2372">
        <v>1</v>
      </c>
      <c r="AA2372">
        <v>1</v>
      </c>
      <c r="AB2372">
        <v>1</v>
      </c>
      <c r="AC2372">
        <v>1</v>
      </c>
      <c r="AD2372">
        <v>1</v>
      </c>
      <c r="AE2372">
        <v>1</v>
      </c>
      <c r="AF2372">
        <v>1</v>
      </c>
      <c r="AG2372">
        <v>1</v>
      </c>
      <c r="AH2372">
        <v>1</v>
      </c>
      <c r="AI2372">
        <v>1</v>
      </c>
      <c r="AJ2372">
        <v>1</v>
      </c>
      <c r="AK2372">
        <v>1</v>
      </c>
      <c r="AL2372">
        <v>0</v>
      </c>
      <c r="AM2372" s="49" t="e">
        <v>#N/A</v>
      </c>
      <c r="AN2372" s="49" t="e">
        <v>#N/A</v>
      </c>
      <c r="AO2372" s="49" t="e">
        <v>#N/A</v>
      </c>
      <c r="AP2372" s="49" t="e">
        <v>#N/A</v>
      </c>
      <c r="AQ2372" s="49" t="e">
        <v>#N/A</v>
      </c>
      <c r="AR2372" s="49" t="e">
        <v>#N/A</v>
      </c>
      <c r="AS2372" s="49" t="e">
        <v>#N/A</v>
      </c>
      <c r="AT2372" s="49" t="e">
        <v>#N/A</v>
      </c>
    </row>
    <row r="2373" spans="1:46" x14ac:dyDescent="0.25">
      <c r="A2373">
        <v>14</v>
      </c>
      <c r="B2373" t="s">
        <v>493</v>
      </c>
      <c r="C2373" t="s">
        <v>580</v>
      </c>
      <c r="D2373" t="s">
        <v>581</v>
      </c>
      <c r="E2373" t="s">
        <v>634</v>
      </c>
      <c r="F2373" t="s">
        <v>635</v>
      </c>
      <c r="G2373">
        <v>1</v>
      </c>
      <c r="H2373">
        <v>1</v>
      </c>
      <c r="I2373">
        <v>1</v>
      </c>
      <c r="J2373">
        <v>1</v>
      </c>
      <c r="K2373">
        <v>1</v>
      </c>
      <c r="L2373">
        <v>1</v>
      </c>
      <c r="M2373">
        <v>1</v>
      </c>
      <c r="N2373">
        <v>1</v>
      </c>
      <c r="O2373">
        <v>1</v>
      </c>
      <c r="P2373">
        <v>1</v>
      </c>
      <c r="Q2373">
        <v>1</v>
      </c>
      <c r="R2373">
        <v>1</v>
      </c>
      <c r="S2373">
        <v>1</v>
      </c>
      <c r="T2373">
        <v>1</v>
      </c>
      <c r="U2373">
        <v>1</v>
      </c>
      <c r="V2373">
        <v>1</v>
      </c>
      <c r="W2373">
        <v>1</v>
      </c>
      <c r="X2373">
        <v>1</v>
      </c>
      <c r="Y2373">
        <v>1</v>
      </c>
      <c r="Z2373">
        <v>1</v>
      </c>
      <c r="AA2373">
        <v>1</v>
      </c>
      <c r="AB2373">
        <v>1</v>
      </c>
      <c r="AC2373">
        <v>1</v>
      </c>
      <c r="AD2373">
        <v>1</v>
      </c>
      <c r="AE2373">
        <v>1</v>
      </c>
      <c r="AF2373">
        <v>1</v>
      </c>
      <c r="AG2373">
        <v>1</v>
      </c>
      <c r="AH2373">
        <v>1</v>
      </c>
      <c r="AI2373">
        <v>1</v>
      </c>
      <c r="AJ2373">
        <v>1</v>
      </c>
      <c r="AK2373">
        <v>1</v>
      </c>
      <c r="AL2373">
        <v>0</v>
      </c>
      <c r="AM2373" s="49" t="e">
        <v>#N/A</v>
      </c>
      <c r="AN2373" s="49" t="e">
        <v>#N/A</v>
      </c>
      <c r="AO2373" s="49" t="e">
        <v>#N/A</v>
      </c>
      <c r="AP2373" s="49" t="e">
        <v>#N/A</v>
      </c>
      <c r="AQ2373" s="49" t="e">
        <v>#N/A</v>
      </c>
      <c r="AR2373" s="49" t="e">
        <v>#N/A</v>
      </c>
      <c r="AS2373" s="49" t="e">
        <v>#N/A</v>
      </c>
      <c r="AT2373" s="49" t="e">
        <v>#N/A</v>
      </c>
    </row>
    <row r="2374" spans="1:46" x14ac:dyDescent="0.25">
      <c r="A2374">
        <v>14</v>
      </c>
      <c r="B2374" t="s">
        <v>493</v>
      </c>
      <c r="C2374" t="s">
        <v>582</v>
      </c>
      <c r="D2374" t="s">
        <v>583</v>
      </c>
      <c r="E2374" t="s">
        <v>634</v>
      </c>
      <c r="F2374" t="s">
        <v>635</v>
      </c>
      <c r="G2374">
        <v>1</v>
      </c>
      <c r="H2374">
        <v>1</v>
      </c>
      <c r="I2374">
        <v>1</v>
      </c>
      <c r="J2374">
        <v>1</v>
      </c>
      <c r="K2374">
        <v>1</v>
      </c>
      <c r="L2374">
        <v>1</v>
      </c>
      <c r="M2374">
        <v>1</v>
      </c>
      <c r="N2374">
        <v>1</v>
      </c>
      <c r="O2374">
        <v>1</v>
      </c>
      <c r="P2374">
        <v>1</v>
      </c>
      <c r="Q2374">
        <v>1</v>
      </c>
      <c r="R2374">
        <v>1</v>
      </c>
      <c r="S2374">
        <v>1</v>
      </c>
      <c r="T2374">
        <v>1</v>
      </c>
      <c r="U2374">
        <v>1</v>
      </c>
      <c r="V2374">
        <v>1</v>
      </c>
      <c r="W2374">
        <v>1</v>
      </c>
      <c r="X2374">
        <v>1</v>
      </c>
      <c r="Y2374">
        <v>1</v>
      </c>
      <c r="Z2374">
        <v>1</v>
      </c>
      <c r="AA2374">
        <v>1</v>
      </c>
      <c r="AB2374">
        <v>1</v>
      </c>
      <c r="AC2374">
        <v>1</v>
      </c>
      <c r="AD2374">
        <v>1</v>
      </c>
      <c r="AE2374">
        <v>1</v>
      </c>
      <c r="AF2374">
        <v>1</v>
      </c>
      <c r="AG2374">
        <v>1</v>
      </c>
      <c r="AH2374">
        <v>1</v>
      </c>
      <c r="AI2374">
        <v>1</v>
      </c>
      <c r="AJ2374">
        <v>1</v>
      </c>
      <c r="AK2374">
        <v>1</v>
      </c>
      <c r="AL2374">
        <v>0</v>
      </c>
      <c r="AM2374" s="49" t="e">
        <v>#N/A</v>
      </c>
      <c r="AN2374" s="49" t="e">
        <v>#N/A</v>
      </c>
      <c r="AO2374" s="49" t="e">
        <v>#N/A</v>
      </c>
      <c r="AP2374" s="49" t="e">
        <v>#N/A</v>
      </c>
      <c r="AQ2374" s="49" t="e">
        <v>#N/A</v>
      </c>
      <c r="AR2374" s="49" t="e">
        <v>#N/A</v>
      </c>
      <c r="AS2374" s="49" t="e">
        <v>#N/A</v>
      </c>
      <c r="AT2374" s="49" t="e">
        <v>#N/A</v>
      </c>
    </row>
    <row r="2375" spans="1:46" x14ac:dyDescent="0.25">
      <c r="A2375">
        <v>14</v>
      </c>
      <c r="B2375" t="s">
        <v>493</v>
      </c>
      <c r="C2375" t="s">
        <v>584</v>
      </c>
      <c r="D2375" t="s">
        <v>585</v>
      </c>
      <c r="E2375" t="s">
        <v>634</v>
      </c>
      <c r="F2375" t="s">
        <v>635</v>
      </c>
      <c r="G2375">
        <v>1</v>
      </c>
      <c r="H2375">
        <v>1</v>
      </c>
      <c r="I2375">
        <v>1</v>
      </c>
      <c r="J2375">
        <v>1</v>
      </c>
      <c r="K2375">
        <v>1</v>
      </c>
      <c r="L2375">
        <v>1</v>
      </c>
      <c r="M2375">
        <v>1</v>
      </c>
      <c r="N2375">
        <v>1</v>
      </c>
      <c r="O2375">
        <v>1</v>
      </c>
      <c r="P2375">
        <v>1</v>
      </c>
      <c r="Q2375">
        <v>1</v>
      </c>
      <c r="R2375">
        <v>1</v>
      </c>
      <c r="S2375">
        <v>1</v>
      </c>
      <c r="T2375">
        <v>1</v>
      </c>
      <c r="U2375">
        <v>1</v>
      </c>
      <c r="V2375">
        <v>1</v>
      </c>
      <c r="W2375">
        <v>1</v>
      </c>
      <c r="X2375">
        <v>1</v>
      </c>
      <c r="Y2375">
        <v>1</v>
      </c>
      <c r="Z2375">
        <v>1</v>
      </c>
      <c r="AA2375">
        <v>1</v>
      </c>
      <c r="AB2375">
        <v>1</v>
      </c>
      <c r="AC2375">
        <v>1</v>
      </c>
      <c r="AD2375">
        <v>1</v>
      </c>
      <c r="AE2375">
        <v>1</v>
      </c>
      <c r="AF2375">
        <v>1</v>
      </c>
      <c r="AG2375">
        <v>1</v>
      </c>
      <c r="AH2375">
        <v>1</v>
      </c>
      <c r="AI2375">
        <v>1</v>
      </c>
      <c r="AJ2375">
        <v>1</v>
      </c>
      <c r="AK2375">
        <v>1</v>
      </c>
      <c r="AL2375">
        <v>0</v>
      </c>
      <c r="AM2375" s="49" t="e">
        <v>#N/A</v>
      </c>
      <c r="AN2375" s="49" t="e">
        <v>#N/A</v>
      </c>
      <c r="AO2375" s="49" t="e">
        <v>#N/A</v>
      </c>
      <c r="AP2375" s="49" t="e">
        <v>#N/A</v>
      </c>
      <c r="AQ2375" s="49" t="e">
        <v>#N/A</v>
      </c>
      <c r="AR2375" s="49" t="e">
        <v>#N/A</v>
      </c>
      <c r="AS2375" s="49" t="e">
        <v>#N/A</v>
      </c>
      <c r="AT2375" s="49" t="e">
        <v>#N/A</v>
      </c>
    </row>
    <row r="2376" spans="1:46" x14ac:dyDescent="0.25">
      <c r="A2376">
        <v>14</v>
      </c>
      <c r="B2376" t="s">
        <v>292</v>
      </c>
      <c r="C2376" t="s">
        <v>292</v>
      </c>
      <c r="D2376" t="s">
        <v>293</v>
      </c>
      <c r="E2376" t="s">
        <v>634</v>
      </c>
      <c r="F2376" t="s">
        <v>635</v>
      </c>
      <c r="G2376">
        <v>1</v>
      </c>
      <c r="H2376">
        <v>1</v>
      </c>
      <c r="I2376">
        <v>1</v>
      </c>
      <c r="J2376">
        <v>1</v>
      </c>
      <c r="K2376">
        <v>1</v>
      </c>
      <c r="L2376">
        <v>1</v>
      </c>
      <c r="M2376">
        <v>1</v>
      </c>
      <c r="N2376">
        <v>1</v>
      </c>
      <c r="O2376">
        <v>1</v>
      </c>
      <c r="P2376">
        <v>1</v>
      </c>
      <c r="Q2376">
        <v>1</v>
      </c>
      <c r="R2376">
        <v>1</v>
      </c>
      <c r="S2376">
        <v>1</v>
      </c>
      <c r="T2376">
        <v>1</v>
      </c>
      <c r="U2376">
        <v>1</v>
      </c>
      <c r="V2376">
        <v>1</v>
      </c>
      <c r="W2376">
        <v>1</v>
      </c>
      <c r="X2376">
        <v>1</v>
      </c>
      <c r="Y2376">
        <v>1</v>
      </c>
      <c r="Z2376">
        <v>1</v>
      </c>
      <c r="AA2376">
        <v>1</v>
      </c>
      <c r="AB2376">
        <v>1</v>
      </c>
      <c r="AC2376">
        <v>1</v>
      </c>
      <c r="AD2376">
        <v>1</v>
      </c>
      <c r="AE2376">
        <v>1</v>
      </c>
      <c r="AF2376">
        <v>1</v>
      </c>
      <c r="AG2376">
        <v>1</v>
      </c>
      <c r="AH2376">
        <v>1</v>
      </c>
      <c r="AI2376">
        <v>1</v>
      </c>
      <c r="AJ2376">
        <v>1</v>
      </c>
      <c r="AK2376">
        <v>1</v>
      </c>
      <c r="AL2376">
        <v>1</v>
      </c>
      <c r="AM2376" s="49" t="s">
        <v>293</v>
      </c>
      <c r="AN2376" s="49" t="s">
        <v>14</v>
      </c>
      <c r="AO2376" s="49" t="s">
        <v>500</v>
      </c>
      <c r="AP2376" s="49" t="s">
        <v>505</v>
      </c>
      <c r="AQ2376" s="49" t="s">
        <v>13</v>
      </c>
      <c r="AR2376" s="49" t="s">
        <v>495</v>
      </c>
      <c r="AS2376" s="49" t="s">
        <v>488</v>
      </c>
      <c r="AT2376" s="49" t="s">
        <v>489</v>
      </c>
    </row>
    <row r="2377" spans="1:46" x14ac:dyDescent="0.25">
      <c r="A2377">
        <v>14</v>
      </c>
      <c r="B2377" t="s">
        <v>493</v>
      </c>
      <c r="C2377" t="s">
        <v>586</v>
      </c>
      <c r="D2377" t="s">
        <v>587</v>
      </c>
      <c r="E2377" t="s">
        <v>634</v>
      </c>
      <c r="F2377" t="s">
        <v>635</v>
      </c>
      <c r="G2377">
        <v>1</v>
      </c>
      <c r="H2377">
        <v>1</v>
      </c>
      <c r="I2377">
        <v>1</v>
      </c>
      <c r="J2377">
        <v>1</v>
      </c>
      <c r="K2377">
        <v>1</v>
      </c>
      <c r="L2377">
        <v>1</v>
      </c>
      <c r="M2377">
        <v>1</v>
      </c>
      <c r="N2377">
        <v>1</v>
      </c>
      <c r="O2377">
        <v>1</v>
      </c>
      <c r="P2377">
        <v>1</v>
      </c>
      <c r="Q2377">
        <v>1</v>
      </c>
      <c r="R2377">
        <v>1</v>
      </c>
      <c r="S2377">
        <v>1</v>
      </c>
      <c r="T2377">
        <v>1</v>
      </c>
      <c r="U2377">
        <v>1</v>
      </c>
      <c r="V2377">
        <v>1</v>
      </c>
      <c r="W2377">
        <v>1</v>
      </c>
      <c r="X2377">
        <v>1</v>
      </c>
      <c r="Y2377">
        <v>1</v>
      </c>
      <c r="Z2377">
        <v>1</v>
      </c>
      <c r="AA2377">
        <v>1</v>
      </c>
      <c r="AB2377">
        <v>1</v>
      </c>
      <c r="AC2377">
        <v>1</v>
      </c>
      <c r="AD2377">
        <v>1</v>
      </c>
      <c r="AE2377">
        <v>1</v>
      </c>
      <c r="AF2377">
        <v>1</v>
      </c>
      <c r="AG2377">
        <v>1</v>
      </c>
      <c r="AH2377">
        <v>1</v>
      </c>
      <c r="AI2377">
        <v>1</v>
      </c>
      <c r="AJ2377">
        <v>1</v>
      </c>
      <c r="AK2377">
        <v>1</v>
      </c>
      <c r="AL2377">
        <v>1</v>
      </c>
      <c r="AM2377" s="49" t="e">
        <v>#N/A</v>
      </c>
      <c r="AN2377" s="49" t="e">
        <v>#N/A</v>
      </c>
      <c r="AO2377" s="49" t="e">
        <v>#N/A</v>
      </c>
      <c r="AP2377" s="49" t="e">
        <v>#N/A</v>
      </c>
      <c r="AQ2377" s="49" t="e">
        <v>#N/A</v>
      </c>
      <c r="AR2377" s="49" t="e">
        <v>#N/A</v>
      </c>
      <c r="AS2377" s="49" t="e">
        <v>#N/A</v>
      </c>
      <c r="AT2377" s="49" t="e">
        <v>#N/A</v>
      </c>
    </row>
    <row r="2378" spans="1:46" x14ac:dyDescent="0.25">
      <c r="A2378">
        <v>14</v>
      </c>
      <c r="B2378" t="s">
        <v>493</v>
      </c>
      <c r="C2378" t="s">
        <v>588</v>
      </c>
      <c r="D2378" t="s">
        <v>589</v>
      </c>
      <c r="E2378" t="s">
        <v>634</v>
      </c>
      <c r="F2378" t="s">
        <v>635</v>
      </c>
      <c r="G2378">
        <v>1</v>
      </c>
      <c r="H2378">
        <v>1</v>
      </c>
      <c r="I2378">
        <v>1</v>
      </c>
      <c r="J2378">
        <v>1</v>
      </c>
      <c r="K2378">
        <v>1</v>
      </c>
      <c r="L2378">
        <v>1</v>
      </c>
      <c r="M2378">
        <v>1</v>
      </c>
      <c r="N2378">
        <v>1</v>
      </c>
      <c r="O2378">
        <v>1</v>
      </c>
      <c r="P2378">
        <v>1</v>
      </c>
      <c r="Q2378">
        <v>1</v>
      </c>
      <c r="R2378">
        <v>1</v>
      </c>
      <c r="S2378">
        <v>1</v>
      </c>
      <c r="T2378">
        <v>1</v>
      </c>
      <c r="U2378">
        <v>1</v>
      </c>
      <c r="V2378">
        <v>1</v>
      </c>
      <c r="W2378">
        <v>1</v>
      </c>
      <c r="X2378">
        <v>1</v>
      </c>
      <c r="Y2378">
        <v>1</v>
      </c>
      <c r="Z2378">
        <v>1</v>
      </c>
      <c r="AA2378">
        <v>1</v>
      </c>
      <c r="AB2378">
        <v>1</v>
      </c>
      <c r="AC2378">
        <v>1</v>
      </c>
      <c r="AD2378">
        <v>1</v>
      </c>
      <c r="AE2378">
        <v>1</v>
      </c>
      <c r="AF2378">
        <v>1</v>
      </c>
      <c r="AG2378">
        <v>1</v>
      </c>
      <c r="AH2378">
        <v>1</v>
      </c>
      <c r="AI2378">
        <v>1</v>
      </c>
      <c r="AJ2378">
        <v>1</v>
      </c>
      <c r="AK2378">
        <v>1</v>
      </c>
      <c r="AL2378">
        <v>1</v>
      </c>
      <c r="AM2378" s="49" t="e">
        <v>#N/A</v>
      </c>
      <c r="AN2378" s="49" t="e">
        <v>#N/A</v>
      </c>
      <c r="AO2378" s="49" t="e">
        <v>#N/A</v>
      </c>
      <c r="AP2378" s="49" t="e">
        <v>#N/A</v>
      </c>
      <c r="AQ2378" s="49" t="e">
        <v>#N/A</v>
      </c>
      <c r="AR2378" s="49" t="e">
        <v>#N/A</v>
      </c>
      <c r="AS2378" s="49" t="e">
        <v>#N/A</v>
      </c>
      <c r="AT2378" s="49" t="e">
        <v>#N/A</v>
      </c>
    </row>
    <row r="2379" spans="1:46" x14ac:dyDescent="0.25">
      <c r="A2379">
        <v>14</v>
      </c>
      <c r="B2379" t="s">
        <v>493</v>
      </c>
      <c r="C2379" t="s">
        <v>590</v>
      </c>
      <c r="D2379" t="s">
        <v>591</v>
      </c>
      <c r="E2379" t="s">
        <v>634</v>
      </c>
      <c r="F2379" t="s">
        <v>635</v>
      </c>
      <c r="G2379">
        <v>1</v>
      </c>
      <c r="H2379">
        <v>1</v>
      </c>
      <c r="I2379">
        <v>1</v>
      </c>
      <c r="J2379">
        <v>1</v>
      </c>
      <c r="K2379">
        <v>1</v>
      </c>
      <c r="L2379">
        <v>1</v>
      </c>
      <c r="M2379">
        <v>1</v>
      </c>
      <c r="N2379">
        <v>1</v>
      </c>
      <c r="O2379">
        <v>1</v>
      </c>
      <c r="P2379">
        <v>1</v>
      </c>
      <c r="Q2379">
        <v>1</v>
      </c>
      <c r="R2379">
        <v>1</v>
      </c>
      <c r="S2379">
        <v>1</v>
      </c>
      <c r="T2379">
        <v>1</v>
      </c>
      <c r="U2379">
        <v>1</v>
      </c>
      <c r="V2379">
        <v>1</v>
      </c>
      <c r="W2379">
        <v>1</v>
      </c>
      <c r="X2379">
        <v>1</v>
      </c>
      <c r="Y2379">
        <v>1</v>
      </c>
      <c r="Z2379">
        <v>1</v>
      </c>
      <c r="AA2379">
        <v>1</v>
      </c>
      <c r="AB2379">
        <v>1</v>
      </c>
      <c r="AC2379">
        <v>1</v>
      </c>
      <c r="AD2379">
        <v>1</v>
      </c>
      <c r="AE2379">
        <v>1</v>
      </c>
      <c r="AF2379">
        <v>1</v>
      </c>
      <c r="AG2379">
        <v>1</v>
      </c>
      <c r="AH2379">
        <v>1</v>
      </c>
      <c r="AI2379">
        <v>1</v>
      </c>
      <c r="AJ2379">
        <v>1</v>
      </c>
      <c r="AK2379">
        <v>1</v>
      </c>
      <c r="AL2379">
        <v>1</v>
      </c>
      <c r="AM2379" s="49" t="e">
        <v>#N/A</v>
      </c>
      <c r="AN2379" s="49" t="e">
        <v>#N/A</v>
      </c>
      <c r="AO2379" s="49" t="e">
        <v>#N/A</v>
      </c>
      <c r="AP2379" s="49" t="e">
        <v>#N/A</v>
      </c>
      <c r="AQ2379" s="49" t="e">
        <v>#N/A</v>
      </c>
      <c r="AR2379" s="49" t="e">
        <v>#N/A</v>
      </c>
      <c r="AS2379" s="49" t="e">
        <v>#N/A</v>
      </c>
      <c r="AT2379" s="49" t="e">
        <v>#N/A</v>
      </c>
    </row>
    <row r="2380" spans="1:46" x14ac:dyDescent="0.25">
      <c r="A2380">
        <v>14</v>
      </c>
      <c r="B2380" t="s">
        <v>493</v>
      </c>
      <c r="C2380" t="s">
        <v>592</v>
      </c>
      <c r="D2380" t="s">
        <v>593</v>
      </c>
      <c r="E2380" t="s">
        <v>634</v>
      </c>
      <c r="F2380" t="s">
        <v>635</v>
      </c>
      <c r="G2380">
        <v>1</v>
      </c>
      <c r="H2380">
        <v>1</v>
      </c>
      <c r="I2380">
        <v>1</v>
      </c>
      <c r="J2380">
        <v>1</v>
      </c>
      <c r="K2380">
        <v>1</v>
      </c>
      <c r="L2380">
        <v>1</v>
      </c>
      <c r="M2380">
        <v>1</v>
      </c>
      <c r="N2380">
        <v>1</v>
      </c>
      <c r="O2380">
        <v>1</v>
      </c>
      <c r="P2380">
        <v>1</v>
      </c>
      <c r="Q2380">
        <v>1</v>
      </c>
      <c r="R2380">
        <v>1</v>
      </c>
      <c r="S2380">
        <v>1</v>
      </c>
      <c r="T2380">
        <v>1</v>
      </c>
      <c r="U2380">
        <v>1</v>
      </c>
      <c r="V2380">
        <v>1</v>
      </c>
      <c r="W2380">
        <v>1</v>
      </c>
      <c r="X2380">
        <v>1</v>
      </c>
      <c r="Y2380">
        <v>1</v>
      </c>
      <c r="Z2380">
        <v>1</v>
      </c>
      <c r="AA2380">
        <v>1</v>
      </c>
      <c r="AB2380">
        <v>1</v>
      </c>
      <c r="AC2380">
        <v>1</v>
      </c>
      <c r="AD2380">
        <v>1</v>
      </c>
      <c r="AE2380">
        <v>1</v>
      </c>
      <c r="AF2380">
        <v>1</v>
      </c>
      <c r="AG2380">
        <v>1</v>
      </c>
      <c r="AH2380">
        <v>1</v>
      </c>
      <c r="AI2380">
        <v>1</v>
      </c>
      <c r="AJ2380">
        <v>1</v>
      </c>
      <c r="AK2380">
        <v>1</v>
      </c>
      <c r="AL2380">
        <v>1</v>
      </c>
      <c r="AM2380" s="49" t="e">
        <v>#N/A</v>
      </c>
      <c r="AN2380" s="49" t="e">
        <v>#N/A</v>
      </c>
      <c r="AO2380" s="49" t="e">
        <v>#N/A</v>
      </c>
      <c r="AP2380" s="49" t="e">
        <v>#N/A</v>
      </c>
      <c r="AQ2380" s="49" t="e">
        <v>#N/A</v>
      </c>
      <c r="AR2380" s="49" t="e">
        <v>#N/A</v>
      </c>
      <c r="AS2380" s="49" t="e">
        <v>#N/A</v>
      </c>
      <c r="AT2380" s="49" t="e">
        <v>#N/A</v>
      </c>
    </row>
    <row r="2381" spans="1:46" x14ac:dyDescent="0.25">
      <c r="A2381">
        <v>14</v>
      </c>
      <c r="B2381" t="s">
        <v>300</v>
      </c>
      <c r="C2381" t="s">
        <v>300</v>
      </c>
      <c r="D2381" t="s">
        <v>423</v>
      </c>
      <c r="E2381" t="s">
        <v>634</v>
      </c>
      <c r="F2381" t="s">
        <v>635</v>
      </c>
      <c r="G2381">
        <v>1</v>
      </c>
      <c r="H2381">
        <v>1</v>
      </c>
      <c r="I2381">
        <v>1</v>
      </c>
      <c r="J2381">
        <v>1</v>
      </c>
      <c r="K2381">
        <v>1</v>
      </c>
      <c r="L2381">
        <v>1</v>
      </c>
      <c r="M2381">
        <v>1</v>
      </c>
      <c r="N2381">
        <v>1</v>
      </c>
      <c r="O2381">
        <v>1</v>
      </c>
      <c r="P2381">
        <v>1</v>
      </c>
      <c r="Q2381">
        <v>1</v>
      </c>
      <c r="R2381">
        <v>1</v>
      </c>
      <c r="S2381">
        <v>1</v>
      </c>
      <c r="T2381">
        <v>1</v>
      </c>
      <c r="U2381">
        <v>1</v>
      </c>
      <c r="V2381">
        <v>1</v>
      </c>
      <c r="W2381">
        <v>1</v>
      </c>
      <c r="X2381">
        <v>1</v>
      </c>
      <c r="Y2381">
        <v>1</v>
      </c>
      <c r="Z2381">
        <v>1</v>
      </c>
      <c r="AA2381">
        <v>1</v>
      </c>
      <c r="AB2381">
        <v>1</v>
      </c>
      <c r="AC2381">
        <v>1</v>
      </c>
      <c r="AD2381">
        <v>1</v>
      </c>
      <c r="AE2381">
        <v>1</v>
      </c>
      <c r="AF2381">
        <v>1</v>
      </c>
      <c r="AG2381">
        <v>1</v>
      </c>
      <c r="AH2381">
        <v>1</v>
      </c>
      <c r="AI2381">
        <v>1</v>
      </c>
      <c r="AJ2381">
        <v>1</v>
      </c>
      <c r="AK2381">
        <v>1</v>
      </c>
      <c r="AL2381">
        <v>0</v>
      </c>
      <c r="AM2381" s="49" t="s">
        <v>423</v>
      </c>
      <c r="AN2381" s="49" t="s">
        <v>14</v>
      </c>
      <c r="AO2381" s="49" t="s">
        <v>485</v>
      </c>
      <c r="AP2381" s="49" t="s">
        <v>505</v>
      </c>
      <c r="AQ2381" s="49" t="s">
        <v>13</v>
      </c>
      <c r="AR2381" s="49" t="s">
        <v>495</v>
      </c>
      <c r="AS2381" s="49" t="s">
        <v>496</v>
      </c>
      <c r="AT2381" s="49" t="s">
        <v>497</v>
      </c>
    </row>
    <row r="2382" spans="1:46" x14ac:dyDescent="0.25">
      <c r="A2382">
        <v>14</v>
      </c>
      <c r="B2382" t="s">
        <v>493</v>
      </c>
      <c r="C2382" t="s">
        <v>594</v>
      </c>
      <c r="D2382" t="s">
        <v>595</v>
      </c>
      <c r="E2382" t="s">
        <v>634</v>
      </c>
      <c r="F2382" t="s">
        <v>635</v>
      </c>
      <c r="G2382">
        <v>1</v>
      </c>
      <c r="H2382">
        <v>1</v>
      </c>
      <c r="I2382">
        <v>1</v>
      </c>
      <c r="J2382">
        <v>1</v>
      </c>
      <c r="K2382">
        <v>1</v>
      </c>
      <c r="L2382">
        <v>1</v>
      </c>
      <c r="M2382">
        <v>1</v>
      </c>
      <c r="N2382">
        <v>1</v>
      </c>
      <c r="O2382">
        <v>1</v>
      </c>
      <c r="P2382">
        <v>1</v>
      </c>
      <c r="Q2382">
        <v>1</v>
      </c>
      <c r="R2382">
        <v>1</v>
      </c>
      <c r="S2382">
        <v>1</v>
      </c>
      <c r="T2382">
        <v>1</v>
      </c>
      <c r="U2382">
        <v>1</v>
      </c>
      <c r="V2382">
        <v>1</v>
      </c>
      <c r="W2382">
        <v>1</v>
      </c>
      <c r="X2382">
        <v>1</v>
      </c>
      <c r="Y2382">
        <v>1</v>
      </c>
      <c r="Z2382">
        <v>1</v>
      </c>
      <c r="AA2382">
        <v>1</v>
      </c>
      <c r="AB2382">
        <v>1</v>
      </c>
      <c r="AC2382">
        <v>1</v>
      </c>
      <c r="AD2382">
        <v>1</v>
      </c>
      <c r="AE2382">
        <v>1</v>
      </c>
      <c r="AF2382">
        <v>1</v>
      </c>
      <c r="AG2382">
        <v>1</v>
      </c>
      <c r="AH2382">
        <v>1</v>
      </c>
      <c r="AI2382">
        <v>1</v>
      </c>
      <c r="AJ2382">
        <v>1</v>
      </c>
      <c r="AK2382">
        <v>1</v>
      </c>
      <c r="AL2382">
        <v>0</v>
      </c>
      <c r="AM2382" s="49" t="e">
        <v>#N/A</v>
      </c>
      <c r="AN2382" s="49" t="e">
        <v>#N/A</v>
      </c>
      <c r="AO2382" s="49" t="e">
        <v>#N/A</v>
      </c>
      <c r="AP2382" s="49" t="e">
        <v>#N/A</v>
      </c>
      <c r="AQ2382" s="49" t="e">
        <v>#N/A</v>
      </c>
      <c r="AR2382" s="49" t="e">
        <v>#N/A</v>
      </c>
      <c r="AS2382" s="49" t="e">
        <v>#N/A</v>
      </c>
      <c r="AT2382" s="49" t="e">
        <v>#N/A</v>
      </c>
    </row>
    <row r="2383" spans="1:46" x14ac:dyDescent="0.25">
      <c r="A2383">
        <v>14</v>
      </c>
      <c r="B2383" t="s">
        <v>493</v>
      </c>
      <c r="C2383" t="s">
        <v>596</v>
      </c>
      <c r="D2383" t="s">
        <v>597</v>
      </c>
      <c r="E2383" t="s">
        <v>634</v>
      </c>
      <c r="F2383" t="s">
        <v>635</v>
      </c>
      <c r="G2383">
        <v>1</v>
      </c>
      <c r="H2383">
        <v>1</v>
      </c>
      <c r="I2383">
        <v>1</v>
      </c>
      <c r="J2383">
        <v>1</v>
      </c>
      <c r="K2383">
        <v>1</v>
      </c>
      <c r="L2383">
        <v>1</v>
      </c>
      <c r="M2383">
        <v>1</v>
      </c>
      <c r="N2383">
        <v>1</v>
      </c>
      <c r="O2383">
        <v>1</v>
      </c>
      <c r="P2383">
        <v>1</v>
      </c>
      <c r="Q2383">
        <v>1</v>
      </c>
      <c r="R2383">
        <v>1</v>
      </c>
      <c r="S2383">
        <v>1</v>
      </c>
      <c r="T2383">
        <v>1</v>
      </c>
      <c r="U2383">
        <v>1</v>
      </c>
      <c r="V2383">
        <v>1</v>
      </c>
      <c r="W2383">
        <v>1</v>
      </c>
      <c r="X2383">
        <v>1</v>
      </c>
      <c r="Y2383">
        <v>1</v>
      </c>
      <c r="Z2383">
        <v>1</v>
      </c>
      <c r="AA2383">
        <v>1</v>
      </c>
      <c r="AB2383">
        <v>1</v>
      </c>
      <c r="AC2383">
        <v>1</v>
      </c>
      <c r="AD2383">
        <v>1</v>
      </c>
      <c r="AE2383">
        <v>1</v>
      </c>
      <c r="AF2383">
        <v>1</v>
      </c>
      <c r="AG2383">
        <v>1</v>
      </c>
      <c r="AH2383">
        <v>1</v>
      </c>
      <c r="AI2383">
        <v>1</v>
      </c>
      <c r="AJ2383">
        <v>1</v>
      </c>
      <c r="AK2383">
        <v>1</v>
      </c>
      <c r="AL2383">
        <v>0</v>
      </c>
      <c r="AM2383" s="49" t="e">
        <v>#N/A</v>
      </c>
      <c r="AN2383" s="49" t="e">
        <v>#N/A</v>
      </c>
      <c r="AO2383" s="49" t="e">
        <v>#N/A</v>
      </c>
      <c r="AP2383" s="49" t="e">
        <v>#N/A</v>
      </c>
      <c r="AQ2383" s="49" t="e">
        <v>#N/A</v>
      </c>
      <c r="AR2383" s="49" t="e">
        <v>#N/A</v>
      </c>
      <c r="AS2383" s="49" t="e">
        <v>#N/A</v>
      </c>
      <c r="AT2383" s="49" t="e">
        <v>#N/A</v>
      </c>
    </row>
    <row r="2384" spans="1:46" x14ac:dyDescent="0.25">
      <c r="A2384">
        <v>14</v>
      </c>
      <c r="B2384" t="s">
        <v>493</v>
      </c>
      <c r="C2384" t="s">
        <v>598</v>
      </c>
      <c r="D2384" t="s">
        <v>599</v>
      </c>
      <c r="E2384" t="s">
        <v>634</v>
      </c>
      <c r="F2384" t="s">
        <v>635</v>
      </c>
      <c r="G2384">
        <v>1</v>
      </c>
      <c r="H2384">
        <v>1</v>
      </c>
      <c r="I2384">
        <v>1</v>
      </c>
      <c r="J2384">
        <v>1</v>
      </c>
      <c r="K2384">
        <v>1</v>
      </c>
      <c r="L2384">
        <v>1</v>
      </c>
      <c r="M2384">
        <v>1</v>
      </c>
      <c r="N2384">
        <v>1</v>
      </c>
      <c r="O2384">
        <v>1</v>
      </c>
      <c r="P2384">
        <v>1</v>
      </c>
      <c r="Q2384">
        <v>1</v>
      </c>
      <c r="R2384">
        <v>1</v>
      </c>
      <c r="S2384">
        <v>1</v>
      </c>
      <c r="T2384">
        <v>1</v>
      </c>
      <c r="U2384">
        <v>1</v>
      </c>
      <c r="V2384">
        <v>1</v>
      </c>
      <c r="W2384">
        <v>1</v>
      </c>
      <c r="X2384">
        <v>1</v>
      </c>
      <c r="Y2384">
        <v>1</v>
      </c>
      <c r="Z2384">
        <v>1</v>
      </c>
      <c r="AA2384">
        <v>1</v>
      </c>
      <c r="AB2384">
        <v>1</v>
      </c>
      <c r="AC2384">
        <v>1</v>
      </c>
      <c r="AD2384">
        <v>1</v>
      </c>
      <c r="AE2384">
        <v>1</v>
      </c>
      <c r="AF2384">
        <v>1</v>
      </c>
      <c r="AG2384">
        <v>1</v>
      </c>
      <c r="AH2384">
        <v>1</v>
      </c>
      <c r="AI2384">
        <v>1</v>
      </c>
      <c r="AJ2384">
        <v>1</v>
      </c>
      <c r="AK2384">
        <v>1</v>
      </c>
      <c r="AL2384">
        <v>0</v>
      </c>
      <c r="AM2384" s="49" t="e">
        <v>#N/A</v>
      </c>
      <c r="AN2384" s="49" t="e">
        <v>#N/A</v>
      </c>
      <c r="AO2384" s="49" t="e">
        <v>#N/A</v>
      </c>
      <c r="AP2384" s="49" t="e">
        <v>#N/A</v>
      </c>
      <c r="AQ2384" s="49" t="e">
        <v>#N/A</v>
      </c>
      <c r="AR2384" s="49" t="e">
        <v>#N/A</v>
      </c>
      <c r="AS2384" s="49" t="e">
        <v>#N/A</v>
      </c>
      <c r="AT2384" s="49" t="e">
        <v>#N/A</v>
      </c>
    </row>
    <row r="2385" spans="1:46" x14ac:dyDescent="0.25">
      <c r="A2385">
        <v>14</v>
      </c>
      <c r="B2385" t="s">
        <v>301</v>
      </c>
      <c r="C2385" t="s">
        <v>301</v>
      </c>
      <c r="D2385" t="s">
        <v>302</v>
      </c>
      <c r="E2385" t="s">
        <v>634</v>
      </c>
      <c r="F2385" t="s">
        <v>635</v>
      </c>
      <c r="G2385">
        <v>1</v>
      </c>
      <c r="H2385">
        <v>1</v>
      </c>
      <c r="I2385">
        <v>1</v>
      </c>
      <c r="J2385">
        <v>1</v>
      </c>
      <c r="K2385">
        <v>1</v>
      </c>
      <c r="L2385">
        <v>1</v>
      </c>
      <c r="M2385">
        <v>1</v>
      </c>
      <c r="N2385">
        <v>1</v>
      </c>
      <c r="O2385">
        <v>1</v>
      </c>
      <c r="P2385">
        <v>1</v>
      </c>
      <c r="Q2385">
        <v>1</v>
      </c>
      <c r="R2385">
        <v>1</v>
      </c>
      <c r="S2385">
        <v>1</v>
      </c>
      <c r="T2385">
        <v>1</v>
      </c>
      <c r="U2385">
        <v>1</v>
      </c>
      <c r="V2385">
        <v>1</v>
      </c>
      <c r="W2385">
        <v>1</v>
      </c>
      <c r="X2385">
        <v>1</v>
      </c>
      <c r="Y2385">
        <v>1</v>
      </c>
      <c r="Z2385">
        <v>1</v>
      </c>
      <c r="AA2385">
        <v>1</v>
      </c>
      <c r="AB2385">
        <v>1</v>
      </c>
      <c r="AC2385">
        <v>1</v>
      </c>
      <c r="AD2385">
        <v>1</v>
      </c>
      <c r="AE2385">
        <v>1</v>
      </c>
      <c r="AF2385">
        <v>1</v>
      </c>
      <c r="AG2385">
        <v>1</v>
      </c>
      <c r="AH2385">
        <v>1</v>
      </c>
      <c r="AI2385">
        <v>1</v>
      </c>
      <c r="AJ2385">
        <v>1</v>
      </c>
      <c r="AK2385">
        <v>1</v>
      </c>
      <c r="AL2385">
        <v>0</v>
      </c>
      <c r="AM2385" s="49" t="s">
        <v>302</v>
      </c>
      <c r="AN2385" s="49" t="s">
        <v>14</v>
      </c>
      <c r="AO2385" s="49" t="s">
        <v>485</v>
      </c>
      <c r="AP2385" s="49" t="s">
        <v>494</v>
      </c>
      <c r="AQ2385" s="49" t="s">
        <v>11</v>
      </c>
      <c r="AR2385" s="49" t="s">
        <v>487</v>
      </c>
      <c r="AS2385" s="49" t="s">
        <v>488</v>
      </c>
      <c r="AT2385" s="49" t="s">
        <v>489</v>
      </c>
    </row>
    <row r="2386" spans="1:46" x14ac:dyDescent="0.25">
      <c r="A2386">
        <v>14</v>
      </c>
      <c r="B2386" t="s">
        <v>303</v>
      </c>
      <c r="C2386" t="s">
        <v>303</v>
      </c>
      <c r="D2386" t="s">
        <v>304</v>
      </c>
      <c r="E2386" t="s">
        <v>634</v>
      </c>
      <c r="F2386" t="s">
        <v>635</v>
      </c>
      <c r="G2386">
        <v>1</v>
      </c>
      <c r="H2386">
        <v>1</v>
      </c>
      <c r="I2386">
        <v>1</v>
      </c>
      <c r="J2386">
        <v>1</v>
      </c>
      <c r="K2386">
        <v>1</v>
      </c>
      <c r="L2386">
        <v>1</v>
      </c>
      <c r="M2386">
        <v>1</v>
      </c>
      <c r="N2386">
        <v>1</v>
      </c>
      <c r="O2386">
        <v>1</v>
      </c>
      <c r="P2386">
        <v>1</v>
      </c>
      <c r="Q2386">
        <v>1</v>
      </c>
      <c r="R2386">
        <v>1</v>
      </c>
      <c r="S2386">
        <v>1</v>
      </c>
      <c r="T2386">
        <v>1</v>
      </c>
      <c r="U2386">
        <v>1</v>
      </c>
      <c r="V2386">
        <v>1</v>
      </c>
      <c r="W2386">
        <v>1</v>
      </c>
      <c r="X2386">
        <v>1</v>
      </c>
      <c r="Y2386">
        <v>1</v>
      </c>
      <c r="Z2386">
        <v>1</v>
      </c>
      <c r="AA2386">
        <v>1</v>
      </c>
      <c r="AB2386">
        <v>1</v>
      </c>
      <c r="AC2386">
        <v>1</v>
      </c>
      <c r="AD2386">
        <v>1</v>
      </c>
      <c r="AE2386">
        <v>1</v>
      </c>
      <c r="AF2386">
        <v>1</v>
      </c>
      <c r="AG2386">
        <v>1</v>
      </c>
      <c r="AH2386">
        <v>1</v>
      </c>
      <c r="AI2386">
        <v>1</v>
      </c>
      <c r="AJ2386">
        <v>1</v>
      </c>
      <c r="AK2386">
        <v>1</v>
      </c>
      <c r="AL2386">
        <v>0</v>
      </c>
      <c r="AM2386" s="49" t="s">
        <v>304</v>
      </c>
      <c r="AN2386" s="49" t="s">
        <v>14</v>
      </c>
      <c r="AO2386" s="49" t="s">
        <v>507</v>
      </c>
      <c r="AP2386" s="49" t="s">
        <v>501</v>
      </c>
      <c r="AQ2386" s="49" t="s">
        <v>10</v>
      </c>
      <c r="AR2386" s="49" t="s">
        <v>487</v>
      </c>
      <c r="AS2386" s="49" t="s">
        <v>488</v>
      </c>
      <c r="AT2386" s="49" t="s">
        <v>489</v>
      </c>
    </row>
    <row r="2387" spans="1:46" x14ac:dyDescent="0.25">
      <c r="A2387">
        <v>14</v>
      </c>
      <c r="B2387" t="s">
        <v>319</v>
      </c>
      <c r="C2387" t="s">
        <v>319</v>
      </c>
      <c r="D2387" t="s">
        <v>320</v>
      </c>
      <c r="E2387" t="s">
        <v>634</v>
      </c>
      <c r="F2387" t="s">
        <v>635</v>
      </c>
      <c r="G2387">
        <v>1</v>
      </c>
      <c r="H2387">
        <v>1</v>
      </c>
      <c r="I2387">
        <v>1</v>
      </c>
      <c r="J2387">
        <v>1</v>
      </c>
      <c r="K2387">
        <v>1</v>
      </c>
      <c r="L2387">
        <v>1</v>
      </c>
      <c r="M2387">
        <v>1</v>
      </c>
      <c r="N2387">
        <v>1</v>
      </c>
      <c r="O2387">
        <v>1</v>
      </c>
      <c r="P2387">
        <v>1</v>
      </c>
      <c r="Q2387">
        <v>1</v>
      </c>
      <c r="R2387">
        <v>1</v>
      </c>
      <c r="S2387">
        <v>1</v>
      </c>
      <c r="T2387">
        <v>1</v>
      </c>
      <c r="U2387">
        <v>1</v>
      </c>
      <c r="V2387">
        <v>1</v>
      </c>
      <c r="W2387">
        <v>1</v>
      </c>
      <c r="X2387">
        <v>1</v>
      </c>
      <c r="Y2387">
        <v>1</v>
      </c>
      <c r="Z2387">
        <v>1</v>
      </c>
      <c r="AA2387">
        <v>1</v>
      </c>
      <c r="AB2387">
        <v>1</v>
      </c>
      <c r="AC2387">
        <v>1</v>
      </c>
      <c r="AD2387">
        <v>1</v>
      </c>
      <c r="AE2387">
        <v>1</v>
      </c>
      <c r="AF2387">
        <v>1</v>
      </c>
      <c r="AG2387">
        <v>1</v>
      </c>
      <c r="AH2387">
        <v>1</v>
      </c>
      <c r="AI2387">
        <v>1</v>
      </c>
      <c r="AJ2387">
        <v>1</v>
      </c>
      <c r="AK2387">
        <v>1</v>
      </c>
      <c r="AL2387">
        <v>0</v>
      </c>
      <c r="AM2387" s="49" t="s">
        <v>320</v>
      </c>
      <c r="AN2387" s="49" t="s">
        <v>14</v>
      </c>
      <c r="AO2387" s="49" t="s">
        <v>506</v>
      </c>
      <c r="AP2387" s="49" t="s">
        <v>501</v>
      </c>
      <c r="AQ2387" s="49" t="s">
        <v>10</v>
      </c>
      <c r="AR2387" s="49" t="s">
        <v>487</v>
      </c>
      <c r="AS2387" s="49" t="s">
        <v>488</v>
      </c>
      <c r="AT2387" s="49" t="s">
        <v>489</v>
      </c>
    </row>
    <row r="2388" spans="1:46" x14ac:dyDescent="0.25">
      <c r="A2388">
        <v>14</v>
      </c>
      <c r="B2388" t="s">
        <v>115</v>
      </c>
      <c r="C2388" t="s">
        <v>115</v>
      </c>
      <c r="D2388" t="s">
        <v>600</v>
      </c>
      <c r="E2388" t="s">
        <v>634</v>
      </c>
      <c r="F2388" t="s">
        <v>635</v>
      </c>
      <c r="G2388">
        <v>1</v>
      </c>
      <c r="H2388">
        <v>1</v>
      </c>
      <c r="I2388">
        <v>1</v>
      </c>
      <c r="J2388">
        <v>1</v>
      </c>
      <c r="K2388">
        <v>1</v>
      </c>
      <c r="L2388">
        <v>1</v>
      </c>
      <c r="M2388">
        <v>1</v>
      </c>
      <c r="N2388">
        <v>1</v>
      </c>
      <c r="O2388">
        <v>1</v>
      </c>
      <c r="P2388">
        <v>1</v>
      </c>
      <c r="Q2388">
        <v>1</v>
      </c>
      <c r="R2388">
        <v>1</v>
      </c>
      <c r="S2388">
        <v>1</v>
      </c>
      <c r="T2388">
        <v>1</v>
      </c>
      <c r="U2388">
        <v>1</v>
      </c>
      <c r="V2388">
        <v>1</v>
      </c>
      <c r="W2388">
        <v>1</v>
      </c>
      <c r="X2388">
        <v>1</v>
      </c>
      <c r="Y2388">
        <v>1</v>
      </c>
      <c r="Z2388">
        <v>1</v>
      </c>
      <c r="AA2388">
        <v>1</v>
      </c>
      <c r="AB2388">
        <v>1</v>
      </c>
      <c r="AC2388">
        <v>1</v>
      </c>
      <c r="AD2388">
        <v>1</v>
      </c>
      <c r="AE2388">
        <v>1</v>
      </c>
      <c r="AF2388">
        <v>1</v>
      </c>
      <c r="AG2388">
        <v>1</v>
      </c>
      <c r="AH2388">
        <v>1</v>
      </c>
      <c r="AI2388">
        <v>1</v>
      </c>
      <c r="AJ2388">
        <v>1</v>
      </c>
      <c r="AK2388">
        <v>1</v>
      </c>
      <c r="AL2388">
        <v>0</v>
      </c>
      <c r="AM2388" s="49" t="s">
        <v>116</v>
      </c>
      <c r="AN2388" s="49" t="s">
        <v>14</v>
      </c>
      <c r="AO2388" s="49" t="s">
        <v>485</v>
      </c>
      <c r="AP2388" s="49" t="s">
        <v>501</v>
      </c>
      <c r="AQ2388" s="49" t="s">
        <v>11</v>
      </c>
      <c r="AR2388" s="49" t="s">
        <v>487</v>
      </c>
      <c r="AS2388" s="49" t="s">
        <v>488</v>
      </c>
      <c r="AT2388" s="49" t="s">
        <v>489</v>
      </c>
    </row>
    <row r="2389" spans="1:46" x14ac:dyDescent="0.25">
      <c r="A2389">
        <v>14</v>
      </c>
      <c r="B2389" t="s">
        <v>305</v>
      </c>
      <c r="C2389" t="s">
        <v>305</v>
      </c>
      <c r="D2389" t="s">
        <v>306</v>
      </c>
      <c r="E2389" t="s">
        <v>634</v>
      </c>
      <c r="F2389" t="s">
        <v>635</v>
      </c>
      <c r="G2389">
        <v>1</v>
      </c>
      <c r="H2389">
        <v>1</v>
      </c>
      <c r="I2389">
        <v>1</v>
      </c>
      <c r="J2389">
        <v>1</v>
      </c>
      <c r="K2389">
        <v>1</v>
      </c>
      <c r="L2389">
        <v>1</v>
      </c>
      <c r="M2389">
        <v>1</v>
      </c>
      <c r="N2389">
        <v>1</v>
      </c>
      <c r="O2389">
        <v>1</v>
      </c>
      <c r="P2389">
        <v>1</v>
      </c>
      <c r="Q2389">
        <v>1</v>
      </c>
      <c r="R2389">
        <v>1</v>
      </c>
      <c r="S2389">
        <v>1</v>
      </c>
      <c r="T2389">
        <v>1</v>
      </c>
      <c r="U2389">
        <v>1</v>
      </c>
      <c r="V2389">
        <v>1</v>
      </c>
      <c r="W2389">
        <v>1</v>
      </c>
      <c r="X2389">
        <v>1</v>
      </c>
      <c r="Y2389">
        <v>1</v>
      </c>
      <c r="Z2389">
        <v>1</v>
      </c>
      <c r="AA2389">
        <v>1</v>
      </c>
      <c r="AB2389">
        <v>1</v>
      </c>
      <c r="AC2389">
        <v>1</v>
      </c>
      <c r="AD2389">
        <v>1</v>
      </c>
      <c r="AE2389">
        <v>1</v>
      </c>
      <c r="AF2389">
        <v>1</v>
      </c>
      <c r="AG2389">
        <v>1</v>
      </c>
      <c r="AH2389">
        <v>1</v>
      </c>
      <c r="AI2389">
        <v>1</v>
      </c>
      <c r="AJ2389">
        <v>1</v>
      </c>
      <c r="AK2389">
        <v>1</v>
      </c>
      <c r="AL2389">
        <v>0</v>
      </c>
      <c r="AM2389" s="49" t="s">
        <v>306</v>
      </c>
      <c r="AN2389" s="49" t="s">
        <v>14</v>
      </c>
      <c r="AO2389" s="49" t="s">
        <v>506</v>
      </c>
      <c r="AP2389" s="49" t="s">
        <v>501</v>
      </c>
      <c r="AQ2389" s="49" t="s">
        <v>10</v>
      </c>
      <c r="AR2389" s="49" t="s">
        <v>487</v>
      </c>
      <c r="AS2389" s="49" t="s">
        <v>488</v>
      </c>
      <c r="AT2389" s="49" t="s">
        <v>489</v>
      </c>
    </row>
    <row r="2390" spans="1:46" x14ac:dyDescent="0.25">
      <c r="A2390">
        <v>14</v>
      </c>
      <c r="B2390" t="s">
        <v>307</v>
      </c>
      <c r="C2390" t="s">
        <v>307</v>
      </c>
      <c r="D2390" t="s">
        <v>308</v>
      </c>
      <c r="E2390" t="s">
        <v>634</v>
      </c>
      <c r="F2390" t="s">
        <v>635</v>
      </c>
      <c r="G2390">
        <v>1</v>
      </c>
      <c r="H2390">
        <v>1</v>
      </c>
      <c r="I2390">
        <v>1</v>
      </c>
      <c r="J2390">
        <v>1</v>
      </c>
      <c r="K2390">
        <v>1</v>
      </c>
      <c r="L2390">
        <v>1</v>
      </c>
      <c r="M2390">
        <v>1</v>
      </c>
      <c r="N2390">
        <v>1</v>
      </c>
      <c r="O2390">
        <v>1</v>
      </c>
      <c r="P2390">
        <v>1</v>
      </c>
      <c r="Q2390">
        <v>1</v>
      </c>
      <c r="R2390">
        <v>1</v>
      </c>
      <c r="S2390">
        <v>1</v>
      </c>
      <c r="T2390">
        <v>1</v>
      </c>
      <c r="U2390">
        <v>1</v>
      </c>
      <c r="V2390">
        <v>1</v>
      </c>
      <c r="W2390">
        <v>1</v>
      </c>
      <c r="X2390">
        <v>1</v>
      </c>
      <c r="Y2390">
        <v>1</v>
      </c>
      <c r="Z2390">
        <v>1</v>
      </c>
      <c r="AA2390">
        <v>1</v>
      </c>
      <c r="AB2390">
        <v>1</v>
      </c>
      <c r="AC2390">
        <v>1</v>
      </c>
      <c r="AD2390">
        <v>1</v>
      </c>
      <c r="AE2390">
        <v>1</v>
      </c>
      <c r="AF2390">
        <v>1</v>
      </c>
      <c r="AG2390">
        <v>1</v>
      </c>
      <c r="AH2390">
        <v>1</v>
      </c>
      <c r="AI2390">
        <v>1</v>
      </c>
      <c r="AJ2390">
        <v>1</v>
      </c>
      <c r="AK2390">
        <v>1</v>
      </c>
      <c r="AL2390">
        <v>0</v>
      </c>
      <c r="AM2390" s="49" t="s">
        <v>308</v>
      </c>
      <c r="AN2390" s="49" t="s">
        <v>14</v>
      </c>
      <c r="AO2390" s="49" t="s">
        <v>485</v>
      </c>
      <c r="AP2390" s="49" t="s">
        <v>494</v>
      </c>
      <c r="AQ2390" s="49" t="s">
        <v>11</v>
      </c>
      <c r="AR2390" s="49" t="s">
        <v>487</v>
      </c>
      <c r="AS2390" s="49" t="s">
        <v>488</v>
      </c>
      <c r="AT2390" s="49" t="s">
        <v>489</v>
      </c>
    </row>
    <row r="2391" spans="1:46" x14ac:dyDescent="0.25">
      <c r="A2391">
        <v>14</v>
      </c>
      <c r="B2391" t="s">
        <v>313</v>
      </c>
      <c r="C2391" t="s">
        <v>313</v>
      </c>
      <c r="D2391" t="s">
        <v>314</v>
      </c>
      <c r="E2391" t="s">
        <v>634</v>
      </c>
      <c r="F2391" t="s">
        <v>635</v>
      </c>
      <c r="G2391">
        <v>1</v>
      </c>
      <c r="H2391">
        <v>1</v>
      </c>
      <c r="I2391">
        <v>1</v>
      </c>
      <c r="J2391">
        <v>1</v>
      </c>
      <c r="K2391">
        <v>1</v>
      </c>
      <c r="L2391">
        <v>1</v>
      </c>
      <c r="M2391">
        <v>1</v>
      </c>
      <c r="N2391">
        <v>1</v>
      </c>
      <c r="O2391">
        <v>1</v>
      </c>
      <c r="P2391">
        <v>1</v>
      </c>
      <c r="Q2391">
        <v>1</v>
      </c>
      <c r="R2391">
        <v>1</v>
      </c>
      <c r="S2391">
        <v>1</v>
      </c>
      <c r="T2391">
        <v>1</v>
      </c>
      <c r="U2391">
        <v>1</v>
      </c>
      <c r="V2391">
        <v>1</v>
      </c>
      <c r="W2391">
        <v>1</v>
      </c>
      <c r="X2391">
        <v>1</v>
      </c>
      <c r="Y2391">
        <v>1</v>
      </c>
      <c r="Z2391">
        <v>1</v>
      </c>
      <c r="AA2391">
        <v>1</v>
      </c>
      <c r="AB2391">
        <v>1</v>
      </c>
      <c r="AC2391">
        <v>1</v>
      </c>
      <c r="AD2391">
        <v>1</v>
      </c>
      <c r="AE2391">
        <v>1</v>
      </c>
      <c r="AF2391">
        <v>1</v>
      </c>
      <c r="AG2391">
        <v>1</v>
      </c>
      <c r="AH2391">
        <v>1</v>
      </c>
      <c r="AI2391">
        <v>1</v>
      </c>
      <c r="AJ2391">
        <v>1</v>
      </c>
      <c r="AK2391">
        <v>1</v>
      </c>
      <c r="AL2391">
        <v>1</v>
      </c>
      <c r="AM2391" s="49" t="s">
        <v>314</v>
      </c>
      <c r="AN2391" s="49" t="s">
        <v>14</v>
      </c>
      <c r="AO2391" s="49" t="s">
        <v>500</v>
      </c>
      <c r="AP2391" s="49" t="s">
        <v>505</v>
      </c>
      <c r="AQ2391" s="49" t="s">
        <v>13</v>
      </c>
      <c r="AR2391" s="49" t="s">
        <v>487</v>
      </c>
      <c r="AS2391" s="49" t="s">
        <v>488</v>
      </c>
      <c r="AT2391" s="49" t="s">
        <v>489</v>
      </c>
    </row>
    <row r="2392" spans="1:46" x14ac:dyDescent="0.25">
      <c r="A2392">
        <v>14</v>
      </c>
      <c r="B2392" t="s">
        <v>317</v>
      </c>
      <c r="C2392" t="s">
        <v>317</v>
      </c>
      <c r="D2392" t="s">
        <v>318</v>
      </c>
      <c r="E2392" t="s">
        <v>634</v>
      </c>
      <c r="F2392" t="s">
        <v>635</v>
      </c>
      <c r="G2392">
        <v>1</v>
      </c>
      <c r="H2392">
        <v>1</v>
      </c>
      <c r="I2392">
        <v>1</v>
      </c>
      <c r="J2392">
        <v>1</v>
      </c>
      <c r="K2392">
        <v>1</v>
      </c>
      <c r="L2392">
        <v>1</v>
      </c>
      <c r="M2392">
        <v>1</v>
      </c>
      <c r="N2392">
        <v>1</v>
      </c>
      <c r="O2392">
        <v>1</v>
      </c>
      <c r="P2392">
        <v>1</v>
      </c>
      <c r="Q2392">
        <v>1</v>
      </c>
      <c r="R2392">
        <v>1</v>
      </c>
      <c r="S2392">
        <v>1</v>
      </c>
      <c r="T2392">
        <v>1</v>
      </c>
      <c r="U2392">
        <v>1</v>
      </c>
      <c r="V2392">
        <v>1</v>
      </c>
      <c r="W2392">
        <v>1</v>
      </c>
      <c r="X2392">
        <v>1</v>
      </c>
      <c r="Y2392">
        <v>1</v>
      </c>
      <c r="Z2392">
        <v>1</v>
      </c>
      <c r="AA2392">
        <v>1</v>
      </c>
      <c r="AB2392">
        <v>1</v>
      </c>
      <c r="AC2392">
        <v>1</v>
      </c>
      <c r="AD2392">
        <v>1</v>
      </c>
      <c r="AE2392">
        <v>1</v>
      </c>
      <c r="AF2392">
        <v>1</v>
      </c>
      <c r="AG2392">
        <v>1</v>
      </c>
      <c r="AH2392">
        <v>1</v>
      </c>
      <c r="AI2392">
        <v>1</v>
      </c>
      <c r="AJ2392">
        <v>1</v>
      </c>
      <c r="AK2392">
        <v>1</v>
      </c>
      <c r="AL2392">
        <v>1</v>
      </c>
      <c r="AM2392" s="49" t="s">
        <v>318</v>
      </c>
      <c r="AN2392" s="49" t="s">
        <v>14</v>
      </c>
      <c r="AO2392" s="49" t="s">
        <v>500</v>
      </c>
      <c r="AP2392" s="49" t="s">
        <v>505</v>
      </c>
      <c r="AQ2392" s="49" t="s">
        <v>13</v>
      </c>
      <c r="AR2392" s="49" t="s">
        <v>487</v>
      </c>
      <c r="AS2392" s="49" t="s">
        <v>488</v>
      </c>
      <c r="AT2392" s="49" t="s">
        <v>489</v>
      </c>
    </row>
    <row r="2393" spans="1:46" x14ac:dyDescent="0.25">
      <c r="A2393">
        <v>14</v>
      </c>
      <c r="B2393" t="s">
        <v>321</v>
      </c>
      <c r="C2393" t="s">
        <v>321</v>
      </c>
      <c r="D2393" t="s">
        <v>424</v>
      </c>
      <c r="E2393" t="s">
        <v>634</v>
      </c>
      <c r="F2393" t="s">
        <v>635</v>
      </c>
      <c r="G2393">
        <v>1</v>
      </c>
      <c r="H2393">
        <v>1</v>
      </c>
      <c r="I2393">
        <v>1</v>
      </c>
      <c r="J2393">
        <v>1</v>
      </c>
      <c r="K2393">
        <v>1</v>
      </c>
      <c r="L2393">
        <v>1</v>
      </c>
      <c r="M2393">
        <v>1</v>
      </c>
      <c r="N2393">
        <v>1</v>
      </c>
      <c r="O2393">
        <v>1</v>
      </c>
      <c r="P2393">
        <v>1</v>
      </c>
      <c r="Q2393">
        <v>1</v>
      </c>
      <c r="R2393">
        <v>1</v>
      </c>
      <c r="S2393">
        <v>1</v>
      </c>
      <c r="T2393">
        <v>1</v>
      </c>
      <c r="U2393">
        <v>1</v>
      </c>
      <c r="V2393">
        <v>1</v>
      </c>
      <c r="W2393">
        <v>1</v>
      </c>
      <c r="X2393">
        <v>1</v>
      </c>
      <c r="Y2393">
        <v>1</v>
      </c>
      <c r="Z2393">
        <v>1</v>
      </c>
      <c r="AA2393">
        <v>1</v>
      </c>
      <c r="AB2393">
        <v>1</v>
      </c>
      <c r="AC2393">
        <v>1</v>
      </c>
      <c r="AD2393">
        <v>1</v>
      </c>
      <c r="AE2393">
        <v>1</v>
      </c>
      <c r="AF2393">
        <v>1</v>
      </c>
      <c r="AG2393">
        <v>1</v>
      </c>
      <c r="AH2393">
        <v>1</v>
      </c>
      <c r="AI2393">
        <v>1</v>
      </c>
      <c r="AJ2393">
        <v>1</v>
      </c>
      <c r="AK2393">
        <v>1</v>
      </c>
      <c r="AL2393">
        <v>0</v>
      </c>
      <c r="AM2393" s="49" t="s">
        <v>424</v>
      </c>
      <c r="AN2393" s="49" t="s">
        <v>14</v>
      </c>
      <c r="AO2393" s="49" t="s">
        <v>485</v>
      </c>
      <c r="AP2393" s="49" t="s">
        <v>505</v>
      </c>
      <c r="AQ2393" s="49" t="s">
        <v>13</v>
      </c>
      <c r="AR2393" s="49" t="s">
        <v>495</v>
      </c>
      <c r="AS2393" s="49" t="s">
        <v>496</v>
      </c>
      <c r="AT2393" s="49" t="s">
        <v>497</v>
      </c>
    </row>
    <row r="2394" spans="1:46" x14ac:dyDescent="0.25">
      <c r="A2394">
        <v>14</v>
      </c>
      <c r="B2394" t="s">
        <v>253</v>
      </c>
      <c r="C2394" t="s">
        <v>253</v>
      </c>
      <c r="D2394" t="s">
        <v>601</v>
      </c>
      <c r="E2394" t="s">
        <v>634</v>
      </c>
      <c r="F2394" t="s">
        <v>635</v>
      </c>
      <c r="G2394">
        <v>1</v>
      </c>
      <c r="H2394">
        <v>1</v>
      </c>
      <c r="I2394">
        <v>1</v>
      </c>
      <c r="J2394">
        <v>1</v>
      </c>
      <c r="K2394">
        <v>1</v>
      </c>
      <c r="L2394">
        <v>1</v>
      </c>
      <c r="M2394">
        <v>1</v>
      </c>
      <c r="N2394">
        <v>1</v>
      </c>
      <c r="O2394">
        <v>1</v>
      </c>
      <c r="P2394">
        <v>1</v>
      </c>
      <c r="Q2394">
        <v>1</v>
      </c>
      <c r="R2394">
        <v>1</v>
      </c>
      <c r="S2394">
        <v>1</v>
      </c>
      <c r="T2394">
        <v>1</v>
      </c>
      <c r="U2394">
        <v>1</v>
      </c>
      <c r="V2394">
        <v>1</v>
      </c>
      <c r="W2394">
        <v>1</v>
      </c>
      <c r="X2394">
        <v>1</v>
      </c>
      <c r="Y2394">
        <v>1</v>
      </c>
      <c r="Z2394">
        <v>1</v>
      </c>
      <c r="AA2394">
        <v>1</v>
      </c>
      <c r="AB2394">
        <v>1</v>
      </c>
      <c r="AC2394">
        <v>1</v>
      </c>
      <c r="AD2394">
        <v>1</v>
      </c>
      <c r="AE2394">
        <v>1</v>
      </c>
      <c r="AF2394">
        <v>1</v>
      </c>
      <c r="AG2394">
        <v>1</v>
      </c>
      <c r="AH2394">
        <v>1</v>
      </c>
      <c r="AI2394">
        <v>1</v>
      </c>
      <c r="AJ2394">
        <v>1</v>
      </c>
      <c r="AK2394">
        <v>1</v>
      </c>
      <c r="AL2394">
        <v>1</v>
      </c>
      <c r="AM2394" s="49" t="s">
        <v>254</v>
      </c>
      <c r="AN2394" s="49" t="s">
        <v>14</v>
      </c>
      <c r="AO2394" s="49" t="s">
        <v>500</v>
      </c>
      <c r="AP2394" s="49" t="s">
        <v>501</v>
      </c>
      <c r="AQ2394" s="49" t="s">
        <v>502</v>
      </c>
      <c r="AR2394" s="49" t="s">
        <v>487</v>
      </c>
      <c r="AS2394" s="49" t="s">
        <v>488</v>
      </c>
      <c r="AT2394" s="49" t="s">
        <v>489</v>
      </c>
    </row>
    <row r="2395" spans="1:46" x14ac:dyDescent="0.25">
      <c r="A2395">
        <v>14</v>
      </c>
      <c r="B2395" t="s">
        <v>263</v>
      </c>
      <c r="C2395" t="s">
        <v>263</v>
      </c>
      <c r="D2395" t="s">
        <v>602</v>
      </c>
      <c r="E2395" t="s">
        <v>634</v>
      </c>
      <c r="F2395" t="s">
        <v>635</v>
      </c>
      <c r="G2395">
        <v>0</v>
      </c>
      <c r="H2395">
        <v>0</v>
      </c>
      <c r="I2395">
        <v>1</v>
      </c>
      <c r="J2395">
        <v>1</v>
      </c>
      <c r="K2395">
        <v>1</v>
      </c>
      <c r="L2395">
        <v>1</v>
      </c>
      <c r="M2395">
        <v>1</v>
      </c>
      <c r="N2395">
        <v>1</v>
      </c>
      <c r="O2395">
        <v>1</v>
      </c>
      <c r="P2395">
        <v>1</v>
      </c>
      <c r="Q2395">
        <v>1</v>
      </c>
      <c r="R2395">
        <v>1</v>
      </c>
      <c r="S2395">
        <v>1</v>
      </c>
      <c r="T2395">
        <v>1</v>
      </c>
      <c r="U2395">
        <v>1</v>
      </c>
      <c r="V2395">
        <v>1</v>
      </c>
      <c r="W2395">
        <v>1</v>
      </c>
      <c r="X2395">
        <v>1</v>
      </c>
      <c r="Y2395">
        <v>1</v>
      </c>
      <c r="Z2395">
        <v>1</v>
      </c>
      <c r="AA2395">
        <v>1</v>
      </c>
      <c r="AB2395">
        <v>1</v>
      </c>
      <c r="AC2395">
        <v>1</v>
      </c>
      <c r="AD2395">
        <v>1</v>
      </c>
      <c r="AE2395">
        <v>1</v>
      </c>
      <c r="AF2395">
        <v>1</v>
      </c>
      <c r="AG2395">
        <v>1</v>
      </c>
      <c r="AH2395">
        <v>1</v>
      </c>
      <c r="AI2395">
        <v>1</v>
      </c>
      <c r="AJ2395">
        <v>1</v>
      </c>
      <c r="AK2395">
        <v>1</v>
      </c>
      <c r="AL2395">
        <v>1</v>
      </c>
      <c r="AM2395" s="49" t="s">
        <v>264</v>
      </c>
      <c r="AN2395" s="49" t="s">
        <v>14</v>
      </c>
      <c r="AO2395" s="49" t="s">
        <v>500</v>
      </c>
      <c r="AP2395" s="49" t="s">
        <v>501</v>
      </c>
      <c r="AQ2395" s="49" t="s">
        <v>502</v>
      </c>
      <c r="AR2395" s="49" t="s">
        <v>487</v>
      </c>
      <c r="AS2395" s="49" t="s">
        <v>488</v>
      </c>
      <c r="AT2395" s="49" t="s">
        <v>489</v>
      </c>
    </row>
    <row r="2396" spans="1:46" x14ac:dyDescent="0.25">
      <c r="A2396">
        <v>14</v>
      </c>
      <c r="B2396" t="s">
        <v>123</v>
      </c>
      <c r="C2396" t="s">
        <v>123</v>
      </c>
      <c r="D2396" t="s">
        <v>603</v>
      </c>
      <c r="E2396" t="s">
        <v>634</v>
      </c>
      <c r="F2396" t="s">
        <v>635</v>
      </c>
      <c r="G2396">
        <v>1</v>
      </c>
      <c r="H2396">
        <v>1</v>
      </c>
      <c r="I2396">
        <v>1</v>
      </c>
      <c r="J2396">
        <v>1</v>
      </c>
      <c r="K2396">
        <v>1</v>
      </c>
      <c r="L2396">
        <v>1</v>
      </c>
      <c r="M2396">
        <v>1</v>
      </c>
      <c r="N2396">
        <v>1</v>
      </c>
      <c r="O2396">
        <v>1</v>
      </c>
      <c r="P2396">
        <v>1</v>
      </c>
      <c r="Q2396">
        <v>1</v>
      </c>
      <c r="R2396">
        <v>1</v>
      </c>
      <c r="S2396">
        <v>1</v>
      </c>
      <c r="T2396">
        <v>1</v>
      </c>
      <c r="U2396">
        <v>1</v>
      </c>
      <c r="V2396">
        <v>1</v>
      </c>
      <c r="W2396">
        <v>1</v>
      </c>
      <c r="X2396">
        <v>1</v>
      </c>
      <c r="Y2396">
        <v>1</v>
      </c>
      <c r="Z2396">
        <v>1</v>
      </c>
      <c r="AA2396">
        <v>1</v>
      </c>
      <c r="AB2396">
        <v>1</v>
      </c>
      <c r="AC2396">
        <v>1</v>
      </c>
      <c r="AD2396">
        <v>1</v>
      </c>
      <c r="AE2396">
        <v>1</v>
      </c>
      <c r="AF2396">
        <v>1</v>
      </c>
      <c r="AG2396">
        <v>1</v>
      </c>
      <c r="AH2396">
        <v>1</v>
      </c>
      <c r="AI2396">
        <v>1</v>
      </c>
      <c r="AJ2396">
        <v>1</v>
      </c>
      <c r="AK2396">
        <v>1</v>
      </c>
      <c r="AL2396">
        <v>0</v>
      </c>
      <c r="AM2396" s="49" t="s">
        <v>410</v>
      </c>
      <c r="AN2396" s="49" t="s">
        <v>5</v>
      </c>
      <c r="AO2396" s="49" t="s">
        <v>9</v>
      </c>
      <c r="AP2396" s="49" t="s">
        <v>494</v>
      </c>
      <c r="AQ2396" s="49" t="s">
        <v>9</v>
      </c>
      <c r="AR2396" s="49" t="s">
        <v>495</v>
      </c>
      <c r="AS2396" s="49" t="s">
        <v>496</v>
      </c>
      <c r="AT2396" s="49" t="s">
        <v>497</v>
      </c>
    </row>
    <row r="2397" spans="1:46" x14ac:dyDescent="0.25">
      <c r="A2397">
        <v>14</v>
      </c>
      <c r="B2397" t="s">
        <v>375</v>
      </c>
      <c r="C2397" t="s">
        <v>375</v>
      </c>
      <c r="D2397" t="s">
        <v>604</v>
      </c>
      <c r="E2397" t="s">
        <v>634</v>
      </c>
      <c r="F2397" t="s">
        <v>635</v>
      </c>
      <c r="G2397">
        <v>1</v>
      </c>
      <c r="H2397">
        <v>1</v>
      </c>
      <c r="I2397">
        <v>1</v>
      </c>
      <c r="J2397">
        <v>1</v>
      </c>
      <c r="K2397">
        <v>1</v>
      </c>
      <c r="L2397">
        <v>1</v>
      </c>
      <c r="M2397">
        <v>1</v>
      </c>
      <c r="N2397">
        <v>1</v>
      </c>
      <c r="O2397">
        <v>1</v>
      </c>
      <c r="P2397">
        <v>1</v>
      </c>
      <c r="Q2397">
        <v>1</v>
      </c>
      <c r="R2397">
        <v>1</v>
      </c>
      <c r="S2397">
        <v>1</v>
      </c>
      <c r="T2397">
        <v>1</v>
      </c>
      <c r="U2397">
        <v>1</v>
      </c>
      <c r="V2397">
        <v>1</v>
      </c>
      <c r="W2397">
        <v>1</v>
      </c>
      <c r="X2397">
        <v>1</v>
      </c>
      <c r="Y2397">
        <v>1</v>
      </c>
      <c r="Z2397">
        <v>1</v>
      </c>
      <c r="AA2397">
        <v>1</v>
      </c>
      <c r="AB2397">
        <v>1</v>
      </c>
      <c r="AC2397">
        <v>1</v>
      </c>
      <c r="AD2397">
        <v>1</v>
      </c>
      <c r="AE2397">
        <v>1</v>
      </c>
      <c r="AF2397">
        <v>1</v>
      </c>
      <c r="AG2397">
        <v>1</v>
      </c>
      <c r="AH2397">
        <v>1</v>
      </c>
      <c r="AI2397">
        <v>1</v>
      </c>
      <c r="AJ2397">
        <v>1</v>
      </c>
      <c r="AK2397">
        <v>1</v>
      </c>
      <c r="AL2397">
        <v>1</v>
      </c>
      <c r="AM2397" s="49" t="s">
        <v>376</v>
      </c>
      <c r="AN2397" s="49" t="s">
        <v>14</v>
      </c>
      <c r="AO2397" s="49" t="s">
        <v>500</v>
      </c>
      <c r="AP2397" s="49" t="s">
        <v>501</v>
      </c>
      <c r="AQ2397" s="49" t="s">
        <v>502</v>
      </c>
      <c r="AR2397" s="49" t="s">
        <v>487</v>
      </c>
      <c r="AS2397" s="49" t="s">
        <v>488</v>
      </c>
      <c r="AT2397" s="49" t="s">
        <v>489</v>
      </c>
    </row>
    <row r="2398" spans="1:46" x14ac:dyDescent="0.25">
      <c r="A2398">
        <v>14</v>
      </c>
      <c r="B2398" t="s">
        <v>322</v>
      </c>
      <c r="C2398" t="s">
        <v>322</v>
      </c>
      <c r="D2398" t="s">
        <v>323</v>
      </c>
      <c r="E2398" t="s">
        <v>634</v>
      </c>
      <c r="F2398" t="s">
        <v>635</v>
      </c>
      <c r="G2398">
        <v>1</v>
      </c>
      <c r="H2398">
        <v>1</v>
      </c>
      <c r="I2398">
        <v>1</v>
      </c>
      <c r="J2398">
        <v>1</v>
      </c>
      <c r="K2398">
        <v>1</v>
      </c>
      <c r="L2398">
        <v>1</v>
      </c>
      <c r="M2398">
        <v>1</v>
      </c>
      <c r="N2398">
        <v>1</v>
      </c>
      <c r="O2398">
        <v>1</v>
      </c>
      <c r="P2398">
        <v>1</v>
      </c>
      <c r="Q2398">
        <v>1</v>
      </c>
      <c r="R2398">
        <v>1</v>
      </c>
      <c r="S2398">
        <v>1</v>
      </c>
      <c r="T2398">
        <v>1</v>
      </c>
      <c r="U2398">
        <v>1</v>
      </c>
      <c r="V2398">
        <v>1</v>
      </c>
      <c r="W2398">
        <v>1</v>
      </c>
      <c r="X2398">
        <v>1</v>
      </c>
      <c r="Y2398">
        <v>1</v>
      </c>
      <c r="Z2398">
        <v>1</v>
      </c>
      <c r="AA2398">
        <v>1</v>
      </c>
      <c r="AB2398">
        <v>1</v>
      </c>
      <c r="AC2398">
        <v>1</v>
      </c>
      <c r="AD2398">
        <v>1</v>
      </c>
      <c r="AE2398">
        <v>1</v>
      </c>
      <c r="AF2398">
        <v>1</v>
      </c>
      <c r="AG2398">
        <v>1</v>
      </c>
      <c r="AH2398">
        <v>1</v>
      </c>
      <c r="AI2398">
        <v>1</v>
      </c>
      <c r="AJ2398">
        <v>1</v>
      </c>
      <c r="AK2398">
        <v>1</v>
      </c>
      <c r="AL2398">
        <v>1</v>
      </c>
      <c r="AM2398" s="49" t="s">
        <v>323</v>
      </c>
      <c r="AN2398" s="49" t="s">
        <v>14</v>
      </c>
      <c r="AO2398" s="49" t="s">
        <v>500</v>
      </c>
      <c r="AP2398" s="49" t="s">
        <v>501</v>
      </c>
      <c r="AQ2398" s="49" t="s">
        <v>502</v>
      </c>
      <c r="AR2398" s="49" t="s">
        <v>487</v>
      </c>
      <c r="AS2398" s="49" t="s">
        <v>488</v>
      </c>
      <c r="AT2398" s="49" t="s">
        <v>489</v>
      </c>
    </row>
    <row r="2399" spans="1:46" x14ac:dyDescent="0.25">
      <c r="A2399">
        <v>14</v>
      </c>
      <c r="B2399" t="s">
        <v>324</v>
      </c>
      <c r="C2399" t="s">
        <v>324</v>
      </c>
      <c r="D2399" t="s">
        <v>425</v>
      </c>
      <c r="E2399" t="s">
        <v>634</v>
      </c>
      <c r="F2399" t="s">
        <v>635</v>
      </c>
      <c r="G2399">
        <v>1</v>
      </c>
      <c r="H2399">
        <v>1</v>
      </c>
      <c r="I2399">
        <v>1</v>
      </c>
      <c r="J2399">
        <v>1</v>
      </c>
      <c r="K2399">
        <v>1</v>
      </c>
      <c r="L2399">
        <v>1</v>
      </c>
      <c r="M2399">
        <v>1</v>
      </c>
      <c r="N2399">
        <v>1</v>
      </c>
      <c r="O2399">
        <v>1</v>
      </c>
      <c r="P2399">
        <v>1</v>
      </c>
      <c r="Q2399">
        <v>1</v>
      </c>
      <c r="R2399">
        <v>1</v>
      </c>
      <c r="S2399">
        <v>1</v>
      </c>
      <c r="T2399">
        <v>1</v>
      </c>
      <c r="U2399">
        <v>1</v>
      </c>
      <c r="V2399">
        <v>1</v>
      </c>
      <c r="W2399">
        <v>1</v>
      </c>
      <c r="X2399">
        <v>1</v>
      </c>
      <c r="Y2399">
        <v>1</v>
      </c>
      <c r="Z2399">
        <v>1</v>
      </c>
      <c r="AA2399">
        <v>1</v>
      </c>
      <c r="AB2399">
        <v>1</v>
      </c>
      <c r="AC2399">
        <v>1</v>
      </c>
      <c r="AD2399">
        <v>1</v>
      </c>
      <c r="AE2399">
        <v>1</v>
      </c>
      <c r="AF2399">
        <v>1</v>
      </c>
      <c r="AG2399">
        <v>1</v>
      </c>
      <c r="AH2399">
        <v>1</v>
      </c>
      <c r="AI2399">
        <v>1</v>
      </c>
      <c r="AJ2399">
        <v>1</v>
      </c>
      <c r="AK2399">
        <v>1</v>
      </c>
      <c r="AL2399">
        <v>1</v>
      </c>
      <c r="AM2399" s="49" t="s">
        <v>425</v>
      </c>
      <c r="AN2399" s="49" t="s">
        <v>14</v>
      </c>
      <c r="AO2399" s="49" t="s">
        <v>500</v>
      </c>
      <c r="AP2399" s="49" t="s">
        <v>501</v>
      </c>
      <c r="AQ2399" s="49" t="s">
        <v>502</v>
      </c>
      <c r="AR2399" s="49" t="s">
        <v>495</v>
      </c>
      <c r="AS2399" s="49" t="s">
        <v>496</v>
      </c>
      <c r="AT2399" s="49" t="s">
        <v>497</v>
      </c>
    </row>
    <row r="2400" spans="1:46" x14ac:dyDescent="0.25">
      <c r="A2400">
        <v>14</v>
      </c>
      <c r="B2400" t="s">
        <v>325</v>
      </c>
      <c r="C2400" t="s">
        <v>325</v>
      </c>
      <c r="D2400" t="s">
        <v>326</v>
      </c>
      <c r="E2400" t="s">
        <v>634</v>
      </c>
      <c r="F2400" t="s">
        <v>635</v>
      </c>
      <c r="G2400">
        <v>1</v>
      </c>
      <c r="H2400">
        <v>1</v>
      </c>
      <c r="I2400">
        <v>1</v>
      </c>
      <c r="J2400">
        <v>1</v>
      </c>
      <c r="K2400">
        <v>1</v>
      </c>
      <c r="L2400">
        <v>1</v>
      </c>
      <c r="M2400">
        <v>1</v>
      </c>
      <c r="N2400">
        <v>1</v>
      </c>
      <c r="O2400">
        <v>1</v>
      </c>
      <c r="P2400">
        <v>1</v>
      </c>
      <c r="Q2400">
        <v>1</v>
      </c>
      <c r="R2400">
        <v>1</v>
      </c>
      <c r="S2400">
        <v>1</v>
      </c>
      <c r="T2400">
        <v>1</v>
      </c>
      <c r="U2400">
        <v>1</v>
      </c>
      <c r="V2400">
        <v>1</v>
      </c>
      <c r="W2400">
        <v>1</v>
      </c>
      <c r="X2400">
        <v>1</v>
      </c>
      <c r="Y2400">
        <v>1</v>
      </c>
      <c r="Z2400">
        <v>1</v>
      </c>
      <c r="AA2400">
        <v>1</v>
      </c>
      <c r="AB2400">
        <v>1</v>
      </c>
      <c r="AC2400">
        <v>1</v>
      </c>
      <c r="AD2400">
        <v>1</v>
      </c>
      <c r="AE2400">
        <v>1</v>
      </c>
      <c r="AF2400">
        <v>1</v>
      </c>
      <c r="AG2400">
        <v>1</v>
      </c>
      <c r="AH2400">
        <v>1</v>
      </c>
      <c r="AI2400">
        <v>1</v>
      </c>
      <c r="AJ2400">
        <v>1</v>
      </c>
      <c r="AK2400">
        <v>1</v>
      </c>
      <c r="AL2400">
        <v>0</v>
      </c>
      <c r="AM2400" s="49" t="s">
        <v>326</v>
      </c>
      <c r="AN2400" s="49" t="s">
        <v>6</v>
      </c>
      <c r="AO2400" s="49" t="s">
        <v>9</v>
      </c>
      <c r="AP2400" s="49" t="s">
        <v>486</v>
      </c>
      <c r="AQ2400" s="49" t="s">
        <v>9</v>
      </c>
      <c r="AR2400" s="49" t="s">
        <v>487</v>
      </c>
      <c r="AS2400" s="49" t="s">
        <v>488</v>
      </c>
      <c r="AT2400" s="49" t="s">
        <v>489</v>
      </c>
    </row>
    <row r="2401" spans="1:46" x14ac:dyDescent="0.25">
      <c r="A2401">
        <v>14</v>
      </c>
      <c r="B2401" t="s">
        <v>327</v>
      </c>
      <c r="C2401" t="s">
        <v>327</v>
      </c>
      <c r="D2401" t="s">
        <v>426</v>
      </c>
      <c r="E2401" t="s">
        <v>634</v>
      </c>
      <c r="F2401" t="s">
        <v>635</v>
      </c>
      <c r="G2401">
        <v>1</v>
      </c>
      <c r="H2401">
        <v>1</v>
      </c>
      <c r="I2401">
        <v>1</v>
      </c>
      <c r="J2401">
        <v>1</v>
      </c>
      <c r="K2401">
        <v>1</v>
      </c>
      <c r="L2401">
        <v>1</v>
      </c>
      <c r="M2401">
        <v>1</v>
      </c>
      <c r="N2401">
        <v>1</v>
      </c>
      <c r="O2401">
        <v>1</v>
      </c>
      <c r="P2401">
        <v>1</v>
      </c>
      <c r="Q2401">
        <v>1</v>
      </c>
      <c r="R2401">
        <v>1</v>
      </c>
      <c r="S2401">
        <v>1</v>
      </c>
      <c r="T2401">
        <v>1</v>
      </c>
      <c r="U2401">
        <v>1</v>
      </c>
      <c r="V2401">
        <v>1</v>
      </c>
      <c r="W2401">
        <v>1</v>
      </c>
      <c r="X2401">
        <v>1</v>
      </c>
      <c r="Y2401">
        <v>1</v>
      </c>
      <c r="Z2401">
        <v>1</v>
      </c>
      <c r="AA2401">
        <v>1</v>
      </c>
      <c r="AB2401">
        <v>1</v>
      </c>
      <c r="AC2401">
        <v>1</v>
      </c>
      <c r="AD2401">
        <v>1</v>
      </c>
      <c r="AE2401">
        <v>1</v>
      </c>
      <c r="AF2401">
        <v>1</v>
      </c>
      <c r="AG2401">
        <v>1</v>
      </c>
      <c r="AH2401">
        <v>1</v>
      </c>
      <c r="AI2401">
        <v>1</v>
      </c>
      <c r="AJ2401">
        <v>1</v>
      </c>
      <c r="AK2401">
        <v>1</v>
      </c>
      <c r="AL2401">
        <v>0</v>
      </c>
      <c r="AM2401" s="49" t="s">
        <v>426</v>
      </c>
      <c r="AN2401" s="49" t="s">
        <v>14</v>
      </c>
      <c r="AO2401" s="49" t="s">
        <v>485</v>
      </c>
      <c r="AP2401" s="49" t="s">
        <v>505</v>
      </c>
      <c r="AQ2401" s="49" t="s">
        <v>13</v>
      </c>
      <c r="AR2401" s="49" t="s">
        <v>495</v>
      </c>
      <c r="AS2401" s="49" t="s">
        <v>496</v>
      </c>
      <c r="AT2401" s="49" t="s">
        <v>497</v>
      </c>
    </row>
    <row r="2402" spans="1:46" x14ac:dyDescent="0.25">
      <c r="A2402">
        <v>14</v>
      </c>
      <c r="B2402" t="s">
        <v>330</v>
      </c>
      <c r="C2402" t="s">
        <v>330</v>
      </c>
      <c r="D2402" t="s">
        <v>331</v>
      </c>
      <c r="E2402" t="s">
        <v>634</v>
      </c>
      <c r="F2402" t="s">
        <v>635</v>
      </c>
      <c r="G2402">
        <v>1</v>
      </c>
      <c r="H2402">
        <v>1</v>
      </c>
      <c r="I2402">
        <v>1</v>
      </c>
      <c r="J2402">
        <v>1</v>
      </c>
      <c r="K2402">
        <v>1</v>
      </c>
      <c r="L2402">
        <v>1</v>
      </c>
      <c r="M2402">
        <v>1</v>
      </c>
      <c r="N2402">
        <v>1</v>
      </c>
      <c r="O2402">
        <v>1</v>
      </c>
      <c r="P2402">
        <v>1</v>
      </c>
      <c r="Q2402">
        <v>1</v>
      </c>
      <c r="R2402">
        <v>1</v>
      </c>
      <c r="S2402">
        <v>1</v>
      </c>
      <c r="T2402">
        <v>1</v>
      </c>
      <c r="U2402">
        <v>1</v>
      </c>
      <c r="V2402">
        <v>1</v>
      </c>
      <c r="W2402">
        <v>1</v>
      </c>
      <c r="X2402">
        <v>1</v>
      </c>
      <c r="Y2402">
        <v>1</v>
      </c>
      <c r="Z2402">
        <v>1</v>
      </c>
      <c r="AA2402">
        <v>1</v>
      </c>
      <c r="AB2402">
        <v>1</v>
      </c>
      <c r="AC2402">
        <v>1</v>
      </c>
      <c r="AD2402">
        <v>1</v>
      </c>
      <c r="AE2402">
        <v>1</v>
      </c>
      <c r="AF2402">
        <v>1</v>
      </c>
      <c r="AG2402">
        <v>1</v>
      </c>
      <c r="AH2402">
        <v>1</v>
      </c>
      <c r="AI2402">
        <v>1</v>
      </c>
      <c r="AJ2402">
        <v>1</v>
      </c>
      <c r="AK2402">
        <v>1</v>
      </c>
      <c r="AL2402">
        <v>0</v>
      </c>
      <c r="AM2402" s="49" t="s">
        <v>331</v>
      </c>
      <c r="AN2402" s="49" t="s">
        <v>8</v>
      </c>
      <c r="AO2402" s="49" t="s">
        <v>9</v>
      </c>
      <c r="AP2402" s="49" t="s">
        <v>494</v>
      </c>
      <c r="AQ2402" s="49" t="s">
        <v>9</v>
      </c>
      <c r="AR2402" s="49" t="s">
        <v>487</v>
      </c>
      <c r="AS2402" s="49" t="s">
        <v>488</v>
      </c>
      <c r="AT2402" s="49" t="s">
        <v>489</v>
      </c>
    </row>
    <row r="2403" spans="1:46" x14ac:dyDescent="0.25">
      <c r="A2403">
        <v>14</v>
      </c>
      <c r="B2403" t="s">
        <v>342</v>
      </c>
      <c r="C2403" t="s">
        <v>342</v>
      </c>
      <c r="D2403" t="s">
        <v>343</v>
      </c>
      <c r="E2403" t="s">
        <v>634</v>
      </c>
      <c r="F2403" t="s">
        <v>635</v>
      </c>
      <c r="G2403">
        <v>1</v>
      </c>
      <c r="H2403">
        <v>1</v>
      </c>
      <c r="I2403">
        <v>1</v>
      </c>
      <c r="J2403">
        <v>1</v>
      </c>
      <c r="K2403">
        <v>1</v>
      </c>
      <c r="L2403">
        <v>1</v>
      </c>
      <c r="M2403">
        <v>1</v>
      </c>
      <c r="N2403">
        <v>1</v>
      </c>
      <c r="O2403">
        <v>1</v>
      </c>
      <c r="P2403">
        <v>1</v>
      </c>
      <c r="Q2403">
        <v>1</v>
      </c>
      <c r="R2403">
        <v>1</v>
      </c>
      <c r="S2403">
        <v>1</v>
      </c>
      <c r="T2403">
        <v>1</v>
      </c>
      <c r="U2403">
        <v>1</v>
      </c>
      <c r="V2403">
        <v>1</v>
      </c>
      <c r="W2403">
        <v>1</v>
      </c>
      <c r="X2403">
        <v>1</v>
      </c>
      <c r="Y2403">
        <v>1</v>
      </c>
      <c r="Z2403">
        <v>1</v>
      </c>
      <c r="AA2403">
        <v>1</v>
      </c>
      <c r="AB2403">
        <v>1</v>
      </c>
      <c r="AC2403">
        <v>1</v>
      </c>
      <c r="AD2403">
        <v>1</v>
      </c>
      <c r="AE2403">
        <v>1</v>
      </c>
      <c r="AF2403">
        <v>1</v>
      </c>
      <c r="AG2403">
        <v>1</v>
      </c>
      <c r="AH2403">
        <v>1</v>
      </c>
      <c r="AI2403">
        <v>1</v>
      </c>
      <c r="AJ2403">
        <v>1</v>
      </c>
      <c r="AK2403">
        <v>1</v>
      </c>
      <c r="AL2403">
        <v>1</v>
      </c>
      <c r="AM2403" s="49" t="s">
        <v>343</v>
      </c>
      <c r="AN2403" s="49" t="s">
        <v>14</v>
      </c>
      <c r="AO2403" s="49" t="s">
        <v>500</v>
      </c>
      <c r="AP2403" s="49" t="s">
        <v>501</v>
      </c>
      <c r="AQ2403" s="49" t="s">
        <v>502</v>
      </c>
      <c r="AR2403" s="49" t="s">
        <v>487</v>
      </c>
      <c r="AS2403" s="49" t="s">
        <v>488</v>
      </c>
      <c r="AT2403" s="49" t="s">
        <v>489</v>
      </c>
    </row>
    <row r="2404" spans="1:46" x14ac:dyDescent="0.25">
      <c r="A2404">
        <v>14</v>
      </c>
      <c r="B2404" t="s">
        <v>332</v>
      </c>
      <c r="C2404" t="s">
        <v>332</v>
      </c>
      <c r="D2404" t="s">
        <v>333</v>
      </c>
      <c r="E2404" t="s">
        <v>634</v>
      </c>
      <c r="F2404" t="s">
        <v>635</v>
      </c>
      <c r="G2404">
        <v>1</v>
      </c>
      <c r="H2404">
        <v>1</v>
      </c>
      <c r="I2404">
        <v>1</v>
      </c>
      <c r="J2404">
        <v>1</v>
      </c>
      <c r="K2404">
        <v>1</v>
      </c>
      <c r="L2404">
        <v>1</v>
      </c>
      <c r="M2404">
        <v>1</v>
      </c>
      <c r="N2404">
        <v>1</v>
      </c>
      <c r="O2404">
        <v>1</v>
      </c>
      <c r="P2404">
        <v>1</v>
      </c>
      <c r="Q2404">
        <v>1</v>
      </c>
      <c r="R2404">
        <v>1</v>
      </c>
      <c r="S2404">
        <v>1</v>
      </c>
      <c r="T2404">
        <v>1</v>
      </c>
      <c r="U2404">
        <v>1</v>
      </c>
      <c r="V2404">
        <v>1</v>
      </c>
      <c r="W2404">
        <v>1</v>
      </c>
      <c r="X2404">
        <v>1</v>
      </c>
      <c r="Y2404">
        <v>1</v>
      </c>
      <c r="Z2404">
        <v>1</v>
      </c>
      <c r="AA2404">
        <v>1</v>
      </c>
      <c r="AB2404">
        <v>1</v>
      </c>
      <c r="AC2404">
        <v>1</v>
      </c>
      <c r="AD2404">
        <v>1</v>
      </c>
      <c r="AE2404">
        <v>1</v>
      </c>
      <c r="AF2404">
        <v>1</v>
      </c>
      <c r="AG2404">
        <v>1</v>
      </c>
      <c r="AH2404">
        <v>1</v>
      </c>
      <c r="AI2404">
        <v>1</v>
      </c>
      <c r="AJ2404">
        <v>1</v>
      </c>
      <c r="AK2404">
        <v>1</v>
      </c>
      <c r="AL2404">
        <v>0</v>
      </c>
      <c r="AM2404" s="49" t="s">
        <v>333</v>
      </c>
      <c r="AN2404" s="49" t="s">
        <v>14</v>
      </c>
      <c r="AO2404" s="49" t="s">
        <v>485</v>
      </c>
      <c r="AP2404" s="49" t="s">
        <v>505</v>
      </c>
      <c r="AQ2404" s="49" t="s">
        <v>13</v>
      </c>
      <c r="AR2404" s="49" t="s">
        <v>495</v>
      </c>
      <c r="AS2404" s="49" t="s">
        <v>488</v>
      </c>
      <c r="AT2404" s="49" t="s">
        <v>489</v>
      </c>
    </row>
    <row r="2405" spans="1:46" x14ac:dyDescent="0.25">
      <c r="A2405">
        <v>14</v>
      </c>
      <c r="B2405" t="s">
        <v>349</v>
      </c>
      <c r="C2405" t="s">
        <v>349</v>
      </c>
      <c r="D2405" t="s">
        <v>350</v>
      </c>
      <c r="E2405" t="s">
        <v>634</v>
      </c>
      <c r="F2405" t="s">
        <v>635</v>
      </c>
      <c r="G2405">
        <v>1</v>
      </c>
      <c r="H2405">
        <v>1</v>
      </c>
      <c r="I2405">
        <v>1</v>
      </c>
      <c r="J2405">
        <v>1</v>
      </c>
      <c r="K2405">
        <v>1</v>
      </c>
      <c r="L2405">
        <v>1</v>
      </c>
      <c r="M2405">
        <v>1</v>
      </c>
      <c r="N2405">
        <v>1</v>
      </c>
      <c r="O2405">
        <v>1</v>
      </c>
      <c r="P2405">
        <v>1</v>
      </c>
      <c r="Q2405">
        <v>1</v>
      </c>
      <c r="R2405">
        <v>1</v>
      </c>
      <c r="S2405">
        <v>1</v>
      </c>
      <c r="T2405">
        <v>1</v>
      </c>
      <c r="U2405">
        <v>1</v>
      </c>
      <c r="V2405">
        <v>1</v>
      </c>
      <c r="W2405">
        <v>1</v>
      </c>
      <c r="X2405">
        <v>1</v>
      </c>
      <c r="Y2405">
        <v>1</v>
      </c>
      <c r="Z2405">
        <v>1</v>
      </c>
      <c r="AA2405">
        <v>1</v>
      </c>
      <c r="AB2405">
        <v>1</v>
      </c>
      <c r="AC2405">
        <v>1</v>
      </c>
      <c r="AD2405">
        <v>1</v>
      </c>
      <c r="AE2405">
        <v>1</v>
      </c>
      <c r="AF2405">
        <v>1</v>
      </c>
      <c r="AG2405">
        <v>1</v>
      </c>
      <c r="AH2405">
        <v>1</v>
      </c>
      <c r="AI2405">
        <v>1</v>
      </c>
      <c r="AJ2405">
        <v>1</v>
      </c>
      <c r="AK2405">
        <v>1</v>
      </c>
      <c r="AL2405">
        <v>1</v>
      </c>
      <c r="AM2405" s="49" t="s">
        <v>350</v>
      </c>
      <c r="AN2405" s="49" t="s">
        <v>14</v>
      </c>
      <c r="AO2405" s="49" t="s">
        <v>500</v>
      </c>
      <c r="AP2405" s="49" t="s">
        <v>505</v>
      </c>
      <c r="AQ2405" s="49" t="s">
        <v>13</v>
      </c>
      <c r="AR2405" s="49" t="s">
        <v>487</v>
      </c>
      <c r="AS2405" s="49" t="s">
        <v>488</v>
      </c>
      <c r="AT2405" s="49" t="s">
        <v>489</v>
      </c>
    </row>
    <row r="2406" spans="1:46" x14ac:dyDescent="0.25">
      <c r="A2406">
        <v>14</v>
      </c>
      <c r="B2406" t="s">
        <v>351</v>
      </c>
      <c r="C2406" t="s">
        <v>351</v>
      </c>
      <c r="D2406" t="s">
        <v>352</v>
      </c>
      <c r="E2406" t="s">
        <v>634</v>
      </c>
      <c r="F2406" t="s">
        <v>635</v>
      </c>
      <c r="G2406">
        <v>1</v>
      </c>
      <c r="H2406">
        <v>1</v>
      </c>
      <c r="I2406">
        <v>1</v>
      </c>
      <c r="J2406">
        <v>1</v>
      </c>
      <c r="K2406">
        <v>1</v>
      </c>
      <c r="L2406">
        <v>1</v>
      </c>
      <c r="M2406">
        <v>1</v>
      </c>
      <c r="N2406">
        <v>1</v>
      </c>
      <c r="O2406">
        <v>1</v>
      </c>
      <c r="P2406">
        <v>1</v>
      </c>
      <c r="Q2406">
        <v>1</v>
      </c>
      <c r="R2406">
        <v>1</v>
      </c>
      <c r="S2406">
        <v>1</v>
      </c>
      <c r="T2406">
        <v>1</v>
      </c>
      <c r="U2406">
        <v>1</v>
      </c>
      <c r="V2406">
        <v>1</v>
      </c>
      <c r="W2406">
        <v>1</v>
      </c>
      <c r="X2406">
        <v>1</v>
      </c>
      <c r="Y2406">
        <v>1</v>
      </c>
      <c r="Z2406">
        <v>1</v>
      </c>
      <c r="AA2406">
        <v>1</v>
      </c>
      <c r="AB2406">
        <v>1</v>
      </c>
      <c r="AC2406">
        <v>1</v>
      </c>
      <c r="AD2406">
        <v>1</v>
      </c>
      <c r="AE2406">
        <v>1</v>
      </c>
      <c r="AF2406">
        <v>1</v>
      </c>
      <c r="AG2406">
        <v>1</v>
      </c>
      <c r="AH2406">
        <v>1</v>
      </c>
      <c r="AI2406">
        <v>1</v>
      </c>
      <c r="AJ2406">
        <v>1</v>
      </c>
      <c r="AK2406">
        <v>1</v>
      </c>
      <c r="AL2406">
        <v>1</v>
      </c>
      <c r="AM2406" s="49" t="s">
        <v>352</v>
      </c>
      <c r="AN2406" s="49" t="s">
        <v>14</v>
      </c>
      <c r="AO2406" s="49" t="s">
        <v>500</v>
      </c>
      <c r="AP2406" s="49" t="s">
        <v>505</v>
      </c>
      <c r="AQ2406" s="49" t="s">
        <v>13</v>
      </c>
      <c r="AR2406" s="49" t="s">
        <v>487</v>
      </c>
      <c r="AS2406" s="49" t="s">
        <v>488</v>
      </c>
      <c r="AT2406" s="49" t="s">
        <v>489</v>
      </c>
    </row>
    <row r="2407" spans="1:46" x14ac:dyDescent="0.25">
      <c r="A2407">
        <v>14</v>
      </c>
      <c r="B2407" t="s">
        <v>400</v>
      </c>
      <c r="C2407" t="s">
        <v>400</v>
      </c>
      <c r="D2407" t="s">
        <v>401</v>
      </c>
      <c r="E2407" t="s">
        <v>634</v>
      </c>
      <c r="F2407" t="s">
        <v>635</v>
      </c>
      <c r="G2407">
        <v>1</v>
      </c>
      <c r="H2407">
        <v>1</v>
      </c>
      <c r="I2407">
        <v>1</v>
      </c>
      <c r="J2407">
        <v>1</v>
      </c>
      <c r="K2407">
        <v>1</v>
      </c>
      <c r="L2407">
        <v>1</v>
      </c>
      <c r="M2407">
        <v>1</v>
      </c>
      <c r="N2407">
        <v>1</v>
      </c>
      <c r="O2407">
        <v>1</v>
      </c>
      <c r="P2407">
        <v>1</v>
      </c>
      <c r="Q2407">
        <v>1</v>
      </c>
      <c r="R2407">
        <v>1</v>
      </c>
      <c r="S2407">
        <v>1</v>
      </c>
      <c r="T2407">
        <v>1</v>
      </c>
      <c r="U2407">
        <v>1</v>
      </c>
      <c r="V2407">
        <v>1</v>
      </c>
      <c r="W2407">
        <v>1</v>
      </c>
      <c r="X2407">
        <v>1</v>
      </c>
      <c r="Y2407">
        <v>1</v>
      </c>
      <c r="Z2407">
        <v>1</v>
      </c>
      <c r="AA2407">
        <v>1</v>
      </c>
      <c r="AB2407">
        <v>1</v>
      </c>
      <c r="AC2407">
        <v>1</v>
      </c>
      <c r="AD2407">
        <v>1</v>
      </c>
      <c r="AE2407">
        <v>1</v>
      </c>
      <c r="AF2407">
        <v>1</v>
      </c>
      <c r="AG2407">
        <v>1</v>
      </c>
      <c r="AH2407">
        <v>1</v>
      </c>
      <c r="AI2407">
        <v>1</v>
      </c>
      <c r="AJ2407">
        <v>1</v>
      </c>
      <c r="AK2407">
        <v>1</v>
      </c>
      <c r="AL2407">
        <v>0</v>
      </c>
      <c r="AM2407" s="49" t="s">
        <v>401</v>
      </c>
      <c r="AN2407" s="49" t="s">
        <v>4</v>
      </c>
      <c r="AO2407" s="49" t="s">
        <v>9</v>
      </c>
      <c r="AP2407" s="49" t="s">
        <v>501</v>
      </c>
      <c r="AQ2407" s="49" t="s">
        <v>9</v>
      </c>
      <c r="AR2407" s="49" t="s">
        <v>487</v>
      </c>
      <c r="AS2407" s="49" t="s">
        <v>488</v>
      </c>
      <c r="AT2407" s="49" t="s">
        <v>489</v>
      </c>
    </row>
    <row r="2408" spans="1:46" x14ac:dyDescent="0.25">
      <c r="A2408">
        <v>14</v>
      </c>
      <c r="B2408" t="s">
        <v>344</v>
      </c>
      <c r="C2408" t="s">
        <v>344</v>
      </c>
      <c r="D2408" t="s">
        <v>345</v>
      </c>
      <c r="E2408" t="s">
        <v>634</v>
      </c>
      <c r="F2408" t="s">
        <v>635</v>
      </c>
      <c r="G2408">
        <v>0</v>
      </c>
      <c r="H2408">
        <v>0</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c r="AB2408">
        <v>0</v>
      </c>
      <c r="AC2408">
        <v>1</v>
      </c>
      <c r="AD2408">
        <v>1</v>
      </c>
      <c r="AE2408">
        <v>1</v>
      </c>
      <c r="AF2408">
        <v>1</v>
      </c>
      <c r="AG2408">
        <v>1</v>
      </c>
      <c r="AH2408">
        <v>1</v>
      </c>
      <c r="AI2408">
        <v>1</v>
      </c>
      <c r="AJ2408">
        <v>1</v>
      </c>
      <c r="AK2408">
        <v>1</v>
      </c>
      <c r="AL2408">
        <v>0</v>
      </c>
      <c r="AM2408" s="49" t="s">
        <v>345</v>
      </c>
      <c r="AN2408" s="49" t="s">
        <v>6</v>
      </c>
      <c r="AO2408" s="49" t="s">
        <v>9</v>
      </c>
      <c r="AP2408" s="49" t="s">
        <v>486</v>
      </c>
      <c r="AQ2408" s="49" t="s">
        <v>9</v>
      </c>
      <c r="AR2408" s="49" t="s">
        <v>495</v>
      </c>
      <c r="AS2408" s="49" t="s">
        <v>488</v>
      </c>
      <c r="AT2408" s="49" t="s">
        <v>489</v>
      </c>
    </row>
    <row r="2409" spans="1:46" x14ac:dyDescent="0.25">
      <c r="A2409">
        <v>14</v>
      </c>
      <c r="B2409" t="s">
        <v>154</v>
      </c>
      <c r="C2409" t="s">
        <v>154</v>
      </c>
      <c r="D2409" t="s">
        <v>155</v>
      </c>
      <c r="E2409" t="s">
        <v>634</v>
      </c>
      <c r="F2409" t="s">
        <v>635</v>
      </c>
      <c r="G2409">
        <v>1</v>
      </c>
      <c r="H2409">
        <v>1</v>
      </c>
      <c r="I2409">
        <v>1</v>
      </c>
      <c r="J2409">
        <v>1</v>
      </c>
      <c r="K2409">
        <v>1</v>
      </c>
      <c r="L2409">
        <v>1</v>
      </c>
      <c r="M2409">
        <v>1</v>
      </c>
      <c r="N2409">
        <v>1</v>
      </c>
      <c r="O2409">
        <v>1</v>
      </c>
      <c r="P2409">
        <v>1</v>
      </c>
      <c r="Q2409">
        <v>1</v>
      </c>
      <c r="R2409">
        <v>1</v>
      </c>
      <c r="S2409">
        <v>1</v>
      </c>
      <c r="T2409">
        <v>1</v>
      </c>
      <c r="U2409">
        <v>1</v>
      </c>
      <c r="V2409">
        <v>1</v>
      </c>
      <c r="W2409">
        <v>1</v>
      </c>
      <c r="X2409">
        <v>1</v>
      </c>
      <c r="Y2409">
        <v>1</v>
      </c>
      <c r="Z2409">
        <v>1</v>
      </c>
      <c r="AA2409">
        <v>1</v>
      </c>
      <c r="AB2409">
        <v>1</v>
      </c>
      <c r="AC2409">
        <v>1</v>
      </c>
      <c r="AD2409">
        <v>1</v>
      </c>
      <c r="AE2409">
        <v>1</v>
      </c>
      <c r="AF2409">
        <v>1</v>
      </c>
      <c r="AG2409">
        <v>1</v>
      </c>
      <c r="AH2409">
        <v>1</v>
      </c>
      <c r="AI2409">
        <v>1</v>
      </c>
      <c r="AJ2409">
        <v>1</v>
      </c>
      <c r="AK2409">
        <v>1</v>
      </c>
      <c r="AL2409">
        <v>1</v>
      </c>
      <c r="AM2409" s="49" t="s">
        <v>155</v>
      </c>
      <c r="AN2409" s="49" t="s">
        <v>14</v>
      </c>
      <c r="AO2409" s="49" t="s">
        <v>500</v>
      </c>
      <c r="AP2409" s="49" t="s">
        <v>505</v>
      </c>
      <c r="AQ2409" s="49" t="s">
        <v>13</v>
      </c>
      <c r="AR2409" s="49" t="s">
        <v>487</v>
      </c>
      <c r="AS2409" s="49" t="s">
        <v>488</v>
      </c>
      <c r="AT2409" s="49" t="s">
        <v>489</v>
      </c>
    </row>
    <row r="2410" spans="1:46" x14ac:dyDescent="0.25">
      <c r="A2410">
        <v>14</v>
      </c>
      <c r="B2410" t="s">
        <v>241</v>
      </c>
      <c r="C2410" t="s">
        <v>241</v>
      </c>
      <c r="D2410" t="s">
        <v>242</v>
      </c>
      <c r="E2410" t="s">
        <v>634</v>
      </c>
      <c r="F2410" t="s">
        <v>635</v>
      </c>
      <c r="G2410">
        <v>1</v>
      </c>
      <c r="H2410">
        <v>1</v>
      </c>
      <c r="I2410">
        <v>1</v>
      </c>
      <c r="J2410">
        <v>1</v>
      </c>
      <c r="K2410">
        <v>1</v>
      </c>
      <c r="L2410">
        <v>1</v>
      </c>
      <c r="M2410">
        <v>1</v>
      </c>
      <c r="N2410">
        <v>1</v>
      </c>
      <c r="O2410">
        <v>1</v>
      </c>
      <c r="P2410">
        <v>1</v>
      </c>
      <c r="Q2410">
        <v>1</v>
      </c>
      <c r="R2410">
        <v>1</v>
      </c>
      <c r="S2410">
        <v>1</v>
      </c>
      <c r="T2410">
        <v>1</v>
      </c>
      <c r="U2410">
        <v>1</v>
      </c>
      <c r="V2410">
        <v>1</v>
      </c>
      <c r="W2410">
        <v>1</v>
      </c>
      <c r="X2410">
        <v>1</v>
      </c>
      <c r="Y2410">
        <v>1</v>
      </c>
      <c r="Z2410">
        <v>1</v>
      </c>
      <c r="AA2410">
        <v>1</v>
      </c>
      <c r="AB2410">
        <v>1</v>
      </c>
      <c r="AC2410">
        <v>1</v>
      </c>
      <c r="AD2410">
        <v>1</v>
      </c>
      <c r="AE2410">
        <v>1</v>
      </c>
      <c r="AF2410">
        <v>1</v>
      </c>
      <c r="AG2410">
        <v>1</v>
      </c>
      <c r="AH2410">
        <v>1</v>
      </c>
      <c r="AI2410">
        <v>1</v>
      </c>
      <c r="AJ2410">
        <v>1</v>
      </c>
      <c r="AK2410">
        <v>1</v>
      </c>
      <c r="AL2410">
        <v>0</v>
      </c>
      <c r="AM2410" s="49" t="s">
        <v>242</v>
      </c>
      <c r="AN2410" s="49" t="s">
        <v>14</v>
      </c>
      <c r="AO2410" s="49" t="s">
        <v>485</v>
      </c>
      <c r="AP2410" s="49" t="s">
        <v>494</v>
      </c>
      <c r="AQ2410" s="49" t="s">
        <v>11</v>
      </c>
      <c r="AR2410" s="49" t="s">
        <v>487</v>
      </c>
      <c r="AS2410" s="49" t="s">
        <v>488</v>
      </c>
      <c r="AT2410" s="49" t="s">
        <v>489</v>
      </c>
    </row>
    <row r="2411" spans="1:46" x14ac:dyDescent="0.25">
      <c r="A2411">
        <v>14</v>
      </c>
      <c r="B2411" t="s">
        <v>328</v>
      </c>
      <c r="C2411" t="s">
        <v>328</v>
      </c>
      <c r="D2411" t="s">
        <v>329</v>
      </c>
      <c r="E2411" t="s">
        <v>634</v>
      </c>
      <c r="F2411" t="s">
        <v>635</v>
      </c>
      <c r="G2411">
        <v>1</v>
      </c>
      <c r="H2411">
        <v>1</v>
      </c>
      <c r="I2411">
        <v>1</v>
      </c>
      <c r="J2411">
        <v>1</v>
      </c>
      <c r="K2411">
        <v>1</v>
      </c>
      <c r="L2411">
        <v>1</v>
      </c>
      <c r="M2411">
        <v>1</v>
      </c>
      <c r="N2411">
        <v>1</v>
      </c>
      <c r="O2411">
        <v>1</v>
      </c>
      <c r="P2411">
        <v>1</v>
      </c>
      <c r="Q2411">
        <v>1</v>
      </c>
      <c r="R2411">
        <v>1</v>
      </c>
      <c r="S2411">
        <v>1</v>
      </c>
      <c r="T2411">
        <v>1</v>
      </c>
      <c r="U2411">
        <v>1</v>
      </c>
      <c r="V2411">
        <v>1</v>
      </c>
      <c r="W2411">
        <v>1</v>
      </c>
      <c r="X2411">
        <v>1</v>
      </c>
      <c r="Y2411">
        <v>1</v>
      </c>
      <c r="Z2411">
        <v>1</v>
      </c>
      <c r="AA2411">
        <v>1</v>
      </c>
      <c r="AB2411">
        <v>1</v>
      </c>
      <c r="AC2411">
        <v>1</v>
      </c>
      <c r="AD2411">
        <v>1</v>
      </c>
      <c r="AE2411">
        <v>1</v>
      </c>
      <c r="AF2411">
        <v>1</v>
      </c>
      <c r="AG2411">
        <v>1</v>
      </c>
      <c r="AH2411">
        <v>1</v>
      </c>
      <c r="AI2411">
        <v>1</v>
      </c>
      <c r="AJ2411">
        <v>1</v>
      </c>
      <c r="AK2411">
        <v>1</v>
      </c>
      <c r="AL2411">
        <v>0</v>
      </c>
      <c r="AM2411" s="49" t="s">
        <v>329</v>
      </c>
      <c r="AN2411" s="49" t="s">
        <v>6</v>
      </c>
      <c r="AO2411" s="49" t="s">
        <v>9</v>
      </c>
      <c r="AP2411" s="49" t="s">
        <v>486</v>
      </c>
      <c r="AQ2411" s="49" t="s">
        <v>9</v>
      </c>
      <c r="AR2411" s="49" t="s">
        <v>487</v>
      </c>
      <c r="AS2411" s="49" t="s">
        <v>488</v>
      </c>
      <c r="AT2411" s="49" t="s">
        <v>489</v>
      </c>
    </row>
    <row r="2412" spans="1:46" x14ac:dyDescent="0.25">
      <c r="A2412">
        <v>14</v>
      </c>
      <c r="B2412" t="s">
        <v>348</v>
      </c>
      <c r="C2412" t="s">
        <v>348</v>
      </c>
      <c r="D2412" t="s">
        <v>427</v>
      </c>
      <c r="E2412" t="s">
        <v>634</v>
      </c>
      <c r="F2412" t="s">
        <v>635</v>
      </c>
      <c r="G2412">
        <v>0</v>
      </c>
      <c r="H2412">
        <v>0</v>
      </c>
      <c r="I2412">
        <v>0</v>
      </c>
      <c r="J2412">
        <v>0</v>
      </c>
      <c r="K2412">
        <v>0</v>
      </c>
      <c r="L2412">
        <v>0</v>
      </c>
      <c r="M2412">
        <v>0</v>
      </c>
      <c r="N2412">
        <v>0</v>
      </c>
      <c r="O2412">
        <v>0</v>
      </c>
      <c r="P2412">
        <v>0</v>
      </c>
      <c r="Q2412">
        <v>1</v>
      </c>
      <c r="R2412">
        <v>1</v>
      </c>
      <c r="S2412">
        <v>1</v>
      </c>
      <c r="T2412">
        <v>1</v>
      </c>
      <c r="U2412">
        <v>1</v>
      </c>
      <c r="V2412">
        <v>1</v>
      </c>
      <c r="W2412">
        <v>1</v>
      </c>
      <c r="X2412">
        <v>1</v>
      </c>
      <c r="Y2412">
        <v>1</v>
      </c>
      <c r="Z2412">
        <v>1</v>
      </c>
      <c r="AA2412">
        <v>1</v>
      </c>
      <c r="AB2412">
        <v>1</v>
      </c>
      <c r="AC2412">
        <v>1</v>
      </c>
      <c r="AD2412">
        <v>1</v>
      </c>
      <c r="AE2412">
        <v>1</v>
      </c>
      <c r="AF2412">
        <v>1</v>
      </c>
      <c r="AG2412">
        <v>1</v>
      </c>
      <c r="AH2412">
        <v>1</v>
      </c>
      <c r="AI2412">
        <v>1</v>
      </c>
      <c r="AJ2412">
        <v>1</v>
      </c>
      <c r="AK2412">
        <v>1</v>
      </c>
      <c r="AL2412">
        <v>0</v>
      </c>
      <c r="AM2412" s="49" t="s">
        <v>427</v>
      </c>
      <c r="AN2412" s="49" t="s">
        <v>14</v>
      </c>
      <c r="AO2412" s="49" t="s">
        <v>506</v>
      </c>
      <c r="AP2412" s="49" t="s">
        <v>501</v>
      </c>
      <c r="AQ2412" s="49" t="s">
        <v>10</v>
      </c>
      <c r="AR2412" s="49" t="s">
        <v>495</v>
      </c>
      <c r="AS2412" s="49" t="s">
        <v>488</v>
      </c>
      <c r="AT2412" s="49" t="s">
        <v>497</v>
      </c>
    </row>
    <row r="2413" spans="1:46" x14ac:dyDescent="0.25">
      <c r="A2413">
        <v>14</v>
      </c>
      <c r="B2413" t="s">
        <v>353</v>
      </c>
      <c r="C2413" t="s">
        <v>353</v>
      </c>
      <c r="D2413" t="s">
        <v>354</v>
      </c>
      <c r="E2413" t="s">
        <v>634</v>
      </c>
      <c r="F2413" t="s">
        <v>635</v>
      </c>
      <c r="G2413">
        <v>1</v>
      </c>
      <c r="H2413">
        <v>1</v>
      </c>
      <c r="I2413">
        <v>1</v>
      </c>
      <c r="J2413">
        <v>1</v>
      </c>
      <c r="K2413">
        <v>1</v>
      </c>
      <c r="L2413">
        <v>1</v>
      </c>
      <c r="M2413">
        <v>1</v>
      </c>
      <c r="N2413">
        <v>1</v>
      </c>
      <c r="O2413">
        <v>1</v>
      </c>
      <c r="P2413">
        <v>1</v>
      </c>
      <c r="Q2413">
        <v>1</v>
      </c>
      <c r="R2413">
        <v>1</v>
      </c>
      <c r="S2413">
        <v>1</v>
      </c>
      <c r="T2413">
        <v>1</v>
      </c>
      <c r="U2413">
        <v>1</v>
      </c>
      <c r="V2413">
        <v>1</v>
      </c>
      <c r="W2413">
        <v>1</v>
      </c>
      <c r="X2413">
        <v>1</v>
      </c>
      <c r="Y2413">
        <v>1</v>
      </c>
      <c r="Z2413">
        <v>1</v>
      </c>
      <c r="AA2413">
        <v>1</v>
      </c>
      <c r="AB2413">
        <v>1</v>
      </c>
      <c r="AC2413">
        <v>1</v>
      </c>
      <c r="AD2413">
        <v>1</v>
      </c>
      <c r="AE2413">
        <v>1</v>
      </c>
      <c r="AF2413">
        <v>1</v>
      </c>
      <c r="AG2413">
        <v>1</v>
      </c>
      <c r="AH2413">
        <v>1</v>
      </c>
      <c r="AI2413">
        <v>1</v>
      </c>
      <c r="AJ2413">
        <v>1</v>
      </c>
      <c r="AK2413">
        <v>1</v>
      </c>
      <c r="AL2413">
        <v>1</v>
      </c>
      <c r="AM2413" s="49" t="s">
        <v>354</v>
      </c>
      <c r="AN2413" s="49" t="s">
        <v>14</v>
      </c>
      <c r="AO2413" s="49" t="s">
        <v>500</v>
      </c>
      <c r="AP2413" s="49" t="s">
        <v>505</v>
      </c>
      <c r="AQ2413" s="49" t="s">
        <v>13</v>
      </c>
      <c r="AR2413" s="49" t="s">
        <v>487</v>
      </c>
      <c r="AS2413" s="49" t="s">
        <v>488</v>
      </c>
      <c r="AT2413" s="49" t="s">
        <v>489</v>
      </c>
    </row>
    <row r="2414" spans="1:46" x14ac:dyDescent="0.25">
      <c r="A2414">
        <v>14</v>
      </c>
      <c r="B2414" t="s">
        <v>111</v>
      </c>
      <c r="C2414" t="s">
        <v>111</v>
      </c>
      <c r="D2414" t="s">
        <v>112</v>
      </c>
      <c r="E2414" t="s">
        <v>634</v>
      </c>
      <c r="F2414" t="s">
        <v>635</v>
      </c>
      <c r="G2414">
        <v>1</v>
      </c>
      <c r="H2414">
        <v>1</v>
      </c>
      <c r="I2414">
        <v>1</v>
      </c>
      <c r="J2414">
        <v>1</v>
      </c>
      <c r="K2414">
        <v>1</v>
      </c>
      <c r="L2414">
        <v>1</v>
      </c>
      <c r="M2414">
        <v>1</v>
      </c>
      <c r="N2414">
        <v>1</v>
      </c>
      <c r="O2414">
        <v>1</v>
      </c>
      <c r="P2414">
        <v>1</v>
      </c>
      <c r="Q2414">
        <v>1</v>
      </c>
      <c r="R2414">
        <v>1</v>
      </c>
      <c r="S2414">
        <v>1</v>
      </c>
      <c r="T2414">
        <v>1</v>
      </c>
      <c r="U2414">
        <v>1</v>
      </c>
      <c r="V2414">
        <v>1</v>
      </c>
      <c r="W2414">
        <v>1</v>
      </c>
      <c r="X2414">
        <v>1</v>
      </c>
      <c r="Y2414">
        <v>1</v>
      </c>
      <c r="Z2414">
        <v>1</v>
      </c>
      <c r="AA2414">
        <v>1</v>
      </c>
      <c r="AB2414">
        <v>1</v>
      </c>
      <c r="AC2414">
        <v>1</v>
      </c>
      <c r="AD2414">
        <v>1</v>
      </c>
      <c r="AE2414">
        <v>1</v>
      </c>
      <c r="AF2414">
        <v>1</v>
      </c>
      <c r="AG2414">
        <v>1</v>
      </c>
      <c r="AH2414">
        <v>1</v>
      </c>
      <c r="AI2414">
        <v>1</v>
      </c>
      <c r="AJ2414">
        <v>1</v>
      </c>
      <c r="AK2414">
        <v>1</v>
      </c>
      <c r="AL2414">
        <v>1</v>
      </c>
      <c r="AM2414" s="49" t="s">
        <v>112</v>
      </c>
      <c r="AN2414" s="49" t="s">
        <v>14</v>
      </c>
      <c r="AO2414" s="49" t="s">
        <v>500</v>
      </c>
      <c r="AP2414" s="49" t="s">
        <v>505</v>
      </c>
      <c r="AQ2414" s="49" t="s">
        <v>13</v>
      </c>
      <c r="AR2414" s="49" t="s">
        <v>487</v>
      </c>
      <c r="AS2414" s="49" t="s">
        <v>488</v>
      </c>
      <c r="AT2414" s="49" t="s">
        <v>489</v>
      </c>
    </row>
    <row r="2415" spans="1:46" x14ac:dyDescent="0.25">
      <c r="A2415">
        <v>14</v>
      </c>
      <c r="B2415" t="s">
        <v>359</v>
      </c>
      <c r="C2415" t="s">
        <v>359</v>
      </c>
      <c r="D2415" t="s">
        <v>605</v>
      </c>
      <c r="E2415" t="s">
        <v>634</v>
      </c>
      <c r="F2415" t="s">
        <v>635</v>
      </c>
      <c r="G2415">
        <v>1</v>
      </c>
      <c r="H2415">
        <v>1</v>
      </c>
      <c r="I2415">
        <v>1</v>
      </c>
      <c r="J2415">
        <v>1</v>
      </c>
      <c r="K2415">
        <v>1</v>
      </c>
      <c r="L2415">
        <v>1</v>
      </c>
      <c r="M2415">
        <v>1</v>
      </c>
      <c r="N2415">
        <v>1</v>
      </c>
      <c r="O2415">
        <v>1</v>
      </c>
      <c r="P2415">
        <v>1</v>
      </c>
      <c r="Q2415">
        <v>1</v>
      </c>
      <c r="R2415">
        <v>1</v>
      </c>
      <c r="S2415">
        <v>1</v>
      </c>
      <c r="T2415">
        <v>1</v>
      </c>
      <c r="U2415">
        <v>1</v>
      </c>
      <c r="V2415">
        <v>1</v>
      </c>
      <c r="W2415">
        <v>1</v>
      </c>
      <c r="X2415">
        <v>1</v>
      </c>
      <c r="Y2415">
        <v>1</v>
      </c>
      <c r="Z2415">
        <v>1</v>
      </c>
      <c r="AA2415">
        <v>1</v>
      </c>
      <c r="AB2415">
        <v>1</v>
      </c>
      <c r="AC2415">
        <v>1</v>
      </c>
      <c r="AD2415">
        <v>1</v>
      </c>
      <c r="AE2415">
        <v>1</v>
      </c>
      <c r="AF2415">
        <v>1</v>
      </c>
      <c r="AG2415">
        <v>1</v>
      </c>
      <c r="AH2415">
        <v>1</v>
      </c>
      <c r="AI2415">
        <v>1</v>
      </c>
      <c r="AJ2415">
        <v>1</v>
      </c>
      <c r="AK2415">
        <v>1</v>
      </c>
      <c r="AL2415">
        <v>0</v>
      </c>
      <c r="AM2415" s="49" t="s">
        <v>360</v>
      </c>
      <c r="AN2415" s="49" t="s">
        <v>14</v>
      </c>
      <c r="AO2415" s="49" t="s">
        <v>485</v>
      </c>
      <c r="AP2415" s="49" t="s">
        <v>486</v>
      </c>
      <c r="AQ2415" s="49" t="s">
        <v>11</v>
      </c>
      <c r="AR2415" s="49" t="s">
        <v>487</v>
      </c>
      <c r="AS2415" s="49" t="s">
        <v>488</v>
      </c>
      <c r="AT2415" s="49" t="s">
        <v>489</v>
      </c>
    </row>
    <row r="2416" spans="1:46" x14ac:dyDescent="0.25">
      <c r="A2416">
        <v>14</v>
      </c>
      <c r="B2416" t="s">
        <v>366</v>
      </c>
      <c r="C2416" t="s">
        <v>366</v>
      </c>
      <c r="D2416" t="s">
        <v>367</v>
      </c>
      <c r="E2416" t="s">
        <v>634</v>
      </c>
      <c r="F2416" t="s">
        <v>635</v>
      </c>
      <c r="G2416">
        <v>1</v>
      </c>
      <c r="H2416">
        <v>1</v>
      </c>
      <c r="I2416">
        <v>1</v>
      </c>
      <c r="J2416">
        <v>1</v>
      </c>
      <c r="K2416">
        <v>1</v>
      </c>
      <c r="L2416">
        <v>1</v>
      </c>
      <c r="M2416">
        <v>1</v>
      </c>
      <c r="N2416">
        <v>1</v>
      </c>
      <c r="O2416">
        <v>1</v>
      </c>
      <c r="P2416">
        <v>1</v>
      </c>
      <c r="Q2416">
        <v>1</v>
      </c>
      <c r="R2416">
        <v>1</v>
      </c>
      <c r="S2416">
        <v>1</v>
      </c>
      <c r="T2416">
        <v>1</v>
      </c>
      <c r="U2416">
        <v>1</v>
      </c>
      <c r="V2416">
        <v>1</v>
      </c>
      <c r="W2416">
        <v>1</v>
      </c>
      <c r="X2416">
        <v>1</v>
      </c>
      <c r="Y2416">
        <v>1</v>
      </c>
      <c r="Z2416">
        <v>1</v>
      </c>
      <c r="AA2416">
        <v>1</v>
      </c>
      <c r="AB2416">
        <v>1</v>
      </c>
      <c r="AC2416">
        <v>1</v>
      </c>
      <c r="AD2416">
        <v>1</v>
      </c>
      <c r="AE2416">
        <v>1</v>
      </c>
      <c r="AF2416">
        <v>1</v>
      </c>
      <c r="AG2416">
        <v>1</v>
      </c>
      <c r="AH2416">
        <v>1</v>
      </c>
      <c r="AI2416">
        <v>1</v>
      </c>
      <c r="AJ2416">
        <v>1</v>
      </c>
      <c r="AK2416">
        <v>1</v>
      </c>
      <c r="AL2416">
        <v>0</v>
      </c>
      <c r="AM2416" s="49" t="s">
        <v>367</v>
      </c>
      <c r="AN2416" s="49" t="s">
        <v>14</v>
      </c>
      <c r="AO2416" s="49" t="s">
        <v>485</v>
      </c>
      <c r="AP2416" s="49" t="s">
        <v>494</v>
      </c>
      <c r="AQ2416" s="49" t="s">
        <v>11</v>
      </c>
      <c r="AR2416" s="49" t="s">
        <v>487</v>
      </c>
      <c r="AS2416" s="49" t="s">
        <v>488</v>
      </c>
      <c r="AT2416" s="49" t="s">
        <v>489</v>
      </c>
    </row>
    <row r="2417" spans="1:46" x14ac:dyDescent="0.25">
      <c r="A2417">
        <v>14</v>
      </c>
      <c r="B2417" t="s">
        <v>364</v>
      </c>
      <c r="C2417" t="s">
        <v>364</v>
      </c>
      <c r="D2417" t="s">
        <v>365</v>
      </c>
      <c r="E2417" t="s">
        <v>634</v>
      </c>
      <c r="F2417" t="s">
        <v>635</v>
      </c>
      <c r="G2417">
        <v>1</v>
      </c>
      <c r="H2417">
        <v>1</v>
      </c>
      <c r="I2417">
        <v>1</v>
      </c>
      <c r="J2417">
        <v>1</v>
      </c>
      <c r="K2417">
        <v>1</v>
      </c>
      <c r="L2417">
        <v>1</v>
      </c>
      <c r="M2417">
        <v>1</v>
      </c>
      <c r="N2417">
        <v>1</v>
      </c>
      <c r="O2417">
        <v>1</v>
      </c>
      <c r="P2417">
        <v>1</v>
      </c>
      <c r="Q2417">
        <v>1</v>
      </c>
      <c r="R2417">
        <v>1</v>
      </c>
      <c r="S2417">
        <v>1</v>
      </c>
      <c r="T2417">
        <v>1</v>
      </c>
      <c r="U2417">
        <v>1</v>
      </c>
      <c r="V2417">
        <v>1</v>
      </c>
      <c r="W2417">
        <v>1</v>
      </c>
      <c r="X2417">
        <v>1</v>
      </c>
      <c r="Y2417">
        <v>1</v>
      </c>
      <c r="Z2417">
        <v>1</v>
      </c>
      <c r="AA2417">
        <v>1</v>
      </c>
      <c r="AB2417">
        <v>1</v>
      </c>
      <c r="AC2417">
        <v>1</v>
      </c>
      <c r="AD2417">
        <v>1</v>
      </c>
      <c r="AE2417">
        <v>1</v>
      </c>
      <c r="AF2417">
        <v>1</v>
      </c>
      <c r="AG2417">
        <v>1</v>
      </c>
      <c r="AH2417">
        <v>1</v>
      </c>
      <c r="AI2417">
        <v>1</v>
      </c>
      <c r="AJ2417">
        <v>1</v>
      </c>
      <c r="AK2417">
        <v>1</v>
      </c>
      <c r="AL2417">
        <v>0</v>
      </c>
      <c r="AM2417" s="49" t="s">
        <v>365</v>
      </c>
      <c r="AN2417" s="49" t="s">
        <v>14</v>
      </c>
      <c r="AO2417" s="49" t="s">
        <v>485</v>
      </c>
      <c r="AP2417" s="49" t="s">
        <v>501</v>
      </c>
      <c r="AQ2417" s="49" t="s">
        <v>11</v>
      </c>
      <c r="AR2417" s="49" t="s">
        <v>487</v>
      </c>
      <c r="AS2417" s="49" t="s">
        <v>488</v>
      </c>
      <c r="AT2417" s="49" t="s">
        <v>489</v>
      </c>
    </row>
    <row r="2418" spans="1:46" x14ac:dyDescent="0.25">
      <c r="A2418">
        <v>14</v>
      </c>
      <c r="B2418" t="s">
        <v>493</v>
      </c>
      <c r="C2418" t="s">
        <v>606</v>
      </c>
      <c r="D2418" t="s">
        <v>607</v>
      </c>
      <c r="E2418" t="s">
        <v>634</v>
      </c>
      <c r="F2418" t="s">
        <v>635</v>
      </c>
      <c r="G2418">
        <v>1</v>
      </c>
      <c r="H2418">
        <v>1</v>
      </c>
      <c r="I2418">
        <v>1</v>
      </c>
      <c r="J2418">
        <v>1</v>
      </c>
      <c r="K2418">
        <v>1</v>
      </c>
      <c r="L2418">
        <v>1</v>
      </c>
      <c r="M2418">
        <v>1</v>
      </c>
      <c r="N2418">
        <v>1</v>
      </c>
      <c r="O2418">
        <v>1</v>
      </c>
      <c r="P2418">
        <v>1</v>
      </c>
      <c r="Q2418">
        <v>1</v>
      </c>
      <c r="R2418">
        <v>1</v>
      </c>
      <c r="S2418">
        <v>1</v>
      </c>
      <c r="T2418">
        <v>1</v>
      </c>
      <c r="U2418">
        <v>1</v>
      </c>
      <c r="V2418">
        <v>1</v>
      </c>
      <c r="W2418">
        <v>1</v>
      </c>
      <c r="X2418">
        <v>1</v>
      </c>
      <c r="Y2418">
        <v>1</v>
      </c>
      <c r="Z2418">
        <v>1</v>
      </c>
      <c r="AA2418">
        <v>1</v>
      </c>
      <c r="AB2418">
        <v>1</v>
      </c>
      <c r="AC2418">
        <v>1</v>
      </c>
      <c r="AD2418">
        <v>1</v>
      </c>
      <c r="AE2418">
        <v>1</v>
      </c>
      <c r="AF2418">
        <v>1</v>
      </c>
      <c r="AG2418">
        <v>1</v>
      </c>
      <c r="AH2418">
        <v>1</v>
      </c>
      <c r="AI2418">
        <v>1</v>
      </c>
      <c r="AJ2418">
        <v>1</v>
      </c>
      <c r="AK2418">
        <v>1</v>
      </c>
      <c r="AL2418">
        <v>0</v>
      </c>
      <c r="AM2418" s="49" t="e">
        <v>#N/A</v>
      </c>
      <c r="AN2418" s="49" t="e">
        <v>#N/A</v>
      </c>
      <c r="AO2418" s="49" t="e">
        <v>#N/A</v>
      </c>
      <c r="AP2418" s="49" t="e">
        <v>#N/A</v>
      </c>
      <c r="AQ2418" s="49" t="e">
        <v>#N/A</v>
      </c>
      <c r="AR2418" s="49" t="e">
        <v>#N/A</v>
      </c>
      <c r="AS2418" s="49" t="e">
        <v>#N/A</v>
      </c>
      <c r="AT2418" s="49" t="e">
        <v>#N/A</v>
      </c>
    </row>
    <row r="2419" spans="1:46" x14ac:dyDescent="0.25">
      <c r="A2419">
        <v>14</v>
      </c>
      <c r="B2419" t="s">
        <v>362</v>
      </c>
      <c r="C2419" t="s">
        <v>362</v>
      </c>
      <c r="D2419" t="s">
        <v>363</v>
      </c>
      <c r="E2419" t="s">
        <v>634</v>
      </c>
      <c r="F2419" t="s">
        <v>635</v>
      </c>
      <c r="G2419">
        <v>1</v>
      </c>
      <c r="H2419">
        <v>1</v>
      </c>
      <c r="I2419">
        <v>1</v>
      </c>
      <c r="J2419">
        <v>1</v>
      </c>
      <c r="K2419">
        <v>1</v>
      </c>
      <c r="L2419">
        <v>1</v>
      </c>
      <c r="M2419">
        <v>1</v>
      </c>
      <c r="N2419">
        <v>1</v>
      </c>
      <c r="O2419">
        <v>1</v>
      </c>
      <c r="P2419">
        <v>1</v>
      </c>
      <c r="Q2419">
        <v>1</v>
      </c>
      <c r="R2419">
        <v>1</v>
      </c>
      <c r="S2419">
        <v>1</v>
      </c>
      <c r="T2419">
        <v>1</v>
      </c>
      <c r="U2419">
        <v>1</v>
      </c>
      <c r="V2419">
        <v>1</v>
      </c>
      <c r="W2419">
        <v>1</v>
      </c>
      <c r="X2419">
        <v>1</v>
      </c>
      <c r="Y2419">
        <v>1</v>
      </c>
      <c r="Z2419">
        <v>1</v>
      </c>
      <c r="AA2419">
        <v>1</v>
      </c>
      <c r="AB2419">
        <v>1</v>
      </c>
      <c r="AC2419">
        <v>1</v>
      </c>
      <c r="AD2419">
        <v>1</v>
      </c>
      <c r="AE2419">
        <v>1</v>
      </c>
      <c r="AF2419">
        <v>1</v>
      </c>
      <c r="AG2419">
        <v>1</v>
      </c>
      <c r="AH2419">
        <v>1</v>
      </c>
      <c r="AI2419">
        <v>1</v>
      </c>
      <c r="AJ2419">
        <v>1</v>
      </c>
      <c r="AK2419">
        <v>1</v>
      </c>
      <c r="AL2419">
        <v>0</v>
      </c>
      <c r="AM2419" s="49" t="s">
        <v>363</v>
      </c>
      <c r="AN2419" s="49" t="s">
        <v>8</v>
      </c>
      <c r="AO2419" s="49" t="s">
        <v>9</v>
      </c>
      <c r="AP2419" s="49" t="s">
        <v>486</v>
      </c>
      <c r="AQ2419" s="49" t="s">
        <v>9</v>
      </c>
      <c r="AR2419" s="49" t="s">
        <v>495</v>
      </c>
      <c r="AS2419" s="49" t="s">
        <v>488</v>
      </c>
      <c r="AT2419" s="49" t="s">
        <v>489</v>
      </c>
    </row>
    <row r="2420" spans="1:46" x14ac:dyDescent="0.25">
      <c r="A2420">
        <v>14</v>
      </c>
      <c r="B2420" t="s">
        <v>372</v>
      </c>
      <c r="C2420" t="s">
        <v>372</v>
      </c>
      <c r="D2420" t="s">
        <v>431</v>
      </c>
      <c r="E2420" t="s">
        <v>634</v>
      </c>
      <c r="F2420" t="s">
        <v>635</v>
      </c>
      <c r="G2420">
        <v>1</v>
      </c>
      <c r="H2420">
        <v>1</v>
      </c>
      <c r="I2420">
        <v>1</v>
      </c>
      <c r="J2420">
        <v>1</v>
      </c>
      <c r="K2420">
        <v>1</v>
      </c>
      <c r="L2420">
        <v>1</v>
      </c>
      <c r="M2420">
        <v>1</v>
      </c>
      <c r="N2420">
        <v>1</v>
      </c>
      <c r="O2420">
        <v>1</v>
      </c>
      <c r="P2420">
        <v>1</v>
      </c>
      <c r="Q2420">
        <v>1</v>
      </c>
      <c r="R2420">
        <v>1</v>
      </c>
      <c r="S2420">
        <v>1</v>
      </c>
      <c r="T2420">
        <v>1</v>
      </c>
      <c r="U2420">
        <v>1</v>
      </c>
      <c r="V2420">
        <v>1</v>
      </c>
      <c r="W2420">
        <v>1</v>
      </c>
      <c r="X2420">
        <v>1</v>
      </c>
      <c r="Y2420">
        <v>1</v>
      </c>
      <c r="Z2420">
        <v>1</v>
      </c>
      <c r="AA2420">
        <v>1</v>
      </c>
      <c r="AB2420">
        <v>1</v>
      </c>
      <c r="AC2420">
        <v>1</v>
      </c>
      <c r="AD2420">
        <v>1</v>
      </c>
      <c r="AE2420">
        <v>1</v>
      </c>
      <c r="AF2420">
        <v>1</v>
      </c>
      <c r="AG2420">
        <v>1</v>
      </c>
      <c r="AH2420">
        <v>1</v>
      </c>
      <c r="AI2420">
        <v>1</v>
      </c>
      <c r="AJ2420">
        <v>1</v>
      </c>
      <c r="AK2420">
        <v>1</v>
      </c>
      <c r="AL2420">
        <v>0</v>
      </c>
      <c r="AM2420" s="49" t="s">
        <v>431</v>
      </c>
      <c r="AN2420" s="49" t="s">
        <v>14</v>
      </c>
      <c r="AO2420" s="49" t="s">
        <v>507</v>
      </c>
      <c r="AP2420" s="49" t="s">
        <v>505</v>
      </c>
      <c r="AQ2420" s="49" t="s">
        <v>10</v>
      </c>
      <c r="AR2420" s="49" t="s">
        <v>495</v>
      </c>
      <c r="AS2420" s="49" t="s">
        <v>496</v>
      </c>
      <c r="AT2420" s="49" t="s">
        <v>497</v>
      </c>
    </row>
    <row r="2421" spans="1:46" x14ac:dyDescent="0.25">
      <c r="A2421">
        <v>14</v>
      </c>
      <c r="B2421" t="s">
        <v>373</v>
      </c>
      <c r="C2421" t="s">
        <v>373</v>
      </c>
      <c r="D2421" t="s">
        <v>374</v>
      </c>
      <c r="E2421" t="s">
        <v>634</v>
      </c>
      <c r="F2421" t="s">
        <v>635</v>
      </c>
      <c r="G2421">
        <v>1</v>
      </c>
      <c r="H2421">
        <v>1</v>
      </c>
      <c r="I2421">
        <v>1</v>
      </c>
      <c r="J2421">
        <v>1</v>
      </c>
      <c r="K2421">
        <v>1</v>
      </c>
      <c r="L2421">
        <v>1</v>
      </c>
      <c r="M2421">
        <v>1</v>
      </c>
      <c r="N2421">
        <v>1</v>
      </c>
      <c r="O2421">
        <v>1</v>
      </c>
      <c r="P2421">
        <v>1</v>
      </c>
      <c r="Q2421">
        <v>1</v>
      </c>
      <c r="R2421">
        <v>1</v>
      </c>
      <c r="S2421">
        <v>1</v>
      </c>
      <c r="T2421">
        <v>1</v>
      </c>
      <c r="U2421">
        <v>1</v>
      </c>
      <c r="V2421">
        <v>1</v>
      </c>
      <c r="W2421">
        <v>1</v>
      </c>
      <c r="X2421">
        <v>1</v>
      </c>
      <c r="Y2421">
        <v>1</v>
      </c>
      <c r="Z2421">
        <v>1</v>
      </c>
      <c r="AA2421">
        <v>1</v>
      </c>
      <c r="AB2421">
        <v>1</v>
      </c>
      <c r="AC2421">
        <v>1</v>
      </c>
      <c r="AD2421">
        <v>1</v>
      </c>
      <c r="AE2421">
        <v>1</v>
      </c>
      <c r="AF2421">
        <v>1</v>
      </c>
      <c r="AG2421">
        <v>1</v>
      </c>
      <c r="AH2421">
        <v>1</v>
      </c>
      <c r="AI2421">
        <v>1</v>
      </c>
      <c r="AJ2421">
        <v>1</v>
      </c>
      <c r="AK2421">
        <v>1</v>
      </c>
      <c r="AL2421">
        <v>0</v>
      </c>
      <c r="AM2421" s="49" t="s">
        <v>374</v>
      </c>
      <c r="AN2421" s="49" t="s">
        <v>7</v>
      </c>
      <c r="AO2421" s="49" t="s">
        <v>9</v>
      </c>
      <c r="AP2421" s="49" t="s">
        <v>494</v>
      </c>
      <c r="AQ2421" s="49" t="s">
        <v>9</v>
      </c>
      <c r="AR2421" s="49" t="s">
        <v>487</v>
      </c>
      <c r="AS2421" s="49" t="s">
        <v>488</v>
      </c>
      <c r="AT2421" s="49" t="s">
        <v>489</v>
      </c>
    </row>
    <row r="2422" spans="1:46" x14ac:dyDescent="0.25">
      <c r="A2422">
        <v>14</v>
      </c>
      <c r="B2422" t="s">
        <v>368</v>
      </c>
      <c r="C2422" t="s">
        <v>368</v>
      </c>
      <c r="D2422" t="s">
        <v>429</v>
      </c>
      <c r="E2422" t="s">
        <v>634</v>
      </c>
      <c r="F2422" t="s">
        <v>635</v>
      </c>
      <c r="G2422">
        <v>1</v>
      </c>
      <c r="H2422">
        <v>1</v>
      </c>
      <c r="I2422">
        <v>1</v>
      </c>
      <c r="J2422">
        <v>1</v>
      </c>
      <c r="K2422">
        <v>1</v>
      </c>
      <c r="L2422">
        <v>1</v>
      </c>
      <c r="M2422">
        <v>1</v>
      </c>
      <c r="N2422">
        <v>1</v>
      </c>
      <c r="O2422">
        <v>1</v>
      </c>
      <c r="P2422">
        <v>1</v>
      </c>
      <c r="Q2422">
        <v>1</v>
      </c>
      <c r="R2422">
        <v>1</v>
      </c>
      <c r="S2422">
        <v>1</v>
      </c>
      <c r="T2422">
        <v>1</v>
      </c>
      <c r="U2422">
        <v>1</v>
      </c>
      <c r="V2422">
        <v>1</v>
      </c>
      <c r="W2422">
        <v>1</v>
      </c>
      <c r="X2422">
        <v>1</v>
      </c>
      <c r="Y2422">
        <v>1</v>
      </c>
      <c r="Z2422">
        <v>1</v>
      </c>
      <c r="AA2422">
        <v>1</v>
      </c>
      <c r="AB2422">
        <v>1</v>
      </c>
      <c r="AC2422">
        <v>1</v>
      </c>
      <c r="AD2422">
        <v>1</v>
      </c>
      <c r="AE2422">
        <v>1</v>
      </c>
      <c r="AF2422">
        <v>1</v>
      </c>
      <c r="AG2422">
        <v>1</v>
      </c>
      <c r="AH2422">
        <v>1</v>
      </c>
      <c r="AI2422">
        <v>1</v>
      </c>
      <c r="AJ2422">
        <v>1</v>
      </c>
      <c r="AK2422">
        <v>1</v>
      </c>
      <c r="AL2422">
        <v>0</v>
      </c>
      <c r="AM2422" s="49" t="s">
        <v>429</v>
      </c>
      <c r="AN2422" s="49" t="s">
        <v>14</v>
      </c>
      <c r="AO2422" s="49" t="s">
        <v>485</v>
      </c>
      <c r="AP2422" s="49" t="s">
        <v>501</v>
      </c>
      <c r="AQ2422" s="49" t="s">
        <v>11</v>
      </c>
      <c r="AR2422" s="49" t="s">
        <v>495</v>
      </c>
      <c r="AS2422" s="49" t="s">
        <v>496</v>
      </c>
      <c r="AT2422" s="49" t="s">
        <v>497</v>
      </c>
    </row>
    <row r="2423" spans="1:46" x14ac:dyDescent="0.25">
      <c r="A2423">
        <v>14</v>
      </c>
      <c r="B2423" t="s">
        <v>381</v>
      </c>
      <c r="C2423" t="s">
        <v>381</v>
      </c>
      <c r="D2423" t="s">
        <v>382</v>
      </c>
      <c r="E2423" t="s">
        <v>634</v>
      </c>
      <c r="F2423" t="s">
        <v>635</v>
      </c>
      <c r="G2423">
        <v>1</v>
      </c>
      <c r="H2423">
        <v>1</v>
      </c>
      <c r="I2423">
        <v>1</v>
      </c>
      <c r="J2423">
        <v>1</v>
      </c>
      <c r="K2423">
        <v>1</v>
      </c>
      <c r="L2423">
        <v>1</v>
      </c>
      <c r="M2423">
        <v>1</v>
      </c>
      <c r="N2423">
        <v>1</v>
      </c>
      <c r="O2423">
        <v>1</v>
      </c>
      <c r="P2423">
        <v>1</v>
      </c>
      <c r="Q2423">
        <v>1</v>
      </c>
      <c r="R2423">
        <v>1</v>
      </c>
      <c r="S2423">
        <v>1</v>
      </c>
      <c r="T2423">
        <v>1</v>
      </c>
      <c r="U2423">
        <v>1</v>
      </c>
      <c r="V2423">
        <v>1</v>
      </c>
      <c r="W2423">
        <v>1</v>
      </c>
      <c r="X2423">
        <v>1</v>
      </c>
      <c r="Y2423">
        <v>1</v>
      </c>
      <c r="Z2423">
        <v>1</v>
      </c>
      <c r="AA2423">
        <v>1</v>
      </c>
      <c r="AB2423">
        <v>1</v>
      </c>
      <c r="AC2423">
        <v>1</v>
      </c>
      <c r="AD2423">
        <v>1</v>
      </c>
      <c r="AE2423">
        <v>1</v>
      </c>
      <c r="AF2423">
        <v>1</v>
      </c>
      <c r="AG2423">
        <v>1</v>
      </c>
      <c r="AH2423">
        <v>1</v>
      </c>
      <c r="AI2423">
        <v>1</v>
      </c>
      <c r="AJ2423">
        <v>1</v>
      </c>
      <c r="AK2423">
        <v>1</v>
      </c>
      <c r="AL2423">
        <v>0</v>
      </c>
      <c r="AM2423" s="49" t="s">
        <v>382</v>
      </c>
      <c r="AN2423" s="49" t="s">
        <v>6</v>
      </c>
      <c r="AO2423" s="49" t="s">
        <v>9</v>
      </c>
      <c r="AP2423" s="49" t="s">
        <v>486</v>
      </c>
      <c r="AQ2423" s="49" t="s">
        <v>9</v>
      </c>
      <c r="AR2423" s="49" t="s">
        <v>487</v>
      </c>
      <c r="AS2423" s="49" t="s">
        <v>488</v>
      </c>
      <c r="AT2423" s="49" t="s">
        <v>489</v>
      </c>
    </row>
    <row r="2424" spans="1:46" x14ac:dyDescent="0.25">
      <c r="A2424">
        <v>14</v>
      </c>
      <c r="B2424" t="s">
        <v>383</v>
      </c>
      <c r="C2424" t="s">
        <v>383</v>
      </c>
      <c r="D2424" t="s">
        <v>384</v>
      </c>
      <c r="E2424" t="s">
        <v>634</v>
      </c>
      <c r="F2424" t="s">
        <v>635</v>
      </c>
      <c r="G2424">
        <v>1</v>
      </c>
      <c r="H2424">
        <v>1</v>
      </c>
      <c r="I2424">
        <v>1</v>
      </c>
      <c r="J2424">
        <v>1</v>
      </c>
      <c r="K2424">
        <v>1</v>
      </c>
      <c r="L2424">
        <v>1</v>
      </c>
      <c r="M2424">
        <v>1</v>
      </c>
      <c r="N2424">
        <v>1</v>
      </c>
      <c r="O2424">
        <v>1</v>
      </c>
      <c r="P2424">
        <v>1</v>
      </c>
      <c r="Q2424">
        <v>1</v>
      </c>
      <c r="R2424">
        <v>1</v>
      </c>
      <c r="S2424">
        <v>1</v>
      </c>
      <c r="T2424">
        <v>1</v>
      </c>
      <c r="U2424">
        <v>1</v>
      </c>
      <c r="V2424">
        <v>1</v>
      </c>
      <c r="W2424">
        <v>1</v>
      </c>
      <c r="X2424">
        <v>1</v>
      </c>
      <c r="Y2424">
        <v>1</v>
      </c>
      <c r="Z2424">
        <v>1</v>
      </c>
      <c r="AA2424">
        <v>1</v>
      </c>
      <c r="AB2424">
        <v>1</v>
      </c>
      <c r="AC2424">
        <v>1</v>
      </c>
      <c r="AD2424">
        <v>1</v>
      </c>
      <c r="AE2424">
        <v>1</v>
      </c>
      <c r="AF2424">
        <v>1</v>
      </c>
      <c r="AG2424">
        <v>1</v>
      </c>
      <c r="AH2424">
        <v>1</v>
      </c>
      <c r="AI2424">
        <v>1</v>
      </c>
      <c r="AJ2424">
        <v>1</v>
      </c>
      <c r="AK2424">
        <v>1</v>
      </c>
      <c r="AL2424">
        <v>1</v>
      </c>
      <c r="AM2424" s="49" t="s">
        <v>384</v>
      </c>
      <c r="AN2424" s="49" t="s">
        <v>14</v>
      </c>
      <c r="AO2424" s="49" t="s">
        <v>500</v>
      </c>
      <c r="AP2424" s="49" t="s">
        <v>494</v>
      </c>
      <c r="AQ2424" s="49" t="s">
        <v>502</v>
      </c>
      <c r="AR2424" s="49" t="s">
        <v>487</v>
      </c>
      <c r="AS2424" s="49" t="s">
        <v>488</v>
      </c>
      <c r="AT2424" s="49" t="s">
        <v>489</v>
      </c>
    </row>
    <row r="2425" spans="1:46" x14ac:dyDescent="0.25">
      <c r="A2425">
        <v>14</v>
      </c>
      <c r="B2425" t="s">
        <v>62</v>
      </c>
      <c r="C2425" t="s">
        <v>62</v>
      </c>
      <c r="D2425" t="s">
        <v>407</v>
      </c>
      <c r="E2425" t="s">
        <v>634</v>
      </c>
      <c r="F2425" t="s">
        <v>635</v>
      </c>
      <c r="G2425">
        <v>1</v>
      </c>
      <c r="H2425">
        <v>1</v>
      </c>
      <c r="I2425">
        <v>1</v>
      </c>
      <c r="J2425">
        <v>1</v>
      </c>
      <c r="K2425">
        <v>1</v>
      </c>
      <c r="L2425">
        <v>1</v>
      </c>
      <c r="M2425">
        <v>1</v>
      </c>
      <c r="N2425">
        <v>1</v>
      </c>
      <c r="O2425">
        <v>1</v>
      </c>
      <c r="P2425">
        <v>1</v>
      </c>
      <c r="Q2425">
        <v>1</v>
      </c>
      <c r="R2425">
        <v>1</v>
      </c>
      <c r="S2425">
        <v>1</v>
      </c>
      <c r="T2425">
        <v>1</v>
      </c>
      <c r="U2425">
        <v>1</v>
      </c>
      <c r="V2425">
        <v>1</v>
      </c>
      <c r="W2425">
        <v>1</v>
      </c>
      <c r="X2425">
        <v>1</v>
      </c>
      <c r="Y2425">
        <v>1</v>
      </c>
      <c r="Z2425">
        <v>1</v>
      </c>
      <c r="AA2425">
        <v>1</v>
      </c>
      <c r="AB2425">
        <v>1</v>
      </c>
      <c r="AC2425">
        <v>1</v>
      </c>
      <c r="AD2425">
        <v>1</v>
      </c>
      <c r="AE2425">
        <v>1</v>
      </c>
      <c r="AF2425">
        <v>1</v>
      </c>
      <c r="AG2425">
        <v>1</v>
      </c>
      <c r="AH2425">
        <v>1</v>
      </c>
      <c r="AI2425">
        <v>1</v>
      </c>
      <c r="AJ2425">
        <v>1</v>
      </c>
      <c r="AK2425">
        <v>1</v>
      </c>
      <c r="AL2425">
        <v>0</v>
      </c>
      <c r="AM2425" s="49" t="s">
        <v>407</v>
      </c>
      <c r="AN2425" s="49" t="s">
        <v>14</v>
      </c>
      <c r="AO2425" s="49" t="s">
        <v>485</v>
      </c>
      <c r="AP2425" s="49" t="s">
        <v>505</v>
      </c>
      <c r="AQ2425" s="49" t="s">
        <v>13</v>
      </c>
      <c r="AR2425" s="49" t="s">
        <v>495</v>
      </c>
      <c r="AS2425" s="49" t="s">
        <v>496</v>
      </c>
      <c r="AT2425" s="49" t="s">
        <v>497</v>
      </c>
    </row>
    <row r="2426" spans="1:46" x14ac:dyDescent="0.25">
      <c r="A2426">
        <v>14</v>
      </c>
      <c r="B2426" t="s">
        <v>169</v>
      </c>
      <c r="C2426" t="s">
        <v>169</v>
      </c>
      <c r="D2426" t="s">
        <v>170</v>
      </c>
      <c r="E2426" t="s">
        <v>634</v>
      </c>
      <c r="F2426" t="s">
        <v>635</v>
      </c>
      <c r="G2426">
        <v>1</v>
      </c>
      <c r="H2426">
        <v>1</v>
      </c>
      <c r="I2426">
        <v>1</v>
      </c>
      <c r="J2426">
        <v>1</v>
      </c>
      <c r="K2426">
        <v>1</v>
      </c>
      <c r="L2426">
        <v>1</v>
      </c>
      <c r="M2426">
        <v>1</v>
      </c>
      <c r="N2426">
        <v>1</v>
      </c>
      <c r="O2426">
        <v>1</v>
      </c>
      <c r="P2426">
        <v>1</v>
      </c>
      <c r="Q2426">
        <v>1</v>
      </c>
      <c r="R2426">
        <v>1</v>
      </c>
      <c r="S2426">
        <v>1</v>
      </c>
      <c r="T2426">
        <v>1</v>
      </c>
      <c r="U2426">
        <v>1</v>
      </c>
      <c r="V2426">
        <v>1</v>
      </c>
      <c r="W2426">
        <v>1</v>
      </c>
      <c r="X2426">
        <v>1</v>
      </c>
      <c r="Y2426">
        <v>1</v>
      </c>
      <c r="Z2426">
        <v>1</v>
      </c>
      <c r="AA2426">
        <v>1</v>
      </c>
      <c r="AB2426">
        <v>1</v>
      </c>
      <c r="AC2426">
        <v>1</v>
      </c>
      <c r="AD2426">
        <v>1</v>
      </c>
      <c r="AE2426">
        <v>1</v>
      </c>
      <c r="AF2426">
        <v>1</v>
      </c>
      <c r="AG2426">
        <v>1</v>
      </c>
      <c r="AH2426">
        <v>1</v>
      </c>
      <c r="AI2426">
        <v>1</v>
      </c>
      <c r="AJ2426">
        <v>1</v>
      </c>
      <c r="AK2426">
        <v>1</v>
      </c>
      <c r="AL2426">
        <v>1</v>
      </c>
      <c r="AM2426" s="49" t="s">
        <v>170</v>
      </c>
      <c r="AN2426" s="49" t="s">
        <v>14</v>
      </c>
      <c r="AO2426" s="49" t="s">
        <v>500</v>
      </c>
      <c r="AP2426" s="49" t="s">
        <v>505</v>
      </c>
      <c r="AQ2426" s="49" t="s">
        <v>13</v>
      </c>
      <c r="AR2426" s="49" t="s">
        <v>487</v>
      </c>
      <c r="AS2426" s="49" t="s">
        <v>488</v>
      </c>
      <c r="AT2426" s="49" t="s">
        <v>489</v>
      </c>
    </row>
    <row r="2427" spans="1:46" x14ac:dyDescent="0.25">
      <c r="A2427">
        <v>14</v>
      </c>
      <c r="B2427" t="s">
        <v>379</v>
      </c>
      <c r="C2427" t="s">
        <v>379</v>
      </c>
      <c r="D2427" t="s">
        <v>608</v>
      </c>
      <c r="E2427" t="s">
        <v>634</v>
      </c>
      <c r="F2427" t="s">
        <v>635</v>
      </c>
      <c r="G2427">
        <v>1</v>
      </c>
      <c r="H2427">
        <v>1</v>
      </c>
      <c r="I2427">
        <v>1</v>
      </c>
      <c r="J2427">
        <v>1</v>
      </c>
      <c r="K2427">
        <v>1</v>
      </c>
      <c r="L2427">
        <v>1</v>
      </c>
      <c r="M2427">
        <v>1</v>
      </c>
      <c r="N2427">
        <v>1</v>
      </c>
      <c r="O2427">
        <v>1</v>
      </c>
      <c r="P2427">
        <v>1</v>
      </c>
      <c r="Q2427">
        <v>1</v>
      </c>
      <c r="R2427">
        <v>1</v>
      </c>
      <c r="S2427">
        <v>1</v>
      </c>
      <c r="T2427">
        <v>1</v>
      </c>
      <c r="U2427">
        <v>1</v>
      </c>
      <c r="V2427">
        <v>1</v>
      </c>
      <c r="W2427">
        <v>1</v>
      </c>
      <c r="X2427">
        <v>1</v>
      </c>
      <c r="Y2427">
        <v>1</v>
      </c>
      <c r="Z2427">
        <v>1</v>
      </c>
      <c r="AA2427">
        <v>1</v>
      </c>
      <c r="AB2427">
        <v>1</v>
      </c>
      <c r="AC2427">
        <v>1</v>
      </c>
      <c r="AD2427">
        <v>1</v>
      </c>
      <c r="AE2427">
        <v>1</v>
      </c>
      <c r="AF2427">
        <v>1</v>
      </c>
      <c r="AG2427">
        <v>1</v>
      </c>
      <c r="AH2427">
        <v>1</v>
      </c>
      <c r="AI2427">
        <v>1</v>
      </c>
      <c r="AJ2427">
        <v>1</v>
      </c>
      <c r="AK2427">
        <v>1</v>
      </c>
      <c r="AL2427">
        <v>0</v>
      </c>
      <c r="AM2427" s="49" t="s">
        <v>380</v>
      </c>
      <c r="AN2427" s="49" t="s">
        <v>6</v>
      </c>
      <c r="AO2427" s="49" t="s">
        <v>9</v>
      </c>
      <c r="AP2427" s="49" t="s">
        <v>494</v>
      </c>
      <c r="AQ2427" s="49" t="s">
        <v>9</v>
      </c>
      <c r="AR2427" s="49" t="s">
        <v>487</v>
      </c>
      <c r="AS2427" s="49" t="s">
        <v>488</v>
      </c>
      <c r="AT2427" s="49" t="s">
        <v>489</v>
      </c>
    </row>
    <row r="2428" spans="1:46" x14ac:dyDescent="0.25">
      <c r="A2428">
        <v>14</v>
      </c>
      <c r="B2428" t="s">
        <v>387</v>
      </c>
      <c r="C2428" t="s">
        <v>387</v>
      </c>
      <c r="D2428" t="s">
        <v>388</v>
      </c>
      <c r="E2428" t="s">
        <v>634</v>
      </c>
      <c r="F2428" t="s">
        <v>635</v>
      </c>
      <c r="G2428">
        <v>1</v>
      </c>
      <c r="H2428">
        <v>1</v>
      </c>
      <c r="I2428">
        <v>1</v>
      </c>
      <c r="J2428">
        <v>1</v>
      </c>
      <c r="K2428">
        <v>1</v>
      </c>
      <c r="L2428">
        <v>1</v>
      </c>
      <c r="M2428">
        <v>1</v>
      </c>
      <c r="N2428">
        <v>1</v>
      </c>
      <c r="O2428">
        <v>1</v>
      </c>
      <c r="P2428">
        <v>1</v>
      </c>
      <c r="Q2428">
        <v>1</v>
      </c>
      <c r="R2428">
        <v>1</v>
      </c>
      <c r="S2428">
        <v>1</v>
      </c>
      <c r="T2428">
        <v>1</v>
      </c>
      <c r="U2428">
        <v>1</v>
      </c>
      <c r="V2428">
        <v>1</v>
      </c>
      <c r="W2428">
        <v>1</v>
      </c>
      <c r="X2428">
        <v>1</v>
      </c>
      <c r="Y2428">
        <v>1</v>
      </c>
      <c r="Z2428">
        <v>1</v>
      </c>
      <c r="AA2428">
        <v>1</v>
      </c>
      <c r="AB2428">
        <v>1</v>
      </c>
      <c r="AC2428">
        <v>1</v>
      </c>
      <c r="AD2428">
        <v>1</v>
      </c>
      <c r="AE2428">
        <v>1</v>
      </c>
      <c r="AF2428">
        <v>1</v>
      </c>
      <c r="AG2428">
        <v>1</v>
      </c>
      <c r="AH2428">
        <v>1</v>
      </c>
      <c r="AI2428">
        <v>1</v>
      </c>
      <c r="AJ2428">
        <v>1</v>
      </c>
      <c r="AK2428">
        <v>1</v>
      </c>
      <c r="AL2428">
        <v>1</v>
      </c>
      <c r="AM2428" s="49" t="s">
        <v>388</v>
      </c>
      <c r="AN2428" s="49" t="s">
        <v>14</v>
      </c>
      <c r="AO2428" s="49" t="s">
        <v>507</v>
      </c>
      <c r="AP2428" s="49" t="s">
        <v>505</v>
      </c>
      <c r="AQ2428" s="49" t="s">
        <v>13</v>
      </c>
      <c r="AR2428" s="49" t="s">
        <v>487</v>
      </c>
      <c r="AS2428" s="49" t="s">
        <v>488</v>
      </c>
      <c r="AT2428" s="49" t="s">
        <v>489</v>
      </c>
    </row>
    <row r="2429" spans="1:46" x14ac:dyDescent="0.25">
      <c r="A2429">
        <v>14</v>
      </c>
      <c r="B2429" t="s">
        <v>385</v>
      </c>
      <c r="C2429" t="s">
        <v>385</v>
      </c>
      <c r="D2429" t="s">
        <v>386</v>
      </c>
      <c r="E2429" t="s">
        <v>634</v>
      </c>
      <c r="F2429" t="s">
        <v>635</v>
      </c>
      <c r="G2429">
        <v>1</v>
      </c>
      <c r="H2429">
        <v>1</v>
      </c>
      <c r="I2429">
        <v>1</v>
      </c>
      <c r="J2429">
        <v>1</v>
      </c>
      <c r="K2429">
        <v>1</v>
      </c>
      <c r="L2429">
        <v>1</v>
      </c>
      <c r="M2429">
        <v>1</v>
      </c>
      <c r="N2429">
        <v>1</v>
      </c>
      <c r="O2429">
        <v>1</v>
      </c>
      <c r="P2429">
        <v>1</v>
      </c>
      <c r="Q2429">
        <v>1</v>
      </c>
      <c r="R2429">
        <v>1</v>
      </c>
      <c r="S2429">
        <v>1</v>
      </c>
      <c r="T2429">
        <v>1</v>
      </c>
      <c r="U2429">
        <v>1</v>
      </c>
      <c r="V2429">
        <v>1</v>
      </c>
      <c r="W2429">
        <v>1</v>
      </c>
      <c r="X2429">
        <v>1</v>
      </c>
      <c r="Y2429">
        <v>1</v>
      </c>
      <c r="Z2429">
        <v>1</v>
      </c>
      <c r="AA2429">
        <v>1</v>
      </c>
      <c r="AB2429">
        <v>1</v>
      </c>
      <c r="AC2429">
        <v>1</v>
      </c>
      <c r="AD2429">
        <v>1</v>
      </c>
      <c r="AE2429">
        <v>1</v>
      </c>
      <c r="AF2429">
        <v>1</v>
      </c>
      <c r="AG2429">
        <v>1</v>
      </c>
      <c r="AH2429">
        <v>1</v>
      </c>
      <c r="AI2429">
        <v>1</v>
      </c>
      <c r="AJ2429">
        <v>1</v>
      </c>
      <c r="AK2429">
        <v>1</v>
      </c>
      <c r="AL2429">
        <v>0</v>
      </c>
      <c r="AM2429" s="49" t="s">
        <v>386</v>
      </c>
      <c r="AN2429" s="49" t="s">
        <v>14</v>
      </c>
      <c r="AO2429" s="49" t="s">
        <v>506</v>
      </c>
      <c r="AP2429" s="49" t="s">
        <v>505</v>
      </c>
      <c r="AQ2429" s="49" t="s">
        <v>10</v>
      </c>
      <c r="AR2429" s="49" t="s">
        <v>487</v>
      </c>
      <c r="AS2429" s="49" t="s">
        <v>488</v>
      </c>
      <c r="AT2429" s="49" t="s">
        <v>489</v>
      </c>
    </row>
    <row r="2430" spans="1:46" x14ac:dyDescent="0.25">
      <c r="A2430">
        <v>14</v>
      </c>
      <c r="B2430" t="s">
        <v>389</v>
      </c>
      <c r="C2430" t="s">
        <v>389</v>
      </c>
      <c r="D2430" t="s">
        <v>432</v>
      </c>
      <c r="E2430" t="s">
        <v>634</v>
      </c>
      <c r="F2430" t="s">
        <v>635</v>
      </c>
      <c r="G2430">
        <v>1</v>
      </c>
      <c r="H2430">
        <v>1</v>
      </c>
      <c r="I2430">
        <v>1</v>
      </c>
      <c r="J2430">
        <v>1</v>
      </c>
      <c r="K2430">
        <v>1</v>
      </c>
      <c r="L2430">
        <v>1</v>
      </c>
      <c r="M2430">
        <v>1</v>
      </c>
      <c r="N2430">
        <v>1</v>
      </c>
      <c r="O2430">
        <v>1</v>
      </c>
      <c r="P2430">
        <v>1</v>
      </c>
      <c r="Q2430">
        <v>1</v>
      </c>
      <c r="R2430">
        <v>1</v>
      </c>
      <c r="S2430">
        <v>1</v>
      </c>
      <c r="T2430">
        <v>1</v>
      </c>
      <c r="U2430">
        <v>1</v>
      </c>
      <c r="V2430">
        <v>1</v>
      </c>
      <c r="W2430">
        <v>1</v>
      </c>
      <c r="X2430">
        <v>1</v>
      </c>
      <c r="Y2430">
        <v>1</v>
      </c>
      <c r="Z2430">
        <v>1</v>
      </c>
      <c r="AA2430">
        <v>1</v>
      </c>
      <c r="AB2430">
        <v>1</v>
      </c>
      <c r="AC2430">
        <v>1</v>
      </c>
      <c r="AD2430">
        <v>1</v>
      </c>
      <c r="AE2430">
        <v>1</v>
      </c>
      <c r="AF2430">
        <v>1</v>
      </c>
      <c r="AG2430">
        <v>1</v>
      </c>
      <c r="AH2430">
        <v>1</v>
      </c>
      <c r="AI2430">
        <v>1</v>
      </c>
      <c r="AJ2430">
        <v>1</v>
      </c>
      <c r="AK2430">
        <v>1</v>
      </c>
      <c r="AL2430">
        <v>0</v>
      </c>
      <c r="AM2430" s="49" t="s">
        <v>432</v>
      </c>
      <c r="AN2430" s="49" t="s">
        <v>14</v>
      </c>
      <c r="AO2430" s="49" t="s">
        <v>485</v>
      </c>
      <c r="AP2430" s="49" t="s">
        <v>494</v>
      </c>
      <c r="AQ2430" s="49" t="s">
        <v>11</v>
      </c>
      <c r="AR2430" s="49" t="s">
        <v>487</v>
      </c>
      <c r="AS2430" s="49" t="s">
        <v>496</v>
      </c>
      <c r="AT2430" s="49" t="s">
        <v>497</v>
      </c>
    </row>
    <row r="2431" spans="1:46" x14ac:dyDescent="0.25">
      <c r="A2431">
        <v>14</v>
      </c>
      <c r="B2431" t="s">
        <v>392</v>
      </c>
      <c r="C2431" t="s">
        <v>392</v>
      </c>
      <c r="D2431" t="s">
        <v>433</v>
      </c>
      <c r="E2431" t="s">
        <v>634</v>
      </c>
      <c r="F2431" t="s">
        <v>635</v>
      </c>
      <c r="G2431">
        <v>1</v>
      </c>
      <c r="H2431">
        <v>1</v>
      </c>
      <c r="I2431">
        <v>1</v>
      </c>
      <c r="J2431">
        <v>1</v>
      </c>
      <c r="K2431">
        <v>1</v>
      </c>
      <c r="L2431">
        <v>1</v>
      </c>
      <c r="M2431">
        <v>1</v>
      </c>
      <c r="N2431">
        <v>1</v>
      </c>
      <c r="O2431">
        <v>1</v>
      </c>
      <c r="P2431">
        <v>1</v>
      </c>
      <c r="Q2431">
        <v>1</v>
      </c>
      <c r="R2431">
        <v>1</v>
      </c>
      <c r="S2431">
        <v>1</v>
      </c>
      <c r="T2431">
        <v>1</v>
      </c>
      <c r="U2431">
        <v>1</v>
      </c>
      <c r="V2431">
        <v>1</v>
      </c>
      <c r="W2431">
        <v>1</v>
      </c>
      <c r="X2431">
        <v>1</v>
      </c>
      <c r="Y2431">
        <v>1</v>
      </c>
      <c r="Z2431">
        <v>1</v>
      </c>
      <c r="AA2431">
        <v>1</v>
      </c>
      <c r="AB2431">
        <v>1</v>
      </c>
      <c r="AC2431">
        <v>1</v>
      </c>
      <c r="AD2431">
        <v>1</v>
      </c>
      <c r="AE2431">
        <v>1</v>
      </c>
      <c r="AF2431">
        <v>1</v>
      </c>
      <c r="AG2431">
        <v>1</v>
      </c>
      <c r="AH2431">
        <v>1</v>
      </c>
      <c r="AI2431">
        <v>1</v>
      </c>
      <c r="AJ2431">
        <v>1</v>
      </c>
      <c r="AK2431">
        <v>1</v>
      </c>
      <c r="AL2431">
        <v>0</v>
      </c>
      <c r="AM2431" s="49" t="s">
        <v>433</v>
      </c>
      <c r="AN2431" s="49" t="s">
        <v>14</v>
      </c>
      <c r="AO2431" s="49" t="s">
        <v>506</v>
      </c>
      <c r="AP2431" s="49" t="s">
        <v>493</v>
      </c>
      <c r="AQ2431" s="49" t="s">
        <v>10</v>
      </c>
      <c r="AR2431" s="49" t="s">
        <v>495</v>
      </c>
      <c r="AS2431" s="49" t="s">
        <v>496</v>
      </c>
      <c r="AT2431" s="49" t="s">
        <v>497</v>
      </c>
    </row>
    <row r="2432" spans="1:46" x14ac:dyDescent="0.25">
      <c r="A2432">
        <v>14</v>
      </c>
      <c r="B2432" t="s">
        <v>393</v>
      </c>
      <c r="C2432" t="s">
        <v>393</v>
      </c>
      <c r="D2432" t="s">
        <v>394</v>
      </c>
      <c r="E2432" t="s">
        <v>634</v>
      </c>
      <c r="F2432" t="s">
        <v>635</v>
      </c>
      <c r="G2432">
        <v>1</v>
      </c>
      <c r="H2432">
        <v>1</v>
      </c>
      <c r="I2432">
        <v>1</v>
      </c>
      <c r="J2432">
        <v>1</v>
      </c>
      <c r="K2432">
        <v>1</v>
      </c>
      <c r="L2432">
        <v>1</v>
      </c>
      <c r="M2432">
        <v>1</v>
      </c>
      <c r="N2432">
        <v>1</v>
      </c>
      <c r="O2432">
        <v>1</v>
      </c>
      <c r="P2432">
        <v>1</v>
      </c>
      <c r="Q2432">
        <v>1</v>
      </c>
      <c r="R2432">
        <v>1</v>
      </c>
      <c r="S2432">
        <v>1</v>
      </c>
      <c r="T2432">
        <v>1</v>
      </c>
      <c r="U2432">
        <v>1</v>
      </c>
      <c r="V2432">
        <v>1</v>
      </c>
      <c r="W2432">
        <v>1</v>
      </c>
      <c r="X2432">
        <v>1</v>
      </c>
      <c r="Y2432">
        <v>1</v>
      </c>
      <c r="Z2432">
        <v>1</v>
      </c>
      <c r="AA2432">
        <v>1</v>
      </c>
      <c r="AB2432">
        <v>1</v>
      </c>
      <c r="AC2432">
        <v>1</v>
      </c>
      <c r="AD2432">
        <v>1</v>
      </c>
      <c r="AE2432">
        <v>1</v>
      </c>
      <c r="AF2432">
        <v>1</v>
      </c>
      <c r="AG2432">
        <v>1</v>
      </c>
      <c r="AH2432">
        <v>1</v>
      </c>
      <c r="AI2432">
        <v>1</v>
      </c>
      <c r="AJ2432">
        <v>1</v>
      </c>
      <c r="AK2432">
        <v>1</v>
      </c>
      <c r="AL2432">
        <v>0</v>
      </c>
      <c r="AM2432" s="49" t="s">
        <v>394</v>
      </c>
      <c r="AN2432" s="49" t="s">
        <v>14</v>
      </c>
      <c r="AO2432" s="49" t="s">
        <v>485</v>
      </c>
      <c r="AP2432" s="49" t="s">
        <v>494</v>
      </c>
      <c r="AQ2432" s="49" t="s">
        <v>11</v>
      </c>
      <c r="AR2432" s="49" t="s">
        <v>487</v>
      </c>
      <c r="AS2432" s="49" t="s">
        <v>488</v>
      </c>
      <c r="AT2432" s="49" t="s">
        <v>489</v>
      </c>
    </row>
    <row r="2433" spans="1:46" x14ac:dyDescent="0.25">
      <c r="A2433">
        <v>14</v>
      </c>
      <c r="B2433" t="s">
        <v>493</v>
      </c>
      <c r="C2433" t="s">
        <v>609</v>
      </c>
      <c r="D2433" t="s">
        <v>56</v>
      </c>
      <c r="E2433" t="s">
        <v>634</v>
      </c>
      <c r="F2433" t="s">
        <v>635</v>
      </c>
      <c r="G2433">
        <v>1</v>
      </c>
      <c r="H2433">
        <v>1</v>
      </c>
      <c r="I2433">
        <v>1</v>
      </c>
      <c r="J2433">
        <v>1</v>
      </c>
      <c r="K2433">
        <v>1</v>
      </c>
      <c r="L2433">
        <v>1</v>
      </c>
      <c r="M2433">
        <v>1</v>
      </c>
      <c r="N2433">
        <v>1</v>
      </c>
      <c r="O2433">
        <v>1</v>
      </c>
      <c r="P2433">
        <v>1</v>
      </c>
      <c r="Q2433">
        <v>1</v>
      </c>
      <c r="R2433">
        <v>1</v>
      </c>
      <c r="S2433">
        <v>1</v>
      </c>
      <c r="T2433">
        <v>1</v>
      </c>
      <c r="U2433">
        <v>1</v>
      </c>
      <c r="V2433">
        <v>1</v>
      </c>
      <c r="W2433">
        <v>1</v>
      </c>
      <c r="X2433">
        <v>1</v>
      </c>
      <c r="Y2433">
        <v>1</v>
      </c>
      <c r="Z2433">
        <v>1</v>
      </c>
      <c r="AA2433">
        <v>1</v>
      </c>
      <c r="AB2433">
        <v>1</v>
      </c>
      <c r="AC2433">
        <v>1</v>
      </c>
      <c r="AD2433">
        <v>1</v>
      </c>
      <c r="AE2433">
        <v>1</v>
      </c>
      <c r="AF2433">
        <v>1</v>
      </c>
      <c r="AG2433">
        <v>1</v>
      </c>
      <c r="AH2433">
        <v>1</v>
      </c>
      <c r="AI2433">
        <v>1</v>
      </c>
      <c r="AJ2433">
        <v>1</v>
      </c>
      <c r="AK2433">
        <v>1</v>
      </c>
      <c r="AL2433">
        <v>0</v>
      </c>
      <c r="AM2433" s="49" t="e">
        <v>#N/A</v>
      </c>
      <c r="AN2433" s="49" t="e">
        <v>#N/A</v>
      </c>
      <c r="AO2433" s="49" t="e">
        <v>#N/A</v>
      </c>
      <c r="AP2433" s="49" t="e">
        <v>#N/A</v>
      </c>
      <c r="AQ2433" s="49" t="e">
        <v>#N/A</v>
      </c>
      <c r="AR2433" s="49" t="e">
        <v>#N/A</v>
      </c>
      <c r="AS2433" s="49" t="e">
        <v>#N/A</v>
      </c>
      <c r="AT2433" s="49" t="e">
        <v>#N/A</v>
      </c>
    </row>
    <row r="2434" spans="1:46" x14ac:dyDescent="0.25">
      <c r="A2434">
        <v>14</v>
      </c>
      <c r="B2434" t="s">
        <v>399</v>
      </c>
      <c r="C2434" t="s">
        <v>399</v>
      </c>
      <c r="D2434" t="s">
        <v>434</v>
      </c>
      <c r="E2434" t="s">
        <v>634</v>
      </c>
      <c r="F2434" t="s">
        <v>635</v>
      </c>
      <c r="G2434">
        <v>1</v>
      </c>
      <c r="H2434">
        <v>1</v>
      </c>
      <c r="I2434">
        <v>1</v>
      </c>
      <c r="J2434">
        <v>1</v>
      </c>
      <c r="K2434">
        <v>1</v>
      </c>
      <c r="L2434">
        <v>1</v>
      </c>
      <c r="M2434">
        <v>1</v>
      </c>
      <c r="N2434">
        <v>1</v>
      </c>
      <c r="O2434">
        <v>1</v>
      </c>
      <c r="P2434">
        <v>1</v>
      </c>
      <c r="Q2434">
        <v>1</v>
      </c>
      <c r="R2434">
        <v>1</v>
      </c>
      <c r="S2434">
        <v>1</v>
      </c>
      <c r="T2434">
        <v>1</v>
      </c>
      <c r="U2434">
        <v>1</v>
      </c>
      <c r="V2434">
        <v>1</v>
      </c>
      <c r="W2434">
        <v>1</v>
      </c>
      <c r="X2434">
        <v>1</v>
      </c>
      <c r="Y2434">
        <v>1</v>
      </c>
      <c r="Z2434">
        <v>1</v>
      </c>
      <c r="AA2434">
        <v>1</v>
      </c>
      <c r="AB2434">
        <v>1</v>
      </c>
      <c r="AC2434">
        <v>1</v>
      </c>
      <c r="AD2434">
        <v>1</v>
      </c>
      <c r="AE2434">
        <v>1</v>
      </c>
      <c r="AF2434">
        <v>1</v>
      </c>
      <c r="AG2434">
        <v>1</v>
      </c>
      <c r="AH2434">
        <v>1</v>
      </c>
      <c r="AI2434">
        <v>1</v>
      </c>
      <c r="AJ2434">
        <v>1</v>
      </c>
      <c r="AK2434">
        <v>1</v>
      </c>
      <c r="AL2434">
        <v>0</v>
      </c>
      <c r="AM2434" s="49" t="s">
        <v>434</v>
      </c>
      <c r="AN2434" s="49" t="s">
        <v>14</v>
      </c>
      <c r="AO2434" s="49" t="s">
        <v>485</v>
      </c>
      <c r="AP2434" s="49" t="s">
        <v>486</v>
      </c>
      <c r="AQ2434" s="49" t="s">
        <v>11</v>
      </c>
      <c r="AR2434" s="49" t="s">
        <v>487</v>
      </c>
      <c r="AS2434" s="49" t="s">
        <v>496</v>
      </c>
      <c r="AT2434" s="49" t="s">
        <v>497</v>
      </c>
    </row>
    <row r="2435" spans="1:46" x14ac:dyDescent="0.25">
      <c r="A2435">
        <v>14</v>
      </c>
      <c r="B2435" t="s">
        <v>402</v>
      </c>
      <c r="C2435" t="s">
        <v>402</v>
      </c>
      <c r="D2435" t="s">
        <v>403</v>
      </c>
      <c r="E2435" t="s">
        <v>634</v>
      </c>
      <c r="F2435" t="s">
        <v>635</v>
      </c>
      <c r="G2435">
        <v>1</v>
      </c>
      <c r="H2435">
        <v>1</v>
      </c>
      <c r="I2435">
        <v>1</v>
      </c>
      <c r="J2435">
        <v>1</v>
      </c>
      <c r="K2435">
        <v>1</v>
      </c>
      <c r="L2435">
        <v>1</v>
      </c>
      <c r="M2435">
        <v>1</v>
      </c>
      <c r="N2435">
        <v>1</v>
      </c>
      <c r="O2435">
        <v>1</v>
      </c>
      <c r="P2435">
        <v>1</v>
      </c>
      <c r="Q2435">
        <v>1</v>
      </c>
      <c r="R2435">
        <v>1</v>
      </c>
      <c r="S2435">
        <v>1</v>
      </c>
      <c r="T2435">
        <v>1</v>
      </c>
      <c r="U2435">
        <v>1</v>
      </c>
      <c r="V2435">
        <v>1</v>
      </c>
      <c r="W2435">
        <v>1</v>
      </c>
      <c r="X2435">
        <v>1</v>
      </c>
      <c r="Y2435">
        <v>1</v>
      </c>
      <c r="Z2435">
        <v>1</v>
      </c>
      <c r="AA2435">
        <v>1</v>
      </c>
      <c r="AB2435">
        <v>1</v>
      </c>
      <c r="AC2435">
        <v>1</v>
      </c>
      <c r="AD2435">
        <v>1</v>
      </c>
      <c r="AE2435">
        <v>1</v>
      </c>
      <c r="AF2435">
        <v>1</v>
      </c>
      <c r="AG2435">
        <v>1</v>
      </c>
      <c r="AH2435">
        <v>1</v>
      </c>
      <c r="AI2435">
        <v>1</v>
      </c>
      <c r="AJ2435">
        <v>1</v>
      </c>
      <c r="AK2435">
        <v>1</v>
      </c>
      <c r="AL2435">
        <v>0</v>
      </c>
      <c r="AM2435" s="49" t="s">
        <v>403</v>
      </c>
      <c r="AN2435" s="49" t="s">
        <v>4</v>
      </c>
      <c r="AO2435" s="49" t="s">
        <v>9</v>
      </c>
      <c r="AP2435" s="49" t="s">
        <v>494</v>
      </c>
      <c r="AQ2435" s="49" t="s">
        <v>9</v>
      </c>
      <c r="AR2435" s="49" t="s">
        <v>495</v>
      </c>
      <c r="AS2435" s="49" t="s">
        <v>488</v>
      </c>
      <c r="AT2435" s="49" t="s">
        <v>489</v>
      </c>
    </row>
    <row r="2436" spans="1:46" x14ac:dyDescent="0.25">
      <c r="A2436">
        <v>14</v>
      </c>
      <c r="B2436" t="s">
        <v>404</v>
      </c>
      <c r="C2436" t="s">
        <v>404</v>
      </c>
      <c r="D2436" t="s">
        <v>405</v>
      </c>
      <c r="E2436" t="s">
        <v>634</v>
      </c>
      <c r="F2436" t="s">
        <v>635</v>
      </c>
      <c r="G2436">
        <v>1</v>
      </c>
      <c r="H2436">
        <v>1</v>
      </c>
      <c r="I2436">
        <v>1</v>
      </c>
      <c r="J2436">
        <v>1</v>
      </c>
      <c r="K2436">
        <v>1</v>
      </c>
      <c r="L2436">
        <v>1</v>
      </c>
      <c r="M2436">
        <v>1</v>
      </c>
      <c r="N2436">
        <v>1</v>
      </c>
      <c r="O2436">
        <v>1</v>
      </c>
      <c r="P2436">
        <v>1</v>
      </c>
      <c r="Q2436">
        <v>1</v>
      </c>
      <c r="R2436">
        <v>1</v>
      </c>
      <c r="S2436">
        <v>1</v>
      </c>
      <c r="T2436">
        <v>1</v>
      </c>
      <c r="U2436">
        <v>1</v>
      </c>
      <c r="V2436">
        <v>1</v>
      </c>
      <c r="W2436">
        <v>1</v>
      </c>
      <c r="X2436">
        <v>1</v>
      </c>
      <c r="Y2436">
        <v>1</v>
      </c>
      <c r="Z2436">
        <v>1</v>
      </c>
      <c r="AA2436">
        <v>1</v>
      </c>
      <c r="AB2436">
        <v>1</v>
      </c>
      <c r="AC2436">
        <v>1</v>
      </c>
      <c r="AD2436">
        <v>1</v>
      </c>
      <c r="AE2436">
        <v>1</v>
      </c>
      <c r="AF2436">
        <v>1</v>
      </c>
      <c r="AG2436">
        <v>1</v>
      </c>
      <c r="AH2436">
        <v>1</v>
      </c>
      <c r="AI2436">
        <v>1</v>
      </c>
      <c r="AJ2436">
        <v>1</v>
      </c>
      <c r="AK2436">
        <v>1</v>
      </c>
      <c r="AL2436">
        <v>0</v>
      </c>
      <c r="AM2436" s="49" t="s">
        <v>405</v>
      </c>
      <c r="AN2436" s="49" t="s">
        <v>4</v>
      </c>
      <c r="AO2436" s="49" t="s">
        <v>9</v>
      </c>
      <c r="AP2436" s="49" t="s">
        <v>494</v>
      </c>
      <c r="AQ2436" s="49" t="s">
        <v>9</v>
      </c>
      <c r="AR2436" s="49" t="s">
        <v>487</v>
      </c>
      <c r="AS2436" s="49" t="s">
        <v>488</v>
      </c>
      <c r="AT2436" s="49" t="s">
        <v>489</v>
      </c>
    </row>
    <row r="2437" spans="1:46" x14ac:dyDescent="0.25">
      <c r="A2437">
        <v>15</v>
      </c>
      <c r="B2437" t="s">
        <v>537</v>
      </c>
      <c r="C2437" t="s">
        <v>537</v>
      </c>
      <c r="D2437" t="s">
        <v>538</v>
      </c>
      <c r="E2437" t="s">
        <v>636</v>
      </c>
      <c r="F2437" t="s">
        <v>637</v>
      </c>
      <c r="G2437">
        <v>1</v>
      </c>
      <c r="H2437">
        <v>1</v>
      </c>
      <c r="I2437">
        <v>1</v>
      </c>
      <c r="J2437">
        <v>1</v>
      </c>
      <c r="K2437">
        <v>1</v>
      </c>
      <c r="L2437">
        <v>1</v>
      </c>
      <c r="M2437">
        <v>1</v>
      </c>
      <c r="N2437">
        <v>1</v>
      </c>
      <c r="O2437">
        <v>1</v>
      </c>
      <c r="P2437">
        <v>1</v>
      </c>
      <c r="Q2437">
        <v>1</v>
      </c>
      <c r="R2437">
        <v>1</v>
      </c>
      <c r="S2437">
        <v>1</v>
      </c>
      <c r="T2437">
        <v>1</v>
      </c>
      <c r="U2437">
        <v>1</v>
      </c>
      <c r="V2437">
        <v>1</v>
      </c>
      <c r="W2437">
        <v>1</v>
      </c>
      <c r="X2437">
        <v>1</v>
      </c>
      <c r="Y2437">
        <v>1</v>
      </c>
      <c r="Z2437">
        <v>1</v>
      </c>
      <c r="AA2437">
        <v>1</v>
      </c>
      <c r="AB2437">
        <v>1</v>
      </c>
      <c r="AC2437">
        <v>1</v>
      </c>
      <c r="AD2437">
        <v>1</v>
      </c>
      <c r="AE2437">
        <v>1</v>
      </c>
      <c r="AF2437">
        <v>1</v>
      </c>
      <c r="AG2437">
        <v>1</v>
      </c>
      <c r="AH2437">
        <v>1</v>
      </c>
      <c r="AI2437">
        <v>1</v>
      </c>
      <c r="AJ2437">
        <v>1</v>
      </c>
      <c r="AK2437">
        <v>1</v>
      </c>
      <c r="AL2437">
        <v>0</v>
      </c>
      <c r="AM2437" s="49" t="e">
        <v>#N/A</v>
      </c>
      <c r="AN2437" s="49" t="e">
        <v>#N/A</v>
      </c>
      <c r="AO2437" s="49" t="e">
        <v>#N/A</v>
      </c>
      <c r="AP2437" s="49" t="e">
        <v>#N/A</v>
      </c>
      <c r="AQ2437" s="49" t="e">
        <v>#N/A</v>
      </c>
      <c r="AR2437" s="49" t="e">
        <v>#N/A</v>
      </c>
      <c r="AS2437" s="49" t="e">
        <v>#N/A</v>
      </c>
      <c r="AT2437" s="49" t="e">
        <v>#N/A</v>
      </c>
    </row>
    <row r="2438" spans="1:46" x14ac:dyDescent="0.25">
      <c r="A2438">
        <v>15</v>
      </c>
      <c r="B2438" t="s">
        <v>493</v>
      </c>
      <c r="C2438" t="s">
        <v>541</v>
      </c>
      <c r="D2438" t="s">
        <v>9</v>
      </c>
      <c r="E2438" t="s">
        <v>636</v>
      </c>
      <c r="F2438" t="s">
        <v>637</v>
      </c>
      <c r="G2438">
        <v>1</v>
      </c>
      <c r="H2438">
        <v>1</v>
      </c>
      <c r="I2438">
        <v>1</v>
      </c>
      <c r="J2438">
        <v>1</v>
      </c>
      <c r="K2438">
        <v>1</v>
      </c>
      <c r="L2438">
        <v>1</v>
      </c>
      <c r="M2438">
        <v>1</v>
      </c>
      <c r="N2438">
        <v>1</v>
      </c>
      <c r="O2438">
        <v>1</v>
      </c>
      <c r="P2438">
        <v>1</v>
      </c>
      <c r="Q2438">
        <v>1</v>
      </c>
      <c r="R2438">
        <v>1</v>
      </c>
      <c r="S2438">
        <v>1</v>
      </c>
      <c r="T2438">
        <v>1</v>
      </c>
      <c r="U2438">
        <v>1</v>
      </c>
      <c r="V2438">
        <v>1</v>
      </c>
      <c r="W2438">
        <v>1</v>
      </c>
      <c r="X2438">
        <v>1</v>
      </c>
      <c r="Y2438">
        <v>1</v>
      </c>
      <c r="Z2438">
        <v>1</v>
      </c>
      <c r="AA2438">
        <v>1</v>
      </c>
      <c r="AB2438">
        <v>1</v>
      </c>
      <c r="AC2438">
        <v>1</v>
      </c>
      <c r="AD2438">
        <v>1</v>
      </c>
      <c r="AE2438">
        <v>1</v>
      </c>
      <c r="AF2438">
        <v>1</v>
      </c>
      <c r="AG2438">
        <v>1</v>
      </c>
      <c r="AH2438">
        <v>1</v>
      </c>
      <c r="AI2438">
        <v>1</v>
      </c>
      <c r="AJ2438">
        <v>1</v>
      </c>
      <c r="AK2438">
        <v>1</v>
      </c>
      <c r="AL2438">
        <v>0</v>
      </c>
      <c r="AM2438" s="49" t="e">
        <v>#N/A</v>
      </c>
      <c r="AN2438" s="49" t="e">
        <v>#N/A</v>
      </c>
      <c r="AO2438" s="49" t="e">
        <v>#N/A</v>
      </c>
      <c r="AP2438" s="49" t="e">
        <v>#N/A</v>
      </c>
      <c r="AQ2438" s="49" t="e">
        <v>#N/A</v>
      </c>
      <c r="AR2438" s="49" t="e">
        <v>#N/A</v>
      </c>
      <c r="AS2438" s="49" t="e">
        <v>#N/A</v>
      </c>
      <c r="AT2438" s="49" t="e">
        <v>#N/A</v>
      </c>
    </row>
    <row r="2439" spans="1:46" x14ac:dyDescent="0.25">
      <c r="A2439">
        <v>15</v>
      </c>
      <c r="B2439" t="s">
        <v>60</v>
      </c>
      <c r="C2439" t="s">
        <v>60</v>
      </c>
      <c r="D2439" t="s">
        <v>61</v>
      </c>
      <c r="E2439" t="s">
        <v>636</v>
      </c>
      <c r="F2439" t="s">
        <v>637</v>
      </c>
      <c r="G2439">
        <v>1</v>
      </c>
      <c r="H2439">
        <v>1</v>
      </c>
      <c r="I2439">
        <v>1</v>
      </c>
      <c r="J2439">
        <v>1</v>
      </c>
      <c r="K2439">
        <v>1</v>
      </c>
      <c r="L2439">
        <v>1</v>
      </c>
      <c r="M2439">
        <v>1</v>
      </c>
      <c r="N2439">
        <v>1</v>
      </c>
      <c r="O2439">
        <v>1</v>
      </c>
      <c r="P2439">
        <v>1</v>
      </c>
      <c r="Q2439">
        <v>1</v>
      </c>
      <c r="R2439">
        <v>1</v>
      </c>
      <c r="S2439">
        <v>1</v>
      </c>
      <c r="T2439">
        <v>1</v>
      </c>
      <c r="U2439">
        <v>1</v>
      </c>
      <c r="V2439">
        <v>1</v>
      </c>
      <c r="W2439">
        <v>1</v>
      </c>
      <c r="X2439">
        <v>1</v>
      </c>
      <c r="Y2439">
        <v>1</v>
      </c>
      <c r="Z2439">
        <v>1</v>
      </c>
      <c r="AA2439">
        <v>1</v>
      </c>
      <c r="AB2439">
        <v>1</v>
      </c>
      <c r="AC2439">
        <v>1</v>
      </c>
      <c r="AD2439">
        <v>1</v>
      </c>
      <c r="AE2439">
        <v>1</v>
      </c>
      <c r="AF2439">
        <v>1</v>
      </c>
      <c r="AG2439">
        <v>1</v>
      </c>
      <c r="AH2439">
        <v>1</v>
      </c>
      <c r="AI2439">
        <v>1</v>
      </c>
      <c r="AJ2439">
        <v>1</v>
      </c>
      <c r="AK2439">
        <v>1</v>
      </c>
      <c r="AL2439">
        <v>1</v>
      </c>
      <c r="AM2439" s="49" t="s">
        <v>61</v>
      </c>
      <c r="AN2439" s="49" t="s">
        <v>14</v>
      </c>
      <c r="AO2439" s="49" t="s">
        <v>500</v>
      </c>
      <c r="AP2439" s="49" t="s">
        <v>501</v>
      </c>
      <c r="AQ2439" s="49" t="s">
        <v>502</v>
      </c>
      <c r="AR2439" s="49" t="s">
        <v>487</v>
      </c>
      <c r="AS2439" s="49" t="s">
        <v>488</v>
      </c>
      <c r="AT2439" s="49" t="s">
        <v>489</v>
      </c>
    </row>
    <row r="2440" spans="1:46" x14ac:dyDescent="0.25">
      <c r="A2440">
        <v>15</v>
      </c>
      <c r="B2440" t="s">
        <v>148</v>
      </c>
      <c r="C2440" t="s">
        <v>148</v>
      </c>
      <c r="D2440" t="s">
        <v>411</v>
      </c>
      <c r="E2440" t="s">
        <v>636</v>
      </c>
      <c r="F2440" t="s">
        <v>637</v>
      </c>
      <c r="G2440">
        <v>1</v>
      </c>
      <c r="H2440">
        <v>1</v>
      </c>
      <c r="I2440">
        <v>1</v>
      </c>
      <c r="J2440">
        <v>1</v>
      </c>
      <c r="K2440">
        <v>1</v>
      </c>
      <c r="L2440">
        <v>1</v>
      </c>
      <c r="M2440">
        <v>1</v>
      </c>
      <c r="N2440">
        <v>1</v>
      </c>
      <c r="O2440">
        <v>1</v>
      </c>
      <c r="P2440">
        <v>1</v>
      </c>
      <c r="Q2440">
        <v>1</v>
      </c>
      <c r="R2440">
        <v>1</v>
      </c>
      <c r="S2440">
        <v>1</v>
      </c>
      <c r="T2440">
        <v>1</v>
      </c>
      <c r="U2440">
        <v>1</v>
      </c>
      <c r="V2440">
        <v>1</v>
      </c>
      <c r="W2440">
        <v>1</v>
      </c>
      <c r="X2440">
        <v>1</v>
      </c>
      <c r="Y2440">
        <v>1</v>
      </c>
      <c r="Z2440">
        <v>1</v>
      </c>
      <c r="AA2440">
        <v>1</v>
      </c>
      <c r="AB2440">
        <v>1</v>
      </c>
      <c r="AC2440">
        <v>1</v>
      </c>
      <c r="AD2440">
        <v>1</v>
      </c>
      <c r="AE2440">
        <v>1</v>
      </c>
      <c r="AF2440">
        <v>1</v>
      </c>
      <c r="AG2440">
        <v>1</v>
      </c>
      <c r="AH2440">
        <v>1</v>
      </c>
      <c r="AI2440">
        <v>1</v>
      </c>
      <c r="AJ2440">
        <v>1</v>
      </c>
      <c r="AK2440">
        <v>1</v>
      </c>
      <c r="AL2440">
        <v>0</v>
      </c>
      <c r="AM2440" s="49" t="s">
        <v>411</v>
      </c>
      <c r="AN2440" s="49" t="s">
        <v>7</v>
      </c>
      <c r="AO2440" s="49" t="s">
        <v>9</v>
      </c>
      <c r="AP2440" s="49" t="s">
        <v>494</v>
      </c>
      <c r="AQ2440" s="49" t="s">
        <v>9</v>
      </c>
      <c r="AR2440" s="49" t="s">
        <v>495</v>
      </c>
      <c r="AS2440" s="49" t="s">
        <v>496</v>
      </c>
      <c r="AT2440" s="49" t="s">
        <v>497</v>
      </c>
    </row>
    <row r="2441" spans="1:46" x14ac:dyDescent="0.25">
      <c r="A2441">
        <v>15</v>
      </c>
      <c r="B2441" t="s">
        <v>59</v>
      </c>
      <c r="C2441" t="s">
        <v>59</v>
      </c>
      <c r="D2441" t="s">
        <v>406</v>
      </c>
      <c r="E2441" t="s">
        <v>636</v>
      </c>
      <c r="F2441" t="s">
        <v>637</v>
      </c>
      <c r="G2441">
        <v>1</v>
      </c>
      <c r="H2441">
        <v>1</v>
      </c>
      <c r="I2441">
        <v>1</v>
      </c>
      <c r="J2441">
        <v>1</v>
      </c>
      <c r="K2441">
        <v>1</v>
      </c>
      <c r="L2441">
        <v>1</v>
      </c>
      <c r="M2441">
        <v>1</v>
      </c>
      <c r="N2441">
        <v>1</v>
      </c>
      <c r="O2441">
        <v>1</v>
      </c>
      <c r="P2441">
        <v>1</v>
      </c>
      <c r="Q2441">
        <v>1</v>
      </c>
      <c r="R2441">
        <v>1</v>
      </c>
      <c r="S2441">
        <v>1</v>
      </c>
      <c r="T2441">
        <v>1</v>
      </c>
      <c r="U2441">
        <v>1</v>
      </c>
      <c r="V2441">
        <v>1</v>
      </c>
      <c r="W2441">
        <v>1</v>
      </c>
      <c r="X2441">
        <v>1</v>
      </c>
      <c r="Y2441">
        <v>1</v>
      </c>
      <c r="Z2441">
        <v>1</v>
      </c>
      <c r="AA2441">
        <v>1</v>
      </c>
      <c r="AB2441">
        <v>1</v>
      </c>
      <c r="AC2441">
        <v>1</v>
      </c>
      <c r="AD2441">
        <v>1</v>
      </c>
      <c r="AE2441">
        <v>1</v>
      </c>
      <c r="AF2441">
        <v>1</v>
      </c>
      <c r="AG2441">
        <v>1</v>
      </c>
      <c r="AH2441">
        <v>1</v>
      </c>
      <c r="AI2441">
        <v>1</v>
      </c>
      <c r="AJ2441">
        <v>1</v>
      </c>
      <c r="AK2441">
        <v>1</v>
      </c>
      <c r="AL2441">
        <v>0</v>
      </c>
      <c r="AM2441" s="49" t="s">
        <v>406</v>
      </c>
      <c r="AN2441" s="49" t="s">
        <v>4</v>
      </c>
      <c r="AO2441" s="49" t="s">
        <v>9</v>
      </c>
      <c r="AP2441" s="49" t="s">
        <v>494</v>
      </c>
      <c r="AQ2441" s="49" t="s">
        <v>9</v>
      </c>
      <c r="AR2441" s="49" t="s">
        <v>495</v>
      </c>
      <c r="AS2441" s="49" t="s">
        <v>496</v>
      </c>
      <c r="AT2441" s="49" t="s">
        <v>497</v>
      </c>
    </row>
    <row r="2442" spans="1:46" x14ac:dyDescent="0.25">
      <c r="A2442">
        <v>15</v>
      </c>
      <c r="B2442" t="s">
        <v>63</v>
      </c>
      <c r="C2442" t="s">
        <v>63</v>
      </c>
      <c r="D2442" t="s">
        <v>64</v>
      </c>
      <c r="E2442" t="s">
        <v>636</v>
      </c>
      <c r="F2442" t="s">
        <v>637</v>
      </c>
      <c r="G2442">
        <v>1</v>
      </c>
      <c r="H2442">
        <v>1</v>
      </c>
      <c r="I2442">
        <v>1</v>
      </c>
      <c r="J2442">
        <v>1</v>
      </c>
      <c r="K2442">
        <v>1</v>
      </c>
      <c r="L2442">
        <v>1</v>
      </c>
      <c r="M2442">
        <v>1</v>
      </c>
      <c r="N2442">
        <v>1</v>
      </c>
      <c r="O2442">
        <v>1</v>
      </c>
      <c r="P2442">
        <v>1</v>
      </c>
      <c r="Q2442">
        <v>1</v>
      </c>
      <c r="R2442">
        <v>1</v>
      </c>
      <c r="S2442">
        <v>1</v>
      </c>
      <c r="T2442">
        <v>1</v>
      </c>
      <c r="U2442">
        <v>1</v>
      </c>
      <c r="V2442">
        <v>1</v>
      </c>
      <c r="W2442">
        <v>1</v>
      </c>
      <c r="X2442">
        <v>1</v>
      </c>
      <c r="Y2442">
        <v>1</v>
      </c>
      <c r="Z2442">
        <v>1</v>
      </c>
      <c r="AA2442">
        <v>1</v>
      </c>
      <c r="AB2442">
        <v>1</v>
      </c>
      <c r="AC2442">
        <v>1</v>
      </c>
      <c r="AD2442">
        <v>1</v>
      </c>
      <c r="AE2442">
        <v>1</v>
      </c>
      <c r="AF2442">
        <v>1</v>
      </c>
      <c r="AG2442">
        <v>1</v>
      </c>
      <c r="AH2442">
        <v>1</v>
      </c>
      <c r="AI2442">
        <v>1</v>
      </c>
      <c r="AJ2442">
        <v>1</v>
      </c>
      <c r="AK2442">
        <v>1</v>
      </c>
      <c r="AL2442">
        <v>1</v>
      </c>
      <c r="AM2442" s="49" t="s">
        <v>64</v>
      </c>
      <c r="AN2442" s="49" t="s">
        <v>14</v>
      </c>
      <c r="AO2442" s="49" t="s">
        <v>506</v>
      </c>
      <c r="AP2442" s="49" t="s">
        <v>501</v>
      </c>
      <c r="AQ2442" s="49" t="s">
        <v>10</v>
      </c>
      <c r="AR2442" s="49" t="s">
        <v>487</v>
      </c>
      <c r="AS2442" s="49" t="s">
        <v>488</v>
      </c>
      <c r="AT2442" s="49" t="s">
        <v>489</v>
      </c>
    </row>
    <row r="2443" spans="1:46" x14ac:dyDescent="0.25">
      <c r="A2443">
        <v>15</v>
      </c>
      <c r="B2443" t="s">
        <v>65</v>
      </c>
      <c r="C2443" t="s">
        <v>65</v>
      </c>
      <c r="D2443" t="s">
        <v>66</v>
      </c>
      <c r="E2443" t="s">
        <v>636</v>
      </c>
      <c r="F2443" t="s">
        <v>637</v>
      </c>
      <c r="G2443">
        <v>1</v>
      </c>
      <c r="H2443">
        <v>1</v>
      </c>
      <c r="I2443">
        <v>1</v>
      </c>
      <c r="J2443">
        <v>1</v>
      </c>
      <c r="K2443">
        <v>1</v>
      </c>
      <c r="L2443">
        <v>1</v>
      </c>
      <c r="M2443">
        <v>1</v>
      </c>
      <c r="N2443">
        <v>1</v>
      </c>
      <c r="O2443">
        <v>1</v>
      </c>
      <c r="P2443">
        <v>1</v>
      </c>
      <c r="Q2443">
        <v>1</v>
      </c>
      <c r="R2443">
        <v>1</v>
      </c>
      <c r="S2443">
        <v>1</v>
      </c>
      <c r="T2443">
        <v>1</v>
      </c>
      <c r="U2443">
        <v>1</v>
      </c>
      <c r="V2443">
        <v>1</v>
      </c>
      <c r="W2443">
        <v>1</v>
      </c>
      <c r="X2443">
        <v>1</v>
      </c>
      <c r="Y2443">
        <v>1</v>
      </c>
      <c r="Z2443">
        <v>1</v>
      </c>
      <c r="AA2443">
        <v>1</v>
      </c>
      <c r="AB2443">
        <v>1</v>
      </c>
      <c r="AC2443">
        <v>1</v>
      </c>
      <c r="AD2443">
        <v>1</v>
      </c>
      <c r="AE2443">
        <v>1</v>
      </c>
      <c r="AF2443">
        <v>1</v>
      </c>
      <c r="AG2443">
        <v>1</v>
      </c>
      <c r="AH2443">
        <v>1</v>
      </c>
      <c r="AI2443">
        <v>1</v>
      </c>
      <c r="AJ2443">
        <v>1</v>
      </c>
      <c r="AK2443">
        <v>1</v>
      </c>
      <c r="AL2443">
        <v>1</v>
      </c>
      <c r="AM2443" s="49" t="s">
        <v>66</v>
      </c>
      <c r="AN2443" s="49" t="s">
        <v>14</v>
      </c>
      <c r="AO2443" s="49" t="s">
        <v>500</v>
      </c>
      <c r="AP2443" s="49" t="s">
        <v>501</v>
      </c>
      <c r="AQ2443" s="49" t="s">
        <v>502</v>
      </c>
      <c r="AR2443" s="49" t="s">
        <v>487</v>
      </c>
      <c r="AS2443" s="49" t="s">
        <v>488</v>
      </c>
      <c r="AT2443" s="49" t="s">
        <v>489</v>
      </c>
    </row>
    <row r="2444" spans="1:46" x14ac:dyDescent="0.25">
      <c r="A2444">
        <v>15</v>
      </c>
      <c r="B2444" t="s">
        <v>69</v>
      </c>
      <c r="C2444" t="s">
        <v>69</v>
      </c>
      <c r="D2444" t="s">
        <v>70</v>
      </c>
      <c r="E2444" t="s">
        <v>636</v>
      </c>
      <c r="F2444" t="s">
        <v>637</v>
      </c>
      <c r="G2444">
        <v>1</v>
      </c>
      <c r="H2444">
        <v>1</v>
      </c>
      <c r="I2444">
        <v>1</v>
      </c>
      <c r="J2444">
        <v>1</v>
      </c>
      <c r="K2444">
        <v>1</v>
      </c>
      <c r="L2444">
        <v>1</v>
      </c>
      <c r="M2444">
        <v>1</v>
      </c>
      <c r="N2444">
        <v>1</v>
      </c>
      <c r="O2444">
        <v>1</v>
      </c>
      <c r="P2444">
        <v>1</v>
      </c>
      <c r="Q2444">
        <v>1</v>
      </c>
      <c r="R2444">
        <v>1</v>
      </c>
      <c r="S2444">
        <v>1</v>
      </c>
      <c r="T2444">
        <v>1</v>
      </c>
      <c r="U2444">
        <v>1</v>
      </c>
      <c r="V2444">
        <v>1</v>
      </c>
      <c r="W2444">
        <v>1</v>
      </c>
      <c r="X2444">
        <v>1</v>
      </c>
      <c r="Y2444">
        <v>1</v>
      </c>
      <c r="Z2444">
        <v>1</v>
      </c>
      <c r="AA2444">
        <v>1</v>
      </c>
      <c r="AB2444">
        <v>1</v>
      </c>
      <c r="AC2444">
        <v>1</v>
      </c>
      <c r="AD2444">
        <v>1</v>
      </c>
      <c r="AE2444">
        <v>1</v>
      </c>
      <c r="AF2444">
        <v>1</v>
      </c>
      <c r="AG2444">
        <v>1</v>
      </c>
      <c r="AH2444">
        <v>1</v>
      </c>
      <c r="AI2444">
        <v>1</v>
      </c>
      <c r="AJ2444">
        <v>1</v>
      </c>
      <c r="AK2444">
        <v>1</v>
      </c>
      <c r="AL2444">
        <v>1</v>
      </c>
      <c r="AM2444" s="49" t="s">
        <v>70</v>
      </c>
      <c r="AN2444" s="49" t="s">
        <v>14</v>
      </c>
      <c r="AO2444" s="49" t="s">
        <v>509</v>
      </c>
      <c r="AP2444" s="49" t="s">
        <v>505</v>
      </c>
      <c r="AQ2444" s="49" t="s">
        <v>13</v>
      </c>
      <c r="AR2444" s="49" t="s">
        <v>487</v>
      </c>
      <c r="AS2444" s="49" t="s">
        <v>488</v>
      </c>
      <c r="AT2444" s="49" t="s">
        <v>489</v>
      </c>
    </row>
    <row r="2445" spans="1:46" x14ac:dyDescent="0.25">
      <c r="A2445">
        <v>15</v>
      </c>
      <c r="B2445" t="s">
        <v>71</v>
      </c>
      <c r="C2445" t="s">
        <v>71</v>
      </c>
      <c r="D2445" t="s">
        <v>72</v>
      </c>
      <c r="E2445" t="s">
        <v>636</v>
      </c>
      <c r="F2445" t="s">
        <v>637</v>
      </c>
      <c r="G2445">
        <v>1</v>
      </c>
      <c r="H2445">
        <v>1</v>
      </c>
      <c r="I2445">
        <v>1</v>
      </c>
      <c r="J2445">
        <v>1</v>
      </c>
      <c r="K2445">
        <v>1</v>
      </c>
      <c r="L2445">
        <v>1</v>
      </c>
      <c r="M2445">
        <v>1</v>
      </c>
      <c r="N2445">
        <v>1</v>
      </c>
      <c r="O2445">
        <v>1</v>
      </c>
      <c r="P2445">
        <v>1</v>
      </c>
      <c r="Q2445">
        <v>1</v>
      </c>
      <c r="R2445">
        <v>1</v>
      </c>
      <c r="S2445">
        <v>1</v>
      </c>
      <c r="T2445">
        <v>1</v>
      </c>
      <c r="U2445">
        <v>1</v>
      </c>
      <c r="V2445">
        <v>1</v>
      </c>
      <c r="W2445">
        <v>1</v>
      </c>
      <c r="X2445">
        <v>1</v>
      </c>
      <c r="Y2445">
        <v>1</v>
      </c>
      <c r="Z2445">
        <v>1</v>
      </c>
      <c r="AA2445">
        <v>1</v>
      </c>
      <c r="AB2445">
        <v>1</v>
      </c>
      <c r="AC2445">
        <v>1</v>
      </c>
      <c r="AD2445">
        <v>1</v>
      </c>
      <c r="AE2445">
        <v>1</v>
      </c>
      <c r="AF2445">
        <v>1</v>
      </c>
      <c r="AG2445">
        <v>1</v>
      </c>
      <c r="AH2445">
        <v>1</v>
      </c>
      <c r="AI2445">
        <v>1</v>
      </c>
      <c r="AJ2445">
        <v>1</v>
      </c>
      <c r="AK2445">
        <v>1</v>
      </c>
      <c r="AL2445">
        <v>1</v>
      </c>
      <c r="AM2445" s="49" t="s">
        <v>72</v>
      </c>
      <c r="AN2445" s="49" t="s">
        <v>14</v>
      </c>
      <c r="AO2445" s="49" t="s">
        <v>500</v>
      </c>
      <c r="AP2445" s="49" t="s">
        <v>505</v>
      </c>
      <c r="AQ2445" s="49" t="s">
        <v>13</v>
      </c>
      <c r="AR2445" s="49" t="s">
        <v>487</v>
      </c>
      <c r="AS2445" s="49" t="s">
        <v>488</v>
      </c>
      <c r="AT2445" s="49" t="s">
        <v>489</v>
      </c>
    </row>
    <row r="2446" spans="1:46" x14ac:dyDescent="0.25">
      <c r="A2446">
        <v>15</v>
      </c>
      <c r="B2446" t="s">
        <v>73</v>
      </c>
      <c r="C2446" t="s">
        <v>73</v>
      </c>
      <c r="D2446" t="s">
        <v>408</v>
      </c>
      <c r="E2446" t="s">
        <v>636</v>
      </c>
      <c r="F2446" t="s">
        <v>637</v>
      </c>
      <c r="G2446">
        <v>1</v>
      </c>
      <c r="H2446">
        <v>1</v>
      </c>
      <c r="I2446">
        <v>1</v>
      </c>
      <c r="J2446">
        <v>1</v>
      </c>
      <c r="K2446">
        <v>1</v>
      </c>
      <c r="L2446">
        <v>1</v>
      </c>
      <c r="M2446">
        <v>1</v>
      </c>
      <c r="N2446">
        <v>1</v>
      </c>
      <c r="O2446">
        <v>1</v>
      </c>
      <c r="P2446">
        <v>1</v>
      </c>
      <c r="Q2446">
        <v>1</v>
      </c>
      <c r="R2446">
        <v>1</v>
      </c>
      <c r="S2446">
        <v>1</v>
      </c>
      <c r="T2446">
        <v>1</v>
      </c>
      <c r="U2446">
        <v>1</v>
      </c>
      <c r="V2446">
        <v>1</v>
      </c>
      <c r="W2446">
        <v>1</v>
      </c>
      <c r="X2446">
        <v>1</v>
      </c>
      <c r="Y2446">
        <v>1</v>
      </c>
      <c r="Z2446">
        <v>1</v>
      </c>
      <c r="AA2446">
        <v>1</v>
      </c>
      <c r="AB2446">
        <v>1</v>
      </c>
      <c r="AC2446">
        <v>1</v>
      </c>
      <c r="AD2446">
        <v>1</v>
      </c>
      <c r="AE2446">
        <v>1</v>
      </c>
      <c r="AF2446">
        <v>1</v>
      </c>
      <c r="AG2446">
        <v>1</v>
      </c>
      <c r="AH2446">
        <v>1</v>
      </c>
      <c r="AI2446">
        <v>1</v>
      </c>
      <c r="AJ2446">
        <v>1</v>
      </c>
      <c r="AK2446">
        <v>1</v>
      </c>
      <c r="AL2446">
        <v>1</v>
      </c>
      <c r="AM2446" s="49" t="s">
        <v>408</v>
      </c>
      <c r="AN2446" s="49" t="s">
        <v>14</v>
      </c>
      <c r="AO2446" s="49" t="s">
        <v>500</v>
      </c>
      <c r="AP2446" s="49" t="s">
        <v>501</v>
      </c>
      <c r="AQ2446" s="49" t="s">
        <v>502</v>
      </c>
      <c r="AR2446" s="49" t="s">
        <v>495</v>
      </c>
      <c r="AS2446" s="49" t="s">
        <v>496</v>
      </c>
      <c r="AT2446" s="49" t="s">
        <v>497</v>
      </c>
    </row>
    <row r="2447" spans="1:46" x14ac:dyDescent="0.25">
      <c r="A2447">
        <v>15</v>
      </c>
      <c r="B2447" t="s">
        <v>86</v>
      </c>
      <c r="C2447" t="s">
        <v>86</v>
      </c>
      <c r="D2447" t="s">
        <v>87</v>
      </c>
      <c r="E2447" t="s">
        <v>636</v>
      </c>
      <c r="F2447" t="s">
        <v>637</v>
      </c>
      <c r="G2447">
        <v>1</v>
      </c>
      <c r="H2447">
        <v>1</v>
      </c>
      <c r="I2447">
        <v>1</v>
      </c>
      <c r="J2447">
        <v>1</v>
      </c>
      <c r="K2447">
        <v>1</v>
      </c>
      <c r="L2447">
        <v>1</v>
      </c>
      <c r="M2447">
        <v>1</v>
      </c>
      <c r="N2447">
        <v>1</v>
      </c>
      <c r="O2447">
        <v>1</v>
      </c>
      <c r="P2447">
        <v>1</v>
      </c>
      <c r="Q2447">
        <v>1</v>
      </c>
      <c r="R2447">
        <v>1</v>
      </c>
      <c r="S2447">
        <v>1</v>
      </c>
      <c r="T2447">
        <v>1</v>
      </c>
      <c r="U2447">
        <v>1</v>
      </c>
      <c r="V2447">
        <v>1</v>
      </c>
      <c r="W2447">
        <v>1</v>
      </c>
      <c r="X2447">
        <v>1</v>
      </c>
      <c r="Y2447">
        <v>1</v>
      </c>
      <c r="Z2447">
        <v>1</v>
      </c>
      <c r="AA2447">
        <v>1</v>
      </c>
      <c r="AB2447">
        <v>1</v>
      </c>
      <c r="AC2447">
        <v>1</v>
      </c>
      <c r="AD2447">
        <v>1</v>
      </c>
      <c r="AE2447">
        <v>1</v>
      </c>
      <c r="AF2447">
        <v>1</v>
      </c>
      <c r="AG2447">
        <v>1</v>
      </c>
      <c r="AH2447">
        <v>1</v>
      </c>
      <c r="AI2447">
        <v>1</v>
      </c>
      <c r="AJ2447">
        <v>1</v>
      </c>
      <c r="AK2447">
        <v>1</v>
      </c>
      <c r="AL2447">
        <v>0</v>
      </c>
      <c r="AM2447" s="49" t="s">
        <v>87</v>
      </c>
      <c r="AN2447" s="49" t="s">
        <v>14</v>
      </c>
      <c r="AO2447" s="49" t="s">
        <v>485</v>
      </c>
      <c r="AP2447" s="49" t="s">
        <v>505</v>
      </c>
      <c r="AQ2447" s="49" t="s">
        <v>13</v>
      </c>
      <c r="AR2447" s="49" t="s">
        <v>495</v>
      </c>
      <c r="AS2447" s="49" t="s">
        <v>488</v>
      </c>
      <c r="AT2447" s="49" t="s">
        <v>489</v>
      </c>
    </row>
    <row r="2448" spans="1:46" x14ac:dyDescent="0.25">
      <c r="A2448">
        <v>15</v>
      </c>
      <c r="B2448" t="s">
        <v>82</v>
      </c>
      <c r="C2448" t="s">
        <v>82</v>
      </c>
      <c r="D2448" t="s">
        <v>83</v>
      </c>
      <c r="E2448" t="s">
        <v>636</v>
      </c>
      <c r="F2448" t="s">
        <v>637</v>
      </c>
      <c r="G2448">
        <v>1</v>
      </c>
      <c r="H2448">
        <v>1</v>
      </c>
      <c r="I2448">
        <v>1</v>
      </c>
      <c r="J2448">
        <v>1</v>
      </c>
      <c r="K2448">
        <v>1</v>
      </c>
      <c r="L2448">
        <v>1</v>
      </c>
      <c r="M2448">
        <v>1</v>
      </c>
      <c r="N2448">
        <v>1</v>
      </c>
      <c r="O2448">
        <v>1</v>
      </c>
      <c r="P2448">
        <v>1</v>
      </c>
      <c r="Q2448">
        <v>1</v>
      </c>
      <c r="R2448">
        <v>1</v>
      </c>
      <c r="S2448">
        <v>1</v>
      </c>
      <c r="T2448">
        <v>1</v>
      </c>
      <c r="U2448">
        <v>1</v>
      </c>
      <c r="V2448">
        <v>1</v>
      </c>
      <c r="W2448">
        <v>1</v>
      </c>
      <c r="X2448">
        <v>1</v>
      </c>
      <c r="Y2448">
        <v>1</v>
      </c>
      <c r="Z2448">
        <v>1</v>
      </c>
      <c r="AA2448">
        <v>1</v>
      </c>
      <c r="AB2448">
        <v>1</v>
      </c>
      <c r="AC2448">
        <v>1</v>
      </c>
      <c r="AD2448">
        <v>1</v>
      </c>
      <c r="AE2448">
        <v>1</v>
      </c>
      <c r="AF2448">
        <v>1</v>
      </c>
      <c r="AG2448">
        <v>1</v>
      </c>
      <c r="AH2448">
        <v>1</v>
      </c>
      <c r="AI2448">
        <v>1</v>
      </c>
      <c r="AJ2448">
        <v>1</v>
      </c>
      <c r="AK2448">
        <v>1</v>
      </c>
      <c r="AL2448">
        <v>0</v>
      </c>
      <c r="AM2448" s="49" t="s">
        <v>83</v>
      </c>
      <c r="AN2448" s="49" t="s">
        <v>14</v>
      </c>
      <c r="AO2448" s="49" t="s">
        <v>485</v>
      </c>
      <c r="AP2448" s="49" t="s">
        <v>494</v>
      </c>
      <c r="AQ2448" s="49" t="s">
        <v>11</v>
      </c>
      <c r="AR2448" s="49" t="s">
        <v>487</v>
      </c>
      <c r="AS2448" s="49" t="s">
        <v>488</v>
      </c>
      <c r="AT2448" s="49" t="s">
        <v>489</v>
      </c>
    </row>
    <row r="2449" spans="1:46" x14ac:dyDescent="0.25">
      <c r="A2449">
        <v>15</v>
      </c>
      <c r="B2449" t="s">
        <v>92</v>
      </c>
      <c r="C2449" t="s">
        <v>92</v>
      </c>
      <c r="D2449" t="s">
        <v>93</v>
      </c>
      <c r="E2449" t="s">
        <v>636</v>
      </c>
      <c r="F2449" t="s">
        <v>637</v>
      </c>
      <c r="G2449">
        <v>1</v>
      </c>
      <c r="H2449">
        <v>1</v>
      </c>
      <c r="I2449">
        <v>1</v>
      </c>
      <c r="J2449">
        <v>1</v>
      </c>
      <c r="K2449">
        <v>1</v>
      </c>
      <c r="L2449">
        <v>1</v>
      </c>
      <c r="M2449">
        <v>1</v>
      </c>
      <c r="N2449">
        <v>1</v>
      </c>
      <c r="O2449">
        <v>1</v>
      </c>
      <c r="P2449">
        <v>1</v>
      </c>
      <c r="Q2449">
        <v>1</v>
      </c>
      <c r="R2449">
        <v>1</v>
      </c>
      <c r="S2449">
        <v>1</v>
      </c>
      <c r="T2449">
        <v>1</v>
      </c>
      <c r="U2449">
        <v>1</v>
      </c>
      <c r="V2449">
        <v>1</v>
      </c>
      <c r="W2449">
        <v>1</v>
      </c>
      <c r="X2449">
        <v>1</v>
      </c>
      <c r="Y2449">
        <v>1</v>
      </c>
      <c r="Z2449">
        <v>1</v>
      </c>
      <c r="AA2449">
        <v>1</v>
      </c>
      <c r="AB2449">
        <v>1</v>
      </c>
      <c r="AC2449">
        <v>1</v>
      </c>
      <c r="AD2449">
        <v>1</v>
      </c>
      <c r="AE2449">
        <v>1</v>
      </c>
      <c r="AF2449">
        <v>1</v>
      </c>
      <c r="AG2449">
        <v>1</v>
      </c>
      <c r="AH2449">
        <v>1</v>
      </c>
      <c r="AI2449">
        <v>1</v>
      </c>
      <c r="AJ2449">
        <v>1</v>
      </c>
      <c r="AK2449">
        <v>1</v>
      </c>
      <c r="AL2449">
        <v>0</v>
      </c>
      <c r="AM2449" s="49" t="s">
        <v>93</v>
      </c>
      <c r="AN2449" s="49" t="s">
        <v>14</v>
      </c>
      <c r="AO2449" s="49" t="s">
        <v>500</v>
      </c>
      <c r="AP2449" s="49" t="s">
        <v>501</v>
      </c>
      <c r="AQ2449" s="49" t="s">
        <v>502</v>
      </c>
      <c r="AR2449" s="49" t="s">
        <v>495</v>
      </c>
      <c r="AS2449" s="49" t="s">
        <v>488</v>
      </c>
      <c r="AT2449" s="49" t="s">
        <v>489</v>
      </c>
    </row>
    <row r="2450" spans="1:46" x14ac:dyDescent="0.25">
      <c r="A2450">
        <v>15</v>
      </c>
      <c r="B2450" t="s">
        <v>76</v>
      </c>
      <c r="C2450" t="s">
        <v>76</v>
      </c>
      <c r="D2450" t="s">
        <v>77</v>
      </c>
      <c r="E2450" t="s">
        <v>636</v>
      </c>
      <c r="F2450" t="s">
        <v>637</v>
      </c>
      <c r="G2450">
        <v>1</v>
      </c>
      <c r="H2450">
        <v>1</v>
      </c>
      <c r="I2450">
        <v>1</v>
      </c>
      <c r="J2450">
        <v>1</v>
      </c>
      <c r="K2450">
        <v>1</v>
      </c>
      <c r="L2450">
        <v>1</v>
      </c>
      <c r="M2450">
        <v>1</v>
      </c>
      <c r="N2450">
        <v>1</v>
      </c>
      <c r="O2450">
        <v>1</v>
      </c>
      <c r="P2450">
        <v>1</v>
      </c>
      <c r="Q2450">
        <v>1</v>
      </c>
      <c r="R2450">
        <v>1</v>
      </c>
      <c r="S2450">
        <v>1</v>
      </c>
      <c r="T2450">
        <v>1</v>
      </c>
      <c r="U2450">
        <v>1</v>
      </c>
      <c r="V2450">
        <v>1</v>
      </c>
      <c r="W2450">
        <v>1</v>
      </c>
      <c r="X2450">
        <v>1</v>
      </c>
      <c r="Y2450">
        <v>1</v>
      </c>
      <c r="Z2450">
        <v>1</v>
      </c>
      <c r="AA2450">
        <v>1</v>
      </c>
      <c r="AB2450">
        <v>1</v>
      </c>
      <c r="AC2450">
        <v>1</v>
      </c>
      <c r="AD2450">
        <v>1</v>
      </c>
      <c r="AE2450">
        <v>1</v>
      </c>
      <c r="AF2450">
        <v>1</v>
      </c>
      <c r="AG2450">
        <v>1</v>
      </c>
      <c r="AH2450">
        <v>1</v>
      </c>
      <c r="AI2450">
        <v>1</v>
      </c>
      <c r="AJ2450">
        <v>1</v>
      </c>
      <c r="AK2450">
        <v>1</v>
      </c>
      <c r="AL2450">
        <v>1</v>
      </c>
      <c r="AM2450" s="49" t="s">
        <v>77</v>
      </c>
      <c r="AN2450" s="49" t="s">
        <v>14</v>
      </c>
      <c r="AO2450" s="49" t="s">
        <v>500</v>
      </c>
      <c r="AP2450" s="49" t="s">
        <v>505</v>
      </c>
      <c r="AQ2450" s="49" t="s">
        <v>13</v>
      </c>
      <c r="AR2450" s="49" t="s">
        <v>487</v>
      </c>
      <c r="AS2450" s="49" t="s">
        <v>488</v>
      </c>
      <c r="AT2450" s="49" t="s">
        <v>489</v>
      </c>
    </row>
    <row r="2451" spans="1:46" x14ac:dyDescent="0.25">
      <c r="A2451">
        <v>15</v>
      </c>
      <c r="B2451" t="s">
        <v>78</v>
      </c>
      <c r="C2451" t="s">
        <v>78</v>
      </c>
      <c r="D2451" t="s">
        <v>79</v>
      </c>
      <c r="E2451" t="s">
        <v>636</v>
      </c>
      <c r="F2451" t="s">
        <v>637</v>
      </c>
      <c r="G2451">
        <v>1</v>
      </c>
      <c r="H2451">
        <v>1</v>
      </c>
      <c r="I2451">
        <v>1</v>
      </c>
      <c r="J2451">
        <v>1</v>
      </c>
      <c r="K2451">
        <v>1</v>
      </c>
      <c r="L2451">
        <v>1</v>
      </c>
      <c r="M2451">
        <v>1</v>
      </c>
      <c r="N2451">
        <v>1</v>
      </c>
      <c r="O2451">
        <v>1</v>
      </c>
      <c r="P2451">
        <v>1</v>
      </c>
      <c r="Q2451">
        <v>1</v>
      </c>
      <c r="R2451">
        <v>1</v>
      </c>
      <c r="S2451">
        <v>1</v>
      </c>
      <c r="T2451">
        <v>1</v>
      </c>
      <c r="U2451">
        <v>1</v>
      </c>
      <c r="V2451">
        <v>1</v>
      </c>
      <c r="W2451">
        <v>1</v>
      </c>
      <c r="X2451">
        <v>1</v>
      </c>
      <c r="Y2451">
        <v>1</v>
      </c>
      <c r="Z2451">
        <v>1</v>
      </c>
      <c r="AA2451">
        <v>1</v>
      </c>
      <c r="AB2451">
        <v>1</v>
      </c>
      <c r="AC2451">
        <v>1</v>
      </c>
      <c r="AD2451">
        <v>1</v>
      </c>
      <c r="AE2451">
        <v>1</v>
      </c>
      <c r="AF2451">
        <v>1</v>
      </c>
      <c r="AG2451">
        <v>1</v>
      </c>
      <c r="AH2451">
        <v>1</v>
      </c>
      <c r="AI2451">
        <v>1</v>
      </c>
      <c r="AJ2451">
        <v>1</v>
      </c>
      <c r="AK2451">
        <v>1</v>
      </c>
      <c r="AL2451">
        <v>0</v>
      </c>
      <c r="AM2451" s="49" t="s">
        <v>79</v>
      </c>
      <c r="AN2451" s="49" t="s">
        <v>8</v>
      </c>
      <c r="AO2451" s="49" t="s">
        <v>9</v>
      </c>
      <c r="AP2451" s="49" t="s">
        <v>494</v>
      </c>
      <c r="AQ2451" s="49" t="s">
        <v>9</v>
      </c>
      <c r="AR2451" s="49" t="s">
        <v>487</v>
      </c>
      <c r="AS2451" s="49" t="s">
        <v>488</v>
      </c>
      <c r="AT2451" s="49" t="s">
        <v>489</v>
      </c>
    </row>
    <row r="2452" spans="1:46" x14ac:dyDescent="0.25">
      <c r="A2452">
        <v>15</v>
      </c>
      <c r="B2452" t="s">
        <v>96</v>
      </c>
      <c r="C2452" t="s">
        <v>96</v>
      </c>
      <c r="D2452" t="s">
        <v>97</v>
      </c>
      <c r="E2452" t="s">
        <v>636</v>
      </c>
      <c r="F2452" t="s">
        <v>637</v>
      </c>
      <c r="G2452">
        <v>1</v>
      </c>
      <c r="H2452">
        <v>1</v>
      </c>
      <c r="I2452">
        <v>1</v>
      </c>
      <c r="J2452">
        <v>1</v>
      </c>
      <c r="K2452">
        <v>1</v>
      </c>
      <c r="L2452">
        <v>1</v>
      </c>
      <c r="M2452">
        <v>1</v>
      </c>
      <c r="N2452">
        <v>1</v>
      </c>
      <c r="O2452">
        <v>1</v>
      </c>
      <c r="P2452">
        <v>1</v>
      </c>
      <c r="Q2452">
        <v>1</v>
      </c>
      <c r="R2452">
        <v>1</v>
      </c>
      <c r="S2452">
        <v>1</v>
      </c>
      <c r="T2452">
        <v>1</v>
      </c>
      <c r="U2452">
        <v>1</v>
      </c>
      <c r="V2452">
        <v>1</v>
      </c>
      <c r="W2452">
        <v>1</v>
      </c>
      <c r="X2452">
        <v>1</v>
      </c>
      <c r="Y2452">
        <v>1</v>
      </c>
      <c r="Z2452">
        <v>1</v>
      </c>
      <c r="AA2452">
        <v>1</v>
      </c>
      <c r="AB2452">
        <v>1</v>
      </c>
      <c r="AC2452">
        <v>1</v>
      </c>
      <c r="AD2452">
        <v>1</v>
      </c>
      <c r="AE2452">
        <v>1</v>
      </c>
      <c r="AF2452">
        <v>1</v>
      </c>
      <c r="AG2452">
        <v>1</v>
      </c>
      <c r="AH2452">
        <v>1</v>
      </c>
      <c r="AI2452">
        <v>1</v>
      </c>
      <c r="AJ2452">
        <v>1</v>
      </c>
      <c r="AK2452">
        <v>1</v>
      </c>
      <c r="AL2452">
        <v>0</v>
      </c>
      <c r="AM2452" s="49" t="s">
        <v>97</v>
      </c>
      <c r="AN2452" s="49" t="s">
        <v>14</v>
      </c>
      <c r="AO2452" s="49" t="s">
        <v>506</v>
      </c>
      <c r="AP2452" s="49" t="s">
        <v>494</v>
      </c>
      <c r="AQ2452" s="49" t="s">
        <v>10</v>
      </c>
      <c r="AR2452" s="49" t="s">
        <v>495</v>
      </c>
      <c r="AS2452" s="49" t="s">
        <v>488</v>
      </c>
      <c r="AT2452" s="49" t="s">
        <v>489</v>
      </c>
    </row>
    <row r="2453" spans="1:46" x14ac:dyDescent="0.25">
      <c r="A2453">
        <v>15</v>
      </c>
      <c r="B2453" t="s">
        <v>90</v>
      </c>
      <c r="C2453" t="s">
        <v>90</v>
      </c>
      <c r="D2453" t="s">
        <v>91</v>
      </c>
      <c r="E2453" t="s">
        <v>636</v>
      </c>
      <c r="F2453" t="s">
        <v>637</v>
      </c>
      <c r="G2453">
        <v>1</v>
      </c>
      <c r="H2453">
        <v>1</v>
      </c>
      <c r="I2453">
        <v>1</v>
      </c>
      <c r="J2453">
        <v>1</v>
      </c>
      <c r="K2453">
        <v>1</v>
      </c>
      <c r="L2453">
        <v>1</v>
      </c>
      <c r="M2453">
        <v>1</v>
      </c>
      <c r="N2453">
        <v>1</v>
      </c>
      <c r="O2453">
        <v>1</v>
      </c>
      <c r="P2453">
        <v>1</v>
      </c>
      <c r="Q2453">
        <v>1</v>
      </c>
      <c r="R2453">
        <v>1</v>
      </c>
      <c r="S2453">
        <v>1</v>
      </c>
      <c r="T2453">
        <v>1</v>
      </c>
      <c r="U2453">
        <v>1</v>
      </c>
      <c r="V2453">
        <v>1</v>
      </c>
      <c r="W2453">
        <v>1</v>
      </c>
      <c r="X2453">
        <v>1</v>
      </c>
      <c r="Y2453">
        <v>1</v>
      </c>
      <c r="Z2453">
        <v>1</v>
      </c>
      <c r="AA2453">
        <v>1</v>
      </c>
      <c r="AB2453">
        <v>1</v>
      </c>
      <c r="AC2453">
        <v>1</v>
      </c>
      <c r="AD2453">
        <v>1</v>
      </c>
      <c r="AE2453">
        <v>1</v>
      </c>
      <c r="AF2453">
        <v>1</v>
      </c>
      <c r="AG2453">
        <v>1</v>
      </c>
      <c r="AH2453">
        <v>1</v>
      </c>
      <c r="AI2453">
        <v>1</v>
      </c>
      <c r="AJ2453">
        <v>1</v>
      </c>
      <c r="AK2453">
        <v>1</v>
      </c>
      <c r="AL2453">
        <v>1</v>
      </c>
      <c r="AM2453" s="49" t="s">
        <v>91</v>
      </c>
      <c r="AN2453" s="49" t="s">
        <v>14</v>
      </c>
      <c r="AO2453" s="49" t="s">
        <v>500</v>
      </c>
      <c r="AP2453" s="49" t="s">
        <v>501</v>
      </c>
      <c r="AQ2453" s="49" t="s">
        <v>502</v>
      </c>
      <c r="AR2453" s="49" t="s">
        <v>487</v>
      </c>
      <c r="AS2453" s="49" t="s">
        <v>488</v>
      </c>
      <c r="AT2453" s="49" t="s">
        <v>489</v>
      </c>
    </row>
    <row r="2454" spans="1:46" x14ac:dyDescent="0.25">
      <c r="A2454">
        <v>15</v>
      </c>
      <c r="B2454" t="s">
        <v>105</v>
      </c>
      <c r="C2454" t="s">
        <v>105</v>
      </c>
      <c r="D2454" t="s">
        <v>106</v>
      </c>
      <c r="E2454" t="s">
        <v>636</v>
      </c>
      <c r="F2454" t="s">
        <v>637</v>
      </c>
      <c r="G2454">
        <v>1</v>
      </c>
      <c r="H2454">
        <v>1</v>
      </c>
      <c r="I2454">
        <v>1</v>
      </c>
      <c r="J2454">
        <v>1</v>
      </c>
      <c r="K2454">
        <v>1</v>
      </c>
      <c r="L2454">
        <v>1</v>
      </c>
      <c r="M2454">
        <v>1</v>
      </c>
      <c r="N2454">
        <v>1</v>
      </c>
      <c r="O2454">
        <v>1</v>
      </c>
      <c r="P2454">
        <v>1</v>
      </c>
      <c r="Q2454">
        <v>1</v>
      </c>
      <c r="R2454">
        <v>1</v>
      </c>
      <c r="S2454">
        <v>1</v>
      </c>
      <c r="T2454">
        <v>1</v>
      </c>
      <c r="U2454">
        <v>1</v>
      </c>
      <c r="V2454">
        <v>1</v>
      </c>
      <c r="W2454">
        <v>1</v>
      </c>
      <c r="X2454">
        <v>1</v>
      </c>
      <c r="Y2454">
        <v>1</v>
      </c>
      <c r="Z2454">
        <v>1</v>
      </c>
      <c r="AA2454">
        <v>1</v>
      </c>
      <c r="AB2454">
        <v>1</v>
      </c>
      <c r="AC2454">
        <v>1</v>
      </c>
      <c r="AD2454">
        <v>1</v>
      </c>
      <c r="AE2454">
        <v>1</v>
      </c>
      <c r="AF2454">
        <v>1</v>
      </c>
      <c r="AG2454">
        <v>1</v>
      </c>
      <c r="AH2454">
        <v>1</v>
      </c>
      <c r="AI2454">
        <v>1</v>
      </c>
      <c r="AJ2454">
        <v>1</v>
      </c>
      <c r="AK2454">
        <v>1</v>
      </c>
      <c r="AL2454">
        <v>0</v>
      </c>
      <c r="AM2454" s="49" t="s">
        <v>106</v>
      </c>
      <c r="AN2454" s="49" t="s">
        <v>4</v>
      </c>
      <c r="AO2454" s="49" t="s">
        <v>9</v>
      </c>
      <c r="AP2454" s="49" t="s">
        <v>501</v>
      </c>
      <c r="AQ2454" s="49" t="s">
        <v>9</v>
      </c>
      <c r="AR2454" s="49" t="s">
        <v>495</v>
      </c>
      <c r="AS2454" s="49" t="s">
        <v>488</v>
      </c>
      <c r="AT2454" s="49" t="s">
        <v>489</v>
      </c>
    </row>
    <row r="2455" spans="1:46" x14ac:dyDescent="0.25">
      <c r="A2455">
        <v>15</v>
      </c>
      <c r="B2455" t="s">
        <v>98</v>
      </c>
      <c r="C2455" t="s">
        <v>98</v>
      </c>
      <c r="D2455" t="s">
        <v>99</v>
      </c>
      <c r="E2455" t="s">
        <v>636</v>
      </c>
      <c r="F2455" t="s">
        <v>637</v>
      </c>
      <c r="G2455">
        <v>1</v>
      </c>
      <c r="H2455">
        <v>1</v>
      </c>
      <c r="I2455">
        <v>1</v>
      </c>
      <c r="J2455">
        <v>1</v>
      </c>
      <c r="K2455">
        <v>1</v>
      </c>
      <c r="L2455">
        <v>1</v>
      </c>
      <c r="M2455">
        <v>1</v>
      </c>
      <c r="N2455">
        <v>1</v>
      </c>
      <c r="O2455">
        <v>1</v>
      </c>
      <c r="P2455">
        <v>1</v>
      </c>
      <c r="Q2455">
        <v>1</v>
      </c>
      <c r="R2455">
        <v>1</v>
      </c>
      <c r="S2455">
        <v>1</v>
      </c>
      <c r="T2455">
        <v>1</v>
      </c>
      <c r="U2455">
        <v>1</v>
      </c>
      <c r="V2455">
        <v>1</v>
      </c>
      <c r="W2455">
        <v>1</v>
      </c>
      <c r="X2455">
        <v>1</v>
      </c>
      <c r="Y2455">
        <v>1</v>
      </c>
      <c r="Z2455">
        <v>1</v>
      </c>
      <c r="AA2455">
        <v>1</v>
      </c>
      <c r="AB2455">
        <v>1</v>
      </c>
      <c r="AC2455">
        <v>1</v>
      </c>
      <c r="AD2455">
        <v>1</v>
      </c>
      <c r="AE2455">
        <v>1</v>
      </c>
      <c r="AF2455">
        <v>1</v>
      </c>
      <c r="AG2455">
        <v>1</v>
      </c>
      <c r="AH2455">
        <v>1</v>
      </c>
      <c r="AI2455">
        <v>1</v>
      </c>
      <c r="AJ2455">
        <v>1</v>
      </c>
      <c r="AK2455">
        <v>1</v>
      </c>
      <c r="AL2455">
        <v>1</v>
      </c>
      <c r="AM2455" s="49" t="s">
        <v>99</v>
      </c>
      <c r="AN2455" s="49" t="s">
        <v>14</v>
      </c>
      <c r="AO2455" s="49" t="s">
        <v>506</v>
      </c>
      <c r="AP2455" s="49" t="s">
        <v>501</v>
      </c>
      <c r="AQ2455" s="49" t="s">
        <v>10</v>
      </c>
      <c r="AR2455" s="49" t="s">
        <v>487</v>
      </c>
      <c r="AS2455" s="49" t="s">
        <v>488</v>
      </c>
      <c r="AT2455" s="49" t="s">
        <v>489</v>
      </c>
    </row>
    <row r="2456" spans="1:46" x14ac:dyDescent="0.25">
      <c r="A2456">
        <v>15</v>
      </c>
      <c r="B2456" t="s">
        <v>102</v>
      </c>
      <c r="C2456" t="s">
        <v>102</v>
      </c>
      <c r="D2456" t="s">
        <v>409</v>
      </c>
      <c r="E2456" t="s">
        <v>636</v>
      </c>
      <c r="F2456" t="s">
        <v>637</v>
      </c>
      <c r="G2456">
        <v>1</v>
      </c>
      <c r="H2456">
        <v>1</v>
      </c>
      <c r="I2456">
        <v>1</v>
      </c>
      <c r="J2456">
        <v>1</v>
      </c>
      <c r="K2456">
        <v>1</v>
      </c>
      <c r="L2456">
        <v>1</v>
      </c>
      <c r="M2456">
        <v>1</v>
      </c>
      <c r="N2456">
        <v>1</v>
      </c>
      <c r="O2456">
        <v>1</v>
      </c>
      <c r="P2456">
        <v>1</v>
      </c>
      <c r="Q2456">
        <v>1</v>
      </c>
      <c r="R2456">
        <v>1</v>
      </c>
      <c r="S2456">
        <v>1</v>
      </c>
      <c r="T2456">
        <v>1</v>
      </c>
      <c r="U2456">
        <v>1</v>
      </c>
      <c r="V2456">
        <v>1</v>
      </c>
      <c r="W2456">
        <v>1</v>
      </c>
      <c r="X2456">
        <v>1</v>
      </c>
      <c r="Y2456">
        <v>1</v>
      </c>
      <c r="Z2456">
        <v>1</v>
      </c>
      <c r="AA2456">
        <v>1</v>
      </c>
      <c r="AB2456">
        <v>1</v>
      </c>
      <c r="AC2456">
        <v>1</v>
      </c>
      <c r="AD2456">
        <v>1</v>
      </c>
      <c r="AE2456">
        <v>1</v>
      </c>
      <c r="AF2456">
        <v>1</v>
      </c>
      <c r="AG2456">
        <v>1</v>
      </c>
      <c r="AH2456">
        <v>1</v>
      </c>
      <c r="AI2456">
        <v>1</v>
      </c>
      <c r="AJ2456">
        <v>1</v>
      </c>
      <c r="AK2456">
        <v>1</v>
      </c>
      <c r="AL2456">
        <v>0</v>
      </c>
      <c r="AM2456" s="49" t="s">
        <v>409</v>
      </c>
      <c r="AN2456" s="49" t="s">
        <v>14</v>
      </c>
      <c r="AO2456" s="49" t="s">
        <v>485</v>
      </c>
      <c r="AP2456" s="49" t="s">
        <v>505</v>
      </c>
      <c r="AQ2456" s="49" t="s">
        <v>13</v>
      </c>
      <c r="AR2456" s="49" t="s">
        <v>495</v>
      </c>
      <c r="AS2456" s="49" t="s">
        <v>496</v>
      </c>
      <c r="AT2456" s="49" t="s">
        <v>497</v>
      </c>
    </row>
    <row r="2457" spans="1:46" x14ac:dyDescent="0.25">
      <c r="A2457">
        <v>15</v>
      </c>
      <c r="B2457" t="s">
        <v>84</v>
      </c>
      <c r="C2457" t="s">
        <v>84</v>
      </c>
      <c r="D2457" t="s">
        <v>85</v>
      </c>
      <c r="E2457" t="s">
        <v>636</v>
      </c>
      <c r="F2457" t="s">
        <v>637</v>
      </c>
      <c r="G2457">
        <v>1</v>
      </c>
      <c r="H2457">
        <v>1</v>
      </c>
      <c r="I2457">
        <v>1</v>
      </c>
      <c r="J2457">
        <v>1</v>
      </c>
      <c r="K2457">
        <v>1</v>
      </c>
      <c r="L2457">
        <v>1</v>
      </c>
      <c r="M2457">
        <v>1</v>
      </c>
      <c r="N2457">
        <v>1</v>
      </c>
      <c r="O2457">
        <v>1</v>
      </c>
      <c r="P2457">
        <v>1</v>
      </c>
      <c r="Q2457">
        <v>1</v>
      </c>
      <c r="R2457">
        <v>1</v>
      </c>
      <c r="S2457">
        <v>1</v>
      </c>
      <c r="T2457">
        <v>1</v>
      </c>
      <c r="U2457">
        <v>1</v>
      </c>
      <c r="V2457">
        <v>1</v>
      </c>
      <c r="W2457">
        <v>1</v>
      </c>
      <c r="X2457">
        <v>1</v>
      </c>
      <c r="Y2457">
        <v>1</v>
      </c>
      <c r="Z2457">
        <v>1</v>
      </c>
      <c r="AA2457">
        <v>1</v>
      </c>
      <c r="AB2457">
        <v>1</v>
      </c>
      <c r="AC2457">
        <v>1</v>
      </c>
      <c r="AD2457">
        <v>1</v>
      </c>
      <c r="AE2457">
        <v>1</v>
      </c>
      <c r="AF2457">
        <v>1</v>
      </c>
      <c r="AG2457">
        <v>1</v>
      </c>
      <c r="AH2457">
        <v>1</v>
      </c>
      <c r="AI2457">
        <v>1</v>
      </c>
      <c r="AJ2457">
        <v>1</v>
      </c>
      <c r="AK2457">
        <v>1</v>
      </c>
      <c r="AL2457">
        <v>1</v>
      </c>
      <c r="AM2457" s="49" t="s">
        <v>85</v>
      </c>
      <c r="AN2457" s="49" t="s">
        <v>14</v>
      </c>
      <c r="AO2457" s="49" t="s">
        <v>500</v>
      </c>
      <c r="AP2457" s="49" t="s">
        <v>501</v>
      </c>
      <c r="AQ2457" s="49" t="s">
        <v>502</v>
      </c>
      <c r="AR2457" s="49" t="s">
        <v>487</v>
      </c>
      <c r="AS2457" s="49" t="s">
        <v>488</v>
      </c>
      <c r="AT2457" s="49" t="s">
        <v>489</v>
      </c>
    </row>
    <row r="2458" spans="1:46" x14ac:dyDescent="0.25">
      <c r="A2458">
        <v>15</v>
      </c>
      <c r="B2458" t="s">
        <v>223</v>
      </c>
      <c r="C2458" t="s">
        <v>223</v>
      </c>
      <c r="D2458" t="s">
        <v>224</v>
      </c>
      <c r="E2458" t="s">
        <v>636</v>
      </c>
      <c r="F2458" t="s">
        <v>637</v>
      </c>
      <c r="G2458">
        <v>0</v>
      </c>
      <c r="H2458">
        <v>0</v>
      </c>
      <c r="I2458">
        <v>0</v>
      </c>
      <c r="J2458">
        <v>0</v>
      </c>
      <c r="K2458">
        <v>0</v>
      </c>
      <c r="L2458">
        <v>1</v>
      </c>
      <c r="M2458">
        <v>1</v>
      </c>
      <c r="N2458">
        <v>1</v>
      </c>
      <c r="O2458">
        <v>1</v>
      </c>
      <c r="P2458">
        <v>1</v>
      </c>
      <c r="Q2458">
        <v>1</v>
      </c>
      <c r="R2458">
        <v>1</v>
      </c>
      <c r="S2458">
        <v>1</v>
      </c>
      <c r="T2458">
        <v>1</v>
      </c>
      <c r="U2458">
        <v>1</v>
      </c>
      <c r="V2458">
        <v>1</v>
      </c>
      <c r="W2458">
        <v>1</v>
      </c>
      <c r="X2458">
        <v>1</v>
      </c>
      <c r="Y2458">
        <v>1</v>
      </c>
      <c r="Z2458">
        <v>1</v>
      </c>
      <c r="AA2458">
        <v>1</v>
      </c>
      <c r="AB2458">
        <v>1</v>
      </c>
      <c r="AC2458">
        <v>1</v>
      </c>
      <c r="AD2458">
        <v>1</v>
      </c>
      <c r="AE2458">
        <v>1</v>
      </c>
      <c r="AF2458">
        <v>1</v>
      </c>
      <c r="AG2458">
        <v>1</v>
      </c>
      <c r="AH2458">
        <v>1</v>
      </c>
      <c r="AI2458">
        <v>1</v>
      </c>
      <c r="AJ2458">
        <v>1</v>
      </c>
      <c r="AK2458">
        <v>1</v>
      </c>
      <c r="AL2458">
        <v>0</v>
      </c>
      <c r="AM2458" s="49" t="s">
        <v>224</v>
      </c>
      <c r="AN2458" s="49" t="s">
        <v>14</v>
      </c>
      <c r="AO2458" s="49" t="s">
        <v>485</v>
      </c>
      <c r="AP2458" s="49" t="s">
        <v>494</v>
      </c>
      <c r="AQ2458" s="49" t="s">
        <v>11</v>
      </c>
      <c r="AR2458" s="49" t="s">
        <v>487</v>
      </c>
      <c r="AS2458" s="49" t="s">
        <v>488</v>
      </c>
      <c r="AT2458" s="49" t="s">
        <v>489</v>
      </c>
    </row>
    <row r="2459" spans="1:46" x14ac:dyDescent="0.25">
      <c r="A2459">
        <v>15</v>
      </c>
      <c r="B2459" t="s">
        <v>119</v>
      </c>
      <c r="C2459" t="s">
        <v>119</v>
      </c>
      <c r="D2459" t="s">
        <v>120</v>
      </c>
      <c r="E2459" t="s">
        <v>636</v>
      </c>
      <c r="F2459" t="s">
        <v>637</v>
      </c>
      <c r="G2459">
        <v>1</v>
      </c>
      <c r="H2459">
        <v>1</v>
      </c>
      <c r="I2459">
        <v>1</v>
      </c>
      <c r="J2459">
        <v>1</v>
      </c>
      <c r="K2459">
        <v>1</v>
      </c>
      <c r="L2459">
        <v>1</v>
      </c>
      <c r="M2459">
        <v>1</v>
      </c>
      <c r="N2459">
        <v>1</v>
      </c>
      <c r="O2459">
        <v>1</v>
      </c>
      <c r="P2459">
        <v>1</v>
      </c>
      <c r="Q2459">
        <v>1</v>
      </c>
      <c r="R2459">
        <v>1</v>
      </c>
      <c r="S2459">
        <v>1</v>
      </c>
      <c r="T2459">
        <v>1</v>
      </c>
      <c r="U2459">
        <v>1</v>
      </c>
      <c r="V2459">
        <v>1</v>
      </c>
      <c r="W2459">
        <v>1</v>
      </c>
      <c r="X2459">
        <v>1</v>
      </c>
      <c r="Y2459">
        <v>1</v>
      </c>
      <c r="Z2459">
        <v>1</v>
      </c>
      <c r="AA2459">
        <v>1</v>
      </c>
      <c r="AB2459">
        <v>1</v>
      </c>
      <c r="AC2459">
        <v>1</v>
      </c>
      <c r="AD2459">
        <v>1</v>
      </c>
      <c r="AE2459">
        <v>1</v>
      </c>
      <c r="AF2459">
        <v>1</v>
      </c>
      <c r="AG2459">
        <v>1</v>
      </c>
      <c r="AH2459">
        <v>1</v>
      </c>
      <c r="AI2459">
        <v>1</v>
      </c>
      <c r="AJ2459">
        <v>1</v>
      </c>
      <c r="AK2459">
        <v>1</v>
      </c>
      <c r="AL2459">
        <v>0</v>
      </c>
      <c r="AM2459" s="49" t="s">
        <v>120</v>
      </c>
      <c r="AN2459" s="49" t="s">
        <v>5</v>
      </c>
      <c r="AO2459" s="49" t="s">
        <v>9</v>
      </c>
      <c r="AP2459" s="49" t="s">
        <v>494</v>
      </c>
      <c r="AQ2459" s="49" t="s">
        <v>9</v>
      </c>
      <c r="AR2459" s="49" t="s">
        <v>487</v>
      </c>
      <c r="AS2459" s="49" t="s">
        <v>488</v>
      </c>
      <c r="AT2459" s="49" t="s">
        <v>489</v>
      </c>
    </row>
    <row r="2460" spans="1:46" x14ac:dyDescent="0.25">
      <c r="A2460">
        <v>15</v>
      </c>
      <c r="B2460" t="s">
        <v>109</v>
      </c>
      <c r="C2460" t="s">
        <v>109</v>
      </c>
      <c r="D2460" t="s">
        <v>110</v>
      </c>
      <c r="E2460" t="s">
        <v>636</v>
      </c>
      <c r="F2460" t="s">
        <v>637</v>
      </c>
      <c r="G2460">
        <v>1</v>
      </c>
      <c r="H2460">
        <v>1</v>
      </c>
      <c r="I2460">
        <v>1</v>
      </c>
      <c r="J2460">
        <v>1</v>
      </c>
      <c r="K2460">
        <v>1</v>
      </c>
      <c r="L2460">
        <v>1</v>
      </c>
      <c r="M2460">
        <v>1</v>
      </c>
      <c r="N2460">
        <v>1</v>
      </c>
      <c r="O2460">
        <v>1</v>
      </c>
      <c r="P2460">
        <v>1</v>
      </c>
      <c r="Q2460">
        <v>1</v>
      </c>
      <c r="R2460">
        <v>1</v>
      </c>
      <c r="S2460">
        <v>1</v>
      </c>
      <c r="T2460">
        <v>1</v>
      </c>
      <c r="U2460">
        <v>1</v>
      </c>
      <c r="V2460">
        <v>1</v>
      </c>
      <c r="W2460">
        <v>1</v>
      </c>
      <c r="X2460">
        <v>1</v>
      </c>
      <c r="Y2460">
        <v>1</v>
      </c>
      <c r="Z2460">
        <v>1</v>
      </c>
      <c r="AA2460">
        <v>1</v>
      </c>
      <c r="AB2460">
        <v>1</v>
      </c>
      <c r="AC2460">
        <v>1</v>
      </c>
      <c r="AD2460">
        <v>1</v>
      </c>
      <c r="AE2460">
        <v>1</v>
      </c>
      <c r="AF2460">
        <v>1</v>
      </c>
      <c r="AG2460">
        <v>1</v>
      </c>
      <c r="AH2460">
        <v>1</v>
      </c>
      <c r="AI2460">
        <v>1</v>
      </c>
      <c r="AJ2460">
        <v>1</v>
      </c>
      <c r="AK2460">
        <v>1</v>
      </c>
      <c r="AL2460">
        <v>1</v>
      </c>
      <c r="AM2460" s="49" t="s">
        <v>110</v>
      </c>
      <c r="AN2460" s="49" t="s">
        <v>14</v>
      </c>
      <c r="AO2460" s="49" t="s">
        <v>507</v>
      </c>
      <c r="AP2460" s="49" t="s">
        <v>505</v>
      </c>
      <c r="AQ2460" s="49" t="s">
        <v>13</v>
      </c>
      <c r="AR2460" s="49" t="s">
        <v>487</v>
      </c>
      <c r="AS2460" s="49" t="s">
        <v>488</v>
      </c>
      <c r="AT2460" s="49" t="s">
        <v>489</v>
      </c>
    </row>
    <row r="2461" spans="1:46" x14ac:dyDescent="0.25">
      <c r="A2461">
        <v>15</v>
      </c>
      <c r="B2461" t="s">
        <v>113</v>
      </c>
      <c r="C2461" t="s">
        <v>113</v>
      </c>
      <c r="D2461" t="s">
        <v>114</v>
      </c>
      <c r="E2461" t="s">
        <v>636</v>
      </c>
      <c r="F2461" t="s">
        <v>637</v>
      </c>
      <c r="G2461">
        <v>1</v>
      </c>
      <c r="H2461">
        <v>1</v>
      </c>
      <c r="I2461">
        <v>1</v>
      </c>
      <c r="J2461">
        <v>1</v>
      </c>
      <c r="K2461">
        <v>1</v>
      </c>
      <c r="L2461">
        <v>1</v>
      </c>
      <c r="M2461">
        <v>1</v>
      </c>
      <c r="N2461">
        <v>1</v>
      </c>
      <c r="O2461">
        <v>1</v>
      </c>
      <c r="P2461">
        <v>1</v>
      </c>
      <c r="Q2461">
        <v>1</v>
      </c>
      <c r="R2461">
        <v>1</v>
      </c>
      <c r="S2461">
        <v>1</v>
      </c>
      <c r="T2461">
        <v>1</v>
      </c>
      <c r="U2461">
        <v>1</v>
      </c>
      <c r="V2461">
        <v>1</v>
      </c>
      <c r="W2461">
        <v>1</v>
      </c>
      <c r="X2461">
        <v>1</v>
      </c>
      <c r="Y2461">
        <v>1</v>
      </c>
      <c r="Z2461">
        <v>1</v>
      </c>
      <c r="AA2461">
        <v>1</v>
      </c>
      <c r="AB2461">
        <v>1</v>
      </c>
      <c r="AC2461">
        <v>1</v>
      </c>
      <c r="AD2461">
        <v>1</v>
      </c>
      <c r="AE2461">
        <v>1</v>
      </c>
      <c r="AF2461">
        <v>1</v>
      </c>
      <c r="AG2461">
        <v>1</v>
      </c>
      <c r="AH2461">
        <v>1</v>
      </c>
      <c r="AI2461">
        <v>1</v>
      </c>
      <c r="AJ2461">
        <v>1</v>
      </c>
      <c r="AK2461">
        <v>1</v>
      </c>
      <c r="AL2461">
        <v>1</v>
      </c>
      <c r="AM2461" s="49" t="s">
        <v>114</v>
      </c>
      <c r="AN2461" s="49" t="s">
        <v>14</v>
      </c>
      <c r="AO2461" s="49" t="s">
        <v>506</v>
      </c>
      <c r="AP2461" s="49" t="s">
        <v>505</v>
      </c>
      <c r="AQ2461" s="49" t="s">
        <v>10</v>
      </c>
      <c r="AR2461" s="49" t="s">
        <v>495</v>
      </c>
      <c r="AS2461" s="49" t="s">
        <v>488</v>
      </c>
      <c r="AT2461" s="49" t="s">
        <v>489</v>
      </c>
    </row>
    <row r="2462" spans="1:46" x14ac:dyDescent="0.25">
      <c r="A2462">
        <v>15</v>
      </c>
      <c r="B2462" t="s">
        <v>493</v>
      </c>
      <c r="C2462" t="s">
        <v>542</v>
      </c>
      <c r="D2462" t="s">
        <v>543</v>
      </c>
      <c r="E2462" t="s">
        <v>636</v>
      </c>
      <c r="F2462" t="s">
        <v>637</v>
      </c>
      <c r="G2462">
        <v>1</v>
      </c>
      <c r="H2462">
        <v>1</v>
      </c>
      <c r="I2462">
        <v>1</v>
      </c>
      <c r="J2462">
        <v>1</v>
      </c>
      <c r="K2462">
        <v>1</v>
      </c>
      <c r="L2462">
        <v>1</v>
      </c>
      <c r="M2462">
        <v>1</v>
      </c>
      <c r="N2462">
        <v>1</v>
      </c>
      <c r="O2462">
        <v>1</v>
      </c>
      <c r="P2462">
        <v>1</v>
      </c>
      <c r="Q2462">
        <v>1</v>
      </c>
      <c r="R2462">
        <v>1</v>
      </c>
      <c r="S2462">
        <v>1</v>
      </c>
      <c r="T2462">
        <v>1</v>
      </c>
      <c r="U2462">
        <v>1</v>
      </c>
      <c r="V2462">
        <v>1</v>
      </c>
      <c r="W2462">
        <v>1</v>
      </c>
      <c r="X2462">
        <v>1</v>
      </c>
      <c r="Y2462">
        <v>1</v>
      </c>
      <c r="Z2462">
        <v>1</v>
      </c>
      <c r="AA2462">
        <v>1</v>
      </c>
      <c r="AB2462">
        <v>1</v>
      </c>
      <c r="AC2462">
        <v>1</v>
      </c>
      <c r="AD2462">
        <v>1</v>
      </c>
      <c r="AE2462">
        <v>1</v>
      </c>
      <c r="AF2462">
        <v>1</v>
      </c>
      <c r="AG2462">
        <v>1</v>
      </c>
      <c r="AH2462">
        <v>1</v>
      </c>
      <c r="AI2462">
        <v>1</v>
      </c>
      <c r="AJ2462">
        <v>1</v>
      </c>
      <c r="AK2462">
        <v>1</v>
      </c>
      <c r="AL2462">
        <v>0</v>
      </c>
      <c r="AM2462" s="49" t="e">
        <v>#N/A</v>
      </c>
      <c r="AN2462" s="49" t="e">
        <v>#N/A</v>
      </c>
      <c r="AO2462" s="49" t="e">
        <v>#N/A</v>
      </c>
      <c r="AP2462" s="49" t="e">
        <v>#N/A</v>
      </c>
      <c r="AQ2462" s="49" t="e">
        <v>#N/A</v>
      </c>
      <c r="AR2462" s="49" t="e">
        <v>#N/A</v>
      </c>
      <c r="AS2462" s="49" t="e">
        <v>#N/A</v>
      </c>
      <c r="AT2462" s="49" t="e">
        <v>#N/A</v>
      </c>
    </row>
    <row r="2463" spans="1:46" x14ac:dyDescent="0.25">
      <c r="A2463">
        <v>15</v>
      </c>
      <c r="B2463" t="s">
        <v>544</v>
      </c>
      <c r="C2463" t="s">
        <v>544</v>
      </c>
      <c r="D2463" t="s">
        <v>545</v>
      </c>
      <c r="E2463" t="s">
        <v>636</v>
      </c>
      <c r="F2463" t="s">
        <v>637</v>
      </c>
      <c r="G2463">
        <v>1</v>
      </c>
      <c r="H2463">
        <v>1</v>
      </c>
      <c r="I2463">
        <v>1</v>
      </c>
      <c r="J2463">
        <v>1</v>
      </c>
      <c r="K2463">
        <v>1</v>
      </c>
      <c r="L2463">
        <v>1</v>
      </c>
      <c r="M2463">
        <v>1</v>
      </c>
      <c r="N2463">
        <v>1</v>
      </c>
      <c r="O2463">
        <v>1</v>
      </c>
      <c r="P2463">
        <v>1</v>
      </c>
      <c r="Q2463">
        <v>1</v>
      </c>
      <c r="R2463">
        <v>1</v>
      </c>
      <c r="S2463">
        <v>1</v>
      </c>
      <c r="T2463">
        <v>1</v>
      </c>
      <c r="U2463">
        <v>1</v>
      </c>
      <c r="V2463">
        <v>1</v>
      </c>
      <c r="W2463">
        <v>1</v>
      </c>
      <c r="X2463">
        <v>1</v>
      </c>
      <c r="Y2463">
        <v>1</v>
      </c>
      <c r="Z2463">
        <v>1</v>
      </c>
      <c r="AA2463">
        <v>1</v>
      </c>
      <c r="AB2463">
        <v>1</v>
      </c>
      <c r="AC2463">
        <v>1</v>
      </c>
      <c r="AD2463">
        <v>1</v>
      </c>
      <c r="AE2463">
        <v>1</v>
      </c>
      <c r="AF2463">
        <v>1</v>
      </c>
      <c r="AG2463">
        <v>1</v>
      </c>
      <c r="AH2463">
        <v>1</v>
      </c>
      <c r="AI2463">
        <v>1</v>
      </c>
      <c r="AJ2463">
        <v>1</v>
      </c>
      <c r="AK2463">
        <v>1</v>
      </c>
      <c r="AL2463">
        <v>0</v>
      </c>
      <c r="AM2463" s="49" t="e">
        <v>#N/A</v>
      </c>
      <c r="AN2463" s="49" t="e">
        <v>#N/A</v>
      </c>
      <c r="AO2463" s="49" t="e">
        <v>#N/A</v>
      </c>
      <c r="AP2463" s="49" t="e">
        <v>#N/A</v>
      </c>
      <c r="AQ2463" s="49" t="e">
        <v>#N/A</v>
      </c>
      <c r="AR2463" s="49" t="e">
        <v>#N/A</v>
      </c>
      <c r="AS2463" s="49" t="e">
        <v>#N/A</v>
      </c>
      <c r="AT2463" s="49" t="e">
        <v>#N/A</v>
      </c>
    </row>
    <row r="2464" spans="1:46" x14ac:dyDescent="0.25">
      <c r="A2464">
        <v>15</v>
      </c>
      <c r="B2464" t="s">
        <v>124</v>
      </c>
      <c r="C2464" t="s">
        <v>124</v>
      </c>
      <c r="D2464" t="s">
        <v>125</v>
      </c>
      <c r="E2464" t="s">
        <v>636</v>
      </c>
      <c r="F2464" t="s">
        <v>637</v>
      </c>
      <c r="G2464">
        <v>1</v>
      </c>
      <c r="H2464">
        <v>1</v>
      </c>
      <c r="I2464">
        <v>1</v>
      </c>
      <c r="J2464">
        <v>1</v>
      </c>
      <c r="K2464">
        <v>1</v>
      </c>
      <c r="L2464">
        <v>1</v>
      </c>
      <c r="M2464">
        <v>1</v>
      </c>
      <c r="N2464">
        <v>1</v>
      </c>
      <c r="O2464">
        <v>1</v>
      </c>
      <c r="P2464">
        <v>1</v>
      </c>
      <c r="Q2464">
        <v>1</v>
      </c>
      <c r="R2464">
        <v>1</v>
      </c>
      <c r="S2464">
        <v>1</v>
      </c>
      <c r="T2464">
        <v>1</v>
      </c>
      <c r="U2464">
        <v>1</v>
      </c>
      <c r="V2464">
        <v>1</v>
      </c>
      <c r="W2464">
        <v>1</v>
      </c>
      <c r="X2464">
        <v>1</v>
      </c>
      <c r="Y2464">
        <v>1</v>
      </c>
      <c r="Z2464">
        <v>1</v>
      </c>
      <c r="AA2464">
        <v>1</v>
      </c>
      <c r="AB2464">
        <v>1</v>
      </c>
      <c r="AC2464">
        <v>1</v>
      </c>
      <c r="AD2464">
        <v>1</v>
      </c>
      <c r="AE2464">
        <v>1</v>
      </c>
      <c r="AF2464">
        <v>1</v>
      </c>
      <c r="AG2464">
        <v>1</v>
      </c>
      <c r="AH2464">
        <v>1</v>
      </c>
      <c r="AI2464">
        <v>1</v>
      </c>
      <c r="AJ2464">
        <v>1</v>
      </c>
      <c r="AK2464">
        <v>1</v>
      </c>
      <c r="AL2464">
        <v>1</v>
      </c>
      <c r="AM2464" s="49" t="s">
        <v>125</v>
      </c>
      <c r="AN2464" s="49" t="s">
        <v>14</v>
      </c>
      <c r="AO2464" s="49" t="s">
        <v>506</v>
      </c>
      <c r="AP2464" s="49" t="s">
        <v>501</v>
      </c>
      <c r="AQ2464" s="49" t="s">
        <v>10</v>
      </c>
      <c r="AR2464" s="49" t="s">
        <v>487</v>
      </c>
      <c r="AS2464" s="49" t="s">
        <v>488</v>
      </c>
      <c r="AT2464" s="49" t="s">
        <v>489</v>
      </c>
    </row>
    <row r="2465" spans="1:46" x14ac:dyDescent="0.25">
      <c r="A2465">
        <v>15</v>
      </c>
      <c r="B2465" t="s">
        <v>130</v>
      </c>
      <c r="C2465" t="s">
        <v>130</v>
      </c>
      <c r="D2465" t="s">
        <v>131</v>
      </c>
      <c r="E2465" t="s">
        <v>636</v>
      </c>
      <c r="F2465" t="s">
        <v>637</v>
      </c>
      <c r="G2465">
        <v>1</v>
      </c>
      <c r="H2465">
        <v>1</v>
      </c>
      <c r="I2465">
        <v>1</v>
      </c>
      <c r="J2465">
        <v>1</v>
      </c>
      <c r="K2465">
        <v>1</v>
      </c>
      <c r="L2465">
        <v>1</v>
      </c>
      <c r="M2465">
        <v>1</v>
      </c>
      <c r="N2465">
        <v>1</v>
      </c>
      <c r="O2465">
        <v>1</v>
      </c>
      <c r="P2465">
        <v>1</v>
      </c>
      <c r="Q2465">
        <v>1</v>
      </c>
      <c r="R2465">
        <v>1</v>
      </c>
      <c r="S2465">
        <v>1</v>
      </c>
      <c r="T2465">
        <v>1</v>
      </c>
      <c r="U2465">
        <v>1</v>
      </c>
      <c r="V2465">
        <v>1</v>
      </c>
      <c r="W2465">
        <v>1</v>
      </c>
      <c r="X2465">
        <v>1</v>
      </c>
      <c r="Y2465">
        <v>1</v>
      </c>
      <c r="Z2465">
        <v>1</v>
      </c>
      <c r="AA2465">
        <v>1</v>
      </c>
      <c r="AB2465">
        <v>1</v>
      </c>
      <c r="AC2465">
        <v>1</v>
      </c>
      <c r="AD2465">
        <v>1</v>
      </c>
      <c r="AE2465">
        <v>1</v>
      </c>
      <c r="AF2465">
        <v>1</v>
      </c>
      <c r="AG2465">
        <v>1</v>
      </c>
      <c r="AH2465">
        <v>1</v>
      </c>
      <c r="AI2465">
        <v>1</v>
      </c>
      <c r="AJ2465">
        <v>1</v>
      </c>
      <c r="AK2465">
        <v>1</v>
      </c>
      <c r="AL2465">
        <v>1</v>
      </c>
      <c r="AM2465" s="49" t="s">
        <v>131</v>
      </c>
      <c r="AN2465" s="49" t="s">
        <v>14</v>
      </c>
      <c r="AO2465" s="49" t="s">
        <v>507</v>
      </c>
      <c r="AP2465" s="49" t="s">
        <v>501</v>
      </c>
      <c r="AQ2465" s="49" t="s">
        <v>10</v>
      </c>
      <c r="AR2465" s="49" t="s">
        <v>487</v>
      </c>
      <c r="AS2465" s="49" t="s">
        <v>488</v>
      </c>
      <c r="AT2465" s="49" t="s">
        <v>489</v>
      </c>
    </row>
    <row r="2466" spans="1:46" x14ac:dyDescent="0.25">
      <c r="A2466">
        <v>15</v>
      </c>
      <c r="B2466" t="s">
        <v>117</v>
      </c>
      <c r="C2466" t="s">
        <v>117</v>
      </c>
      <c r="D2466" t="s">
        <v>546</v>
      </c>
      <c r="E2466" t="s">
        <v>636</v>
      </c>
      <c r="F2466" t="s">
        <v>637</v>
      </c>
      <c r="G2466">
        <v>1</v>
      </c>
      <c r="H2466">
        <v>1</v>
      </c>
      <c r="I2466">
        <v>1</v>
      </c>
      <c r="J2466">
        <v>1</v>
      </c>
      <c r="K2466">
        <v>1</v>
      </c>
      <c r="L2466">
        <v>1</v>
      </c>
      <c r="M2466">
        <v>1</v>
      </c>
      <c r="N2466">
        <v>1</v>
      </c>
      <c r="O2466">
        <v>1</v>
      </c>
      <c r="P2466">
        <v>1</v>
      </c>
      <c r="Q2466">
        <v>1</v>
      </c>
      <c r="R2466">
        <v>1</v>
      </c>
      <c r="S2466">
        <v>1</v>
      </c>
      <c r="T2466">
        <v>1</v>
      </c>
      <c r="U2466">
        <v>1</v>
      </c>
      <c r="V2466">
        <v>1</v>
      </c>
      <c r="W2466">
        <v>1</v>
      </c>
      <c r="X2466">
        <v>1</v>
      </c>
      <c r="Y2466">
        <v>1</v>
      </c>
      <c r="Z2466">
        <v>1</v>
      </c>
      <c r="AA2466">
        <v>1</v>
      </c>
      <c r="AB2466">
        <v>1</v>
      </c>
      <c r="AC2466">
        <v>1</v>
      </c>
      <c r="AD2466">
        <v>1</v>
      </c>
      <c r="AE2466">
        <v>1</v>
      </c>
      <c r="AF2466">
        <v>1</v>
      </c>
      <c r="AG2466">
        <v>1</v>
      </c>
      <c r="AH2466">
        <v>1</v>
      </c>
      <c r="AI2466">
        <v>1</v>
      </c>
      <c r="AJ2466">
        <v>1</v>
      </c>
      <c r="AK2466">
        <v>1</v>
      </c>
      <c r="AL2466">
        <v>0</v>
      </c>
      <c r="AM2466" s="49" t="s">
        <v>118</v>
      </c>
      <c r="AN2466" s="49" t="s">
        <v>8</v>
      </c>
      <c r="AO2466" s="49" t="s">
        <v>9</v>
      </c>
      <c r="AP2466" s="49" t="s">
        <v>494</v>
      </c>
      <c r="AQ2466" s="49" t="s">
        <v>9</v>
      </c>
      <c r="AR2466" s="49" t="s">
        <v>487</v>
      </c>
      <c r="AS2466" s="49" t="s">
        <v>488</v>
      </c>
      <c r="AT2466" s="49" t="s">
        <v>489</v>
      </c>
    </row>
    <row r="2467" spans="1:46" x14ac:dyDescent="0.25">
      <c r="A2467">
        <v>15</v>
      </c>
      <c r="B2467" t="s">
        <v>192</v>
      </c>
      <c r="C2467" t="s">
        <v>192</v>
      </c>
      <c r="D2467" t="s">
        <v>193</v>
      </c>
      <c r="E2467" t="s">
        <v>636</v>
      </c>
      <c r="F2467" t="s">
        <v>637</v>
      </c>
      <c r="G2467">
        <v>1</v>
      </c>
      <c r="H2467">
        <v>1</v>
      </c>
      <c r="I2467">
        <v>1</v>
      </c>
      <c r="J2467">
        <v>1</v>
      </c>
      <c r="K2467">
        <v>1</v>
      </c>
      <c r="L2467">
        <v>1</v>
      </c>
      <c r="M2467">
        <v>1</v>
      </c>
      <c r="N2467">
        <v>1</v>
      </c>
      <c r="O2467">
        <v>1</v>
      </c>
      <c r="P2467">
        <v>1</v>
      </c>
      <c r="Q2467">
        <v>1</v>
      </c>
      <c r="R2467">
        <v>1</v>
      </c>
      <c r="S2467">
        <v>1</v>
      </c>
      <c r="T2467">
        <v>1</v>
      </c>
      <c r="U2467">
        <v>1</v>
      </c>
      <c r="V2467">
        <v>1</v>
      </c>
      <c r="W2467">
        <v>1</v>
      </c>
      <c r="X2467">
        <v>1</v>
      </c>
      <c r="Y2467">
        <v>1</v>
      </c>
      <c r="Z2467">
        <v>1</v>
      </c>
      <c r="AA2467">
        <v>1</v>
      </c>
      <c r="AB2467">
        <v>1</v>
      </c>
      <c r="AC2467">
        <v>1</v>
      </c>
      <c r="AD2467">
        <v>1</v>
      </c>
      <c r="AE2467">
        <v>1</v>
      </c>
      <c r="AF2467">
        <v>1</v>
      </c>
      <c r="AG2467">
        <v>1</v>
      </c>
      <c r="AH2467">
        <v>1</v>
      </c>
      <c r="AI2467">
        <v>1</v>
      </c>
      <c r="AJ2467">
        <v>1</v>
      </c>
      <c r="AK2467">
        <v>1</v>
      </c>
      <c r="AL2467">
        <v>1</v>
      </c>
      <c r="AM2467" s="49" t="s">
        <v>193</v>
      </c>
      <c r="AN2467" s="49" t="s">
        <v>14</v>
      </c>
      <c r="AO2467" s="49" t="s">
        <v>500</v>
      </c>
      <c r="AP2467" s="49" t="s">
        <v>505</v>
      </c>
      <c r="AQ2467" s="49" t="s">
        <v>13</v>
      </c>
      <c r="AR2467" s="49" t="s">
        <v>487</v>
      </c>
      <c r="AS2467" s="49" t="s">
        <v>488</v>
      </c>
      <c r="AT2467" s="49" t="s">
        <v>489</v>
      </c>
    </row>
    <row r="2468" spans="1:46" x14ac:dyDescent="0.25">
      <c r="A2468">
        <v>15</v>
      </c>
      <c r="B2468" t="s">
        <v>132</v>
      </c>
      <c r="C2468" t="s">
        <v>132</v>
      </c>
      <c r="D2468" t="s">
        <v>133</v>
      </c>
      <c r="E2468" t="s">
        <v>636</v>
      </c>
      <c r="F2468" t="s">
        <v>637</v>
      </c>
      <c r="G2468">
        <v>1</v>
      </c>
      <c r="H2468">
        <v>1</v>
      </c>
      <c r="I2468">
        <v>1</v>
      </c>
      <c r="J2468">
        <v>1</v>
      </c>
      <c r="K2468">
        <v>1</v>
      </c>
      <c r="L2468">
        <v>1</v>
      </c>
      <c r="M2468">
        <v>1</v>
      </c>
      <c r="N2468">
        <v>1</v>
      </c>
      <c r="O2468">
        <v>1</v>
      </c>
      <c r="P2468">
        <v>1</v>
      </c>
      <c r="Q2468">
        <v>1</v>
      </c>
      <c r="R2468">
        <v>1</v>
      </c>
      <c r="S2468">
        <v>1</v>
      </c>
      <c r="T2468">
        <v>1</v>
      </c>
      <c r="U2468">
        <v>1</v>
      </c>
      <c r="V2468">
        <v>1</v>
      </c>
      <c r="W2468">
        <v>1</v>
      </c>
      <c r="X2468">
        <v>1</v>
      </c>
      <c r="Y2468">
        <v>1</v>
      </c>
      <c r="Z2468">
        <v>1</v>
      </c>
      <c r="AA2468">
        <v>1</v>
      </c>
      <c r="AB2468">
        <v>1</v>
      </c>
      <c r="AC2468">
        <v>1</v>
      </c>
      <c r="AD2468">
        <v>1</v>
      </c>
      <c r="AE2468">
        <v>1</v>
      </c>
      <c r="AF2468">
        <v>1</v>
      </c>
      <c r="AG2468">
        <v>1</v>
      </c>
      <c r="AH2468">
        <v>1</v>
      </c>
      <c r="AI2468">
        <v>1</v>
      </c>
      <c r="AJ2468">
        <v>1</v>
      </c>
      <c r="AK2468">
        <v>1</v>
      </c>
      <c r="AL2468">
        <v>0</v>
      </c>
      <c r="AM2468" s="49" t="s">
        <v>133</v>
      </c>
      <c r="AN2468" s="49" t="s">
        <v>14</v>
      </c>
      <c r="AO2468" s="49" t="s">
        <v>507</v>
      </c>
      <c r="AP2468" s="49" t="s">
        <v>501</v>
      </c>
      <c r="AQ2468" s="49" t="s">
        <v>10</v>
      </c>
      <c r="AR2468" s="49" t="s">
        <v>487</v>
      </c>
      <c r="AS2468" s="49" t="s">
        <v>488</v>
      </c>
      <c r="AT2468" s="49" t="s">
        <v>489</v>
      </c>
    </row>
    <row r="2469" spans="1:46" x14ac:dyDescent="0.25">
      <c r="A2469">
        <v>15</v>
      </c>
      <c r="B2469" t="s">
        <v>134</v>
      </c>
      <c r="C2469" t="s">
        <v>134</v>
      </c>
      <c r="D2469" t="s">
        <v>135</v>
      </c>
      <c r="E2469" t="s">
        <v>636</v>
      </c>
      <c r="F2469" t="s">
        <v>637</v>
      </c>
      <c r="G2469">
        <v>1</v>
      </c>
      <c r="H2469">
        <v>1</v>
      </c>
      <c r="I2469">
        <v>1</v>
      </c>
      <c r="J2469">
        <v>1</v>
      </c>
      <c r="K2469">
        <v>1</v>
      </c>
      <c r="L2469">
        <v>1</v>
      </c>
      <c r="M2469">
        <v>1</v>
      </c>
      <c r="N2469">
        <v>1</v>
      </c>
      <c r="O2469">
        <v>1</v>
      </c>
      <c r="P2469">
        <v>1</v>
      </c>
      <c r="Q2469">
        <v>1</v>
      </c>
      <c r="R2469">
        <v>1</v>
      </c>
      <c r="S2469">
        <v>1</v>
      </c>
      <c r="T2469">
        <v>1</v>
      </c>
      <c r="U2469">
        <v>1</v>
      </c>
      <c r="V2469">
        <v>1</v>
      </c>
      <c r="W2469">
        <v>1</v>
      </c>
      <c r="X2469">
        <v>1</v>
      </c>
      <c r="Y2469">
        <v>1</v>
      </c>
      <c r="Z2469">
        <v>1</v>
      </c>
      <c r="AA2469">
        <v>1</v>
      </c>
      <c r="AB2469">
        <v>1</v>
      </c>
      <c r="AC2469">
        <v>1</v>
      </c>
      <c r="AD2469">
        <v>1</v>
      </c>
      <c r="AE2469">
        <v>1</v>
      </c>
      <c r="AF2469">
        <v>1</v>
      </c>
      <c r="AG2469">
        <v>1</v>
      </c>
      <c r="AH2469">
        <v>1</v>
      </c>
      <c r="AI2469">
        <v>1</v>
      </c>
      <c r="AJ2469">
        <v>1</v>
      </c>
      <c r="AK2469">
        <v>1</v>
      </c>
      <c r="AL2469">
        <v>1</v>
      </c>
      <c r="AM2469" s="49" t="s">
        <v>135</v>
      </c>
      <c r="AN2469" s="49" t="s">
        <v>14</v>
      </c>
      <c r="AO2469" s="49" t="s">
        <v>500</v>
      </c>
      <c r="AP2469" s="49" t="s">
        <v>505</v>
      </c>
      <c r="AQ2469" s="49" t="s">
        <v>13</v>
      </c>
      <c r="AR2469" s="49" t="s">
        <v>487</v>
      </c>
      <c r="AS2469" s="49" t="s">
        <v>488</v>
      </c>
      <c r="AT2469" s="49" t="s">
        <v>489</v>
      </c>
    </row>
    <row r="2470" spans="1:46" x14ac:dyDescent="0.25">
      <c r="A2470">
        <v>15</v>
      </c>
      <c r="B2470" t="s">
        <v>136</v>
      </c>
      <c r="C2470" t="s">
        <v>136</v>
      </c>
      <c r="D2470" t="s">
        <v>137</v>
      </c>
      <c r="E2470" t="s">
        <v>636</v>
      </c>
      <c r="F2470" t="s">
        <v>637</v>
      </c>
      <c r="G2470">
        <v>1</v>
      </c>
      <c r="H2470">
        <v>1</v>
      </c>
      <c r="I2470">
        <v>1</v>
      </c>
      <c r="J2470">
        <v>1</v>
      </c>
      <c r="K2470">
        <v>1</v>
      </c>
      <c r="L2470">
        <v>1</v>
      </c>
      <c r="M2470">
        <v>1</v>
      </c>
      <c r="N2470">
        <v>1</v>
      </c>
      <c r="O2470">
        <v>1</v>
      </c>
      <c r="P2470">
        <v>1</v>
      </c>
      <c r="Q2470">
        <v>1</v>
      </c>
      <c r="R2470">
        <v>1</v>
      </c>
      <c r="S2470">
        <v>1</v>
      </c>
      <c r="T2470">
        <v>1</v>
      </c>
      <c r="U2470">
        <v>1</v>
      </c>
      <c r="V2470">
        <v>1</v>
      </c>
      <c r="W2470">
        <v>1</v>
      </c>
      <c r="X2470">
        <v>1</v>
      </c>
      <c r="Y2470">
        <v>1</v>
      </c>
      <c r="Z2470">
        <v>1</v>
      </c>
      <c r="AA2470">
        <v>1</v>
      </c>
      <c r="AB2470">
        <v>1</v>
      </c>
      <c r="AC2470">
        <v>1</v>
      </c>
      <c r="AD2470">
        <v>1</v>
      </c>
      <c r="AE2470">
        <v>1</v>
      </c>
      <c r="AF2470">
        <v>1</v>
      </c>
      <c r="AG2470">
        <v>1</v>
      </c>
      <c r="AH2470">
        <v>1</v>
      </c>
      <c r="AI2470">
        <v>1</v>
      </c>
      <c r="AJ2470">
        <v>1</v>
      </c>
      <c r="AK2470">
        <v>1</v>
      </c>
      <c r="AL2470">
        <v>1</v>
      </c>
      <c r="AM2470" s="49" t="s">
        <v>137</v>
      </c>
      <c r="AN2470" s="49" t="s">
        <v>14</v>
      </c>
      <c r="AO2470" s="49" t="s">
        <v>500</v>
      </c>
      <c r="AP2470" s="49" t="s">
        <v>505</v>
      </c>
      <c r="AQ2470" s="49" t="s">
        <v>13</v>
      </c>
      <c r="AR2470" s="49" t="s">
        <v>487</v>
      </c>
      <c r="AS2470" s="49" t="s">
        <v>488</v>
      </c>
      <c r="AT2470" s="49" t="s">
        <v>489</v>
      </c>
    </row>
    <row r="2471" spans="1:46" x14ac:dyDescent="0.25">
      <c r="A2471">
        <v>15</v>
      </c>
      <c r="B2471" t="s">
        <v>315</v>
      </c>
      <c r="C2471" t="s">
        <v>315</v>
      </c>
      <c r="D2471" t="s">
        <v>547</v>
      </c>
      <c r="E2471" t="s">
        <v>636</v>
      </c>
      <c r="F2471" t="s">
        <v>637</v>
      </c>
      <c r="G2471">
        <v>1</v>
      </c>
      <c r="H2471">
        <v>1</v>
      </c>
      <c r="I2471">
        <v>1</v>
      </c>
      <c r="J2471">
        <v>1</v>
      </c>
      <c r="K2471">
        <v>1</v>
      </c>
      <c r="L2471">
        <v>1</v>
      </c>
      <c r="M2471">
        <v>1</v>
      </c>
      <c r="N2471">
        <v>1</v>
      </c>
      <c r="O2471">
        <v>1</v>
      </c>
      <c r="P2471">
        <v>1</v>
      </c>
      <c r="Q2471">
        <v>1</v>
      </c>
      <c r="R2471">
        <v>1</v>
      </c>
      <c r="S2471">
        <v>1</v>
      </c>
      <c r="T2471">
        <v>1</v>
      </c>
      <c r="U2471">
        <v>1</v>
      </c>
      <c r="V2471">
        <v>1</v>
      </c>
      <c r="W2471">
        <v>1</v>
      </c>
      <c r="X2471">
        <v>1</v>
      </c>
      <c r="Y2471">
        <v>1</v>
      </c>
      <c r="Z2471">
        <v>1</v>
      </c>
      <c r="AA2471">
        <v>1</v>
      </c>
      <c r="AB2471">
        <v>1</v>
      </c>
      <c r="AC2471">
        <v>1</v>
      </c>
      <c r="AD2471">
        <v>1</v>
      </c>
      <c r="AE2471">
        <v>1</v>
      </c>
      <c r="AF2471">
        <v>1</v>
      </c>
      <c r="AG2471">
        <v>1</v>
      </c>
      <c r="AH2471">
        <v>1</v>
      </c>
      <c r="AI2471">
        <v>1</v>
      </c>
      <c r="AJ2471">
        <v>1</v>
      </c>
      <c r="AK2471">
        <v>1</v>
      </c>
      <c r="AL2471">
        <v>0</v>
      </c>
      <c r="AM2471" s="49" t="s">
        <v>316</v>
      </c>
      <c r="AN2471" s="49" t="s">
        <v>14</v>
      </c>
      <c r="AO2471" s="49" t="s">
        <v>485</v>
      </c>
      <c r="AP2471" s="49" t="s">
        <v>486</v>
      </c>
      <c r="AQ2471" s="49" t="s">
        <v>11</v>
      </c>
      <c r="AR2471" s="49" t="s">
        <v>487</v>
      </c>
      <c r="AS2471" s="49" t="s">
        <v>488</v>
      </c>
      <c r="AT2471" s="49" t="s">
        <v>489</v>
      </c>
    </row>
    <row r="2472" spans="1:46" x14ac:dyDescent="0.25">
      <c r="A2472">
        <v>15</v>
      </c>
      <c r="B2472" t="s">
        <v>121</v>
      </c>
      <c r="C2472" t="s">
        <v>121</v>
      </c>
      <c r="D2472" t="s">
        <v>548</v>
      </c>
      <c r="E2472" t="s">
        <v>636</v>
      </c>
      <c r="F2472" t="s">
        <v>637</v>
      </c>
      <c r="G2472">
        <v>1</v>
      </c>
      <c r="H2472">
        <v>1</v>
      </c>
      <c r="I2472">
        <v>1</v>
      </c>
      <c r="J2472">
        <v>1</v>
      </c>
      <c r="K2472">
        <v>1</v>
      </c>
      <c r="L2472">
        <v>1</v>
      </c>
      <c r="M2472">
        <v>1</v>
      </c>
      <c r="N2472">
        <v>1</v>
      </c>
      <c r="O2472">
        <v>1</v>
      </c>
      <c r="P2472">
        <v>1</v>
      </c>
      <c r="Q2472">
        <v>1</v>
      </c>
      <c r="R2472">
        <v>1</v>
      </c>
      <c r="S2472">
        <v>1</v>
      </c>
      <c r="T2472">
        <v>1</v>
      </c>
      <c r="U2472">
        <v>1</v>
      </c>
      <c r="V2472">
        <v>1</v>
      </c>
      <c r="W2472">
        <v>1</v>
      </c>
      <c r="X2472">
        <v>1</v>
      </c>
      <c r="Y2472">
        <v>1</v>
      </c>
      <c r="Z2472">
        <v>1</v>
      </c>
      <c r="AA2472">
        <v>1</v>
      </c>
      <c r="AB2472">
        <v>1</v>
      </c>
      <c r="AC2472">
        <v>1</v>
      </c>
      <c r="AD2472">
        <v>1</v>
      </c>
      <c r="AE2472">
        <v>1</v>
      </c>
      <c r="AF2472">
        <v>1</v>
      </c>
      <c r="AG2472">
        <v>1</v>
      </c>
      <c r="AH2472">
        <v>1</v>
      </c>
      <c r="AI2472">
        <v>1</v>
      </c>
      <c r="AJ2472">
        <v>1</v>
      </c>
      <c r="AK2472">
        <v>1</v>
      </c>
      <c r="AL2472">
        <v>0</v>
      </c>
      <c r="AM2472" s="49" t="s">
        <v>122</v>
      </c>
      <c r="AN2472" s="49" t="s">
        <v>5</v>
      </c>
      <c r="AO2472" s="49" t="s">
        <v>9</v>
      </c>
      <c r="AP2472" s="49" t="s">
        <v>486</v>
      </c>
      <c r="AQ2472" s="49" t="s">
        <v>9</v>
      </c>
      <c r="AR2472" s="49" t="s">
        <v>495</v>
      </c>
      <c r="AS2472" s="49" t="s">
        <v>488</v>
      </c>
      <c r="AT2472" s="49" t="s">
        <v>489</v>
      </c>
    </row>
    <row r="2473" spans="1:46" x14ac:dyDescent="0.25">
      <c r="A2473">
        <v>15</v>
      </c>
      <c r="B2473" t="s">
        <v>144</v>
      </c>
      <c r="C2473" t="s">
        <v>144</v>
      </c>
      <c r="D2473" t="s">
        <v>145</v>
      </c>
      <c r="E2473" t="s">
        <v>636</v>
      </c>
      <c r="F2473" t="s">
        <v>637</v>
      </c>
      <c r="G2473">
        <v>1</v>
      </c>
      <c r="H2473">
        <v>1</v>
      </c>
      <c r="I2473">
        <v>1</v>
      </c>
      <c r="J2473">
        <v>1</v>
      </c>
      <c r="K2473">
        <v>1</v>
      </c>
      <c r="L2473">
        <v>1</v>
      </c>
      <c r="M2473">
        <v>1</v>
      </c>
      <c r="N2473">
        <v>1</v>
      </c>
      <c r="O2473">
        <v>1</v>
      </c>
      <c r="P2473">
        <v>1</v>
      </c>
      <c r="Q2473">
        <v>1</v>
      </c>
      <c r="R2473">
        <v>1</v>
      </c>
      <c r="S2473">
        <v>1</v>
      </c>
      <c r="T2473">
        <v>1</v>
      </c>
      <c r="U2473">
        <v>1</v>
      </c>
      <c r="V2473">
        <v>1</v>
      </c>
      <c r="W2473">
        <v>1</v>
      </c>
      <c r="X2473">
        <v>1</v>
      </c>
      <c r="Y2473">
        <v>1</v>
      </c>
      <c r="Z2473">
        <v>1</v>
      </c>
      <c r="AA2473">
        <v>1</v>
      </c>
      <c r="AB2473">
        <v>1</v>
      </c>
      <c r="AC2473">
        <v>1</v>
      </c>
      <c r="AD2473">
        <v>1</v>
      </c>
      <c r="AE2473">
        <v>1</v>
      </c>
      <c r="AF2473">
        <v>1</v>
      </c>
      <c r="AG2473">
        <v>1</v>
      </c>
      <c r="AH2473">
        <v>1</v>
      </c>
      <c r="AI2473">
        <v>1</v>
      </c>
      <c r="AJ2473">
        <v>1</v>
      </c>
      <c r="AK2473">
        <v>1</v>
      </c>
      <c r="AL2473">
        <v>1</v>
      </c>
      <c r="AM2473" s="49" t="s">
        <v>145</v>
      </c>
      <c r="AN2473" s="49" t="s">
        <v>14</v>
      </c>
      <c r="AO2473" s="49" t="s">
        <v>500</v>
      </c>
      <c r="AP2473" s="49" t="s">
        <v>505</v>
      </c>
      <c r="AQ2473" s="49" t="s">
        <v>13</v>
      </c>
      <c r="AR2473" s="49" t="s">
        <v>487</v>
      </c>
      <c r="AS2473" s="49" t="s">
        <v>488</v>
      </c>
      <c r="AT2473" s="49" t="s">
        <v>489</v>
      </c>
    </row>
    <row r="2474" spans="1:46" x14ac:dyDescent="0.25">
      <c r="A2474">
        <v>15</v>
      </c>
      <c r="B2474" t="s">
        <v>146</v>
      </c>
      <c r="C2474" t="s">
        <v>146</v>
      </c>
      <c r="D2474" t="s">
        <v>147</v>
      </c>
      <c r="E2474" t="s">
        <v>636</v>
      </c>
      <c r="F2474" t="s">
        <v>637</v>
      </c>
      <c r="G2474">
        <v>1</v>
      </c>
      <c r="H2474">
        <v>1</v>
      </c>
      <c r="I2474">
        <v>1</v>
      </c>
      <c r="J2474">
        <v>1</v>
      </c>
      <c r="K2474">
        <v>1</v>
      </c>
      <c r="L2474">
        <v>1</v>
      </c>
      <c r="M2474">
        <v>1</v>
      </c>
      <c r="N2474">
        <v>1</v>
      </c>
      <c r="O2474">
        <v>1</v>
      </c>
      <c r="P2474">
        <v>1</v>
      </c>
      <c r="Q2474">
        <v>1</v>
      </c>
      <c r="R2474">
        <v>1</v>
      </c>
      <c r="S2474">
        <v>1</v>
      </c>
      <c r="T2474">
        <v>1</v>
      </c>
      <c r="U2474">
        <v>1</v>
      </c>
      <c r="V2474">
        <v>1</v>
      </c>
      <c r="W2474">
        <v>1</v>
      </c>
      <c r="X2474">
        <v>1</v>
      </c>
      <c r="Y2474">
        <v>1</v>
      </c>
      <c r="Z2474">
        <v>1</v>
      </c>
      <c r="AA2474">
        <v>1</v>
      </c>
      <c r="AB2474">
        <v>1</v>
      </c>
      <c r="AC2474">
        <v>1</v>
      </c>
      <c r="AD2474">
        <v>1</v>
      </c>
      <c r="AE2474">
        <v>1</v>
      </c>
      <c r="AF2474">
        <v>1</v>
      </c>
      <c r="AG2474">
        <v>1</v>
      </c>
      <c r="AH2474">
        <v>1</v>
      </c>
      <c r="AI2474">
        <v>1</v>
      </c>
      <c r="AJ2474">
        <v>1</v>
      </c>
      <c r="AK2474">
        <v>1</v>
      </c>
      <c r="AL2474">
        <v>0</v>
      </c>
      <c r="AM2474" s="49" t="s">
        <v>147</v>
      </c>
      <c r="AN2474" s="49" t="s">
        <v>14</v>
      </c>
      <c r="AO2474" s="49" t="s">
        <v>507</v>
      </c>
      <c r="AP2474" s="49" t="s">
        <v>501</v>
      </c>
      <c r="AQ2474" s="49" t="s">
        <v>10</v>
      </c>
      <c r="AR2474" s="49" t="s">
        <v>487</v>
      </c>
      <c r="AS2474" s="49" t="s">
        <v>488</v>
      </c>
      <c r="AT2474" s="49" t="s">
        <v>489</v>
      </c>
    </row>
    <row r="2475" spans="1:46" x14ac:dyDescent="0.25">
      <c r="A2475">
        <v>15</v>
      </c>
      <c r="B2475" t="s">
        <v>149</v>
      </c>
      <c r="C2475" t="s">
        <v>149</v>
      </c>
      <c r="D2475" t="s">
        <v>412</v>
      </c>
      <c r="E2475" t="s">
        <v>636</v>
      </c>
      <c r="F2475" t="s">
        <v>637</v>
      </c>
      <c r="G2475">
        <v>1</v>
      </c>
      <c r="H2475">
        <v>1</v>
      </c>
      <c r="I2475">
        <v>1</v>
      </c>
      <c r="J2475">
        <v>1</v>
      </c>
      <c r="K2475">
        <v>1</v>
      </c>
      <c r="L2475">
        <v>1</v>
      </c>
      <c r="M2475">
        <v>1</v>
      </c>
      <c r="N2475">
        <v>1</v>
      </c>
      <c r="O2475">
        <v>1</v>
      </c>
      <c r="P2475">
        <v>1</v>
      </c>
      <c r="Q2475">
        <v>1</v>
      </c>
      <c r="R2475">
        <v>1</v>
      </c>
      <c r="S2475">
        <v>1</v>
      </c>
      <c r="T2475">
        <v>1</v>
      </c>
      <c r="U2475">
        <v>1</v>
      </c>
      <c r="V2475">
        <v>1</v>
      </c>
      <c r="W2475">
        <v>1</v>
      </c>
      <c r="X2475">
        <v>1</v>
      </c>
      <c r="Y2475">
        <v>1</v>
      </c>
      <c r="Z2475">
        <v>1</v>
      </c>
      <c r="AA2475">
        <v>1</v>
      </c>
      <c r="AB2475">
        <v>1</v>
      </c>
      <c r="AC2475">
        <v>1</v>
      </c>
      <c r="AD2475">
        <v>1</v>
      </c>
      <c r="AE2475">
        <v>1</v>
      </c>
      <c r="AF2475">
        <v>1</v>
      </c>
      <c r="AG2475">
        <v>1</v>
      </c>
      <c r="AH2475">
        <v>1</v>
      </c>
      <c r="AI2475">
        <v>1</v>
      </c>
      <c r="AJ2475">
        <v>1</v>
      </c>
      <c r="AK2475">
        <v>1</v>
      </c>
      <c r="AL2475">
        <v>0</v>
      </c>
      <c r="AM2475" s="49" t="s">
        <v>412</v>
      </c>
      <c r="AN2475" s="49" t="s">
        <v>14</v>
      </c>
      <c r="AO2475" s="49" t="s">
        <v>506</v>
      </c>
      <c r="AP2475" s="49" t="s">
        <v>501</v>
      </c>
      <c r="AQ2475" s="49" t="s">
        <v>10</v>
      </c>
      <c r="AR2475" s="49" t="s">
        <v>487</v>
      </c>
      <c r="AS2475" s="49" t="s">
        <v>496</v>
      </c>
      <c r="AT2475" s="49" t="s">
        <v>497</v>
      </c>
    </row>
    <row r="2476" spans="1:46" x14ac:dyDescent="0.25">
      <c r="A2476">
        <v>15</v>
      </c>
      <c r="B2476" t="s">
        <v>150</v>
      </c>
      <c r="C2476" t="s">
        <v>150</v>
      </c>
      <c r="D2476" t="s">
        <v>151</v>
      </c>
      <c r="E2476" t="s">
        <v>636</v>
      </c>
      <c r="F2476" t="s">
        <v>637</v>
      </c>
      <c r="G2476">
        <v>1</v>
      </c>
      <c r="H2476">
        <v>1</v>
      </c>
      <c r="I2476">
        <v>1</v>
      </c>
      <c r="J2476">
        <v>1</v>
      </c>
      <c r="K2476">
        <v>1</v>
      </c>
      <c r="L2476">
        <v>1</v>
      </c>
      <c r="M2476">
        <v>1</v>
      </c>
      <c r="N2476">
        <v>1</v>
      </c>
      <c r="O2476">
        <v>1</v>
      </c>
      <c r="P2476">
        <v>1</v>
      </c>
      <c r="Q2476">
        <v>1</v>
      </c>
      <c r="R2476">
        <v>1</v>
      </c>
      <c r="S2476">
        <v>1</v>
      </c>
      <c r="T2476">
        <v>1</v>
      </c>
      <c r="U2476">
        <v>1</v>
      </c>
      <c r="V2476">
        <v>1</v>
      </c>
      <c r="W2476">
        <v>1</v>
      </c>
      <c r="X2476">
        <v>1</v>
      </c>
      <c r="Y2476">
        <v>1</v>
      </c>
      <c r="Z2476">
        <v>1</v>
      </c>
      <c r="AA2476">
        <v>1</v>
      </c>
      <c r="AB2476">
        <v>1</v>
      </c>
      <c r="AC2476">
        <v>1</v>
      </c>
      <c r="AD2476">
        <v>1</v>
      </c>
      <c r="AE2476">
        <v>1</v>
      </c>
      <c r="AF2476">
        <v>1</v>
      </c>
      <c r="AG2476">
        <v>1</v>
      </c>
      <c r="AH2476">
        <v>1</v>
      </c>
      <c r="AI2476">
        <v>1</v>
      </c>
      <c r="AJ2476">
        <v>1</v>
      </c>
      <c r="AK2476">
        <v>1</v>
      </c>
      <c r="AL2476">
        <v>0</v>
      </c>
      <c r="AM2476" s="49" t="s">
        <v>151</v>
      </c>
      <c r="AN2476" s="49" t="s">
        <v>7</v>
      </c>
      <c r="AO2476" s="49" t="s">
        <v>9</v>
      </c>
      <c r="AP2476" s="49" t="s">
        <v>494</v>
      </c>
      <c r="AQ2476" s="49" t="s">
        <v>9</v>
      </c>
      <c r="AR2476" s="49" t="s">
        <v>487</v>
      </c>
      <c r="AS2476" s="49" t="s">
        <v>488</v>
      </c>
      <c r="AT2476" s="49" t="s">
        <v>489</v>
      </c>
    </row>
    <row r="2477" spans="1:46" x14ac:dyDescent="0.25">
      <c r="A2477">
        <v>15</v>
      </c>
      <c r="B2477" t="s">
        <v>338</v>
      </c>
      <c r="C2477" t="s">
        <v>338</v>
      </c>
      <c r="D2477" t="s">
        <v>339</v>
      </c>
      <c r="E2477" t="s">
        <v>636</v>
      </c>
      <c r="F2477" t="s">
        <v>637</v>
      </c>
      <c r="G2477">
        <v>1</v>
      </c>
      <c r="H2477">
        <v>1</v>
      </c>
      <c r="I2477">
        <v>1</v>
      </c>
      <c r="J2477">
        <v>1</v>
      </c>
      <c r="K2477">
        <v>1</v>
      </c>
      <c r="L2477">
        <v>1</v>
      </c>
      <c r="M2477">
        <v>1</v>
      </c>
      <c r="N2477">
        <v>1</v>
      </c>
      <c r="O2477">
        <v>1</v>
      </c>
      <c r="P2477">
        <v>1</v>
      </c>
      <c r="Q2477">
        <v>1</v>
      </c>
      <c r="R2477">
        <v>1</v>
      </c>
      <c r="S2477">
        <v>1</v>
      </c>
      <c r="T2477">
        <v>1</v>
      </c>
      <c r="U2477">
        <v>1</v>
      </c>
      <c r="V2477">
        <v>1</v>
      </c>
      <c r="W2477">
        <v>1</v>
      </c>
      <c r="X2477">
        <v>1</v>
      </c>
      <c r="Y2477">
        <v>1</v>
      </c>
      <c r="Z2477">
        <v>1</v>
      </c>
      <c r="AA2477">
        <v>1</v>
      </c>
      <c r="AB2477">
        <v>1</v>
      </c>
      <c r="AC2477">
        <v>1</v>
      </c>
      <c r="AD2477">
        <v>1</v>
      </c>
      <c r="AE2477">
        <v>1</v>
      </c>
      <c r="AF2477">
        <v>1</v>
      </c>
      <c r="AG2477">
        <v>1</v>
      </c>
      <c r="AH2477">
        <v>1</v>
      </c>
      <c r="AI2477">
        <v>1</v>
      </c>
      <c r="AJ2477">
        <v>1</v>
      </c>
      <c r="AK2477">
        <v>1</v>
      </c>
      <c r="AL2477">
        <v>0</v>
      </c>
      <c r="AM2477" s="49" t="s">
        <v>339</v>
      </c>
      <c r="AN2477" s="49" t="s">
        <v>14</v>
      </c>
      <c r="AO2477" s="49" t="s">
        <v>507</v>
      </c>
      <c r="AP2477" s="49" t="s">
        <v>494</v>
      </c>
      <c r="AQ2477" s="49" t="s">
        <v>10</v>
      </c>
      <c r="AR2477" s="49" t="s">
        <v>487</v>
      </c>
      <c r="AS2477" s="49" t="s">
        <v>488</v>
      </c>
      <c r="AT2477" s="49" t="s">
        <v>489</v>
      </c>
    </row>
    <row r="2478" spans="1:46" x14ac:dyDescent="0.25">
      <c r="A2478">
        <v>15</v>
      </c>
      <c r="B2478" t="s">
        <v>181</v>
      </c>
      <c r="C2478" t="s">
        <v>181</v>
      </c>
      <c r="D2478" t="s">
        <v>414</v>
      </c>
      <c r="E2478" t="s">
        <v>636</v>
      </c>
      <c r="F2478" t="s">
        <v>637</v>
      </c>
      <c r="G2478">
        <v>1</v>
      </c>
      <c r="H2478">
        <v>1</v>
      </c>
      <c r="I2478">
        <v>1</v>
      </c>
      <c r="J2478">
        <v>1</v>
      </c>
      <c r="K2478">
        <v>1</v>
      </c>
      <c r="L2478">
        <v>1</v>
      </c>
      <c r="M2478">
        <v>1</v>
      </c>
      <c r="N2478">
        <v>1</v>
      </c>
      <c r="O2478">
        <v>1</v>
      </c>
      <c r="P2478">
        <v>1</v>
      </c>
      <c r="Q2478">
        <v>1</v>
      </c>
      <c r="R2478">
        <v>1</v>
      </c>
      <c r="S2478">
        <v>1</v>
      </c>
      <c r="T2478">
        <v>1</v>
      </c>
      <c r="U2478">
        <v>1</v>
      </c>
      <c r="V2478">
        <v>1</v>
      </c>
      <c r="W2478">
        <v>1</v>
      </c>
      <c r="X2478">
        <v>1</v>
      </c>
      <c r="Y2478">
        <v>1</v>
      </c>
      <c r="Z2478">
        <v>1</v>
      </c>
      <c r="AA2478">
        <v>1</v>
      </c>
      <c r="AB2478">
        <v>1</v>
      </c>
      <c r="AC2478">
        <v>1</v>
      </c>
      <c r="AD2478">
        <v>1</v>
      </c>
      <c r="AE2478">
        <v>1</v>
      </c>
      <c r="AF2478">
        <v>1</v>
      </c>
      <c r="AG2478">
        <v>1</v>
      </c>
      <c r="AH2478">
        <v>1</v>
      </c>
      <c r="AI2478">
        <v>1</v>
      </c>
      <c r="AJ2478">
        <v>1</v>
      </c>
      <c r="AK2478">
        <v>1</v>
      </c>
      <c r="AL2478">
        <v>0</v>
      </c>
      <c r="AM2478" s="49" t="s">
        <v>414</v>
      </c>
      <c r="AN2478" s="49" t="s">
        <v>5</v>
      </c>
      <c r="AO2478" s="49" t="s">
        <v>9</v>
      </c>
      <c r="AP2478" s="49" t="s">
        <v>501</v>
      </c>
      <c r="AQ2478" s="49" t="s">
        <v>9</v>
      </c>
      <c r="AR2478" s="49" t="s">
        <v>495</v>
      </c>
      <c r="AS2478" s="49" t="s">
        <v>496</v>
      </c>
      <c r="AT2478" s="49" t="s">
        <v>497</v>
      </c>
    </row>
    <row r="2479" spans="1:46" x14ac:dyDescent="0.25">
      <c r="A2479">
        <v>15</v>
      </c>
      <c r="B2479" t="s">
        <v>152</v>
      </c>
      <c r="C2479" t="s">
        <v>152</v>
      </c>
      <c r="D2479" t="s">
        <v>153</v>
      </c>
      <c r="E2479" t="s">
        <v>636</v>
      </c>
      <c r="F2479" t="s">
        <v>637</v>
      </c>
      <c r="G2479">
        <v>0</v>
      </c>
      <c r="H2479">
        <v>0</v>
      </c>
      <c r="I2479">
        <v>1</v>
      </c>
      <c r="J2479">
        <v>1</v>
      </c>
      <c r="K2479">
        <v>1</v>
      </c>
      <c r="L2479">
        <v>1</v>
      </c>
      <c r="M2479">
        <v>1</v>
      </c>
      <c r="N2479">
        <v>1</v>
      </c>
      <c r="O2479">
        <v>1</v>
      </c>
      <c r="P2479">
        <v>1</v>
      </c>
      <c r="Q2479">
        <v>1</v>
      </c>
      <c r="R2479">
        <v>1</v>
      </c>
      <c r="S2479">
        <v>1</v>
      </c>
      <c r="T2479">
        <v>1</v>
      </c>
      <c r="U2479">
        <v>1</v>
      </c>
      <c r="V2479">
        <v>1</v>
      </c>
      <c r="W2479">
        <v>1</v>
      </c>
      <c r="X2479">
        <v>1</v>
      </c>
      <c r="Y2479">
        <v>1</v>
      </c>
      <c r="Z2479">
        <v>1</v>
      </c>
      <c r="AA2479">
        <v>1</v>
      </c>
      <c r="AB2479">
        <v>1</v>
      </c>
      <c r="AC2479">
        <v>1</v>
      </c>
      <c r="AD2479">
        <v>1</v>
      </c>
      <c r="AE2479">
        <v>1</v>
      </c>
      <c r="AF2479">
        <v>1</v>
      </c>
      <c r="AG2479">
        <v>1</v>
      </c>
      <c r="AH2479">
        <v>1</v>
      </c>
      <c r="AI2479">
        <v>1</v>
      </c>
      <c r="AJ2479">
        <v>1</v>
      </c>
      <c r="AK2479">
        <v>1</v>
      </c>
      <c r="AL2479">
        <v>0</v>
      </c>
      <c r="AM2479" s="49" t="s">
        <v>153</v>
      </c>
      <c r="AN2479" s="49" t="s">
        <v>6</v>
      </c>
      <c r="AO2479" s="49" t="s">
        <v>9</v>
      </c>
      <c r="AP2479" s="49" t="s">
        <v>486</v>
      </c>
      <c r="AQ2479" s="49" t="s">
        <v>9</v>
      </c>
      <c r="AR2479" s="49" t="s">
        <v>487</v>
      </c>
      <c r="AS2479" s="49" t="s">
        <v>488</v>
      </c>
      <c r="AT2479" s="49" t="s">
        <v>489</v>
      </c>
    </row>
    <row r="2480" spans="1:46" x14ac:dyDescent="0.25">
      <c r="A2480">
        <v>15</v>
      </c>
      <c r="B2480" t="s">
        <v>156</v>
      </c>
      <c r="C2480" t="s">
        <v>156</v>
      </c>
      <c r="D2480" t="s">
        <v>157</v>
      </c>
      <c r="E2480" t="s">
        <v>636</v>
      </c>
      <c r="F2480" t="s">
        <v>637</v>
      </c>
      <c r="G2480">
        <v>1</v>
      </c>
      <c r="H2480">
        <v>1</v>
      </c>
      <c r="I2480">
        <v>1</v>
      </c>
      <c r="J2480">
        <v>1</v>
      </c>
      <c r="K2480">
        <v>1</v>
      </c>
      <c r="L2480">
        <v>1</v>
      </c>
      <c r="M2480">
        <v>1</v>
      </c>
      <c r="N2480">
        <v>1</v>
      </c>
      <c r="O2480">
        <v>1</v>
      </c>
      <c r="P2480">
        <v>1</v>
      </c>
      <c r="Q2480">
        <v>1</v>
      </c>
      <c r="R2480">
        <v>1</v>
      </c>
      <c r="S2480">
        <v>1</v>
      </c>
      <c r="T2480">
        <v>1</v>
      </c>
      <c r="U2480">
        <v>1</v>
      </c>
      <c r="V2480">
        <v>1</v>
      </c>
      <c r="W2480">
        <v>1</v>
      </c>
      <c r="X2480">
        <v>1</v>
      </c>
      <c r="Y2480">
        <v>1</v>
      </c>
      <c r="Z2480">
        <v>1</v>
      </c>
      <c r="AA2480">
        <v>1</v>
      </c>
      <c r="AB2480">
        <v>1</v>
      </c>
      <c r="AC2480">
        <v>1</v>
      </c>
      <c r="AD2480">
        <v>1</v>
      </c>
      <c r="AE2480">
        <v>1</v>
      </c>
      <c r="AF2480">
        <v>1</v>
      </c>
      <c r="AG2480">
        <v>1</v>
      </c>
      <c r="AH2480">
        <v>1</v>
      </c>
      <c r="AI2480">
        <v>1</v>
      </c>
      <c r="AJ2480">
        <v>1</v>
      </c>
      <c r="AK2480">
        <v>1</v>
      </c>
      <c r="AL2480">
        <v>1</v>
      </c>
      <c r="AM2480" s="49" t="s">
        <v>157</v>
      </c>
      <c r="AN2480" s="49" t="s">
        <v>14</v>
      </c>
      <c r="AO2480" s="49" t="s">
        <v>500</v>
      </c>
      <c r="AP2480" s="49" t="s">
        <v>505</v>
      </c>
      <c r="AQ2480" s="49" t="s">
        <v>13</v>
      </c>
      <c r="AR2480" s="49" t="s">
        <v>487</v>
      </c>
      <c r="AS2480" s="49" t="s">
        <v>488</v>
      </c>
      <c r="AT2480" s="49" t="s">
        <v>489</v>
      </c>
    </row>
    <row r="2481" spans="1:46" x14ac:dyDescent="0.25">
      <c r="A2481">
        <v>15</v>
      </c>
      <c r="B2481" t="s">
        <v>158</v>
      </c>
      <c r="C2481" t="s">
        <v>158</v>
      </c>
      <c r="D2481" t="s">
        <v>159</v>
      </c>
      <c r="E2481" t="s">
        <v>636</v>
      </c>
      <c r="F2481" t="s">
        <v>637</v>
      </c>
      <c r="G2481">
        <v>1</v>
      </c>
      <c r="H2481">
        <v>1</v>
      </c>
      <c r="I2481">
        <v>1</v>
      </c>
      <c r="J2481">
        <v>1</v>
      </c>
      <c r="K2481">
        <v>1</v>
      </c>
      <c r="L2481">
        <v>1</v>
      </c>
      <c r="M2481">
        <v>1</v>
      </c>
      <c r="N2481">
        <v>1</v>
      </c>
      <c r="O2481">
        <v>1</v>
      </c>
      <c r="P2481">
        <v>1</v>
      </c>
      <c r="Q2481">
        <v>1</v>
      </c>
      <c r="R2481">
        <v>1</v>
      </c>
      <c r="S2481">
        <v>1</v>
      </c>
      <c r="T2481">
        <v>1</v>
      </c>
      <c r="U2481">
        <v>1</v>
      </c>
      <c r="V2481">
        <v>1</v>
      </c>
      <c r="W2481">
        <v>1</v>
      </c>
      <c r="X2481">
        <v>1</v>
      </c>
      <c r="Y2481">
        <v>1</v>
      </c>
      <c r="Z2481">
        <v>1</v>
      </c>
      <c r="AA2481">
        <v>1</v>
      </c>
      <c r="AB2481">
        <v>1</v>
      </c>
      <c r="AC2481">
        <v>1</v>
      </c>
      <c r="AD2481">
        <v>1</v>
      </c>
      <c r="AE2481">
        <v>1</v>
      </c>
      <c r="AF2481">
        <v>1</v>
      </c>
      <c r="AG2481">
        <v>1</v>
      </c>
      <c r="AH2481">
        <v>1</v>
      </c>
      <c r="AI2481">
        <v>1</v>
      </c>
      <c r="AJ2481">
        <v>1</v>
      </c>
      <c r="AK2481">
        <v>1</v>
      </c>
      <c r="AL2481">
        <v>0</v>
      </c>
      <c r="AM2481" s="49" t="s">
        <v>159</v>
      </c>
      <c r="AN2481" s="49" t="s">
        <v>6</v>
      </c>
      <c r="AO2481" s="49" t="s">
        <v>9</v>
      </c>
      <c r="AP2481" s="49" t="s">
        <v>486</v>
      </c>
      <c r="AQ2481" s="49" t="s">
        <v>9</v>
      </c>
      <c r="AR2481" s="49" t="s">
        <v>487</v>
      </c>
      <c r="AS2481" s="49" t="s">
        <v>488</v>
      </c>
      <c r="AT2481" s="49" t="s">
        <v>489</v>
      </c>
    </row>
    <row r="2482" spans="1:46" x14ac:dyDescent="0.25">
      <c r="A2482">
        <v>15</v>
      </c>
      <c r="B2482" t="s">
        <v>160</v>
      </c>
      <c r="C2482" t="s">
        <v>160</v>
      </c>
      <c r="D2482" t="s">
        <v>161</v>
      </c>
      <c r="E2482" t="s">
        <v>636</v>
      </c>
      <c r="F2482" t="s">
        <v>637</v>
      </c>
      <c r="G2482">
        <v>1</v>
      </c>
      <c r="H2482">
        <v>1</v>
      </c>
      <c r="I2482">
        <v>1</v>
      </c>
      <c r="J2482">
        <v>1</v>
      </c>
      <c r="K2482">
        <v>1</v>
      </c>
      <c r="L2482">
        <v>1</v>
      </c>
      <c r="M2482">
        <v>1</v>
      </c>
      <c r="N2482">
        <v>1</v>
      </c>
      <c r="O2482">
        <v>1</v>
      </c>
      <c r="P2482">
        <v>1</v>
      </c>
      <c r="Q2482">
        <v>1</v>
      </c>
      <c r="R2482">
        <v>1</v>
      </c>
      <c r="S2482">
        <v>1</v>
      </c>
      <c r="T2482">
        <v>1</v>
      </c>
      <c r="U2482">
        <v>1</v>
      </c>
      <c r="V2482">
        <v>1</v>
      </c>
      <c r="W2482">
        <v>1</v>
      </c>
      <c r="X2482">
        <v>1</v>
      </c>
      <c r="Y2482">
        <v>1</v>
      </c>
      <c r="Z2482">
        <v>1</v>
      </c>
      <c r="AA2482">
        <v>1</v>
      </c>
      <c r="AB2482">
        <v>1</v>
      </c>
      <c r="AC2482">
        <v>1</v>
      </c>
      <c r="AD2482">
        <v>1</v>
      </c>
      <c r="AE2482">
        <v>1</v>
      </c>
      <c r="AF2482">
        <v>1</v>
      </c>
      <c r="AG2482">
        <v>1</v>
      </c>
      <c r="AH2482">
        <v>1</v>
      </c>
      <c r="AI2482">
        <v>1</v>
      </c>
      <c r="AJ2482">
        <v>1</v>
      </c>
      <c r="AK2482">
        <v>1</v>
      </c>
      <c r="AL2482">
        <v>1</v>
      </c>
      <c r="AM2482" s="49" t="s">
        <v>161</v>
      </c>
      <c r="AN2482" s="49" t="s">
        <v>14</v>
      </c>
      <c r="AO2482" s="49" t="s">
        <v>500</v>
      </c>
      <c r="AP2482" s="49" t="s">
        <v>505</v>
      </c>
      <c r="AQ2482" s="49" t="s">
        <v>13</v>
      </c>
      <c r="AR2482" s="49" t="s">
        <v>487</v>
      </c>
      <c r="AS2482" s="49" t="s">
        <v>488</v>
      </c>
      <c r="AT2482" s="49" t="s">
        <v>489</v>
      </c>
    </row>
    <row r="2483" spans="1:46" x14ac:dyDescent="0.25">
      <c r="A2483">
        <v>15</v>
      </c>
      <c r="B2483" t="s">
        <v>164</v>
      </c>
      <c r="C2483" t="s">
        <v>164</v>
      </c>
      <c r="D2483" t="s">
        <v>165</v>
      </c>
      <c r="E2483" t="s">
        <v>636</v>
      </c>
      <c r="F2483" t="s">
        <v>637</v>
      </c>
      <c r="G2483">
        <v>1</v>
      </c>
      <c r="H2483">
        <v>1</v>
      </c>
      <c r="I2483">
        <v>1</v>
      </c>
      <c r="J2483">
        <v>1</v>
      </c>
      <c r="K2483">
        <v>1</v>
      </c>
      <c r="L2483">
        <v>1</v>
      </c>
      <c r="M2483">
        <v>1</v>
      </c>
      <c r="N2483">
        <v>1</v>
      </c>
      <c r="O2483">
        <v>1</v>
      </c>
      <c r="P2483">
        <v>1</v>
      </c>
      <c r="Q2483">
        <v>1</v>
      </c>
      <c r="R2483">
        <v>1</v>
      </c>
      <c r="S2483">
        <v>1</v>
      </c>
      <c r="T2483">
        <v>1</v>
      </c>
      <c r="U2483">
        <v>1</v>
      </c>
      <c r="V2483">
        <v>1</v>
      </c>
      <c r="W2483">
        <v>1</v>
      </c>
      <c r="X2483">
        <v>1</v>
      </c>
      <c r="Y2483">
        <v>1</v>
      </c>
      <c r="Z2483">
        <v>1</v>
      </c>
      <c r="AA2483">
        <v>1</v>
      </c>
      <c r="AB2483">
        <v>1</v>
      </c>
      <c r="AC2483">
        <v>1</v>
      </c>
      <c r="AD2483">
        <v>1</v>
      </c>
      <c r="AE2483">
        <v>1</v>
      </c>
      <c r="AF2483">
        <v>1</v>
      </c>
      <c r="AG2483">
        <v>1</v>
      </c>
      <c r="AH2483">
        <v>1</v>
      </c>
      <c r="AI2483">
        <v>1</v>
      </c>
      <c r="AJ2483">
        <v>1</v>
      </c>
      <c r="AK2483">
        <v>1</v>
      </c>
      <c r="AL2483">
        <v>1</v>
      </c>
      <c r="AM2483" s="49" t="s">
        <v>165</v>
      </c>
      <c r="AN2483" s="49" t="s">
        <v>14</v>
      </c>
      <c r="AO2483" s="49" t="s">
        <v>500</v>
      </c>
      <c r="AP2483" s="49" t="s">
        <v>505</v>
      </c>
      <c r="AQ2483" s="49" t="s">
        <v>13</v>
      </c>
      <c r="AR2483" s="49" t="s">
        <v>487</v>
      </c>
      <c r="AS2483" s="49" t="s">
        <v>488</v>
      </c>
      <c r="AT2483" s="49" t="s">
        <v>489</v>
      </c>
    </row>
    <row r="2484" spans="1:46" x14ac:dyDescent="0.25">
      <c r="A2484">
        <v>15</v>
      </c>
      <c r="B2484" t="s">
        <v>168</v>
      </c>
      <c r="C2484" t="s">
        <v>168</v>
      </c>
      <c r="D2484" t="s">
        <v>413</v>
      </c>
      <c r="E2484" t="s">
        <v>636</v>
      </c>
      <c r="F2484" t="s">
        <v>637</v>
      </c>
      <c r="G2484">
        <v>1</v>
      </c>
      <c r="H2484">
        <v>1</v>
      </c>
      <c r="I2484">
        <v>1</v>
      </c>
      <c r="J2484">
        <v>1</v>
      </c>
      <c r="K2484">
        <v>1</v>
      </c>
      <c r="L2484">
        <v>1</v>
      </c>
      <c r="M2484">
        <v>1</v>
      </c>
      <c r="N2484">
        <v>1</v>
      </c>
      <c r="O2484">
        <v>1</v>
      </c>
      <c r="P2484">
        <v>1</v>
      </c>
      <c r="Q2484">
        <v>1</v>
      </c>
      <c r="R2484">
        <v>1</v>
      </c>
      <c r="S2484">
        <v>1</v>
      </c>
      <c r="T2484">
        <v>1</v>
      </c>
      <c r="U2484">
        <v>1</v>
      </c>
      <c r="V2484">
        <v>1</v>
      </c>
      <c r="W2484">
        <v>1</v>
      </c>
      <c r="X2484">
        <v>1</v>
      </c>
      <c r="Y2484">
        <v>1</v>
      </c>
      <c r="Z2484">
        <v>1</v>
      </c>
      <c r="AA2484">
        <v>1</v>
      </c>
      <c r="AB2484">
        <v>1</v>
      </c>
      <c r="AC2484">
        <v>1</v>
      </c>
      <c r="AD2484">
        <v>1</v>
      </c>
      <c r="AE2484">
        <v>1</v>
      </c>
      <c r="AF2484">
        <v>1</v>
      </c>
      <c r="AG2484">
        <v>1</v>
      </c>
      <c r="AH2484">
        <v>1</v>
      </c>
      <c r="AI2484">
        <v>1</v>
      </c>
      <c r="AJ2484">
        <v>1</v>
      </c>
      <c r="AK2484">
        <v>1</v>
      </c>
      <c r="AL2484">
        <v>0</v>
      </c>
      <c r="AM2484" s="49" t="s">
        <v>413</v>
      </c>
      <c r="AN2484" s="49" t="s">
        <v>5</v>
      </c>
      <c r="AO2484" s="49" t="s">
        <v>9</v>
      </c>
      <c r="AP2484" s="49" t="s">
        <v>501</v>
      </c>
      <c r="AQ2484" s="49" t="s">
        <v>9</v>
      </c>
      <c r="AR2484" s="49" t="s">
        <v>495</v>
      </c>
      <c r="AS2484" s="49" t="s">
        <v>496</v>
      </c>
      <c r="AT2484" s="49" t="s">
        <v>497</v>
      </c>
    </row>
    <row r="2485" spans="1:46" x14ac:dyDescent="0.25">
      <c r="A2485">
        <v>15</v>
      </c>
      <c r="B2485" t="s">
        <v>171</v>
      </c>
      <c r="C2485" t="s">
        <v>171</v>
      </c>
      <c r="D2485" t="s">
        <v>172</v>
      </c>
      <c r="E2485" t="s">
        <v>636</v>
      </c>
      <c r="F2485" t="s">
        <v>637</v>
      </c>
      <c r="G2485">
        <v>1</v>
      </c>
      <c r="H2485">
        <v>1</v>
      </c>
      <c r="I2485">
        <v>1</v>
      </c>
      <c r="J2485">
        <v>1</v>
      </c>
      <c r="K2485">
        <v>1</v>
      </c>
      <c r="L2485">
        <v>1</v>
      </c>
      <c r="M2485">
        <v>1</v>
      </c>
      <c r="N2485">
        <v>1</v>
      </c>
      <c r="O2485">
        <v>1</v>
      </c>
      <c r="P2485">
        <v>1</v>
      </c>
      <c r="Q2485">
        <v>1</v>
      </c>
      <c r="R2485">
        <v>1</v>
      </c>
      <c r="S2485">
        <v>1</v>
      </c>
      <c r="T2485">
        <v>1</v>
      </c>
      <c r="U2485">
        <v>1</v>
      </c>
      <c r="V2485">
        <v>1</v>
      </c>
      <c r="W2485">
        <v>1</v>
      </c>
      <c r="X2485">
        <v>1</v>
      </c>
      <c r="Y2485">
        <v>1</v>
      </c>
      <c r="Z2485">
        <v>1</v>
      </c>
      <c r="AA2485">
        <v>1</v>
      </c>
      <c r="AB2485">
        <v>1</v>
      </c>
      <c r="AC2485">
        <v>1</v>
      </c>
      <c r="AD2485">
        <v>1</v>
      </c>
      <c r="AE2485">
        <v>1</v>
      </c>
      <c r="AF2485">
        <v>1</v>
      </c>
      <c r="AG2485">
        <v>1</v>
      </c>
      <c r="AH2485">
        <v>1</v>
      </c>
      <c r="AI2485">
        <v>1</v>
      </c>
      <c r="AJ2485">
        <v>1</v>
      </c>
      <c r="AK2485">
        <v>1</v>
      </c>
      <c r="AL2485">
        <v>1</v>
      </c>
      <c r="AM2485" s="49" t="s">
        <v>172</v>
      </c>
      <c r="AN2485" s="49" t="s">
        <v>14</v>
      </c>
      <c r="AO2485" s="49" t="s">
        <v>500</v>
      </c>
      <c r="AP2485" s="49" t="s">
        <v>501</v>
      </c>
      <c r="AQ2485" s="49" t="s">
        <v>502</v>
      </c>
      <c r="AR2485" s="49" t="s">
        <v>487</v>
      </c>
      <c r="AS2485" s="49" t="s">
        <v>488</v>
      </c>
      <c r="AT2485" s="49" t="s">
        <v>489</v>
      </c>
    </row>
    <row r="2486" spans="1:46" x14ac:dyDescent="0.25">
      <c r="A2486">
        <v>15</v>
      </c>
      <c r="B2486" t="s">
        <v>138</v>
      </c>
      <c r="C2486" t="s">
        <v>138</v>
      </c>
      <c r="D2486" t="s">
        <v>139</v>
      </c>
      <c r="E2486" t="s">
        <v>636</v>
      </c>
      <c r="F2486" t="s">
        <v>637</v>
      </c>
      <c r="G2486">
        <v>1</v>
      </c>
      <c r="H2486">
        <v>1</v>
      </c>
      <c r="I2486">
        <v>1</v>
      </c>
      <c r="J2486">
        <v>1</v>
      </c>
      <c r="K2486">
        <v>1</v>
      </c>
      <c r="L2486">
        <v>1</v>
      </c>
      <c r="M2486">
        <v>1</v>
      </c>
      <c r="N2486">
        <v>1</v>
      </c>
      <c r="O2486">
        <v>1</v>
      </c>
      <c r="P2486">
        <v>1</v>
      </c>
      <c r="Q2486">
        <v>1</v>
      </c>
      <c r="R2486">
        <v>1</v>
      </c>
      <c r="S2486">
        <v>1</v>
      </c>
      <c r="T2486">
        <v>1</v>
      </c>
      <c r="U2486">
        <v>1</v>
      </c>
      <c r="V2486">
        <v>1</v>
      </c>
      <c r="W2486">
        <v>1</v>
      </c>
      <c r="X2486">
        <v>1</v>
      </c>
      <c r="Y2486">
        <v>1</v>
      </c>
      <c r="Z2486">
        <v>1</v>
      </c>
      <c r="AA2486">
        <v>1</v>
      </c>
      <c r="AB2486">
        <v>1</v>
      </c>
      <c r="AC2486">
        <v>1</v>
      </c>
      <c r="AD2486">
        <v>1</v>
      </c>
      <c r="AE2486">
        <v>1</v>
      </c>
      <c r="AF2486">
        <v>1</v>
      </c>
      <c r="AG2486">
        <v>1</v>
      </c>
      <c r="AH2486">
        <v>1</v>
      </c>
      <c r="AI2486">
        <v>1</v>
      </c>
      <c r="AJ2486">
        <v>1</v>
      </c>
      <c r="AK2486">
        <v>1</v>
      </c>
      <c r="AL2486">
        <v>1</v>
      </c>
      <c r="AM2486" s="49" t="s">
        <v>139</v>
      </c>
      <c r="AN2486" s="49" t="s">
        <v>14</v>
      </c>
      <c r="AO2486" s="49" t="s">
        <v>500</v>
      </c>
      <c r="AP2486" s="49" t="s">
        <v>505</v>
      </c>
      <c r="AQ2486" s="49" t="s">
        <v>13</v>
      </c>
      <c r="AR2486" s="49" t="s">
        <v>487</v>
      </c>
      <c r="AS2486" s="49" t="s">
        <v>488</v>
      </c>
      <c r="AT2486" s="49" t="s">
        <v>489</v>
      </c>
    </row>
    <row r="2487" spans="1:46" x14ac:dyDescent="0.25">
      <c r="A2487">
        <v>15</v>
      </c>
      <c r="B2487" t="s">
        <v>173</v>
      </c>
      <c r="C2487" t="s">
        <v>173</v>
      </c>
      <c r="D2487" t="s">
        <v>174</v>
      </c>
      <c r="E2487" t="s">
        <v>636</v>
      </c>
      <c r="F2487" t="s">
        <v>637</v>
      </c>
      <c r="G2487">
        <v>1</v>
      </c>
      <c r="H2487">
        <v>1</v>
      </c>
      <c r="I2487">
        <v>1</v>
      </c>
      <c r="J2487">
        <v>1</v>
      </c>
      <c r="K2487">
        <v>1</v>
      </c>
      <c r="L2487">
        <v>1</v>
      </c>
      <c r="M2487">
        <v>1</v>
      </c>
      <c r="N2487">
        <v>1</v>
      </c>
      <c r="O2487">
        <v>1</v>
      </c>
      <c r="P2487">
        <v>1</v>
      </c>
      <c r="Q2487">
        <v>1</v>
      </c>
      <c r="R2487">
        <v>1</v>
      </c>
      <c r="S2487">
        <v>1</v>
      </c>
      <c r="T2487">
        <v>1</v>
      </c>
      <c r="U2487">
        <v>1</v>
      </c>
      <c r="V2487">
        <v>1</v>
      </c>
      <c r="W2487">
        <v>1</v>
      </c>
      <c r="X2487">
        <v>1</v>
      </c>
      <c r="Y2487">
        <v>1</v>
      </c>
      <c r="Z2487">
        <v>1</v>
      </c>
      <c r="AA2487">
        <v>1</v>
      </c>
      <c r="AB2487">
        <v>1</v>
      </c>
      <c r="AC2487">
        <v>1</v>
      </c>
      <c r="AD2487">
        <v>1</v>
      </c>
      <c r="AE2487">
        <v>1</v>
      </c>
      <c r="AF2487">
        <v>1</v>
      </c>
      <c r="AG2487">
        <v>1</v>
      </c>
      <c r="AH2487">
        <v>1</v>
      </c>
      <c r="AI2487">
        <v>1</v>
      </c>
      <c r="AJ2487">
        <v>1</v>
      </c>
      <c r="AK2487">
        <v>1</v>
      </c>
      <c r="AL2487">
        <v>0</v>
      </c>
      <c r="AM2487" s="49" t="s">
        <v>174</v>
      </c>
      <c r="AN2487" s="49" t="s">
        <v>8</v>
      </c>
      <c r="AO2487" s="49" t="s">
        <v>9</v>
      </c>
      <c r="AP2487" s="49" t="s">
        <v>494</v>
      </c>
      <c r="AQ2487" s="49" t="s">
        <v>9</v>
      </c>
      <c r="AR2487" s="49" t="s">
        <v>495</v>
      </c>
      <c r="AS2487" s="49" t="s">
        <v>488</v>
      </c>
      <c r="AT2487" s="49" t="s">
        <v>489</v>
      </c>
    </row>
    <row r="2488" spans="1:46" x14ac:dyDescent="0.25">
      <c r="A2488">
        <v>15</v>
      </c>
      <c r="B2488" t="s">
        <v>549</v>
      </c>
      <c r="C2488" t="s">
        <v>549</v>
      </c>
      <c r="D2488" t="s">
        <v>550</v>
      </c>
      <c r="E2488" t="s">
        <v>636</v>
      </c>
      <c r="F2488" t="s">
        <v>637</v>
      </c>
      <c r="G2488">
        <v>1</v>
      </c>
      <c r="H2488">
        <v>1</v>
      </c>
      <c r="I2488">
        <v>1</v>
      </c>
      <c r="J2488">
        <v>1</v>
      </c>
      <c r="K2488">
        <v>1</v>
      </c>
      <c r="L2488">
        <v>1</v>
      </c>
      <c r="M2488">
        <v>1</v>
      </c>
      <c r="N2488">
        <v>1</v>
      </c>
      <c r="O2488">
        <v>1</v>
      </c>
      <c r="P2488">
        <v>1</v>
      </c>
      <c r="Q2488">
        <v>1</v>
      </c>
      <c r="R2488">
        <v>1</v>
      </c>
      <c r="S2488">
        <v>1</v>
      </c>
      <c r="T2488">
        <v>1</v>
      </c>
      <c r="U2488">
        <v>1</v>
      </c>
      <c r="V2488">
        <v>1</v>
      </c>
      <c r="W2488">
        <v>1</v>
      </c>
      <c r="X2488">
        <v>1</v>
      </c>
      <c r="Y2488">
        <v>1</v>
      </c>
      <c r="Z2488">
        <v>1</v>
      </c>
      <c r="AA2488">
        <v>1</v>
      </c>
      <c r="AB2488">
        <v>1</v>
      </c>
      <c r="AC2488">
        <v>1</v>
      </c>
      <c r="AD2488">
        <v>1</v>
      </c>
      <c r="AE2488">
        <v>1</v>
      </c>
      <c r="AF2488">
        <v>1</v>
      </c>
      <c r="AG2488">
        <v>1</v>
      </c>
      <c r="AH2488">
        <v>1</v>
      </c>
      <c r="AI2488">
        <v>1</v>
      </c>
      <c r="AJ2488">
        <v>1</v>
      </c>
      <c r="AK2488">
        <v>1</v>
      </c>
      <c r="AL2488">
        <v>0</v>
      </c>
      <c r="AM2488" s="49" t="e">
        <v>#N/A</v>
      </c>
      <c r="AN2488" s="49" t="e">
        <v>#N/A</v>
      </c>
      <c r="AO2488" s="49" t="e">
        <v>#N/A</v>
      </c>
      <c r="AP2488" s="49" t="e">
        <v>#N/A</v>
      </c>
      <c r="AQ2488" s="49" t="e">
        <v>#N/A</v>
      </c>
      <c r="AR2488" s="49" t="e">
        <v>#N/A</v>
      </c>
      <c r="AS2488" s="49" t="e">
        <v>#N/A</v>
      </c>
      <c r="AT2488" s="49" t="e">
        <v>#N/A</v>
      </c>
    </row>
    <row r="2489" spans="1:46" x14ac:dyDescent="0.25">
      <c r="A2489">
        <v>15</v>
      </c>
      <c r="B2489" t="s">
        <v>182</v>
      </c>
      <c r="C2489" t="s">
        <v>182</v>
      </c>
      <c r="D2489" t="s">
        <v>183</v>
      </c>
      <c r="E2489" t="s">
        <v>636</v>
      </c>
      <c r="F2489" t="s">
        <v>637</v>
      </c>
      <c r="G2489">
        <v>1</v>
      </c>
      <c r="H2489">
        <v>1</v>
      </c>
      <c r="I2489">
        <v>1</v>
      </c>
      <c r="J2489">
        <v>1</v>
      </c>
      <c r="K2489">
        <v>1</v>
      </c>
      <c r="L2489">
        <v>1</v>
      </c>
      <c r="M2489">
        <v>1</v>
      </c>
      <c r="N2489">
        <v>1</v>
      </c>
      <c r="O2489">
        <v>1</v>
      </c>
      <c r="P2489">
        <v>1</v>
      </c>
      <c r="Q2489">
        <v>1</v>
      </c>
      <c r="R2489">
        <v>1</v>
      </c>
      <c r="S2489">
        <v>1</v>
      </c>
      <c r="T2489">
        <v>1</v>
      </c>
      <c r="U2489">
        <v>1</v>
      </c>
      <c r="V2489">
        <v>1</v>
      </c>
      <c r="W2489">
        <v>1</v>
      </c>
      <c r="X2489">
        <v>1</v>
      </c>
      <c r="Y2489">
        <v>1</v>
      </c>
      <c r="Z2489">
        <v>1</v>
      </c>
      <c r="AA2489">
        <v>1</v>
      </c>
      <c r="AB2489">
        <v>1</v>
      </c>
      <c r="AC2489">
        <v>1</v>
      </c>
      <c r="AD2489">
        <v>1</v>
      </c>
      <c r="AE2489">
        <v>1</v>
      </c>
      <c r="AF2489">
        <v>1</v>
      </c>
      <c r="AG2489">
        <v>1</v>
      </c>
      <c r="AH2489">
        <v>1</v>
      </c>
      <c r="AI2489">
        <v>1</v>
      </c>
      <c r="AJ2489">
        <v>1</v>
      </c>
      <c r="AK2489">
        <v>1</v>
      </c>
      <c r="AL2489">
        <v>1</v>
      </c>
      <c r="AM2489" s="49" t="s">
        <v>183</v>
      </c>
      <c r="AN2489" s="49" t="s">
        <v>14</v>
      </c>
      <c r="AO2489" s="49" t="s">
        <v>500</v>
      </c>
      <c r="AP2489" s="49" t="s">
        <v>505</v>
      </c>
      <c r="AQ2489" s="49" t="s">
        <v>13</v>
      </c>
      <c r="AR2489" s="49" t="s">
        <v>487</v>
      </c>
      <c r="AS2489" s="49" t="s">
        <v>488</v>
      </c>
      <c r="AT2489" s="49" t="s">
        <v>489</v>
      </c>
    </row>
    <row r="2490" spans="1:46" x14ac:dyDescent="0.25">
      <c r="A2490">
        <v>15</v>
      </c>
      <c r="B2490" t="s">
        <v>186</v>
      </c>
      <c r="C2490" t="s">
        <v>186</v>
      </c>
      <c r="D2490" t="s">
        <v>187</v>
      </c>
      <c r="E2490" t="s">
        <v>636</v>
      </c>
      <c r="F2490" t="s">
        <v>637</v>
      </c>
      <c r="G2490">
        <v>1</v>
      </c>
      <c r="H2490">
        <v>1</v>
      </c>
      <c r="I2490">
        <v>1</v>
      </c>
      <c r="J2490">
        <v>1</v>
      </c>
      <c r="K2490">
        <v>1</v>
      </c>
      <c r="L2490">
        <v>1</v>
      </c>
      <c r="M2490">
        <v>1</v>
      </c>
      <c r="N2490">
        <v>1</v>
      </c>
      <c r="O2490">
        <v>1</v>
      </c>
      <c r="P2490">
        <v>1</v>
      </c>
      <c r="Q2490">
        <v>1</v>
      </c>
      <c r="R2490">
        <v>1</v>
      </c>
      <c r="S2490">
        <v>1</v>
      </c>
      <c r="T2490">
        <v>1</v>
      </c>
      <c r="U2490">
        <v>1</v>
      </c>
      <c r="V2490">
        <v>1</v>
      </c>
      <c r="W2490">
        <v>1</v>
      </c>
      <c r="X2490">
        <v>1</v>
      </c>
      <c r="Y2490">
        <v>1</v>
      </c>
      <c r="Z2490">
        <v>1</v>
      </c>
      <c r="AA2490">
        <v>1</v>
      </c>
      <c r="AB2490">
        <v>1</v>
      </c>
      <c r="AC2490">
        <v>1</v>
      </c>
      <c r="AD2490">
        <v>1</v>
      </c>
      <c r="AE2490">
        <v>1</v>
      </c>
      <c r="AF2490">
        <v>1</v>
      </c>
      <c r="AG2490">
        <v>1</v>
      </c>
      <c r="AH2490">
        <v>1</v>
      </c>
      <c r="AI2490">
        <v>1</v>
      </c>
      <c r="AJ2490">
        <v>1</v>
      </c>
      <c r="AK2490">
        <v>1</v>
      </c>
      <c r="AL2490">
        <v>0</v>
      </c>
      <c r="AM2490" s="49" t="s">
        <v>187</v>
      </c>
      <c r="AN2490" s="49" t="s">
        <v>14</v>
      </c>
      <c r="AO2490" s="49" t="s">
        <v>507</v>
      </c>
      <c r="AP2490" s="49" t="s">
        <v>501</v>
      </c>
      <c r="AQ2490" s="49" t="s">
        <v>10</v>
      </c>
      <c r="AR2490" s="49" t="s">
        <v>487</v>
      </c>
      <c r="AS2490" s="49" t="s">
        <v>488</v>
      </c>
      <c r="AT2490" s="49" t="s">
        <v>489</v>
      </c>
    </row>
    <row r="2491" spans="1:46" x14ac:dyDescent="0.25">
      <c r="A2491">
        <v>15</v>
      </c>
      <c r="B2491" t="s">
        <v>188</v>
      </c>
      <c r="C2491" t="s">
        <v>188</v>
      </c>
      <c r="D2491" t="s">
        <v>189</v>
      </c>
      <c r="E2491" t="s">
        <v>636</v>
      </c>
      <c r="F2491" t="s">
        <v>637</v>
      </c>
      <c r="G2491">
        <v>1</v>
      </c>
      <c r="H2491">
        <v>1</v>
      </c>
      <c r="I2491">
        <v>1</v>
      </c>
      <c r="J2491">
        <v>1</v>
      </c>
      <c r="K2491">
        <v>1</v>
      </c>
      <c r="L2491">
        <v>1</v>
      </c>
      <c r="M2491">
        <v>1</v>
      </c>
      <c r="N2491">
        <v>1</v>
      </c>
      <c r="O2491">
        <v>1</v>
      </c>
      <c r="P2491">
        <v>1</v>
      </c>
      <c r="Q2491">
        <v>1</v>
      </c>
      <c r="R2491">
        <v>1</v>
      </c>
      <c r="S2491">
        <v>1</v>
      </c>
      <c r="T2491">
        <v>1</v>
      </c>
      <c r="U2491">
        <v>1</v>
      </c>
      <c r="V2491">
        <v>1</v>
      </c>
      <c r="W2491">
        <v>1</v>
      </c>
      <c r="X2491">
        <v>1</v>
      </c>
      <c r="Y2491">
        <v>1</v>
      </c>
      <c r="Z2491">
        <v>1</v>
      </c>
      <c r="AA2491">
        <v>1</v>
      </c>
      <c r="AB2491">
        <v>1</v>
      </c>
      <c r="AC2491">
        <v>1</v>
      </c>
      <c r="AD2491">
        <v>1</v>
      </c>
      <c r="AE2491">
        <v>1</v>
      </c>
      <c r="AF2491">
        <v>1</v>
      </c>
      <c r="AG2491">
        <v>1</v>
      </c>
      <c r="AH2491">
        <v>1</v>
      </c>
      <c r="AI2491">
        <v>1</v>
      </c>
      <c r="AJ2491">
        <v>1</v>
      </c>
      <c r="AK2491">
        <v>1</v>
      </c>
      <c r="AL2491">
        <v>0</v>
      </c>
      <c r="AM2491" s="49" t="s">
        <v>189</v>
      </c>
      <c r="AN2491" s="49" t="s">
        <v>14</v>
      </c>
      <c r="AO2491" s="49" t="s">
        <v>506</v>
      </c>
      <c r="AP2491" s="49" t="s">
        <v>501</v>
      </c>
      <c r="AQ2491" s="49" t="s">
        <v>10</v>
      </c>
      <c r="AR2491" s="49" t="s">
        <v>495</v>
      </c>
      <c r="AS2491" s="49" t="s">
        <v>488</v>
      </c>
      <c r="AT2491" s="49" t="s">
        <v>489</v>
      </c>
    </row>
    <row r="2492" spans="1:46" x14ac:dyDescent="0.25">
      <c r="A2492">
        <v>15</v>
      </c>
      <c r="B2492" t="s">
        <v>194</v>
      </c>
      <c r="C2492" t="s">
        <v>194</v>
      </c>
      <c r="D2492" t="s">
        <v>195</v>
      </c>
      <c r="E2492" t="s">
        <v>636</v>
      </c>
      <c r="F2492" t="s">
        <v>637</v>
      </c>
      <c r="G2492">
        <v>1</v>
      </c>
      <c r="H2492">
        <v>1</v>
      </c>
      <c r="I2492">
        <v>1</v>
      </c>
      <c r="J2492">
        <v>1</v>
      </c>
      <c r="K2492">
        <v>1</v>
      </c>
      <c r="L2492">
        <v>1</v>
      </c>
      <c r="M2492">
        <v>1</v>
      </c>
      <c r="N2492">
        <v>1</v>
      </c>
      <c r="O2492">
        <v>1</v>
      </c>
      <c r="P2492">
        <v>1</v>
      </c>
      <c r="Q2492">
        <v>1</v>
      </c>
      <c r="R2492">
        <v>1</v>
      </c>
      <c r="S2492">
        <v>1</v>
      </c>
      <c r="T2492">
        <v>1</v>
      </c>
      <c r="U2492">
        <v>1</v>
      </c>
      <c r="V2492">
        <v>1</v>
      </c>
      <c r="W2492">
        <v>1</v>
      </c>
      <c r="X2492">
        <v>1</v>
      </c>
      <c r="Y2492">
        <v>1</v>
      </c>
      <c r="Z2492">
        <v>1</v>
      </c>
      <c r="AA2492">
        <v>1</v>
      </c>
      <c r="AB2492">
        <v>1</v>
      </c>
      <c r="AC2492">
        <v>1</v>
      </c>
      <c r="AD2492">
        <v>1</v>
      </c>
      <c r="AE2492">
        <v>1</v>
      </c>
      <c r="AF2492">
        <v>1</v>
      </c>
      <c r="AG2492">
        <v>1</v>
      </c>
      <c r="AH2492">
        <v>1</v>
      </c>
      <c r="AI2492">
        <v>1</v>
      </c>
      <c r="AJ2492">
        <v>1</v>
      </c>
      <c r="AK2492">
        <v>1</v>
      </c>
      <c r="AL2492">
        <v>0</v>
      </c>
      <c r="AM2492" s="49" t="s">
        <v>195</v>
      </c>
      <c r="AN2492" s="49" t="s">
        <v>14</v>
      </c>
      <c r="AO2492" s="49" t="s">
        <v>507</v>
      </c>
      <c r="AP2492" s="49" t="s">
        <v>494</v>
      </c>
      <c r="AQ2492" s="49" t="s">
        <v>10</v>
      </c>
      <c r="AR2492" s="49" t="s">
        <v>487</v>
      </c>
      <c r="AS2492" s="49" t="s">
        <v>488</v>
      </c>
      <c r="AT2492" s="49" t="s">
        <v>489</v>
      </c>
    </row>
    <row r="2493" spans="1:46" x14ac:dyDescent="0.25">
      <c r="A2493">
        <v>15</v>
      </c>
      <c r="B2493" t="s">
        <v>190</v>
      </c>
      <c r="C2493" t="s">
        <v>190</v>
      </c>
      <c r="D2493" t="s">
        <v>191</v>
      </c>
      <c r="E2493" t="s">
        <v>636</v>
      </c>
      <c r="F2493" t="s">
        <v>637</v>
      </c>
      <c r="G2493">
        <v>1</v>
      </c>
      <c r="H2493">
        <v>1</v>
      </c>
      <c r="I2493">
        <v>1</v>
      </c>
      <c r="J2493">
        <v>1</v>
      </c>
      <c r="K2493">
        <v>1</v>
      </c>
      <c r="L2493">
        <v>1</v>
      </c>
      <c r="M2493">
        <v>1</v>
      </c>
      <c r="N2493">
        <v>1</v>
      </c>
      <c r="O2493">
        <v>1</v>
      </c>
      <c r="P2493">
        <v>1</v>
      </c>
      <c r="Q2493">
        <v>1</v>
      </c>
      <c r="R2493">
        <v>1</v>
      </c>
      <c r="S2493">
        <v>1</v>
      </c>
      <c r="T2493">
        <v>1</v>
      </c>
      <c r="U2493">
        <v>1</v>
      </c>
      <c r="V2493">
        <v>1</v>
      </c>
      <c r="W2493">
        <v>1</v>
      </c>
      <c r="X2493">
        <v>1</v>
      </c>
      <c r="Y2493">
        <v>1</v>
      </c>
      <c r="Z2493">
        <v>1</v>
      </c>
      <c r="AA2493">
        <v>1</v>
      </c>
      <c r="AB2493">
        <v>1</v>
      </c>
      <c r="AC2493">
        <v>1</v>
      </c>
      <c r="AD2493">
        <v>1</v>
      </c>
      <c r="AE2493">
        <v>1</v>
      </c>
      <c r="AF2493">
        <v>1</v>
      </c>
      <c r="AG2493">
        <v>1</v>
      </c>
      <c r="AH2493">
        <v>1</v>
      </c>
      <c r="AI2493">
        <v>1</v>
      </c>
      <c r="AJ2493">
        <v>1</v>
      </c>
      <c r="AK2493">
        <v>1</v>
      </c>
      <c r="AL2493">
        <v>0</v>
      </c>
      <c r="AM2493" s="49" t="s">
        <v>191</v>
      </c>
      <c r="AN2493" s="49" t="s">
        <v>14</v>
      </c>
      <c r="AO2493" s="49" t="s">
        <v>507</v>
      </c>
      <c r="AP2493" s="49" t="s">
        <v>494</v>
      </c>
      <c r="AQ2493" s="49" t="s">
        <v>10</v>
      </c>
      <c r="AR2493" s="49" t="s">
        <v>487</v>
      </c>
      <c r="AS2493" s="49" t="s">
        <v>488</v>
      </c>
      <c r="AT2493" s="49" t="s">
        <v>489</v>
      </c>
    </row>
    <row r="2494" spans="1:46" x14ac:dyDescent="0.25">
      <c r="A2494">
        <v>15</v>
      </c>
      <c r="B2494" t="s">
        <v>196</v>
      </c>
      <c r="C2494" t="s">
        <v>196</v>
      </c>
      <c r="D2494" t="s">
        <v>197</v>
      </c>
      <c r="E2494" t="s">
        <v>636</v>
      </c>
      <c r="F2494" t="s">
        <v>637</v>
      </c>
      <c r="G2494">
        <v>1</v>
      </c>
      <c r="H2494">
        <v>1</v>
      </c>
      <c r="I2494">
        <v>1</v>
      </c>
      <c r="J2494">
        <v>1</v>
      </c>
      <c r="K2494">
        <v>1</v>
      </c>
      <c r="L2494">
        <v>1</v>
      </c>
      <c r="M2494">
        <v>1</v>
      </c>
      <c r="N2494">
        <v>1</v>
      </c>
      <c r="O2494">
        <v>1</v>
      </c>
      <c r="P2494">
        <v>1</v>
      </c>
      <c r="Q2494">
        <v>1</v>
      </c>
      <c r="R2494">
        <v>1</v>
      </c>
      <c r="S2494">
        <v>1</v>
      </c>
      <c r="T2494">
        <v>1</v>
      </c>
      <c r="U2494">
        <v>1</v>
      </c>
      <c r="V2494">
        <v>1</v>
      </c>
      <c r="W2494">
        <v>1</v>
      </c>
      <c r="X2494">
        <v>1</v>
      </c>
      <c r="Y2494">
        <v>1</v>
      </c>
      <c r="Z2494">
        <v>1</v>
      </c>
      <c r="AA2494">
        <v>1</v>
      </c>
      <c r="AB2494">
        <v>1</v>
      </c>
      <c r="AC2494">
        <v>1</v>
      </c>
      <c r="AD2494">
        <v>1</v>
      </c>
      <c r="AE2494">
        <v>1</v>
      </c>
      <c r="AF2494">
        <v>1</v>
      </c>
      <c r="AG2494">
        <v>1</v>
      </c>
      <c r="AH2494">
        <v>1</v>
      </c>
      <c r="AI2494">
        <v>1</v>
      </c>
      <c r="AJ2494">
        <v>1</v>
      </c>
      <c r="AK2494">
        <v>1</v>
      </c>
      <c r="AL2494">
        <v>1</v>
      </c>
      <c r="AM2494" s="49" t="s">
        <v>197</v>
      </c>
      <c r="AN2494" s="49" t="s">
        <v>14</v>
      </c>
      <c r="AO2494" s="49" t="s">
        <v>500</v>
      </c>
      <c r="AP2494" s="49" t="s">
        <v>505</v>
      </c>
      <c r="AQ2494" s="49" t="s">
        <v>13</v>
      </c>
      <c r="AR2494" s="49" t="s">
        <v>487</v>
      </c>
      <c r="AS2494" s="49" t="s">
        <v>488</v>
      </c>
      <c r="AT2494" s="49" t="s">
        <v>489</v>
      </c>
    </row>
    <row r="2495" spans="1:46" x14ac:dyDescent="0.25">
      <c r="A2495">
        <v>15</v>
      </c>
      <c r="B2495" t="s">
        <v>206</v>
      </c>
      <c r="C2495" t="s">
        <v>206</v>
      </c>
      <c r="D2495" t="s">
        <v>207</v>
      </c>
      <c r="E2495" t="s">
        <v>636</v>
      </c>
      <c r="F2495" t="s">
        <v>637</v>
      </c>
      <c r="G2495">
        <v>1</v>
      </c>
      <c r="H2495">
        <v>1</v>
      </c>
      <c r="I2495">
        <v>1</v>
      </c>
      <c r="J2495">
        <v>1</v>
      </c>
      <c r="K2495">
        <v>1</v>
      </c>
      <c r="L2495">
        <v>1</v>
      </c>
      <c r="M2495">
        <v>1</v>
      </c>
      <c r="N2495">
        <v>1</v>
      </c>
      <c r="O2495">
        <v>1</v>
      </c>
      <c r="P2495">
        <v>1</v>
      </c>
      <c r="Q2495">
        <v>1</v>
      </c>
      <c r="R2495">
        <v>1</v>
      </c>
      <c r="S2495">
        <v>1</v>
      </c>
      <c r="T2495">
        <v>1</v>
      </c>
      <c r="U2495">
        <v>1</v>
      </c>
      <c r="V2495">
        <v>1</v>
      </c>
      <c r="W2495">
        <v>1</v>
      </c>
      <c r="X2495">
        <v>1</v>
      </c>
      <c r="Y2495">
        <v>1</v>
      </c>
      <c r="Z2495">
        <v>1</v>
      </c>
      <c r="AA2495">
        <v>1</v>
      </c>
      <c r="AB2495">
        <v>1</v>
      </c>
      <c r="AC2495">
        <v>1</v>
      </c>
      <c r="AD2495">
        <v>1</v>
      </c>
      <c r="AE2495">
        <v>1</v>
      </c>
      <c r="AF2495">
        <v>1</v>
      </c>
      <c r="AG2495">
        <v>1</v>
      </c>
      <c r="AH2495">
        <v>1</v>
      </c>
      <c r="AI2495">
        <v>1</v>
      </c>
      <c r="AJ2495">
        <v>1</v>
      </c>
      <c r="AK2495">
        <v>1</v>
      </c>
      <c r="AL2495">
        <v>1</v>
      </c>
      <c r="AM2495" s="49" t="s">
        <v>207</v>
      </c>
      <c r="AN2495" s="49" t="s">
        <v>14</v>
      </c>
      <c r="AO2495" s="49" t="s">
        <v>500</v>
      </c>
      <c r="AP2495" s="49" t="s">
        <v>505</v>
      </c>
      <c r="AQ2495" s="49" t="s">
        <v>13</v>
      </c>
      <c r="AR2495" s="49" t="s">
        <v>487</v>
      </c>
      <c r="AS2495" s="49" t="s">
        <v>488</v>
      </c>
      <c r="AT2495" s="49" t="s">
        <v>489</v>
      </c>
    </row>
    <row r="2496" spans="1:46" x14ac:dyDescent="0.25">
      <c r="A2496">
        <v>15</v>
      </c>
      <c r="B2496" t="s">
        <v>493</v>
      </c>
      <c r="C2496" t="s">
        <v>551</v>
      </c>
      <c r="D2496" t="s">
        <v>552</v>
      </c>
      <c r="E2496" t="s">
        <v>636</v>
      </c>
      <c r="F2496" t="s">
        <v>637</v>
      </c>
      <c r="G2496">
        <v>1</v>
      </c>
      <c r="H2496">
        <v>1</v>
      </c>
      <c r="I2496">
        <v>1</v>
      </c>
      <c r="J2496">
        <v>1</v>
      </c>
      <c r="K2496">
        <v>1</v>
      </c>
      <c r="L2496">
        <v>1</v>
      </c>
      <c r="M2496">
        <v>1</v>
      </c>
      <c r="N2496">
        <v>1</v>
      </c>
      <c r="O2496">
        <v>1</v>
      </c>
      <c r="P2496">
        <v>1</v>
      </c>
      <c r="Q2496">
        <v>1</v>
      </c>
      <c r="R2496">
        <v>1</v>
      </c>
      <c r="S2496">
        <v>1</v>
      </c>
      <c r="T2496">
        <v>1</v>
      </c>
      <c r="U2496">
        <v>1</v>
      </c>
      <c r="V2496">
        <v>1</v>
      </c>
      <c r="W2496">
        <v>1</v>
      </c>
      <c r="X2496">
        <v>1</v>
      </c>
      <c r="Y2496">
        <v>1</v>
      </c>
      <c r="Z2496">
        <v>1</v>
      </c>
      <c r="AA2496">
        <v>1</v>
      </c>
      <c r="AB2496">
        <v>1</v>
      </c>
      <c r="AC2496">
        <v>1</v>
      </c>
      <c r="AD2496">
        <v>1</v>
      </c>
      <c r="AE2496">
        <v>1</v>
      </c>
      <c r="AF2496">
        <v>1</v>
      </c>
      <c r="AG2496">
        <v>1</v>
      </c>
      <c r="AH2496">
        <v>1</v>
      </c>
      <c r="AI2496">
        <v>1</v>
      </c>
      <c r="AJ2496">
        <v>1</v>
      </c>
      <c r="AK2496">
        <v>1</v>
      </c>
      <c r="AL2496">
        <v>1</v>
      </c>
      <c r="AM2496" s="49" t="e">
        <v>#N/A</v>
      </c>
      <c r="AN2496" s="49" t="e">
        <v>#N/A</v>
      </c>
      <c r="AO2496" s="49" t="e">
        <v>#N/A</v>
      </c>
      <c r="AP2496" s="49" t="e">
        <v>#N/A</v>
      </c>
      <c r="AQ2496" s="49" t="e">
        <v>#N/A</v>
      </c>
      <c r="AR2496" s="49" t="e">
        <v>#N/A</v>
      </c>
      <c r="AS2496" s="49" t="e">
        <v>#N/A</v>
      </c>
      <c r="AT2496" s="49" t="e">
        <v>#N/A</v>
      </c>
    </row>
    <row r="2497" spans="1:46" x14ac:dyDescent="0.25">
      <c r="A2497">
        <v>15</v>
      </c>
      <c r="B2497" t="s">
        <v>200</v>
      </c>
      <c r="C2497" t="s">
        <v>200</v>
      </c>
      <c r="D2497" t="s">
        <v>201</v>
      </c>
      <c r="E2497" t="s">
        <v>636</v>
      </c>
      <c r="F2497" t="s">
        <v>637</v>
      </c>
      <c r="G2497">
        <v>1</v>
      </c>
      <c r="H2497">
        <v>1</v>
      </c>
      <c r="I2497">
        <v>1</v>
      </c>
      <c r="J2497">
        <v>1</v>
      </c>
      <c r="K2497">
        <v>1</v>
      </c>
      <c r="L2497">
        <v>1</v>
      </c>
      <c r="M2497">
        <v>1</v>
      </c>
      <c r="N2497">
        <v>1</v>
      </c>
      <c r="O2497">
        <v>1</v>
      </c>
      <c r="P2497">
        <v>1</v>
      </c>
      <c r="Q2497">
        <v>1</v>
      </c>
      <c r="R2497">
        <v>1</v>
      </c>
      <c r="S2497">
        <v>1</v>
      </c>
      <c r="T2497">
        <v>1</v>
      </c>
      <c r="U2497">
        <v>1</v>
      </c>
      <c r="V2497">
        <v>1</v>
      </c>
      <c r="W2497">
        <v>1</v>
      </c>
      <c r="X2497">
        <v>1</v>
      </c>
      <c r="Y2497">
        <v>1</v>
      </c>
      <c r="Z2497">
        <v>1</v>
      </c>
      <c r="AA2497">
        <v>1</v>
      </c>
      <c r="AB2497">
        <v>1</v>
      </c>
      <c r="AC2497">
        <v>1</v>
      </c>
      <c r="AD2497">
        <v>1</v>
      </c>
      <c r="AE2497">
        <v>1</v>
      </c>
      <c r="AF2497">
        <v>1</v>
      </c>
      <c r="AG2497">
        <v>1</v>
      </c>
      <c r="AH2497">
        <v>1</v>
      </c>
      <c r="AI2497">
        <v>1</v>
      </c>
      <c r="AJ2497">
        <v>1</v>
      </c>
      <c r="AK2497">
        <v>1</v>
      </c>
      <c r="AL2497">
        <v>0</v>
      </c>
      <c r="AM2497" s="49" t="s">
        <v>201</v>
      </c>
      <c r="AN2497" s="49" t="s">
        <v>14</v>
      </c>
      <c r="AO2497" s="49" t="s">
        <v>485</v>
      </c>
      <c r="AP2497" s="49" t="s">
        <v>494</v>
      </c>
      <c r="AQ2497" s="49" t="s">
        <v>11</v>
      </c>
      <c r="AR2497" s="49" t="s">
        <v>487</v>
      </c>
      <c r="AS2497" s="49" t="s">
        <v>488</v>
      </c>
      <c r="AT2497" s="49" t="s">
        <v>489</v>
      </c>
    </row>
    <row r="2498" spans="1:46" x14ac:dyDescent="0.25">
      <c r="A2498">
        <v>15</v>
      </c>
      <c r="B2498" t="s">
        <v>198</v>
      </c>
      <c r="C2498" t="s">
        <v>198</v>
      </c>
      <c r="D2498" t="s">
        <v>199</v>
      </c>
      <c r="E2498" t="s">
        <v>636</v>
      </c>
      <c r="F2498" t="s">
        <v>637</v>
      </c>
      <c r="G2498">
        <v>1</v>
      </c>
      <c r="H2498">
        <v>1</v>
      </c>
      <c r="I2498">
        <v>1</v>
      </c>
      <c r="J2498">
        <v>1</v>
      </c>
      <c r="K2498">
        <v>1</v>
      </c>
      <c r="L2498">
        <v>1</v>
      </c>
      <c r="M2498">
        <v>1</v>
      </c>
      <c r="N2498">
        <v>1</v>
      </c>
      <c r="O2498">
        <v>1</v>
      </c>
      <c r="P2498">
        <v>1</v>
      </c>
      <c r="Q2498">
        <v>1</v>
      </c>
      <c r="R2498">
        <v>1</v>
      </c>
      <c r="S2498">
        <v>1</v>
      </c>
      <c r="T2498">
        <v>1</v>
      </c>
      <c r="U2498">
        <v>1</v>
      </c>
      <c r="V2498">
        <v>1</v>
      </c>
      <c r="W2498">
        <v>1</v>
      </c>
      <c r="X2498">
        <v>1</v>
      </c>
      <c r="Y2498">
        <v>1</v>
      </c>
      <c r="Z2498">
        <v>1</v>
      </c>
      <c r="AA2498">
        <v>1</v>
      </c>
      <c r="AB2498">
        <v>1</v>
      </c>
      <c r="AC2498">
        <v>1</v>
      </c>
      <c r="AD2498">
        <v>1</v>
      </c>
      <c r="AE2498">
        <v>1</v>
      </c>
      <c r="AF2498">
        <v>1</v>
      </c>
      <c r="AG2498">
        <v>1</v>
      </c>
      <c r="AH2498">
        <v>1</v>
      </c>
      <c r="AI2498">
        <v>1</v>
      </c>
      <c r="AJ2498">
        <v>1</v>
      </c>
      <c r="AK2498">
        <v>1</v>
      </c>
      <c r="AL2498">
        <v>0</v>
      </c>
      <c r="AM2498" s="49" t="s">
        <v>199</v>
      </c>
      <c r="AN2498" s="49" t="s">
        <v>14</v>
      </c>
      <c r="AO2498" s="49" t="s">
        <v>485</v>
      </c>
      <c r="AP2498" s="49" t="s">
        <v>494</v>
      </c>
      <c r="AQ2498" s="49" t="s">
        <v>11</v>
      </c>
      <c r="AR2498" s="49" t="s">
        <v>487</v>
      </c>
      <c r="AS2498" s="49" t="s">
        <v>488</v>
      </c>
      <c r="AT2498" s="49" t="s">
        <v>489</v>
      </c>
    </row>
    <row r="2499" spans="1:46" x14ac:dyDescent="0.25">
      <c r="A2499">
        <v>15</v>
      </c>
      <c r="B2499" t="s">
        <v>205</v>
      </c>
      <c r="C2499" t="s">
        <v>205</v>
      </c>
      <c r="D2499" t="s">
        <v>416</v>
      </c>
      <c r="E2499" t="s">
        <v>636</v>
      </c>
      <c r="F2499" t="s">
        <v>637</v>
      </c>
      <c r="G2499">
        <v>1</v>
      </c>
      <c r="H2499">
        <v>1</v>
      </c>
      <c r="I2499">
        <v>1</v>
      </c>
      <c r="J2499">
        <v>1</v>
      </c>
      <c r="K2499">
        <v>1</v>
      </c>
      <c r="L2499">
        <v>1</v>
      </c>
      <c r="M2499">
        <v>1</v>
      </c>
      <c r="N2499">
        <v>1</v>
      </c>
      <c r="O2499">
        <v>1</v>
      </c>
      <c r="P2499">
        <v>1</v>
      </c>
      <c r="Q2499">
        <v>1</v>
      </c>
      <c r="R2499">
        <v>1</v>
      </c>
      <c r="S2499">
        <v>1</v>
      </c>
      <c r="T2499">
        <v>1</v>
      </c>
      <c r="U2499">
        <v>1</v>
      </c>
      <c r="V2499">
        <v>1</v>
      </c>
      <c r="W2499">
        <v>1</v>
      </c>
      <c r="X2499">
        <v>1</v>
      </c>
      <c r="Y2499">
        <v>1</v>
      </c>
      <c r="Z2499">
        <v>1</v>
      </c>
      <c r="AA2499">
        <v>1</v>
      </c>
      <c r="AB2499">
        <v>1</v>
      </c>
      <c r="AC2499">
        <v>1</v>
      </c>
      <c r="AD2499">
        <v>1</v>
      </c>
      <c r="AE2499">
        <v>1</v>
      </c>
      <c r="AF2499">
        <v>1</v>
      </c>
      <c r="AG2499">
        <v>1</v>
      </c>
      <c r="AH2499">
        <v>1</v>
      </c>
      <c r="AI2499">
        <v>1</v>
      </c>
      <c r="AJ2499">
        <v>1</v>
      </c>
      <c r="AK2499">
        <v>1</v>
      </c>
      <c r="AL2499">
        <v>0</v>
      </c>
      <c r="AM2499" s="49" t="s">
        <v>416</v>
      </c>
      <c r="AN2499" s="49" t="s">
        <v>14</v>
      </c>
      <c r="AO2499" s="49" t="s">
        <v>485</v>
      </c>
      <c r="AP2499" s="49" t="s">
        <v>501</v>
      </c>
      <c r="AQ2499" s="49" t="s">
        <v>11</v>
      </c>
      <c r="AR2499" s="49" t="s">
        <v>495</v>
      </c>
      <c r="AS2499" s="49" t="s">
        <v>496</v>
      </c>
      <c r="AT2499" s="49" t="s">
        <v>497</v>
      </c>
    </row>
    <row r="2500" spans="1:46" x14ac:dyDescent="0.25">
      <c r="A2500">
        <v>15</v>
      </c>
      <c r="B2500" t="s">
        <v>202</v>
      </c>
      <c r="C2500" t="s">
        <v>202</v>
      </c>
      <c r="D2500" t="s">
        <v>203</v>
      </c>
      <c r="E2500" t="s">
        <v>636</v>
      </c>
      <c r="F2500" t="s">
        <v>637</v>
      </c>
      <c r="G2500">
        <v>1</v>
      </c>
      <c r="H2500">
        <v>1</v>
      </c>
      <c r="I2500">
        <v>1</v>
      </c>
      <c r="J2500">
        <v>1</v>
      </c>
      <c r="K2500">
        <v>1</v>
      </c>
      <c r="L2500">
        <v>1</v>
      </c>
      <c r="M2500">
        <v>1</v>
      </c>
      <c r="N2500">
        <v>1</v>
      </c>
      <c r="O2500">
        <v>1</v>
      </c>
      <c r="P2500">
        <v>1</v>
      </c>
      <c r="Q2500">
        <v>1</v>
      </c>
      <c r="R2500">
        <v>1</v>
      </c>
      <c r="S2500">
        <v>1</v>
      </c>
      <c r="T2500">
        <v>1</v>
      </c>
      <c r="U2500">
        <v>1</v>
      </c>
      <c r="V2500">
        <v>1</v>
      </c>
      <c r="W2500">
        <v>1</v>
      </c>
      <c r="X2500">
        <v>1</v>
      </c>
      <c r="Y2500">
        <v>1</v>
      </c>
      <c r="Z2500">
        <v>1</v>
      </c>
      <c r="AA2500">
        <v>1</v>
      </c>
      <c r="AB2500">
        <v>1</v>
      </c>
      <c r="AC2500">
        <v>1</v>
      </c>
      <c r="AD2500">
        <v>1</v>
      </c>
      <c r="AE2500">
        <v>1</v>
      </c>
      <c r="AF2500">
        <v>1</v>
      </c>
      <c r="AG2500">
        <v>1</v>
      </c>
      <c r="AH2500">
        <v>1</v>
      </c>
      <c r="AI2500">
        <v>1</v>
      </c>
      <c r="AJ2500">
        <v>1</v>
      </c>
      <c r="AK2500">
        <v>1</v>
      </c>
      <c r="AL2500">
        <v>1</v>
      </c>
      <c r="AM2500" s="49" t="s">
        <v>203</v>
      </c>
      <c r="AN2500" s="49" t="s">
        <v>14</v>
      </c>
      <c r="AO2500" s="49" t="s">
        <v>500</v>
      </c>
      <c r="AP2500" s="49" t="s">
        <v>505</v>
      </c>
      <c r="AQ2500" s="49" t="s">
        <v>13</v>
      </c>
      <c r="AR2500" s="49" t="s">
        <v>487</v>
      </c>
      <c r="AS2500" s="49" t="s">
        <v>488</v>
      </c>
      <c r="AT2500" s="49" t="s">
        <v>489</v>
      </c>
    </row>
    <row r="2501" spans="1:46" x14ac:dyDescent="0.25">
      <c r="A2501">
        <v>15</v>
      </c>
      <c r="B2501" t="s">
        <v>204</v>
      </c>
      <c r="C2501" t="s">
        <v>204</v>
      </c>
      <c r="D2501" t="s">
        <v>553</v>
      </c>
      <c r="E2501" t="s">
        <v>636</v>
      </c>
      <c r="F2501" t="s">
        <v>637</v>
      </c>
      <c r="G2501">
        <v>1</v>
      </c>
      <c r="H2501">
        <v>1</v>
      </c>
      <c r="I2501">
        <v>1</v>
      </c>
      <c r="J2501">
        <v>1</v>
      </c>
      <c r="K2501">
        <v>1</v>
      </c>
      <c r="L2501">
        <v>1</v>
      </c>
      <c r="M2501">
        <v>1</v>
      </c>
      <c r="N2501">
        <v>1</v>
      </c>
      <c r="O2501">
        <v>1</v>
      </c>
      <c r="P2501">
        <v>1</v>
      </c>
      <c r="Q2501">
        <v>1</v>
      </c>
      <c r="R2501">
        <v>1</v>
      </c>
      <c r="S2501">
        <v>1</v>
      </c>
      <c r="T2501">
        <v>1</v>
      </c>
      <c r="U2501">
        <v>1</v>
      </c>
      <c r="V2501">
        <v>1</v>
      </c>
      <c r="W2501">
        <v>1</v>
      </c>
      <c r="X2501">
        <v>1</v>
      </c>
      <c r="Y2501">
        <v>1</v>
      </c>
      <c r="Z2501">
        <v>1</v>
      </c>
      <c r="AA2501">
        <v>1</v>
      </c>
      <c r="AB2501">
        <v>1</v>
      </c>
      <c r="AC2501">
        <v>1</v>
      </c>
      <c r="AD2501">
        <v>1</v>
      </c>
      <c r="AE2501">
        <v>1</v>
      </c>
      <c r="AF2501">
        <v>1</v>
      </c>
      <c r="AG2501">
        <v>1</v>
      </c>
      <c r="AH2501">
        <v>1</v>
      </c>
      <c r="AI2501">
        <v>1</v>
      </c>
      <c r="AJ2501">
        <v>1</v>
      </c>
      <c r="AK2501">
        <v>1</v>
      </c>
      <c r="AL2501">
        <v>0</v>
      </c>
      <c r="AM2501" s="49" t="s">
        <v>415</v>
      </c>
      <c r="AN2501" s="49" t="s">
        <v>14</v>
      </c>
      <c r="AO2501" s="49" t="s">
        <v>485</v>
      </c>
      <c r="AP2501" s="49" t="s">
        <v>494</v>
      </c>
      <c r="AQ2501" s="49" t="s">
        <v>11</v>
      </c>
      <c r="AR2501" s="49" t="s">
        <v>487</v>
      </c>
      <c r="AS2501" s="49" t="s">
        <v>496</v>
      </c>
      <c r="AT2501" s="49" t="s">
        <v>497</v>
      </c>
    </row>
    <row r="2502" spans="1:46" x14ac:dyDescent="0.25">
      <c r="A2502">
        <v>15</v>
      </c>
      <c r="B2502" t="s">
        <v>208</v>
      </c>
      <c r="C2502" t="s">
        <v>208</v>
      </c>
      <c r="D2502" t="s">
        <v>209</v>
      </c>
      <c r="E2502" t="s">
        <v>636</v>
      </c>
      <c r="F2502" t="s">
        <v>637</v>
      </c>
      <c r="G2502">
        <v>1</v>
      </c>
      <c r="H2502">
        <v>1</v>
      </c>
      <c r="I2502">
        <v>1</v>
      </c>
      <c r="J2502">
        <v>1</v>
      </c>
      <c r="K2502">
        <v>1</v>
      </c>
      <c r="L2502">
        <v>1</v>
      </c>
      <c r="M2502">
        <v>1</v>
      </c>
      <c r="N2502">
        <v>1</v>
      </c>
      <c r="O2502">
        <v>1</v>
      </c>
      <c r="P2502">
        <v>1</v>
      </c>
      <c r="Q2502">
        <v>1</v>
      </c>
      <c r="R2502">
        <v>1</v>
      </c>
      <c r="S2502">
        <v>1</v>
      </c>
      <c r="T2502">
        <v>1</v>
      </c>
      <c r="U2502">
        <v>1</v>
      </c>
      <c r="V2502">
        <v>1</v>
      </c>
      <c r="W2502">
        <v>1</v>
      </c>
      <c r="X2502">
        <v>1</v>
      </c>
      <c r="Y2502">
        <v>1</v>
      </c>
      <c r="Z2502">
        <v>1</v>
      </c>
      <c r="AA2502">
        <v>1</v>
      </c>
      <c r="AB2502">
        <v>1</v>
      </c>
      <c r="AC2502">
        <v>1</v>
      </c>
      <c r="AD2502">
        <v>1</v>
      </c>
      <c r="AE2502">
        <v>1</v>
      </c>
      <c r="AF2502">
        <v>1</v>
      </c>
      <c r="AG2502">
        <v>1</v>
      </c>
      <c r="AH2502">
        <v>1</v>
      </c>
      <c r="AI2502">
        <v>1</v>
      </c>
      <c r="AJ2502">
        <v>1</v>
      </c>
      <c r="AK2502">
        <v>1</v>
      </c>
      <c r="AL2502">
        <v>1</v>
      </c>
      <c r="AM2502" s="49" t="s">
        <v>209</v>
      </c>
      <c r="AN2502" s="49" t="s">
        <v>14</v>
      </c>
      <c r="AO2502" s="49" t="s">
        <v>485</v>
      </c>
      <c r="AP2502" s="49" t="s">
        <v>505</v>
      </c>
      <c r="AQ2502" s="49" t="s">
        <v>13</v>
      </c>
      <c r="AR2502" s="49" t="s">
        <v>487</v>
      </c>
      <c r="AS2502" s="49" t="s">
        <v>488</v>
      </c>
      <c r="AT2502" s="49" t="s">
        <v>489</v>
      </c>
    </row>
    <row r="2503" spans="1:46" x14ac:dyDescent="0.25">
      <c r="A2503">
        <v>15</v>
      </c>
      <c r="B2503" t="s">
        <v>210</v>
      </c>
      <c r="C2503" t="s">
        <v>210</v>
      </c>
      <c r="D2503" t="s">
        <v>211</v>
      </c>
      <c r="E2503" t="s">
        <v>636</v>
      </c>
      <c r="F2503" t="s">
        <v>637</v>
      </c>
      <c r="G2503">
        <v>1</v>
      </c>
      <c r="H2503">
        <v>1</v>
      </c>
      <c r="I2503">
        <v>1</v>
      </c>
      <c r="J2503">
        <v>1</v>
      </c>
      <c r="K2503">
        <v>1</v>
      </c>
      <c r="L2503">
        <v>1</v>
      </c>
      <c r="M2503">
        <v>1</v>
      </c>
      <c r="N2503">
        <v>1</v>
      </c>
      <c r="O2503">
        <v>1</v>
      </c>
      <c r="P2503">
        <v>1</v>
      </c>
      <c r="Q2503">
        <v>1</v>
      </c>
      <c r="R2503">
        <v>1</v>
      </c>
      <c r="S2503">
        <v>1</v>
      </c>
      <c r="T2503">
        <v>1</v>
      </c>
      <c r="U2503">
        <v>1</v>
      </c>
      <c r="V2503">
        <v>1</v>
      </c>
      <c r="W2503">
        <v>1</v>
      </c>
      <c r="X2503">
        <v>1</v>
      </c>
      <c r="Y2503">
        <v>1</v>
      </c>
      <c r="Z2503">
        <v>1</v>
      </c>
      <c r="AA2503">
        <v>1</v>
      </c>
      <c r="AB2503">
        <v>1</v>
      </c>
      <c r="AC2503">
        <v>1</v>
      </c>
      <c r="AD2503">
        <v>1</v>
      </c>
      <c r="AE2503">
        <v>1</v>
      </c>
      <c r="AF2503">
        <v>1</v>
      </c>
      <c r="AG2503">
        <v>1</v>
      </c>
      <c r="AH2503">
        <v>1</v>
      </c>
      <c r="AI2503">
        <v>1</v>
      </c>
      <c r="AJ2503">
        <v>1</v>
      </c>
      <c r="AK2503">
        <v>1</v>
      </c>
      <c r="AL2503">
        <v>1</v>
      </c>
      <c r="AM2503" s="49" t="s">
        <v>211</v>
      </c>
      <c r="AN2503" s="49" t="s">
        <v>14</v>
      </c>
      <c r="AO2503" s="49" t="s">
        <v>500</v>
      </c>
      <c r="AP2503" s="49" t="s">
        <v>505</v>
      </c>
      <c r="AQ2503" s="49" t="s">
        <v>13</v>
      </c>
      <c r="AR2503" s="49" t="s">
        <v>487</v>
      </c>
      <c r="AS2503" s="49" t="s">
        <v>488</v>
      </c>
      <c r="AT2503" s="49" t="s">
        <v>489</v>
      </c>
    </row>
    <row r="2504" spans="1:46" x14ac:dyDescent="0.25">
      <c r="A2504">
        <v>15</v>
      </c>
      <c r="B2504" t="s">
        <v>212</v>
      </c>
      <c r="C2504" t="s">
        <v>212</v>
      </c>
      <c r="D2504" t="s">
        <v>213</v>
      </c>
      <c r="E2504" t="s">
        <v>636</v>
      </c>
      <c r="F2504" t="s">
        <v>637</v>
      </c>
      <c r="G2504">
        <v>1</v>
      </c>
      <c r="H2504">
        <v>1</v>
      </c>
      <c r="I2504">
        <v>1</v>
      </c>
      <c r="J2504">
        <v>1</v>
      </c>
      <c r="K2504">
        <v>1</v>
      </c>
      <c r="L2504">
        <v>1</v>
      </c>
      <c r="M2504">
        <v>1</v>
      </c>
      <c r="N2504">
        <v>1</v>
      </c>
      <c r="O2504">
        <v>1</v>
      </c>
      <c r="P2504">
        <v>1</v>
      </c>
      <c r="Q2504">
        <v>1</v>
      </c>
      <c r="R2504">
        <v>1</v>
      </c>
      <c r="S2504">
        <v>1</v>
      </c>
      <c r="T2504">
        <v>1</v>
      </c>
      <c r="U2504">
        <v>1</v>
      </c>
      <c r="V2504">
        <v>1</v>
      </c>
      <c r="W2504">
        <v>1</v>
      </c>
      <c r="X2504">
        <v>1</v>
      </c>
      <c r="Y2504">
        <v>1</v>
      </c>
      <c r="Z2504">
        <v>1</v>
      </c>
      <c r="AA2504">
        <v>1</v>
      </c>
      <c r="AB2504">
        <v>1</v>
      </c>
      <c r="AC2504">
        <v>1</v>
      </c>
      <c r="AD2504">
        <v>1</v>
      </c>
      <c r="AE2504">
        <v>1</v>
      </c>
      <c r="AF2504">
        <v>1</v>
      </c>
      <c r="AG2504">
        <v>1</v>
      </c>
      <c r="AH2504">
        <v>1</v>
      </c>
      <c r="AI2504">
        <v>1</v>
      </c>
      <c r="AJ2504">
        <v>1</v>
      </c>
      <c r="AK2504">
        <v>1</v>
      </c>
      <c r="AL2504">
        <v>0</v>
      </c>
      <c r="AM2504" s="49" t="s">
        <v>213</v>
      </c>
      <c r="AN2504" s="49" t="s">
        <v>14</v>
      </c>
      <c r="AO2504" s="49" t="s">
        <v>507</v>
      </c>
      <c r="AP2504" s="49" t="s">
        <v>501</v>
      </c>
      <c r="AQ2504" s="49" t="s">
        <v>10</v>
      </c>
      <c r="AR2504" s="49" t="s">
        <v>487</v>
      </c>
      <c r="AS2504" s="49" t="s">
        <v>488</v>
      </c>
      <c r="AT2504" s="49" t="s">
        <v>489</v>
      </c>
    </row>
    <row r="2505" spans="1:46" x14ac:dyDescent="0.25">
      <c r="A2505">
        <v>15</v>
      </c>
      <c r="B2505" t="s">
        <v>216</v>
      </c>
      <c r="C2505" t="s">
        <v>216</v>
      </c>
      <c r="D2505" t="s">
        <v>217</v>
      </c>
      <c r="E2505" t="s">
        <v>636</v>
      </c>
      <c r="F2505" t="s">
        <v>637</v>
      </c>
      <c r="G2505">
        <v>1</v>
      </c>
      <c r="H2505">
        <v>1</v>
      </c>
      <c r="I2505">
        <v>1</v>
      </c>
      <c r="J2505">
        <v>1</v>
      </c>
      <c r="K2505">
        <v>1</v>
      </c>
      <c r="L2505">
        <v>1</v>
      </c>
      <c r="M2505">
        <v>1</v>
      </c>
      <c r="N2505">
        <v>1</v>
      </c>
      <c r="O2505">
        <v>1</v>
      </c>
      <c r="P2505">
        <v>1</v>
      </c>
      <c r="Q2505">
        <v>1</v>
      </c>
      <c r="R2505">
        <v>1</v>
      </c>
      <c r="S2505">
        <v>1</v>
      </c>
      <c r="T2505">
        <v>1</v>
      </c>
      <c r="U2505">
        <v>1</v>
      </c>
      <c r="V2505">
        <v>1</v>
      </c>
      <c r="W2505">
        <v>1</v>
      </c>
      <c r="X2505">
        <v>1</v>
      </c>
      <c r="Y2505">
        <v>1</v>
      </c>
      <c r="Z2505">
        <v>1</v>
      </c>
      <c r="AA2505">
        <v>1</v>
      </c>
      <c r="AB2505">
        <v>1</v>
      </c>
      <c r="AC2505">
        <v>1</v>
      </c>
      <c r="AD2505">
        <v>1</v>
      </c>
      <c r="AE2505">
        <v>1</v>
      </c>
      <c r="AF2505">
        <v>1</v>
      </c>
      <c r="AG2505">
        <v>1</v>
      </c>
      <c r="AH2505">
        <v>1</v>
      </c>
      <c r="AI2505">
        <v>1</v>
      </c>
      <c r="AJ2505">
        <v>1</v>
      </c>
      <c r="AK2505">
        <v>1</v>
      </c>
      <c r="AL2505">
        <v>1</v>
      </c>
      <c r="AM2505" s="49" t="s">
        <v>217</v>
      </c>
      <c r="AN2505" s="49" t="s">
        <v>14</v>
      </c>
      <c r="AO2505" s="49" t="s">
        <v>485</v>
      </c>
      <c r="AP2505" s="49" t="s">
        <v>505</v>
      </c>
      <c r="AQ2505" s="49" t="s">
        <v>13</v>
      </c>
      <c r="AR2505" s="49" t="s">
        <v>487</v>
      </c>
      <c r="AS2505" s="49" t="s">
        <v>488</v>
      </c>
      <c r="AT2505" s="49" t="s">
        <v>489</v>
      </c>
    </row>
    <row r="2506" spans="1:46" x14ac:dyDescent="0.25">
      <c r="A2506">
        <v>15</v>
      </c>
      <c r="B2506" t="s">
        <v>214</v>
      </c>
      <c r="C2506" t="s">
        <v>214</v>
      </c>
      <c r="D2506" t="s">
        <v>215</v>
      </c>
      <c r="E2506" t="s">
        <v>636</v>
      </c>
      <c r="F2506" t="s">
        <v>637</v>
      </c>
      <c r="G2506">
        <v>1</v>
      </c>
      <c r="H2506">
        <v>1</v>
      </c>
      <c r="I2506">
        <v>1</v>
      </c>
      <c r="J2506">
        <v>1</v>
      </c>
      <c r="K2506">
        <v>1</v>
      </c>
      <c r="L2506">
        <v>1</v>
      </c>
      <c r="M2506">
        <v>1</v>
      </c>
      <c r="N2506">
        <v>1</v>
      </c>
      <c r="O2506">
        <v>1</v>
      </c>
      <c r="P2506">
        <v>1</v>
      </c>
      <c r="Q2506">
        <v>1</v>
      </c>
      <c r="R2506">
        <v>1</v>
      </c>
      <c r="S2506">
        <v>1</v>
      </c>
      <c r="T2506">
        <v>1</v>
      </c>
      <c r="U2506">
        <v>1</v>
      </c>
      <c r="V2506">
        <v>1</v>
      </c>
      <c r="W2506">
        <v>1</v>
      </c>
      <c r="X2506">
        <v>1</v>
      </c>
      <c r="Y2506">
        <v>1</v>
      </c>
      <c r="Z2506">
        <v>1</v>
      </c>
      <c r="AA2506">
        <v>1</v>
      </c>
      <c r="AB2506">
        <v>1</v>
      </c>
      <c r="AC2506">
        <v>1</v>
      </c>
      <c r="AD2506">
        <v>1</v>
      </c>
      <c r="AE2506">
        <v>1</v>
      </c>
      <c r="AF2506">
        <v>1</v>
      </c>
      <c r="AG2506">
        <v>1</v>
      </c>
      <c r="AH2506">
        <v>1</v>
      </c>
      <c r="AI2506">
        <v>1</v>
      </c>
      <c r="AJ2506">
        <v>1</v>
      </c>
      <c r="AK2506">
        <v>1</v>
      </c>
      <c r="AL2506">
        <v>0</v>
      </c>
      <c r="AM2506" s="49" t="s">
        <v>215</v>
      </c>
      <c r="AN2506" s="49" t="s">
        <v>14</v>
      </c>
      <c r="AO2506" s="49" t="s">
        <v>485</v>
      </c>
      <c r="AP2506" s="49" t="s">
        <v>501</v>
      </c>
      <c r="AQ2506" s="49" t="s">
        <v>11</v>
      </c>
      <c r="AR2506" s="49" t="s">
        <v>487</v>
      </c>
      <c r="AS2506" s="49" t="s">
        <v>488</v>
      </c>
      <c r="AT2506" s="49" t="s">
        <v>489</v>
      </c>
    </row>
    <row r="2507" spans="1:46" x14ac:dyDescent="0.25">
      <c r="A2507">
        <v>15</v>
      </c>
      <c r="B2507" t="s">
        <v>218</v>
      </c>
      <c r="C2507" t="s">
        <v>218</v>
      </c>
      <c r="D2507" t="s">
        <v>417</v>
      </c>
      <c r="E2507" t="s">
        <v>636</v>
      </c>
      <c r="F2507" t="s">
        <v>637</v>
      </c>
      <c r="G2507">
        <v>1</v>
      </c>
      <c r="H2507">
        <v>1</v>
      </c>
      <c r="I2507">
        <v>1</v>
      </c>
      <c r="J2507">
        <v>1</v>
      </c>
      <c r="K2507">
        <v>1</v>
      </c>
      <c r="L2507">
        <v>1</v>
      </c>
      <c r="M2507">
        <v>1</v>
      </c>
      <c r="N2507">
        <v>1</v>
      </c>
      <c r="O2507">
        <v>1</v>
      </c>
      <c r="P2507">
        <v>1</v>
      </c>
      <c r="Q2507">
        <v>1</v>
      </c>
      <c r="R2507">
        <v>1</v>
      </c>
      <c r="S2507">
        <v>1</v>
      </c>
      <c r="T2507">
        <v>1</v>
      </c>
      <c r="U2507">
        <v>1</v>
      </c>
      <c r="V2507">
        <v>1</v>
      </c>
      <c r="W2507">
        <v>1</v>
      </c>
      <c r="X2507">
        <v>1</v>
      </c>
      <c r="Y2507">
        <v>1</v>
      </c>
      <c r="Z2507">
        <v>1</v>
      </c>
      <c r="AA2507">
        <v>1</v>
      </c>
      <c r="AB2507">
        <v>1</v>
      </c>
      <c r="AC2507">
        <v>1</v>
      </c>
      <c r="AD2507">
        <v>1</v>
      </c>
      <c r="AE2507">
        <v>1</v>
      </c>
      <c r="AF2507">
        <v>1</v>
      </c>
      <c r="AG2507">
        <v>1</v>
      </c>
      <c r="AH2507">
        <v>1</v>
      </c>
      <c r="AI2507">
        <v>1</v>
      </c>
      <c r="AJ2507">
        <v>1</v>
      </c>
      <c r="AK2507">
        <v>1</v>
      </c>
      <c r="AL2507">
        <v>0</v>
      </c>
      <c r="AM2507" s="49" t="s">
        <v>417</v>
      </c>
      <c r="AN2507" s="49" t="s">
        <v>14</v>
      </c>
      <c r="AO2507" s="49" t="s">
        <v>500</v>
      </c>
      <c r="AP2507" s="49" t="s">
        <v>501</v>
      </c>
      <c r="AQ2507" s="49" t="s">
        <v>502</v>
      </c>
      <c r="AR2507" s="49" t="s">
        <v>495</v>
      </c>
      <c r="AS2507" s="49" t="s">
        <v>496</v>
      </c>
      <c r="AT2507" s="49" t="s">
        <v>497</v>
      </c>
    </row>
    <row r="2508" spans="1:46" x14ac:dyDescent="0.25">
      <c r="A2508">
        <v>15</v>
      </c>
      <c r="B2508" t="s">
        <v>219</v>
      </c>
      <c r="C2508" t="s">
        <v>219</v>
      </c>
      <c r="D2508" t="s">
        <v>220</v>
      </c>
      <c r="E2508" t="s">
        <v>636</v>
      </c>
      <c r="F2508" t="s">
        <v>637</v>
      </c>
      <c r="G2508">
        <v>1</v>
      </c>
      <c r="H2508">
        <v>1</v>
      </c>
      <c r="I2508">
        <v>1</v>
      </c>
      <c r="J2508">
        <v>1</v>
      </c>
      <c r="K2508">
        <v>1</v>
      </c>
      <c r="L2508">
        <v>1</v>
      </c>
      <c r="M2508">
        <v>1</v>
      </c>
      <c r="N2508">
        <v>1</v>
      </c>
      <c r="O2508">
        <v>1</v>
      </c>
      <c r="P2508">
        <v>1</v>
      </c>
      <c r="Q2508">
        <v>1</v>
      </c>
      <c r="R2508">
        <v>1</v>
      </c>
      <c r="S2508">
        <v>1</v>
      </c>
      <c r="T2508">
        <v>1</v>
      </c>
      <c r="U2508">
        <v>1</v>
      </c>
      <c r="V2508">
        <v>1</v>
      </c>
      <c r="W2508">
        <v>1</v>
      </c>
      <c r="X2508">
        <v>1</v>
      </c>
      <c r="Y2508">
        <v>1</v>
      </c>
      <c r="Z2508">
        <v>1</v>
      </c>
      <c r="AA2508">
        <v>1</v>
      </c>
      <c r="AB2508">
        <v>1</v>
      </c>
      <c r="AC2508">
        <v>1</v>
      </c>
      <c r="AD2508">
        <v>1</v>
      </c>
      <c r="AE2508">
        <v>1</v>
      </c>
      <c r="AF2508">
        <v>1</v>
      </c>
      <c r="AG2508">
        <v>1</v>
      </c>
      <c r="AH2508">
        <v>1</v>
      </c>
      <c r="AI2508">
        <v>1</v>
      </c>
      <c r="AJ2508">
        <v>1</v>
      </c>
      <c r="AK2508">
        <v>1</v>
      </c>
      <c r="AL2508">
        <v>0</v>
      </c>
      <c r="AM2508" s="49" t="s">
        <v>220</v>
      </c>
      <c r="AN2508" s="49" t="s">
        <v>6</v>
      </c>
      <c r="AO2508" s="49" t="s">
        <v>9</v>
      </c>
      <c r="AP2508" s="49" t="s">
        <v>494</v>
      </c>
      <c r="AQ2508" s="49" t="s">
        <v>9</v>
      </c>
      <c r="AR2508" s="49" t="s">
        <v>487</v>
      </c>
      <c r="AS2508" s="49" t="s">
        <v>488</v>
      </c>
      <c r="AT2508" s="49" t="s">
        <v>489</v>
      </c>
    </row>
    <row r="2509" spans="1:46" x14ac:dyDescent="0.25">
      <c r="A2509">
        <v>15</v>
      </c>
      <c r="B2509" t="s">
        <v>355</v>
      </c>
      <c r="C2509" t="s">
        <v>355</v>
      </c>
      <c r="D2509" t="s">
        <v>554</v>
      </c>
      <c r="E2509" t="s">
        <v>636</v>
      </c>
      <c r="F2509" t="s">
        <v>637</v>
      </c>
      <c r="G2509">
        <v>1</v>
      </c>
      <c r="H2509">
        <v>1</v>
      </c>
      <c r="I2509">
        <v>1</v>
      </c>
      <c r="J2509">
        <v>1</v>
      </c>
      <c r="K2509">
        <v>1</v>
      </c>
      <c r="L2509">
        <v>1</v>
      </c>
      <c r="M2509">
        <v>1</v>
      </c>
      <c r="N2509">
        <v>1</v>
      </c>
      <c r="O2509">
        <v>1</v>
      </c>
      <c r="P2509">
        <v>1</v>
      </c>
      <c r="Q2509">
        <v>1</v>
      </c>
      <c r="R2509">
        <v>1</v>
      </c>
      <c r="S2509">
        <v>1</v>
      </c>
      <c r="T2509">
        <v>1</v>
      </c>
      <c r="U2509">
        <v>1</v>
      </c>
      <c r="V2509">
        <v>1</v>
      </c>
      <c r="W2509">
        <v>1</v>
      </c>
      <c r="X2509">
        <v>1</v>
      </c>
      <c r="Y2509">
        <v>1</v>
      </c>
      <c r="Z2509">
        <v>1</v>
      </c>
      <c r="AA2509">
        <v>1</v>
      </c>
      <c r="AB2509">
        <v>1</v>
      </c>
      <c r="AC2509">
        <v>1</v>
      </c>
      <c r="AD2509">
        <v>1</v>
      </c>
      <c r="AE2509">
        <v>1</v>
      </c>
      <c r="AF2509">
        <v>1</v>
      </c>
      <c r="AG2509">
        <v>1</v>
      </c>
      <c r="AH2509">
        <v>1</v>
      </c>
      <c r="AI2509">
        <v>1</v>
      </c>
      <c r="AJ2509">
        <v>1</v>
      </c>
      <c r="AK2509">
        <v>1</v>
      </c>
      <c r="AL2509">
        <v>0</v>
      </c>
      <c r="AM2509" s="49" t="s">
        <v>356</v>
      </c>
      <c r="AN2509" s="49" t="s">
        <v>4</v>
      </c>
      <c r="AO2509" s="49" t="s">
        <v>9</v>
      </c>
      <c r="AP2509" s="49" t="s">
        <v>494</v>
      </c>
      <c r="AQ2509" s="49" t="s">
        <v>9</v>
      </c>
      <c r="AR2509" s="49" t="s">
        <v>487</v>
      </c>
      <c r="AS2509" s="49" t="s">
        <v>488</v>
      </c>
      <c r="AT2509" s="49" t="s">
        <v>489</v>
      </c>
    </row>
    <row r="2510" spans="1:46" x14ac:dyDescent="0.25">
      <c r="A2510">
        <v>15</v>
      </c>
      <c r="B2510" t="s">
        <v>229</v>
      </c>
      <c r="C2510" t="s">
        <v>229</v>
      </c>
      <c r="D2510" t="s">
        <v>230</v>
      </c>
      <c r="E2510" t="s">
        <v>636</v>
      </c>
      <c r="F2510" t="s">
        <v>637</v>
      </c>
      <c r="G2510">
        <v>1</v>
      </c>
      <c r="H2510">
        <v>1</v>
      </c>
      <c r="I2510">
        <v>1</v>
      </c>
      <c r="J2510">
        <v>1</v>
      </c>
      <c r="K2510">
        <v>1</v>
      </c>
      <c r="L2510">
        <v>1</v>
      </c>
      <c r="M2510">
        <v>1</v>
      </c>
      <c r="N2510">
        <v>1</v>
      </c>
      <c r="O2510">
        <v>1</v>
      </c>
      <c r="P2510">
        <v>1</v>
      </c>
      <c r="Q2510">
        <v>1</v>
      </c>
      <c r="R2510">
        <v>1</v>
      </c>
      <c r="S2510">
        <v>1</v>
      </c>
      <c r="T2510">
        <v>1</v>
      </c>
      <c r="U2510">
        <v>1</v>
      </c>
      <c r="V2510">
        <v>1</v>
      </c>
      <c r="W2510">
        <v>1</v>
      </c>
      <c r="X2510">
        <v>1</v>
      </c>
      <c r="Y2510">
        <v>1</v>
      </c>
      <c r="Z2510">
        <v>1</v>
      </c>
      <c r="AA2510">
        <v>1</v>
      </c>
      <c r="AB2510">
        <v>1</v>
      </c>
      <c r="AC2510">
        <v>1</v>
      </c>
      <c r="AD2510">
        <v>1</v>
      </c>
      <c r="AE2510">
        <v>1</v>
      </c>
      <c r="AF2510">
        <v>1</v>
      </c>
      <c r="AG2510">
        <v>1</v>
      </c>
      <c r="AH2510">
        <v>1</v>
      </c>
      <c r="AI2510">
        <v>1</v>
      </c>
      <c r="AJ2510">
        <v>1</v>
      </c>
      <c r="AK2510">
        <v>1</v>
      </c>
      <c r="AL2510">
        <v>1</v>
      </c>
      <c r="AM2510" s="49" t="s">
        <v>230</v>
      </c>
      <c r="AN2510" s="49" t="s">
        <v>14</v>
      </c>
      <c r="AO2510" s="49" t="s">
        <v>485</v>
      </c>
      <c r="AP2510" s="49" t="s">
        <v>505</v>
      </c>
      <c r="AQ2510" s="49" t="s">
        <v>13</v>
      </c>
      <c r="AR2510" s="49" t="s">
        <v>487</v>
      </c>
      <c r="AS2510" s="49" t="s">
        <v>488</v>
      </c>
      <c r="AT2510" s="49" t="s">
        <v>489</v>
      </c>
    </row>
    <row r="2511" spans="1:46" x14ac:dyDescent="0.25">
      <c r="A2511">
        <v>15</v>
      </c>
      <c r="B2511" t="s">
        <v>555</v>
      </c>
      <c r="C2511" t="s">
        <v>556</v>
      </c>
      <c r="D2511" t="s">
        <v>557</v>
      </c>
      <c r="E2511" t="s">
        <v>636</v>
      </c>
      <c r="F2511" t="s">
        <v>637</v>
      </c>
      <c r="G2511">
        <v>0</v>
      </c>
      <c r="H2511">
        <v>0</v>
      </c>
      <c r="I2511">
        <v>0</v>
      </c>
      <c r="J2511">
        <v>0</v>
      </c>
      <c r="K2511">
        <v>0</v>
      </c>
      <c r="L2511">
        <v>0</v>
      </c>
      <c r="M2511">
        <v>0</v>
      </c>
      <c r="N2511">
        <v>0</v>
      </c>
      <c r="O2511">
        <v>0</v>
      </c>
      <c r="P2511">
        <v>0</v>
      </c>
      <c r="Q2511">
        <v>1</v>
      </c>
      <c r="R2511">
        <v>1</v>
      </c>
      <c r="S2511">
        <v>1</v>
      </c>
      <c r="T2511">
        <v>1</v>
      </c>
      <c r="U2511">
        <v>1</v>
      </c>
      <c r="V2511">
        <v>1</v>
      </c>
      <c r="W2511">
        <v>1</v>
      </c>
      <c r="X2511">
        <v>1</v>
      </c>
      <c r="Y2511">
        <v>1</v>
      </c>
      <c r="Z2511">
        <v>1</v>
      </c>
      <c r="AA2511">
        <v>1</v>
      </c>
      <c r="AB2511">
        <v>1</v>
      </c>
      <c r="AC2511">
        <v>1</v>
      </c>
      <c r="AD2511">
        <v>1</v>
      </c>
      <c r="AE2511">
        <v>1</v>
      </c>
      <c r="AF2511">
        <v>1</v>
      </c>
      <c r="AG2511">
        <v>1</v>
      </c>
      <c r="AH2511">
        <v>1</v>
      </c>
      <c r="AI2511">
        <v>1</v>
      </c>
      <c r="AJ2511">
        <v>1</v>
      </c>
      <c r="AK2511">
        <v>1</v>
      </c>
      <c r="AL2511">
        <v>1</v>
      </c>
      <c r="AM2511" s="49" t="e">
        <v>#N/A</v>
      </c>
      <c r="AN2511" s="49" t="e">
        <v>#N/A</v>
      </c>
      <c r="AO2511" s="49" t="e">
        <v>#N/A</v>
      </c>
      <c r="AP2511" s="49" t="e">
        <v>#N/A</v>
      </c>
      <c r="AQ2511" s="49" t="e">
        <v>#N/A</v>
      </c>
      <c r="AR2511" s="49" t="e">
        <v>#N/A</v>
      </c>
      <c r="AS2511" s="49" t="e">
        <v>#N/A</v>
      </c>
      <c r="AT2511" s="49" t="e">
        <v>#N/A</v>
      </c>
    </row>
    <row r="2512" spans="1:46" x14ac:dyDescent="0.25">
      <c r="A2512">
        <v>15</v>
      </c>
      <c r="B2512" t="s">
        <v>231</v>
      </c>
      <c r="C2512" t="s">
        <v>231</v>
      </c>
      <c r="D2512" t="s">
        <v>418</v>
      </c>
      <c r="E2512" t="s">
        <v>636</v>
      </c>
      <c r="F2512" t="s">
        <v>637</v>
      </c>
      <c r="G2512">
        <v>1</v>
      </c>
      <c r="H2512">
        <v>1</v>
      </c>
      <c r="I2512">
        <v>1</v>
      </c>
      <c r="J2512">
        <v>1</v>
      </c>
      <c r="K2512">
        <v>1</v>
      </c>
      <c r="L2512">
        <v>1</v>
      </c>
      <c r="M2512">
        <v>1</v>
      </c>
      <c r="N2512">
        <v>1</v>
      </c>
      <c r="O2512">
        <v>1</v>
      </c>
      <c r="P2512">
        <v>1</v>
      </c>
      <c r="Q2512">
        <v>1</v>
      </c>
      <c r="R2512">
        <v>1</v>
      </c>
      <c r="S2512">
        <v>1</v>
      </c>
      <c r="T2512">
        <v>1</v>
      </c>
      <c r="U2512">
        <v>1</v>
      </c>
      <c r="V2512">
        <v>1</v>
      </c>
      <c r="W2512">
        <v>1</v>
      </c>
      <c r="X2512">
        <v>1</v>
      </c>
      <c r="Y2512">
        <v>1</v>
      </c>
      <c r="Z2512">
        <v>1</v>
      </c>
      <c r="AA2512">
        <v>1</v>
      </c>
      <c r="AB2512">
        <v>1</v>
      </c>
      <c r="AC2512">
        <v>1</v>
      </c>
      <c r="AD2512">
        <v>1</v>
      </c>
      <c r="AE2512">
        <v>1</v>
      </c>
      <c r="AF2512">
        <v>1</v>
      </c>
      <c r="AG2512">
        <v>1</v>
      </c>
      <c r="AH2512">
        <v>1</v>
      </c>
      <c r="AI2512">
        <v>1</v>
      </c>
      <c r="AJ2512">
        <v>1</v>
      </c>
      <c r="AK2512">
        <v>1</v>
      </c>
      <c r="AL2512">
        <v>0</v>
      </c>
      <c r="AM2512" s="49" t="s">
        <v>418</v>
      </c>
      <c r="AN2512" s="49" t="s">
        <v>14</v>
      </c>
      <c r="AO2512" s="49" t="s">
        <v>485</v>
      </c>
      <c r="AP2512" s="49" t="s">
        <v>505</v>
      </c>
      <c r="AQ2512" s="49" t="s">
        <v>13</v>
      </c>
      <c r="AR2512" s="49" t="s">
        <v>495</v>
      </c>
      <c r="AS2512" s="49" t="s">
        <v>496</v>
      </c>
      <c r="AT2512" s="49" t="s">
        <v>497</v>
      </c>
    </row>
    <row r="2513" spans="1:46" x14ac:dyDescent="0.25">
      <c r="A2513">
        <v>15</v>
      </c>
      <c r="B2513" t="s">
        <v>221</v>
      </c>
      <c r="C2513" t="s">
        <v>221</v>
      </c>
      <c r="D2513" t="s">
        <v>222</v>
      </c>
      <c r="E2513" t="s">
        <v>636</v>
      </c>
      <c r="F2513" t="s">
        <v>637</v>
      </c>
      <c r="G2513">
        <v>1</v>
      </c>
      <c r="H2513">
        <v>1</v>
      </c>
      <c r="I2513">
        <v>1</v>
      </c>
      <c r="J2513">
        <v>1</v>
      </c>
      <c r="K2513">
        <v>1</v>
      </c>
      <c r="L2513">
        <v>1</v>
      </c>
      <c r="M2513">
        <v>1</v>
      </c>
      <c r="N2513">
        <v>1</v>
      </c>
      <c r="O2513">
        <v>1</v>
      </c>
      <c r="P2513">
        <v>1</v>
      </c>
      <c r="Q2513">
        <v>1</v>
      </c>
      <c r="R2513">
        <v>1</v>
      </c>
      <c r="S2513">
        <v>1</v>
      </c>
      <c r="T2513">
        <v>1</v>
      </c>
      <c r="U2513">
        <v>1</v>
      </c>
      <c r="V2513">
        <v>1</v>
      </c>
      <c r="W2513">
        <v>1</v>
      </c>
      <c r="X2513">
        <v>1</v>
      </c>
      <c r="Y2513">
        <v>1</v>
      </c>
      <c r="Z2513">
        <v>1</v>
      </c>
      <c r="AA2513">
        <v>1</v>
      </c>
      <c r="AB2513">
        <v>1</v>
      </c>
      <c r="AC2513">
        <v>1</v>
      </c>
      <c r="AD2513">
        <v>1</v>
      </c>
      <c r="AE2513">
        <v>1</v>
      </c>
      <c r="AF2513">
        <v>1</v>
      </c>
      <c r="AG2513">
        <v>1</v>
      </c>
      <c r="AH2513">
        <v>1</v>
      </c>
      <c r="AI2513">
        <v>1</v>
      </c>
      <c r="AJ2513">
        <v>1</v>
      </c>
      <c r="AK2513">
        <v>1</v>
      </c>
      <c r="AL2513">
        <v>0</v>
      </c>
      <c r="AM2513" s="49" t="s">
        <v>222</v>
      </c>
      <c r="AN2513" s="49" t="s">
        <v>14</v>
      </c>
      <c r="AO2513" s="49" t="s">
        <v>485</v>
      </c>
      <c r="AP2513" s="49" t="s">
        <v>494</v>
      </c>
      <c r="AQ2513" s="49" t="s">
        <v>11</v>
      </c>
      <c r="AR2513" s="49" t="s">
        <v>495</v>
      </c>
      <c r="AS2513" s="49" t="s">
        <v>488</v>
      </c>
      <c r="AT2513" s="49" t="s">
        <v>489</v>
      </c>
    </row>
    <row r="2514" spans="1:46" x14ac:dyDescent="0.25">
      <c r="A2514">
        <v>15</v>
      </c>
      <c r="B2514" t="s">
        <v>232</v>
      </c>
      <c r="C2514" t="s">
        <v>232</v>
      </c>
      <c r="D2514" t="s">
        <v>558</v>
      </c>
      <c r="E2514" t="s">
        <v>636</v>
      </c>
      <c r="F2514" t="s">
        <v>637</v>
      </c>
      <c r="G2514">
        <v>0</v>
      </c>
      <c r="H2514">
        <v>0</v>
      </c>
      <c r="I2514">
        <v>0</v>
      </c>
      <c r="J2514">
        <v>0</v>
      </c>
      <c r="K2514">
        <v>0</v>
      </c>
      <c r="L2514">
        <v>0</v>
      </c>
      <c r="M2514">
        <v>0</v>
      </c>
      <c r="N2514">
        <v>0</v>
      </c>
      <c r="O2514">
        <v>0</v>
      </c>
      <c r="P2514">
        <v>0</v>
      </c>
      <c r="Q2514">
        <v>1</v>
      </c>
      <c r="R2514">
        <v>1</v>
      </c>
      <c r="S2514">
        <v>1</v>
      </c>
      <c r="T2514">
        <v>1</v>
      </c>
      <c r="U2514">
        <v>1</v>
      </c>
      <c r="V2514">
        <v>1</v>
      </c>
      <c r="W2514">
        <v>1</v>
      </c>
      <c r="X2514">
        <v>1</v>
      </c>
      <c r="Y2514">
        <v>1</v>
      </c>
      <c r="Z2514">
        <v>1</v>
      </c>
      <c r="AA2514">
        <v>1</v>
      </c>
      <c r="AB2514">
        <v>1</v>
      </c>
      <c r="AC2514">
        <v>1</v>
      </c>
      <c r="AD2514">
        <v>1</v>
      </c>
      <c r="AE2514">
        <v>1</v>
      </c>
      <c r="AF2514">
        <v>1</v>
      </c>
      <c r="AG2514">
        <v>1</v>
      </c>
      <c r="AH2514">
        <v>1</v>
      </c>
      <c r="AI2514">
        <v>1</v>
      </c>
      <c r="AJ2514">
        <v>1</v>
      </c>
      <c r="AK2514">
        <v>1</v>
      </c>
      <c r="AL2514">
        <v>0</v>
      </c>
      <c r="AM2514" s="49" t="s">
        <v>233</v>
      </c>
      <c r="AN2514" s="49" t="s">
        <v>14</v>
      </c>
      <c r="AO2514" s="49" t="s">
        <v>485</v>
      </c>
      <c r="AP2514" s="49" t="s">
        <v>494</v>
      </c>
      <c r="AQ2514" s="49" t="s">
        <v>11</v>
      </c>
      <c r="AR2514" s="49" t="s">
        <v>487</v>
      </c>
      <c r="AS2514" s="49" t="s">
        <v>488</v>
      </c>
      <c r="AT2514" s="49" t="s">
        <v>489</v>
      </c>
    </row>
    <row r="2515" spans="1:46" x14ac:dyDescent="0.25">
      <c r="A2515">
        <v>15</v>
      </c>
      <c r="B2515" t="s">
        <v>249</v>
      </c>
      <c r="C2515" t="s">
        <v>249</v>
      </c>
      <c r="D2515" t="s">
        <v>250</v>
      </c>
      <c r="E2515" t="s">
        <v>636</v>
      </c>
      <c r="F2515" t="s">
        <v>637</v>
      </c>
      <c r="G2515">
        <v>1</v>
      </c>
      <c r="H2515">
        <v>1</v>
      </c>
      <c r="I2515">
        <v>1</v>
      </c>
      <c r="J2515">
        <v>1</v>
      </c>
      <c r="K2515">
        <v>1</v>
      </c>
      <c r="L2515">
        <v>1</v>
      </c>
      <c r="M2515">
        <v>1</v>
      </c>
      <c r="N2515">
        <v>1</v>
      </c>
      <c r="O2515">
        <v>1</v>
      </c>
      <c r="P2515">
        <v>1</v>
      </c>
      <c r="Q2515">
        <v>1</v>
      </c>
      <c r="R2515">
        <v>1</v>
      </c>
      <c r="S2515">
        <v>1</v>
      </c>
      <c r="T2515">
        <v>1</v>
      </c>
      <c r="U2515">
        <v>1</v>
      </c>
      <c r="V2515">
        <v>1</v>
      </c>
      <c r="W2515">
        <v>1</v>
      </c>
      <c r="X2515">
        <v>1</v>
      </c>
      <c r="Y2515">
        <v>1</v>
      </c>
      <c r="Z2515">
        <v>1</v>
      </c>
      <c r="AA2515">
        <v>1</v>
      </c>
      <c r="AB2515">
        <v>1</v>
      </c>
      <c r="AC2515">
        <v>1</v>
      </c>
      <c r="AD2515">
        <v>1</v>
      </c>
      <c r="AE2515">
        <v>1</v>
      </c>
      <c r="AF2515">
        <v>1</v>
      </c>
      <c r="AG2515">
        <v>1</v>
      </c>
      <c r="AH2515">
        <v>1</v>
      </c>
      <c r="AI2515">
        <v>1</v>
      </c>
      <c r="AJ2515">
        <v>1</v>
      </c>
      <c r="AK2515">
        <v>1</v>
      </c>
      <c r="AL2515">
        <v>1</v>
      </c>
      <c r="AM2515" s="49" t="s">
        <v>250</v>
      </c>
      <c r="AN2515" s="49" t="s">
        <v>14</v>
      </c>
      <c r="AO2515" s="49" t="s">
        <v>500</v>
      </c>
      <c r="AP2515" s="49" t="s">
        <v>505</v>
      </c>
      <c r="AQ2515" s="49" t="s">
        <v>13</v>
      </c>
      <c r="AR2515" s="49" t="s">
        <v>487</v>
      </c>
      <c r="AS2515" s="49" t="s">
        <v>488</v>
      </c>
      <c r="AT2515" s="49" t="s">
        <v>489</v>
      </c>
    </row>
    <row r="2516" spans="1:46" x14ac:dyDescent="0.25">
      <c r="A2516">
        <v>15</v>
      </c>
      <c r="B2516" t="s">
        <v>234</v>
      </c>
      <c r="C2516" t="s">
        <v>234</v>
      </c>
      <c r="D2516" t="s">
        <v>235</v>
      </c>
      <c r="E2516" t="s">
        <v>636</v>
      </c>
      <c r="F2516" t="s">
        <v>637</v>
      </c>
      <c r="G2516">
        <v>1</v>
      </c>
      <c r="H2516">
        <v>1</v>
      </c>
      <c r="I2516">
        <v>1</v>
      </c>
      <c r="J2516">
        <v>1</v>
      </c>
      <c r="K2516">
        <v>1</v>
      </c>
      <c r="L2516">
        <v>1</v>
      </c>
      <c r="M2516">
        <v>1</v>
      </c>
      <c r="N2516">
        <v>1</v>
      </c>
      <c r="O2516">
        <v>1</v>
      </c>
      <c r="P2516">
        <v>1</v>
      </c>
      <c r="Q2516">
        <v>1</v>
      </c>
      <c r="R2516">
        <v>1</v>
      </c>
      <c r="S2516">
        <v>1</v>
      </c>
      <c r="T2516">
        <v>1</v>
      </c>
      <c r="U2516">
        <v>1</v>
      </c>
      <c r="V2516">
        <v>1</v>
      </c>
      <c r="W2516">
        <v>1</v>
      </c>
      <c r="X2516">
        <v>1</v>
      </c>
      <c r="Y2516">
        <v>1</v>
      </c>
      <c r="Z2516">
        <v>1</v>
      </c>
      <c r="AA2516">
        <v>1</v>
      </c>
      <c r="AB2516">
        <v>1</v>
      </c>
      <c r="AC2516">
        <v>1</v>
      </c>
      <c r="AD2516">
        <v>1</v>
      </c>
      <c r="AE2516">
        <v>1</v>
      </c>
      <c r="AF2516">
        <v>1</v>
      </c>
      <c r="AG2516">
        <v>1</v>
      </c>
      <c r="AH2516">
        <v>1</v>
      </c>
      <c r="AI2516">
        <v>1</v>
      </c>
      <c r="AJ2516">
        <v>1</v>
      </c>
      <c r="AK2516">
        <v>1</v>
      </c>
      <c r="AL2516">
        <v>0</v>
      </c>
      <c r="AM2516" s="49" t="s">
        <v>235</v>
      </c>
      <c r="AN2516" s="49" t="s">
        <v>14</v>
      </c>
      <c r="AO2516" s="49" t="s">
        <v>485</v>
      </c>
      <c r="AP2516" s="49" t="s">
        <v>501</v>
      </c>
      <c r="AQ2516" s="49" t="s">
        <v>11</v>
      </c>
      <c r="AR2516" s="49" t="s">
        <v>487</v>
      </c>
      <c r="AS2516" s="49" t="s">
        <v>488</v>
      </c>
      <c r="AT2516" s="49" t="s">
        <v>489</v>
      </c>
    </row>
    <row r="2517" spans="1:46" x14ac:dyDescent="0.25">
      <c r="A2517">
        <v>15</v>
      </c>
      <c r="B2517" t="s">
        <v>238</v>
      </c>
      <c r="C2517" t="s">
        <v>238</v>
      </c>
      <c r="D2517" t="s">
        <v>419</v>
      </c>
      <c r="E2517" t="s">
        <v>636</v>
      </c>
      <c r="F2517" t="s">
        <v>637</v>
      </c>
      <c r="G2517">
        <v>1</v>
      </c>
      <c r="H2517">
        <v>1</v>
      </c>
      <c r="I2517">
        <v>1</v>
      </c>
      <c r="J2517">
        <v>1</v>
      </c>
      <c r="K2517">
        <v>1</v>
      </c>
      <c r="L2517">
        <v>1</v>
      </c>
      <c r="M2517">
        <v>1</v>
      </c>
      <c r="N2517">
        <v>1</v>
      </c>
      <c r="O2517">
        <v>1</v>
      </c>
      <c r="P2517">
        <v>1</v>
      </c>
      <c r="Q2517">
        <v>1</v>
      </c>
      <c r="R2517">
        <v>1</v>
      </c>
      <c r="S2517">
        <v>1</v>
      </c>
      <c r="T2517">
        <v>1</v>
      </c>
      <c r="U2517">
        <v>1</v>
      </c>
      <c r="V2517">
        <v>1</v>
      </c>
      <c r="W2517">
        <v>1</v>
      </c>
      <c r="X2517">
        <v>1</v>
      </c>
      <c r="Y2517">
        <v>1</v>
      </c>
      <c r="Z2517">
        <v>1</v>
      </c>
      <c r="AA2517">
        <v>1</v>
      </c>
      <c r="AB2517">
        <v>1</v>
      </c>
      <c r="AC2517">
        <v>1</v>
      </c>
      <c r="AD2517">
        <v>1</v>
      </c>
      <c r="AE2517">
        <v>1</v>
      </c>
      <c r="AF2517">
        <v>1</v>
      </c>
      <c r="AG2517">
        <v>1</v>
      </c>
      <c r="AH2517">
        <v>1</v>
      </c>
      <c r="AI2517">
        <v>1</v>
      </c>
      <c r="AJ2517">
        <v>1</v>
      </c>
      <c r="AK2517">
        <v>1</v>
      </c>
      <c r="AL2517">
        <v>0</v>
      </c>
      <c r="AM2517" s="49" t="s">
        <v>419</v>
      </c>
      <c r="AN2517" s="49" t="s">
        <v>7</v>
      </c>
      <c r="AO2517" s="49" t="s">
        <v>9</v>
      </c>
      <c r="AP2517" s="49" t="s">
        <v>501</v>
      </c>
      <c r="AQ2517" s="49" t="s">
        <v>9</v>
      </c>
      <c r="AR2517" s="49" t="s">
        <v>495</v>
      </c>
      <c r="AS2517" s="49" t="s">
        <v>496</v>
      </c>
      <c r="AT2517" s="49" t="s">
        <v>497</v>
      </c>
    </row>
    <row r="2518" spans="1:46" x14ac:dyDescent="0.25">
      <c r="A2518">
        <v>15</v>
      </c>
      <c r="B2518" t="s">
        <v>245</v>
      </c>
      <c r="C2518" t="s">
        <v>245</v>
      </c>
      <c r="D2518" t="s">
        <v>246</v>
      </c>
      <c r="E2518" t="s">
        <v>636</v>
      </c>
      <c r="F2518" t="s">
        <v>637</v>
      </c>
      <c r="G2518">
        <v>1</v>
      </c>
      <c r="H2518">
        <v>1</v>
      </c>
      <c r="I2518">
        <v>1</v>
      </c>
      <c r="J2518">
        <v>1</v>
      </c>
      <c r="K2518">
        <v>1</v>
      </c>
      <c r="L2518">
        <v>1</v>
      </c>
      <c r="M2518">
        <v>1</v>
      </c>
      <c r="N2518">
        <v>1</v>
      </c>
      <c r="O2518">
        <v>1</v>
      </c>
      <c r="P2518">
        <v>1</v>
      </c>
      <c r="Q2518">
        <v>1</v>
      </c>
      <c r="R2518">
        <v>1</v>
      </c>
      <c r="S2518">
        <v>1</v>
      </c>
      <c r="T2518">
        <v>1</v>
      </c>
      <c r="U2518">
        <v>1</v>
      </c>
      <c r="V2518">
        <v>1</v>
      </c>
      <c r="W2518">
        <v>1</v>
      </c>
      <c r="X2518">
        <v>1</v>
      </c>
      <c r="Y2518">
        <v>1</v>
      </c>
      <c r="Z2518">
        <v>1</v>
      </c>
      <c r="AA2518">
        <v>1</v>
      </c>
      <c r="AB2518">
        <v>1</v>
      </c>
      <c r="AC2518">
        <v>1</v>
      </c>
      <c r="AD2518">
        <v>1</v>
      </c>
      <c r="AE2518">
        <v>1</v>
      </c>
      <c r="AF2518">
        <v>1</v>
      </c>
      <c r="AG2518">
        <v>1</v>
      </c>
      <c r="AH2518">
        <v>1</v>
      </c>
      <c r="AI2518">
        <v>1</v>
      </c>
      <c r="AJ2518">
        <v>1</v>
      </c>
      <c r="AK2518">
        <v>1</v>
      </c>
      <c r="AL2518">
        <v>1</v>
      </c>
      <c r="AM2518" s="49" t="s">
        <v>246</v>
      </c>
      <c r="AN2518" s="49" t="s">
        <v>14</v>
      </c>
      <c r="AO2518" s="49" t="s">
        <v>500</v>
      </c>
      <c r="AP2518" s="49" t="s">
        <v>505</v>
      </c>
      <c r="AQ2518" s="49" t="s">
        <v>13</v>
      </c>
      <c r="AR2518" s="49" t="s">
        <v>487</v>
      </c>
      <c r="AS2518" s="49" t="s">
        <v>488</v>
      </c>
      <c r="AT2518" s="49" t="s">
        <v>489</v>
      </c>
    </row>
    <row r="2519" spans="1:46" x14ac:dyDescent="0.25">
      <c r="A2519">
        <v>15</v>
      </c>
      <c r="B2519" t="s">
        <v>247</v>
      </c>
      <c r="C2519" t="s">
        <v>247</v>
      </c>
      <c r="D2519" t="s">
        <v>248</v>
      </c>
      <c r="E2519" t="s">
        <v>636</v>
      </c>
      <c r="F2519" t="s">
        <v>637</v>
      </c>
      <c r="G2519">
        <v>1</v>
      </c>
      <c r="H2519">
        <v>1</v>
      </c>
      <c r="I2519">
        <v>1</v>
      </c>
      <c r="J2519">
        <v>1</v>
      </c>
      <c r="K2519">
        <v>1</v>
      </c>
      <c r="L2519">
        <v>1</v>
      </c>
      <c r="M2519">
        <v>1</v>
      </c>
      <c r="N2519">
        <v>1</v>
      </c>
      <c r="O2519">
        <v>1</v>
      </c>
      <c r="P2519">
        <v>1</v>
      </c>
      <c r="Q2519">
        <v>1</v>
      </c>
      <c r="R2519">
        <v>1</v>
      </c>
      <c r="S2519">
        <v>1</v>
      </c>
      <c r="T2519">
        <v>1</v>
      </c>
      <c r="U2519">
        <v>1</v>
      </c>
      <c r="V2519">
        <v>1</v>
      </c>
      <c r="W2519">
        <v>1</v>
      </c>
      <c r="X2519">
        <v>1</v>
      </c>
      <c r="Y2519">
        <v>1</v>
      </c>
      <c r="Z2519">
        <v>1</v>
      </c>
      <c r="AA2519">
        <v>1</v>
      </c>
      <c r="AB2519">
        <v>1</v>
      </c>
      <c r="AC2519">
        <v>1</v>
      </c>
      <c r="AD2519">
        <v>1</v>
      </c>
      <c r="AE2519">
        <v>1</v>
      </c>
      <c r="AF2519">
        <v>1</v>
      </c>
      <c r="AG2519">
        <v>1</v>
      </c>
      <c r="AH2519">
        <v>1</v>
      </c>
      <c r="AI2519">
        <v>1</v>
      </c>
      <c r="AJ2519">
        <v>1</v>
      </c>
      <c r="AK2519">
        <v>1</v>
      </c>
      <c r="AL2519">
        <v>1</v>
      </c>
      <c r="AM2519" s="49" t="s">
        <v>248</v>
      </c>
      <c r="AN2519" s="49" t="s">
        <v>14</v>
      </c>
      <c r="AO2519" s="49" t="s">
        <v>500</v>
      </c>
      <c r="AP2519" s="49" t="s">
        <v>505</v>
      </c>
      <c r="AQ2519" s="49" t="s">
        <v>13</v>
      </c>
      <c r="AR2519" s="49" t="s">
        <v>487</v>
      </c>
      <c r="AS2519" s="49" t="s">
        <v>488</v>
      </c>
      <c r="AT2519" s="49" t="s">
        <v>489</v>
      </c>
    </row>
    <row r="2520" spans="1:46" x14ac:dyDescent="0.25">
      <c r="A2520">
        <v>15</v>
      </c>
      <c r="B2520" t="s">
        <v>255</v>
      </c>
      <c r="C2520" t="s">
        <v>255</v>
      </c>
      <c r="D2520" t="s">
        <v>256</v>
      </c>
      <c r="E2520" t="s">
        <v>636</v>
      </c>
      <c r="F2520" t="s">
        <v>637</v>
      </c>
      <c r="G2520">
        <v>1</v>
      </c>
      <c r="H2520">
        <v>1</v>
      </c>
      <c r="I2520">
        <v>1</v>
      </c>
      <c r="J2520">
        <v>1</v>
      </c>
      <c r="K2520">
        <v>1</v>
      </c>
      <c r="L2520">
        <v>1</v>
      </c>
      <c r="M2520">
        <v>1</v>
      </c>
      <c r="N2520">
        <v>1</v>
      </c>
      <c r="O2520">
        <v>1</v>
      </c>
      <c r="P2520">
        <v>1</v>
      </c>
      <c r="Q2520">
        <v>1</v>
      </c>
      <c r="R2520">
        <v>1</v>
      </c>
      <c r="S2520">
        <v>1</v>
      </c>
      <c r="T2520">
        <v>1</v>
      </c>
      <c r="U2520">
        <v>1</v>
      </c>
      <c r="V2520">
        <v>1</v>
      </c>
      <c r="W2520">
        <v>1</v>
      </c>
      <c r="X2520">
        <v>1</v>
      </c>
      <c r="Y2520">
        <v>1</v>
      </c>
      <c r="Z2520">
        <v>1</v>
      </c>
      <c r="AA2520">
        <v>1</v>
      </c>
      <c r="AB2520">
        <v>1</v>
      </c>
      <c r="AC2520">
        <v>1</v>
      </c>
      <c r="AD2520">
        <v>1</v>
      </c>
      <c r="AE2520">
        <v>1</v>
      </c>
      <c r="AF2520">
        <v>1</v>
      </c>
      <c r="AG2520">
        <v>1</v>
      </c>
      <c r="AH2520">
        <v>1</v>
      </c>
      <c r="AI2520">
        <v>1</v>
      </c>
      <c r="AJ2520">
        <v>1</v>
      </c>
      <c r="AK2520">
        <v>1</v>
      </c>
      <c r="AL2520">
        <v>0</v>
      </c>
      <c r="AM2520" s="49" t="s">
        <v>256</v>
      </c>
      <c r="AN2520" s="49" t="s">
        <v>6</v>
      </c>
      <c r="AO2520" s="49" t="s">
        <v>9</v>
      </c>
      <c r="AP2520" s="49" t="s">
        <v>486</v>
      </c>
      <c r="AQ2520" s="49" t="s">
        <v>9</v>
      </c>
      <c r="AR2520" s="49" t="s">
        <v>487</v>
      </c>
      <c r="AS2520" s="49" t="s">
        <v>488</v>
      </c>
      <c r="AT2520" s="49" t="s">
        <v>489</v>
      </c>
    </row>
    <row r="2521" spans="1:46" x14ac:dyDescent="0.25">
      <c r="A2521">
        <v>15</v>
      </c>
      <c r="B2521" t="s">
        <v>281</v>
      </c>
      <c r="C2521" t="s">
        <v>281</v>
      </c>
      <c r="D2521" t="s">
        <v>282</v>
      </c>
      <c r="E2521" t="s">
        <v>636</v>
      </c>
      <c r="F2521" t="s">
        <v>637</v>
      </c>
      <c r="G2521">
        <v>1</v>
      </c>
      <c r="H2521">
        <v>1</v>
      </c>
      <c r="I2521">
        <v>1</v>
      </c>
      <c r="J2521">
        <v>1</v>
      </c>
      <c r="K2521">
        <v>1</v>
      </c>
      <c r="L2521">
        <v>1</v>
      </c>
      <c r="M2521">
        <v>1</v>
      </c>
      <c r="N2521">
        <v>1</v>
      </c>
      <c r="O2521">
        <v>1</v>
      </c>
      <c r="P2521">
        <v>1</v>
      </c>
      <c r="Q2521">
        <v>1</v>
      </c>
      <c r="R2521">
        <v>1</v>
      </c>
      <c r="S2521">
        <v>1</v>
      </c>
      <c r="T2521">
        <v>1</v>
      </c>
      <c r="U2521">
        <v>1</v>
      </c>
      <c r="V2521">
        <v>1</v>
      </c>
      <c r="W2521">
        <v>1</v>
      </c>
      <c r="X2521">
        <v>1</v>
      </c>
      <c r="Y2521">
        <v>1</v>
      </c>
      <c r="Z2521">
        <v>1</v>
      </c>
      <c r="AA2521">
        <v>1</v>
      </c>
      <c r="AB2521">
        <v>1</v>
      </c>
      <c r="AC2521">
        <v>1</v>
      </c>
      <c r="AD2521">
        <v>1</v>
      </c>
      <c r="AE2521">
        <v>1</v>
      </c>
      <c r="AF2521">
        <v>1</v>
      </c>
      <c r="AG2521">
        <v>1</v>
      </c>
      <c r="AH2521">
        <v>1</v>
      </c>
      <c r="AI2521">
        <v>1</v>
      </c>
      <c r="AJ2521">
        <v>1</v>
      </c>
      <c r="AK2521">
        <v>1</v>
      </c>
      <c r="AL2521">
        <v>0</v>
      </c>
      <c r="AM2521" s="49" t="s">
        <v>282</v>
      </c>
      <c r="AN2521" s="49" t="s">
        <v>14</v>
      </c>
      <c r="AO2521" s="49" t="s">
        <v>485</v>
      </c>
      <c r="AP2521" s="49" t="s">
        <v>501</v>
      </c>
      <c r="AQ2521" s="49" t="s">
        <v>11</v>
      </c>
      <c r="AR2521" s="49" t="s">
        <v>487</v>
      </c>
      <c r="AS2521" s="49" t="s">
        <v>488</v>
      </c>
      <c r="AT2521" s="49" t="s">
        <v>489</v>
      </c>
    </row>
    <row r="2522" spans="1:46" x14ac:dyDescent="0.25">
      <c r="A2522">
        <v>15</v>
      </c>
      <c r="B2522" t="s">
        <v>267</v>
      </c>
      <c r="C2522" t="s">
        <v>267</v>
      </c>
      <c r="D2522" t="s">
        <v>268</v>
      </c>
      <c r="E2522" t="s">
        <v>636</v>
      </c>
      <c r="F2522" t="s">
        <v>637</v>
      </c>
      <c r="G2522">
        <v>1</v>
      </c>
      <c r="H2522">
        <v>1</v>
      </c>
      <c r="I2522">
        <v>1</v>
      </c>
      <c r="J2522">
        <v>1</v>
      </c>
      <c r="K2522">
        <v>1</v>
      </c>
      <c r="L2522">
        <v>1</v>
      </c>
      <c r="M2522">
        <v>1</v>
      </c>
      <c r="N2522">
        <v>1</v>
      </c>
      <c r="O2522">
        <v>1</v>
      </c>
      <c r="P2522">
        <v>1</v>
      </c>
      <c r="Q2522">
        <v>1</v>
      </c>
      <c r="R2522">
        <v>1</v>
      </c>
      <c r="S2522">
        <v>1</v>
      </c>
      <c r="T2522">
        <v>1</v>
      </c>
      <c r="U2522">
        <v>1</v>
      </c>
      <c r="V2522">
        <v>1</v>
      </c>
      <c r="W2522">
        <v>1</v>
      </c>
      <c r="X2522">
        <v>1</v>
      </c>
      <c r="Y2522">
        <v>1</v>
      </c>
      <c r="Z2522">
        <v>1</v>
      </c>
      <c r="AA2522">
        <v>1</v>
      </c>
      <c r="AB2522">
        <v>1</v>
      </c>
      <c r="AC2522">
        <v>1</v>
      </c>
      <c r="AD2522">
        <v>1</v>
      </c>
      <c r="AE2522">
        <v>1</v>
      </c>
      <c r="AF2522">
        <v>1</v>
      </c>
      <c r="AG2522">
        <v>1</v>
      </c>
      <c r="AH2522">
        <v>1</v>
      </c>
      <c r="AI2522">
        <v>1</v>
      </c>
      <c r="AJ2522">
        <v>1</v>
      </c>
      <c r="AK2522">
        <v>1</v>
      </c>
      <c r="AL2522">
        <v>1</v>
      </c>
      <c r="AM2522" s="49" t="s">
        <v>268</v>
      </c>
      <c r="AN2522" s="49" t="s">
        <v>14</v>
      </c>
      <c r="AO2522" s="49" t="s">
        <v>500</v>
      </c>
      <c r="AP2522" s="49" t="s">
        <v>505</v>
      </c>
      <c r="AQ2522" s="49" t="s">
        <v>13</v>
      </c>
      <c r="AR2522" s="49" t="s">
        <v>487</v>
      </c>
      <c r="AS2522" s="49" t="s">
        <v>488</v>
      </c>
      <c r="AT2522" s="49" t="s">
        <v>489</v>
      </c>
    </row>
    <row r="2523" spans="1:46" x14ac:dyDescent="0.25">
      <c r="A2523">
        <v>15</v>
      </c>
      <c r="B2523" t="s">
        <v>277</v>
      </c>
      <c r="C2523" t="s">
        <v>559</v>
      </c>
      <c r="D2523" t="s">
        <v>278</v>
      </c>
      <c r="E2523" t="s">
        <v>636</v>
      </c>
      <c r="F2523" t="s">
        <v>637</v>
      </c>
      <c r="G2523">
        <v>1</v>
      </c>
      <c r="H2523">
        <v>1</v>
      </c>
      <c r="I2523">
        <v>1</v>
      </c>
      <c r="J2523">
        <v>1</v>
      </c>
      <c r="K2523">
        <v>1</v>
      </c>
      <c r="L2523">
        <v>1</v>
      </c>
      <c r="M2523">
        <v>1</v>
      </c>
      <c r="N2523">
        <v>1</v>
      </c>
      <c r="O2523">
        <v>1</v>
      </c>
      <c r="P2523">
        <v>1</v>
      </c>
      <c r="Q2523">
        <v>1</v>
      </c>
      <c r="R2523">
        <v>1</v>
      </c>
      <c r="S2523">
        <v>1</v>
      </c>
      <c r="T2523">
        <v>1</v>
      </c>
      <c r="U2523">
        <v>1</v>
      </c>
      <c r="V2523">
        <v>1</v>
      </c>
      <c r="W2523">
        <v>1</v>
      </c>
      <c r="X2523">
        <v>1</v>
      </c>
      <c r="Y2523">
        <v>1</v>
      </c>
      <c r="Z2523">
        <v>1</v>
      </c>
      <c r="AA2523">
        <v>1</v>
      </c>
      <c r="AB2523">
        <v>1</v>
      </c>
      <c r="AC2523">
        <v>1</v>
      </c>
      <c r="AD2523">
        <v>1</v>
      </c>
      <c r="AE2523">
        <v>1</v>
      </c>
      <c r="AF2523">
        <v>1</v>
      </c>
      <c r="AG2523">
        <v>1</v>
      </c>
      <c r="AH2523">
        <v>1</v>
      </c>
      <c r="AI2523">
        <v>1</v>
      </c>
      <c r="AJ2523">
        <v>1</v>
      </c>
      <c r="AK2523">
        <v>1</v>
      </c>
      <c r="AL2523">
        <v>0</v>
      </c>
      <c r="AM2523" s="49" t="s">
        <v>278</v>
      </c>
      <c r="AN2523" s="49" t="s">
        <v>6</v>
      </c>
      <c r="AO2523" s="49" t="s">
        <v>9</v>
      </c>
      <c r="AP2523" s="49" t="s">
        <v>501</v>
      </c>
      <c r="AQ2523" s="49" t="s">
        <v>9</v>
      </c>
      <c r="AR2523" s="49" t="s">
        <v>487</v>
      </c>
      <c r="AS2523" s="49" t="s">
        <v>488</v>
      </c>
      <c r="AT2523" s="49" t="s">
        <v>489</v>
      </c>
    </row>
    <row r="2524" spans="1:46" x14ac:dyDescent="0.25">
      <c r="A2524">
        <v>15</v>
      </c>
      <c r="B2524" t="s">
        <v>493</v>
      </c>
      <c r="C2524" t="s">
        <v>560</v>
      </c>
      <c r="D2524" t="s">
        <v>561</v>
      </c>
      <c r="E2524" t="s">
        <v>636</v>
      </c>
      <c r="F2524" t="s">
        <v>637</v>
      </c>
      <c r="G2524">
        <v>1</v>
      </c>
      <c r="H2524">
        <v>1</v>
      </c>
      <c r="I2524">
        <v>1</v>
      </c>
      <c r="J2524">
        <v>1</v>
      </c>
      <c r="K2524">
        <v>1</v>
      </c>
      <c r="L2524">
        <v>1</v>
      </c>
      <c r="M2524">
        <v>1</v>
      </c>
      <c r="N2524">
        <v>1</v>
      </c>
      <c r="O2524">
        <v>1</v>
      </c>
      <c r="P2524">
        <v>1</v>
      </c>
      <c r="Q2524">
        <v>1</v>
      </c>
      <c r="R2524">
        <v>1</v>
      </c>
      <c r="S2524">
        <v>1</v>
      </c>
      <c r="T2524">
        <v>1</v>
      </c>
      <c r="U2524">
        <v>1</v>
      </c>
      <c r="V2524">
        <v>1</v>
      </c>
      <c r="W2524">
        <v>1</v>
      </c>
      <c r="X2524">
        <v>1</v>
      </c>
      <c r="Y2524">
        <v>1</v>
      </c>
      <c r="Z2524">
        <v>1</v>
      </c>
      <c r="AA2524">
        <v>1</v>
      </c>
      <c r="AB2524">
        <v>1</v>
      </c>
      <c r="AC2524">
        <v>1</v>
      </c>
      <c r="AD2524">
        <v>1</v>
      </c>
      <c r="AE2524">
        <v>1</v>
      </c>
      <c r="AF2524">
        <v>1</v>
      </c>
      <c r="AG2524">
        <v>1</v>
      </c>
      <c r="AH2524">
        <v>1</v>
      </c>
      <c r="AI2524">
        <v>1</v>
      </c>
      <c r="AJ2524">
        <v>1</v>
      </c>
      <c r="AK2524">
        <v>1</v>
      </c>
      <c r="AL2524">
        <v>0</v>
      </c>
      <c r="AM2524" s="49" t="e">
        <v>#N/A</v>
      </c>
      <c r="AN2524" s="49" t="e">
        <v>#N/A</v>
      </c>
      <c r="AO2524" s="49" t="e">
        <v>#N/A</v>
      </c>
      <c r="AP2524" s="49" t="e">
        <v>#N/A</v>
      </c>
      <c r="AQ2524" s="49" t="e">
        <v>#N/A</v>
      </c>
      <c r="AR2524" s="49" t="e">
        <v>#N/A</v>
      </c>
      <c r="AS2524" s="49" t="e">
        <v>#N/A</v>
      </c>
      <c r="AT2524" s="49" t="e">
        <v>#N/A</v>
      </c>
    </row>
    <row r="2525" spans="1:46" x14ac:dyDescent="0.25">
      <c r="A2525">
        <v>15</v>
      </c>
      <c r="B2525" t="s">
        <v>493</v>
      </c>
      <c r="C2525" t="s">
        <v>562</v>
      </c>
      <c r="D2525" t="s">
        <v>563</v>
      </c>
      <c r="E2525" t="s">
        <v>636</v>
      </c>
      <c r="F2525" t="s">
        <v>637</v>
      </c>
      <c r="G2525">
        <v>1</v>
      </c>
      <c r="H2525">
        <v>1</v>
      </c>
      <c r="I2525">
        <v>1</v>
      </c>
      <c r="J2525">
        <v>1</v>
      </c>
      <c r="K2525">
        <v>1</v>
      </c>
      <c r="L2525">
        <v>1</v>
      </c>
      <c r="M2525">
        <v>1</v>
      </c>
      <c r="N2525">
        <v>1</v>
      </c>
      <c r="O2525">
        <v>1</v>
      </c>
      <c r="P2525">
        <v>1</v>
      </c>
      <c r="Q2525">
        <v>1</v>
      </c>
      <c r="R2525">
        <v>1</v>
      </c>
      <c r="S2525">
        <v>1</v>
      </c>
      <c r="T2525">
        <v>1</v>
      </c>
      <c r="U2525">
        <v>1</v>
      </c>
      <c r="V2525">
        <v>1</v>
      </c>
      <c r="W2525">
        <v>1</v>
      </c>
      <c r="X2525">
        <v>1</v>
      </c>
      <c r="Y2525">
        <v>1</v>
      </c>
      <c r="Z2525">
        <v>1</v>
      </c>
      <c r="AA2525">
        <v>1</v>
      </c>
      <c r="AB2525">
        <v>1</v>
      </c>
      <c r="AC2525">
        <v>1</v>
      </c>
      <c r="AD2525">
        <v>1</v>
      </c>
      <c r="AE2525">
        <v>1</v>
      </c>
      <c r="AF2525">
        <v>1</v>
      </c>
      <c r="AG2525">
        <v>1</v>
      </c>
      <c r="AH2525">
        <v>1</v>
      </c>
      <c r="AI2525">
        <v>1</v>
      </c>
      <c r="AJ2525">
        <v>1</v>
      </c>
      <c r="AK2525">
        <v>1</v>
      </c>
      <c r="AL2525">
        <v>0</v>
      </c>
      <c r="AM2525" s="49" t="e">
        <v>#N/A</v>
      </c>
      <c r="AN2525" s="49" t="e">
        <v>#N/A</v>
      </c>
      <c r="AO2525" s="49" t="e">
        <v>#N/A</v>
      </c>
      <c r="AP2525" s="49" t="e">
        <v>#N/A</v>
      </c>
      <c r="AQ2525" s="49" t="e">
        <v>#N/A</v>
      </c>
      <c r="AR2525" s="49" t="e">
        <v>#N/A</v>
      </c>
      <c r="AS2525" s="49" t="e">
        <v>#N/A</v>
      </c>
      <c r="AT2525" s="49" t="e">
        <v>#N/A</v>
      </c>
    </row>
    <row r="2526" spans="1:46" x14ac:dyDescent="0.25">
      <c r="A2526">
        <v>15</v>
      </c>
      <c r="B2526" t="s">
        <v>493</v>
      </c>
      <c r="C2526" t="s">
        <v>564</v>
      </c>
      <c r="D2526" t="s">
        <v>565</v>
      </c>
      <c r="E2526" t="s">
        <v>636</v>
      </c>
      <c r="F2526" t="s">
        <v>637</v>
      </c>
      <c r="G2526">
        <v>1</v>
      </c>
      <c r="H2526">
        <v>1</v>
      </c>
      <c r="I2526">
        <v>1</v>
      </c>
      <c r="J2526">
        <v>1</v>
      </c>
      <c r="K2526">
        <v>1</v>
      </c>
      <c r="L2526">
        <v>1</v>
      </c>
      <c r="M2526">
        <v>1</v>
      </c>
      <c r="N2526">
        <v>1</v>
      </c>
      <c r="O2526">
        <v>1</v>
      </c>
      <c r="P2526">
        <v>1</v>
      </c>
      <c r="Q2526">
        <v>1</v>
      </c>
      <c r="R2526">
        <v>1</v>
      </c>
      <c r="S2526">
        <v>1</v>
      </c>
      <c r="T2526">
        <v>1</v>
      </c>
      <c r="U2526">
        <v>1</v>
      </c>
      <c r="V2526">
        <v>1</v>
      </c>
      <c r="W2526">
        <v>1</v>
      </c>
      <c r="X2526">
        <v>1</v>
      </c>
      <c r="Y2526">
        <v>1</v>
      </c>
      <c r="Z2526">
        <v>1</v>
      </c>
      <c r="AA2526">
        <v>1</v>
      </c>
      <c r="AB2526">
        <v>1</v>
      </c>
      <c r="AC2526">
        <v>1</v>
      </c>
      <c r="AD2526">
        <v>1</v>
      </c>
      <c r="AE2526">
        <v>1</v>
      </c>
      <c r="AF2526">
        <v>1</v>
      </c>
      <c r="AG2526">
        <v>1</v>
      </c>
      <c r="AH2526">
        <v>1</v>
      </c>
      <c r="AI2526">
        <v>1</v>
      </c>
      <c r="AJ2526">
        <v>1</v>
      </c>
      <c r="AK2526">
        <v>1</v>
      </c>
      <c r="AL2526">
        <v>0</v>
      </c>
      <c r="AM2526" s="49" t="e">
        <v>#N/A</v>
      </c>
      <c r="AN2526" s="49" t="e">
        <v>#N/A</v>
      </c>
      <c r="AO2526" s="49" t="e">
        <v>#N/A</v>
      </c>
      <c r="AP2526" s="49" t="e">
        <v>#N/A</v>
      </c>
      <c r="AQ2526" s="49" t="e">
        <v>#N/A</v>
      </c>
      <c r="AR2526" s="49" t="e">
        <v>#N/A</v>
      </c>
      <c r="AS2526" s="49" t="e">
        <v>#N/A</v>
      </c>
      <c r="AT2526" s="49" t="e">
        <v>#N/A</v>
      </c>
    </row>
    <row r="2527" spans="1:46" x14ac:dyDescent="0.25">
      <c r="A2527">
        <v>15</v>
      </c>
      <c r="B2527" t="s">
        <v>493</v>
      </c>
      <c r="C2527" t="s">
        <v>566</v>
      </c>
      <c r="D2527" t="s">
        <v>567</v>
      </c>
      <c r="E2527" t="s">
        <v>636</v>
      </c>
      <c r="F2527" t="s">
        <v>637</v>
      </c>
      <c r="G2527">
        <v>1</v>
      </c>
      <c r="H2527">
        <v>1</v>
      </c>
      <c r="I2527">
        <v>1</v>
      </c>
      <c r="J2527">
        <v>1</v>
      </c>
      <c r="K2527">
        <v>1</v>
      </c>
      <c r="L2527">
        <v>1</v>
      </c>
      <c r="M2527">
        <v>1</v>
      </c>
      <c r="N2527">
        <v>1</v>
      </c>
      <c r="O2527">
        <v>1</v>
      </c>
      <c r="P2527">
        <v>1</v>
      </c>
      <c r="Q2527">
        <v>1</v>
      </c>
      <c r="R2527">
        <v>1</v>
      </c>
      <c r="S2527">
        <v>1</v>
      </c>
      <c r="T2527">
        <v>1</v>
      </c>
      <c r="U2527">
        <v>1</v>
      </c>
      <c r="V2527">
        <v>1</v>
      </c>
      <c r="W2527">
        <v>1</v>
      </c>
      <c r="X2527">
        <v>1</v>
      </c>
      <c r="Y2527">
        <v>1</v>
      </c>
      <c r="Z2527">
        <v>1</v>
      </c>
      <c r="AA2527">
        <v>1</v>
      </c>
      <c r="AB2527">
        <v>1</v>
      </c>
      <c r="AC2527">
        <v>1</v>
      </c>
      <c r="AD2527">
        <v>1</v>
      </c>
      <c r="AE2527">
        <v>1</v>
      </c>
      <c r="AF2527">
        <v>1</v>
      </c>
      <c r="AG2527">
        <v>1</v>
      </c>
      <c r="AH2527">
        <v>1</v>
      </c>
      <c r="AI2527">
        <v>1</v>
      </c>
      <c r="AJ2527">
        <v>1</v>
      </c>
      <c r="AK2527">
        <v>1</v>
      </c>
      <c r="AL2527">
        <v>0</v>
      </c>
      <c r="AM2527" s="49" t="e">
        <v>#N/A</v>
      </c>
      <c r="AN2527" s="49" t="e">
        <v>#N/A</v>
      </c>
      <c r="AO2527" s="49" t="e">
        <v>#N/A</v>
      </c>
      <c r="AP2527" s="49" t="e">
        <v>#N/A</v>
      </c>
      <c r="AQ2527" s="49" t="e">
        <v>#N/A</v>
      </c>
      <c r="AR2527" s="49" t="e">
        <v>#N/A</v>
      </c>
      <c r="AS2527" s="49" t="e">
        <v>#N/A</v>
      </c>
      <c r="AT2527" s="49" t="e">
        <v>#N/A</v>
      </c>
    </row>
    <row r="2528" spans="1:46" x14ac:dyDescent="0.25">
      <c r="A2528">
        <v>15</v>
      </c>
      <c r="B2528" t="s">
        <v>493</v>
      </c>
      <c r="C2528" t="s">
        <v>568</v>
      </c>
      <c r="D2528" t="s">
        <v>569</v>
      </c>
      <c r="E2528" t="s">
        <v>636</v>
      </c>
      <c r="F2528" t="s">
        <v>637</v>
      </c>
      <c r="G2528">
        <v>1</v>
      </c>
      <c r="H2528">
        <v>1</v>
      </c>
      <c r="I2528">
        <v>1</v>
      </c>
      <c r="J2528">
        <v>1</v>
      </c>
      <c r="K2528">
        <v>1</v>
      </c>
      <c r="L2528">
        <v>1</v>
      </c>
      <c r="M2528">
        <v>1</v>
      </c>
      <c r="N2528">
        <v>1</v>
      </c>
      <c r="O2528">
        <v>1</v>
      </c>
      <c r="P2528">
        <v>1</v>
      </c>
      <c r="Q2528">
        <v>1</v>
      </c>
      <c r="R2528">
        <v>1</v>
      </c>
      <c r="S2528">
        <v>1</v>
      </c>
      <c r="T2528">
        <v>1</v>
      </c>
      <c r="U2528">
        <v>1</v>
      </c>
      <c r="V2528">
        <v>1</v>
      </c>
      <c r="W2528">
        <v>1</v>
      </c>
      <c r="X2528">
        <v>1</v>
      </c>
      <c r="Y2528">
        <v>1</v>
      </c>
      <c r="Z2528">
        <v>1</v>
      </c>
      <c r="AA2528">
        <v>1</v>
      </c>
      <c r="AB2528">
        <v>1</v>
      </c>
      <c r="AC2528">
        <v>1</v>
      </c>
      <c r="AD2528">
        <v>1</v>
      </c>
      <c r="AE2528">
        <v>1</v>
      </c>
      <c r="AF2528">
        <v>1</v>
      </c>
      <c r="AG2528">
        <v>1</v>
      </c>
      <c r="AH2528">
        <v>1</v>
      </c>
      <c r="AI2528">
        <v>1</v>
      </c>
      <c r="AJ2528">
        <v>1</v>
      </c>
      <c r="AK2528">
        <v>1</v>
      </c>
      <c r="AL2528">
        <v>1</v>
      </c>
      <c r="AM2528" s="49" t="e">
        <v>#N/A</v>
      </c>
      <c r="AN2528" s="49" t="e">
        <v>#N/A</v>
      </c>
      <c r="AO2528" s="49" t="e">
        <v>#N/A</v>
      </c>
      <c r="AP2528" s="49" t="e">
        <v>#N/A</v>
      </c>
      <c r="AQ2528" s="49" t="e">
        <v>#N/A</v>
      </c>
      <c r="AR2528" s="49" t="e">
        <v>#N/A</v>
      </c>
      <c r="AS2528" s="49" t="e">
        <v>#N/A</v>
      </c>
      <c r="AT2528" s="49" t="e">
        <v>#N/A</v>
      </c>
    </row>
    <row r="2529" spans="1:46" x14ac:dyDescent="0.25">
      <c r="A2529">
        <v>15</v>
      </c>
      <c r="B2529" t="s">
        <v>493</v>
      </c>
      <c r="C2529" t="s">
        <v>570</v>
      </c>
      <c r="D2529" t="s">
        <v>571</v>
      </c>
      <c r="E2529" t="s">
        <v>636</v>
      </c>
      <c r="F2529" t="s">
        <v>637</v>
      </c>
      <c r="G2529">
        <v>1</v>
      </c>
      <c r="H2529">
        <v>1</v>
      </c>
      <c r="I2529">
        <v>1</v>
      </c>
      <c r="J2529">
        <v>1</v>
      </c>
      <c r="K2529">
        <v>1</v>
      </c>
      <c r="L2529">
        <v>1</v>
      </c>
      <c r="M2529">
        <v>1</v>
      </c>
      <c r="N2529">
        <v>1</v>
      </c>
      <c r="O2529">
        <v>1</v>
      </c>
      <c r="P2529">
        <v>1</v>
      </c>
      <c r="Q2529">
        <v>1</v>
      </c>
      <c r="R2529">
        <v>1</v>
      </c>
      <c r="S2529">
        <v>1</v>
      </c>
      <c r="T2529">
        <v>1</v>
      </c>
      <c r="U2529">
        <v>1</v>
      </c>
      <c r="V2529">
        <v>1</v>
      </c>
      <c r="W2529">
        <v>1</v>
      </c>
      <c r="X2529">
        <v>1</v>
      </c>
      <c r="Y2529">
        <v>1</v>
      </c>
      <c r="Z2529">
        <v>1</v>
      </c>
      <c r="AA2529">
        <v>1</v>
      </c>
      <c r="AB2529">
        <v>1</v>
      </c>
      <c r="AC2529">
        <v>1</v>
      </c>
      <c r="AD2529">
        <v>1</v>
      </c>
      <c r="AE2529">
        <v>1</v>
      </c>
      <c r="AF2529">
        <v>1</v>
      </c>
      <c r="AG2529">
        <v>1</v>
      </c>
      <c r="AH2529">
        <v>1</v>
      </c>
      <c r="AI2529">
        <v>1</v>
      </c>
      <c r="AJ2529">
        <v>1</v>
      </c>
      <c r="AK2529">
        <v>1</v>
      </c>
      <c r="AL2529">
        <v>1</v>
      </c>
      <c r="AM2529" s="49" t="e">
        <v>#N/A</v>
      </c>
      <c r="AN2529" s="49" t="e">
        <v>#N/A</v>
      </c>
      <c r="AO2529" s="49" t="e">
        <v>#N/A</v>
      </c>
      <c r="AP2529" s="49" t="e">
        <v>#N/A</v>
      </c>
      <c r="AQ2529" s="49" t="e">
        <v>#N/A</v>
      </c>
      <c r="AR2529" s="49" t="e">
        <v>#N/A</v>
      </c>
      <c r="AS2529" s="49" t="e">
        <v>#N/A</v>
      </c>
      <c r="AT2529" s="49" t="e">
        <v>#N/A</v>
      </c>
    </row>
    <row r="2530" spans="1:46" x14ac:dyDescent="0.25">
      <c r="A2530">
        <v>15</v>
      </c>
      <c r="B2530" t="s">
        <v>493</v>
      </c>
      <c r="C2530" t="s">
        <v>572</v>
      </c>
      <c r="D2530" t="s">
        <v>573</v>
      </c>
      <c r="E2530" t="s">
        <v>636</v>
      </c>
      <c r="F2530" t="s">
        <v>637</v>
      </c>
      <c r="G2530">
        <v>1</v>
      </c>
      <c r="H2530">
        <v>1</v>
      </c>
      <c r="I2530">
        <v>1</v>
      </c>
      <c r="J2530">
        <v>1</v>
      </c>
      <c r="K2530">
        <v>1</v>
      </c>
      <c r="L2530">
        <v>1</v>
      </c>
      <c r="M2530">
        <v>1</v>
      </c>
      <c r="N2530">
        <v>1</v>
      </c>
      <c r="O2530">
        <v>1</v>
      </c>
      <c r="P2530">
        <v>1</v>
      </c>
      <c r="Q2530">
        <v>1</v>
      </c>
      <c r="R2530">
        <v>1</v>
      </c>
      <c r="S2530">
        <v>1</v>
      </c>
      <c r="T2530">
        <v>1</v>
      </c>
      <c r="U2530">
        <v>1</v>
      </c>
      <c r="V2530">
        <v>1</v>
      </c>
      <c r="W2530">
        <v>1</v>
      </c>
      <c r="X2530">
        <v>1</v>
      </c>
      <c r="Y2530">
        <v>1</v>
      </c>
      <c r="Z2530">
        <v>1</v>
      </c>
      <c r="AA2530">
        <v>1</v>
      </c>
      <c r="AB2530">
        <v>1</v>
      </c>
      <c r="AC2530">
        <v>1</v>
      </c>
      <c r="AD2530">
        <v>1</v>
      </c>
      <c r="AE2530">
        <v>1</v>
      </c>
      <c r="AF2530">
        <v>1</v>
      </c>
      <c r="AG2530">
        <v>1</v>
      </c>
      <c r="AH2530">
        <v>1</v>
      </c>
      <c r="AI2530">
        <v>1</v>
      </c>
      <c r="AJ2530">
        <v>1</v>
      </c>
      <c r="AK2530">
        <v>1</v>
      </c>
      <c r="AL2530">
        <v>0</v>
      </c>
      <c r="AM2530" s="49" t="e">
        <v>#N/A</v>
      </c>
      <c r="AN2530" s="49" t="e">
        <v>#N/A</v>
      </c>
      <c r="AO2530" s="49" t="e">
        <v>#N/A</v>
      </c>
      <c r="AP2530" s="49" t="e">
        <v>#N/A</v>
      </c>
      <c r="AQ2530" s="49" t="e">
        <v>#N/A</v>
      </c>
      <c r="AR2530" s="49" t="e">
        <v>#N/A</v>
      </c>
      <c r="AS2530" s="49" t="e">
        <v>#N/A</v>
      </c>
      <c r="AT2530" s="49" t="e">
        <v>#N/A</v>
      </c>
    </row>
    <row r="2531" spans="1:46" x14ac:dyDescent="0.25">
      <c r="A2531">
        <v>15</v>
      </c>
      <c r="B2531" t="s">
        <v>259</v>
      </c>
      <c r="C2531" t="s">
        <v>259</v>
      </c>
      <c r="D2531" t="s">
        <v>260</v>
      </c>
      <c r="E2531" t="s">
        <v>636</v>
      </c>
      <c r="F2531" t="s">
        <v>637</v>
      </c>
      <c r="G2531">
        <v>1</v>
      </c>
      <c r="H2531">
        <v>1</v>
      </c>
      <c r="I2531">
        <v>1</v>
      </c>
      <c r="J2531">
        <v>1</v>
      </c>
      <c r="K2531">
        <v>1</v>
      </c>
      <c r="L2531">
        <v>1</v>
      </c>
      <c r="M2531">
        <v>1</v>
      </c>
      <c r="N2531">
        <v>1</v>
      </c>
      <c r="O2531">
        <v>1</v>
      </c>
      <c r="P2531">
        <v>1</v>
      </c>
      <c r="Q2531">
        <v>1</v>
      </c>
      <c r="R2531">
        <v>1</v>
      </c>
      <c r="S2531">
        <v>1</v>
      </c>
      <c r="T2531">
        <v>1</v>
      </c>
      <c r="U2531">
        <v>1</v>
      </c>
      <c r="V2531">
        <v>1</v>
      </c>
      <c r="W2531">
        <v>1</v>
      </c>
      <c r="X2531">
        <v>1</v>
      </c>
      <c r="Y2531">
        <v>1</v>
      </c>
      <c r="Z2531">
        <v>1</v>
      </c>
      <c r="AA2531">
        <v>1</v>
      </c>
      <c r="AB2531">
        <v>1</v>
      </c>
      <c r="AC2531">
        <v>1</v>
      </c>
      <c r="AD2531">
        <v>1</v>
      </c>
      <c r="AE2531">
        <v>1</v>
      </c>
      <c r="AF2531">
        <v>1</v>
      </c>
      <c r="AG2531">
        <v>1</v>
      </c>
      <c r="AH2531">
        <v>1</v>
      </c>
      <c r="AI2531">
        <v>1</v>
      </c>
      <c r="AJ2531">
        <v>1</v>
      </c>
      <c r="AK2531">
        <v>1</v>
      </c>
      <c r="AL2531">
        <v>1</v>
      </c>
      <c r="AM2531" s="49" t="s">
        <v>260</v>
      </c>
      <c r="AN2531" s="49" t="s">
        <v>14</v>
      </c>
      <c r="AO2531" s="49" t="s">
        <v>507</v>
      </c>
      <c r="AP2531" s="49" t="s">
        <v>501</v>
      </c>
      <c r="AQ2531" s="49" t="s">
        <v>10</v>
      </c>
      <c r="AR2531" s="49" t="s">
        <v>487</v>
      </c>
      <c r="AS2531" s="49" t="s">
        <v>488</v>
      </c>
      <c r="AT2531" s="49" t="s">
        <v>489</v>
      </c>
    </row>
    <row r="2532" spans="1:46" x14ac:dyDescent="0.25">
      <c r="A2532">
        <v>15</v>
      </c>
      <c r="B2532" t="s">
        <v>493</v>
      </c>
      <c r="C2532" t="s">
        <v>574</v>
      </c>
      <c r="D2532" t="s">
        <v>575</v>
      </c>
      <c r="E2532" t="s">
        <v>636</v>
      </c>
      <c r="F2532" t="s">
        <v>637</v>
      </c>
      <c r="G2532">
        <v>1</v>
      </c>
      <c r="H2532">
        <v>1</v>
      </c>
      <c r="I2532">
        <v>1</v>
      </c>
      <c r="J2532">
        <v>1</v>
      </c>
      <c r="K2532">
        <v>1</v>
      </c>
      <c r="L2532">
        <v>1</v>
      </c>
      <c r="M2532">
        <v>1</v>
      </c>
      <c r="N2532">
        <v>1</v>
      </c>
      <c r="O2532">
        <v>1</v>
      </c>
      <c r="P2532">
        <v>1</v>
      </c>
      <c r="Q2532">
        <v>1</v>
      </c>
      <c r="R2532">
        <v>1</v>
      </c>
      <c r="S2532">
        <v>1</v>
      </c>
      <c r="T2532">
        <v>1</v>
      </c>
      <c r="U2532">
        <v>1</v>
      </c>
      <c r="V2532">
        <v>1</v>
      </c>
      <c r="W2532">
        <v>1</v>
      </c>
      <c r="X2532">
        <v>1</v>
      </c>
      <c r="Y2532">
        <v>1</v>
      </c>
      <c r="Z2532">
        <v>1</v>
      </c>
      <c r="AA2532">
        <v>1</v>
      </c>
      <c r="AB2532">
        <v>1</v>
      </c>
      <c r="AC2532">
        <v>1</v>
      </c>
      <c r="AD2532">
        <v>1</v>
      </c>
      <c r="AE2532">
        <v>1</v>
      </c>
      <c r="AF2532">
        <v>1</v>
      </c>
      <c r="AG2532">
        <v>1</v>
      </c>
      <c r="AH2532">
        <v>1</v>
      </c>
      <c r="AI2532">
        <v>1</v>
      </c>
      <c r="AJ2532">
        <v>1</v>
      </c>
      <c r="AK2532">
        <v>1</v>
      </c>
      <c r="AL2532">
        <v>0</v>
      </c>
      <c r="AM2532" s="49" t="e">
        <v>#N/A</v>
      </c>
      <c r="AN2532" s="49" t="e">
        <v>#N/A</v>
      </c>
      <c r="AO2532" s="49" t="e">
        <v>#N/A</v>
      </c>
      <c r="AP2532" s="49" t="e">
        <v>#N/A</v>
      </c>
      <c r="AQ2532" s="49" t="e">
        <v>#N/A</v>
      </c>
      <c r="AR2532" s="49" t="e">
        <v>#N/A</v>
      </c>
      <c r="AS2532" s="49" t="e">
        <v>#N/A</v>
      </c>
      <c r="AT2532" s="49" t="e">
        <v>#N/A</v>
      </c>
    </row>
    <row r="2533" spans="1:46" x14ac:dyDescent="0.25">
      <c r="A2533">
        <v>15</v>
      </c>
      <c r="B2533" t="s">
        <v>273</v>
      </c>
      <c r="C2533" t="s">
        <v>273</v>
      </c>
      <c r="D2533" t="s">
        <v>420</v>
      </c>
      <c r="E2533" t="s">
        <v>636</v>
      </c>
      <c r="F2533" t="s">
        <v>637</v>
      </c>
      <c r="G2533">
        <v>1</v>
      </c>
      <c r="H2533">
        <v>1</v>
      </c>
      <c r="I2533">
        <v>1</v>
      </c>
      <c r="J2533">
        <v>1</v>
      </c>
      <c r="K2533">
        <v>1</v>
      </c>
      <c r="L2533">
        <v>1</v>
      </c>
      <c r="M2533">
        <v>1</v>
      </c>
      <c r="N2533">
        <v>1</v>
      </c>
      <c r="O2533">
        <v>1</v>
      </c>
      <c r="P2533">
        <v>1</v>
      </c>
      <c r="Q2533">
        <v>1</v>
      </c>
      <c r="R2533">
        <v>1</v>
      </c>
      <c r="S2533">
        <v>1</v>
      </c>
      <c r="T2533">
        <v>1</v>
      </c>
      <c r="U2533">
        <v>1</v>
      </c>
      <c r="V2533">
        <v>1</v>
      </c>
      <c r="W2533">
        <v>1</v>
      </c>
      <c r="X2533">
        <v>1</v>
      </c>
      <c r="Y2533">
        <v>1</v>
      </c>
      <c r="Z2533">
        <v>1</v>
      </c>
      <c r="AA2533">
        <v>1</v>
      </c>
      <c r="AB2533">
        <v>1</v>
      </c>
      <c r="AC2533">
        <v>1</v>
      </c>
      <c r="AD2533">
        <v>1</v>
      </c>
      <c r="AE2533">
        <v>1</v>
      </c>
      <c r="AF2533">
        <v>1</v>
      </c>
      <c r="AG2533">
        <v>1</v>
      </c>
      <c r="AH2533">
        <v>1</v>
      </c>
      <c r="AI2533">
        <v>1</v>
      </c>
      <c r="AJ2533">
        <v>1</v>
      </c>
      <c r="AK2533">
        <v>1</v>
      </c>
      <c r="AL2533">
        <v>0</v>
      </c>
      <c r="AM2533" s="49" t="s">
        <v>420</v>
      </c>
      <c r="AN2533" s="49" t="s">
        <v>14</v>
      </c>
      <c r="AO2533" s="49" t="s">
        <v>485</v>
      </c>
      <c r="AP2533" s="49" t="s">
        <v>494</v>
      </c>
      <c r="AQ2533" s="49" t="s">
        <v>11</v>
      </c>
      <c r="AR2533" s="49" t="s">
        <v>495</v>
      </c>
      <c r="AS2533" s="49" t="s">
        <v>488</v>
      </c>
      <c r="AT2533" s="49" t="s">
        <v>497</v>
      </c>
    </row>
    <row r="2534" spans="1:46" x14ac:dyDescent="0.25">
      <c r="A2534">
        <v>15</v>
      </c>
      <c r="B2534" t="s">
        <v>271</v>
      </c>
      <c r="C2534" t="s">
        <v>271</v>
      </c>
      <c r="D2534" t="s">
        <v>272</v>
      </c>
      <c r="E2534" t="s">
        <v>636</v>
      </c>
      <c r="F2534" t="s">
        <v>637</v>
      </c>
      <c r="G2534">
        <v>0</v>
      </c>
      <c r="H2534">
        <v>0</v>
      </c>
      <c r="I2534">
        <v>0</v>
      </c>
      <c r="J2534">
        <v>0</v>
      </c>
      <c r="K2534">
        <v>0</v>
      </c>
      <c r="L2534">
        <v>0</v>
      </c>
      <c r="M2534">
        <v>0</v>
      </c>
      <c r="N2534">
        <v>0</v>
      </c>
      <c r="O2534">
        <v>0</v>
      </c>
      <c r="P2534">
        <v>0</v>
      </c>
      <c r="Q2534">
        <v>0</v>
      </c>
      <c r="R2534">
        <v>0</v>
      </c>
      <c r="S2534">
        <v>0</v>
      </c>
      <c r="T2534">
        <v>0</v>
      </c>
      <c r="U2534">
        <v>0</v>
      </c>
      <c r="V2534">
        <v>1</v>
      </c>
      <c r="W2534">
        <v>1</v>
      </c>
      <c r="X2534">
        <v>1</v>
      </c>
      <c r="Y2534">
        <v>1</v>
      </c>
      <c r="Z2534">
        <v>1</v>
      </c>
      <c r="AA2534">
        <v>1</v>
      </c>
      <c r="AB2534">
        <v>1</v>
      </c>
      <c r="AC2534">
        <v>1</v>
      </c>
      <c r="AD2534">
        <v>1</v>
      </c>
      <c r="AE2534">
        <v>1</v>
      </c>
      <c r="AF2534">
        <v>1</v>
      </c>
      <c r="AG2534">
        <v>1</v>
      </c>
      <c r="AH2534">
        <v>1</v>
      </c>
      <c r="AI2534">
        <v>1</v>
      </c>
      <c r="AJ2534">
        <v>1</v>
      </c>
      <c r="AK2534">
        <v>1</v>
      </c>
      <c r="AL2534">
        <v>0</v>
      </c>
      <c r="AM2534" s="49" t="s">
        <v>272</v>
      </c>
      <c r="AN2534" s="49" t="s">
        <v>14</v>
      </c>
      <c r="AO2534" s="49" t="s">
        <v>500</v>
      </c>
      <c r="AP2534" s="49" t="s">
        <v>501</v>
      </c>
      <c r="AQ2534" s="49" t="s">
        <v>502</v>
      </c>
      <c r="AR2534" s="49" t="s">
        <v>487</v>
      </c>
      <c r="AS2534" s="49" t="s">
        <v>488</v>
      </c>
      <c r="AT2534" s="49" t="s">
        <v>489</v>
      </c>
    </row>
    <row r="2535" spans="1:46" x14ac:dyDescent="0.25">
      <c r="A2535">
        <v>15</v>
      </c>
      <c r="B2535" t="s">
        <v>251</v>
      </c>
      <c r="C2535" t="s">
        <v>251</v>
      </c>
      <c r="D2535" t="s">
        <v>252</v>
      </c>
      <c r="E2535" t="s">
        <v>636</v>
      </c>
      <c r="F2535" t="s">
        <v>637</v>
      </c>
      <c r="G2535">
        <v>1</v>
      </c>
      <c r="H2535">
        <v>1</v>
      </c>
      <c r="I2535">
        <v>1</v>
      </c>
      <c r="J2535">
        <v>1</v>
      </c>
      <c r="K2535">
        <v>1</v>
      </c>
      <c r="L2535">
        <v>1</v>
      </c>
      <c r="M2535">
        <v>1</v>
      </c>
      <c r="N2535">
        <v>1</v>
      </c>
      <c r="O2535">
        <v>1</v>
      </c>
      <c r="P2535">
        <v>1</v>
      </c>
      <c r="Q2535">
        <v>1</v>
      </c>
      <c r="R2535">
        <v>1</v>
      </c>
      <c r="S2535">
        <v>1</v>
      </c>
      <c r="T2535">
        <v>1</v>
      </c>
      <c r="U2535">
        <v>1</v>
      </c>
      <c r="V2535">
        <v>1</v>
      </c>
      <c r="W2535">
        <v>1</v>
      </c>
      <c r="X2535">
        <v>1</v>
      </c>
      <c r="Y2535">
        <v>1</v>
      </c>
      <c r="Z2535">
        <v>1</v>
      </c>
      <c r="AA2535">
        <v>1</v>
      </c>
      <c r="AB2535">
        <v>1</v>
      </c>
      <c r="AC2535">
        <v>1</v>
      </c>
      <c r="AD2535">
        <v>1</v>
      </c>
      <c r="AE2535">
        <v>1</v>
      </c>
      <c r="AF2535">
        <v>1</v>
      </c>
      <c r="AG2535">
        <v>1</v>
      </c>
      <c r="AH2535">
        <v>1</v>
      </c>
      <c r="AI2535">
        <v>1</v>
      </c>
      <c r="AJ2535">
        <v>1</v>
      </c>
      <c r="AK2535">
        <v>1</v>
      </c>
      <c r="AL2535">
        <v>1</v>
      </c>
      <c r="AM2535" s="49" t="s">
        <v>252</v>
      </c>
      <c r="AN2535" s="49" t="s">
        <v>7</v>
      </c>
      <c r="AO2535" s="49" t="s">
        <v>9</v>
      </c>
      <c r="AP2535" s="49" t="s">
        <v>494</v>
      </c>
      <c r="AQ2535" s="49" t="s">
        <v>9</v>
      </c>
      <c r="AR2535" s="49" t="s">
        <v>487</v>
      </c>
      <c r="AS2535" s="49" t="s">
        <v>488</v>
      </c>
      <c r="AT2535" s="49" t="s">
        <v>489</v>
      </c>
    </row>
    <row r="2536" spans="1:46" x14ac:dyDescent="0.25">
      <c r="A2536">
        <v>15</v>
      </c>
      <c r="B2536" t="s">
        <v>274</v>
      </c>
      <c r="C2536" t="s">
        <v>274</v>
      </c>
      <c r="D2536" t="s">
        <v>275</v>
      </c>
      <c r="E2536" t="s">
        <v>636</v>
      </c>
      <c r="F2536" t="s">
        <v>637</v>
      </c>
      <c r="G2536">
        <v>1</v>
      </c>
      <c r="H2536">
        <v>1</v>
      </c>
      <c r="I2536">
        <v>1</v>
      </c>
      <c r="J2536">
        <v>1</v>
      </c>
      <c r="K2536">
        <v>1</v>
      </c>
      <c r="L2536">
        <v>1</v>
      </c>
      <c r="M2536">
        <v>1</v>
      </c>
      <c r="N2536">
        <v>1</v>
      </c>
      <c r="O2536">
        <v>1</v>
      </c>
      <c r="P2536">
        <v>1</v>
      </c>
      <c r="Q2536">
        <v>1</v>
      </c>
      <c r="R2536">
        <v>1</v>
      </c>
      <c r="S2536">
        <v>1</v>
      </c>
      <c r="T2536">
        <v>1</v>
      </c>
      <c r="U2536">
        <v>1</v>
      </c>
      <c r="V2536">
        <v>1</v>
      </c>
      <c r="W2536">
        <v>1</v>
      </c>
      <c r="X2536">
        <v>1</v>
      </c>
      <c r="Y2536">
        <v>1</v>
      </c>
      <c r="Z2536">
        <v>1</v>
      </c>
      <c r="AA2536">
        <v>1</v>
      </c>
      <c r="AB2536">
        <v>1</v>
      </c>
      <c r="AC2536">
        <v>1</v>
      </c>
      <c r="AD2536">
        <v>1</v>
      </c>
      <c r="AE2536">
        <v>1</v>
      </c>
      <c r="AF2536">
        <v>1</v>
      </c>
      <c r="AG2536">
        <v>1</v>
      </c>
      <c r="AH2536">
        <v>1</v>
      </c>
      <c r="AI2536">
        <v>1</v>
      </c>
      <c r="AJ2536">
        <v>1</v>
      </c>
      <c r="AK2536">
        <v>1</v>
      </c>
      <c r="AL2536">
        <v>0</v>
      </c>
      <c r="AM2536" s="49" t="s">
        <v>275</v>
      </c>
      <c r="AN2536" s="49" t="s">
        <v>4</v>
      </c>
      <c r="AO2536" s="49" t="s">
        <v>9</v>
      </c>
      <c r="AP2536" s="49" t="s">
        <v>486</v>
      </c>
      <c r="AQ2536" s="49" t="s">
        <v>9</v>
      </c>
      <c r="AR2536" s="49" t="s">
        <v>495</v>
      </c>
      <c r="AS2536" s="49" t="s">
        <v>488</v>
      </c>
      <c r="AT2536" s="49" t="s">
        <v>489</v>
      </c>
    </row>
    <row r="2537" spans="1:46" x14ac:dyDescent="0.25">
      <c r="A2537">
        <v>15</v>
      </c>
      <c r="B2537" t="s">
        <v>269</v>
      </c>
      <c r="C2537" t="s">
        <v>269</v>
      </c>
      <c r="D2537" t="s">
        <v>270</v>
      </c>
      <c r="E2537" t="s">
        <v>636</v>
      </c>
      <c r="F2537" t="s">
        <v>637</v>
      </c>
      <c r="G2537">
        <v>1</v>
      </c>
      <c r="H2537">
        <v>1</v>
      </c>
      <c r="I2537">
        <v>1</v>
      </c>
      <c r="J2537">
        <v>1</v>
      </c>
      <c r="K2537">
        <v>1</v>
      </c>
      <c r="L2537">
        <v>1</v>
      </c>
      <c r="M2537">
        <v>1</v>
      </c>
      <c r="N2537">
        <v>1</v>
      </c>
      <c r="O2537">
        <v>1</v>
      </c>
      <c r="P2537">
        <v>1</v>
      </c>
      <c r="Q2537">
        <v>1</v>
      </c>
      <c r="R2537">
        <v>1</v>
      </c>
      <c r="S2537">
        <v>1</v>
      </c>
      <c r="T2537">
        <v>1</v>
      </c>
      <c r="U2537">
        <v>1</v>
      </c>
      <c r="V2537">
        <v>1</v>
      </c>
      <c r="W2537">
        <v>1</v>
      </c>
      <c r="X2537">
        <v>1</v>
      </c>
      <c r="Y2537">
        <v>1</v>
      </c>
      <c r="Z2537">
        <v>1</v>
      </c>
      <c r="AA2537">
        <v>1</v>
      </c>
      <c r="AB2537">
        <v>1</v>
      </c>
      <c r="AC2537">
        <v>1</v>
      </c>
      <c r="AD2537">
        <v>1</v>
      </c>
      <c r="AE2537">
        <v>1</v>
      </c>
      <c r="AF2537">
        <v>1</v>
      </c>
      <c r="AG2537">
        <v>1</v>
      </c>
      <c r="AH2537">
        <v>1</v>
      </c>
      <c r="AI2537">
        <v>1</v>
      </c>
      <c r="AJ2537">
        <v>1</v>
      </c>
      <c r="AK2537">
        <v>1</v>
      </c>
      <c r="AL2537">
        <v>0</v>
      </c>
      <c r="AM2537" s="49" t="s">
        <v>270</v>
      </c>
      <c r="AN2537" s="49" t="s">
        <v>14</v>
      </c>
      <c r="AO2537" s="49" t="s">
        <v>485</v>
      </c>
      <c r="AP2537" s="49" t="s">
        <v>494</v>
      </c>
      <c r="AQ2537" s="49" t="s">
        <v>11</v>
      </c>
      <c r="AR2537" s="49" t="s">
        <v>487</v>
      </c>
      <c r="AS2537" s="49" t="s">
        <v>488</v>
      </c>
      <c r="AT2537" s="49" t="s">
        <v>489</v>
      </c>
    </row>
    <row r="2538" spans="1:46" x14ac:dyDescent="0.25">
      <c r="A2538">
        <v>15</v>
      </c>
      <c r="B2538" t="s">
        <v>283</v>
      </c>
      <c r="C2538" t="s">
        <v>283</v>
      </c>
      <c r="D2538" t="s">
        <v>284</v>
      </c>
      <c r="E2538" t="s">
        <v>636</v>
      </c>
      <c r="F2538" t="s">
        <v>637</v>
      </c>
      <c r="G2538">
        <v>0</v>
      </c>
      <c r="H2538">
        <v>1</v>
      </c>
      <c r="I2538">
        <v>1</v>
      </c>
      <c r="J2538">
        <v>1</v>
      </c>
      <c r="K2538">
        <v>1</v>
      </c>
      <c r="L2538">
        <v>1</v>
      </c>
      <c r="M2538">
        <v>1</v>
      </c>
      <c r="N2538">
        <v>1</v>
      </c>
      <c r="O2538">
        <v>1</v>
      </c>
      <c r="P2538">
        <v>1</v>
      </c>
      <c r="Q2538">
        <v>1</v>
      </c>
      <c r="R2538">
        <v>1</v>
      </c>
      <c r="S2538">
        <v>1</v>
      </c>
      <c r="T2538">
        <v>1</v>
      </c>
      <c r="U2538">
        <v>1</v>
      </c>
      <c r="V2538">
        <v>1</v>
      </c>
      <c r="W2538">
        <v>1</v>
      </c>
      <c r="X2538">
        <v>1</v>
      </c>
      <c r="Y2538">
        <v>1</v>
      </c>
      <c r="Z2538">
        <v>1</v>
      </c>
      <c r="AA2538">
        <v>1</v>
      </c>
      <c r="AB2538">
        <v>1</v>
      </c>
      <c r="AC2538">
        <v>1</v>
      </c>
      <c r="AD2538">
        <v>1</v>
      </c>
      <c r="AE2538">
        <v>1</v>
      </c>
      <c r="AF2538">
        <v>1</v>
      </c>
      <c r="AG2538">
        <v>1</v>
      </c>
      <c r="AH2538">
        <v>1</v>
      </c>
      <c r="AI2538">
        <v>1</v>
      </c>
      <c r="AJ2538">
        <v>1</v>
      </c>
      <c r="AK2538">
        <v>1</v>
      </c>
      <c r="AL2538">
        <v>0</v>
      </c>
      <c r="AM2538" s="49" t="s">
        <v>284</v>
      </c>
      <c r="AN2538" s="49" t="s">
        <v>4</v>
      </c>
      <c r="AO2538" s="49" t="s">
        <v>9</v>
      </c>
      <c r="AP2538" s="49" t="s">
        <v>501</v>
      </c>
      <c r="AQ2538" s="49" t="s">
        <v>9</v>
      </c>
      <c r="AR2538" s="49" t="s">
        <v>495</v>
      </c>
      <c r="AS2538" s="49" t="s">
        <v>488</v>
      </c>
      <c r="AT2538" s="49" t="s">
        <v>489</v>
      </c>
    </row>
    <row r="2539" spans="1:46" x14ac:dyDescent="0.25">
      <c r="A2539">
        <v>15</v>
      </c>
      <c r="B2539" t="s">
        <v>294</v>
      </c>
      <c r="C2539" t="s">
        <v>294</v>
      </c>
      <c r="D2539" t="s">
        <v>295</v>
      </c>
      <c r="E2539" t="s">
        <v>636</v>
      </c>
      <c r="F2539" t="s">
        <v>637</v>
      </c>
      <c r="G2539">
        <v>1</v>
      </c>
      <c r="H2539">
        <v>1</v>
      </c>
      <c r="I2539">
        <v>1</v>
      </c>
      <c r="J2539">
        <v>1</v>
      </c>
      <c r="K2539">
        <v>1</v>
      </c>
      <c r="L2539">
        <v>1</v>
      </c>
      <c r="M2539">
        <v>1</v>
      </c>
      <c r="N2539">
        <v>1</v>
      </c>
      <c r="O2539">
        <v>1</v>
      </c>
      <c r="P2539">
        <v>1</v>
      </c>
      <c r="Q2539">
        <v>1</v>
      </c>
      <c r="R2539">
        <v>1</v>
      </c>
      <c r="S2539">
        <v>1</v>
      </c>
      <c r="T2539">
        <v>1</v>
      </c>
      <c r="U2539">
        <v>1</v>
      </c>
      <c r="V2539">
        <v>1</v>
      </c>
      <c r="W2539">
        <v>1</v>
      </c>
      <c r="X2539">
        <v>1</v>
      </c>
      <c r="Y2539">
        <v>1</v>
      </c>
      <c r="Z2539">
        <v>1</v>
      </c>
      <c r="AA2539">
        <v>1</v>
      </c>
      <c r="AB2539">
        <v>1</v>
      </c>
      <c r="AC2539">
        <v>1</v>
      </c>
      <c r="AD2539">
        <v>1</v>
      </c>
      <c r="AE2539">
        <v>1</v>
      </c>
      <c r="AF2539">
        <v>1</v>
      </c>
      <c r="AG2539">
        <v>1</v>
      </c>
      <c r="AH2539">
        <v>1</v>
      </c>
      <c r="AI2539">
        <v>1</v>
      </c>
      <c r="AJ2539">
        <v>1</v>
      </c>
      <c r="AK2539">
        <v>1</v>
      </c>
      <c r="AL2539">
        <v>0</v>
      </c>
      <c r="AM2539" s="49" t="s">
        <v>295</v>
      </c>
      <c r="AN2539" s="49" t="s">
        <v>14</v>
      </c>
      <c r="AO2539" s="49" t="s">
        <v>485</v>
      </c>
      <c r="AP2539" s="49" t="s">
        <v>494</v>
      </c>
      <c r="AQ2539" s="49" t="s">
        <v>11</v>
      </c>
      <c r="AR2539" s="49" t="s">
        <v>487</v>
      </c>
      <c r="AS2539" s="49" t="s">
        <v>488</v>
      </c>
      <c r="AT2539" s="49" t="s">
        <v>489</v>
      </c>
    </row>
    <row r="2540" spans="1:46" x14ac:dyDescent="0.25">
      <c r="A2540">
        <v>15</v>
      </c>
      <c r="B2540" t="s">
        <v>290</v>
      </c>
      <c r="C2540" t="s">
        <v>290</v>
      </c>
      <c r="D2540" t="s">
        <v>291</v>
      </c>
      <c r="E2540" t="s">
        <v>636</v>
      </c>
      <c r="F2540" t="s">
        <v>637</v>
      </c>
      <c r="G2540">
        <v>1</v>
      </c>
      <c r="H2540">
        <v>1</v>
      </c>
      <c r="I2540">
        <v>1</v>
      </c>
      <c r="J2540">
        <v>1</v>
      </c>
      <c r="K2540">
        <v>1</v>
      </c>
      <c r="L2540">
        <v>1</v>
      </c>
      <c r="M2540">
        <v>1</v>
      </c>
      <c r="N2540">
        <v>1</v>
      </c>
      <c r="O2540">
        <v>1</v>
      </c>
      <c r="P2540">
        <v>1</v>
      </c>
      <c r="Q2540">
        <v>1</v>
      </c>
      <c r="R2540">
        <v>1</v>
      </c>
      <c r="S2540">
        <v>1</v>
      </c>
      <c r="T2540">
        <v>1</v>
      </c>
      <c r="U2540">
        <v>1</v>
      </c>
      <c r="V2540">
        <v>1</v>
      </c>
      <c r="W2540">
        <v>1</v>
      </c>
      <c r="X2540">
        <v>1</v>
      </c>
      <c r="Y2540">
        <v>1</v>
      </c>
      <c r="Z2540">
        <v>1</v>
      </c>
      <c r="AA2540">
        <v>1</v>
      </c>
      <c r="AB2540">
        <v>1</v>
      </c>
      <c r="AC2540">
        <v>1</v>
      </c>
      <c r="AD2540">
        <v>1</v>
      </c>
      <c r="AE2540">
        <v>1</v>
      </c>
      <c r="AF2540">
        <v>1</v>
      </c>
      <c r="AG2540">
        <v>1</v>
      </c>
      <c r="AH2540">
        <v>1</v>
      </c>
      <c r="AI2540">
        <v>1</v>
      </c>
      <c r="AJ2540">
        <v>1</v>
      </c>
      <c r="AK2540">
        <v>1</v>
      </c>
      <c r="AL2540">
        <v>1</v>
      </c>
      <c r="AM2540" s="49" t="s">
        <v>291</v>
      </c>
      <c r="AN2540" s="49" t="s">
        <v>14</v>
      </c>
      <c r="AO2540" s="49" t="s">
        <v>500</v>
      </c>
      <c r="AP2540" s="49" t="s">
        <v>505</v>
      </c>
      <c r="AQ2540" s="49" t="s">
        <v>13</v>
      </c>
      <c r="AR2540" s="49" t="s">
        <v>487</v>
      </c>
      <c r="AS2540" s="49" t="s">
        <v>488</v>
      </c>
      <c r="AT2540" s="49" t="s">
        <v>489</v>
      </c>
    </row>
    <row r="2541" spans="1:46" x14ac:dyDescent="0.25">
      <c r="A2541">
        <v>15</v>
      </c>
      <c r="B2541" t="s">
        <v>576</v>
      </c>
      <c r="C2541" t="s">
        <v>576</v>
      </c>
      <c r="D2541" t="s">
        <v>577</v>
      </c>
      <c r="E2541" t="s">
        <v>636</v>
      </c>
      <c r="F2541" t="s">
        <v>637</v>
      </c>
      <c r="G2541">
        <v>1</v>
      </c>
      <c r="H2541">
        <v>1</v>
      </c>
      <c r="I2541">
        <v>1</v>
      </c>
      <c r="J2541">
        <v>1</v>
      </c>
      <c r="K2541">
        <v>1</v>
      </c>
      <c r="L2541">
        <v>1</v>
      </c>
      <c r="M2541">
        <v>1</v>
      </c>
      <c r="N2541">
        <v>1</v>
      </c>
      <c r="O2541">
        <v>1</v>
      </c>
      <c r="P2541">
        <v>1</v>
      </c>
      <c r="Q2541">
        <v>1</v>
      </c>
      <c r="R2541">
        <v>1</v>
      </c>
      <c r="S2541">
        <v>1</v>
      </c>
      <c r="T2541">
        <v>1</v>
      </c>
      <c r="U2541">
        <v>1</v>
      </c>
      <c r="V2541">
        <v>1</v>
      </c>
      <c r="W2541">
        <v>1</v>
      </c>
      <c r="X2541">
        <v>1</v>
      </c>
      <c r="Y2541">
        <v>1</v>
      </c>
      <c r="Z2541">
        <v>1</v>
      </c>
      <c r="AA2541">
        <v>1</v>
      </c>
      <c r="AB2541">
        <v>1</v>
      </c>
      <c r="AC2541">
        <v>1</v>
      </c>
      <c r="AD2541">
        <v>1</v>
      </c>
      <c r="AE2541">
        <v>1</v>
      </c>
      <c r="AF2541">
        <v>1</v>
      </c>
      <c r="AG2541">
        <v>1</v>
      </c>
      <c r="AH2541">
        <v>1</v>
      </c>
      <c r="AI2541">
        <v>1</v>
      </c>
      <c r="AJ2541">
        <v>1</v>
      </c>
      <c r="AK2541">
        <v>1</v>
      </c>
      <c r="AL2541">
        <v>0</v>
      </c>
      <c r="AM2541" s="49" t="e">
        <v>#N/A</v>
      </c>
      <c r="AN2541" s="49" t="e">
        <v>#N/A</v>
      </c>
      <c r="AO2541" s="49" t="e">
        <v>#N/A</v>
      </c>
      <c r="AP2541" s="49" t="e">
        <v>#N/A</v>
      </c>
      <c r="AQ2541" s="49" t="e">
        <v>#N/A</v>
      </c>
      <c r="AR2541" s="49" t="e">
        <v>#N/A</v>
      </c>
      <c r="AS2541" s="49" t="e">
        <v>#N/A</v>
      </c>
      <c r="AT2541" s="49" t="e">
        <v>#N/A</v>
      </c>
    </row>
    <row r="2542" spans="1:46" x14ac:dyDescent="0.25">
      <c r="A2542">
        <v>15</v>
      </c>
      <c r="B2542" t="s">
        <v>298</v>
      </c>
      <c r="C2542" t="s">
        <v>298</v>
      </c>
      <c r="D2542" t="s">
        <v>299</v>
      </c>
      <c r="E2542" t="s">
        <v>636</v>
      </c>
      <c r="F2542" t="s">
        <v>637</v>
      </c>
      <c r="G2542">
        <v>1</v>
      </c>
      <c r="H2542">
        <v>1</v>
      </c>
      <c r="I2542">
        <v>1</v>
      </c>
      <c r="J2542">
        <v>1</v>
      </c>
      <c r="K2542">
        <v>1</v>
      </c>
      <c r="L2542">
        <v>1</v>
      </c>
      <c r="M2542">
        <v>1</v>
      </c>
      <c r="N2542">
        <v>1</v>
      </c>
      <c r="O2542">
        <v>1</v>
      </c>
      <c r="P2542">
        <v>1</v>
      </c>
      <c r="Q2542">
        <v>1</v>
      </c>
      <c r="R2542">
        <v>1</v>
      </c>
      <c r="S2542">
        <v>1</v>
      </c>
      <c r="T2542">
        <v>1</v>
      </c>
      <c r="U2542">
        <v>1</v>
      </c>
      <c r="V2542">
        <v>1</v>
      </c>
      <c r="W2542">
        <v>1</v>
      </c>
      <c r="X2542">
        <v>1</v>
      </c>
      <c r="Y2542">
        <v>1</v>
      </c>
      <c r="Z2542">
        <v>1</v>
      </c>
      <c r="AA2542">
        <v>1</v>
      </c>
      <c r="AB2542">
        <v>1</v>
      </c>
      <c r="AC2542">
        <v>1</v>
      </c>
      <c r="AD2542">
        <v>1</v>
      </c>
      <c r="AE2542">
        <v>1</v>
      </c>
      <c r="AF2542">
        <v>1</v>
      </c>
      <c r="AG2542">
        <v>1</v>
      </c>
      <c r="AH2542">
        <v>1</v>
      </c>
      <c r="AI2542">
        <v>1</v>
      </c>
      <c r="AJ2542">
        <v>1</v>
      </c>
      <c r="AK2542">
        <v>1</v>
      </c>
      <c r="AL2542">
        <v>1</v>
      </c>
      <c r="AM2542" s="49" t="s">
        <v>299</v>
      </c>
      <c r="AN2542" s="49" t="s">
        <v>14</v>
      </c>
      <c r="AO2542" s="49" t="s">
        <v>509</v>
      </c>
      <c r="AP2542" s="49" t="s">
        <v>505</v>
      </c>
      <c r="AQ2542" s="49" t="s">
        <v>13</v>
      </c>
      <c r="AR2542" s="49" t="s">
        <v>487</v>
      </c>
      <c r="AS2542" s="49" t="s">
        <v>488</v>
      </c>
      <c r="AT2542" s="49" t="s">
        <v>489</v>
      </c>
    </row>
    <row r="2543" spans="1:46" x14ac:dyDescent="0.25">
      <c r="A2543">
        <v>15</v>
      </c>
      <c r="B2543" t="s">
        <v>288</v>
      </c>
      <c r="C2543" t="s">
        <v>288</v>
      </c>
      <c r="D2543" t="s">
        <v>289</v>
      </c>
      <c r="E2543" t="s">
        <v>636</v>
      </c>
      <c r="F2543" t="s">
        <v>637</v>
      </c>
      <c r="G2543">
        <v>1</v>
      </c>
      <c r="H2543">
        <v>1</v>
      </c>
      <c r="I2543">
        <v>1</v>
      </c>
      <c r="J2543">
        <v>1</v>
      </c>
      <c r="K2543">
        <v>1</v>
      </c>
      <c r="L2543">
        <v>1</v>
      </c>
      <c r="M2543">
        <v>1</v>
      </c>
      <c r="N2543">
        <v>1</v>
      </c>
      <c r="O2543">
        <v>1</v>
      </c>
      <c r="P2543">
        <v>1</v>
      </c>
      <c r="Q2543">
        <v>1</v>
      </c>
      <c r="R2543">
        <v>1</v>
      </c>
      <c r="S2543">
        <v>1</v>
      </c>
      <c r="T2543">
        <v>1</v>
      </c>
      <c r="U2543">
        <v>1</v>
      </c>
      <c r="V2543">
        <v>1</v>
      </c>
      <c r="W2543">
        <v>1</v>
      </c>
      <c r="X2543">
        <v>1</v>
      </c>
      <c r="Y2543">
        <v>1</v>
      </c>
      <c r="Z2543">
        <v>1</v>
      </c>
      <c r="AA2543">
        <v>1</v>
      </c>
      <c r="AB2543">
        <v>1</v>
      </c>
      <c r="AC2543">
        <v>1</v>
      </c>
      <c r="AD2543">
        <v>1</v>
      </c>
      <c r="AE2543">
        <v>1</v>
      </c>
      <c r="AF2543">
        <v>1</v>
      </c>
      <c r="AG2543">
        <v>1</v>
      </c>
      <c r="AH2543">
        <v>1</v>
      </c>
      <c r="AI2543">
        <v>1</v>
      </c>
      <c r="AJ2543">
        <v>1</v>
      </c>
      <c r="AK2543">
        <v>1</v>
      </c>
      <c r="AL2543">
        <v>0</v>
      </c>
      <c r="AM2543" s="49" t="s">
        <v>289</v>
      </c>
      <c r="AN2543" s="49" t="s">
        <v>14</v>
      </c>
      <c r="AO2543" s="49" t="s">
        <v>507</v>
      </c>
      <c r="AP2543" s="49" t="s">
        <v>494</v>
      </c>
      <c r="AQ2543" s="49" t="s">
        <v>10</v>
      </c>
      <c r="AR2543" s="49" t="s">
        <v>487</v>
      </c>
      <c r="AS2543" s="49" t="s">
        <v>488</v>
      </c>
      <c r="AT2543" s="49" t="s">
        <v>489</v>
      </c>
    </row>
    <row r="2544" spans="1:46" x14ac:dyDescent="0.25">
      <c r="A2544">
        <v>15</v>
      </c>
      <c r="B2544" t="s">
        <v>285</v>
      </c>
      <c r="C2544" t="s">
        <v>285</v>
      </c>
      <c r="D2544" t="s">
        <v>286</v>
      </c>
      <c r="E2544" t="s">
        <v>636</v>
      </c>
      <c r="F2544" t="s">
        <v>637</v>
      </c>
      <c r="G2544">
        <v>1</v>
      </c>
      <c r="H2544">
        <v>1</v>
      </c>
      <c r="I2544">
        <v>1</v>
      </c>
      <c r="J2544">
        <v>1</v>
      </c>
      <c r="K2544">
        <v>1</v>
      </c>
      <c r="L2544">
        <v>1</v>
      </c>
      <c r="M2544">
        <v>1</v>
      </c>
      <c r="N2544">
        <v>1</v>
      </c>
      <c r="O2544">
        <v>1</v>
      </c>
      <c r="P2544">
        <v>1</v>
      </c>
      <c r="Q2544">
        <v>1</v>
      </c>
      <c r="R2544">
        <v>1</v>
      </c>
      <c r="S2544">
        <v>1</v>
      </c>
      <c r="T2544">
        <v>1</v>
      </c>
      <c r="U2544">
        <v>1</v>
      </c>
      <c r="V2544">
        <v>1</v>
      </c>
      <c r="W2544">
        <v>1</v>
      </c>
      <c r="X2544">
        <v>1</v>
      </c>
      <c r="Y2544">
        <v>1</v>
      </c>
      <c r="Z2544">
        <v>1</v>
      </c>
      <c r="AA2544">
        <v>1</v>
      </c>
      <c r="AB2544">
        <v>1</v>
      </c>
      <c r="AC2544">
        <v>1</v>
      </c>
      <c r="AD2544">
        <v>1</v>
      </c>
      <c r="AE2544">
        <v>1</v>
      </c>
      <c r="AF2544">
        <v>1</v>
      </c>
      <c r="AG2544">
        <v>1</v>
      </c>
      <c r="AH2544">
        <v>1</v>
      </c>
      <c r="AI2544">
        <v>1</v>
      </c>
      <c r="AJ2544">
        <v>1</v>
      </c>
      <c r="AK2544">
        <v>1</v>
      </c>
      <c r="AL2544">
        <v>0</v>
      </c>
      <c r="AM2544" s="49" t="s">
        <v>286</v>
      </c>
      <c r="AN2544" s="49" t="s">
        <v>8</v>
      </c>
      <c r="AO2544" s="49" t="s">
        <v>9</v>
      </c>
      <c r="AP2544" s="49" t="s">
        <v>486</v>
      </c>
      <c r="AQ2544" s="49" t="s">
        <v>9</v>
      </c>
      <c r="AR2544" s="49" t="s">
        <v>487</v>
      </c>
      <c r="AS2544" s="49" t="s">
        <v>488</v>
      </c>
      <c r="AT2544" s="49" t="s">
        <v>489</v>
      </c>
    </row>
    <row r="2545" spans="1:46" x14ac:dyDescent="0.25">
      <c r="A2545">
        <v>15</v>
      </c>
      <c r="B2545" t="s">
        <v>287</v>
      </c>
      <c r="C2545" t="s">
        <v>287</v>
      </c>
      <c r="D2545" t="s">
        <v>422</v>
      </c>
      <c r="E2545" t="s">
        <v>636</v>
      </c>
      <c r="F2545" t="s">
        <v>637</v>
      </c>
      <c r="G2545">
        <v>1</v>
      </c>
      <c r="H2545">
        <v>1</v>
      </c>
      <c r="I2545">
        <v>1</v>
      </c>
      <c r="J2545">
        <v>1</v>
      </c>
      <c r="K2545">
        <v>1</v>
      </c>
      <c r="L2545">
        <v>1</v>
      </c>
      <c r="M2545">
        <v>1</v>
      </c>
      <c r="N2545">
        <v>1</v>
      </c>
      <c r="O2545">
        <v>1</v>
      </c>
      <c r="P2545">
        <v>1</v>
      </c>
      <c r="Q2545">
        <v>1</v>
      </c>
      <c r="R2545">
        <v>1</v>
      </c>
      <c r="S2545">
        <v>1</v>
      </c>
      <c r="T2545">
        <v>1</v>
      </c>
      <c r="U2545">
        <v>1</v>
      </c>
      <c r="V2545">
        <v>1</v>
      </c>
      <c r="W2545">
        <v>1</v>
      </c>
      <c r="X2545">
        <v>1</v>
      </c>
      <c r="Y2545">
        <v>1</v>
      </c>
      <c r="Z2545">
        <v>1</v>
      </c>
      <c r="AA2545">
        <v>1</v>
      </c>
      <c r="AB2545">
        <v>1</v>
      </c>
      <c r="AC2545">
        <v>1</v>
      </c>
      <c r="AD2545">
        <v>1</v>
      </c>
      <c r="AE2545">
        <v>1</v>
      </c>
      <c r="AF2545">
        <v>1</v>
      </c>
      <c r="AG2545">
        <v>1</v>
      </c>
      <c r="AH2545">
        <v>1</v>
      </c>
      <c r="AI2545">
        <v>1</v>
      </c>
      <c r="AJ2545">
        <v>1</v>
      </c>
      <c r="AK2545">
        <v>1</v>
      </c>
      <c r="AL2545">
        <v>0</v>
      </c>
      <c r="AM2545" s="49" t="s">
        <v>422</v>
      </c>
      <c r="AN2545" s="49" t="s">
        <v>8</v>
      </c>
      <c r="AO2545" s="49" t="s">
        <v>9</v>
      </c>
      <c r="AP2545" s="49" t="s">
        <v>494</v>
      </c>
      <c r="AQ2545" s="49" t="s">
        <v>9</v>
      </c>
      <c r="AR2545" s="49" t="s">
        <v>495</v>
      </c>
      <c r="AS2545" s="49" t="s">
        <v>496</v>
      </c>
      <c r="AT2545" s="49" t="s">
        <v>497</v>
      </c>
    </row>
    <row r="2546" spans="1:46" x14ac:dyDescent="0.25">
      <c r="A2546">
        <v>15</v>
      </c>
      <c r="B2546" t="s">
        <v>493</v>
      </c>
      <c r="C2546" t="s">
        <v>578</v>
      </c>
      <c r="D2546" t="s">
        <v>579</v>
      </c>
      <c r="E2546" t="s">
        <v>636</v>
      </c>
      <c r="F2546" t="s">
        <v>637</v>
      </c>
      <c r="G2546">
        <v>1</v>
      </c>
      <c r="H2546">
        <v>1</v>
      </c>
      <c r="I2546">
        <v>1</v>
      </c>
      <c r="J2546">
        <v>1</v>
      </c>
      <c r="K2546">
        <v>1</v>
      </c>
      <c r="L2546">
        <v>1</v>
      </c>
      <c r="M2546">
        <v>1</v>
      </c>
      <c r="N2546">
        <v>1</v>
      </c>
      <c r="O2546">
        <v>1</v>
      </c>
      <c r="P2546">
        <v>1</v>
      </c>
      <c r="Q2546">
        <v>1</v>
      </c>
      <c r="R2546">
        <v>1</v>
      </c>
      <c r="S2546">
        <v>1</v>
      </c>
      <c r="T2546">
        <v>1</v>
      </c>
      <c r="U2546">
        <v>1</v>
      </c>
      <c r="V2546">
        <v>1</v>
      </c>
      <c r="W2546">
        <v>1</v>
      </c>
      <c r="X2546">
        <v>1</v>
      </c>
      <c r="Y2546">
        <v>1</v>
      </c>
      <c r="Z2546">
        <v>1</v>
      </c>
      <c r="AA2546">
        <v>1</v>
      </c>
      <c r="AB2546">
        <v>1</v>
      </c>
      <c r="AC2546">
        <v>1</v>
      </c>
      <c r="AD2546">
        <v>1</v>
      </c>
      <c r="AE2546">
        <v>1</v>
      </c>
      <c r="AF2546">
        <v>1</v>
      </c>
      <c r="AG2546">
        <v>1</v>
      </c>
      <c r="AH2546">
        <v>1</v>
      </c>
      <c r="AI2546">
        <v>1</v>
      </c>
      <c r="AJ2546">
        <v>1</v>
      </c>
      <c r="AK2546">
        <v>1</v>
      </c>
      <c r="AL2546">
        <v>0</v>
      </c>
      <c r="AM2546" s="49" t="e">
        <v>#N/A</v>
      </c>
      <c r="AN2546" s="49" t="e">
        <v>#N/A</v>
      </c>
      <c r="AO2546" s="49" t="e">
        <v>#N/A</v>
      </c>
      <c r="AP2546" s="49" t="e">
        <v>#N/A</v>
      </c>
      <c r="AQ2546" s="49" t="e">
        <v>#N/A</v>
      </c>
      <c r="AR2546" s="49" t="e">
        <v>#N/A</v>
      </c>
      <c r="AS2546" s="49" t="e">
        <v>#N/A</v>
      </c>
      <c r="AT2546" s="49" t="e">
        <v>#N/A</v>
      </c>
    </row>
    <row r="2547" spans="1:46" x14ac:dyDescent="0.25">
      <c r="A2547">
        <v>15</v>
      </c>
      <c r="B2547" t="s">
        <v>493</v>
      </c>
      <c r="C2547" t="s">
        <v>580</v>
      </c>
      <c r="D2547" t="s">
        <v>581</v>
      </c>
      <c r="E2547" t="s">
        <v>636</v>
      </c>
      <c r="F2547" t="s">
        <v>637</v>
      </c>
      <c r="G2547">
        <v>1</v>
      </c>
      <c r="H2547">
        <v>1</v>
      </c>
      <c r="I2547">
        <v>1</v>
      </c>
      <c r="J2547">
        <v>1</v>
      </c>
      <c r="K2547">
        <v>1</v>
      </c>
      <c r="L2547">
        <v>1</v>
      </c>
      <c r="M2547">
        <v>1</v>
      </c>
      <c r="N2547">
        <v>1</v>
      </c>
      <c r="O2547">
        <v>1</v>
      </c>
      <c r="P2547">
        <v>1</v>
      </c>
      <c r="Q2547">
        <v>1</v>
      </c>
      <c r="R2547">
        <v>1</v>
      </c>
      <c r="S2547">
        <v>1</v>
      </c>
      <c r="T2547">
        <v>1</v>
      </c>
      <c r="U2547">
        <v>1</v>
      </c>
      <c r="V2547">
        <v>1</v>
      </c>
      <c r="W2547">
        <v>1</v>
      </c>
      <c r="X2547">
        <v>1</v>
      </c>
      <c r="Y2547">
        <v>1</v>
      </c>
      <c r="Z2547">
        <v>1</v>
      </c>
      <c r="AA2547">
        <v>1</v>
      </c>
      <c r="AB2547">
        <v>1</v>
      </c>
      <c r="AC2547">
        <v>1</v>
      </c>
      <c r="AD2547">
        <v>1</v>
      </c>
      <c r="AE2547">
        <v>1</v>
      </c>
      <c r="AF2547">
        <v>1</v>
      </c>
      <c r="AG2547">
        <v>1</v>
      </c>
      <c r="AH2547">
        <v>1</v>
      </c>
      <c r="AI2547">
        <v>1</v>
      </c>
      <c r="AJ2547">
        <v>1</v>
      </c>
      <c r="AK2547">
        <v>1</v>
      </c>
      <c r="AL2547">
        <v>0</v>
      </c>
      <c r="AM2547" s="49" t="e">
        <v>#N/A</v>
      </c>
      <c r="AN2547" s="49" t="e">
        <v>#N/A</v>
      </c>
      <c r="AO2547" s="49" t="e">
        <v>#N/A</v>
      </c>
      <c r="AP2547" s="49" t="e">
        <v>#N/A</v>
      </c>
      <c r="AQ2547" s="49" t="e">
        <v>#N/A</v>
      </c>
      <c r="AR2547" s="49" t="e">
        <v>#N/A</v>
      </c>
      <c r="AS2547" s="49" t="e">
        <v>#N/A</v>
      </c>
      <c r="AT2547" s="49" t="e">
        <v>#N/A</v>
      </c>
    </row>
    <row r="2548" spans="1:46" x14ac:dyDescent="0.25">
      <c r="A2548">
        <v>15</v>
      </c>
      <c r="B2548" t="s">
        <v>493</v>
      </c>
      <c r="C2548" t="s">
        <v>582</v>
      </c>
      <c r="D2548" t="s">
        <v>583</v>
      </c>
      <c r="E2548" t="s">
        <v>636</v>
      </c>
      <c r="F2548" t="s">
        <v>637</v>
      </c>
      <c r="G2548">
        <v>1</v>
      </c>
      <c r="H2548">
        <v>1</v>
      </c>
      <c r="I2548">
        <v>1</v>
      </c>
      <c r="J2548">
        <v>1</v>
      </c>
      <c r="K2548">
        <v>1</v>
      </c>
      <c r="L2548">
        <v>1</v>
      </c>
      <c r="M2548">
        <v>1</v>
      </c>
      <c r="N2548">
        <v>1</v>
      </c>
      <c r="O2548">
        <v>1</v>
      </c>
      <c r="P2548">
        <v>1</v>
      </c>
      <c r="Q2548">
        <v>1</v>
      </c>
      <c r="R2548">
        <v>1</v>
      </c>
      <c r="S2548">
        <v>1</v>
      </c>
      <c r="T2548">
        <v>1</v>
      </c>
      <c r="U2548">
        <v>1</v>
      </c>
      <c r="V2548">
        <v>1</v>
      </c>
      <c r="W2548">
        <v>1</v>
      </c>
      <c r="X2548">
        <v>1</v>
      </c>
      <c r="Y2548">
        <v>1</v>
      </c>
      <c r="Z2548">
        <v>1</v>
      </c>
      <c r="AA2548">
        <v>1</v>
      </c>
      <c r="AB2548">
        <v>1</v>
      </c>
      <c r="AC2548">
        <v>1</v>
      </c>
      <c r="AD2548">
        <v>1</v>
      </c>
      <c r="AE2548">
        <v>1</v>
      </c>
      <c r="AF2548">
        <v>1</v>
      </c>
      <c r="AG2548">
        <v>1</v>
      </c>
      <c r="AH2548">
        <v>1</v>
      </c>
      <c r="AI2548">
        <v>1</v>
      </c>
      <c r="AJ2548">
        <v>1</v>
      </c>
      <c r="AK2548">
        <v>1</v>
      </c>
      <c r="AL2548">
        <v>0</v>
      </c>
      <c r="AM2548" s="49" t="e">
        <v>#N/A</v>
      </c>
      <c r="AN2548" s="49" t="e">
        <v>#N/A</v>
      </c>
      <c r="AO2548" s="49" t="e">
        <v>#N/A</v>
      </c>
      <c r="AP2548" s="49" t="e">
        <v>#N/A</v>
      </c>
      <c r="AQ2548" s="49" t="e">
        <v>#N/A</v>
      </c>
      <c r="AR2548" s="49" t="e">
        <v>#N/A</v>
      </c>
      <c r="AS2548" s="49" t="e">
        <v>#N/A</v>
      </c>
      <c r="AT2548" s="49" t="e">
        <v>#N/A</v>
      </c>
    </row>
    <row r="2549" spans="1:46" x14ac:dyDescent="0.25">
      <c r="A2549">
        <v>15</v>
      </c>
      <c r="B2549" t="s">
        <v>493</v>
      </c>
      <c r="C2549" t="s">
        <v>584</v>
      </c>
      <c r="D2549" t="s">
        <v>585</v>
      </c>
      <c r="E2549" t="s">
        <v>636</v>
      </c>
      <c r="F2549" t="s">
        <v>637</v>
      </c>
      <c r="G2549">
        <v>1</v>
      </c>
      <c r="H2549">
        <v>1</v>
      </c>
      <c r="I2549">
        <v>1</v>
      </c>
      <c r="J2549">
        <v>1</v>
      </c>
      <c r="K2549">
        <v>1</v>
      </c>
      <c r="L2549">
        <v>1</v>
      </c>
      <c r="M2549">
        <v>1</v>
      </c>
      <c r="N2549">
        <v>1</v>
      </c>
      <c r="O2549">
        <v>1</v>
      </c>
      <c r="P2549">
        <v>1</v>
      </c>
      <c r="Q2549">
        <v>1</v>
      </c>
      <c r="R2549">
        <v>1</v>
      </c>
      <c r="S2549">
        <v>1</v>
      </c>
      <c r="T2549">
        <v>1</v>
      </c>
      <c r="U2549">
        <v>1</v>
      </c>
      <c r="V2549">
        <v>1</v>
      </c>
      <c r="W2549">
        <v>1</v>
      </c>
      <c r="X2549">
        <v>1</v>
      </c>
      <c r="Y2549">
        <v>1</v>
      </c>
      <c r="Z2549">
        <v>1</v>
      </c>
      <c r="AA2549">
        <v>1</v>
      </c>
      <c r="AB2549">
        <v>1</v>
      </c>
      <c r="AC2549">
        <v>1</v>
      </c>
      <c r="AD2549">
        <v>1</v>
      </c>
      <c r="AE2549">
        <v>1</v>
      </c>
      <c r="AF2549">
        <v>1</v>
      </c>
      <c r="AG2549">
        <v>1</v>
      </c>
      <c r="AH2549">
        <v>1</v>
      </c>
      <c r="AI2549">
        <v>1</v>
      </c>
      <c r="AJ2549">
        <v>1</v>
      </c>
      <c r="AK2549">
        <v>1</v>
      </c>
      <c r="AL2549">
        <v>0</v>
      </c>
      <c r="AM2549" s="49" t="e">
        <v>#N/A</v>
      </c>
      <c r="AN2549" s="49" t="e">
        <v>#N/A</v>
      </c>
      <c r="AO2549" s="49" t="e">
        <v>#N/A</v>
      </c>
      <c r="AP2549" s="49" t="e">
        <v>#N/A</v>
      </c>
      <c r="AQ2549" s="49" t="e">
        <v>#N/A</v>
      </c>
      <c r="AR2549" s="49" t="e">
        <v>#N/A</v>
      </c>
      <c r="AS2549" s="49" t="e">
        <v>#N/A</v>
      </c>
      <c r="AT2549" s="49" t="e">
        <v>#N/A</v>
      </c>
    </row>
    <row r="2550" spans="1:46" x14ac:dyDescent="0.25">
      <c r="A2550">
        <v>15</v>
      </c>
      <c r="B2550" t="s">
        <v>292</v>
      </c>
      <c r="C2550" t="s">
        <v>292</v>
      </c>
      <c r="D2550" t="s">
        <v>293</v>
      </c>
      <c r="E2550" t="s">
        <v>636</v>
      </c>
      <c r="F2550" t="s">
        <v>637</v>
      </c>
      <c r="G2550">
        <v>1</v>
      </c>
      <c r="H2550">
        <v>1</v>
      </c>
      <c r="I2550">
        <v>1</v>
      </c>
      <c r="J2550">
        <v>1</v>
      </c>
      <c r="K2550">
        <v>1</v>
      </c>
      <c r="L2550">
        <v>1</v>
      </c>
      <c r="M2550">
        <v>1</v>
      </c>
      <c r="N2550">
        <v>1</v>
      </c>
      <c r="O2550">
        <v>1</v>
      </c>
      <c r="P2550">
        <v>1</v>
      </c>
      <c r="Q2550">
        <v>1</v>
      </c>
      <c r="R2550">
        <v>1</v>
      </c>
      <c r="S2550">
        <v>1</v>
      </c>
      <c r="T2550">
        <v>1</v>
      </c>
      <c r="U2550">
        <v>1</v>
      </c>
      <c r="V2550">
        <v>1</v>
      </c>
      <c r="W2550">
        <v>1</v>
      </c>
      <c r="X2550">
        <v>1</v>
      </c>
      <c r="Y2550">
        <v>1</v>
      </c>
      <c r="Z2550">
        <v>1</v>
      </c>
      <c r="AA2550">
        <v>1</v>
      </c>
      <c r="AB2550">
        <v>1</v>
      </c>
      <c r="AC2550">
        <v>1</v>
      </c>
      <c r="AD2550">
        <v>1</v>
      </c>
      <c r="AE2550">
        <v>1</v>
      </c>
      <c r="AF2550">
        <v>1</v>
      </c>
      <c r="AG2550">
        <v>1</v>
      </c>
      <c r="AH2550">
        <v>1</v>
      </c>
      <c r="AI2550">
        <v>1</v>
      </c>
      <c r="AJ2550">
        <v>1</v>
      </c>
      <c r="AK2550">
        <v>1</v>
      </c>
      <c r="AL2550">
        <v>1</v>
      </c>
      <c r="AM2550" s="49" t="s">
        <v>293</v>
      </c>
      <c r="AN2550" s="49" t="s">
        <v>14</v>
      </c>
      <c r="AO2550" s="49" t="s">
        <v>500</v>
      </c>
      <c r="AP2550" s="49" t="s">
        <v>505</v>
      </c>
      <c r="AQ2550" s="49" t="s">
        <v>13</v>
      </c>
      <c r="AR2550" s="49" t="s">
        <v>495</v>
      </c>
      <c r="AS2550" s="49" t="s">
        <v>488</v>
      </c>
      <c r="AT2550" s="49" t="s">
        <v>489</v>
      </c>
    </row>
    <row r="2551" spans="1:46" x14ac:dyDescent="0.25">
      <c r="A2551">
        <v>15</v>
      </c>
      <c r="B2551" t="s">
        <v>493</v>
      </c>
      <c r="C2551" t="s">
        <v>586</v>
      </c>
      <c r="D2551" t="s">
        <v>587</v>
      </c>
      <c r="E2551" t="s">
        <v>636</v>
      </c>
      <c r="F2551" t="s">
        <v>637</v>
      </c>
      <c r="G2551">
        <v>1</v>
      </c>
      <c r="H2551">
        <v>1</v>
      </c>
      <c r="I2551">
        <v>1</v>
      </c>
      <c r="J2551">
        <v>1</v>
      </c>
      <c r="K2551">
        <v>1</v>
      </c>
      <c r="L2551">
        <v>1</v>
      </c>
      <c r="M2551">
        <v>1</v>
      </c>
      <c r="N2551">
        <v>1</v>
      </c>
      <c r="O2551">
        <v>1</v>
      </c>
      <c r="P2551">
        <v>1</v>
      </c>
      <c r="Q2551">
        <v>1</v>
      </c>
      <c r="R2551">
        <v>1</v>
      </c>
      <c r="S2551">
        <v>1</v>
      </c>
      <c r="T2551">
        <v>1</v>
      </c>
      <c r="U2551">
        <v>1</v>
      </c>
      <c r="V2551">
        <v>1</v>
      </c>
      <c r="W2551">
        <v>1</v>
      </c>
      <c r="X2551">
        <v>1</v>
      </c>
      <c r="Y2551">
        <v>1</v>
      </c>
      <c r="Z2551">
        <v>1</v>
      </c>
      <c r="AA2551">
        <v>1</v>
      </c>
      <c r="AB2551">
        <v>1</v>
      </c>
      <c r="AC2551">
        <v>1</v>
      </c>
      <c r="AD2551">
        <v>1</v>
      </c>
      <c r="AE2551">
        <v>1</v>
      </c>
      <c r="AF2551">
        <v>1</v>
      </c>
      <c r="AG2551">
        <v>1</v>
      </c>
      <c r="AH2551">
        <v>1</v>
      </c>
      <c r="AI2551">
        <v>1</v>
      </c>
      <c r="AJ2551">
        <v>1</v>
      </c>
      <c r="AK2551">
        <v>1</v>
      </c>
      <c r="AL2551">
        <v>1</v>
      </c>
      <c r="AM2551" s="49" t="e">
        <v>#N/A</v>
      </c>
      <c r="AN2551" s="49" t="e">
        <v>#N/A</v>
      </c>
      <c r="AO2551" s="49" t="e">
        <v>#N/A</v>
      </c>
      <c r="AP2551" s="49" t="e">
        <v>#N/A</v>
      </c>
      <c r="AQ2551" s="49" t="e">
        <v>#N/A</v>
      </c>
      <c r="AR2551" s="49" t="e">
        <v>#N/A</v>
      </c>
      <c r="AS2551" s="49" t="e">
        <v>#N/A</v>
      </c>
      <c r="AT2551" s="49" t="e">
        <v>#N/A</v>
      </c>
    </row>
    <row r="2552" spans="1:46" x14ac:dyDescent="0.25">
      <c r="A2552">
        <v>15</v>
      </c>
      <c r="B2552" t="s">
        <v>493</v>
      </c>
      <c r="C2552" t="s">
        <v>588</v>
      </c>
      <c r="D2552" t="s">
        <v>589</v>
      </c>
      <c r="E2552" t="s">
        <v>636</v>
      </c>
      <c r="F2552" t="s">
        <v>637</v>
      </c>
      <c r="G2552">
        <v>1</v>
      </c>
      <c r="H2552">
        <v>1</v>
      </c>
      <c r="I2552">
        <v>1</v>
      </c>
      <c r="J2552">
        <v>1</v>
      </c>
      <c r="K2552">
        <v>1</v>
      </c>
      <c r="L2552">
        <v>1</v>
      </c>
      <c r="M2552">
        <v>1</v>
      </c>
      <c r="N2552">
        <v>1</v>
      </c>
      <c r="O2552">
        <v>1</v>
      </c>
      <c r="P2552">
        <v>1</v>
      </c>
      <c r="Q2552">
        <v>1</v>
      </c>
      <c r="R2552">
        <v>1</v>
      </c>
      <c r="S2552">
        <v>1</v>
      </c>
      <c r="T2552">
        <v>1</v>
      </c>
      <c r="U2552">
        <v>1</v>
      </c>
      <c r="V2552">
        <v>1</v>
      </c>
      <c r="W2552">
        <v>1</v>
      </c>
      <c r="X2552">
        <v>1</v>
      </c>
      <c r="Y2552">
        <v>1</v>
      </c>
      <c r="Z2552">
        <v>1</v>
      </c>
      <c r="AA2552">
        <v>1</v>
      </c>
      <c r="AB2552">
        <v>1</v>
      </c>
      <c r="AC2552">
        <v>1</v>
      </c>
      <c r="AD2552">
        <v>1</v>
      </c>
      <c r="AE2552">
        <v>1</v>
      </c>
      <c r="AF2552">
        <v>1</v>
      </c>
      <c r="AG2552">
        <v>1</v>
      </c>
      <c r="AH2552">
        <v>1</v>
      </c>
      <c r="AI2552">
        <v>1</v>
      </c>
      <c r="AJ2552">
        <v>1</v>
      </c>
      <c r="AK2552">
        <v>1</v>
      </c>
      <c r="AL2552">
        <v>1</v>
      </c>
      <c r="AM2552" s="49" t="e">
        <v>#N/A</v>
      </c>
      <c r="AN2552" s="49" t="e">
        <v>#N/A</v>
      </c>
      <c r="AO2552" s="49" t="e">
        <v>#N/A</v>
      </c>
      <c r="AP2552" s="49" t="e">
        <v>#N/A</v>
      </c>
      <c r="AQ2552" s="49" t="e">
        <v>#N/A</v>
      </c>
      <c r="AR2552" s="49" t="e">
        <v>#N/A</v>
      </c>
      <c r="AS2552" s="49" t="e">
        <v>#N/A</v>
      </c>
      <c r="AT2552" s="49" t="e">
        <v>#N/A</v>
      </c>
    </row>
    <row r="2553" spans="1:46" x14ac:dyDescent="0.25">
      <c r="A2553">
        <v>15</v>
      </c>
      <c r="B2553" t="s">
        <v>493</v>
      </c>
      <c r="C2553" t="s">
        <v>590</v>
      </c>
      <c r="D2553" t="s">
        <v>591</v>
      </c>
      <c r="E2553" t="s">
        <v>636</v>
      </c>
      <c r="F2553" t="s">
        <v>637</v>
      </c>
      <c r="G2553">
        <v>1</v>
      </c>
      <c r="H2553">
        <v>1</v>
      </c>
      <c r="I2553">
        <v>1</v>
      </c>
      <c r="J2553">
        <v>1</v>
      </c>
      <c r="K2553">
        <v>1</v>
      </c>
      <c r="L2553">
        <v>1</v>
      </c>
      <c r="M2553">
        <v>1</v>
      </c>
      <c r="N2553">
        <v>1</v>
      </c>
      <c r="O2553">
        <v>1</v>
      </c>
      <c r="P2553">
        <v>1</v>
      </c>
      <c r="Q2553">
        <v>1</v>
      </c>
      <c r="R2553">
        <v>1</v>
      </c>
      <c r="S2553">
        <v>1</v>
      </c>
      <c r="T2553">
        <v>1</v>
      </c>
      <c r="U2553">
        <v>1</v>
      </c>
      <c r="V2553">
        <v>1</v>
      </c>
      <c r="W2553">
        <v>1</v>
      </c>
      <c r="X2553">
        <v>1</v>
      </c>
      <c r="Y2553">
        <v>1</v>
      </c>
      <c r="Z2553">
        <v>1</v>
      </c>
      <c r="AA2553">
        <v>1</v>
      </c>
      <c r="AB2553">
        <v>1</v>
      </c>
      <c r="AC2553">
        <v>1</v>
      </c>
      <c r="AD2553">
        <v>1</v>
      </c>
      <c r="AE2553">
        <v>1</v>
      </c>
      <c r="AF2553">
        <v>1</v>
      </c>
      <c r="AG2553">
        <v>1</v>
      </c>
      <c r="AH2553">
        <v>1</v>
      </c>
      <c r="AI2553">
        <v>1</v>
      </c>
      <c r="AJ2553">
        <v>1</v>
      </c>
      <c r="AK2553">
        <v>1</v>
      </c>
      <c r="AL2553">
        <v>1</v>
      </c>
      <c r="AM2553" s="49" t="e">
        <v>#N/A</v>
      </c>
      <c r="AN2553" s="49" t="e">
        <v>#N/A</v>
      </c>
      <c r="AO2553" s="49" t="e">
        <v>#N/A</v>
      </c>
      <c r="AP2553" s="49" t="e">
        <v>#N/A</v>
      </c>
      <c r="AQ2553" s="49" t="e">
        <v>#N/A</v>
      </c>
      <c r="AR2553" s="49" t="e">
        <v>#N/A</v>
      </c>
      <c r="AS2553" s="49" t="e">
        <v>#N/A</v>
      </c>
      <c r="AT2553" s="49" t="e">
        <v>#N/A</v>
      </c>
    </row>
    <row r="2554" spans="1:46" x14ac:dyDescent="0.25">
      <c r="A2554">
        <v>15</v>
      </c>
      <c r="B2554" t="s">
        <v>493</v>
      </c>
      <c r="C2554" t="s">
        <v>592</v>
      </c>
      <c r="D2554" t="s">
        <v>593</v>
      </c>
      <c r="E2554" t="s">
        <v>636</v>
      </c>
      <c r="F2554" t="s">
        <v>637</v>
      </c>
      <c r="G2554">
        <v>1</v>
      </c>
      <c r="H2554">
        <v>1</v>
      </c>
      <c r="I2554">
        <v>1</v>
      </c>
      <c r="J2554">
        <v>1</v>
      </c>
      <c r="K2554">
        <v>1</v>
      </c>
      <c r="L2554">
        <v>1</v>
      </c>
      <c r="M2554">
        <v>1</v>
      </c>
      <c r="N2554">
        <v>1</v>
      </c>
      <c r="O2554">
        <v>1</v>
      </c>
      <c r="P2554">
        <v>1</v>
      </c>
      <c r="Q2554">
        <v>1</v>
      </c>
      <c r="R2554">
        <v>1</v>
      </c>
      <c r="S2554">
        <v>1</v>
      </c>
      <c r="T2554">
        <v>1</v>
      </c>
      <c r="U2554">
        <v>1</v>
      </c>
      <c r="V2554">
        <v>1</v>
      </c>
      <c r="W2554">
        <v>1</v>
      </c>
      <c r="X2554">
        <v>1</v>
      </c>
      <c r="Y2554">
        <v>1</v>
      </c>
      <c r="Z2554">
        <v>1</v>
      </c>
      <c r="AA2554">
        <v>1</v>
      </c>
      <c r="AB2554">
        <v>1</v>
      </c>
      <c r="AC2554">
        <v>1</v>
      </c>
      <c r="AD2554">
        <v>1</v>
      </c>
      <c r="AE2554">
        <v>1</v>
      </c>
      <c r="AF2554">
        <v>1</v>
      </c>
      <c r="AG2554">
        <v>1</v>
      </c>
      <c r="AH2554">
        <v>1</v>
      </c>
      <c r="AI2554">
        <v>1</v>
      </c>
      <c r="AJ2554">
        <v>1</v>
      </c>
      <c r="AK2554">
        <v>1</v>
      </c>
      <c r="AL2554">
        <v>1</v>
      </c>
      <c r="AM2554" s="49" t="e">
        <v>#N/A</v>
      </c>
      <c r="AN2554" s="49" t="e">
        <v>#N/A</v>
      </c>
      <c r="AO2554" s="49" t="e">
        <v>#N/A</v>
      </c>
      <c r="AP2554" s="49" t="e">
        <v>#N/A</v>
      </c>
      <c r="AQ2554" s="49" t="e">
        <v>#N/A</v>
      </c>
      <c r="AR2554" s="49" t="e">
        <v>#N/A</v>
      </c>
      <c r="AS2554" s="49" t="e">
        <v>#N/A</v>
      </c>
      <c r="AT2554" s="49" t="e">
        <v>#N/A</v>
      </c>
    </row>
    <row r="2555" spans="1:46" x14ac:dyDescent="0.25">
      <c r="A2555">
        <v>15</v>
      </c>
      <c r="B2555" t="s">
        <v>300</v>
      </c>
      <c r="C2555" t="s">
        <v>300</v>
      </c>
      <c r="D2555" t="s">
        <v>423</v>
      </c>
      <c r="E2555" t="s">
        <v>636</v>
      </c>
      <c r="F2555" t="s">
        <v>637</v>
      </c>
      <c r="G2555">
        <v>1</v>
      </c>
      <c r="H2555">
        <v>1</v>
      </c>
      <c r="I2555">
        <v>1</v>
      </c>
      <c r="J2555">
        <v>1</v>
      </c>
      <c r="K2555">
        <v>1</v>
      </c>
      <c r="L2555">
        <v>1</v>
      </c>
      <c r="M2555">
        <v>1</v>
      </c>
      <c r="N2555">
        <v>1</v>
      </c>
      <c r="O2555">
        <v>1</v>
      </c>
      <c r="P2555">
        <v>1</v>
      </c>
      <c r="Q2555">
        <v>1</v>
      </c>
      <c r="R2555">
        <v>1</v>
      </c>
      <c r="S2555">
        <v>1</v>
      </c>
      <c r="T2555">
        <v>1</v>
      </c>
      <c r="U2555">
        <v>1</v>
      </c>
      <c r="V2555">
        <v>1</v>
      </c>
      <c r="W2555">
        <v>1</v>
      </c>
      <c r="X2555">
        <v>1</v>
      </c>
      <c r="Y2555">
        <v>1</v>
      </c>
      <c r="Z2555">
        <v>1</v>
      </c>
      <c r="AA2555">
        <v>1</v>
      </c>
      <c r="AB2555">
        <v>1</v>
      </c>
      <c r="AC2555">
        <v>1</v>
      </c>
      <c r="AD2555">
        <v>1</v>
      </c>
      <c r="AE2555">
        <v>1</v>
      </c>
      <c r="AF2555">
        <v>1</v>
      </c>
      <c r="AG2555">
        <v>1</v>
      </c>
      <c r="AH2555">
        <v>1</v>
      </c>
      <c r="AI2555">
        <v>1</v>
      </c>
      <c r="AJ2555">
        <v>1</v>
      </c>
      <c r="AK2555">
        <v>1</v>
      </c>
      <c r="AL2555">
        <v>0</v>
      </c>
      <c r="AM2555" s="49" t="s">
        <v>423</v>
      </c>
      <c r="AN2555" s="49" t="s">
        <v>14</v>
      </c>
      <c r="AO2555" s="49" t="s">
        <v>485</v>
      </c>
      <c r="AP2555" s="49" t="s">
        <v>505</v>
      </c>
      <c r="AQ2555" s="49" t="s">
        <v>13</v>
      </c>
      <c r="AR2555" s="49" t="s">
        <v>495</v>
      </c>
      <c r="AS2555" s="49" t="s">
        <v>496</v>
      </c>
      <c r="AT2555" s="49" t="s">
        <v>497</v>
      </c>
    </row>
    <row r="2556" spans="1:46" x14ac:dyDescent="0.25">
      <c r="A2556">
        <v>15</v>
      </c>
      <c r="B2556" t="s">
        <v>493</v>
      </c>
      <c r="C2556" t="s">
        <v>594</v>
      </c>
      <c r="D2556" t="s">
        <v>595</v>
      </c>
      <c r="E2556" t="s">
        <v>636</v>
      </c>
      <c r="F2556" t="s">
        <v>637</v>
      </c>
      <c r="G2556">
        <v>1</v>
      </c>
      <c r="H2556">
        <v>1</v>
      </c>
      <c r="I2556">
        <v>1</v>
      </c>
      <c r="J2556">
        <v>1</v>
      </c>
      <c r="K2556">
        <v>1</v>
      </c>
      <c r="L2556">
        <v>1</v>
      </c>
      <c r="M2556">
        <v>1</v>
      </c>
      <c r="N2556">
        <v>1</v>
      </c>
      <c r="O2556">
        <v>1</v>
      </c>
      <c r="P2556">
        <v>1</v>
      </c>
      <c r="Q2556">
        <v>1</v>
      </c>
      <c r="R2556">
        <v>1</v>
      </c>
      <c r="S2556">
        <v>1</v>
      </c>
      <c r="T2556">
        <v>1</v>
      </c>
      <c r="U2556">
        <v>1</v>
      </c>
      <c r="V2556">
        <v>1</v>
      </c>
      <c r="W2556">
        <v>1</v>
      </c>
      <c r="X2556">
        <v>1</v>
      </c>
      <c r="Y2556">
        <v>1</v>
      </c>
      <c r="Z2556">
        <v>1</v>
      </c>
      <c r="AA2556">
        <v>1</v>
      </c>
      <c r="AB2556">
        <v>1</v>
      </c>
      <c r="AC2556">
        <v>1</v>
      </c>
      <c r="AD2556">
        <v>1</v>
      </c>
      <c r="AE2556">
        <v>1</v>
      </c>
      <c r="AF2556">
        <v>1</v>
      </c>
      <c r="AG2556">
        <v>1</v>
      </c>
      <c r="AH2556">
        <v>1</v>
      </c>
      <c r="AI2556">
        <v>1</v>
      </c>
      <c r="AJ2556">
        <v>1</v>
      </c>
      <c r="AK2556">
        <v>1</v>
      </c>
      <c r="AL2556">
        <v>0</v>
      </c>
      <c r="AM2556" s="49" t="e">
        <v>#N/A</v>
      </c>
      <c r="AN2556" s="49" t="e">
        <v>#N/A</v>
      </c>
      <c r="AO2556" s="49" t="e">
        <v>#N/A</v>
      </c>
      <c r="AP2556" s="49" t="e">
        <v>#N/A</v>
      </c>
      <c r="AQ2556" s="49" t="e">
        <v>#N/A</v>
      </c>
      <c r="AR2556" s="49" t="e">
        <v>#N/A</v>
      </c>
      <c r="AS2556" s="49" t="e">
        <v>#N/A</v>
      </c>
      <c r="AT2556" s="49" t="e">
        <v>#N/A</v>
      </c>
    </row>
    <row r="2557" spans="1:46" x14ac:dyDescent="0.25">
      <c r="A2557">
        <v>15</v>
      </c>
      <c r="B2557" t="s">
        <v>493</v>
      </c>
      <c r="C2557" t="s">
        <v>596</v>
      </c>
      <c r="D2557" t="s">
        <v>597</v>
      </c>
      <c r="E2557" t="s">
        <v>636</v>
      </c>
      <c r="F2557" t="s">
        <v>637</v>
      </c>
      <c r="G2557">
        <v>1</v>
      </c>
      <c r="H2557">
        <v>1</v>
      </c>
      <c r="I2557">
        <v>1</v>
      </c>
      <c r="J2557">
        <v>1</v>
      </c>
      <c r="K2557">
        <v>1</v>
      </c>
      <c r="L2557">
        <v>1</v>
      </c>
      <c r="M2557">
        <v>1</v>
      </c>
      <c r="N2557">
        <v>1</v>
      </c>
      <c r="O2557">
        <v>1</v>
      </c>
      <c r="P2557">
        <v>1</v>
      </c>
      <c r="Q2557">
        <v>1</v>
      </c>
      <c r="R2557">
        <v>1</v>
      </c>
      <c r="S2557">
        <v>1</v>
      </c>
      <c r="T2557">
        <v>1</v>
      </c>
      <c r="U2557">
        <v>1</v>
      </c>
      <c r="V2557">
        <v>1</v>
      </c>
      <c r="W2557">
        <v>1</v>
      </c>
      <c r="X2557">
        <v>1</v>
      </c>
      <c r="Y2557">
        <v>1</v>
      </c>
      <c r="Z2557">
        <v>1</v>
      </c>
      <c r="AA2557">
        <v>1</v>
      </c>
      <c r="AB2557">
        <v>1</v>
      </c>
      <c r="AC2557">
        <v>1</v>
      </c>
      <c r="AD2557">
        <v>1</v>
      </c>
      <c r="AE2557">
        <v>1</v>
      </c>
      <c r="AF2557">
        <v>1</v>
      </c>
      <c r="AG2557">
        <v>1</v>
      </c>
      <c r="AH2557">
        <v>1</v>
      </c>
      <c r="AI2557">
        <v>1</v>
      </c>
      <c r="AJ2557">
        <v>1</v>
      </c>
      <c r="AK2557">
        <v>1</v>
      </c>
      <c r="AL2557">
        <v>0</v>
      </c>
      <c r="AM2557" s="49" t="e">
        <v>#N/A</v>
      </c>
      <c r="AN2557" s="49" t="e">
        <v>#N/A</v>
      </c>
      <c r="AO2557" s="49" t="e">
        <v>#N/A</v>
      </c>
      <c r="AP2557" s="49" t="e">
        <v>#N/A</v>
      </c>
      <c r="AQ2557" s="49" t="e">
        <v>#N/A</v>
      </c>
      <c r="AR2557" s="49" t="e">
        <v>#N/A</v>
      </c>
      <c r="AS2557" s="49" t="e">
        <v>#N/A</v>
      </c>
      <c r="AT2557" s="49" t="e">
        <v>#N/A</v>
      </c>
    </row>
    <row r="2558" spans="1:46" x14ac:dyDescent="0.25">
      <c r="A2558">
        <v>15</v>
      </c>
      <c r="B2558" t="s">
        <v>493</v>
      </c>
      <c r="C2558" t="s">
        <v>598</v>
      </c>
      <c r="D2558" t="s">
        <v>599</v>
      </c>
      <c r="E2558" t="s">
        <v>636</v>
      </c>
      <c r="F2558" t="s">
        <v>637</v>
      </c>
      <c r="G2558">
        <v>1</v>
      </c>
      <c r="H2558">
        <v>1</v>
      </c>
      <c r="I2558">
        <v>1</v>
      </c>
      <c r="J2558">
        <v>1</v>
      </c>
      <c r="K2558">
        <v>1</v>
      </c>
      <c r="L2558">
        <v>1</v>
      </c>
      <c r="M2558">
        <v>1</v>
      </c>
      <c r="N2558">
        <v>1</v>
      </c>
      <c r="O2558">
        <v>1</v>
      </c>
      <c r="P2558">
        <v>1</v>
      </c>
      <c r="Q2558">
        <v>1</v>
      </c>
      <c r="R2558">
        <v>1</v>
      </c>
      <c r="S2558">
        <v>1</v>
      </c>
      <c r="T2558">
        <v>1</v>
      </c>
      <c r="U2558">
        <v>1</v>
      </c>
      <c r="V2558">
        <v>1</v>
      </c>
      <c r="W2558">
        <v>1</v>
      </c>
      <c r="X2558">
        <v>1</v>
      </c>
      <c r="Y2558">
        <v>1</v>
      </c>
      <c r="Z2558">
        <v>1</v>
      </c>
      <c r="AA2558">
        <v>1</v>
      </c>
      <c r="AB2558">
        <v>1</v>
      </c>
      <c r="AC2558">
        <v>1</v>
      </c>
      <c r="AD2558">
        <v>1</v>
      </c>
      <c r="AE2558">
        <v>1</v>
      </c>
      <c r="AF2558">
        <v>1</v>
      </c>
      <c r="AG2558">
        <v>1</v>
      </c>
      <c r="AH2558">
        <v>1</v>
      </c>
      <c r="AI2558">
        <v>1</v>
      </c>
      <c r="AJ2558">
        <v>1</v>
      </c>
      <c r="AK2558">
        <v>1</v>
      </c>
      <c r="AL2558">
        <v>0</v>
      </c>
      <c r="AM2558" s="49" t="e">
        <v>#N/A</v>
      </c>
      <c r="AN2558" s="49" t="e">
        <v>#N/A</v>
      </c>
      <c r="AO2558" s="49" t="e">
        <v>#N/A</v>
      </c>
      <c r="AP2558" s="49" t="e">
        <v>#N/A</v>
      </c>
      <c r="AQ2558" s="49" t="e">
        <v>#N/A</v>
      </c>
      <c r="AR2558" s="49" t="e">
        <v>#N/A</v>
      </c>
      <c r="AS2558" s="49" t="e">
        <v>#N/A</v>
      </c>
      <c r="AT2558" s="49" t="e">
        <v>#N/A</v>
      </c>
    </row>
    <row r="2559" spans="1:46" x14ac:dyDescent="0.25">
      <c r="A2559">
        <v>15</v>
      </c>
      <c r="B2559" t="s">
        <v>301</v>
      </c>
      <c r="C2559" t="s">
        <v>301</v>
      </c>
      <c r="D2559" t="s">
        <v>302</v>
      </c>
      <c r="E2559" t="s">
        <v>636</v>
      </c>
      <c r="F2559" t="s">
        <v>637</v>
      </c>
      <c r="G2559">
        <v>1</v>
      </c>
      <c r="H2559">
        <v>1</v>
      </c>
      <c r="I2559">
        <v>1</v>
      </c>
      <c r="J2559">
        <v>1</v>
      </c>
      <c r="K2559">
        <v>1</v>
      </c>
      <c r="L2559">
        <v>1</v>
      </c>
      <c r="M2559">
        <v>1</v>
      </c>
      <c r="N2559">
        <v>1</v>
      </c>
      <c r="O2559">
        <v>1</v>
      </c>
      <c r="P2559">
        <v>1</v>
      </c>
      <c r="Q2559">
        <v>1</v>
      </c>
      <c r="R2559">
        <v>1</v>
      </c>
      <c r="S2559">
        <v>1</v>
      </c>
      <c r="T2559">
        <v>1</v>
      </c>
      <c r="U2559">
        <v>1</v>
      </c>
      <c r="V2559">
        <v>1</v>
      </c>
      <c r="W2559">
        <v>1</v>
      </c>
      <c r="X2559">
        <v>1</v>
      </c>
      <c r="Y2559">
        <v>1</v>
      </c>
      <c r="Z2559">
        <v>1</v>
      </c>
      <c r="AA2559">
        <v>1</v>
      </c>
      <c r="AB2559">
        <v>1</v>
      </c>
      <c r="AC2559">
        <v>1</v>
      </c>
      <c r="AD2559">
        <v>1</v>
      </c>
      <c r="AE2559">
        <v>1</v>
      </c>
      <c r="AF2559">
        <v>1</v>
      </c>
      <c r="AG2559">
        <v>1</v>
      </c>
      <c r="AH2559">
        <v>1</v>
      </c>
      <c r="AI2559">
        <v>1</v>
      </c>
      <c r="AJ2559">
        <v>1</v>
      </c>
      <c r="AK2559">
        <v>1</v>
      </c>
      <c r="AL2559">
        <v>0</v>
      </c>
      <c r="AM2559" s="49" t="s">
        <v>302</v>
      </c>
      <c r="AN2559" s="49" t="s">
        <v>14</v>
      </c>
      <c r="AO2559" s="49" t="s">
        <v>485</v>
      </c>
      <c r="AP2559" s="49" t="s">
        <v>494</v>
      </c>
      <c r="AQ2559" s="49" t="s">
        <v>11</v>
      </c>
      <c r="AR2559" s="49" t="s">
        <v>487</v>
      </c>
      <c r="AS2559" s="49" t="s">
        <v>488</v>
      </c>
      <c r="AT2559" s="49" t="s">
        <v>489</v>
      </c>
    </row>
    <row r="2560" spans="1:46" x14ac:dyDescent="0.25">
      <c r="A2560">
        <v>15</v>
      </c>
      <c r="B2560" t="s">
        <v>303</v>
      </c>
      <c r="C2560" t="s">
        <v>303</v>
      </c>
      <c r="D2560" t="s">
        <v>304</v>
      </c>
      <c r="E2560" t="s">
        <v>636</v>
      </c>
      <c r="F2560" t="s">
        <v>637</v>
      </c>
      <c r="G2560">
        <v>1</v>
      </c>
      <c r="H2560">
        <v>1</v>
      </c>
      <c r="I2560">
        <v>1</v>
      </c>
      <c r="J2560">
        <v>1</v>
      </c>
      <c r="K2560">
        <v>1</v>
      </c>
      <c r="L2560">
        <v>1</v>
      </c>
      <c r="M2560">
        <v>1</v>
      </c>
      <c r="N2560">
        <v>1</v>
      </c>
      <c r="O2560">
        <v>1</v>
      </c>
      <c r="P2560">
        <v>1</v>
      </c>
      <c r="Q2560">
        <v>1</v>
      </c>
      <c r="R2560">
        <v>1</v>
      </c>
      <c r="S2560">
        <v>1</v>
      </c>
      <c r="T2560">
        <v>1</v>
      </c>
      <c r="U2560">
        <v>1</v>
      </c>
      <c r="V2560">
        <v>1</v>
      </c>
      <c r="W2560">
        <v>1</v>
      </c>
      <c r="X2560">
        <v>1</v>
      </c>
      <c r="Y2560">
        <v>1</v>
      </c>
      <c r="Z2560">
        <v>1</v>
      </c>
      <c r="AA2560">
        <v>1</v>
      </c>
      <c r="AB2560">
        <v>1</v>
      </c>
      <c r="AC2560">
        <v>1</v>
      </c>
      <c r="AD2560">
        <v>1</v>
      </c>
      <c r="AE2560">
        <v>1</v>
      </c>
      <c r="AF2560">
        <v>1</v>
      </c>
      <c r="AG2560">
        <v>1</v>
      </c>
      <c r="AH2560">
        <v>1</v>
      </c>
      <c r="AI2560">
        <v>1</v>
      </c>
      <c r="AJ2560">
        <v>1</v>
      </c>
      <c r="AK2560">
        <v>1</v>
      </c>
      <c r="AL2560">
        <v>0</v>
      </c>
      <c r="AM2560" s="49" t="s">
        <v>304</v>
      </c>
      <c r="AN2560" s="49" t="s">
        <v>14</v>
      </c>
      <c r="AO2560" s="49" t="s">
        <v>507</v>
      </c>
      <c r="AP2560" s="49" t="s">
        <v>501</v>
      </c>
      <c r="AQ2560" s="49" t="s">
        <v>10</v>
      </c>
      <c r="AR2560" s="49" t="s">
        <v>487</v>
      </c>
      <c r="AS2560" s="49" t="s">
        <v>488</v>
      </c>
      <c r="AT2560" s="49" t="s">
        <v>489</v>
      </c>
    </row>
    <row r="2561" spans="1:46" x14ac:dyDescent="0.25">
      <c r="A2561">
        <v>15</v>
      </c>
      <c r="B2561" t="s">
        <v>319</v>
      </c>
      <c r="C2561" t="s">
        <v>319</v>
      </c>
      <c r="D2561" t="s">
        <v>320</v>
      </c>
      <c r="E2561" t="s">
        <v>636</v>
      </c>
      <c r="F2561" t="s">
        <v>637</v>
      </c>
      <c r="G2561">
        <v>1</v>
      </c>
      <c r="H2561">
        <v>1</v>
      </c>
      <c r="I2561">
        <v>1</v>
      </c>
      <c r="J2561">
        <v>1</v>
      </c>
      <c r="K2561">
        <v>1</v>
      </c>
      <c r="L2561">
        <v>1</v>
      </c>
      <c r="M2561">
        <v>1</v>
      </c>
      <c r="N2561">
        <v>1</v>
      </c>
      <c r="O2561">
        <v>1</v>
      </c>
      <c r="P2561">
        <v>1</v>
      </c>
      <c r="Q2561">
        <v>1</v>
      </c>
      <c r="R2561">
        <v>1</v>
      </c>
      <c r="S2561">
        <v>1</v>
      </c>
      <c r="T2561">
        <v>1</v>
      </c>
      <c r="U2561">
        <v>1</v>
      </c>
      <c r="V2561">
        <v>1</v>
      </c>
      <c r="W2561">
        <v>1</v>
      </c>
      <c r="X2561">
        <v>1</v>
      </c>
      <c r="Y2561">
        <v>1</v>
      </c>
      <c r="Z2561">
        <v>1</v>
      </c>
      <c r="AA2561">
        <v>1</v>
      </c>
      <c r="AB2561">
        <v>1</v>
      </c>
      <c r="AC2561">
        <v>1</v>
      </c>
      <c r="AD2561">
        <v>1</v>
      </c>
      <c r="AE2561">
        <v>1</v>
      </c>
      <c r="AF2561">
        <v>1</v>
      </c>
      <c r="AG2561">
        <v>1</v>
      </c>
      <c r="AH2561">
        <v>1</v>
      </c>
      <c r="AI2561">
        <v>1</v>
      </c>
      <c r="AJ2561">
        <v>1</v>
      </c>
      <c r="AK2561">
        <v>1</v>
      </c>
      <c r="AL2561">
        <v>0</v>
      </c>
      <c r="AM2561" s="49" t="s">
        <v>320</v>
      </c>
      <c r="AN2561" s="49" t="s">
        <v>14</v>
      </c>
      <c r="AO2561" s="49" t="s">
        <v>506</v>
      </c>
      <c r="AP2561" s="49" t="s">
        <v>501</v>
      </c>
      <c r="AQ2561" s="49" t="s">
        <v>10</v>
      </c>
      <c r="AR2561" s="49" t="s">
        <v>487</v>
      </c>
      <c r="AS2561" s="49" t="s">
        <v>488</v>
      </c>
      <c r="AT2561" s="49" t="s">
        <v>489</v>
      </c>
    </row>
    <row r="2562" spans="1:46" x14ac:dyDescent="0.25">
      <c r="A2562">
        <v>15</v>
      </c>
      <c r="B2562" t="s">
        <v>115</v>
      </c>
      <c r="C2562" t="s">
        <v>115</v>
      </c>
      <c r="D2562" t="s">
        <v>600</v>
      </c>
      <c r="E2562" t="s">
        <v>636</v>
      </c>
      <c r="F2562" t="s">
        <v>637</v>
      </c>
      <c r="G2562">
        <v>1</v>
      </c>
      <c r="H2562">
        <v>1</v>
      </c>
      <c r="I2562">
        <v>1</v>
      </c>
      <c r="J2562">
        <v>1</v>
      </c>
      <c r="K2562">
        <v>1</v>
      </c>
      <c r="L2562">
        <v>1</v>
      </c>
      <c r="M2562">
        <v>1</v>
      </c>
      <c r="N2562">
        <v>1</v>
      </c>
      <c r="O2562">
        <v>1</v>
      </c>
      <c r="P2562">
        <v>1</v>
      </c>
      <c r="Q2562">
        <v>1</v>
      </c>
      <c r="R2562">
        <v>1</v>
      </c>
      <c r="S2562">
        <v>1</v>
      </c>
      <c r="T2562">
        <v>1</v>
      </c>
      <c r="U2562">
        <v>1</v>
      </c>
      <c r="V2562">
        <v>1</v>
      </c>
      <c r="W2562">
        <v>1</v>
      </c>
      <c r="X2562">
        <v>1</v>
      </c>
      <c r="Y2562">
        <v>1</v>
      </c>
      <c r="Z2562">
        <v>1</v>
      </c>
      <c r="AA2562">
        <v>1</v>
      </c>
      <c r="AB2562">
        <v>1</v>
      </c>
      <c r="AC2562">
        <v>1</v>
      </c>
      <c r="AD2562">
        <v>1</v>
      </c>
      <c r="AE2562">
        <v>1</v>
      </c>
      <c r="AF2562">
        <v>1</v>
      </c>
      <c r="AG2562">
        <v>1</v>
      </c>
      <c r="AH2562">
        <v>1</v>
      </c>
      <c r="AI2562">
        <v>1</v>
      </c>
      <c r="AJ2562">
        <v>1</v>
      </c>
      <c r="AK2562">
        <v>1</v>
      </c>
      <c r="AL2562">
        <v>0</v>
      </c>
      <c r="AM2562" s="49" t="s">
        <v>116</v>
      </c>
      <c r="AN2562" s="49" t="s">
        <v>14</v>
      </c>
      <c r="AO2562" s="49" t="s">
        <v>485</v>
      </c>
      <c r="AP2562" s="49" t="s">
        <v>501</v>
      </c>
      <c r="AQ2562" s="49" t="s">
        <v>11</v>
      </c>
      <c r="AR2562" s="49" t="s">
        <v>487</v>
      </c>
      <c r="AS2562" s="49" t="s">
        <v>488</v>
      </c>
      <c r="AT2562" s="49" t="s">
        <v>489</v>
      </c>
    </row>
    <row r="2563" spans="1:46" x14ac:dyDescent="0.25">
      <c r="A2563">
        <v>15</v>
      </c>
      <c r="B2563" t="s">
        <v>305</v>
      </c>
      <c r="C2563" t="s">
        <v>305</v>
      </c>
      <c r="D2563" t="s">
        <v>306</v>
      </c>
      <c r="E2563" t="s">
        <v>636</v>
      </c>
      <c r="F2563" t="s">
        <v>637</v>
      </c>
      <c r="G2563">
        <v>1</v>
      </c>
      <c r="H2563">
        <v>1</v>
      </c>
      <c r="I2563">
        <v>1</v>
      </c>
      <c r="J2563">
        <v>1</v>
      </c>
      <c r="K2563">
        <v>1</v>
      </c>
      <c r="L2563">
        <v>1</v>
      </c>
      <c r="M2563">
        <v>1</v>
      </c>
      <c r="N2563">
        <v>1</v>
      </c>
      <c r="O2563">
        <v>1</v>
      </c>
      <c r="P2563">
        <v>1</v>
      </c>
      <c r="Q2563">
        <v>1</v>
      </c>
      <c r="R2563">
        <v>1</v>
      </c>
      <c r="S2563">
        <v>1</v>
      </c>
      <c r="T2563">
        <v>1</v>
      </c>
      <c r="U2563">
        <v>1</v>
      </c>
      <c r="V2563">
        <v>1</v>
      </c>
      <c r="W2563">
        <v>1</v>
      </c>
      <c r="X2563">
        <v>1</v>
      </c>
      <c r="Y2563">
        <v>1</v>
      </c>
      <c r="Z2563">
        <v>1</v>
      </c>
      <c r="AA2563">
        <v>1</v>
      </c>
      <c r="AB2563">
        <v>1</v>
      </c>
      <c r="AC2563">
        <v>1</v>
      </c>
      <c r="AD2563">
        <v>1</v>
      </c>
      <c r="AE2563">
        <v>1</v>
      </c>
      <c r="AF2563">
        <v>1</v>
      </c>
      <c r="AG2563">
        <v>1</v>
      </c>
      <c r="AH2563">
        <v>1</v>
      </c>
      <c r="AI2563">
        <v>1</v>
      </c>
      <c r="AJ2563">
        <v>1</v>
      </c>
      <c r="AK2563">
        <v>1</v>
      </c>
      <c r="AL2563">
        <v>0</v>
      </c>
      <c r="AM2563" s="49" t="s">
        <v>306</v>
      </c>
      <c r="AN2563" s="49" t="s">
        <v>14</v>
      </c>
      <c r="AO2563" s="49" t="s">
        <v>506</v>
      </c>
      <c r="AP2563" s="49" t="s">
        <v>501</v>
      </c>
      <c r="AQ2563" s="49" t="s">
        <v>10</v>
      </c>
      <c r="AR2563" s="49" t="s">
        <v>487</v>
      </c>
      <c r="AS2563" s="49" t="s">
        <v>488</v>
      </c>
      <c r="AT2563" s="49" t="s">
        <v>489</v>
      </c>
    </row>
    <row r="2564" spans="1:46" x14ac:dyDescent="0.25">
      <c r="A2564">
        <v>15</v>
      </c>
      <c r="B2564" t="s">
        <v>307</v>
      </c>
      <c r="C2564" t="s">
        <v>307</v>
      </c>
      <c r="D2564" t="s">
        <v>308</v>
      </c>
      <c r="E2564" t="s">
        <v>636</v>
      </c>
      <c r="F2564" t="s">
        <v>637</v>
      </c>
      <c r="G2564">
        <v>1</v>
      </c>
      <c r="H2564">
        <v>1</v>
      </c>
      <c r="I2564">
        <v>1</v>
      </c>
      <c r="J2564">
        <v>1</v>
      </c>
      <c r="K2564">
        <v>1</v>
      </c>
      <c r="L2564">
        <v>1</v>
      </c>
      <c r="M2564">
        <v>1</v>
      </c>
      <c r="N2564">
        <v>1</v>
      </c>
      <c r="O2564">
        <v>1</v>
      </c>
      <c r="P2564">
        <v>1</v>
      </c>
      <c r="Q2564">
        <v>1</v>
      </c>
      <c r="R2564">
        <v>1</v>
      </c>
      <c r="S2564">
        <v>1</v>
      </c>
      <c r="T2564">
        <v>1</v>
      </c>
      <c r="U2564">
        <v>1</v>
      </c>
      <c r="V2564">
        <v>1</v>
      </c>
      <c r="W2564">
        <v>1</v>
      </c>
      <c r="X2564">
        <v>1</v>
      </c>
      <c r="Y2564">
        <v>1</v>
      </c>
      <c r="Z2564">
        <v>1</v>
      </c>
      <c r="AA2564">
        <v>1</v>
      </c>
      <c r="AB2564">
        <v>1</v>
      </c>
      <c r="AC2564">
        <v>1</v>
      </c>
      <c r="AD2564">
        <v>1</v>
      </c>
      <c r="AE2564">
        <v>1</v>
      </c>
      <c r="AF2564">
        <v>1</v>
      </c>
      <c r="AG2564">
        <v>1</v>
      </c>
      <c r="AH2564">
        <v>1</v>
      </c>
      <c r="AI2564">
        <v>1</v>
      </c>
      <c r="AJ2564">
        <v>1</v>
      </c>
      <c r="AK2564">
        <v>1</v>
      </c>
      <c r="AL2564">
        <v>0</v>
      </c>
      <c r="AM2564" s="49" t="s">
        <v>308</v>
      </c>
      <c r="AN2564" s="49" t="s">
        <v>14</v>
      </c>
      <c r="AO2564" s="49" t="s">
        <v>485</v>
      </c>
      <c r="AP2564" s="49" t="s">
        <v>494</v>
      </c>
      <c r="AQ2564" s="49" t="s">
        <v>11</v>
      </c>
      <c r="AR2564" s="49" t="s">
        <v>487</v>
      </c>
      <c r="AS2564" s="49" t="s">
        <v>488</v>
      </c>
      <c r="AT2564" s="49" t="s">
        <v>489</v>
      </c>
    </row>
    <row r="2565" spans="1:46" x14ac:dyDescent="0.25">
      <c r="A2565">
        <v>15</v>
      </c>
      <c r="B2565" t="s">
        <v>313</v>
      </c>
      <c r="C2565" t="s">
        <v>313</v>
      </c>
      <c r="D2565" t="s">
        <v>314</v>
      </c>
      <c r="E2565" t="s">
        <v>636</v>
      </c>
      <c r="F2565" t="s">
        <v>637</v>
      </c>
      <c r="G2565">
        <v>1</v>
      </c>
      <c r="H2565">
        <v>1</v>
      </c>
      <c r="I2565">
        <v>1</v>
      </c>
      <c r="J2565">
        <v>1</v>
      </c>
      <c r="K2565">
        <v>1</v>
      </c>
      <c r="L2565">
        <v>1</v>
      </c>
      <c r="M2565">
        <v>1</v>
      </c>
      <c r="N2565">
        <v>1</v>
      </c>
      <c r="O2565">
        <v>1</v>
      </c>
      <c r="P2565">
        <v>1</v>
      </c>
      <c r="Q2565">
        <v>1</v>
      </c>
      <c r="R2565">
        <v>1</v>
      </c>
      <c r="S2565">
        <v>1</v>
      </c>
      <c r="T2565">
        <v>1</v>
      </c>
      <c r="U2565">
        <v>1</v>
      </c>
      <c r="V2565">
        <v>1</v>
      </c>
      <c r="W2565">
        <v>1</v>
      </c>
      <c r="X2565">
        <v>1</v>
      </c>
      <c r="Y2565">
        <v>1</v>
      </c>
      <c r="Z2565">
        <v>1</v>
      </c>
      <c r="AA2565">
        <v>1</v>
      </c>
      <c r="AB2565">
        <v>1</v>
      </c>
      <c r="AC2565">
        <v>1</v>
      </c>
      <c r="AD2565">
        <v>1</v>
      </c>
      <c r="AE2565">
        <v>1</v>
      </c>
      <c r="AF2565">
        <v>1</v>
      </c>
      <c r="AG2565">
        <v>1</v>
      </c>
      <c r="AH2565">
        <v>1</v>
      </c>
      <c r="AI2565">
        <v>1</v>
      </c>
      <c r="AJ2565">
        <v>1</v>
      </c>
      <c r="AK2565">
        <v>1</v>
      </c>
      <c r="AL2565">
        <v>1</v>
      </c>
      <c r="AM2565" s="49" t="s">
        <v>314</v>
      </c>
      <c r="AN2565" s="49" t="s">
        <v>14</v>
      </c>
      <c r="AO2565" s="49" t="s">
        <v>500</v>
      </c>
      <c r="AP2565" s="49" t="s">
        <v>505</v>
      </c>
      <c r="AQ2565" s="49" t="s">
        <v>13</v>
      </c>
      <c r="AR2565" s="49" t="s">
        <v>487</v>
      </c>
      <c r="AS2565" s="49" t="s">
        <v>488</v>
      </c>
      <c r="AT2565" s="49" t="s">
        <v>489</v>
      </c>
    </row>
    <row r="2566" spans="1:46" x14ac:dyDescent="0.25">
      <c r="A2566">
        <v>15</v>
      </c>
      <c r="B2566" t="s">
        <v>317</v>
      </c>
      <c r="C2566" t="s">
        <v>317</v>
      </c>
      <c r="D2566" t="s">
        <v>318</v>
      </c>
      <c r="E2566" t="s">
        <v>636</v>
      </c>
      <c r="F2566" t="s">
        <v>637</v>
      </c>
      <c r="G2566">
        <v>1</v>
      </c>
      <c r="H2566">
        <v>1</v>
      </c>
      <c r="I2566">
        <v>1</v>
      </c>
      <c r="J2566">
        <v>1</v>
      </c>
      <c r="K2566">
        <v>1</v>
      </c>
      <c r="L2566">
        <v>1</v>
      </c>
      <c r="M2566">
        <v>1</v>
      </c>
      <c r="N2566">
        <v>1</v>
      </c>
      <c r="O2566">
        <v>1</v>
      </c>
      <c r="P2566">
        <v>1</v>
      </c>
      <c r="Q2566">
        <v>1</v>
      </c>
      <c r="R2566">
        <v>1</v>
      </c>
      <c r="S2566">
        <v>1</v>
      </c>
      <c r="T2566">
        <v>1</v>
      </c>
      <c r="U2566">
        <v>1</v>
      </c>
      <c r="V2566">
        <v>1</v>
      </c>
      <c r="W2566">
        <v>1</v>
      </c>
      <c r="X2566">
        <v>1</v>
      </c>
      <c r="Y2566">
        <v>1</v>
      </c>
      <c r="Z2566">
        <v>1</v>
      </c>
      <c r="AA2566">
        <v>1</v>
      </c>
      <c r="AB2566">
        <v>1</v>
      </c>
      <c r="AC2566">
        <v>1</v>
      </c>
      <c r="AD2566">
        <v>1</v>
      </c>
      <c r="AE2566">
        <v>1</v>
      </c>
      <c r="AF2566">
        <v>1</v>
      </c>
      <c r="AG2566">
        <v>1</v>
      </c>
      <c r="AH2566">
        <v>1</v>
      </c>
      <c r="AI2566">
        <v>1</v>
      </c>
      <c r="AJ2566">
        <v>1</v>
      </c>
      <c r="AK2566">
        <v>1</v>
      </c>
      <c r="AL2566">
        <v>1</v>
      </c>
      <c r="AM2566" s="49" t="s">
        <v>318</v>
      </c>
      <c r="AN2566" s="49" t="s">
        <v>14</v>
      </c>
      <c r="AO2566" s="49" t="s">
        <v>500</v>
      </c>
      <c r="AP2566" s="49" t="s">
        <v>505</v>
      </c>
      <c r="AQ2566" s="49" t="s">
        <v>13</v>
      </c>
      <c r="AR2566" s="49" t="s">
        <v>487</v>
      </c>
      <c r="AS2566" s="49" t="s">
        <v>488</v>
      </c>
      <c r="AT2566" s="49" t="s">
        <v>489</v>
      </c>
    </row>
    <row r="2567" spans="1:46" x14ac:dyDescent="0.25">
      <c r="A2567">
        <v>15</v>
      </c>
      <c r="B2567" t="s">
        <v>321</v>
      </c>
      <c r="C2567" t="s">
        <v>321</v>
      </c>
      <c r="D2567" t="s">
        <v>424</v>
      </c>
      <c r="E2567" t="s">
        <v>636</v>
      </c>
      <c r="F2567" t="s">
        <v>637</v>
      </c>
      <c r="G2567">
        <v>1</v>
      </c>
      <c r="H2567">
        <v>1</v>
      </c>
      <c r="I2567">
        <v>1</v>
      </c>
      <c r="J2567">
        <v>1</v>
      </c>
      <c r="K2567">
        <v>1</v>
      </c>
      <c r="L2567">
        <v>1</v>
      </c>
      <c r="M2567">
        <v>1</v>
      </c>
      <c r="N2567">
        <v>1</v>
      </c>
      <c r="O2567">
        <v>1</v>
      </c>
      <c r="P2567">
        <v>1</v>
      </c>
      <c r="Q2567">
        <v>1</v>
      </c>
      <c r="R2567">
        <v>1</v>
      </c>
      <c r="S2567">
        <v>1</v>
      </c>
      <c r="T2567">
        <v>1</v>
      </c>
      <c r="U2567">
        <v>1</v>
      </c>
      <c r="V2567">
        <v>1</v>
      </c>
      <c r="W2567">
        <v>1</v>
      </c>
      <c r="X2567">
        <v>1</v>
      </c>
      <c r="Y2567">
        <v>1</v>
      </c>
      <c r="Z2567">
        <v>1</v>
      </c>
      <c r="AA2567">
        <v>1</v>
      </c>
      <c r="AB2567">
        <v>1</v>
      </c>
      <c r="AC2567">
        <v>1</v>
      </c>
      <c r="AD2567">
        <v>1</v>
      </c>
      <c r="AE2567">
        <v>1</v>
      </c>
      <c r="AF2567">
        <v>1</v>
      </c>
      <c r="AG2567">
        <v>1</v>
      </c>
      <c r="AH2567">
        <v>1</v>
      </c>
      <c r="AI2567">
        <v>1</v>
      </c>
      <c r="AJ2567">
        <v>1</v>
      </c>
      <c r="AK2567">
        <v>1</v>
      </c>
      <c r="AL2567">
        <v>0</v>
      </c>
      <c r="AM2567" s="49" t="s">
        <v>424</v>
      </c>
      <c r="AN2567" s="49" t="s">
        <v>14</v>
      </c>
      <c r="AO2567" s="49" t="s">
        <v>485</v>
      </c>
      <c r="AP2567" s="49" t="s">
        <v>505</v>
      </c>
      <c r="AQ2567" s="49" t="s">
        <v>13</v>
      </c>
      <c r="AR2567" s="49" t="s">
        <v>495</v>
      </c>
      <c r="AS2567" s="49" t="s">
        <v>496</v>
      </c>
      <c r="AT2567" s="49" t="s">
        <v>497</v>
      </c>
    </row>
    <row r="2568" spans="1:46" x14ac:dyDescent="0.25">
      <c r="A2568">
        <v>15</v>
      </c>
      <c r="B2568" t="s">
        <v>253</v>
      </c>
      <c r="C2568" t="s">
        <v>253</v>
      </c>
      <c r="D2568" t="s">
        <v>601</v>
      </c>
      <c r="E2568" t="s">
        <v>636</v>
      </c>
      <c r="F2568" t="s">
        <v>637</v>
      </c>
      <c r="G2568">
        <v>1</v>
      </c>
      <c r="H2568">
        <v>1</v>
      </c>
      <c r="I2568">
        <v>1</v>
      </c>
      <c r="J2568">
        <v>1</v>
      </c>
      <c r="K2568">
        <v>1</v>
      </c>
      <c r="L2568">
        <v>1</v>
      </c>
      <c r="M2568">
        <v>1</v>
      </c>
      <c r="N2568">
        <v>1</v>
      </c>
      <c r="O2568">
        <v>1</v>
      </c>
      <c r="P2568">
        <v>1</v>
      </c>
      <c r="Q2568">
        <v>1</v>
      </c>
      <c r="R2568">
        <v>1</v>
      </c>
      <c r="S2568">
        <v>1</v>
      </c>
      <c r="T2568">
        <v>1</v>
      </c>
      <c r="U2568">
        <v>1</v>
      </c>
      <c r="V2568">
        <v>1</v>
      </c>
      <c r="W2568">
        <v>1</v>
      </c>
      <c r="X2568">
        <v>1</v>
      </c>
      <c r="Y2568">
        <v>1</v>
      </c>
      <c r="Z2568">
        <v>1</v>
      </c>
      <c r="AA2568">
        <v>1</v>
      </c>
      <c r="AB2568">
        <v>1</v>
      </c>
      <c r="AC2568">
        <v>1</v>
      </c>
      <c r="AD2568">
        <v>1</v>
      </c>
      <c r="AE2568">
        <v>1</v>
      </c>
      <c r="AF2568">
        <v>1</v>
      </c>
      <c r="AG2568">
        <v>1</v>
      </c>
      <c r="AH2568">
        <v>1</v>
      </c>
      <c r="AI2568">
        <v>1</v>
      </c>
      <c r="AJ2568">
        <v>1</v>
      </c>
      <c r="AK2568">
        <v>1</v>
      </c>
      <c r="AL2568">
        <v>1</v>
      </c>
      <c r="AM2568" s="49" t="s">
        <v>254</v>
      </c>
      <c r="AN2568" s="49" t="s">
        <v>14</v>
      </c>
      <c r="AO2568" s="49" t="s">
        <v>500</v>
      </c>
      <c r="AP2568" s="49" t="s">
        <v>501</v>
      </c>
      <c r="AQ2568" s="49" t="s">
        <v>502</v>
      </c>
      <c r="AR2568" s="49" t="s">
        <v>487</v>
      </c>
      <c r="AS2568" s="49" t="s">
        <v>488</v>
      </c>
      <c r="AT2568" s="49" t="s">
        <v>489</v>
      </c>
    </row>
    <row r="2569" spans="1:46" x14ac:dyDescent="0.25">
      <c r="A2569">
        <v>15</v>
      </c>
      <c r="B2569" t="s">
        <v>263</v>
      </c>
      <c r="C2569" t="s">
        <v>263</v>
      </c>
      <c r="D2569" t="s">
        <v>602</v>
      </c>
      <c r="E2569" t="s">
        <v>636</v>
      </c>
      <c r="F2569" t="s">
        <v>637</v>
      </c>
      <c r="G2569">
        <v>1</v>
      </c>
      <c r="H2569">
        <v>1</v>
      </c>
      <c r="I2569">
        <v>1</v>
      </c>
      <c r="J2569">
        <v>1</v>
      </c>
      <c r="K2569">
        <v>1</v>
      </c>
      <c r="L2569">
        <v>1</v>
      </c>
      <c r="M2569">
        <v>1</v>
      </c>
      <c r="N2569">
        <v>1</v>
      </c>
      <c r="O2569">
        <v>1</v>
      </c>
      <c r="P2569">
        <v>1</v>
      </c>
      <c r="Q2569">
        <v>1</v>
      </c>
      <c r="R2569">
        <v>1</v>
      </c>
      <c r="S2569">
        <v>1</v>
      </c>
      <c r="T2569">
        <v>1</v>
      </c>
      <c r="U2569">
        <v>1</v>
      </c>
      <c r="V2569">
        <v>1</v>
      </c>
      <c r="W2569">
        <v>1</v>
      </c>
      <c r="X2569">
        <v>1</v>
      </c>
      <c r="Y2569">
        <v>1</v>
      </c>
      <c r="Z2569">
        <v>1</v>
      </c>
      <c r="AA2569">
        <v>1</v>
      </c>
      <c r="AB2569">
        <v>1</v>
      </c>
      <c r="AC2569">
        <v>1</v>
      </c>
      <c r="AD2569">
        <v>1</v>
      </c>
      <c r="AE2569">
        <v>1</v>
      </c>
      <c r="AF2569">
        <v>1</v>
      </c>
      <c r="AG2569">
        <v>1</v>
      </c>
      <c r="AH2569">
        <v>1</v>
      </c>
      <c r="AI2569">
        <v>1</v>
      </c>
      <c r="AJ2569">
        <v>1</v>
      </c>
      <c r="AK2569">
        <v>1</v>
      </c>
      <c r="AL2569">
        <v>1</v>
      </c>
      <c r="AM2569" s="49" t="s">
        <v>264</v>
      </c>
      <c r="AN2569" s="49" t="s">
        <v>14</v>
      </c>
      <c r="AO2569" s="49" t="s">
        <v>500</v>
      </c>
      <c r="AP2569" s="49" t="s">
        <v>501</v>
      </c>
      <c r="AQ2569" s="49" t="s">
        <v>502</v>
      </c>
      <c r="AR2569" s="49" t="s">
        <v>487</v>
      </c>
      <c r="AS2569" s="49" t="s">
        <v>488</v>
      </c>
      <c r="AT2569" s="49" t="s">
        <v>489</v>
      </c>
    </row>
    <row r="2570" spans="1:46" x14ac:dyDescent="0.25">
      <c r="A2570">
        <v>15</v>
      </c>
      <c r="B2570" t="s">
        <v>123</v>
      </c>
      <c r="C2570" t="s">
        <v>123</v>
      </c>
      <c r="D2570" t="s">
        <v>603</v>
      </c>
      <c r="E2570" t="s">
        <v>636</v>
      </c>
      <c r="F2570" t="s">
        <v>637</v>
      </c>
      <c r="G2570">
        <v>1</v>
      </c>
      <c r="H2570">
        <v>1</v>
      </c>
      <c r="I2570">
        <v>1</v>
      </c>
      <c r="J2570">
        <v>1</v>
      </c>
      <c r="K2570">
        <v>1</v>
      </c>
      <c r="L2570">
        <v>1</v>
      </c>
      <c r="M2570">
        <v>1</v>
      </c>
      <c r="N2570">
        <v>1</v>
      </c>
      <c r="O2570">
        <v>1</v>
      </c>
      <c r="P2570">
        <v>1</v>
      </c>
      <c r="Q2570">
        <v>1</v>
      </c>
      <c r="R2570">
        <v>1</v>
      </c>
      <c r="S2570">
        <v>1</v>
      </c>
      <c r="T2570">
        <v>1</v>
      </c>
      <c r="U2570">
        <v>1</v>
      </c>
      <c r="V2570">
        <v>1</v>
      </c>
      <c r="W2570">
        <v>1</v>
      </c>
      <c r="X2570">
        <v>1</v>
      </c>
      <c r="Y2570">
        <v>1</v>
      </c>
      <c r="Z2570">
        <v>1</v>
      </c>
      <c r="AA2570">
        <v>1</v>
      </c>
      <c r="AB2570">
        <v>1</v>
      </c>
      <c r="AC2570">
        <v>1</v>
      </c>
      <c r="AD2570">
        <v>1</v>
      </c>
      <c r="AE2570">
        <v>1</v>
      </c>
      <c r="AF2570">
        <v>1</v>
      </c>
      <c r="AG2570">
        <v>1</v>
      </c>
      <c r="AH2570">
        <v>1</v>
      </c>
      <c r="AI2570">
        <v>1</v>
      </c>
      <c r="AJ2570">
        <v>1</v>
      </c>
      <c r="AK2570">
        <v>1</v>
      </c>
      <c r="AL2570">
        <v>0</v>
      </c>
      <c r="AM2570" s="49" t="s">
        <v>410</v>
      </c>
      <c r="AN2570" s="49" t="s">
        <v>5</v>
      </c>
      <c r="AO2570" s="49" t="s">
        <v>9</v>
      </c>
      <c r="AP2570" s="49" t="s">
        <v>494</v>
      </c>
      <c r="AQ2570" s="49" t="s">
        <v>9</v>
      </c>
      <c r="AR2570" s="49" t="s">
        <v>495</v>
      </c>
      <c r="AS2570" s="49" t="s">
        <v>496</v>
      </c>
      <c r="AT2570" s="49" t="s">
        <v>497</v>
      </c>
    </row>
    <row r="2571" spans="1:46" x14ac:dyDescent="0.25">
      <c r="A2571">
        <v>15</v>
      </c>
      <c r="B2571" t="s">
        <v>375</v>
      </c>
      <c r="C2571" t="s">
        <v>375</v>
      </c>
      <c r="D2571" t="s">
        <v>604</v>
      </c>
      <c r="E2571" t="s">
        <v>636</v>
      </c>
      <c r="F2571" t="s">
        <v>637</v>
      </c>
      <c r="G2571">
        <v>1</v>
      </c>
      <c r="H2571">
        <v>1</v>
      </c>
      <c r="I2571">
        <v>1</v>
      </c>
      <c r="J2571">
        <v>1</v>
      </c>
      <c r="K2571">
        <v>1</v>
      </c>
      <c r="L2571">
        <v>1</v>
      </c>
      <c r="M2571">
        <v>1</v>
      </c>
      <c r="N2571">
        <v>1</v>
      </c>
      <c r="O2571">
        <v>1</v>
      </c>
      <c r="P2571">
        <v>1</v>
      </c>
      <c r="Q2571">
        <v>1</v>
      </c>
      <c r="R2571">
        <v>1</v>
      </c>
      <c r="S2571">
        <v>1</v>
      </c>
      <c r="T2571">
        <v>1</v>
      </c>
      <c r="U2571">
        <v>1</v>
      </c>
      <c r="V2571">
        <v>1</v>
      </c>
      <c r="W2571">
        <v>1</v>
      </c>
      <c r="X2571">
        <v>1</v>
      </c>
      <c r="Y2571">
        <v>1</v>
      </c>
      <c r="Z2571">
        <v>1</v>
      </c>
      <c r="AA2571">
        <v>1</v>
      </c>
      <c r="AB2571">
        <v>1</v>
      </c>
      <c r="AC2571">
        <v>1</v>
      </c>
      <c r="AD2571">
        <v>1</v>
      </c>
      <c r="AE2571">
        <v>1</v>
      </c>
      <c r="AF2571">
        <v>1</v>
      </c>
      <c r="AG2571">
        <v>1</v>
      </c>
      <c r="AH2571">
        <v>1</v>
      </c>
      <c r="AI2571">
        <v>1</v>
      </c>
      <c r="AJ2571">
        <v>1</v>
      </c>
      <c r="AK2571">
        <v>1</v>
      </c>
      <c r="AL2571">
        <v>1</v>
      </c>
      <c r="AM2571" s="49" t="s">
        <v>376</v>
      </c>
      <c r="AN2571" s="49" t="s">
        <v>14</v>
      </c>
      <c r="AO2571" s="49" t="s">
        <v>500</v>
      </c>
      <c r="AP2571" s="49" t="s">
        <v>501</v>
      </c>
      <c r="AQ2571" s="49" t="s">
        <v>502</v>
      </c>
      <c r="AR2571" s="49" t="s">
        <v>487</v>
      </c>
      <c r="AS2571" s="49" t="s">
        <v>488</v>
      </c>
      <c r="AT2571" s="49" t="s">
        <v>489</v>
      </c>
    </row>
    <row r="2572" spans="1:46" x14ac:dyDescent="0.25">
      <c r="A2572">
        <v>15</v>
      </c>
      <c r="B2572" t="s">
        <v>322</v>
      </c>
      <c r="C2572" t="s">
        <v>322</v>
      </c>
      <c r="D2572" t="s">
        <v>323</v>
      </c>
      <c r="E2572" t="s">
        <v>636</v>
      </c>
      <c r="F2572" t="s">
        <v>637</v>
      </c>
      <c r="G2572">
        <v>1</v>
      </c>
      <c r="H2572">
        <v>1</v>
      </c>
      <c r="I2572">
        <v>1</v>
      </c>
      <c r="J2572">
        <v>1</v>
      </c>
      <c r="K2572">
        <v>1</v>
      </c>
      <c r="L2572">
        <v>1</v>
      </c>
      <c r="M2572">
        <v>1</v>
      </c>
      <c r="N2572">
        <v>1</v>
      </c>
      <c r="O2572">
        <v>1</v>
      </c>
      <c r="P2572">
        <v>1</v>
      </c>
      <c r="Q2572">
        <v>1</v>
      </c>
      <c r="R2572">
        <v>1</v>
      </c>
      <c r="S2572">
        <v>1</v>
      </c>
      <c r="T2572">
        <v>1</v>
      </c>
      <c r="U2572">
        <v>1</v>
      </c>
      <c r="V2572">
        <v>1</v>
      </c>
      <c r="W2572">
        <v>1</v>
      </c>
      <c r="X2572">
        <v>1</v>
      </c>
      <c r="Y2572">
        <v>1</v>
      </c>
      <c r="Z2572">
        <v>1</v>
      </c>
      <c r="AA2572">
        <v>1</v>
      </c>
      <c r="AB2572">
        <v>1</v>
      </c>
      <c r="AC2572">
        <v>1</v>
      </c>
      <c r="AD2572">
        <v>1</v>
      </c>
      <c r="AE2572">
        <v>1</v>
      </c>
      <c r="AF2572">
        <v>1</v>
      </c>
      <c r="AG2572">
        <v>1</v>
      </c>
      <c r="AH2572">
        <v>1</v>
      </c>
      <c r="AI2572">
        <v>1</v>
      </c>
      <c r="AJ2572">
        <v>1</v>
      </c>
      <c r="AK2572">
        <v>1</v>
      </c>
      <c r="AL2572">
        <v>1</v>
      </c>
      <c r="AM2572" s="49" t="s">
        <v>323</v>
      </c>
      <c r="AN2572" s="49" t="s">
        <v>14</v>
      </c>
      <c r="AO2572" s="49" t="s">
        <v>500</v>
      </c>
      <c r="AP2572" s="49" t="s">
        <v>501</v>
      </c>
      <c r="AQ2572" s="49" t="s">
        <v>502</v>
      </c>
      <c r="AR2572" s="49" t="s">
        <v>487</v>
      </c>
      <c r="AS2572" s="49" t="s">
        <v>488</v>
      </c>
      <c r="AT2572" s="49" t="s">
        <v>489</v>
      </c>
    </row>
    <row r="2573" spans="1:46" x14ac:dyDescent="0.25">
      <c r="A2573">
        <v>15</v>
      </c>
      <c r="B2573" t="s">
        <v>324</v>
      </c>
      <c r="C2573" t="s">
        <v>324</v>
      </c>
      <c r="D2573" t="s">
        <v>425</v>
      </c>
      <c r="E2573" t="s">
        <v>636</v>
      </c>
      <c r="F2573" t="s">
        <v>637</v>
      </c>
      <c r="G2573">
        <v>1</v>
      </c>
      <c r="H2573">
        <v>1</v>
      </c>
      <c r="I2573">
        <v>1</v>
      </c>
      <c r="J2573">
        <v>1</v>
      </c>
      <c r="K2573">
        <v>1</v>
      </c>
      <c r="L2573">
        <v>1</v>
      </c>
      <c r="M2573">
        <v>1</v>
      </c>
      <c r="N2573">
        <v>1</v>
      </c>
      <c r="O2573">
        <v>1</v>
      </c>
      <c r="P2573">
        <v>1</v>
      </c>
      <c r="Q2573">
        <v>1</v>
      </c>
      <c r="R2573">
        <v>1</v>
      </c>
      <c r="S2573">
        <v>1</v>
      </c>
      <c r="T2573">
        <v>1</v>
      </c>
      <c r="U2573">
        <v>1</v>
      </c>
      <c r="V2573">
        <v>1</v>
      </c>
      <c r="W2573">
        <v>1</v>
      </c>
      <c r="X2573">
        <v>1</v>
      </c>
      <c r="Y2573">
        <v>1</v>
      </c>
      <c r="Z2573">
        <v>1</v>
      </c>
      <c r="AA2573">
        <v>1</v>
      </c>
      <c r="AB2573">
        <v>1</v>
      </c>
      <c r="AC2573">
        <v>1</v>
      </c>
      <c r="AD2573">
        <v>1</v>
      </c>
      <c r="AE2573">
        <v>1</v>
      </c>
      <c r="AF2573">
        <v>1</v>
      </c>
      <c r="AG2573">
        <v>1</v>
      </c>
      <c r="AH2573">
        <v>1</v>
      </c>
      <c r="AI2573">
        <v>1</v>
      </c>
      <c r="AJ2573">
        <v>1</v>
      </c>
      <c r="AK2573">
        <v>1</v>
      </c>
      <c r="AL2573">
        <v>1</v>
      </c>
      <c r="AM2573" s="49" t="s">
        <v>425</v>
      </c>
      <c r="AN2573" s="49" t="s">
        <v>14</v>
      </c>
      <c r="AO2573" s="49" t="s">
        <v>500</v>
      </c>
      <c r="AP2573" s="49" t="s">
        <v>501</v>
      </c>
      <c r="AQ2573" s="49" t="s">
        <v>502</v>
      </c>
      <c r="AR2573" s="49" t="s">
        <v>495</v>
      </c>
      <c r="AS2573" s="49" t="s">
        <v>496</v>
      </c>
      <c r="AT2573" s="49" t="s">
        <v>497</v>
      </c>
    </row>
    <row r="2574" spans="1:46" x14ac:dyDescent="0.25">
      <c r="A2574">
        <v>15</v>
      </c>
      <c r="B2574" t="s">
        <v>325</v>
      </c>
      <c r="C2574" t="s">
        <v>325</v>
      </c>
      <c r="D2574" t="s">
        <v>326</v>
      </c>
      <c r="E2574" t="s">
        <v>636</v>
      </c>
      <c r="F2574" t="s">
        <v>637</v>
      </c>
      <c r="G2574">
        <v>1</v>
      </c>
      <c r="H2574">
        <v>1</v>
      </c>
      <c r="I2574">
        <v>1</v>
      </c>
      <c r="J2574">
        <v>1</v>
      </c>
      <c r="K2574">
        <v>1</v>
      </c>
      <c r="L2574">
        <v>1</v>
      </c>
      <c r="M2574">
        <v>1</v>
      </c>
      <c r="N2574">
        <v>1</v>
      </c>
      <c r="O2574">
        <v>1</v>
      </c>
      <c r="P2574">
        <v>1</v>
      </c>
      <c r="Q2574">
        <v>1</v>
      </c>
      <c r="R2574">
        <v>1</v>
      </c>
      <c r="S2574">
        <v>1</v>
      </c>
      <c r="T2574">
        <v>1</v>
      </c>
      <c r="U2574">
        <v>1</v>
      </c>
      <c r="V2574">
        <v>1</v>
      </c>
      <c r="W2574">
        <v>1</v>
      </c>
      <c r="X2574">
        <v>1</v>
      </c>
      <c r="Y2574">
        <v>1</v>
      </c>
      <c r="Z2574">
        <v>1</v>
      </c>
      <c r="AA2574">
        <v>1</v>
      </c>
      <c r="AB2574">
        <v>1</v>
      </c>
      <c r="AC2574">
        <v>1</v>
      </c>
      <c r="AD2574">
        <v>1</v>
      </c>
      <c r="AE2574">
        <v>1</v>
      </c>
      <c r="AF2574">
        <v>1</v>
      </c>
      <c r="AG2574">
        <v>1</v>
      </c>
      <c r="AH2574">
        <v>1</v>
      </c>
      <c r="AI2574">
        <v>1</v>
      </c>
      <c r="AJ2574">
        <v>1</v>
      </c>
      <c r="AK2574">
        <v>1</v>
      </c>
      <c r="AL2574">
        <v>0</v>
      </c>
      <c r="AM2574" s="49" t="s">
        <v>326</v>
      </c>
      <c r="AN2574" s="49" t="s">
        <v>6</v>
      </c>
      <c r="AO2574" s="49" t="s">
        <v>9</v>
      </c>
      <c r="AP2574" s="49" t="s">
        <v>486</v>
      </c>
      <c r="AQ2574" s="49" t="s">
        <v>9</v>
      </c>
      <c r="AR2574" s="49" t="s">
        <v>487</v>
      </c>
      <c r="AS2574" s="49" t="s">
        <v>488</v>
      </c>
      <c r="AT2574" s="49" t="s">
        <v>489</v>
      </c>
    </row>
    <row r="2575" spans="1:46" x14ac:dyDescent="0.25">
      <c r="A2575">
        <v>15</v>
      </c>
      <c r="B2575" t="s">
        <v>327</v>
      </c>
      <c r="C2575" t="s">
        <v>327</v>
      </c>
      <c r="D2575" t="s">
        <v>426</v>
      </c>
      <c r="E2575" t="s">
        <v>636</v>
      </c>
      <c r="F2575" t="s">
        <v>637</v>
      </c>
      <c r="G2575">
        <v>1</v>
      </c>
      <c r="H2575">
        <v>1</v>
      </c>
      <c r="I2575">
        <v>1</v>
      </c>
      <c r="J2575">
        <v>1</v>
      </c>
      <c r="K2575">
        <v>1</v>
      </c>
      <c r="L2575">
        <v>1</v>
      </c>
      <c r="M2575">
        <v>1</v>
      </c>
      <c r="N2575">
        <v>1</v>
      </c>
      <c r="O2575">
        <v>1</v>
      </c>
      <c r="P2575">
        <v>1</v>
      </c>
      <c r="Q2575">
        <v>1</v>
      </c>
      <c r="R2575">
        <v>1</v>
      </c>
      <c r="S2575">
        <v>1</v>
      </c>
      <c r="T2575">
        <v>1</v>
      </c>
      <c r="U2575">
        <v>1</v>
      </c>
      <c r="V2575">
        <v>1</v>
      </c>
      <c r="W2575">
        <v>1</v>
      </c>
      <c r="X2575">
        <v>1</v>
      </c>
      <c r="Y2575">
        <v>1</v>
      </c>
      <c r="Z2575">
        <v>1</v>
      </c>
      <c r="AA2575">
        <v>1</v>
      </c>
      <c r="AB2575">
        <v>1</v>
      </c>
      <c r="AC2575">
        <v>1</v>
      </c>
      <c r="AD2575">
        <v>1</v>
      </c>
      <c r="AE2575">
        <v>1</v>
      </c>
      <c r="AF2575">
        <v>1</v>
      </c>
      <c r="AG2575">
        <v>1</v>
      </c>
      <c r="AH2575">
        <v>1</v>
      </c>
      <c r="AI2575">
        <v>1</v>
      </c>
      <c r="AJ2575">
        <v>1</v>
      </c>
      <c r="AK2575">
        <v>1</v>
      </c>
      <c r="AL2575">
        <v>0</v>
      </c>
      <c r="AM2575" s="49" t="s">
        <v>426</v>
      </c>
      <c r="AN2575" s="49" t="s">
        <v>14</v>
      </c>
      <c r="AO2575" s="49" t="s">
        <v>485</v>
      </c>
      <c r="AP2575" s="49" t="s">
        <v>505</v>
      </c>
      <c r="AQ2575" s="49" t="s">
        <v>13</v>
      </c>
      <c r="AR2575" s="49" t="s">
        <v>495</v>
      </c>
      <c r="AS2575" s="49" t="s">
        <v>496</v>
      </c>
      <c r="AT2575" s="49" t="s">
        <v>497</v>
      </c>
    </row>
    <row r="2576" spans="1:46" x14ac:dyDescent="0.25">
      <c r="A2576">
        <v>15</v>
      </c>
      <c r="B2576" t="s">
        <v>330</v>
      </c>
      <c r="C2576" t="s">
        <v>330</v>
      </c>
      <c r="D2576" t="s">
        <v>331</v>
      </c>
      <c r="E2576" t="s">
        <v>636</v>
      </c>
      <c r="F2576" t="s">
        <v>637</v>
      </c>
      <c r="G2576">
        <v>1</v>
      </c>
      <c r="H2576">
        <v>1</v>
      </c>
      <c r="I2576">
        <v>1</v>
      </c>
      <c r="J2576">
        <v>1</v>
      </c>
      <c r="K2576">
        <v>1</v>
      </c>
      <c r="L2576">
        <v>1</v>
      </c>
      <c r="M2576">
        <v>1</v>
      </c>
      <c r="N2576">
        <v>1</v>
      </c>
      <c r="O2576">
        <v>1</v>
      </c>
      <c r="P2576">
        <v>1</v>
      </c>
      <c r="Q2576">
        <v>1</v>
      </c>
      <c r="R2576">
        <v>1</v>
      </c>
      <c r="S2576">
        <v>1</v>
      </c>
      <c r="T2576">
        <v>1</v>
      </c>
      <c r="U2576">
        <v>1</v>
      </c>
      <c r="V2576">
        <v>1</v>
      </c>
      <c r="W2576">
        <v>1</v>
      </c>
      <c r="X2576">
        <v>1</v>
      </c>
      <c r="Y2576">
        <v>1</v>
      </c>
      <c r="Z2576">
        <v>1</v>
      </c>
      <c r="AA2576">
        <v>1</v>
      </c>
      <c r="AB2576">
        <v>1</v>
      </c>
      <c r="AC2576">
        <v>1</v>
      </c>
      <c r="AD2576">
        <v>1</v>
      </c>
      <c r="AE2576">
        <v>1</v>
      </c>
      <c r="AF2576">
        <v>1</v>
      </c>
      <c r="AG2576">
        <v>1</v>
      </c>
      <c r="AH2576">
        <v>1</v>
      </c>
      <c r="AI2576">
        <v>1</v>
      </c>
      <c r="AJ2576">
        <v>1</v>
      </c>
      <c r="AK2576">
        <v>1</v>
      </c>
      <c r="AL2576">
        <v>0</v>
      </c>
      <c r="AM2576" s="49" t="s">
        <v>331</v>
      </c>
      <c r="AN2576" s="49" t="s">
        <v>8</v>
      </c>
      <c r="AO2576" s="49" t="s">
        <v>9</v>
      </c>
      <c r="AP2576" s="49" t="s">
        <v>494</v>
      </c>
      <c r="AQ2576" s="49" t="s">
        <v>9</v>
      </c>
      <c r="AR2576" s="49" t="s">
        <v>487</v>
      </c>
      <c r="AS2576" s="49" t="s">
        <v>488</v>
      </c>
      <c r="AT2576" s="49" t="s">
        <v>489</v>
      </c>
    </row>
    <row r="2577" spans="1:46" x14ac:dyDescent="0.25">
      <c r="A2577">
        <v>15</v>
      </c>
      <c r="B2577" t="s">
        <v>342</v>
      </c>
      <c r="C2577" t="s">
        <v>342</v>
      </c>
      <c r="D2577" t="s">
        <v>343</v>
      </c>
      <c r="E2577" t="s">
        <v>636</v>
      </c>
      <c r="F2577" t="s">
        <v>637</v>
      </c>
      <c r="G2577">
        <v>1</v>
      </c>
      <c r="H2577">
        <v>1</v>
      </c>
      <c r="I2577">
        <v>1</v>
      </c>
      <c r="J2577">
        <v>1</v>
      </c>
      <c r="K2577">
        <v>1</v>
      </c>
      <c r="L2577">
        <v>1</v>
      </c>
      <c r="M2577">
        <v>1</v>
      </c>
      <c r="N2577">
        <v>1</v>
      </c>
      <c r="O2577">
        <v>1</v>
      </c>
      <c r="P2577">
        <v>1</v>
      </c>
      <c r="Q2577">
        <v>1</v>
      </c>
      <c r="R2577">
        <v>1</v>
      </c>
      <c r="S2577">
        <v>1</v>
      </c>
      <c r="T2577">
        <v>1</v>
      </c>
      <c r="U2577">
        <v>1</v>
      </c>
      <c r="V2577">
        <v>1</v>
      </c>
      <c r="W2577">
        <v>1</v>
      </c>
      <c r="X2577">
        <v>1</v>
      </c>
      <c r="Y2577">
        <v>1</v>
      </c>
      <c r="Z2577">
        <v>1</v>
      </c>
      <c r="AA2577">
        <v>1</v>
      </c>
      <c r="AB2577">
        <v>1</v>
      </c>
      <c r="AC2577">
        <v>1</v>
      </c>
      <c r="AD2577">
        <v>1</v>
      </c>
      <c r="AE2577">
        <v>1</v>
      </c>
      <c r="AF2577">
        <v>1</v>
      </c>
      <c r="AG2577">
        <v>1</v>
      </c>
      <c r="AH2577">
        <v>1</v>
      </c>
      <c r="AI2577">
        <v>1</v>
      </c>
      <c r="AJ2577">
        <v>1</v>
      </c>
      <c r="AK2577">
        <v>1</v>
      </c>
      <c r="AL2577">
        <v>1</v>
      </c>
      <c r="AM2577" s="49" t="s">
        <v>343</v>
      </c>
      <c r="AN2577" s="49" t="s">
        <v>14</v>
      </c>
      <c r="AO2577" s="49" t="s">
        <v>500</v>
      </c>
      <c r="AP2577" s="49" t="s">
        <v>501</v>
      </c>
      <c r="AQ2577" s="49" t="s">
        <v>502</v>
      </c>
      <c r="AR2577" s="49" t="s">
        <v>487</v>
      </c>
      <c r="AS2577" s="49" t="s">
        <v>488</v>
      </c>
      <c r="AT2577" s="49" t="s">
        <v>489</v>
      </c>
    </row>
    <row r="2578" spans="1:46" x14ac:dyDescent="0.25">
      <c r="A2578">
        <v>15</v>
      </c>
      <c r="B2578" t="s">
        <v>332</v>
      </c>
      <c r="C2578" t="s">
        <v>332</v>
      </c>
      <c r="D2578" t="s">
        <v>333</v>
      </c>
      <c r="E2578" t="s">
        <v>636</v>
      </c>
      <c r="F2578" t="s">
        <v>637</v>
      </c>
      <c r="G2578">
        <v>1</v>
      </c>
      <c r="H2578">
        <v>1</v>
      </c>
      <c r="I2578">
        <v>1</v>
      </c>
      <c r="J2578">
        <v>1</v>
      </c>
      <c r="K2578">
        <v>1</v>
      </c>
      <c r="L2578">
        <v>1</v>
      </c>
      <c r="M2578">
        <v>1</v>
      </c>
      <c r="N2578">
        <v>1</v>
      </c>
      <c r="O2578">
        <v>1</v>
      </c>
      <c r="P2578">
        <v>1</v>
      </c>
      <c r="Q2578">
        <v>1</v>
      </c>
      <c r="R2578">
        <v>1</v>
      </c>
      <c r="S2578">
        <v>1</v>
      </c>
      <c r="T2578">
        <v>1</v>
      </c>
      <c r="U2578">
        <v>1</v>
      </c>
      <c r="V2578">
        <v>1</v>
      </c>
      <c r="W2578">
        <v>1</v>
      </c>
      <c r="X2578">
        <v>1</v>
      </c>
      <c r="Y2578">
        <v>1</v>
      </c>
      <c r="Z2578">
        <v>1</v>
      </c>
      <c r="AA2578">
        <v>1</v>
      </c>
      <c r="AB2578">
        <v>1</v>
      </c>
      <c r="AC2578">
        <v>1</v>
      </c>
      <c r="AD2578">
        <v>1</v>
      </c>
      <c r="AE2578">
        <v>1</v>
      </c>
      <c r="AF2578">
        <v>1</v>
      </c>
      <c r="AG2578">
        <v>1</v>
      </c>
      <c r="AH2578">
        <v>1</v>
      </c>
      <c r="AI2578">
        <v>1</v>
      </c>
      <c r="AJ2578">
        <v>1</v>
      </c>
      <c r="AK2578">
        <v>1</v>
      </c>
      <c r="AL2578">
        <v>0</v>
      </c>
      <c r="AM2578" s="49" t="s">
        <v>333</v>
      </c>
      <c r="AN2578" s="49" t="s">
        <v>14</v>
      </c>
      <c r="AO2578" s="49" t="s">
        <v>485</v>
      </c>
      <c r="AP2578" s="49" t="s">
        <v>505</v>
      </c>
      <c r="AQ2578" s="49" t="s">
        <v>13</v>
      </c>
      <c r="AR2578" s="49" t="s">
        <v>495</v>
      </c>
      <c r="AS2578" s="49" t="s">
        <v>488</v>
      </c>
      <c r="AT2578" s="49" t="s">
        <v>489</v>
      </c>
    </row>
    <row r="2579" spans="1:46" x14ac:dyDescent="0.25">
      <c r="A2579">
        <v>15</v>
      </c>
      <c r="B2579" t="s">
        <v>349</v>
      </c>
      <c r="C2579" t="s">
        <v>349</v>
      </c>
      <c r="D2579" t="s">
        <v>350</v>
      </c>
      <c r="E2579" t="s">
        <v>636</v>
      </c>
      <c r="F2579" t="s">
        <v>637</v>
      </c>
      <c r="G2579">
        <v>1</v>
      </c>
      <c r="H2579">
        <v>1</v>
      </c>
      <c r="I2579">
        <v>1</v>
      </c>
      <c r="J2579">
        <v>1</v>
      </c>
      <c r="K2579">
        <v>1</v>
      </c>
      <c r="L2579">
        <v>1</v>
      </c>
      <c r="M2579">
        <v>1</v>
      </c>
      <c r="N2579">
        <v>1</v>
      </c>
      <c r="O2579">
        <v>1</v>
      </c>
      <c r="P2579">
        <v>1</v>
      </c>
      <c r="Q2579">
        <v>1</v>
      </c>
      <c r="R2579">
        <v>1</v>
      </c>
      <c r="S2579">
        <v>1</v>
      </c>
      <c r="T2579">
        <v>1</v>
      </c>
      <c r="U2579">
        <v>1</v>
      </c>
      <c r="V2579">
        <v>1</v>
      </c>
      <c r="W2579">
        <v>1</v>
      </c>
      <c r="X2579">
        <v>1</v>
      </c>
      <c r="Y2579">
        <v>1</v>
      </c>
      <c r="Z2579">
        <v>1</v>
      </c>
      <c r="AA2579">
        <v>1</v>
      </c>
      <c r="AB2579">
        <v>1</v>
      </c>
      <c r="AC2579">
        <v>1</v>
      </c>
      <c r="AD2579">
        <v>1</v>
      </c>
      <c r="AE2579">
        <v>1</v>
      </c>
      <c r="AF2579">
        <v>1</v>
      </c>
      <c r="AG2579">
        <v>1</v>
      </c>
      <c r="AH2579">
        <v>1</v>
      </c>
      <c r="AI2579">
        <v>1</v>
      </c>
      <c r="AJ2579">
        <v>1</v>
      </c>
      <c r="AK2579">
        <v>1</v>
      </c>
      <c r="AL2579">
        <v>1</v>
      </c>
      <c r="AM2579" s="49" t="s">
        <v>350</v>
      </c>
      <c r="AN2579" s="49" t="s">
        <v>14</v>
      </c>
      <c r="AO2579" s="49" t="s">
        <v>500</v>
      </c>
      <c r="AP2579" s="49" t="s">
        <v>505</v>
      </c>
      <c r="AQ2579" s="49" t="s">
        <v>13</v>
      </c>
      <c r="AR2579" s="49" t="s">
        <v>487</v>
      </c>
      <c r="AS2579" s="49" t="s">
        <v>488</v>
      </c>
      <c r="AT2579" s="49" t="s">
        <v>489</v>
      </c>
    </row>
    <row r="2580" spans="1:46" x14ac:dyDescent="0.25">
      <c r="A2580">
        <v>15</v>
      </c>
      <c r="B2580" t="s">
        <v>351</v>
      </c>
      <c r="C2580" t="s">
        <v>351</v>
      </c>
      <c r="D2580" t="s">
        <v>352</v>
      </c>
      <c r="E2580" t="s">
        <v>636</v>
      </c>
      <c r="F2580" t="s">
        <v>637</v>
      </c>
      <c r="G2580">
        <v>1</v>
      </c>
      <c r="H2580">
        <v>1</v>
      </c>
      <c r="I2580">
        <v>1</v>
      </c>
      <c r="J2580">
        <v>1</v>
      </c>
      <c r="K2580">
        <v>1</v>
      </c>
      <c r="L2580">
        <v>1</v>
      </c>
      <c r="M2580">
        <v>1</v>
      </c>
      <c r="N2580">
        <v>1</v>
      </c>
      <c r="O2580">
        <v>1</v>
      </c>
      <c r="P2580">
        <v>1</v>
      </c>
      <c r="Q2580">
        <v>1</v>
      </c>
      <c r="R2580">
        <v>1</v>
      </c>
      <c r="S2580">
        <v>1</v>
      </c>
      <c r="T2580">
        <v>1</v>
      </c>
      <c r="U2580">
        <v>1</v>
      </c>
      <c r="V2580">
        <v>1</v>
      </c>
      <c r="W2580">
        <v>1</v>
      </c>
      <c r="X2580">
        <v>1</v>
      </c>
      <c r="Y2580">
        <v>1</v>
      </c>
      <c r="Z2580">
        <v>1</v>
      </c>
      <c r="AA2580">
        <v>1</v>
      </c>
      <c r="AB2580">
        <v>1</v>
      </c>
      <c r="AC2580">
        <v>1</v>
      </c>
      <c r="AD2580">
        <v>1</v>
      </c>
      <c r="AE2580">
        <v>1</v>
      </c>
      <c r="AF2580">
        <v>1</v>
      </c>
      <c r="AG2580">
        <v>1</v>
      </c>
      <c r="AH2580">
        <v>1</v>
      </c>
      <c r="AI2580">
        <v>1</v>
      </c>
      <c r="AJ2580">
        <v>1</v>
      </c>
      <c r="AK2580">
        <v>1</v>
      </c>
      <c r="AL2580">
        <v>1</v>
      </c>
      <c r="AM2580" s="49" t="s">
        <v>352</v>
      </c>
      <c r="AN2580" s="49" t="s">
        <v>14</v>
      </c>
      <c r="AO2580" s="49" t="s">
        <v>500</v>
      </c>
      <c r="AP2580" s="49" t="s">
        <v>505</v>
      </c>
      <c r="AQ2580" s="49" t="s">
        <v>13</v>
      </c>
      <c r="AR2580" s="49" t="s">
        <v>487</v>
      </c>
      <c r="AS2580" s="49" t="s">
        <v>488</v>
      </c>
      <c r="AT2580" s="49" t="s">
        <v>489</v>
      </c>
    </row>
    <row r="2581" spans="1:46" x14ac:dyDescent="0.25">
      <c r="A2581">
        <v>15</v>
      </c>
      <c r="B2581" t="s">
        <v>400</v>
      </c>
      <c r="C2581" t="s">
        <v>400</v>
      </c>
      <c r="D2581" t="s">
        <v>401</v>
      </c>
      <c r="E2581" t="s">
        <v>636</v>
      </c>
      <c r="F2581" t="s">
        <v>637</v>
      </c>
      <c r="G2581">
        <v>1</v>
      </c>
      <c r="H2581">
        <v>1</v>
      </c>
      <c r="I2581">
        <v>1</v>
      </c>
      <c r="J2581">
        <v>1</v>
      </c>
      <c r="K2581">
        <v>1</v>
      </c>
      <c r="L2581">
        <v>1</v>
      </c>
      <c r="M2581">
        <v>1</v>
      </c>
      <c r="N2581">
        <v>1</v>
      </c>
      <c r="O2581">
        <v>1</v>
      </c>
      <c r="P2581">
        <v>1</v>
      </c>
      <c r="Q2581">
        <v>1</v>
      </c>
      <c r="R2581">
        <v>1</v>
      </c>
      <c r="S2581">
        <v>1</v>
      </c>
      <c r="T2581">
        <v>1</v>
      </c>
      <c r="U2581">
        <v>1</v>
      </c>
      <c r="V2581">
        <v>1</v>
      </c>
      <c r="W2581">
        <v>1</v>
      </c>
      <c r="X2581">
        <v>1</v>
      </c>
      <c r="Y2581">
        <v>1</v>
      </c>
      <c r="Z2581">
        <v>1</v>
      </c>
      <c r="AA2581">
        <v>1</v>
      </c>
      <c r="AB2581">
        <v>1</v>
      </c>
      <c r="AC2581">
        <v>1</v>
      </c>
      <c r="AD2581">
        <v>1</v>
      </c>
      <c r="AE2581">
        <v>1</v>
      </c>
      <c r="AF2581">
        <v>1</v>
      </c>
      <c r="AG2581">
        <v>1</v>
      </c>
      <c r="AH2581">
        <v>1</v>
      </c>
      <c r="AI2581">
        <v>1</v>
      </c>
      <c r="AJ2581">
        <v>1</v>
      </c>
      <c r="AK2581">
        <v>1</v>
      </c>
      <c r="AL2581">
        <v>0</v>
      </c>
      <c r="AM2581" s="49" t="s">
        <v>401</v>
      </c>
      <c r="AN2581" s="49" t="s">
        <v>4</v>
      </c>
      <c r="AO2581" s="49" t="s">
        <v>9</v>
      </c>
      <c r="AP2581" s="49" t="s">
        <v>501</v>
      </c>
      <c r="AQ2581" s="49" t="s">
        <v>9</v>
      </c>
      <c r="AR2581" s="49" t="s">
        <v>487</v>
      </c>
      <c r="AS2581" s="49" t="s">
        <v>488</v>
      </c>
      <c r="AT2581" s="49" t="s">
        <v>489</v>
      </c>
    </row>
    <row r="2582" spans="1:46" x14ac:dyDescent="0.25">
      <c r="A2582">
        <v>15</v>
      </c>
      <c r="B2582" t="s">
        <v>344</v>
      </c>
      <c r="C2582" t="s">
        <v>344</v>
      </c>
      <c r="D2582" t="s">
        <v>345</v>
      </c>
      <c r="E2582" t="s">
        <v>636</v>
      </c>
      <c r="F2582" t="s">
        <v>637</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1</v>
      </c>
      <c r="AD2582">
        <v>1</v>
      </c>
      <c r="AE2582">
        <v>1</v>
      </c>
      <c r="AF2582">
        <v>1</v>
      </c>
      <c r="AG2582">
        <v>1</v>
      </c>
      <c r="AH2582">
        <v>1</v>
      </c>
      <c r="AI2582">
        <v>1</v>
      </c>
      <c r="AJ2582">
        <v>1</v>
      </c>
      <c r="AK2582">
        <v>1</v>
      </c>
      <c r="AL2582">
        <v>0</v>
      </c>
      <c r="AM2582" s="49" t="s">
        <v>345</v>
      </c>
      <c r="AN2582" s="49" t="s">
        <v>6</v>
      </c>
      <c r="AO2582" s="49" t="s">
        <v>9</v>
      </c>
      <c r="AP2582" s="49" t="s">
        <v>486</v>
      </c>
      <c r="AQ2582" s="49" t="s">
        <v>9</v>
      </c>
      <c r="AR2582" s="49" t="s">
        <v>495</v>
      </c>
      <c r="AS2582" s="49" t="s">
        <v>488</v>
      </c>
      <c r="AT2582" s="49" t="s">
        <v>489</v>
      </c>
    </row>
    <row r="2583" spans="1:46" x14ac:dyDescent="0.25">
      <c r="A2583">
        <v>15</v>
      </c>
      <c r="B2583" t="s">
        <v>154</v>
      </c>
      <c r="C2583" t="s">
        <v>154</v>
      </c>
      <c r="D2583" t="s">
        <v>155</v>
      </c>
      <c r="E2583" t="s">
        <v>636</v>
      </c>
      <c r="F2583" t="s">
        <v>637</v>
      </c>
      <c r="G2583">
        <v>1</v>
      </c>
      <c r="H2583">
        <v>1</v>
      </c>
      <c r="I2583">
        <v>1</v>
      </c>
      <c r="J2583">
        <v>1</v>
      </c>
      <c r="K2583">
        <v>1</v>
      </c>
      <c r="L2583">
        <v>1</v>
      </c>
      <c r="M2583">
        <v>1</v>
      </c>
      <c r="N2583">
        <v>1</v>
      </c>
      <c r="O2583">
        <v>1</v>
      </c>
      <c r="P2583">
        <v>1</v>
      </c>
      <c r="Q2583">
        <v>1</v>
      </c>
      <c r="R2583">
        <v>1</v>
      </c>
      <c r="S2583">
        <v>1</v>
      </c>
      <c r="T2583">
        <v>1</v>
      </c>
      <c r="U2583">
        <v>1</v>
      </c>
      <c r="V2583">
        <v>1</v>
      </c>
      <c r="W2583">
        <v>1</v>
      </c>
      <c r="X2583">
        <v>1</v>
      </c>
      <c r="Y2583">
        <v>1</v>
      </c>
      <c r="Z2583">
        <v>1</v>
      </c>
      <c r="AA2583">
        <v>1</v>
      </c>
      <c r="AB2583">
        <v>1</v>
      </c>
      <c r="AC2583">
        <v>1</v>
      </c>
      <c r="AD2583">
        <v>1</v>
      </c>
      <c r="AE2583">
        <v>1</v>
      </c>
      <c r="AF2583">
        <v>1</v>
      </c>
      <c r="AG2583">
        <v>1</v>
      </c>
      <c r="AH2583">
        <v>1</v>
      </c>
      <c r="AI2583">
        <v>1</v>
      </c>
      <c r="AJ2583">
        <v>1</v>
      </c>
      <c r="AK2583">
        <v>1</v>
      </c>
      <c r="AL2583">
        <v>1</v>
      </c>
      <c r="AM2583" s="49" t="s">
        <v>155</v>
      </c>
      <c r="AN2583" s="49" t="s">
        <v>14</v>
      </c>
      <c r="AO2583" s="49" t="s">
        <v>500</v>
      </c>
      <c r="AP2583" s="49" t="s">
        <v>505</v>
      </c>
      <c r="AQ2583" s="49" t="s">
        <v>13</v>
      </c>
      <c r="AR2583" s="49" t="s">
        <v>487</v>
      </c>
      <c r="AS2583" s="49" t="s">
        <v>488</v>
      </c>
      <c r="AT2583" s="49" t="s">
        <v>489</v>
      </c>
    </row>
    <row r="2584" spans="1:46" x14ac:dyDescent="0.25">
      <c r="A2584">
        <v>15</v>
      </c>
      <c r="B2584" t="s">
        <v>241</v>
      </c>
      <c r="C2584" t="s">
        <v>241</v>
      </c>
      <c r="D2584" t="s">
        <v>242</v>
      </c>
      <c r="E2584" t="s">
        <v>636</v>
      </c>
      <c r="F2584" t="s">
        <v>637</v>
      </c>
      <c r="G2584">
        <v>1</v>
      </c>
      <c r="H2584">
        <v>1</v>
      </c>
      <c r="I2584">
        <v>1</v>
      </c>
      <c r="J2584">
        <v>1</v>
      </c>
      <c r="K2584">
        <v>1</v>
      </c>
      <c r="L2584">
        <v>1</v>
      </c>
      <c r="M2584">
        <v>1</v>
      </c>
      <c r="N2584">
        <v>1</v>
      </c>
      <c r="O2584">
        <v>1</v>
      </c>
      <c r="P2584">
        <v>1</v>
      </c>
      <c r="Q2584">
        <v>1</v>
      </c>
      <c r="R2584">
        <v>1</v>
      </c>
      <c r="S2584">
        <v>1</v>
      </c>
      <c r="T2584">
        <v>1</v>
      </c>
      <c r="U2584">
        <v>1</v>
      </c>
      <c r="V2584">
        <v>1</v>
      </c>
      <c r="W2584">
        <v>1</v>
      </c>
      <c r="X2584">
        <v>1</v>
      </c>
      <c r="Y2584">
        <v>1</v>
      </c>
      <c r="Z2584">
        <v>1</v>
      </c>
      <c r="AA2584">
        <v>1</v>
      </c>
      <c r="AB2584">
        <v>1</v>
      </c>
      <c r="AC2584">
        <v>1</v>
      </c>
      <c r="AD2584">
        <v>1</v>
      </c>
      <c r="AE2584">
        <v>1</v>
      </c>
      <c r="AF2584">
        <v>1</v>
      </c>
      <c r="AG2584">
        <v>1</v>
      </c>
      <c r="AH2584">
        <v>1</v>
      </c>
      <c r="AI2584">
        <v>1</v>
      </c>
      <c r="AJ2584">
        <v>1</v>
      </c>
      <c r="AK2584">
        <v>1</v>
      </c>
      <c r="AL2584">
        <v>0</v>
      </c>
      <c r="AM2584" s="49" t="s">
        <v>242</v>
      </c>
      <c r="AN2584" s="49" t="s">
        <v>14</v>
      </c>
      <c r="AO2584" s="49" t="s">
        <v>485</v>
      </c>
      <c r="AP2584" s="49" t="s">
        <v>494</v>
      </c>
      <c r="AQ2584" s="49" t="s">
        <v>11</v>
      </c>
      <c r="AR2584" s="49" t="s">
        <v>487</v>
      </c>
      <c r="AS2584" s="49" t="s">
        <v>488</v>
      </c>
      <c r="AT2584" s="49" t="s">
        <v>489</v>
      </c>
    </row>
    <row r="2585" spans="1:46" x14ac:dyDescent="0.25">
      <c r="A2585">
        <v>15</v>
      </c>
      <c r="B2585" t="s">
        <v>328</v>
      </c>
      <c r="C2585" t="s">
        <v>328</v>
      </c>
      <c r="D2585" t="s">
        <v>329</v>
      </c>
      <c r="E2585" t="s">
        <v>636</v>
      </c>
      <c r="F2585" t="s">
        <v>637</v>
      </c>
      <c r="G2585">
        <v>1</v>
      </c>
      <c r="H2585">
        <v>1</v>
      </c>
      <c r="I2585">
        <v>1</v>
      </c>
      <c r="J2585">
        <v>1</v>
      </c>
      <c r="K2585">
        <v>1</v>
      </c>
      <c r="L2585">
        <v>1</v>
      </c>
      <c r="M2585">
        <v>1</v>
      </c>
      <c r="N2585">
        <v>1</v>
      </c>
      <c r="O2585">
        <v>1</v>
      </c>
      <c r="P2585">
        <v>1</v>
      </c>
      <c r="Q2585">
        <v>1</v>
      </c>
      <c r="R2585">
        <v>1</v>
      </c>
      <c r="S2585">
        <v>1</v>
      </c>
      <c r="T2585">
        <v>1</v>
      </c>
      <c r="U2585">
        <v>1</v>
      </c>
      <c r="V2585">
        <v>1</v>
      </c>
      <c r="W2585">
        <v>1</v>
      </c>
      <c r="X2585">
        <v>1</v>
      </c>
      <c r="Y2585">
        <v>1</v>
      </c>
      <c r="Z2585">
        <v>1</v>
      </c>
      <c r="AA2585">
        <v>1</v>
      </c>
      <c r="AB2585">
        <v>1</v>
      </c>
      <c r="AC2585">
        <v>1</v>
      </c>
      <c r="AD2585">
        <v>1</v>
      </c>
      <c r="AE2585">
        <v>1</v>
      </c>
      <c r="AF2585">
        <v>1</v>
      </c>
      <c r="AG2585">
        <v>1</v>
      </c>
      <c r="AH2585">
        <v>1</v>
      </c>
      <c r="AI2585">
        <v>1</v>
      </c>
      <c r="AJ2585">
        <v>1</v>
      </c>
      <c r="AK2585">
        <v>1</v>
      </c>
      <c r="AL2585">
        <v>0</v>
      </c>
      <c r="AM2585" s="49" t="s">
        <v>329</v>
      </c>
      <c r="AN2585" s="49" t="s">
        <v>6</v>
      </c>
      <c r="AO2585" s="49" t="s">
        <v>9</v>
      </c>
      <c r="AP2585" s="49" t="s">
        <v>486</v>
      </c>
      <c r="AQ2585" s="49" t="s">
        <v>9</v>
      </c>
      <c r="AR2585" s="49" t="s">
        <v>487</v>
      </c>
      <c r="AS2585" s="49" t="s">
        <v>488</v>
      </c>
      <c r="AT2585" s="49" t="s">
        <v>489</v>
      </c>
    </row>
    <row r="2586" spans="1:46" x14ac:dyDescent="0.25">
      <c r="A2586">
        <v>15</v>
      </c>
      <c r="B2586" t="s">
        <v>348</v>
      </c>
      <c r="C2586" t="s">
        <v>348</v>
      </c>
      <c r="D2586" t="s">
        <v>427</v>
      </c>
      <c r="E2586" t="s">
        <v>636</v>
      </c>
      <c r="F2586" t="s">
        <v>637</v>
      </c>
      <c r="G2586">
        <v>0</v>
      </c>
      <c r="H2586">
        <v>0</v>
      </c>
      <c r="I2586">
        <v>0</v>
      </c>
      <c r="J2586">
        <v>0</v>
      </c>
      <c r="K2586">
        <v>0</v>
      </c>
      <c r="L2586">
        <v>0</v>
      </c>
      <c r="M2586">
        <v>0</v>
      </c>
      <c r="N2586">
        <v>0</v>
      </c>
      <c r="O2586">
        <v>0</v>
      </c>
      <c r="P2586">
        <v>0</v>
      </c>
      <c r="Q2586">
        <v>1</v>
      </c>
      <c r="R2586">
        <v>1</v>
      </c>
      <c r="S2586">
        <v>1</v>
      </c>
      <c r="T2586">
        <v>1</v>
      </c>
      <c r="U2586">
        <v>1</v>
      </c>
      <c r="V2586">
        <v>1</v>
      </c>
      <c r="W2586">
        <v>1</v>
      </c>
      <c r="X2586">
        <v>1</v>
      </c>
      <c r="Y2586">
        <v>1</v>
      </c>
      <c r="Z2586">
        <v>1</v>
      </c>
      <c r="AA2586">
        <v>1</v>
      </c>
      <c r="AB2586">
        <v>1</v>
      </c>
      <c r="AC2586">
        <v>1</v>
      </c>
      <c r="AD2586">
        <v>1</v>
      </c>
      <c r="AE2586">
        <v>1</v>
      </c>
      <c r="AF2586">
        <v>1</v>
      </c>
      <c r="AG2586">
        <v>1</v>
      </c>
      <c r="AH2586">
        <v>1</v>
      </c>
      <c r="AI2586">
        <v>1</v>
      </c>
      <c r="AJ2586">
        <v>1</v>
      </c>
      <c r="AK2586">
        <v>1</v>
      </c>
      <c r="AL2586">
        <v>0</v>
      </c>
      <c r="AM2586" s="49" t="s">
        <v>427</v>
      </c>
      <c r="AN2586" s="49" t="s">
        <v>14</v>
      </c>
      <c r="AO2586" s="49" t="s">
        <v>506</v>
      </c>
      <c r="AP2586" s="49" t="s">
        <v>501</v>
      </c>
      <c r="AQ2586" s="49" t="s">
        <v>10</v>
      </c>
      <c r="AR2586" s="49" t="s">
        <v>495</v>
      </c>
      <c r="AS2586" s="49" t="s">
        <v>488</v>
      </c>
      <c r="AT2586" s="49" t="s">
        <v>497</v>
      </c>
    </row>
    <row r="2587" spans="1:46" x14ac:dyDescent="0.25">
      <c r="A2587">
        <v>15</v>
      </c>
      <c r="B2587" t="s">
        <v>353</v>
      </c>
      <c r="C2587" t="s">
        <v>353</v>
      </c>
      <c r="D2587" t="s">
        <v>354</v>
      </c>
      <c r="E2587" t="s">
        <v>636</v>
      </c>
      <c r="F2587" t="s">
        <v>637</v>
      </c>
      <c r="G2587">
        <v>1</v>
      </c>
      <c r="H2587">
        <v>1</v>
      </c>
      <c r="I2587">
        <v>1</v>
      </c>
      <c r="J2587">
        <v>1</v>
      </c>
      <c r="K2587">
        <v>1</v>
      </c>
      <c r="L2587">
        <v>1</v>
      </c>
      <c r="M2587">
        <v>1</v>
      </c>
      <c r="N2587">
        <v>1</v>
      </c>
      <c r="O2587">
        <v>1</v>
      </c>
      <c r="P2587">
        <v>1</v>
      </c>
      <c r="Q2587">
        <v>1</v>
      </c>
      <c r="R2587">
        <v>1</v>
      </c>
      <c r="S2587">
        <v>1</v>
      </c>
      <c r="T2587">
        <v>1</v>
      </c>
      <c r="U2587">
        <v>1</v>
      </c>
      <c r="V2587">
        <v>1</v>
      </c>
      <c r="W2587">
        <v>1</v>
      </c>
      <c r="X2587">
        <v>1</v>
      </c>
      <c r="Y2587">
        <v>1</v>
      </c>
      <c r="Z2587">
        <v>1</v>
      </c>
      <c r="AA2587">
        <v>1</v>
      </c>
      <c r="AB2587">
        <v>1</v>
      </c>
      <c r="AC2587">
        <v>1</v>
      </c>
      <c r="AD2587">
        <v>1</v>
      </c>
      <c r="AE2587">
        <v>1</v>
      </c>
      <c r="AF2587">
        <v>1</v>
      </c>
      <c r="AG2587">
        <v>1</v>
      </c>
      <c r="AH2587">
        <v>1</v>
      </c>
      <c r="AI2587">
        <v>1</v>
      </c>
      <c r="AJ2587">
        <v>1</v>
      </c>
      <c r="AK2587">
        <v>1</v>
      </c>
      <c r="AL2587">
        <v>1</v>
      </c>
      <c r="AM2587" s="49" t="s">
        <v>354</v>
      </c>
      <c r="AN2587" s="49" t="s">
        <v>14</v>
      </c>
      <c r="AO2587" s="49" t="s">
        <v>500</v>
      </c>
      <c r="AP2587" s="49" t="s">
        <v>505</v>
      </c>
      <c r="AQ2587" s="49" t="s">
        <v>13</v>
      </c>
      <c r="AR2587" s="49" t="s">
        <v>487</v>
      </c>
      <c r="AS2587" s="49" t="s">
        <v>488</v>
      </c>
      <c r="AT2587" s="49" t="s">
        <v>489</v>
      </c>
    </row>
    <row r="2588" spans="1:46" x14ac:dyDescent="0.25">
      <c r="A2588">
        <v>15</v>
      </c>
      <c r="B2588" t="s">
        <v>111</v>
      </c>
      <c r="C2588" t="s">
        <v>111</v>
      </c>
      <c r="D2588" t="s">
        <v>112</v>
      </c>
      <c r="E2588" t="s">
        <v>636</v>
      </c>
      <c r="F2588" t="s">
        <v>637</v>
      </c>
      <c r="G2588">
        <v>1</v>
      </c>
      <c r="H2588">
        <v>1</v>
      </c>
      <c r="I2588">
        <v>1</v>
      </c>
      <c r="J2588">
        <v>1</v>
      </c>
      <c r="K2588">
        <v>1</v>
      </c>
      <c r="L2588">
        <v>1</v>
      </c>
      <c r="M2588">
        <v>1</v>
      </c>
      <c r="N2588">
        <v>1</v>
      </c>
      <c r="O2588">
        <v>1</v>
      </c>
      <c r="P2588">
        <v>1</v>
      </c>
      <c r="Q2588">
        <v>1</v>
      </c>
      <c r="R2588">
        <v>1</v>
      </c>
      <c r="S2588">
        <v>1</v>
      </c>
      <c r="T2588">
        <v>1</v>
      </c>
      <c r="U2588">
        <v>1</v>
      </c>
      <c r="V2588">
        <v>1</v>
      </c>
      <c r="W2588">
        <v>1</v>
      </c>
      <c r="X2588">
        <v>1</v>
      </c>
      <c r="Y2588">
        <v>1</v>
      </c>
      <c r="Z2588">
        <v>1</v>
      </c>
      <c r="AA2588">
        <v>1</v>
      </c>
      <c r="AB2588">
        <v>1</v>
      </c>
      <c r="AC2588">
        <v>1</v>
      </c>
      <c r="AD2588">
        <v>1</v>
      </c>
      <c r="AE2588">
        <v>1</v>
      </c>
      <c r="AF2588">
        <v>1</v>
      </c>
      <c r="AG2588">
        <v>1</v>
      </c>
      <c r="AH2588">
        <v>1</v>
      </c>
      <c r="AI2588">
        <v>1</v>
      </c>
      <c r="AJ2588">
        <v>1</v>
      </c>
      <c r="AK2588">
        <v>1</v>
      </c>
      <c r="AL2588">
        <v>1</v>
      </c>
      <c r="AM2588" s="49" t="s">
        <v>112</v>
      </c>
      <c r="AN2588" s="49" t="s">
        <v>14</v>
      </c>
      <c r="AO2588" s="49" t="s">
        <v>500</v>
      </c>
      <c r="AP2588" s="49" t="s">
        <v>505</v>
      </c>
      <c r="AQ2588" s="49" t="s">
        <v>13</v>
      </c>
      <c r="AR2588" s="49" t="s">
        <v>487</v>
      </c>
      <c r="AS2588" s="49" t="s">
        <v>488</v>
      </c>
      <c r="AT2588" s="49" t="s">
        <v>489</v>
      </c>
    </row>
    <row r="2589" spans="1:46" x14ac:dyDescent="0.25">
      <c r="A2589">
        <v>15</v>
      </c>
      <c r="B2589" t="s">
        <v>359</v>
      </c>
      <c r="C2589" t="s">
        <v>359</v>
      </c>
      <c r="D2589" t="s">
        <v>605</v>
      </c>
      <c r="E2589" t="s">
        <v>636</v>
      </c>
      <c r="F2589" t="s">
        <v>637</v>
      </c>
      <c r="G2589">
        <v>1</v>
      </c>
      <c r="H2589">
        <v>1</v>
      </c>
      <c r="I2589">
        <v>1</v>
      </c>
      <c r="J2589">
        <v>1</v>
      </c>
      <c r="K2589">
        <v>1</v>
      </c>
      <c r="L2589">
        <v>1</v>
      </c>
      <c r="M2589">
        <v>1</v>
      </c>
      <c r="N2589">
        <v>1</v>
      </c>
      <c r="O2589">
        <v>1</v>
      </c>
      <c r="P2589">
        <v>1</v>
      </c>
      <c r="Q2589">
        <v>1</v>
      </c>
      <c r="R2589">
        <v>1</v>
      </c>
      <c r="S2589">
        <v>1</v>
      </c>
      <c r="T2589">
        <v>1</v>
      </c>
      <c r="U2589">
        <v>1</v>
      </c>
      <c r="V2589">
        <v>1</v>
      </c>
      <c r="W2589">
        <v>1</v>
      </c>
      <c r="X2589">
        <v>1</v>
      </c>
      <c r="Y2589">
        <v>1</v>
      </c>
      <c r="Z2589">
        <v>1</v>
      </c>
      <c r="AA2589">
        <v>1</v>
      </c>
      <c r="AB2589">
        <v>1</v>
      </c>
      <c r="AC2589">
        <v>1</v>
      </c>
      <c r="AD2589">
        <v>1</v>
      </c>
      <c r="AE2589">
        <v>1</v>
      </c>
      <c r="AF2589">
        <v>1</v>
      </c>
      <c r="AG2589">
        <v>1</v>
      </c>
      <c r="AH2589">
        <v>1</v>
      </c>
      <c r="AI2589">
        <v>1</v>
      </c>
      <c r="AJ2589">
        <v>1</v>
      </c>
      <c r="AK2589">
        <v>1</v>
      </c>
      <c r="AL2589">
        <v>0</v>
      </c>
      <c r="AM2589" s="49" t="s">
        <v>360</v>
      </c>
      <c r="AN2589" s="49" t="s">
        <v>14</v>
      </c>
      <c r="AO2589" s="49" t="s">
        <v>485</v>
      </c>
      <c r="AP2589" s="49" t="s">
        <v>486</v>
      </c>
      <c r="AQ2589" s="49" t="s">
        <v>11</v>
      </c>
      <c r="AR2589" s="49" t="s">
        <v>487</v>
      </c>
      <c r="AS2589" s="49" t="s">
        <v>488</v>
      </c>
      <c r="AT2589" s="49" t="s">
        <v>489</v>
      </c>
    </row>
    <row r="2590" spans="1:46" x14ac:dyDescent="0.25">
      <c r="A2590">
        <v>15</v>
      </c>
      <c r="B2590" t="s">
        <v>366</v>
      </c>
      <c r="C2590" t="s">
        <v>366</v>
      </c>
      <c r="D2590" t="s">
        <v>367</v>
      </c>
      <c r="E2590" t="s">
        <v>636</v>
      </c>
      <c r="F2590" t="s">
        <v>637</v>
      </c>
      <c r="G2590">
        <v>1</v>
      </c>
      <c r="H2590">
        <v>1</v>
      </c>
      <c r="I2590">
        <v>1</v>
      </c>
      <c r="J2590">
        <v>1</v>
      </c>
      <c r="K2590">
        <v>1</v>
      </c>
      <c r="L2590">
        <v>1</v>
      </c>
      <c r="M2590">
        <v>1</v>
      </c>
      <c r="N2590">
        <v>1</v>
      </c>
      <c r="O2590">
        <v>1</v>
      </c>
      <c r="P2590">
        <v>1</v>
      </c>
      <c r="Q2590">
        <v>1</v>
      </c>
      <c r="R2590">
        <v>1</v>
      </c>
      <c r="S2590">
        <v>1</v>
      </c>
      <c r="T2590">
        <v>1</v>
      </c>
      <c r="U2590">
        <v>1</v>
      </c>
      <c r="V2590">
        <v>1</v>
      </c>
      <c r="W2590">
        <v>1</v>
      </c>
      <c r="X2590">
        <v>1</v>
      </c>
      <c r="Y2590">
        <v>1</v>
      </c>
      <c r="Z2590">
        <v>1</v>
      </c>
      <c r="AA2590">
        <v>1</v>
      </c>
      <c r="AB2590">
        <v>1</v>
      </c>
      <c r="AC2590">
        <v>1</v>
      </c>
      <c r="AD2590">
        <v>1</v>
      </c>
      <c r="AE2590">
        <v>1</v>
      </c>
      <c r="AF2590">
        <v>1</v>
      </c>
      <c r="AG2590">
        <v>1</v>
      </c>
      <c r="AH2590">
        <v>1</v>
      </c>
      <c r="AI2590">
        <v>1</v>
      </c>
      <c r="AJ2590">
        <v>1</v>
      </c>
      <c r="AK2590">
        <v>1</v>
      </c>
      <c r="AL2590">
        <v>0</v>
      </c>
      <c r="AM2590" s="49" t="s">
        <v>367</v>
      </c>
      <c r="AN2590" s="49" t="s">
        <v>14</v>
      </c>
      <c r="AO2590" s="49" t="s">
        <v>485</v>
      </c>
      <c r="AP2590" s="49" t="s">
        <v>494</v>
      </c>
      <c r="AQ2590" s="49" t="s">
        <v>11</v>
      </c>
      <c r="AR2590" s="49" t="s">
        <v>487</v>
      </c>
      <c r="AS2590" s="49" t="s">
        <v>488</v>
      </c>
      <c r="AT2590" s="49" t="s">
        <v>489</v>
      </c>
    </row>
    <row r="2591" spans="1:46" x14ac:dyDescent="0.25">
      <c r="A2591">
        <v>15</v>
      </c>
      <c r="B2591" t="s">
        <v>364</v>
      </c>
      <c r="C2591" t="s">
        <v>364</v>
      </c>
      <c r="D2591" t="s">
        <v>365</v>
      </c>
      <c r="E2591" t="s">
        <v>636</v>
      </c>
      <c r="F2591" t="s">
        <v>637</v>
      </c>
      <c r="G2591">
        <v>1</v>
      </c>
      <c r="H2591">
        <v>1</v>
      </c>
      <c r="I2591">
        <v>1</v>
      </c>
      <c r="J2591">
        <v>1</v>
      </c>
      <c r="K2591">
        <v>1</v>
      </c>
      <c r="L2591">
        <v>1</v>
      </c>
      <c r="M2591">
        <v>1</v>
      </c>
      <c r="N2591">
        <v>1</v>
      </c>
      <c r="O2591">
        <v>1</v>
      </c>
      <c r="P2591">
        <v>1</v>
      </c>
      <c r="Q2591">
        <v>1</v>
      </c>
      <c r="R2591">
        <v>1</v>
      </c>
      <c r="S2591">
        <v>1</v>
      </c>
      <c r="T2591">
        <v>1</v>
      </c>
      <c r="U2591">
        <v>1</v>
      </c>
      <c r="V2591">
        <v>1</v>
      </c>
      <c r="W2591">
        <v>1</v>
      </c>
      <c r="X2591">
        <v>1</v>
      </c>
      <c r="Y2591">
        <v>1</v>
      </c>
      <c r="Z2591">
        <v>1</v>
      </c>
      <c r="AA2591">
        <v>1</v>
      </c>
      <c r="AB2591">
        <v>1</v>
      </c>
      <c r="AC2591">
        <v>1</v>
      </c>
      <c r="AD2591">
        <v>1</v>
      </c>
      <c r="AE2591">
        <v>1</v>
      </c>
      <c r="AF2591">
        <v>1</v>
      </c>
      <c r="AG2591">
        <v>1</v>
      </c>
      <c r="AH2591">
        <v>1</v>
      </c>
      <c r="AI2591">
        <v>1</v>
      </c>
      <c r="AJ2591">
        <v>1</v>
      </c>
      <c r="AK2591">
        <v>1</v>
      </c>
      <c r="AL2591">
        <v>0</v>
      </c>
      <c r="AM2591" s="49" t="s">
        <v>365</v>
      </c>
      <c r="AN2591" s="49" t="s">
        <v>14</v>
      </c>
      <c r="AO2591" s="49" t="s">
        <v>485</v>
      </c>
      <c r="AP2591" s="49" t="s">
        <v>501</v>
      </c>
      <c r="AQ2591" s="49" t="s">
        <v>11</v>
      </c>
      <c r="AR2591" s="49" t="s">
        <v>487</v>
      </c>
      <c r="AS2591" s="49" t="s">
        <v>488</v>
      </c>
      <c r="AT2591" s="49" t="s">
        <v>489</v>
      </c>
    </row>
    <row r="2592" spans="1:46" x14ac:dyDescent="0.25">
      <c r="A2592">
        <v>15</v>
      </c>
      <c r="B2592" t="s">
        <v>493</v>
      </c>
      <c r="C2592" t="s">
        <v>606</v>
      </c>
      <c r="D2592" t="s">
        <v>607</v>
      </c>
      <c r="E2592" t="s">
        <v>636</v>
      </c>
      <c r="F2592" t="s">
        <v>637</v>
      </c>
      <c r="G2592">
        <v>1</v>
      </c>
      <c r="H2592">
        <v>1</v>
      </c>
      <c r="I2592">
        <v>1</v>
      </c>
      <c r="J2592">
        <v>1</v>
      </c>
      <c r="K2592">
        <v>1</v>
      </c>
      <c r="L2592">
        <v>1</v>
      </c>
      <c r="M2592">
        <v>1</v>
      </c>
      <c r="N2592">
        <v>1</v>
      </c>
      <c r="O2592">
        <v>1</v>
      </c>
      <c r="P2592">
        <v>1</v>
      </c>
      <c r="Q2592">
        <v>1</v>
      </c>
      <c r="R2592">
        <v>1</v>
      </c>
      <c r="S2592">
        <v>1</v>
      </c>
      <c r="T2592">
        <v>1</v>
      </c>
      <c r="U2592">
        <v>1</v>
      </c>
      <c r="V2592">
        <v>1</v>
      </c>
      <c r="W2592">
        <v>1</v>
      </c>
      <c r="X2592">
        <v>1</v>
      </c>
      <c r="Y2592">
        <v>1</v>
      </c>
      <c r="Z2592">
        <v>1</v>
      </c>
      <c r="AA2592">
        <v>1</v>
      </c>
      <c r="AB2592">
        <v>1</v>
      </c>
      <c r="AC2592">
        <v>1</v>
      </c>
      <c r="AD2592">
        <v>1</v>
      </c>
      <c r="AE2592">
        <v>1</v>
      </c>
      <c r="AF2592">
        <v>1</v>
      </c>
      <c r="AG2592">
        <v>1</v>
      </c>
      <c r="AH2592">
        <v>1</v>
      </c>
      <c r="AI2592">
        <v>1</v>
      </c>
      <c r="AJ2592">
        <v>1</v>
      </c>
      <c r="AK2592">
        <v>1</v>
      </c>
      <c r="AL2592">
        <v>0</v>
      </c>
      <c r="AM2592" s="49" t="e">
        <v>#N/A</v>
      </c>
      <c r="AN2592" s="49" t="e">
        <v>#N/A</v>
      </c>
      <c r="AO2592" s="49" t="e">
        <v>#N/A</v>
      </c>
      <c r="AP2592" s="49" t="e">
        <v>#N/A</v>
      </c>
      <c r="AQ2592" s="49" t="e">
        <v>#N/A</v>
      </c>
      <c r="AR2592" s="49" t="e">
        <v>#N/A</v>
      </c>
      <c r="AS2592" s="49" t="e">
        <v>#N/A</v>
      </c>
      <c r="AT2592" s="49" t="e">
        <v>#N/A</v>
      </c>
    </row>
    <row r="2593" spans="1:46" x14ac:dyDescent="0.25">
      <c r="A2593">
        <v>15</v>
      </c>
      <c r="B2593" t="s">
        <v>362</v>
      </c>
      <c r="C2593" t="s">
        <v>362</v>
      </c>
      <c r="D2593" t="s">
        <v>363</v>
      </c>
      <c r="E2593" t="s">
        <v>636</v>
      </c>
      <c r="F2593" t="s">
        <v>637</v>
      </c>
      <c r="G2593">
        <v>1</v>
      </c>
      <c r="H2593">
        <v>1</v>
      </c>
      <c r="I2593">
        <v>1</v>
      </c>
      <c r="J2593">
        <v>1</v>
      </c>
      <c r="K2593">
        <v>1</v>
      </c>
      <c r="L2593">
        <v>1</v>
      </c>
      <c r="M2593">
        <v>1</v>
      </c>
      <c r="N2593">
        <v>1</v>
      </c>
      <c r="O2593">
        <v>1</v>
      </c>
      <c r="P2593">
        <v>1</v>
      </c>
      <c r="Q2593">
        <v>1</v>
      </c>
      <c r="R2593">
        <v>1</v>
      </c>
      <c r="S2593">
        <v>1</v>
      </c>
      <c r="T2593">
        <v>1</v>
      </c>
      <c r="U2593">
        <v>1</v>
      </c>
      <c r="V2593">
        <v>1</v>
      </c>
      <c r="W2593">
        <v>1</v>
      </c>
      <c r="X2593">
        <v>1</v>
      </c>
      <c r="Y2593">
        <v>1</v>
      </c>
      <c r="Z2593">
        <v>1</v>
      </c>
      <c r="AA2593">
        <v>1</v>
      </c>
      <c r="AB2593">
        <v>1</v>
      </c>
      <c r="AC2593">
        <v>1</v>
      </c>
      <c r="AD2593">
        <v>1</v>
      </c>
      <c r="AE2593">
        <v>1</v>
      </c>
      <c r="AF2593">
        <v>1</v>
      </c>
      <c r="AG2593">
        <v>1</v>
      </c>
      <c r="AH2593">
        <v>1</v>
      </c>
      <c r="AI2593">
        <v>1</v>
      </c>
      <c r="AJ2593">
        <v>1</v>
      </c>
      <c r="AK2593">
        <v>1</v>
      </c>
      <c r="AL2593">
        <v>0</v>
      </c>
      <c r="AM2593" s="49" t="s">
        <v>363</v>
      </c>
      <c r="AN2593" s="49" t="s">
        <v>8</v>
      </c>
      <c r="AO2593" s="49" t="s">
        <v>9</v>
      </c>
      <c r="AP2593" s="49" t="s">
        <v>486</v>
      </c>
      <c r="AQ2593" s="49" t="s">
        <v>9</v>
      </c>
      <c r="AR2593" s="49" t="s">
        <v>495</v>
      </c>
      <c r="AS2593" s="49" t="s">
        <v>488</v>
      </c>
      <c r="AT2593" s="49" t="s">
        <v>489</v>
      </c>
    </row>
    <row r="2594" spans="1:46" x14ac:dyDescent="0.25">
      <c r="A2594">
        <v>15</v>
      </c>
      <c r="B2594" t="s">
        <v>372</v>
      </c>
      <c r="C2594" t="s">
        <v>372</v>
      </c>
      <c r="D2594" t="s">
        <v>431</v>
      </c>
      <c r="E2594" t="s">
        <v>636</v>
      </c>
      <c r="F2594" t="s">
        <v>637</v>
      </c>
      <c r="G2594">
        <v>1</v>
      </c>
      <c r="H2594">
        <v>1</v>
      </c>
      <c r="I2594">
        <v>1</v>
      </c>
      <c r="J2594">
        <v>1</v>
      </c>
      <c r="K2594">
        <v>1</v>
      </c>
      <c r="L2594">
        <v>1</v>
      </c>
      <c r="M2594">
        <v>1</v>
      </c>
      <c r="N2594">
        <v>1</v>
      </c>
      <c r="O2594">
        <v>1</v>
      </c>
      <c r="P2594">
        <v>1</v>
      </c>
      <c r="Q2594">
        <v>1</v>
      </c>
      <c r="R2594">
        <v>1</v>
      </c>
      <c r="S2594">
        <v>1</v>
      </c>
      <c r="T2594">
        <v>1</v>
      </c>
      <c r="U2594">
        <v>1</v>
      </c>
      <c r="V2594">
        <v>1</v>
      </c>
      <c r="W2594">
        <v>1</v>
      </c>
      <c r="X2594">
        <v>1</v>
      </c>
      <c r="Y2594">
        <v>1</v>
      </c>
      <c r="Z2594">
        <v>1</v>
      </c>
      <c r="AA2594">
        <v>1</v>
      </c>
      <c r="AB2594">
        <v>1</v>
      </c>
      <c r="AC2594">
        <v>1</v>
      </c>
      <c r="AD2594">
        <v>1</v>
      </c>
      <c r="AE2594">
        <v>1</v>
      </c>
      <c r="AF2594">
        <v>1</v>
      </c>
      <c r="AG2594">
        <v>1</v>
      </c>
      <c r="AH2594">
        <v>1</v>
      </c>
      <c r="AI2594">
        <v>1</v>
      </c>
      <c r="AJ2594">
        <v>1</v>
      </c>
      <c r="AK2594">
        <v>1</v>
      </c>
      <c r="AL2594">
        <v>0</v>
      </c>
      <c r="AM2594" s="49" t="s">
        <v>431</v>
      </c>
      <c r="AN2594" s="49" t="s">
        <v>14</v>
      </c>
      <c r="AO2594" s="49" t="s">
        <v>507</v>
      </c>
      <c r="AP2594" s="49" t="s">
        <v>505</v>
      </c>
      <c r="AQ2594" s="49" t="s">
        <v>10</v>
      </c>
      <c r="AR2594" s="49" t="s">
        <v>495</v>
      </c>
      <c r="AS2594" s="49" t="s">
        <v>496</v>
      </c>
      <c r="AT2594" s="49" t="s">
        <v>497</v>
      </c>
    </row>
    <row r="2595" spans="1:46" x14ac:dyDescent="0.25">
      <c r="A2595">
        <v>15</v>
      </c>
      <c r="B2595" t="s">
        <v>373</v>
      </c>
      <c r="C2595" t="s">
        <v>373</v>
      </c>
      <c r="D2595" t="s">
        <v>374</v>
      </c>
      <c r="E2595" t="s">
        <v>636</v>
      </c>
      <c r="F2595" t="s">
        <v>637</v>
      </c>
      <c r="G2595">
        <v>1</v>
      </c>
      <c r="H2595">
        <v>1</v>
      </c>
      <c r="I2595">
        <v>1</v>
      </c>
      <c r="J2595">
        <v>1</v>
      </c>
      <c r="K2595">
        <v>1</v>
      </c>
      <c r="L2595">
        <v>1</v>
      </c>
      <c r="M2595">
        <v>1</v>
      </c>
      <c r="N2595">
        <v>1</v>
      </c>
      <c r="O2595">
        <v>1</v>
      </c>
      <c r="P2595">
        <v>1</v>
      </c>
      <c r="Q2595">
        <v>1</v>
      </c>
      <c r="R2595">
        <v>1</v>
      </c>
      <c r="S2595">
        <v>1</v>
      </c>
      <c r="T2595">
        <v>1</v>
      </c>
      <c r="U2595">
        <v>1</v>
      </c>
      <c r="V2595">
        <v>1</v>
      </c>
      <c r="W2595">
        <v>1</v>
      </c>
      <c r="X2595">
        <v>1</v>
      </c>
      <c r="Y2595">
        <v>1</v>
      </c>
      <c r="Z2595">
        <v>1</v>
      </c>
      <c r="AA2595">
        <v>1</v>
      </c>
      <c r="AB2595">
        <v>1</v>
      </c>
      <c r="AC2595">
        <v>1</v>
      </c>
      <c r="AD2595">
        <v>1</v>
      </c>
      <c r="AE2595">
        <v>1</v>
      </c>
      <c r="AF2595">
        <v>1</v>
      </c>
      <c r="AG2595">
        <v>1</v>
      </c>
      <c r="AH2595">
        <v>1</v>
      </c>
      <c r="AI2595">
        <v>1</v>
      </c>
      <c r="AJ2595">
        <v>1</v>
      </c>
      <c r="AK2595">
        <v>1</v>
      </c>
      <c r="AL2595">
        <v>0</v>
      </c>
      <c r="AM2595" s="49" t="s">
        <v>374</v>
      </c>
      <c r="AN2595" s="49" t="s">
        <v>7</v>
      </c>
      <c r="AO2595" s="49" t="s">
        <v>9</v>
      </c>
      <c r="AP2595" s="49" t="s">
        <v>494</v>
      </c>
      <c r="AQ2595" s="49" t="s">
        <v>9</v>
      </c>
      <c r="AR2595" s="49" t="s">
        <v>487</v>
      </c>
      <c r="AS2595" s="49" t="s">
        <v>488</v>
      </c>
      <c r="AT2595" s="49" t="s">
        <v>489</v>
      </c>
    </row>
    <row r="2596" spans="1:46" x14ac:dyDescent="0.25">
      <c r="A2596">
        <v>15</v>
      </c>
      <c r="B2596" t="s">
        <v>368</v>
      </c>
      <c r="C2596" t="s">
        <v>368</v>
      </c>
      <c r="D2596" t="s">
        <v>429</v>
      </c>
      <c r="E2596" t="s">
        <v>636</v>
      </c>
      <c r="F2596" t="s">
        <v>637</v>
      </c>
      <c r="G2596">
        <v>1</v>
      </c>
      <c r="H2596">
        <v>1</v>
      </c>
      <c r="I2596">
        <v>1</v>
      </c>
      <c r="J2596">
        <v>1</v>
      </c>
      <c r="K2596">
        <v>1</v>
      </c>
      <c r="L2596">
        <v>1</v>
      </c>
      <c r="M2596">
        <v>1</v>
      </c>
      <c r="N2596">
        <v>1</v>
      </c>
      <c r="O2596">
        <v>1</v>
      </c>
      <c r="P2596">
        <v>1</v>
      </c>
      <c r="Q2596">
        <v>1</v>
      </c>
      <c r="R2596">
        <v>1</v>
      </c>
      <c r="S2596">
        <v>1</v>
      </c>
      <c r="T2596">
        <v>1</v>
      </c>
      <c r="U2596">
        <v>1</v>
      </c>
      <c r="V2596">
        <v>1</v>
      </c>
      <c r="W2596">
        <v>1</v>
      </c>
      <c r="X2596">
        <v>1</v>
      </c>
      <c r="Y2596">
        <v>1</v>
      </c>
      <c r="Z2596">
        <v>1</v>
      </c>
      <c r="AA2596">
        <v>1</v>
      </c>
      <c r="AB2596">
        <v>1</v>
      </c>
      <c r="AC2596">
        <v>1</v>
      </c>
      <c r="AD2596">
        <v>1</v>
      </c>
      <c r="AE2596">
        <v>1</v>
      </c>
      <c r="AF2596">
        <v>1</v>
      </c>
      <c r="AG2596">
        <v>1</v>
      </c>
      <c r="AH2596">
        <v>1</v>
      </c>
      <c r="AI2596">
        <v>1</v>
      </c>
      <c r="AJ2596">
        <v>1</v>
      </c>
      <c r="AK2596">
        <v>1</v>
      </c>
      <c r="AL2596">
        <v>0</v>
      </c>
      <c r="AM2596" s="49" t="s">
        <v>429</v>
      </c>
      <c r="AN2596" s="49" t="s">
        <v>14</v>
      </c>
      <c r="AO2596" s="49" t="s">
        <v>485</v>
      </c>
      <c r="AP2596" s="49" t="s">
        <v>501</v>
      </c>
      <c r="AQ2596" s="49" t="s">
        <v>11</v>
      </c>
      <c r="AR2596" s="49" t="s">
        <v>495</v>
      </c>
      <c r="AS2596" s="49" t="s">
        <v>496</v>
      </c>
      <c r="AT2596" s="49" t="s">
        <v>497</v>
      </c>
    </row>
    <row r="2597" spans="1:46" x14ac:dyDescent="0.25">
      <c r="A2597">
        <v>15</v>
      </c>
      <c r="B2597" t="s">
        <v>381</v>
      </c>
      <c r="C2597" t="s">
        <v>381</v>
      </c>
      <c r="D2597" t="s">
        <v>382</v>
      </c>
      <c r="E2597" t="s">
        <v>636</v>
      </c>
      <c r="F2597" t="s">
        <v>637</v>
      </c>
      <c r="G2597">
        <v>1</v>
      </c>
      <c r="H2597">
        <v>1</v>
      </c>
      <c r="I2597">
        <v>1</v>
      </c>
      <c r="J2597">
        <v>1</v>
      </c>
      <c r="K2597">
        <v>1</v>
      </c>
      <c r="L2597">
        <v>1</v>
      </c>
      <c r="M2597">
        <v>1</v>
      </c>
      <c r="N2597">
        <v>1</v>
      </c>
      <c r="O2597">
        <v>1</v>
      </c>
      <c r="P2597">
        <v>1</v>
      </c>
      <c r="Q2597">
        <v>1</v>
      </c>
      <c r="R2597">
        <v>1</v>
      </c>
      <c r="S2597">
        <v>1</v>
      </c>
      <c r="T2597">
        <v>1</v>
      </c>
      <c r="U2597">
        <v>1</v>
      </c>
      <c r="V2597">
        <v>1</v>
      </c>
      <c r="W2597">
        <v>1</v>
      </c>
      <c r="X2597">
        <v>1</v>
      </c>
      <c r="Y2597">
        <v>1</v>
      </c>
      <c r="Z2597">
        <v>1</v>
      </c>
      <c r="AA2597">
        <v>1</v>
      </c>
      <c r="AB2597">
        <v>1</v>
      </c>
      <c r="AC2597">
        <v>1</v>
      </c>
      <c r="AD2597">
        <v>1</v>
      </c>
      <c r="AE2597">
        <v>1</v>
      </c>
      <c r="AF2597">
        <v>1</v>
      </c>
      <c r="AG2597">
        <v>1</v>
      </c>
      <c r="AH2597">
        <v>1</v>
      </c>
      <c r="AI2597">
        <v>1</v>
      </c>
      <c r="AJ2597">
        <v>1</v>
      </c>
      <c r="AK2597">
        <v>1</v>
      </c>
      <c r="AL2597">
        <v>0</v>
      </c>
      <c r="AM2597" s="49" t="s">
        <v>382</v>
      </c>
      <c r="AN2597" s="49" t="s">
        <v>6</v>
      </c>
      <c r="AO2597" s="49" t="s">
        <v>9</v>
      </c>
      <c r="AP2597" s="49" t="s">
        <v>486</v>
      </c>
      <c r="AQ2597" s="49" t="s">
        <v>9</v>
      </c>
      <c r="AR2597" s="49" t="s">
        <v>487</v>
      </c>
      <c r="AS2597" s="49" t="s">
        <v>488</v>
      </c>
      <c r="AT2597" s="49" t="s">
        <v>489</v>
      </c>
    </row>
    <row r="2598" spans="1:46" x14ac:dyDescent="0.25">
      <c r="A2598">
        <v>15</v>
      </c>
      <c r="B2598" t="s">
        <v>383</v>
      </c>
      <c r="C2598" t="s">
        <v>383</v>
      </c>
      <c r="D2598" t="s">
        <v>384</v>
      </c>
      <c r="E2598" t="s">
        <v>636</v>
      </c>
      <c r="F2598" t="s">
        <v>637</v>
      </c>
      <c r="G2598">
        <v>1</v>
      </c>
      <c r="H2598">
        <v>1</v>
      </c>
      <c r="I2598">
        <v>1</v>
      </c>
      <c r="J2598">
        <v>1</v>
      </c>
      <c r="K2598">
        <v>1</v>
      </c>
      <c r="L2598">
        <v>1</v>
      </c>
      <c r="M2598">
        <v>1</v>
      </c>
      <c r="N2598">
        <v>1</v>
      </c>
      <c r="O2598">
        <v>1</v>
      </c>
      <c r="P2598">
        <v>1</v>
      </c>
      <c r="Q2598">
        <v>1</v>
      </c>
      <c r="R2598">
        <v>1</v>
      </c>
      <c r="S2598">
        <v>1</v>
      </c>
      <c r="T2598">
        <v>1</v>
      </c>
      <c r="U2598">
        <v>1</v>
      </c>
      <c r="V2598">
        <v>1</v>
      </c>
      <c r="W2598">
        <v>1</v>
      </c>
      <c r="X2598">
        <v>1</v>
      </c>
      <c r="Y2598">
        <v>1</v>
      </c>
      <c r="Z2598">
        <v>1</v>
      </c>
      <c r="AA2598">
        <v>1</v>
      </c>
      <c r="AB2598">
        <v>1</v>
      </c>
      <c r="AC2598">
        <v>1</v>
      </c>
      <c r="AD2598">
        <v>1</v>
      </c>
      <c r="AE2598">
        <v>1</v>
      </c>
      <c r="AF2598">
        <v>1</v>
      </c>
      <c r="AG2598">
        <v>1</v>
      </c>
      <c r="AH2598">
        <v>1</v>
      </c>
      <c r="AI2598">
        <v>1</v>
      </c>
      <c r="AJ2598">
        <v>1</v>
      </c>
      <c r="AK2598">
        <v>1</v>
      </c>
      <c r="AL2598">
        <v>1</v>
      </c>
      <c r="AM2598" s="49" t="s">
        <v>384</v>
      </c>
      <c r="AN2598" s="49" t="s">
        <v>14</v>
      </c>
      <c r="AO2598" s="49" t="s">
        <v>500</v>
      </c>
      <c r="AP2598" s="49" t="s">
        <v>494</v>
      </c>
      <c r="AQ2598" s="49" t="s">
        <v>502</v>
      </c>
      <c r="AR2598" s="49" t="s">
        <v>487</v>
      </c>
      <c r="AS2598" s="49" t="s">
        <v>488</v>
      </c>
      <c r="AT2598" s="49" t="s">
        <v>489</v>
      </c>
    </row>
    <row r="2599" spans="1:46" x14ac:dyDescent="0.25">
      <c r="A2599">
        <v>15</v>
      </c>
      <c r="B2599" t="s">
        <v>62</v>
      </c>
      <c r="C2599" t="s">
        <v>62</v>
      </c>
      <c r="D2599" t="s">
        <v>407</v>
      </c>
      <c r="E2599" t="s">
        <v>636</v>
      </c>
      <c r="F2599" t="s">
        <v>637</v>
      </c>
      <c r="G2599">
        <v>1</v>
      </c>
      <c r="H2599">
        <v>1</v>
      </c>
      <c r="I2599">
        <v>1</v>
      </c>
      <c r="J2599">
        <v>1</v>
      </c>
      <c r="K2599">
        <v>1</v>
      </c>
      <c r="L2599">
        <v>1</v>
      </c>
      <c r="M2599">
        <v>1</v>
      </c>
      <c r="N2599">
        <v>1</v>
      </c>
      <c r="O2599">
        <v>1</v>
      </c>
      <c r="P2599">
        <v>1</v>
      </c>
      <c r="Q2599">
        <v>1</v>
      </c>
      <c r="R2599">
        <v>1</v>
      </c>
      <c r="S2599">
        <v>1</v>
      </c>
      <c r="T2599">
        <v>1</v>
      </c>
      <c r="U2599">
        <v>1</v>
      </c>
      <c r="V2599">
        <v>1</v>
      </c>
      <c r="W2599">
        <v>1</v>
      </c>
      <c r="X2599">
        <v>1</v>
      </c>
      <c r="Y2599">
        <v>1</v>
      </c>
      <c r="Z2599">
        <v>1</v>
      </c>
      <c r="AA2599">
        <v>1</v>
      </c>
      <c r="AB2599">
        <v>1</v>
      </c>
      <c r="AC2599">
        <v>1</v>
      </c>
      <c r="AD2599">
        <v>1</v>
      </c>
      <c r="AE2599">
        <v>1</v>
      </c>
      <c r="AF2599">
        <v>1</v>
      </c>
      <c r="AG2599">
        <v>1</v>
      </c>
      <c r="AH2599">
        <v>1</v>
      </c>
      <c r="AI2599">
        <v>1</v>
      </c>
      <c r="AJ2599">
        <v>1</v>
      </c>
      <c r="AK2599">
        <v>1</v>
      </c>
      <c r="AL2599">
        <v>0</v>
      </c>
      <c r="AM2599" s="49" t="s">
        <v>407</v>
      </c>
      <c r="AN2599" s="49" t="s">
        <v>14</v>
      </c>
      <c r="AO2599" s="49" t="s">
        <v>485</v>
      </c>
      <c r="AP2599" s="49" t="s">
        <v>505</v>
      </c>
      <c r="AQ2599" s="49" t="s">
        <v>13</v>
      </c>
      <c r="AR2599" s="49" t="s">
        <v>495</v>
      </c>
      <c r="AS2599" s="49" t="s">
        <v>496</v>
      </c>
      <c r="AT2599" s="49" t="s">
        <v>497</v>
      </c>
    </row>
    <row r="2600" spans="1:46" x14ac:dyDescent="0.25">
      <c r="A2600">
        <v>15</v>
      </c>
      <c r="B2600" t="s">
        <v>169</v>
      </c>
      <c r="C2600" t="s">
        <v>169</v>
      </c>
      <c r="D2600" t="s">
        <v>170</v>
      </c>
      <c r="E2600" t="s">
        <v>636</v>
      </c>
      <c r="F2600" t="s">
        <v>637</v>
      </c>
      <c r="G2600">
        <v>1</v>
      </c>
      <c r="H2600">
        <v>1</v>
      </c>
      <c r="I2600">
        <v>1</v>
      </c>
      <c r="J2600">
        <v>1</v>
      </c>
      <c r="K2600">
        <v>1</v>
      </c>
      <c r="L2600">
        <v>1</v>
      </c>
      <c r="M2600">
        <v>1</v>
      </c>
      <c r="N2600">
        <v>1</v>
      </c>
      <c r="O2600">
        <v>1</v>
      </c>
      <c r="P2600">
        <v>1</v>
      </c>
      <c r="Q2600">
        <v>1</v>
      </c>
      <c r="R2600">
        <v>1</v>
      </c>
      <c r="S2600">
        <v>1</v>
      </c>
      <c r="T2600">
        <v>1</v>
      </c>
      <c r="U2600">
        <v>1</v>
      </c>
      <c r="V2600">
        <v>1</v>
      </c>
      <c r="W2600">
        <v>1</v>
      </c>
      <c r="X2600">
        <v>1</v>
      </c>
      <c r="Y2600">
        <v>1</v>
      </c>
      <c r="Z2600">
        <v>1</v>
      </c>
      <c r="AA2600">
        <v>1</v>
      </c>
      <c r="AB2600">
        <v>1</v>
      </c>
      <c r="AC2600">
        <v>1</v>
      </c>
      <c r="AD2600">
        <v>1</v>
      </c>
      <c r="AE2600">
        <v>1</v>
      </c>
      <c r="AF2600">
        <v>1</v>
      </c>
      <c r="AG2600">
        <v>1</v>
      </c>
      <c r="AH2600">
        <v>1</v>
      </c>
      <c r="AI2600">
        <v>1</v>
      </c>
      <c r="AJ2600">
        <v>1</v>
      </c>
      <c r="AK2600">
        <v>1</v>
      </c>
      <c r="AL2600">
        <v>1</v>
      </c>
      <c r="AM2600" s="49" t="s">
        <v>170</v>
      </c>
      <c r="AN2600" s="49" t="s">
        <v>14</v>
      </c>
      <c r="AO2600" s="49" t="s">
        <v>500</v>
      </c>
      <c r="AP2600" s="49" t="s">
        <v>505</v>
      </c>
      <c r="AQ2600" s="49" t="s">
        <v>13</v>
      </c>
      <c r="AR2600" s="49" t="s">
        <v>487</v>
      </c>
      <c r="AS2600" s="49" t="s">
        <v>488</v>
      </c>
      <c r="AT2600" s="49" t="s">
        <v>489</v>
      </c>
    </row>
    <row r="2601" spans="1:46" x14ac:dyDescent="0.25">
      <c r="A2601">
        <v>15</v>
      </c>
      <c r="B2601" t="s">
        <v>379</v>
      </c>
      <c r="C2601" t="s">
        <v>379</v>
      </c>
      <c r="D2601" t="s">
        <v>608</v>
      </c>
      <c r="E2601" t="s">
        <v>636</v>
      </c>
      <c r="F2601" t="s">
        <v>637</v>
      </c>
      <c r="G2601">
        <v>1</v>
      </c>
      <c r="H2601">
        <v>1</v>
      </c>
      <c r="I2601">
        <v>1</v>
      </c>
      <c r="J2601">
        <v>1</v>
      </c>
      <c r="K2601">
        <v>1</v>
      </c>
      <c r="L2601">
        <v>1</v>
      </c>
      <c r="M2601">
        <v>1</v>
      </c>
      <c r="N2601">
        <v>1</v>
      </c>
      <c r="O2601">
        <v>1</v>
      </c>
      <c r="P2601">
        <v>1</v>
      </c>
      <c r="Q2601">
        <v>1</v>
      </c>
      <c r="R2601">
        <v>1</v>
      </c>
      <c r="S2601">
        <v>1</v>
      </c>
      <c r="T2601">
        <v>1</v>
      </c>
      <c r="U2601">
        <v>1</v>
      </c>
      <c r="V2601">
        <v>1</v>
      </c>
      <c r="W2601">
        <v>1</v>
      </c>
      <c r="X2601">
        <v>1</v>
      </c>
      <c r="Y2601">
        <v>1</v>
      </c>
      <c r="Z2601">
        <v>1</v>
      </c>
      <c r="AA2601">
        <v>1</v>
      </c>
      <c r="AB2601">
        <v>1</v>
      </c>
      <c r="AC2601">
        <v>1</v>
      </c>
      <c r="AD2601">
        <v>1</v>
      </c>
      <c r="AE2601">
        <v>1</v>
      </c>
      <c r="AF2601">
        <v>1</v>
      </c>
      <c r="AG2601">
        <v>1</v>
      </c>
      <c r="AH2601">
        <v>1</v>
      </c>
      <c r="AI2601">
        <v>1</v>
      </c>
      <c r="AJ2601">
        <v>1</v>
      </c>
      <c r="AK2601">
        <v>1</v>
      </c>
      <c r="AL2601">
        <v>0</v>
      </c>
      <c r="AM2601" s="49" t="s">
        <v>380</v>
      </c>
      <c r="AN2601" s="49" t="s">
        <v>6</v>
      </c>
      <c r="AO2601" s="49" t="s">
        <v>9</v>
      </c>
      <c r="AP2601" s="49" t="s">
        <v>494</v>
      </c>
      <c r="AQ2601" s="49" t="s">
        <v>9</v>
      </c>
      <c r="AR2601" s="49" t="s">
        <v>487</v>
      </c>
      <c r="AS2601" s="49" t="s">
        <v>488</v>
      </c>
      <c r="AT2601" s="49" t="s">
        <v>489</v>
      </c>
    </row>
    <row r="2602" spans="1:46" x14ac:dyDescent="0.25">
      <c r="A2602">
        <v>15</v>
      </c>
      <c r="B2602" t="s">
        <v>387</v>
      </c>
      <c r="C2602" t="s">
        <v>387</v>
      </c>
      <c r="D2602" t="s">
        <v>388</v>
      </c>
      <c r="E2602" t="s">
        <v>636</v>
      </c>
      <c r="F2602" t="s">
        <v>637</v>
      </c>
      <c r="G2602">
        <v>1</v>
      </c>
      <c r="H2602">
        <v>1</v>
      </c>
      <c r="I2602">
        <v>1</v>
      </c>
      <c r="J2602">
        <v>1</v>
      </c>
      <c r="K2602">
        <v>1</v>
      </c>
      <c r="L2602">
        <v>1</v>
      </c>
      <c r="M2602">
        <v>1</v>
      </c>
      <c r="N2602">
        <v>1</v>
      </c>
      <c r="O2602">
        <v>1</v>
      </c>
      <c r="P2602">
        <v>1</v>
      </c>
      <c r="Q2602">
        <v>1</v>
      </c>
      <c r="R2602">
        <v>1</v>
      </c>
      <c r="S2602">
        <v>1</v>
      </c>
      <c r="T2602">
        <v>1</v>
      </c>
      <c r="U2602">
        <v>1</v>
      </c>
      <c r="V2602">
        <v>1</v>
      </c>
      <c r="W2602">
        <v>1</v>
      </c>
      <c r="X2602">
        <v>1</v>
      </c>
      <c r="Y2602">
        <v>1</v>
      </c>
      <c r="Z2602">
        <v>1</v>
      </c>
      <c r="AA2602">
        <v>1</v>
      </c>
      <c r="AB2602">
        <v>1</v>
      </c>
      <c r="AC2602">
        <v>1</v>
      </c>
      <c r="AD2602">
        <v>1</v>
      </c>
      <c r="AE2602">
        <v>1</v>
      </c>
      <c r="AF2602">
        <v>1</v>
      </c>
      <c r="AG2602">
        <v>1</v>
      </c>
      <c r="AH2602">
        <v>1</v>
      </c>
      <c r="AI2602">
        <v>1</v>
      </c>
      <c r="AJ2602">
        <v>1</v>
      </c>
      <c r="AK2602">
        <v>1</v>
      </c>
      <c r="AL2602">
        <v>1</v>
      </c>
      <c r="AM2602" s="49" t="s">
        <v>388</v>
      </c>
      <c r="AN2602" s="49" t="s">
        <v>14</v>
      </c>
      <c r="AO2602" s="49" t="s">
        <v>507</v>
      </c>
      <c r="AP2602" s="49" t="s">
        <v>505</v>
      </c>
      <c r="AQ2602" s="49" t="s">
        <v>13</v>
      </c>
      <c r="AR2602" s="49" t="s">
        <v>487</v>
      </c>
      <c r="AS2602" s="49" t="s">
        <v>488</v>
      </c>
      <c r="AT2602" s="49" t="s">
        <v>489</v>
      </c>
    </row>
    <row r="2603" spans="1:46" x14ac:dyDescent="0.25">
      <c r="A2603">
        <v>15</v>
      </c>
      <c r="B2603" t="s">
        <v>385</v>
      </c>
      <c r="C2603" t="s">
        <v>385</v>
      </c>
      <c r="D2603" t="s">
        <v>386</v>
      </c>
      <c r="E2603" t="s">
        <v>636</v>
      </c>
      <c r="F2603" t="s">
        <v>637</v>
      </c>
      <c r="G2603">
        <v>1</v>
      </c>
      <c r="H2603">
        <v>1</v>
      </c>
      <c r="I2603">
        <v>1</v>
      </c>
      <c r="J2603">
        <v>1</v>
      </c>
      <c r="K2603">
        <v>1</v>
      </c>
      <c r="L2603">
        <v>1</v>
      </c>
      <c r="M2603">
        <v>1</v>
      </c>
      <c r="N2603">
        <v>1</v>
      </c>
      <c r="O2603">
        <v>1</v>
      </c>
      <c r="P2603">
        <v>1</v>
      </c>
      <c r="Q2603">
        <v>1</v>
      </c>
      <c r="R2603">
        <v>1</v>
      </c>
      <c r="S2603">
        <v>1</v>
      </c>
      <c r="T2603">
        <v>1</v>
      </c>
      <c r="U2603">
        <v>1</v>
      </c>
      <c r="V2603">
        <v>1</v>
      </c>
      <c r="W2603">
        <v>1</v>
      </c>
      <c r="X2603">
        <v>1</v>
      </c>
      <c r="Y2603">
        <v>1</v>
      </c>
      <c r="Z2603">
        <v>1</v>
      </c>
      <c r="AA2603">
        <v>1</v>
      </c>
      <c r="AB2603">
        <v>1</v>
      </c>
      <c r="AC2603">
        <v>1</v>
      </c>
      <c r="AD2603">
        <v>1</v>
      </c>
      <c r="AE2603">
        <v>1</v>
      </c>
      <c r="AF2603">
        <v>1</v>
      </c>
      <c r="AG2603">
        <v>1</v>
      </c>
      <c r="AH2603">
        <v>1</v>
      </c>
      <c r="AI2603">
        <v>1</v>
      </c>
      <c r="AJ2603">
        <v>1</v>
      </c>
      <c r="AK2603">
        <v>1</v>
      </c>
      <c r="AL2603">
        <v>0</v>
      </c>
      <c r="AM2603" s="49" t="s">
        <v>386</v>
      </c>
      <c r="AN2603" s="49" t="s">
        <v>14</v>
      </c>
      <c r="AO2603" s="49" t="s">
        <v>506</v>
      </c>
      <c r="AP2603" s="49" t="s">
        <v>505</v>
      </c>
      <c r="AQ2603" s="49" t="s">
        <v>10</v>
      </c>
      <c r="AR2603" s="49" t="s">
        <v>487</v>
      </c>
      <c r="AS2603" s="49" t="s">
        <v>488</v>
      </c>
      <c r="AT2603" s="49" t="s">
        <v>489</v>
      </c>
    </row>
    <row r="2604" spans="1:46" x14ac:dyDescent="0.25">
      <c r="A2604">
        <v>15</v>
      </c>
      <c r="B2604" t="s">
        <v>389</v>
      </c>
      <c r="C2604" t="s">
        <v>389</v>
      </c>
      <c r="D2604" t="s">
        <v>432</v>
      </c>
      <c r="E2604" t="s">
        <v>636</v>
      </c>
      <c r="F2604" t="s">
        <v>637</v>
      </c>
      <c r="G2604">
        <v>1</v>
      </c>
      <c r="H2604">
        <v>1</v>
      </c>
      <c r="I2604">
        <v>1</v>
      </c>
      <c r="J2604">
        <v>1</v>
      </c>
      <c r="K2604">
        <v>1</v>
      </c>
      <c r="L2604">
        <v>1</v>
      </c>
      <c r="M2604">
        <v>1</v>
      </c>
      <c r="N2604">
        <v>1</v>
      </c>
      <c r="O2604">
        <v>1</v>
      </c>
      <c r="P2604">
        <v>1</v>
      </c>
      <c r="Q2604">
        <v>1</v>
      </c>
      <c r="R2604">
        <v>1</v>
      </c>
      <c r="S2604">
        <v>1</v>
      </c>
      <c r="T2604">
        <v>1</v>
      </c>
      <c r="U2604">
        <v>1</v>
      </c>
      <c r="V2604">
        <v>1</v>
      </c>
      <c r="W2604">
        <v>1</v>
      </c>
      <c r="X2604">
        <v>1</v>
      </c>
      <c r="Y2604">
        <v>1</v>
      </c>
      <c r="Z2604">
        <v>1</v>
      </c>
      <c r="AA2604">
        <v>1</v>
      </c>
      <c r="AB2604">
        <v>1</v>
      </c>
      <c r="AC2604">
        <v>1</v>
      </c>
      <c r="AD2604">
        <v>1</v>
      </c>
      <c r="AE2604">
        <v>1</v>
      </c>
      <c r="AF2604">
        <v>1</v>
      </c>
      <c r="AG2604">
        <v>1</v>
      </c>
      <c r="AH2604">
        <v>1</v>
      </c>
      <c r="AI2604">
        <v>1</v>
      </c>
      <c r="AJ2604">
        <v>1</v>
      </c>
      <c r="AK2604">
        <v>1</v>
      </c>
      <c r="AL2604">
        <v>0</v>
      </c>
      <c r="AM2604" s="49" t="s">
        <v>432</v>
      </c>
      <c r="AN2604" s="49" t="s">
        <v>14</v>
      </c>
      <c r="AO2604" s="49" t="s">
        <v>485</v>
      </c>
      <c r="AP2604" s="49" t="s">
        <v>494</v>
      </c>
      <c r="AQ2604" s="49" t="s">
        <v>11</v>
      </c>
      <c r="AR2604" s="49" t="s">
        <v>487</v>
      </c>
      <c r="AS2604" s="49" t="s">
        <v>496</v>
      </c>
      <c r="AT2604" s="49" t="s">
        <v>497</v>
      </c>
    </row>
    <row r="2605" spans="1:46" x14ac:dyDescent="0.25">
      <c r="A2605">
        <v>15</v>
      </c>
      <c r="B2605" t="s">
        <v>392</v>
      </c>
      <c r="C2605" t="s">
        <v>392</v>
      </c>
      <c r="D2605" t="s">
        <v>433</v>
      </c>
      <c r="E2605" t="s">
        <v>636</v>
      </c>
      <c r="F2605" t="s">
        <v>637</v>
      </c>
      <c r="G2605">
        <v>1</v>
      </c>
      <c r="H2605">
        <v>1</v>
      </c>
      <c r="I2605">
        <v>1</v>
      </c>
      <c r="J2605">
        <v>1</v>
      </c>
      <c r="K2605">
        <v>1</v>
      </c>
      <c r="L2605">
        <v>1</v>
      </c>
      <c r="M2605">
        <v>1</v>
      </c>
      <c r="N2605">
        <v>1</v>
      </c>
      <c r="O2605">
        <v>1</v>
      </c>
      <c r="P2605">
        <v>1</v>
      </c>
      <c r="Q2605">
        <v>1</v>
      </c>
      <c r="R2605">
        <v>1</v>
      </c>
      <c r="S2605">
        <v>1</v>
      </c>
      <c r="T2605">
        <v>1</v>
      </c>
      <c r="U2605">
        <v>1</v>
      </c>
      <c r="V2605">
        <v>1</v>
      </c>
      <c r="W2605">
        <v>1</v>
      </c>
      <c r="X2605">
        <v>1</v>
      </c>
      <c r="Y2605">
        <v>1</v>
      </c>
      <c r="Z2605">
        <v>1</v>
      </c>
      <c r="AA2605">
        <v>1</v>
      </c>
      <c r="AB2605">
        <v>1</v>
      </c>
      <c r="AC2605">
        <v>1</v>
      </c>
      <c r="AD2605">
        <v>1</v>
      </c>
      <c r="AE2605">
        <v>1</v>
      </c>
      <c r="AF2605">
        <v>1</v>
      </c>
      <c r="AG2605">
        <v>1</v>
      </c>
      <c r="AH2605">
        <v>1</v>
      </c>
      <c r="AI2605">
        <v>1</v>
      </c>
      <c r="AJ2605">
        <v>1</v>
      </c>
      <c r="AK2605">
        <v>1</v>
      </c>
      <c r="AL2605">
        <v>0</v>
      </c>
      <c r="AM2605" s="49" t="s">
        <v>433</v>
      </c>
      <c r="AN2605" s="49" t="s">
        <v>14</v>
      </c>
      <c r="AO2605" s="49" t="s">
        <v>506</v>
      </c>
      <c r="AP2605" s="49" t="s">
        <v>493</v>
      </c>
      <c r="AQ2605" s="49" t="s">
        <v>10</v>
      </c>
      <c r="AR2605" s="49" t="s">
        <v>495</v>
      </c>
      <c r="AS2605" s="49" t="s">
        <v>496</v>
      </c>
      <c r="AT2605" s="49" t="s">
        <v>497</v>
      </c>
    </row>
    <row r="2606" spans="1:46" x14ac:dyDescent="0.25">
      <c r="A2606">
        <v>15</v>
      </c>
      <c r="B2606" t="s">
        <v>393</v>
      </c>
      <c r="C2606" t="s">
        <v>393</v>
      </c>
      <c r="D2606" t="s">
        <v>394</v>
      </c>
      <c r="E2606" t="s">
        <v>636</v>
      </c>
      <c r="F2606" t="s">
        <v>637</v>
      </c>
      <c r="G2606">
        <v>1</v>
      </c>
      <c r="H2606">
        <v>1</v>
      </c>
      <c r="I2606">
        <v>1</v>
      </c>
      <c r="J2606">
        <v>1</v>
      </c>
      <c r="K2606">
        <v>1</v>
      </c>
      <c r="L2606">
        <v>1</v>
      </c>
      <c r="M2606">
        <v>1</v>
      </c>
      <c r="N2606">
        <v>1</v>
      </c>
      <c r="O2606">
        <v>1</v>
      </c>
      <c r="P2606">
        <v>1</v>
      </c>
      <c r="Q2606">
        <v>1</v>
      </c>
      <c r="R2606">
        <v>1</v>
      </c>
      <c r="S2606">
        <v>1</v>
      </c>
      <c r="T2606">
        <v>1</v>
      </c>
      <c r="U2606">
        <v>1</v>
      </c>
      <c r="V2606">
        <v>1</v>
      </c>
      <c r="W2606">
        <v>1</v>
      </c>
      <c r="X2606">
        <v>1</v>
      </c>
      <c r="Y2606">
        <v>1</v>
      </c>
      <c r="Z2606">
        <v>1</v>
      </c>
      <c r="AA2606">
        <v>1</v>
      </c>
      <c r="AB2606">
        <v>1</v>
      </c>
      <c r="AC2606">
        <v>1</v>
      </c>
      <c r="AD2606">
        <v>1</v>
      </c>
      <c r="AE2606">
        <v>1</v>
      </c>
      <c r="AF2606">
        <v>1</v>
      </c>
      <c r="AG2606">
        <v>1</v>
      </c>
      <c r="AH2606">
        <v>1</v>
      </c>
      <c r="AI2606">
        <v>1</v>
      </c>
      <c r="AJ2606">
        <v>1</v>
      </c>
      <c r="AK2606">
        <v>1</v>
      </c>
      <c r="AL2606">
        <v>0</v>
      </c>
      <c r="AM2606" s="49" t="s">
        <v>394</v>
      </c>
      <c r="AN2606" s="49" t="s">
        <v>14</v>
      </c>
      <c r="AO2606" s="49" t="s">
        <v>485</v>
      </c>
      <c r="AP2606" s="49" t="s">
        <v>494</v>
      </c>
      <c r="AQ2606" s="49" t="s">
        <v>11</v>
      </c>
      <c r="AR2606" s="49" t="s">
        <v>487</v>
      </c>
      <c r="AS2606" s="49" t="s">
        <v>488</v>
      </c>
      <c r="AT2606" s="49" t="s">
        <v>489</v>
      </c>
    </row>
    <row r="2607" spans="1:46" x14ac:dyDescent="0.25">
      <c r="A2607">
        <v>15</v>
      </c>
      <c r="B2607" t="s">
        <v>493</v>
      </c>
      <c r="C2607" t="s">
        <v>609</v>
      </c>
      <c r="D2607" t="s">
        <v>56</v>
      </c>
      <c r="E2607" t="s">
        <v>636</v>
      </c>
      <c r="F2607" t="s">
        <v>637</v>
      </c>
      <c r="G2607">
        <v>1</v>
      </c>
      <c r="H2607">
        <v>1</v>
      </c>
      <c r="I2607">
        <v>1</v>
      </c>
      <c r="J2607">
        <v>1</v>
      </c>
      <c r="K2607">
        <v>1</v>
      </c>
      <c r="L2607">
        <v>1</v>
      </c>
      <c r="M2607">
        <v>1</v>
      </c>
      <c r="N2607">
        <v>1</v>
      </c>
      <c r="O2607">
        <v>1</v>
      </c>
      <c r="P2607">
        <v>1</v>
      </c>
      <c r="Q2607">
        <v>1</v>
      </c>
      <c r="R2607">
        <v>1</v>
      </c>
      <c r="S2607">
        <v>1</v>
      </c>
      <c r="T2607">
        <v>1</v>
      </c>
      <c r="U2607">
        <v>1</v>
      </c>
      <c r="V2607">
        <v>1</v>
      </c>
      <c r="W2607">
        <v>1</v>
      </c>
      <c r="X2607">
        <v>1</v>
      </c>
      <c r="Y2607">
        <v>1</v>
      </c>
      <c r="Z2607">
        <v>1</v>
      </c>
      <c r="AA2607">
        <v>1</v>
      </c>
      <c r="AB2607">
        <v>1</v>
      </c>
      <c r="AC2607">
        <v>1</v>
      </c>
      <c r="AD2607">
        <v>1</v>
      </c>
      <c r="AE2607">
        <v>1</v>
      </c>
      <c r="AF2607">
        <v>1</v>
      </c>
      <c r="AG2607">
        <v>1</v>
      </c>
      <c r="AH2607">
        <v>1</v>
      </c>
      <c r="AI2607">
        <v>1</v>
      </c>
      <c r="AJ2607">
        <v>1</v>
      </c>
      <c r="AK2607">
        <v>1</v>
      </c>
      <c r="AL2607">
        <v>0</v>
      </c>
      <c r="AM2607" s="49" t="e">
        <v>#N/A</v>
      </c>
      <c r="AN2607" s="49" t="e">
        <v>#N/A</v>
      </c>
      <c r="AO2607" s="49" t="e">
        <v>#N/A</v>
      </c>
      <c r="AP2607" s="49" t="e">
        <v>#N/A</v>
      </c>
      <c r="AQ2607" s="49" t="e">
        <v>#N/A</v>
      </c>
      <c r="AR2607" s="49" t="e">
        <v>#N/A</v>
      </c>
      <c r="AS2607" s="49" t="e">
        <v>#N/A</v>
      </c>
      <c r="AT2607" s="49" t="e">
        <v>#N/A</v>
      </c>
    </row>
    <row r="2608" spans="1:46" x14ac:dyDescent="0.25">
      <c r="A2608">
        <v>15</v>
      </c>
      <c r="B2608" t="s">
        <v>399</v>
      </c>
      <c r="C2608" t="s">
        <v>399</v>
      </c>
      <c r="D2608" t="s">
        <v>434</v>
      </c>
      <c r="E2608" t="s">
        <v>636</v>
      </c>
      <c r="F2608" t="s">
        <v>637</v>
      </c>
      <c r="G2608">
        <v>1</v>
      </c>
      <c r="H2608">
        <v>1</v>
      </c>
      <c r="I2608">
        <v>1</v>
      </c>
      <c r="J2608">
        <v>1</v>
      </c>
      <c r="K2608">
        <v>1</v>
      </c>
      <c r="L2608">
        <v>1</v>
      </c>
      <c r="M2608">
        <v>1</v>
      </c>
      <c r="N2608">
        <v>1</v>
      </c>
      <c r="O2608">
        <v>1</v>
      </c>
      <c r="P2608">
        <v>1</v>
      </c>
      <c r="Q2608">
        <v>1</v>
      </c>
      <c r="R2608">
        <v>1</v>
      </c>
      <c r="S2608">
        <v>1</v>
      </c>
      <c r="T2608">
        <v>1</v>
      </c>
      <c r="U2608">
        <v>1</v>
      </c>
      <c r="V2608">
        <v>1</v>
      </c>
      <c r="W2608">
        <v>1</v>
      </c>
      <c r="X2608">
        <v>1</v>
      </c>
      <c r="Y2608">
        <v>1</v>
      </c>
      <c r="Z2608">
        <v>1</v>
      </c>
      <c r="AA2608">
        <v>1</v>
      </c>
      <c r="AB2608">
        <v>1</v>
      </c>
      <c r="AC2608">
        <v>1</v>
      </c>
      <c r="AD2608">
        <v>1</v>
      </c>
      <c r="AE2608">
        <v>1</v>
      </c>
      <c r="AF2608">
        <v>1</v>
      </c>
      <c r="AG2608">
        <v>1</v>
      </c>
      <c r="AH2608">
        <v>1</v>
      </c>
      <c r="AI2608">
        <v>1</v>
      </c>
      <c r="AJ2608">
        <v>1</v>
      </c>
      <c r="AK2608">
        <v>1</v>
      </c>
      <c r="AL2608">
        <v>0</v>
      </c>
      <c r="AM2608" s="49" t="s">
        <v>434</v>
      </c>
      <c r="AN2608" s="49" t="s">
        <v>14</v>
      </c>
      <c r="AO2608" s="49" t="s">
        <v>485</v>
      </c>
      <c r="AP2608" s="49" t="s">
        <v>486</v>
      </c>
      <c r="AQ2608" s="49" t="s">
        <v>11</v>
      </c>
      <c r="AR2608" s="49" t="s">
        <v>487</v>
      </c>
      <c r="AS2608" s="49" t="s">
        <v>496</v>
      </c>
      <c r="AT2608" s="49" t="s">
        <v>497</v>
      </c>
    </row>
    <row r="2609" spans="1:46" x14ac:dyDescent="0.25">
      <c r="A2609">
        <v>15</v>
      </c>
      <c r="B2609" t="s">
        <v>402</v>
      </c>
      <c r="C2609" t="s">
        <v>402</v>
      </c>
      <c r="D2609" t="s">
        <v>403</v>
      </c>
      <c r="E2609" t="s">
        <v>636</v>
      </c>
      <c r="F2609" t="s">
        <v>637</v>
      </c>
      <c r="G2609">
        <v>1</v>
      </c>
      <c r="H2609">
        <v>1</v>
      </c>
      <c r="I2609">
        <v>1</v>
      </c>
      <c r="J2609">
        <v>1</v>
      </c>
      <c r="K2609">
        <v>1</v>
      </c>
      <c r="L2609">
        <v>1</v>
      </c>
      <c r="M2609">
        <v>1</v>
      </c>
      <c r="N2609">
        <v>1</v>
      </c>
      <c r="O2609">
        <v>1</v>
      </c>
      <c r="P2609">
        <v>1</v>
      </c>
      <c r="Q2609">
        <v>1</v>
      </c>
      <c r="R2609">
        <v>1</v>
      </c>
      <c r="S2609">
        <v>1</v>
      </c>
      <c r="T2609">
        <v>1</v>
      </c>
      <c r="U2609">
        <v>1</v>
      </c>
      <c r="V2609">
        <v>1</v>
      </c>
      <c r="W2609">
        <v>1</v>
      </c>
      <c r="X2609">
        <v>1</v>
      </c>
      <c r="Y2609">
        <v>1</v>
      </c>
      <c r="Z2609">
        <v>1</v>
      </c>
      <c r="AA2609">
        <v>1</v>
      </c>
      <c r="AB2609">
        <v>1</v>
      </c>
      <c r="AC2609">
        <v>1</v>
      </c>
      <c r="AD2609">
        <v>1</v>
      </c>
      <c r="AE2609">
        <v>1</v>
      </c>
      <c r="AF2609">
        <v>1</v>
      </c>
      <c r="AG2609">
        <v>1</v>
      </c>
      <c r="AH2609">
        <v>1</v>
      </c>
      <c r="AI2609">
        <v>1</v>
      </c>
      <c r="AJ2609">
        <v>1</v>
      </c>
      <c r="AK2609">
        <v>1</v>
      </c>
      <c r="AL2609">
        <v>0</v>
      </c>
      <c r="AM2609" s="49" t="s">
        <v>403</v>
      </c>
      <c r="AN2609" s="49" t="s">
        <v>4</v>
      </c>
      <c r="AO2609" s="49" t="s">
        <v>9</v>
      </c>
      <c r="AP2609" s="49" t="s">
        <v>494</v>
      </c>
      <c r="AQ2609" s="49" t="s">
        <v>9</v>
      </c>
      <c r="AR2609" s="49" t="s">
        <v>495</v>
      </c>
      <c r="AS2609" s="49" t="s">
        <v>488</v>
      </c>
      <c r="AT2609" s="49" t="s">
        <v>489</v>
      </c>
    </row>
    <row r="2610" spans="1:46" x14ac:dyDescent="0.25">
      <c r="A2610">
        <v>15</v>
      </c>
      <c r="B2610" t="s">
        <v>404</v>
      </c>
      <c r="C2610" t="s">
        <v>404</v>
      </c>
      <c r="D2610" t="s">
        <v>405</v>
      </c>
      <c r="E2610" t="s">
        <v>636</v>
      </c>
      <c r="F2610" t="s">
        <v>637</v>
      </c>
      <c r="G2610">
        <v>1</v>
      </c>
      <c r="H2610">
        <v>1</v>
      </c>
      <c r="I2610">
        <v>1</v>
      </c>
      <c r="J2610">
        <v>1</v>
      </c>
      <c r="K2610">
        <v>1</v>
      </c>
      <c r="L2610">
        <v>1</v>
      </c>
      <c r="M2610">
        <v>1</v>
      </c>
      <c r="N2610">
        <v>1</v>
      </c>
      <c r="O2610">
        <v>1</v>
      </c>
      <c r="P2610">
        <v>1</v>
      </c>
      <c r="Q2610">
        <v>1</v>
      </c>
      <c r="R2610">
        <v>1</v>
      </c>
      <c r="S2610">
        <v>1</v>
      </c>
      <c r="T2610">
        <v>1</v>
      </c>
      <c r="U2610">
        <v>1</v>
      </c>
      <c r="V2610">
        <v>1</v>
      </c>
      <c r="W2610">
        <v>1</v>
      </c>
      <c r="X2610">
        <v>1</v>
      </c>
      <c r="Y2610">
        <v>1</v>
      </c>
      <c r="Z2610">
        <v>1</v>
      </c>
      <c r="AA2610">
        <v>1</v>
      </c>
      <c r="AB2610">
        <v>1</v>
      </c>
      <c r="AC2610">
        <v>1</v>
      </c>
      <c r="AD2610">
        <v>1</v>
      </c>
      <c r="AE2610">
        <v>1</v>
      </c>
      <c r="AF2610">
        <v>1</v>
      </c>
      <c r="AG2610">
        <v>1</v>
      </c>
      <c r="AH2610">
        <v>1</v>
      </c>
      <c r="AI2610">
        <v>1</v>
      </c>
      <c r="AJ2610">
        <v>1</v>
      </c>
      <c r="AK2610">
        <v>1</v>
      </c>
      <c r="AL2610">
        <v>0</v>
      </c>
      <c r="AM2610" s="49" t="s">
        <v>405</v>
      </c>
      <c r="AN2610" s="49" t="s">
        <v>4</v>
      </c>
      <c r="AO2610" s="49" t="s">
        <v>9</v>
      </c>
      <c r="AP2610" s="49" t="s">
        <v>494</v>
      </c>
      <c r="AQ2610" s="49" t="s">
        <v>9</v>
      </c>
      <c r="AR2610" s="49" t="s">
        <v>487</v>
      </c>
      <c r="AS2610" s="49" t="s">
        <v>488</v>
      </c>
      <c r="AT2610" s="49" t="s">
        <v>489</v>
      </c>
    </row>
    <row r="2611" spans="1:46" x14ac:dyDescent="0.25">
      <c r="A2611">
        <v>16</v>
      </c>
      <c r="B2611" t="s">
        <v>537</v>
      </c>
      <c r="C2611" t="s">
        <v>537</v>
      </c>
      <c r="D2611" t="s">
        <v>538</v>
      </c>
      <c r="E2611" t="s">
        <v>638</v>
      </c>
      <c r="F2611" t="s">
        <v>639</v>
      </c>
      <c r="G2611">
        <v>1</v>
      </c>
      <c r="H2611">
        <v>1</v>
      </c>
      <c r="I2611">
        <v>1</v>
      </c>
      <c r="J2611">
        <v>1</v>
      </c>
      <c r="K2611">
        <v>1</v>
      </c>
      <c r="L2611">
        <v>1</v>
      </c>
      <c r="M2611">
        <v>1</v>
      </c>
      <c r="N2611">
        <v>1</v>
      </c>
      <c r="O2611">
        <v>1</v>
      </c>
      <c r="P2611">
        <v>1</v>
      </c>
      <c r="Q2611">
        <v>1</v>
      </c>
      <c r="R2611">
        <v>1</v>
      </c>
      <c r="S2611">
        <v>1</v>
      </c>
      <c r="T2611">
        <v>1</v>
      </c>
      <c r="U2611">
        <v>1</v>
      </c>
      <c r="V2611">
        <v>1</v>
      </c>
      <c r="W2611">
        <v>1</v>
      </c>
      <c r="X2611">
        <v>1</v>
      </c>
      <c r="Y2611">
        <v>1</v>
      </c>
      <c r="Z2611">
        <v>1</v>
      </c>
      <c r="AA2611">
        <v>1</v>
      </c>
      <c r="AB2611">
        <v>1</v>
      </c>
      <c r="AC2611">
        <v>1</v>
      </c>
      <c r="AD2611">
        <v>1</v>
      </c>
      <c r="AE2611">
        <v>1</v>
      </c>
      <c r="AF2611">
        <v>1</v>
      </c>
      <c r="AG2611">
        <v>1</v>
      </c>
      <c r="AH2611">
        <v>1</v>
      </c>
      <c r="AI2611">
        <v>1</v>
      </c>
      <c r="AJ2611">
        <v>1</v>
      </c>
      <c r="AK2611">
        <v>1</v>
      </c>
      <c r="AL2611">
        <v>0</v>
      </c>
      <c r="AM2611" s="49" t="e">
        <v>#N/A</v>
      </c>
      <c r="AN2611" s="49" t="e">
        <v>#N/A</v>
      </c>
      <c r="AO2611" s="49" t="e">
        <v>#N/A</v>
      </c>
      <c r="AP2611" s="49" t="e">
        <v>#N/A</v>
      </c>
      <c r="AQ2611" s="49" t="e">
        <v>#N/A</v>
      </c>
      <c r="AR2611" s="49" t="e">
        <v>#N/A</v>
      </c>
      <c r="AS2611" s="49" t="e">
        <v>#N/A</v>
      </c>
      <c r="AT2611" s="49" t="e">
        <v>#N/A</v>
      </c>
    </row>
    <row r="2612" spans="1:46" x14ac:dyDescent="0.25">
      <c r="A2612">
        <v>16</v>
      </c>
      <c r="B2612" t="s">
        <v>493</v>
      </c>
      <c r="C2612" t="s">
        <v>541</v>
      </c>
      <c r="D2612" t="s">
        <v>9</v>
      </c>
      <c r="E2612" t="s">
        <v>638</v>
      </c>
      <c r="F2612" t="s">
        <v>639</v>
      </c>
      <c r="G2612">
        <v>1</v>
      </c>
      <c r="H2612">
        <v>1</v>
      </c>
      <c r="I2612">
        <v>1</v>
      </c>
      <c r="J2612">
        <v>1</v>
      </c>
      <c r="K2612">
        <v>1</v>
      </c>
      <c r="L2612">
        <v>1</v>
      </c>
      <c r="M2612">
        <v>1</v>
      </c>
      <c r="N2612">
        <v>1</v>
      </c>
      <c r="O2612">
        <v>1</v>
      </c>
      <c r="P2612">
        <v>1</v>
      </c>
      <c r="Q2612">
        <v>1</v>
      </c>
      <c r="R2612">
        <v>1</v>
      </c>
      <c r="S2612">
        <v>1</v>
      </c>
      <c r="T2612">
        <v>1</v>
      </c>
      <c r="U2612">
        <v>1</v>
      </c>
      <c r="V2612">
        <v>1</v>
      </c>
      <c r="W2612">
        <v>1</v>
      </c>
      <c r="X2612">
        <v>1</v>
      </c>
      <c r="Y2612">
        <v>1</v>
      </c>
      <c r="Z2612">
        <v>1</v>
      </c>
      <c r="AA2612">
        <v>1</v>
      </c>
      <c r="AB2612">
        <v>1</v>
      </c>
      <c r="AC2612">
        <v>1</v>
      </c>
      <c r="AD2612">
        <v>1</v>
      </c>
      <c r="AE2612">
        <v>1</v>
      </c>
      <c r="AF2612">
        <v>1</v>
      </c>
      <c r="AG2612">
        <v>1</v>
      </c>
      <c r="AH2612">
        <v>1</v>
      </c>
      <c r="AI2612">
        <v>1</v>
      </c>
      <c r="AJ2612">
        <v>1</v>
      </c>
      <c r="AK2612">
        <v>1</v>
      </c>
      <c r="AL2612">
        <v>0</v>
      </c>
      <c r="AM2612" s="49" t="e">
        <v>#N/A</v>
      </c>
      <c r="AN2612" s="49" t="e">
        <v>#N/A</v>
      </c>
      <c r="AO2612" s="49" t="e">
        <v>#N/A</v>
      </c>
      <c r="AP2612" s="49" t="e">
        <v>#N/A</v>
      </c>
      <c r="AQ2612" s="49" t="e">
        <v>#N/A</v>
      </c>
      <c r="AR2612" s="49" t="e">
        <v>#N/A</v>
      </c>
      <c r="AS2612" s="49" t="e">
        <v>#N/A</v>
      </c>
      <c r="AT2612" s="49" t="e">
        <v>#N/A</v>
      </c>
    </row>
    <row r="2613" spans="1:46" x14ac:dyDescent="0.25">
      <c r="A2613">
        <v>16</v>
      </c>
      <c r="B2613" t="s">
        <v>60</v>
      </c>
      <c r="C2613" t="s">
        <v>60</v>
      </c>
      <c r="D2613" t="s">
        <v>61</v>
      </c>
      <c r="E2613" t="s">
        <v>638</v>
      </c>
      <c r="F2613" t="s">
        <v>639</v>
      </c>
      <c r="G2613">
        <v>1</v>
      </c>
      <c r="H2613">
        <v>1</v>
      </c>
      <c r="I2613">
        <v>1</v>
      </c>
      <c r="J2613">
        <v>1</v>
      </c>
      <c r="K2613">
        <v>1</v>
      </c>
      <c r="L2613">
        <v>1</v>
      </c>
      <c r="M2613">
        <v>1</v>
      </c>
      <c r="N2613">
        <v>1</v>
      </c>
      <c r="O2613">
        <v>1</v>
      </c>
      <c r="P2613">
        <v>1</v>
      </c>
      <c r="Q2613">
        <v>1</v>
      </c>
      <c r="R2613">
        <v>1</v>
      </c>
      <c r="S2613">
        <v>1</v>
      </c>
      <c r="T2613">
        <v>1</v>
      </c>
      <c r="U2613">
        <v>1</v>
      </c>
      <c r="V2613">
        <v>1</v>
      </c>
      <c r="W2613">
        <v>1</v>
      </c>
      <c r="X2613">
        <v>1</v>
      </c>
      <c r="Y2613">
        <v>1</v>
      </c>
      <c r="Z2613">
        <v>1</v>
      </c>
      <c r="AA2613">
        <v>1</v>
      </c>
      <c r="AB2613">
        <v>1</v>
      </c>
      <c r="AC2613">
        <v>1</v>
      </c>
      <c r="AD2613">
        <v>1</v>
      </c>
      <c r="AE2613">
        <v>1</v>
      </c>
      <c r="AF2613">
        <v>1</v>
      </c>
      <c r="AG2613">
        <v>1</v>
      </c>
      <c r="AH2613">
        <v>1</v>
      </c>
      <c r="AI2613">
        <v>1</v>
      </c>
      <c r="AJ2613">
        <v>1</v>
      </c>
      <c r="AK2613">
        <v>1</v>
      </c>
      <c r="AL2613">
        <v>1</v>
      </c>
      <c r="AM2613" s="49" t="s">
        <v>61</v>
      </c>
      <c r="AN2613" s="49" t="s">
        <v>14</v>
      </c>
      <c r="AO2613" s="49" t="s">
        <v>500</v>
      </c>
      <c r="AP2613" s="49" t="s">
        <v>501</v>
      </c>
      <c r="AQ2613" s="49" t="s">
        <v>502</v>
      </c>
      <c r="AR2613" s="49" t="s">
        <v>487</v>
      </c>
      <c r="AS2613" s="49" t="s">
        <v>488</v>
      </c>
      <c r="AT2613" s="49" t="s">
        <v>489</v>
      </c>
    </row>
    <row r="2614" spans="1:46" x14ac:dyDescent="0.25">
      <c r="A2614">
        <v>16</v>
      </c>
      <c r="B2614" t="s">
        <v>148</v>
      </c>
      <c r="C2614" t="s">
        <v>148</v>
      </c>
      <c r="D2614" t="s">
        <v>411</v>
      </c>
      <c r="E2614" t="s">
        <v>638</v>
      </c>
      <c r="F2614" t="s">
        <v>639</v>
      </c>
      <c r="G2614">
        <v>1</v>
      </c>
      <c r="H2614">
        <v>1</v>
      </c>
      <c r="I2614">
        <v>1</v>
      </c>
      <c r="J2614">
        <v>1</v>
      </c>
      <c r="K2614">
        <v>1</v>
      </c>
      <c r="L2614">
        <v>1</v>
      </c>
      <c r="M2614">
        <v>1</v>
      </c>
      <c r="N2614">
        <v>1</v>
      </c>
      <c r="O2614">
        <v>1</v>
      </c>
      <c r="P2614">
        <v>1</v>
      </c>
      <c r="Q2614">
        <v>1</v>
      </c>
      <c r="R2614">
        <v>1</v>
      </c>
      <c r="S2614">
        <v>1</v>
      </c>
      <c r="T2614">
        <v>1</v>
      </c>
      <c r="U2614">
        <v>1</v>
      </c>
      <c r="V2614">
        <v>1</v>
      </c>
      <c r="W2614">
        <v>1</v>
      </c>
      <c r="X2614">
        <v>1</v>
      </c>
      <c r="Y2614">
        <v>1</v>
      </c>
      <c r="Z2614">
        <v>1</v>
      </c>
      <c r="AA2614">
        <v>1</v>
      </c>
      <c r="AB2614">
        <v>1</v>
      </c>
      <c r="AC2614">
        <v>1</v>
      </c>
      <c r="AD2614">
        <v>1</v>
      </c>
      <c r="AE2614">
        <v>1</v>
      </c>
      <c r="AF2614">
        <v>1</v>
      </c>
      <c r="AG2614">
        <v>1</v>
      </c>
      <c r="AH2614">
        <v>1</v>
      </c>
      <c r="AI2614">
        <v>1</v>
      </c>
      <c r="AJ2614">
        <v>1</v>
      </c>
      <c r="AK2614">
        <v>1</v>
      </c>
      <c r="AL2614">
        <v>0</v>
      </c>
      <c r="AM2614" s="49" t="s">
        <v>411</v>
      </c>
      <c r="AN2614" s="49" t="s">
        <v>7</v>
      </c>
      <c r="AO2614" s="49" t="s">
        <v>9</v>
      </c>
      <c r="AP2614" s="49" t="s">
        <v>494</v>
      </c>
      <c r="AQ2614" s="49" t="s">
        <v>9</v>
      </c>
      <c r="AR2614" s="49" t="s">
        <v>495</v>
      </c>
      <c r="AS2614" s="49" t="s">
        <v>496</v>
      </c>
      <c r="AT2614" s="49" t="s">
        <v>497</v>
      </c>
    </row>
    <row r="2615" spans="1:46" x14ac:dyDescent="0.25">
      <c r="A2615">
        <v>16</v>
      </c>
      <c r="B2615" t="s">
        <v>59</v>
      </c>
      <c r="C2615" t="s">
        <v>59</v>
      </c>
      <c r="D2615" t="s">
        <v>406</v>
      </c>
      <c r="E2615" t="s">
        <v>638</v>
      </c>
      <c r="F2615" t="s">
        <v>639</v>
      </c>
      <c r="G2615">
        <v>1</v>
      </c>
      <c r="H2615">
        <v>1</v>
      </c>
      <c r="I2615">
        <v>1</v>
      </c>
      <c r="J2615">
        <v>1</v>
      </c>
      <c r="K2615">
        <v>1</v>
      </c>
      <c r="L2615">
        <v>1</v>
      </c>
      <c r="M2615">
        <v>1</v>
      </c>
      <c r="N2615">
        <v>1</v>
      </c>
      <c r="O2615">
        <v>1</v>
      </c>
      <c r="P2615">
        <v>1</v>
      </c>
      <c r="Q2615">
        <v>1</v>
      </c>
      <c r="R2615">
        <v>1</v>
      </c>
      <c r="S2615">
        <v>1</v>
      </c>
      <c r="T2615">
        <v>1</v>
      </c>
      <c r="U2615">
        <v>1</v>
      </c>
      <c r="V2615">
        <v>1</v>
      </c>
      <c r="W2615">
        <v>1</v>
      </c>
      <c r="X2615">
        <v>1</v>
      </c>
      <c r="Y2615">
        <v>1</v>
      </c>
      <c r="Z2615">
        <v>1</v>
      </c>
      <c r="AA2615">
        <v>1</v>
      </c>
      <c r="AB2615">
        <v>1</v>
      </c>
      <c r="AC2615">
        <v>1</v>
      </c>
      <c r="AD2615">
        <v>1</v>
      </c>
      <c r="AE2615">
        <v>1</v>
      </c>
      <c r="AF2615">
        <v>1</v>
      </c>
      <c r="AG2615">
        <v>1</v>
      </c>
      <c r="AH2615">
        <v>1</v>
      </c>
      <c r="AI2615">
        <v>1</v>
      </c>
      <c r="AJ2615">
        <v>1</v>
      </c>
      <c r="AK2615">
        <v>1</v>
      </c>
      <c r="AL2615">
        <v>0</v>
      </c>
      <c r="AM2615" s="49" t="s">
        <v>406</v>
      </c>
      <c r="AN2615" s="49" t="s">
        <v>4</v>
      </c>
      <c r="AO2615" s="49" t="s">
        <v>9</v>
      </c>
      <c r="AP2615" s="49" t="s">
        <v>494</v>
      </c>
      <c r="AQ2615" s="49" t="s">
        <v>9</v>
      </c>
      <c r="AR2615" s="49" t="s">
        <v>495</v>
      </c>
      <c r="AS2615" s="49" t="s">
        <v>496</v>
      </c>
      <c r="AT2615" s="49" t="s">
        <v>497</v>
      </c>
    </row>
    <row r="2616" spans="1:46" x14ac:dyDescent="0.25">
      <c r="A2616">
        <v>16</v>
      </c>
      <c r="B2616" t="s">
        <v>63</v>
      </c>
      <c r="C2616" t="s">
        <v>63</v>
      </c>
      <c r="D2616" t="s">
        <v>64</v>
      </c>
      <c r="E2616" t="s">
        <v>638</v>
      </c>
      <c r="F2616" t="s">
        <v>639</v>
      </c>
      <c r="G2616">
        <v>1</v>
      </c>
      <c r="H2616">
        <v>1</v>
      </c>
      <c r="I2616">
        <v>1</v>
      </c>
      <c r="J2616">
        <v>1</v>
      </c>
      <c r="K2616">
        <v>1</v>
      </c>
      <c r="L2616">
        <v>1</v>
      </c>
      <c r="M2616">
        <v>1</v>
      </c>
      <c r="N2616">
        <v>1</v>
      </c>
      <c r="O2616">
        <v>1</v>
      </c>
      <c r="P2616">
        <v>1</v>
      </c>
      <c r="Q2616">
        <v>1</v>
      </c>
      <c r="R2616">
        <v>1</v>
      </c>
      <c r="S2616">
        <v>1</v>
      </c>
      <c r="T2616">
        <v>1</v>
      </c>
      <c r="U2616">
        <v>1</v>
      </c>
      <c r="V2616">
        <v>1</v>
      </c>
      <c r="W2616">
        <v>1</v>
      </c>
      <c r="X2616">
        <v>1</v>
      </c>
      <c r="Y2616">
        <v>1</v>
      </c>
      <c r="Z2616">
        <v>1</v>
      </c>
      <c r="AA2616">
        <v>1</v>
      </c>
      <c r="AB2616">
        <v>1</v>
      </c>
      <c r="AC2616">
        <v>1</v>
      </c>
      <c r="AD2616">
        <v>1</v>
      </c>
      <c r="AE2616">
        <v>1</v>
      </c>
      <c r="AF2616">
        <v>1</v>
      </c>
      <c r="AG2616">
        <v>1</v>
      </c>
      <c r="AH2616">
        <v>1</v>
      </c>
      <c r="AI2616">
        <v>1</v>
      </c>
      <c r="AJ2616">
        <v>1</v>
      </c>
      <c r="AK2616">
        <v>1</v>
      </c>
      <c r="AL2616">
        <v>1</v>
      </c>
      <c r="AM2616" s="49" t="s">
        <v>64</v>
      </c>
      <c r="AN2616" s="49" t="s">
        <v>14</v>
      </c>
      <c r="AO2616" s="49" t="s">
        <v>506</v>
      </c>
      <c r="AP2616" s="49" t="s">
        <v>501</v>
      </c>
      <c r="AQ2616" s="49" t="s">
        <v>10</v>
      </c>
      <c r="AR2616" s="49" t="s">
        <v>487</v>
      </c>
      <c r="AS2616" s="49" t="s">
        <v>488</v>
      </c>
      <c r="AT2616" s="49" t="s">
        <v>489</v>
      </c>
    </row>
    <row r="2617" spans="1:46" x14ac:dyDescent="0.25">
      <c r="A2617">
        <v>16</v>
      </c>
      <c r="B2617" t="s">
        <v>65</v>
      </c>
      <c r="C2617" t="s">
        <v>65</v>
      </c>
      <c r="D2617" t="s">
        <v>66</v>
      </c>
      <c r="E2617" t="s">
        <v>638</v>
      </c>
      <c r="F2617" t="s">
        <v>639</v>
      </c>
      <c r="G2617">
        <v>1</v>
      </c>
      <c r="H2617">
        <v>1</v>
      </c>
      <c r="I2617">
        <v>1</v>
      </c>
      <c r="J2617">
        <v>1</v>
      </c>
      <c r="K2617">
        <v>1</v>
      </c>
      <c r="L2617">
        <v>1</v>
      </c>
      <c r="M2617">
        <v>1</v>
      </c>
      <c r="N2617">
        <v>1</v>
      </c>
      <c r="O2617">
        <v>1</v>
      </c>
      <c r="P2617">
        <v>1</v>
      </c>
      <c r="Q2617">
        <v>1</v>
      </c>
      <c r="R2617">
        <v>1</v>
      </c>
      <c r="S2617">
        <v>1</v>
      </c>
      <c r="T2617">
        <v>1</v>
      </c>
      <c r="U2617">
        <v>1</v>
      </c>
      <c r="V2617">
        <v>1</v>
      </c>
      <c r="W2617">
        <v>1</v>
      </c>
      <c r="X2617">
        <v>1</v>
      </c>
      <c r="Y2617">
        <v>1</v>
      </c>
      <c r="Z2617">
        <v>1</v>
      </c>
      <c r="AA2617">
        <v>1</v>
      </c>
      <c r="AB2617">
        <v>1</v>
      </c>
      <c r="AC2617">
        <v>1</v>
      </c>
      <c r="AD2617">
        <v>1</v>
      </c>
      <c r="AE2617">
        <v>1</v>
      </c>
      <c r="AF2617">
        <v>1</v>
      </c>
      <c r="AG2617">
        <v>1</v>
      </c>
      <c r="AH2617">
        <v>1</v>
      </c>
      <c r="AI2617">
        <v>1</v>
      </c>
      <c r="AJ2617">
        <v>1</v>
      </c>
      <c r="AK2617">
        <v>1</v>
      </c>
      <c r="AL2617">
        <v>1</v>
      </c>
      <c r="AM2617" s="49" t="s">
        <v>66</v>
      </c>
      <c r="AN2617" s="49" t="s">
        <v>14</v>
      </c>
      <c r="AO2617" s="49" t="s">
        <v>500</v>
      </c>
      <c r="AP2617" s="49" t="s">
        <v>501</v>
      </c>
      <c r="AQ2617" s="49" t="s">
        <v>502</v>
      </c>
      <c r="AR2617" s="49" t="s">
        <v>487</v>
      </c>
      <c r="AS2617" s="49" t="s">
        <v>488</v>
      </c>
      <c r="AT2617" s="49" t="s">
        <v>489</v>
      </c>
    </row>
    <row r="2618" spans="1:46" x14ac:dyDescent="0.25">
      <c r="A2618">
        <v>16</v>
      </c>
      <c r="B2618" t="s">
        <v>69</v>
      </c>
      <c r="C2618" t="s">
        <v>69</v>
      </c>
      <c r="D2618" t="s">
        <v>70</v>
      </c>
      <c r="E2618" t="s">
        <v>638</v>
      </c>
      <c r="F2618" t="s">
        <v>639</v>
      </c>
      <c r="G2618">
        <v>1</v>
      </c>
      <c r="H2618">
        <v>1</v>
      </c>
      <c r="I2618">
        <v>1</v>
      </c>
      <c r="J2618">
        <v>1</v>
      </c>
      <c r="K2618">
        <v>1</v>
      </c>
      <c r="L2618">
        <v>1</v>
      </c>
      <c r="M2618">
        <v>1</v>
      </c>
      <c r="N2618">
        <v>1</v>
      </c>
      <c r="O2618">
        <v>1</v>
      </c>
      <c r="P2618">
        <v>1</v>
      </c>
      <c r="Q2618">
        <v>1</v>
      </c>
      <c r="R2618">
        <v>1</v>
      </c>
      <c r="S2618">
        <v>1</v>
      </c>
      <c r="T2618">
        <v>1</v>
      </c>
      <c r="U2618">
        <v>1</v>
      </c>
      <c r="V2618">
        <v>1</v>
      </c>
      <c r="W2618">
        <v>1</v>
      </c>
      <c r="X2618">
        <v>1</v>
      </c>
      <c r="Y2618">
        <v>1</v>
      </c>
      <c r="Z2618">
        <v>1</v>
      </c>
      <c r="AA2618">
        <v>1</v>
      </c>
      <c r="AB2618">
        <v>1</v>
      </c>
      <c r="AC2618">
        <v>1</v>
      </c>
      <c r="AD2618">
        <v>1</v>
      </c>
      <c r="AE2618">
        <v>1</v>
      </c>
      <c r="AF2618">
        <v>1</v>
      </c>
      <c r="AG2618">
        <v>1</v>
      </c>
      <c r="AH2618">
        <v>1</v>
      </c>
      <c r="AI2618">
        <v>1</v>
      </c>
      <c r="AJ2618">
        <v>1</v>
      </c>
      <c r="AK2618">
        <v>1</v>
      </c>
      <c r="AL2618">
        <v>1</v>
      </c>
      <c r="AM2618" s="49" t="s">
        <v>70</v>
      </c>
      <c r="AN2618" s="49" t="s">
        <v>14</v>
      </c>
      <c r="AO2618" s="49" t="s">
        <v>509</v>
      </c>
      <c r="AP2618" s="49" t="s">
        <v>505</v>
      </c>
      <c r="AQ2618" s="49" t="s">
        <v>13</v>
      </c>
      <c r="AR2618" s="49" t="s">
        <v>487</v>
      </c>
      <c r="AS2618" s="49" t="s">
        <v>488</v>
      </c>
      <c r="AT2618" s="49" t="s">
        <v>489</v>
      </c>
    </row>
    <row r="2619" spans="1:46" x14ac:dyDescent="0.25">
      <c r="A2619">
        <v>16</v>
      </c>
      <c r="B2619" t="s">
        <v>71</v>
      </c>
      <c r="C2619" t="s">
        <v>71</v>
      </c>
      <c r="D2619" t="s">
        <v>72</v>
      </c>
      <c r="E2619" t="s">
        <v>638</v>
      </c>
      <c r="F2619" t="s">
        <v>639</v>
      </c>
      <c r="G2619">
        <v>1</v>
      </c>
      <c r="H2619">
        <v>1</v>
      </c>
      <c r="I2619">
        <v>1</v>
      </c>
      <c r="J2619">
        <v>1</v>
      </c>
      <c r="K2619">
        <v>1</v>
      </c>
      <c r="L2619">
        <v>1</v>
      </c>
      <c r="M2619">
        <v>1</v>
      </c>
      <c r="N2619">
        <v>1</v>
      </c>
      <c r="O2619">
        <v>1</v>
      </c>
      <c r="P2619">
        <v>1</v>
      </c>
      <c r="Q2619">
        <v>1</v>
      </c>
      <c r="R2619">
        <v>1</v>
      </c>
      <c r="S2619">
        <v>1</v>
      </c>
      <c r="T2619">
        <v>1</v>
      </c>
      <c r="U2619">
        <v>1</v>
      </c>
      <c r="V2619">
        <v>1</v>
      </c>
      <c r="W2619">
        <v>1</v>
      </c>
      <c r="X2619">
        <v>1</v>
      </c>
      <c r="Y2619">
        <v>1</v>
      </c>
      <c r="Z2619">
        <v>1</v>
      </c>
      <c r="AA2619">
        <v>1</v>
      </c>
      <c r="AB2619">
        <v>1</v>
      </c>
      <c r="AC2619">
        <v>1</v>
      </c>
      <c r="AD2619">
        <v>1</v>
      </c>
      <c r="AE2619">
        <v>1</v>
      </c>
      <c r="AF2619">
        <v>1</v>
      </c>
      <c r="AG2619">
        <v>1</v>
      </c>
      <c r="AH2619">
        <v>1</v>
      </c>
      <c r="AI2619">
        <v>1</v>
      </c>
      <c r="AJ2619">
        <v>1</v>
      </c>
      <c r="AK2619">
        <v>1</v>
      </c>
      <c r="AL2619">
        <v>1</v>
      </c>
      <c r="AM2619" s="49" t="s">
        <v>72</v>
      </c>
      <c r="AN2619" s="49" t="s">
        <v>14</v>
      </c>
      <c r="AO2619" s="49" t="s">
        <v>500</v>
      </c>
      <c r="AP2619" s="49" t="s">
        <v>505</v>
      </c>
      <c r="AQ2619" s="49" t="s">
        <v>13</v>
      </c>
      <c r="AR2619" s="49" t="s">
        <v>487</v>
      </c>
      <c r="AS2619" s="49" t="s">
        <v>488</v>
      </c>
      <c r="AT2619" s="49" t="s">
        <v>489</v>
      </c>
    </row>
    <row r="2620" spans="1:46" x14ac:dyDescent="0.25">
      <c r="A2620">
        <v>16</v>
      </c>
      <c r="B2620" t="s">
        <v>73</v>
      </c>
      <c r="C2620" t="s">
        <v>73</v>
      </c>
      <c r="D2620" t="s">
        <v>408</v>
      </c>
      <c r="E2620" t="s">
        <v>638</v>
      </c>
      <c r="F2620" t="s">
        <v>639</v>
      </c>
      <c r="G2620">
        <v>1</v>
      </c>
      <c r="H2620">
        <v>1</v>
      </c>
      <c r="I2620">
        <v>1</v>
      </c>
      <c r="J2620">
        <v>1</v>
      </c>
      <c r="K2620">
        <v>1</v>
      </c>
      <c r="L2620">
        <v>1</v>
      </c>
      <c r="M2620">
        <v>1</v>
      </c>
      <c r="N2620">
        <v>1</v>
      </c>
      <c r="O2620">
        <v>1</v>
      </c>
      <c r="P2620">
        <v>1</v>
      </c>
      <c r="Q2620">
        <v>1</v>
      </c>
      <c r="R2620">
        <v>1</v>
      </c>
      <c r="S2620">
        <v>1</v>
      </c>
      <c r="T2620">
        <v>1</v>
      </c>
      <c r="U2620">
        <v>1</v>
      </c>
      <c r="V2620">
        <v>1</v>
      </c>
      <c r="W2620">
        <v>1</v>
      </c>
      <c r="X2620">
        <v>1</v>
      </c>
      <c r="Y2620">
        <v>1</v>
      </c>
      <c r="Z2620">
        <v>1</v>
      </c>
      <c r="AA2620">
        <v>1</v>
      </c>
      <c r="AB2620">
        <v>1</v>
      </c>
      <c r="AC2620">
        <v>1</v>
      </c>
      <c r="AD2620">
        <v>1</v>
      </c>
      <c r="AE2620">
        <v>1</v>
      </c>
      <c r="AF2620">
        <v>1</v>
      </c>
      <c r="AG2620">
        <v>1</v>
      </c>
      <c r="AH2620">
        <v>1</v>
      </c>
      <c r="AI2620">
        <v>1</v>
      </c>
      <c r="AJ2620">
        <v>1</v>
      </c>
      <c r="AK2620">
        <v>1</v>
      </c>
      <c r="AL2620">
        <v>1</v>
      </c>
      <c r="AM2620" s="49" t="s">
        <v>408</v>
      </c>
      <c r="AN2620" s="49" t="s">
        <v>14</v>
      </c>
      <c r="AO2620" s="49" t="s">
        <v>500</v>
      </c>
      <c r="AP2620" s="49" t="s">
        <v>501</v>
      </c>
      <c r="AQ2620" s="49" t="s">
        <v>502</v>
      </c>
      <c r="AR2620" s="49" t="s">
        <v>495</v>
      </c>
      <c r="AS2620" s="49" t="s">
        <v>496</v>
      </c>
      <c r="AT2620" s="49" t="s">
        <v>497</v>
      </c>
    </row>
    <row r="2621" spans="1:46" x14ac:dyDescent="0.25">
      <c r="A2621">
        <v>16</v>
      </c>
      <c r="B2621" t="s">
        <v>86</v>
      </c>
      <c r="C2621" t="s">
        <v>86</v>
      </c>
      <c r="D2621" t="s">
        <v>87</v>
      </c>
      <c r="E2621" t="s">
        <v>638</v>
      </c>
      <c r="F2621" t="s">
        <v>639</v>
      </c>
      <c r="G2621">
        <v>1</v>
      </c>
      <c r="H2621">
        <v>1</v>
      </c>
      <c r="I2621">
        <v>1</v>
      </c>
      <c r="J2621">
        <v>1</v>
      </c>
      <c r="K2621">
        <v>1</v>
      </c>
      <c r="L2621">
        <v>1</v>
      </c>
      <c r="M2621">
        <v>1</v>
      </c>
      <c r="N2621">
        <v>1</v>
      </c>
      <c r="O2621">
        <v>1</v>
      </c>
      <c r="P2621">
        <v>1</v>
      </c>
      <c r="Q2621">
        <v>1</v>
      </c>
      <c r="R2621">
        <v>1</v>
      </c>
      <c r="S2621">
        <v>1</v>
      </c>
      <c r="T2621">
        <v>1</v>
      </c>
      <c r="U2621">
        <v>1</v>
      </c>
      <c r="V2621">
        <v>1</v>
      </c>
      <c r="W2621">
        <v>1</v>
      </c>
      <c r="X2621">
        <v>1</v>
      </c>
      <c r="Y2621">
        <v>1</v>
      </c>
      <c r="Z2621">
        <v>1</v>
      </c>
      <c r="AA2621">
        <v>1</v>
      </c>
      <c r="AB2621">
        <v>1</v>
      </c>
      <c r="AC2621">
        <v>1</v>
      </c>
      <c r="AD2621">
        <v>1</v>
      </c>
      <c r="AE2621">
        <v>1</v>
      </c>
      <c r="AF2621">
        <v>1</v>
      </c>
      <c r="AG2621">
        <v>1</v>
      </c>
      <c r="AH2621">
        <v>1</v>
      </c>
      <c r="AI2621">
        <v>1</v>
      </c>
      <c r="AJ2621">
        <v>1</v>
      </c>
      <c r="AK2621">
        <v>1</v>
      </c>
      <c r="AL2621">
        <v>0</v>
      </c>
      <c r="AM2621" s="49" t="s">
        <v>87</v>
      </c>
      <c r="AN2621" s="49" t="s">
        <v>14</v>
      </c>
      <c r="AO2621" s="49" t="s">
        <v>485</v>
      </c>
      <c r="AP2621" s="49" t="s">
        <v>505</v>
      </c>
      <c r="AQ2621" s="49" t="s">
        <v>13</v>
      </c>
      <c r="AR2621" s="49" t="s">
        <v>495</v>
      </c>
      <c r="AS2621" s="49" t="s">
        <v>488</v>
      </c>
      <c r="AT2621" s="49" t="s">
        <v>489</v>
      </c>
    </row>
    <row r="2622" spans="1:46" x14ac:dyDescent="0.25">
      <c r="A2622">
        <v>16</v>
      </c>
      <c r="B2622" t="s">
        <v>82</v>
      </c>
      <c r="C2622" t="s">
        <v>82</v>
      </c>
      <c r="D2622" t="s">
        <v>83</v>
      </c>
      <c r="E2622" t="s">
        <v>638</v>
      </c>
      <c r="F2622" t="s">
        <v>639</v>
      </c>
      <c r="G2622">
        <v>1</v>
      </c>
      <c r="H2622">
        <v>1</v>
      </c>
      <c r="I2622">
        <v>1</v>
      </c>
      <c r="J2622">
        <v>1</v>
      </c>
      <c r="K2622">
        <v>1</v>
      </c>
      <c r="L2622">
        <v>1</v>
      </c>
      <c r="M2622">
        <v>1</v>
      </c>
      <c r="N2622">
        <v>1</v>
      </c>
      <c r="O2622">
        <v>1</v>
      </c>
      <c r="P2622">
        <v>1</v>
      </c>
      <c r="Q2622">
        <v>1</v>
      </c>
      <c r="R2622">
        <v>1</v>
      </c>
      <c r="S2622">
        <v>1</v>
      </c>
      <c r="T2622">
        <v>1</v>
      </c>
      <c r="U2622">
        <v>1</v>
      </c>
      <c r="V2622">
        <v>1</v>
      </c>
      <c r="W2622">
        <v>1</v>
      </c>
      <c r="X2622">
        <v>1</v>
      </c>
      <c r="Y2622">
        <v>1</v>
      </c>
      <c r="Z2622">
        <v>1</v>
      </c>
      <c r="AA2622">
        <v>1</v>
      </c>
      <c r="AB2622">
        <v>1</v>
      </c>
      <c r="AC2622">
        <v>1</v>
      </c>
      <c r="AD2622">
        <v>1</v>
      </c>
      <c r="AE2622">
        <v>1</v>
      </c>
      <c r="AF2622">
        <v>1</v>
      </c>
      <c r="AG2622">
        <v>1</v>
      </c>
      <c r="AH2622">
        <v>1</v>
      </c>
      <c r="AI2622">
        <v>1</v>
      </c>
      <c r="AJ2622">
        <v>1</v>
      </c>
      <c r="AK2622">
        <v>1</v>
      </c>
      <c r="AL2622">
        <v>0</v>
      </c>
      <c r="AM2622" s="49" t="s">
        <v>83</v>
      </c>
      <c r="AN2622" s="49" t="s">
        <v>14</v>
      </c>
      <c r="AO2622" s="49" t="s">
        <v>485</v>
      </c>
      <c r="AP2622" s="49" t="s">
        <v>494</v>
      </c>
      <c r="AQ2622" s="49" t="s">
        <v>11</v>
      </c>
      <c r="AR2622" s="49" t="s">
        <v>487</v>
      </c>
      <c r="AS2622" s="49" t="s">
        <v>488</v>
      </c>
      <c r="AT2622" s="49" t="s">
        <v>489</v>
      </c>
    </row>
    <row r="2623" spans="1:46" x14ac:dyDescent="0.25">
      <c r="A2623">
        <v>16</v>
      </c>
      <c r="B2623" t="s">
        <v>92</v>
      </c>
      <c r="C2623" t="s">
        <v>92</v>
      </c>
      <c r="D2623" t="s">
        <v>93</v>
      </c>
      <c r="E2623" t="s">
        <v>638</v>
      </c>
      <c r="F2623" t="s">
        <v>639</v>
      </c>
      <c r="G2623">
        <v>1</v>
      </c>
      <c r="H2623">
        <v>1</v>
      </c>
      <c r="I2623">
        <v>1</v>
      </c>
      <c r="J2623">
        <v>1</v>
      </c>
      <c r="K2623">
        <v>1</v>
      </c>
      <c r="L2623">
        <v>1</v>
      </c>
      <c r="M2623">
        <v>1</v>
      </c>
      <c r="N2623">
        <v>1</v>
      </c>
      <c r="O2623">
        <v>1</v>
      </c>
      <c r="P2623">
        <v>1</v>
      </c>
      <c r="Q2623">
        <v>1</v>
      </c>
      <c r="R2623">
        <v>1</v>
      </c>
      <c r="S2623">
        <v>1</v>
      </c>
      <c r="T2623">
        <v>1</v>
      </c>
      <c r="U2623">
        <v>1</v>
      </c>
      <c r="V2623">
        <v>1</v>
      </c>
      <c r="W2623">
        <v>1</v>
      </c>
      <c r="X2623">
        <v>1</v>
      </c>
      <c r="Y2623">
        <v>1</v>
      </c>
      <c r="Z2623">
        <v>1</v>
      </c>
      <c r="AA2623">
        <v>1</v>
      </c>
      <c r="AB2623">
        <v>1</v>
      </c>
      <c r="AC2623">
        <v>1</v>
      </c>
      <c r="AD2623">
        <v>1</v>
      </c>
      <c r="AE2623">
        <v>1</v>
      </c>
      <c r="AF2623">
        <v>1</v>
      </c>
      <c r="AG2623">
        <v>1</v>
      </c>
      <c r="AH2623">
        <v>1</v>
      </c>
      <c r="AI2623">
        <v>1</v>
      </c>
      <c r="AJ2623">
        <v>1</v>
      </c>
      <c r="AK2623">
        <v>1</v>
      </c>
      <c r="AL2623">
        <v>0</v>
      </c>
      <c r="AM2623" s="49" t="s">
        <v>93</v>
      </c>
      <c r="AN2623" s="49" t="s">
        <v>14</v>
      </c>
      <c r="AO2623" s="49" t="s">
        <v>500</v>
      </c>
      <c r="AP2623" s="49" t="s">
        <v>501</v>
      </c>
      <c r="AQ2623" s="49" t="s">
        <v>502</v>
      </c>
      <c r="AR2623" s="49" t="s">
        <v>495</v>
      </c>
      <c r="AS2623" s="49" t="s">
        <v>488</v>
      </c>
      <c r="AT2623" s="49" t="s">
        <v>489</v>
      </c>
    </row>
    <row r="2624" spans="1:46" x14ac:dyDescent="0.25">
      <c r="A2624">
        <v>16</v>
      </c>
      <c r="B2624" t="s">
        <v>76</v>
      </c>
      <c r="C2624" t="s">
        <v>76</v>
      </c>
      <c r="D2624" t="s">
        <v>77</v>
      </c>
      <c r="E2624" t="s">
        <v>638</v>
      </c>
      <c r="F2624" t="s">
        <v>639</v>
      </c>
      <c r="G2624">
        <v>1</v>
      </c>
      <c r="H2624">
        <v>1</v>
      </c>
      <c r="I2624">
        <v>1</v>
      </c>
      <c r="J2624">
        <v>1</v>
      </c>
      <c r="K2624">
        <v>1</v>
      </c>
      <c r="L2624">
        <v>1</v>
      </c>
      <c r="M2624">
        <v>1</v>
      </c>
      <c r="N2624">
        <v>1</v>
      </c>
      <c r="O2624">
        <v>1</v>
      </c>
      <c r="P2624">
        <v>1</v>
      </c>
      <c r="Q2624">
        <v>1</v>
      </c>
      <c r="R2624">
        <v>1</v>
      </c>
      <c r="S2624">
        <v>1</v>
      </c>
      <c r="T2624">
        <v>1</v>
      </c>
      <c r="U2624">
        <v>1</v>
      </c>
      <c r="V2624">
        <v>1</v>
      </c>
      <c r="W2624">
        <v>1</v>
      </c>
      <c r="X2624">
        <v>1</v>
      </c>
      <c r="Y2624">
        <v>1</v>
      </c>
      <c r="Z2624">
        <v>1</v>
      </c>
      <c r="AA2624">
        <v>1</v>
      </c>
      <c r="AB2624">
        <v>1</v>
      </c>
      <c r="AC2624">
        <v>1</v>
      </c>
      <c r="AD2624">
        <v>1</v>
      </c>
      <c r="AE2624">
        <v>1</v>
      </c>
      <c r="AF2624">
        <v>1</v>
      </c>
      <c r="AG2624">
        <v>1</v>
      </c>
      <c r="AH2624">
        <v>1</v>
      </c>
      <c r="AI2624">
        <v>1</v>
      </c>
      <c r="AJ2624">
        <v>1</v>
      </c>
      <c r="AK2624">
        <v>1</v>
      </c>
      <c r="AL2624">
        <v>1</v>
      </c>
      <c r="AM2624" s="49" t="s">
        <v>77</v>
      </c>
      <c r="AN2624" s="49" t="s">
        <v>14</v>
      </c>
      <c r="AO2624" s="49" t="s">
        <v>500</v>
      </c>
      <c r="AP2624" s="49" t="s">
        <v>505</v>
      </c>
      <c r="AQ2624" s="49" t="s">
        <v>13</v>
      </c>
      <c r="AR2624" s="49" t="s">
        <v>487</v>
      </c>
      <c r="AS2624" s="49" t="s">
        <v>488</v>
      </c>
      <c r="AT2624" s="49" t="s">
        <v>489</v>
      </c>
    </row>
    <row r="2625" spans="1:46" x14ac:dyDescent="0.25">
      <c r="A2625">
        <v>16</v>
      </c>
      <c r="B2625" t="s">
        <v>78</v>
      </c>
      <c r="C2625" t="s">
        <v>78</v>
      </c>
      <c r="D2625" t="s">
        <v>79</v>
      </c>
      <c r="E2625" t="s">
        <v>638</v>
      </c>
      <c r="F2625" t="s">
        <v>639</v>
      </c>
      <c r="G2625">
        <v>1</v>
      </c>
      <c r="H2625">
        <v>1</v>
      </c>
      <c r="I2625">
        <v>1</v>
      </c>
      <c r="J2625">
        <v>1</v>
      </c>
      <c r="K2625">
        <v>1</v>
      </c>
      <c r="L2625">
        <v>1</v>
      </c>
      <c r="M2625">
        <v>1</v>
      </c>
      <c r="N2625">
        <v>1</v>
      </c>
      <c r="O2625">
        <v>1</v>
      </c>
      <c r="P2625">
        <v>1</v>
      </c>
      <c r="Q2625">
        <v>1</v>
      </c>
      <c r="R2625">
        <v>1</v>
      </c>
      <c r="S2625">
        <v>1</v>
      </c>
      <c r="T2625">
        <v>1</v>
      </c>
      <c r="U2625">
        <v>1</v>
      </c>
      <c r="V2625">
        <v>1</v>
      </c>
      <c r="W2625">
        <v>1</v>
      </c>
      <c r="X2625">
        <v>1</v>
      </c>
      <c r="Y2625">
        <v>1</v>
      </c>
      <c r="Z2625">
        <v>1</v>
      </c>
      <c r="AA2625">
        <v>1</v>
      </c>
      <c r="AB2625">
        <v>1</v>
      </c>
      <c r="AC2625">
        <v>1</v>
      </c>
      <c r="AD2625">
        <v>1</v>
      </c>
      <c r="AE2625">
        <v>1</v>
      </c>
      <c r="AF2625">
        <v>1</v>
      </c>
      <c r="AG2625">
        <v>1</v>
      </c>
      <c r="AH2625">
        <v>1</v>
      </c>
      <c r="AI2625">
        <v>1</v>
      </c>
      <c r="AJ2625">
        <v>1</v>
      </c>
      <c r="AK2625">
        <v>1</v>
      </c>
      <c r="AL2625">
        <v>0</v>
      </c>
      <c r="AM2625" s="49" t="s">
        <v>79</v>
      </c>
      <c r="AN2625" s="49" t="s">
        <v>8</v>
      </c>
      <c r="AO2625" s="49" t="s">
        <v>9</v>
      </c>
      <c r="AP2625" s="49" t="s">
        <v>494</v>
      </c>
      <c r="AQ2625" s="49" t="s">
        <v>9</v>
      </c>
      <c r="AR2625" s="49" t="s">
        <v>487</v>
      </c>
      <c r="AS2625" s="49" t="s">
        <v>488</v>
      </c>
      <c r="AT2625" s="49" t="s">
        <v>489</v>
      </c>
    </row>
    <row r="2626" spans="1:46" x14ac:dyDescent="0.25">
      <c r="A2626">
        <v>16</v>
      </c>
      <c r="B2626" t="s">
        <v>96</v>
      </c>
      <c r="C2626" t="s">
        <v>96</v>
      </c>
      <c r="D2626" t="s">
        <v>97</v>
      </c>
      <c r="E2626" t="s">
        <v>638</v>
      </c>
      <c r="F2626" t="s">
        <v>639</v>
      </c>
      <c r="G2626">
        <v>1</v>
      </c>
      <c r="H2626">
        <v>1</v>
      </c>
      <c r="I2626">
        <v>1</v>
      </c>
      <c r="J2626">
        <v>1</v>
      </c>
      <c r="K2626">
        <v>1</v>
      </c>
      <c r="L2626">
        <v>1</v>
      </c>
      <c r="M2626">
        <v>1</v>
      </c>
      <c r="N2626">
        <v>1</v>
      </c>
      <c r="O2626">
        <v>1</v>
      </c>
      <c r="P2626">
        <v>1</v>
      </c>
      <c r="Q2626">
        <v>1</v>
      </c>
      <c r="R2626">
        <v>1</v>
      </c>
      <c r="S2626">
        <v>1</v>
      </c>
      <c r="T2626">
        <v>1</v>
      </c>
      <c r="U2626">
        <v>1</v>
      </c>
      <c r="V2626">
        <v>1</v>
      </c>
      <c r="W2626">
        <v>1</v>
      </c>
      <c r="X2626">
        <v>1</v>
      </c>
      <c r="Y2626">
        <v>1</v>
      </c>
      <c r="Z2626">
        <v>1</v>
      </c>
      <c r="AA2626">
        <v>1</v>
      </c>
      <c r="AB2626">
        <v>1</v>
      </c>
      <c r="AC2626">
        <v>1</v>
      </c>
      <c r="AD2626">
        <v>1</v>
      </c>
      <c r="AE2626">
        <v>1</v>
      </c>
      <c r="AF2626">
        <v>1</v>
      </c>
      <c r="AG2626">
        <v>1</v>
      </c>
      <c r="AH2626">
        <v>1</v>
      </c>
      <c r="AI2626">
        <v>1</v>
      </c>
      <c r="AJ2626">
        <v>1</v>
      </c>
      <c r="AK2626">
        <v>1</v>
      </c>
      <c r="AL2626">
        <v>0</v>
      </c>
      <c r="AM2626" s="49" t="s">
        <v>97</v>
      </c>
      <c r="AN2626" s="49" t="s">
        <v>14</v>
      </c>
      <c r="AO2626" s="49" t="s">
        <v>506</v>
      </c>
      <c r="AP2626" s="49" t="s">
        <v>494</v>
      </c>
      <c r="AQ2626" s="49" t="s">
        <v>10</v>
      </c>
      <c r="AR2626" s="49" t="s">
        <v>495</v>
      </c>
      <c r="AS2626" s="49" t="s">
        <v>488</v>
      </c>
      <c r="AT2626" s="49" t="s">
        <v>489</v>
      </c>
    </row>
    <row r="2627" spans="1:46" x14ac:dyDescent="0.25">
      <c r="A2627">
        <v>16</v>
      </c>
      <c r="B2627" t="s">
        <v>90</v>
      </c>
      <c r="C2627" t="s">
        <v>90</v>
      </c>
      <c r="D2627" t="s">
        <v>91</v>
      </c>
      <c r="E2627" t="s">
        <v>638</v>
      </c>
      <c r="F2627" t="s">
        <v>639</v>
      </c>
      <c r="G2627">
        <v>1</v>
      </c>
      <c r="H2627">
        <v>1</v>
      </c>
      <c r="I2627">
        <v>1</v>
      </c>
      <c r="J2627">
        <v>1</v>
      </c>
      <c r="K2627">
        <v>1</v>
      </c>
      <c r="L2627">
        <v>1</v>
      </c>
      <c r="M2627">
        <v>1</v>
      </c>
      <c r="N2627">
        <v>1</v>
      </c>
      <c r="O2627">
        <v>1</v>
      </c>
      <c r="P2627">
        <v>1</v>
      </c>
      <c r="Q2627">
        <v>1</v>
      </c>
      <c r="R2627">
        <v>1</v>
      </c>
      <c r="S2627">
        <v>1</v>
      </c>
      <c r="T2627">
        <v>1</v>
      </c>
      <c r="U2627">
        <v>1</v>
      </c>
      <c r="V2627">
        <v>1</v>
      </c>
      <c r="W2627">
        <v>1</v>
      </c>
      <c r="X2627">
        <v>1</v>
      </c>
      <c r="Y2627">
        <v>1</v>
      </c>
      <c r="Z2627">
        <v>1</v>
      </c>
      <c r="AA2627">
        <v>1</v>
      </c>
      <c r="AB2627">
        <v>1</v>
      </c>
      <c r="AC2627">
        <v>1</v>
      </c>
      <c r="AD2627">
        <v>1</v>
      </c>
      <c r="AE2627">
        <v>1</v>
      </c>
      <c r="AF2627">
        <v>1</v>
      </c>
      <c r="AG2627">
        <v>1</v>
      </c>
      <c r="AH2627">
        <v>1</v>
      </c>
      <c r="AI2627">
        <v>1</v>
      </c>
      <c r="AJ2627">
        <v>1</v>
      </c>
      <c r="AK2627">
        <v>1</v>
      </c>
      <c r="AL2627">
        <v>1</v>
      </c>
      <c r="AM2627" s="49" t="s">
        <v>91</v>
      </c>
      <c r="AN2627" s="49" t="s">
        <v>14</v>
      </c>
      <c r="AO2627" s="49" t="s">
        <v>500</v>
      </c>
      <c r="AP2627" s="49" t="s">
        <v>501</v>
      </c>
      <c r="AQ2627" s="49" t="s">
        <v>502</v>
      </c>
      <c r="AR2627" s="49" t="s">
        <v>487</v>
      </c>
      <c r="AS2627" s="49" t="s">
        <v>488</v>
      </c>
      <c r="AT2627" s="49" t="s">
        <v>489</v>
      </c>
    </row>
    <row r="2628" spans="1:46" x14ac:dyDescent="0.25">
      <c r="A2628">
        <v>16</v>
      </c>
      <c r="B2628" t="s">
        <v>105</v>
      </c>
      <c r="C2628" t="s">
        <v>105</v>
      </c>
      <c r="D2628" t="s">
        <v>106</v>
      </c>
      <c r="E2628" t="s">
        <v>638</v>
      </c>
      <c r="F2628" t="s">
        <v>639</v>
      </c>
      <c r="G2628">
        <v>1</v>
      </c>
      <c r="H2628">
        <v>1</v>
      </c>
      <c r="I2628">
        <v>1</v>
      </c>
      <c r="J2628">
        <v>1</v>
      </c>
      <c r="K2628">
        <v>1</v>
      </c>
      <c r="L2628">
        <v>1</v>
      </c>
      <c r="M2628">
        <v>1</v>
      </c>
      <c r="N2628">
        <v>1</v>
      </c>
      <c r="O2628">
        <v>1</v>
      </c>
      <c r="P2628">
        <v>1</v>
      </c>
      <c r="Q2628">
        <v>1</v>
      </c>
      <c r="R2628">
        <v>1</v>
      </c>
      <c r="S2628">
        <v>1</v>
      </c>
      <c r="T2628">
        <v>1</v>
      </c>
      <c r="U2628">
        <v>1</v>
      </c>
      <c r="V2628">
        <v>1</v>
      </c>
      <c r="W2628">
        <v>1</v>
      </c>
      <c r="X2628">
        <v>1</v>
      </c>
      <c r="Y2628">
        <v>1</v>
      </c>
      <c r="Z2628">
        <v>1</v>
      </c>
      <c r="AA2628">
        <v>1</v>
      </c>
      <c r="AB2628">
        <v>1</v>
      </c>
      <c r="AC2628">
        <v>1</v>
      </c>
      <c r="AD2628">
        <v>1</v>
      </c>
      <c r="AE2628">
        <v>1</v>
      </c>
      <c r="AF2628">
        <v>1</v>
      </c>
      <c r="AG2628">
        <v>1</v>
      </c>
      <c r="AH2628">
        <v>1</v>
      </c>
      <c r="AI2628">
        <v>1</v>
      </c>
      <c r="AJ2628">
        <v>1</v>
      </c>
      <c r="AK2628">
        <v>1</v>
      </c>
      <c r="AL2628">
        <v>0</v>
      </c>
      <c r="AM2628" s="49" t="s">
        <v>106</v>
      </c>
      <c r="AN2628" s="49" t="s">
        <v>4</v>
      </c>
      <c r="AO2628" s="49" t="s">
        <v>9</v>
      </c>
      <c r="AP2628" s="49" t="s">
        <v>501</v>
      </c>
      <c r="AQ2628" s="49" t="s">
        <v>9</v>
      </c>
      <c r="AR2628" s="49" t="s">
        <v>495</v>
      </c>
      <c r="AS2628" s="49" t="s">
        <v>488</v>
      </c>
      <c r="AT2628" s="49" t="s">
        <v>489</v>
      </c>
    </row>
    <row r="2629" spans="1:46" x14ac:dyDescent="0.25">
      <c r="A2629">
        <v>16</v>
      </c>
      <c r="B2629" t="s">
        <v>98</v>
      </c>
      <c r="C2629" t="s">
        <v>98</v>
      </c>
      <c r="D2629" t="s">
        <v>99</v>
      </c>
      <c r="E2629" t="s">
        <v>638</v>
      </c>
      <c r="F2629" t="s">
        <v>639</v>
      </c>
      <c r="G2629">
        <v>1</v>
      </c>
      <c r="H2629">
        <v>1</v>
      </c>
      <c r="I2629">
        <v>1</v>
      </c>
      <c r="J2629">
        <v>1</v>
      </c>
      <c r="K2629">
        <v>1</v>
      </c>
      <c r="L2629">
        <v>1</v>
      </c>
      <c r="M2629">
        <v>1</v>
      </c>
      <c r="N2629">
        <v>1</v>
      </c>
      <c r="O2629">
        <v>1</v>
      </c>
      <c r="P2629">
        <v>1</v>
      </c>
      <c r="Q2629">
        <v>1</v>
      </c>
      <c r="R2629">
        <v>1</v>
      </c>
      <c r="S2629">
        <v>1</v>
      </c>
      <c r="T2629">
        <v>1</v>
      </c>
      <c r="U2629">
        <v>1</v>
      </c>
      <c r="V2629">
        <v>1</v>
      </c>
      <c r="W2629">
        <v>1</v>
      </c>
      <c r="X2629">
        <v>1</v>
      </c>
      <c r="Y2629">
        <v>1</v>
      </c>
      <c r="Z2629">
        <v>1</v>
      </c>
      <c r="AA2629">
        <v>1</v>
      </c>
      <c r="AB2629">
        <v>1</v>
      </c>
      <c r="AC2629">
        <v>1</v>
      </c>
      <c r="AD2629">
        <v>1</v>
      </c>
      <c r="AE2629">
        <v>1</v>
      </c>
      <c r="AF2629">
        <v>1</v>
      </c>
      <c r="AG2629">
        <v>1</v>
      </c>
      <c r="AH2629">
        <v>1</v>
      </c>
      <c r="AI2629">
        <v>1</v>
      </c>
      <c r="AJ2629">
        <v>1</v>
      </c>
      <c r="AK2629">
        <v>1</v>
      </c>
      <c r="AL2629">
        <v>1</v>
      </c>
      <c r="AM2629" s="49" t="s">
        <v>99</v>
      </c>
      <c r="AN2629" s="49" t="s">
        <v>14</v>
      </c>
      <c r="AO2629" s="49" t="s">
        <v>506</v>
      </c>
      <c r="AP2629" s="49" t="s">
        <v>501</v>
      </c>
      <c r="AQ2629" s="49" t="s">
        <v>10</v>
      </c>
      <c r="AR2629" s="49" t="s">
        <v>487</v>
      </c>
      <c r="AS2629" s="49" t="s">
        <v>488</v>
      </c>
      <c r="AT2629" s="49" t="s">
        <v>489</v>
      </c>
    </row>
    <row r="2630" spans="1:46" x14ac:dyDescent="0.25">
      <c r="A2630">
        <v>16</v>
      </c>
      <c r="B2630" t="s">
        <v>102</v>
      </c>
      <c r="C2630" t="s">
        <v>102</v>
      </c>
      <c r="D2630" t="s">
        <v>409</v>
      </c>
      <c r="E2630" t="s">
        <v>638</v>
      </c>
      <c r="F2630" t="s">
        <v>639</v>
      </c>
      <c r="G2630">
        <v>1</v>
      </c>
      <c r="H2630">
        <v>1</v>
      </c>
      <c r="I2630">
        <v>1</v>
      </c>
      <c r="J2630">
        <v>1</v>
      </c>
      <c r="K2630">
        <v>1</v>
      </c>
      <c r="L2630">
        <v>1</v>
      </c>
      <c r="M2630">
        <v>1</v>
      </c>
      <c r="N2630">
        <v>1</v>
      </c>
      <c r="O2630">
        <v>1</v>
      </c>
      <c r="P2630">
        <v>1</v>
      </c>
      <c r="Q2630">
        <v>1</v>
      </c>
      <c r="R2630">
        <v>1</v>
      </c>
      <c r="S2630">
        <v>1</v>
      </c>
      <c r="T2630">
        <v>1</v>
      </c>
      <c r="U2630">
        <v>1</v>
      </c>
      <c r="V2630">
        <v>1</v>
      </c>
      <c r="W2630">
        <v>1</v>
      </c>
      <c r="X2630">
        <v>1</v>
      </c>
      <c r="Y2630">
        <v>1</v>
      </c>
      <c r="Z2630">
        <v>1</v>
      </c>
      <c r="AA2630">
        <v>1</v>
      </c>
      <c r="AB2630">
        <v>1</v>
      </c>
      <c r="AC2630">
        <v>1</v>
      </c>
      <c r="AD2630">
        <v>1</v>
      </c>
      <c r="AE2630">
        <v>1</v>
      </c>
      <c r="AF2630">
        <v>1</v>
      </c>
      <c r="AG2630">
        <v>1</v>
      </c>
      <c r="AH2630">
        <v>1</v>
      </c>
      <c r="AI2630">
        <v>1</v>
      </c>
      <c r="AJ2630">
        <v>1</v>
      </c>
      <c r="AK2630">
        <v>1</v>
      </c>
      <c r="AL2630">
        <v>0</v>
      </c>
      <c r="AM2630" s="49" t="s">
        <v>409</v>
      </c>
      <c r="AN2630" s="49" t="s">
        <v>14</v>
      </c>
      <c r="AO2630" s="49" t="s">
        <v>485</v>
      </c>
      <c r="AP2630" s="49" t="s">
        <v>505</v>
      </c>
      <c r="AQ2630" s="49" t="s">
        <v>13</v>
      </c>
      <c r="AR2630" s="49" t="s">
        <v>495</v>
      </c>
      <c r="AS2630" s="49" t="s">
        <v>496</v>
      </c>
      <c r="AT2630" s="49" t="s">
        <v>497</v>
      </c>
    </row>
    <row r="2631" spans="1:46" x14ac:dyDescent="0.25">
      <c r="A2631">
        <v>16</v>
      </c>
      <c r="B2631" t="s">
        <v>84</v>
      </c>
      <c r="C2631" t="s">
        <v>84</v>
      </c>
      <c r="D2631" t="s">
        <v>85</v>
      </c>
      <c r="E2631" t="s">
        <v>638</v>
      </c>
      <c r="F2631" t="s">
        <v>639</v>
      </c>
      <c r="G2631">
        <v>1</v>
      </c>
      <c r="H2631">
        <v>1</v>
      </c>
      <c r="I2631">
        <v>1</v>
      </c>
      <c r="J2631">
        <v>1</v>
      </c>
      <c r="K2631">
        <v>1</v>
      </c>
      <c r="L2631">
        <v>1</v>
      </c>
      <c r="M2631">
        <v>1</v>
      </c>
      <c r="N2631">
        <v>1</v>
      </c>
      <c r="O2631">
        <v>1</v>
      </c>
      <c r="P2631">
        <v>1</v>
      </c>
      <c r="Q2631">
        <v>1</v>
      </c>
      <c r="R2631">
        <v>1</v>
      </c>
      <c r="S2631">
        <v>1</v>
      </c>
      <c r="T2631">
        <v>1</v>
      </c>
      <c r="U2631">
        <v>1</v>
      </c>
      <c r="V2631">
        <v>1</v>
      </c>
      <c r="W2631">
        <v>1</v>
      </c>
      <c r="X2631">
        <v>1</v>
      </c>
      <c r="Y2631">
        <v>1</v>
      </c>
      <c r="Z2631">
        <v>1</v>
      </c>
      <c r="AA2631">
        <v>1</v>
      </c>
      <c r="AB2631">
        <v>1</v>
      </c>
      <c r="AC2631">
        <v>1</v>
      </c>
      <c r="AD2631">
        <v>1</v>
      </c>
      <c r="AE2631">
        <v>1</v>
      </c>
      <c r="AF2631">
        <v>1</v>
      </c>
      <c r="AG2631">
        <v>1</v>
      </c>
      <c r="AH2631">
        <v>1</v>
      </c>
      <c r="AI2631">
        <v>1</v>
      </c>
      <c r="AJ2631">
        <v>1</v>
      </c>
      <c r="AK2631">
        <v>1</v>
      </c>
      <c r="AL2631">
        <v>1</v>
      </c>
      <c r="AM2631" s="49" t="s">
        <v>85</v>
      </c>
      <c r="AN2631" s="49" t="s">
        <v>14</v>
      </c>
      <c r="AO2631" s="49" t="s">
        <v>500</v>
      </c>
      <c r="AP2631" s="49" t="s">
        <v>501</v>
      </c>
      <c r="AQ2631" s="49" t="s">
        <v>502</v>
      </c>
      <c r="AR2631" s="49" t="s">
        <v>487</v>
      </c>
      <c r="AS2631" s="49" t="s">
        <v>488</v>
      </c>
      <c r="AT2631" s="49" t="s">
        <v>489</v>
      </c>
    </row>
    <row r="2632" spans="1:46" x14ac:dyDescent="0.25">
      <c r="A2632">
        <v>16</v>
      </c>
      <c r="B2632" t="s">
        <v>223</v>
      </c>
      <c r="C2632" t="s">
        <v>223</v>
      </c>
      <c r="D2632" t="s">
        <v>224</v>
      </c>
      <c r="E2632" t="s">
        <v>638</v>
      </c>
      <c r="F2632" t="s">
        <v>639</v>
      </c>
      <c r="G2632">
        <v>0</v>
      </c>
      <c r="H2632">
        <v>0</v>
      </c>
      <c r="I2632">
        <v>0</v>
      </c>
      <c r="J2632">
        <v>0</v>
      </c>
      <c r="K2632">
        <v>0</v>
      </c>
      <c r="L2632">
        <v>1</v>
      </c>
      <c r="M2632">
        <v>1</v>
      </c>
      <c r="N2632">
        <v>1</v>
      </c>
      <c r="O2632">
        <v>1</v>
      </c>
      <c r="P2632">
        <v>1</v>
      </c>
      <c r="Q2632">
        <v>1</v>
      </c>
      <c r="R2632">
        <v>1</v>
      </c>
      <c r="S2632">
        <v>1</v>
      </c>
      <c r="T2632">
        <v>1</v>
      </c>
      <c r="U2632">
        <v>1</v>
      </c>
      <c r="V2632">
        <v>1</v>
      </c>
      <c r="W2632">
        <v>1</v>
      </c>
      <c r="X2632">
        <v>1</v>
      </c>
      <c r="Y2632">
        <v>1</v>
      </c>
      <c r="Z2632">
        <v>1</v>
      </c>
      <c r="AA2632">
        <v>1</v>
      </c>
      <c r="AB2632">
        <v>1</v>
      </c>
      <c r="AC2632">
        <v>1</v>
      </c>
      <c r="AD2632">
        <v>1</v>
      </c>
      <c r="AE2632">
        <v>1</v>
      </c>
      <c r="AF2632">
        <v>1</v>
      </c>
      <c r="AG2632">
        <v>1</v>
      </c>
      <c r="AH2632">
        <v>1</v>
      </c>
      <c r="AI2632">
        <v>1</v>
      </c>
      <c r="AJ2632">
        <v>1</v>
      </c>
      <c r="AK2632">
        <v>1</v>
      </c>
      <c r="AL2632">
        <v>0</v>
      </c>
      <c r="AM2632" s="49" t="s">
        <v>224</v>
      </c>
      <c r="AN2632" s="49" t="s">
        <v>14</v>
      </c>
      <c r="AO2632" s="49" t="s">
        <v>485</v>
      </c>
      <c r="AP2632" s="49" t="s">
        <v>494</v>
      </c>
      <c r="AQ2632" s="49" t="s">
        <v>11</v>
      </c>
      <c r="AR2632" s="49" t="s">
        <v>487</v>
      </c>
      <c r="AS2632" s="49" t="s">
        <v>488</v>
      </c>
      <c r="AT2632" s="49" t="s">
        <v>489</v>
      </c>
    </row>
    <row r="2633" spans="1:46" x14ac:dyDescent="0.25">
      <c r="A2633">
        <v>16</v>
      </c>
      <c r="B2633" t="s">
        <v>119</v>
      </c>
      <c r="C2633" t="s">
        <v>119</v>
      </c>
      <c r="D2633" t="s">
        <v>120</v>
      </c>
      <c r="E2633" t="s">
        <v>638</v>
      </c>
      <c r="F2633" t="s">
        <v>639</v>
      </c>
      <c r="G2633">
        <v>1</v>
      </c>
      <c r="H2633">
        <v>1</v>
      </c>
      <c r="I2633">
        <v>1</v>
      </c>
      <c r="J2633">
        <v>1</v>
      </c>
      <c r="K2633">
        <v>1</v>
      </c>
      <c r="L2633">
        <v>1</v>
      </c>
      <c r="M2633">
        <v>1</v>
      </c>
      <c r="N2633">
        <v>1</v>
      </c>
      <c r="O2633">
        <v>1</v>
      </c>
      <c r="P2633">
        <v>1</v>
      </c>
      <c r="Q2633">
        <v>1</v>
      </c>
      <c r="R2633">
        <v>1</v>
      </c>
      <c r="S2633">
        <v>1</v>
      </c>
      <c r="T2633">
        <v>1</v>
      </c>
      <c r="U2633">
        <v>1</v>
      </c>
      <c r="V2633">
        <v>1</v>
      </c>
      <c r="W2633">
        <v>1</v>
      </c>
      <c r="X2633">
        <v>1</v>
      </c>
      <c r="Y2633">
        <v>1</v>
      </c>
      <c r="Z2633">
        <v>1</v>
      </c>
      <c r="AA2633">
        <v>1</v>
      </c>
      <c r="AB2633">
        <v>1</v>
      </c>
      <c r="AC2633">
        <v>1</v>
      </c>
      <c r="AD2633">
        <v>1</v>
      </c>
      <c r="AE2633">
        <v>1</v>
      </c>
      <c r="AF2633">
        <v>1</v>
      </c>
      <c r="AG2633">
        <v>1</v>
      </c>
      <c r="AH2633">
        <v>1</v>
      </c>
      <c r="AI2633">
        <v>1</v>
      </c>
      <c r="AJ2633">
        <v>1</v>
      </c>
      <c r="AK2633">
        <v>1</v>
      </c>
      <c r="AL2633">
        <v>0</v>
      </c>
      <c r="AM2633" s="49" t="s">
        <v>120</v>
      </c>
      <c r="AN2633" s="49" t="s">
        <v>5</v>
      </c>
      <c r="AO2633" s="49" t="s">
        <v>9</v>
      </c>
      <c r="AP2633" s="49" t="s">
        <v>494</v>
      </c>
      <c r="AQ2633" s="49" t="s">
        <v>9</v>
      </c>
      <c r="AR2633" s="49" t="s">
        <v>487</v>
      </c>
      <c r="AS2633" s="49" t="s">
        <v>488</v>
      </c>
      <c r="AT2633" s="49" t="s">
        <v>489</v>
      </c>
    </row>
    <row r="2634" spans="1:46" x14ac:dyDescent="0.25">
      <c r="A2634">
        <v>16</v>
      </c>
      <c r="B2634" t="s">
        <v>109</v>
      </c>
      <c r="C2634" t="s">
        <v>109</v>
      </c>
      <c r="D2634" t="s">
        <v>110</v>
      </c>
      <c r="E2634" t="s">
        <v>638</v>
      </c>
      <c r="F2634" t="s">
        <v>639</v>
      </c>
      <c r="G2634">
        <v>1</v>
      </c>
      <c r="H2634">
        <v>1</v>
      </c>
      <c r="I2634">
        <v>1</v>
      </c>
      <c r="J2634">
        <v>1</v>
      </c>
      <c r="K2634">
        <v>1</v>
      </c>
      <c r="L2634">
        <v>1</v>
      </c>
      <c r="M2634">
        <v>1</v>
      </c>
      <c r="N2634">
        <v>1</v>
      </c>
      <c r="O2634">
        <v>1</v>
      </c>
      <c r="P2634">
        <v>1</v>
      </c>
      <c r="Q2634">
        <v>1</v>
      </c>
      <c r="R2634">
        <v>1</v>
      </c>
      <c r="S2634">
        <v>1</v>
      </c>
      <c r="T2634">
        <v>1</v>
      </c>
      <c r="U2634">
        <v>1</v>
      </c>
      <c r="V2634">
        <v>1</v>
      </c>
      <c r="W2634">
        <v>1</v>
      </c>
      <c r="X2634">
        <v>1</v>
      </c>
      <c r="Y2634">
        <v>1</v>
      </c>
      <c r="Z2634">
        <v>1</v>
      </c>
      <c r="AA2634">
        <v>1</v>
      </c>
      <c r="AB2634">
        <v>1</v>
      </c>
      <c r="AC2634">
        <v>1</v>
      </c>
      <c r="AD2634">
        <v>1</v>
      </c>
      <c r="AE2634">
        <v>1</v>
      </c>
      <c r="AF2634">
        <v>1</v>
      </c>
      <c r="AG2634">
        <v>1</v>
      </c>
      <c r="AH2634">
        <v>1</v>
      </c>
      <c r="AI2634">
        <v>1</v>
      </c>
      <c r="AJ2634">
        <v>1</v>
      </c>
      <c r="AK2634">
        <v>1</v>
      </c>
      <c r="AL2634">
        <v>1</v>
      </c>
      <c r="AM2634" s="49" t="s">
        <v>110</v>
      </c>
      <c r="AN2634" s="49" t="s">
        <v>14</v>
      </c>
      <c r="AO2634" s="49" t="s">
        <v>507</v>
      </c>
      <c r="AP2634" s="49" t="s">
        <v>505</v>
      </c>
      <c r="AQ2634" s="49" t="s">
        <v>13</v>
      </c>
      <c r="AR2634" s="49" t="s">
        <v>487</v>
      </c>
      <c r="AS2634" s="49" t="s">
        <v>488</v>
      </c>
      <c r="AT2634" s="49" t="s">
        <v>489</v>
      </c>
    </row>
    <row r="2635" spans="1:46" x14ac:dyDescent="0.25">
      <c r="A2635">
        <v>16</v>
      </c>
      <c r="B2635" t="s">
        <v>113</v>
      </c>
      <c r="C2635" t="s">
        <v>113</v>
      </c>
      <c r="D2635" t="s">
        <v>114</v>
      </c>
      <c r="E2635" t="s">
        <v>638</v>
      </c>
      <c r="F2635" t="s">
        <v>639</v>
      </c>
      <c r="G2635">
        <v>1</v>
      </c>
      <c r="H2635">
        <v>1</v>
      </c>
      <c r="I2635">
        <v>1</v>
      </c>
      <c r="J2635">
        <v>1</v>
      </c>
      <c r="K2635">
        <v>1</v>
      </c>
      <c r="L2635">
        <v>1</v>
      </c>
      <c r="M2635">
        <v>1</v>
      </c>
      <c r="N2635">
        <v>1</v>
      </c>
      <c r="O2635">
        <v>1</v>
      </c>
      <c r="P2635">
        <v>1</v>
      </c>
      <c r="Q2635">
        <v>1</v>
      </c>
      <c r="R2635">
        <v>1</v>
      </c>
      <c r="S2635">
        <v>1</v>
      </c>
      <c r="T2635">
        <v>1</v>
      </c>
      <c r="U2635">
        <v>1</v>
      </c>
      <c r="V2635">
        <v>1</v>
      </c>
      <c r="W2635">
        <v>1</v>
      </c>
      <c r="X2635">
        <v>1</v>
      </c>
      <c r="Y2635">
        <v>1</v>
      </c>
      <c r="Z2635">
        <v>1</v>
      </c>
      <c r="AA2635">
        <v>1</v>
      </c>
      <c r="AB2635">
        <v>1</v>
      </c>
      <c r="AC2635">
        <v>1</v>
      </c>
      <c r="AD2635">
        <v>1</v>
      </c>
      <c r="AE2635">
        <v>1</v>
      </c>
      <c r="AF2635">
        <v>1</v>
      </c>
      <c r="AG2635">
        <v>1</v>
      </c>
      <c r="AH2635">
        <v>1</v>
      </c>
      <c r="AI2635">
        <v>1</v>
      </c>
      <c r="AJ2635">
        <v>1</v>
      </c>
      <c r="AK2635">
        <v>1</v>
      </c>
      <c r="AL2635">
        <v>1</v>
      </c>
      <c r="AM2635" s="49" t="s">
        <v>114</v>
      </c>
      <c r="AN2635" s="49" t="s">
        <v>14</v>
      </c>
      <c r="AO2635" s="49" t="s">
        <v>506</v>
      </c>
      <c r="AP2635" s="49" t="s">
        <v>505</v>
      </c>
      <c r="AQ2635" s="49" t="s">
        <v>10</v>
      </c>
      <c r="AR2635" s="49" t="s">
        <v>495</v>
      </c>
      <c r="AS2635" s="49" t="s">
        <v>488</v>
      </c>
      <c r="AT2635" s="49" t="s">
        <v>489</v>
      </c>
    </row>
    <row r="2636" spans="1:46" x14ac:dyDescent="0.25">
      <c r="A2636">
        <v>16</v>
      </c>
      <c r="B2636" t="s">
        <v>493</v>
      </c>
      <c r="C2636" t="s">
        <v>542</v>
      </c>
      <c r="D2636" t="s">
        <v>543</v>
      </c>
      <c r="E2636" t="s">
        <v>638</v>
      </c>
      <c r="F2636" t="s">
        <v>639</v>
      </c>
      <c r="G2636">
        <v>1</v>
      </c>
      <c r="H2636">
        <v>1</v>
      </c>
      <c r="I2636">
        <v>1</v>
      </c>
      <c r="J2636">
        <v>1</v>
      </c>
      <c r="K2636">
        <v>1</v>
      </c>
      <c r="L2636">
        <v>1</v>
      </c>
      <c r="M2636">
        <v>1</v>
      </c>
      <c r="N2636">
        <v>1</v>
      </c>
      <c r="O2636">
        <v>1</v>
      </c>
      <c r="P2636">
        <v>1</v>
      </c>
      <c r="Q2636">
        <v>1</v>
      </c>
      <c r="R2636">
        <v>1</v>
      </c>
      <c r="S2636">
        <v>1</v>
      </c>
      <c r="T2636">
        <v>1</v>
      </c>
      <c r="U2636">
        <v>1</v>
      </c>
      <c r="V2636">
        <v>1</v>
      </c>
      <c r="W2636">
        <v>1</v>
      </c>
      <c r="X2636">
        <v>1</v>
      </c>
      <c r="Y2636">
        <v>1</v>
      </c>
      <c r="Z2636">
        <v>1</v>
      </c>
      <c r="AA2636">
        <v>1</v>
      </c>
      <c r="AB2636">
        <v>1</v>
      </c>
      <c r="AC2636">
        <v>1</v>
      </c>
      <c r="AD2636">
        <v>1</v>
      </c>
      <c r="AE2636">
        <v>1</v>
      </c>
      <c r="AF2636">
        <v>1</v>
      </c>
      <c r="AG2636">
        <v>1</v>
      </c>
      <c r="AH2636">
        <v>1</v>
      </c>
      <c r="AI2636">
        <v>1</v>
      </c>
      <c r="AJ2636">
        <v>1</v>
      </c>
      <c r="AK2636">
        <v>1</v>
      </c>
      <c r="AL2636">
        <v>0</v>
      </c>
      <c r="AM2636" s="49" t="e">
        <v>#N/A</v>
      </c>
      <c r="AN2636" s="49" t="e">
        <v>#N/A</v>
      </c>
      <c r="AO2636" s="49" t="e">
        <v>#N/A</v>
      </c>
      <c r="AP2636" s="49" t="e">
        <v>#N/A</v>
      </c>
      <c r="AQ2636" s="49" t="e">
        <v>#N/A</v>
      </c>
      <c r="AR2636" s="49" t="e">
        <v>#N/A</v>
      </c>
      <c r="AS2636" s="49" t="e">
        <v>#N/A</v>
      </c>
      <c r="AT2636" s="49" t="e">
        <v>#N/A</v>
      </c>
    </row>
    <row r="2637" spans="1:46" x14ac:dyDescent="0.25">
      <c r="A2637">
        <v>16</v>
      </c>
      <c r="B2637" t="s">
        <v>544</v>
      </c>
      <c r="C2637" t="s">
        <v>544</v>
      </c>
      <c r="D2637" t="s">
        <v>545</v>
      </c>
      <c r="E2637" t="s">
        <v>638</v>
      </c>
      <c r="F2637" t="s">
        <v>639</v>
      </c>
      <c r="G2637">
        <v>1</v>
      </c>
      <c r="H2637">
        <v>1</v>
      </c>
      <c r="I2637">
        <v>1</v>
      </c>
      <c r="J2637">
        <v>1</v>
      </c>
      <c r="K2637">
        <v>1</v>
      </c>
      <c r="L2637">
        <v>1</v>
      </c>
      <c r="M2637">
        <v>1</v>
      </c>
      <c r="N2637">
        <v>1</v>
      </c>
      <c r="O2637">
        <v>1</v>
      </c>
      <c r="P2637">
        <v>1</v>
      </c>
      <c r="Q2637">
        <v>1</v>
      </c>
      <c r="R2637">
        <v>1</v>
      </c>
      <c r="S2637">
        <v>1</v>
      </c>
      <c r="T2637">
        <v>1</v>
      </c>
      <c r="U2637">
        <v>1</v>
      </c>
      <c r="V2637">
        <v>1</v>
      </c>
      <c r="W2637">
        <v>1</v>
      </c>
      <c r="X2637">
        <v>1</v>
      </c>
      <c r="Y2637">
        <v>1</v>
      </c>
      <c r="Z2637">
        <v>1</v>
      </c>
      <c r="AA2637">
        <v>1</v>
      </c>
      <c r="AB2637">
        <v>1</v>
      </c>
      <c r="AC2637">
        <v>1</v>
      </c>
      <c r="AD2637">
        <v>1</v>
      </c>
      <c r="AE2637">
        <v>1</v>
      </c>
      <c r="AF2637">
        <v>1</v>
      </c>
      <c r="AG2637">
        <v>1</v>
      </c>
      <c r="AH2637">
        <v>1</v>
      </c>
      <c r="AI2637">
        <v>1</v>
      </c>
      <c r="AJ2637">
        <v>1</v>
      </c>
      <c r="AK2637">
        <v>1</v>
      </c>
      <c r="AL2637">
        <v>0</v>
      </c>
      <c r="AM2637" s="49" t="e">
        <v>#N/A</v>
      </c>
      <c r="AN2637" s="49" t="e">
        <v>#N/A</v>
      </c>
      <c r="AO2637" s="49" t="e">
        <v>#N/A</v>
      </c>
      <c r="AP2637" s="49" t="e">
        <v>#N/A</v>
      </c>
      <c r="AQ2637" s="49" t="e">
        <v>#N/A</v>
      </c>
      <c r="AR2637" s="49" t="e">
        <v>#N/A</v>
      </c>
      <c r="AS2637" s="49" t="e">
        <v>#N/A</v>
      </c>
      <c r="AT2637" s="49" t="e">
        <v>#N/A</v>
      </c>
    </row>
    <row r="2638" spans="1:46" x14ac:dyDescent="0.25">
      <c r="A2638">
        <v>16</v>
      </c>
      <c r="B2638" t="s">
        <v>124</v>
      </c>
      <c r="C2638" t="s">
        <v>124</v>
      </c>
      <c r="D2638" t="s">
        <v>125</v>
      </c>
      <c r="E2638" t="s">
        <v>638</v>
      </c>
      <c r="F2638" t="s">
        <v>639</v>
      </c>
      <c r="G2638">
        <v>1</v>
      </c>
      <c r="H2638">
        <v>1</v>
      </c>
      <c r="I2638">
        <v>1</v>
      </c>
      <c r="J2638">
        <v>1</v>
      </c>
      <c r="K2638">
        <v>1</v>
      </c>
      <c r="L2638">
        <v>1</v>
      </c>
      <c r="M2638">
        <v>1</v>
      </c>
      <c r="N2638">
        <v>1</v>
      </c>
      <c r="O2638">
        <v>1</v>
      </c>
      <c r="P2638">
        <v>1</v>
      </c>
      <c r="Q2638">
        <v>1</v>
      </c>
      <c r="R2638">
        <v>1</v>
      </c>
      <c r="S2638">
        <v>1</v>
      </c>
      <c r="T2638">
        <v>1</v>
      </c>
      <c r="U2638">
        <v>1</v>
      </c>
      <c r="V2638">
        <v>1</v>
      </c>
      <c r="W2638">
        <v>1</v>
      </c>
      <c r="X2638">
        <v>1</v>
      </c>
      <c r="Y2638">
        <v>1</v>
      </c>
      <c r="Z2638">
        <v>1</v>
      </c>
      <c r="AA2638">
        <v>1</v>
      </c>
      <c r="AB2638">
        <v>1</v>
      </c>
      <c r="AC2638">
        <v>1</v>
      </c>
      <c r="AD2638">
        <v>1</v>
      </c>
      <c r="AE2638">
        <v>1</v>
      </c>
      <c r="AF2638">
        <v>1</v>
      </c>
      <c r="AG2638">
        <v>1</v>
      </c>
      <c r="AH2638">
        <v>1</v>
      </c>
      <c r="AI2638">
        <v>1</v>
      </c>
      <c r="AJ2638">
        <v>1</v>
      </c>
      <c r="AK2638">
        <v>1</v>
      </c>
      <c r="AL2638">
        <v>1</v>
      </c>
      <c r="AM2638" s="49" t="s">
        <v>125</v>
      </c>
      <c r="AN2638" s="49" t="s">
        <v>14</v>
      </c>
      <c r="AO2638" s="49" t="s">
        <v>506</v>
      </c>
      <c r="AP2638" s="49" t="s">
        <v>501</v>
      </c>
      <c r="AQ2638" s="49" t="s">
        <v>10</v>
      </c>
      <c r="AR2638" s="49" t="s">
        <v>487</v>
      </c>
      <c r="AS2638" s="49" t="s">
        <v>488</v>
      </c>
      <c r="AT2638" s="49" t="s">
        <v>489</v>
      </c>
    </row>
    <row r="2639" spans="1:46" x14ac:dyDescent="0.25">
      <c r="A2639">
        <v>16</v>
      </c>
      <c r="B2639" t="s">
        <v>130</v>
      </c>
      <c r="C2639" t="s">
        <v>130</v>
      </c>
      <c r="D2639" t="s">
        <v>131</v>
      </c>
      <c r="E2639" t="s">
        <v>638</v>
      </c>
      <c r="F2639" t="s">
        <v>639</v>
      </c>
      <c r="G2639">
        <v>1</v>
      </c>
      <c r="H2639">
        <v>1</v>
      </c>
      <c r="I2639">
        <v>1</v>
      </c>
      <c r="J2639">
        <v>1</v>
      </c>
      <c r="K2639">
        <v>1</v>
      </c>
      <c r="L2639">
        <v>1</v>
      </c>
      <c r="M2639">
        <v>1</v>
      </c>
      <c r="N2639">
        <v>1</v>
      </c>
      <c r="O2639">
        <v>1</v>
      </c>
      <c r="P2639">
        <v>1</v>
      </c>
      <c r="Q2639">
        <v>1</v>
      </c>
      <c r="R2639">
        <v>1</v>
      </c>
      <c r="S2639">
        <v>1</v>
      </c>
      <c r="T2639">
        <v>1</v>
      </c>
      <c r="U2639">
        <v>1</v>
      </c>
      <c r="V2639">
        <v>1</v>
      </c>
      <c r="W2639">
        <v>1</v>
      </c>
      <c r="X2639">
        <v>1</v>
      </c>
      <c r="Y2639">
        <v>1</v>
      </c>
      <c r="Z2639">
        <v>1</v>
      </c>
      <c r="AA2639">
        <v>1</v>
      </c>
      <c r="AB2639">
        <v>1</v>
      </c>
      <c r="AC2639">
        <v>1</v>
      </c>
      <c r="AD2639">
        <v>1</v>
      </c>
      <c r="AE2639">
        <v>1</v>
      </c>
      <c r="AF2639">
        <v>1</v>
      </c>
      <c r="AG2639">
        <v>1</v>
      </c>
      <c r="AH2639">
        <v>1</v>
      </c>
      <c r="AI2639">
        <v>1</v>
      </c>
      <c r="AJ2639">
        <v>1</v>
      </c>
      <c r="AK2639">
        <v>1</v>
      </c>
      <c r="AL2639">
        <v>1</v>
      </c>
      <c r="AM2639" s="49" t="s">
        <v>131</v>
      </c>
      <c r="AN2639" s="49" t="s">
        <v>14</v>
      </c>
      <c r="AO2639" s="49" t="s">
        <v>507</v>
      </c>
      <c r="AP2639" s="49" t="s">
        <v>501</v>
      </c>
      <c r="AQ2639" s="49" t="s">
        <v>10</v>
      </c>
      <c r="AR2639" s="49" t="s">
        <v>487</v>
      </c>
      <c r="AS2639" s="49" t="s">
        <v>488</v>
      </c>
      <c r="AT2639" s="49" t="s">
        <v>489</v>
      </c>
    </row>
    <row r="2640" spans="1:46" x14ac:dyDescent="0.25">
      <c r="A2640">
        <v>16</v>
      </c>
      <c r="B2640" t="s">
        <v>117</v>
      </c>
      <c r="C2640" t="s">
        <v>117</v>
      </c>
      <c r="D2640" t="s">
        <v>546</v>
      </c>
      <c r="E2640" t="s">
        <v>638</v>
      </c>
      <c r="F2640" t="s">
        <v>639</v>
      </c>
      <c r="G2640">
        <v>1</v>
      </c>
      <c r="H2640">
        <v>1</v>
      </c>
      <c r="I2640">
        <v>1</v>
      </c>
      <c r="J2640">
        <v>1</v>
      </c>
      <c r="K2640">
        <v>1</v>
      </c>
      <c r="L2640">
        <v>1</v>
      </c>
      <c r="M2640">
        <v>1</v>
      </c>
      <c r="N2640">
        <v>1</v>
      </c>
      <c r="O2640">
        <v>1</v>
      </c>
      <c r="P2640">
        <v>1</v>
      </c>
      <c r="Q2640">
        <v>1</v>
      </c>
      <c r="R2640">
        <v>1</v>
      </c>
      <c r="S2640">
        <v>1</v>
      </c>
      <c r="T2640">
        <v>1</v>
      </c>
      <c r="U2640">
        <v>1</v>
      </c>
      <c r="V2640">
        <v>1</v>
      </c>
      <c r="W2640">
        <v>1</v>
      </c>
      <c r="X2640">
        <v>1</v>
      </c>
      <c r="Y2640">
        <v>1</v>
      </c>
      <c r="Z2640">
        <v>1</v>
      </c>
      <c r="AA2640">
        <v>1</v>
      </c>
      <c r="AB2640">
        <v>1</v>
      </c>
      <c r="AC2640">
        <v>1</v>
      </c>
      <c r="AD2640">
        <v>1</v>
      </c>
      <c r="AE2640">
        <v>1</v>
      </c>
      <c r="AF2640">
        <v>1</v>
      </c>
      <c r="AG2640">
        <v>1</v>
      </c>
      <c r="AH2640">
        <v>1</v>
      </c>
      <c r="AI2640">
        <v>1</v>
      </c>
      <c r="AJ2640">
        <v>1</v>
      </c>
      <c r="AK2640">
        <v>1</v>
      </c>
      <c r="AL2640">
        <v>0</v>
      </c>
      <c r="AM2640" s="49" t="s">
        <v>118</v>
      </c>
      <c r="AN2640" s="49" t="s">
        <v>8</v>
      </c>
      <c r="AO2640" s="49" t="s">
        <v>9</v>
      </c>
      <c r="AP2640" s="49" t="s">
        <v>494</v>
      </c>
      <c r="AQ2640" s="49" t="s">
        <v>9</v>
      </c>
      <c r="AR2640" s="49" t="s">
        <v>487</v>
      </c>
      <c r="AS2640" s="49" t="s">
        <v>488</v>
      </c>
      <c r="AT2640" s="49" t="s">
        <v>489</v>
      </c>
    </row>
    <row r="2641" spans="1:46" x14ac:dyDescent="0.25">
      <c r="A2641">
        <v>16</v>
      </c>
      <c r="B2641" t="s">
        <v>192</v>
      </c>
      <c r="C2641" t="s">
        <v>192</v>
      </c>
      <c r="D2641" t="s">
        <v>193</v>
      </c>
      <c r="E2641" t="s">
        <v>638</v>
      </c>
      <c r="F2641" t="s">
        <v>639</v>
      </c>
      <c r="G2641">
        <v>1</v>
      </c>
      <c r="H2641">
        <v>1</v>
      </c>
      <c r="I2641">
        <v>1</v>
      </c>
      <c r="J2641">
        <v>1</v>
      </c>
      <c r="K2641">
        <v>1</v>
      </c>
      <c r="L2641">
        <v>1</v>
      </c>
      <c r="M2641">
        <v>1</v>
      </c>
      <c r="N2641">
        <v>1</v>
      </c>
      <c r="O2641">
        <v>1</v>
      </c>
      <c r="P2641">
        <v>1</v>
      </c>
      <c r="Q2641">
        <v>1</v>
      </c>
      <c r="R2641">
        <v>1</v>
      </c>
      <c r="S2641">
        <v>1</v>
      </c>
      <c r="T2641">
        <v>1</v>
      </c>
      <c r="U2641">
        <v>1</v>
      </c>
      <c r="V2641">
        <v>1</v>
      </c>
      <c r="W2641">
        <v>1</v>
      </c>
      <c r="X2641">
        <v>1</v>
      </c>
      <c r="Y2641">
        <v>1</v>
      </c>
      <c r="Z2641">
        <v>1</v>
      </c>
      <c r="AA2641">
        <v>1</v>
      </c>
      <c r="AB2641">
        <v>1</v>
      </c>
      <c r="AC2641">
        <v>1</v>
      </c>
      <c r="AD2641">
        <v>1</v>
      </c>
      <c r="AE2641">
        <v>1</v>
      </c>
      <c r="AF2641">
        <v>1</v>
      </c>
      <c r="AG2641">
        <v>1</v>
      </c>
      <c r="AH2641">
        <v>1</v>
      </c>
      <c r="AI2641">
        <v>1</v>
      </c>
      <c r="AJ2641">
        <v>1</v>
      </c>
      <c r="AK2641">
        <v>1</v>
      </c>
      <c r="AL2641">
        <v>1</v>
      </c>
      <c r="AM2641" s="49" t="s">
        <v>193</v>
      </c>
      <c r="AN2641" s="49" t="s">
        <v>14</v>
      </c>
      <c r="AO2641" s="49" t="s">
        <v>500</v>
      </c>
      <c r="AP2641" s="49" t="s">
        <v>505</v>
      </c>
      <c r="AQ2641" s="49" t="s">
        <v>13</v>
      </c>
      <c r="AR2641" s="49" t="s">
        <v>487</v>
      </c>
      <c r="AS2641" s="49" t="s">
        <v>488</v>
      </c>
      <c r="AT2641" s="49" t="s">
        <v>489</v>
      </c>
    </row>
    <row r="2642" spans="1:46" x14ac:dyDescent="0.25">
      <c r="A2642">
        <v>16</v>
      </c>
      <c r="B2642" t="s">
        <v>132</v>
      </c>
      <c r="C2642" t="s">
        <v>132</v>
      </c>
      <c r="D2642" t="s">
        <v>133</v>
      </c>
      <c r="E2642" t="s">
        <v>638</v>
      </c>
      <c r="F2642" t="s">
        <v>639</v>
      </c>
      <c r="G2642">
        <v>1</v>
      </c>
      <c r="H2642">
        <v>1</v>
      </c>
      <c r="I2642">
        <v>1</v>
      </c>
      <c r="J2642">
        <v>1</v>
      </c>
      <c r="K2642">
        <v>1</v>
      </c>
      <c r="L2642">
        <v>1</v>
      </c>
      <c r="M2642">
        <v>1</v>
      </c>
      <c r="N2642">
        <v>1</v>
      </c>
      <c r="O2642">
        <v>1</v>
      </c>
      <c r="P2642">
        <v>1</v>
      </c>
      <c r="Q2642">
        <v>1</v>
      </c>
      <c r="R2642">
        <v>1</v>
      </c>
      <c r="S2642">
        <v>1</v>
      </c>
      <c r="T2642">
        <v>1</v>
      </c>
      <c r="U2642">
        <v>1</v>
      </c>
      <c r="V2642">
        <v>1</v>
      </c>
      <c r="W2642">
        <v>1</v>
      </c>
      <c r="X2642">
        <v>1</v>
      </c>
      <c r="Y2642">
        <v>1</v>
      </c>
      <c r="Z2642">
        <v>1</v>
      </c>
      <c r="AA2642">
        <v>1</v>
      </c>
      <c r="AB2642">
        <v>1</v>
      </c>
      <c r="AC2642">
        <v>1</v>
      </c>
      <c r="AD2642">
        <v>1</v>
      </c>
      <c r="AE2642">
        <v>1</v>
      </c>
      <c r="AF2642">
        <v>1</v>
      </c>
      <c r="AG2642">
        <v>1</v>
      </c>
      <c r="AH2642">
        <v>1</v>
      </c>
      <c r="AI2642">
        <v>1</v>
      </c>
      <c r="AJ2642">
        <v>1</v>
      </c>
      <c r="AK2642">
        <v>1</v>
      </c>
      <c r="AL2642">
        <v>0</v>
      </c>
      <c r="AM2642" s="49" t="s">
        <v>133</v>
      </c>
      <c r="AN2642" s="49" t="s">
        <v>14</v>
      </c>
      <c r="AO2642" s="49" t="s">
        <v>507</v>
      </c>
      <c r="AP2642" s="49" t="s">
        <v>501</v>
      </c>
      <c r="AQ2642" s="49" t="s">
        <v>10</v>
      </c>
      <c r="AR2642" s="49" t="s">
        <v>487</v>
      </c>
      <c r="AS2642" s="49" t="s">
        <v>488</v>
      </c>
      <c r="AT2642" s="49" t="s">
        <v>489</v>
      </c>
    </row>
    <row r="2643" spans="1:46" x14ac:dyDescent="0.25">
      <c r="A2643">
        <v>16</v>
      </c>
      <c r="B2643" t="s">
        <v>134</v>
      </c>
      <c r="C2643" t="s">
        <v>134</v>
      </c>
      <c r="D2643" t="s">
        <v>135</v>
      </c>
      <c r="E2643" t="s">
        <v>638</v>
      </c>
      <c r="F2643" t="s">
        <v>639</v>
      </c>
      <c r="G2643">
        <v>1</v>
      </c>
      <c r="H2643">
        <v>1</v>
      </c>
      <c r="I2643">
        <v>1</v>
      </c>
      <c r="J2643">
        <v>1</v>
      </c>
      <c r="K2643">
        <v>1</v>
      </c>
      <c r="L2643">
        <v>1</v>
      </c>
      <c r="M2643">
        <v>1</v>
      </c>
      <c r="N2643">
        <v>1</v>
      </c>
      <c r="O2643">
        <v>1</v>
      </c>
      <c r="P2643">
        <v>1</v>
      </c>
      <c r="Q2643">
        <v>1</v>
      </c>
      <c r="R2643">
        <v>1</v>
      </c>
      <c r="S2643">
        <v>1</v>
      </c>
      <c r="T2643">
        <v>1</v>
      </c>
      <c r="U2643">
        <v>1</v>
      </c>
      <c r="V2643">
        <v>1</v>
      </c>
      <c r="W2643">
        <v>1</v>
      </c>
      <c r="X2643">
        <v>1</v>
      </c>
      <c r="Y2643">
        <v>1</v>
      </c>
      <c r="Z2643">
        <v>1</v>
      </c>
      <c r="AA2643">
        <v>1</v>
      </c>
      <c r="AB2643">
        <v>1</v>
      </c>
      <c r="AC2643">
        <v>1</v>
      </c>
      <c r="AD2643">
        <v>1</v>
      </c>
      <c r="AE2643">
        <v>1</v>
      </c>
      <c r="AF2643">
        <v>1</v>
      </c>
      <c r="AG2643">
        <v>1</v>
      </c>
      <c r="AH2643">
        <v>1</v>
      </c>
      <c r="AI2643">
        <v>1</v>
      </c>
      <c r="AJ2643">
        <v>1</v>
      </c>
      <c r="AK2643">
        <v>1</v>
      </c>
      <c r="AL2643">
        <v>1</v>
      </c>
      <c r="AM2643" s="49" t="s">
        <v>135</v>
      </c>
      <c r="AN2643" s="49" t="s">
        <v>14</v>
      </c>
      <c r="AO2643" s="49" t="s">
        <v>500</v>
      </c>
      <c r="AP2643" s="49" t="s">
        <v>505</v>
      </c>
      <c r="AQ2643" s="49" t="s">
        <v>13</v>
      </c>
      <c r="AR2643" s="49" t="s">
        <v>487</v>
      </c>
      <c r="AS2643" s="49" t="s">
        <v>488</v>
      </c>
      <c r="AT2643" s="49" t="s">
        <v>489</v>
      </c>
    </row>
    <row r="2644" spans="1:46" x14ac:dyDescent="0.25">
      <c r="A2644">
        <v>16</v>
      </c>
      <c r="B2644" t="s">
        <v>136</v>
      </c>
      <c r="C2644" t="s">
        <v>136</v>
      </c>
      <c r="D2644" t="s">
        <v>137</v>
      </c>
      <c r="E2644" t="s">
        <v>638</v>
      </c>
      <c r="F2644" t="s">
        <v>639</v>
      </c>
      <c r="G2644">
        <v>1</v>
      </c>
      <c r="H2644">
        <v>1</v>
      </c>
      <c r="I2644">
        <v>1</v>
      </c>
      <c r="J2644">
        <v>1</v>
      </c>
      <c r="K2644">
        <v>1</v>
      </c>
      <c r="L2644">
        <v>1</v>
      </c>
      <c r="M2644">
        <v>1</v>
      </c>
      <c r="N2644">
        <v>1</v>
      </c>
      <c r="O2644">
        <v>1</v>
      </c>
      <c r="P2644">
        <v>1</v>
      </c>
      <c r="Q2644">
        <v>1</v>
      </c>
      <c r="R2644">
        <v>1</v>
      </c>
      <c r="S2644">
        <v>1</v>
      </c>
      <c r="T2644">
        <v>1</v>
      </c>
      <c r="U2644">
        <v>1</v>
      </c>
      <c r="V2644">
        <v>1</v>
      </c>
      <c r="W2644">
        <v>1</v>
      </c>
      <c r="X2644">
        <v>1</v>
      </c>
      <c r="Y2644">
        <v>1</v>
      </c>
      <c r="Z2644">
        <v>1</v>
      </c>
      <c r="AA2644">
        <v>1</v>
      </c>
      <c r="AB2644">
        <v>1</v>
      </c>
      <c r="AC2644">
        <v>1</v>
      </c>
      <c r="AD2644">
        <v>1</v>
      </c>
      <c r="AE2644">
        <v>1</v>
      </c>
      <c r="AF2644">
        <v>1</v>
      </c>
      <c r="AG2644">
        <v>1</v>
      </c>
      <c r="AH2644">
        <v>1</v>
      </c>
      <c r="AI2644">
        <v>1</v>
      </c>
      <c r="AJ2644">
        <v>1</v>
      </c>
      <c r="AK2644">
        <v>1</v>
      </c>
      <c r="AL2644">
        <v>1</v>
      </c>
      <c r="AM2644" s="49" t="s">
        <v>137</v>
      </c>
      <c r="AN2644" s="49" t="s">
        <v>14</v>
      </c>
      <c r="AO2644" s="49" t="s">
        <v>500</v>
      </c>
      <c r="AP2644" s="49" t="s">
        <v>505</v>
      </c>
      <c r="AQ2644" s="49" t="s">
        <v>13</v>
      </c>
      <c r="AR2644" s="49" t="s">
        <v>487</v>
      </c>
      <c r="AS2644" s="49" t="s">
        <v>488</v>
      </c>
      <c r="AT2644" s="49" t="s">
        <v>489</v>
      </c>
    </row>
    <row r="2645" spans="1:46" x14ac:dyDescent="0.25">
      <c r="A2645">
        <v>16</v>
      </c>
      <c r="B2645" t="s">
        <v>315</v>
      </c>
      <c r="C2645" t="s">
        <v>315</v>
      </c>
      <c r="D2645" t="s">
        <v>547</v>
      </c>
      <c r="E2645" t="s">
        <v>638</v>
      </c>
      <c r="F2645" t="s">
        <v>639</v>
      </c>
      <c r="G2645">
        <v>1</v>
      </c>
      <c r="H2645">
        <v>1</v>
      </c>
      <c r="I2645">
        <v>1</v>
      </c>
      <c r="J2645">
        <v>1</v>
      </c>
      <c r="K2645">
        <v>1</v>
      </c>
      <c r="L2645">
        <v>1</v>
      </c>
      <c r="M2645">
        <v>1</v>
      </c>
      <c r="N2645">
        <v>1</v>
      </c>
      <c r="O2645">
        <v>1</v>
      </c>
      <c r="P2645">
        <v>1</v>
      </c>
      <c r="Q2645">
        <v>1</v>
      </c>
      <c r="R2645">
        <v>1</v>
      </c>
      <c r="S2645">
        <v>1</v>
      </c>
      <c r="T2645">
        <v>1</v>
      </c>
      <c r="U2645">
        <v>1</v>
      </c>
      <c r="V2645">
        <v>1</v>
      </c>
      <c r="W2645">
        <v>1</v>
      </c>
      <c r="X2645">
        <v>1</v>
      </c>
      <c r="Y2645">
        <v>1</v>
      </c>
      <c r="Z2645">
        <v>1</v>
      </c>
      <c r="AA2645">
        <v>1</v>
      </c>
      <c r="AB2645">
        <v>1</v>
      </c>
      <c r="AC2645">
        <v>1</v>
      </c>
      <c r="AD2645">
        <v>1</v>
      </c>
      <c r="AE2645">
        <v>1</v>
      </c>
      <c r="AF2645">
        <v>1</v>
      </c>
      <c r="AG2645">
        <v>1</v>
      </c>
      <c r="AH2645">
        <v>1</v>
      </c>
      <c r="AI2645">
        <v>1</v>
      </c>
      <c r="AJ2645">
        <v>1</v>
      </c>
      <c r="AK2645">
        <v>1</v>
      </c>
      <c r="AL2645">
        <v>0</v>
      </c>
      <c r="AM2645" s="49" t="s">
        <v>316</v>
      </c>
      <c r="AN2645" s="49" t="s">
        <v>14</v>
      </c>
      <c r="AO2645" s="49" t="s">
        <v>485</v>
      </c>
      <c r="AP2645" s="49" t="s">
        <v>486</v>
      </c>
      <c r="AQ2645" s="49" t="s">
        <v>11</v>
      </c>
      <c r="AR2645" s="49" t="s">
        <v>487</v>
      </c>
      <c r="AS2645" s="49" t="s">
        <v>488</v>
      </c>
      <c r="AT2645" s="49" t="s">
        <v>489</v>
      </c>
    </row>
    <row r="2646" spans="1:46" x14ac:dyDescent="0.25">
      <c r="A2646">
        <v>16</v>
      </c>
      <c r="B2646" t="s">
        <v>121</v>
      </c>
      <c r="C2646" t="s">
        <v>121</v>
      </c>
      <c r="D2646" t="s">
        <v>548</v>
      </c>
      <c r="E2646" t="s">
        <v>638</v>
      </c>
      <c r="F2646" t="s">
        <v>639</v>
      </c>
      <c r="G2646">
        <v>1</v>
      </c>
      <c r="H2646">
        <v>1</v>
      </c>
      <c r="I2646">
        <v>1</v>
      </c>
      <c r="J2646">
        <v>1</v>
      </c>
      <c r="K2646">
        <v>1</v>
      </c>
      <c r="L2646">
        <v>1</v>
      </c>
      <c r="M2646">
        <v>1</v>
      </c>
      <c r="N2646">
        <v>1</v>
      </c>
      <c r="O2646">
        <v>1</v>
      </c>
      <c r="P2646">
        <v>1</v>
      </c>
      <c r="Q2646">
        <v>1</v>
      </c>
      <c r="R2646">
        <v>1</v>
      </c>
      <c r="S2646">
        <v>1</v>
      </c>
      <c r="T2646">
        <v>1</v>
      </c>
      <c r="U2646">
        <v>1</v>
      </c>
      <c r="V2646">
        <v>1</v>
      </c>
      <c r="W2646">
        <v>1</v>
      </c>
      <c r="X2646">
        <v>1</v>
      </c>
      <c r="Y2646">
        <v>1</v>
      </c>
      <c r="Z2646">
        <v>1</v>
      </c>
      <c r="AA2646">
        <v>1</v>
      </c>
      <c r="AB2646">
        <v>1</v>
      </c>
      <c r="AC2646">
        <v>1</v>
      </c>
      <c r="AD2646">
        <v>1</v>
      </c>
      <c r="AE2646">
        <v>1</v>
      </c>
      <c r="AF2646">
        <v>1</v>
      </c>
      <c r="AG2646">
        <v>1</v>
      </c>
      <c r="AH2646">
        <v>1</v>
      </c>
      <c r="AI2646">
        <v>1</v>
      </c>
      <c r="AJ2646">
        <v>1</v>
      </c>
      <c r="AK2646">
        <v>1</v>
      </c>
      <c r="AL2646">
        <v>0</v>
      </c>
      <c r="AM2646" s="49" t="s">
        <v>122</v>
      </c>
      <c r="AN2646" s="49" t="s">
        <v>5</v>
      </c>
      <c r="AO2646" s="49" t="s">
        <v>9</v>
      </c>
      <c r="AP2646" s="49" t="s">
        <v>486</v>
      </c>
      <c r="AQ2646" s="49" t="s">
        <v>9</v>
      </c>
      <c r="AR2646" s="49" t="s">
        <v>495</v>
      </c>
      <c r="AS2646" s="49" t="s">
        <v>488</v>
      </c>
      <c r="AT2646" s="49" t="s">
        <v>489</v>
      </c>
    </row>
    <row r="2647" spans="1:46" x14ac:dyDescent="0.25">
      <c r="A2647">
        <v>16</v>
      </c>
      <c r="B2647" t="s">
        <v>144</v>
      </c>
      <c r="C2647" t="s">
        <v>144</v>
      </c>
      <c r="D2647" t="s">
        <v>145</v>
      </c>
      <c r="E2647" t="s">
        <v>638</v>
      </c>
      <c r="F2647" t="s">
        <v>639</v>
      </c>
      <c r="G2647">
        <v>1</v>
      </c>
      <c r="H2647">
        <v>1</v>
      </c>
      <c r="I2647">
        <v>1</v>
      </c>
      <c r="J2647">
        <v>1</v>
      </c>
      <c r="K2647">
        <v>1</v>
      </c>
      <c r="L2647">
        <v>1</v>
      </c>
      <c r="M2647">
        <v>1</v>
      </c>
      <c r="N2647">
        <v>1</v>
      </c>
      <c r="O2647">
        <v>1</v>
      </c>
      <c r="P2647">
        <v>1</v>
      </c>
      <c r="Q2647">
        <v>1</v>
      </c>
      <c r="R2647">
        <v>1</v>
      </c>
      <c r="S2647">
        <v>1</v>
      </c>
      <c r="T2647">
        <v>1</v>
      </c>
      <c r="U2647">
        <v>1</v>
      </c>
      <c r="V2647">
        <v>1</v>
      </c>
      <c r="W2647">
        <v>1</v>
      </c>
      <c r="X2647">
        <v>1</v>
      </c>
      <c r="Y2647">
        <v>1</v>
      </c>
      <c r="Z2647">
        <v>1</v>
      </c>
      <c r="AA2647">
        <v>1</v>
      </c>
      <c r="AB2647">
        <v>1</v>
      </c>
      <c r="AC2647">
        <v>1</v>
      </c>
      <c r="AD2647">
        <v>1</v>
      </c>
      <c r="AE2647">
        <v>1</v>
      </c>
      <c r="AF2647">
        <v>1</v>
      </c>
      <c r="AG2647">
        <v>1</v>
      </c>
      <c r="AH2647">
        <v>1</v>
      </c>
      <c r="AI2647">
        <v>1</v>
      </c>
      <c r="AJ2647">
        <v>1</v>
      </c>
      <c r="AK2647">
        <v>1</v>
      </c>
      <c r="AL2647">
        <v>1</v>
      </c>
      <c r="AM2647" s="49" t="s">
        <v>145</v>
      </c>
      <c r="AN2647" s="49" t="s">
        <v>14</v>
      </c>
      <c r="AO2647" s="49" t="s">
        <v>500</v>
      </c>
      <c r="AP2647" s="49" t="s">
        <v>505</v>
      </c>
      <c r="AQ2647" s="49" t="s">
        <v>13</v>
      </c>
      <c r="AR2647" s="49" t="s">
        <v>487</v>
      </c>
      <c r="AS2647" s="49" t="s">
        <v>488</v>
      </c>
      <c r="AT2647" s="49" t="s">
        <v>489</v>
      </c>
    </row>
    <row r="2648" spans="1:46" x14ac:dyDescent="0.25">
      <c r="A2648">
        <v>16</v>
      </c>
      <c r="B2648" t="s">
        <v>146</v>
      </c>
      <c r="C2648" t="s">
        <v>146</v>
      </c>
      <c r="D2648" t="s">
        <v>147</v>
      </c>
      <c r="E2648" t="s">
        <v>638</v>
      </c>
      <c r="F2648" t="s">
        <v>639</v>
      </c>
      <c r="G2648">
        <v>1</v>
      </c>
      <c r="H2648">
        <v>1</v>
      </c>
      <c r="I2648">
        <v>1</v>
      </c>
      <c r="J2648">
        <v>1</v>
      </c>
      <c r="K2648">
        <v>1</v>
      </c>
      <c r="L2648">
        <v>1</v>
      </c>
      <c r="M2648">
        <v>1</v>
      </c>
      <c r="N2648">
        <v>1</v>
      </c>
      <c r="O2648">
        <v>1</v>
      </c>
      <c r="P2648">
        <v>1</v>
      </c>
      <c r="Q2648">
        <v>1</v>
      </c>
      <c r="R2648">
        <v>1</v>
      </c>
      <c r="S2648">
        <v>1</v>
      </c>
      <c r="T2648">
        <v>1</v>
      </c>
      <c r="U2648">
        <v>1</v>
      </c>
      <c r="V2648">
        <v>1</v>
      </c>
      <c r="W2648">
        <v>1</v>
      </c>
      <c r="X2648">
        <v>1</v>
      </c>
      <c r="Y2648">
        <v>1</v>
      </c>
      <c r="Z2648">
        <v>1</v>
      </c>
      <c r="AA2648">
        <v>1</v>
      </c>
      <c r="AB2648">
        <v>1</v>
      </c>
      <c r="AC2648">
        <v>1</v>
      </c>
      <c r="AD2648">
        <v>1</v>
      </c>
      <c r="AE2648">
        <v>1</v>
      </c>
      <c r="AF2648">
        <v>1</v>
      </c>
      <c r="AG2648">
        <v>1</v>
      </c>
      <c r="AH2648">
        <v>1</v>
      </c>
      <c r="AI2648">
        <v>1</v>
      </c>
      <c r="AJ2648">
        <v>1</v>
      </c>
      <c r="AK2648">
        <v>1</v>
      </c>
      <c r="AL2648">
        <v>0</v>
      </c>
      <c r="AM2648" s="49" t="s">
        <v>147</v>
      </c>
      <c r="AN2648" s="49" t="s">
        <v>14</v>
      </c>
      <c r="AO2648" s="49" t="s">
        <v>507</v>
      </c>
      <c r="AP2648" s="49" t="s">
        <v>501</v>
      </c>
      <c r="AQ2648" s="49" t="s">
        <v>10</v>
      </c>
      <c r="AR2648" s="49" t="s">
        <v>487</v>
      </c>
      <c r="AS2648" s="49" t="s">
        <v>488</v>
      </c>
      <c r="AT2648" s="49" t="s">
        <v>489</v>
      </c>
    </row>
    <row r="2649" spans="1:46" x14ac:dyDescent="0.25">
      <c r="A2649">
        <v>16</v>
      </c>
      <c r="B2649" t="s">
        <v>149</v>
      </c>
      <c r="C2649" t="s">
        <v>149</v>
      </c>
      <c r="D2649" t="s">
        <v>412</v>
      </c>
      <c r="E2649" t="s">
        <v>638</v>
      </c>
      <c r="F2649" t="s">
        <v>639</v>
      </c>
      <c r="G2649">
        <v>1</v>
      </c>
      <c r="H2649">
        <v>1</v>
      </c>
      <c r="I2649">
        <v>1</v>
      </c>
      <c r="J2649">
        <v>1</v>
      </c>
      <c r="K2649">
        <v>1</v>
      </c>
      <c r="L2649">
        <v>1</v>
      </c>
      <c r="M2649">
        <v>1</v>
      </c>
      <c r="N2649">
        <v>1</v>
      </c>
      <c r="O2649">
        <v>1</v>
      </c>
      <c r="P2649">
        <v>1</v>
      </c>
      <c r="Q2649">
        <v>1</v>
      </c>
      <c r="R2649">
        <v>1</v>
      </c>
      <c r="S2649">
        <v>1</v>
      </c>
      <c r="T2649">
        <v>1</v>
      </c>
      <c r="U2649">
        <v>1</v>
      </c>
      <c r="V2649">
        <v>1</v>
      </c>
      <c r="W2649">
        <v>1</v>
      </c>
      <c r="X2649">
        <v>1</v>
      </c>
      <c r="Y2649">
        <v>1</v>
      </c>
      <c r="Z2649">
        <v>1</v>
      </c>
      <c r="AA2649">
        <v>1</v>
      </c>
      <c r="AB2649">
        <v>1</v>
      </c>
      <c r="AC2649">
        <v>1</v>
      </c>
      <c r="AD2649">
        <v>1</v>
      </c>
      <c r="AE2649">
        <v>1</v>
      </c>
      <c r="AF2649">
        <v>1</v>
      </c>
      <c r="AG2649">
        <v>1</v>
      </c>
      <c r="AH2649">
        <v>1</v>
      </c>
      <c r="AI2649">
        <v>1</v>
      </c>
      <c r="AJ2649">
        <v>1</v>
      </c>
      <c r="AK2649">
        <v>1</v>
      </c>
      <c r="AL2649">
        <v>0</v>
      </c>
      <c r="AM2649" s="49" t="s">
        <v>412</v>
      </c>
      <c r="AN2649" s="49" t="s">
        <v>14</v>
      </c>
      <c r="AO2649" s="49" t="s">
        <v>506</v>
      </c>
      <c r="AP2649" s="49" t="s">
        <v>501</v>
      </c>
      <c r="AQ2649" s="49" t="s">
        <v>10</v>
      </c>
      <c r="AR2649" s="49" t="s">
        <v>487</v>
      </c>
      <c r="AS2649" s="49" t="s">
        <v>496</v>
      </c>
      <c r="AT2649" s="49" t="s">
        <v>497</v>
      </c>
    </row>
    <row r="2650" spans="1:46" x14ac:dyDescent="0.25">
      <c r="A2650">
        <v>16</v>
      </c>
      <c r="B2650" t="s">
        <v>150</v>
      </c>
      <c r="C2650" t="s">
        <v>150</v>
      </c>
      <c r="D2650" t="s">
        <v>151</v>
      </c>
      <c r="E2650" t="s">
        <v>638</v>
      </c>
      <c r="F2650" t="s">
        <v>639</v>
      </c>
      <c r="G2650">
        <v>1</v>
      </c>
      <c r="H2650">
        <v>1</v>
      </c>
      <c r="I2650">
        <v>1</v>
      </c>
      <c r="J2650">
        <v>1</v>
      </c>
      <c r="K2650">
        <v>1</v>
      </c>
      <c r="L2650">
        <v>1</v>
      </c>
      <c r="M2650">
        <v>1</v>
      </c>
      <c r="N2650">
        <v>1</v>
      </c>
      <c r="O2650">
        <v>1</v>
      </c>
      <c r="P2650">
        <v>1</v>
      </c>
      <c r="Q2650">
        <v>1</v>
      </c>
      <c r="R2650">
        <v>1</v>
      </c>
      <c r="S2650">
        <v>1</v>
      </c>
      <c r="T2650">
        <v>1</v>
      </c>
      <c r="U2650">
        <v>1</v>
      </c>
      <c r="V2650">
        <v>1</v>
      </c>
      <c r="W2650">
        <v>1</v>
      </c>
      <c r="X2650">
        <v>1</v>
      </c>
      <c r="Y2650">
        <v>1</v>
      </c>
      <c r="Z2650">
        <v>1</v>
      </c>
      <c r="AA2650">
        <v>1</v>
      </c>
      <c r="AB2650">
        <v>1</v>
      </c>
      <c r="AC2650">
        <v>1</v>
      </c>
      <c r="AD2650">
        <v>1</v>
      </c>
      <c r="AE2650">
        <v>1</v>
      </c>
      <c r="AF2650">
        <v>1</v>
      </c>
      <c r="AG2650">
        <v>1</v>
      </c>
      <c r="AH2650">
        <v>1</v>
      </c>
      <c r="AI2650">
        <v>1</v>
      </c>
      <c r="AJ2650">
        <v>1</v>
      </c>
      <c r="AK2650">
        <v>1</v>
      </c>
      <c r="AL2650">
        <v>0</v>
      </c>
      <c r="AM2650" s="49" t="s">
        <v>151</v>
      </c>
      <c r="AN2650" s="49" t="s">
        <v>7</v>
      </c>
      <c r="AO2650" s="49" t="s">
        <v>9</v>
      </c>
      <c r="AP2650" s="49" t="s">
        <v>494</v>
      </c>
      <c r="AQ2650" s="49" t="s">
        <v>9</v>
      </c>
      <c r="AR2650" s="49" t="s">
        <v>487</v>
      </c>
      <c r="AS2650" s="49" t="s">
        <v>488</v>
      </c>
      <c r="AT2650" s="49" t="s">
        <v>489</v>
      </c>
    </row>
    <row r="2651" spans="1:46" x14ac:dyDescent="0.25">
      <c r="A2651">
        <v>16</v>
      </c>
      <c r="B2651" t="s">
        <v>338</v>
      </c>
      <c r="C2651" t="s">
        <v>338</v>
      </c>
      <c r="D2651" t="s">
        <v>339</v>
      </c>
      <c r="E2651" t="s">
        <v>638</v>
      </c>
      <c r="F2651" t="s">
        <v>639</v>
      </c>
      <c r="G2651">
        <v>1</v>
      </c>
      <c r="H2651">
        <v>1</v>
      </c>
      <c r="I2651">
        <v>1</v>
      </c>
      <c r="J2651">
        <v>1</v>
      </c>
      <c r="K2651">
        <v>1</v>
      </c>
      <c r="L2651">
        <v>1</v>
      </c>
      <c r="M2651">
        <v>1</v>
      </c>
      <c r="N2651">
        <v>1</v>
      </c>
      <c r="O2651">
        <v>1</v>
      </c>
      <c r="P2651">
        <v>1</v>
      </c>
      <c r="Q2651">
        <v>1</v>
      </c>
      <c r="R2651">
        <v>1</v>
      </c>
      <c r="S2651">
        <v>1</v>
      </c>
      <c r="T2651">
        <v>1</v>
      </c>
      <c r="U2651">
        <v>1</v>
      </c>
      <c r="V2651">
        <v>1</v>
      </c>
      <c r="W2651">
        <v>1</v>
      </c>
      <c r="X2651">
        <v>1</v>
      </c>
      <c r="Y2651">
        <v>1</v>
      </c>
      <c r="Z2651">
        <v>1</v>
      </c>
      <c r="AA2651">
        <v>1</v>
      </c>
      <c r="AB2651">
        <v>1</v>
      </c>
      <c r="AC2651">
        <v>1</v>
      </c>
      <c r="AD2651">
        <v>1</v>
      </c>
      <c r="AE2651">
        <v>1</v>
      </c>
      <c r="AF2651">
        <v>1</v>
      </c>
      <c r="AG2651">
        <v>1</v>
      </c>
      <c r="AH2651">
        <v>1</v>
      </c>
      <c r="AI2651">
        <v>1</v>
      </c>
      <c r="AJ2651">
        <v>1</v>
      </c>
      <c r="AK2651">
        <v>1</v>
      </c>
      <c r="AL2651">
        <v>0</v>
      </c>
      <c r="AM2651" s="49" t="s">
        <v>339</v>
      </c>
      <c r="AN2651" s="49" t="s">
        <v>14</v>
      </c>
      <c r="AO2651" s="49" t="s">
        <v>507</v>
      </c>
      <c r="AP2651" s="49" t="s">
        <v>494</v>
      </c>
      <c r="AQ2651" s="49" t="s">
        <v>10</v>
      </c>
      <c r="AR2651" s="49" t="s">
        <v>487</v>
      </c>
      <c r="AS2651" s="49" t="s">
        <v>488</v>
      </c>
      <c r="AT2651" s="49" t="s">
        <v>489</v>
      </c>
    </row>
    <row r="2652" spans="1:46" x14ac:dyDescent="0.25">
      <c r="A2652">
        <v>16</v>
      </c>
      <c r="B2652" t="s">
        <v>181</v>
      </c>
      <c r="C2652" t="s">
        <v>181</v>
      </c>
      <c r="D2652" t="s">
        <v>414</v>
      </c>
      <c r="E2652" t="s">
        <v>638</v>
      </c>
      <c r="F2652" t="s">
        <v>639</v>
      </c>
      <c r="G2652">
        <v>1</v>
      </c>
      <c r="H2652">
        <v>1</v>
      </c>
      <c r="I2652">
        <v>1</v>
      </c>
      <c r="J2652">
        <v>1</v>
      </c>
      <c r="K2652">
        <v>1</v>
      </c>
      <c r="L2652">
        <v>1</v>
      </c>
      <c r="M2652">
        <v>1</v>
      </c>
      <c r="N2652">
        <v>1</v>
      </c>
      <c r="O2652">
        <v>1</v>
      </c>
      <c r="P2652">
        <v>1</v>
      </c>
      <c r="Q2652">
        <v>1</v>
      </c>
      <c r="R2652">
        <v>1</v>
      </c>
      <c r="S2652">
        <v>1</v>
      </c>
      <c r="T2652">
        <v>1</v>
      </c>
      <c r="U2652">
        <v>1</v>
      </c>
      <c r="V2652">
        <v>1</v>
      </c>
      <c r="W2652">
        <v>1</v>
      </c>
      <c r="X2652">
        <v>1</v>
      </c>
      <c r="Y2652">
        <v>1</v>
      </c>
      <c r="Z2652">
        <v>1</v>
      </c>
      <c r="AA2652">
        <v>1</v>
      </c>
      <c r="AB2652">
        <v>1</v>
      </c>
      <c r="AC2652">
        <v>1</v>
      </c>
      <c r="AD2652">
        <v>1</v>
      </c>
      <c r="AE2652">
        <v>1</v>
      </c>
      <c r="AF2652">
        <v>1</v>
      </c>
      <c r="AG2652">
        <v>1</v>
      </c>
      <c r="AH2652">
        <v>1</v>
      </c>
      <c r="AI2652">
        <v>1</v>
      </c>
      <c r="AJ2652">
        <v>1</v>
      </c>
      <c r="AK2652">
        <v>1</v>
      </c>
      <c r="AL2652">
        <v>0</v>
      </c>
      <c r="AM2652" s="49" t="s">
        <v>414</v>
      </c>
      <c r="AN2652" s="49" t="s">
        <v>5</v>
      </c>
      <c r="AO2652" s="49" t="s">
        <v>9</v>
      </c>
      <c r="AP2652" s="49" t="s">
        <v>501</v>
      </c>
      <c r="AQ2652" s="49" t="s">
        <v>9</v>
      </c>
      <c r="AR2652" s="49" t="s">
        <v>495</v>
      </c>
      <c r="AS2652" s="49" t="s">
        <v>496</v>
      </c>
      <c r="AT2652" s="49" t="s">
        <v>497</v>
      </c>
    </row>
    <row r="2653" spans="1:46" x14ac:dyDescent="0.25">
      <c r="A2653">
        <v>16</v>
      </c>
      <c r="B2653" t="s">
        <v>152</v>
      </c>
      <c r="C2653" t="s">
        <v>152</v>
      </c>
      <c r="D2653" t="s">
        <v>153</v>
      </c>
      <c r="E2653" t="s">
        <v>638</v>
      </c>
      <c r="F2653" t="s">
        <v>639</v>
      </c>
      <c r="G2653">
        <v>0</v>
      </c>
      <c r="H2653">
        <v>0</v>
      </c>
      <c r="I2653">
        <v>1</v>
      </c>
      <c r="J2653">
        <v>1</v>
      </c>
      <c r="K2653">
        <v>1</v>
      </c>
      <c r="L2653">
        <v>1</v>
      </c>
      <c r="M2653">
        <v>1</v>
      </c>
      <c r="N2653">
        <v>1</v>
      </c>
      <c r="O2653">
        <v>1</v>
      </c>
      <c r="P2653">
        <v>1</v>
      </c>
      <c r="Q2653">
        <v>1</v>
      </c>
      <c r="R2653">
        <v>1</v>
      </c>
      <c r="S2653">
        <v>1</v>
      </c>
      <c r="T2653">
        <v>1</v>
      </c>
      <c r="U2653">
        <v>1</v>
      </c>
      <c r="V2653">
        <v>1</v>
      </c>
      <c r="W2653">
        <v>1</v>
      </c>
      <c r="X2653">
        <v>1</v>
      </c>
      <c r="Y2653">
        <v>1</v>
      </c>
      <c r="Z2653">
        <v>1</v>
      </c>
      <c r="AA2653">
        <v>1</v>
      </c>
      <c r="AB2653">
        <v>1</v>
      </c>
      <c r="AC2653">
        <v>1</v>
      </c>
      <c r="AD2653">
        <v>1</v>
      </c>
      <c r="AE2653">
        <v>1</v>
      </c>
      <c r="AF2653">
        <v>1</v>
      </c>
      <c r="AG2653">
        <v>1</v>
      </c>
      <c r="AH2653">
        <v>1</v>
      </c>
      <c r="AI2653">
        <v>1</v>
      </c>
      <c r="AJ2653">
        <v>1</v>
      </c>
      <c r="AK2653">
        <v>1</v>
      </c>
      <c r="AL2653">
        <v>0</v>
      </c>
      <c r="AM2653" s="49" t="s">
        <v>153</v>
      </c>
      <c r="AN2653" s="49" t="s">
        <v>6</v>
      </c>
      <c r="AO2653" s="49" t="s">
        <v>9</v>
      </c>
      <c r="AP2653" s="49" t="s">
        <v>486</v>
      </c>
      <c r="AQ2653" s="49" t="s">
        <v>9</v>
      </c>
      <c r="AR2653" s="49" t="s">
        <v>487</v>
      </c>
      <c r="AS2653" s="49" t="s">
        <v>488</v>
      </c>
      <c r="AT2653" s="49" t="s">
        <v>489</v>
      </c>
    </row>
    <row r="2654" spans="1:46" x14ac:dyDescent="0.25">
      <c r="A2654">
        <v>16</v>
      </c>
      <c r="B2654" t="s">
        <v>156</v>
      </c>
      <c r="C2654" t="s">
        <v>156</v>
      </c>
      <c r="D2654" t="s">
        <v>157</v>
      </c>
      <c r="E2654" t="s">
        <v>638</v>
      </c>
      <c r="F2654" t="s">
        <v>639</v>
      </c>
      <c r="G2654">
        <v>1</v>
      </c>
      <c r="H2654">
        <v>1</v>
      </c>
      <c r="I2654">
        <v>1</v>
      </c>
      <c r="J2654">
        <v>1</v>
      </c>
      <c r="K2654">
        <v>1</v>
      </c>
      <c r="L2654">
        <v>1</v>
      </c>
      <c r="M2654">
        <v>1</v>
      </c>
      <c r="N2654">
        <v>1</v>
      </c>
      <c r="O2654">
        <v>1</v>
      </c>
      <c r="P2654">
        <v>1</v>
      </c>
      <c r="Q2654">
        <v>1</v>
      </c>
      <c r="R2654">
        <v>1</v>
      </c>
      <c r="S2654">
        <v>1</v>
      </c>
      <c r="T2654">
        <v>1</v>
      </c>
      <c r="U2654">
        <v>1</v>
      </c>
      <c r="V2654">
        <v>1</v>
      </c>
      <c r="W2654">
        <v>1</v>
      </c>
      <c r="X2654">
        <v>1</v>
      </c>
      <c r="Y2654">
        <v>1</v>
      </c>
      <c r="Z2654">
        <v>1</v>
      </c>
      <c r="AA2654">
        <v>1</v>
      </c>
      <c r="AB2654">
        <v>1</v>
      </c>
      <c r="AC2654">
        <v>1</v>
      </c>
      <c r="AD2654">
        <v>1</v>
      </c>
      <c r="AE2654">
        <v>1</v>
      </c>
      <c r="AF2654">
        <v>1</v>
      </c>
      <c r="AG2654">
        <v>1</v>
      </c>
      <c r="AH2654">
        <v>1</v>
      </c>
      <c r="AI2654">
        <v>1</v>
      </c>
      <c r="AJ2654">
        <v>1</v>
      </c>
      <c r="AK2654">
        <v>1</v>
      </c>
      <c r="AL2654">
        <v>1</v>
      </c>
      <c r="AM2654" s="49" t="s">
        <v>157</v>
      </c>
      <c r="AN2654" s="49" t="s">
        <v>14</v>
      </c>
      <c r="AO2654" s="49" t="s">
        <v>500</v>
      </c>
      <c r="AP2654" s="49" t="s">
        <v>505</v>
      </c>
      <c r="AQ2654" s="49" t="s">
        <v>13</v>
      </c>
      <c r="AR2654" s="49" t="s">
        <v>487</v>
      </c>
      <c r="AS2654" s="49" t="s">
        <v>488</v>
      </c>
      <c r="AT2654" s="49" t="s">
        <v>489</v>
      </c>
    </row>
    <row r="2655" spans="1:46" x14ac:dyDescent="0.25">
      <c r="A2655">
        <v>16</v>
      </c>
      <c r="B2655" t="s">
        <v>158</v>
      </c>
      <c r="C2655" t="s">
        <v>158</v>
      </c>
      <c r="D2655" t="s">
        <v>159</v>
      </c>
      <c r="E2655" t="s">
        <v>638</v>
      </c>
      <c r="F2655" t="s">
        <v>639</v>
      </c>
      <c r="G2655">
        <v>1</v>
      </c>
      <c r="H2655">
        <v>1</v>
      </c>
      <c r="I2655">
        <v>1</v>
      </c>
      <c r="J2655">
        <v>1</v>
      </c>
      <c r="K2655">
        <v>1</v>
      </c>
      <c r="L2655">
        <v>1</v>
      </c>
      <c r="M2655">
        <v>1</v>
      </c>
      <c r="N2655">
        <v>1</v>
      </c>
      <c r="O2655">
        <v>1</v>
      </c>
      <c r="P2655">
        <v>1</v>
      </c>
      <c r="Q2655">
        <v>1</v>
      </c>
      <c r="R2655">
        <v>1</v>
      </c>
      <c r="S2655">
        <v>1</v>
      </c>
      <c r="T2655">
        <v>1</v>
      </c>
      <c r="U2655">
        <v>1</v>
      </c>
      <c r="V2655">
        <v>1</v>
      </c>
      <c r="W2655">
        <v>1</v>
      </c>
      <c r="X2655">
        <v>1</v>
      </c>
      <c r="Y2655">
        <v>1</v>
      </c>
      <c r="Z2655">
        <v>1</v>
      </c>
      <c r="AA2655">
        <v>1</v>
      </c>
      <c r="AB2655">
        <v>1</v>
      </c>
      <c r="AC2655">
        <v>1</v>
      </c>
      <c r="AD2655">
        <v>1</v>
      </c>
      <c r="AE2655">
        <v>1</v>
      </c>
      <c r="AF2655">
        <v>1</v>
      </c>
      <c r="AG2655">
        <v>1</v>
      </c>
      <c r="AH2655">
        <v>1</v>
      </c>
      <c r="AI2655">
        <v>1</v>
      </c>
      <c r="AJ2655">
        <v>1</v>
      </c>
      <c r="AK2655">
        <v>1</v>
      </c>
      <c r="AL2655">
        <v>0</v>
      </c>
      <c r="AM2655" s="49" t="s">
        <v>159</v>
      </c>
      <c r="AN2655" s="49" t="s">
        <v>6</v>
      </c>
      <c r="AO2655" s="49" t="s">
        <v>9</v>
      </c>
      <c r="AP2655" s="49" t="s">
        <v>486</v>
      </c>
      <c r="AQ2655" s="49" t="s">
        <v>9</v>
      </c>
      <c r="AR2655" s="49" t="s">
        <v>487</v>
      </c>
      <c r="AS2655" s="49" t="s">
        <v>488</v>
      </c>
      <c r="AT2655" s="49" t="s">
        <v>489</v>
      </c>
    </row>
    <row r="2656" spans="1:46" x14ac:dyDescent="0.25">
      <c r="A2656">
        <v>16</v>
      </c>
      <c r="B2656" t="s">
        <v>160</v>
      </c>
      <c r="C2656" t="s">
        <v>160</v>
      </c>
      <c r="D2656" t="s">
        <v>161</v>
      </c>
      <c r="E2656" t="s">
        <v>638</v>
      </c>
      <c r="F2656" t="s">
        <v>639</v>
      </c>
      <c r="G2656">
        <v>1</v>
      </c>
      <c r="H2656">
        <v>1</v>
      </c>
      <c r="I2656">
        <v>1</v>
      </c>
      <c r="J2656">
        <v>1</v>
      </c>
      <c r="K2656">
        <v>1</v>
      </c>
      <c r="L2656">
        <v>1</v>
      </c>
      <c r="M2656">
        <v>1</v>
      </c>
      <c r="N2656">
        <v>1</v>
      </c>
      <c r="O2656">
        <v>1</v>
      </c>
      <c r="P2656">
        <v>1</v>
      </c>
      <c r="Q2656">
        <v>1</v>
      </c>
      <c r="R2656">
        <v>1</v>
      </c>
      <c r="S2656">
        <v>1</v>
      </c>
      <c r="T2656">
        <v>1</v>
      </c>
      <c r="U2656">
        <v>1</v>
      </c>
      <c r="V2656">
        <v>1</v>
      </c>
      <c r="W2656">
        <v>1</v>
      </c>
      <c r="X2656">
        <v>1</v>
      </c>
      <c r="Y2656">
        <v>1</v>
      </c>
      <c r="Z2656">
        <v>1</v>
      </c>
      <c r="AA2656">
        <v>1</v>
      </c>
      <c r="AB2656">
        <v>1</v>
      </c>
      <c r="AC2656">
        <v>1</v>
      </c>
      <c r="AD2656">
        <v>1</v>
      </c>
      <c r="AE2656">
        <v>1</v>
      </c>
      <c r="AF2656">
        <v>1</v>
      </c>
      <c r="AG2656">
        <v>1</v>
      </c>
      <c r="AH2656">
        <v>1</v>
      </c>
      <c r="AI2656">
        <v>1</v>
      </c>
      <c r="AJ2656">
        <v>1</v>
      </c>
      <c r="AK2656">
        <v>1</v>
      </c>
      <c r="AL2656">
        <v>1</v>
      </c>
      <c r="AM2656" s="49" t="s">
        <v>161</v>
      </c>
      <c r="AN2656" s="49" t="s">
        <v>14</v>
      </c>
      <c r="AO2656" s="49" t="s">
        <v>500</v>
      </c>
      <c r="AP2656" s="49" t="s">
        <v>505</v>
      </c>
      <c r="AQ2656" s="49" t="s">
        <v>13</v>
      </c>
      <c r="AR2656" s="49" t="s">
        <v>487</v>
      </c>
      <c r="AS2656" s="49" t="s">
        <v>488</v>
      </c>
      <c r="AT2656" s="49" t="s">
        <v>489</v>
      </c>
    </row>
    <row r="2657" spans="1:46" x14ac:dyDescent="0.25">
      <c r="A2657">
        <v>16</v>
      </c>
      <c r="B2657" t="s">
        <v>164</v>
      </c>
      <c r="C2657" t="s">
        <v>164</v>
      </c>
      <c r="D2657" t="s">
        <v>165</v>
      </c>
      <c r="E2657" t="s">
        <v>638</v>
      </c>
      <c r="F2657" t="s">
        <v>639</v>
      </c>
      <c r="G2657">
        <v>1</v>
      </c>
      <c r="H2657">
        <v>1</v>
      </c>
      <c r="I2657">
        <v>1</v>
      </c>
      <c r="J2657">
        <v>1</v>
      </c>
      <c r="K2657">
        <v>1</v>
      </c>
      <c r="L2657">
        <v>1</v>
      </c>
      <c r="M2657">
        <v>1</v>
      </c>
      <c r="N2657">
        <v>1</v>
      </c>
      <c r="O2657">
        <v>1</v>
      </c>
      <c r="P2657">
        <v>1</v>
      </c>
      <c r="Q2657">
        <v>1</v>
      </c>
      <c r="R2657">
        <v>1</v>
      </c>
      <c r="S2657">
        <v>1</v>
      </c>
      <c r="T2657">
        <v>1</v>
      </c>
      <c r="U2657">
        <v>1</v>
      </c>
      <c r="V2657">
        <v>1</v>
      </c>
      <c r="W2657">
        <v>1</v>
      </c>
      <c r="X2657">
        <v>1</v>
      </c>
      <c r="Y2657">
        <v>1</v>
      </c>
      <c r="Z2657">
        <v>1</v>
      </c>
      <c r="AA2657">
        <v>1</v>
      </c>
      <c r="AB2657">
        <v>1</v>
      </c>
      <c r="AC2657">
        <v>1</v>
      </c>
      <c r="AD2657">
        <v>1</v>
      </c>
      <c r="AE2657">
        <v>1</v>
      </c>
      <c r="AF2657">
        <v>1</v>
      </c>
      <c r="AG2657">
        <v>1</v>
      </c>
      <c r="AH2657">
        <v>1</v>
      </c>
      <c r="AI2657">
        <v>1</v>
      </c>
      <c r="AJ2657">
        <v>1</v>
      </c>
      <c r="AK2657">
        <v>1</v>
      </c>
      <c r="AL2657">
        <v>1</v>
      </c>
      <c r="AM2657" s="49" t="s">
        <v>165</v>
      </c>
      <c r="AN2657" s="49" t="s">
        <v>14</v>
      </c>
      <c r="AO2657" s="49" t="s">
        <v>500</v>
      </c>
      <c r="AP2657" s="49" t="s">
        <v>505</v>
      </c>
      <c r="AQ2657" s="49" t="s">
        <v>13</v>
      </c>
      <c r="AR2657" s="49" t="s">
        <v>487</v>
      </c>
      <c r="AS2657" s="49" t="s">
        <v>488</v>
      </c>
      <c r="AT2657" s="49" t="s">
        <v>489</v>
      </c>
    </row>
    <row r="2658" spans="1:46" x14ac:dyDescent="0.25">
      <c r="A2658">
        <v>16</v>
      </c>
      <c r="B2658" t="s">
        <v>168</v>
      </c>
      <c r="C2658" t="s">
        <v>168</v>
      </c>
      <c r="D2658" t="s">
        <v>413</v>
      </c>
      <c r="E2658" t="s">
        <v>638</v>
      </c>
      <c r="F2658" t="s">
        <v>639</v>
      </c>
      <c r="G2658">
        <v>1</v>
      </c>
      <c r="H2658">
        <v>1</v>
      </c>
      <c r="I2658">
        <v>1</v>
      </c>
      <c r="J2658">
        <v>1</v>
      </c>
      <c r="K2658">
        <v>1</v>
      </c>
      <c r="L2658">
        <v>1</v>
      </c>
      <c r="M2658">
        <v>1</v>
      </c>
      <c r="N2658">
        <v>1</v>
      </c>
      <c r="O2658">
        <v>1</v>
      </c>
      <c r="P2658">
        <v>1</v>
      </c>
      <c r="Q2658">
        <v>1</v>
      </c>
      <c r="R2658">
        <v>1</v>
      </c>
      <c r="S2658">
        <v>1</v>
      </c>
      <c r="T2658">
        <v>1</v>
      </c>
      <c r="U2658">
        <v>1</v>
      </c>
      <c r="V2658">
        <v>1</v>
      </c>
      <c r="W2658">
        <v>1</v>
      </c>
      <c r="X2658">
        <v>1</v>
      </c>
      <c r="Y2658">
        <v>1</v>
      </c>
      <c r="Z2658">
        <v>1</v>
      </c>
      <c r="AA2658">
        <v>1</v>
      </c>
      <c r="AB2658">
        <v>1</v>
      </c>
      <c r="AC2658">
        <v>1</v>
      </c>
      <c r="AD2658">
        <v>1</v>
      </c>
      <c r="AE2658">
        <v>1</v>
      </c>
      <c r="AF2658">
        <v>1</v>
      </c>
      <c r="AG2658">
        <v>1</v>
      </c>
      <c r="AH2658">
        <v>1</v>
      </c>
      <c r="AI2658">
        <v>1</v>
      </c>
      <c r="AJ2658">
        <v>1</v>
      </c>
      <c r="AK2658">
        <v>1</v>
      </c>
      <c r="AL2658">
        <v>0</v>
      </c>
      <c r="AM2658" s="49" t="s">
        <v>413</v>
      </c>
      <c r="AN2658" s="49" t="s">
        <v>5</v>
      </c>
      <c r="AO2658" s="49" t="s">
        <v>9</v>
      </c>
      <c r="AP2658" s="49" t="s">
        <v>501</v>
      </c>
      <c r="AQ2658" s="49" t="s">
        <v>9</v>
      </c>
      <c r="AR2658" s="49" t="s">
        <v>495</v>
      </c>
      <c r="AS2658" s="49" t="s">
        <v>496</v>
      </c>
      <c r="AT2658" s="49" t="s">
        <v>497</v>
      </c>
    </row>
    <row r="2659" spans="1:46" x14ac:dyDescent="0.25">
      <c r="A2659">
        <v>16</v>
      </c>
      <c r="B2659" t="s">
        <v>171</v>
      </c>
      <c r="C2659" t="s">
        <v>171</v>
      </c>
      <c r="D2659" t="s">
        <v>172</v>
      </c>
      <c r="E2659" t="s">
        <v>638</v>
      </c>
      <c r="F2659" t="s">
        <v>639</v>
      </c>
      <c r="G2659">
        <v>1</v>
      </c>
      <c r="H2659">
        <v>1</v>
      </c>
      <c r="I2659">
        <v>1</v>
      </c>
      <c r="J2659">
        <v>1</v>
      </c>
      <c r="K2659">
        <v>1</v>
      </c>
      <c r="L2659">
        <v>1</v>
      </c>
      <c r="M2659">
        <v>1</v>
      </c>
      <c r="N2659">
        <v>1</v>
      </c>
      <c r="O2659">
        <v>1</v>
      </c>
      <c r="P2659">
        <v>1</v>
      </c>
      <c r="Q2659">
        <v>1</v>
      </c>
      <c r="R2659">
        <v>1</v>
      </c>
      <c r="S2659">
        <v>1</v>
      </c>
      <c r="T2659">
        <v>1</v>
      </c>
      <c r="U2659">
        <v>1</v>
      </c>
      <c r="V2659">
        <v>1</v>
      </c>
      <c r="W2659">
        <v>1</v>
      </c>
      <c r="X2659">
        <v>1</v>
      </c>
      <c r="Y2659">
        <v>1</v>
      </c>
      <c r="Z2659">
        <v>1</v>
      </c>
      <c r="AA2659">
        <v>1</v>
      </c>
      <c r="AB2659">
        <v>1</v>
      </c>
      <c r="AC2659">
        <v>1</v>
      </c>
      <c r="AD2659">
        <v>1</v>
      </c>
      <c r="AE2659">
        <v>1</v>
      </c>
      <c r="AF2659">
        <v>1</v>
      </c>
      <c r="AG2659">
        <v>1</v>
      </c>
      <c r="AH2659">
        <v>1</v>
      </c>
      <c r="AI2659">
        <v>1</v>
      </c>
      <c r="AJ2659">
        <v>1</v>
      </c>
      <c r="AK2659">
        <v>1</v>
      </c>
      <c r="AL2659">
        <v>1</v>
      </c>
      <c r="AM2659" s="49" t="s">
        <v>172</v>
      </c>
      <c r="AN2659" s="49" t="s">
        <v>14</v>
      </c>
      <c r="AO2659" s="49" t="s">
        <v>500</v>
      </c>
      <c r="AP2659" s="49" t="s">
        <v>501</v>
      </c>
      <c r="AQ2659" s="49" t="s">
        <v>502</v>
      </c>
      <c r="AR2659" s="49" t="s">
        <v>487</v>
      </c>
      <c r="AS2659" s="49" t="s">
        <v>488</v>
      </c>
      <c r="AT2659" s="49" t="s">
        <v>489</v>
      </c>
    </row>
    <row r="2660" spans="1:46" x14ac:dyDescent="0.25">
      <c r="A2660">
        <v>16</v>
      </c>
      <c r="B2660" t="s">
        <v>138</v>
      </c>
      <c r="C2660" t="s">
        <v>138</v>
      </c>
      <c r="D2660" t="s">
        <v>139</v>
      </c>
      <c r="E2660" t="s">
        <v>638</v>
      </c>
      <c r="F2660" t="s">
        <v>639</v>
      </c>
      <c r="G2660">
        <v>1</v>
      </c>
      <c r="H2660">
        <v>1</v>
      </c>
      <c r="I2660">
        <v>1</v>
      </c>
      <c r="J2660">
        <v>1</v>
      </c>
      <c r="K2660">
        <v>1</v>
      </c>
      <c r="L2660">
        <v>1</v>
      </c>
      <c r="M2660">
        <v>1</v>
      </c>
      <c r="N2660">
        <v>1</v>
      </c>
      <c r="O2660">
        <v>1</v>
      </c>
      <c r="P2660">
        <v>1</v>
      </c>
      <c r="Q2660">
        <v>1</v>
      </c>
      <c r="R2660">
        <v>1</v>
      </c>
      <c r="S2660">
        <v>1</v>
      </c>
      <c r="T2660">
        <v>1</v>
      </c>
      <c r="U2660">
        <v>1</v>
      </c>
      <c r="V2660">
        <v>1</v>
      </c>
      <c r="W2660">
        <v>1</v>
      </c>
      <c r="X2660">
        <v>1</v>
      </c>
      <c r="Y2660">
        <v>1</v>
      </c>
      <c r="Z2660">
        <v>1</v>
      </c>
      <c r="AA2660">
        <v>1</v>
      </c>
      <c r="AB2660">
        <v>1</v>
      </c>
      <c r="AC2660">
        <v>1</v>
      </c>
      <c r="AD2660">
        <v>1</v>
      </c>
      <c r="AE2660">
        <v>1</v>
      </c>
      <c r="AF2660">
        <v>1</v>
      </c>
      <c r="AG2660">
        <v>1</v>
      </c>
      <c r="AH2660">
        <v>1</v>
      </c>
      <c r="AI2660">
        <v>1</v>
      </c>
      <c r="AJ2660">
        <v>1</v>
      </c>
      <c r="AK2660">
        <v>1</v>
      </c>
      <c r="AL2660">
        <v>1</v>
      </c>
      <c r="AM2660" s="49" t="s">
        <v>139</v>
      </c>
      <c r="AN2660" s="49" t="s">
        <v>14</v>
      </c>
      <c r="AO2660" s="49" t="s">
        <v>500</v>
      </c>
      <c r="AP2660" s="49" t="s">
        <v>505</v>
      </c>
      <c r="AQ2660" s="49" t="s">
        <v>13</v>
      </c>
      <c r="AR2660" s="49" t="s">
        <v>487</v>
      </c>
      <c r="AS2660" s="49" t="s">
        <v>488</v>
      </c>
      <c r="AT2660" s="49" t="s">
        <v>489</v>
      </c>
    </row>
    <row r="2661" spans="1:46" x14ac:dyDescent="0.25">
      <c r="A2661">
        <v>16</v>
      </c>
      <c r="B2661" t="s">
        <v>173</v>
      </c>
      <c r="C2661" t="s">
        <v>173</v>
      </c>
      <c r="D2661" t="s">
        <v>174</v>
      </c>
      <c r="E2661" t="s">
        <v>638</v>
      </c>
      <c r="F2661" t="s">
        <v>639</v>
      </c>
      <c r="G2661">
        <v>1</v>
      </c>
      <c r="H2661">
        <v>1</v>
      </c>
      <c r="I2661">
        <v>1</v>
      </c>
      <c r="J2661">
        <v>1</v>
      </c>
      <c r="K2661">
        <v>1</v>
      </c>
      <c r="L2661">
        <v>1</v>
      </c>
      <c r="M2661">
        <v>1</v>
      </c>
      <c r="N2661">
        <v>1</v>
      </c>
      <c r="O2661">
        <v>1</v>
      </c>
      <c r="P2661">
        <v>1</v>
      </c>
      <c r="Q2661">
        <v>1</v>
      </c>
      <c r="R2661">
        <v>1</v>
      </c>
      <c r="S2661">
        <v>1</v>
      </c>
      <c r="T2661">
        <v>1</v>
      </c>
      <c r="U2661">
        <v>1</v>
      </c>
      <c r="V2661">
        <v>1</v>
      </c>
      <c r="W2661">
        <v>1</v>
      </c>
      <c r="X2661">
        <v>1</v>
      </c>
      <c r="Y2661">
        <v>1</v>
      </c>
      <c r="Z2661">
        <v>1</v>
      </c>
      <c r="AA2661">
        <v>1</v>
      </c>
      <c r="AB2661">
        <v>1</v>
      </c>
      <c r="AC2661">
        <v>1</v>
      </c>
      <c r="AD2661">
        <v>1</v>
      </c>
      <c r="AE2661">
        <v>1</v>
      </c>
      <c r="AF2661">
        <v>1</v>
      </c>
      <c r="AG2661">
        <v>1</v>
      </c>
      <c r="AH2661">
        <v>1</v>
      </c>
      <c r="AI2661">
        <v>1</v>
      </c>
      <c r="AJ2661">
        <v>1</v>
      </c>
      <c r="AK2661">
        <v>1</v>
      </c>
      <c r="AL2661">
        <v>0</v>
      </c>
      <c r="AM2661" s="49" t="s">
        <v>174</v>
      </c>
      <c r="AN2661" s="49" t="s">
        <v>8</v>
      </c>
      <c r="AO2661" s="49" t="s">
        <v>9</v>
      </c>
      <c r="AP2661" s="49" t="s">
        <v>494</v>
      </c>
      <c r="AQ2661" s="49" t="s">
        <v>9</v>
      </c>
      <c r="AR2661" s="49" t="s">
        <v>495</v>
      </c>
      <c r="AS2661" s="49" t="s">
        <v>488</v>
      </c>
      <c r="AT2661" s="49" t="s">
        <v>489</v>
      </c>
    </row>
    <row r="2662" spans="1:46" x14ac:dyDescent="0.25">
      <c r="A2662">
        <v>16</v>
      </c>
      <c r="B2662" t="s">
        <v>549</v>
      </c>
      <c r="C2662" t="s">
        <v>549</v>
      </c>
      <c r="D2662" t="s">
        <v>550</v>
      </c>
      <c r="E2662" t="s">
        <v>638</v>
      </c>
      <c r="F2662" t="s">
        <v>639</v>
      </c>
      <c r="G2662">
        <v>1</v>
      </c>
      <c r="H2662">
        <v>1</v>
      </c>
      <c r="I2662">
        <v>1</v>
      </c>
      <c r="J2662">
        <v>1</v>
      </c>
      <c r="K2662">
        <v>1</v>
      </c>
      <c r="L2662">
        <v>1</v>
      </c>
      <c r="M2662">
        <v>1</v>
      </c>
      <c r="N2662">
        <v>1</v>
      </c>
      <c r="O2662">
        <v>1</v>
      </c>
      <c r="P2662">
        <v>1</v>
      </c>
      <c r="Q2662">
        <v>1</v>
      </c>
      <c r="R2662">
        <v>1</v>
      </c>
      <c r="S2662">
        <v>1</v>
      </c>
      <c r="T2662">
        <v>1</v>
      </c>
      <c r="U2662">
        <v>1</v>
      </c>
      <c r="V2662">
        <v>1</v>
      </c>
      <c r="W2662">
        <v>1</v>
      </c>
      <c r="X2662">
        <v>1</v>
      </c>
      <c r="Y2662">
        <v>1</v>
      </c>
      <c r="Z2662">
        <v>1</v>
      </c>
      <c r="AA2662">
        <v>1</v>
      </c>
      <c r="AB2662">
        <v>1</v>
      </c>
      <c r="AC2662">
        <v>1</v>
      </c>
      <c r="AD2662">
        <v>1</v>
      </c>
      <c r="AE2662">
        <v>1</v>
      </c>
      <c r="AF2662">
        <v>1</v>
      </c>
      <c r="AG2662">
        <v>1</v>
      </c>
      <c r="AH2662">
        <v>1</v>
      </c>
      <c r="AI2662">
        <v>1</v>
      </c>
      <c r="AJ2662">
        <v>1</v>
      </c>
      <c r="AK2662">
        <v>1</v>
      </c>
      <c r="AL2662">
        <v>0</v>
      </c>
      <c r="AM2662" s="49" t="e">
        <v>#N/A</v>
      </c>
      <c r="AN2662" s="49" t="e">
        <v>#N/A</v>
      </c>
      <c r="AO2662" s="49" t="e">
        <v>#N/A</v>
      </c>
      <c r="AP2662" s="49" t="e">
        <v>#N/A</v>
      </c>
      <c r="AQ2662" s="49" t="e">
        <v>#N/A</v>
      </c>
      <c r="AR2662" s="49" t="e">
        <v>#N/A</v>
      </c>
      <c r="AS2662" s="49" t="e">
        <v>#N/A</v>
      </c>
      <c r="AT2662" s="49" t="e">
        <v>#N/A</v>
      </c>
    </row>
    <row r="2663" spans="1:46" x14ac:dyDescent="0.25">
      <c r="A2663">
        <v>16</v>
      </c>
      <c r="B2663" t="s">
        <v>182</v>
      </c>
      <c r="C2663" t="s">
        <v>182</v>
      </c>
      <c r="D2663" t="s">
        <v>183</v>
      </c>
      <c r="E2663" t="s">
        <v>638</v>
      </c>
      <c r="F2663" t="s">
        <v>639</v>
      </c>
      <c r="G2663">
        <v>1</v>
      </c>
      <c r="H2663">
        <v>1</v>
      </c>
      <c r="I2663">
        <v>1</v>
      </c>
      <c r="J2663">
        <v>1</v>
      </c>
      <c r="K2663">
        <v>1</v>
      </c>
      <c r="L2663">
        <v>1</v>
      </c>
      <c r="M2663">
        <v>1</v>
      </c>
      <c r="N2663">
        <v>1</v>
      </c>
      <c r="O2663">
        <v>1</v>
      </c>
      <c r="P2663">
        <v>1</v>
      </c>
      <c r="Q2663">
        <v>1</v>
      </c>
      <c r="R2663">
        <v>1</v>
      </c>
      <c r="S2663">
        <v>1</v>
      </c>
      <c r="T2663">
        <v>1</v>
      </c>
      <c r="U2663">
        <v>1</v>
      </c>
      <c r="V2663">
        <v>1</v>
      </c>
      <c r="W2663">
        <v>1</v>
      </c>
      <c r="X2663">
        <v>1</v>
      </c>
      <c r="Y2663">
        <v>1</v>
      </c>
      <c r="Z2663">
        <v>1</v>
      </c>
      <c r="AA2663">
        <v>1</v>
      </c>
      <c r="AB2663">
        <v>1</v>
      </c>
      <c r="AC2663">
        <v>1</v>
      </c>
      <c r="AD2663">
        <v>1</v>
      </c>
      <c r="AE2663">
        <v>1</v>
      </c>
      <c r="AF2663">
        <v>1</v>
      </c>
      <c r="AG2663">
        <v>1</v>
      </c>
      <c r="AH2663">
        <v>1</v>
      </c>
      <c r="AI2663">
        <v>1</v>
      </c>
      <c r="AJ2663">
        <v>1</v>
      </c>
      <c r="AK2663">
        <v>1</v>
      </c>
      <c r="AL2663">
        <v>1</v>
      </c>
      <c r="AM2663" s="49" t="s">
        <v>183</v>
      </c>
      <c r="AN2663" s="49" t="s">
        <v>14</v>
      </c>
      <c r="AO2663" s="49" t="s">
        <v>500</v>
      </c>
      <c r="AP2663" s="49" t="s">
        <v>505</v>
      </c>
      <c r="AQ2663" s="49" t="s">
        <v>13</v>
      </c>
      <c r="AR2663" s="49" t="s">
        <v>487</v>
      </c>
      <c r="AS2663" s="49" t="s">
        <v>488</v>
      </c>
      <c r="AT2663" s="49" t="s">
        <v>489</v>
      </c>
    </row>
    <row r="2664" spans="1:46" x14ac:dyDescent="0.25">
      <c r="A2664">
        <v>16</v>
      </c>
      <c r="B2664" t="s">
        <v>186</v>
      </c>
      <c r="C2664" t="s">
        <v>186</v>
      </c>
      <c r="D2664" t="s">
        <v>187</v>
      </c>
      <c r="E2664" t="s">
        <v>638</v>
      </c>
      <c r="F2664" t="s">
        <v>639</v>
      </c>
      <c r="G2664">
        <v>1</v>
      </c>
      <c r="H2664">
        <v>1</v>
      </c>
      <c r="I2664">
        <v>1</v>
      </c>
      <c r="J2664">
        <v>1</v>
      </c>
      <c r="K2664">
        <v>1</v>
      </c>
      <c r="L2664">
        <v>1</v>
      </c>
      <c r="M2664">
        <v>1</v>
      </c>
      <c r="N2664">
        <v>1</v>
      </c>
      <c r="O2664">
        <v>1</v>
      </c>
      <c r="P2664">
        <v>1</v>
      </c>
      <c r="Q2664">
        <v>1</v>
      </c>
      <c r="R2664">
        <v>1</v>
      </c>
      <c r="S2664">
        <v>1</v>
      </c>
      <c r="T2664">
        <v>1</v>
      </c>
      <c r="U2664">
        <v>1</v>
      </c>
      <c r="V2664">
        <v>1</v>
      </c>
      <c r="W2664">
        <v>1</v>
      </c>
      <c r="X2664">
        <v>1</v>
      </c>
      <c r="Y2664">
        <v>1</v>
      </c>
      <c r="Z2664">
        <v>1</v>
      </c>
      <c r="AA2664">
        <v>1</v>
      </c>
      <c r="AB2664">
        <v>1</v>
      </c>
      <c r="AC2664">
        <v>1</v>
      </c>
      <c r="AD2664">
        <v>1</v>
      </c>
      <c r="AE2664">
        <v>1</v>
      </c>
      <c r="AF2664">
        <v>1</v>
      </c>
      <c r="AG2664">
        <v>1</v>
      </c>
      <c r="AH2664">
        <v>1</v>
      </c>
      <c r="AI2664">
        <v>1</v>
      </c>
      <c r="AJ2664">
        <v>1</v>
      </c>
      <c r="AK2664">
        <v>1</v>
      </c>
      <c r="AL2664">
        <v>0</v>
      </c>
      <c r="AM2664" s="49" t="s">
        <v>187</v>
      </c>
      <c r="AN2664" s="49" t="s">
        <v>14</v>
      </c>
      <c r="AO2664" s="49" t="s">
        <v>507</v>
      </c>
      <c r="AP2664" s="49" t="s">
        <v>501</v>
      </c>
      <c r="AQ2664" s="49" t="s">
        <v>10</v>
      </c>
      <c r="AR2664" s="49" t="s">
        <v>487</v>
      </c>
      <c r="AS2664" s="49" t="s">
        <v>488</v>
      </c>
      <c r="AT2664" s="49" t="s">
        <v>489</v>
      </c>
    </row>
    <row r="2665" spans="1:46" x14ac:dyDescent="0.25">
      <c r="A2665">
        <v>16</v>
      </c>
      <c r="B2665" t="s">
        <v>188</v>
      </c>
      <c r="C2665" t="s">
        <v>188</v>
      </c>
      <c r="D2665" t="s">
        <v>189</v>
      </c>
      <c r="E2665" t="s">
        <v>638</v>
      </c>
      <c r="F2665" t="s">
        <v>639</v>
      </c>
      <c r="G2665">
        <v>1</v>
      </c>
      <c r="H2665">
        <v>1</v>
      </c>
      <c r="I2665">
        <v>1</v>
      </c>
      <c r="J2665">
        <v>1</v>
      </c>
      <c r="K2665">
        <v>1</v>
      </c>
      <c r="L2665">
        <v>1</v>
      </c>
      <c r="M2665">
        <v>1</v>
      </c>
      <c r="N2665">
        <v>1</v>
      </c>
      <c r="O2665">
        <v>1</v>
      </c>
      <c r="P2665">
        <v>1</v>
      </c>
      <c r="Q2665">
        <v>1</v>
      </c>
      <c r="R2665">
        <v>1</v>
      </c>
      <c r="S2665">
        <v>1</v>
      </c>
      <c r="T2665">
        <v>1</v>
      </c>
      <c r="U2665">
        <v>1</v>
      </c>
      <c r="V2665">
        <v>1</v>
      </c>
      <c r="W2665">
        <v>1</v>
      </c>
      <c r="X2665">
        <v>1</v>
      </c>
      <c r="Y2665">
        <v>1</v>
      </c>
      <c r="Z2665">
        <v>1</v>
      </c>
      <c r="AA2665">
        <v>1</v>
      </c>
      <c r="AB2665">
        <v>1</v>
      </c>
      <c r="AC2665">
        <v>1</v>
      </c>
      <c r="AD2665">
        <v>1</v>
      </c>
      <c r="AE2665">
        <v>1</v>
      </c>
      <c r="AF2665">
        <v>1</v>
      </c>
      <c r="AG2665">
        <v>1</v>
      </c>
      <c r="AH2665">
        <v>1</v>
      </c>
      <c r="AI2665">
        <v>1</v>
      </c>
      <c r="AJ2665">
        <v>1</v>
      </c>
      <c r="AK2665">
        <v>1</v>
      </c>
      <c r="AL2665">
        <v>0</v>
      </c>
      <c r="AM2665" s="49" t="s">
        <v>189</v>
      </c>
      <c r="AN2665" s="49" t="s">
        <v>14</v>
      </c>
      <c r="AO2665" s="49" t="s">
        <v>506</v>
      </c>
      <c r="AP2665" s="49" t="s">
        <v>501</v>
      </c>
      <c r="AQ2665" s="49" t="s">
        <v>10</v>
      </c>
      <c r="AR2665" s="49" t="s">
        <v>495</v>
      </c>
      <c r="AS2665" s="49" t="s">
        <v>488</v>
      </c>
      <c r="AT2665" s="49" t="s">
        <v>489</v>
      </c>
    </row>
    <row r="2666" spans="1:46" x14ac:dyDescent="0.25">
      <c r="A2666">
        <v>16</v>
      </c>
      <c r="B2666" t="s">
        <v>194</v>
      </c>
      <c r="C2666" t="s">
        <v>194</v>
      </c>
      <c r="D2666" t="s">
        <v>195</v>
      </c>
      <c r="E2666" t="s">
        <v>638</v>
      </c>
      <c r="F2666" t="s">
        <v>639</v>
      </c>
      <c r="G2666">
        <v>1</v>
      </c>
      <c r="H2666">
        <v>1</v>
      </c>
      <c r="I2666">
        <v>1</v>
      </c>
      <c r="J2666">
        <v>1</v>
      </c>
      <c r="K2666">
        <v>1</v>
      </c>
      <c r="L2666">
        <v>1</v>
      </c>
      <c r="M2666">
        <v>1</v>
      </c>
      <c r="N2666">
        <v>1</v>
      </c>
      <c r="O2666">
        <v>1</v>
      </c>
      <c r="P2666">
        <v>1</v>
      </c>
      <c r="Q2666">
        <v>1</v>
      </c>
      <c r="R2666">
        <v>1</v>
      </c>
      <c r="S2666">
        <v>1</v>
      </c>
      <c r="T2666">
        <v>1</v>
      </c>
      <c r="U2666">
        <v>1</v>
      </c>
      <c r="V2666">
        <v>1</v>
      </c>
      <c r="W2666">
        <v>1</v>
      </c>
      <c r="X2666">
        <v>1</v>
      </c>
      <c r="Y2666">
        <v>1</v>
      </c>
      <c r="Z2666">
        <v>1</v>
      </c>
      <c r="AA2666">
        <v>1</v>
      </c>
      <c r="AB2666">
        <v>1</v>
      </c>
      <c r="AC2666">
        <v>1</v>
      </c>
      <c r="AD2666">
        <v>1</v>
      </c>
      <c r="AE2666">
        <v>1</v>
      </c>
      <c r="AF2666">
        <v>1</v>
      </c>
      <c r="AG2666">
        <v>1</v>
      </c>
      <c r="AH2666">
        <v>1</v>
      </c>
      <c r="AI2666">
        <v>1</v>
      </c>
      <c r="AJ2666">
        <v>1</v>
      </c>
      <c r="AK2666">
        <v>1</v>
      </c>
      <c r="AL2666">
        <v>0</v>
      </c>
      <c r="AM2666" s="49" t="s">
        <v>195</v>
      </c>
      <c r="AN2666" s="49" t="s">
        <v>14</v>
      </c>
      <c r="AO2666" s="49" t="s">
        <v>507</v>
      </c>
      <c r="AP2666" s="49" t="s">
        <v>494</v>
      </c>
      <c r="AQ2666" s="49" t="s">
        <v>10</v>
      </c>
      <c r="AR2666" s="49" t="s">
        <v>487</v>
      </c>
      <c r="AS2666" s="49" t="s">
        <v>488</v>
      </c>
      <c r="AT2666" s="49" t="s">
        <v>489</v>
      </c>
    </row>
    <row r="2667" spans="1:46" x14ac:dyDescent="0.25">
      <c r="A2667">
        <v>16</v>
      </c>
      <c r="B2667" t="s">
        <v>190</v>
      </c>
      <c r="C2667" t="s">
        <v>190</v>
      </c>
      <c r="D2667" t="s">
        <v>191</v>
      </c>
      <c r="E2667" t="s">
        <v>638</v>
      </c>
      <c r="F2667" t="s">
        <v>639</v>
      </c>
      <c r="G2667">
        <v>1</v>
      </c>
      <c r="H2667">
        <v>1</v>
      </c>
      <c r="I2667">
        <v>1</v>
      </c>
      <c r="J2667">
        <v>1</v>
      </c>
      <c r="K2667">
        <v>1</v>
      </c>
      <c r="L2667">
        <v>1</v>
      </c>
      <c r="M2667">
        <v>1</v>
      </c>
      <c r="N2667">
        <v>1</v>
      </c>
      <c r="O2667">
        <v>1</v>
      </c>
      <c r="P2667">
        <v>1</v>
      </c>
      <c r="Q2667">
        <v>1</v>
      </c>
      <c r="R2667">
        <v>1</v>
      </c>
      <c r="S2667">
        <v>1</v>
      </c>
      <c r="T2667">
        <v>1</v>
      </c>
      <c r="U2667">
        <v>1</v>
      </c>
      <c r="V2667">
        <v>1</v>
      </c>
      <c r="W2667">
        <v>1</v>
      </c>
      <c r="X2667">
        <v>1</v>
      </c>
      <c r="Y2667">
        <v>1</v>
      </c>
      <c r="Z2667">
        <v>1</v>
      </c>
      <c r="AA2667">
        <v>1</v>
      </c>
      <c r="AB2667">
        <v>1</v>
      </c>
      <c r="AC2667">
        <v>1</v>
      </c>
      <c r="AD2667">
        <v>1</v>
      </c>
      <c r="AE2667">
        <v>1</v>
      </c>
      <c r="AF2667">
        <v>1</v>
      </c>
      <c r="AG2667">
        <v>1</v>
      </c>
      <c r="AH2667">
        <v>1</v>
      </c>
      <c r="AI2667">
        <v>1</v>
      </c>
      <c r="AJ2667">
        <v>1</v>
      </c>
      <c r="AK2667">
        <v>1</v>
      </c>
      <c r="AL2667">
        <v>0</v>
      </c>
      <c r="AM2667" s="49" t="s">
        <v>191</v>
      </c>
      <c r="AN2667" s="49" t="s">
        <v>14</v>
      </c>
      <c r="AO2667" s="49" t="s">
        <v>507</v>
      </c>
      <c r="AP2667" s="49" t="s">
        <v>494</v>
      </c>
      <c r="AQ2667" s="49" t="s">
        <v>10</v>
      </c>
      <c r="AR2667" s="49" t="s">
        <v>487</v>
      </c>
      <c r="AS2667" s="49" t="s">
        <v>488</v>
      </c>
      <c r="AT2667" s="49" t="s">
        <v>489</v>
      </c>
    </row>
    <row r="2668" spans="1:46" x14ac:dyDescent="0.25">
      <c r="A2668">
        <v>16</v>
      </c>
      <c r="B2668" t="s">
        <v>196</v>
      </c>
      <c r="C2668" t="s">
        <v>196</v>
      </c>
      <c r="D2668" t="s">
        <v>197</v>
      </c>
      <c r="E2668" t="s">
        <v>638</v>
      </c>
      <c r="F2668" t="s">
        <v>639</v>
      </c>
      <c r="G2668">
        <v>1</v>
      </c>
      <c r="H2668">
        <v>1</v>
      </c>
      <c r="I2668">
        <v>1</v>
      </c>
      <c r="J2668">
        <v>1</v>
      </c>
      <c r="K2668">
        <v>1</v>
      </c>
      <c r="L2668">
        <v>1</v>
      </c>
      <c r="M2668">
        <v>1</v>
      </c>
      <c r="N2668">
        <v>1</v>
      </c>
      <c r="O2668">
        <v>1</v>
      </c>
      <c r="P2668">
        <v>1</v>
      </c>
      <c r="Q2668">
        <v>1</v>
      </c>
      <c r="R2668">
        <v>1</v>
      </c>
      <c r="S2668">
        <v>1</v>
      </c>
      <c r="T2668">
        <v>1</v>
      </c>
      <c r="U2668">
        <v>1</v>
      </c>
      <c r="V2668">
        <v>1</v>
      </c>
      <c r="W2668">
        <v>1</v>
      </c>
      <c r="X2668">
        <v>1</v>
      </c>
      <c r="Y2668">
        <v>1</v>
      </c>
      <c r="Z2668">
        <v>1</v>
      </c>
      <c r="AA2668">
        <v>1</v>
      </c>
      <c r="AB2668">
        <v>1</v>
      </c>
      <c r="AC2668">
        <v>1</v>
      </c>
      <c r="AD2668">
        <v>1</v>
      </c>
      <c r="AE2668">
        <v>1</v>
      </c>
      <c r="AF2668">
        <v>1</v>
      </c>
      <c r="AG2668">
        <v>1</v>
      </c>
      <c r="AH2668">
        <v>1</v>
      </c>
      <c r="AI2668">
        <v>1</v>
      </c>
      <c r="AJ2668">
        <v>1</v>
      </c>
      <c r="AK2668">
        <v>1</v>
      </c>
      <c r="AL2668">
        <v>1</v>
      </c>
      <c r="AM2668" s="49" t="s">
        <v>197</v>
      </c>
      <c r="AN2668" s="49" t="s">
        <v>14</v>
      </c>
      <c r="AO2668" s="49" t="s">
        <v>500</v>
      </c>
      <c r="AP2668" s="49" t="s">
        <v>505</v>
      </c>
      <c r="AQ2668" s="49" t="s">
        <v>13</v>
      </c>
      <c r="AR2668" s="49" t="s">
        <v>487</v>
      </c>
      <c r="AS2668" s="49" t="s">
        <v>488</v>
      </c>
      <c r="AT2668" s="49" t="s">
        <v>489</v>
      </c>
    </row>
    <row r="2669" spans="1:46" x14ac:dyDescent="0.25">
      <c r="A2669">
        <v>16</v>
      </c>
      <c r="B2669" t="s">
        <v>206</v>
      </c>
      <c r="C2669" t="s">
        <v>206</v>
      </c>
      <c r="D2669" t="s">
        <v>207</v>
      </c>
      <c r="E2669" t="s">
        <v>638</v>
      </c>
      <c r="F2669" t="s">
        <v>639</v>
      </c>
      <c r="G2669">
        <v>1</v>
      </c>
      <c r="H2669">
        <v>1</v>
      </c>
      <c r="I2669">
        <v>1</v>
      </c>
      <c r="J2669">
        <v>1</v>
      </c>
      <c r="K2669">
        <v>1</v>
      </c>
      <c r="L2669">
        <v>1</v>
      </c>
      <c r="M2669">
        <v>1</v>
      </c>
      <c r="N2669">
        <v>1</v>
      </c>
      <c r="O2669">
        <v>1</v>
      </c>
      <c r="P2669">
        <v>1</v>
      </c>
      <c r="Q2669">
        <v>1</v>
      </c>
      <c r="R2669">
        <v>1</v>
      </c>
      <c r="S2669">
        <v>1</v>
      </c>
      <c r="T2669">
        <v>1</v>
      </c>
      <c r="U2669">
        <v>1</v>
      </c>
      <c r="V2669">
        <v>1</v>
      </c>
      <c r="W2669">
        <v>1</v>
      </c>
      <c r="X2669">
        <v>1</v>
      </c>
      <c r="Y2669">
        <v>1</v>
      </c>
      <c r="Z2669">
        <v>1</v>
      </c>
      <c r="AA2669">
        <v>1</v>
      </c>
      <c r="AB2669">
        <v>1</v>
      </c>
      <c r="AC2669">
        <v>1</v>
      </c>
      <c r="AD2669">
        <v>1</v>
      </c>
      <c r="AE2669">
        <v>1</v>
      </c>
      <c r="AF2669">
        <v>1</v>
      </c>
      <c r="AG2669">
        <v>1</v>
      </c>
      <c r="AH2669">
        <v>1</v>
      </c>
      <c r="AI2669">
        <v>1</v>
      </c>
      <c r="AJ2669">
        <v>1</v>
      </c>
      <c r="AK2669">
        <v>1</v>
      </c>
      <c r="AL2669">
        <v>1</v>
      </c>
      <c r="AM2669" s="49" t="s">
        <v>207</v>
      </c>
      <c r="AN2669" s="49" t="s">
        <v>14</v>
      </c>
      <c r="AO2669" s="49" t="s">
        <v>500</v>
      </c>
      <c r="AP2669" s="49" t="s">
        <v>505</v>
      </c>
      <c r="AQ2669" s="49" t="s">
        <v>13</v>
      </c>
      <c r="AR2669" s="49" t="s">
        <v>487</v>
      </c>
      <c r="AS2669" s="49" t="s">
        <v>488</v>
      </c>
      <c r="AT2669" s="49" t="s">
        <v>489</v>
      </c>
    </row>
    <row r="2670" spans="1:46" x14ac:dyDescent="0.25">
      <c r="A2670">
        <v>16</v>
      </c>
      <c r="B2670" t="s">
        <v>493</v>
      </c>
      <c r="C2670" t="s">
        <v>551</v>
      </c>
      <c r="D2670" t="s">
        <v>552</v>
      </c>
      <c r="E2670" t="s">
        <v>638</v>
      </c>
      <c r="F2670" t="s">
        <v>639</v>
      </c>
      <c r="G2670">
        <v>1</v>
      </c>
      <c r="H2670">
        <v>1</v>
      </c>
      <c r="I2670">
        <v>1</v>
      </c>
      <c r="J2670">
        <v>1</v>
      </c>
      <c r="K2670">
        <v>1</v>
      </c>
      <c r="L2670">
        <v>1</v>
      </c>
      <c r="M2670">
        <v>1</v>
      </c>
      <c r="N2670">
        <v>1</v>
      </c>
      <c r="O2670">
        <v>1</v>
      </c>
      <c r="P2670">
        <v>1</v>
      </c>
      <c r="Q2670">
        <v>1</v>
      </c>
      <c r="R2670">
        <v>1</v>
      </c>
      <c r="S2670">
        <v>1</v>
      </c>
      <c r="T2670">
        <v>1</v>
      </c>
      <c r="U2670">
        <v>1</v>
      </c>
      <c r="V2670">
        <v>1</v>
      </c>
      <c r="W2670">
        <v>1</v>
      </c>
      <c r="X2670">
        <v>1</v>
      </c>
      <c r="Y2670">
        <v>1</v>
      </c>
      <c r="Z2670">
        <v>1</v>
      </c>
      <c r="AA2670">
        <v>1</v>
      </c>
      <c r="AB2670">
        <v>1</v>
      </c>
      <c r="AC2670">
        <v>1</v>
      </c>
      <c r="AD2670">
        <v>1</v>
      </c>
      <c r="AE2670">
        <v>1</v>
      </c>
      <c r="AF2670">
        <v>1</v>
      </c>
      <c r="AG2670">
        <v>1</v>
      </c>
      <c r="AH2670">
        <v>1</v>
      </c>
      <c r="AI2670">
        <v>1</v>
      </c>
      <c r="AJ2670">
        <v>1</v>
      </c>
      <c r="AK2670">
        <v>1</v>
      </c>
      <c r="AL2670">
        <v>1</v>
      </c>
      <c r="AM2670" s="49" t="e">
        <v>#N/A</v>
      </c>
      <c r="AN2670" s="49" t="e">
        <v>#N/A</v>
      </c>
      <c r="AO2670" s="49" t="e">
        <v>#N/A</v>
      </c>
      <c r="AP2670" s="49" t="e">
        <v>#N/A</v>
      </c>
      <c r="AQ2670" s="49" t="e">
        <v>#N/A</v>
      </c>
      <c r="AR2670" s="49" t="e">
        <v>#N/A</v>
      </c>
      <c r="AS2670" s="49" t="e">
        <v>#N/A</v>
      </c>
      <c r="AT2670" s="49" t="e">
        <v>#N/A</v>
      </c>
    </row>
    <row r="2671" spans="1:46" x14ac:dyDescent="0.25">
      <c r="A2671">
        <v>16</v>
      </c>
      <c r="B2671" t="s">
        <v>200</v>
      </c>
      <c r="C2671" t="s">
        <v>200</v>
      </c>
      <c r="D2671" t="s">
        <v>201</v>
      </c>
      <c r="E2671" t="s">
        <v>638</v>
      </c>
      <c r="F2671" t="s">
        <v>639</v>
      </c>
      <c r="G2671">
        <v>1</v>
      </c>
      <c r="H2671">
        <v>1</v>
      </c>
      <c r="I2671">
        <v>1</v>
      </c>
      <c r="J2671">
        <v>1</v>
      </c>
      <c r="K2671">
        <v>1</v>
      </c>
      <c r="L2671">
        <v>1</v>
      </c>
      <c r="M2671">
        <v>1</v>
      </c>
      <c r="N2671">
        <v>1</v>
      </c>
      <c r="O2671">
        <v>1</v>
      </c>
      <c r="P2671">
        <v>1</v>
      </c>
      <c r="Q2671">
        <v>1</v>
      </c>
      <c r="R2671">
        <v>1</v>
      </c>
      <c r="S2671">
        <v>1</v>
      </c>
      <c r="T2671">
        <v>1</v>
      </c>
      <c r="U2671">
        <v>1</v>
      </c>
      <c r="V2671">
        <v>1</v>
      </c>
      <c r="W2671">
        <v>1</v>
      </c>
      <c r="X2671">
        <v>1</v>
      </c>
      <c r="Y2671">
        <v>1</v>
      </c>
      <c r="Z2671">
        <v>1</v>
      </c>
      <c r="AA2671">
        <v>1</v>
      </c>
      <c r="AB2671">
        <v>1</v>
      </c>
      <c r="AC2671">
        <v>1</v>
      </c>
      <c r="AD2671">
        <v>1</v>
      </c>
      <c r="AE2671">
        <v>1</v>
      </c>
      <c r="AF2671">
        <v>1</v>
      </c>
      <c r="AG2671">
        <v>1</v>
      </c>
      <c r="AH2671">
        <v>1</v>
      </c>
      <c r="AI2671">
        <v>1</v>
      </c>
      <c r="AJ2671">
        <v>1</v>
      </c>
      <c r="AK2671">
        <v>1</v>
      </c>
      <c r="AL2671">
        <v>0</v>
      </c>
      <c r="AM2671" s="49" t="s">
        <v>201</v>
      </c>
      <c r="AN2671" s="49" t="s">
        <v>14</v>
      </c>
      <c r="AO2671" s="49" t="s">
        <v>485</v>
      </c>
      <c r="AP2671" s="49" t="s">
        <v>494</v>
      </c>
      <c r="AQ2671" s="49" t="s">
        <v>11</v>
      </c>
      <c r="AR2671" s="49" t="s">
        <v>487</v>
      </c>
      <c r="AS2671" s="49" t="s">
        <v>488</v>
      </c>
      <c r="AT2671" s="49" t="s">
        <v>489</v>
      </c>
    </row>
    <row r="2672" spans="1:46" x14ac:dyDescent="0.25">
      <c r="A2672">
        <v>16</v>
      </c>
      <c r="B2672" t="s">
        <v>198</v>
      </c>
      <c r="C2672" t="s">
        <v>198</v>
      </c>
      <c r="D2672" t="s">
        <v>199</v>
      </c>
      <c r="E2672" t="s">
        <v>638</v>
      </c>
      <c r="F2672" t="s">
        <v>639</v>
      </c>
      <c r="G2672">
        <v>1</v>
      </c>
      <c r="H2672">
        <v>1</v>
      </c>
      <c r="I2672">
        <v>1</v>
      </c>
      <c r="J2672">
        <v>1</v>
      </c>
      <c r="K2672">
        <v>1</v>
      </c>
      <c r="L2672">
        <v>1</v>
      </c>
      <c r="M2672">
        <v>1</v>
      </c>
      <c r="N2672">
        <v>1</v>
      </c>
      <c r="O2672">
        <v>1</v>
      </c>
      <c r="P2672">
        <v>1</v>
      </c>
      <c r="Q2672">
        <v>1</v>
      </c>
      <c r="R2672">
        <v>1</v>
      </c>
      <c r="S2672">
        <v>1</v>
      </c>
      <c r="T2672">
        <v>1</v>
      </c>
      <c r="U2672">
        <v>1</v>
      </c>
      <c r="V2672">
        <v>1</v>
      </c>
      <c r="W2672">
        <v>1</v>
      </c>
      <c r="X2672">
        <v>1</v>
      </c>
      <c r="Y2672">
        <v>1</v>
      </c>
      <c r="Z2672">
        <v>1</v>
      </c>
      <c r="AA2672">
        <v>1</v>
      </c>
      <c r="AB2672">
        <v>1</v>
      </c>
      <c r="AC2672">
        <v>1</v>
      </c>
      <c r="AD2672">
        <v>1</v>
      </c>
      <c r="AE2672">
        <v>1</v>
      </c>
      <c r="AF2672">
        <v>1</v>
      </c>
      <c r="AG2672">
        <v>1</v>
      </c>
      <c r="AH2672">
        <v>1</v>
      </c>
      <c r="AI2672">
        <v>1</v>
      </c>
      <c r="AJ2672">
        <v>1</v>
      </c>
      <c r="AK2672">
        <v>1</v>
      </c>
      <c r="AL2672">
        <v>0</v>
      </c>
      <c r="AM2672" s="49" t="s">
        <v>199</v>
      </c>
      <c r="AN2672" s="49" t="s">
        <v>14</v>
      </c>
      <c r="AO2672" s="49" t="s">
        <v>485</v>
      </c>
      <c r="AP2672" s="49" t="s">
        <v>494</v>
      </c>
      <c r="AQ2672" s="49" t="s">
        <v>11</v>
      </c>
      <c r="AR2672" s="49" t="s">
        <v>487</v>
      </c>
      <c r="AS2672" s="49" t="s">
        <v>488</v>
      </c>
      <c r="AT2672" s="49" t="s">
        <v>489</v>
      </c>
    </row>
    <row r="2673" spans="1:46" x14ac:dyDescent="0.25">
      <c r="A2673">
        <v>16</v>
      </c>
      <c r="B2673" t="s">
        <v>205</v>
      </c>
      <c r="C2673" t="s">
        <v>205</v>
      </c>
      <c r="D2673" t="s">
        <v>416</v>
      </c>
      <c r="E2673" t="s">
        <v>638</v>
      </c>
      <c r="F2673" t="s">
        <v>639</v>
      </c>
      <c r="G2673">
        <v>1</v>
      </c>
      <c r="H2673">
        <v>1</v>
      </c>
      <c r="I2673">
        <v>1</v>
      </c>
      <c r="J2673">
        <v>1</v>
      </c>
      <c r="K2673">
        <v>1</v>
      </c>
      <c r="L2673">
        <v>1</v>
      </c>
      <c r="M2673">
        <v>1</v>
      </c>
      <c r="N2673">
        <v>1</v>
      </c>
      <c r="O2673">
        <v>1</v>
      </c>
      <c r="P2673">
        <v>1</v>
      </c>
      <c r="Q2673">
        <v>1</v>
      </c>
      <c r="R2673">
        <v>1</v>
      </c>
      <c r="S2673">
        <v>1</v>
      </c>
      <c r="T2673">
        <v>1</v>
      </c>
      <c r="U2673">
        <v>1</v>
      </c>
      <c r="V2673">
        <v>1</v>
      </c>
      <c r="W2673">
        <v>1</v>
      </c>
      <c r="X2673">
        <v>1</v>
      </c>
      <c r="Y2673">
        <v>1</v>
      </c>
      <c r="Z2673">
        <v>1</v>
      </c>
      <c r="AA2673">
        <v>1</v>
      </c>
      <c r="AB2673">
        <v>1</v>
      </c>
      <c r="AC2673">
        <v>1</v>
      </c>
      <c r="AD2673">
        <v>1</v>
      </c>
      <c r="AE2673">
        <v>1</v>
      </c>
      <c r="AF2673">
        <v>1</v>
      </c>
      <c r="AG2673">
        <v>1</v>
      </c>
      <c r="AH2673">
        <v>1</v>
      </c>
      <c r="AI2673">
        <v>1</v>
      </c>
      <c r="AJ2673">
        <v>1</v>
      </c>
      <c r="AK2673">
        <v>1</v>
      </c>
      <c r="AL2673">
        <v>0</v>
      </c>
      <c r="AM2673" s="49" t="s">
        <v>416</v>
      </c>
      <c r="AN2673" s="49" t="s">
        <v>14</v>
      </c>
      <c r="AO2673" s="49" t="s">
        <v>485</v>
      </c>
      <c r="AP2673" s="49" t="s">
        <v>501</v>
      </c>
      <c r="AQ2673" s="49" t="s">
        <v>11</v>
      </c>
      <c r="AR2673" s="49" t="s">
        <v>495</v>
      </c>
      <c r="AS2673" s="49" t="s">
        <v>496</v>
      </c>
      <c r="AT2673" s="49" t="s">
        <v>497</v>
      </c>
    </row>
    <row r="2674" spans="1:46" x14ac:dyDescent="0.25">
      <c r="A2674">
        <v>16</v>
      </c>
      <c r="B2674" t="s">
        <v>202</v>
      </c>
      <c r="C2674" t="s">
        <v>202</v>
      </c>
      <c r="D2674" t="s">
        <v>203</v>
      </c>
      <c r="E2674" t="s">
        <v>638</v>
      </c>
      <c r="F2674" t="s">
        <v>639</v>
      </c>
      <c r="G2674">
        <v>1</v>
      </c>
      <c r="H2674">
        <v>1</v>
      </c>
      <c r="I2674">
        <v>1</v>
      </c>
      <c r="J2674">
        <v>1</v>
      </c>
      <c r="K2674">
        <v>1</v>
      </c>
      <c r="L2674">
        <v>1</v>
      </c>
      <c r="M2674">
        <v>1</v>
      </c>
      <c r="N2674">
        <v>1</v>
      </c>
      <c r="O2674">
        <v>1</v>
      </c>
      <c r="P2674">
        <v>1</v>
      </c>
      <c r="Q2674">
        <v>1</v>
      </c>
      <c r="R2674">
        <v>1</v>
      </c>
      <c r="S2674">
        <v>1</v>
      </c>
      <c r="T2674">
        <v>1</v>
      </c>
      <c r="U2674">
        <v>1</v>
      </c>
      <c r="V2674">
        <v>1</v>
      </c>
      <c r="W2674">
        <v>1</v>
      </c>
      <c r="X2674">
        <v>1</v>
      </c>
      <c r="Y2674">
        <v>1</v>
      </c>
      <c r="Z2674">
        <v>1</v>
      </c>
      <c r="AA2674">
        <v>1</v>
      </c>
      <c r="AB2674">
        <v>1</v>
      </c>
      <c r="AC2674">
        <v>1</v>
      </c>
      <c r="AD2674">
        <v>1</v>
      </c>
      <c r="AE2674">
        <v>1</v>
      </c>
      <c r="AF2674">
        <v>1</v>
      </c>
      <c r="AG2674">
        <v>1</v>
      </c>
      <c r="AH2674">
        <v>1</v>
      </c>
      <c r="AI2674">
        <v>1</v>
      </c>
      <c r="AJ2674">
        <v>1</v>
      </c>
      <c r="AK2674">
        <v>1</v>
      </c>
      <c r="AL2674">
        <v>1</v>
      </c>
      <c r="AM2674" s="49" t="s">
        <v>203</v>
      </c>
      <c r="AN2674" s="49" t="s">
        <v>14</v>
      </c>
      <c r="AO2674" s="49" t="s">
        <v>500</v>
      </c>
      <c r="AP2674" s="49" t="s">
        <v>505</v>
      </c>
      <c r="AQ2674" s="49" t="s">
        <v>13</v>
      </c>
      <c r="AR2674" s="49" t="s">
        <v>487</v>
      </c>
      <c r="AS2674" s="49" t="s">
        <v>488</v>
      </c>
      <c r="AT2674" s="49" t="s">
        <v>489</v>
      </c>
    </row>
    <row r="2675" spans="1:46" x14ac:dyDescent="0.25">
      <c r="A2675">
        <v>16</v>
      </c>
      <c r="B2675" t="s">
        <v>204</v>
      </c>
      <c r="C2675" t="s">
        <v>204</v>
      </c>
      <c r="D2675" t="s">
        <v>553</v>
      </c>
      <c r="E2675" t="s">
        <v>638</v>
      </c>
      <c r="F2675" t="s">
        <v>639</v>
      </c>
      <c r="G2675">
        <v>1</v>
      </c>
      <c r="H2675">
        <v>1</v>
      </c>
      <c r="I2675">
        <v>1</v>
      </c>
      <c r="J2675">
        <v>1</v>
      </c>
      <c r="K2675">
        <v>1</v>
      </c>
      <c r="L2675">
        <v>1</v>
      </c>
      <c r="M2675">
        <v>1</v>
      </c>
      <c r="N2675">
        <v>1</v>
      </c>
      <c r="O2675">
        <v>1</v>
      </c>
      <c r="P2675">
        <v>1</v>
      </c>
      <c r="Q2675">
        <v>1</v>
      </c>
      <c r="R2675">
        <v>1</v>
      </c>
      <c r="S2675">
        <v>1</v>
      </c>
      <c r="T2675">
        <v>1</v>
      </c>
      <c r="U2675">
        <v>1</v>
      </c>
      <c r="V2675">
        <v>1</v>
      </c>
      <c r="W2675">
        <v>1</v>
      </c>
      <c r="X2675">
        <v>1</v>
      </c>
      <c r="Y2675">
        <v>1</v>
      </c>
      <c r="Z2675">
        <v>1</v>
      </c>
      <c r="AA2675">
        <v>1</v>
      </c>
      <c r="AB2675">
        <v>1</v>
      </c>
      <c r="AC2675">
        <v>1</v>
      </c>
      <c r="AD2675">
        <v>1</v>
      </c>
      <c r="AE2675">
        <v>1</v>
      </c>
      <c r="AF2675">
        <v>1</v>
      </c>
      <c r="AG2675">
        <v>1</v>
      </c>
      <c r="AH2675">
        <v>1</v>
      </c>
      <c r="AI2675">
        <v>1</v>
      </c>
      <c r="AJ2675">
        <v>1</v>
      </c>
      <c r="AK2675">
        <v>1</v>
      </c>
      <c r="AL2675">
        <v>0</v>
      </c>
      <c r="AM2675" s="49" t="s">
        <v>415</v>
      </c>
      <c r="AN2675" s="49" t="s">
        <v>14</v>
      </c>
      <c r="AO2675" s="49" t="s">
        <v>485</v>
      </c>
      <c r="AP2675" s="49" t="s">
        <v>494</v>
      </c>
      <c r="AQ2675" s="49" t="s">
        <v>11</v>
      </c>
      <c r="AR2675" s="49" t="s">
        <v>487</v>
      </c>
      <c r="AS2675" s="49" t="s">
        <v>496</v>
      </c>
      <c r="AT2675" s="49" t="s">
        <v>497</v>
      </c>
    </row>
    <row r="2676" spans="1:46" x14ac:dyDescent="0.25">
      <c r="A2676">
        <v>16</v>
      </c>
      <c r="B2676" t="s">
        <v>208</v>
      </c>
      <c r="C2676" t="s">
        <v>208</v>
      </c>
      <c r="D2676" t="s">
        <v>209</v>
      </c>
      <c r="E2676" t="s">
        <v>638</v>
      </c>
      <c r="F2676" t="s">
        <v>639</v>
      </c>
      <c r="G2676">
        <v>1</v>
      </c>
      <c r="H2676">
        <v>1</v>
      </c>
      <c r="I2676">
        <v>1</v>
      </c>
      <c r="J2676">
        <v>1</v>
      </c>
      <c r="K2676">
        <v>1</v>
      </c>
      <c r="L2676">
        <v>1</v>
      </c>
      <c r="M2676">
        <v>1</v>
      </c>
      <c r="N2676">
        <v>1</v>
      </c>
      <c r="O2676">
        <v>1</v>
      </c>
      <c r="P2676">
        <v>1</v>
      </c>
      <c r="Q2676">
        <v>1</v>
      </c>
      <c r="R2676">
        <v>1</v>
      </c>
      <c r="S2676">
        <v>1</v>
      </c>
      <c r="T2676">
        <v>1</v>
      </c>
      <c r="U2676">
        <v>1</v>
      </c>
      <c r="V2676">
        <v>1</v>
      </c>
      <c r="W2676">
        <v>1</v>
      </c>
      <c r="X2676">
        <v>1</v>
      </c>
      <c r="Y2676">
        <v>1</v>
      </c>
      <c r="Z2676">
        <v>1</v>
      </c>
      <c r="AA2676">
        <v>1</v>
      </c>
      <c r="AB2676">
        <v>1</v>
      </c>
      <c r="AC2676">
        <v>1</v>
      </c>
      <c r="AD2676">
        <v>1</v>
      </c>
      <c r="AE2676">
        <v>1</v>
      </c>
      <c r="AF2676">
        <v>1</v>
      </c>
      <c r="AG2676">
        <v>1</v>
      </c>
      <c r="AH2676">
        <v>1</v>
      </c>
      <c r="AI2676">
        <v>1</v>
      </c>
      <c r="AJ2676">
        <v>1</v>
      </c>
      <c r="AK2676">
        <v>1</v>
      </c>
      <c r="AL2676">
        <v>1</v>
      </c>
      <c r="AM2676" s="49" t="s">
        <v>209</v>
      </c>
      <c r="AN2676" s="49" t="s">
        <v>14</v>
      </c>
      <c r="AO2676" s="49" t="s">
        <v>485</v>
      </c>
      <c r="AP2676" s="49" t="s">
        <v>505</v>
      </c>
      <c r="AQ2676" s="49" t="s">
        <v>13</v>
      </c>
      <c r="AR2676" s="49" t="s">
        <v>487</v>
      </c>
      <c r="AS2676" s="49" t="s">
        <v>488</v>
      </c>
      <c r="AT2676" s="49" t="s">
        <v>489</v>
      </c>
    </row>
    <row r="2677" spans="1:46" x14ac:dyDescent="0.25">
      <c r="A2677">
        <v>16</v>
      </c>
      <c r="B2677" t="s">
        <v>210</v>
      </c>
      <c r="C2677" t="s">
        <v>210</v>
      </c>
      <c r="D2677" t="s">
        <v>211</v>
      </c>
      <c r="E2677" t="s">
        <v>638</v>
      </c>
      <c r="F2677" t="s">
        <v>639</v>
      </c>
      <c r="G2677">
        <v>1</v>
      </c>
      <c r="H2677">
        <v>1</v>
      </c>
      <c r="I2677">
        <v>1</v>
      </c>
      <c r="J2677">
        <v>1</v>
      </c>
      <c r="K2677">
        <v>1</v>
      </c>
      <c r="L2677">
        <v>1</v>
      </c>
      <c r="M2677">
        <v>1</v>
      </c>
      <c r="N2677">
        <v>1</v>
      </c>
      <c r="O2677">
        <v>1</v>
      </c>
      <c r="P2677">
        <v>1</v>
      </c>
      <c r="Q2677">
        <v>1</v>
      </c>
      <c r="R2677">
        <v>1</v>
      </c>
      <c r="S2677">
        <v>1</v>
      </c>
      <c r="T2677">
        <v>1</v>
      </c>
      <c r="U2677">
        <v>1</v>
      </c>
      <c r="V2677">
        <v>1</v>
      </c>
      <c r="W2677">
        <v>1</v>
      </c>
      <c r="X2677">
        <v>1</v>
      </c>
      <c r="Y2677">
        <v>1</v>
      </c>
      <c r="Z2677">
        <v>1</v>
      </c>
      <c r="AA2677">
        <v>1</v>
      </c>
      <c r="AB2677">
        <v>1</v>
      </c>
      <c r="AC2677">
        <v>1</v>
      </c>
      <c r="AD2677">
        <v>1</v>
      </c>
      <c r="AE2677">
        <v>1</v>
      </c>
      <c r="AF2677">
        <v>1</v>
      </c>
      <c r="AG2677">
        <v>1</v>
      </c>
      <c r="AH2677">
        <v>1</v>
      </c>
      <c r="AI2677">
        <v>1</v>
      </c>
      <c r="AJ2677">
        <v>1</v>
      </c>
      <c r="AK2677">
        <v>1</v>
      </c>
      <c r="AL2677">
        <v>1</v>
      </c>
      <c r="AM2677" s="49" t="s">
        <v>211</v>
      </c>
      <c r="AN2677" s="49" t="s">
        <v>14</v>
      </c>
      <c r="AO2677" s="49" t="s">
        <v>500</v>
      </c>
      <c r="AP2677" s="49" t="s">
        <v>505</v>
      </c>
      <c r="AQ2677" s="49" t="s">
        <v>13</v>
      </c>
      <c r="AR2677" s="49" t="s">
        <v>487</v>
      </c>
      <c r="AS2677" s="49" t="s">
        <v>488</v>
      </c>
      <c r="AT2677" s="49" t="s">
        <v>489</v>
      </c>
    </row>
    <row r="2678" spans="1:46" x14ac:dyDescent="0.25">
      <c r="A2678">
        <v>16</v>
      </c>
      <c r="B2678" t="s">
        <v>212</v>
      </c>
      <c r="C2678" t="s">
        <v>212</v>
      </c>
      <c r="D2678" t="s">
        <v>213</v>
      </c>
      <c r="E2678" t="s">
        <v>638</v>
      </c>
      <c r="F2678" t="s">
        <v>639</v>
      </c>
      <c r="G2678">
        <v>1</v>
      </c>
      <c r="H2678">
        <v>1</v>
      </c>
      <c r="I2678">
        <v>1</v>
      </c>
      <c r="J2678">
        <v>1</v>
      </c>
      <c r="K2678">
        <v>1</v>
      </c>
      <c r="L2678">
        <v>1</v>
      </c>
      <c r="M2678">
        <v>1</v>
      </c>
      <c r="N2678">
        <v>1</v>
      </c>
      <c r="O2678">
        <v>1</v>
      </c>
      <c r="P2678">
        <v>1</v>
      </c>
      <c r="Q2678">
        <v>1</v>
      </c>
      <c r="R2678">
        <v>1</v>
      </c>
      <c r="S2678">
        <v>1</v>
      </c>
      <c r="T2678">
        <v>1</v>
      </c>
      <c r="U2678">
        <v>1</v>
      </c>
      <c r="V2678">
        <v>1</v>
      </c>
      <c r="W2678">
        <v>1</v>
      </c>
      <c r="X2678">
        <v>1</v>
      </c>
      <c r="Y2678">
        <v>1</v>
      </c>
      <c r="Z2678">
        <v>1</v>
      </c>
      <c r="AA2678">
        <v>1</v>
      </c>
      <c r="AB2678">
        <v>1</v>
      </c>
      <c r="AC2678">
        <v>1</v>
      </c>
      <c r="AD2678">
        <v>1</v>
      </c>
      <c r="AE2678">
        <v>1</v>
      </c>
      <c r="AF2678">
        <v>1</v>
      </c>
      <c r="AG2678">
        <v>1</v>
      </c>
      <c r="AH2678">
        <v>1</v>
      </c>
      <c r="AI2678">
        <v>1</v>
      </c>
      <c r="AJ2678">
        <v>1</v>
      </c>
      <c r="AK2678">
        <v>1</v>
      </c>
      <c r="AL2678">
        <v>0</v>
      </c>
      <c r="AM2678" s="49" t="s">
        <v>213</v>
      </c>
      <c r="AN2678" s="49" t="s">
        <v>14</v>
      </c>
      <c r="AO2678" s="49" t="s">
        <v>507</v>
      </c>
      <c r="AP2678" s="49" t="s">
        <v>501</v>
      </c>
      <c r="AQ2678" s="49" t="s">
        <v>10</v>
      </c>
      <c r="AR2678" s="49" t="s">
        <v>487</v>
      </c>
      <c r="AS2678" s="49" t="s">
        <v>488</v>
      </c>
      <c r="AT2678" s="49" t="s">
        <v>489</v>
      </c>
    </row>
    <row r="2679" spans="1:46" x14ac:dyDescent="0.25">
      <c r="A2679">
        <v>16</v>
      </c>
      <c r="B2679" t="s">
        <v>216</v>
      </c>
      <c r="C2679" t="s">
        <v>216</v>
      </c>
      <c r="D2679" t="s">
        <v>217</v>
      </c>
      <c r="E2679" t="s">
        <v>638</v>
      </c>
      <c r="F2679" t="s">
        <v>639</v>
      </c>
      <c r="G2679">
        <v>1</v>
      </c>
      <c r="H2679">
        <v>1</v>
      </c>
      <c r="I2679">
        <v>1</v>
      </c>
      <c r="J2679">
        <v>1</v>
      </c>
      <c r="K2679">
        <v>1</v>
      </c>
      <c r="L2679">
        <v>1</v>
      </c>
      <c r="M2679">
        <v>1</v>
      </c>
      <c r="N2679">
        <v>1</v>
      </c>
      <c r="O2679">
        <v>1</v>
      </c>
      <c r="P2679">
        <v>1</v>
      </c>
      <c r="Q2679">
        <v>1</v>
      </c>
      <c r="R2679">
        <v>1</v>
      </c>
      <c r="S2679">
        <v>1</v>
      </c>
      <c r="T2679">
        <v>1</v>
      </c>
      <c r="U2679">
        <v>1</v>
      </c>
      <c r="V2679">
        <v>1</v>
      </c>
      <c r="W2679">
        <v>1</v>
      </c>
      <c r="X2679">
        <v>1</v>
      </c>
      <c r="Y2679">
        <v>1</v>
      </c>
      <c r="Z2679">
        <v>1</v>
      </c>
      <c r="AA2679">
        <v>1</v>
      </c>
      <c r="AB2679">
        <v>1</v>
      </c>
      <c r="AC2679">
        <v>1</v>
      </c>
      <c r="AD2679">
        <v>1</v>
      </c>
      <c r="AE2679">
        <v>1</v>
      </c>
      <c r="AF2679">
        <v>1</v>
      </c>
      <c r="AG2679">
        <v>1</v>
      </c>
      <c r="AH2679">
        <v>1</v>
      </c>
      <c r="AI2679">
        <v>1</v>
      </c>
      <c r="AJ2679">
        <v>1</v>
      </c>
      <c r="AK2679">
        <v>1</v>
      </c>
      <c r="AL2679">
        <v>1</v>
      </c>
      <c r="AM2679" s="49" t="s">
        <v>217</v>
      </c>
      <c r="AN2679" s="49" t="s">
        <v>14</v>
      </c>
      <c r="AO2679" s="49" t="s">
        <v>485</v>
      </c>
      <c r="AP2679" s="49" t="s">
        <v>505</v>
      </c>
      <c r="AQ2679" s="49" t="s">
        <v>13</v>
      </c>
      <c r="AR2679" s="49" t="s">
        <v>487</v>
      </c>
      <c r="AS2679" s="49" t="s">
        <v>488</v>
      </c>
      <c r="AT2679" s="49" t="s">
        <v>489</v>
      </c>
    </row>
    <row r="2680" spans="1:46" x14ac:dyDescent="0.25">
      <c r="A2680">
        <v>16</v>
      </c>
      <c r="B2680" t="s">
        <v>214</v>
      </c>
      <c r="C2680" t="s">
        <v>214</v>
      </c>
      <c r="D2680" t="s">
        <v>215</v>
      </c>
      <c r="E2680" t="s">
        <v>638</v>
      </c>
      <c r="F2680" t="s">
        <v>639</v>
      </c>
      <c r="G2680">
        <v>1</v>
      </c>
      <c r="H2680">
        <v>1</v>
      </c>
      <c r="I2680">
        <v>1</v>
      </c>
      <c r="J2680">
        <v>1</v>
      </c>
      <c r="K2680">
        <v>1</v>
      </c>
      <c r="L2680">
        <v>1</v>
      </c>
      <c r="M2680">
        <v>1</v>
      </c>
      <c r="N2680">
        <v>1</v>
      </c>
      <c r="O2680">
        <v>1</v>
      </c>
      <c r="P2680">
        <v>1</v>
      </c>
      <c r="Q2680">
        <v>1</v>
      </c>
      <c r="R2680">
        <v>1</v>
      </c>
      <c r="S2680">
        <v>1</v>
      </c>
      <c r="T2680">
        <v>1</v>
      </c>
      <c r="U2680">
        <v>1</v>
      </c>
      <c r="V2680">
        <v>1</v>
      </c>
      <c r="W2680">
        <v>1</v>
      </c>
      <c r="X2680">
        <v>1</v>
      </c>
      <c r="Y2680">
        <v>1</v>
      </c>
      <c r="Z2680">
        <v>1</v>
      </c>
      <c r="AA2680">
        <v>1</v>
      </c>
      <c r="AB2680">
        <v>1</v>
      </c>
      <c r="AC2680">
        <v>1</v>
      </c>
      <c r="AD2680">
        <v>1</v>
      </c>
      <c r="AE2680">
        <v>1</v>
      </c>
      <c r="AF2680">
        <v>1</v>
      </c>
      <c r="AG2680">
        <v>1</v>
      </c>
      <c r="AH2680">
        <v>1</v>
      </c>
      <c r="AI2680">
        <v>1</v>
      </c>
      <c r="AJ2680">
        <v>1</v>
      </c>
      <c r="AK2680">
        <v>1</v>
      </c>
      <c r="AL2680">
        <v>0</v>
      </c>
      <c r="AM2680" s="49" t="s">
        <v>215</v>
      </c>
      <c r="AN2680" s="49" t="s">
        <v>14</v>
      </c>
      <c r="AO2680" s="49" t="s">
        <v>485</v>
      </c>
      <c r="AP2680" s="49" t="s">
        <v>501</v>
      </c>
      <c r="AQ2680" s="49" t="s">
        <v>11</v>
      </c>
      <c r="AR2680" s="49" t="s">
        <v>487</v>
      </c>
      <c r="AS2680" s="49" t="s">
        <v>488</v>
      </c>
      <c r="AT2680" s="49" t="s">
        <v>489</v>
      </c>
    </row>
    <row r="2681" spans="1:46" x14ac:dyDescent="0.25">
      <c r="A2681">
        <v>16</v>
      </c>
      <c r="B2681" t="s">
        <v>218</v>
      </c>
      <c r="C2681" t="s">
        <v>218</v>
      </c>
      <c r="D2681" t="s">
        <v>417</v>
      </c>
      <c r="E2681" t="s">
        <v>638</v>
      </c>
      <c r="F2681" t="s">
        <v>639</v>
      </c>
      <c r="G2681">
        <v>1</v>
      </c>
      <c r="H2681">
        <v>1</v>
      </c>
      <c r="I2681">
        <v>1</v>
      </c>
      <c r="J2681">
        <v>1</v>
      </c>
      <c r="K2681">
        <v>1</v>
      </c>
      <c r="L2681">
        <v>1</v>
      </c>
      <c r="M2681">
        <v>1</v>
      </c>
      <c r="N2681">
        <v>1</v>
      </c>
      <c r="O2681">
        <v>1</v>
      </c>
      <c r="P2681">
        <v>1</v>
      </c>
      <c r="Q2681">
        <v>1</v>
      </c>
      <c r="R2681">
        <v>1</v>
      </c>
      <c r="S2681">
        <v>1</v>
      </c>
      <c r="T2681">
        <v>1</v>
      </c>
      <c r="U2681">
        <v>1</v>
      </c>
      <c r="V2681">
        <v>1</v>
      </c>
      <c r="W2681">
        <v>1</v>
      </c>
      <c r="X2681">
        <v>1</v>
      </c>
      <c r="Y2681">
        <v>1</v>
      </c>
      <c r="Z2681">
        <v>1</v>
      </c>
      <c r="AA2681">
        <v>1</v>
      </c>
      <c r="AB2681">
        <v>1</v>
      </c>
      <c r="AC2681">
        <v>1</v>
      </c>
      <c r="AD2681">
        <v>1</v>
      </c>
      <c r="AE2681">
        <v>1</v>
      </c>
      <c r="AF2681">
        <v>1</v>
      </c>
      <c r="AG2681">
        <v>1</v>
      </c>
      <c r="AH2681">
        <v>1</v>
      </c>
      <c r="AI2681">
        <v>1</v>
      </c>
      <c r="AJ2681">
        <v>1</v>
      </c>
      <c r="AK2681">
        <v>1</v>
      </c>
      <c r="AL2681">
        <v>0</v>
      </c>
      <c r="AM2681" s="49" t="s">
        <v>417</v>
      </c>
      <c r="AN2681" s="49" t="s">
        <v>14</v>
      </c>
      <c r="AO2681" s="49" t="s">
        <v>500</v>
      </c>
      <c r="AP2681" s="49" t="s">
        <v>501</v>
      </c>
      <c r="AQ2681" s="49" t="s">
        <v>502</v>
      </c>
      <c r="AR2681" s="49" t="s">
        <v>495</v>
      </c>
      <c r="AS2681" s="49" t="s">
        <v>496</v>
      </c>
      <c r="AT2681" s="49" t="s">
        <v>497</v>
      </c>
    </row>
    <row r="2682" spans="1:46" x14ac:dyDescent="0.25">
      <c r="A2682">
        <v>16</v>
      </c>
      <c r="B2682" t="s">
        <v>219</v>
      </c>
      <c r="C2682" t="s">
        <v>219</v>
      </c>
      <c r="D2682" t="s">
        <v>220</v>
      </c>
      <c r="E2682" t="s">
        <v>638</v>
      </c>
      <c r="F2682" t="s">
        <v>639</v>
      </c>
      <c r="G2682">
        <v>1</v>
      </c>
      <c r="H2682">
        <v>1</v>
      </c>
      <c r="I2682">
        <v>1</v>
      </c>
      <c r="J2682">
        <v>1</v>
      </c>
      <c r="K2682">
        <v>1</v>
      </c>
      <c r="L2682">
        <v>1</v>
      </c>
      <c r="M2682">
        <v>1</v>
      </c>
      <c r="N2682">
        <v>1</v>
      </c>
      <c r="O2682">
        <v>1</v>
      </c>
      <c r="P2682">
        <v>1</v>
      </c>
      <c r="Q2682">
        <v>1</v>
      </c>
      <c r="R2682">
        <v>1</v>
      </c>
      <c r="S2682">
        <v>1</v>
      </c>
      <c r="T2682">
        <v>1</v>
      </c>
      <c r="U2682">
        <v>1</v>
      </c>
      <c r="V2682">
        <v>1</v>
      </c>
      <c r="W2682">
        <v>1</v>
      </c>
      <c r="X2682">
        <v>1</v>
      </c>
      <c r="Y2682">
        <v>1</v>
      </c>
      <c r="Z2682">
        <v>1</v>
      </c>
      <c r="AA2682">
        <v>1</v>
      </c>
      <c r="AB2682">
        <v>1</v>
      </c>
      <c r="AC2682">
        <v>1</v>
      </c>
      <c r="AD2682">
        <v>1</v>
      </c>
      <c r="AE2682">
        <v>1</v>
      </c>
      <c r="AF2682">
        <v>1</v>
      </c>
      <c r="AG2682">
        <v>1</v>
      </c>
      <c r="AH2682">
        <v>1</v>
      </c>
      <c r="AI2682">
        <v>1</v>
      </c>
      <c r="AJ2682">
        <v>1</v>
      </c>
      <c r="AK2682">
        <v>1</v>
      </c>
      <c r="AL2682">
        <v>0</v>
      </c>
      <c r="AM2682" s="49" t="s">
        <v>220</v>
      </c>
      <c r="AN2682" s="49" t="s">
        <v>6</v>
      </c>
      <c r="AO2682" s="49" t="s">
        <v>9</v>
      </c>
      <c r="AP2682" s="49" t="s">
        <v>494</v>
      </c>
      <c r="AQ2682" s="49" t="s">
        <v>9</v>
      </c>
      <c r="AR2682" s="49" t="s">
        <v>487</v>
      </c>
      <c r="AS2682" s="49" t="s">
        <v>488</v>
      </c>
      <c r="AT2682" s="49" t="s">
        <v>489</v>
      </c>
    </row>
    <row r="2683" spans="1:46" x14ac:dyDescent="0.25">
      <c r="A2683">
        <v>16</v>
      </c>
      <c r="B2683" t="s">
        <v>355</v>
      </c>
      <c r="C2683" t="s">
        <v>355</v>
      </c>
      <c r="D2683" t="s">
        <v>554</v>
      </c>
      <c r="E2683" t="s">
        <v>638</v>
      </c>
      <c r="F2683" t="s">
        <v>639</v>
      </c>
      <c r="G2683">
        <v>1</v>
      </c>
      <c r="H2683">
        <v>1</v>
      </c>
      <c r="I2683">
        <v>1</v>
      </c>
      <c r="J2683">
        <v>1</v>
      </c>
      <c r="K2683">
        <v>1</v>
      </c>
      <c r="L2683">
        <v>1</v>
      </c>
      <c r="M2683">
        <v>1</v>
      </c>
      <c r="N2683">
        <v>1</v>
      </c>
      <c r="O2683">
        <v>1</v>
      </c>
      <c r="P2683">
        <v>1</v>
      </c>
      <c r="Q2683">
        <v>1</v>
      </c>
      <c r="R2683">
        <v>1</v>
      </c>
      <c r="S2683">
        <v>1</v>
      </c>
      <c r="T2683">
        <v>1</v>
      </c>
      <c r="U2683">
        <v>1</v>
      </c>
      <c r="V2683">
        <v>1</v>
      </c>
      <c r="W2683">
        <v>1</v>
      </c>
      <c r="X2683">
        <v>1</v>
      </c>
      <c r="Y2683">
        <v>1</v>
      </c>
      <c r="Z2683">
        <v>1</v>
      </c>
      <c r="AA2683">
        <v>1</v>
      </c>
      <c r="AB2683">
        <v>1</v>
      </c>
      <c r="AC2683">
        <v>1</v>
      </c>
      <c r="AD2683">
        <v>1</v>
      </c>
      <c r="AE2683">
        <v>1</v>
      </c>
      <c r="AF2683">
        <v>1</v>
      </c>
      <c r="AG2683">
        <v>1</v>
      </c>
      <c r="AH2683">
        <v>1</v>
      </c>
      <c r="AI2683">
        <v>1</v>
      </c>
      <c r="AJ2683">
        <v>1</v>
      </c>
      <c r="AK2683">
        <v>1</v>
      </c>
      <c r="AL2683">
        <v>0</v>
      </c>
      <c r="AM2683" s="49" t="s">
        <v>356</v>
      </c>
      <c r="AN2683" s="49" t="s">
        <v>4</v>
      </c>
      <c r="AO2683" s="49" t="s">
        <v>9</v>
      </c>
      <c r="AP2683" s="49" t="s">
        <v>494</v>
      </c>
      <c r="AQ2683" s="49" t="s">
        <v>9</v>
      </c>
      <c r="AR2683" s="49" t="s">
        <v>487</v>
      </c>
      <c r="AS2683" s="49" t="s">
        <v>488</v>
      </c>
      <c r="AT2683" s="49" t="s">
        <v>489</v>
      </c>
    </row>
    <row r="2684" spans="1:46" x14ac:dyDescent="0.25">
      <c r="A2684">
        <v>16</v>
      </c>
      <c r="B2684" t="s">
        <v>229</v>
      </c>
      <c r="C2684" t="s">
        <v>229</v>
      </c>
      <c r="D2684" t="s">
        <v>230</v>
      </c>
      <c r="E2684" t="s">
        <v>638</v>
      </c>
      <c r="F2684" t="s">
        <v>639</v>
      </c>
      <c r="G2684">
        <v>1</v>
      </c>
      <c r="H2684">
        <v>1</v>
      </c>
      <c r="I2684">
        <v>1</v>
      </c>
      <c r="J2684">
        <v>1</v>
      </c>
      <c r="K2684">
        <v>1</v>
      </c>
      <c r="L2684">
        <v>1</v>
      </c>
      <c r="M2684">
        <v>1</v>
      </c>
      <c r="N2684">
        <v>1</v>
      </c>
      <c r="O2684">
        <v>1</v>
      </c>
      <c r="P2684">
        <v>1</v>
      </c>
      <c r="Q2684">
        <v>1</v>
      </c>
      <c r="R2684">
        <v>1</v>
      </c>
      <c r="S2684">
        <v>1</v>
      </c>
      <c r="T2684">
        <v>1</v>
      </c>
      <c r="U2684">
        <v>1</v>
      </c>
      <c r="V2684">
        <v>1</v>
      </c>
      <c r="W2684">
        <v>1</v>
      </c>
      <c r="X2684">
        <v>1</v>
      </c>
      <c r="Y2684">
        <v>1</v>
      </c>
      <c r="Z2684">
        <v>1</v>
      </c>
      <c r="AA2684">
        <v>1</v>
      </c>
      <c r="AB2684">
        <v>1</v>
      </c>
      <c r="AC2684">
        <v>1</v>
      </c>
      <c r="AD2684">
        <v>1</v>
      </c>
      <c r="AE2684">
        <v>1</v>
      </c>
      <c r="AF2684">
        <v>1</v>
      </c>
      <c r="AG2684">
        <v>1</v>
      </c>
      <c r="AH2684">
        <v>1</v>
      </c>
      <c r="AI2684">
        <v>1</v>
      </c>
      <c r="AJ2684">
        <v>1</v>
      </c>
      <c r="AK2684">
        <v>1</v>
      </c>
      <c r="AL2684">
        <v>1</v>
      </c>
      <c r="AM2684" s="49" t="s">
        <v>230</v>
      </c>
      <c r="AN2684" s="49" t="s">
        <v>14</v>
      </c>
      <c r="AO2684" s="49" t="s">
        <v>485</v>
      </c>
      <c r="AP2684" s="49" t="s">
        <v>505</v>
      </c>
      <c r="AQ2684" s="49" t="s">
        <v>13</v>
      </c>
      <c r="AR2684" s="49" t="s">
        <v>487</v>
      </c>
      <c r="AS2684" s="49" t="s">
        <v>488</v>
      </c>
      <c r="AT2684" s="49" t="s">
        <v>489</v>
      </c>
    </row>
    <row r="2685" spans="1:46" x14ac:dyDescent="0.25">
      <c r="A2685">
        <v>16</v>
      </c>
      <c r="B2685" t="s">
        <v>555</v>
      </c>
      <c r="C2685" t="s">
        <v>556</v>
      </c>
      <c r="D2685" t="s">
        <v>557</v>
      </c>
      <c r="E2685" t="s">
        <v>638</v>
      </c>
      <c r="F2685" t="s">
        <v>639</v>
      </c>
      <c r="G2685">
        <v>0</v>
      </c>
      <c r="H2685">
        <v>0</v>
      </c>
      <c r="I2685">
        <v>0</v>
      </c>
      <c r="J2685">
        <v>0</v>
      </c>
      <c r="K2685">
        <v>0</v>
      </c>
      <c r="L2685">
        <v>0</v>
      </c>
      <c r="M2685">
        <v>0</v>
      </c>
      <c r="N2685">
        <v>0</v>
      </c>
      <c r="O2685">
        <v>0</v>
      </c>
      <c r="P2685">
        <v>0</v>
      </c>
      <c r="Q2685">
        <v>1</v>
      </c>
      <c r="R2685">
        <v>1</v>
      </c>
      <c r="S2685">
        <v>1</v>
      </c>
      <c r="T2685">
        <v>1</v>
      </c>
      <c r="U2685">
        <v>1</v>
      </c>
      <c r="V2685">
        <v>1</v>
      </c>
      <c r="W2685">
        <v>1</v>
      </c>
      <c r="X2685">
        <v>1</v>
      </c>
      <c r="Y2685">
        <v>1</v>
      </c>
      <c r="Z2685">
        <v>1</v>
      </c>
      <c r="AA2685">
        <v>1</v>
      </c>
      <c r="AB2685">
        <v>1</v>
      </c>
      <c r="AC2685">
        <v>1</v>
      </c>
      <c r="AD2685">
        <v>1</v>
      </c>
      <c r="AE2685">
        <v>1</v>
      </c>
      <c r="AF2685">
        <v>1</v>
      </c>
      <c r="AG2685">
        <v>1</v>
      </c>
      <c r="AH2685">
        <v>1</v>
      </c>
      <c r="AI2685">
        <v>1</v>
      </c>
      <c r="AJ2685">
        <v>1</v>
      </c>
      <c r="AK2685">
        <v>1</v>
      </c>
      <c r="AL2685">
        <v>1</v>
      </c>
      <c r="AM2685" s="49" t="e">
        <v>#N/A</v>
      </c>
      <c r="AN2685" s="49" t="e">
        <v>#N/A</v>
      </c>
      <c r="AO2685" s="49" t="e">
        <v>#N/A</v>
      </c>
      <c r="AP2685" s="49" t="e">
        <v>#N/A</v>
      </c>
      <c r="AQ2685" s="49" t="e">
        <v>#N/A</v>
      </c>
      <c r="AR2685" s="49" t="e">
        <v>#N/A</v>
      </c>
      <c r="AS2685" s="49" t="e">
        <v>#N/A</v>
      </c>
      <c r="AT2685" s="49" t="e">
        <v>#N/A</v>
      </c>
    </row>
    <row r="2686" spans="1:46" x14ac:dyDescent="0.25">
      <c r="A2686">
        <v>16</v>
      </c>
      <c r="B2686" t="s">
        <v>231</v>
      </c>
      <c r="C2686" t="s">
        <v>231</v>
      </c>
      <c r="D2686" t="s">
        <v>418</v>
      </c>
      <c r="E2686" t="s">
        <v>638</v>
      </c>
      <c r="F2686" t="s">
        <v>639</v>
      </c>
      <c r="G2686">
        <v>1</v>
      </c>
      <c r="H2686">
        <v>1</v>
      </c>
      <c r="I2686">
        <v>1</v>
      </c>
      <c r="J2686">
        <v>1</v>
      </c>
      <c r="K2686">
        <v>1</v>
      </c>
      <c r="L2686">
        <v>1</v>
      </c>
      <c r="M2686">
        <v>1</v>
      </c>
      <c r="N2686">
        <v>1</v>
      </c>
      <c r="O2686">
        <v>1</v>
      </c>
      <c r="P2686">
        <v>1</v>
      </c>
      <c r="Q2686">
        <v>1</v>
      </c>
      <c r="R2686">
        <v>1</v>
      </c>
      <c r="S2686">
        <v>1</v>
      </c>
      <c r="T2686">
        <v>1</v>
      </c>
      <c r="U2686">
        <v>1</v>
      </c>
      <c r="V2686">
        <v>1</v>
      </c>
      <c r="W2686">
        <v>1</v>
      </c>
      <c r="X2686">
        <v>1</v>
      </c>
      <c r="Y2686">
        <v>1</v>
      </c>
      <c r="Z2686">
        <v>1</v>
      </c>
      <c r="AA2686">
        <v>1</v>
      </c>
      <c r="AB2686">
        <v>1</v>
      </c>
      <c r="AC2686">
        <v>1</v>
      </c>
      <c r="AD2686">
        <v>1</v>
      </c>
      <c r="AE2686">
        <v>1</v>
      </c>
      <c r="AF2686">
        <v>1</v>
      </c>
      <c r="AG2686">
        <v>1</v>
      </c>
      <c r="AH2686">
        <v>1</v>
      </c>
      <c r="AI2686">
        <v>1</v>
      </c>
      <c r="AJ2686">
        <v>1</v>
      </c>
      <c r="AK2686">
        <v>1</v>
      </c>
      <c r="AL2686">
        <v>0</v>
      </c>
      <c r="AM2686" s="49" t="s">
        <v>418</v>
      </c>
      <c r="AN2686" s="49" t="s">
        <v>14</v>
      </c>
      <c r="AO2686" s="49" t="s">
        <v>485</v>
      </c>
      <c r="AP2686" s="49" t="s">
        <v>505</v>
      </c>
      <c r="AQ2686" s="49" t="s">
        <v>13</v>
      </c>
      <c r="AR2686" s="49" t="s">
        <v>495</v>
      </c>
      <c r="AS2686" s="49" t="s">
        <v>496</v>
      </c>
      <c r="AT2686" s="49" t="s">
        <v>497</v>
      </c>
    </row>
    <row r="2687" spans="1:46" x14ac:dyDescent="0.25">
      <c r="A2687">
        <v>16</v>
      </c>
      <c r="B2687" t="s">
        <v>221</v>
      </c>
      <c r="C2687" t="s">
        <v>221</v>
      </c>
      <c r="D2687" t="s">
        <v>222</v>
      </c>
      <c r="E2687" t="s">
        <v>638</v>
      </c>
      <c r="F2687" t="s">
        <v>639</v>
      </c>
      <c r="G2687">
        <v>1</v>
      </c>
      <c r="H2687">
        <v>1</v>
      </c>
      <c r="I2687">
        <v>1</v>
      </c>
      <c r="J2687">
        <v>1</v>
      </c>
      <c r="K2687">
        <v>1</v>
      </c>
      <c r="L2687">
        <v>1</v>
      </c>
      <c r="M2687">
        <v>1</v>
      </c>
      <c r="N2687">
        <v>1</v>
      </c>
      <c r="O2687">
        <v>1</v>
      </c>
      <c r="P2687">
        <v>1</v>
      </c>
      <c r="Q2687">
        <v>1</v>
      </c>
      <c r="R2687">
        <v>1</v>
      </c>
      <c r="S2687">
        <v>1</v>
      </c>
      <c r="T2687">
        <v>1</v>
      </c>
      <c r="U2687">
        <v>1</v>
      </c>
      <c r="V2687">
        <v>1</v>
      </c>
      <c r="W2687">
        <v>1</v>
      </c>
      <c r="X2687">
        <v>1</v>
      </c>
      <c r="Y2687">
        <v>1</v>
      </c>
      <c r="Z2687">
        <v>1</v>
      </c>
      <c r="AA2687">
        <v>1</v>
      </c>
      <c r="AB2687">
        <v>1</v>
      </c>
      <c r="AC2687">
        <v>1</v>
      </c>
      <c r="AD2687">
        <v>1</v>
      </c>
      <c r="AE2687">
        <v>1</v>
      </c>
      <c r="AF2687">
        <v>1</v>
      </c>
      <c r="AG2687">
        <v>1</v>
      </c>
      <c r="AH2687">
        <v>1</v>
      </c>
      <c r="AI2687">
        <v>1</v>
      </c>
      <c r="AJ2687">
        <v>1</v>
      </c>
      <c r="AK2687">
        <v>1</v>
      </c>
      <c r="AL2687">
        <v>0</v>
      </c>
      <c r="AM2687" s="49" t="s">
        <v>222</v>
      </c>
      <c r="AN2687" s="49" t="s">
        <v>14</v>
      </c>
      <c r="AO2687" s="49" t="s">
        <v>485</v>
      </c>
      <c r="AP2687" s="49" t="s">
        <v>494</v>
      </c>
      <c r="AQ2687" s="49" t="s">
        <v>11</v>
      </c>
      <c r="AR2687" s="49" t="s">
        <v>495</v>
      </c>
      <c r="AS2687" s="49" t="s">
        <v>488</v>
      </c>
      <c r="AT2687" s="49" t="s">
        <v>489</v>
      </c>
    </row>
    <row r="2688" spans="1:46" x14ac:dyDescent="0.25">
      <c r="A2688">
        <v>16</v>
      </c>
      <c r="B2688" t="s">
        <v>232</v>
      </c>
      <c r="C2688" t="s">
        <v>232</v>
      </c>
      <c r="D2688" t="s">
        <v>558</v>
      </c>
      <c r="E2688" t="s">
        <v>638</v>
      </c>
      <c r="F2688" t="s">
        <v>639</v>
      </c>
      <c r="G2688">
        <v>0</v>
      </c>
      <c r="H2688">
        <v>0</v>
      </c>
      <c r="I2688">
        <v>0</v>
      </c>
      <c r="J2688">
        <v>0</v>
      </c>
      <c r="K2688">
        <v>0</v>
      </c>
      <c r="L2688">
        <v>0</v>
      </c>
      <c r="M2688">
        <v>0</v>
      </c>
      <c r="N2688">
        <v>0</v>
      </c>
      <c r="O2688">
        <v>0</v>
      </c>
      <c r="P2688">
        <v>0</v>
      </c>
      <c r="Q2688">
        <v>1</v>
      </c>
      <c r="R2688">
        <v>1</v>
      </c>
      <c r="S2688">
        <v>1</v>
      </c>
      <c r="T2688">
        <v>1</v>
      </c>
      <c r="U2688">
        <v>1</v>
      </c>
      <c r="V2688">
        <v>1</v>
      </c>
      <c r="W2688">
        <v>1</v>
      </c>
      <c r="X2688">
        <v>1</v>
      </c>
      <c r="Y2688">
        <v>1</v>
      </c>
      <c r="Z2688">
        <v>1</v>
      </c>
      <c r="AA2688">
        <v>1</v>
      </c>
      <c r="AB2688">
        <v>1</v>
      </c>
      <c r="AC2688">
        <v>1</v>
      </c>
      <c r="AD2688">
        <v>1</v>
      </c>
      <c r="AE2688">
        <v>1</v>
      </c>
      <c r="AF2688">
        <v>1</v>
      </c>
      <c r="AG2688">
        <v>1</v>
      </c>
      <c r="AH2688">
        <v>1</v>
      </c>
      <c r="AI2688">
        <v>1</v>
      </c>
      <c r="AJ2688">
        <v>1</v>
      </c>
      <c r="AK2688">
        <v>1</v>
      </c>
      <c r="AL2688">
        <v>0</v>
      </c>
      <c r="AM2688" s="49" t="s">
        <v>233</v>
      </c>
      <c r="AN2688" s="49" t="s">
        <v>14</v>
      </c>
      <c r="AO2688" s="49" t="s">
        <v>485</v>
      </c>
      <c r="AP2688" s="49" t="s">
        <v>494</v>
      </c>
      <c r="AQ2688" s="49" t="s">
        <v>11</v>
      </c>
      <c r="AR2688" s="49" t="s">
        <v>487</v>
      </c>
      <c r="AS2688" s="49" t="s">
        <v>488</v>
      </c>
      <c r="AT2688" s="49" t="s">
        <v>489</v>
      </c>
    </row>
    <row r="2689" spans="1:46" x14ac:dyDescent="0.25">
      <c r="A2689">
        <v>16</v>
      </c>
      <c r="B2689" t="s">
        <v>249</v>
      </c>
      <c r="C2689" t="s">
        <v>249</v>
      </c>
      <c r="D2689" t="s">
        <v>250</v>
      </c>
      <c r="E2689" t="s">
        <v>638</v>
      </c>
      <c r="F2689" t="s">
        <v>639</v>
      </c>
      <c r="G2689">
        <v>1</v>
      </c>
      <c r="H2689">
        <v>1</v>
      </c>
      <c r="I2689">
        <v>1</v>
      </c>
      <c r="J2689">
        <v>1</v>
      </c>
      <c r="K2689">
        <v>1</v>
      </c>
      <c r="L2689">
        <v>1</v>
      </c>
      <c r="M2689">
        <v>1</v>
      </c>
      <c r="N2689">
        <v>1</v>
      </c>
      <c r="O2689">
        <v>1</v>
      </c>
      <c r="P2689">
        <v>1</v>
      </c>
      <c r="Q2689">
        <v>1</v>
      </c>
      <c r="R2689">
        <v>1</v>
      </c>
      <c r="S2689">
        <v>1</v>
      </c>
      <c r="T2689">
        <v>1</v>
      </c>
      <c r="U2689">
        <v>1</v>
      </c>
      <c r="V2689">
        <v>1</v>
      </c>
      <c r="W2689">
        <v>1</v>
      </c>
      <c r="X2689">
        <v>1</v>
      </c>
      <c r="Y2689">
        <v>1</v>
      </c>
      <c r="Z2689">
        <v>1</v>
      </c>
      <c r="AA2689">
        <v>1</v>
      </c>
      <c r="AB2689">
        <v>1</v>
      </c>
      <c r="AC2689">
        <v>1</v>
      </c>
      <c r="AD2689">
        <v>1</v>
      </c>
      <c r="AE2689">
        <v>1</v>
      </c>
      <c r="AF2689">
        <v>1</v>
      </c>
      <c r="AG2689">
        <v>1</v>
      </c>
      <c r="AH2689">
        <v>1</v>
      </c>
      <c r="AI2689">
        <v>1</v>
      </c>
      <c r="AJ2689">
        <v>1</v>
      </c>
      <c r="AK2689">
        <v>1</v>
      </c>
      <c r="AL2689">
        <v>1</v>
      </c>
      <c r="AM2689" s="49" t="s">
        <v>250</v>
      </c>
      <c r="AN2689" s="49" t="s">
        <v>14</v>
      </c>
      <c r="AO2689" s="49" t="s">
        <v>500</v>
      </c>
      <c r="AP2689" s="49" t="s">
        <v>505</v>
      </c>
      <c r="AQ2689" s="49" t="s">
        <v>13</v>
      </c>
      <c r="AR2689" s="49" t="s">
        <v>487</v>
      </c>
      <c r="AS2689" s="49" t="s">
        <v>488</v>
      </c>
      <c r="AT2689" s="49" t="s">
        <v>489</v>
      </c>
    </row>
    <row r="2690" spans="1:46" x14ac:dyDescent="0.25">
      <c r="A2690">
        <v>16</v>
      </c>
      <c r="B2690" t="s">
        <v>234</v>
      </c>
      <c r="C2690" t="s">
        <v>234</v>
      </c>
      <c r="D2690" t="s">
        <v>235</v>
      </c>
      <c r="E2690" t="s">
        <v>638</v>
      </c>
      <c r="F2690" t="s">
        <v>639</v>
      </c>
      <c r="G2690">
        <v>1</v>
      </c>
      <c r="H2690">
        <v>1</v>
      </c>
      <c r="I2690">
        <v>1</v>
      </c>
      <c r="J2690">
        <v>1</v>
      </c>
      <c r="K2690">
        <v>1</v>
      </c>
      <c r="L2690">
        <v>1</v>
      </c>
      <c r="M2690">
        <v>1</v>
      </c>
      <c r="N2690">
        <v>1</v>
      </c>
      <c r="O2690">
        <v>1</v>
      </c>
      <c r="P2690">
        <v>1</v>
      </c>
      <c r="Q2690">
        <v>1</v>
      </c>
      <c r="R2690">
        <v>1</v>
      </c>
      <c r="S2690">
        <v>1</v>
      </c>
      <c r="T2690">
        <v>1</v>
      </c>
      <c r="U2690">
        <v>1</v>
      </c>
      <c r="V2690">
        <v>1</v>
      </c>
      <c r="W2690">
        <v>1</v>
      </c>
      <c r="X2690">
        <v>1</v>
      </c>
      <c r="Y2690">
        <v>1</v>
      </c>
      <c r="Z2690">
        <v>1</v>
      </c>
      <c r="AA2690">
        <v>1</v>
      </c>
      <c r="AB2690">
        <v>1</v>
      </c>
      <c r="AC2690">
        <v>1</v>
      </c>
      <c r="AD2690">
        <v>1</v>
      </c>
      <c r="AE2690">
        <v>1</v>
      </c>
      <c r="AF2690">
        <v>1</v>
      </c>
      <c r="AG2690">
        <v>1</v>
      </c>
      <c r="AH2690">
        <v>1</v>
      </c>
      <c r="AI2690">
        <v>1</v>
      </c>
      <c r="AJ2690">
        <v>1</v>
      </c>
      <c r="AK2690">
        <v>1</v>
      </c>
      <c r="AL2690">
        <v>0</v>
      </c>
      <c r="AM2690" s="49" t="s">
        <v>235</v>
      </c>
      <c r="AN2690" s="49" t="s">
        <v>14</v>
      </c>
      <c r="AO2690" s="49" t="s">
        <v>485</v>
      </c>
      <c r="AP2690" s="49" t="s">
        <v>501</v>
      </c>
      <c r="AQ2690" s="49" t="s">
        <v>11</v>
      </c>
      <c r="AR2690" s="49" t="s">
        <v>487</v>
      </c>
      <c r="AS2690" s="49" t="s">
        <v>488</v>
      </c>
      <c r="AT2690" s="49" t="s">
        <v>489</v>
      </c>
    </row>
    <row r="2691" spans="1:46" x14ac:dyDescent="0.25">
      <c r="A2691">
        <v>16</v>
      </c>
      <c r="B2691" t="s">
        <v>238</v>
      </c>
      <c r="C2691" t="s">
        <v>238</v>
      </c>
      <c r="D2691" t="s">
        <v>419</v>
      </c>
      <c r="E2691" t="s">
        <v>638</v>
      </c>
      <c r="F2691" t="s">
        <v>639</v>
      </c>
      <c r="G2691">
        <v>1</v>
      </c>
      <c r="H2691">
        <v>1</v>
      </c>
      <c r="I2691">
        <v>1</v>
      </c>
      <c r="J2691">
        <v>1</v>
      </c>
      <c r="K2691">
        <v>1</v>
      </c>
      <c r="L2691">
        <v>1</v>
      </c>
      <c r="M2691">
        <v>1</v>
      </c>
      <c r="N2691">
        <v>1</v>
      </c>
      <c r="O2691">
        <v>1</v>
      </c>
      <c r="P2691">
        <v>1</v>
      </c>
      <c r="Q2691">
        <v>1</v>
      </c>
      <c r="R2691">
        <v>1</v>
      </c>
      <c r="S2691">
        <v>1</v>
      </c>
      <c r="T2691">
        <v>1</v>
      </c>
      <c r="U2691">
        <v>1</v>
      </c>
      <c r="V2691">
        <v>1</v>
      </c>
      <c r="W2691">
        <v>1</v>
      </c>
      <c r="X2691">
        <v>1</v>
      </c>
      <c r="Y2691">
        <v>1</v>
      </c>
      <c r="Z2691">
        <v>1</v>
      </c>
      <c r="AA2691">
        <v>1</v>
      </c>
      <c r="AB2691">
        <v>1</v>
      </c>
      <c r="AC2691">
        <v>1</v>
      </c>
      <c r="AD2691">
        <v>1</v>
      </c>
      <c r="AE2691">
        <v>1</v>
      </c>
      <c r="AF2691">
        <v>1</v>
      </c>
      <c r="AG2691">
        <v>1</v>
      </c>
      <c r="AH2691">
        <v>1</v>
      </c>
      <c r="AI2691">
        <v>1</v>
      </c>
      <c r="AJ2691">
        <v>1</v>
      </c>
      <c r="AK2691">
        <v>1</v>
      </c>
      <c r="AL2691">
        <v>0</v>
      </c>
      <c r="AM2691" s="49" t="s">
        <v>419</v>
      </c>
      <c r="AN2691" s="49" t="s">
        <v>7</v>
      </c>
      <c r="AO2691" s="49" t="s">
        <v>9</v>
      </c>
      <c r="AP2691" s="49" t="s">
        <v>501</v>
      </c>
      <c r="AQ2691" s="49" t="s">
        <v>9</v>
      </c>
      <c r="AR2691" s="49" t="s">
        <v>495</v>
      </c>
      <c r="AS2691" s="49" t="s">
        <v>496</v>
      </c>
      <c r="AT2691" s="49" t="s">
        <v>497</v>
      </c>
    </row>
    <row r="2692" spans="1:46" x14ac:dyDescent="0.25">
      <c r="A2692">
        <v>16</v>
      </c>
      <c r="B2692" t="s">
        <v>245</v>
      </c>
      <c r="C2692" t="s">
        <v>245</v>
      </c>
      <c r="D2692" t="s">
        <v>246</v>
      </c>
      <c r="E2692" t="s">
        <v>638</v>
      </c>
      <c r="F2692" t="s">
        <v>639</v>
      </c>
      <c r="G2692">
        <v>1</v>
      </c>
      <c r="H2692">
        <v>1</v>
      </c>
      <c r="I2692">
        <v>1</v>
      </c>
      <c r="J2692">
        <v>1</v>
      </c>
      <c r="K2692">
        <v>1</v>
      </c>
      <c r="L2692">
        <v>1</v>
      </c>
      <c r="M2692">
        <v>1</v>
      </c>
      <c r="N2692">
        <v>1</v>
      </c>
      <c r="O2692">
        <v>1</v>
      </c>
      <c r="P2692">
        <v>1</v>
      </c>
      <c r="Q2692">
        <v>1</v>
      </c>
      <c r="R2692">
        <v>1</v>
      </c>
      <c r="S2692">
        <v>1</v>
      </c>
      <c r="T2692">
        <v>1</v>
      </c>
      <c r="U2692">
        <v>1</v>
      </c>
      <c r="V2692">
        <v>1</v>
      </c>
      <c r="W2692">
        <v>1</v>
      </c>
      <c r="X2692">
        <v>1</v>
      </c>
      <c r="Y2692">
        <v>1</v>
      </c>
      <c r="Z2692">
        <v>1</v>
      </c>
      <c r="AA2692">
        <v>1</v>
      </c>
      <c r="AB2692">
        <v>1</v>
      </c>
      <c r="AC2692">
        <v>1</v>
      </c>
      <c r="AD2692">
        <v>1</v>
      </c>
      <c r="AE2692">
        <v>1</v>
      </c>
      <c r="AF2692">
        <v>1</v>
      </c>
      <c r="AG2692">
        <v>1</v>
      </c>
      <c r="AH2692">
        <v>1</v>
      </c>
      <c r="AI2692">
        <v>1</v>
      </c>
      <c r="AJ2692">
        <v>1</v>
      </c>
      <c r="AK2692">
        <v>1</v>
      </c>
      <c r="AL2692">
        <v>1</v>
      </c>
      <c r="AM2692" s="49" t="s">
        <v>246</v>
      </c>
      <c r="AN2692" s="49" t="s">
        <v>14</v>
      </c>
      <c r="AO2692" s="49" t="s">
        <v>500</v>
      </c>
      <c r="AP2692" s="49" t="s">
        <v>505</v>
      </c>
      <c r="AQ2692" s="49" t="s">
        <v>13</v>
      </c>
      <c r="AR2692" s="49" t="s">
        <v>487</v>
      </c>
      <c r="AS2692" s="49" t="s">
        <v>488</v>
      </c>
      <c r="AT2692" s="49" t="s">
        <v>489</v>
      </c>
    </row>
    <row r="2693" spans="1:46" x14ac:dyDescent="0.25">
      <c r="A2693">
        <v>16</v>
      </c>
      <c r="B2693" t="s">
        <v>247</v>
      </c>
      <c r="C2693" t="s">
        <v>247</v>
      </c>
      <c r="D2693" t="s">
        <v>248</v>
      </c>
      <c r="E2693" t="s">
        <v>638</v>
      </c>
      <c r="F2693" t="s">
        <v>639</v>
      </c>
      <c r="G2693">
        <v>1</v>
      </c>
      <c r="H2693">
        <v>1</v>
      </c>
      <c r="I2693">
        <v>1</v>
      </c>
      <c r="J2693">
        <v>1</v>
      </c>
      <c r="K2693">
        <v>1</v>
      </c>
      <c r="L2693">
        <v>1</v>
      </c>
      <c r="M2693">
        <v>1</v>
      </c>
      <c r="N2693">
        <v>1</v>
      </c>
      <c r="O2693">
        <v>1</v>
      </c>
      <c r="P2693">
        <v>1</v>
      </c>
      <c r="Q2693">
        <v>1</v>
      </c>
      <c r="R2693">
        <v>1</v>
      </c>
      <c r="S2693">
        <v>1</v>
      </c>
      <c r="T2693">
        <v>1</v>
      </c>
      <c r="U2693">
        <v>1</v>
      </c>
      <c r="V2693">
        <v>1</v>
      </c>
      <c r="W2693">
        <v>1</v>
      </c>
      <c r="X2693">
        <v>1</v>
      </c>
      <c r="Y2693">
        <v>1</v>
      </c>
      <c r="Z2693">
        <v>1</v>
      </c>
      <c r="AA2693">
        <v>1</v>
      </c>
      <c r="AB2693">
        <v>1</v>
      </c>
      <c r="AC2693">
        <v>1</v>
      </c>
      <c r="AD2693">
        <v>1</v>
      </c>
      <c r="AE2693">
        <v>1</v>
      </c>
      <c r="AF2693">
        <v>1</v>
      </c>
      <c r="AG2693">
        <v>1</v>
      </c>
      <c r="AH2693">
        <v>1</v>
      </c>
      <c r="AI2693">
        <v>1</v>
      </c>
      <c r="AJ2693">
        <v>1</v>
      </c>
      <c r="AK2693">
        <v>1</v>
      </c>
      <c r="AL2693">
        <v>1</v>
      </c>
      <c r="AM2693" s="49" t="s">
        <v>248</v>
      </c>
      <c r="AN2693" s="49" t="s">
        <v>14</v>
      </c>
      <c r="AO2693" s="49" t="s">
        <v>500</v>
      </c>
      <c r="AP2693" s="49" t="s">
        <v>505</v>
      </c>
      <c r="AQ2693" s="49" t="s">
        <v>13</v>
      </c>
      <c r="AR2693" s="49" t="s">
        <v>487</v>
      </c>
      <c r="AS2693" s="49" t="s">
        <v>488</v>
      </c>
      <c r="AT2693" s="49" t="s">
        <v>489</v>
      </c>
    </row>
    <row r="2694" spans="1:46" x14ac:dyDescent="0.25">
      <c r="A2694">
        <v>16</v>
      </c>
      <c r="B2694" t="s">
        <v>255</v>
      </c>
      <c r="C2694" t="s">
        <v>255</v>
      </c>
      <c r="D2694" t="s">
        <v>256</v>
      </c>
      <c r="E2694" t="s">
        <v>638</v>
      </c>
      <c r="F2694" t="s">
        <v>639</v>
      </c>
      <c r="G2694">
        <v>1</v>
      </c>
      <c r="H2694">
        <v>1</v>
      </c>
      <c r="I2694">
        <v>1</v>
      </c>
      <c r="J2694">
        <v>1</v>
      </c>
      <c r="K2694">
        <v>1</v>
      </c>
      <c r="L2694">
        <v>1</v>
      </c>
      <c r="M2694">
        <v>1</v>
      </c>
      <c r="N2694">
        <v>1</v>
      </c>
      <c r="O2694">
        <v>1</v>
      </c>
      <c r="P2694">
        <v>1</v>
      </c>
      <c r="Q2694">
        <v>1</v>
      </c>
      <c r="R2694">
        <v>1</v>
      </c>
      <c r="S2694">
        <v>1</v>
      </c>
      <c r="T2694">
        <v>1</v>
      </c>
      <c r="U2694">
        <v>1</v>
      </c>
      <c r="V2694">
        <v>1</v>
      </c>
      <c r="W2694">
        <v>1</v>
      </c>
      <c r="X2694">
        <v>1</v>
      </c>
      <c r="Y2694">
        <v>1</v>
      </c>
      <c r="Z2694">
        <v>1</v>
      </c>
      <c r="AA2694">
        <v>1</v>
      </c>
      <c r="AB2694">
        <v>1</v>
      </c>
      <c r="AC2694">
        <v>1</v>
      </c>
      <c r="AD2694">
        <v>1</v>
      </c>
      <c r="AE2694">
        <v>1</v>
      </c>
      <c r="AF2694">
        <v>1</v>
      </c>
      <c r="AG2694">
        <v>1</v>
      </c>
      <c r="AH2694">
        <v>1</v>
      </c>
      <c r="AI2694">
        <v>1</v>
      </c>
      <c r="AJ2694">
        <v>1</v>
      </c>
      <c r="AK2694">
        <v>1</v>
      </c>
      <c r="AL2694">
        <v>0</v>
      </c>
      <c r="AM2694" s="49" t="s">
        <v>256</v>
      </c>
      <c r="AN2694" s="49" t="s">
        <v>6</v>
      </c>
      <c r="AO2694" s="49" t="s">
        <v>9</v>
      </c>
      <c r="AP2694" s="49" t="s">
        <v>486</v>
      </c>
      <c r="AQ2694" s="49" t="s">
        <v>9</v>
      </c>
      <c r="AR2694" s="49" t="s">
        <v>487</v>
      </c>
      <c r="AS2694" s="49" t="s">
        <v>488</v>
      </c>
      <c r="AT2694" s="49" t="s">
        <v>489</v>
      </c>
    </row>
    <row r="2695" spans="1:46" x14ac:dyDescent="0.25">
      <c r="A2695">
        <v>16</v>
      </c>
      <c r="B2695" t="s">
        <v>281</v>
      </c>
      <c r="C2695" t="s">
        <v>281</v>
      </c>
      <c r="D2695" t="s">
        <v>282</v>
      </c>
      <c r="E2695" t="s">
        <v>638</v>
      </c>
      <c r="F2695" t="s">
        <v>639</v>
      </c>
      <c r="G2695">
        <v>1</v>
      </c>
      <c r="H2695">
        <v>1</v>
      </c>
      <c r="I2695">
        <v>1</v>
      </c>
      <c r="J2695">
        <v>1</v>
      </c>
      <c r="K2695">
        <v>1</v>
      </c>
      <c r="L2695">
        <v>1</v>
      </c>
      <c r="M2695">
        <v>1</v>
      </c>
      <c r="N2695">
        <v>1</v>
      </c>
      <c r="O2695">
        <v>1</v>
      </c>
      <c r="P2695">
        <v>1</v>
      </c>
      <c r="Q2695">
        <v>1</v>
      </c>
      <c r="R2695">
        <v>1</v>
      </c>
      <c r="S2695">
        <v>1</v>
      </c>
      <c r="T2695">
        <v>1</v>
      </c>
      <c r="U2695">
        <v>1</v>
      </c>
      <c r="V2695">
        <v>1</v>
      </c>
      <c r="W2695">
        <v>1</v>
      </c>
      <c r="X2695">
        <v>1</v>
      </c>
      <c r="Y2695">
        <v>1</v>
      </c>
      <c r="Z2695">
        <v>1</v>
      </c>
      <c r="AA2695">
        <v>1</v>
      </c>
      <c r="AB2695">
        <v>1</v>
      </c>
      <c r="AC2695">
        <v>1</v>
      </c>
      <c r="AD2695">
        <v>1</v>
      </c>
      <c r="AE2695">
        <v>1</v>
      </c>
      <c r="AF2695">
        <v>1</v>
      </c>
      <c r="AG2695">
        <v>1</v>
      </c>
      <c r="AH2695">
        <v>1</v>
      </c>
      <c r="AI2695">
        <v>1</v>
      </c>
      <c r="AJ2695">
        <v>1</v>
      </c>
      <c r="AK2695">
        <v>1</v>
      </c>
      <c r="AL2695">
        <v>0</v>
      </c>
      <c r="AM2695" s="49" t="s">
        <v>282</v>
      </c>
      <c r="AN2695" s="49" t="s">
        <v>14</v>
      </c>
      <c r="AO2695" s="49" t="s">
        <v>485</v>
      </c>
      <c r="AP2695" s="49" t="s">
        <v>501</v>
      </c>
      <c r="AQ2695" s="49" t="s">
        <v>11</v>
      </c>
      <c r="AR2695" s="49" t="s">
        <v>487</v>
      </c>
      <c r="AS2695" s="49" t="s">
        <v>488</v>
      </c>
      <c r="AT2695" s="49" t="s">
        <v>489</v>
      </c>
    </row>
    <row r="2696" spans="1:46" x14ac:dyDescent="0.25">
      <c r="A2696">
        <v>16</v>
      </c>
      <c r="B2696" t="s">
        <v>267</v>
      </c>
      <c r="C2696" t="s">
        <v>267</v>
      </c>
      <c r="D2696" t="s">
        <v>268</v>
      </c>
      <c r="E2696" t="s">
        <v>638</v>
      </c>
      <c r="F2696" t="s">
        <v>639</v>
      </c>
      <c r="G2696">
        <v>1</v>
      </c>
      <c r="H2696">
        <v>1</v>
      </c>
      <c r="I2696">
        <v>1</v>
      </c>
      <c r="J2696">
        <v>1</v>
      </c>
      <c r="K2696">
        <v>1</v>
      </c>
      <c r="L2696">
        <v>1</v>
      </c>
      <c r="M2696">
        <v>1</v>
      </c>
      <c r="N2696">
        <v>1</v>
      </c>
      <c r="O2696">
        <v>1</v>
      </c>
      <c r="P2696">
        <v>1</v>
      </c>
      <c r="Q2696">
        <v>1</v>
      </c>
      <c r="R2696">
        <v>1</v>
      </c>
      <c r="S2696">
        <v>1</v>
      </c>
      <c r="T2696">
        <v>1</v>
      </c>
      <c r="U2696">
        <v>1</v>
      </c>
      <c r="V2696">
        <v>1</v>
      </c>
      <c r="W2696">
        <v>1</v>
      </c>
      <c r="X2696">
        <v>1</v>
      </c>
      <c r="Y2696">
        <v>1</v>
      </c>
      <c r="Z2696">
        <v>1</v>
      </c>
      <c r="AA2696">
        <v>1</v>
      </c>
      <c r="AB2696">
        <v>1</v>
      </c>
      <c r="AC2696">
        <v>1</v>
      </c>
      <c r="AD2696">
        <v>1</v>
      </c>
      <c r="AE2696">
        <v>1</v>
      </c>
      <c r="AF2696">
        <v>1</v>
      </c>
      <c r="AG2696">
        <v>1</v>
      </c>
      <c r="AH2696">
        <v>1</v>
      </c>
      <c r="AI2696">
        <v>1</v>
      </c>
      <c r="AJ2696">
        <v>1</v>
      </c>
      <c r="AK2696">
        <v>1</v>
      </c>
      <c r="AL2696">
        <v>1</v>
      </c>
      <c r="AM2696" s="49" t="s">
        <v>268</v>
      </c>
      <c r="AN2696" s="49" t="s">
        <v>14</v>
      </c>
      <c r="AO2696" s="49" t="s">
        <v>500</v>
      </c>
      <c r="AP2696" s="49" t="s">
        <v>505</v>
      </c>
      <c r="AQ2696" s="49" t="s">
        <v>13</v>
      </c>
      <c r="AR2696" s="49" t="s">
        <v>487</v>
      </c>
      <c r="AS2696" s="49" t="s">
        <v>488</v>
      </c>
      <c r="AT2696" s="49" t="s">
        <v>489</v>
      </c>
    </row>
    <row r="2697" spans="1:46" x14ac:dyDescent="0.25">
      <c r="A2697">
        <v>16</v>
      </c>
      <c r="B2697" t="s">
        <v>277</v>
      </c>
      <c r="C2697" t="s">
        <v>559</v>
      </c>
      <c r="D2697" t="s">
        <v>278</v>
      </c>
      <c r="E2697" t="s">
        <v>638</v>
      </c>
      <c r="F2697" t="s">
        <v>639</v>
      </c>
      <c r="G2697">
        <v>1</v>
      </c>
      <c r="H2697">
        <v>1</v>
      </c>
      <c r="I2697">
        <v>1</v>
      </c>
      <c r="J2697">
        <v>1</v>
      </c>
      <c r="K2697">
        <v>1</v>
      </c>
      <c r="L2697">
        <v>1</v>
      </c>
      <c r="M2697">
        <v>1</v>
      </c>
      <c r="N2697">
        <v>1</v>
      </c>
      <c r="O2697">
        <v>1</v>
      </c>
      <c r="P2697">
        <v>1</v>
      </c>
      <c r="Q2697">
        <v>1</v>
      </c>
      <c r="R2697">
        <v>1</v>
      </c>
      <c r="S2697">
        <v>1</v>
      </c>
      <c r="T2697">
        <v>1</v>
      </c>
      <c r="U2697">
        <v>1</v>
      </c>
      <c r="V2697">
        <v>1</v>
      </c>
      <c r="W2697">
        <v>1</v>
      </c>
      <c r="X2697">
        <v>1</v>
      </c>
      <c r="Y2697">
        <v>1</v>
      </c>
      <c r="Z2697">
        <v>1</v>
      </c>
      <c r="AA2697">
        <v>1</v>
      </c>
      <c r="AB2697">
        <v>1</v>
      </c>
      <c r="AC2697">
        <v>1</v>
      </c>
      <c r="AD2697">
        <v>1</v>
      </c>
      <c r="AE2697">
        <v>1</v>
      </c>
      <c r="AF2697">
        <v>1</v>
      </c>
      <c r="AG2697">
        <v>1</v>
      </c>
      <c r="AH2697">
        <v>1</v>
      </c>
      <c r="AI2697">
        <v>1</v>
      </c>
      <c r="AJ2697">
        <v>1</v>
      </c>
      <c r="AK2697">
        <v>1</v>
      </c>
      <c r="AL2697">
        <v>0</v>
      </c>
      <c r="AM2697" s="49" t="s">
        <v>278</v>
      </c>
      <c r="AN2697" s="49" t="s">
        <v>6</v>
      </c>
      <c r="AO2697" s="49" t="s">
        <v>9</v>
      </c>
      <c r="AP2697" s="49" t="s">
        <v>501</v>
      </c>
      <c r="AQ2697" s="49" t="s">
        <v>9</v>
      </c>
      <c r="AR2697" s="49" t="s">
        <v>487</v>
      </c>
      <c r="AS2697" s="49" t="s">
        <v>488</v>
      </c>
      <c r="AT2697" s="49" t="s">
        <v>489</v>
      </c>
    </row>
    <row r="2698" spans="1:46" x14ac:dyDescent="0.25">
      <c r="A2698">
        <v>16</v>
      </c>
      <c r="B2698" t="s">
        <v>493</v>
      </c>
      <c r="C2698" t="s">
        <v>560</v>
      </c>
      <c r="D2698" t="s">
        <v>561</v>
      </c>
      <c r="E2698" t="s">
        <v>638</v>
      </c>
      <c r="F2698" t="s">
        <v>639</v>
      </c>
      <c r="G2698">
        <v>1</v>
      </c>
      <c r="H2698">
        <v>1</v>
      </c>
      <c r="I2698">
        <v>1</v>
      </c>
      <c r="J2698">
        <v>1</v>
      </c>
      <c r="K2698">
        <v>1</v>
      </c>
      <c r="L2698">
        <v>1</v>
      </c>
      <c r="M2698">
        <v>1</v>
      </c>
      <c r="N2698">
        <v>1</v>
      </c>
      <c r="O2698">
        <v>1</v>
      </c>
      <c r="P2698">
        <v>1</v>
      </c>
      <c r="Q2698">
        <v>1</v>
      </c>
      <c r="R2698">
        <v>1</v>
      </c>
      <c r="S2698">
        <v>1</v>
      </c>
      <c r="T2698">
        <v>1</v>
      </c>
      <c r="U2698">
        <v>1</v>
      </c>
      <c r="V2698">
        <v>1</v>
      </c>
      <c r="W2698">
        <v>1</v>
      </c>
      <c r="X2698">
        <v>1</v>
      </c>
      <c r="Y2698">
        <v>1</v>
      </c>
      <c r="Z2698">
        <v>1</v>
      </c>
      <c r="AA2698">
        <v>1</v>
      </c>
      <c r="AB2698">
        <v>1</v>
      </c>
      <c r="AC2698">
        <v>1</v>
      </c>
      <c r="AD2698">
        <v>1</v>
      </c>
      <c r="AE2698">
        <v>1</v>
      </c>
      <c r="AF2698">
        <v>1</v>
      </c>
      <c r="AG2698">
        <v>1</v>
      </c>
      <c r="AH2698">
        <v>1</v>
      </c>
      <c r="AI2698">
        <v>1</v>
      </c>
      <c r="AJ2698">
        <v>1</v>
      </c>
      <c r="AK2698">
        <v>1</v>
      </c>
      <c r="AL2698">
        <v>0</v>
      </c>
      <c r="AM2698" s="49" t="e">
        <v>#N/A</v>
      </c>
      <c r="AN2698" s="49" t="e">
        <v>#N/A</v>
      </c>
      <c r="AO2698" s="49" t="e">
        <v>#N/A</v>
      </c>
      <c r="AP2698" s="49" t="e">
        <v>#N/A</v>
      </c>
      <c r="AQ2698" s="49" t="e">
        <v>#N/A</v>
      </c>
      <c r="AR2698" s="49" t="e">
        <v>#N/A</v>
      </c>
      <c r="AS2698" s="49" t="e">
        <v>#N/A</v>
      </c>
      <c r="AT2698" s="49" t="e">
        <v>#N/A</v>
      </c>
    </row>
    <row r="2699" spans="1:46" x14ac:dyDescent="0.25">
      <c r="A2699">
        <v>16</v>
      </c>
      <c r="B2699" t="s">
        <v>493</v>
      </c>
      <c r="C2699" t="s">
        <v>562</v>
      </c>
      <c r="D2699" t="s">
        <v>563</v>
      </c>
      <c r="E2699" t="s">
        <v>638</v>
      </c>
      <c r="F2699" t="s">
        <v>639</v>
      </c>
      <c r="G2699">
        <v>1</v>
      </c>
      <c r="H2699">
        <v>1</v>
      </c>
      <c r="I2699">
        <v>1</v>
      </c>
      <c r="J2699">
        <v>1</v>
      </c>
      <c r="K2699">
        <v>1</v>
      </c>
      <c r="L2699">
        <v>1</v>
      </c>
      <c r="M2699">
        <v>1</v>
      </c>
      <c r="N2699">
        <v>1</v>
      </c>
      <c r="O2699">
        <v>1</v>
      </c>
      <c r="P2699">
        <v>1</v>
      </c>
      <c r="Q2699">
        <v>1</v>
      </c>
      <c r="R2699">
        <v>1</v>
      </c>
      <c r="S2699">
        <v>1</v>
      </c>
      <c r="T2699">
        <v>1</v>
      </c>
      <c r="U2699">
        <v>1</v>
      </c>
      <c r="V2699">
        <v>1</v>
      </c>
      <c r="W2699">
        <v>1</v>
      </c>
      <c r="X2699">
        <v>1</v>
      </c>
      <c r="Y2699">
        <v>1</v>
      </c>
      <c r="Z2699">
        <v>1</v>
      </c>
      <c r="AA2699">
        <v>1</v>
      </c>
      <c r="AB2699">
        <v>1</v>
      </c>
      <c r="AC2699">
        <v>1</v>
      </c>
      <c r="AD2699">
        <v>1</v>
      </c>
      <c r="AE2699">
        <v>1</v>
      </c>
      <c r="AF2699">
        <v>1</v>
      </c>
      <c r="AG2699">
        <v>1</v>
      </c>
      <c r="AH2699">
        <v>1</v>
      </c>
      <c r="AI2699">
        <v>1</v>
      </c>
      <c r="AJ2699">
        <v>1</v>
      </c>
      <c r="AK2699">
        <v>1</v>
      </c>
      <c r="AL2699">
        <v>0</v>
      </c>
      <c r="AM2699" s="49" t="e">
        <v>#N/A</v>
      </c>
      <c r="AN2699" s="49" t="e">
        <v>#N/A</v>
      </c>
      <c r="AO2699" s="49" t="e">
        <v>#N/A</v>
      </c>
      <c r="AP2699" s="49" t="e">
        <v>#N/A</v>
      </c>
      <c r="AQ2699" s="49" t="e">
        <v>#N/A</v>
      </c>
      <c r="AR2699" s="49" t="e">
        <v>#N/A</v>
      </c>
      <c r="AS2699" s="49" t="e">
        <v>#N/A</v>
      </c>
      <c r="AT2699" s="49" t="e">
        <v>#N/A</v>
      </c>
    </row>
    <row r="2700" spans="1:46" x14ac:dyDescent="0.25">
      <c r="A2700">
        <v>16</v>
      </c>
      <c r="B2700" t="s">
        <v>493</v>
      </c>
      <c r="C2700" t="s">
        <v>564</v>
      </c>
      <c r="D2700" t="s">
        <v>565</v>
      </c>
      <c r="E2700" t="s">
        <v>638</v>
      </c>
      <c r="F2700" t="s">
        <v>639</v>
      </c>
      <c r="G2700">
        <v>1</v>
      </c>
      <c r="H2700">
        <v>1</v>
      </c>
      <c r="I2700">
        <v>1</v>
      </c>
      <c r="J2700">
        <v>1</v>
      </c>
      <c r="K2700">
        <v>1</v>
      </c>
      <c r="L2700">
        <v>1</v>
      </c>
      <c r="M2700">
        <v>1</v>
      </c>
      <c r="N2700">
        <v>1</v>
      </c>
      <c r="O2700">
        <v>1</v>
      </c>
      <c r="P2700">
        <v>1</v>
      </c>
      <c r="Q2700">
        <v>1</v>
      </c>
      <c r="R2700">
        <v>1</v>
      </c>
      <c r="S2700">
        <v>1</v>
      </c>
      <c r="T2700">
        <v>1</v>
      </c>
      <c r="U2700">
        <v>1</v>
      </c>
      <c r="V2700">
        <v>1</v>
      </c>
      <c r="W2700">
        <v>1</v>
      </c>
      <c r="X2700">
        <v>1</v>
      </c>
      <c r="Y2700">
        <v>1</v>
      </c>
      <c r="Z2700">
        <v>1</v>
      </c>
      <c r="AA2700">
        <v>1</v>
      </c>
      <c r="AB2700">
        <v>1</v>
      </c>
      <c r="AC2700">
        <v>1</v>
      </c>
      <c r="AD2700">
        <v>1</v>
      </c>
      <c r="AE2700">
        <v>1</v>
      </c>
      <c r="AF2700">
        <v>1</v>
      </c>
      <c r="AG2700">
        <v>1</v>
      </c>
      <c r="AH2700">
        <v>1</v>
      </c>
      <c r="AI2700">
        <v>1</v>
      </c>
      <c r="AJ2700">
        <v>1</v>
      </c>
      <c r="AK2700">
        <v>1</v>
      </c>
      <c r="AL2700">
        <v>0</v>
      </c>
      <c r="AM2700" s="49" t="e">
        <v>#N/A</v>
      </c>
      <c r="AN2700" s="49" t="e">
        <v>#N/A</v>
      </c>
      <c r="AO2700" s="49" t="e">
        <v>#N/A</v>
      </c>
      <c r="AP2700" s="49" t="e">
        <v>#N/A</v>
      </c>
      <c r="AQ2700" s="49" t="e">
        <v>#N/A</v>
      </c>
      <c r="AR2700" s="49" t="e">
        <v>#N/A</v>
      </c>
      <c r="AS2700" s="49" t="e">
        <v>#N/A</v>
      </c>
      <c r="AT2700" s="49" t="e">
        <v>#N/A</v>
      </c>
    </row>
    <row r="2701" spans="1:46" x14ac:dyDescent="0.25">
      <c r="A2701">
        <v>16</v>
      </c>
      <c r="B2701" t="s">
        <v>493</v>
      </c>
      <c r="C2701" t="s">
        <v>566</v>
      </c>
      <c r="D2701" t="s">
        <v>567</v>
      </c>
      <c r="E2701" t="s">
        <v>638</v>
      </c>
      <c r="F2701" t="s">
        <v>639</v>
      </c>
      <c r="G2701">
        <v>1</v>
      </c>
      <c r="H2701">
        <v>1</v>
      </c>
      <c r="I2701">
        <v>1</v>
      </c>
      <c r="J2701">
        <v>1</v>
      </c>
      <c r="K2701">
        <v>1</v>
      </c>
      <c r="L2701">
        <v>1</v>
      </c>
      <c r="M2701">
        <v>1</v>
      </c>
      <c r="N2701">
        <v>1</v>
      </c>
      <c r="O2701">
        <v>1</v>
      </c>
      <c r="P2701">
        <v>1</v>
      </c>
      <c r="Q2701">
        <v>1</v>
      </c>
      <c r="R2701">
        <v>1</v>
      </c>
      <c r="S2701">
        <v>1</v>
      </c>
      <c r="T2701">
        <v>1</v>
      </c>
      <c r="U2701">
        <v>1</v>
      </c>
      <c r="V2701">
        <v>1</v>
      </c>
      <c r="W2701">
        <v>1</v>
      </c>
      <c r="X2701">
        <v>1</v>
      </c>
      <c r="Y2701">
        <v>1</v>
      </c>
      <c r="Z2701">
        <v>1</v>
      </c>
      <c r="AA2701">
        <v>1</v>
      </c>
      <c r="AB2701">
        <v>1</v>
      </c>
      <c r="AC2701">
        <v>1</v>
      </c>
      <c r="AD2701">
        <v>1</v>
      </c>
      <c r="AE2701">
        <v>1</v>
      </c>
      <c r="AF2701">
        <v>1</v>
      </c>
      <c r="AG2701">
        <v>1</v>
      </c>
      <c r="AH2701">
        <v>1</v>
      </c>
      <c r="AI2701">
        <v>1</v>
      </c>
      <c r="AJ2701">
        <v>1</v>
      </c>
      <c r="AK2701">
        <v>1</v>
      </c>
      <c r="AL2701">
        <v>0</v>
      </c>
      <c r="AM2701" s="49" t="e">
        <v>#N/A</v>
      </c>
      <c r="AN2701" s="49" t="e">
        <v>#N/A</v>
      </c>
      <c r="AO2701" s="49" t="e">
        <v>#N/A</v>
      </c>
      <c r="AP2701" s="49" t="e">
        <v>#N/A</v>
      </c>
      <c r="AQ2701" s="49" t="e">
        <v>#N/A</v>
      </c>
      <c r="AR2701" s="49" t="e">
        <v>#N/A</v>
      </c>
      <c r="AS2701" s="49" t="e">
        <v>#N/A</v>
      </c>
      <c r="AT2701" s="49" t="e">
        <v>#N/A</v>
      </c>
    </row>
    <row r="2702" spans="1:46" x14ac:dyDescent="0.25">
      <c r="A2702">
        <v>16</v>
      </c>
      <c r="B2702" t="s">
        <v>493</v>
      </c>
      <c r="C2702" t="s">
        <v>568</v>
      </c>
      <c r="D2702" t="s">
        <v>569</v>
      </c>
      <c r="E2702" t="s">
        <v>638</v>
      </c>
      <c r="F2702" t="s">
        <v>639</v>
      </c>
      <c r="G2702">
        <v>1</v>
      </c>
      <c r="H2702">
        <v>1</v>
      </c>
      <c r="I2702">
        <v>1</v>
      </c>
      <c r="J2702">
        <v>1</v>
      </c>
      <c r="K2702">
        <v>1</v>
      </c>
      <c r="L2702">
        <v>1</v>
      </c>
      <c r="M2702">
        <v>1</v>
      </c>
      <c r="N2702">
        <v>1</v>
      </c>
      <c r="O2702">
        <v>1</v>
      </c>
      <c r="P2702">
        <v>1</v>
      </c>
      <c r="Q2702">
        <v>1</v>
      </c>
      <c r="R2702">
        <v>1</v>
      </c>
      <c r="S2702">
        <v>1</v>
      </c>
      <c r="T2702">
        <v>1</v>
      </c>
      <c r="U2702">
        <v>1</v>
      </c>
      <c r="V2702">
        <v>1</v>
      </c>
      <c r="W2702">
        <v>1</v>
      </c>
      <c r="X2702">
        <v>1</v>
      </c>
      <c r="Y2702">
        <v>1</v>
      </c>
      <c r="Z2702">
        <v>1</v>
      </c>
      <c r="AA2702">
        <v>1</v>
      </c>
      <c r="AB2702">
        <v>1</v>
      </c>
      <c r="AC2702">
        <v>1</v>
      </c>
      <c r="AD2702">
        <v>1</v>
      </c>
      <c r="AE2702">
        <v>1</v>
      </c>
      <c r="AF2702">
        <v>1</v>
      </c>
      <c r="AG2702">
        <v>1</v>
      </c>
      <c r="AH2702">
        <v>1</v>
      </c>
      <c r="AI2702">
        <v>1</v>
      </c>
      <c r="AJ2702">
        <v>1</v>
      </c>
      <c r="AK2702">
        <v>1</v>
      </c>
      <c r="AL2702">
        <v>1</v>
      </c>
      <c r="AM2702" s="49" t="e">
        <v>#N/A</v>
      </c>
      <c r="AN2702" s="49" t="e">
        <v>#N/A</v>
      </c>
      <c r="AO2702" s="49" t="e">
        <v>#N/A</v>
      </c>
      <c r="AP2702" s="49" t="e">
        <v>#N/A</v>
      </c>
      <c r="AQ2702" s="49" t="e">
        <v>#N/A</v>
      </c>
      <c r="AR2702" s="49" t="e">
        <v>#N/A</v>
      </c>
      <c r="AS2702" s="49" t="e">
        <v>#N/A</v>
      </c>
      <c r="AT2702" s="49" t="e">
        <v>#N/A</v>
      </c>
    </row>
    <row r="2703" spans="1:46" x14ac:dyDescent="0.25">
      <c r="A2703">
        <v>16</v>
      </c>
      <c r="B2703" t="s">
        <v>493</v>
      </c>
      <c r="C2703" t="s">
        <v>570</v>
      </c>
      <c r="D2703" t="s">
        <v>571</v>
      </c>
      <c r="E2703" t="s">
        <v>638</v>
      </c>
      <c r="F2703" t="s">
        <v>639</v>
      </c>
      <c r="G2703">
        <v>1</v>
      </c>
      <c r="H2703">
        <v>1</v>
      </c>
      <c r="I2703">
        <v>1</v>
      </c>
      <c r="J2703">
        <v>1</v>
      </c>
      <c r="K2703">
        <v>1</v>
      </c>
      <c r="L2703">
        <v>1</v>
      </c>
      <c r="M2703">
        <v>1</v>
      </c>
      <c r="N2703">
        <v>1</v>
      </c>
      <c r="O2703">
        <v>1</v>
      </c>
      <c r="P2703">
        <v>1</v>
      </c>
      <c r="Q2703">
        <v>1</v>
      </c>
      <c r="R2703">
        <v>1</v>
      </c>
      <c r="S2703">
        <v>1</v>
      </c>
      <c r="T2703">
        <v>1</v>
      </c>
      <c r="U2703">
        <v>1</v>
      </c>
      <c r="V2703">
        <v>1</v>
      </c>
      <c r="W2703">
        <v>1</v>
      </c>
      <c r="X2703">
        <v>1</v>
      </c>
      <c r="Y2703">
        <v>1</v>
      </c>
      <c r="Z2703">
        <v>1</v>
      </c>
      <c r="AA2703">
        <v>1</v>
      </c>
      <c r="AB2703">
        <v>1</v>
      </c>
      <c r="AC2703">
        <v>1</v>
      </c>
      <c r="AD2703">
        <v>1</v>
      </c>
      <c r="AE2703">
        <v>1</v>
      </c>
      <c r="AF2703">
        <v>1</v>
      </c>
      <c r="AG2703">
        <v>1</v>
      </c>
      <c r="AH2703">
        <v>1</v>
      </c>
      <c r="AI2703">
        <v>1</v>
      </c>
      <c r="AJ2703">
        <v>1</v>
      </c>
      <c r="AK2703">
        <v>1</v>
      </c>
      <c r="AL2703">
        <v>1</v>
      </c>
      <c r="AM2703" s="49" t="e">
        <v>#N/A</v>
      </c>
      <c r="AN2703" s="49" t="e">
        <v>#N/A</v>
      </c>
      <c r="AO2703" s="49" t="e">
        <v>#N/A</v>
      </c>
      <c r="AP2703" s="49" t="e">
        <v>#N/A</v>
      </c>
      <c r="AQ2703" s="49" t="e">
        <v>#N/A</v>
      </c>
      <c r="AR2703" s="49" t="e">
        <v>#N/A</v>
      </c>
      <c r="AS2703" s="49" t="e">
        <v>#N/A</v>
      </c>
      <c r="AT2703" s="49" t="e">
        <v>#N/A</v>
      </c>
    </row>
    <row r="2704" spans="1:46" x14ac:dyDescent="0.25">
      <c r="A2704">
        <v>16</v>
      </c>
      <c r="B2704" t="s">
        <v>493</v>
      </c>
      <c r="C2704" t="s">
        <v>572</v>
      </c>
      <c r="D2704" t="s">
        <v>573</v>
      </c>
      <c r="E2704" t="s">
        <v>638</v>
      </c>
      <c r="F2704" t="s">
        <v>639</v>
      </c>
      <c r="G2704">
        <v>1</v>
      </c>
      <c r="H2704">
        <v>1</v>
      </c>
      <c r="I2704">
        <v>1</v>
      </c>
      <c r="J2704">
        <v>1</v>
      </c>
      <c r="K2704">
        <v>1</v>
      </c>
      <c r="L2704">
        <v>1</v>
      </c>
      <c r="M2704">
        <v>1</v>
      </c>
      <c r="N2704">
        <v>1</v>
      </c>
      <c r="O2704">
        <v>1</v>
      </c>
      <c r="P2704">
        <v>1</v>
      </c>
      <c r="Q2704">
        <v>1</v>
      </c>
      <c r="R2704">
        <v>1</v>
      </c>
      <c r="S2704">
        <v>1</v>
      </c>
      <c r="T2704">
        <v>1</v>
      </c>
      <c r="U2704">
        <v>1</v>
      </c>
      <c r="V2704">
        <v>1</v>
      </c>
      <c r="W2704">
        <v>1</v>
      </c>
      <c r="X2704">
        <v>1</v>
      </c>
      <c r="Y2704">
        <v>1</v>
      </c>
      <c r="Z2704">
        <v>1</v>
      </c>
      <c r="AA2704">
        <v>1</v>
      </c>
      <c r="AB2704">
        <v>1</v>
      </c>
      <c r="AC2704">
        <v>1</v>
      </c>
      <c r="AD2704">
        <v>1</v>
      </c>
      <c r="AE2704">
        <v>1</v>
      </c>
      <c r="AF2704">
        <v>1</v>
      </c>
      <c r="AG2704">
        <v>1</v>
      </c>
      <c r="AH2704">
        <v>1</v>
      </c>
      <c r="AI2704">
        <v>1</v>
      </c>
      <c r="AJ2704">
        <v>1</v>
      </c>
      <c r="AK2704">
        <v>1</v>
      </c>
      <c r="AL2704">
        <v>0</v>
      </c>
      <c r="AM2704" s="49" t="e">
        <v>#N/A</v>
      </c>
      <c r="AN2704" s="49" t="e">
        <v>#N/A</v>
      </c>
      <c r="AO2704" s="49" t="e">
        <v>#N/A</v>
      </c>
      <c r="AP2704" s="49" t="e">
        <v>#N/A</v>
      </c>
      <c r="AQ2704" s="49" t="e">
        <v>#N/A</v>
      </c>
      <c r="AR2704" s="49" t="e">
        <v>#N/A</v>
      </c>
      <c r="AS2704" s="49" t="e">
        <v>#N/A</v>
      </c>
      <c r="AT2704" s="49" t="e">
        <v>#N/A</v>
      </c>
    </row>
    <row r="2705" spans="1:46" x14ac:dyDescent="0.25">
      <c r="A2705">
        <v>16</v>
      </c>
      <c r="B2705" t="s">
        <v>259</v>
      </c>
      <c r="C2705" t="s">
        <v>259</v>
      </c>
      <c r="D2705" t="s">
        <v>260</v>
      </c>
      <c r="E2705" t="s">
        <v>638</v>
      </c>
      <c r="F2705" t="s">
        <v>639</v>
      </c>
      <c r="G2705">
        <v>1</v>
      </c>
      <c r="H2705">
        <v>1</v>
      </c>
      <c r="I2705">
        <v>1</v>
      </c>
      <c r="J2705">
        <v>1</v>
      </c>
      <c r="K2705">
        <v>1</v>
      </c>
      <c r="L2705">
        <v>1</v>
      </c>
      <c r="M2705">
        <v>1</v>
      </c>
      <c r="N2705">
        <v>1</v>
      </c>
      <c r="O2705">
        <v>1</v>
      </c>
      <c r="P2705">
        <v>1</v>
      </c>
      <c r="Q2705">
        <v>1</v>
      </c>
      <c r="R2705">
        <v>1</v>
      </c>
      <c r="S2705">
        <v>1</v>
      </c>
      <c r="T2705">
        <v>1</v>
      </c>
      <c r="U2705">
        <v>1</v>
      </c>
      <c r="V2705">
        <v>1</v>
      </c>
      <c r="W2705">
        <v>1</v>
      </c>
      <c r="X2705">
        <v>1</v>
      </c>
      <c r="Y2705">
        <v>1</v>
      </c>
      <c r="Z2705">
        <v>1</v>
      </c>
      <c r="AA2705">
        <v>1</v>
      </c>
      <c r="AB2705">
        <v>1</v>
      </c>
      <c r="AC2705">
        <v>1</v>
      </c>
      <c r="AD2705">
        <v>1</v>
      </c>
      <c r="AE2705">
        <v>1</v>
      </c>
      <c r="AF2705">
        <v>1</v>
      </c>
      <c r="AG2705">
        <v>1</v>
      </c>
      <c r="AH2705">
        <v>1</v>
      </c>
      <c r="AI2705">
        <v>1</v>
      </c>
      <c r="AJ2705">
        <v>1</v>
      </c>
      <c r="AK2705">
        <v>1</v>
      </c>
      <c r="AL2705">
        <v>1</v>
      </c>
      <c r="AM2705" s="49" t="s">
        <v>260</v>
      </c>
      <c r="AN2705" s="49" t="s">
        <v>14</v>
      </c>
      <c r="AO2705" s="49" t="s">
        <v>507</v>
      </c>
      <c r="AP2705" s="49" t="s">
        <v>501</v>
      </c>
      <c r="AQ2705" s="49" t="s">
        <v>10</v>
      </c>
      <c r="AR2705" s="49" t="s">
        <v>487</v>
      </c>
      <c r="AS2705" s="49" t="s">
        <v>488</v>
      </c>
      <c r="AT2705" s="49" t="s">
        <v>489</v>
      </c>
    </row>
    <row r="2706" spans="1:46" x14ac:dyDescent="0.25">
      <c r="A2706">
        <v>16</v>
      </c>
      <c r="B2706" t="s">
        <v>493</v>
      </c>
      <c r="C2706" t="s">
        <v>574</v>
      </c>
      <c r="D2706" t="s">
        <v>575</v>
      </c>
      <c r="E2706" t="s">
        <v>638</v>
      </c>
      <c r="F2706" t="s">
        <v>639</v>
      </c>
      <c r="G2706">
        <v>1</v>
      </c>
      <c r="H2706">
        <v>1</v>
      </c>
      <c r="I2706">
        <v>1</v>
      </c>
      <c r="J2706">
        <v>1</v>
      </c>
      <c r="K2706">
        <v>1</v>
      </c>
      <c r="L2706">
        <v>1</v>
      </c>
      <c r="M2706">
        <v>1</v>
      </c>
      <c r="N2706">
        <v>1</v>
      </c>
      <c r="O2706">
        <v>1</v>
      </c>
      <c r="P2706">
        <v>1</v>
      </c>
      <c r="Q2706">
        <v>1</v>
      </c>
      <c r="R2706">
        <v>1</v>
      </c>
      <c r="S2706">
        <v>1</v>
      </c>
      <c r="T2706">
        <v>1</v>
      </c>
      <c r="U2706">
        <v>1</v>
      </c>
      <c r="V2706">
        <v>1</v>
      </c>
      <c r="W2706">
        <v>1</v>
      </c>
      <c r="X2706">
        <v>1</v>
      </c>
      <c r="Y2706">
        <v>1</v>
      </c>
      <c r="Z2706">
        <v>1</v>
      </c>
      <c r="AA2706">
        <v>1</v>
      </c>
      <c r="AB2706">
        <v>1</v>
      </c>
      <c r="AC2706">
        <v>1</v>
      </c>
      <c r="AD2706">
        <v>1</v>
      </c>
      <c r="AE2706">
        <v>1</v>
      </c>
      <c r="AF2706">
        <v>1</v>
      </c>
      <c r="AG2706">
        <v>1</v>
      </c>
      <c r="AH2706">
        <v>1</v>
      </c>
      <c r="AI2706">
        <v>1</v>
      </c>
      <c r="AJ2706">
        <v>1</v>
      </c>
      <c r="AK2706">
        <v>1</v>
      </c>
      <c r="AL2706">
        <v>0</v>
      </c>
      <c r="AM2706" s="49" t="e">
        <v>#N/A</v>
      </c>
      <c r="AN2706" s="49" t="e">
        <v>#N/A</v>
      </c>
      <c r="AO2706" s="49" t="e">
        <v>#N/A</v>
      </c>
      <c r="AP2706" s="49" t="e">
        <v>#N/A</v>
      </c>
      <c r="AQ2706" s="49" t="e">
        <v>#N/A</v>
      </c>
      <c r="AR2706" s="49" t="e">
        <v>#N/A</v>
      </c>
      <c r="AS2706" s="49" t="e">
        <v>#N/A</v>
      </c>
      <c r="AT2706" s="49" t="e">
        <v>#N/A</v>
      </c>
    </row>
    <row r="2707" spans="1:46" x14ac:dyDescent="0.25">
      <c r="A2707">
        <v>16</v>
      </c>
      <c r="B2707" t="s">
        <v>273</v>
      </c>
      <c r="C2707" t="s">
        <v>273</v>
      </c>
      <c r="D2707" t="s">
        <v>420</v>
      </c>
      <c r="E2707" t="s">
        <v>638</v>
      </c>
      <c r="F2707" t="s">
        <v>639</v>
      </c>
      <c r="G2707">
        <v>1</v>
      </c>
      <c r="H2707">
        <v>1</v>
      </c>
      <c r="I2707">
        <v>1</v>
      </c>
      <c r="J2707">
        <v>1</v>
      </c>
      <c r="K2707">
        <v>1</v>
      </c>
      <c r="L2707">
        <v>1</v>
      </c>
      <c r="M2707">
        <v>1</v>
      </c>
      <c r="N2707">
        <v>1</v>
      </c>
      <c r="O2707">
        <v>1</v>
      </c>
      <c r="P2707">
        <v>1</v>
      </c>
      <c r="Q2707">
        <v>1</v>
      </c>
      <c r="R2707">
        <v>1</v>
      </c>
      <c r="S2707">
        <v>1</v>
      </c>
      <c r="T2707">
        <v>1</v>
      </c>
      <c r="U2707">
        <v>1</v>
      </c>
      <c r="V2707">
        <v>1</v>
      </c>
      <c r="W2707">
        <v>1</v>
      </c>
      <c r="X2707">
        <v>1</v>
      </c>
      <c r="Y2707">
        <v>1</v>
      </c>
      <c r="Z2707">
        <v>1</v>
      </c>
      <c r="AA2707">
        <v>1</v>
      </c>
      <c r="AB2707">
        <v>1</v>
      </c>
      <c r="AC2707">
        <v>1</v>
      </c>
      <c r="AD2707">
        <v>1</v>
      </c>
      <c r="AE2707">
        <v>1</v>
      </c>
      <c r="AF2707">
        <v>1</v>
      </c>
      <c r="AG2707">
        <v>1</v>
      </c>
      <c r="AH2707">
        <v>1</v>
      </c>
      <c r="AI2707">
        <v>1</v>
      </c>
      <c r="AJ2707">
        <v>1</v>
      </c>
      <c r="AK2707">
        <v>1</v>
      </c>
      <c r="AL2707">
        <v>0</v>
      </c>
      <c r="AM2707" s="49" t="s">
        <v>420</v>
      </c>
      <c r="AN2707" s="49" t="s">
        <v>14</v>
      </c>
      <c r="AO2707" s="49" t="s">
        <v>485</v>
      </c>
      <c r="AP2707" s="49" t="s">
        <v>494</v>
      </c>
      <c r="AQ2707" s="49" t="s">
        <v>11</v>
      </c>
      <c r="AR2707" s="49" t="s">
        <v>495</v>
      </c>
      <c r="AS2707" s="49" t="s">
        <v>488</v>
      </c>
      <c r="AT2707" s="49" t="s">
        <v>497</v>
      </c>
    </row>
    <row r="2708" spans="1:46" x14ac:dyDescent="0.25">
      <c r="A2708">
        <v>16</v>
      </c>
      <c r="B2708" t="s">
        <v>271</v>
      </c>
      <c r="C2708" t="s">
        <v>271</v>
      </c>
      <c r="D2708" t="s">
        <v>272</v>
      </c>
      <c r="E2708" t="s">
        <v>638</v>
      </c>
      <c r="F2708" t="s">
        <v>639</v>
      </c>
      <c r="G2708">
        <v>0</v>
      </c>
      <c r="H2708">
        <v>0</v>
      </c>
      <c r="I2708">
        <v>0</v>
      </c>
      <c r="J2708">
        <v>0</v>
      </c>
      <c r="K2708">
        <v>0</v>
      </c>
      <c r="L2708">
        <v>0</v>
      </c>
      <c r="M2708">
        <v>0</v>
      </c>
      <c r="N2708">
        <v>0</v>
      </c>
      <c r="O2708">
        <v>0</v>
      </c>
      <c r="P2708">
        <v>0</v>
      </c>
      <c r="Q2708">
        <v>0</v>
      </c>
      <c r="R2708">
        <v>0</v>
      </c>
      <c r="S2708">
        <v>0</v>
      </c>
      <c r="T2708">
        <v>0</v>
      </c>
      <c r="U2708">
        <v>0</v>
      </c>
      <c r="V2708">
        <v>1</v>
      </c>
      <c r="W2708">
        <v>1</v>
      </c>
      <c r="X2708">
        <v>1</v>
      </c>
      <c r="Y2708">
        <v>1</v>
      </c>
      <c r="Z2708">
        <v>1</v>
      </c>
      <c r="AA2708">
        <v>1</v>
      </c>
      <c r="AB2708">
        <v>1</v>
      </c>
      <c r="AC2708">
        <v>1</v>
      </c>
      <c r="AD2708">
        <v>1</v>
      </c>
      <c r="AE2708">
        <v>1</v>
      </c>
      <c r="AF2708">
        <v>1</v>
      </c>
      <c r="AG2708">
        <v>1</v>
      </c>
      <c r="AH2708">
        <v>1</v>
      </c>
      <c r="AI2708">
        <v>1</v>
      </c>
      <c r="AJ2708">
        <v>1</v>
      </c>
      <c r="AK2708">
        <v>1</v>
      </c>
      <c r="AL2708">
        <v>0</v>
      </c>
      <c r="AM2708" s="49" t="s">
        <v>272</v>
      </c>
      <c r="AN2708" s="49" t="s">
        <v>14</v>
      </c>
      <c r="AO2708" s="49" t="s">
        <v>500</v>
      </c>
      <c r="AP2708" s="49" t="s">
        <v>501</v>
      </c>
      <c r="AQ2708" s="49" t="s">
        <v>502</v>
      </c>
      <c r="AR2708" s="49" t="s">
        <v>487</v>
      </c>
      <c r="AS2708" s="49" t="s">
        <v>488</v>
      </c>
      <c r="AT2708" s="49" t="s">
        <v>489</v>
      </c>
    </row>
    <row r="2709" spans="1:46" x14ac:dyDescent="0.25">
      <c r="A2709">
        <v>16</v>
      </c>
      <c r="B2709" t="s">
        <v>251</v>
      </c>
      <c r="C2709" t="s">
        <v>251</v>
      </c>
      <c r="D2709" t="s">
        <v>252</v>
      </c>
      <c r="E2709" t="s">
        <v>638</v>
      </c>
      <c r="F2709" t="s">
        <v>639</v>
      </c>
      <c r="G2709">
        <v>1</v>
      </c>
      <c r="H2709">
        <v>1</v>
      </c>
      <c r="I2709">
        <v>1</v>
      </c>
      <c r="J2709">
        <v>1</v>
      </c>
      <c r="K2709">
        <v>1</v>
      </c>
      <c r="L2709">
        <v>1</v>
      </c>
      <c r="M2709">
        <v>1</v>
      </c>
      <c r="N2709">
        <v>1</v>
      </c>
      <c r="O2709">
        <v>1</v>
      </c>
      <c r="P2709">
        <v>1</v>
      </c>
      <c r="Q2709">
        <v>1</v>
      </c>
      <c r="R2709">
        <v>1</v>
      </c>
      <c r="S2709">
        <v>1</v>
      </c>
      <c r="T2709">
        <v>1</v>
      </c>
      <c r="U2709">
        <v>1</v>
      </c>
      <c r="V2709">
        <v>1</v>
      </c>
      <c r="W2709">
        <v>1</v>
      </c>
      <c r="X2709">
        <v>1</v>
      </c>
      <c r="Y2709">
        <v>1</v>
      </c>
      <c r="Z2709">
        <v>1</v>
      </c>
      <c r="AA2709">
        <v>1</v>
      </c>
      <c r="AB2709">
        <v>1</v>
      </c>
      <c r="AC2709">
        <v>1</v>
      </c>
      <c r="AD2709">
        <v>1</v>
      </c>
      <c r="AE2709">
        <v>1</v>
      </c>
      <c r="AF2709">
        <v>1</v>
      </c>
      <c r="AG2709">
        <v>1</v>
      </c>
      <c r="AH2709">
        <v>1</v>
      </c>
      <c r="AI2709">
        <v>1</v>
      </c>
      <c r="AJ2709">
        <v>1</v>
      </c>
      <c r="AK2709">
        <v>1</v>
      </c>
      <c r="AL2709">
        <v>1</v>
      </c>
      <c r="AM2709" s="49" t="s">
        <v>252</v>
      </c>
      <c r="AN2709" s="49" t="s">
        <v>7</v>
      </c>
      <c r="AO2709" s="49" t="s">
        <v>9</v>
      </c>
      <c r="AP2709" s="49" t="s">
        <v>494</v>
      </c>
      <c r="AQ2709" s="49" t="s">
        <v>9</v>
      </c>
      <c r="AR2709" s="49" t="s">
        <v>487</v>
      </c>
      <c r="AS2709" s="49" t="s">
        <v>488</v>
      </c>
      <c r="AT2709" s="49" t="s">
        <v>489</v>
      </c>
    </row>
    <row r="2710" spans="1:46" x14ac:dyDescent="0.25">
      <c r="A2710">
        <v>16</v>
      </c>
      <c r="B2710" t="s">
        <v>274</v>
      </c>
      <c r="C2710" t="s">
        <v>274</v>
      </c>
      <c r="D2710" t="s">
        <v>275</v>
      </c>
      <c r="E2710" t="s">
        <v>638</v>
      </c>
      <c r="F2710" t="s">
        <v>639</v>
      </c>
      <c r="G2710">
        <v>1</v>
      </c>
      <c r="H2710">
        <v>1</v>
      </c>
      <c r="I2710">
        <v>1</v>
      </c>
      <c r="J2710">
        <v>1</v>
      </c>
      <c r="K2710">
        <v>1</v>
      </c>
      <c r="L2710">
        <v>1</v>
      </c>
      <c r="M2710">
        <v>1</v>
      </c>
      <c r="N2710">
        <v>1</v>
      </c>
      <c r="O2710">
        <v>1</v>
      </c>
      <c r="P2710">
        <v>1</v>
      </c>
      <c r="Q2710">
        <v>1</v>
      </c>
      <c r="R2710">
        <v>1</v>
      </c>
      <c r="S2710">
        <v>1</v>
      </c>
      <c r="T2710">
        <v>1</v>
      </c>
      <c r="U2710">
        <v>1</v>
      </c>
      <c r="V2710">
        <v>1</v>
      </c>
      <c r="W2710">
        <v>1</v>
      </c>
      <c r="X2710">
        <v>1</v>
      </c>
      <c r="Y2710">
        <v>1</v>
      </c>
      <c r="Z2710">
        <v>1</v>
      </c>
      <c r="AA2710">
        <v>1</v>
      </c>
      <c r="AB2710">
        <v>1</v>
      </c>
      <c r="AC2710">
        <v>1</v>
      </c>
      <c r="AD2710">
        <v>1</v>
      </c>
      <c r="AE2710">
        <v>1</v>
      </c>
      <c r="AF2710">
        <v>1</v>
      </c>
      <c r="AG2710">
        <v>1</v>
      </c>
      <c r="AH2710">
        <v>1</v>
      </c>
      <c r="AI2710">
        <v>1</v>
      </c>
      <c r="AJ2710">
        <v>1</v>
      </c>
      <c r="AK2710">
        <v>1</v>
      </c>
      <c r="AL2710">
        <v>0</v>
      </c>
      <c r="AM2710" s="49" t="s">
        <v>275</v>
      </c>
      <c r="AN2710" s="49" t="s">
        <v>4</v>
      </c>
      <c r="AO2710" s="49" t="s">
        <v>9</v>
      </c>
      <c r="AP2710" s="49" t="s">
        <v>486</v>
      </c>
      <c r="AQ2710" s="49" t="s">
        <v>9</v>
      </c>
      <c r="AR2710" s="49" t="s">
        <v>495</v>
      </c>
      <c r="AS2710" s="49" t="s">
        <v>488</v>
      </c>
      <c r="AT2710" s="49" t="s">
        <v>489</v>
      </c>
    </row>
    <row r="2711" spans="1:46" x14ac:dyDescent="0.25">
      <c r="A2711">
        <v>16</v>
      </c>
      <c r="B2711" t="s">
        <v>269</v>
      </c>
      <c r="C2711" t="s">
        <v>269</v>
      </c>
      <c r="D2711" t="s">
        <v>270</v>
      </c>
      <c r="E2711" t="s">
        <v>638</v>
      </c>
      <c r="F2711" t="s">
        <v>639</v>
      </c>
      <c r="G2711">
        <v>1</v>
      </c>
      <c r="H2711">
        <v>1</v>
      </c>
      <c r="I2711">
        <v>1</v>
      </c>
      <c r="J2711">
        <v>1</v>
      </c>
      <c r="K2711">
        <v>1</v>
      </c>
      <c r="L2711">
        <v>1</v>
      </c>
      <c r="M2711">
        <v>1</v>
      </c>
      <c r="N2711">
        <v>1</v>
      </c>
      <c r="O2711">
        <v>1</v>
      </c>
      <c r="P2711">
        <v>1</v>
      </c>
      <c r="Q2711">
        <v>1</v>
      </c>
      <c r="R2711">
        <v>1</v>
      </c>
      <c r="S2711">
        <v>1</v>
      </c>
      <c r="T2711">
        <v>1</v>
      </c>
      <c r="U2711">
        <v>1</v>
      </c>
      <c r="V2711">
        <v>1</v>
      </c>
      <c r="W2711">
        <v>1</v>
      </c>
      <c r="X2711">
        <v>1</v>
      </c>
      <c r="Y2711">
        <v>1</v>
      </c>
      <c r="Z2711">
        <v>1</v>
      </c>
      <c r="AA2711">
        <v>1</v>
      </c>
      <c r="AB2711">
        <v>1</v>
      </c>
      <c r="AC2711">
        <v>1</v>
      </c>
      <c r="AD2711">
        <v>1</v>
      </c>
      <c r="AE2711">
        <v>1</v>
      </c>
      <c r="AF2711">
        <v>1</v>
      </c>
      <c r="AG2711">
        <v>1</v>
      </c>
      <c r="AH2711">
        <v>1</v>
      </c>
      <c r="AI2711">
        <v>1</v>
      </c>
      <c r="AJ2711">
        <v>1</v>
      </c>
      <c r="AK2711">
        <v>1</v>
      </c>
      <c r="AL2711">
        <v>0</v>
      </c>
      <c r="AM2711" s="49" t="s">
        <v>270</v>
      </c>
      <c r="AN2711" s="49" t="s">
        <v>14</v>
      </c>
      <c r="AO2711" s="49" t="s">
        <v>485</v>
      </c>
      <c r="AP2711" s="49" t="s">
        <v>494</v>
      </c>
      <c r="AQ2711" s="49" t="s">
        <v>11</v>
      </c>
      <c r="AR2711" s="49" t="s">
        <v>487</v>
      </c>
      <c r="AS2711" s="49" t="s">
        <v>488</v>
      </c>
      <c r="AT2711" s="49" t="s">
        <v>489</v>
      </c>
    </row>
    <row r="2712" spans="1:46" x14ac:dyDescent="0.25">
      <c r="A2712">
        <v>16</v>
      </c>
      <c r="B2712" t="s">
        <v>283</v>
      </c>
      <c r="C2712" t="s">
        <v>283</v>
      </c>
      <c r="D2712" t="s">
        <v>284</v>
      </c>
      <c r="E2712" t="s">
        <v>638</v>
      </c>
      <c r="F2712" t="s">
        <v>639</v>
      </c>
      <c r="G2712">
        <v>0</v>
      </c>
      <c r="H2712">
        <v>1</v>
      </c>
      <c r="I2712">
        <v>1</v>
      </c>
      <c r="J2712">
        <v>1</v>
      </c>
      <c r="K2712">
        <v>1</v>
      </c>
      <c r="L2712">
        <v>1</v>
      </c>
      <c r="M2712">
        <v>1</v>
      </c>
      <c r="N2712">
        <v>1</v>
      </c>
      <c r="O2712">
        <v>1</v>
      </c>
      <c r="P2712">
        <v>1</v>
      </c>
      <c r="Q2712">
        <v>1</v>
      </c>
      <c r="R2712">
        <v>1</v>
      </c>
      <c r="S2712">
        <v>1</v>
      </c>
      <c r="T2712">
        <v>1</v>
      </c>
      <c r="U2712">
        <v>1</v>
      </c>
      <c r="V2712">
        <v>1</v>
      </c>
      <c r="W2712">
        <v>1</v>
      </c>
      <c r="X2712">
        <v>1</v>
      </c>
      <c r="Y2712">
        <v>1</v>
      </c>
      <c r="Z2712">
        <v>1</v>
      </c>
      <c r="AA2712">
        <v>1</v>
      </c>
      <c r="AB2712">
        <v>1</v>
      </c>
      <c r="AC2712">
        <v>1</v>
      </c>
      <c r="AD2712">
        <v>1</v>
      </c>
      <c r="AE2712">
        <v>1</v>
      </c>
      <c r="AF2712">
        <v>1</v>
      </c>
      <c r="AG2712">
        <v>1</v>
      </c>
      <c r="AH2712">
        <v>1</v>
      </c>
      <c r="AI2712">
        <v>1</v>
      </c>
      <c r="AJ2712">
        <v>1</v>
      </c>
      <c r="AK2712">
        <v>1</v>
      </c>
      <c r="AL2712">
        <v>0</v>
      </c>
      <c r="AM2712" s="49" t="s">
        <v>284</v>
      </c>
      <c r="AN2712" s="49" t="s">
        <v>4</v>
      </c>
      <c r="AO2712" s="49" t="s">
        <v>9</v>
      </c>
      <c r="AP2712" s="49" t="s">
        <v>501</v>
      </c>
      <c r="AQ2712" s="49" t="s">
        <v>9</v>
      </c>
      <c r="AR2712" s="49" t="s">
        <v>495</v>
      </c>
      <c r="AS2712" s="49" t="s">
        <v>488</v>
      </c>
      <c r="AT2712" s="49" t="s">
        <v>489</v>
      </c>
    </row>
    <row r="2713" spans="1:46" x14ac:dyDescent="0.25">
      <c r="A2713">
        <v>16</v>
      </c>
      <c r="B2713" t="s">
        <v>294</v>
      </c>
      <c r="C2713" t="s">
        <v>294</v>
      </c>
      <c r="D2713" t="s">
        <v>295</v>
      </c>
      <c r="E2713" t="s">
        <v>638</v>
      </c>
      <c r="F2713" t="s">
        <v>639</v>
      </c>
      <c r="G2713">
        <v>1</v>
      </c>
      <c r="H2713">
        <v>1</v>
      </c>
      <c r="I2713">
        <v>1</v>
      </c>
      <c r="J2713">
        <v>1</v>
      </c>
      <c r="K2713">
        <v>1</v>
      </c>
      <c r="L2713">
        <v>1</v>
      </c>
      <c r="M2713">
        <v>1</v>
      </c>
      <c r="N2713">
        <v>1</v>
      </c>
      <c r="O2713">
        <v>1</v>
      </c>
      <c r="P2713">
        <v>1</v>
      </c>
      <c r="Q2713">
        <v>1</v>
      </c>
      <c r="R2713">
        <v>1</v>
      </c>
      <c r="S2713">
        <v>1</v>
      </c>
      <c r="T2713">
        <v>1</v>
      </c>
      <c r="U2713">
        <v>1</v>
      </c>
      <c r="V2713">
        <v>1</v>
      </c>
      <c r="W2713">
        <v>1</v>
      </c>
      <c r="X2713">
        <v>1</v>
      </c>
      <c r="Y2713">
        <v>1</v>
      </c>
      <c r="Z2713">
        <v>1</v>
      </c>
      <c r="AA2713">
        <v>1</v>
      </c>
      <c r="AB2713">
        <v>1</v>
      </c>
      <c r="AC2713">
        <v>1</v>
      </c>
      <c r="AD2713">
        <v>1</v>
      </c>
      <c r="AE2713">
        <v>1</v>
      </c>
      <c r="AF2713">
        <v>1</v>
      </c>
      <c r="AG2713">
        <v>1</v>
      </c>
      <c r="AH2713">
        <v>1</v>
      </c>
      <c r="AI2713">
        <v>1</v>
      </c>
      <c r="AJ2713">
        <v>1</v>
      </c>
      <c r="AK2713">
        <v>1</v>
      </c>
      <c r="AL2713">
        <v>0</v>
      </c>
      <c r="AM2713" s="49" t="s">
        <v>295</v>
      </c>
      <c r="AN2713" s="49" t="s">
        <v>14</v>
      </c>
      <c r="AO2713" s="49" t="s">
        <v>485</v>
      </c>
      <c r="AP2713" s="49" t="s">
        <v>494</v>
      </c>
      <c r="AQ2713" s="49" t="s">
        <v>11</v>
      </c>
      <c r="AR2713" s="49" t="s">
        <v>487</v>
      </c>
      <c r="AS2713" s="49" t="s">
        <v>488</v>
      </c>
      <c r="AT2713" s="49" t="s">
        <v>489</v>
      </c>
    </row>
    <row r="2714" spans="1:46" x14ac:dyDescent="0.25">
      <c r="A2714">
        <v>16</v>
      </c>
      <c r="B2714" t="s">
        <v>290</v>
      </c>
      <c r="C2714" t="s">
        <v>290</v>
      </c>
      <c r="D2714" t="s">
        <v>291</v>
      </c>
      <c r="E2714" t="s">
        <v>638</v>
      </c>
      <c r="F2714" t="s">
        <v>639</v>
      </c>
      <c r="G2714">
        <v>1</v>
      </c>
      <c r="H2714">
        <v>1</v>
      </c>
      <c r="I2714">
        <v>1</v>
      </c>
      <c r="J2714">
        <v>1</v>
      </c>
      <c r="K2714">
        <v>1</v>
      </c>
      <c r="L2714">
        <v>1</v>
      </c>
      <c r="M2714">
        <v>1</v>
      </c>
      <c r="N2714">
        <v>1</v>
      </c>
      <c r="O2714">
        <v>1</v>
      </c>
      <c r="P2714">
        <v>1</v>
      </c>
      <c r="Q2714">
        <v>1</v>
      </c>
      <c r="R2714">
        <v>1</v>
      </c>
      <c r="S2714">
        <v>1</v>
      </c>
      <c r="T2714">
        <v>1</v>
      </c>
      <c r="U2714">
        <v>1</v>
      </c>
      <c r="V2714">
        <v>1</v>
      </c>
      <c r="W2714">
        <v>1</v>
      </c>
      <c r="X2714">
        <v>1</v>
      </c>
      <c r="Y2714">
        <v>1</v>
      </c>
      <c r="Z2714">
        <v>1</v>
      </c>
      <c r="AA2714">
        <v>1</v>
      </c>
      <c r="AB2714">
        <v>1</v>
      </c>
      <c r="AC2714">
        <v>1</v>
      </c>
      <c r="AD2714">
        <v>1</v>
      </c>
      <c r="AE2714">
        <v>1</v>
      </c>
      <c r="AF2714">
        <v>1</v>
      </c>
      <c r="AG2714">
        <v>1</v>
      </c>
      <c r="AH2714">
        <v>1</v>
      </c>
      <c r="AI2714">
        <v>1</v>
      </c>
      <c r="AJ2714">
        <v>1</v>
      </c>
      <c r="AK2714">
        <v>1</v>
      </c>
      <c r="AL2714">
        <v>1</v>
      </c>
      <c r="AM2714" s="49" t="s">
        <v>291</v>
      </c>
      <c r="AN2714" s="49" t="s">
        <v>14</v>
      </c>
      <c r="AO2714" s="49" t="s">
        <v>500</v>
      </c>
      <c r="AP2714" s="49" t="s">
        <v>505</v>
      </c>
      <c r="AQ2714" s="49" t="s">
        <v>13</v>
      </c>
      <c r="AR2714" s="49" t="s">
        <v>487</v>
      </c>
      <c r="AS2714" s="49" t="s">
        <v>488</v>
      </c>
      <c r="AT2714" s="49" t="s">
        <v>489</v>
      </c>
    </row>
    <row r="2715" spans="1:46" x14ac:dyDescent="0.25">
      <c r="A2715">
        <v>16</v>
      </c>
      <c r="B2715" t="s">
        <v>576</v>
      </c>
      <c r="C2715" t="s">
        <v>576</v>
      </c>
      <c r="D2715" t="s">
        <v>577</v>
      </c>
      <c r="E2715" t="s">
        <v>638</v>
      </c>
      <c r="F2715" t="s">
        <v>639</v>
      </c>
      <c r="G2715">
        <v>1</v>
      </c>
      <c r="H2715">
        <v>1</v>
      </c>
      <c r="I2715">
        <v>1</v>
      </c>
      <c r="J2715">
        <v>1</v>
      </c>
      <c r="K2715">
        <v>1</v>
      </c>
      <c r="L2715">
        <v>1</v>
      </c>
      <c r="M2715">
        <v>1</v>
      </c>
      <c r="N2715">
        <v>1</v>
      </c>
      <c r="O2715">
        <v>1</v>
      </c>
      <c r="P2715">
        <v>1</v>
      </c>
      <c r="Q2715">
        <v>1</v>
      </c>
      <c r="R2715">
        <v>1</v>
      </c>
      <c r="S2715">
        <v>1</v>
      </c>
      <c r="T2715">
        <v>1</v>
      </c>
      <c r="U2715">
        <v>1</v>
      </c>
      <c r="V2715">
        <v>1</v>
      </c>
      <c r="W2715">
        <v>1</v>
      </c>
      <c r="X2715">
        <v>1</v>
      </c>
      <c r="Y2715">
        <v>1</v>
      </c>
      <c r="Z2715">
        <v>1</v>
      </c>
      <c r="AA2715">
        <v>1</v>
      </c>
      <c r="AB2715">
        <v>1</v>
      </c>
      <c r="AC2715">
        <v>1</v>
      </c>
      <c r="AD2715">
        <v>1</v>
      </c>
      <c r="AE2715">
        <v>1</v>
      </c>
      <c r="AF2715">
        <v>1</v>
      </c>
      <c r="AG2715">
        <v>1</v>
      </c>
      <c r="AH2715">
        <v>1</v>
      </c>
      <c r="AI2715">
        <v>1</v>
      </c>
      <c r="AJ2715">
        <v>1</v>
      </c>
      <c r="AK2715">
        <v>1</v>
      </c>
      <c r="AL2715">
        <v>0</v>
      </c>
      <c r="AM2715" s="49" t="e">
        <v>#N/A</v>
      </c>
      <c r="AN2715" s="49" t="e">
        <v>#N/A</v>
      </c>
      <c r="AO2715" s="49" t="e">
        <v>#N/A</v>
      </c>
      <c r="AP2715" s="49" t="e">
        <v>#N/A</v>
      </c>
      <c r="AQ2715" s="49" t="e">
        <v>#N/A</v>
      </c>
      <c r="AR2715" s="49" t="e">
        <v>#N/A</v>
      </c>
      <c r="AS2715" s="49" t="e">
        <v>#N/A</v>
      </c>
      <c r="AT2715" s="49" t="e">
        <v>#N/A</v>
      </c>
    </row>
    <row r="2716" spans="1:46" x14ac:dyDescent="0.25">
      <c r="A2716">
        <v>16</v>
      </c>
      <c r="B2716" t="s">
        <v>298</v>
      </c>
      <c r="C2716" t="s">
        <v>298</v>
      </c>
      <c r="D2716" t="s">
        <v>299</v>
      </c>
      <c r="E2716" t="s">
        <v>638</v>
      </c>
      <c r="F2716" t="s">
        <v>639</v>
      </c>
      <c r="G2716">
        <v>1</v>
      </c>
      <c r="H2716">
        <v>1</v>
      </c>
      <c r="I2716">
        <v>1</v>
      </c>
      <c r="J2716">
        <v>1</v>
      </c>
      <c r="K2716">
        <v>1</v>
      </c>
      <c r="L2716">
        <v>1</v>
      </c>
      <c r="M2716">
        <v>1</v>
      </c>
      <c r="N2716">
        <v>1</v>
      </c>
      <c r="O2716">
        <v>1</v>
      </c>
      <c r="P2716">
        <v>1</v>
      </c>
      <c r="Q2716">
        <v>1</v>
      </c>
      <c r="R2716">
        <v>1</v>
      </c>
      <c r="S2716">
        <v>1</v>
      </c>
      <c r="T2716">
        <v>1</v>
      </c>
      <c r="U2716">
        <v>1</v>
      </c>
      <c r="V2716">
        <v>1</v>
      </c>
      <c r="W2716">
        <v>1</v>
      </c>
      <c r="X2716">
        <v>1</v>
      </c>
      <c r="Y2716">
        <v>1</v>
      </c>
      <c r="Z2716">
        <v>1</v>
      </c>
      <c r="AA2716">
        <v>1</v>
      </c>
      <c r="AB2716">
        <v>1</v>
      </c>
      <c r="AC2716">
        <v>1</v>
      </c>
      <c r="AD2716">
        <v>1</v>
      </c>
      <c r="AE2716">
        <v>1</v>
      </c>
      <c r="AF2716">
        <v>1</v>
      </c>
      <c r="AG2716">
        <v>1</v>
      </c>
      <c r="AH2716">
        <v>1</v>
      </c>
      <c r="AI2716">
        <v>1</v>
      </c>
      <c r="AJ2716">
        <v>1</v>
      </c>
      <c r="AK2716">
        <v>1</v>
      </c>
      <c r="AL2716">
        <v>1</v>
      </c>
      <c r="AM2716" s="49" t="s">
        <v>299</v>
      </c>
      <c r="AN2716" s="49" t="s">
        <v>14</v>
      </c>
      <c r="AO2716" s="49" t="s">
        <v>509</v>
      </c>
      <c r="AP2716" s="49" t="s">
        <v>505</v>
      </c>
      <c r="AQ2716" s="49" t="s">
        <v>13</v>
      </c>
      <c r="AR2716" s="49" t="s">
        <v>487</v>
      </c>
      <c r="AS2716" s="49" t="s">
        <v>488</v>
      </c>
      <c r="AT2716" s="49" t="s">
        <v>489</v>
      </c>
    </row>
    <row r="2717" spans="1:46" x14ac:dyDescent="0.25">
      <c r="A2717">
        <v>16</v>
      </c>
      <c r="B2717" t="s">
        <v>288</v>
      </c>
      <c r="C2717" t="s">
        <v>288</v>
      </c>
      <c r="D2717" t="s">
        <v>289</v>
      </c>
      <c r="E2717" t="s">
        <v>638</v>
      </c>
      <c r="F2717" t="s">
        <v>639</v>
      </c>
      <c r="G2717">
        <v>1</v>
      </c>
      <c r="H2717">
        <v>1</v>
      </c>
      <c r="I2717">
        <v>1</v>
      </c>
      <c r="J2717">
        <v>1</v>
      </c>
      <c r="K2717">
        <v>1</v>
      </c>
      <c r="L2717">
        <v>1</v>
      </c>
      <c r="M2717">
        <v>1</v>
      </c>
      <c r="N2717">
        <v>1</v>
      </c>
      <c r="O2717">
        <v>1</v>
      </c>
      <c r="P2717">
        <v>1</v>
      </c>
      <c r="Q2717">
        <v>1</v>
      </c>
      <c r="R2717">
        <v>1</v>
      </c>
      <c r="S2717">
        <v>1</v>
      </c>
      <c r="T2717">
        <v>1</v>
      </c>
      <c r="U2717">
        <v>1</v>
      </c>
      <c r="V2717">
        <v>1</v>
      </c>
      <c r="W2717">
        <v>1</v>
      </c>
      <c r="X2717">
        <v>1</v>
      </c>
      <c r="Y2717">
        <v>1</v>
      </c>
      <c r="Z2717">
        <v>1</v>
      </c>
      <c r="AA2717">
        <v>1</v>
      </c>
      <c r="AB2717">
        <v>1</v>
      </c>
      <c r="AC2717">
        <v>1</v>
      </c>
      <c r="AD2717">
        <v>1</v>
      </c>
      <c r="AE2717">
        <v>1</v>
      </c>
      <c r="AF2717">
        <v>1</v>
      </c>
      <c r="AG2717">
        <v>1</v>
      </c>
      <c r="AH2717">
        <v>1</v>
      </c>
      <c r="AI2717">
        <v>1</v>
      </c>
      <c r="AJ2717">
        <v>1</v>
      </c>
      <c r="AK2717">
        <v>1</v>
      </c>
      <c r="AL2717">
        <v>0</v>
      </c>
      <c r="AM2717" s="49" t="s">
        <v>289</v>
      </c>
      <c r="AN2717" s="49" t="s">
        <v>14</v>
      </c>
      <c r="AO2717" s="49" t="s">
        <v>507</v>
      </c>
      <c r="AP2717" s="49" t="s">
        <v>494</v>
      </c>
      <c r="AQ2717" s="49" t="s">
        <v>10</v>
      </c>
      <c r="AR2717" s="49" t="s">
        <v>487</v>
      </c>
      <c r="AS2717" s="49" t="s">
        <v>488</v>
      </c>
      <c r="AT2717" s="49" t="s">
        <v>489</v>
      </c>
    </row>
    <row r="2718" spans="1:46" x14ac:dyDescent="0.25">
      <c r="A2718">
        <v>16</v>
      </c>
      <c r="B2718" t="s">
        <v>285</v>
      </c>
      <c r="C2718" t="s">
        <v>285</v>
      </c>
      <c r="D2718" t="s">
        <v>286</v>
      </c>
      <c r="E2718" t="s">
        <v>638</v>
      </c>
      <c r="F2718" t="s">
        <v>639</v>
      </c>
      <c r="G2718">
        <v>1</v>
      </c>
      <c r="H2718">
        <v>1</v>
      </c>
      <c r="I2718">
        <v>1</v>
      </c>
      <c r="J2718">
        <v>1</v>
      </c>
      <c r="K2718">
        <v>1</v>
      </c>
      <c r="L2718">
        <v>1</v>
      </c>
      <c r="M2718">
        <v>1</v>
      </c>
      <c r="N2718">
        <v>1</v>
      </c>
      <c r="O2718">
        <v>1</v>
      </c>
      <c r="P2718">
        <v>1</v>
      </c>
      <c r="Q2718">
        <v>1</v>
      </c>
      <c r="R2718">
        <v>1</v>
      </c>
      <c r="S2718">
        <v>1</v>
      </c>
      <c r="T2718">
        <v>1</v>
      </c>
      <c r="U2718">
        <v>1</v>
      </c>
      <c r="V2718">
        <v>1</v>
      </c>
      <c r="W2718">
        <v>1</v>
      </c>
      <c r="X2718">
        <v>1</v>
      </c>
      <c r="Y2718">
        <v>1</v>
      </c>
      <c r="Z2718">
        <v>1</v>
      </c>
      <c r="AA2718">
        <v>1</v>
      </c>
      <c r="AB2718">
        <v>1</v>
      </c>
      <c r="AC2718">
        <v>1</v>
      </c>
      <c r="AD2718">
        <v>1</v>
      </c>
      <c r="AE2718">
        <v>1</v>
      </c>
      <c r="AF2718">
        <v>1</v>
      </c>
      <c r="AG2718">
        <v>1</v>
      </c>
      <c r="AH2718">
        <v>1</v>
      </c>
      <c r="AI2718">
        <v>1</v>
      </c>
      <c r="AJ2718">
        <v>1</v>
      </c>
      <c r="AK2718">
        <v>1</v>
      </c>
      <c r="AL2718">
        <v>0</v>
      </c>
      <c r="AM2718" s="49" t="s">
        <v>286</v>
      </c>
      <c r="AN2718" s="49" t="s">
        <v>8</v>
      </c>
      <c r="AO2718" s="49" t="s">
        <v>9</v>
      </c>
      <c r="AP2718" s="49" t="s">
        <v>486</v>
      </c>
      <c r="AQ2718" s="49" t="s">
        <v>9</v>
      </c>
      <c r="AR2718" s="49" t="s">
        <v>487</v>
      </c>
      <c r="AS2718" s="49" t="s">
        <v>488</v>
      </c>
      <c r="AT2718" s="49" t="s">
        <v>489</v>
      </c>
    </row>
    <row r="2719" spans="1:46" x14ac:dyDescent="0.25">
      <c r="A2719">
        <v>16</v>
      </c>
      <c r="B2719" t="s">
        <v>287</v>
      </c>
      <c r="C2719" t="s">
        <v>287</v>
      </c>
      <c r="D2719" t="s">
        <v>422</v>
      </c>
      <c r="E2719" t="s">
        <v>638</v>
      </c>
      <c r="F2719" t="s">
        <v>639</v>
      </c>
      <c r="G2719">
        <v>1</v>
      </c>
      <c r="H2719">
        <v>1</v>
      </c>
      <c r="I2719">
        <v>1</v>
      </c>
      <c r="J2719">
        <v>1</v>
      </c>
      <c r="K2719">
        <v>1</v>
      </c>
      <c r="L2719">
        <v>1</v>
      </c>
      <c r="M2719">
        <v>1</v>
      </c>
      <c r="N2719">
        <v>1</v>
      </c>
      <c r="O2719">
        <v>1</v>
      </c>
      <c r="P2719">
        <v>1</v>
      </c>
      <c r="Q2719">
        <v>1</v>
      </c>
      <c r="R2719">
        <v>1</v>
      </c>
      <c r="S2719">
        <v>1</v>
      </c>
      <c r="T2719">
        <v>1</v>
      </c>
      <c r="U2719">
        <v>1</v>
      </c>
      <c r="V2719">
        <v>1</v>
      </c>
      <c r="W2719">
        <v>1</v>
      </c>
      <c r="X2719">
        <v>1</v>
      </c>
      <c r="Y2719">
        <v>1</v>
      </c>
      <c r="Z2719">
        <v>1</v>
      </c>
      <c r="AA2719">
        <v>1</v>
      </c>
      <c r="AB2719">
        <v>1</v>
      </c>
      <c r="AC2719">
        <v>1</v>
      </c>
      <c r="AD2719">
        <v>1</v>
      </c>
      <c r="AE2719">
        <v>1</v>
      </c>
      <c r="AF2719">
        <v>1</v>
      </c>
      <c r="AG2719">
        <v>1</v>
      </c>
      <c r="AH2719">
        <v>1</v>
      </c>
      <c r="AI2719">
        <v>1</v>
      </c>
      <c r="AJ2719">
        <v>1</v>
      </c>
      <c r="AK2719">
        <v>1</v>
      </c>
      <c r="AL2719">
        <v>0</v>
      </c>
      <c r="AM2719" s="49" t="s">
        <v>422</v>
      </c>
      <c r="AN2719" s="49" t="s">
        <v>8</v>
      </c>
      <c r="AO2719" s="49" t="s">
        <v>9</v>
      </c>
      <c r="AP2719" s="49" t="s">
        <v>494</v>
      </c>
      <c r="AQ2719" s="49" t="s">
        <v>9</v>
      </c>
      <c r="AR2719" s="49" t="s">
        <v>495</v>
      </c>
      <c r="AS2719" s="49" t="s">
        <v>496</v>
      </c>
      <c r="AT2719" s="49" t="s">
        <v>497</v>
      </c>
    </row>
    <row r="2720" spans="1:46" x14ac:dyDescent="0.25">
      <c r="A2720">
        <v>16</v>
      </c>
      <c r="B2720" t="s">
        <v>493</v>
      </c>
      <c r="C2720" t="s">
        <v>578</v>
      </c>
      <c r="D2720" t="s">
        <v>579</v>
      </c>
      <c r="E2720" t="s">
        <v>638</v>
      </c>
      <c r="F2720" t="s">
        <v>639</v>
      </c>
      <c r="G2720">
        <v>1</v>
      </c>
      <c r="H2720">
        <v>1</v>
      </c>
      <c r="I2720">
        <v>1</v>
      </c>
      <c r="J2720">
        <v>1</v>
      </c>
      <c r="K2720">
        <v>1</v>
      </c>
      <c r="L2720">
        <v>1</v>
      </c>
      <c r="M2720">
        <v>1</v>
      </c>
      <c r="N2720">
        <v>1</v>
      </c>
      <c r="O2720">
        <v>1</v>
      </c>
      <c r="P2720">
        <v>1</v>
      </c>
      <c r="Q2720">
        <v>1</v>
      </c>
      <c r="R2720">
        <v>1</v>
      </c>
      <c r="S2720">
        <v>1</v>
      </c>
      <c r="T2720">
        <v>1</v>
      </c>
      <c r="U2720">
        <v>1</v>
      </c>
      <c r="V2720">
        <v>1</v>
      </c>
      <c r="W2720">
        <v>1</v>
      </c>
      <c r="X2720">
        <v>1</v>
      </c>
      <c r="Y2720">
        <v>1</v>
      </c>
      <c r="Z2720">
        <v>1</v>
      </c>
      <c r="AA2720">
        <v>1</v>
      </c>
      <c r="AB2720">
        <v>1</v>
      </c>
      <c r="AC2720">
        <v>1</v>
      </c>
      <c r="AD2720">
        <v>1</v>
      </c>
      <c r="AE2720">
        <v>1</v>
      </c>
      <c r="AF2720">
        <v>1</v>
      </c>
      <c r="AG2720">
        <v>1</v>
      </c>
      <c r="AH2720">
        <v>1</v>
      </c>
      <c r="AI2720">
        <v>1</v>
      </c>
      <c r="AJ2720">
        <v>1</v>
      </c>
      <c r="AK2720">
        <v>1</v>
      </c>
      <c r="AL2720">
        <v>0</v>
      </c>
      <c r="AM2720" s="49" t="e">
        <v>#N/A</v>
      </c>
      <c r="AN2720" s="49" t="e">
        <v>#N/A</v>
      </c>
      <c r="AO2720" s="49" t="e">
        <v>#N/A</v>
      </c>
      <c r="AP2720" s="49" t="e">
        <v>#N/A</v>
      </c>
      <c r="AQ2720" s="49" t="e">
        <v>#N/A</v>
      </c>
      <c r="AR2720" s="49" t="e">
        <v>#N/A</v>
      </c>
      <c r="AS2720" s="49" t="e">
        <v>#N/A</v>
      </c>
      <c r="AT2720" s="49" t="e">
        <v>#N/A</v>
      </c>
    </row>
    <row r="2721" spans="1:46" x14ac:dyDescent="0.25">
      <c r="A2721">
        <v>16</v>
      </c>
      <c r="B2721" t="s">
        <v>493</v>
      </c>
      <c r="C2721" t="s">
        <v>580</v>
      </c>
      <c r="D2721" t="s">
        <v>581</v>
      </c>
      <c r="E2721" t="s">
        <v>638</v>
      </c>
      <c r="F2721" t="s">
        <v>639</v>
      </c>
      <c r="G2721">
        <v>1</v>
      </c>
      <c r="H2721">
        <v>1</v>
      </c>
      <c r="I2721">
        <v>1</v>
      </c>
      <c r="J2721">
        <v>1</v>
      </c>
      <c r="K2721">
        <v>1</v>
      </c>
      <c r="L2721">
        <v>1</v>
      </c>
      <c r="M2721">
        <v>1</v>
      </c>
      <c r="N2721">
        <v>1</v>
      </c>
      <c r="O2721">
        <v>1</v>
      </c>
      <c r="P2721">
        <v>1</v>
      </c>
      <c r="Q2721">
        <v>1</v>
      </c>
      <c r="R2721">
        <v>1</v>
      </c>
      <c r="S2721">
        <v>1</v>
      </c>
      <c r="T2721">
        <v>1</v>
      </c>
      <c r="U2721">
        <v>1</v>
      </c>
      <c r="V2721">
        <v>1</v>
      </c>
      <c r="W2721">
        <v>1</v>
      </c>
      <c r="X2721">
        <v>1</v>
      </c>
      <c r="Y2721">
        <v>1</v>
      </c>
      <c r="Z2721">
        <v>1</v>
      </c>
      <c r="AA2721">
        <v>1</v>
      </c>
      <c r="AB2721">
        <v>1</v>
      </c>
      <c r="AC2721">
        <v>1</v>
      </c>
      <c r="AD2721">
        <v>1</v>
      </c>
      <c r="AE2721">
        <v>1</v>
      </c>
      <c r="AF2721">
        <v>1</v>
      </c>
      <c r="AG2721">
        <v>1</v>
      </c>
      <c r="AH2721">
        <v>1</v>
      </c>
      <c r="AI2721">
        <v>1</v>
      </c>
      <c r="AJ2721">
        <v>1</v>
      </c>
      <c r="AK2721">
        <v>1</v>
      </c>
      <c r="AL2721">
        <v>0</v>
      </c>
      <c r="AM2721" s="49" t="e">
        <v>#N/A</v>
      </c>
      <c r="AN2721" s="49" t="e">
        <v>#N/A</v>
      </c>
      <c r="AO2721" s="49" t="e">
        <v>#N/A</v>
      </c>
      <c r="AP2721" s="49" t="e">
        <v>#N/A</v>
      </c>
      <c r="AQ2721" s="49" t="e">
        <v>#N/A</v>
      </c>
      <c r="AR2721" s="49" t="e">
        <v>#N/A</v>
      </c>
      <c r="AS2721" s="49" t="e">
        <v>#N/A</v>
      </c>
      <c r="AT2721" s="49" t="e">
        <v>#N/A</v>
      </c>
    </row>
    <row r="2722" spans="1:46" x14ac:dyDescent="0.25">
      <c r="A2722">
        <v>16</v>
      </c>
      <c r="B2722" t="s">
        <v>493</v>
      </c>
      <c r="C2722" t="s">
        <v>582</v>
      </c>
      <c r="D2722" t="s">
        <v>583</v>
      </c>
      <c r="E2722" t="s">
        <v>638</v>
      </c>
      <c r="F2722" t="s">
        <v>639</v>
      </c>
      <c r="G2722">
        <v>1</v>
      </c>
      <c r="H2722">
        <v>1</v>
      </c>
      <c r="I2722">
        <v>1</v>
      </c>
      <c r="J2722">
        <v>1</v>
      </c>
      <c r="K2722">
        <v>1</v>
      </c>
      <c r="L2722">
        <v>1</v>
      </c>
      <c r="M2722">
        <v>1</v>
      </c>
      <c r="N2722">
        <v>1</v>
      </c>
      <c r="O2722">
        <v>1</v>
      </c>
      <c r="P2722">
        <v>1</v>
      </c>
      <c r="Q2722">
        <v>1</v>
      </c>
      <c r="R2722">
        <v>1</v>
      </c>
      <c r="S2722">
        <v>1</v>
      </c>
      <c r="T2722">
        <v>1</v>
      </c>
      <c r="U2722">
        <v>1</v>
      </c>
      <c r="V2722">
        <v>1</v>
      </c>
      <c r="W2722">
        <v>1</v>
      </c>
      <c r="X2722">
        <v>1</v>
      </c>
      <c r="Y2722">
        <v>1</v>
      </c>
      <c r="Z2722">
        <v>1</v>
      </c>
      <c r="AA2722">
        <v>1</v>
      </c>
      <c r="AB2722">
        <v>1</v>
      </c>
      <c r="AC2722">
        <v>1</v>
      </c>
      <c r="AD2722">
        <v>1</v>
      </c>
      <c r="AE2722">
        <v>1</v>
      </c>
      <c r="AF2722">
        <v>1</v>
      </c>
      <c r="AG2722">
        <v>1</v>
      </c>
      <c r="AH2722">
        <v>1</v>
      </c>
      <c r="AI2722">
        <v>1</v>
      </c>
      <c r="AJ2722">
        <v>1</v>
      </c>
      <c r="AK2722">
        <v>1</v>
      </c>
      <c r="AL2722">
        <v>0</v>
      </c>
      <c r="AM2722" s="49" t="e">
        <v>#N/A</v>
      </c>
      <c r="AN2722" s="49" t="e">
        <v>#N/A</v>
      </c>
      <c r="AO2722" s="49" t="e">
        <v>#N/A</v>
      </c>
      <c r="AP2722" s="49" t="e">
        <v>#N/A</v>
      </c>
      <c r="AQ2722" s="49" t="e">
        <v>#N/A</v>
      </c>
      <c r="AR2722" s="49" t="e">
        <v>#N/A</v>
      </c>
      <c r="AS2722" s="49" t="e">
        <v>#N/A</v>
      </c>
      <c r="AT2722" s="49" t="e">
        <v>#N/A</v>
      </c>
    </row>
    <row r="2723" spans="1:46" x14ac:dyDescent="0.25">
      <c r="A2723">
        <v>16</v>
      </c>
      <c r="B2723" t="s">
        <v>493</v>
      </c>
      <c r="C2723" t="s">
        <v>584</v>
      </c>
      <c r="D2723" t="s">
        <v>585</v>
      </c>
      <c r="E2723" t="s">
        <v>638</v>
      </c>
      <c r="F2723" t="s">
        <v>639</v>
      </c>
      <c r="G2723">
        <v>1</v>
      </c>
      <c r="H2723">
        <v>1</v>
      </c>
      <c r="I2723">
        <v>1</v>
      </c>
      <c r="J2723">
        <v>1</v>
      </c>
      <c r="K2723">
        <v>1</v>
      </c>
      <c r="L2723">
        <v>1</v>
      </c>
      <c r="M2723">
        <v>1</v>
      </c>
      <c r="N2723">
        <v>1</v>
      </c>
      <c r="O2723">
        <v>1</v>
      </c>
      <c r="P2723">
        <v>1</v>
      </c>
      <c r="Q2723">
        <v>1</v>
      </c>
      <c r="R2723">
        <v>1</v>
      </c>
      <c r="S2723">
        <v>1</v>
      </c>
      <c r="T2723">
        <v>1</v>
      </c>
      <c r="U2723">
        <v>1</v>
      </c>
      <c r="V2723">
        <v>1</v>
      </c>
      <c r="W2723">
        <v>1</v>
      </c>
      <c r="X2723">
        <v>1</v>
      </c>
      <c r="Y2723">
        <v>1</v>
      </c>
      <c r="Z2723">
        <v>1</v>
      </c>
      <c r="AA2723">
        <v>1</v>
      </c>
      <c r="AB2723">
        <v>1</v>
      </c>
      <c r="AC2723">
        <v>1</v>
      </c>
      <c r="AD2723">
        <v>1</v>
      </c>
      <c r="AE2723">
        <v>1</v>
      </c>
      <c r="AF2723">
        <v>1</v>
      </c>
      <c r="AG2723">
        <v>1</v>
      </c>
      <c r="AH2723">
        <v>1</v>
      </c>
      <c r="AI2723">
        <v>1</v>
      </c>
      <c r="AJ2723">
        <v>1</v>
      </c>
      <c r="AK2723">
        <v>1</v>
      </c>
      <c r="AL2723">
        <v>0</v>
      </c>
      <c r="AM2723" s="49" t="e">
        <v>#N/A</v>
      </c>
      <c r="AN2723" s="49" t="e">
        <v>#N/A</v>
      </c>
      <c r="AO2723" s="49" t="e">
        <v>#N/A</v>
      </c>
      <c r="AP2723" s="49" t="e">
        <v>#N/A</v>
      </c>
      <c r="AQ2723" s="49" t="e">
        <v>#N/A</v>
      </c>
      <c r="AR2723" s="49" t="e">
        <v>#N/A</v>
      </c>
      <c r="AS2723" s="49" t="e">
        <v>#N/A</v>
      </c>
      <c r="AT2723" s="49" t="e">
        <v>#N/A</v>
      </c>
    </row>
    <row r="2724" spans="1:46" x14ac:dyDescent="0.25">
      <c r="A2724">
        <v>16</v>
      </c>
      <c r="B2724" t="s">
        <v>292</v>
      </c>
      <c r="C2724" t="s">
        <v>292</v>
      </c>
      <c r="D2724" t="s">
        <v>293</v>
      </c>
      <c r="E2724" t="s">
        <v>638</v>
      </c>
      <c r="F2724" t="s">
        <v>639</v>
      </c>
      <c r="G2724">
        <v>1</v>
      </c>
      <c r="H2724">
        <v>1</v>
      </c>
      <c r="I2724">
        <v>1</v>
      </c>
      <c r="J2724">
        <v>1</v>
      </c>
      <c r="K2724">
        <v>1</v>
      </c>
      <c r="L2724">
        <v>1</v>
      </c>
      <c r="M2724">
        <v>1</v>
      </c>
      <c r="N2724">
        <v>1</v>
      </c>
      <c r="O2724">
        <v>1</v>
      </c>
      <c r="P2724">
        <v>1</v>
      </c>
      <c r="Q2724">
        <v>1</v>
      </c>
      <c r="R2724">
        <v>1</v>
      </c>
      <c r="S2724">
        <v>1</v>
      </c>
      <c r="T2724">
        <v>1</v>
      </c>
      <c r="U2724">
        <v>1</v>
      </c>
      <c r="V2724">
        <v>1</v>
      </c>
      <c r="W2724">
        <v>1</v>
      </c>
      <c r="X2724">
        <v>1</v>
      </c>
      <c r="Y2724">
        <v>1</v>
      </c>
      <c r="Z2724">
        <v>1</v>
      </c>
      <c r="AA2724">
        <v>1</v>
      </c>
      <c r="AB2724">
        <v>1</v>
      </c>
      <c r="AC2724">
        <v>1</v>
      </c>
      <c r="AD2724">
        <v>1</v>
      </c>
      <c r="AE2724">
        <v>1</v>
      </c>
      <c r="AF2724">
        <v>1</v>
      </c>
      <c r="AG2724">
        <v>1</v>
      </c>
      <c r="AH2724">
        <v>1</v>
      </c>
      <c r="AI2724">
        <v>1</v>
      </c>
      <c r="AJ2724">
        <v>1</v>
      </c>
      <c r="AK2724">
        <v>1</v>
      </c>
      <c r="AL2724">
        <v>1</v>
      </c>
      <c r="AM2724" s="49" t="s">
        <v>293</v>
      </c>
      <c r="AN2724" s="49" t="s">
        <v>14</v>
      </c>
      <c r="AO2724" s="49" t="s">
        <v>500</v>
      </c>
      <c r="AP2724" s="49" t="s">
        <v>505</v>
      </c>
      <c r="AQ2724" s="49" t="s">
        <v>13</v>
      </c>
      <c r="AR2724" s="49" t="s">
        <v>495</v>
      </c>
      <c r="AS2724" s="49" t="s">
        <v>488</v>
      </c>
      <c r="AT2724" s="49" t="s">
        <v>489</v>
      </c>
    </row>
    <row r="2725" spans="1:46" x14ac:dyDescent="0.25">
      <c r="A2725">
        <v>16</v>
      </c>
      <c r="B2725" t="s">
        <v>493</v>
      </c>
      <c r="C2725" t="s">
        <v>586</v>
      </c>
      <c r="D2725" t="s">
        <v>587</v>
      </c>
      <c r="E2725" t="s">
        <v>638</v>
      </c>
      <c r="F2725" t="s">
        <v>639</v>
      </c>
      <c r="G2725">
        <v>1</v>
      </c>
      <c r="H2725">
        <v>1</v>
      </c>
      <c r="I2725">
        <v>1</v>
      </c>
      <c r="J2725">
        <v>1</v>
      </c>
      <c r="K2725">
        <v>1</v>
      </c>
      <c r="L2725">
        <v>1</v>
      </c>
      <c r="M2725">
        <v>1</v>
      </c>
      <c r="N2725">
        <v>1</v>
      </c>
      <c r="O2725">
        <v>1</v>
      </c>
      <c r="P2725">
        <v>1</v>
      </c>
      <c r="Q2725">
        <v>1</v>
      </c>
      <c r="R2725">
        <v>1</v>
      </c>
      <c r="S2725">
        <v>1</v>
      </c>
      <c r="T2725">
        <v>1</v>
      </c>
      <c r="U2725">
        <v>1</v>
      </c>
      <c r="V2725">
        <v>1</v>
      </c>
      <c r="W2725">
        <v>1</v>
      </c>
      <c r="X2725">
        <v>1</v>
      </c>
      <c r="Y2725">
        <v>1</v>
      </c>
      <c r="Z2725">
        <v>1</v>
      </c>
      <c r="AA2725">
        <v>1</v>
      </c>
      <c r="AB2725">
        <v>1</v>
      </c>
      <c r="AC2725">
        <v>1</v>
      </c>
      <c r="AD2725">
        <v>1</v>
      </c>
      <c r="AE2725">
        <v>1</v>
      </c>
      <c r="AF2725">
        <v>1</v>
      </c>
      <c r="AG2725">
        <v>1</v>
      </c>
      <c r="AH2725">
        <v>1</v>
      </c>
      <c r="AI2725">
        <v>1</v>
      </c>
      <c r="AJ2725">
        <v>1</v>
      </c>
      <c r="AK2725">
        <v>1</v>
      </c>
      <c r="AL2725">
        <v>1</v>
      </c>
      <c r="AM2725" s="49" t="e">
        <v>#N/A</v>
      </c>
      <c r="AN2725" s="49" t="e">
        <v>#N/A</v>
      </c>
      <c r="AO2725" s="49" t="e">
        <v>#N/A</v>
      </c>
      <c r="AP2725" s="49" t="e">
        <v>#N/A</v>
      </c>
      <c r="AQ2725" s="49" t="e">
        <v>#N/A</v>
      </c>
      <c r="AR2725" s="49" t="e">
        <v>#N/A</v>
      </c>
      <c r="AS2725" s="49" t="e">
        <v>#N/A</v>
      </c>
      <c r="AT2725" s="49" t="e">
        <v>#N/A</v>
      </c>
    </row>
    <row r="2726" spans="1:46" x14ac:dyDescent="0.25">
      <c r="A2726">
        <v>16</v>
      </c>
      <c r="B2726" t="s">
        <v>493</v>
      </c>
      <c r="C2726" t="s">
        <v>588</v>
      </c>
      <c r="D2726" t="s">
        <v>589</v>
      </c>
      <c r="E2726" t="s">
        <v>638</v>
      </c>
      <c r="F2726" t="s">
        <v>639</v>
      </c>
      <c r="G2726">
        <v>1</v>
      </c>
      <c r="H2726">
        <v>1</v>
      </c>
      <c r="I2726">
        <v>1</v>
      </c>
      <c r="J2726">
        <v>1</v>
      </c>
      <c r="K2726">
        <v>1</v>
      </c>
      <c r="L2726">
        <v>1</v>
      </c>
      <c r="M2726">
        <v>1</v>
      </c>
      <c r="N2726">
        <v>1</v>
      </c>
      <c r="O2726">
        <v>1</v>
      </c>
      <c r="P2726">
        <v>1</v>
      </c>
      <c r="Q2726">
        <v>1</v>
      </c>
      <c r="R2726">
        <v>1</v>
      </c>
      <c r="S2726">
        <v>1</v>
      </c>
      <c r="T2726">
        <v>1</v>
      </c>
      <c r="U2726">
        <v>1</v>
      </c>
      <c r="V2726">
        <v>1</v>
      </c>
      <c r="W2726">
        <v>1</v>
      </c>
      <c r="X2726">
        <v>1</v>
      </c>
      <c r="Y2726">
        <v>1</v>
      </c>
      <c r="Z2726">
        <v>1</v>
      </c>
      <c r="AA2726">
        <v>1</v>
      </c>
      <c r="AB2726">
        <v>1</v>
      </c>
      <c r="AC2726">
        <v>1</v>
      </c>
      <c r="AD2726">
        <v>1</v>
      </c>
      <c r="AE2726">
        <v>1</v>
      </c>
      <c r="AF2726">
        <v>1</v>
      </c>
      <c r="AG2726">
        <v>1</v>
      </c>
      <c r="AH2726">
        <v>1</v>
      </c>
      <c r="AI2726">
        <v>1</v>
      </c>
      <c r="AJ2726">
        <v>1</v>
      </c>
      <c r="AK2726">
        <v>1</v>
      </c>
      <c r="AL2726">
        <v>1</v>
      </c>
      <c r="AM2726" s="49" t="e">
        <v>#N/A</v>
      </c>
      <c r="AN2726" s="49" t="e">
        <v>#N/A</v>
      </c>
      <c r="AO2726" s="49" t="e">
        <v>#N/A</v>
      </c>
      <c r="AP2726" s="49" t="e">
        <v>#N/A</v>
      </c>
      <c r="AQ2726" s="49" t="e">
        <v>#N/A</v>
      </c>
      <c r="AR2726" s="49" t="e">
        <v>#N/A</v>
      </c>
      <c r="AS2726" s="49" t="e">
        <v>#N/A</v>
      </c>
      <c r="AT2726" s="49" t="e">
        <v>#N/A</v>
      </c>
    </row>
    <row r="2727" spans="1:46" x14ac:dyDescent="0.25">
      <c r="A2727">
        <v>16</v>
      </c>
      <c r="B2727" t="s">
        <v>493</v>
      </c>
      <c r="C2727" t="s">
        <v>590</v>
      </c>
      <c r="D2727" t="s">
        <v>591</v>
      </c>
      <c r="E2727" t="s">
        <v>638</v>
      </c>
      <c r="F2727" t="s">
        <v>639</v>
      </c>
      <c r="G2727">
        <v>1</v>
      </c>
      <c r="H2727">
        <v>1</v>
      </c>
      <c r="I2727">
        <v>1</v>
      </c>
      <c r="J2727">
        <v>1</v>
      </c>
      <c r="K2727">
        <v>1</v>
      </c>
      <c r="L2727">
        <v>1</v>
      </c>
      <c r="M2727">
        <v>1</v>
      </c>
      <c r="N2727">
        <v>1</v>
      </c>
      <c r="O2727">
        <v>1</v>
      </c>
      <c r="P2727">
        <v>1</v>
      </c>
      <c r="Q2727">
        <v>1</v>
      </c>
      <c r="R2727">
        <v>1</v>
      </c>
      <c r="S2727">
        <v>1</v>
      </c>
      <c r="T2727">
        <v>1</v>
      </c>
      <c r="U2727">
        <v>1</v>
      </c>
      <c r="V2727">
        <v>1</v>
      </c>
      <c r="W2727">
        <v>1</v>
      </c>
      <c r="X2727">
        <v>1</v>
      </c>
      <c r="Y2727">
        <v>1</v>
      </c>
      <c r="Z2727">
        <v>1</v>
      </c>
      <c r="AA2727">
        <v>1</v>
      </c>
      <c r="AB2727">
        <v>1</v>
      </c>
      <c r="AC2727">
        <v>1</v>
      </c>
      <c r="AD2727">
        <v>1</v>
      </c>
      <c r="AE2727">
        <v>1</v>
      </c>
      <c r="AF2727">
        <v>1</v>
      </c>
      <c r="AG2727">
        <v>1</v>
      </c>
      <c r="AH2727">
        <v>1</v>
      </c>
      <c r="AI2727">
        <v>1</v>
      </c>
      <c r="AJ2727">
        <v>1</v>
      </c>
      <c r="AK2727">
        <v>1</v>
      </c>
      <c r="AL2727">
        <v>1</v>
      </c>
      <c r="AM2727" s="49" t="e">
        <v>#N/A</v>
      </c>
      <c r="AN2727" s="49" t="e">
        <v>#N/A</v>
      </c>
      <c r="AO2727" s="49" t="e">
        <v>#N/A</v>
      </c>
      <c r="AP2727" s="49" t="e">
        <v>#N/A</v>
      </c>
      <c r="AQ2727" s="49" t="e">
        <v>#N/A</v>
      </c>
      <c r="AR2727" s="49" t="e">
        <v>#N/A</v>
      </c>
      <c r="AS2727" s="49" t="e">
        <v>#N/A</v>
      </c>
      <c r="AT2727" s="49" t="e">
        <v>#N/A</v>
      </c>
    </row>
    <row r="2728" spans="1:46" x14ac:dyDescent="0.25">
      <c r="A2728">
        <v>16</v>
      </c>
      <c r="B2728" t="s">
        <v>493</v>
      </c>
      <c r="C2728" t="s">
        <v>592</v>
      </c>
      <c r="D2728" t="s">
        <v>593</v>
      </c>
      <c r="E2728" t="s">
        <v>638</v>
      </c>
      <c r="F2728" t="s">
        <v>639</v>
      </c>
      <c r="G2728">
        <v>1</v>
      </c>
      <c r="H2728">
        <v>1</v>
      </c>
      <c r="I2728">
        <v>1</v>
      </c>
      <c r="J2728">
        <v>1</v>
      </c>
      <c r="K2728">
        <v>1</v>
      </c>
      <c r="L2728">
        <v>1</v>
      </c>
      <c r="M2728">
        <v>1</v>
      </c>
      <c r="N2728">
        <v>1</v>
      </c>
      <c r="O2728">
        <v>1</v>
      </c>
      <c r="P2728">
        <v>1</v>
      </c>
      <c r="Q2728">
        <v>1</v>
      </c>
      <c r="R2728">
        <v>1</v>
      </c>
      <c r="S2728">
        <v>1</v>
      </c>
      <c r="T2728">
        <v>1</v>
      </c>
      <c r="U2728">
        <v>1</v>
      </c>
      <c r="V2728">
        <v>1</v>
      </c>
      <c r="W2728">
        <v>1</v>
      </c>
      <c r="X2728">
        <v>1</v>
      </c>
      <c r="Y2728">
        <v>1</v>
      </c>
      <c r="Z2728">
        <v>1</v>
      </c>
      <c r="AA2728">
        <v>1</v>
      </c>
      <c r="AB2728">
        <v>1</v>
      </c>
      <c r="AC2728">
        <v>1</v>
      </c>
      <c r="AD2728">
        <v>1</v>
      </c>
      <c r="AE2728">
        <v>1</v>
      </c>
      <c r="AF2728">
        <v>1</v>
      </c>
      <c r="AG2728">
        <v>1</v>
      </c>
      <c r="AH2728">
        <v>1</v>
      </c>
      <c r="AI2728">
        <v>1</v>
      </c>
      <c r="AJ2728">
        <v>1</v>
      </c>
      <c r="AK2728">
        <v>1</v>
      </c>
      <c r="AL2728">
        <v>1</v>
      </c>
      <c r="AM2728" s="49" t="e">
        <v>#N/A</v>
      </c>
      <c r="AN2728" s="49" t="e">
        <v>#N/A</v>
      </c>
      <c r="AO2728" s="49" t="e">
        <v>#N/A</v>
      </c>
      <c r="AP2728" s="49" t="e">
        <v>#N/A</v>
      </c>
      <c r="AQ2728" s="49" t="e">
        <v>#N/A</v>
      </c>
      <c r="AR2728" s="49" t="e">
        <v>#N/A</v>
      </c>
      <c r="AS2728" s="49" t="e">
        <v>#N/A</v>
      </c>
      <c r="AT2728" s="49" t="e">
        <v>#N/A</v>
      </c>
    </row>
    <row r="2729" spans="1:46" x14ac:dyDescent="0.25">
      <c r="A2729">
        <v>16</v>
      </c>
      <c r="B2729" t="s">
        <v>300</v>
      </c>
      <c r="C2729" t="s">
        <v>300</v>
      </c>
      <c r="D2729" t="s">
        <v>423</v>
      </c>
      <c r="E2729" t="s">
        <v>638</v>
      </c>
      <c r="F2729" t="s">
        <v>639</v>
      </c>
      <c r="G2729">
        <v>1</v>
      </c>
      <c r="H2729">
        <v>1</v>
      </c>
      <c r="I2729">
        <v>1</v>
      </c>
      <c r="J2729">
        <v>1</v>
      </c>
      <c r="K2729">
        <v>1</v>
      </c>
      <c r="L2729">
        <v>1</v>
      </c>
      <c r="M2729">
        <v>1</v>
      </c>
      <c r="N2729">
        <v>1</v>
      </c>
      <c r="O2729">
        <v>1</v>
      </c>
      <c r="P2729">
        <v>1</v>
      </c>
      <c r="Q2729">
        <v>1</v>
      </c>
      <c r="R2729">
        <v>1</v>
      </c>
      <c r="S2729">
        <v>1</v>
      </c>
      <c r="T2729">
        <v>1</v>
      </c>
      <c r="U2729">
        <v>1</v>
      </c>
      <c r="V2729">
        <v>1</v>
      </c>
      <c r="W2729">
        <v>1</v>
      </c>
      <c r="X2729">
        <v>1</v>
      </c>
      <c r="Y2729">
        <v>1</v>
      </c>
      <c r="Z2729">
        <v>1</v>
      </c>
      <c r="AA2729">
        <v>1</v>
      </c>
      <c r="AB2729">
        <v>1</v>
      </c>
      <c r="AC2729">
        <v>1</v>
      </c>
      <c r="AD2729">
        <v>1</v>
      </c>
      <c r="AE2729">
        <v>1</v>
      </c>
      <c r="AF2729">
        <v>1</v>
      </c>
      <c r="AG2729">
        <v>1</v>
      </c>
      <c r="AH2729">
        <v>1</v>
      </c>
      <c r="AI2729">
        <v>1</v>
      </c>
      <c r="AJ2729">
        <v>1</v>
      </c>
      <c r="AK2729">
        <v>1</v>
      </c>
      <c r="AL2729">
        <v>0</v>
      </c>
      <c r="AM2729" s="49" t="s">
        <v>423</v>
      </c>
      <c r="AN2729" s="49" t="s">
        <v>14</v>
      </c>
      <c r="AO2729" s="49" t="s">
        <v>485</v>
      </c>
      <c r="AP2729" s="49" t="s">
        <v>505</v>
      </c>
      <c r="AQ2729" s="49" t="s">
        <v>13</v>
      </c>
      <c r="AR2729" s="49" t="s">
        <v>495</v>
      </c>
      <c r="AS2729" s="49" t="s">
        <v>496</v>
      </c>
      <c r="AT2729" s="49" t="s">
        <v>497</v>
      </c>
    </row>
    <row r="2730" spans="1:46" x14ac:dyDescent="0.25">
      <c r="A2730">
        <v>16</v>
      </c>
      <c r="B2730" t="s">
        <v>493</v>
      </c>
      <c r="C2730" t="s">
        <v>594</v>
      </c>
      <c r="D2730" t="s">
        <v>595</v>
      </c>
      <c r="E2730" t="s">
        <v>638</v>
      </c>
      <c r="F2730" t="s">
        <v>639</v>
      </c>
      <c r="G2730">
        <v>1</v>
      </c>
      <c r="H2730">
        <v>1</v>
      </c>
      <c r="I2730">
        <v>1</v>
      </c>
      <c r="J2730">
        <v>1</v>
      </c>
      <c r="K2730">
        <v>1</v>
      </c>
      <c r="L2730">
        <v>1</v>
      </c>
      <c r="M2730">
        <v>1</v>
      </c>
      <c r="N2730">
        <v>1</v>
      </c>
      <c r="O2730">
        <v>1</v>
      </c>
      <c r="P2730">
        <v>1</v>
      </c>
      <c r="Q2730">
        <v>1</v>
      </c>
      <c r="R2730">
        <v>1</v>
      </c>
      <c r="S2730">
        <v>1</v>
      </c>
      <c r="T2730">
        <v>1</v>
      </c>
      <c r="U2730">
        <v>1</v>
      </c>
      <c r="V2730">
        <v>1</v>
      </c>
      <c r="W2730">
        <v>1</v>
      </c>
      <c r="X2730">
        <v>1</v>
      </c>
      <c r="Y2730">
        <v>1</v>
      </c>
      <c r="Z2730">
        <v>1</v>
      </c>
      <c r="AA2730">
        <v>1</v>
      </c>
      <c r="AB2730">
        <v>1</v>
      </c>
      <c r="AC2730">
        <v>1</v>
      </c>
      <c r="AD2730">
        <v>1</v>
      </c>
      <c r="AE2730">
        <v>1</v>
      </c>
      <c r="AF2730">
        <v>1</v>
      </c>
      <c r="AG2730">
        <v>1</v>
      </c>
      <c r="AH2730">
        <v>1</v>
      </c>
      <c r="AI2730">
        <v>1</v>
      </c>
      <c r="AJ2730">
        <v>1</v>
      </c>
      <c r="AK2730">
        <v>1</v>
      </c>
      <c r="AL2730">
        <v>0</v>
      </c>
      <c r="AM2730" s="49" t="e">
        <v>#N/A</v>
      </c>
      <c r="AN2730" s="49" t="e">
        <v>#N/A</v>
      </c>
      <c r="AO2730" s="49" t="e">
        <v>#N/A</v>
      </c>
      <c r="AP2730" s="49" t="e">
        <v>#N/A</v>
      </c>
      <c r="AQ2730" s="49" t="e">
        <v>#N/A</v>
      </c>
      <c r="AR2730" s="49" t="e">
        <v>#N/A</v>
      </c>
      <c r="AS2730" s="49" t="e">
        <v>#N/A</v>
      </c>
      <c r="AT2730" s="49" t="e">
        <v>#N/A</v>
      </c>
    </row>
    <row r="2731" spans="1:46" x14ac:dyDescent="0.25">
      <c r="A2731">
        <v>16</v>
      </c>
      <c r="B2731" t="s">
        <v>493</v>
      </c>
      <c r="C2731" t="s">
        <v>596</v>
      </c>
      <c r="D2731" t="s">
        <v>597</v>
      </c>
      <c r="E2731" t="s">
        <v>638</v>
      </c>
      <c r="F2731" t="s">
        <v>639</v>
      </c>
      <c r="G2731">
        <v>1</v>
      </c>
      <c r="H2731">
        <v>1</v>
      </c>
      <c r="I2731">
        <v>1</v>
      </c>
      <c r="J2731">
        <v>1</v>
      </c>
      <c r="K2731">
        <v>1</v>
      </c>
      <c r="L2731">
        <v>1</v>
      </c>
      <c r="M2731">
        <v>1</v>
      </c>
      <c r="N2731">
        <v>1</v>
      </c>
      <c r="O2731">
        <v>1</v>
      </c>
      <c r="P2731">
        <v>1</v>
      </c>
      <c r="Q2731">
        <v>1</v>
      </c>
      <c r="R2731">
        <v>1</v>
      </c>
      <c r="S2731">
        <v>1</v>
      </c>
      <c r="T2731">
        <v>1</v>
      </c>
      <c r="U2731">
        <v>1</v>
      </c>
      <c r="V2731">
        <v>1</v>
      </c>
      <c r="W2731">
        <v>1</v>
      </c>
      <c r="X2731">
        <v>1</v>
      </c>
      <c r="Y2731">
        <v>1</v>
      </c>
      <c r="Z2731">
        <v>1</v>
      </c>
      <c r="AA2731">
        <v>1</v>
      </c>
      <c r="AB2731">
        <v>1</v>
      </c>
      <c r="AC2731">
        <v>1</v>
      </c>
      <c r="AD2731">
        <v>1</v>
      </c>
      <c r="AE2731">
        <v>1</v>
      </c>
      <c r="AF2731">
        <v>1</v>
      </c>
      <c r="AG2731">
        <v>1</v>
      </c>
      <c r="AH2731">
        <v>1</v>
      </c>
      <c r="AI2731">
        <v>1</v>
      </c>
      <c r="AJ2731">
        <v>1</v>
      </c>
      <c r="AK2731">
        <v>1</v>
      </c>
      <c r="AL2731">
        <v>0</v>
      </c>
      <c r="AM2731" s="49" t="e">
        <v>#N/A</v>
      </c>
      <c r="AN2731" s="49" t="e">
        <v>#N/A</v>
      </c>
      <c r="AO2731" s="49" t="e">
        <v>#N/A</v>
      </c>
      <c r="AP2731" s="49" t="e">
        <v>#N/A</v>
      </c>
      <c r="AQ2731" s="49" t="e">
        <v>#N/A</v>
      </c>
      <c r="AR2731" s="49" t="e">
        <v>#N/A</v>
      </c>
      <c r="AS2731" s="49" t="e">
        <v>#N/A</v>
      </c>
      <c r="AT2731" s="49" t="e">
        <v>#N/A</v>
      </c>
    </row>
    <row r="2732" spans="1:46" x14ac:dyDescent="0.25">
      <c r="A2732">
        <v>16</v>
      </c>
      <c r="B2732" t="s">
        <v>493</v>
      </c>
      <c r="C2732" t="s">
        <v>598</v>
      </c>
      <c r="D2732" t="s">
        <v>599</v>
      </c>
      <c r="E2732" t="s">
        <v>638</v>
      </c>
      <c r="F2732" t="s">
        <v>639</v>
      </c>
      <c r="G2732">
        <v>1</v>
      </c>
      <c r="H2732">
        <v>1</v>
      </c>
      <c r="I2732">
        <v>1</v>
      </c>
      <c r="J2732">
        <v>1</v>
      </c>
      <c r="K2732">
        <v>1</v>
      </c>
      <c r="L2732">
        <v>1</v>
      </c>
      <c r="M2732">
        <v>1</v>
      </c>
      <c r="N2732">
        <v>1</v>
      </c>
      <c r="O2732">
        <v>1</v>
      </c>
      <c r="P2732">
        <v>1</v>
      </c>
      <c r="Q2732">
        <v>1</v>
      </c>
      <c r="R2732">
        <v>1</v>
      </c>
      <c r="S2732">
        <v>1</v>
      </c>
      <c r="T2732">
        <v>1</v>
      </c>
      <c r="U2732">
        <v>1</v>
      </c>
      <c r="V2732">
        <v>1</v>
      </c>
      <c r="W2732">
        <v>1</v>
      </c>
      <c r="X2732">
        <v>1</v>
      </c>
      <c r="Y2732">
        <v>1</v>
      </c>
      <c r="Z2732">
        <v>1</v>
      </c>
      <c r="AA2732">
        <v>1</v>
      </c>
      <c r="AB2732">
        <v>1</v>
      </c>
      <c r="AC2732">
        <v>1</v>
      </c>
      <c r="AD2732">
        <v>1</v>
      </c>
      <c r="AE2732">
        <v>1</v>
      </c>
      <c r="AF2732">
        <v>1</v>
      </c>
      <c r="AG2732">
        <v>1</v>
      </c>
      <c r="AH2732">
        <v>1</v>
      </c>
      <c r="AI2732">
        <v>1</v>
      </c>
      <c r="AJ2732">
        <v>1</v>
      </c>
      <c r="AK2732">
        <v>1</v>
      </c>
      <c r="AL2732">
        <v>0</v>
      </c>
      <c r="AM2732" s="49" t="e">
        <v>#N/A</v>
      </c>
      <c r="AN2732" s="49" t="e">
        <v>#N/A</v>
      </c>
      <c r="AO2732" s="49" t="e">
        <v>#N/A</v>
      </c>
      <c r="AP2732" s="49" t="e">
        <v>#N/A</v>
      </c>
      <c r="AQ2732" s="49" t="e">
        <v>#N/A</v>
      </c>
      <c r="AR2732" s="49" t="e">
        <v>#N/A</v>
      </c>
      <c r="AS2732" s="49" t="e">
        <v>#N/A</v>
      </c>
      <c r="AT2732" s="49" t="e">
        <v>#N/A</v>
      </c>
    </row>
    <row r="2733" spans="1:46" x14ac:dyDescent="0.25">
      <c r="A2733">
        <v>16</v>
      </c>
      <c r="B2733" t="s">
        <v>301</v>
      </c>
      <c r="C2733" t="s">
        <v>301</v>
      </c>
      <c r="D2733" t="s">
        <v>302</v>
      </c>
      <c r="E2733" t="s">
        <v>638</v>
      </c>
      <c r="F2733" t="s">
        <v>639</v>
      </c>
      <c r="G2733">
        <v>1</v>
      </c>
      <c r="H2733">
        <v>1</v>
      </c>
      <c r="I2733">
        <v>1</v>
      </c>
      <c r="J2733">
        <v>1</v>
      </c>
      <c r="K2733">
        <v>1</v>
      </c>
      <c r="L2733">
        <v>1</v>
      </c>
      <c r="M2733">
        <v>1</v>
      </c>
      <c r="N2733">
        <v>1</v>
      </c>
      <c r="O2733">
        <v>1</v>
      </c>
      <c r="P2733">
        <v>1</v>
      </c>
      <c r="Q2733">
        <v>1</v>
      </c>
      <c r="R2733">
        <v>1</v>
      </c>
      <c r="S2733">
        <v>1</v>
      </c>
      <c r="T2733">
        <v>1</v>
      </c>
      <c r="U2733">
        <v>1</v>
      </c>
      <c r="V2733">
        <v>1</v>
      </c>
      <c r="W2733">
        <v>1</v>
      </c>
      <c r="X2733">
        <v>1</v>
      </c>
      <c r="Y2733">
        <v>1</v>
      </c>
      <c r="Z2733">
        <v>1</v>
      </c>
      <c r="AA2733">
        <v>1</v>
      </c>
      <c r="AB2733">
        <v>1</v>
      </c>
      <c r="AC2733">
        <v>1</v>
      </c>
      <c r="AD2733">
        <v>1</v>
      </c>
      <c r="AE2733">
        <v>1</v>
      </c>
      <c r="AF2733">
        <v>1</v>
      </c>
      <c r="AG2733">
        <v>1</v>
      </c>
      <c r="AH2733">
        <v>1</v>
      </c>
      <c r="AI2733">
        <v>1</v>
      </c>
      <c r="AJ2733">
        <v>1</v>
      </c>
      <c r="AK2733">
        <v>1</v>
      </c>
      <c r="AL2733">
        <v>0</v>
      </c>
      <c r="AM2733" s="49" t="s">
        <v>302</v>
      </c>
      <c r="AN2733" s="49" t="s">
        <v>14</v>
      </c>
      <c r="AO2733" s="49" t="s">
        <v>485</v>
      </c>
      <c r="AP2733" s="49" t="s">
        <v>494</v>
      </c>
      <c r="AQ2733" s="49" t="s">
        <v>11</v>
      </c>
      <c r="AR2733" s="49" t="s">
        <v>487</v>
      </c>
      <c r="AS2733" s="49" t="s">
        <v>488</v>
      </c>
      <c r="AT2733" s="49" t="s">
        <v>489</v>
      </c>
    </row>
    <row r="2734" spans="1:46" x14ac:dyDescent="0.25">
      <c r="A2734">
        <v>16</v>
      </c>
      <c r="B2734" t="s">
        <v>303</v>
      </c>
      <c r="C2734" t="s">
        <v>303</v>
      </c>
      <c r="D2734" t="s">
        <v>304</v>
      </c>
      <c r="E2734" t="s">
        <v>638</v>
      </c>
      <c r="F2734" t="s">
        <v>639</v>
      </c>
      <c r="G2734">
        <v>1</v>
      </c>
      <c r="H2734">
        <v>1</v>
      </c>
      <c r="I2734">
        <v>1</v>
      </c>
      <c r="J2734">
        <v>1</v>
      </c>
      <c r="K2734">
        <v>1</v>
      </c>
      <c r="L2734">
        <v>1</v>
      </c>
      <c r="M2734">
        <v>1</v>
      </c>
      <c r="N2734">
        <v>1</v>
      </c>
      <c r="O2734">
        <v>1</v>
      </c>
      <c r="P2734">
        <v>1</v>
      </c>
      <c r="Q2734">
        <v>1</v>
      </c>
      <c r="R2734">
        <v>1</v>
      </c>
      <c r="S2734">
        <v>1</v>
      </c>
      <c r="T2734">
        <v>1</v>
      </c>
      <c r="U2734">
        <v>1</v>
      </c>
      <c r="V2734">
        <v>1</v>
      </c>
      <c r="W2734">
        <v>1</v>
      </c>
      <c r="X2734">
        <v>1</v>
      </c>
      <c r="Y2734">
        <v>1</v>
      </c>
      <c r="Z2734">
        <v>1</v>
      </c>
      <c r="AA2734">
        <v>1</v>
      </c>
      <c r="AB2734">
        <v>1</v>
      </c>
      <c r="AC2734">
        <v>1</v>
      </c>
      <c r="AD2734">
        <v>1</v>
      </c>
      <c r="AE2734">
        <v>1</v>
      </c>
      <c r="AF2734">
        <v>1</v>
      </c>
      <c r="AG2734">
        <v>1</v>
      </c>
      <c r="AH2734">
        <v>1</v>
      </c>
      <c r="AI2734">
        <v>1</v>
      </c>
      <c r="AJ2734">
        <v>1</v>
      </c>
      <c r="AK2734">
        <v>1</v>
      </c>
      <c r="AL2734">
        <v>0</v>
      </c>
      <c r="AM2734" s="49" t="s">
        <v>304</v>
      </c>
      <c r="AN2734" s="49" t="s">
        <v>14</v>
      </c>
      <c r="AO2734" s="49" t="s">
        <v>507</v>
      </c>
      <c r="AP2734" s="49" t="s">
        <v>501</v>
      </c>
      <c r="AQ2734" s="49" t="s">
        <v>10</v>
      </c>
      <c r="AR2734" s="49" t="s">
        <v>487</v>
      </c>
      <c r="AS2734" s="49" t="s">
        <v>488</v>
      </c>
      <c r="AT2734" s="49" t="s">
        <v>489</v>
      </c>
    </row>
    <row r="2735" spans="1:46" x14ac:dyDescent="0.25">
      <c r="A2735">
        <v>16</v>
      </c>
      <c r="B2735" t="s">
        <v>319</v>
      </c>
      <c r="C2735" t="s">
        <v>319</v>
      </c>
      <c r="D2735" t="s">
        <v>320</v>
      </c>
      <c r="E2735" t="s">
        <v>638</v>
      </c>
      <c r="F2735" t="s">
        <v>639</v>
      </c>
      <c r="G2735">
        <v>1</v>
      </c>
      <c r="H2735">
        <v>1</v>
      </c>
      <c r="I2735">
        <v>1</v>
      </c>
      <c r="J2735">
        <v>1</v>
      </c>
      <c r="K2735">
        <v>1</v>
      </c>
      <c r="L2735">
        <v>1</v>
      </c>
      <c r="M2735">
        <v>1</v>
      </c>
      <c r="N2735">
        <v>1</v>
      </c>
      <c r="O2735">
        <v>1</v>
      </c>
      <c r="P2735">
        <v>1</v>
      </c>
      <c r="Q2735">
        <v>1</v>
      </c>
      <c r="R2735">
        <v>1</v>
      </c>
      <c r="S2735">
        <v>1</v>
      </c>
      <c r="T2735">
        <v>1</v>
      </c>
      <c r="U2735">
        <v>1</v>
      </c>
      <c r="V2735">
        <v>1</v>
      </c>
      <c r="W2735">
        <v>1</v>
      </c>
      <c r="X2735">
        <v>1</v>
      </c>
      <c r="Y2735">
        <v>1</v>
      </c>
      <c r="Z2735">
        <v>1</v>
      </c>
      <c r="AA2735">
        <v>1</v>
      </c>
      <c r="AB2735">
        <v>1</v>
      </c>
      <c r="AC2735">
        <v>1</v>
      </c>
      <c r="AD2735">
        <v>1</v>
      </c>
      <c r="AE2735">
        <v>1</v>
      </c>
      <c r="AF2735">
        <v>1</v>
      </c>
      <c r="AG2735">
        <v>1</v>
      </c>
      <c r="AH2735">
        <v>1</v>
      </c>
      <c r="AI2735">
        <v>1</v>
      </c>
      <c r="AJ2735">
        <v>1</v>
      </c>
      <c r="AK2735">
        <v>1</v>
      </c>
      <c r="AL2735">
        <v>0</v>
      </c>
      <c r="AM2735" s="49" t="s">
        <v>320</v>
      </c>
      <c r="AN2735" s="49" t="s">
        <v>14</v>
      </c>
      <c r="AO2735" s="49" t="s">
        <v>506</v>
      </c>
      <c r="AP2735" s="49" t="s">
        <v>501</v>
      </c>
      <c r="AQ2735" s="49" t="s">
        <v>10</v>
      </c>
      <c r="AR2735" s="49" t="s">
        <v>487</v>
      </c>
      <c r="AS2735" s="49" t="s">
        <v>488</v>
      </c>
      <c r="AT2735" s="49" t="s">
        <v>489</v>
      </c>
    </row>
    <row r="2736" spans="1:46" x14ac:dyDescent="0.25">
      <c r="A2736">
        <v>16</v>
      </c>
      <c r="B2736" t="s">
        <v>115</v>
      </c>
      <c r="C2736" t="s">
        <v>115</v>
      </c>
      <c r="D2736" t="s">
        <v>600</v>
      </c>
      <c r="E2736" t="s">
        <v>638</v>
      </c>
      <c r="F2736" t="s">
        <v>639</v>
      </c>
      <c r="G2736">
        <v>1</v>
      </c>
      <c r="H2736">
        <v>1</v>
      </c>
      <c r="I2736">
        <v>1</v>
      </c>
      <c r="J2736">
        <v>1</v>
      </c>
      <c r="K2736">
        <v>1</v>
      </c>
      <c r="L2736">
        <v>1</v>
      </c>
      <c r="M2736">
        <v>1</v>
      </c>
      <c r="N2736">
        <v>1</v>
      </c>
      <c r="O2736">
        <v>1</v>
      </c>
      <c r="P2736">
        <v>1</v>
      </c>
      <c r="Q2736">
        <v>1</v>
      </c>
      <c r="R2736">
        <v>1</v>
      </c>
      <c r="S2736">
        <v>1</v>
      </c>
      <c r="T2736">
        <v>1</v>
      </c>
      <c r="U2736">
        <v>1</v>
      </c>
      <c r="V2736">
        <v>1</v>
      </c>
      <c r="W2736">
        <v>1</v>
      </c>
      <c r="X2736">
        <v>1</v>
      </c>
      <c r="Y2736">
        <v>1</v>
      </c>
      <c r="Z2736">
        <v>1</v>
      </c>
      <c r="AA2736">
        <v>1</v>
      </c>
      <c r="AB2736">
        <v>1</v>
      </c>
      <c r="AC2736">
        <v>1</v>
      </c>
      <c r="AD2736">
        <v>1</v>
      </c>
      <c r="AE2736">
        <v>1</v>
      </c>
      <c r="AF2736">
        <v>1</v>
      </c>
      <c r="AG2736">
        <v>1</v>
      </c>
      <c r="AH2736">
        <v>1</v>
      </c>
      <c r="AI2736">
        <v>1</v>
      </c>
      <c r="AJ2736">
        <v>1</v>
      </c>
      <c r="AK2736">
        <v>1</v>
      </c>
      <c r="AL2736">
        <v>0</v>
      </c>
      <c r="AM2736" s="49" t="s">
        <v>116</v>
      </c>
      <c r="AN2736" s="49" t="s">
        <v>14</v>
      </c>
      <c r="AO2736" s="49" t="s">
        <v>485</v>
      </c>
      <c r="AP2736" s="49" t="s">
        <v>501</v>
      </c>
      <c r="AQ2736" s="49" t="s">
        <v>11</v>
      </c>
      <c r="AR2736" s="49" t="s">
        <v>487</v>
      </c>
      <c r="AS2736" s="49" t="s">
        <v>488</v>
      </c>
      <c r="AT2736" s="49" t="s">
        <v>489</v>
      </c>
    </row>
    <row r="2737" spans="1:46" x14ac:dyDescent="0.25">
      <c r="A2737">
        <v>16</v>
      </c>
      <c r="B2737" t="s">
        <v>305</v>
      </c>
      <c r="C2737" t="s">
        <v>305</v>
      </c>
      <c r="D2737" t="s">
        <v>306</v>
      </c>
      <c r="E2737" t="s">
        <v>638</v>
      </c>
      <c r="F2737" t="s">
        <v>639</v>
      </c>
      <c r="G2737">
        <v>1</v>
      </c>
      <c r="H2737">
        <v>1</v>
      </c>
      <c r="I2737">
        <v>1</v>
      </c>
      <c r="J2737">
        <v>1</v>
      </c>
      <c r="K2737">
        <v>1</v>
      </c>
      <c r="L2737">
        <v>1</v>
      </c>
      <c r="M2737">
        <v>1</v>
      </c>
      <c r="N2737">
        <v>1</v>
      </c>
      <c r="O2737">
        <v>1</v>
      </c>
      <c r="P2737">
        <v>1</v>
      </c>
      <c r="Q2737">
        <v>1</v>
      </c>
      <c r="R2737">
        <v>1</v>
      </c>
      <c r="S2737">
        <v>1</v>
      </c>
      <c r="T2737">
        <v>1</v>
      </c>
      <c r="U2737">
        <v>1</v>
      </c>
      <c r="V2737">
        <v>1</v>
      </c>
      <c r="W2737">
        <v>1</v>
      </c>
      <c r="X2737">
        <v>1</v>
      </c>
      <c r="Y2737">
        <v>1</v>
      </c>
      <c r="Z2737">
        <v>1</v>
      </c>
      <c r="AA2737">
        <v>1</v>
      </c>
      <c r="AB2737">
        <v>1</v>
      </c>
      <c r="AC2737">
        <v>1</v>
      </c>
      <c r="AD2737">
        <v>1</v>
      </c>
      <c r="AE2737">
        <v>1</v>
      </c>
      <c r="AF2737">
        <v>1</v>
      </c>
      <c r="AG2737">
        <v>1</v>
      </c>
      <c r="AH2737">
        <v>1</v>
      </c>
      <c r="AI2737">
        <v>1</v>
      </c>
      <c r="AJ2737">
        <v>1</v>
      </c>
      <c r="AK2737">
        <v>1</v>
      </c>
      <c r="AL2737">
        <v>0</v>
      </c>
      <c r="AM2737" s="49" t="s">
        <v>306</v>
      </c>
      <c r="AN2737" s="49" t="s">
        <v>14</v>
      </c>
      <c r="AO2737" s="49" t="s">
        <v>506</v>
      </c>
      <c r="AP2737" s="49" t="s">
        <v>501</v>
      </c>
      <c r="AQ2737" s="49" t="s">
        <v>10</v>
      </c>
      <c r="AR2737" s="49" t="s">
        <v>487</v>
      </c>
      <c r="AS2737" s="49" t="s">
        <v>488</v>
      </c>
      <c r="AT2737" s="49" t="s">
        <v>489</v>
      </c>
    </row>
    <row r="2738" spans="1:46" x14ac:dyDescent="0.25">
      <c r="A2738">
        <v>16</v>
      </c>
      <c r="B2738" t="s">
        <v>307</v>
      </c>
      <c r="C2738" t="s">
        <v>307</v>
      </c>
      <c r="D2738" t="s">
        <v>308</v>
      </c>
      <c r="E2738" t="s">
        <v>638</v>
      </c>
      <c r="F2738" t="s">
        <v>639</v>
      </c>
      <c r="G2738">
        <v>1</v>
      </c>
      <c r="H2738">
        <v>1</v>
      </c>
      <c r="I2738">
        <v>1</v>
      </c>
      <c r="J2738">
        <v>1</v>
      </c>
      <c r="K2738">
        <v>1</v>
      </c>
      <c r="L2738">
        <v>1</v>
      </c>
      <c r="M2738">
        <v>1</v>
      </c>
      <c r="N2738">
        <v>1</v>
      </c>
      <c r="O2738">
        <v>1</v>
      </c>
      <c r="P2738">
        <v>1</v>
      </c>
      <c r="Q2738">
        <v>1</v>
      </c>
      <c r="R2738">
        <v>1</v>
      </c>
      <c r="S2738">
        <v>1</v>
      </c>
      <c r="T2738">
        <v>1</v>
      </c>
      <c r="U2738">
        <v>1</v>
      </c>
      <c r="V2738">
        <v>1</v>
      </c>
      <c r="W2738">
        <v>1</v>
      </c>
      <c r="X2738">
        <v>1</v>
      </c>
      <c r="Y2738">
        <v>1</v>
      </c>
      <c r="Z2738">
        <v>1</v>
      </c>
      <c r="AA2738">
        <v>1</v>
      </c>
      <c r="AB2738">
        <v>1</v>
      </c>
      <c r="AC2738">
        <v>1</v>
      </c>
      <c r="AD2738">
        <v>1</v>
      </c>
      <c r="AE2738">
        <v>1</v>
      </c>
      <c r="AF2738">
        <v>1</v>
      </c>
      <c r="AG2738">
        <v>1</v>
      </c>
      <c r="AH2738">
        <v>1</v>
      </c>
      <c r="AI2738">
        <v>1</v>
      </c>
      <c r="AJ2738">
        <v>1</v>
      </c>
      <c r="AK2738">
        <v>1</v>
      </c>
      <c r="AL2738">
        <v>0</v>
      </c>
      <c r="AM2738" s="49" t="s">
        <v>308</v>
      </c>
      <c r="AN2738" s="49" t="s">
        <v>14</v>
      </c>
      <c r="AO2738" s="49" t="s">
        <v>485</v>
      </c>
      <c r="AP2738" s="49" t="s">
        <v>494</v>
      </c>
      <c r="AQ2738" s="49" t="s">
        <v>11</v>
      </c>
      <c r="AR2738" s="49" t="s">
        <v>487</v>
      </c>
      <c r="AS2738" s="49" t="s">
        <v>488</v>
      </c>
      <c r="AT2738" s="49" t="s">
        <v>489</v>
      </c>
    </row>
    <row r="2739" spans="1:46" x14ac:dyDescent="0.25">
      <c r="A2739">
        <v>16</v>
      </c>
      <c r="B2739" t="s">
        <v>313</v>
      </c>
      <c r="C2739" t="s">
        <v>313</v>
      </c>
      <c r="D2739" t="s">
        <v>314</v>
      </c>
      <c r="E2739" t="s">
        <v>638</v>
      </c>
      <c r="F2739" t="s">
        <v>639</v>
      </c>
      <c r="G2739">
        <v>1</v>
      </c>
      <c r="H2739">
        <v>1</v>
      </c>
      <c r="I2739">
        <v>1</v>
      </c>
      <c r="J2739">
        <v>1</v>
      </c>
      <c r="K2739">
        <v>1</v>
      </c>
      <c r="L2739">
        <v>1</v>
      </c>
      <c r="M2739">
        <v>1</v>
      </c>
      <c r="N2739">
        <v>1</v>
      </c>
      <c r="O2739">
        <v>1</v>
      </c>
      <c r="P2739">
        <v>1</v>
      </c>
      <c r="Q2739">
        <v>1</v>
      </c>
      <c r="R2739">
        <v>1</v>
      </c>
      <c r="S2739">
        <v>1</v>
      </c>
      <c r="T2739">
        <v>1</v>
      </c>
      <c r="U2739">
        <v>1</v>
      </c>
      <c r="V2739">
        <v>1</v>
      </c>
      <c r="W2739">
        <v>1</v>
      </c>
      <c r="X2739">
        <v>1</v>
      </c>
      <c r="Y2739">
        <v>1</v>
      </c>
      <c r="Z2739">
        <v>1</v>
      </c>
      <c r="AA2739">
        <v>1</v>
      </c>
      <c r="AB2739">
        <v>1</v>
      </c>
      <c r="AC2739">
        <v>1</v>
      </c>
      <c r="AD2739">
        <v>1</v>
      </c>
      <c r="AE2739">
        <v>1</v>
      </c>
      <c r="AF2739">
        <v>1</v>
      </c>
      <c r="AG2739">
        <v>1</v>
      </c>
      <c r="AH2739">
        <v>1</v>
      </c>
      <c r="AI2739">
        <v>1</v>
      </c>
      <c r="AJ2739">
        <v>1</v>
      </c>
      <c r="AK2739">
        <v>1</v>
      </c>
      <c r="AL2739">
        <v>1</v>
      </c>
      <c r="AM2739" s="49" t="s">
        <v>314</v>
      </c>
      <c r="AN2739" s="49" t="s">
        <v>14</v>
      </c>
      <c r="AO2739" s="49" t="s">
        <v>500</v>
      </c>
      <c r="AP2739" s="49" t="s">
        <v>505</v>
      </c>
      <c r="AQ2739" s="49" t="s">
        <v>13</v>
      </c>
      <c r="AR2739" s="49" t="s">
        <v>487</v>
      </c>
      <c r="AS2739" s="49" t="s">
        <v>488</v>
      </c>
      <c r="AT2739" s="49" t="s">
        <v>489</v>
      </c>
    </row>
    <row r="2740" spans="1:46" x14ac:dyDescent="0.25">
      <c r="A2740">
        <v>16</v>
      </c>
      <c r="B2740" t="s">
        <v>317</v>
      </c>
      <c r="C2740" t="s">
        <v>317</v>
      </c>
      <c r="D2740" t="s">
        <v>318</v>
      </c>
      <c r="E2740" t="s">
        <v>638</v>
      </c>
      <c r="F2740" t="s">
        <v>639</v>
      </c>
      <c r="G2740">
        <v>1</v>
      </c>
      <c r="H2740">
        <v>1</v>
      </c>
      <c r="I2740">
        <v>1</v>
      </c>
      <c r="J2740">
        <v>1</v>
      </c>
      <c r="K2740">
        <v>1</v>
      </c>
      <c r="L2740">
        <v>1</v>
      </c>
      <c r="M2740">
        <v>1</v>
      </c>
      <c r="N2740">
        <v>1</v>
      </c>
      <c r="O2740">
        <v>1</v>
      </c>
      <c r="P2740">
        <v>1</v>
      </c>
      <c r="Q2740">
        <v>1</v>
      </c>
      <c r="R2740">
        <v>1</v>
      </c>
      <c r="S2740">
        <v>1</v>
      </c>
      <c r="T2740">
        <v>1</v>
      </c>
      <c r="U2740">
        <v>1</v>
      </c>
      <c r="V2740">
        <v>1</v>
      </c>
      <c r="W2740">
        <v>1</v>
      </c>
      <c r="X2740">
        <v>1</v>
      </c>
      <c r="Y2740">
        <v>1</v>
      </c>
      <c r="Z2740">
        <v>1</v>
      </c>
      <c r="AA2740">
        <v>1</v>
      </c>
      <c r="AB2740">
        <v>1</v>
      </c>
      <c r="AC2740">
        <v>1</v>
      </c>
      <c r="AD2740">
        <v>1</v>
      </c>
      <c r="AE2740">
        <v>1</v>
      </c>
      <c r="AF2740">
        <v>1</v>
      </c>
      <c r="AG2740">
        <v>1</v>
      </c>
      <c r="AH2740">
        <v>1</v>
      </c>
      <c r="AI2740">
        <v>1</v>
      </c>
      <c r="AJ2740">
        <v>1</v>
      </c>
      <c r="AK2740">
        <v>1</v>
      </c>
      <c r="AL2740">
        <v>1</v>
      </c>
      <c r="AM2740" s="49" t="s">
        <v>318</v>
      </c>
      <c r="AN2740" s="49" t="s">
        <v>14</v>
      </c>
      <c r="AO2740" s="49" t="s">
        <v>500</v>
      </c>
      <c r="AP2740" s="49" t="s">
        <v>505</v>
      </c>
      <c r="AQ2740" s="49" t="s">
        <v>13</v>
      </c>
      <c r="AR2740" s="49" t="s">
        <v>487</v>
      </c>
      <c r="AS2740" s="49" t="s">
        <v>488</v>
      </c>
      <c r="AT2740" s="49" t="s">
        <v>489</v>
      </c>
    </row>
    <row r="2741" spans="1:46" x14ac:dyDescent="0.25">
      <c r="A2741">
        <v>16</v>
      </c>
      <c r="B2741" t="s">
        <v>321</v>
      </c>
      <c r="C2741" t="s">
        <v>321</v>
      </c>
      <c r="D2741" t="s">
        <v>424</v>
      </c>
      <c r="E2741" t="s">
        <v>638</v>
      </c>
      <c r="F2741" t="s">
        <v>639</v>
      </c>
      <c r="G2741">
        <v>1</v>
      </c>
      <c r="H2741">
        <v>1</v>
      </c>
      <c r="I2741">
        <v>1</v>
      </c>
      <c r="J2741">
        <v>1</v>
      </c>
      <c r="K2741">
        <v>1</v>
      </c>
      <c r="L2741">
        <v>1</v>
      </c>
      <c r="M2741">
        <v>1</v>
      </c>
      <c r="N2741">
        <v>1</v>
      </c>
      <c r="O2741">
        <v>1</v>
      </c>
      <c r="P2741">
        <v>1</v>
      </c>
      <c r="Q2741">
        <v>1</v>
      </c>
      <c r="R2741">
        <v>1</v>
      </c>
      <c r="S2741">
        <v>1</v>
      </c>
      <c r="T2741">
        <v>1</v>
      </c>
      <c r="U2741">
        <v>1</v>
      </c>
      <c r="V2741">
        <v>1</v>
      </c>
      <c r="W2741">
        <v>1</v>
      </c>
      <c r="X2741">
        <v>1</v>
      </c>
      <c r="Y2741">
        <v>1</v>
      </c>
      <c r="Z2741">
        <v>1</v>
      </c>
      <c r="AA2741">
        <v>1</v>
      </c>
      <c r="AB2741">
        <v>1</v>
      </c>
      <c r="AC2741">
        <v>1</v>
      </c>
      <c r="AD2741">
        <v>1</v>
      </c>
      <c r="AE2741">
        <v>1</v>
      </c>
      <c r="AF2741">
        <v>1</v>
      </c>
      <c r="AG2741">
        <v>1</v>
      </c>
      <c r="AH2741">
        <v>1</v>
      </c>
      <c r="AI2741">
        <v>1</v>
      </c>
      <c r="AJ2741">
        <v>1</v>
      </c>
      <c r="AK2741">
        <v>1</v>
      </c>
      <c r="AL2741">
        <v>0</v>
      </c>
      <c r="AM2741" s="49" t="s">
        <v>424</v>
      </c>
      <c r="AN2741" s="49" t="s">
        <v>14</v>
      </c>
      <c r="AO2741" s="49" t="s">
        <v>485</v>
      </c>
      <c r="AP2741" s="49" t="s">
        <v>505</v>
      </c>
      <c r="AQ2741" s="49" t="s">
        <v>13</v>
      </c>
      <c r="AR2741" s="49" t="s">
        <v>495</v>
      </c>
      <c r="AS2741" s="49" t="s">
        <v>496</v>
      </c>
      <c r="AT2741" s="49" t="s">
        <v>497</v>
      </c>
    </row>
    <row r="2742" spans="1:46" x14ac:dyDescent="0.25">
      <c r="A2742">
        <v>16</v>
      </c>
      <c r="B2742" t="s">
        <v>253</v>
      </c>
      <c r="C2742" t="s">
        <v>253</v>
      </c>
      <c r="D2742" t="s">
        <v>601</v>
      </c>
      <c r="E2742" t="s">
        <v>638</v>
      </c>
      <c r="F2742" t="s">
        <v>639</v>
      </c>
      <c r="G2742">
        <v>1</v>
      </c>
      <c r="H2742">
        <v>1</v>
      </c>
      <c r="I2742">
        <v>1</v>
      </c>
      <c r="J2742">
        <v>1</v>
      </c>
      <c r="K2742">
        <v>1</v>
      </c>
      <c r="L2742">
        <v>1</v>
      </c>
      <c r="M2742">
        <v>1</v>
      </c>
      <c r="N2742">
        <v>1</v>
      </c>
      <c r="O2742">
        <v>1</v>
      </c>
      <c r="P2742">
        <v>1</v>
      </c>
      <c r="Q2742">
        <v>1</v>
      </c>
      <c r="R2742">
        <v>1</v>
      </c>
      <c r="S2742">
        <v>1</v>
      </c>
      <c r="T2742">
        <v>1</v>
      </c>
      <c r="U2742">
        <v>1</v>
      </c>
      <c r="V2742">
        <v>1</v>
      </c>
      <c r="W2742">
        <v>1</v>
      </c>
      <c r="X2742">
        <v>1</v>
      </c>
      <c r="Y2742">
        <v>1</v>
      </c>
      <c r="Z2742">
        <v>1</v>
      </c>
      <c r="AA2742">
        <v>1</v>
      </c>
      <c r="AB2742">
        <v>1</v>
      </c>
      <c r="AC2742">
        <v>1</v>
      </c>
      <c r="AD2742">
        <v>1</v>
      </c>
      <c r="AE2742">
        <v>1</v>
      </c>
      <c r="AF2742">
        <v>1</v>
      </c>
      <c r="AG2742">
        <v>1</v>
      </c>
      <c r="AH2742">
        <v>1</v>
      </c>
      <c r="AI2742">
        <v>1</v>
      </c>
      <c r="AJ2742">
        <v>1</v>
      </c>
      <c r="AK2742">
        <v>1</v>
      </c>
      <c r="AL2742">
        <v>1</v>
      </c>
      <c r="AM2742" s="49" t="s">
        <v>254</v>
      </c>
      <c r="AN2742" s="49" t="s">
        <v>14</v>
      </c>
      <c r="AO2742" s="49" t="s">
        <v>500</v>
      </c>
      <c r="AP2742" s="49" t="s">
        <v>501</v>
      </c>
      <c r="AQ2742" s="49" t="s">
        <v>502</v>
      </c>
      <c r="AR2742" s="49" t="s">
        <v>487</v>
      </c>
      <c r="AS2742" s="49" t="s">
        <v>488</v>
      </c>
      <c r="AT2742" s="49" t="s">
        <v>489</v>
      </c>
    </row>
    <row r="2743" spans="1:46" x14ac:dyDescent="0.25">
      <c r="A2743">
        <v>16</v>
      </c>
      <c r="B2743" t="s">
        <v>263</v>
      </c>
      <c r="C2743" t="s">
        <v>263</v>
      </c>
      <c r="D2743" t="s">
        <v>602</v>
      </c>
      <c r="E2743" t="s">
        <v>638</v>
      </c>
      <c r="F2743" t="s">
        <v>639</v>
      </c>
      <c r="G2743">
        <v>1</v>
      </c>
      <c r="H2743">
        <v>1</v>
      </c>
      <c r="I2743">
        <v>1</v>
      </c>
      <c r="J2743">
        <v>1</v>
      </c>
      <c r="K2743">
        <v>1</v>
      </c>
      <c r="L2743">
        <v>1</v>
      </c>
      <c r="M2743">
        <v>1</v>
      </c>
      <c r="N2743">
        <v>1</v>
      </c>
      <c r="O2743">
        <v>1</v>
      </c>
      <c r="P2743">
        <v>1</v>
      </c>
      <c r="Q2743">
        <v>1</v>
      </c>
      <c r="R2743">
        <v>1</v>
      </c>
      <c r="S2743">
        <v>1</v>
      </c>
      <c r="T2743">
        <v>1</v>
      </c>
      <c r="U2743">
        <v>1</v>
      </c>
      <c r="V2743">
        <v>1</v>
      </c>
      <c r="W2743">
        <v>1</v>
      </c>
      <c r="X2743">
        <v>1</v>
      </c>
      <c r="Y2743">
        <v>1</v>
      </c>
      <c r="Z2743">
        <v>1</v>
      </c>
      <c r="AA2743">
        <v>1</v>
      </c>
      <c r="AB2743">
        <v>1</v>
      </c>
      <c r="AC2743">
        <v>1</v>
      </c>
      <c r="AD2743">
        <v>1</v>
      </c>
      <c r="AE2743">
        <v>1</v>
      </c>
      <c r="AF2743">
        <v>1</v>
      </c>
      <c r="AG2743">
        <v>1</v>
      </c>
      <c r="AH2743">
        <v>1</v>
      </c>
      <c r="AI2743">
        <v>1</v>
      </c>
      <c r="AJ2743">
        <v>1</v>
      </c>
      <c r="AK2743">
        <v>1</v>
      </c>
      <c r="AL2743">
        <v>1</v>
      </c>
      <c r="AM2743" s="49" t="s">
        <v>264</v>
      </c>
      <c r="AN2743" s="49" t="s">
        <v>14</v>
      </c>
      <c r="AO2743" s="49" t="s">
        <v>500</v>
      </c>
      <c r="AP2743" s="49" t="s">
        <v>501</v>
      </c>
      <c r="AQ2743" s="49" t="s">
        <v>502</v>
      </c>
      <c r="AR2743" s="49" t="s">
        <v>487</v>
      </c>
      <c r="AS2743" s="49" t="s">
        <v>488</v>
      </c>
      <c r="AT2743" s="49" t="s">
        <v>489</v>
      </c>
    </row>
    <row r="2744" spans="1:46" x14ac:dyDescent="0.25">
      <c r="A2744">
        <v>16</v>
      </c>
      <c r="B2744" t="s">
        <v>123</v>
      </c>
      <c r="C2744" t="s">
        <v>123</v>
      </c>
      <c r="D2744" t="s">
        <v>603</v>
      </c>
      <c r="E2744" t="s">
        <v>638</v>
      </c>
      <c r="F2744" t="s">
        <v>639</v>
      </c>
      <c r="G2744">
        <v>1</v>
      </c>
      <c r="H2744">
        <v>1</v>
      </c>
      <c r="I2744">
        <v>1</v>
      </c>
      <c r="J2744">
        <v>1</v>
      </c>
      <c r="K2744">
        <v>1</v>
      </c>
      <c r="L2744">
        <v>1</v>
      </c>
      <c r="M2744">
        <v>1</v>
      </c>
      <c r="N2744">
        <v>1</v>
      </c>
      <c r="O2744">
        <v>1</v>
      </c>
      <c r="P2744">
        <v>1</v>
      </c>
      <c r="Q2744">
        <v>1</v>
      </c>
      <c r="R2744">
        <v>1</v>
      </c>
      <c r="S2744">
        <v>1</v>
      </c>
      <c r="T2744">
        <v>1</v>
      </c>
      <c r="U2744">
        <v>1</v>
      </c>
      <c r="V2744">
        <v>1</v>
      </c>
      <c r="W2744">
        <v>1</v>
      </c>
      <c r="X2744">
        <v>1</v>
      </c>
      <c r="Y2744">
        <v>1</v>
      </c>
      <c r="Z2744">
        <v>1</v>
      </c>
      <c r="AA2744">
        <v>1</v>
      </c>
      <c r="AB2744">
        <v>1</v>
      </c>
      <c r="AC2744">
        <v>1</v>
      </c>
      <c r="AD2744">
        <v>1</v>
      </c>
      <c r="AE2744">
        <v>1</v>
      </c>
      <c r="AF2744">
        <v>1</v>
      </c>
      <c r="AG2744">
        <v>1</v>
      </c>
      <c r="AH2744">
        <v>1</v>
      </c>
      <c r="AI2744">
        <v>1</v>
      </c>
      <c r="AJ2744">
        <v>1</v>
      </c>
      <c r="AK2744">
        <v>1</v>
      </c>
      <c r="AL2744">
        <v>0</v>
      </c>
      <c r="AM2744" s="49" t="s">
        <v>410</v>
      </c>
      <c r="AN2744" s="49" t="s">
        <v>5</v>
      </c>
      <c r="AO2744" s="49" t="s">
        <v>9</v>
      </c>
      <c r="AP2744" s="49" t="s">
        <v>494</v>
      </c>
      <c r="AQ2744" s="49" t="s">
        <v>9</v>
      </c>
      <c r="AR2744" s="49" t="s">
        <v>495</v>
      </c>
      <c r="AS2744" s="49" t="s">
        <v>496</v>
      </c>
      <c r="AT2744" s="49" t="s">
        <v>497</v>
      </c>
    </row>
    <row r="2745" spans="1:46" x14ac:dyDescent="0.25">
      <c r="A2745">
        <v>16</v>
      </c>
      <c r="B2745" t="s">
        <v>375</v>
      </c>
      <c r="C2745" t="s">
        <v>375</v>
      </c>
      <c r="D2745" t="s">
        <v>604</v>
      </c>
      <c r="E2745" t="s">
        <v>638</v>
      </c>
      <c r="F2745" t="s">
        <v>639</v>
      </c>
      <c r="G2745">
        <v>1</v>
      </c>
      <c r="H2745">
        <v>1</v>
      </c>
      <c r="I2745">
        <v>1</v>
      </c>
      <c r="J2745">
        <v>1</v>
      </c>
      <c r="K2745">
        <v>1</v>
      </c>
      <c r="L2745">
        <v>1</v>
      </c>
      <c r="M2745">
        <v>1</v>
      </c>
      <c r="N2745">
        <v>1</v>
      </c>
      <c r="O2745">
        <v>1</v>
      </c>
      <c r="P2745">
        <v>1</v>
      </c>
      <c r="Q2745">
        <v>1</v>
      </c>
      <c r="R2745">
        <v>1</v>
      </c>
      <c r="S2745">
        <v>1</v>
      </c>
      <c r="T2745">
        <v>1</v>
      </c>
      <c r="U2745">
        <v>1</v>
      </c>
      <c r="V2745">
        <v>1</v>
      </c>
      <c r="W2745">
        <v>1</v>
      </c>
      <c r="X2745">
        <v>1</v>
      </c>
      <c r="Y2745">
        <v>1</v>
      </c>
      <c r="Z2745">
        <v>1</v>
      </c>
      <c r="AA2745">
        <v>1</v>
      </c>
      <c r="AB2745">
        <v>1</v>
      </c>
      <c r="AC2745">
        <v>1</v>
      </c>
      <c r="AD2745">
        <v>1</v>
      </c>
      <c r="AE2745">
        <v>1</v>
      </c>
      <c r="AF2745">
        <v>1</v>
      </c>
      <c r="AG2745">
        <v>1</v>
      </c>
      <c r="AH2745">
        <v>1</v>
      </c>
      <c r="AI2745">
        <v>1</v>
      </c>
      <c r="AJ2745">
        <v>1</v>
      </c>
      <c r="AK2745">
        <v>1</v>
      </c>
      <c r="AL2745">
        <v>1</v>
      </c>
      <c r="AM2745" s="49" t="s">
        <v>376</v>
      </c>
      <c r="AN2745" s="49" t="s">
        <v>14</v>
      </c>
      <c r="AO2745" s="49" t="s">
        <v>500</v>
      </c>
      <c r="AP2745" s="49" t="s">
        <v>501</v>
      </c>
      <c r="AQ2745" s="49" t="s">
        <v>502</v>
      </c>
      <c r="AR2745" s="49" t="s">
        <v>487</v>
      </c>
      <c r="AS2745" s="49" t="s">
        <v>488</v>
      </c>
      <c r="AT2745" s="49" t="s">
        <v>489</v>
      </c>
    </row>
    <row r="2746" spans="1:46" x14ac:dyDescent="0.25">
      <c r="A2746">
        <v>16</v>
      </c>
      <c r="B2746" t="s">
        <v>322</v>
      </c>
      <c r="C2746" t="s">
        <v>322</v>
      </c>
      <c r="D2746" t="s">
        <v>323</v>
      </c>
      <c r="E2746" t="s">
        <v>638</v>
      </c>
      <c r="F2746" t="s">
        <v>639</v>
      </c>
      <c r="G2746">
        <v>1</v>
      </c>
      <c r="H2746">
        <v>1</v>
      </c>
      <c r="I2746">
        <v>1</v>
      </c>
      <c r="J2746">
        <v>1</v>
      </c>
      <c r="K2746">
        <v>1</v>
      </c>
      <c r="L2746">
        <v>1</v>
      </c>
      <c r="M2746">
        <v>1</v>
      </c>
      <c r="N2746">
        <v>1</v>
      </c>
      <c r="O2746">
        <v>1</v>
      </c>
      <c r="P2746">
        <v>1</v>
      </c>
      <c r="Q2746">
        <v>1</v>
      </c>
      <c r="R2746">
        <v>1</v>
      </c>
      <c r="S2746">
        <v>1</v>
      </c>
      <c r="T2746">
        <v>1</v>
      </c>
      <c r="U2746">
        <v>1</v>
      </c>
      <c r="V2746">
        <v>1</v>
      </c>
      <c r="W2746">
        <v>1</v>
      </c>
      <c r="X2746">
        <v>1</v>
      </c>
      <c r="Y2746">
        <v>1</v>
      </c>
      <c r="Z2746">
        <v>1</v>
      </c>
      <c r="AA2746">
        <v>1</v>
      </c>
      <c r="AB2746">
        <v>1</v>
      </c>
      <c r="AC2746">
        <v>1</v>
      </c>
      <c r="AD2746">
        <v>1</v>
      </c>
      <c r="AE2746">
        <v>1</v>
      </c>
      <c r="AF2746">
        <v>1</v>
      </c>
      <c r="AG2746">
        <v>1</v>
      </c>
      <c r="AH2746">
        <v>1</v>
      </c>
      <c r="AI2746">
        <v>1</v>
      </c>
      <c r="AJ2746">
        <v>1</v>
      </c>
      <c r="AK2746">
        <v>1</v>
      </c>
      <c r="AL2746">
        <v>1</v>
      </c>
      <c r="AM2746" s="49" t="s">
        <v>323</v>
      </c>
      <c r="AN2746" s="49" t="s">
        <v>14</v>
      </c>
      <c r="AO2746" s="49" t="s">
        <v>500</v>
      </c>
      <c r="AP2746" s="49" t="s">
        <v>501</v>
      </c>
      <c r="AQ2746" s="49" t="s">
        <v>502</v>
      </c>
      <c r="AR2746" s="49" t="s">
        <v>487</v>
      </c>
      <c r="AS2746" s="49" t="s">
        <v>488</v>
      </c>
      <c r="AT2746" s="49" t="s">
        <v>489</v>
      </c>
    </row>
    <row r="2747" spans="1:46" x14ac:dyDescent="0.25">
      <c r="A2747">
        <v>16</v>
      </c>
      <c r="B2747" t="s">
        <v>324</v>
      </c>
      <c r="C2747" t="s">
        <v>324</v>
      </c>
      <c r="D2747" t="s">
        <v>425</v>
      </c>
      <c r="E2747" t="s">
        <v>638</v>
      </c>
      <c r="F2747" t="s">
        <v>639</v>
      </c>
      <c r="G2747">
        <v>1</v>
      </c>
      <c r="H2747">
        <v>1</v>
      </c>
      <c r="I2747">
        <v>1</v>
      </c>
      <c r="J2747">
        <v>1</v>
      </c>
      <c r="K2747">
        <v>1</v>
      </c>
      <c r="L2747">
        <v>1</v>
      </c>
      <c r="M2747">
        <v>1</v>
      </c>
      <c r="N2747">
        <v>1</v>
      </c>
      <c r="O2747">
        <v>1</v>
      </c>
      <c r="P2747">
        <v>1</v>
      </c>
      <c r="Q2747">
        <v>1</v>
      </c>
      <c r="R2747">
        <v>1</v>
      </c>
      <c r="S2747">
        <v>1</v>
      </c>
      <c r="T2747">
        <v>1</v>
      </c>
      <c r="U2747">
        <v>1</v>
      </c>
      <c r="V2747">
        <v>1</v>
      </c>
      <c r="W2747">
        <v>1</v>
      </c>
      <c r="X2747">
        <v>1</v>
      </c>
      <c r="Y2747">
        <v>1</v>
      </c>
      <c r="Z2747">
        <v>1</v>
      </c>
      <c r="AA2747">
        <v>1</v>
      </c>
      <c r="AB2747">
        <v>1</v>
      </c>
      <c r="AC2747">
        <v>1</v>
      </c>
      <c r="AD2747">
        <v>1</v>
      </c>
      <c r="AE2747">
        <v>1</v>
      </c>
      <c r="AF2747">
        <v>1</v>
      </c>
      <c r="AG2747">
        <v>1</v>
      </c>
      <c r="AH2747">
        <v>1</v>
      </c>
      <c r="AI2747">
        <v>1</v>
      </c>
      <c r="AJ2747">
        <v>1</v>
      </c>
      <c r="AK2747">
        <v>1</v>
      </c>
      <c r="AL2747">
        <v>1</v>
      </c>
      <c r="AM2747" s="49" t="s">
        <v>425</v>
      </c>
      <c r="AN2747" s="49" t="s">
        <v>14</v>
      </c>
      <c r="AO2747" s="49" t="s">
        <v>500</v>
      </c>
      <c r="AP2747" s="49" t="s">
        <v>501</v>
      </c>
      <c r="AQ2747" s="49" t="s">
        <v>502</v>
      </c>
      <c r="AR2747" s="49" t="s">
        <v>495</v>
      </c>
      <c r="AS2747" s="49" t="s">
        <v>496</v>
      </c>
      <c r="AT2747" s="49" t="s">
        <v>497</v>
      </c>
    </row>
    <row r="2748" spans="1:46" x14ac:dyDescent="0.25">
      <c r="A2748">
        <v>16</v>
      </c>
      <c r="B2748" t="s">
        <v>325</v>
      </c>
      <c r="C2748" t="s">
        <v>325</v>
      </c>
      <c r="D2748" t="s">
        <v>326</v>
      </c>
      <c r="E2748" t="s">
        <v>638</v>
      </c>
      <c r="F2748" t="s">
        <v>639</v>
      </c>
      <c r="G2748">
        <v>1</v>
      </c>
      <c r="H2748">
        <v>1</v>
      </c>
      <c r="I2748">
        <v>1</v>
      </c>
      <c r="J2748">
        <v>1</v>
      </c>
      <c r="K2748">
        <v>1</v>
      </c>
      <c r="L2748">
        <v>1</v>
      </c>
      <c r="M2748">
        <v>1</v>
      </c>
      <c r="N2748">
        <v>1</v>
      </c>
      <c r="O2748">
        <v>1</v>
      </c>
      <c r="P2748">
        <v>1</v>
      </c>
      <c r="Q2748">
        <v>1</v>
      </c>
      <c r="R2748">
        <v>1</v>
      </c>
      <c r="S2748">
        <v>1</v>
      </c>
      <c r="T2748">
        <v>1</v>
      </c>
      <c r="U2748">
        <v>1</v>
      </c>
      <c r="V2748">
        <v>1</v>
      </c>
      <c r="W2748">
        <v>1</v>
      </c>
      <c r="X2748">
        <v>1</v>
      </c>
      <c r="Y2748">
        <v>1</v>
      </c>
      <c r="Z2748">
        <v>1</v>
      </c>
      <c r="AA2748">
        <v>1</v>
      </c>
      <c r="AB2748">
        <v>1</v>
      </c>
      <c r="AC2748">
        <v>1</v>
      </c>
      <c r="AD2748">
        <v>1</v>
      </c>
      <c r="AE2748">
        <v>1</v>
      </c>
      <c r="AF2748">
        <v>1</v>
      </c>
      <c r="AG2748">
        <v>1</v>
      </c>
      <c r="AH2748">
        <v>1</v>
      </c>
      <c r="AI2748">
        <v>1</v>
      </c>
      <c r="AJ2748">
        <v>1</v>
      </c>
      <c r="AK2748">
        <v>1</v>
      </c>
      <c r="AL2748">
        <v>0</v>
      </c>
      <c r="AM2748" s="49" t="s">
        <v>326</v>
      </c>
      <c r="AN2748" s="49" t="s">
        <v>6</v>
      </c>
      <c r="AO2748" s="49" t="s">
        <v>9</v>
      </c>
      <c r="AP2748" s="49" t="s">
        <v>486</v>
      </c>
      <c r="AQ2748" s="49" t="s">
        <v>9</v>
      </c>
      <c r="AR2748" s="49" t="s">
        <v>487</v>
      </c>
      <c r="AS2748" s="49" t="s">
        <v>488</v>
      </c>
      <c r="AT2748" s="49" t="s">
        <v>489</v>
      </c>
    </row>
    <row r="2749" spans="1:46" x14ac:dyDescent="0.25">
      <c r="A2749">
        <v>16</v>
      </c>
      <c r="B2749" t="s">
        <v>327</v>
      </c>
      <c r="C2749" t="s">
        <v>327</v>
      </c>
      <c r="D2749" t="s">
        <v>426</v>
      </c>
      <c r="E2749" t="s">
        <v>638</v>
      </c>
      <c r="F2749" t="s">
        <v>639</v>
      </c>
      <c r="G2749">
        <v>1</v>
      </c>
      <c r="H2749">
        <v>1</v>
      </c>
      <c r="I2749">
        <v>1</v>
      </c>
      <c r="J2749">
        <v>1</v>
      </c>
      <c r="K2749">
        <v>1</v>
      </c>
      <c r="L2749">
        <v>1</v>
      </c>
      <c r="M2749">
        <v>1</v>
      </c>
      <c r="N2749">
        <v>1</v>
      </c>
      <c r="O2749">
        <v>1</v>
      </c>
      <c r="P2749">
        <v>1</v>
      </c>
      <c r="Q2749">
        <v>1</v>
      </c>
      <c r="R2749">
        <v>1</v>
      </c>
      <c r="S2749">
        <v>1</v>
      </c>
      <c r="T2749">
        <v>1</v>
      </c>
      <c r="U2749">
        <v>1</v>
      </c>
      <c r="V2749">
        <v>1</v>
      </c>
      <c r="W2749">
        <v>1</v>
      </c>
      <c r="X2749">
        <v>1</v>
      </c>
      <c r="Y2749">
        <v>1</v>
      </c>
      <c r="Z2749">
        <v>1</v>
      </c>
      <c r="AA2749">
        <v>1</v>
      </c>
      <c r="AB2749">
        <v>1</v>
      </c>
      <c r="AC2749">
        <v>1</v>
      </c>
      <c r="AD2749">
        <v>1</v>
      </c>
      <c r="AE2749">
        <v>1</v>
      </c>
      <c r="AF2749">
        <v>1</v>
      </c>
      <c r="AG2749">
        <v>1</v>
      </c>
      <c r="AH2749">
        <v>1</v>
      </c>
      <c r="AI2749">
        <v>1</v>
      </c>
      <c r="AJ2749">
        <v>1</v>
      </c>
      <c r="AK2749">
        <v>1</v>
      </c>
      <c r="AL2749">
        <v>0</v>
      </c>
      <c r="AM2749" s="49" t="s">
        <v>426</v>
      </c>
      <c r="AN2749" s="49" t="s">
        <v>14</v>
      </c>
      <c r="AO2749" s="49" t="s">
        <v>485</v>
      </c>
      <c r="AP2749" s="49" t="s">
        <v>505</v>
      </c>
      <c r="AQ2749" s="49" t="s">
        <v>13</v>
      </c>
      <c r="AR2749" s="49" t="s">
        <v>495</v>
      </c>
      <c r="AS2749" s="49" t="s">
        <v>496</v>
      </c>
      <c r="AT2749" s="49" t="s">
        <v>497</v>
      </c>
    </row>
    <row r="2750" spans="1:46" x14ac:dyDescent="0.25">
      <c r="A2750">
        <v>16</v>
      </c>
      <c r="B2750" t="s">
        <v>330</v>
      </c>
      <c r="C2750" t="s">
        <v>330</v>
      </c>
      <c r="D2750" t="s">
        <v>331</v>
      </c>
      <c r="E2750" t="s">
        <v>638</v>
      </c>
      <c r="F2750" t="s">
        <v>639</v>
      </c>
      <c r="G2750">
        <v>1</v>
      </c>
      <c r="H2750">
        <v>1</v>
      </c>
      <c r="I2750">
        <v>1</v>
      </c>
      <c r="J2750">
        <v>1</v>
      </c>
      <c r="K2750">
        <v>1</v>
      </c>
      <c r="L2750">
        <v>1</v>
      </c>
      <c r="M2750">
        <v>1</v>
      </c>
      <c r="N2750">
        <v>1</v>
      </c>
      <c r="O2750">
        <v>1</v>
      </c>
      <c r="P2750">
        <v>1</v>
      </c>
      <c r="Q2750">
        <v>1</v>
      </c>
      <c r="R2750">
        <v>1</v>
      </c>
      <c r="S2750">
        <v>1</v>
      </c>
      <c r="T2750">
        <v>1</v>
      </c>
      <c r="U2750">
        <v>1</v>
      </c>
      <c r="V2750">
        <v>1</v>
      </c>
      <c r="W2750">
        <v>1</v>
      </c>
      <c r="X2750">
        <v>1</v>
      </c>
      <c r="Y2750">
        <v>1</v>
      </c>
      <c r="Z2750">
        <v>1</v>
      </c>
      <c r="AA2750">
        <v>1</v>
      </c>
      <c r="AB2750">
        <v>1</v>
      </c>
      <c r="AC2750">
        <v>1</v>
      </c>
      <c r="AD2750">
        <v>1</v>
      </c>
      <c r="AE2750">
        <v>1</v>
      </c>
      <c r="AF2750">
        <v>1</v>
      </c>
      <c r="AG2750">
        <v>1</v>
      </c>
      <c r="AH2750">
        <v>1</v>
      </c>
      <c r="AI2750">
        <v>1</v>
      </c>
      <c r="AJ2750">
        <v>1</v>
      </c>
      <c r="AK2750">
        <v>1</v>
      </c>
      <c r="AL2750">
        <v>0</v>
      </c>
      <c r="AM2750" s="49" t="s">
        <v>331</v>
      </c>
      <c r="AN2750" s="49" t="s">
        <v>8</v>
      </c>
      <c r="AO2750" s="49" t="s">
        <v>9</v>
      </c>
      <c r="AP2750" s="49" t="s">
        <v>494</v>
      </c>
      <c r="AQ2750" s="49" t="s">
        <v>9</v>
      </c>
      <c r="AR2750" s="49" t="s">
        <v>487</v>
      </c>
      <c r="AS2750" s="49" t="s">
        <v>488</v>
      </c>
      <c r="AT2750" s="49" t="s">
        <v>489</v>
      </c>
    </row>
    <row r="2751" spans="1:46" x14ac:dyDescent="0.25">
      <c r="A2751">
        <v>16</v>
      </c>
      <c r="B2751" t="s">
        <v>342</v>
      </c>
      <c r="C2751" t="s">
        <v>342</v>
      </c>
      <c r="D2751" t="s">
        <v>343</v>
      </c>
      <c r="E2751" t="s">
        <v>638</v>
      </c>
      <c r="F2751" t="s">
        <v>639</v>
      </c>
      <c r="G2751">
        <v>1</v>
      </c>
      <c r="H2751">
        <v>1</v>
      </c>
      <c r="I2751">
        <v>1</v>
      </c>
      <c r="J2751">
        <v>1</v>
      </c>
      <c r="K2751">
        <v>1</v>
      </c>
      <c r="L2751">
        <v>1</v>
      </c>
      <c r="M2751">
        <v>1</v>
      </c>
      <c r="N2751">
        <v>1</v>
      </c>
      <c r="O2751">
        <v>1</v>
      </c>
      <c r="P2751">
        <v>1</v>
      </c>
      <c r="Q2751">
        <v>1</v>
      </c>
      <c r="R2751">
        <v>1</v>
      </c>
      <c r="S2751">
        <v>1</v>
      </c>
      <c r="T2751">
        <v>1</v>
      </c>
      <c r="U2751">
        <v>1</v>
      </c>
      <c r="V2751">
        <v>1</v>
      </c>
      <c r="W2751">
        <v>1</v>
      </c>
      <c r="X2751">
        <v>1</v>
      </c>
      <c r="Y2751">
        <v>1</v>
      </c>
      <c r="Z2751">
        <v>1</v>
      </c>
      <c r="AA2751">
        <v>1</v>
      </c>
      <c r="AB2751">
        <v>1</v>
      </c>
      <c r="AC2751">
        <v>1</v>
      </c>
      <c r="AD2751">
        <v>1</v>
      </c>
      <c r="AE2751">
        <v>1</v>
      </c>
      <c r="AF2751">
        <v>1</v>
      </c>
      <c r="AG2751">
        <v>1</v>
      </c>
      <c r="AH2751">
        <v>1</v>
      </c>
      <c r="AI2751">
        <v>1</v>
      </c>
      <c r="AJ2751">
        <v>1</v>
      </c>
      <c r="AK2751">
        <v>1</v>
      </c>
      <c r="AL2751">
        <v>1</v>
      </c>
      <c r="AM2751" s="49" t="s">
        <v>343</v>
      </c>
      <c r="AN2751" s="49" t="s">
        <v>14</v>
      </c>
      <c r="AO2751" s="49" t="s">
        <v>500</v>
      </c>
      <c r="AP2751" s="49" t="s">
        <v>501</v>
      </c>
      <c r="AQ2751" s="49" t="s">
        <v>502</v>
      </c>
      <c r="AR2751" s="49" t="s">
        <v>487</v>
      </c>
      <c r="AS2751" s="49" t="s">
        <v>488</v>
      </c>
      <c r="AT2751" s="49" t="s">
        <v>489</v>
      </c>
    </row>
    <row r="2752" spans="1:46" x14ac:dyDescent="0.25">
      <c r="A2752">
        <v>16</v>
      </c>
      <c r="B2752" t="s">
        <v>332</v>
      </c>
      <c r="C2752" t="s">
        <v>332</v>
      </c>
      <c r="D2752" t="s">
        <v>333</v>
      </c>
      <c r="E2752" t="s">
        <v>638</v>
      </c>
      <c r="F2752" t="s">
        <v>639</v>
      </c>
      <c r="G2752">
        <v>1</v>
      </c>
      <c r="H2752">
        <v>1</v>
      </c>
      <c r="I2752">
        <v>1</v>
      </c>
      <c r="J2752">
        <v>1</v>
      </c>
      <c r="K2752">
        <v>1</v>
      </c>
      <c r="L2752">
        <v>1</v>
      </c>
      <c r="M2752">
        <v>1</v>
      </c>
      <c r="N2752">
        <v>1</v>
      </c>
      <c r="O2752">
        <v>1</v>
      </c>
      <c r="P2752">
        <v>1</v>
      </c>
      <c r="Q2752">
        <v>1</v>
      </c>
      <c r="R2752">
        <v>1</v>
      </c>
      <c r="S2752">
        <v>1</v>
      </c>
      <c r="T2752">
        <v>1</v>
      </c>
      <c r="U2752">
        <v>1</v>
      </c>
      <c r="V2752">
        <v>1</v>
      </c>
      <c r="W2752">
        <v>1</v>
      </c>
      <c r="X2752">
        <v>1</v>
      </c>
      <c r="Y2752">
        <v>1</v>
      </c>
      <c r="Z2752">
        <v>1</v>
      </c>
      <c r="AA2752">
        <v>1</v>
      </c>
      <c r="AB2752">
        <v>1</v>
      </c>
      <c r="AC2752">
        <v>1</v>
      </c>
      <c r="AD2752">
        <v>1</v>
      </c>
      <c r="AE2752">
        <v>1</v>
      </c>
      <c r="AF2752">
        <v>1</v>
      </c>
      <c r="AG2752">
        <v>1</v>
      </c>
      <c r="AH2752">
        <v>1</v>
      </c>
      <c r="AI2752">
        <v>1</v>
      </c>
      <c r="AJ2752">
        <v>1</v>
      </c>
      <c r="AK2752">
        <v>1</v>
      </c>
      <c r="AL2752">
        <v>0</v>
      </c>
      <c r="AM2752" s="49" t="s">
        <v>333</v>
      </c>
      <c r="AN2752" s="49" t="s">
        <v>14</v>
      </c>
      <c r="AO2752" s="49" t="s">
        <v>485</v>
      </c>
      <c r="AP2752" s="49" t="s">
        <v>505</v>
      </c>
      <c r="AQ2752" s="49" t="s">
        <v>13</v>
      </c>
      <c r="AR2752" s="49" t="s">
        <v>495</v>
      </c>
      <c r="AS2752" s="49" t="s">
        <v>488</v>
      </c>
      <c r="AT2752" s="49" t="s">
        <v>489</v>
      </c>
    </row>
    <row r="2753" spans="1:46" x14ac:dyDescent="0.25">
      <c r="A2753">
        <v>16</v>
      </c>
      <c r="B2753" t="s">
        <v>349</v>
      </c>
      <c r="C2753" t="s">
        <v>349</v>
      </c>
      <c r="D2753" t="s">
        <v>350</v>
      </c>
      <c r="E2753" t="s">
        <v>638</v>
      </c>
      <c r="F2753" t="s">
        <v>639</v>
      </c>
      <c r="G2753">
        <v>1</v>
      </c>
      <c r="H2753">
        <v>1</v>
      </c>
      <c r="I2753">
        <v>1</v>
      </c>
      <c r="J2753">
        <v>1</v>
      </c>
      <c r="K2753">
        <v>1</v>
      </c>
      <c r="L2753">
        <v>1</v>
      </c>
      <c r="M2753">
        <v>1</v>
      </c>
      <c r="N2753">
        <v>1</v>
      </c>
      <c r="O2753">
        <v>1</v>
      </c>
      <c r="P2753">
        <v>1</v>
      </c>
      <c r="Q2753">
        <v>1</v>
      </c>
      <c r="R2753">
        <v>1</v>
      </c>
      <c r="S2753">
        <v>1</v>
      </c>
      <c r="T2753">
        <v>1</v>
      </c>
      <c r="U2753">
        <v>1</v>
      </c>
      <c r="V2753">
        <v>1</v>
      </c>
      <c r="W2753">
        <v>1</v>
      </c>
      <c r="X2753">
        <v>1</v>
      </c>
      <c r="Y2753">
        <v>1</v>
      </c>
      <c r="Z2753">
        <v>1</v>
      </c>
      <c r="AA2753">
        <v>1</v>
      </c>
      <c r="AB2753">
        <v>1</v>
      </c>
      <c r="AC2753">
        <v>1</v>
      </c>
      <c r="AD2753">
        <v>1</v>
      </c>
      <c r="AE2753">
        <v>1</v>
      </c>
      <c r="AF2753">
        <v>1</v>
      </c>
      <c r="AG2753">
        <v>1</v>
      </c>
      <c r="AH2753">
        <v>1</v>
      </c>
      <c r="AI2753">
        <v>1</v>
      </c>
      <c r="AJ2753">
        <v>1</v>
      </c>
      <c r="AK2753">
        <v>1</v>
      </c>
      <c r="AL2753">
        <v>1</v>
      </c>
      <c r="AM2753" s="49" t="s">
        <v>350</v>
      </c>
      <c r="AN2753" s="49" t="s">
        <v>14</v>
      </c>
      <c r="AO2753" s="49" t="s">
        <v>500</v>
      </c>
      <c r="AP2753" s="49" t="s">
        <v>505</v>
      </c>
      <c r="AQ2753" s="49" t="s">
        <v>13</v>
      </c>
      <c r="AR2753" s="49" t="s">
        <v>487</v>
      </c>
      <c r="AS2753" s="49" t="s">
        <v>488</v>
      </c>
      <c r="AT2753" s="49" t="s">
        <v>489</v>
      </c>
    </row>
    <row r="2754" spans="1:46" x14ac:dyDescent="0.25">
      <c r="A2754">
        <v>16</v>
      </c>
      <c r="B2754" t="s">
        <v>351</v>
      </c>
      <c r="C2754" t="s">
        <v>351</v>
      </c>
      <c r="D2754" t="s">
        <v>352</v>
      </c>
      <c r="E2754" t="s">
        <v>638</v>
      </c>
      <c r="F2754" t="s">
        <v>639</v>
      </c>
      <c r="G2754">
        <v>1</v>
      </c>
      <c r="H2754">
        <v>1</v>
      </c>
      <c r="I2754">
        <v>1</v>
      </c>
      <c r="J2754">
        <v>1</v>
      </c>
      <c r="K2754">
        <v>1</v>
      </c>
      <c r="L2754">
        <v>1</v>
      </c>
      <c r="M2754">
        <v>1</v>
      </c>
      <c r="N2754">
        <v>1</v>
      </c>
      <c r="O2754">
        <v>1</v>
      </c>
      <c r="P2754">
        <v>1</v>
      </c>
      <c r="Q2754">
        <v>1</v>
      </c>
      <c r="R2754">
        <v>1</v>
      </c>
      <c r="S2754">
        <v>1</v>
      </c>
      <c r="T2754">
        <v>1</v>
      </c>
      <c r="U2754">
        <v>1</v>
      </c>
      <c r="V2754">
        <v>1</v>
      </c>
      <c r="W2754">
        <v>1</v>
      </c>
      <c r="X2754">
        <v>1</v>
      </c>
      <c r="Y2754">
        <v>1</v>
      </c>
      <c r="Z2754">
        <v>1</v>
      </c>
      <c r="AA2754">
        <v>1</v>
      </c>
      <c r="AB2754">
        <v>1</v>
      </c>
      <c r="AC2754">
        <v>1</v>
      </c>
      <c r="AD2754">
        <v>1</v>
      </c>
      <c r="AE2754">
        <v>1</v>
      </c>
      <c r="AF2754">
        <v>1</v>
      </c>
      <c r="AG2754">
        <v>1</v>
      </c>
      <c r="AH2754">
        <v>1</v>
      </c>
      <c r="AI2754">
        <v>1</v>
      </c>
      <c r="AJ2754">
        <v>1</v>
      </c>
      <c r="AK2754">
        <v>1</v>
      </c>
      <c r="AL2754">
        <v>1</v>
      </c>
      <c r="AM2754" s="49" t="s">
        <v>352</v>
      </c>
      <c r="AN2754" s="49" t="s">
        <v>14</v>
      </c>
      <c r="AO2754" s="49" t="s">
        <v>500</v>
      </c>
      <c r="AP2754" s="49" t="s">
        <v>505</v>
      </c>
      <c r="AQ2754" s="49" t="s">
        <v>13</v>
      </c>
      <c r="AR2754" s="49" t="s">
        <v>487</v>
      </c>
      <c r="AS2754" s="49" t="s">
        <v>488</v>
      </c>
      <c r="AT2754" s="49" t="s">
        <v>489</v>
      </c>
    </row>
    <row r="2755" spans="1:46" x14ac:dyDescent="0.25">
      <c r="A2755">
        <v>16</v>
      </c>
      <c r="B2755" t="s">
        <v>400</v>
      </c>
      <c r="C2755" t="s">
        <v>400</v>
      </c>
      <c r="D2755" t="s">
        <v>401</v>
      </c>
      <c r="E2755" t="s">
        <v>638</v>
      </c>
      <c r="F2755" t="s">
        <v>639</v>
      </c>
      <c r="G2755">
        <v>1</v>
      </c>
      <c r="H2755">
        <v>1</v>
      </c>
      <c r="I2755">
        <v>1</v>
      </c>
      <c r="J2755">
        <v>1</v>
      </c>
      <c r="K2755">
        <v>1</v>
      </c>
      <c r="L2755">
        <v>1</v>
      </c>
      <c r="M2755">
        <v>1</v>
      </c>
      <c r="N2755">
        <v>1</v>
      </c>
      <c r="O2755">
        <v>1</v>
      </c>
      <c r="P2755">
        <v>1</v>
      </c>
      <c r="Q2755">
        <v>1</v>
      </c>
      <c r="R2755">
        <v>1</v>
      </c>
      <c r="S2755">
        <v>1</v>
      </c>
      <c r="T2755">
        <v>1</v>
      </c>
      <c r="U2755">
        <v>1</v>
      </c>
      <c r="V2755">
        <v>1</v>
      </c>
      <c r="W2755">
        <v>1</v>
      </c>
      <c r="X2755">
        <v>1</v>
      </c>
      <c r="Y2755">
        <v>1</v>
      </c>
      <c r="Z2755">
        <v>1</v>
      </c>
      <c r="AA2755">
        <v>1</v>
      </c>
      <c r="AB2755">
        <v>1</v>
      </c>
      <c r="AC2755">
        <v>1</v>
      </c>
      <c r="AD2755">
        <v>1</v>
      </c>
      <c r="AE2755">
        <v>1</v>
      </c>
      <c r="AF2755">
        <v>1</v>
      </c>
      <c r="AG2755">
        <v>1</v>
      </c>
      <c r="AH2755">
        <v>1</v>
      </c>
      <c r="AI2755">
        <v>1</v>
      </c>
      <c r="AJ2755">
        <v>1</v>
      </c>
      <c r="AK2755">
        <v>1</v>
      </c>
      <c r="AL2755">
        <v>0</v>
      </c>
      <c r="AM2755" s="49" t="s">
        <v>401</v>
      </c>
      <c r="AN2755" s="49" t="s">
        <v>4</v>
      </c>
      <c r="AO2755" s="49" t="s">
        <v>9</v>
      </c>
      <c r="AP2755" s="49" t="s">
        <v>501</v>
      </c>
      <c r="AQ2755" s="49" t="s">
        <v>9</v>
      </c>
      <c r="AR2755" s="49" t="s">
        <v>487</v>
      </c>
      <c r="AS2755" s="49" t="s">
        <v>488</v>
      </c>
      <c r="AT2755" s="49" t="s">
        <v>489</v>
      </c>
    </row>
    <row r="2756" spans="1:46" x14ac:dyDescent="0.25">
      <c r="A2756">
        <v>16</v>
      </c>
      <c r="B2756" t="s">
        <v>344</v>
      </c>
      <c r="C2756" t="s">
        <v>344</v>
      </c>
      <c r="D2756" t="s">
        <v>345</v>
      </c>
      <c r="E2756" t="s">
        <v>638</v>
      </c>
      <c r="F2756" t="s">
        <v>639</v>
      </c>
      <c r="G2756">
        <v>0</v>
      </c>
      <c r="H2756">
        <v>0</v>
      </c>
      <c r="I2756">
        <v>0</v>
      </c>
      <c r="J2756">
        <v>0</v>
      </c>
      <c r="K2756">
        <v>0</v>
      </c>
      <c r="L2756">
        <v>0</v>
      </c>
      <c r="M2756">
        <v>0</v>
      </c>
      <c r="N2756">
        <v>0</v>
      </c>
      <c r="O2756">
        <v>0</v>
      </c>
      <c r="P2756">
        <v>0</v>
      </c>
      <c r="Q2756">
        <v>0</v>
      </c>
      <c r="R2756">
        <v>0</v>
      </c>
      <c r="S2756">
        <v>0</v>
      </c>
      <c r="T2756">
        <v>0</v>
      </c>
      <c r="U2756">
        <v>0</v>
      </c>
      <c r="V2756">
        <v>0</v>
      </c>
      <c r="W2756">
        <v>0</v>
      </c>
      <c r="X2756">
        <v>0</v>
      </c>
      <c r="Y2756">
        <v>0</v>
      </c>
      <c r="Z2756">
        <v>0</v>
      </c>
      <c r="AA2756">
        <v>0</v>
      </c>
      <c r="AB2756">
        <v>0</v>
      </c>
      <c r="AC2756">
        <v>1</v>
      </c>
      <c r="AD2756">
        <v>1</v>
      </c>
      <c r="AE2756">
        <v>1</v>
      </c>
      <c r="AF2756">
        <v>1</v>
      </c>
      <c r="AG2756">
        <v>1</v>
      </c>
      <c r="AH2756">
        <v>1</v>
      </c>
      <c r="AI2756">
        <v>1</v>
      </c>
      <c r="AJ2756">
        <v>1</v>
      </c>
      <c r="AK2756">
        <v>1</v>
      </c>
      <c r="AL2756">
        <v>0</v>
      </c>
      <c r="AM2756" s="49" t="s">
        <v>345</v>
      </c>
      <c r="AN2756" s="49" t="s">
        <v>6</v>
      </c>
      <c r="AO2756" s="49" t="s">
        <v>9</v>
      </c>
      <c r="AP2756" s="49" t="s">
        <v>486</v>
      </c>
      <c r="AQ2756" s="49" t="s">
        <v>9</v>
      </c>
      <c r="AR2756" s="49" t="s">
        <v>495</v>
      </c>
      <c r="AS2756" s="49" t="s">
        <v>488</v>
      </c>
      <c r="AT2756" s="49" t="s">
        <v>489</v>
      </c>
    </row>
    <row r="2757" spans="1:46" x14ac:dyDescent="0.25">
      <c r="A2757">
        <v>16</v>
      </c>
      <c r="B2757" t="s">
        <v>154</v>
      </c>
      <c r="C2757" t="s">
        <v>154</v>
      </c>
      <c r="D2757" t="s">
        <v>155</v>
      </c>
      <c r="E2757" t="s">
        <v>638</v>
      </c>
      <c r="F2757" t="s">
        <v>639</v>
      </c>
      <c r="G2757">
        <v>1</v>
      </c>
      <c r="H2757">
        <v>1</v>
      </c>
      <c r="I2757">
        <v>1</v>
      </c>
      <c r="J2757">
        <v>1</v>
      </c>
      <c r="K2757">
        <v>1</v>
      </c>
      <c r="L2757">
        <v>1</v>
      </c>
      <c r="M2757">
        <v>1</v>
      </c>
      <c r="N2757">
        <v>1</v>
      </c>
      <c r="O2757">
        <v>1</v>
      </c>
      <c r="P2757">
        <v>1</v>
      </c>
      <c r="Q2757">
        <v>1</v>
      </c>
      <c r="R2757">
        <v>1</v>
      </c>
      <c r="S2757">
        <v>1</v>
      </c>
      <c r="T2757">
        <v>1</v>
      </c>
      <c r="U2757">
        <v>1</v>
      </c>
      <c r="V2757">
        <v>1</v>
      </c>
      <c r="W2757">
        <v>1</v>
      </c>
      <c r="X2757">
        <v>1</v>
      </c>
      <c r="Y2757">
        <v>1</v>
      </c>
      <c r="Z2757">
        <v>1</v>
      </c>
      <c r="AA2757">
        <v>1</v>
      </c>
      <c r="AB2757">
        <v>1</v>
      </c>
      <c r="AC2757">
        <v>1</v>
      </c>
      <c r="AD2757">
        <v>1</v>
      </c>
      <c r="AE2757">
        <v>1</v>
      </c>
      <c r="AF2757">
        <v>1</v>
      </c>
      <c r="AG2757">
        <v>1</v>
      </c>
      <c r="AH2757">
        <v>1</v>
      </c>
      <c r="AI2757">
        <v>1</v>
      </c>
      <c r="AJ2757">
        <v>1</v>
      </c>
      <c r="AK2757">
        <v>1</v>
      </c>
      <c r="AL2757">
        <v>1</v>
      </c>
      <c r="AM2757" s="49" t="s">
        <v>155</v>
      </c>
      <c r="AN2757" s="49" t="s">
        <v>14</v>
      </c>
      <c r="AO2757" s="49" t="s">
        <v>500</v>
      </c>
      <c r="AP2757" s="49" t="s">
        <v>505</v>
      </c>
      <c r="AQ2757" s="49" t="s">
        <v>13</v>
      </c>
      <c r="AR2757" s="49" t="s">
        <v>487</v>
      </c>
      <c r="AS2757" s="49" t="s">
        <v>488</v>
      </c>
      <c r="AT2757" s="49" t="s">
        <v>489</v>
      </c>
    </row>
    <row r="2758" spans="1:46" x14ac:dyDescent="0.25">
      <c r="A2758">
        <v>16</v>
      </c>
      <c r="B2758" t="s">
        <v>241</v>
      </c>
      <c r="C2758" t="s">
        <v>241</v>
      </c>
      <c r="D2758" t="s">
        <v>242</v>
      </c>
      <c r="E2758" t="s">
        <v>638</v>
      </c>
      <c r="F2758" t="s">
        <v>639</v>
      </c>
      <c r="G2758">
        <v>1</v>
      </c>
      <c r="H2758">
        <v>1</v>
      </c>
      <c r="I2758">
        <v>1</v>
      </c>
      <c r="J2758">
        <v>1</v>
      </c>
      <c r="K2758">
        <v>1</v>
      </c>
      <c r="L2758">
        <v>1</v>
      </c>
      <c r="M2758">
        <v>1</v>
      </c>
      <c r="N2758">
        <v>1</v>
      </c>
      <c r="O2758">
        <v>1</v>
      </c>
      <c r="P2758">
        <v>1</v>
      </c>
      <c r="Q2758">
        <v>1</v>
      </c>
      <c r="R2758">
        <v>1</v>
      </c>
      <c r="S2758">
        <v>1</v>
      </c>
      <c r="T2758">
        <v>1</v>
      </c>
      <c r="U2758">
        <v>1</v>
      </c>
      <c r="V2758">
        <v>1</v>
      </c>
      <c r="W2758">
        <v>1</v>
      </c>
      <c r="X2758">
        <v>1</v>
      </c>
      <c r="Y2758">
        <v>1</v>
      </c>
      <c r="Z2758">
        <v>1</v>
      </c>
      <c r="AA2758">
        <v>1</v>
      </c>
      <c r="AB2758">
        <v>1</v>
      </c>
      <c r="AC2758">
        <v>1</v>
      </c>
      <c r="AD2758">
        <v>1</v>
      </c>
      <c r="AE2758">
        <v>1</v>
      </c>
      <c r="AF2758">
        <v>1</v>
      </c>
      <c r="AG2758">
        <v>1</v>
      </c>
      <c r="AH2758">
        <v>1</v>
      </c>
      <c r="AI2758">
        <v>1</v>
      </c>
      <c r="AJ2758">
        <v>1</v>
      </c>
      <c r="AK2758">
        <v>1</v>
      </c>
      <c r="AL2758">
        <v>0</v>
      </c>
      <c r="AM2758" s="49" t="s">
        <v>242</v>
      </c>
      <c r="AN2758" s="49" t="s">
        <v>14</v>
      </c>
      <c r="AO2758" s="49" t="s">
        <v>485</v>
      </c>
      <c r="AP2758" s="49" t="s">
        <v>494</v>
      </c>
      <c r="AQ2758" s="49" t="s">
        <v>11</v>
      </c>
      <c r="AR2758" s="49" t="s">
        <v>487</v>
      </c>
      <c r="AS2758" s="49" t="s">
        <v>488</v>
      </c>
      <c r="AT2758" s="49" t="s">
        <v>489</v>
      </c>
    </row>
    <row r="2759" spans="1:46" x14ac:dyDescent="0.25">
      <c r="A2759">
        <v>16</v>
      </c>
      <c r="B2759" t="s">
        <v>328</v>
      </c>
      <c r="C2759" t="s">
        <v>328</v>
      </c>
      <c r="D2759" t="s">
        <v>329</v>
      </c>
      <c r="E2759" t="s">
        <v>638</v>
      </c>
      <c r="F2759" t="s">
        <v>639</v>
      </c>
      <c r="G2759">
        <v>1</v>
      </c>
      <c r="H2759">
        <v>1</v>
      </c>
      <c r="I2759">
        <v>1</v>
      </c>
      <c r="J2759">
        <v>1</v>
      </c>
      <c r="K2759">
        <v>1</v>
      </c>
      <c r="L2759">
        <v>1</v>
      </c>
      <c r="M2759">
        <v>1</v>
      </c>
      <c r="N2759">
        <v>1</v>
      </c>
      <c r="O2759">
        <v>1</v>
      </c>
      <c r="P2759">
        <v>1</v>
      </c>
      <c r="Q2759">
        <v>1</v>
      </c>
      <c r="R2759">
        <v>1</v>
      </c>
      <c r="S2759">
        <v>1</v>
      </c>
      <c r="T2759">
        <v>1</v>
      </c>
      <c r="U2759">
        <v>1</v>
      </c>
      <c r="V2759">
        <v>1</v>
      </c>
      <c r="W2759">
        <v>1</v>
      </c>
      <c r="X2759">
        <v>1</v>
      </c>
      <c r="Y2759">
        <v>1</v>
      </c>
      <c r="Z2759">
        <v>1</v>
      </c>
      <c r="AA2759">
        <v>1</v>
      </c>
      <c r="AB2759">
        <v>1</v>
      </c>
      <c r="AC2759">
        <v>1</v>
      </c>
      <c r="AD2759">
        <v>1</v>
      </c>
      <c r="AE2759">
        <v>1</v>
      </c>
      <c r="AF2759">
        <v>1</v>
      </c>
      <c r="AG2759">
        <v>1</v>
      </c>
      <c r="AH2759">
        <v>1</v>
      </c>
      <c r="AI2759">
        <v>1</v>
      </c>
      <c r="AJ2759">
        <v>1</v>
      </c>
      <c r="AK2759">
        <v>1</v>
      </c>
      <c r="AL2759">
        <v>0</v>
      </c>
      <c r="AM2759" s="49" t="s">
        <v>329</v>
      </c>
      <c r="AN2759" s="49" t="s">
        <v>6</v>
      </c>
      <c r="AO2759" s="49" t="s">
        <v>9</v>
      </c>
      <c r="AP2759" s="49" t="s">
        <v>486</v>
      </c>
      <c r="AQ2759" s="49" t="s">
        <v>9</v>
      </c>
      <c r="AR2759" s="49" t="s">
        <v>487</v>
      </c>
      <c r="AS2759" s="49" t="s">
        <v>488</v>
      </c>
      <c r="AT2759" s="49" t="s">
        <v>489</v>
      </c>
    </row>
    <row r="2760" spans="1:46" x14ac:dyDescent="0.25">
      <c r="A2760">
        <v>16</v>
      </c>
      <c r="B2760" t="s">
        <v>348</v>
      </c>
      <c r="C2760" t="s">
        <v>348</v>
      </c>
      <c r="D2760" t="s">
        <v>427</v>
      </c>
      <c r="E2760" t="s">
        <v>638</v>
      </c>
      <c r="F2760" t="s">
        <v>639</v>
      </c>
      <c r="G2760">
        <v>0</v>
      </c>
      <c r="H2760">
        <v>0</v>
      </c>
      <c r="I2760">
        <v>0</v>
      </c>
      <c r="J2760">
        <v>0</v>
      </c>
      <c r="K2760">
        <v>0</v>
      </c>
      <c r="L2760">
        <v>0</v>
      </c>
      <c r="M2760">
        <v>0</v>
      </c>
      <c r="N2760">
        <v>0</v>
      </c>
      <c r="O2760">
        <v>0</v>
      </c>
      <c r="P2760">
        <v>0</v>
      </c>
      <c r="Q2760">
        <v>1</v>
      </c>
      <c r="R2760">
        <v>1</v>
      </c>
      <c r="S2760">
        <v>1</v>
      </c>
      <c r="T2760">
        <v>1</v>
      </c>
      <c r="U2760">
        <v>1</v>
      </c>
      <c r="V2760">
        <v>1</v>
      </c>
      <c r="W2760">
        <v>1</v>
      </c>
      <c r="X2760">
        <v>1</v>
      </c>
      <c r="Y2760">
        <v>1</v>
      </c>
      <c r="Z2760">
        <v>1</v>
      </c>
      <c r="AA2760">
        <v>1</v>
      </c>
      <c r="AB2760">
        <v>1</v>
      </c>
      <c r="AC2760">
        <v>1</v>
      </c>
      <c r="AD2760">
        <v>1</v>
      </c>
      <c r="AE2760">
        <v>1</v>
      </c>
      <c r="AF2760">
        <v>1</v>
      </c>
      <c r="AG2760">
        <v>1</v>
      </c>
      <c r="AH2760">
        <v>1</v>
      </c>
      <c r="AI2760">
        <v>1</v>
      </c>
      <c r="AJ2760">
        <v>1</v>
      </c>
      <c r="AK2760">
        <v>1</v>
      </c>
      <c r="AL2760">
        <v>0</v>
      </c>
      <c r="AM2760" s="49" t="s">
        <v>427</v>
      </c>
      <c r="AN2760" s="49" t="s">
        <v>14</v>
      </c>
      <c r="AO2760" s="49" t="s">
        <v>506</v>
      </c>
      <c r="AP2760" s="49" t="s">
        <v>501</v>
      </c>
      <c r="AQ2760" s="49" t="s">
        <v>10</v>
      </c>
      <c r="AR2760" s="49" t="s">
        <v>495</v>
      </c>
      <c r="AS2760" s="49" t="s">
        <v>488</v>
      </c>
      <c r="AT2760" s="49" t="s">
        <v>497</v>
      </c>
    </row>
    <row r="2761" spans="1:46" x14ac:dyDescent="0.25">
      <c r="A2761">
        <v>16</v>
      </c>
      <c r="B2761" t="s">
        <v>353</v>
      </c>
      <c r="C2761" t="s">
        <v>353</v>
      </c>
      <c r="D2761" t="s">
        <v>354</v>
      </c>
      <c r="E2761" t="s">
        <v>638</v>
      </c>
      <c r="F2761" t="s">
        <v>639</v>
      </c>
      <c r="G2761">
        <v>1</v>
      </c>
      <c r="H2761">
        <v>1</v>
      </c>
      <c r="I2761">
        <v>1</v>
      </c>
      <c r="J2761">
        <v>1</v>
      </c>
      <c r="K2761">
        <v>1</v>
      </c>
      <c r="L2761">
        <v>1</v>
      </c>
      <c r="M2761">
        <v>1</v>
      </c>
      <c r="N2761">
        <v>1</v>
      </c>
      <c r="O2761">
        <v>1</v>
      </c>
      <c r="P2761">
        <v>1</v>
      </c>
      <c r="Q2761">
        <v>1</v>
      </c>
      <c r="R2761">
        <v>1</v>
      </c>
      <c r="S2761">
        <v>1</v>
      </c>
      <c r="T2761">
        <v>1</v>
      </c>
      <c r="U2761">
        <v>1</v>
      </c>
      <c r="V2761">
        <v>1</v>
      </c>
      <c r="W2761">
        <v>1</v>
      </c>
      <c r="X2761">
        <v>1</v>
      </c>
      <c r="Y2761">
        <v>1</v>
      </c>
      <c r="Z2761">
        <v>1</v>
      </c>
      <c r="AA2761">
        <v>1</v>
      </c>
      <c r="AB2761">
        <v>1</v>
      </c>
      <c r="AC2761">
        <v>1</v>
      </c>
      <c r="AD2761">
        <v>1</v>
      </c>
      <c r="AE2761">
        <v>1</v>
      </c>
      <c r="AF2761">
        <v>1</v>
      </c>
      <c r="AG2761">
        <v>1</v>
      </c>
      <c r="AH2761">
        <v>1</v>
      </c>
      <c r="AI2761">
        <v>1</v>
      </c>
      <c r="AJ2761">
        <v>1</v>
      </c>
      <c r="AK2761">
        <v>1</v>
      </c>
      <c r="AL2761">
        <v>1</v>
      </c>
      <c r="AM2761" s="49" t="s">
        <v>354</v>
      </c>
      <c r="AN2761" s="49" t="s">
        <v>14</v>
      </c>
      <c r="AO2761" s="49" t="s">
        <v>500</v>
      </c>
      <c r="AP2761" s="49" t="s">
        <v>505</v>
      </c>
      <c r="AQ2761" s="49" t="s">
        <v>13</v>
      </c>
      <c r="AR2761" s="49" t="s">
        <v>487</v>
      </c>
      <c r="AS2761" s="49" t="s">
        <v>488</v>
      </c>
      <c r="AT2761" s="49" t="s">
        <v>489</v>
      </c>
    </row>
    <row r="2762" spans="1:46" x14ac:dyDescent="0.25">
      <c r="A2762">
        <v>16</v>
      </c>
      <c r="B2762" t="s">
        <v>111</v>
      </c>
      <c r="C2762" t="s">
        <v>111</v>
      </c>
      <c r="D2762" t="s">
        <v>112</v>
      </c>
      <c r="E2762" t="s">
        <v>638</v>
      </c>
      <c r="F2762" t="s">
        <v>639</v>
      </c>
      <c r="G2762">
        <v>1</v>
      </c>
      <c r="H2762">
        <v>1</v>
      </c>
      <c r="I2762">
        <v>1</v>
      </c>
      <c r="J2762">
        <v>1</v>
      </c>
      <c r="K2762">
        <v>1</v>
      </c>
      <c r="L2762">
        <v>1</v>
      </c>
      <c r="M2762">
        <v>1</v>
      </c>
      <c r="N2762">
        <v>1</v>
      </c>
      <c r="O2762">
        <v>1</v>
      </c>
      <c r="P2762">
        <v>1</v>
      </c>
      <c r="Q2762">
        <v>1</v>
      </c>
      <c r="R2762">
        <v>1</v>
      </c>
      <c r="S2762">
        <v>1</v>
      </c>
      <c r="T2762">
        <v>1</v>
      </c>
      <c r="U2762">
        <v>1</v>
      </c>
      <c r="V2762">
        <v>1</v>
      </c>
      <c r="W2762">
        <v>1</v>
      </c>
      <c r="X2762">
        <v>1</v>
      </c>
      <c r="Y2762">
        <v>1</v>
      </c>
      <c r="Z2762">
        <v>1</v>
      </c>
      <c r="AA2762">
        <v>1</v>
      </c>
      <c r="AB2762">
        <v>1</v>
      </c>
      <c r="AC2762">
        <v>1</v>
      </c>
      <c r="AD2762">
        <v>1</v>
      </c>
      <c r="AE2762">
        <v>1</v>
      </c>
      <c r="AF2762">
        <v>1</v>
      </c>
      <c r="AG2762">
        <v>1</v>
      </c>
      <c r="AH2762">
        <v>1</v>
      </c>
      <c r="AI2762">
        <v>1</v>
      </c>
      <c r="AJ2762">
        <v>1</v>
      </c>
      <c r="AK2762">
        <v>1</v>
      </c>
      <c r="AL2762">
        <v>1</v>
      </c>
      <c r="AM2762" s="49" t="s">
        <v>112</v>
      </c>
      <c r="AN2762" s="49" t="s">
        <v>14</v>
      </c>
      <c r="AO2762" s="49" t="s">
        <v>500</v>
      </c>
      <c r="AP2762" s="49" t="s">
        <v>505</v>
      </c>
      <c r="AQ2762" s="49" t="s">
        <v>13</v>
      </c>
      <c r="AR2762" s="49" t="s">
        <v>487</v>
      </c>
      <c r="AS2762" s="49" t="s">
        <v>488</v>
      </c>
      <c r="AT2762" s="49" t="s">
        <v>489</v>
      </c>
    </row>
    <row r="2763" spans="1:46" x14ac:dyDescent="0.25">
      <c r="A2763">
        <v>16</v>
      </c>
      <c r="B2763" t="s">
        <v>359</v>
      </c>
      <c r="C2763" t="s">
        <v>359</v>
      </c>
      <c r="D2763" t="s">
        <v>605</v>
      </c>
      <c r="E2763" t="s">
        <v>638</v>
      </c>
      <c r="F2763" t="s">
        <v>639</v>
      </c>
      <c r="G2763">
        <v>1</v>
      </c>
      <c r="H2763">
        <v>1</v>
      </c>
      <c r="I2763">
        <v>1</v>
      </c>
      <c r="J2763">
        <v>1</v>
      </c>
      <c r="K2763">
        <v>1</v>
      </c>
      <c r="L2763">
        <v>1</v>
      </c>
      <c r="M2763">
        <v>1</v>
      </c>
      <c r="N2763">
        <v>1</v>
      </c>
      <c r="O2763">
        <v>1</v>
      </c>
      <c r="P2763">
        <v>1</v>
      </c>
      <c r="Q2763">
        <v>1</v>
      </c>
      <c r="R2763">
        <v>1</v>
      </c>
      <c r="S2763">
        <v>1</v>
      </c>
      <c r="T2763">
        <v>1</v>
      </c>
      <c r="U2763">
        <v>1</v>
      </c>
      <c r="V2763">
        <v>1</v>
      </c>
      <c r="W2763">
        <v>1</v>
      </c>
      <c r="X2763">
        <v>1</v>
      </c>
      <c r="Y2763">
        <v>1</v>
      </c>
      <c r="Z2763">
        <v>1</v>
      </c>
      <c r="AA2763">
        <v>1</v>
      </c>
      <c r="AB2763">
        <v>1</v>
      </c>
      <c r="AC2763">
        <v>1</v>
      </c>
      <c r="AD2763">
        <v>1</v>
      </c>
      <c r="AE2763">
        <v>1</v>
      </c>
      <c r="AF2763">
        <v>1</v>
      </c>
      <c r="AG2763">
        <v>1</v>
      </c>
      <c r="AH2763">
        <v>1</v>
      </c>
      <c r="AI2763">
        <v>1</v>
      </c>
      <c r="AJ2763">
        <v>1</v>
      </c>
      <c r="AK2763">
        <v>1</v>
      </c>
      <c r="AL2763">
        <v>0</v>
      </c>
      <c r="AM2763" s="49" t="s">
        <v>360</v>
      </c>
      <c r="AN2763" s="49" t="s">
        <v>14</v>
      </c>
      <c r="AO2763" s="49" t="s">
        <v>485</v>
      </c>
      <c r="AP2763" s="49" t="s">
        <v>486</v>
      </c>
      <c r="AQ2763" s="49" t="s">
        <v>11</v>
      </c>
      <c r="AR2763" s="49" t="s">
        <v>487</v>
      </c>
      <c r="AS2763" s="49" t="s">
        <v>488</v>
      </c>
      <c r="AT2763" s="49" t="s">
        <v>489</v>
      </c>
    </row>
    <row r="2764" spans="1:46" x14ac:dyDescent="0.25">
      <c r="A2764">
        <v>16</v>
      </c>
      <c r="B2764" t="s">
        <v>366</v>
      </c>
      <c r="C2764" t="s">
        <v>366</v>
      </c>
      <c r="D2764" t="s">
        <v>367</v>
      </c>
      <c r="E2764" t="s">
        <v>638</v>
      </c>
      <c r="F2764" t="s">
        <v>639</v>
      </c>
      <c r="G2764">
        <v>1</v>
      </c>
      <c r="H2764">
        <v>1</v>
      </c>
      <c r="I2764">
        <v>1</v>
      </c>
      <c r="J2764">
        <v>1</v>
      </c>
      <c r="K2764">
        <v>1</v>
      </c>
      <c r="L2764">
        <v>1</v>
      </c>
      <c r="M2764">
        <v>1</v>
      </c>
      <c r="N2764">
        <v>1</v>
      </c>
      <c r="O2764">
        <v>1</v>
      </c>
      <c r="P2764">
        <v>1</v>
      </c>
      <c r="Q2764">
        <v>1</v>
      </c>
      <c r="R2764">
        <v>1</v>
      </c>
      <c r="S2764">
        <v>1</v>
      </c>
      <c r="T2764">
        <v>1</v>
      </c>
      <c r="U2764">
        <v>1</v>
      </c>
      <c r="V2764">
        <v>1</v>
      </c>
      <c r="W2764">
        <v>1</v>
      </c>
      <c r="X2764">
        <v>1</v>
      </c>
      <c r="Y2764">
        <v>1</v>
      </c>
      <c r="Z2764">
        <v>1</v>
      </c>
      <c r="AA2764">
        <v>1</v>
      </c>
      <c r="AB2764">
        <v>1</v>
      </c>
      <c r="AC2764">
        <v>1</v>
      </c>
      <c r="AD2764">
        <v>1</v>
      </c>
      <c r="AE2764">
        <v>1</v>
      </c>
      <c r="AF2764">
        <v>1</v>
      </c>
      <c r="AG2764">
        <v>1</v>
      </c>
      <c r="AH2764">
        <v>1</v>
      </c>
      <c r="AI2764">
        <v>1</v>
      </c>
      <c r="AJ2764">
        <v>1</v>
      </c>
      <c r="AK2764">
        <v>1</v>
      </c>
      <c r="AL2764">
        <v>0</v>
      </c>
      <c r="AM2764" s="49" t="s">
        <v>367</v>
      </c>
      <c r="AN2764" s="49" t="s">
        <v>14</v>
      </c>
      <c r="AO2764" s="49" t="s">
        <v>485</v>
      </c>
      <c r="AP2764" s="49" t="s">
        <v>494</v>
      </c>
      <c r="AQ2764" s="49" t="s">
        <v>11</v>
      </c>
      <c r="AR2764" s="49" t="s">
        <v>487</v>
      </c>
      <c r="AS2764" s="49" t="s">
        <v>488</v>
      </c>
      <c r="AT2764" s="49" t="s">
        <v>489</v>
      </c>
    </row>
    <row r="2765" spans="1:46" x14ac:dyDescent="0.25">
      <c r="A2765">
        <v>16</v>
      </c>
      <c r="B2765" t="s">
        <v>364</v>
      </c>
      <c r="C2765" t="s">
        <v>364</v>
      </c>
      <c r="D2765" t="s">
        <v>365</v>
      </c>
      <c r="E2765" t="s">
        <v>638</v>
      </c>
      <c r="F2765" t="s">
        <v>639</v>
      </c>
      <c r="G2765">
        <v>1</v>
      </c>
      <c r="H2765">
        <v>1</v>
      </c>
      <c r="I2765">
        <v>1</v>
      </c>
      <c r="J2765">
        <v>1</v>
      </c>
      <c r="K2765">
        <v>1</v>
      </c>
      <c r="L2765">
        <v>1</v>
      </c>
      <c r="M2765">
        <v>1</v>
      </c>
      <c r="N2765">
        <v>1</v>
      </c>
      <c r="O2765">
        <v>1</v>
      </c>
      <c r="P2765">
        <v>1</v>
      </c>
      <c r="Q2765">
        <v>1</v>
      </c>
      <c r="R2765">
        <v>1</v>
      </c>
      <c r="S2765">
        <v>1</v>
      </c>
      <c r="T2765">
        <v>1</v>
      </c>
      <c r="U2765">
        <v>1</v>
      </c>
      <c r="V2765">
        <v>1</v>
      </c>
      <c r="W2765">
        <v>1</v>
      </c>
      <c r="X2765">
        <v>1</v>
      </c>
      <c r="Y2765">
        <v>1</v>
      </c>
      <c r="Z2765">
        <v>1</v>
      </c>
      <c r="AA2765">
        <v>1</v>
      </c>
      <c r="AB2765">
        <v>1</v>
      </c>
      <c r="AC2765">
        <v>1</v>
      </c>
      <c r="AD2765">
        <v>1</v>
      </c>
      <c r="AE2765">
        <v>1</v>
      </c>
      <c r="AF2765">
        <v>1</v>
      </c>
      <c r="AG2765">
        <v>1</v>
      </c>
      <c r="AH2765">
        <v>1</v>
      </c>
      <c r="AI2765">
        <v>1</v>
      </c>
      <c r="AJ2765">
        <v>1</v>
      </c>
      <c r="AK2765">
        <v>1</v>
      </c>
      <c r="AL2765">
        <v>0</v>
      </c>
      <c r="AM2765" s="49" t="s">
        <v>365</v>
      </c>
      <c r="AN2765" s="49" t="s">
        <v>14</v>
      </c>
      <c r="AO2765" s="49" t="s">
        <v>485</v>
      </c>
      <c r="AP2765" s="49" t="s">
        <v>501</v>
      </c>
      <c r="AQ2765" s="49" t="s">
        <v>11</v>
      </c>
      <c r="AR2765" s="49" t="s">
        <v>487</v>
      </c>
      <c r="AS2765" s="49" t="s">
        <v>488</v>
      </c>
      <c r="AT2765" s="49" t="s">
        <v>489</v>
      </c>
    </row>
    <row r="2766" spans="1:46" x14ac:dyDescent="0.25">
      <c r="A2766">
        <v>16</v>
      </c>
      <c r="B2766" t="s">
        <v>493</v>
      </c>
      <c r="C2766" t="s">
        <v>606</v>
      </c>
      <c r="D2766" t="s">
        <v>607</v>
      </c>
      <c r="E2766" t="s">
        <v>638</v>
      </c>
      <c r="F2766" t="s">
        <v>639</v>
      </c>
      <c r="G2766">
        <v>1</v>
      </c>
      <c r="H2766">
        <v>1</v>
      </c>
      <c r="I2766">
        <v>1</v>
      </c>
      <c r="J2766">
        <v>1</v>
      </c>
      <c r="K2766">
        <v>1</v>
      </c>
      <c r="L2766">
        <v>1</v>
      </c>
      <c r="M2766">
        <v>1</v>
      </c>
      <c r="N2766">
        <v>1</v>
      </c>
      <c r="O2766">
        <v>1</v>
      </c>
      <c r="P2766">
        <v>1</v>
      </c>
      <c r="Q2766">
        <v>1</v>
      </c>
      <c r="R2766">
        <v>1</v>
      </c>
      <c r="S2766">
        <v>1</v>
      </c>
      <c r="T2766">
        <v>1</v>
      </c>
      <c r="U2766">
        <v>1</v>
      </c>
      <c r="V2766">
        <v>1</v>
      </c>
      <c r="W2766">
        <v>1</v>
      </c>
      <c r="X2766">
        <v>1</v>
      </c>
      <c r="Y2766">
        <v>1</v>
      </c>
      <c r="Z2766">
        <v>1</v>
      </c>
      <c r="AA2766">
        <v>1</v>
      </c>
      <c r="AB2766">
        <v>1</v>
      </c>
      <c r="AC2766">
        <v>1</v>
      </c>
      <c r="AD2766">
        <v>1</v>
      </c>
      <c r="AE2766">
        <v>1</v>
      </c>
      <c r="AF2766">
        <v>1</v>
      </c>
      <c r="AG2766">
        <v>1</v>
      </c>
      <c r="AH2766">
        <v>1</v>
      </c>
      <c r="AI2766">
        <v>1</v>
      </c>
      <c r="AJ2766">
        <v>1</v>
      </c>
      <c r="AK2766">
        <v>1</v>
      </c>
      <c r="AL2766">
        <v>0</v>
      </c>
      <c r="AM2766" s="49" t="e">
        <v>#N/A</v>
      </c>
      <c r="AN2766" s="49" t="e">
        <v>#N/A</v>
      </c>
      <c r="AO2766" s="49" t="e">
        <v>#N/A</v>
      </c>
      <c r="AP2766" s="49" t="e">
        <v>#N/A</v>
      </c>
      <c r="AQ2766" s="49" t="e">
        <v>#N/A</v>
      </c>
      <c r="AR2766" s="49" t="e">
        <v>#N/A</v>
      </c>
      <c r="AS2766" s="49" t="e">
        <v>#N/A</v>
      </c>
      <c r="AT2766" s="49" t="e">
        <v>#N/A</v>
      </c>
    </row>
    <row r="2767" spans="1:46" x14ac:dyDescent="0.25">
      <c r="A2767">
        <v>16</v>
      </c>
      <c r="B2767" t="s">
        <v>362</v>
      </c>
      <c r="C2767" t="s">
        <v>362</v>
      </c>
      <c r="D2767" t="s">
        <v>363</v>
      </c>
      <c r="E2767" t="s">
        <v>638</v>
      </c>
      <c r="F2767" t="s">
        <v>639</v>
      </c>
      <c r="G2767">
        <v>1</v>
      </c>
      <c r="H2767">
        <v>1</v>
      </c>
      <c r="I2767">
        <v>1</v>
      </c>
      <c r="J2767">
        <v>1</v>
      </c>
      <c r="K2767">
        <v>1</v>
      </c>
      <c r="L2767">
        <v>1</v>
      </c>
      <c r="M2767">
        <v>1</v>
      </c>
      <c r="N2767">
        <v>1</v>
      </c>
      <c r="O2767">
        <v>1</v>
      </c>
      <c r="P2767">
        <v>1</v>
      </c>
      <c r="Q2767">
        <v>1</v>
      </c>
      <c r="R2767">
        <v>1</v>
      </c>
      <c r="S2767">
        <v>1</v>
      </c>
      <c r="T2767">
        <v>1</v>
      </c>
      <c r="U2767">
        <v>1</v>
      </c>
      <c r="V2767">
        <v>1</v>
      </c>
      <c r="W2767">
        <v>1</v>
      </c>
      <c r="X2767">
        <v>1</v>
      </c>
      <c r="Y2767">
        <v>1</v>
      </c>
      <c r="Z2767">
        <v>1</v>
      </c>
      <c r="AA2767">
        <v>1</v>
      </c>
      <c r="AB2767">
        <v>1</v>
      </c>
      <c r="AC2767">
        <v>1</v>
      </c>
      <c r="AD2767">
        <v>1</v>
      </c>
      <c r="AE2767">
        <v>1</v>
      </c>
      <c r="AF2767">
        <v>1</v>
      </c>
      <c r="AG2767">
        <v>1</v>
      </c>
      <c r="AH2767">
        <v>1</v>
      </c>
      <c r="AI2767">
        <v>1</v>
      </c>
      <c r="AJ2767">
        <v>1</v>
      </c>
      <c r="AK2767">
        <v>1</v>
      </c>
      <c r="AL2767">
        <v>0</v>
      </c>
      <c r="AM2767" s="49" t="s">
        <v>363</v>
      </c>
      <c r="AN2767" s="49" t="s">
        <v>8</v>
      </c>
      <c r="AO2767" s="49" t="s">
        <v>9</v>
      </c>
      <c r="AP2767" s="49" t="s">
        <v>486</v>
      </c>
      <c r="AQ2767" s="49" t="s">
        <v>9</v>
      </c>
      <c r="AR2767" s="49" t="s">
        <v>495</v>
      </c>
      <c r="AS2767" s="49" t="s">
        <v>488</v>
      </c>
      <c r="AT2767" s="49" t="s">
        <v>489</v>
      </c>
    </row>
    <row r="2768" spans="1:46" x14ac:dyDescent="0.25">
      <c r="A2768">
        <v>16</v>
      </c>
      <c r="B2768" t="s">
        <v>372</v>
      </c>
      <c r="C2768" t="s">
        <v>372</v>
      </c>
      <c r="D2768" t="s">
        <v>431</v>
      </c>
      <c r="E2768" t="s">
        <v>638</v>
      </c>
      <c r="F2768" t="s">
        <v>639</v>
      </c>
      <c r="G2768">
        <v>1</v>
      </c>
      <c r="H2768">
        <v>1</v>
      </c>
      <c r="I2768">
        <v>1</v>
      </c>
      <c r="J2768">
        <v>1</v>
      </c>
      <c r="K2768">
        <v>1</v>
      </c>
      <c r="L2768">
        <v>1</v>
      </c>
      <c r="M2768">
        <v>1</v>
      </c>
      <c r="N2768">
        <v>1</v>
      </c>
      <c r="O2768">
        <v>1</v>
      </c>
      <c r="P2768">
        <v>1</v>
      </c>
      <c r="Q2768">
        <v>1</v>
      </c>
      <c r="R2768">
        <v>1</v>
      </c>
      <c r="S2768">
        <v>1</v>
      </c>
      <c r="T2768">
        <v>1</v>
      </c>
      <c r="U2768">
        <v>1</v>
      </c>
      <c r="V2768">
        <v>1</v>
      </c>
      <c r="W2768">
        <v>1</v>
      </c>
      <c r="X2768">
        <v>1</v>
      </c>
      <c r="Y2768">
        <v>1</v>
      </c>
      <c r="Z2768">
        <v>1</v>
      </c>
      <c r="AA2768">
        <v>1</v>
      </c>
      <c r="AB2768">
        <v>1</v>
      </c>
      <c r="AC2768">
        <v>1</v>
      </c>
      <c r="AD2768">
        <v>1</v>
      </c>
      <c r="AE2768">
        <v>1</v>
      </c>
      <c r="AF2768">
        <v>1</v>
      </c>
      <c r="AG2768">
        <v>1</v>
      </c>
      <c r="AH2768">
        <v>1</v>
      </c>
      <c r="AI2768">
        <v>1</v>
      </c>
      <c r="AJ2768">
        <v>1</v>
      </c>
      <c r="AK2768">
        <v>1</v>
      </c>
      <c r="AL2768">
        <v>0</v>
      </c>
      <c r="AM2768" s="49" t="s">
        <v>431</v>
      </c>
      <c r="AN2768" s="49" t="s">
        <v>14</v>
      </c>
      <c r="AO2768" s="49" t="s">
        <v>507</v>
      </c>
      <c r="AP2768" s="49" t="s">
        <v>505</v>
      </c>
      <c r="AQ2768" s="49" t="s">
        <v>10</v>
      </c>
      <c r="AR2768" s="49" t="s">
        <v>495</v>
      </c>
      <c r="AS2768" s="49" t="s">
        <v>496</v>
      </c>
      <c r="AT2768" s="49" t="s">
        <v>497</v>
      </c>
    </row>
    <row r="2769" spans="1:46" x14ac:dyDescent="0.25">
      <c r="A2769">
        <v>16</v>
      </c>
      <c r="B2769" t="s">
        <v>373</v>
      </c>
      <c r="C2769" t="s">
        <v>373</v>
      </c>
      <c r="D2769" t="s">
        <v>374</v>
      </c>
      <c r="E2769" t="s">
        <v>638</v>
      </c>
      <c r="F2769" t="s">
        <v>639</v>
      </c>
      <c r="G2769">
        <v>1</v>
      </c>
      <c r="H2769">
        <v>1</v>
      </c>
      <c r="I2769">
        <v>1</v>
      </c>
      <c r="J2769">
        <v>1</v>
      </c>
      <c r="K2769">
        <v>1</v>
      </c>
      <c r="L2769">
        <v>1</v>
      </c>
      <c r="M2769">
        <v>1</v>
      </c>
      <c r="N2769">
        <v>1</v>
      </c>
      <c r="O2769">
        <v>1</v>
      </c>
      <c r="P2769">
        <v>1</v>
      </c>
      <c r="Q2769">
        <v>1</v>
      </c>
      <c r="R2769">
        <v>1</v>
      </c>
      <c r="S2769">
        <v>1</v>
      </c>
      <c r="T2769">
        <v>1</v>
      </c>
      <c r="U2769">
        <v>1</v>
      </c>
      <c r="V2769">
        <v>1</v>
      </c>
      <c r="W2769">
        <v>1</v>
      </c>
      <c r="X2769">
        <v>1</v>
      </c>
      <c r="Y2769">
        <v>1</v>
      </c>
      <c r="Z2769">
        <v>1</v>
      </c>
      <c r="AA2769">
        <v>1</v>
      </c>
      <c r="AB2769">
        <v>1</v>
      </c>
      <c r="AC2769">
        <v>1</v>
      </c>
      <c r="AD2769">
        <v>1</v>
      </c>
      <c r="AE2769">
        <v>1</v>
      </c>
      <c r="AF2769">
        <v>1</v>
      </c>
      <c r="AG2769">
        <v>1</v>
      </c>
      <c r="AH2769">
        <v>1</v>
      </c>
      <c r="AI2769">
        <v>1</v>
      </c>
      <c r="AJ2769">
        <v>1</v>
      </c>
      <c r="AK2769">
        <v>1</v>
      </c>
      <c r="AL2769">
        <v>0</v>
      </c>
      <c r="AM2769" s="49" t="s">
        <v>374</v>
      </c>
      <c r="AN2769" s="49" t="s">
        <v>7</v>
      </c>
      <c r="AO2769" s="49" t="s">
        <v>9</v>
      </c>
      <c r="AP2769" s="49" t="s">
        <v>494</v>
      </c>
      <c r="AQ2769" s="49" t="s">
        <v>9</v>
      </c>
      <c r="AR2769" s="49" t="s">
        <v>487</v>
      </c>
      <c r="AS2769" s="49" t="s">
        <v>488</v>
      </c>
      <c r="AT2769" s="49" t="s">
        <v>489</v>
      </c>
    </row>
    <row r="2770" spans="1:46" x14ac:dyDescent="0.25">
      <c r="A2770">
        <v>16</v>
      </c>
      <c r="B2770" t="s">
        <v>368</v>
      </c>
      <c r="C2770" t="s">
        <v>368</v>
      </c>
      <c r="D2770" t="s">
        <v>429</v>
      </c>
      <c r="E2770" t="s">
        <v>638</v>
      </c>
      <c r="F2770" t="s">
        <v>639</v>
      </c>
      <c r="G2770">
        <v>1</v>
      </c>
      <c r="H2770">
        <v>1</v>
      </c>
      <c r="I2770">
        <v>1</v>
      </c>
      <c r="J2770">
        <v>1</v>
      </c>
      <c r="K2770">
        <v>1</v>
      </c>
      <c r="L2770">
        <v>1</v>
      </c>
      <c r="M2770">
        <v>1</v>
      </c>
      <c r="N2770">
        <v>1</v>
      </c>
      <c r="O2770">
        <v>1</v>
      </c>
      <c r="P2770">
        <v>1</v>
      </c>
      <c r="Q2770">
        <v>1</v>
      </c>
      <c r="R2770">
        <v>1</v>
      </c>
      <c r="S2770">
        <v>1</v>
      </c>
      <c r="T2770">
        <v>1</v>
      </c>
      <c r="U2770">
        <v>1</v>
      </c>
      <c r="V2770">
        <v>1</v>
      </c>
      <c r="W2770">
        <v>1</v>
      </c>
      <c r="X2770">
        <v>1</v>
      </c>
      <c r="Y2770">
        <v>1</v>
      </c>
      <c r="Z2770">
        <v>1</v>
      </c>
      <c r="AA2770">
        <v>1</v>
      </c>
      <c r="AB2770">
        <v>1</v>
      </c>
      <c r="AC2770">
        <v>1</v>
      </c>
      <c r="AD2770">
        <v>1</v>
      </c>
      <c r="AE2770">
        <v>1</v>
      </c>
      <c r="AF2770">
        <v>1</v>
      </c>
      <c r="AG2770">
        <v>1</v>
      </c>
      <c r="AH2770">
        <v>1</v>
      </c>
      <c r="AI2770">
        <v>1</v>
      </c>
      <c r="AJ2770">
        <v>1</v>
      </c>
      <c r="AK2770">
        <v>1</v>
      </c>
      <c r="AL2770">
        <v>0</v>
      </c>
      <c r="AM2770" s="49" t="s">
        <v>429</v>
      </c>
      <c r="AN2770" s="49" t="s">
        <v>14</v>
      </c>
      <c r="AO2770" s="49" t="s">
        <v>485</v>
      </c>
      <c r="AP2770" s="49" t="s">
        <v>501</v>
      </c>
      <c r="AQ2770" s="49" t="s">
        <v>11</v>
      </c>
      <c r="AR2770" s="49" t="s">
        <v>495</v>
      </c>
      <c r="AS2770" s="49" t="s">
        <v>496</v>
      </c>
      <c r="AT2770" s="49" t="s">
        <v>497</v>
      </c>
    </row>
    <row r="2771" spans="1:46" x14ac:dyDescent="0.25">
      <c r="A2771">
        <v>16</v>
      </c>
      <c r="B2771" t="s">
        <v>381</v>
      </c>
      <c r="C2771" t="s">
        <v>381</v>
      </c>
      <c r="D2771" t="s">
        <v>382</v>
      </c>
      <c r="E2771" t="s">
        <v>638</v>
      </c>
      <c r="F2771" t="s">
        <v>639</v>
      </c>
      <c r="G2771">
        <v>1</v>
      </c>
      <c r="H2771">
        <v>1</v>
      </c>
      <c r="I2771">
        <v>1</v>
      </c>
      <c r="J2771">
        <v>1</v>
      </c>
      <c r="K2771">
        <v>1</v>
      </c>
      <c r="L2771">
        <v>1</v>
      </c>
      <c r="M2771">
        <v>1</v>
      </c>
      <c r="N2771">
        <v>1</v>
      </c>
      <c r="O2771">
        <v>1</v>
      </c>
      <c r="P2771">
        <v>1</v>
      </c>
      <c r="Q2771">
        <v>1</v>
      </c>
      <c r="R2771">
        <v>1</v>
      </c>
      <c r="S2771">
        <v>1</v>
      </c>
      <c r="T2771">
        <v>1</v>
      </c>
      <c r="U2771">
        <v>1</v>
      </c>
      <c r="V2771">
        <v>1</v>
      </c>
      <c r="W2771">
        <v>1</v>
      </c>
      <c r="X2771">
        <v>1</v>
      </c>
      <c r="Y2771">
        <v>1</v>
      </c>
      <c r="Z2771">
        <v>1</v>
      </c>
      <c r="AA2771">
        <v>1</v>
      </c>
      <c r="AB2771">
        <v>1</v>
      </c>
      <c r="AC2771">
        <v>1</v>
      </c>
      <c r="AD2771">
        <v>1</v>
      </c>
      <c r="AE2771">
        <v>1</v>
      </c>
      <c r="AF2771">
        <v>1</v>
      </c>
      <c r="AG2771">
        <v>1</v>
      </c>
      <c r="AH2771">
        <v>1</v>
      </c>
      <c r="AI2771">
        <v>1</v>
      </c>
      <c r="AJ2771">
        <v>1</v>
      </c>
      <c r="AK2771">
        <v>1</v>
      </c>
      <c r="AL2771">
        <v>0</v>
      </c>
      <c r="AM2771" s="49" t="s">
        <v>382</v>
      </c>
      <c r="AN2771" s="49" t="s">
        <v>6</v>
      </c>
      <c r="AO2771" s="49" t="s">
        <v>9</v>
      </c>
      <c r="AP2771" s="49" t="s">
        <v>486</v>
      </c>
      <c r="AQ2771" s="49" t="s">
        <v>9</v>
      </c>
      <c r="AR2771" s="49" t="s">
        <v>487</v>
      </c>
      <c r="AS2771" s="49" t="s">
        <v>488</v>
      </c>
      <c r="AT2771" s="49" t="s">
        <v>489</v>
      </c>
    </row>
    <row r="2772" spans="1:46" x14ac:dyDescent="0.25">
      <c r="A2772">
        <v>16</v>
      </c>
      <c r="B2772" t="s">
        <v>383</v>
      </c>
      <c r="C2772" t="s">
        <v>383</v>
      </c>
      <c r="D2772" t="s">
        <v>384</v>
      </c>
      <c r="E2772" t="s">
        <v>638</v>
      </c>
      <c r="F2772" t="s">
        <v>639</v>
      </c>
      <c r="G2772">
        <v>1</v>
      </c>
      <c r="H2772">
        <v>1</v>
      </c>
      <c r="I2772">
        <v>1</v>
      </c>
      <c r="J2772">
        <v>1</v>
      </c>
      <c r="K2772">
        <v>1</v>
      </c>
      <c r="L2772">
        <v>1</v>
      </c>
      <c r="M2772">
        <v>1</v>
      </c>
      <c r="N2772">
        <v>1</v>
      </c>
      <c r="O2772">
        <v>1</v>
      </c>
      <c r="P2772">
        <v>1</v>
      </c>
      <c r="Q2772">
        <v>1</v>
      </c>
      <c r="R2772">
        <v>1</v>
      </c>
      <c r="S2772">
        <v>1</v>
      </c>
      <c r="T2772">
        <v>1</v>
      </c>
      <c r="U2772">
        <v>1</v>
      </c>
      <c r="V2772">
        <v>1</v>
      </c>
      <c r="W2772">
        <v>1</v>
      </c>
      <c r="X2772">
        <v>1</v>
      </c>
      <c r="Y2772">
        <v>1</v>
      </c>
      <c r="Z2772">
        <v>1</v>
      </c>
      <c r="AA2772">
        <v>1</v>
      </c>
      <c r="AB2772">
        <v>1</v>
      </c>
      <c r="AC2772">
        <v>1</v>
      </c>
      <c r="AD2772">
        <v>1</v>
      </c>
      <c r="AE2772">
        <v>1</v>
      </c>
      <c r="AF2772">
        <v>1</v>
      </c>
      <c r="AG2772">
        <v>1</v>
      </c>
      <c r="AH2772">
        <v>1</v>
      </c>
      <c r="AI2772">
        <v>1</v>
      </c>
      <c r="AJ2772">
        <v>1</v>
      </c>
      <c r="AK2772">
        <v>1</v>
      </c>
      <c r="AL2772">
        <v>1</v>
      </c>
      <c r="AM2772" s="49" t="s">
        <v>384</v>
      </c>
      <c r="AN2772" s="49" t="s">
        <v>14</v>
      </c>
      <c r="AO2772" s="49" t="s">
        <v>500</v>
      </c>
      <c r="AP2772" s="49" t="s">
        <v>494</v>
      </c>
      <c r="AQ2772" s="49" t="s">
        <v>502</v>
      </c>
      <c r="AR2772" s="49" t="s">
        <v>487</v>
      </c>
      <c r="AS2772" s="49" t="s">
        <v>488</v>
      </c>
      <c r="AT2772" s="49" t="s">
        <v>489</v>
      </c>
    </row>
    <row r="2773" spans="1:46" x14ac:dyDescent="0.25">
      <c r="A2773">
        <v>16</v>
      </c>
      <c r="B2773" t="s">
        <v>62</v>
      </c>
      <c r="C2773" t="s">
        <v>62</v>
      </c>
      <c r="D2773" t="s">
        <v>407</v>
      </c>
      <c r="E2773" t="s">
        <v>638</v>
      </c>
      <c r="F2773" t="s">
        <v>639</v>
      </c>
      <c r="G2773">
        <v>1</v>
      </c>
      <c r="H2773">
        <v>1</v>
      </c>
      <c r="I2773">
        <v>1</v>
      </c>
      <c r="J2773">
        <v>1</v>
      </c>
      <c r="K2773">
        <v>1</v>
      </c>
      <c r="L2773">
        <v>1</v>
      </c>
      <c r="M2773">
        <v>1</v>
      </c>
      <c r="N2773">
        <v>1</v>
      </c>
      <c r="O2773">
        <v>1</v>
      </c>
      <c r="P2773">
        <v>1</v>
      </c>
      <c r="Q2773">
        <v>1</v>
      </c>
      <c r="R2773">
        <v>1</v>
      </c>
      <c r="S2773">
        <v>1</v>
      </c>
      <c r="T2773">
        <v>1</v>
      </c>
      <c r="U2773">
        <v>1</v>
      </c>
      <c r="V2773">
        <v>1</v>
      </c>
      <c r="W2773">
        <v>1</v>
      </c>
      <c r="X2773">
        <v>1</v>
      </c>
      <c r="Y2773">
        <v>1</v>
      </c>
      <c r="Z2773">
        <v>1</v>
      </c>
      <c r="AA2773">
        <v>1</v>
      </c>
      <c r="AB2773">
        <v>1</v>
      </c>
      <c r="AC2773">
        <v>1</v>
      </c>
      <c r="AD2773">
        <v>1</v>
      </c>
      <c r="AE2773">
        <v>1</v>
      </c>
      <c r="AF2773">
        <v>1</v>
      </c>
      <c r="AG2773">
        <v>1</v>
      </c>
      <c r="AH2773">
        <v>1</v>
      </c>
      <c r="AI2773">
        <v>1</v>
      </c>
      <c r="AJ2773">
        <v>1</v>
      </c>
      <c r="AK2773">
        <v>1</v>
      </c>
      <c r="AL2773">
        <v>0</v>
      </c>
      <c r="AM2773" s="49" t="s">
        <v>407</v>
      </c>
      <c r="AN2773" s="49" t="s">
        <v>14</v>
      </c>
      <c r="AO2773" s="49" t="s">
        <v>485</v>
      </c>
      <c r="AP2773" s="49" t="s">
        <v>505</v>
      </c>
      <c r="AQ2773" s="49" t="s">
        <v>13</v>
      </c>
      <c r="AR2773" s="49" t="s">
        <v>495</v>
      </c>
      <c r="AS2773" s="49" t="s">
        <v>496</v>
      </c>
      <c r="AT2773" s="49" t="s">
        <v>497</v>
      </c>
    </row>
    <row r="2774" spans="1:46" x14ac:dyDescent="0.25">
      <c r="A2774">
        <v>16</v>
      </c>
      <c r="B2774" t="s">
        <v>169</v>
      </c>
      <c r="C2774" t="s">
        <v>169</v>
      </c>
      <c r="D2774" t="s">
        <v>170</v>
      </c>
      <c r="E2774" t="s">
        <v>638</v>
      </c>
      <c r="F2774" t="s">
        <v>639</v>
      </c>
      <c r="G2774">
        <v>1</v>
      </c>
      <c r="H2774">
        <v>1</v>
      </c>
      <c r="I2774">
        <v>1</v>
      </c>
      <c r="J2774">
        <v>1</v>
      </c>
      <c r="K2774">
        <v>1</v>
      </c>
      <c r="L2774">
        <v>1</v>
      </c>
      <c r="M2774">
        <v>1</v>
      </c>
      <c r="N2774">
        <v>1</v>
      </c>
      <c r="O2774">
        <v>1</v>
      </c>
      <c r="P2774">
        <v>1</v>
      </c>
      <c r="Q2774">
        <v>1</v>
      </c>
      <c r="R2774">
        <v>1</v>
      </c>
      <c r="S2774">
        <v>1</v>
      </c>
      <c r="T2774">
        <v>1</v>
      </c>
      <c r="U2774">
        <v>1</v>
      </c>
      <c r="V2774">
        <v>1</v>
      </c>
      <c r="W2774">
        <v>1</v>
      </c>
      <c r="X2774">
        <v>1</v>
      </c>
      <c r="Y2774">
        <v>1</v>
      </c>
      <c r="Z2774">
        <v>1</v>
      </c>
      <c r="AA2774">
        <v>1</v>
      </c>
      <c r="AB2774">
        <v>1</v>
      </c>
      <c r="AC2774">
        <v>1</v>
      </c>
      <c r="AD2774">
        <v>1</v>
      </c>
      <c r="AE2774">
        <v>1</v>
      </c>
      <c r="AF2774">
        <v>1</v>
      </c>
      <c r="AG2774">
        <v>1</v>
      </c>
      <c r="AH2774">
        <v>1</v>
      </c>
      <c r="AI2774">
        <v>1</v>
      </c>
      <c r="AJ2774">
        <v>1</v>
      </c>
      <c r="AK2774">
        <v>1</v>
      </c>
      <c r="AL2774">
        <v>1</v>
      </c>
      <c r="AM2774" s="49" t="s">
        <v>170</v>
      </c>
      <c r="AN2774" s="49" t="s">
        <v>14</v>
      </c>
      <c r="AO2774" s="49" t="s">
        <v>500</v>
      </c>
      <c r="AP2774" s="49" t="s">
        <v>505</v>
      </c>
      <c r="AQ2774" s="49" t="s">
        <v>13</v>
      </c>
      <c r="AR2774" s="49" t="s">
        <v>487</v>
      </c>
      <c r="AS2774" s="49" t="s">
        <v>488</v>
      </c>
      <c r="AT2774" s="49" t="s">
        <v>489</v>
      </c>
    </row>
    <row r="2775" spans="1:46" x14ac:dyDescent="0.25">
      <c r="A2775">
        <v>16</v>
      </c>
      <c r="B2775" t="s">
        <v>379</v>
      </c>
      <c r="C2775" t="s">
        <v>379</v>
      </c>
      <c r="D2775" t="s">
        <v>608</v>
      </c>
      <c r="E2775" t="s">
        <v>638</v>
      </c>
      <c r="F2775" t="s">
        <v>639</v>
      </c>
      <c r="G2775">
        <v>1</v>
      </c>
      <c r="H2775">
        <v>1</v>
      </c>
      <c r="I2775">
        <v>1</v>
      </c>
      <c r="J2775">
        <v>1</v>
      </c>
      <c r="K2775">
        <v>1</v>
      </c>
      <c r="L2775">
        <v>1</v>
      </c>
      <c r="M2775">
        <v>1</v>
      </c>
      <c r="N2775">
        <v>1</v>
      </c>
      <c r="O2775">
        <v>1</v>
      </c>
      <c r="P2775">
        <v>1</v>
      </c>
      <c r="Q2775">
        <v>1</v>
      </c>
      <c r="R2775">
        <v>1</v>
      </c>
      <c r="S2775">
        <v>1</v>
      </c>
      <c r="T2775">
        <v>1</v>
      </c>
      <c r="U2775">
        <v>1</v>
      </c>
      <c r="V2775">
        <v>1</v>
      </c>
      <c r="W2775">
        <v>1</v>
      </c>
      <c r="X2775">
        <v>1</v>
      </c>
      <c r="Y2775">
        <v>1</v>
      </c>
      <c r="Z2775">
        <v>1</v>
      </c>
      <c r="AA2775">
        <v>1</v>
      </c>
      <c r="AB2775">
        <v>1</v>
      </c>
      <c r="AC2775">
        <v>1</v>
      </c>
      <c r="AD2775">
        <v>1</v>
      </c>
      <c r="AE2775">
        <v>1</v>
      </c>
      <c r="AF2775">
        <v>1</v>
      </c>
      <c r="AG2775">
        <v>1</v>
      </c>
      <c r="AH2775">
        <v>1</v>
      </c>
      <c r="AI2775">
        <v>1</v>
      </c>
      <c r="AJ2775">
        <v>1</v>
      </c>
      <c r="AK2775">
        <v>1</v>
      </c>
      <c r="AL2775">
        <v>0</v>
      </c>
      <c r="AM2775" s="49" t="s">
        <v>380</v>
      </c>
      <c r="AN2775" s="49" t="s">
        <v>6</v>
      </c>
      <c r="AO2775" s="49" t="s">
        <v>9</v>
      </c>
      <c r="AP2775" s="49" t="s">
        <v>494</v>
      </c>
      <c r="AQ2775" s="49" t="s">
        <v>9</v>
      </c>
      <c r="AR2775" s="49" t="s">
        <v>487</v>
      </c>
      <c r="AS2775" s="49" t="s">
        <v>488</v>
      </c>
      <c r="AT2775" s="49" t="s">
        <v>489</v>
      </c>
    </row>
    <row r="2776" spans="1:46" x14ac:dyDescent="0.25">
      <c r="A2776">
        <v>16</v>
      </c>
      <c r="B2776" t="s">
        <v>387</v>
      </c>
      <c r="C2776" t="s">
        <v>387</v>
      </c>
      <c r="D2776" t="s">
        <v>388</v>
      </c>
      <c r="E2776" t="s">
        <v>638</v>
      </c>
      <c r="F2776" t="s">
        <v>639</v>
      </c>
      <c r="G2776">
        <v>1</v>
      </c>
      <c r="H2776">
        <v>1</v>
      </c>
      <c r="I2776">
        <v>1</v>
      </c>
      <c r="J2776">
        <v>1</v>
      </c>
      <c r="K2776">
        <v>1</v>
      </c>
      <c r="L2776">
        <v>1</v>
      </c>
      <c r="M2776">
        <v>1</v>
      </c>
      <c r="N2776">
        <v>1</v>
      </c>
      <c r="O2776">
        <v>1</v>
      </c>
      <c r="P2776">
        <v>1</v>
      </c>
      <c r="Q2776">
        <v>1</v>
      </c>
      <c r="R2776">
        <v>1</v>
      </c>
      <c r="S2776">
        <v>1</v>
      </c>
      <c r="T2776">
        <v>1</v>
      </c>
      <c r="U2776">
        <v>1</v>
      </c>
      <c r="V2776">
        <v>1</v>
      </c>
      <c r="W2776">
        <v>1</v>
      </c>
      <c r="X2776">
        <v>1</v>
      </c>
      <c r="Y2776">
        <v>1</v>
      </c>
      <c r="Z2776">
        <v>1</v>
      </c>
      <c r="AA2776">
        <v>1</v>
      </c>
      <c r="AB2776">
        <v>1</v>
      </c>
      <c r="AC2776">
        <v>1</v>
      </c>
      <c r="AD2776">
        <v>1</v>
      </c>
      <c r="AE2776">
        <v>1</v>
      </c>
      <c r="AF2776">
        <v>1</v>
      </c>
      <c r="AG2776">
        <v>1</v>
      </c>
      <c r="AH2776">
        <v>1</v>
      </c>
      <c r="AI2776">
        <v>1</v>
      </c>
      <c r="AJ2776">
        <v>1</v>
      </c>
      <c r="AK2776">
        <v>1</v>
      </c>
      <c r="AL2776">
        <v>1</v>
      </c>
      <c r="AM2776" s="49" t="s">
        <v>388</v>
      </c>
      <c r="AN2776" s="49" t="s">
        <v>14</v>
      </c>
      <c r="AO2776" s="49" t="s">
        <v>507</v>
      </c>
      <c r="AP2776" s="49" t="s">
        <v>505</v>
      </c>
      <c r="AQ2776" s="49" t="s">
        <v>13</v>
      </c>
      <c r="AR2776" s="49" t="s">
        <v>487</v>
      </c>
      <c r="AS2776" s="49" t="s">
        <v>488</v>
      </c>
      <c r="AT2776" s="49" t="s">
        <v>489</v>
      </c>
    </row>
    <row r="2777" spans="1:46" x14ac:dyDescent="0.25">
      <c r="A2777">
        <v>16</v>
      </c>
      <c r="B2777" t="s">
        <v>385</v>
      </c>
      <c r="C2777" t="s">
        <v>385</v>
      </c>
      <c r="D2777" t="s">
        <v>386</v>
      </c>
      <c r="E2777" t="s">
        <v>638</v>
      </c>
      <c r="F2777" t="s">
        <v>639</v>
      </c>
      <c r="G2777">
        <v>1</v>
      </c>
      <c r="H2777">
        <v>1</v>
      </c>
      <c r="I2777">
        <v>1</v>
      </c>
      <c r="J2777">
        <v>1</v>
      </c>
      <c r="K2777">
        <v>1</v>
      </c>
      <c r="L2777">
        <v>1</v>
      </c>
      <c r="M2777">
        <v>1</v>
      </c>
      <c r="N2777">
        <v>1</v>
      </c>
      <c r="O2777">
        <v>1</v>
      </c>
      <c r="P2777">
        <v>1</v>
      </c>
      <c r="Q2777">
        <v>1</v>
      </c>
      <c r="R2777">
        <v>1</v>
      </c>
      <c r="S2777">
        <v>1</v>
      </c>
      <c r="T2777">
        <v>1</v>
      </c>
      <c r="U2777">
        <v>1</v>
      </c>
      <c r="V2777">
        <v>1</v>
      </c>
      <c r="W2777">
        <v>1</v>
      </c>
      <c r="X2777">
        <v>1</v>
      </c>
      <c r="Y2777">
        <v>1</v>
      </c>
      <c r="Z2777">
        <v>1</v>
      </c>
      <c r="AA2777">
        <v>1</v>
      </c>
      <c r="AB2777">
        <v>1</v>
      </c>
      <c r="AC2777">
        <v>1</v>
      </c>
      <c r="AD2777">
        <v>1</v>
      </c>
      <c r="AE2777">
        <v>1</v>
      </c>
      <c r="AF2777">
        <v>1</v>
      </c>
      <c r="AG2777">
        <v>1</v>
      </c>
      <c r="AH2777">
        <v>1</v>
      </c>
      <c r="AI2777">
        <v>1</v>
      </c>
      <c r="AJ2777">
        <v>1</v>
      </c>
      <c r="AK2777">
        <v>1</v>
      </c>
      <c r="AL2777">
        <v>0</v>
      </c>
      <c r="AM2777" s="49" t="s">
        <v>386</v>
      </c>
      <c r="AN2777" s="49" t="s">
        <v>14</v>
      </c>
      <c r="AO2777" s="49" t="s">
        <v>506</v>
      </c>
      <c r="AP2777" s="49" t="s">
        <v>505</v>
      </c>
      <c r="AQ2777" s="49" t="s">
        <v>10</v>
      </c>
      <c r="AR2777" s="49" t="s">
        <v>487</v>
      </c>
      <c r="AS2777" s="49" t="s">
        <v>488</v>
      </c>
      <c r="AT2777" s="49" t="s">
        <v>489</v>
      </c>
    </row>
    <row r="2778" spans="1:46" x14ac:dyDescent="0.25">
      <c r="A2778">
        <v>16</v>
      </c>
      <c r="B2778" t="s">
        <v>389</v>
      </c>
      <c r="C2778" t="s">
        <v>389</v>
      </c>
      <c r="D2778" t="s">
        <v>432</v>
      </c>
      <c r="E2778" t="s">
        <v>638</v>
      </c>
      <c r="F2778" t="s">
        <v>639</v>
      </c>
      <c r="G2778">
        <v>1</v>
      </c>
      <c r="H2778">
        <v>1</v>
      </c>
      <c r="I2778">
        <v>1</v>
      </c>
      <c r="J2778">
        <v>1</v>
      </c>
      <c r="K2778">
        <v>1</v>
      </c>
      <c r="L2778">
        <v>1</v>
      </c>
      <c r="M2778">
        <v>1</v>
      </c>
      <c r="N2778">
        <v>1</v>
      </c>
      <c r="O2778">
        <v>1</v>
      </c>
      <c r="P2778">
        <v>1</v>
      </c>
      <c r="Q2778">
        <v>1</v>
      </c>
      <c r="R2778">
        <v>1</v>
      </c>
      <c r="S2778">
        <v>1</v>
      </c>
      <c r="T2778">
        <v>1</v>
      </c>
      <c r="U2778">
        <v>1</v>
      </c>
      <c r="V2778">
        <v>1</v>
      </c>
      <c r="W2778">
        <v>1</v>
      </c>
      <c r="X2778">
        <v>1</v>
      </c>
      <c r="Y2778">
        <v>1</v>
      </c>
      <c r="Z2778">
        <v>1</v>
      </c>
      <c r="AA2778">
        <v>1</v>
      </c>
      <c r="AB2778">
        <v>1</v>
      </c>
      <c r="AC2778">
        <v>1</v>
      </c>
      <c r="AD2778">
        <v>1</v>
      </c>
      <c r="AE2778">
        <v>1</v>
      </c>
      <c r="AF2778">
        <v>1</v>
      </c>
      <c r="AG2778">
        <v>1</v>
      </c>
      <c r="AH2778">
        <v>1</v>
      </c>
      <c r="AI2778">
        <v>1</v>
      </c>
      <c r="AJ2778">
        <v>1</v>
      </c>
      <c r="AK2778">
        <v>1</v>
      </c>
      <c r="AL2778">
        <v>0</v>
      </c>
      <c r="AM2778" s="49" t="s">
        <v>432</v>
      </c>
      <c r="AN2778" s="49" t="s">
        <v>14</v>
      </c>
      <c r="AO2778" s="49" t="s">
        <v>485</v>
      </c>
      <c r="AP2778" s="49" t="s">
        <v>494</v>
      </c>
      <c r="AQ2778" s="49" t="s">
        <v>11</v>
      </c>
      <c r="AR2778" s="49" t="s">
        <v>487</v>
      </c>
      <c r="AS2778" s="49" t="s">
        <v>496</v>
      </c>
      <c r="AT2778" s="49" t="s">
        <v>497</v>
      </c>
    </row>
    <row r="2779" spans="1:46" x14ac:dyDescent="0.25">
      <c r="A2779">
        <v>16</v>
      </c>
      <c r="B2779" t="s">
        <v>392</v>
      </c>
      <c r="C2779" t="s">
        <v>392</v>
      </c>
      <c r="D2779" t="s">
        <v>433</v>
      </c>
      <c r="E2779" t="s">
        <v>638</v>
      </c>
      <c r="F2779" t="s">
        <v>639</v>
      </c>
      <c r="G2779">
        <v>1</v>
      </c>
      <c r="H2779">
        <v>1</v>
      </c>
      <c r="I2779">
        <v>1</v>
      </c>
      <c r="J2779">
        <v>1</v>
      </c>
      <c r="K2779">
        <v>1</v>
      </c>
      <c r="L2779">
        <v>1</v>
      </c>
      <c r="M2779">
        <v>1</v>
      </c>
      <c r="N2779">
        <v>1</v>
      </c>
      <c r="O2779">
        <v>1</v>
      </c>
      <c r="P2779">
        <v>1</v>
      </c>
      <c r="Q2779">
        <v>1</v>
      </c>
      <c r="R2779">
        <v>1</v>
      </c>
      <c r="S2779">
        <v>1</v>
      </c>
      <c r="T2779">
        <v>1</v>
      </c>
      <c r="U2779">
        <v>1</v>
      </c>
      <c r="V2779">
        <v>1</v>
      </c>
      <c r="W2779">
        <v>1</v>
      </c>
      <c r="X2779">
        <v>1</v>
      </c>
      <c r="Y2779">
        <v>1</v>
      </c>
      <c r="Z2779">
        <v>1</v>
      </c>
      <c r="AA2779">
        <v>1</v>
      </c>
      <c r="AB2779">
        <v>1</v>
      </c>
      <c r="AC2779">
        <v>1</v>
      </c>
      <c r="AD2779">
        <v>1</v>
      </c>
      <c r="AE2779">
        <v>1</v>
      </c>
      <c r="AF2779">
        <v>1</v>
      </c>
      <c r="AG2779">
        <v>1</v>
      </c>
      <c r="AH2779">
        <v>1</v>
      </c>
      <c r="AI2779">
        <v>1</v>
      </c>
      <c r="AJ2779">
        <v>1</v>
      </c>
      <c r="AK2779">
        <v>1</v>
      </c>
      <c r="AL2779">
        <v>0</v>
      </c>
      <c r="AM2779" s="49" t="s">
        <v>433</v>
      </c>
      <c r="AN2779" s="49" t="s">
        <v>14</v>
      </c>
      <c r="AO2779" s="49" t="s">
        <v>506</v>
      </c>
      <c r="AP2779" s="49" t="s">
        <v>493</v>
      </c>
      <c r="AQ2779" s="49" t="s">
        <v>10</v>
      </c>
      <c r="AR2779" s="49" t="s">
        <v>495</v>
      </c>
      <c r="AS2779" s="49" t="s">
        <v>496</v>
      </c>
      <c r="AT2779" s="49" t="s">
        <v>497</v>
      </c>
    </row>
    <row r="2780" spans="1:46" x14ac:dyDescent="0.25">
      <c r="A2780">
        <v>16</v>
      </c>
      <c r="B2780" t="s">
        <v>393</v>
      </c>
      <c r="C2780" t="s">
        <v>393</v>
      </c>
      <c r="D2780" t="s">
        <v>394</v>
      </c>
      <c r="E2780" t="s">
        <v>638</v>
      </c>
      <c r="F2780" t="s">
        <v>639</v>
      </c>
      <c r="G2780">
        <v>1</v>
      </c>
      <c r="H2780">
        <v>1</v>
      </c>
      <c r="I2780">
        <v>1</v>
      </c>
      <c r="J2780">
        <v>1</v>
      </c>
      <c r="K2780">
        <v>1</v>
      </c>
      <c r="L2780">
        <v>1</v>
      </c>
      <c r="M2780">
        <v>1</v>
      </c>
      <c r="N2780">
        <v>1</v>
      </c>
      <c r="O2780">
        <v>1</v>
      </c>
      <c r="P2780">
        <v>1</v>
      </c>
      <c r="Q2780">
        <v>1</v>
      </c>
      <c r="R2780">
        <v>1</v>
      </c>
      <c r="S2780">
        <v>1</v>
      </c>
      <c r="T2780">
        <v>1</v>
      </c>
      <c r="U2780">
        <v>1</v>
      </c>
      <c r="V2780">
        <v>1</v>
      </c>
      <c r="W2780">
        <v>1</v>
      </c>
      <c r="X2780">
        <v>1</v>
      </c>
      <c r="Y2780">
        <v>1</v>
      </c>
      <c r="Z2780">
        <v>1</v>
      </c>
      <c r="AA2780">
        <v>1</v>
      </c>
      <c r="AB2780">
        <v>1</v>
      </c>
      <c r="AC2780">
        <v>1</v>
      </c>
      <c r="AD2780">
        <v>1</v>
      </c>
      <c r="AE2780">
        <v>1</v>
      </c>
      <c r="AF2780">
        <v>1</v>
      </c>
      <c r="AG2780">
        <v>1</v>
      </c>
      <c r="AH2780">
        <v>1</v>
      </c>
      <c r="AI2780">
        <v>1</v>
      </c>
      <c r="AJ2780">
        <v>1</v>
      </c>
      <c r="AK2780">
        <v>1</v>
      </c>
      <c r="AL2780">
        <v>0</v>
      </c>
      <c r="AM2780" s="49" t="s">
        <v>394</v>
      </c>
      <c r="AN2780" s="49" t="s">
        <v>14</v>
      </c>
      <c r="AO2780" s="49" t="s">
        <v>485</v>
      </c>
      <c r="AP2780" s="49" t="s">
        <v>494</v>
      </c>
      <c r="AQ2780" s="49" t="s">
        <v>11</v>
      </c>
      <c r="AR2780" s="49" t="s">
        <v>487</v>
      </c>
      <c r="AS2780" s="49" t="s">
        <v>488</v>
      </c>
      <c r="AT2780" s="49" t="s">
        <v>489</v>
      </c>
    </row>
    <row r="2781" spans="1:46" x14ac:dyDescent="0.25">
      <c r="A2781">
        <v>16</v>
      </c>
      <c r="B2781" t="s">
        <v>493</v>
      </c>
      <c r="C2781" t="s">
        <v>609</v>
      </c>
      <c r="D2781" t="s">
        <v>56</v>
      </c>
      <c r="E2781" t="s">
        <v>638</v>
      </c>
      <c r="F2781" t="s">
        <v>639</v>
      </c>
      <c r="G2781">
        <v>1</v>
      </c>
      <c r="H2781">
        <v>1</v>
      </c>
      <c r="I2781">
        <v>1</v>
      </c>
      <c r="J2781">
        <v>1</v>
      </c>
      <c r="K2781">
        <v>1</v>
      </c>
      <c r="L2781">
        <v>1</v>
      </c>
      <c r="M2781">
        <v>1</v>
      </c>
      <c r="N2781">
        <v>1</v>
      </c>
      <c r="O2781">
        <v>1</v>
      </c>
      <c r="P2781">
        <v>1</v>
      </c>
      <c r="Q2781">
        <v>1</v>
      </c>
      <c r="R2781">
        <v>1</v>
      </c>
      <c r="S2781">
        <v>1</v>
      </c>
      <c r="T2781">
        <v>1</v>
      </c>
      <c r="U2781">
        <v>1</v>
      </c>
      <c r="V2781">
        <v>1</v>
      </c>
      <c r="W2781">
        <v>1</v>
      </c>
      <c r="X2781">
        <v>1</v>
      </c>
      <c r="Y2781">
        <v>1</v>
      </c>
      <c r="Z2781">
        <v>1</v>
      </c>
      <c r="AA2781">
        <v>1</v>
      </c>
      <c r="AB2781">
        <v>1</v>
      </c>
      <c r="AC2781">
        <v>1</v>
      </c>
      <c r="AD2781">
        <v>1</v>
      </c>
      <c r="AE2781">
        <v>1</v>
      </c>
      <c r="AF2781">
        <v>1</v>
      </c>
      <c r="AG2781">
        <v>1</v>
      </c>
      <c r="AH2781">
        <v>1</v>
      </c>
      <c r="AI2781">
        <v>1</v>
      </c>
      <c r="AJ2781">
        <v>1</v>
      </c>
      <c r="AK2781">
        <v>1</v>
      </c>
      <c r="AL2781">
        <v>0</v>
      </c>
      <c r="AM2781" s="49" t="e">
        <v>#N/A</v>
      </c>
      <c r="AN2781" s="49" t="e">
        <v>#N/A</v>
      </c>
      <c r="AO2781" s="49" t="e">
        <v>#N/A</v>
      </c>
      <c r="AP2781" s="49" t="e">
        <v>#N/A</v>
      </c>
      <c r="AQ2781" s="49" t="e">
        <v>#N/A</v>
      </c>
      <c r="AR2781" s="49" t="e">
        <v>#N/A</v>
      </c>
      <c r="AS2781" s="49" t="e">
        <v>#N/A</v>
      </c>
      <c r="AT2781" s="49" t="e">
        <v>#N/A</v>
      </c>
    </row>
    <row r="2782" spans="1:46" x14ac:dyDescent="0.25">
      <c r="A2782">
        <v>16</v>
      </c>
      <c r="B2782" t="s">
        <v>399</v>
      </c>
      <c r="C2782" t="s">
        <v>399</v>
      </c>
      <c r="D2782" t="s">
        <v>434</v>
      </c>
      <c r="E2782" t="s">
        <v>638</v>
      </c>
      <c r="F2782" t="s">
        <v>639</v>
      </c>
      <c r="G2782">
        <v>1</v>
      </c>
      <c r="H2782">
        <v>1</v>
      </c>
      <c r="I2782">
        <v>1</v>
      </c>
      <c r="J2782">
        <v>1</v>
      </c>
      <c r="K2782">
        <v>1</v>
      </c>
      <c r="L2782">
        <v>1</v>
      </c>
      <c r="M2782">
        <v>1</v>
      </c>
      <c r="N2782">
        <v>1</v>
      </c>
      <c r="O2782">
        <v>1</v>
      </c>
      <c r="P2782">
        <v>1</v>
      </c>
      <c r="Q2782">
        <v>1</v>
      </c>
      <c r="R2782">
        <v>1</v>
      </c>
      <c r="S2782">
        <v>1</v>
      </c>
      <c r="T2782">
        <v>1</v>
      </c>
      <c r="U2782">
        <v>1</v>
      </c>
      <c r="V2782">
        <v>1</v>
      </c>
      <c r="W2782">
        <v>1</v>
      </c>
      <c r="X2782">
        <v>1</v>
      </c>
      <c r="Y2782">
        <v>1</v>
      </c>
      <c r="Z2782">
        <v>1</v>
      </c>
      <c r="AA2782">
        <v>1</v>
      </c>
      <c r="AB2782">
        <v>1</v>
      </c>
      <c r="AC2782">
        <v>1</v>
      </c>
      <c r="AD2782">
        <v>1</v>
      </c>
      <c r="AE2782">
        <v>1</v>
      </c>
      <c r="AF2782">
        <v>1</v>
      </c>
      <c r="AG2782">
        <v>1</v>
      </c>
      <c r="AH2782">
        <v>1</v>
      </c>
      <c r="AI2782">
        <v>1</v>
      </c>
      <c r="AJ2782">
        <v>1</v>
      </c>
      <c r="AK2782">
        <v>1</v>
      </c>
      <c r="AL2782">
        <v>0</v>
      </c>
      <c r="AM2782" s="49" t="s">
        <v>434</v>
      </c>
      <c r="AN2782" s="49" t="s">
        <v>14</v>
      </c>
      <c r="AO2782" s="49" t="s">
        <v>485</v>
      </c>
      <c r="AP2782" s="49" t="s">
        <v>486</v>
      </c>
      <c r="AQ2782" s="49" t="s">
        <v>11</v>
      </c>
      <c r="AR2782" s="49" t="s">
        <v>487</v>
      </c>
      <c r="AS2782" s="49" t="s">
        <v>496</v>
      </c>
      <c r="AT2782" s="49" t="s">
        <v>497</v>
      </c>
    </row>
    <row r="2783" spans="1:46" x14ac:dyDescent="0.25">
      <c r="A2783">
        <v>16</v>
      </c>
      <c r="B2783" t="s">
        <v>402</v>
      </c>
      <c r="C2783" t="s">
        <v>402</v>
      </c>
      <c r="D2783" t="s">
        <v>403</v>
      </c>
      <c r="E2783" t="s">
        <v>638</v>
      </c>
      <c r="F2783" t="s">
        <v>639</v>
      </c>
      <c r="G2783">
        <v>1</v>
      </c>
      <c r="H2783">
        <v>1</v>
      </c>
      <c r="I2783">
        <v>1</v>
      </c>
      <c r="J2783">
        <v>1</v>
      </c>
      <c r="K2783">
        <v>1</v>
      </c>
      <c r="L2783">
        <v>1</v>
      </c>
      <c r="M2783">
        <v>1</v>
      </c>
      <c r="N2783">
        <v>1</v>
      </c>
      <c r="O2783">
        <v>1</v>
      </c>
      <c r="P2783">
        <v>1</v>
      </c>
      <c r="Q2783">
        <v>1</v>
      </c>
      <c r="R2783">
        <v>1</v>
      </c>
      <c r="S2783">
        <v>1</v>
      </c>
      <c r="T2783">
        <v>1</v>
      </c>
      <c r="U2783">
        <v>1</v>
      </c>
      <c r="V2783">
        <v>1</v>
      </c>
      <c r="W2783">
        <v>1</v>
      </c>
      <c r="X2783">
        <v>1</v>
      </c>
      <c r="Y2783">
        <v>1</v>
      </c>
      <c r="Z2783">
        <v>1</v>
      </c>
      <c r="AA2783">
        <v>1</v>
      </c>
      <c r="AB2783">
        <v>1</v>
      </c>
      <c r="AC2783">
        <v>1</v>
      </c>
      <c r="AD2783">
        <v>1</v>
      </c>
      <c r="AE2783">
        <v>1</v>
      </c>
      <c r="AF2783">
        <v>1</v>
      </c>
      <c r="AG2783">
        <v>1</v>
      </c>
      <c r="AH2783">
        <v>1</v>
      </c>
      <c r="AI2783">
        <v>1</v>
      </c>
      <c r="AJ2783">
        <v>1</v>
      </c>
      <c r="AK2783">
        <v>1</v>
      </c>
      <c r="AL2783">
        <v>0</v>
      </c>
      <c r="AM2783" s="49" t="s">
        <v>403</v>
      </c>
      <c r="AN2783" s="49" t="s">
        <v>4</v>
      </c>
      <c r="AO2783" s="49" t="s">
        <v>9</v>
      </c>
      <c r="AP2783" s="49" t="s">
        <v>494</v>
      </c>
      <c r="AQ2783" s="49" t="s">
        <v>9</v>
      </c>
      <c r="AR2783" s="49" t="s">
        <v>495</v>
      </c>
      <c r="AS2783" s="49" t="s">
        <v>488</v>
      </c>
      <c r="AT2783" s="49" t="s">
        <v>489</v>
      </c>
    </row>
    <row r="2784" spans="1:46" x14ac:dyDescent="0.25">
      <c r="A2784">
        <v>16</v>
      </c>
      <c r="B2784" t="s">
        <v>404</v>
      </c>
      <c r="C2784" t="s">
        <v>404</v>
      </c>
      <c r="D2784" t="s">
        <v>405</v>
      </c>
      <c r="E2784" t="s">
        <v>638</v>
      </c>
      <c r="F2784" t="s">
        <v>639</v>
      </c>
      <c r="G2784">
        <v>1</v>
      </c>
      <c r="H2784">
        <v>1</v>
      </c>
      <c r="I2784">
        <v>1</v>
      </c>
      <c r="J2784">
        <v>1</v>
      </c>
      <c r="K2784">
        <v>1</v>
      </c>
      <c r="L2784">
        <v>1</v>
      </c>
      <c r="M2784">
        <v>1</v>
      </c>
      <c r="N2784">
        <v>1</v>
      </c>
      <c r="O2784">
        <v>1</v>
      </c>
      <c r="P2784">
        <v>1</v>
      </c>
      <c r="Q2784">
        <v>1</v>
      </c>
      <c r="R2784">
        <v>1</v>
      </c>
      <c r="S2784">
        <v>1</v>
      </c>
      <c r="T2784">
        <v>1</v>
      </c>
      <c r="U2784">
        <v>1</v>
      </c>
      <c r="V2784">
        <v>1</v>
      </c>
      <c r="W2784">
        <v>1</v>
      </c>
      <c r="X2784">
        <v>1</v>
      </c>
      <c r="Y2784">
        <v>1</v>
      </c>
      <c r="Z2784">
        <v>1</v>
      </c>
      <c r="AA2784">
        <v>1</v>
      </c>
      <c r="AB2784">
        <v>1</v>
      </c>
      <c r="AC2784">
        <v>1</v>
      </c>
      <c r="AD2784">
        <v>1</v>
      </c>
      <c r="AE2784">
        <v>1</v>
      </c>
      <c r="AF2784">
        <v>1</v>
      </c>
      <c r="AG2784">
        <v>1</v>
      </c>
      <c r="AH2784">
        <v>1</v>
      </c>
      <c r="AI2784">
        <v>1</v>
      </c>
      <c r="AJ2784">
        <v>1</v>
      </c>
      <c r="AK2784">
        <v>1</v>
      </c>
      <c r="AL2784">
        <v>0</v>
      </c>
      <c r="AM2784" s="49" t="s">
        <v>405</v>
      </c>
      <c r="AN2784" s="49" t="s">
        <v>4</v>
      </c>
      <c r="AO2784" s="49" t="s">
        <v>9</v>
      </c>
      <c r="AP2784" s="49" t="s">
        <v>494</v>
      </c>
      <c r="AQ2784" s="49" t="s">
        <v>9</v>
      </c>
      <c r="AR2784" s="49" t="s">
        <v>487</v>
      </c>
      <c r="AS2784" s="49" t="s">
        <v>488</v>
      </c>
      <c r="AT2784" s="49" t="s">
        <v>489</v>
      </c>
    </row>
    <row r="2785" spans="1:46" x14ac:dyDescent="0.25">
      <c r="A2785">
        <v>17</v>
      </c>
      <c r="B2785" t="s">
        <v>537</v>
      </c>
      <c r="C2785" t="s">
        <v>537</v>
      </c>
      <c r="D2785" t="s">
        <v>538</v>
      </c>
      <c r="E2785" t="s">
        <v>640</v>
      </c>
      <c r="F2785" t="s">
        <v>641</v>
      </c>
      <c r="G2785">
        <v>1</v>
      </c>
      <c r="H2785">
        <v>1</v>
      </c>
      <c r="I2785">
        <v>1</v>
      </c>
      <c r="J2785">
        <v>1</v>
      </c>
      <c r="K2785">
        <v>1</v>
      </c>
      <c r="L2785">
        <v>1</v>
      </c>
      <c r="M2785">
        <v>1</v>
      </c>
      <c r="N2785">
        <v>1</v>
      </c>
      <c r="O2785">
        <v>1</v>
      </c>
      <c r="P2785">
        <v>1</v>
      </c>
      <c r="Q2785">
        <v>1</v>
      </c>
      <c r="R2785">
        <v>1</v>
      </c>
      <c r="S2785">
        <v>1</v>
      </c>
      <c r="T2785">
        <v>1</v>
      </c>
      <c r="U2785">
        <v>1</v>
      </c>
      <c r="V2785">
        <v>1</v>
      </c>
      <c r="W2785">
        <v>1</v>
      </c>
      <c r="X2785">
        <v>1</v>
      </c>
      <c r="Y2785">
        <v>1</v>
      </c>
      <c r="Z2785">
        <v>1</v>
      </c>
      <c r="AA2785">
        <v>1</v>
      </c>
      <c r="AB2785">
        <v>1</v>
      </c>
      <c r="AC2785">
        <v>1</v>
      </c>
      <c r="AD2785">
        <v>1</v>
      </c>
      <c r="AE2785">
        <v>1</v>
      </c>
      <c r="AF2785">
        <v>1</v>
      </c>
      <c r="AG2785">
        <v>1</v>
      </c>
      <c r="AH2785">
        <v>1</v>
      </c>
      <c r="AI2785">
        <v>1</v>
      </c>
      <c r="AJ2785">
        <v>1</v>
      </c>
      <c r="AK2785">
        <v>1</v>
      </c>
      <c r="AL2785">
        <v>0</v>
      </c>
      <c r="AM2785" s="49" t="e">
        <v>#N/A</v>
      </c>
      <c r="AN2785" s="49" t="e">
        <v>#N/A</v>
      </c>
      <c r="AO2785" s="49" t="e">
        <v>#N/A</v>
      </c>
      <c r="AP2785" s="49" t="e">
        <v>#N/A</v>
      </c>
      <c r="AQ2785" s="49" t="e">
        <v>#N/A</v>
      </c>
      <c r="AR2785" s="49" t="e">
        <v>#N/A</v>
      </c>
      <c r="AS2785" s="49" t="e">
        <v>#N/A</v>
      </c>
      <c r="AT2785" s="49" t="e">
        <v>#N/A</v>
      </c>
    </row>
    <row r="2786" spans="1:46" x14ac:dyDescent="0.25">
      <c r="A2786">
        <v>17</v>
      </c>
      <c r="B2786" t="s">
        <v>493</v>
      </c>
      <c r="C2786" t="s">
        <v>541</v>
      </c>
      <c r="D2786" t="s">
        <v>9</v>
      </c>
      <c r="E2786" t="s">
        <v>640</v>
      </c>
      <c r="F2786" t="s">
        <v>641</v>
      </c>
      <c r="G2786">
        <v>1</v>
      </c>
      <c r="H2786">
        <v>1</v>
      </c>
      <c r="I2786">
        <v>1</v>
      </c>
      <c r="J2786">
        <v>1</v>
      </c>
      <c r="K2786">
        <v>1</v>
      </c>
      <c r="L2786">
        <v>1</v>
      </c>
      <c r="M2786">
        <v>1</v>
      </c>
      <c r="N2786">
        <v>1</v>
      </c>
      <c r="O2786">
        <v>1</v>
      </c>
      <c r="P2786">
        <v>1</v>
      </c>
      <c r="Q2786">
        <v>1</v>
      </c>
      <c r="R2786">
        <v>1</v>
      </c>
      <c r="S2786">
        <v>1</v>
      </c>
      <c r="T2786">
        <v>1</v>
      </c>
      <c r="U2786">
        <v>1</v>
      </c>
      <c r="V2786">
        <v>1</v>
      </c>
      <c r="W2786">
        <v>1</v>
      </c>
      <c r="X2786">
        <v>1</v>
      </c>
      <c r="Y2786">
        <v>1</v>
      </c>
      <c r="Z2786">
        <v>1</v>
      </c>
      <c r="AA2786">
        <v>1</v>
      </c>
      <c r="AB2786">
        <v>1</v>
      </c>
      <c r="AC2786">
        <v>1</v>
      </c>
      <c r="AD2786">
        <v>1</v>
      </c>
      <c r="AE2786">
        <v>1</v>
      </c>
      <c r="AF2786">
        <v>1</v>
      </c>
      <c r="AG2786">
        <v>1</v>
      </c>
      <c r="AH2786">
        <v>1</v>
      </c>
      <c r="AI2786">
        <v>1</v>
      </c>
      <c r="AJ2786">
        <v>1</v>
      </c>
      <c r="AK2786">
        <v>1</v>
      </c>
      <c r="AL2786">
        <v>0</v>
      </c>
      <c r="AM2786" s="49" t="e">
        <v>#N/A</v>
      </c>
      <c r="AN2786" s="49" t="e">
        <v>#N/A</v>
      </c>
      <c r="AO2786" s="49" t="e">
        <v>#N/A</v>
      </c>
      <c r="AP2786" s="49" t="e">
        <v>#N/A</v>
      </c>
      <c r="AQ2786" s="49" t="e">
        <v>#N/A</v>
      </c>
      <c r="AR2786" s="49" t="e">
        <v>#N/A</v>
      </c>
      <c r="AS2786" s="49" t="e">
        <v>#N/A</v>
      </c>
      <c r="AT2786" s="49" t="e">
        <v>#N/A</v>
      </c>
    </row>
    <row r="2787" spans="1:46" x14ac:dyDescent="0.25">
      <c r="A2787">
        <v>17</v>
      </c>
      <c r="B2787" t="s">
        <v>60</v>
      </c>
      <c r="C2787" t="s">
        <v>60</v>
      </c>
      <c r="D2787" t="s">
        <v>61</v>
      </c>
      <c r="E2787" t="s">
        <v>640</v>
      </c>
      <c r="F2787" t="s">
        <v>641</v>
      </c>
      <c r="G2787">
        <v>1</v>
      </c>
      <c r="H2787">
        <v>1</v>
      </c>
      <c r="I2787">
        <v>1</v>
      </c>
      <c r="J2787">
        <v>1</v>
      </c>
      <c r="K2787">
        <v>1</v>
      </c>
      <c r="L2787">
        <v>1</v>
      </c>
      <c r="M2787">
        <v>1</v>
      </c>
      <c r="N2787">
        <v>1</v>
      </c>
      <c r="O2787">
        <v>1</v>
      </c>
      <c r="P2787">
        <v>1</v>
      </c>
      <c r="Q2787">
        <v>1</v>
      </c>
      <c r="R2787">
        <v>1</v>
      </c>
      <c r="S2787">
        <v>1</v>
      </c>
      <c r="T2787">
        <v>1</v>
      </c>
      <c r="U2787">
        <v>1</v>
      </c>
      <c r="V2787">
        <v>1</v>
      </c>
      <c r="W2787">
        <v>1</v>
      </c>
      <c r="X2787">
        <v>1</v>
      </c>
      <c r="Y2787">
        <v>1</v>
      </c>
      <c r="Z2787">
        <v>1</v>
      </c>
      <c r="AA2787">
        <v>1</v>
      </c>
      <c r="AB2787">
        <v>1</v>
      </c>
      <c r="AC2787">
        <v>1</v>
      </c>
      <c r="AD2787">
        <v>1</v>
      </c>
      <c r="AE2787">
        <v>1</v>
      </c>
      <c r="AF2787">
        <v>1</v>
      </c>
      <c r="AG2787">
        <v>1</v>
      </c>
      <c r="AH2787">
        <v>1</v>
      </c>
      <c r="AI2787">
        <v>1</v>
      </c>
      <c r="AJ2787">
        <v>1</v>
      </c>
      <c r="AK2787">
        <v>1</v>
      </c>
      <c r="AL2787">
        <v>1</v>
      </c>
      <c r="AM2787" s="49" t="s">
        <v>61</v>
      </c>
      <c r="AN2787" s="49" t="s">
        <v>14</v>
      </c>
      <c r="AO2787" s="49" t="s">
        <v>500</v>
      </c>
      <c r="AP2787" s="49" t="s">
        <v>501</v>
      </c>
      <c r="AQ2787" s="49" t="s">
        <v>502</v>
      </c>
      <c r="AR2787" s="49" t="s">
        <v>487</v>
      </c>
      <c r="AS2787" s="49" t="s">
        <v>488</v>
      </c>
      <c r="AT2787" s="49" t="s">
        <v>489</v>
      </c>
    </row>
    <row r="2788" spans="1:46" x14ac:dyDescent="0.25">
      <c r="A2788">
        <v>17</v>
      </c>
      <c r="B2788" t="s">
        <v>148</v>
      </c>
      <c r="C2788" t="s">
        <v>148</v>
      </c>
      <c r="D2788" t="s">
        <v>411</v>
      </c>
      <c r="E2788" t="s">
        <v>640</v>
      </c>
      <c r="F2788" t="s">
        <v>641</v>
      </c>
      <c r="G2788">
        <v>1</v>
      </c>
      <c r="H2788">
        <v>1</v>
      </c>
      <c r="I2788">
        <v>1</v>
      </c>
      <c r="J2788">
        <v>1</v>
      </c>
      <c r="K2788">
        <v>1</v>
      </c>
      <c r="L2788">
        <v>1</v>
      </c>
      <c r="M2788">
        <v>1</v>
      </c>
      <c r="N2788">
        <v>1</v>
      </c>
      <c r="O2788">
        <v>1</v>
      </c>
      <c r="P2788">
        <v>1</v>
      </c>
      <c r="Q2788">
        <v>1</v>
      </c>
      <c r="R2788">
        <v>1</v>
      </c>
      <c r="S2788">
        <v>1</v>
      </c>
      <c r="T2788">
        <v>1</v>
      </c>
      <c r="U2788">
        <v>1</v>
      </c>
      <c r="V2788">
        <v>1</v>
      </c>
      <c r="W2788">
        <v>1</v>
      </c>
      <c r="X2788">
        <v>1</v>
      </c>
      <c r="Y2788">
        <v>1</v>
      </c>
      <c r="Z2788">
        <v>1</v>
      </c>
      <c r="AA2788">
        <v>1</v>
      </c>
      <c r="AB2788">
        <v>1</v>
      </c>
      <c r="AC2788">
        <v>1</v>
      </c>
      <c r="AD2788">
        <v>1</v>
      </c>
      <c r="AE2788">
        <v>1</v>
      </c>
      <c r="AF2788">
        <v>1</v>
      </c>
      <c r="AG2788">
        <v>1</v>
      </c>
      <c r="AH2788">
        <v>1</v>
      </c>
      <c r="AI2788">
        <v>1</v>
      </c>
      <c r="AJ2788">
        <v>1</v>
      </c>
      <c r="AK2788">
        <v>1</v>
      </c>
      <c r="AL2788">
        <v>0</v>
      </c>
      <c r="AM2788" s="49" t="s">
        <v>411</v>
      </c>
      <c r="AN2788" s="49" t="s">
        <v>7</v>
      </c>
      <c r="AO2788" s="49" t="s">
        <v>9</v>
      </c>
      <c r="AP2788" s="49" t="s">
        <v>494</v>
      </c>
      <c r="AQ2788" s="49" t="s">
        <v>9</v>
      </c>
      <c r="AR2788" s="49" t="s">
        <v>495</v>
      </c>
      <c r="AS2788" s="49" t="s">
        <v>496</v>
      </c>
      <c r="AT2788" s="49" t="s">
        <v>497</v>
      </c>
    </row>
    <row r="2789" spans="1:46" x14ac:dyDescent="0.25">
      <c r="A2789">
        <v>17</v>
      </c>
      <c r="B2789" t="s">
        <v>59</v>
      </c>
      <c r="C2789" t="s">
        <v>59</v>
      </c>
      <c r="D2789" t="s">
        <v>406</v>
      </c>
      <c r="E2789" t="s">
        <v>640</v>
      </c>
      <c r="F2789" t="s">
        <v>641</v>
      </c>
      <c r="G2789">
        <v>1</v>
      </c>
      <c r="H2789">
        <v>1</v>
      </c>
      <c r="I2789">
        <v>1</v>
      </c>
      <c r="J2789">
        <v>1</v>
      </c>
      <c r="K2789">
        <v>1</v>
      </c>
      <c r="L2789">
        <v>1</v>
      </c>
      <c r="M2789">
        <v>1</v>
      </c>
      <c r="N2789">
        <v>1</v>
      </c>
      <c r="O2789">
        <v>1</v>
      </c>
      <c r="P2789">
        <v>1</v>
      </c>
      <c r="Q2789">
        <v>1</v>
      </c>
      <c r="R2789">
        <v>1</v>
      </c>
      <c r="S2789">
        <v>1</v>
      </c>
      <c r="T2789">
        <v>1</v>
      </c>
      <c r="U2789">
        <v>1</v>
      </c>
      <c r="V2789">
        <v>1</v>
      </c>
      <c r="W2789">
        <v>1</v>
      </c>
      <c r="X2789">
        <v>1</v>
      </c>
      <c r="Y2789">
        <v>1</v>
      </c>
      <c r="Z2789">
        <v>1</v>
      </c>
      <c r="AA2789">
        <v>1</v>
      </c>
      <c r="AB2789">
        <v>1</v>
      </c>
      <c r="AC2789">
        <v>1</v>
      </c>
      <c r="AD2789">
        <v>1</v>
      </c>
      <c r="AE2789">
        <v>1</v>
      </c>
      <c r="AF2789">
        <v>1</v>
      </c>
      <c r="AG2789">
        <v>1</v>
      </c>
      <c r="AH2789">
        <v>1</v>
      </c>
      <c r="AI2789">
        <v>1</v>
      </c>
      <c r="AJ2789">
        <v>1</v>
      </c>
      <c r="AK2789">
        <v>1</v>
      </c>
      <c r="AL2789">
        <v>0</v>
      </c>
      <c r="AM2789" s="49" t="s">
        <v>406</v>
      </c>
      <c r="AN2789" s="49" t="s">
        <v>4</v>
      </c>
      <c r="AO2789" s="49" t="s">
        <v>9</v>
      </c>
      <c r="AP2789" s="49" t="s">
        <v>494</v>
      </c>
      <c r="AQ2789" s="49" t="s">
        <v>9</v>
      </c>
      <c r="AR2789" s="49" t="s">
        <v>495</v>
      </c>
      <c r="AS2789" s="49" t="s">
        <v>496</v>
      </c>
      <c r="AT2789" s="49" t="s">
        <v>497</v>
      </c>
    </row>
    <row r="2790" spans="1:46" x14ac:dyDescent="0.25">
      <c r="A2790">
        <v>17</v>
      </c>
      <c r="B2790" t="s">
        <v>63</v>
      </c>
      <c r="C2790" t="s">
        <v>63</v>
      </c>
      <c r="D2790" t="s">
        <v>64</v>
      </c>
      <c r="E2790" t="s">
        <v>640</v>
      </c>
      <c r="F2790" t="s">
        <v>641</v>
      </c>
      <c r="G2790">
        <v>1</v>
      </c>
      <c r="H2790">
        <v>1</v>
      </c>
      <c r="I2790">
        <v>1</v>
      </c>
      <c r="J2790">
        <v>1</v>
      </c>
      <c r="K2790">
        <v>1</v>
      </c>
      <c r="L2790">
        <v>1</v>
      </c>
      <c r="M2790">
        <v>1</v>
      </c>
      <c r="N2790">
        <v>1</v>
      </c>
      <c r="O2790">
        <v>1</v>
      </c>
      <c r="P2790">
        <v>1</v>
      </c>
      <c r="Q2790">
        <v>1</v>
      </c>
      <c r="R2790">
        <v>1</v>
      </c>
      <c r="S2790">
        <v>1</v>
      </c>
      <c r="T2790">
        <v>1</v>
      </c>
      <c r="U2790">
        <v>1</v>
      </c>
      <c r="V2790">
        <v>1</v>
      </c>
      <c r="W2790">
        <v>1</v>
      </c>
      <c r="X2790">
        <v>1</v>
      </c>
      <c r="Y2790">
        <v>1</v>
      </c>
      <c r="Z2790">
        <v>1</v>
      </c>
      <c r="AA2790">
        <v>1</v>
      </c>
      <c r="AB2790">
        <v>1</v>
      </c>
      <c r="AC2790">
        <v>1</v>
      </c>
      <c r="AD2790">
        <v>1</v>
      </c>
      <c r="AE2790">
        <v>1</v>
      </c>
      <c r="AF2790">
        <v>1</v>
      </c>
      <c r="AG2790">
        <v>1</v>
      </c>
      <c r="AH2790">
        <v>1</v>
      </c>
      <c r="AI2790">
        <v>1</v>
      </c>
      <c r="AJ2790">
        <v>1</v>
      </c>
      <c r="AK2790">
        <v>1</v>
      </c>
      <c r="AL2790">
        <v>1</v>
      </c>
      <c r="AM2790" s="49" t="s">
        <v>64</v>
      </c>
      <c r="AN2790" s="49" t="s">
        <v>14</v>
      </c>
      <c r="AO2790" s="49" t="s">
        <v>506</v>
      </c>
      <c r="AP2790" s="49" t="s">
        <v>501</v>
      </c>
      <c r="AQ2790" s="49" t="s">
        <v>10</v>
      </c>
      <c r="AR2790" s="49" t="s">
        <v>487</v>
      </c>
      <c r="AS2790" s="49" t="s">
        <v>488</v>
      </c>
      <c r="AT2790" s="49" t="s">
        <v>489</v>
      </c>
    </row>
    <row r="2791" spans="1:46" x14ac:dyDescent="0.25">
      <c r="A2791">
        <v>17</v>
      </c>
      <c r="B2791" t="s">
        <v>65</v>
      </c>
      <c r="C2791" t="s">
        <v>65</v>
      </c>
      <c r="D2791" t="s">
        <v>66</v>
      </c>
      <c r="E2791" t="s">
        <v>640</v>
      </c>
      <c r="F2791" t="s">
        <v>641</v>
      </c>
      <c r="G2791">
        <v>1</v>
      </c>
      <c r="H2791">
        <v>1</v>
      </c>
      <c r="I2791">
        <v>1</v>
      </c>
      <c r="J2791">
        <v>1</v>
      </c>
      <c r="K2791">
        <v>1</v>
      </c>
      <c r="L2791">
        <v>1</v>
      </c>
      <c r="M2791">
        <v>1</v>
      </c>
      <c r="N2791">
        <v>1</v>
      </c>
      <c r="O2791">
        <v>1</v>
      </c>
      <c r="P2791">
        <v>1</v>
      </c>
      <c r="Q2791">
        <v>1</v>
      </c>
      <c r="R2791">
        <v>1</v>
      </c>
      <c r="S2791">
        <v>1</v>
      </c>
      <c r="T2791">
        <v>1</v>
      </c>
      <c r="U2791">
        <v>1</v>
      </c>
      <c r="V2791">
        <v>1</v>
      </c>
      <c r="W2791">
        <v>1</v>
      </c>
      <c r="X2791">
        <v>1</v>
      </c>
      <c r="Y2791">
        <v>1</v>
      </c>
      <c r="Z2791">
        <v>1</v>
      </c>
      <c r="AA2791">
        <v>1</v>
      </c>
      <c r="AB2791">
        <v>1</v>
      </c>
      <c r="AC2791">
        <v>1</v>
      </c>
      <c r="AD2791">
        <v>1</v>
      </c>
      <c r="AE2791">
        <v>1</v>
      </c>
      <c r="AF2791">
        <v>1</v>
      </c>
      <c r="AG2791">
        <v>1</v>
      </c>
      <c r="AH2791">
        <v>1</v>
      </c>
      <c r="AI2791">
        <v>1</v>
      </c>
      <c r="AJ2791">
        <v>1</v>
      </c>
      <c r="AK2791">
        <v>1</v>
      </c>
      <c r="AL2791">
        <v>1</v>
      </c>
      <c r="AM2791" s="49" t="s">
        <v>66</v>
      </c>
      <c r="AN2791" s="49" t="s">
        <v>14</v>
      </c>
      <c r="AO2791" s="49" t="s">
        <v>500</v>
      </c>
      <c r="AP2791" s="49" t="s">
        <v>501</v>
      </c>
      <c r="AQ2791" s="49" t="s">
        <v>502</v>
      </c>
      <c r="AR2791" s="49" t="s">
        <v>487</v>
      </c>
      <c r="AS2791" s="49" t="s">
        <v>488</v>
      </c>
      <c r="AT2791" s="49" t="s">
        <v>489</v>
      </c>
    </row>
    <row r="2792" spans="1:46" x14ac:dyDescent="0.25">
      <c r="A2792">
        <v>17</v>
      </c>
      <c r="B2792" t="s">
        <v>69</v>
      </c>
      <c r="C2792" t="s">
        <v>69</v>
      </c>
      <c r="D2792" t="s">
        <v>70</v>
      </c>
      <c r="E2792" t="s">
        <v>640</v>
      </c>
      <c r="F2792" t="s">
        <v>641</v>
      </c>
      <c r="G2792">
        <v>1</v>
      </c>
      <c r="H2792">
        <v>1</v>
      </c>
      <c r="I2792">
        <v>1</v>
      </c>
      <c r="J2792">
        <v>1</v>
      </c>
      <c r="K2792">
        <v>1</v>
      </c>
      <c r="L2792">
        <v>1</v>
      </c>
      <c r="M2792">
        <v>1</v>
      </c>
      <c r="N2792">
        <v>1</v>
      </c>
      <c r="O2792">
        <v>1</v>
      </c>
      <c r="P2792">
        <v>1</v>
      </c>
      <c r="Q2792">
        <v>1</v>
      </c>
      <c r="R2792">
        <v>1</v>
      </c>
      <c r="S2792">
        <v>1</v>
      </c>
      <c r="T2792">
        <v>1</v>
      </c>
      <c r="U2792">
        <v>1</v>
      </c>
      <c r="V2792">
        <v>1</v>
      </c>
      <c r="W2792">
        <v>1</v>
      </c>
      <c r="X2792">
        <v>1</v>
      </c>
      <c r="Y2792">
        <v>1</v>
      </c>
      <c r="Z2792">
        <v>1</v>
      </c>
      <c r="AA2792">
        <v>1</v>
      </c>
      <c r="AB2792">
        <v>1</v>
      </c>
      <c r="AC2792">
        <v>1</v>
      </c>
      <c r="AD2792">
        <v>1</v>
      </c>
      <c r="AE2792">
        <v>1</v>
      </c>
      <c r="AF2792">
        <v>1</v>
      </c>
      <c r="AG2792">
        <v>1</v>
      </c>
      <c r="AH2792">
        <v>1</v>
      </c>
      <c r="AI2792">
        <v>1</v>
      </c>
      <c r="AJ2792">
        <v>1</v>
      </c>
      <c r="AK2792">
        <v>1</v>
      </c>
      <c r="AL2792">
        <v>1</v>
      </c>
      <c r="AM2792" s="49" t="s">
        <v>70</v>
      </c>
      <c r="AN2792" s="49" t="s">
        <v>14</v>
      </c>
      <c r="AO2792" s="49" t="s">
        <v>509</v>
      </c>
      <c r="AP2792" s="49" t="s">
        <v>505</v>
      </c>
      <c r="AQ2792" s="49" t="s">
        <v>13</v>
      </c>
      <c r="AR2792" s="49" t="s">
        <v>487</v>
      </c>
      <c r="AS2792" s="49" t="s">
        <v>488</v>
      </c>
      <c r="AT2792" s="49" t="s">
        <v>489</v>
      </c>
    </row>
    <row r="2793" spans="1:46" x14ac:dyDescent="0.25">
      <c r="A2793">
        <v>17</v>
      </c>
      <c r="B2793" t="s">
        <v>71</v>
      </c>
      <c r="C2793" t="s">
        <v>71</v>
      </c>
      <c r="D2793" t="s">
        <v>72</v>
      </c>
      <c r="E2793" t="s">
        <v>640</v>
      </c>
      <c r="F2793" t="s">
        <v>641</v>
      </c>
      <c r="G2793">
        <v>1</v>
      </c>
      <c r="H2793">
        <v>1</v>
      </c>
      <c r="I2793">
        <v>1</v>
      </c>
      <c r="J2793">
        <v>1</v>
      </c>
      <c r="K2793">
        <v>1</v>
      </c>
      <c r="L2793">
        <v>1</v>
      </c>
      <c r="M2793">
        <v>1</v>
      </c>
      <c r="N2793">
        <v>1</v>
      </c>
      <c r="O2793">
        <v>1</v>
      </c>
      <c r="P2793">
        <v>1</v>
      </c>
      <c r="Q2793">
        <v>1</v>
      </c>
      <c r="R2793">
        <v>1</v>
      </c>
      <c r="S2793">
        <v>1</v>
      </c>
      <c r="T2793">
        <v>1</v>
      </c>
      <c r="U2793">
        <v>1</v>
      </c>
      <c r="V2793">
        <v>1</v>
      </c>
      <c r="W2793">
        <v>1</v>
      </c>
      <c r="X2793">
        <v>1</v>
      </c>
      <c r="Y2793">
        <v>1</v>
      </c>
      <c r="Z2793">
        <v>1</v>
      </c>
      <c r="AA2793">
        <v>1</v>
      </c>
      <c r="AB2793">
        <v>1</v>
      </c>
      <c r="AC2793">
        <v>1</v>
      </c>
      <c r="AD2793">
        <v>1</v>
      </c>
      <c r="AE2793">
        <v>1</v>
      </c>
      <c r="AF2793">
        <v>1</v>
      </c>
      <c r="AG2793">
        <v>1</v>
      </c>
      <c r="AH2793">
        <v>1</v>
      </c>
      <c r="AI2793">
        <v>1</v>
      </c>
      <c r="AJ2793">
        <v>1</v>
      </c>
      <c r="AK2793">
        <v>1</v>
      </c>
      <c r="AL2793">
        <v>1</v>
      </c>
      <c r="AM2793" s="49" t="s">
        <v>72</v>
      </c>
      <c r="AN2793" s="49" t="s">
        <v>14</v>
      </c>
      <c r="AO2793" s="49" t="s">
        <v>500</v>
      </c>
      <c r="AP2793" s="49" t="s">
        <v>505</v>
      </c>
      <c r="AQ2793" s="49" t="s">
        <v>13</v>
      </c>
      <c r="AR2793" s="49" t="s">
        <v>487</v>
      </c>
      <c r="AS2793" s="49" t="s">
        <v>488</v>
      </c>
      <c r="AT2793" s="49" t="s">
        <v>489</v>
      </c>
    </row>
    <row r="2794" spans="1:46" x14ac:dyDescent="0.25">
      <c r="A2794">
        <v>17</v>
      </c>
      <c r="B2794" t="s">
        <v>73</v>
      </c>
      <c r="C2794" t="s">
        <v>73</v>
      </c>
      <c r="D2794" t="s">
        <v>408</v>
      </c>
      <c r="E2794" t="s">
        <v>640</v>
      </c>
      <c r="F2794" t="s">
        <v>641</v>
      </c>
      <c r="G2794">
        <v>1</v>
      </c>
      <c r="H2794">
        <v>1</v>
      </c>
      <c r="I2794">
        <v>1</v>
      </c>
      <c r="J2794">
        <v>1</v>
      </c>
      <c r="K2794">
        <v>1</v>
      </c>
      <c r="L2794">
        <v>1</v>
      </c>
      <c r="M2794">
        <v>1</v>
      </c>
      <c r="N2794">
        <v>1</v>
      </c>
      <c r="O2794">
        <v>1</v>
      </c>
      <c r="P2794">
        <v>1</v>
      </c>
      <c r="Q2794">
        <v>1</v>
      </c>
      <c r="R2794">
        <v>1</v>
      </c>
      <c r="S2794">
        <v>1</v>
      </c>
      <c r="T2794">
        <v>1</v>
      </c>
      <c r="U2794">
        <v>1</v>
      </c>
      <c r="V2794">
        <v>1</v>
      </c>
      <c r="W2794">
        <v>1</v>
      </c>
      <c r="X2794">
        <v>1</v>
      </c>
      <c r="Y2794">
        <v>1</v>
      </c>
      <c r="Z2794">
        <v>1</v>
      </c>
      <c r="AA2794">
        <v>1</v>
      </c>
      <c r="AB2794">
        <v>1</v>
      </c>
      <c r="AC2794">
        <v>1</v>
      </c>
      <c r="AD2794">
        <v>1</v>
      </c>
      <c r="AE2794">
        <v>1</v>
      </c>
      <c r="AF2794">
        <v>1</v>
      </c>
      <c r="AG2794">
        <v>1</v>
      </c>
      <c r="AH2794">
        <v>1</v>
      </c>
      <c r="AI2794">
        <v>1</v>
      </c>
      <c r="AJ2794">
        <v>1</v>
      </c>
      <c r="AK2794">
        <v>1</v>
      </c>
      <c r="AL2794">
        <v>1</v>
      </c>
      <c r="AM2794" s="49" t="s">
        <v>408</v>
      </c>
      <c r="AN2794" s="49" t="s">
        <v>14</v>
      </c>
      <c r="AO2794" s="49" t="s">
        <v>500</v>
      </c>
      <c r="AP2794" s="49" t="s">
        <v>501</v>
      </c>
      <c r="AQ2794" s="49" t="s">
        <v>502</v>
      </c>
      <c r="AR2794" s="49" t="s">
        <v>495</v>
      </c>
      <c r="AS2794" s="49" t="s">
        <v>496</v>
      </c>
      <c r="AT2794" s="49" t="s">
        <v>497</v>
      </c>
    </row>
    <row r="2795" spans="1:46" x14ac:dyDescent="0.25">
      <c r="A2795">
        <v>17</v>
      </c>
      <c r="B2795" t="s">
        <v>86</v>
      </c>
      <c r="C2795" t="s">
        <v>86</v>
      </c>
      <c r="D2795" t="s">
        <v>87</v>
      </c>
      <c r="E2795" t="s">
        <v>640</v>
      </c>
      <c r="F2795" t="s">
        <v>641</v>
      </c>
      <c r="G2795">
        <v>1</v>
      </c>
      <c r="H2795">
        <v>1</v>
      </c>
      <c r="I2795">
        <v>1</v>
      </c>
      <c r="J2795">
        <v>1</v>
      </c>
      <c r="K2795">
        <v>1</v>
      </c>
      <c r="L2795">
        <v>1</v>
      </c>
      <c r="M2795">
        <v>1</v>
      </c>
      <c r="N2795">
        <v>1</v>
      </c>
      <c r="O2795">
        <v>1</v>
      </c>
      <c r="P2795">
        <v>1</v>
      </c>
      <c r="Q2795">
        <v>1</v>
      </c>
      <c r="R2795">
        <v>1</v>
      </c>
      <c r="S2795">
        <v>1</v>
      </c>
      <c r="T2795">
        <v>1</v>
      </c>
      <c r="U2795">
        <v>1</v>
      </c>
      <c r="V2795">
        <v>1</v>
      </c>
      <c r="W2795">
        <v>1</v>
      </c>
      <c r="X2795">
        <v>1</v>
      </c>
      <c r="Y2795">
        <v>1</v>
      </c>
      <c r="Z2795">
        <v>1</v>
      </c>
      <c r="AA2795">
        <v>1</v>
      </c>
      <c r="AB2795">
        <v>1</v>
      </c>
      <c r="AC2795">
        <v>1</v>
      </c>
      <c r="AD2795">
        <v>1</v>
      </c>
      <c r="AE2795">
        <v>1</v>
      </c>
      <c r="AF2795">
        <v>1</v>
      </c>
      <c r="AG2795">
        <v>1</v>
      </c>
      <c r="AH2795">
        <v>1</v>
      </c>
      <c r="AI2795">
        <v>1</v>
      </c>
      <c r="AJ2795">
        <v>1</v>
      </c>
      <c r="AK2795">
        <v>1</v>
      </c>
      <c r="AL2795">
        <v>0</v>
      </c>
      <c r="AM2795" s="49" t="s">
        <v>87</v>
      </c>
      <c r="AN2795" s="49" t="s">
        <v>14</v>
      </c>
      <c r="AO2795" s="49" t="s">
        <v>485</v>
      </c>
      <c r="AP2795" s="49" t="s">
        <v>505</v>
      </c>
      <c r="AQ2795" s="49" t="s">
        <v>13</v>
      </c>
      <c r="AR2795" s="49" t="s">
        <v>495</v>
      </c>
      <c r="AS2795" s="49" t="s">
        <v>488</v>
      </c>
      <c r="AT2795" s="49" t="s">
        <v>489</v>
      </c>
    </row>
    <row r="2796" spans="1:46" x14ac:dyDescent="0.25">
      <c r="A2796">
        <v>17</v>
      </c>
      <c r="B2796" t="s">
        <v>82</v>
      </c>
      <c r="C2796" t="s">
        <v>82</v>
      </c>
      <c r="D2796" t="s">
        <v>83</v>
      </c>
      <c r="E2796" t="s">
        <v>640</v>
      </c>
      <c r="F2796" t="s">
        <v>641</v>
      </c>
      <c r="G2796">
        <v>1</v>
      </c>
      <c r="H2796">
        <v>1</v>
      </c>
      <c r="I2796">
        <v>1</v>
      </c>
      <c r="J2796">
        <v>1</v>
      </c>
      <c r="K2796">
        <v>1</v>
      </c>
      <c r="L2796">
        <v>1</v>
      </c>
      <c r="M2796">
        <v>1</v>
      </c>
      <c r="N2796">
        <v>1</v>
      </c>
      <c r="O2796">
        <v>1</v>
      </c>
      <c r="P2796">
        <v>1</v>
      </c>
      <c r="Q2796">
        <v>1</v>
      </c>
      <c r="R2796">
        <v>1</v>
      </c>
      <c r="S2796">
        <v>1</v>
      </c>
      <c r="T2796">
        <v>1</v>
      </c>
      <c r="U2796">
        <v>1</v>
      </c>
      <c r="V2796">
        <v>1</v>
      </c>
      <c r="W2796">
        <v>1</v>
      </c>
      <c r="X2796">
        <v>1</v>
      </c>
      <c r="Y2796">
        <v>1</v>
      </c>
      <c r="Z2796">
        <v>1</v>
      </c>
      <c r="AA2796">
        <v>1</v>
      </c>
      <c r="AB2796">
        <v>1</v>
      </c>
      <c r="AC2796">
        <v>1</v>
      </c>
      <c r="AD2796">
        <v>1</v>
      </c>
      <c r="AE2796">
        <v>1</v>
      </c>
      <c r="AF2796">
        <v>1</v>
      </c>
      <c r="AG2796">
        <v>1</v>
      </c>
      <c r="AH2796">
        <v>1</v>
      </c>
      <c r="AI2796">
        <v>1</v>
      </c>
      <c r="AJ2796">
        <v>1</v>
      </c>
      <c r="AK2796">
        <v>1</v>
      </c>
      <c r="AL2796">
        <v>0</v>
      </c>
      <c r="AM2796" s="49" t="s">
        <v>83</v>
      </c>
      <c r="AN2796" s="49" t="s">
        <v>14</v>
      </c>
      <c r="AO2796" s="49" t="s">
        <v>485</v>
      </c>
      <c r="AP2796" s="49" t="s">
        <v>494</v>
      </c>
      <c r="AQ2796" s="49" t="s">
        <v>11</v>
      </c>
      <c r="AR2796" s="49" t="s">
        <v>487</v>
      </c>
      <c r="AS2796" s="49" t="s">
        <v>488</v>
      </c>
      <c r="AT2796" s="49" t="s">
        <v>489</v>
      </c>
    </row>
    <row r="2797" spans="1:46" x14ac:dyDescent="0.25">
      <c r="A2797">
        <v>17</v>
      </c>
      <c r="B2797" t="s">
        <v>92</v>
      </c>
      <c r="C2797" t="s">
        <v>92</v>
      </c>
      <c r="D2797" t="s">
        <v>93</v>
      </c>
      <c r="E2797" t="s">
        <v>640</v>
      </c>
      <c r="F2797" t="s">
        <v>641</v>
      </c>
      <c r="G2797">
        <v>1</v>
      </c>
      <c r="H2797">
        <v>1</v>
      </c>
      <c r="I2797">
        <v>1</v>
      </c>
      <c r="J2797">
        <v>1</v>
      </c>
      <c r="K2797">
        <v>1</v>
      </c>
      <c r="L2797">
        <v>1</v>
      </c>
      <c r="M2797">
        <v>1</v>
      </c>
      <c r="N2797">
        <v>1</v>
      </c>
      <c r="O2797">
        <v>1</v>
      </c>
      <c r="P2797">
        <v>1</v>
      </c>
      <c r="Q2797">
        <v>1</v>
      </c>
      <c r="R2797">
        <v>1</v>
      </c>
      <c r="S2797">
        <v>1</v>
      </c>
      <c r="T2797">
        <v>1</v>
      </c>
      <c r="U2797">
        <v>1</v>
      </c>
      <c r="V2797">
        <v>1</v>
      </c>
      <c r="W2797">
        <v>1</v>
      </c>
      <c r="X2797">
        <v>1</v>
      </c>
      <c r="Y2797">
        <v>1</v>
      </c>
      <c r="Z2797">
        <v>1</v>
      </c>
      <c r="AA2797">
        <v>1</v>
      </c>
      <c r="AB2797">
        <v>1</v>
      </c>
      <c r="AC2797">
        <v>1</v>
      </c>
      <c r="AD2797">
        <v>1</v>
      </c>
      <c r="AE2797">
        <v>1</v>
      </c>
      <c r="AF2797">
        <v>1</v>
      </c>
      <c r="AG2797">
        <v>1</v>
      </c>
      <c r="AH2797">
        <v>1</v>
      </c>
      <c r="AI2797">
        <v>1</v>
      </c>
      <c r="AJ2797">
        <v>1</v>
      </c>
      <c r="AK2797">
        <v>1</v>
      </c>
      <c r="AL2797">
        <v>0</v>
      </c>
      <c r="AM2797" s="49" t="s">
        <v>93</v>
      </c>
      <c r="AN2797" s="49" t="s">
        <v>14</v>
      </c>
      <c r="AO2797" s="49" t="s">
        <v>500</v>
      </c>
      <c r="AP2797" s="49" t="s">
        <v>501</v>
      </c>
      <c r="AQ2797" s="49" t="s">
        <v>502</v>
      </c>
      <c r="AR2797" s="49" t="s">
        <v>495</v>
      </c>
      <c r="AS2797" s="49" t="s">
        <v>488</v>
      </c>
      <c r="AT2797" s="49" t="s">
        <v>489</v>
      </c>
    </row>
    <row r="2798" spans="1:46" x14ac:dyDescent="0.25">
      <c r="A2798">
        <v>17</v>
      </c>
      <c r="B2798" t="s">
        <v>76</v>
      </c>
      <c r="C2798" t="s">
        <v>76</v>
      </c>
      <c r="D2798" t="s">
        <v>77</v>
      </c>
      <c r="E2798" t="s">
        <v>640</v>
      </c>
      <c r="F2798" t="s">
        <v>641</v>
      </c>
      <c r="G2798">
        <v>1</v>
      </c>
      <c r="H2798">
        <v>1</v>
      </c>
      <c r="I2798">
        <v>1</v>
      </c>
      <c r="J2798">
        <v>1</v>
      </c>
      <c r="K2798">
        <v>1</v>
      </c>
      <c r="L2798">
        <v>1</v>
      </c>
      <c r="M2798">
        <v>1</v>
      </c>
      <c r="N2798">
        <v>1</v>
      </c>
      <c r="O2798">
        <v>1</v>
      </c>
      <c r="P2798">
        <v>1</v>
      </c>
      <c r="Q2798">
        <v>1</v>
      </c>
      <c r="R2798">
        <v>1</v>
      </c>
      <c r="S2798">
        <v>1</v>
      </c>
      <c r="T2798">
        <v>1</v>
      </c>
      <c r="U2798">
        <v>1</v>
      </c>
      <c r="V2798">
        <v>1</v>
      </c>
      <c r="W2798">
        <v>1</v>
      </c>
      <c r="X2798">
        <v>1</v>
      </c>
      <c r="Y2798">
        <v>1</v>
      </c>
      <c r="Z2798">
        <v>1</v>
      </c>
      <c r="AA2798">
        <v>1</v>
      </c>
      <c r="AB2798">
        <v>1</v>
      </c>
      <c r="AC2798">
        <v>1</v>
      </c>
      <c r="AD2798">
        <v>1</v>
      </c>
      <c r="AE2798">
        <v>1</v>
      </c>
      <c r="AF2798">
        <v>1</v>
      </c>
      <c r="AG2798">
        <v>1</v>
      </c>
      <c r="AH2798">
        <v>1</v>
      </c>
      <c r="AI2798">
        <v>1</v>
      </c>
      <c r="AJ2798">
        <v>1</v>
      </c>
      <c r="AK2798">
        <v>1</v>
      </c>
      <c r="AL2798">
        <v>1</v>
      </c>
      <c r="AM2798" s="49" t="s">
        <v>77</v>
      </c>
      <c r="AN2798" s="49" t="s">
        <v>14</v>
      </c>
      <c r="AO2798" s="49" t="s">
        <v>500</v>
      </c>
      <c r="AP2798" s="49" t="s">
        <v>505</v>
      </c>
      <c r="AQ2798" s="49" t="s">
        <v>13</v>
      </c>
      <c r="AR2798" s="49" t="s">
        <v>487</v>
      </c>
      <c r="AS2798" s="49" t="s">
        <v>488</v>
      </c>
      <c r="AT2798" s="49" t="s">
        <v>489</v>
      </c>
    </row>
    <row r="2799" spans="1:46" x14ac:dyDescent="0.25">
      <c r="A2799">
        <v>17</v>
      </c>
      <c r="B2799" t="s">
        <v>78</v>
      </c>
      <c r="C2799" t="s">
        <v>78</v>
      </c>
      <c r="D2799" t="s">
        <v>79</v>
      </c>
      <c r="E2799" t="s">
        <v>640</v>
      </c>
      <c r="F2799" t="s">
        <v>641</v>
      </c>
      <c r="G2799">
        <v>1</v>
      </c>
      <c r="H2799">
        <v>1</v>
      </c>
      <c r="I2799">
        <v>1</v>
      </c>
      <c r="J2799">
        <v>1</v>
      </c>
      <c r="K2799">
        <v>1</v>
      </c>
      <c r="L2799">
        <v>1</v>
      </c>
      <c r="M2799">
        <v>1</v>
      </c>
      <c r="N2799">
        <v>1</v>
      </c>
      <c r="O2799">
        <v>1</v>
      </c>
      <c r="P2799">
        <v>1</v>
      </c>
      <c r="Q2799">
        <v>1</v>
      </c>
      <c r="R2799">
        <v>1</v>
      </c>
      <c r="S2799">
        <v>1</v>
      </c>
      <c r="T2799">
        <v>1</v>
      </c>
      <c r="U2799">
        <v>1</v>
      </c>
      <c r="V2799">
        <v>1</v>
      </c>
      <c r="W2799">
        <v>1</v>
      </c>
      <c r="X2799">
        <v>1</v>
      </c>
      <c r="Y2799">
        <v>1</v>
      </c>
      <c r="Z2799">
        <v>1</v>
      </c>
      <c r="AA2799">
        <v>1</v>
      </c>
      <c r="AB2799">
        <v>1</v>
      </c>
      <c r="AC2799">
        <v>1</v>
      </c>
      <c r="AD2799">
        <v>1</v>
      </c>
      <c r="AE2799">
        <v>1</v>
      </c>
      <c r="AF2799">
        <v>1</v>
      </c>
      <c r="AG2799">
        <v>1</v>
      </c>
      <c r="AH2799">
        <v>1</v>
      </c>
      <c r="AI2799">
        <v>1</v>
      </c>
      <c r="AJ2799">
        <v>1</v>
      </c>
      <c r="AK2799">
        <v>1</v>
      </c>
      <c r="AL2799">
        <v>0</v>
      </c>
      <c r="AM2799" s="49" t="s">
        <v>79</v>
      </c>
      <c r="AN2799" s="49" t="s">
        <v>8</v>
      </c>
      <c r="AO2799" s="49" t="s">
        <v>9</v>
      </c>
      <c r="AP2799" s="49" t="s">
        <v>494</v>
      </c>
      <c r="AQ2799" s="49" t="s">
        <v>9</v>
      </c>
      <c r="AR2799" s="49" t="s">
        <v>487</v>
      </c>
      <c r="AS2799" s="49" t="s">
        <v>488</v>
      </c>
      <c r="AT2799" s="49" t="s">
        <v>489</v>
      </c>
    </row>
    <row r="2800" spans="1:46" x14ac:dyDescent="0.25">
      <c r="A2800">
        <v>17</v>
      </c>
      <c r="B2800" t="s">
        <v>96</v>
      </c>
      <c r="C2800" t="s">
        <v>96</v>
      </c>
      <c r="D2800" t="s">
        <v>97</v>
      </c>
      <c r="E2800" t="s">
        <v>640</v>
      </c>
      <c r="F2800" t="s">
        <v>641</v>
      </c>
      <c r="G2800">
        <v>1</v>
      </c>
      <c r="H2800">
        <v>1</v>
      </c>
      <c r="I2800">
        <v>1</v>
      </c>
      <c r="J2800">
        <v>1</v>
      </c>
      <c r="K2800">
        <v>1</v>
      </c>
      <c r="L2800">
        <v>1</v>
      </c>
      <c r="M2800">
        <v>1</v>
      </c>
      <c r="N2800">
        <v>1</v>
      </c>
      <c r="O2800">
        <v>1</v>
      </c>
      <c r="P2800">
        <v>1</v>
      </c>
      <c r="Q2800">
        <v>1</v>
      </c>
      <c r="R2800">
        <v>1</v>
      </c>
      <c r="S2800">
        <v>1</v>
      </c>
      <c r="T2800">
        <v>1</v>
      </c>
      <c r="U2800">
        <v>1</v>
      </c>
      <c r="V2800">
        <v>1</v>
      </c>
      <c r="W2800">
        <v>1</v>
      </c>
      <c r="X2800">
        <v>1</v>
      </c>
      <c r="Y2800">
        <v>1</v>
      </c>
      <c r="Z2800">
        <v>1</v>
      </c>
      <c r="AA2800">
        <v>1</v>
      </c>
      <c r="AB2800">
        <v>1</v>
      </c>
      <c r="AC2800">
        <v>1</v>
      </c>
      <c r="AD2800">
        <v>1</v>
      </c>
      <c r="AE2800">
        <v>1</v>
      </c>
      <c r="AF2800">
        <v>1</v>
      </c>
      <c r="AG2800">
        <v>1</v>
      </c>
      <c r="AH2800">
        <v>1</v>
      </c>
      <c r="AI2800">
        <v>1</v>
      </c>
      <c r="AJ2800">
        <v>1</v>
      </c>
      <c r="AK2800">
        <v>1</v>
      </c>
      <c r="AL2800">
        <v>0</v>
      </c>
      <c r="AM2800" s="49" t="s">
        <v>97</v>
      </c>
      <c r="AN2800" s="49" t="s">
        <v>14</v>
      </c>
      <c r="AO2800" s="49" t="s">
        <v>506</v>
      </c>
      <c r="AP2800" s="49" t="s">
        <v>494</v>
      </c>
      <c r="AQ2800" s="49" t="s">
        <v>10</v>
      </c>
      <c r="AR2800" s="49" t="s">
        <v>495</v>
      </c>
      <c r="AS2800" s="49" t="s">
        <v>488</v>
      </c>
      <c r="AT2800" s="49" t="s">
        <v>489</v>
      </c>
    </row>
    <row r="2801" spans="1:46" x14ac:dyDescent="0.25">
      <c r="A2801">
        <v>17</v>
      </c>
      <c r="B2801" t="s">
        <v>90</v>
      </c>
      <c r="C2801" t="s">
        <v>90</v>
      </c>
      <c r="D2801" t="s">
        <v>91</v>
      </c>
      <c r="E2801" t="s">
        <v>640</v>
      </c>
      <c r="F2801" t="s">
        <v>641</v>
      </c>
      <c r="G2801">
        <v>1</v>
      </c>
      <c r="H2801">
        <v>1</v>
      </c>
      <c r="I2801">
        <v>1</v>
      </c>
      <c r="J2801">
        <v>1</v>
      </c>
      <c r="K2801">
        <v>1</v>
      </c>
      <c r="L2801">
        <v>1</v>
      </c>
      <c r="M2801">
        <v>1</v>
      </c>
      <c r="N2801">
        <v>1</v>
      </c>
      <c r="O2801">
        <v>1</v>
      </c>
      <c r="P2801">
        <v>1</v>
      </c>
      <c r="Q2801">
        <v>1</v>
      </c>
      <c r="R2801">
        <v>1</v>
      </c>
      <c r="S2801">
        <v>1</v>
      </c>
      <c r="T2801">
        <v>1</v>
      </c>
      <c r="U2801">
        <v>1</v>
      </c>
      <c r="V2801">
        <v>1</v>
      </c>
      <c r="W2801">
        <v>1</v>
      </c>
      <c r="X2801">
        <v>1</v>
      </c>
      <c r="Y2801">
        <v>1</v>
      </c>
      <c r="Z2801">
        <v>1</v>
      </c>
      <c r="AA2801">
        <v>1</v>
      </c>
      <c r="AB2801">
        <v>1</v>
      </c>
      <c r="AC2801">
        <v>1</v>
      </c>
      <c r="AD2801">
        <v>1</v>
      </c>
      <c r="AE2801">
        <v>1</v>
      </c>
      <c r="AF2801">
        <v>1</v>
      </c>
      <c r="AG2801">
        <v>1</v>
      </c>
      <c r="AH2801">
        <v>1</v>
      </c>
      <c r="AI2801">
        <v>1</v>
      </c>
      <c r="AJ2801">
        <v>1</v>
      </c>
      <c r="AK2801">
        <v>1</v>
      </c>
      <c r="AL2801">
        <v>1</v>
      </c>
      <c r="AM2801" s="49" t="s">
        <v>91</v>
      </c>
      <c r="AN2801" s="49" t="s">
        <v>14</v>
      </c>
      <c r="AO2801" s="49" t="s">
        <v>500</v>
      </c>
      <c r="AP2801" s="49" t="s">
        <v>501</v>
      </c>
      <c r="AQ2801" s="49" t="s">
        <v>502</v>
      </c>
      <c r="AR2801" s="49" t="s">
        <v>487</v>
      </c>
      <c r="AS2801" s="49" t="s">
        <v>488</v>
      </c>
      <c r="AT2801" s="49" t="s">
        <v>489</v>
      </c>
    </row>
    <row r="2802" spans="1:46" x14ac:dyDescent="0.25">
      <c r="A2802">
        <v>17</v>
      </c>
      <c r="B2802" t="s">
        <v>105</v>
      </c>
      <c r="C2802" t="s">
        <v>105</v>
      </c>
      <c r="D2802" t="s">
        <v>106</v>
      </c>
      <c r="E2802" t="s">
        <v>640</v>
      </c>
      <c r="F2802" t="s">
        <v>641</v>
      </c>
      <c r="G2802">
        <v>1</v>
      </c>
      <c r="H2802">
        <v>1</v>
      </c>
      <c r="I2802">
        <v>1</v>
      </c>
      <c r="J2802">
        <v>1</v>
      </c>
      <c r="K2802">
        <v>1</v>
      </c>
      <c r="L2802">
        <v>1</v>
      </c>
      <c r="M2802">
        <v>1</v>
      </c>
      <c r="N2802">
        <v>1</v>
      </c>
      <c r="O2802">
        <v>1</v>
      </c>
      <c r="P2802">
        <v>1</v>
      </c>
      <c r="Q2802">
        <v>1</v>
      </c>
      <c r="R2802">
        <v>1</v>
      </c>
      <c r="S2802">
        <v>1</v>
      </c>
      <c r="T2802">
        <v>1</v>
      </c>
      <c r="U2802">
        <v>1</v>
      </c>
      <c r="V2802">
        <v>1</v>
      </c>
      <c r="W2802">
        <v>1</v>
      </c>
      <c r="X2802">
        <v>1</v>
      </c>
      <c r="Y2802">
        <v>1</v>
      </c>
      <c r="Z2802">
        <v>1</v>
      </c>
      <c r="AA2802">
        <v>1</v>
      </c>
      <c r="AB2802">
        <v>1</v>
      </c>
      <c r="AC2802">
        <v>1</v>
      </c>
      <c r="AD2802">
        <v>1</v>
      </c>
      <c r="AE2802">
        <v>1</v>
      </c>
      <c r="AF2802">
        <v>1</v>
      </c>
      <c r="AG2802">
        <v>1</v>
      </c>
      <c r="AH2802">
        <v>1</v>
      </c>
      <c r="AI2802">
        <v>1</v>
      </c>
      <c r="AJ2802">
        <v>1</v>
      </c>
      <c r="AK2802">
        <v>1</v>
      </c>
      <c r="AL2802">
        <v>0</v>
      </c>
      <c r="AM2802" s="49" t="s">
        <v>106</v>
      </c>
      <c r="AN2802" s="49" t="s">
        <v>4</v>
      </c>
      <c r="AO2802" s="49" t="s">
        <v>9</v>
      </c>
      <c r="AP2802" s="49" t="s">
        <v>501</v>
      </c>
      <c r="AQ2802" s="49" t="s">
        <v>9</v>
      </c>
      <c r="AR2802" s="49" t="s">
        <v>495</v>
      </c>
      <c r="AS2802" s="49" t="s">
        <v>488</v>
      </c>
      <c r="AT2802" s="49" t="s">
        <v>489</v>
      </c>
    </row>
    <row r="2803" spans="1:46" x14ac:dyDescent="0.25">
      <c r="A2803">
        <v>17</v>
      </c>
      <c r="B2803" t="s">
        <v>98</v>
      </c>
      <c r="C2803" t="s">
        <v>98</v>
      </c>
      <c r="D2803" t="s">
        <v>99</v>
      </c>
      <c r="E2803" t="s">
        <v>640</v>
      </c>
      <c r="F2803" t="s">
        <v>641</v>
      </c>
      <c r="G2803">
        <v>1</v>
      </c>
      <c r="H2803">
        <v>1</v>
      </c>
      <c r="I2803">
        <v>1</v>
      </c>
      <c r="J2803">
        <v>1</v>
      </c>
      <c r="K2803">
        <v>1</v>
      </c>
      <c r="L2803">
        <v>1</v>
      </c>
      <c r="M2803">
        <v>1</v>
      </c>
      <c r="N2803">
        <v>1</v>
      </c>
      <c r="O2803">
        <v>1</v>
      </c>
      <c r="P2803">
        <v>1</v>
      </c>
      <c r="Q2803">
        <v>1</v>
      </c>
      <c r="R2803">
        <v>1</v>
      </c>
      <c r="S2803">
        <v>1</v>
      </c>
      <c r="T2803">
        <v>1</v>
      </c>
      <c r="U2803">
        <v>1</v>
      </c>
      <c r="V2803">
        <v>1</v>
      </c>
      <c r="W2803">
        <v>1</v>
      </c>
      <c r="X2803">
        <v>1</v>
      </c>
      <c r="Y2803">
        <v>1</v>
      </c>
      <c r="Z2803">
        <v>1</v>
      </c>
      <c r="AA2803">
        <v>1</v>
      </c>
      <c r="AB2803">
        <v>1</v>
      </c>
      <c r="AC2803">
        <v>1</v>
      </c>
      <c r="AD2803">
        <v>1</v>
      </c>
      <c r="AE2803">
        <v>1</v>
      </c>
      <c r="AF2803">
        <v>1</v>
      </c>
      <c r="AG2803">
        <v>1</v>
      </c>
      <c r="AH2803">
        <v>1</v>
      </c>
      <c r="AI2803">
        <v>1</v>
      </c>
      <c r="AJ2803">
        <v>1</v>
      </c>
      <c r="AK2803">
        <v>1</v>
      </c>
      <c r="AL2803">
        <v>1</v>
      </c>
      <c r="AM2803" s="49" t="s">
        <v>99</v>
      </c>
      <c r="AN2803" s="49" t="s">
        <v>14</v>
      </c>
      <c r="AO2803" s="49" t="s">
        <v>506</v>
      </c>
      <c r="AP2803" s="49" t="s">
        <v>501</v>
      </c>
      <c r="AQ2803" s="49" t="s">
        <v>10</v>
      </c>
      <c r="AR2803" s="49" t="s">
        <v>487</v>
      </c>
      <c r="AS2803" s="49" t="s">
        <v>488</v>
      </c>
      <c r="AT2803" s="49" t="s">
        <v>489</v>
      </c>
    </row>
    <row r="2804" spans="1:46" x14ac:dyDescent="0.25">
      <c r="A2804">
        <v>17</v>
      </c>
      <c r="B2804" t="s">
        <v>102</v>
      </c>
      <c r="C2804" t="s">
        <v>102</v>
      </c>
      <c r="D2804" t="s">
        <v>409</v>
      </c>
      <c r="E2804" t="s">
        <v>640</v>
      </c>
      <c r="F2804" t="s">
        <v>641</v>
      </c>
      <c r="G2804">
        <v>1</v>
      </c>
      <c r="H2804">
        <v>1</v>
      </c>
      <c r="I2804">
        <v>1</v>
      </c>
      <c r="J2804">
        <v>1</v>
      </c>
      <c r="K2804">
        <v>1</v>
      </c>
      <c r="L2804">
        <v>1</v>
      </c>
      <c r="M2804">
        <v>1</v>
      </c>
      <c r="N2804">
        <v>1</v>
      </c>
      <c r="O2804">
        <v>1</v>
      </c>
      <c r="P2804">
        <v>1</v>
      </c>
      <c r="Q2804">
        <v>1</v>
      </c>
      <c r="R2804">
        <v>1</v>
      </c>
      <c r="S2804">
        <v>1</v>
      </c>
      <c r="T2804">
        <v>1</v>
      </c>
      <c r="U2804">
        <v>1</v>
      </c>
      <c r="V2804">
        <v>1</v>
      </c>
      <c r="W2804">
        <v>1</v>
      </c>
      <c r="X2804">
        <v>1</v>
      </c>
      <c r="Y2804">
        <v>1</v>
      </c>
      <c r="Z2804">
        <v>1</v>
      </c>
      <c r="AA2804">
        <v>1</v>
      </c>
      <c r="AB2804">
        <v>1</v>
      </c>
      <c r="AC2804">
        <v>1</v>
      </c>
      <c r="AD2804">
        <v>1</v>
      </c>
      <c r="AE2804">
        <v>1</v>
      </c>
      <c r="AF2804">
        <v>1</v>
      </c>
      <c r="AG2804">
        <v>1</v>
      </c>
      <c r="AH2804">
        <v>1</v>
      </c>
      <c r="AI2804">
        <v>1</v>
      </c>
      <c r="AJ2804">
        <v>1</v>
      </c>
      <c r="AK2804">
        <v>1</v>
      </c>
      <c r="AL2804">
        <v>0</v>
      </c>
      <c r="AM2804" s="49" t="s">
        <v>409</v>
      </c>
      <c r="AN2804" s="49" t="s">
        <v>14</v>
      </c>
      <c r="AO2804" s="49" t="s">
        <v>485</v>
      </c>
      <c r="AP2804" s="49" t="s">
        <v>505</v>
      </c>
      <c r="AQ2804" s="49" t="s">
        <v>13</v>
      </c>
      <c r="AR2804" s="49" t="s">
        <v>495</v>
      </c>
      <c r="AS2804" s="49" t="s">
        <v>496</v>
      </c>
      <c r="AT2804" s="49" t="s">
        <v>497</v>
      </c>
    </row>
    <row r="2805" spans="1:46" x14ac:dyDescent="0.25">
      <c r="A2805">
        <v>17</v>
      </c>
      <c r="B2805" t="s">
        <v>84</v>
      </c>
      <c r="C2805" t="s">
        <v>84</v>
      </c>
      <c r="D2805" t="s">
        <v>85</v>
      </c>
      <c r="E2805" t="s">
        <v>640</v>
      </c>
      <c r="F2805" t="s">
        <v>641</v>
      </c>
      <c r="G2805">
        <v>1</v>
      </c>
      <c r="H2805">
        <v>1</v>
      </c>
      <c r="I2805">
        <v>1</v>
      </c>
      <c r="J2805">
        <v>1</v>
      </c>
      <c r="K2805">
        <v>1</v>
      </c>
      <c r="L2805">
        <v>1</v>
      </c>
      <c r="M2805">
        <v>1</v>
      </c>
      <c r="N2805">
        <v>1</v>
      </c>
      <c r="O2805">
        <v>1</v>
      </c>
      <c r="P2805">
        <v>1</v>
      </c>
      <c r="Q2805">
        <v>1</v>
      </c>
      <c r="R2805">
        <v>1</v>
      </c>
      <c r="S2805">
        <v>1</v>
      </c>
      <c r="T2805">
        <v>1</v>
      </c>
      <c r="U2805">
        <v>1</v>
      </c>
      <c r="V2805">
        <v>1</v>
      </c>
      <c r="W2805">
        <v>1</v>
      </c>
      <c r="X2805">
        <v>1</v>
      </c>
      <c r="Y2805">
        <v>1</v>
      </c>
      <c r="Z2805">
        <v>1</v>
      </c>
      <c r="AA2805">
        <v>1</v>
      </c>
      <c r="AB2805">
        <v>1</v>
      </c>
      <c r="AC2805">
        <v>1</v>
      </c>
      <c r="AD2805">
        <v>1</v>
      </c>
      <c r="AE2805">
        <v>1</v>
      </c>
      <c r="AF2805">
        <v>1</v>
      </c>
      <c r="AG2805">
        <v>1</v>
      </c>
      <c r="AH2805">
        <v>1</v>
      </c>
      <c r="AI2805">
        <v>1</v>
      </c>
      <c r="AJ2805">
        <v>1</v>
      </c>
      <c r="AK2805">
        <v>1</v>
      </c>
      <c r="AL2805">
        <v>1</v>
      </c>
      <c r="AM2805" s="49" t="s">
        <v>85</v>
      </c>
      <c r="AN2805" s="49" t="s">
        <v>14</v>
      </c>
      <c r="AO2805" s="49" t="s">
        <v>500</v>
      </c>
      <c r="AP2805" s="49" t="s">
        <v>501</v>
      </c>
      <c r="AQ2805" s="49" t="s">
        <v>502</v>
      </c>
      <c r="AR2805" s="49" t="s">
        <v>487</v>
      </c>
      <c r="AS2805" s="49" t="s">
        <v>488</v>
      </c>
      <c r="AT2805" s="49" t="s">
        <v>489</v>
      </c>
    </row>
    <row r="2806" spans="1:46" x14ac:dyDescent="0.25">
      <c r="A2806">
        <v>17</v>
      </c>
      <c r="B2806" t="s">
        <v>223</v>
      </c>
      <c r="C2806" t="s">
        <v>223</v>
      </c>
      <c r="D2806" t="s">
        <v>224</v>
      </c>
      <c r="E2806" t="s">
        <v>640</v>
      </c>
      <c r="F2806" t="s">
        <v>641</v>
      </c>
      <c r="G2806">
        <v>0</v>
      </c>
      <c r="H2806">
        <v>0</v>
      </c>
      <c r="I2806">
        <v>0</v>
      </c>
      <c r="J2806">
        <v>0</v>
      </c>
      <c r="K2806">
        <v>0</v>
      </c>
      <c r="L2806">
        <v>1</v>
      </c>
      <c r="M2806">
        <v>1</v>
      </c>
      <c r="N2806">
        <v>1</v>
      </c>
      <c r="O2806">
        <v>1</v>
      </c>
      <c r="P2806">
        <v>1</v>
      </c>
      <c r="Q2806">
        <v>1</v>
      </c>
      <c r="R2806">
        <v>1</v>
      </c>
      <c r="S2806">
        <v>1</v>
      </c>
      <c r="T2806">
        <v>1</v>
      </c>
      <c r="U2806">
        <v>1</v>
      </c>
      <c r="V2806">
        <v>1</v>
      </c>
      <c r="W2806">
        <v>1</v>
      </c>
      <c r="X2806">
        <v>1</v>
      </c>
      <c r="Y2806">
        <v>1</v>
      </c>
      <c r="Z2806">
        <v>1</v>
      </c>
      <c r="AA2806">
        <v>1</v>
      </c>
      <c r="AB2806">
        <v>1</v>
      </c>
      <c r="AC2806">
        <v>1</v>
      </c>
      <c r="AD2806">
        <v>1</v>
      </c>
      <c r="AE2806">
        <v>1</v>
      </c>
      <c r="AF2806">
        <v>1</v>
      </c>
      <c r="AG2806">
        <v>1</v>
      </c>
      <c r="AH2806">
        <v>1</v>
      </c>
      <c r="AI2806">
        <v>1</v>
      </c>
      <c r="AJ2806">
        <v>1</v>
      </c>
      <c r="AK2806">
        <v>1</v>
      </c>
      <c r="AL2806">
        <v>0</v>
      </c>
      <c r="AM2806" s="49" t="s">
        <v>224</v>
      </c>
      <c r="AN2806" s="49" t="s">
        <v>14</v>
      </c>
      <c r="AO2806" s="49" t="s">
        <v>485</v>
      </c>
      <c r="AP2806" s="49" t="s">
        <v>494</v>
      </c>
      <c r="AQ2806" s="49" t="s">
        <v>11</v>
      </c>
      <c r="AR2806" s="49" t="s">
        <v>487</v>
      </c>
      <c r="AS2806" s="49" t="s">
        <v>488</v>
      </c>
      <c r="AT2806" s="49" t="s">
        <v>489</v>
      </c>
    </row>
    <row r="2807" spans="1:46" x14ac:dyDescent="0.25">
      <c r="A2807">
        <v>17</v>
      </c>
      <c r="B2807" t="s">
        <v>119</v>
      </c>
      <c r="C2807" t="s">
        <v>119</v>
      </c>
      <c r="D2807" t="s">
        <v>120</v>
      </c>
      <c r="E2807" t="s">
        <v>640</v>
      </c>
      <c r="F2807" t="s">
        <v>641</v>
      </c>
      <c r="G2807">
        <v>1</v>
      </c>
      <c r="H2807">
        <v>1</v>
      </c>
      <c r="I2807">
        <v>1</v>
      </c>
      <c r="J2807">
        <v>1</v>
      </c>
      <c r="K2807">
        <v>1</v>
      </c>
      <c r="L2807">
        <v>1</v>
      </c>
      <c r="M2807">
        <v>1</v>
      </c>
      <c r="N2807">
        <v>1</v>
      </c>
      <c r="O2807">
        <v>1</v>
      </c>
      <c r="P2807">
        <v>1</v>
      </c>
      <c r="Q2807">
        <v>1</v>
      </c>
      <c r="R2807">
        <v>1</v>
      </c>
      <c r="S2807">
        <v>1</v>
      </c>
      <c r="T2807">
        <v>1</v>
      </c>
      <c r="U2807">
        <v>1</v>
      </c>
      <c r="V2807">
        <v>1</v>
      </c>
      <c r="W2807">
        <v>1</v>
      </c>
      <c r="X2807">
        <v>1</v>
      </c>
      <c r="Y2807">
        <v>1</v>
      </c>
      <c r="Z2807">
        <v>1</v>
      </c>
      <c r="AA2807">
        <v>1</v>
      </c>
      <c r="AB2807">
        <v>1</v>
      </c>
      <c r="AC2807">
        <v>1</v>
      </c>
      <c r="AD2807">
        <v>1</v>
      </c>
      <c r="AE2807">
        <v>1</v>
      </c>
      <c r="AF2807">
        <v>1</v>
      </c>
      <c r="AG2807">
        <v>1</v>
      </c>
      <c r="AH2807">
        <v>1</v>
      </c>
      <c r="AI2807">
        <v>1</v>
      </c>
      <c r="AJ2807">
        <v>1</v>
      </c>
      <c r="AK2807">
        <v>1</v>
      </c>
      <c r="AL2807">
        <v>0</v>
      </c>
      <c r="AM2807" s="49" t="s">
        <v>120</v>
      </c>
      <c r="AN2807" s="49" t="s">
        <v>5</v>
      </c>
      <c r="AO2807" s="49" t="s">
        <v>9</v>
      </c>
      <c r="AP2807" s="49" t="s">
        <v>494</v>
      </c>
      <c r="AQ2807" s="49" t="s">
        <v>9</v>
      </c>
      <c r="AR2807" s="49" t="s">
        <v>487</v>
      </c>
      <c r="AS2807" s="49" t="s">
        <v>488</v>
      </c>
      <c r="AT2807" s="49" t="s">
        <v>489</v>
      </c>
    </row>
    <row r="2808" spans="1:46" x14ac:dyDescent="0.25">
      <c r="A2808">
        <v>17</v>
      </c>
      <c r="B2808" t="s">
        <v>109</v>
      </c>
      <c r="C2808" t="s">
        <v>109</v>
      </c>
      <c r="D2808" t="s">
        <v>110</v>
      </c>
      <c r="E2808" t="s">
        <v>640</v>
      </c>
      <c r="F2808" t="s">
        <v>641</v>
      </c>
      <c r="G2808">
        <v>1</v>
      </c>
      <c r="H2808">
        <v>1</v>
      </c>
      <c r="I2808">
        <v>1</v>
      </c>
      <c r="J2808">
        <v>1</v>
      </c>
      <c r="K2808">
        <v>1</v>
      </c>
      <c r="L2808">
        <v>1</v>
      </c>
      <c r="M2808">
        <v>1</v>
      </c>
      <c r="N2808">
        <v>1</v>
      </c>
      <c r="O2808">
        <v>1</v>
      </c>
      <c r="P2808">
        <v>1</v>
      </c>
      <c r="Q2808">
        <v>1</v>
      </c>
      <c r="R2808">
        <v>1</v>
      </c>
      <c r="S2808">
        <v>1</v>
      </c>
      <c r="T2808">
        <v>1</v>
      </c>
      <c r="U2808">
        <v>1</v>
      </c>
      <c r="V2808">
        <v>1</v>
      </c>
      <c r="W2808">
        <v>1</v>
      </c>
      <c r="X2808">
        <v>1</v>
      </c>
      <c r="Y2808">
        <v>1</v>
      </c>
      <c r="Z2808">
        <v>1</v>
      </c>
      <c r="AA2808">
        <v>1</v>
      </c>
      <c r="AB2808">
        <v>1</v>
      </c>
      <c r="AC2808">
        <v>1</v>
      </c>
      <c r="AD2808">
        <v>1</v>
      </c>
      <c r="AE2808">
        <v>1</v>
      </c>
      <c r="AF2808">
        <v>1</v>
      </c>
      <c r="AG2808">
        <v>1</v>
      </c>
      <c r="AH2808">
        <v>1</v>
      </c>
      <c r="AI2808">
        <v>1</v>
      </c>
      <c r="AJ2808">
        <v>1</v>
      </c>
      <c r="AK2808">
        <v>1</v>
      </c>
      <c r="AL2808">
        <v>1</v>
      </c>
      <c r="AM2808" s="49" t="s">
        <v>110</v>
      </c>
      <c r="AN2808" s="49" t="s">
        <v>14</v>
      </c>
      <c r="AO2808" s="49" t="s">
        <v>507</v>
      </c>
      <c r="AP2808" s="49" t="s">
        <v>505</v>
      </c>
      <c r="AQ2808" s="49" t="s">
        <v>13</v>
      </c>
      <c r="AR2808" s="49" t="s">
        <v>487</v>
      </c>
      <c r="AS2808" s="49" t="s">
        <v>488</v>
      </c>
      <c r="AT2808" s="49" t="s">
        <v>489</v>
      </c>
    </row>
    <row r="2809" spans="1:46" x14ac:dyDescent="0.25">
      <c r="A2809">
        <v>17</v>
      </c>
      <c r="B2809" t="s">
        <v>113</v>
      </c>
      <c r="C2809" t="s">
        <v>113</v>
      </c>
      <c r="D2809" t="s">
        <v>114</v>
      </c>
      <c r="E2809" t="s">
        <v>640</v>
      </c>
      <c r="F2809" t="s">
        <v>641</v>
      </c>
      <c r="G2809">
        <v>1</v>
      </c>
      <c r="H2809">
        <v>1</v>
      </c>
      <c r="I2809">
        <v>1</v>
      </c>
      <c r="J2809">
        <v>1</v>
      </c>
      <c r="K2809">
        <v>1</v>
      </c>
      <c r="L2809">
        <v>1</v>
      </c>
      <c r="M2809">
        <v>1</v>
      </c>
      <c r="N2809">
        <v>1</v>
      </c>
      <c r="O2809">
        <v>1</v>
      </c>
      <c r="P2809">
        <v>1</v>
      </c>
      <c r="Q2809">
        <v>1</v>
      </c>
      <c r="R2809">
        <v>1</v>
      </c>
      <c r="S2809">
        <v>1</v>
      </c>
      <c r="T2809">
        <v>1</v>
      </c>
      <c r="U2809">
        <v>1</v>
      </c>
      <c r="V2809">
        <v>1</v>
      </c>
      <c r="W2809">
        <v>1</v>
      </c>
      <c r="X2809">
        <v>1</v>
      </c>
      <c r="Y2809">
        <v>1</v>
      </c>
      <c r="Z2809">
        <v>1</v>
      </c>
      <c r="AA2809">
        <v>1</v>
      </c>
      <c r="AB2809">
        <v>1</v>
      </c>
      <c r="AC2809">
        <v>1</v>
      </c>
      <c r="AD2809">
        <v>1</v>
      </c>
      <c r="AE2809">
        <v>1</v>
      </c>
      <c r="AF2809">
        <v>1</v>
      </c>
      <c r="AG2809">
        <v>1</v>
      </c>
      <c r="AH2809">
        <v>1</v>
      </c>
      <c r="AI2809">
        <v>1</v>
      </c>
      <c r="AJ2809">
        <v>1</v>
      </c>
      <c r="AK2809">
        <v>1</v>
      </c>
      <c r="AL2809">
        <v>1</v>
      </c>
      <c r="AM2809" s="49" t="s">
        <v>114</v>
      </c>
      <c r="AN2809" s="49" t="s">
        <v>14</v>
      </c>
      <c r="AO2809" s="49" t="s">
        <v>506</v>
      </c>
      <c r="AP2809" s="49" t="s">
        <v>505</v>
      </c>
      <c r="AQ2809" s="49" t="s">
        <v>10</v>
      </c>
      <c r="AR2809" s="49" t="s">
        <v>495</v>
      </c>
      <c r="AS2809" s="49" t="s">
        <v>488</v>
      </c>
      <c r="AT2809" s="49" t="s">
        <v>489</v>
      </c>
    </row>
    <row r="2810" spans="1:46" x14ac:dyDescent="0.25">
      <c r="A2810">
        <v>17</v>
      </c>
      <c r="B2810" t="s">
        <v>493</v>
      </c>
      <c r="C2810" t="s">
        <v>542</v>
      </c>
      <c r="D2810" t="s">
        <v>543</v>
      </c>
      <c r="E2810" t="s">
        <v>640</v>
      </c>
      <c r="F2810" t="s">
        <v>641</v>
      </c>
      <c r="G2810">
        <v>1</v>
      </c>
      <c r="H2810">
        <v>1</v>
      </c>
      <c r="I2810">
        <v>1</v>
      </c>
      <c r="J2810">
        <v>1</v>
      </c>
      <c r="K2810">
        <v>1</v>
      </c>
      <c r="L2810">
        <v>1</v>
      </c>
      <c r="M2810">
        <v>1</v>
      </c>
      <c r="N2810">
        <v>1</v>
      </c>
      <c r="O2810">
        <v>1</v>
      </c>
      <c r="P2810">
        <v>1</v>
      </c>
      <c r="Q2810">
        <v>1</v>
      </c>
      <c r="R2810">
        <v>1</v>
      </c>
      <c r="S2810">
        <v>1</v>
      </c>
      <c r="T2810">
        <v>1</v>
      </c>
      <c r="U2810">
        <v>1</v>
      </c>
      <c r="V2810">
        <v>1</v>
      </c>
      <c r="W2810">
        <v>1</v>
      </c>
      <c r="X2810">
        <v>1</v>
      </c>
      <c r="Y2810">
        <v>1</v>
      </c>
      <c r="Z2810">
        <v>1</v>
      </c>
      <c r="AA2810">
        <v>1</v>
      </c>
      <c r="AB2810">
        <v>1</v>
      </c>
      <c r="AC2810">
        <v>1</v>
      </c>
      <c r="AD2810">
        <v>1</v>
      </c>
      <c r="AE2810">
        <v>1</v>
      </c>
      <c r="AF2810">
        <v>1</v>
      </c>
      <c r="AG2810">
        <v>1</v>
      </c>
      <c r="AH2810">
        <v>1</v>
      </c>
      <c r="AI2810">
        <v>1</v>
      </c>
      <c r="AJ2810">
        <v>1</v>
      </c>
      <c r="AK2810">
        <v>1</v>
      </c>
      <c r="AL2810">
        <v>0</v>
      </c>
      <c r="AM2810" s="49" t="e">
        <v>#N/A</v>
      </c>
      <c r="AN2810" s="49" t="e">
        <v>#N/A</v>
      </c>
      <c r="AO2810" s="49" t="e">
        <v>#N/A</v>
      </c>
      <c r="AP2810" s="49" t="e">
        <v>#N/A</v>
      </c>
      <c r="AQ2810" s="49" t="e">
        <v>#N/A</v>
      </c>
      <c r="AR2810" s="49" t="e">
        <v>#N/A</v>
      </c>
      <c r="AS2810" s="49" t="e">
        <v>#N/A</v>
      </c>
      <c r="AT2810" s="49" t="e">
        <v>#N/A</v>
      </c>
    </row>
    <row r="2811" spans="1:46" x14ac:dyDescent="0.25">
      <c r="A2811">
        <v>17</v>
      </c>
      <c r="B2811" t="s">
        <v>544</v>
      </c>
      <c r="C2811" t="s">
        <v>544</v>
      </c>
      <c r="D2811" t="s">
        <v>545</v>
      </c>
      <c r="E2811" t="s">
        <v>640</v>
      </c>
      <c r="F2811" t="s">
        <v>641</v>
      </c>
      <c r="G2811">
        <v>1</v>
      </c>
      <c r="H2811">
        <v>1</v>
      </c>
      <c r="I2811">
        <v>1</v>
      </c>
      <c r="J2811">
        <v>1</v>
      </c>
      <c r="K2811">
        <v>1</v>
      </c>
      <c r="L2811">
        <v>1</v>
      </c>
      <c r="M2811">
        <v>1</v>
      </c>
      <c r="N2811">
        <v>1</v>
      </c>
      <c r="O2811">
        <v>1</v>
      </c>
      <c r="P2811">
        <v>1</v>
      </c>
      <c r="Q2811">
        <v>1</v>
      </c>
      <c r="R2811">
        <v>1</v>
      </c>
      <c r="S2811">
        <v>1</v>
      </c>
      <c r="T2811">
        <v>1</v>
      </c>
      <c r="U2811">
        <v>1</v>
      </c>
      <c r="V2811">
        <v>1</v>
      </c>
      <c r="W2811">
        <v>1</v>
      </c>
      <c r="X2811">
        <v>1</v>
      </c>
      <c r="Y2811">
        <v>1</v>
      </c>
      <c r="Z2811">
        <v>1</v>
      </c>
      <c r="AA2811">
        <v>1</v>
      </c>
      <c r="AB2811">
        <v>1</v>
      </c>
      <c r="AC2811">
        <v>1</v>
      </c>
      <c r="AD2811">
        <v>1</v>
      </c>
      <c r="AE2811">
        <v>1</v>
      </c>
      <c r="AF2811">
        <v>1</v>
      </c>
      <c r="AG2811">
        <v>1</v>
      </c>
      <c r="AH2811">
        <v>1</v>
      </c>
      <c r="AI2811">
        <v>1</v>
      </c>
      <c r="AJ2811">
        <v>1</v>
      </c>
      <c r="AK2811">
        <v>1</v>
      </c>
      <c r="AL2811">
        <v>0</v>
      </c>
      <c r="AM2811" s="49" t="e">
        <v>#N/A</v>
      </c>
      <c r="AN2811" s="49" t="e">
        <v>#N/A</v>
      </c>
      <c r="AO2811" s="49" t="e">
        <v>#N/A</v>
      </c>
      <c r="AP2811" s="49" t="e">
        <v>#N/A</v>
      </c>
      <c r="AQ2811" s="49" t="e">
        <v>#N/A</v>
      </c>
      <c r="AR2811" s="49" t="e">
        <v>#N/A</v>
      </c>
      <c r="AS2811" s="49" t="e">
        <v>#N/A</v>
      </c>
      <c r="AT2811" s="49" t="e">
        <v>#N/A</v>
      </c>
    </row>
    <row r="2812" spans="1:46" x14ac:dyDescent="0.25">
      <c r="A2812">
        <v>17</v>
      </c>
      <c r="B2812" t="s">
        <v>124</v>
      </c>
      <c r="C2812" t="s">
        <v>124</v>
      </c>
      <c r="D2812" t="s">
        <v>125</v>
      </c>
      <c r="E2812" t="s">
        <v>640</v>
      </c>
      <c r="F2812" t="s">
        <v>641</v>
      </c>
      <c r="G2812">
        <v>1</v>
      </c>
      <c r="H2812">
        <v>1</v>
      </c>
      <c r="I2812">
        <v>1</v>
      </c>
      <c r="J2812">
        <v>1</v>
      </c>
      <c r="K2812">
        <v>1</v>
      </c>
      <c r="L2812">
        <v>1</v>
      </c>
      <c r="M2812">
        <v>1</v>
      </c>
      <c r="N2812">
        <v>1</v>
      </c>
      <c r="O2812">
        <v>1</v>
      </c>
      <c r="P2812">
        <v>1</v>
      </c>
      <c r="Q2812">
        <v>1</v>
      </c>
      <c r="R2812">
        <v>1</v>
      </c>
      <c r="S2812">
        <v>1</v>
      </c>
      <c r="T2812">
        <v>1</v>
      </c>
      <c r="U2812">
        <v>1</v>
      </c>
      <c r="V2812">
        <v>1</v>
      </c>
      <c r="W2812">
        <v>1</v>
      </c>
      <c r="X2812">
        <v>1</v>
      </c>
      <c r="Y2812">
        <v>1</v>
      </c>
      <c r="Z2812">
        <v>1</v>
      </c>
      <c r="AA2812">
        <v>1</v>
      </c>
      <c r="AB2812">
        <v>1</v>
      </c>
      <c r="AC2812">
        <v>1</v>
      </c>
      <c r="AD2812">
        <v>1</v>
      </c>
      <c r="AE2812">
        <v>1</v>
      </c>
      <c r="AF2812">
        <v>1</v>
      </c>
      <c r="AG2812">
        <v>1</v>
      </c>
      <c r="AH2812">
        <v>1</v>
      </c>
      <c r="AI2812">
        <v>1</v>
      </c>
      <c r="AJ2812">
        <v>1</v>
      </c>
      <c r="AK2812">
        <v>1</v>
      </c>
      <c r="AL2812">
        <v>1</v>
      </c>
      <c r="AM2812" s="49" t="s">
        <v>125</v>
      </c>
      <c r="AN2812" s="49" t="s">
        <v>14</v>
      </c>
      <c r="AO2812" s="49" t="s">
        <v>506</v>
      </c>
      <c r="AP2812" s="49" t="s">
        <v>501</v>
      </c>
      <c r="AQ2812" s="49" t="s">
        <v>10</v>
      </c>
      <c r="AR2812" s="49" t="s">
        <v>487</v>
      </c>
      <c r="AS2812" s="49" t="s">
        <v>488</v>
      </c>
      <c r="AT2812" s="49" t="s">
        <v>489</v>
      </c>
    </row>
    <row r="2813" spans="1:46" x14ac:dyDescent="0.25">
      <c r="A2813">
        <v>17</v>
      </c>
      <c r="B2813" t="s">
        <v>130</v>
      </c>
      <c r="C2813" t="s">
        <v>130</v>
      </c>
      <c r="D2813" t="s">
        <v>131</v>
      </c>
      <c r="E2813" t="s">
        <v>640</v>
      </c>
      <c r="F2813" t="s">
        <v>641</v>
      </c>
      <c r="G2813">
        <v>1</v>
      </c>
      <c r="H2813">
        <v>1</v>
      </c>
      <c r="I2813">
        <v>1</v>
      </c>
      <c r="J2813">
        <v>1</v>
      </c>
      <c r="K2813">
        <v>1</v>
      </c>
      <c r="L2813">
        <v>1</v>
      </c>
      <c r="M2813">
        <v>1</v>
      </c>
      <c r="N2813">
        <v>1</v>
      </c>
      <c r="O2813">
        <v>1</v>
      </c>
      <c r="P2813">
        <v>1</v>
      </c>
      <c r="Q2813">
        <v>1</v>
      </c>
      <c r="R2813">
        <v>1</v>
      </c>
      <c r="S2813">
        <v>1</v>
      </c>
      <c r="T2813">
        <v>1</v>
      </c>
      <c r="U2813">
        <v>1</v>
      </c>
      <c r="V2813">
        <v>1</v>
      </c>
      <c r="W2813">
        <v>1</v>
      </c>
      <c r="X2813">
        <v>1</v>
      </c>
      <c r="Y2813">
        <v>1</v>
      </c>
      <c r="Z2813">
        <v>1</v>
      </c>
      <c r="AA2813">
        <v>1</v>
      </c>
      <c r="AB2813">
        <v>1</v>
      </c>
      <c r="AC2813">
        <v>1</v>
      </c>
      <c r="AD2813">
        <v>1</v>
      </c>
      <c r="AE2813">
        <v>1</v>
      </c>
      <c r="AF2813">
        <v>1</v>
      </c>
      <c r="AG2813">
        <v>1</v>
      </c>
      <c r="AH2813">
        <v>1</v>
      </c>
      <c r="AI2813">
        <v>1</v>
      </c>
      <c r="AJ2813">
        <v>1</v>
      </c>
      <c r="AK2813">
        <v>1</v>
      </c>
      <c r="AL2813">
        <v>1</v>
      </c>
      <c r="AM2813" s="49" t="s">
        <v>131</v>
      </c>
      <c r="AN2813" s="49" t="s">
        <v>14</v>
      </c>
      <c r="AO2813" s="49" t="s">
        <v>507</v>
      </c>
      <c r="AP2813" s="49" t="s">
        <v>501</v>
      </c>
      <c r="AQ2813" s="49" t="s">
        <v>10</v>
      </c>
      <c r="AR2813" s="49" t="s">
        <v>487</v>
      </c>
      <c r="AS2813" s="49" t="s">
        <v>488</v>
      </c>
      <c r="AT2813" s="49" t="s">
        <v>489</v>
      </c>
    </row>
    <row r="2814" spans="1:46" x14ac:dyDescent="0.25">
      <c r="A2814">
        <v>17</v>
      </c>
      <c r="B2814" t="s">
        <v>117</v>
      </c>
      <c r="C2814" t="s">
        <v>117</v>
      </c>
      <c r="D2814" t="s">
        <v>546</v>
      </c>
      <c r="E2814" t="s">
        <v>640</v>
      </c>
      <c r="F2814" t="s">
        <v>641</v>
      </c>
      <c r="G2814">
        <v>1</v>
      </c>
      <c r="H2814">
        <v>1</v>
      </c>
      <c r="I2814">
        <v>1</v>
      </c>
      <c r="J2814">
        <v>1</v>
      </c>
      <c r="K2814">
        <v>1</v>
      </c>
      <c r="L2814">
        <v>1</v>
      </c>
      <c r="M2814">
        <v>1</v>
      </c>
      <c r="N2814">
        <v>1</v>
      </c>
      <c r="O2814">
        <v>1</v>
      </c>
      <c r="P2814">
        <v>1</v>
      </c>
      <c r="Q2814">
        <v>1</v>
      </c>
      <c r="R2814">
        <v>1</v>
      </c>
      <c r="S2814">
        <v>1</v>
      </c>
      <c r="T2814">
        <v>1</v>
      </c>
      <c r="U2814">
        <v>1</v>
      </c>
      <c r="V2814">
        <v>1</v>
      </c>
      <c r="W2814">
        <v>1</v>
      </c>
      <c r="X2814">
        <v>1</v>
      </c>
      <c r="Y2814">
        <v>1</v>
      </c>
      <c r="Z2814">
        <v>1</v>
      </c>
      <c r="AA2814">
        <v>1</v>
      </c>
      <c r="AB2814">
        <v>1</v>
      </c>
      <c r="AC2814">
        <v>1</v>
      </c>
      <c r="AD2814">
        <v>1</v>
      </c>
      <c r="AE2814">
        <v>1</v>
      </c>
      <c r="AF2814">
        <v>1</v>
      </c>
      <c r="AG2814">
        <v>1</v>
      </c>
      <c r="AH2814">
        <v>1</v>
      </c>
      <c r="AI2814">
        <v>1</v>
      </c>
      <c r="AJ2814">
        <v>1</v>
      </c>
      <c r="AK2814">
        <v>1</v>
      </c>
      <c r="AL2814">
        <v>0</v>
      </c>
      <c r="AM2814" s="49" t="s">
        <v>118</v>
      </c>
      <c r="AN2814" s="49" t="s">
        <v>8</v>
      </c>
      <c r="AO2814" s="49" t="s">
        <v>9</v>
      </c>
      <c r="AP2814" s="49" t="s">
        <v>494</v>
      </c>
      <c r="AQ2814" s="49" t="s">
        <v>9</v>
      </c>
      <c r="AR2814" s="49" t="s">
        <v>487</v>
      </c>
      <c r="AS2814" s="49" t="s">
        <v>488</v>
      </c>
      <c r="AT2814" s="49" t="s">
        <v>489</v>
      </c>
    </row>
    <row r="2815" spans="1:46" x14ac:dyDescent="0.25">
      <c r="A2815">
        <v>17</v>
      </c>
      <c r="B2815" t="s">
        <v>192</v>
      </c>
      <c r="C2815" t="s">
        <v>192</v>
      </c>
      <c r="D2815" t="s">
        <v>193</v>
      </c>
      <c r="E2815" t="s">
        <v>640</v>
      </c>
      <c r="F2815" t="s">
        <v>641</v>
      </c>
      <c r="G2815">
        <v>1</v>
      </c>
      <c r="H2815">
        <v>1</v>
      </c>
      <c r="I2815">
        <v>1</v>
      </c>
      <c r="J2815">
        <v>1</v>
      </c>
      <c r="K2815">
        <v>1</v>
      </c>
      <c r="L2815">
        <v>1</v>
      </c>
      <c r="M2815">
        <v>1</v>
      </c>
      <c r="N2815">
        <v>1</v>
      </c>
      <c r="O2815">
        <v>1</v>
      </c>
      <c r="P2815">
        <v>1</v>
      </c>
      <c r="Q2815">
        <v>1</v>
      </c>
      <c r="R2815">
        <v>1</v>
      </c>
      <c r="S2815">
        <v>1</v>
      </c>
      <c r="T2815">
        <v>1</v>
      </c>
      <c r="U2815">
        <v>1</v>
      </c>
      <c r="V2815">
        <v>1</v>
      </c>
      <c r="W2815">
        <v>1</v>
      </c>
      <c r="X2815">
        <v>1</v>
      </c>
      <c r="Y2815">
        <v>1</v>
      </c>
      <c r="Z2815">
        <v>1</v>
      </c>
      <c r="AA2815">
        <v>1</v>
      </c>
      <c r="AB2815">
        <v>1</v>
      </c>
      <c r="AC2815">
        <v>1</v>
      </c>
      <c r="AD2815">
        <v>1</v>
      </c>
      <c r="AE2815">
        <v>1</v>
      </c>
      <c r="AF2815">
        <v>1</v>
      </c>
      <c r="AG2815">
        <v>1</v>
      </c>
      <c r="AH2815">
        <v>1</v>
      </c>
      <c r="AI2815">
        <v>1</v>
      </c>
      <c r="AJ2815">
        <v>1</v>
      </c>
      <c r="AK2815">
        <v>1</v>
      </c>
      <c r="AL2815">
        <v>1</v>
      </c>
      <c r="AM2815" s="49" t="s">
        <v>193</v>
      </c>
      <c r="AN2815" s="49" t="s">
        <v>14</v>
      </c>
      <c r="AO2815" s="49" t="s">
        <v>500</v>
      </c>
      <c r="AP2815" s="49" t="s">
        <v>505</v>
      </c>
      <c r="AQ2815" s="49" t="s">
        <v>13</v>
      </c>
      <c r="AR2815" s="49" t="s">
        <v>487</v>
      </c>
      <c r="AS2815" s="49" t="s">
        <v>488</v>
      </c>
      <c r="AT2815" s="49" t="s">
        <v>489</v>
      </c>
    </row>
    <row r="2816" spans="1:46" x14ac:dyDescent="0.25">
      <c r="A2816">
        <v>17</v>
      </c>
      <c r="B2816" t="s">
        <v>132</v>
      </c>
      <c r="C2816" t="s">
        <v>132</v>
      </c>
      <c r="D2816" t="s">
        <v>133</v>
      </c>
      <c r="E2816" t="s">
        <v>640</v>
      </c>
      <c r="F2816" t="s">
        <v>641</v>
      </c>
      <c r="G2816">
        <v>1</v>
      </c>
      <c r="H2816">
        <v>1</v>
      </c>
      <c r="I2816">
        <v>1</v>
      </c>
      <c r="J2816">
        <v>1</v>
      </c>
      <c r="K2816">
        <v>1</v>
      </c>
      <c r="L2816">
        <v>1</v>
      </c>
      <c r="M2816">
        <v>1</v>
      </c>
      <c r="N2816">
        <v>1</v>
      </c>
      <c r="O2816">
        <v>1</v>
      </c>
      <c r="P2816">
        <v>1</v>
      </c>
      <c r="Q2816">
        <v>1</v>
      </c>
      <c r="R2816">
        <v>1</v>
      </c>
      <c r="S2816">
        <v>1</v>
      </c>
      <c r="T2816">
        <v>1</v>
      </c>
      <c r="U2816">
        <v>1</v>
      </c>
      <c r="V2816">
        <v>1</v>
      </c>
      <c r="W2816">
        <v>1</v>
      </c>
      <c r="X2816">
        <v>1</v>
      </c>
      <c r="Y2816">
        <v>1</v>
      </c>
      <c r="Z2816">
        <v>1</v>
      </c>
      <c r="AA2816">
        <v>1</v>
      </c>
      <c r="AB2816">
        <v>1</v>
      </c>
      <c r="AC2816">
        <v>1</v>
      </c>
      <c r="AD2816">
        <v>1</v>
      </c>
      <c r="AE2816">
        <v>1</v>
      </c>
      <c r="AF2816">
        <v>1</v>
      </c>
      <c r="AG2816">
        <v>1</v>
      </c>
      <c r="AH2816">
        <v>1</v>
      </c>
      <c r="AI2816">
        <v>1</v>
      </c>
      <c r="AJ2816">
        <v>1</v>
      </c>
      <c r="AK2816">
        <v>1</v>
      </c>
      <c r="AL2816">
        <v>0</v>
      </c>
      <c r="AM2816" s="49" t="s">
        <v>133</v>
      </c>
      <c r="AN2816" s="49" t="s">
        <v>14</v>
      </c>
      <c r="AO2816" s="49" t="s">
        <v>507</v>
      </c>
      <c r="AP2816" s="49" t="s">
        <v>501</v>
      </c>
      <c r="AQ2816" s="49" t="s">
        <v>10</v>
      </c>
      <c r="AR2816" s="49" t="s">
        <v>487</v>
      </c>
      <c r="AS2816" s="49" t="s">
        <v>488</v>
      </c>
      <c r="AT2816" s="49" t="s">
        <v>489</v>
      </c>
    </row>
    <row r="2817" spans="1:46" x14ac:dyDescent="0.25">
      <c r="A2817">
        <v>17</v>
      </c>
      <c r="B2817" t="s">
        <v>134</v>
      </c>
      <c r="C2817" t="s">
        <v>134</v>
      </c>
      <c r="D2817" t="s">
        <v>135</v>
      </c>
      <c r="E2817" t="s">
        <v>640</v>
      </c>
      <c r="F2817" t="s">
        <v>641</v>
      </c>
      <c r="G2817">
        <v>1</v>
      </c>
      <c r="H2817">
        <v>1</v>
      </c>
      <c r="I2817">
        <v>1</v>
      </c>
      <c r="J2817">
        <v>1</v>
      </c>
      <c r="K2817">
        <v>1</v>
      </c>
      <c r="L2817">
        <v>1</v>
      </c>
      <c r="M2817">
        <v>1</v>
      </c>
      <c r="N2817">
        <v>1</v>
      </c>
      <c r="O2817">
        <v>1</v>
      </c>
      <c r="P2817">
        <v>1</v>
      </c>
      <c r="Q2817">
        <v>1</v>
      </c>
      <c r="R2817">
        <v>1</v>
      </c>
      <c r="S2817">
        <v>1</v>
      </c>
      <c r="T2817">
        <v>1</v>
      </c>
      <c r="U2817">
        <v>1</v>
      </c>
      <c r="V2817">
        <v>1</v>
      </c>
      <c r="W2817">
        <v>1</v>
      </c>
      <c r="X2817">
        <v>1</v>
      </c>
      <c r="Y2817">
        <v>1</v>
      </c>
      <c r="Z2817">
        <v>1</v>
      </c>
      <c r="AA2817">
        <v>1</v>
      </c>
      <c r="AB2817">
        <v>1</v>
      </c>
      <c r="AC2817">
        <v>1</v>
      </c>
      <c r="AD2817">
        <v>1</v>
      </c>
      <c r="AE2817">
        <v>1</v>
      </c>
      <c r="AF2817">
        <v>1</v>
      </c>
      <c r="AG2817">
        <v>1</v>
      </c>
      <c r="AH2817">
        <v>1</v>
      </c>
      <c r="AI2817">
        <v>1</v>
      </c>
      <c r="AJ2817">
        <v>1</v>
      </c>
      <c r="AK2817">
        <v>1</v>
      </c>
      <c r="AL2817">
        <v>1</v>
      </c>
      <c r="AM2817" s="49" t="s">
        <v>135</v>
      </c>
      <c r="AN2817" s="49" t="s">
        <v>14</v>
      </c>
      <c r="AO2817" s="49" t="s">
        <v>500</v>
      </c>
      <c r="AP2817" s="49" t="s">
        <v>505</v>
      </c>
      <c r="AQ2817" s="49" t="s">
        <v>13</v>
      </c>
      <c r="AR2817" s="49" t="s">
        <v>487</v>
      </c>
      <c r="AS2817" s="49" t="s">
        <v>488</v>
      </c>
      <c r="AT2817" s="49" t="s">
        <v>489</v>
      </c>
    </row>
    <row r="2818" spans="1:46" x14ac:dyDescent="0.25">
      <c r="A2818">
        <v>17</v>
      </c>
      <c r="B2818" t="s">
        <v>136</v>
      </c>
      <c r="C2818" t="s">
        <v>136</v>
      </c>
      <c r="D2818" t="s">
        <v>137</v>
      </c>
      <c r="E2818" t="s">
        <v>640</v>
      </c>
      <c r="F2818" t="s">
        <v>641</v>
      </c>
      <c r="G2818">
        <v>1</v>
      </c>
      <c r="H2818">
        <v>1</v>
      </c>
      <c r="I2818">
        <v>1</v>
      </c>
      <c r="J2818">
        <v>1</v>
      </c>
      <c r="K2818">
        <v>1</v>
      </c>
      <c r="L2818">
        <v>1</v>
      </c>
      <c r="M2818">
        <v>1</v>
      </c>
      <c r="N2818">
        <v>1</v>
      </c>
      <c r="O2818">
        <v>1</v>
      </c>
      <c r="P2818">
        <v>1</v>
      </c>
      <c r="Q2818">
        <v>1</v>
      </c>
      <c r="R2818">
        <v>1</v>
      </c>
      <c r="S2818">
        <v>1</v>
      </c>
      <c r="T2818">
        <v>1</v>
      </c>
      <c r="U2818">
        <v>1</v>
      </c>
      <c r="V2818">
        <v>1</v>
      </c>
      <c r="W2818">
        <v>1</v>
      </c>
      <c r="X2818">
        <v>1</v>
      </c>
      <c r="Y2818">
        <v>1</v>
      </c>
      <c r="Z2818">
        <v>1</v>
      </c>
      <c r="AA2818">
        <v>1</v>
      </c>
      <c r="AB2818">
        <v>1</v>
      </c>
      <c r="AC2818">
        <v>1</v>
      </c>
      <c r="AD2818">
        <v>1</v>
      </c>
      <c r="AE2818">
        <v>1</v>
      </c>
      <c r="AF2818">
        <v>1</v>
      </c>
      <c r="AG2818">
        <v>1</v>
      </c>
      <c r="AH2818">
        <v>1</v>
      </c>
      <c r="AI2818">
        <v>1</v>
      </c>
      <c r="AJ2818">
        <v>1</v>
      </c>
      <c r="AK2818">
        <v>1</v>
      </c>
      <c r="AL2818">
        <v>1</v>
      </c>
      <c r="AM2818" s="49" t="s">
        <v>137</v>
      </c>
      <c r="AN2818" s="49" t="s">
        <v>14</v>
      </c>
      <c r="AO2818" s="49" t="s">
        <v>500</v>
      </c>
      <c r="AP2818" s="49" t="s">
        <v>505</v>
      </c>
      <c r="AQ2818" s="49" t="s">
        <v>13</v>
      </c>
      <c r="AR2818" s="49" t="s">
        <v>487</v>
      </c>
      <c r="AS2818" s="49" t="s">
        <v>488</v>
      </c>
      <c r="AT2818" s="49" t="s">
        <v>489</v>
      </c>
    </row>
    <row r="2819" spans="1:46" x14ac:dyDescent="0.25">
      <c r="A2819">
        <v>17</v>
      </c>
      <c r="B2819" t="s">
        <v>315</v>
      </c>
      <c r="C2819" t="s">
        <v>315</v>
      </c>
      <c r="D2819" t="s">
        <v>547</v>
      </c>
      <c r="E2819" t="s">
        <v>640</v>
      </c>
      <c r="F2819" t="s">
        <v>641</v>
      </c>
      <c r="G2819">
        <v>1</v>
      </c>
      <c r="H2819">
        <v>1</v>
      </c>
      <c r="I2819">
        <v>1</v>
      </c>
      <c r="J2819">
        <v>1</v>
      </c>
      <c r="K2819">
        <v>1</v>
      </c>
      <c r="L2819">
        <v>1</v>
      </c>
      <c r="M2819">
        <v>1</v>
      </c>
      <c r="N2819">
        <v>1</v>
      </c>
      <c r="O2819">
        <v>1</v>
      </c>
      <c r="P2819">
        <v>1</v>
      </c>
      <c r="Q2819">
        <v>1</v>
      </c>
      <c r="R2819">
        <v>1</v>
      </c>
      <c r="S2819">
        <v>1</v>
      </c>
      <c r="T2819">
        <v>1</v>
      </c>
      <c r="U2819">
        <v>1</v>
      </c>
      <c r="V2819">
        <v>1</v>
      </c>
      <c r="W2819">
        <v>1</v>
      </c>
      <c r="X2819">
        <v>1</v>
      </c>
      <c r="Y2819">
        <v>1</v>
      </c>
      <c r="Z2819">
        <v>1</v>
      </c>
      <c r="AA2819">
        <v>1</v>
      </c>
      <c r="AB2819">
        <v>1</v>
      </c>
      <c r="AC2819">
        <v>1</v>
      </c>
      <c r="AD2819">
        <v>1</v>
      </c>
      <c r="AE2819">
        <v>1</v>
      </c>
      <c r="AF2819">
        <v>1</v>
      </c>
      <c r="AG2819">
        <v>1</v>
      </c>
      <c r="AH2819">
        <v>1</v>
      </c>
      <c r="AI2819">
        <v>1</v>
      </c>
      <c r="AJ2819">
        <v>1</v>
      </c>
      <c r="AK2819">
        <v>1</v>
      </c>
      <c r="AL2819">
        <v>0</v>
      </c>
      <c r="AM2819" s="49" t="s">
        <v>316</v>
      </c>
      <c r="AN2819" s="49" t="s">
        <v>14</v>
      </c>
      <c r="AO2819" s="49" t="s">
        <v>485</v>
      </c>
      <c r="AP2819" s="49" t="s">
        <v>486</v>
      </c>
      <c r="AQ2819" s="49" t="s">
        <v>11</v>
      </c>
      <c r="AR2819" s="49" t="s">
        <v>487</v>
      </c>
      <c r="AS2819" s="49" t="s">
        <v>488</v>
      </c>
      <c r="AT2819" s="49" t="s">
        <v>489</v>
      </c>
    </row>
    <row r="2820" spans="1:46" x14ac:dyDescent="0.25">
      <c r="A2820">
        <v>17</v>
      </c>
      <c r="B2820" t="s">
        <v>121</v>
      </c>
      <c r="C2820" t="s">
        <v>121</v>
      </c>
      <c r="D2820" t="s">
        <v>548</v>
      </c>
      <c r="E2820" t="s">
        <v>640</v>
      </c>
      <c r="F2820" t="s">
        <v>641</v>
      </c>
      <c r="G2820">
        <v>1</v>
      </c>
      <c r="H2820">
        <v>1</v>
      </c>
      <c r="I2820">
        <v>1</v>
      </c>
      <c r="J2820">
        <v>1</v>
      </c>
      <c r="K2820">
        <v>1</v>
      </c>
      <c r="L2820">
        <v>1</v>
      </c>
      <c r="M2820">
        <v>1</v>
      </c>
      <c r="N2820">
        <v>1</v>
      </c>
      <c r="O2820">
        <v>1</v>
      </c>
      <c r="P2820">
        <v>1</v>
      </c>
      <c r="Q2820">
        <v>1</v>
      </c>
      <c r="R2820">
        <v>1</v>
      </c>
      <c r="S2820">
        <v>1</v>
      </c>
      <c r="T2820">
        <v>1</v>
      </c>
      <c r="U2820">
        <v>1</v>
      </c>
      <c r="V2820">
        <v>1</v>
      </c>
      <c r="W2820">
        <v>1</v>
      </c>
      <c r="X2820">
        <v>1</v>
      </c>
      <c r="Y2820">
        <v>1</v>
      </c>
      <c r="Z2820">
        <v>1</v>
      </c>
      <c r="AA2820">
        <v>1</v>
      </c>
      <c r="AB2820">
        <v>1</v>
      </c>
      <c r="AC2820">
        <v>1</v>
      </c>
      <c r="AD2820">
        <v>1</v>
      </c>
      <c r="AE2820">
        <v>1</v>
      </c>
      <c r="AF2820">
        <v>1</v>
      </c>
      <c r="AG2820">
        <v>1</v>
      </c>
      <c r="AH2820">
        <v>1</v>
      </c>
      <c r="AI2820">
        <v>1</v>
      </c>
      <c r="AJ2820">
        <v>1</v>
      </c>
      <c r="AK2820">
        <v>1</v>
      </c>
      <c r="AL2820">
        <v>0</v>
      </c>
      <c r="AM2820" s="49" t="s">
        <v>122</v>
      </c>
      <c r="AN2820" s="49" t="s">
        <v>5</v>
      </c>
      <c r="AO2820" s="49" t="s">
        <v>9</v>
      </c>
      <c r="AP2820" s="49" t="s">
        <v>486</v>
      </c>
      <c r="AQ2820" s="49" t="s">
        <v>9</v>
      </c>
      <c r="AR2820" s="49" t="s">
        <v>495</v>
      </c>
      <c r="AS2820" s="49" t="s">
        <v>488</v>
      </c>
      <c r="AT2820" s="49" t="s">
        <v>489</v>
      </c>
    </row>
    <row r="2821" spans="1:46" x14ac:dyDescent="0.25">
      <c r="A2821">
        <v>17</v>
      </c>
      <c r="B2821" t="s">
        <v>144</v>
      </c>
      <c r="C2821" t="s">
        <v>144</v>
      </c>
      <c r="D2821" t="s">
        <v>145</v>
      </c>
      <c r="E2821" t="s">
        <v>640</v>
      </c>
      <c r="F2821" t="s">
        <v>641</v>
      </c>
      <c r="G2821">
        <v>1</v>
      </c>
      <c r="H2821">
        <v>1</v>
      </c>
      <c r="I2821">
        <v>1</v>
      </c>
      <c r="J2821">
        <v>1</v>
      </c>
      <c r="K2821">
        <v>1</v>
      </c>
      <c r="L2821">
        <v>1</v>
      </c>
      <c r="M2821">
        <v>1</v>
      </c>
      <c r="N2821">
        <v>1</v>
      </c>
      <c r="O2821">
        <v>1</v>
      </c>
      <c r="P2821">
        <v>1</v>
      </c>
      <c r="Q2821">
        <v>1</v>
      </c>
      <c r="R2821">
        <v>1</v>
      </c>
      <c r="S2821">
        <v>1</v>
      </c>
      <c r="T2821">
        <v>1</v>
      </c>
      <c r="U2821">
        <v>1</v>
      </c>
      <c r="V2821">
        <v>1</v>
      </c>
      <c r="W2821">
        <v>1</v>
      </c>
      <c r="X2821">
        <v>1</v>
      </c>
      <c r="Y2821">
        <v>1</v>
      </c>
      <c r="Z2821">
        <v>1</v>
      </c>
      <c r="AA2821">
        <v>1</v>
      </c>
      <c r="AB2821">
        <v>1</v>
      </c>
      <c r="AC2821">
        <v>1</v>
      </c>
      <c r="AD2821">
        <v>1</v>
      </c>
      <c r="AE2821">
        <v>1</v>
      </c>
      <c r="AF2821">
        <v>1</v>
      </c>
      <c r="AG2821">
        <v>1</v>
      </c>
      <c r="AH2821">
        <v>1</v>
      </c>
      <c r="AI2821">
        <v>1</v>
      </c>
      <c r="AJ2821">
        <v>1</v>
      </c>
      <c r="AK2821">
        <v>1</v>
      </c>
      <c r="AL2821">
        <v>1</v>
      </c>
      <c r="AM2821" s="49" t="s">
        <v>145</v>
      </c>
      <c r="AN2821" s="49" t="s">
        <v>14</v>
      </c>
      <c r="AO2821" s="49" t="s">
        <v>500</v>
      </c>
      <c r="AP2821" s="49" t="s">
        <v>505</v>
      </c>
      <c r="AQ2821" s="49" t="s">
        <v>13</v>
      </c>
      <c r="AR2821" s="49" t="s">
        <v>487</v>
      </c>
      <c r="AS2821" s="49" t="s">
        <v>488</v>
      </c>
      <c r="AT2821" s="49" t="s">
        <v>489</v>
      </c>
    </row>
    <row r="2822" spans="1:46" x14ac:dyDescent="0.25">
      <c r="A2822">
        <v>17</v>
      </c>
      <c r="B2822" t="s">
        <v>146</v>
      </c>
      <c r="C2822" t="s">
        <v>146</v>
      </c>
      <c r="D2822" t="s">
        <v>147</v>
      </c>
      <c r="E2822" t="s">
        <v>640</v>
      </c>
      <c r="F2822" t="s">
        <v>641</v>
      </c>
      <c r="G2822">
        <v>1</v>
      </c>
      <c r="H2822">
        <v>1</v>
      </c>
      <c r="I2822">
        <v>1</v>
      </c>
      <c r="J2822">
        <v>1</v>
      </c>
      <c r="K2822">
        <v>1</v>
      </c>
      <c r="L2822">
        <v>1</v>
      </c>
      <c r="M2822">
        <v>1</v>
      </c>
      <c r="N2822">
        <v>1</v>
      </c>
      <c r="O2822">
        <v>1</v>
      </c>
      <c r="P2822">
        <v>1</v>
      </c>
      <c r="Q2822">
        <v>1</v>
      </c>
      <c r="R2822">
        <v>1</v>
      </c>
      <c r="S2822">
        <v>1</v>
      </c>
      <c r="T2822">
        <v>1</v>
      </c>
      <c r="U2822">
        <v>1</v>
      </c>
      <c r="V2822">
        <v>1</v>
      </c>
      <c r="W2822">
        <v>1</v>
      </c>
      <c r="X2822">
        <v>1</v>
      </c>
      <c r="Y2822">
        <v>1</v>
      </c>
      <c r="Z2822">
        <v>1</v>
      </c>
      <c r="AA2822">
        <v>1</v>
      </c>
      <c r="AB2822">
        <v>1</v>
      </c>
      <c r="AC2822">
        <v>1</v>
      </c>
      <c r="AD2822">
        <v>1</v>
      </c>
      <c r="AE2822">
        <v>1</v>
      </c>
      <c r="AF2822">
        <v>1</v>
      </c>
      <c r="AG2822">
        <v>1</v>
      </c>
      <c r="AH2822">
        <v>1</v>
      </c>
      <c r="AI2822">
        <v>1</v>
      </c>
      <c r="AJ2822">
        <v>1</v>
      </c>
      <c r="AK2822">
        <v>1</v>
      </c>
      <c r="AL2822">
        <v>0</v>
      </c>
      <c r="AM2822" s="49" t="s">
        <v>147</v>
      </c>
      <c r="AN2822" s="49" t="s">
        <v>14</v>
      </c>
      <c r="AO2822" s="49" t="s">
        <v>507</v>
      </c>
      <c r="AP2822" s="49" t="s">
        <v>501</v>
      </c>
      <c r="AQ2822" s="49" t="s">
        <v>10</v>
      </c>
      <c r="AR2822" s="49" t="s">
        <v>487</v>
      </c>
      <c r="AS2822" s="49" t="s">
        <v>488</v>
      </c>
      <c r="AT2822" s="49" t="s">
        <v>489</v>
      </c>
    </row>
    <row r="2823" spans="1:46" x14ac:dyDescent="0.25">
      <c r="A2823">
        <v>17</v>
      </c>
      <c r="B2823" t="s">
        <v>149</v>
      </c>
      <c r="C2823" t="s">
        <v>149</v>
      </c>
      <c r="D2823" t="s">
        <v>412</v>
      </c>
      <c r="E2823" t="s">
        <v>640</v>
      </c>
      <c r="F2823" t="s">
        <v>641</v>
      </c>
      <c r="G2823">
        <v>1</v>
      </c>
      <c r="H2823">
        <v>1</v>
      </c>
      <c r="I2823">
        <v>1</v>
      </c>
      <c r="J2823">
        <v>1</v>
      </c>
      <c r="K2823">
        <v>1</v>
      </c>
      <c r="L2823">
        <v>1</v>
      </c>
      <c r="M2823">
        <v>1</v>
      </c>
      <c r="N2823">
        <v>1</v>
      </c>
      <c r="O2823">
        <v>1</v>
      </c>
      <c r="P2823">
        <v>1</v>
      </c>
      <c r="Q2823">
        <v>1</v>
      </c>
      <c r="R2823">
        <v>1</v>
      </c>
      <c r="S2823">
        <v>1</v>
      </c>
      <c r="T2823">
        <v>1</v>
      </c>
      <c r="U2823">
        <v>1</v>
      </c>
      <c r="V2823">
        <v>1</v>
      </c>
      <c r="W2823">
        <v>1</v>
      </c>
      <c r="X2823">
        <v>1</v>
      </c>
      <c r="Y2823">
        <v>1</v>
      </c>
      <c r="Z2823">
        <v>1</v>
      </c>
      <c r="AA2823">
        <v>1</v>
      </c>
      <c r="AB2823">
        <v>1</v>
      </c>
      <c r="AC2823">
        <v>1</v>
      </c>
      <c r="AD2823">
        <v>1</v>
      </c>
      <c r="AE2823">
        <v>1</v>
      </c>
      <c r="AF2823">
        <v>1</v>
      </c>
      <c r="AG2823">
        <v>1</v>
      </c>
      <c r="AH2823">
        <v>1</v>
      </c>
      <c r="AI2823">
        <v>1</v>
      </c>
      <c r="AJ2823">
        <v>1</v>
      </c>
      <c r="AK2823">
        <v>1</v>
      </c>
      <c r="AL2823">
        <v>0</v>
      </c>
      <c r="AM2823" s="49" t="s">
        <v>412</v>
      </c>
      <c r="AN2823" s="49" t="s">
        <v>14</v>
      </c>
      <c r="AO2823" s="49" t="s">
        <v>506</v>
      </c>
      <c r="AP2823" s="49" t="s">
        <v>501</v>
      </c>
      <c r="AQ2823" s="49" t="s">
        <v>10</v>
      </c>
      <c r="AR2823" s="49" t="s">
        <v>487</v>
      </c>
      <c r="AS2823" s="49" t="s">
        <v>496</v>
      </c>
      <c r="AT2823" s="49" t="s">
        <v>497</v>
      </c>
    </row>
    <row r="2824" spans="1:46" x14ac:dyDescent="0.25">
      <c r="A2824">
        <v>17</v>
      </c>
      <c r="B2824" t="s">
        <v>150</v>
      </c>
      <c r="C2824" t="s">
        <v>150</v>
      </c>
      <c r="D2824" t="s">
        <v>151</v>
      </c>
      <c r="E2824" t="s">
        <v>640</v>
      </c>
      <c r="F2824" t="s">
        <v>641</v>
      </c>
      <c r="G2824">
        <v>1</v>
      </c>
      <c r="H2824">
        <v>1</v>
      </c>
      <c r="I2824">
        <v>1</v>
      </c>
      <c r="J2824">
        <v>1</v>
      </c>
      <c r="K2824">
        <v>1</v>
      </c>
      <c r="L2824">
        <v>1</v>
      </c>
      <c r="M2824">
        <v>1</v>
      </c>
      <c r="N2824">
        <v>1</v>
      </c>
      <c r="O2824">
        <v>1</v>
      </c>
      <c r="P2824">
        <v>1</v>
      </c>
      <c r="Q2824">
        <v>1</v>
      </c>
      <c r="R2824">
        <v>1</v>
      </c>
      <c r="S2824">
        <v>1</v>
      </c>
      <c r="T2824">
        <v>1</v>
      </c>
      <c r="U2824">
        <v>1</v>
      </c>
      <c r="V2824">
        <v>1</v>
      </c>
      <c r="W2824">
        <v>1</v>
      </c>
      <c r="X2824">
        <v>1</v>
      </c>
      <c r="Y2824">
        <v>1</v>
      </c>
      <c r="Z2824">
        <v>1</v>
      </c>
      <c r="AA2824">
        <v>1</v>
      </c>
      <c r="AB2824">
        <v>1</v>
      </c>
      <c r="AC2824">
        <v>1</v>
      </c>
      <c r="AD2824">
        <v>1</v>
      </c>
      <c r="AE2824">
        <v>1</v>
      </c>
      <c r="AF2824">
        <v>1</v>
      </c>
      <c r="AG2824">
        <v>1</v>
      </c>
      <c r="AH2824">
        <v>1</v>
      </c>
      <c r="AI2824">
        <v>1</v>
      </c>
      <c r="AJ2824">
        <v>1</v>
      </c>
      <c r="AK2824">
        <v>1</v>
      </c>
      <c r="AL2824">
        <v>0</v>
      </c>
      <c r="AM2824" s="49" t="s">
        <v>151</v>
      </c>
      <c r="AN2824" s="49" t="s">
        <v>7</v>
      </c>
      <c r="AO2824" s="49" t="s">
        <v>9</v>
      </c>
      <c r="AP2824" s="49" t="s">
        <v>494</v>
      </c>
      <c r="AQ2824" s="49" t="s">
        <v>9</v>
      </c>
      <c r="AR2824" s="49" t="s">
        <v>487</v>
      </c>
      <c r="AS2824" s="49" t="s">
        <v>488</v>
      </c>
      <c r="AT2824" s="49" t="s">
        <v>489</v>
      </c>
    </row>
    <row r="2825" spans="1:46" x14ac:dyDescent="0.25">
      <c r="A2825">
        <v>17</v>
      </c>
      <c r="B2825" t="s">
        <v>338</v>
      </c>
      <c r="C2825" t="s">
        <v>338</v>
      </c>
      <c r="D2825" t="s">
        <v>339</v>
      </c>
      <c r="E2825" t="s">
        <v>640</v>
      </c>
      <c r="F2825" t="s">
        <v>641</v>
      </c>
      <c r="G2825">
        <v>1</v>
      </c>
      <c r="H2825">
        <v>1</v>
      </c>
      <c r="I2825">
        <v>1</v>
      </c>
      <c r="J2825">
        <v>1</v>
      </c>
      <c r="K2825">
        <v>1</v>
      </c>
      <c r="L2825">
        <v>1</v>
      </c>
      <c r="M2825">
        <v>1</v>
      </c>
      <c r="N2825">
        <v>1</v>
      </c>
      <c r="O2825">
        <v>1</v>
      </c>
      <c r="P2825">
        <v>1</v>
      </c>
      <c r="Q2825">
        <v>1</v>
      </c>
      <c r="R2825">
        <v>1</v>
      </c>
      <c r="S2825">
        <v>1</v>
      </c>
      <c r="T2825">
        <v>1</v>
      </c>
      <c r="U2825">
        <v>1</v>
      </c>
      <c r="V2825">
        <v>1</v>
      </c>
      <c r="W2825">
        <v>1</v>
      </c>
      <c r="X2825">
        <v>1</v>
      </c>
      <c r="Y2825">
        <v>1</v>
      </c>
      <c r="Z2825">
        <v>1</v>
      </c>
      <c r="AA2825">
        <v>1</v>
      </c>
      <c r="AB2825">
        <v>1</v>
      </c>
      <c r="AC2825">
        <v>1</v>
      </c>
      <c r="AD2825">
        <v>1</v>
      </c>
      <c r="AE2825">
        <v>1</v>
      </c>
      <c r="AF2825">
        <v>1</v>
      </c>
      <c r="AG2825">
        <v>1</v>
      </c>
      <c r="AH2825">
        <v>1</v>
      </c>
      <c r="AI2825">
        <v>1</v>
      </c>
      <c r="AJ2825">
        <v>1</v>
      </c>
      <c r="AK2825">
        <v>1</v>
      </c>
      <c r="AL2825">
        <v>0</v>
      </c>
      <c r="AM2825" s="49" t="s">
        <v>339</v>
      </c>
      <c r="AN2825" s="49" t="s">
        <v>14</v>
      </c>
      <c r="AO2825" s="49" t="s">
        <v>507</v>
      </c>
      <c r="AP2825" s="49" t="s">
        <v>494</v>
      </c>
      <c r="AQ2825" s="49" t="s">
        <v>10</v>
      </c>
      <c r="AR2825" s="49" t="s">
        <v>487</v>
      </c>
      <c r="AS2825" s="49" t="s">
        <v>488</v>
      </c>
      <c r="AT2825" s="49" t="s">
        <v>489</v>
      </c>
    </row>
    <row r="2826" spans="1:46" x14ac:dyDescent="0.25">
      <c r="A2826">
        <v>17</v>
      </c>
      <c r="B2826" t="s">
        <v>181</v>
      </c>
      <c r="C2826" t="s">
        <v>181</v>
      </c>
      <c r="D2826" t="s">
        <v>414</v>
      </c>
      <c r="E2826" t="s">
        <v>640</v>
      </c>
      <c r="F2826" t="s">
        <v>641</v>
      </c>
      <c r="G2826">
        <v>1</v>
      </c>
      <c r="H2826">
        <v>1</v>
      </c>
      <c r="I2826">
        <v>1</v>
      </c>
      <c r="J2826">
        <v>1</v>
      </c>
      <c r="K2826">
        <v>1</v>
      </c>
      <c r="L2826">
        <v>1</v>
      </c>
      <c r="M2826">
        <v>1</v>
      </c>
      <c r="N2826">
        <v>1</v>
      </c>
      <c r="O2826">
        <v>1</v>
      </c>
      <c r="P2826">
        <v>1</v>
      </c>
      <c r="Q2826">
        <v>1</v>
      </c>
      <c r="R2826">
        <v>1</v>
      </c>
      <c r="S2826">
        <v>1</v>
      </c>
      <c r="T2826">
        <v>1</v>
      </c>
      <c r="U2826">
        <v>1</v>
      </c>
      <c r="V2826">
        <v>1</v>
      </c>
      <c r="W2826">
        <v>1</v>
      </c>
      <c r="X2826">
        <v>1</v>
      </c>
      <c r="Y2826">
        <v>1</v>
      </c>
      <c r="Z2826">
        <v>1</v>
      </c>
      <c r="AA2826">
        <v>1</v>
      </c>
      <c r="AB2826">
        <v>1</v>
      </c>
      <c r="AC2826">
        <v>1</v>
      </c>
      <c r="AD2826">
        <v>1</v>
      </c>
      <c r="AE2826">
        <v>1</v>
      </c>
      <c r="AF2826">
        <v>1</v>
      </c>
      <c r="AG2826">
        <v>1</v>
      </c>
      <c r="AH2826">
        <v>1</v>
      </c>
      <c r="AI2826">
        <v>1</v>
      </c>
      <c r="AJ2826">
        <v>1</v>
      </c>
      <c r="AK2826">
        <v>1</v>
      </c>
      <c r="AL2826">
        <v>0</v>
      </c>
      <c r="AM2826" s="49" t="s">
        <v>414</v>
      </c>
      <c r="AN2826" s="49" t="s">
        <v>5</v>
      </c>
      <c r="AO2826" s="49" t="s">
        <v>9</v>
      </c>
      <c r="AP2826" s="49" t="s">
        <v>501</v>
      </c>
      <c r="AQ2826" s="49" t="s">
        <v>9</v>
      </c>
      <c r="AR2826" s="49" t="s">
        <v>495</v>
      </c>
      <c r="AS2826" s="49" t="s">
        <v>496</v>
      </c>
      <c r="AT2826" s="49" t="s">
        <v>497</v>
      </c>
    </row>
    <row r="2827" spans="1:46" x14ac:dyDescent="0.25">
      <c r="A2827">
        <v>17</v>
      </c>
      <c r="B2827" t="s">
        <v>152</v>
      </c>
      <c r="C2827" t="s">
        <v>152</v>
      </c>
      <c r="D2827" t="s">
        <v>153</v>
      </c>
      <c r="E2827" t="s">
        <v>640</v>
      </c>
      <c r="F2827" t="s">
        <v>641</v>
      </c>
      <c r="G2827">
        <v>0</v>
      </c>
      <c r="H2827">
        <v>0</v>
      </c>
      <c r="I2827">
        <v>1</v>
      </c>
      <c r="J2827">
        <v>1</v>
      </c>
      <c r="K2827">
        <v>1</v>
      </c>
      <c r="L2827">
        <v>1</v>
      </c>
      <c r="M2827">
        <v>1</v>
      </c>
      <c r="N2827">
        <v>1</v>
      </c>
      <c r="O2827">
        <v>1</v>
      </c>
      <c r="P2827">
        <v>1</v>
      </c>
      <c r="Q2827">
        <v>1</v>
      </c>
      <c r="R2827">
        <v>1</v>
      </c>
      <c r="S2827">
        <v>1</v>
      </c>
      <c r="T2827">
        <v>1</v>
      </c>
      <c r="U2827">
        <v>1</v>
      </c>
      <c r="V2827">
        <v>1</v>
      </c>
      <c r="W2827">
        <v>1</v>
      </c>
      <c r="X2827">
        <v>1</v>
      </c>
      <c r="Y2827">
        <v>1</v>
      </c>
      <c r="Z2827">
        <v>1</v>
      </c>
      <c r="AA2827">
        <v>1</v>
      </c>
      <c r="AB2827">
        <v>1</v>
      </c>
      <c r="AC2827">
        <v>1</v>
      </c>
      <c r="AD2827">
        <v>1</v>
      </c>
      <c r="AE2827">
        <v>1</v>
      </c>
      <c r="AF2827">
        <v>1</v>
      </c>
      <c r="AG2827">
        <v>1</v>
      </c>
      <c r="AH2827">
        <v>1</v>
      </c>
      <c r="AI2827">
        <v>1</v>
      </c>
      <c r="AJ2827">
        <v>1</v>
      </c>
      <c r="AK2827">
        <v>1</v>
      </c>
      <c r="AL2827">
        <v>0</v>
      </c>
      <c r="AM2827" s="49" t="s">
        <v>153</v>
      </c>
      <c r="AN2827" s="49" t="s">
        <v>6</v>
      </c>
      <c r="AO2827" s="49" t="s">
        <v>9</v>
      </c>
      <c r="AP2827" s="49" t="s">
        <v>486</v>
      </c>
      <c r="AQ2827" s="49" t="s">
        <v>9</v>
      </c>
      <c r="AR2827" s="49" t="s">
        <v>487</v>
      </c>
      <c r="AS2827" s="49" t="s">
        <v>488</v>
      </c>
      <c r="AT2827" s="49" t="s">
        <v>489</v>
      </c>
    </row>
    <row r="2828" spans="1:46" x14ac:dyDescent="0.25">
      <c r="A2828">
        <v>17</v>
      </c>
      <c r="B2828" t="s">
        <v>156</v>
      </c>
      <c r="C2828" t="s">
        <v>156</v>
      </c>
      <c r="D2828" t="s">
        <v>157</v>
      </c>
      <c r="E2828" t="s">
        <v>640</v>
      </c>
      <c r="F2828" t="s">
        <v>641</v>
      </c>
      <c r="G2828">
        <v>1</v>
      </c>
      <c r="H2828">
        <v>1</v>
      </c>
      <c r="I2828">
        <v>1</v>
      </c>
      <c r="J2828">
        <v>1</v>
      </c>
      <c r="K2828">
        <v>1</v>
      </c>
      <c r="L2828">
        <v>1</v>
      </c>
      <c r="M2828">
        <v>1</v>
      </c>
      <c r="N2828">
        <v>1</v>
      </c>
      <c r="O2828">
        <v>1</v>
      </c>
      <c r="P2828">
        <v>1</v>
      </c>
      <c r="Q2828">
        <v>1</v>
      </c>
      <c r="R2828">
        <v>1</v>
      </c>
      <c r="S2828">
        <v>1</v>
      </c>
      <c r="T2828">
        <v>1</v>
      </c>
      <c r="U2828">
        <v>1</v>
      </c>
      <c r="V2828">
        <v>1</v>
      </c>
      <c r="W2828">
        <v>1</v>
      </c>
      <c r="X2828">
        <v>1</v>
      </c>
      <c r="Y2828">
        <v>1</v>
      </c>
      <c r="Z2828">
        <v>1</v>
      </c>
      <c r="AA2828">
        <v>1</v>
      </c>
      <c r="AB2828">
        <v>1</v>
      </c>
      <c r="AC2828">
        <v>1</v>
      </c>
      <c r="AD2828">
        <v>1</v>
      </c>
      <c r="AE2828">
        <v>1</v>
      </c>
      <c r="AF2828">
        <v>1</v>
      </c>
      <c r="AG2828">
        <v>1</v>
      </c>
      <c r="AH2828">
        <v>1</v>
      </c>
      <c r="AI2828">
        <v>1</v>
      </c>
      <c r="AJ2828">
        <v>1</v>
      </c>
      <c r="AK2828">
        <v>1</v>
      </c>
      <c r="AL2828">
        <v>1</v>
      </c>
      <c r="AM2828" s="49" t="s">
        <v>157</v>
      </c>
      <c r="AN2828" s="49" t="s">
        <v>14</v>
      </c>
      <c r="AO2828" s="49" t="s">
        <v>500</v>
      </c>
      <c r="AP2828" s="49" t="s">
        <v>505</v>
      </c>
      <c r="AQ2828" s="49" t="s">
        <v>13</v>
      </c>
      <c r="AR2828" s="49" t="s">
        <v>487</v>
      </c>
      <c r="AS2828" s="49" t="s">
        <v>488</v>
      </c>
      <c r="AT2828" s="49" t="s">
        <v>489</v>
      </c>
    </row>
    <row r="2829" spans="1:46" x14ac:dyDescent="0.25">
      <c r="A2829">
        <v>17</v>
      </c>
      <c r="B2829" t="s">
        <v>158</v>
      </c>
      <c r="C2829" t="s">
        <v>158</v>
      </c>
      <c r="D2829" t="s">
        <v>159</v>
      </c>
      <c r="E2829" t="s">
        <v>640</v>
      </c>
      <c r="F2829" t="s">
        <v>641</v>
      </c>
      <c r="G2829">
        <v>1</v>
      </c>
      <c r="H2829">
        <v>1</v>
      </c>
      <c r="I2829">
        <v>1</v>
      </c>
      <c r="J2829">
        <v>1</v>
      </c>
      <c r="K2829">
        <v>1</v>
      </c>
      <c r="L2829">
        <v>1</v>
      </c>
      <c r="M2829">
        <v>1</v>
      </c>
      <c r="N2829">
        <v>1</v>
      </c>
      <c r="O2829">
        <v>1</v>
      </c>
      <c r="P2829">
        <v>1</v>
      </c>
      <c r="Q2829">
        <v>1</v>
      </c>
      <c r="R2829">
        <v>1</v>
      </c>
      <c r="S2829">
        <v>1</v>
      </c>
      <c r="T2829">
        <v>1</v>
      </c>
      <c r="U2829">
        <v>1</v>
      </c>
      <c r="V2829">
        <v>1</v>
      </c>
      <c r="W2829">
        <v>1</v>
      </c>
      <c r="X2829">
        <v>1</v>
      </c>
      <c r="Y2829">
        <v>1</v>
      </c>
      <c r="Z2829">
        <v>1</v>
      </c>
      <c r="AA2829">
        <v>1</v>
      </c>
      <c r="AB2829">
        <v>1</v>
      </c>
      <c r="AC2829">
        <v>1</v>
      </c>
      <c r="AD2829">
        <v>1</v>
      </c>
      <c r="AE2829">
        <v>1</v>
      </c>
      <c r="AF2829">
        <v>1</v>
      </c>
      <c r="AG2829">
        <v>1</v>
      </c>
      <c r="AH2829">
        <v>1</v>
      </c>
      <c r="AI2829">
        <v>1</v>
      </c>
      <c r="AJ2829">
        <v>1</v>
      </c>
      <c r="AK2829">
        <v>1</v>
      </c>
      <c r="AL2829">
        <v>0</v>
      </c>
      <c r="AM2829" s="49" t="s">
        <v>159</v>
      </c>
      <c r="AN2829" s="49" t="s">
        <v>6</v>
      </c>
      <c r="AO2829" s="49" t="s">
        <v>9</v>
      </c>
      <c r="AP2829" s="49" t="s">
        <v>486</v>
      </c>
      <c r="AQ2829" s="49" t="s">
        <v>9</v>
      </c>
      <c r="AR2829" s="49" t="s">
        <v>487</v>
      </c>
      <c r="AS2829" s="49" t="s">
        <v>488</v>
      </c>
      <c r="AT2829" s="49" t="s">
        <v>489</v>
      </c>
    </row>
    <row r="2830" spans="1:46" x14ac:dyDescent="0.25">
      <c r="A2830">
        <v>17</v>
      </c>
      <c r="B2830" t="s">
        <v>160</v>
      </c>
      <c r="C2830" t="s">
        <v>160</v>
      </c>
      <c r="D2830" t="s">
        <v>161</v>
      </c>
      <c r="E2830" t="s">
        <v>640</v>
      </c>
      <c r="F2830" t="s">
        <v>641</v>
      </c>
      <c r="G2830">
        <v>1</v>
      </c>
      <c r="H2830">
        <v>1</v>
      </c>
      <c r="I2830">
        <v>1</v>
      </c>
      <c r="J2830">
        <v>1</v>
      </c>
      <c r="K2830">
        <v>1</v>
      </c>
      <c r="L2830">
        <v>1</v>
      </c>
      <c r="M2830">
        <v>1</v>
      </c>
      <c r="N2830">
        <v>1</v>
      </c>
      <c r="O2830">
        <v>1</v>
      </c>
      <c r="P2830">
        <v>1</v>
      </c>
      <c r="Q2830">
        <v>1</v>
      </c>
      <c r="R2830">
        <v>1</v>
      </c>
      <c r="S2830">
        <v>1</v>
      </c>
      <c r="T2830">
        <v>1</v>
      </c>
      <c r="U2830">
        <v>1</v>
      </c>
      <c r="V2830">
        <v>1</v>
      </c>
      <c r="W2830">
        <v>1</v>
      </c>
      <c r="X2830">
        <v>1</v>
      </c>
      <c r="Y2830">
        <v>1</v>
      </c>
      <c r="Z2830">
        <v>1</v>
      </c>
      <c r="AA2830">
        <v>1</v>
      </c>
      <c r="AB2830">
        <v>1</v>
      </c>
      <c r="AC2830">
        <v>1</v>
      </c>
      <c r="AD2830">
        <v>1</v>
      </c>
      <c r="AE2830">
        <v>1</v>
      </c>
      <c r="AF2830">
        <v>1</v>
      </c>
      <c r="AG2830">
        <v>1</v>
      </c>
      <c r="AH2830">
        <v>1</v>
      </c>
      <c r="AI2830">
        <v>1</v>
      </c>
      <c r="AJ2830">
        <v>1</v>
      </c>
      <c r="AK2830">
        <v>1</v>
      </c>
      <c r="AL2830">
        <v>1</v>
      </c>
      <c r="AM2830" s="49" t="s">
        <v>161</v>
      </c>
      <c r="AN2830" s="49" t="s">
        <v>14</v>
      </c>
      <c r="AO2830" s="49" t="s">
        <v>500</v>
      </c>
      <c r="AP2830" s="49" t="s">
        <v>505</v>
      </c>
      <c r="AQ2830" s="49" t="s">
        <v>13</v>
      </c>
      <c r="AR2830" s="49" t="s">
        <v>487</v>
      </c>
      <c r="AS2830" s="49" t="s">
        <v>488</v>
      </c>
      <c r="AT2830" s="49" t="s">
        <v>489</v>
      </c>
    </row>
    <row r="2831" spans="1:46" x14ac:dyDescent="0.25">
      <c r="A2831">
        <v>17</v>
      </c>
      <c r="B2831" t="s">
        <v>164</v>
      </c>
      <c r="C2831" t="s">
        <v>164</v>
      </c>
      <c r="D2831" t="s">
        <v>165</v>
      </c>
      <c r="E2831" t="s">
        <v>640</v>
      </c>
      <c r="F2831" t="s">
        <v>641</v>
      </c>
      <c r="G2831">
        <v>1</v>
      </c>
      <c r="H2831">
        <v>1</v>
      </c>
      <c r="I2831">
        <v>1</v>
      </c>
      <c r="J2831">
        <v>1</v>
      </c>
      <c r="K2831">
        <v>1</v>
      </c>
      <c r="L2831">
        <v>1</v>
      </c>
      <c r="M2831">
        <v>1</v>
      </c>
      <c r="N2831">
        <v>1</v>
      </c>
      <c r="O2831">
        <v>1</v>
      </c>
      <c r="P2831">
        <v>1</v>
      </c>
      <c r="Q2831">
        <v>1</v>
      </c>
      <c r="R2831">
        <v>1</v>
      </c>
      <c r="S2831">
        <v>1</v>
      </c>
      <c r="T2831">
        <v>1</v>
      </c>
      <c r="U2831">
        <v>1</v>
      </c>
      <c r="V2831">
        <v>1</v>
      </c>
      <c r="W2831">
        <v>1</v>
      </c>
      <c r="X2831">
        <v>1</v>
      </c>
      <c r="Y2831">
        <v>1</v>
      </c>
      <c r="Z2831">
        <v>1</v>
      </c>
      <c r="AA2831">
        <v>1</v>
      </c>
      <c r="AB2831">
        <v>1</v>
      </c>
      <c r="AC2831">
        <v>1</v>
      </c>
      <c r="AD2831">
        <v>1</v>
      </c>
      <c r="AE2831">
        <v>1</v>
      </c>
      <c r="AF2831">
        <v>1</v>
      </c>
      <c r="AG2831">
        <v>1</v>
      </c>
      <c r="AH2831">
        <v>1</v>
      </c>
      <c r="AI2831">
        <v>1</v>
      </c>
      <c r="AJ2831">
        <v>1</v>
      </c>
      <c r="AK2831">
        <v>1</v>
      </c>
      <c r="AL2831">
        <v>1</v>
      </c>
      <c r="AM2831" s="49" t="s">
        <v>165</v>
      </c>
      <c r="AN2831" s="49" t="s">
        <v>14</v>
      </c>
      <c r="AO2831" s="49" t="s">
        <v>500</v>
      </c>
      <c r="AP2831" s="49" t="s">
        <v>505</v>
      </c>
      <c r="AQ2831" s="49" t="s">
        <v>13</v>
      </c>
      <c r="AR2831" s="49" t="s">
        <v>487</v>
      </c>
      <c r="AS2831" s="49" t="s">
        <v>488</v>
      </c>
      <c r="AT2831" s="49" t="s">
        <v>489</v>
      </c>
    </row>
    <row r="2832" spans="1:46" x14ac:dyDescent="0.25">
      <c r="A2832">
        <v>17</v>
      </c>
      <c r="B2832" t="s">
        <v>168</v>
      </c>
      <c r="C2832" t="s">
        <v>168</v>
      </c>
      <c r="D2832" t="s">
        <v>413</v>
      </c>
      <c r="E2832" t="s">
        <v>640</v>
      </c>
      <c r="F2832" t="s">
        <v>641</v>
      </c>
      <c r="G2832">
        <v>1</v>
      </c>
      <c r="H2832">
        <v>1</v>
      </c>
      <c r="I2832">
        <v>1</v>
      </c>
      <c r="J2832">
        <v>1</v>
      </c>
      <c r="K2832">
        <v>1</v>
      </c>
      <c r="L2832">
        <v>1</v>
      </c>
      <c r="M2832">
        <v>1</v>
      </c>
      <c r="N2832">
        <v>1</v>
      </c>
      <c r="O2832">
        <v>1</v>
      </c>
      <c r="P2832">
        <v>1</v>
      </c>
      <c r="Q2832">
        <v>1</v>
      </c>
      <c r="R2832">
        <v>1</v>
      </c>
      <c r="S2832">
        <v>1</v>
      </c>
      <c r="T2832">
        <v>1</v>
      </c>
      <c r="U2832">
        <v>1</v>
      </c>
      <c r="V2832">
        <v>1</v>
      </c>
      <c r="W2832">
        <v>1</v>
      </c>
      <c r="X2832">
        <v>1</v>
      </c>
      <c r="Y2832">
        <v>1</v>
      </c>
      <c r="Z2832">
        <v>1</v>
      </c>
      <c r="AA2832">
        <v>1</v>
      </c>
      <c r="AB2832">
        <v>1</v>
      </c>
      <c r="AC2832">
        <v>1</v>
      </c>
      <c r="AD2832">
        <v>1</v>
      </c>
      <c r="AE2832">
        <v>1</v>
      </c>
      <c r="AF2832">
        <v>1</v>
      </c>
      <c r="AG2832">
        <v>1</v>
      </c>
      <c r="AH2832">
        <v>1</v>
      </c>
      <c r="AI2832">
        <v>1</v>
      </c>
      <c r="AJ2832">
        <v>1</v>
      </c>
      <c r="AK2832">
        <v>1</v>
      </c>
      <c r="AL2832">
        <v>0</v>
      </c>
      <c r="AM2832" s="49" t="s">
        <v>413</v>
      </c>
      <c r="AN2832" s="49" t="s">
        <v>5</v>
      </c>
      <c r="AO2832" s="49" t="s">
        <v>9</v>
      </c>
      <c r="AP2832" s="49" t="s">
        <v>501</v>
      </c>
      <c r="AQ2832" s="49" t="s">
        <v>9</v>
      </c>
      <c r="AR2832" s="49" t="s">
        <v>495</v>
      </c>
      <c r="AS2832" s="49" t="s">
        <v>496</v>
      </c>
      <c r="AT2832" s="49" t="s">
        <v>497</v>
      </c>
    </row>
    <row r="2833" spans="1:46" x14ac:dyDescent="0.25">
      <c r="A2833">
        <v>17</v>
      </c>
      <c r="B2833" t="s">
        <v>171</v>
      </c>
      <c r="C2833" t="s">
        <v>171</v>
      </c>
      <c r="D2833" t="s">
        <v>172</v>
      </c>
      <c r="E2833" t="s">
        <v>640</v>
      </c>
      <c r="F2833" t="s">
        <v>641</v>
      </c>
      <c r="G2833">
        <v>1</v>
      </c>
      <c r="H2833">
        <v>1</v>
      </c>
      <c r="I2833">
        <v>1</v>
      </c>
      <c r="J2833">
        <v>1</v>
      </c>
      <c r="K2833">
        <v>1</v>
      </c>
      <c r="L2833">
        <v>1</v>
      </c>
      <c r="M2833">
        <v>1</v>
      </c>
      <c r="N2833">
        <v>1</v>
      </c>
      <c r="O2833">
        <v>1</v>
      </c>
      <c r="P2833">
        <v>1</v>
      </c>
      <c r="Q2833">
        <v>1</v>
      </c>
      <c r="R2833">
        <v>1</v>
      </c>
      <c r="S2833">
        <v>1</v>
      </c>
      <c r="T2833">
        <v>1</v>
      </c>
      <c r="U2833">
        <v>1</v>
      </c>
      <c r="V2833">
        <v>1</v>
      </c>
      <c r="W2833">
        <v>1</v>
      </c>
      <c r="X2833">
        <v>1</v>
      </c>
      <c r="Y2833">
        <v>1</v>
      </c>
      <c r="Z2833">
        <v>1</v>
      </c>
      <c r="AA2833">
        <v>1</v>
      </c>
      <c r="AB2833">
        <v>1</v>
      </c>
      <c r="AC2833">
        <v>1</v>
      </c>
      <c r="AD2833">
        <v>1</v>
      </c>
      <c r="AE2833">
        <v>1</v>
      </c>
      <c r="AF2833">
        <v>1</v>
      </c>
      <c r="AG2833">
        <v>1</v>
      </c>
      <c r="AH2833">
        <v>1</v>
      </c>
      <c r="AI2833">
        <v>1</v>
      </c>
      <c r="AJ2833">
        <v>1</v>
      </c>
      <c r="AK2833">
        <v>1</v>
      </c>
      <c r="AL2833">
        <v>1</v>
      </c>
      <c r="AM2833" s="49" t="s">
        <v>172</v>
      </c>
      <c r="AN2833" s="49" t="s">
        <v>14</v>
      </c>
      <c r="AO2833" s="49" t="s">
        <v>500</v>
      </c>
      <c r="AP2833" s="49" t="s">
        <v>501</v>
      </c>
      <c r="AQ2833" s="49" t="s">
        <v>502</v>
      </c>
      <c r="AR2833" s="49" t="s">
        <v>487</v>
      </c>
      <c r="AS2833" s="49" t="s">
        <v>488</v>
      </c>
      <c r="AT2833" s="49" t="s">
        <v>489</v>
      </c>
    </row>
    <row r="2834" spans="1:46" x14ac:dyDescent="0.25">
      <c r="A2834">
        <v>17</v>
      </c>
      <c r="B2834" t="s">
        <v>138</v>
      </c>
      <c r="C2834" t="s">
        <v>138</v>
      </c>
      <c r="D2834" t="s">
        <v>139</v>
      </c>
      <c r="E2834" t="s">
        <v>640</v>
      </c>
      <c r="F2834" t="s">
        <v>641</v>
      </c>
      <c r="G2834">
        <v>1</v>
      </c>
      <c r="H2834">
        <v>1</v>
      </c>
      <c r="I2834">
        <v>1</v>
      </c>
      <c r="J2834">
        <v>1</v>
      </c>
      <c r="K2834">
        <v>1</v>
      </c>
      <c r="L2834">
        <v>1</v>
      </c>
      <c r="M2834">
        <v>1</v>
      </c>
      <c r="N2834">
        <v>1</v>
      </c>
      <c r="O2834">
        <v>1</v>
      </c>
      <c r="P2834">
        <v>1</v>
      </c>
      <c r="Q2834">
        <v>1</v>
      </c>
      <c r="R2834">
        <v>1</v>
      </c>
      <c r="S2834">
        <v>1</v>
      </c>
      <c r="T2834">
        <v>1</v>
      </c>
      <c r="U2834">
        <v>1</v>
      </c>
      <c r="V2834">
        <v>1</v>
      </c>
      <c r="W2834">
        <v>1</v>
      </c>
      <c r="X2834">
        <v>1</v>
      </c>
      <c r="Y2834">
        <v>1</v>
      </c>
      <c r="Z2834">
        <v>1</v>
      </c>
      <c r="AA2834">
        <v>1</v>
      </c>
      <c r="AB2834">
        <v>1</v>
      </c>
      <c r="AC2834">
        <v>1</v>
      </c>
      <c r="AD2834">
        <v>1</v>
      </c>
      <c r="AE2834">
        <v>1</v>
      </c>
      <c r="AF2834">
        <v>1</v>
      </c>
      <c r="AG2834">
        <v>1</v>
      </c>
      <c r="AH2834">
        <v>1</v>
      </c>
      <c r="AI2834">
        <v>1</v>
      </c>
      <c r="AJ2834">
        <v>1</v>
      </c>
      <c r="AK2834">
        <v>1</v>
      </c>
      <c r="AL2834">
        <v>1</v>
      </c>
      <c r="AM2834" s="49" t="s">
        <v>139</v>
      </c>
      <c r="AN2834" s="49" t="s">
        <v>14</v>
      </c>
      <c r="AO2834" s="49" t="s">
        <v>500</v>
      </c>
      <c r="AP2834" s="49" t="s">
        <v>505</v>
      </c>
      <c r="AQ2834" s="49" t="s">
        <v>13</v>
      </c>
      <c r="AR2834" s="49" t="s">
        <v>487</v>
      </c>
      <c r="AS2834" s="49" t="s">
        <v>488</v>
      </c>
      <c r="AT2834" s="49" t="s">
        <v>489</v>
      </c>
    </row>
    <row r="2835" spans="1:46" x14ac:dyDescent="0.25">
      <c r="A2835">
        <v>17</v>
      </c>
      <c r="B2835" t="s">
        <v>173</v>
      </c>
      <c r="C2835" t="s">
        <v>173</v>
      </c>
      <c r="D2835" t="s">
        <v>174</v>
      </c>
      <c r="E2835" t="s">
        <v>640</v>
      </c>
      <c r="F2835" t="s">
        <v>641</v>
      </c>
      <c r="G2835">
        <v>1</v>
      </c>
      <c r="H2835">
        <v>1</v>
      </c>
      <c r="I2835">
        <v>1</v>
      </c>
      <c r="J2835">
        <v>1</v>
      </c>
      <c r="K2835">
        <v>1</v>
      </c>
      <c r="L2835">
        <v>1</v>
      </c>
      <c r="M2835">
        <v>1</v>
      </c>
      <c r="N2835">
        <v>1</v>
      </c>
      <c r="O2835">
        <v>1</v>
      </c>
      <c r="P2835">
        <v>1</v>
      </c>
      <c r="Q2835">
        <v>1</v>
      </c>
      <c r="R2835">
        <v>1</v>
      </c>
      <c r="S2835">
        <v>1</v>
      </c>
      <c r="T2835">
        <v>1</v>
      </c>
      <c r="U2835">
        <v>1</v>
      </c>
      <c r="V2835">
        <v>1</v>
      </c>
      <c r="W2835">
        <v>1</v>
      </c>
      <c r="X2835">
        <v>1</v>
      </c>
      <c r="Y2835">
        <v>1</v>
      </c>
      <c r="Z2835">
        <v>1</v>
      </c>
      <c r="AA2835">
        <v>1</v>
      </c>
      <c r="AB2835">
        <v>1</v>
      </c>
      <c r="AC2835">
        <v>1</v>
      </c>
      <c r="AD2835">
        <v>1</v>
      </c>
      <c r="AE2835">
        <v>1</v>
      </c>
      <c r="AF2835">
        <v>1</v>
      </c>
      <c r="AG2835">
        <v>1</v>
      </c>
      <c r="AH2835">
        <v>1</v>
      </c>
      <c r="AI2835">
        <v>1</v>
      </c>
      <c r="AJ2835">
        <v>1</v>
      </c>
      <c r="AK2835">
        <v>1</v>
      </c>
      <c r="AL2835">
        <v>0</v>
      </c>
      <c r="AM2835" s="49" t="s">
        <v>174</v>
      </c>
      <c r="AN2835" s="49" t="s">
        <v>8</v>
      </c>
      <c r="AO2835" s="49" t="s">
        <v>9</v>
      </c>
      <c r="AP2835" s="49" t="s">
        <v>494</v>
      </c>
      <c r="AQ2835" s="49" t="s">
        <v>9</v>
      </c>
      <c r="AR2835" s="49" t="s">
        <v>495</v>
      </c>
      <c r="AS2835" s="49" t="s">
        <v>488</v>
      </c>
      <c r="AT2835" s="49" t="s">
        <v>489</v>
      </c>
    </row>
    <row r="2836" spans="1:46" x14ac:dyDescent="0.25">
      <c r="A2836">
        <v>17</v>
      </c>
      <c r="B2836" t="s">
        <v>549</v>
      </c>
      <c r="C2836" t="s">
        <v>549</v>
      </c>
      <c r="D2836" t="s">
        <v>550</v>
      </c>
      <c r="E2836" t="s">
        <v>640</v>
      </c>
      <c r="F2836" t="s">
        <v>641</v>
      </c>
      <c r="G2836">
        <v>1</v>
      </c>
      <c r="H2836">
        <v>1</v>
      </c>
      <c r="I2836">
        <v>1</v>
      </c>
      <c r="J2836">
        <v>1</v>
      </c>
      <c r="K2836">
        <v>1</v>
      </c>
      <c r="L2836">
        <v>1</v>
      </c>
      <c r="M2836">
        <v>1</v>
      </c>
      <c r="N2836">
        <v>1</v>
      </c>
      <c r="O2836">
        <v>1</v>
      </c>
      <c r="P2836">
        <v>1</v>
      </c>
      <c r="Q2836">
        <v>1</v>
      </c>
      <c r="R2836">
        <v>1</v>
      </c>
      <c r="S2836">
        <v>1</v>
      </c>
      <c r="T2836">
        <v>1</v>
      </c>
      <c r="U2836">
        <v>1</v>
      </c>
      <c r="V2836">
        <v>1</v>
      </c>
      <c r="W2836">
        <v>1</v>
      </c>
      <c r="X2836">
        <v>1</v>
      </c>
      <c r="Y2836">
        <v>1</v>
      </c>
      <c r="Z2836">
        <v>1</v>
      </c>
      <c r="AA2836">
        <v>1</v>
      </c>
      <c r="AB2836">
        <v>1</v>
      </c>
      <c r="AC2836">
        <v>1</v>
      </c>
      <c r="AD2836">
        <v>1</v>
      </c>
      <c r="AE2836">
        <v>1</v>
      </c>
      <c r="AF2836">
        <v>1</v>
      </c>
      <c r="AG2836">
        <v>1</v>
      </c>
      <c r="AH2836">
        <v>1</v>
      </c>
      <c r="AI2836">
        <v>1</v>
      </c>
      <c r="AJ2836">
        <v>1</v>
      </c>
      <c r="AK2836">
        <v>1</v>
      </c>
      <c r="AL2836">
        <v>0</v>
      </c>
      <c r="AM2836" s="49" t="e">
        <v>#N/A</v>
      </c>
      <c r="AN2836" s="49" t="e">
        <v>#N/A</v>
      </c>
      <c r="AO2836" s="49" t="e">
        <v>#N/A</v>
      </c>
      <c r="AP2836" s="49" t="e">
        <v>#N/A</v>
      </c>
      <c r="AQ2836" s="49" t="e">
        <v>#N/A</v>
      </c>
      <c r="AR2836" s="49" t="e">
        <v>#N/A</v>
      </c>
      <c r="AS2836" s="49" t="e">
        <v>#N/A</v>
      </c>
      <c r="AT2836" s="49" t="e">
        <v>#N/A</v>
      </c>
    </row>
    <row r="2837" spans="1:46" x14ac:dyDescent="0.25">
      <c r="A2837">
        <v>17</v>
      </c>
      <c r="B2837" t="s">
        <v>182</v>
      </c>
      <c r="C2837" t="s">
        <v>182</v>
      </c>
      <c r="D2837" t="s">
        <v>183</v>
      </c>
      <c r="E2837" t="s">
        <v>640</v>
      </c>
      <c r="F2837" t="s">
        <v>641</v>
      </c>
      <c r="G2837">
        <v>1</v>
      </c>
      <c r="H2837">
        <v>1</v>
      </c>
      <c r="I2837">
        <v>1</v>
      </c>
      <c r="J2837">
        <v>1</v>
      </c>
      <c r="K2837">
        <v>1</v>
      </c>
      <c r="L2837">
        <v>1</v>
      </c>
      <c r="M2837">
        <v>1</v>
      </c>
      <c r="N2837">
        <v>1</v>
      </c>
      <c r="O2837">
        <v>1</v>
      </c>
      <c r="P2837">
        <v>1</v>
      </c>
      <c r="Q2837">
        <v>1</v>
      </c>
      <c r="R2837">
        <v>1</v>
      </c>
      <c r="S2837">
        <v>1</v>
      </c>
      <c r="T2837">
        <v>1</v>
      </c>
      <c r="U2837">
        <v>1</v>
      </c>
      <c r="V2837">
        <v>1</v>
      </c>
      <c r="W2837">
        <v>1</v>
      </c>
      <c r="X2837">
        <v>1</v>
      </c>
      <c r="Y2837">
        <v>1</v>
      </c>
      <c r="Z2837">
        <v>1</v>
      </c>
      <c r="AA2837">
        <v>1</v>
      </c>
      <c r="AB2837">
        <v>1</v>
      </c>
      <c r="AC2837">
        <v>1</v>
      </c>
      <c r="AD2837">
        <v>1</v>
      </c>
      <c r="AE2837">
        <v>1</v>
      </c>
      <c r="AF2837">
        <v>1</v>
      </c>
      <c r="AG2837">
        <v>1</v>
      </c>
      <c r="AH2837">
        <v>1</v>
      </c>
      <c r="AI2837">
        <v>1</v>
      </c>
      <c r="AJ2837">
        <v>1</v>
      </c>
      <c r="AK2837">
        <v>1</v>
      </c>
      <c r="AL2837">
        <v>1</v>
      </c>
      <c r="AM2837" s="49" t="s">
        <v>183</v>
      </c>
      <c r="AN2837" s="49" t="s">
        <v>14</v>
      </c>
      <c r="AO2837" s="49" t="s">
        <v>500</v>
      </c>
      <c r="AP2837" s="49" t="s">
        <v>505</v>
      </c>
      <c r="AQ2837" s="49" t="s">
        <v>13</v>
      </c>
      <c r="AR2837" s="49" t="s">
        <v>487</v>
      </c>
      <c r="AS2837" s="49" t="s">
        <v>488</v>
      </c>
      <c r="AT2837" s="49" t="s">
        <v>489</v>
      </c>
    </row>
    <row r="2838" spans="1:46" x14ac:dyDescent="0.25">
      <c r="A2838">
        <v>17</v>
      </c>
      <c r="B2838" t="s">
        <v>186</v>
      </c>
      <c r="C2838" t="s">
        <v>186</v>
      </c>
      <c r="D2838" t="s">
        <v>187</v>
      </c>
      <c r="E2838" t="s">
        <v>640</v>
      </c>
      <c r="F2838" t="s">
        <v>641</v>
      </c>
      <c r="G2838">
        <v>1</v>
      </c>
      <c r="H2838">
        <v>1</v>
      </c>
      <c r="I2838">
        <v>1</v>
      </c>
      <c r="J2838">
        <v>1</v>
      </c>
      <c r="K2838">
        <v>1</v>
      </c>
      <c r="L2838">
        <v>1</v>
      </c>
      <c r="M2838">
        <v>1</v>
      </c>
      <c r="N2838">
        <v>1</v>
      </c>
      <c r="O2838">
        <v>1</v>
      </c>
      <c r="P2838">
        <v>1</v>
      </c>
      <c r="Q2838">
        <v>1</v>
      </c>
      <c r="R2838">
        <v>1</v>
      </c>
      <c r="S2838">
        <v>1</v>
      </c>
      <c r="T2838">
        <v>1</v>
      </c>
      <c r="U2838">
        <v>1</v>
      </c>
      <c r="V2838">
        <v>1</v>
      </c>
      <c r="W2838">
        <v>1</v>
      </c>
      <c r="X2838">
        <v>1</v>
      </c>
      <c r="Y2838">
        <v>1</v>
      </c>
      <c r="Z2838">
        <v>1</v>
      </c>
      <c r="AA2838">
        <v>1</v>
      </c>
      <c r="AB2838">
        <v>1</v>
      </c>
      <c r="AC2838">
        <v>1</v>
      </c>
      <c r="AD2838">
        <v>1</v>
      </c>
      <c r="AE2838">
        <v>1</v>
      </c>
      <c r="AF2838">
        <v>1</v>
      </c>
      <c r="AG2838">
        <v>1</v>
      </c>
      <c r="AH2838">
        <v>1</v>
      </c>
      <c r="AI2838">
        <v>1</v>
      </c>
      <c r="AJ2838">
        <v>1</v>
      </c>
      <c r="AK2838">
        <v>1</v>
      </c>
      <c r="AL2838">
        <v>0</v>
      </c>
      <c r="AM2838" s="49" t="s">
        <v>187</v>
      </c>
      <c r="AN2838" s="49" t="s">
        <v>14</v>
      </c>
      <c r="AO2838" s="49" t="s">
        <v>507</v>
      </c>
      <c r="AP2838" s="49" t="s">
        <v>501</v>
      </c>
      <c r="AQ2838" s="49" t="s">
        <v>10</v>
      </c>
      <c r="AR2838" s="49" t="s">
        <v>487</v>
      </c>
      <c r="AS2838" s="49" t="s">
        <v>488</v>
      </c>
      <c r="AT2838" s="49" t="s">
        <v>489</v>
      </c>
    </row>
    <row r="2839" spans="1:46" x14ac:dyDescent="0.25">
      <c r="A2839">
        <v>17</v>
      </c>
      <c r="B2839" t="s">
        <v>188</v>
      </c>
      <c r="C2839" t="s">
        <v>188</v>
      </c>
      <c r="D2839" t="s">
        <v>189</v>
      </c>
      <c r="E2839" t="s">
        <v>640</v>
      </c>
      <c r="F2839" t="s">
        <v>641</v>
      </c>
      <c r="G2839">
        <v>1</v>
      </c>
      <c r="H2839">
        <v>1</v>
      </c>
      <c r="I2839">
        <v>1</v>
      </c>
      <c r="J2839">
        <v>1</v>
      </c>
      <c r="K2839">
        <v>1</v>
      </c>
      <c r="L2839">
        <v>1</v>
      </c>
      <c r="M2839">
        <v>1</v>
      </c>
      <c r="N2839">
        <v>1</v>
      </c>
      <c r="O2839">
        <v>1</v>
      </c>
      <c r="P2839">
        <v>1</v>
      </c>
      <c r="Q2839">
        <v>1</v>
      </c>
      <c r="R2839">
        <v>1</v>
      </c>
      <c r="S2839">
        <v>1</v>
      </c>
      <c r="T2839">
        <v>1</v>
      </c>
      <c r="U2839">
        <v>1</v>
      </c>
      <c r="V2839">
        <v>1</v>
      </c>
      <c r="W2839">
        <v>1</v>
      </c>
      <c r="X2839">
        <v>1</v>
      </c>
      <c r="Y2839">
        <v>1</v>
      </c>
      <c r="Z2839">
        <v>1</v>
      </c>
      <c r="AA2839">
        <v>1</v>
      </c>
      <c r="AB2839">
        <v>1</v>
      </c>
      <c r="AC2839">
        <v>1</v>
      </c>
      <c r="AD2839">
        <v>1</v>
      </c>
      <c r="AE2839">
        <v>1</v>
      </c>
      <c r="AF2839">
        <v>1</v>
      </c>
      <c r="AG2839">
        <v>1</v>
      </c>
      <c r="AH2839">
        <v>1</v>
      </c>
      <c r="AI2839">
        <v>1</v>
      </c>
      <c r="AJ2839">
        <v>1</v>
      </c>
      <c r="AK2839">
        <v>1</v>
      </c>
      <c r="AL2839">
        <v>0</v>
      </c>
      <c r="AM2839" s="49" t="s">
        <v>189</v>
      </c>
      <c r="AN2839" s="49" t="s">
        <v>14</v>
      </c>
      <c r="AO2839" s="49" t="s">
        <v>506</v>
      </c>
      <c r="AP2839" s="49" t="s">
        <v>501</v>
      </c>
      <c r="AQ2839" s="49" t="s">
        <v>10</v>
      </c>
      <c r="AR2839" s="49" t="s">
        <v>495</v>
      </c>
      <c r="AS2839" s="49" t="s">
        <v>488</v>
      </c>
      <c r="AT2839" s="49" t="s">
        <v>489</v>
      </c>
    </row>
    <row r="2840" spans="1:46" x14ac:dyDescent="0.25">
      <c r="A2840">
        <v>17</v>
      </c>
      <c r="B2840" t="s">
        <v>194</v>
      </c>
      <c r="C2840" t="s">
        <v>194</v>
      </c>
      <c r="D2840" t="s">
        <v>195</v>
      </c>
      <c r="E2840" t="s">
        <v>640</v>
      </c>
      <c r="F2840" t="s">
        <v>641</v>
      </c>
      <c r="G2840">
        <v>1</v>
      </c>
      <c r="H2840">
        <v>1</v>
      </c>
      <c r="I2840">
        <v>1</v>
      </c>
      <c r="J2840">
        <v>1</v>
      </c>
      <c r="K2840">
        <v>1</v>
      </c>
      <c r="L2840">
        <v>1</v>
      </c>
      <c r="M2840">
        <v>1</v>
      </c>
      <c r="N2840">
        <v>1</v>
      </c>
      <c r="O2840">
        <v>1</v>
      </c>
      <c r="P2840">
        <v>1</v>
      </c>
      <c r="Q2840">
        <v>1</v>
      </c>
      <c r="R2840">
        <v>1</v>
      </c>
      <c r="S2840">
        <v>1</v>
      </c>
      <c r="T2840">
        <v>1</v>
      </c>
      <c r="U2840">
        <v>1</v>
      </c>
      <c r="V2840">
        <v>1</v>
      </c>
      <c r="W2840">
        <v>1</v>
      </c>
      <c r="X2840">
        <v>1</v>
      </c>
      <c r="Y2840">
        <v>1</v>
      </c>
      <c r="Z2840">
        <v>1</v>
      </c>
      <c r="AA2840">
        <v>1</v>
      </c>
      <c r="AB2840">
        <v>1</v>
      </c>
      <c r="AC2840">
        <v>1</v>
      </c>
      <c r="AD2840">
        <v>1</v>
      </c>
      <c r="AE2840">
        <v>1</v>
      </c>
      <c r="AF2840">
        <v>1</v>
      </c>
      <c r="AG2840">
        <v>1</v>
      </c>
      <c r="AH2840">
        <v>1</v>
      </c>
      <c r="AI2840">
        <v>1</v>
      </c>
      <c r="AJ2840">
        <v>1</v>
      </c>
      <c r="AK2840">
        <v>1</v>
      </c>
      <c r="AL2840">
        <v>0</v>
      </c>
      <c r="AM2840" s="49" t="s">
        <v>195</v>
      </c>
      <c r="AN2840" s="49" t="s">
        <v>14</v>
      </c>
      <c r="AO2840" s="49" t="s">
        <v>507</v>
      </c>
      <c r="AP2840" s="49" t="s">
        <v>494</v>
      </c>
      <c r="AQ2840" s="49" t="s">
        <v>10</v>
      </c>
      <c r="AR2840" s="49" t="s">
        <v>487</v>
      </c>
      <c r="AS2840" s="49" t="s">
        <v>488</v>
      </c>
      <c r="AT2840" s="49" t="s">
        <v>489</v>
      </c>
    </row>
    <row r="2841" spans="1:46" x14ac:dyDescent="0.25">
      <c r="A2841">
        <v>17</v>
      </c>
      <c r="B2841" t="s">
        <v>190</v>
      </c>
      <c r="C2841" t="s">
        <v>190</v>
      </c>
      <c r="D2841" t="s">
        <v>191</v>
      </c>
      <c r="E2841" t="s">
        <v>640</v>
      </c>
      <c r="F2841" t="s">
        <v>641</v>
      </c>
      <c r="G2841">
        <v>1</v>
      </c>
      <c r="H2841">
        <v>1</v>
      </c>
      <c r="I2841">
        <v>1</v>
      </c>
      <c r="J2841">
        <v>1</v>
      </c>
      <c r="K2841">
        <v>1</v>
      </c>
      <c r="L2841">
        <v>1</v>
      </c>
      <c r="M2841">
        <v>1</v>
      </c>
      <c r="N2841">
        <v>1</v>
      </c>
      <c r="O2841">
        <v>1</v>
      </c>
      <c r="P2841">
        <v>1</v>
      </c>
      <c r="Q2841">
        <v>1</v>
      </c>
      <c r="R2841">
        <v>1</v>
      </c>
      <c r="S2841">
        <v>1</v>
      </c>
      <c r="T2841">
        <v>1</v>
      </c>
      <c r="U2841">
        <v>1</v>
      </c>
      <c r="V2841">
        <v>1</v>
      </c>
      <c r="W2841">
        <v>1</v>
      </c>
      <c r="X2841">
        <v>1</v>
      </c>
      <c r="Y2841">
        <v>1</v>
      </c>
      <c r="Z2841">
        <v>1</v>
      </c>
      <c r="AA2841">
        <v>1</v>
      </c>
      <c r="AB2841">
        <v>1</v>
      </c>
      <c r="AC2841">
        <v>1</v>
      </c>
      <c r="AD2841">
        <v>1</v>
      </c>
      <c r="AE2841">
        <v>1</v>
      </c>
      <c r="AF2841">
        <v>1</v>
      </c>
      <c r="AG2841">
        <v>1</v>
      </c>
      <c r="AH2841">
        <v>1</v>
      </c>
      <c r="AI2841">
        <v>1</v>
      </c>
      <c r="AJ2841">
        <v>1</v>
      </c>
      <c r="AK2841">
        <v>1</v>
      </c>
      <c r="AL2841">
        <v>0</v>
      </c>
      <c r="AM2841" s="49" t="s">
        <v>191</v>
      </c>
      <c r="AN2841" s="49" t="s">
        <v>14</v>
      </c>
      <c r="AO2841" s="49" t="s">
        <v>507</v>
      </c>
      <c r="AP2841" s="49" t="s">
        <v>494</v>
      </c>
      <c r="AQ2841" s="49" t="s">
        <v>10</v>
      </c>
      <c r="AR2841" s="49" t="s">
        <v>487</v>
      </c>
      <c r="AS2841" s="49" t="s">
        <v>488</v>
      </c>
      <c r="AT2841" s="49" t="s">
        <v>489</v>
      </c>
    </row>
    <row r="2842" spans="1:46" x14ac:dyDescent="0.25">
      <c r="A2842">
        <v>17</v>
      </c>
      <c r="B2842" t="s">
        <v>196</v>
      </c>
      <c r="C2842" t="s">
        <v>196</v>
      </c>
      <c r="D2842" t="s">
        <v>197</v>
      </c>
      <c r="E2842" t="s">
        <v>640</v>
      </c>
      <c r="F2842" t="s">
        <v>641</v>
      </c>
      <c r="G2842">
        <v>1</v>
      </c>
      <c r="H2842">
        <v>1</v>
      </c>
      <c r="I2842">
        <v>1</v>
      </c>
      <c r="J2842">
        <v>1</v>
      </c>
      <c r="K2842">
        <v>1</v>
      </c>
      <c r="L2842">
        <v>1</v>
      </c>
      <c r="M2842">
        <v>1</v>
      </c>
      <c r="N2842">
        <v>1</v>
      </c>
      <c r="O2842">
        <v>1</v>
      </c>
      <c r="P2842">
        <v>1</v>
      </c>
      <c r="Q2842">
        <v>1</v>
      </c>
      <c r="R2842">
        <v>1</v>
      </c>
      <c r="S2842">
        <v>1</v>
      </c>
      <c r="T2842">
        <v>1</v>
      </c>
      <c r="U2842">
        <v>1</v>
      </c>
      <c r="V2842">
        <v>1</v>
      </c>
      <c r="W2842">
        <v>1</v>
      </c>
      <c r="X2842">
        <v>1</v>
      </c>
      <c r="Y2842">
        <v>1</v>
      </c>
      <c r="Z2842">
        <v>1</v>
      </c>
      <c r="AA2842">
        <v>1</v>
      </c>
      <c r="AB2842">
        <v>1</v>
      </c>
      <c r="AC2842">
        <v>1</v>
      </c>
      <c r="AD2842">
        <v>1</v>
      </c>
      <c r="AE2842">
        <v>1</v>
      </c>
      <c r="AF2842">
        <v>1</v>
      </c>
      <c r="AG2842">
        <v>1</v>
      </c>
      <c r="AH2842">
        <v>1</v>
      </c>
      <c r="AI2842">
        <v>1</v>
      </c>
      <c r="AJ2842">
        <v>1</v>
      </c>
      <c r="AK2842">
        <v>1</v>
      </c>
      <c r="AL2842">
        <v>1</v>
      </c>
      <c r="AM2842" s="49" t="s">
        <v>197</v>
      </c>
      <c r="AN2842" s="49" t="s">
        <v>14</v>
      </c>
      <c r="AO2842" s="49" t="s">
        <v>500</v>
      </c>
      <c r="AP2842" s="49" t="s">
        <v>505</v>
      </c>
      <c r="AQ2842" s="49" t="s">
        <v>13</v>
      </c>
      <c r="AR2842" s="49" t="s">
        <v>487</v>
      </c>
      <c r="AS2842" s="49" t="s">
        <v>488</v>
      </c>
      <c r="AT2842" s="49" t="s">
        <v>489</v>
      </c>
    </row>
    <row r="2843" spans="1:46" x14ac:dyDescent="0.25">
      <c r="A2843">
        <v>17</v>
      </c>
      <c r="B2843" t="s">
        <v>206</v>
      </c>
      <c r="C2843" t="s">
        <v>206</v>
      </c>
      <c r="D2843" t="s">
        <v>207</v>
      </c>
      <c r="E2843" t="s">
        <v>640</v>
      </c>
      <c r="F2843" t="s">
        <v>641</v>
      </c>
      <c r="G2843">
        <v>1</v>
      </c>
      <c r="H2843">
        <v>1</v>
      </c>
      <c r="I2843">
        <v>1</v>
      </c>
      <c r="J2843">
        <v>1</v>
      </c>
      <c r="K2843">
        <v>1</v>
      </c>
      <c r="L2843">
        <v>1</v>
      </c>
      <c r="M2843">
        <v>1</v>
      </c>
      <c r="N2843">
        <v>1</v>
      </c>
      <c r="O2843">
        <v>1</v>
      </c>
      <c r="P2843">
        <v>1</v>
      </c>
      <c r="Q2843">
        <v>1</v>
      </c>
      <c r="R2843">
        <v>1</v>
      </c>
      <c r="S2843">
        <v>1</v>
      </c>
      <c r="T2843">
        <v>1</v>
      </c>
      <c r="U2843">
        <v>1</v>
      </c>
      <c r="V2843">
        <v>1</v>
      </c>
      <c r="W2843">
        <v>1</v>
      </c>
      <c r="X2843">
        <v>1</v>
      </c>
      <c r="Y2843">
        <v>1</v>
      </c>
      <c r="Z2843">
        <v>1</v>
      </c>
      <c r="AA2843">
        <v>1</v>
      </c>
      <c r="AB2843">
        <v>1</v>
      </c>
      <c r="AC2843">
        <v>1</v>
      </c>
      <c r="AD2843">
        <v>1</v>
      </c>
      <c r="AE2843">
        <v>1</v>
      </c>
      <c r="AF2843">
        <v>1</v>
      </c>
      <c r="AG2843">
        <v>1</v>
      </c>
      <c r="AH2843">
        <v>1</v>
      </c>
      <c r="AI2843">
        <v>1</v>
      </c>
      <c r="AJ2843">
        <v>1</v>
      </c>
      <c r="AK2843">
        <v>1</v>
      </c>
      <c r="AL2843">
        <v>1</v>
      </c>
      <c r="AM2843" s="49" t="s">
        <v>207</v>
      </c>
      <c r="AN2843" s="49" t="s">
        <v>14</v>
      </c>
      <c r="AO2843" s="49" t="s">
        <v>500</v>
      </c>
      <c r="AP2843" s="49" t="s">
        <v>505</v>
      </c>
      <c r="AQ2843" s="49" t="s">
        <v>13</v>
      </c>
      <c r="AR2843" s="49" t="s">
        <v>487</v>
      </c>
      <c r="AS2843" s="49" t="s">
        <v>488</v>
      </c>
      <c r="AT2843" s="49" t="s">
        <v>489</v>
      </c>
    </row>
    <row r="2844" spans="1:46" x14ac:dyDescent="0.25">
      <c r="A2844">
        <v>17</v>
      </c>
      <c r="B2844" t="s">
        <v>493</v>
      </c>
      <c r="C2844" t="s">
        <v>551</v>
      </c>
      <c r="D2844" t="s">
        <v>552</v>
      </c>
      <c r="E2844" t="s">
        <v>640</v>
      </c>
      <c r="F2844" t="s">
        <v>641</v>
      </c>
      <c r="G2844">
        <v>1</v>
      </c>
      <c r="H2844">
        <v>1</v>
      </c>
      <c r="I2844">
        <v>1</v>
      </c>
      <c r="J2844">
        <v>1</v>
      </c>
      <c r="K2844">
        <v>1</v>
      </c>
      <c r="L2844">
        <v>1</v>
      </c>
      <c r="M2844">
        <v>1</v>
      </c>
      <c r="N2844">
        <v>1</v>
      </c>
      <c r="O2844">
        <v>1</v>
      </c>
      <c r="P2844">
        <v>1</v>
      </c>
      <c r="Q2844">
        <v>1</v>
      </c>
      <c r="R2844">
        <v>1</v>
      </c>
      <c r="S2844">
        <v>1</v>
      </c>
      <c r="T2844">
        <v>1</v>
      </c>
      <c r="U2844">
        <v>1</v>
      </c>
      <c r="V2844">
        <v>1</v>
      </c>
      <c r="W2844">
        <v>1</v>
      </c>
      <c r="X2844">
        <v>1</v>
      </c>
      <c r="Y2844">
        <v>1</v>
      </c>
      <c r="Z2844">
        <v>1</v>
      </c>
      <c r="AA2844">
        <v>1</v>
      </c>
      <c r="AB2844">
        <v>1</v>
      </c>
      <c r="AC2844">
        <v>1</v>
      </c>
      <c r="AD2844">
        <v>1</v>
      </c>
      <c r="AE2844">
        <v>1</v>
      </c>
      <c r="AF2844">
        <v>1</v>
      </c>
      <c r="AG2844">
        <v>1</v>
      </c>
      <c r="AH2844">
        <v>1</v>
      </c>
      <c r="AI2844">
        <v>1</v>
      </c>
      <c r="AJ2844">
        <v>1</v>
      </c>
      <c r="AK2844">
        <v>1</v>
      </c>
      <c r="AL2844">
        <v>1</v>
      </c>
      <c r="AM2844" s="49" t="e">
        <v>#N/A</v>
      </c>
      <c r="AN2844" s="49" t="e">
        <v>#N/A</v>
      </c>
      <c r="AO2844" s="49" t="e">
        <v>#N/A</v>
      </c>
      <c r="AP2844" s="49" t="e">
        <v>#N/A</v>
      </c>
      <c r="AQ2844" s="49" t="e">
        <v>#N/A</v>
      </c>
      <c r="AR2844" s="49" t="e">
        <v>#N/A</v>
      </c>
      <c r="AS2844" s="49" t="e">
        <v>#N/A</v>
      </c>
      <c r="AT2844" s="49" t="e">
        <v>#N/A</v>
      </c>
    </row>
    <row r="2845" spans="1:46" x14ac:dyDescent="0.25">
      <c r="A2845">
        <v>17</v>
      </c>
      <c r="B2845" t="s">
        <v>200</v>
      </c>
      <c r="C2845" t="s">
        <v>200</v>
      </c>
      <c r="D2845" t="s">
        <v>201</v>
      </c>
      <c r="E2845" t="s">
        <v>640</v>
      </c>
      <c r="F2845" t="s">
        <v>641</v>
      </c>
      <c r="G2845">
        <v>1</v>
      </c>
      <c r="H2845">
        <v>1</v>
      </c>
      <c r="I2845">
        <v>1</v>
      </c>
      <c r="J2845">
        <v>1</v>
      </c>
      <c r="K2845">
        <v>1</v>
      </c>
      <c r="L2845">
        <v>1</v>
      </c>
      <c r="M2845">
        <v>1</v>
      </c>
      <c r="N2845">
        <v>1</v>
      </c>
      <c r="O2845">
        <v>1</v>
      </c>
      <c r="P2845">
        <v>1</v>
      </c>
      <c r="Q2845">
        <v>1</v>
      </c>
      <c r="R2845">
        <v>1</v>
      </c>
      <c r="S2845">
        <v>1</v>
      </c>
      <c r="T2845">
        <v>1</v>
      </c>
      <c r="U2845">
        <v>1</v>
      </c>
      <c r="V2845">
        <v>1</v>
      </c>
      <c r="W2845">
        <v>1</v>
      </c>
      <c r="X2845">
        <v>1</v>
      </c>
      <c r="Y2845">
        <v>1</v>
      </c>
      <c r="Z2845">
        <v>1</v>
      </c>
      <c r="AA2845">
        <v>1</v>
      </c>
      <c r="AB2845">
        <v>1</v>
      </c>
      <c r="AC2845">
        <v>1</v>
      </c>
      <c r="AD2845">
        <v>1</v>
      </c>
      <c r="AE2845">
        <v>1</v>
      </c>
      <c r="AF2845">
        <v>1</v>
      </c>
      <c r="AG2845">
        <v>1</v>
      </c>
      <c r="AH2845">
        <v>1</v>
      </c>
      <c r="AI2845">
        <v>1</v>
      </c>
      <c r="AJ2845">
        <v>1</v>
      </c>
      <c r="AK2845">
        <v>1</v>
      </c>
      <c r="AL2845">
        <v>0</v>
      </c>
      <c r="AM2845" s="49" t="s">
        <v>201</v>
      </c>
      <c r="AN2845" s="49" t="s">
        <v>14</v>
      </c>
      <c r="AO2845" s="49" t="s">
        <v>485</v>
      </c>
      <c r="AP2845" s="49" t="s">
        <v>494</v>
      </c>
      <c r="AQ2845" s="49" t="s">
        <v>11</v>
      </c>
      <c r="AR2845" s="49" t="s">
        <v>487</v>
      </c>
      <c r="AS2845" s="49" t="s">
        <v>488</v>
      </c>
      <c r="AT2845" s="49" t="s">
        <v>489</v>
      </c>
    </row>
    <row r="2846" spans="1:46" x14ac:dyDescent="0.25">
      <c r="A2846">
        <v>17</v>
      </c>
      <c r="B2846" t="s">
        <v>198</v>
      </c>
      <c r="C2846" t="s">
        <v>198</v>
      </c>
      <c r="D2846" t="s">
        <v>199</v>
      </c>
      <c r="E2846" t="s">
        <v>640</v>
      </c>
      <c r="F2846" t="s">
        <v>641</v>
      </c>
      <c r="G2846">
        <v>1</v>
      </c>
      <c r="H2846">
        <v>1</v>
      </c>
      <c r="I2846">
        <v>1</v>
      </c>
      <c r="J2846">
        <v>1</v>
      </c>
      <c r="K2846">
        <v>1</v>
      </c>
      <c r="L2846">
        <v>1</v>
      </c>
      <c r="M2846">
        <v>1</v>
      </c>
      <c r="N2846">
        <v>1</v>
      </c>
      <c r="O2846">
        <v>1</v>
      </c>
      <c r="P2846">
        <v>1</v>
      </c>
      <c r="Q2846">
        <v>1</v>
      </c>
      <c r="R2846">
        <v>1</v>
      </c>
      <c r="S2846">
        <v>1</v>
      </c>
      <c r="T2846">
        <v>1</v>
      </c>
      <c r="U2846">
        <v>1</v>
      </c>
      <c r="V2846">
        <v>1</v>
      </c>
      <c r="W2846">
        <v>1</v>
      </c>
      <c r="X2846">
        <v>1</v>
      </c>
      <c r="Y2846">
        <v>1</v>
      </c>
      <c r="Z2846">
        <v>1</v>
      </c>
      <c r="AA2846">
        <v>1</v>
      </c>
      <c r="AB2846">
        <v>1</v>
      </c>
      <c r="AC2846">
        <v>1</v>
      </c>
      <c r="AD2846">
        <v>1</v>
      </c>
      <c r="AE2846">
        <v>1</v>
      </c>
      <c r="AF2846">
        <v>1</v>
      </c>
      <c r="AG2846">
        <v>1</v>
      </c>
      <c r="AH2846">
        <v>1</v>
      </c>
      <c r="AI2846">
        <v>1</v>
      </c>
      <c r="AJ2846">
        <v>1</v>
      </c>
      <c r="AK2846">
        <v>1</v>
      </c>
      <c r="AL2846">
        <v>0</v>
      </c>
      <c r="AM2846" s="49" t="s">
        <v>199</v>
      </c>
      <c r="AN2846" s="49" t="s">
        <v>14</v>
      </c>
      <c r="AO2846" s="49" t="s">
        <v>485</v>
      </c>
      <c r="AP2846" s="49" t="s">
        <v>494</v>
      </c>
      <c r="AQ2846" s="49" t="s">
        <v>11</v>
      </c>
      <c r="AR2846" s="49" t="s">
        <v>487</v>
      </c>
      <c r="AS2846" s="49" t="s">
        <v>488</v>
      </c>
      <c r="AT2846" s="49" t="s">
        <v>489</v>
      </c>
    </row>
    <row r="2847" spans="1:46" x14ac:dyDescent="0.25">
      <c r="A2847">
        <v>17</v>
      </c>
      <c r="B2847" t="s">
        <v>205</v>
      </c>
      <c r="C2847" t="s">
        <v>205</v>
      </c>
      <c r="D2847" t="s">
        <v>416</v>
      </c>
      <c r="E2847" t="s">
        <v>640</v>
      </c>
      <c r="F2847" t="s">
        <v>641</v>
      </c>
      <c r="G2847">
        <v>1</v>
      </c>
      <c r="H2847">
        <v>1</v>
      </c>
      <c r="I2847">
        <v>1</v>
      </c>
      <c r="J2847">
        <v>1</v>
      </c>
      <c r="K2847">
        <v>1</v>
      </c>
      <c r="L2847">
        <v>1</v>
      </c>
      <c r="M2847">
        <v>1</v>
      </c>
      <c r="N2847">
        <v>1</v>
      </c>
      <c r="O2847">
        <v>1</v>
      </c>
      <c r="P2847">
        <v>1</v>
      </c>
      <c r="Q2847">
        <v>1</v>
      </c>
      <c r="R2847">
        <v>1</v>
      </c>
      <c r="S2847">
        <v>1</v>
      </c>
      <c r="T2847">
        <v>1</v>
      </c>
      <c r="U2847">
        <v>1</v>
      </c>
      <c r="V2847">
        <v>1</v>
      </c>
      <c r="W2847">
        <v>1</v>
      </c>
      <c r="X2847">
        <v>1</v>
      </c>
      <c r="Y2847">
        <v>1</v>
      </c>
      <c r="Z2847">
        <v>1</v>
      </c>
      <c r="AA2847">
        <v>1</v>
      </c>
      <c r="AB2847">
        <v>1</v>
      </c>
      <c r="AC2847">
        <v>1</v>
      </c>
      <c r="AD2847">
        <v>1</v>
      </c>
      <c r="AE2847">
        <v>1</v>
      </c>
      <c r="AF2847">
        <v>1</v>
      </c>
      <c r="AG2847">
        <v>1</v>
      </c>
      <c r="AH2847">
        <v>1</v>
      </c>
      <c r="AI2847">
        <v>1</v>
      </c>
      <c r="AJ2847">
        <v>1</v>
      </c>
      <c r="AK2847">
        <v>1</v>
      </c>
      <c r="AL2847">
        <v>0</v>
      </c>
      <c r="AM2847" s="49" t="s">
        <v>416</v>
      </c>
      <c r="AN2847" s="49" t="s">
        <v>14</v>
      </c>
      <c r="AO2847" s="49" t="s">
        <v>485</v>
      </c>
      <c r="AP2847" s="49" t="s">
        <v>501</v>
      </c>
      <c r="AQ2847" s="49" t="s">
        <v>11</v>
      </c>
      <c r="AR2847" s="49" t="s">
        <v>495</v>
      </c>
      <c r="AS2847" s="49" t="s">
        <v>496</v>
      </c>
      <c r="AT2847" s="49" t="s">
        <v>497</v>
      </c>
    </row>
    <row r="2848" spans="1:46" x14ac:dyDescent="0.25">
      <c r="A2848">
        <v>17</v>
      </c>
      <c r="B2848" t="s">
        <v>202</v>
      </c>
      <c r="C2848" t="s">
        <v>202</v>
      </c>
      <c r="D2848" t="s">
        <v>203</v>
      </c>
      <c r="E2848" t="s">
        <v>640</v>
      </c>
      <c r="F2848" t="s">
        <v>641</v>
      </c>
      <c r="G2848">
        <v>1</v>
      </c>
      <c r="H2848">
        <v>1</v>
      </c>
      <c r="I2848">
        <v>1</v>
      </c>
      <c r="J2848">
        <v>1</v>
      </c>
      <c r="K2848">
        <v>1</v>
      </c>
      <c r="L2848">
        <v>1</v>
      </c>
      <c r="M2848">
        <v>1</v>
      </c>
      <c r="N2848">
        <v>1</v>
      </c>
      <c r="O2848">
        <v>1</v>
      </c>
      <c r="P2848">
        <v>1</v>
      </c>
      <c r="Q2848">
        <v>1</v>
      </c>
      <c r="R2848">
        <v>1</v>
      </c>
      <c r="S2848">
        <v>1</v>
      </c>
      <c r="T2848">
        <v>1</v>
      </c>
      <c r="U2848">
        <v>1</v>
      </c>
      <c r="V2848">
        <v>1</v>
      </c>
      <c r="W2848">
        <v>1</v>
      </c>
      <c r="X2848">
        <v>1</v>
      </c>
      <c r="Y2848">
        <v>1</v>
      </c>
      <c r="Z2848">
        <v>1</v>
      </c>
      <c r="AA2848">
        <v>1</v>
      </c>
      <c r="AB2848">
        <v>1</v>
      </c>
      <c r="AC2848">
        <v>1</v>
      </c>
      <c r="AD2848">
        <v>1</v>
      </c>
      <c r="AE2848">
        <v>1</v>
      </c>
      <c r="AF2848">
        <v>1</v>
      </c>
      <c r="AG2848">
        <v>1</v>
      </c>
      <c r="AH2848">
        <v>1</v>
      </c>
      <c r="AI2848">
        <v>1</v>
      </c>
      <c r="AJ2848">
        <v>1</v>
      </c>
      <c r="AK2848">
        <v>1</v>
      </c>
      <c r="AL2848">
        <v>1</v>
      </c>
      <c r="AM2848" s="49" t="s">
        <v>203</v>
      </c>
      <c r="AN2848" s="49" t="s">
        <v>14</v>
      </c>
      <c r="AO2848" s="49" t="s">
        <v>500</v>
      </c>
      <c r="AP2848" s="49" t="s">
        <v>505</v>
      </c>
      <c r="AQ2848" s="49" t="s">
        <v>13</v>
      </c>
      <c r="AR2848" s="49" t="s">
        <v>487</v>
      </c>
      <c r="AS2848" s="49" t="s">
        <v>488</v>
      </c>
      <c r="AT2848" s="49" t="s">
        <v>489</v>
      </c>
    </row>
    <row r="2849" spans="1:46" x14ac:dyDescent="0.25">
      <c r="A2849">
        <v>17</v>
      </c>
      <c r="B2849" t="s">
        <v>204</v>
      </c>
      <c r="C2849" t="s">
        <v>204</v>
      </c>
      <c r="D2849" t="s">
        <v>553</v>
      </c>
      <c r="E2849" t="s">
        <v>640</v>
      </c>
      <c r="F2849" t="s">
        <v>641</v>
      </c>
      <c r="G2849">
        <v>1</v>
      </c>
      <c r="H2849">
        <v>1</v>
      </c>
      <c r="I2849">
        <v>1</v>
      </c>
      <c r="J2849">
        <v>1</v>
      </c>
      <c r="K2849">
        <v>1</v>
      </c>
      <c r="L2849">
        <v>1</v>
      </c>
      <c r="M2849">
        <v>1</v>
      </c>
      <c r="N2849">
        <v>1</v>
      </c>
      <c r="O2849">
        <v>1</v>
      </c>
      <c r="P2849">
        <v>1</v>
      </c>
      <c r="Q2849">
        <v>1</v>
      </c>
      <c r="R2849">
        <v>1</v>
      </c>
      <c r="S2849">
        <v>1</v>
      </c>
      <c r="T2849">
        <v>1</v>
      </c>
      <c r="U2849">
        <v>1</v>
      </c>
      <c r="V2849">
        <v>1</v>
      </c>
      <c r="W2849">
        <v>1</v>
      </c>
      <c r="X2849">
        <v>1</v>
      </c>
      <c r="Y2849">
        <v>1</v>
      </c>
      <c r="Z2849">
        <v>1</v>
      </c>
      <c r="AA2849">
        <v>1</v>
      </c>
      <c r="AB2849">
        <v>1</v>
      </c>
      <c r="AC2849">
        <v>1</v>
      </c>
      <c r="AD2849">
        <v>1</v>
      </c>
      <c r="AE2849">
        <v>1</v>
      </c>
      <c r="AF2849">
        <v>1</v>
      </c>
      <c r="AG2849">
        <v>1</v>
      </c>
      <c r="AH2849">
        <v>1</v>
      </c>
      <c r="AI2849">
        <v>1</v>
      </c>
      <c r="AJ2849">
        <v>1</v>
      </c>
      <c r="AK2849">
        <v>1</v>
      </c>
      <c r="AL2849">
        <v>0</v>
      </c>
      <c r="AM2849" s="49" t="s">
        <v>415</v>
      </c>
      <c r="AN2849" s="49" t="s">
        <v>14</v>
      </c>
      <c r="AO2849" s="49" t="s">
        <v>485</v>
      </c>
      <c r="AP2849" s="49" t="s">
        <v>494</v>
      </c>
      <c r="AQ2849" s="49" t="s">
        <v>11</v>
      </c>
      <c r="AR2849" s="49" t="s">
        <v>487</v>
      </c>
      <c r="AS2849" s="49" t="s">
        <v>496</v>
      </c>
      <c r="AT2849" s="49" t="s">
        <v>497</v>
      </c>
    </row>
    <row r="2850" spans="1:46" x14ac:dyDescent="0.25">
      <c r="A2850">
        <v>17</v>
      </c>
      <c r="B2850" t="s">
        <v>208</v>
      </c>
      <c r="C2850" t="s">
        <v>208</v>
      </c>
      <c r="D2850" t="s">
        <v>209</v>
      </c>
      <c r="E2850" t="s">
        <v>640</v>
      </c>
      <c r="F2850" t="s">
        <v>641</v>
      </c>
      <c r="G2850">
        <v>1</v>
      </c>
      <c r="H2850">
        <v>1</v>
      </c>
      <c r="I2850">
        <v>1</v>
      </c>
      <c r="J2850">
        <v>1</v>
      </c>
      <c r="K2850">
        <v>1</v>
      </c>
      <c r="L2850">
        <v>1</v>
      </c>
      <c r="M2850">
        <v>1</v>
      </c>
      <c r="N2850">
        <v>1</v>
      </c>
      <c r="O2850">
        <v>1</v>
      </c>
      <c r="P2850">
        <v>1</v>
      </c>
      <c r="Q2850">
        <v>1</v>
      </c>
      <c r="R2850">
        <v>1</v>
      </c>
      <c r="S2850">
        <v>1</v>
      </c>
      <c r="T2850">
        <v>1</v>
      </c>
      <c r="U2850">
        <v>1</v>
      </c>
      <c r="V2850">
        <v>1</v>
      </c>
      <c r="W2850">
        <v>1</v>
      </c>
      <c r="X2850">
        <v>1</v>
      </c>
      <c r="Y2850">
        <v>1</v>
      </c>
      <c r="Z2850">
        <v>1</v>
      </c>
      <c r="AA2850">
        <v>1</v>
      </c>
      <c r="AB2850">
        <v>1</v>
      </c>
      <c r="AC2850">
        <v>1</v>
      </c>
      <c r="AD2850">
        <v>1</v>
      </c>
      <c r="AE2850">
        <v>1</v>
      </c>
      <c r="AF2850">
        <v>1</v>
      </c>
      <c r="AG2850">
        <v>1</v>
      </c>
      <c r="AH2850">
        <v>1</v>
      </c>
      <c r="AI2850">
        <v>1</v>
      </c>
      <c r="AJ2850">
        <v>1</v>
      </c>
      <c r="AK2850">
        <v>1</v>
      </c>
      <c r="AL2850">
        <v>1</v>
      </c>
      <c r="AM2850" s="49" t="s">
        <v>209</v>
      </c>
      <c r="AN2850" s="49" t="s">
        <v>14</v>
      </c>
      <c r="AO2850" s="49" t="s">
        <v>485</v>
      </c>
      <c r="AP2850" s="49" t="s">
        <v>505</v>
      </c>
      <c r="AQ2850" s="49" t="s">
        <v>13</v>
      </c>
      <c r="AR2850" s="49" t="s">
        <v>487</v>
      </c>
      <c r="AS2850" s="49" t="s">
        <v>488</v>
      </c>
      <c r="AT2850" s="49" t="s">
        <v>489</v>
      </c>
    </row>
    <row r="2851" spans="1:46" x14ac:dyDescent="0.25">
      <c r="A2851">
        <v>17</v>
      </c>
      <c r="B2851" t="s">
        <v>210</v>
      </c>
      <c r="C2851" t="s">
        <v>210</v>
      </c>
      <c r="D2851" t="s">
        <v>211</v>
      </c>
      <c r="E2851" t="s">
        <v>640</v>
      </c>
      <c r="F2851" t="s">
        <v>641</v>
      </c>
      <c r="G2851">
        <v>1</v>
      </c>
      <c r="H2851">
        <v>1</v>
      </c>
      <c r="I2851">
        <v>1</v>
      </c>
      <c r="J2851">
        <v>1</v>
      </c>
      <c r="K2851">
        <v>1</v>
      </c>
      <c r="L2851">
        <v>1</v>
      </c>
      <c r="M2851">
        <v>1</v>
      </c>
      <c r="N2851">
        <v>1</v>
      </c>
      <c r="O2851">
        <v>1</v>
      </c>
      <c r="P2851">
        <v>1</v>
      </c>
      <c r="Q2851">
        <v>1</v>
      </c>
      <c r="R2851">
        <v>1</v>
      </c>
      <c r="S2851">
        <v>1</v>
      </c>
      <c r="T2851">
        <v>1</v>
      </c>
      <c r="U2851">
        <v>1</v>
      </c>
      <c r="V2851">
        <v>1</v>
      </c>
      <c r="W2851">
        <v>1</v>
      </c>
      <c r="X2851">
        <v>1</v>
      </c>
      <c r="Y2851">
        <v>1</v>
      </c>
      <c r="Z2851">
        <v>1</v>
      </c>
      <c r="AA2851">
        <v>1</v>
      </c>
      <c r="AB2851">
        <v>1</v>
      </c>
      <c r="AC2851">
        <v>1</v>
      </c>
      <c r="AD2851">
        <v>1</v>
      </c>
      <c r="AE2851">
        <v>1</v>
      </c>
      <c r="AF2851">
        <v>1</v>
      </c>
      <c r="AG2851">
        <v>1</v>
      </c>
      <c r="AH2851">
        <v>1</v>
      </c>
      <c r="AI2851">
        <v>1</v>
      </c>
      <c r="AJ2851">
        <v>1</v>
      </c>
      <c r="AK2851">
        <v>1</v>
      </c>
      <c r="AL2851">
        <v>1</v>
      </c>
      <c r="AM2851" s="49" t="s">
        <v>211</v>
      </c>
      <c r="AN2851" s="49" t="s">
        <v>14</v>
      </c>
      <c r="AO2851" s="49" t="s">
        <v>500</v>
      </c>
      <c r="AP2851" s="49" t="s">
        <v>505</v>
      </c>
      <c r="AQ2851" s="49" t="s">
        <v>13</v>
      </c>
      <c r="AR2851" s="49" t="s">
        <v>487</v>
      </c>
      <c r="AS2851" s="49" t="s">
        <v>488</v>
      </c>
      <c r="AT2851" s="49" t="s">
        <v>489</v>
      </c>
    </row>
    <row r="2852" spans="1:46" x14ac:dyDescent="0.25">
      <c r="A2852">
        <v>17</v>
      </c>
      <c r="B2852" t="s">
        <v>212</v>
      </c>
      <c r="C2852" t="s">
        <v>212</v>
      </c>
      <c r="D2852" t="s">
        <v>213</v>
      </c>
      <c r="E2852" t="s">
        <v>640</v>
      </c>
      <c r="F2852" t="s">
        <v>641</v>
      </c>
      <c r="G2852">
        <v>1</v>
      </c>
      <c r="H2852">
        <v>1</v>
      </c>
      <c r="I2852">
        <v>1</v>
      </c>
      <c r="J2852">
        <v>1</v>
      </c>
      <c r="K2852">
        <v>1</v>
      </c>
      <c r="L2852">
        <v>1</v>
      </c>
      <c r="M2852">
        <v>1</v>
      </c>
      <c r="N2852">
        <v>1</v>
      </c>
      <c r="O2852">
        <v>1</v>
      </c>
      <c r="P2852">
        <v>1</v>
      </c>
      <c r="Q2852">
        <v>1</v>
      </c>
      <c r="R2852">
        <v>1</v>
      </c>
      <c r="S2852">
        <v>1</v>
      </c>
      <c r="T2852">
        <v>1</v>
      </c>
      <c r="U2852">
        <v>1</v>
      </c>
      <c r="V2852">
        <v>1</v>
      </c>
      <c r="W2852">
        <v>1</v>
      </c>
      <c r="X2852">
        <v>1</v>
      </c>
      <c r="Y2852">
        <v>1</v>
      </c>
      <c r="Z2852">
        <v>1</v>
      </c>
      <c r="AA2852">
        <v>1</v>
      </c>
      <c r="AB2852">
        <v>1</v>
      </c>
      <c r="AC2852">
        <v>1</v>
      </c>
      <c r="AD2852">
        <v>1</v>
      </c>
      <c r="AE2852">
        <v>1</v>
      </c>
      <c r="AF2852">
        <v>1</v>
      </c>
      <c r="AG2852">
        <v>1</v>
      </c>
      <c r="AH2852">
        <v>1</v>
      </c>
      <c r="AI2852">
        <v>1</v>
      </c>
      <c r="AJ2852">
        <v>1</v>
      </c>
      <c r="AK2852">
        <v>1</v>
      </c>
      <c r="AL2852">
        <v>0</v>
      </c>
      <c r="AM2852" s="49" t="s">
        <v>213</v>
      </c>
      <c r="AN2852" s="49" t="s">
        <v>14</v>
      </c>
      <c r="AO2852" s="49" t="s">
        <v>507</v>
      </c>
      <c r="AP2852" s="49" t="s">
        <v>501</v>
      </c>
      <c r="AQ2852" s="49" t="s">
        <v>10</v>
      </c>
      <c r="AR2852" s="49" t="s">
        <v>487</v>
      </c>
      <c r="AS2852" s="49" t="s">
        <v>488</v>
      </c>
      <c r="AT2852" s="49" t="s">
        <v>489</v>
      </c>
    </row>
    <row r="2853" spans="1:46" x14ac:dyDescent="0.25">
      <c r="A2853">
        <v>17</v>
      </c>
      <c r="B2853" t="s">
        <v>216</v>
      </c>
      <c r="C2853" t="s">
        <v>216</v>
      </c>
      <c r="D2853" t="s">
        <v>217</v>
      </c>
      <c r="E2853" t="s">
        <v>640</v>
      </c>
      <c r="F2853" t="s">
        <v>641</v>
      </c>
      <c r="G2853">
        <v>1</v>
      </c>
      <c r="H2853">
        <v>1</v>
      </c>
      <c r="I2853">
        <v>1</v>
      </c>
      <c r="J2853">
        <v>1</v>
      </c>
      <c r="K2853">
        <v>1</v>
      </c>
      <c r="L2853">
        <v>1</v>
      </c>
      <c r="M2853">
        <v>1</v>
      </c>
      <c r="N2853">
        <v>1</v>
      </c>
      <c r="O2853">
        <v>1</v>
      </c>
      <c r="P2853">
        <v>1</v>
      </c>
      <c r="Q2853">
        <v>1</v>
      </c>
      <c r="R2853">
        <v>1</v>
      </c>
      <c r="S2853">
        <v>1</v>
      </c>
      <c r="T2853">
        <v>1</v>
      </c>
      <c r="U2853">
        <v>1</v>
      </c>
      <c r="V2853">
        <v>1</v>
      </c>
      <c r="W2853">
        <v>1</v>
      </c>
      <c r="X2853">
        <v>1</v>
      </c>
      <c r="Y2853">
        <v>1</v>
      </c>
      <c r="Z2853">
        <v>1</v>
      </c>
      <c r="AA2853">
        <v>1</v>
      </c>
      <c r="AB2853">
        <v>1</v>
      </c>
      <c r="AC2853">
        <v>1</v>
      </c>
      <c r="AD2853">
        <v>1</v>
      </c>
      <c r="AE2853">
        <v>1</v>
      </c>
      <c r="AF2853">
        <v>1</v>
      </c>
      <c r="AG2853">
        <v>1</v>
      </c>
      <c r="AH2853">
        <v>1</v>
      </c>
      <c r="AI2853">
        <v>1</v>
      </c>
      <c r="AJ2853">
        <v>1</v>
      </c>
      <c r="AK2853">
        <v>1</v>
      </c>
      <c r="AL2853">
        <v>1</v>
      </c>
      <c r="AM2853" s="49" t="s">
        <v>217</v>
      </c>
      <c r="AN2853" s="49" t="s">
        <v>14</v>
      </c>
      <c r="AO2853" s="49" t="s">
        <v>485</v>
      </c>
      <c r="AP2853" s="49" t="s">
        <v>505</v>
      </c>
      <c r="AQ2853" s="49" t="s">
        <v>13</v>
      </c>
      <c r="AR2853" s="49" t="s">
        <v>487</v>
      </c>
      <c r="AS2853" s="49" t="s">
        <v>488</v>
      </c>
      <c r="AT2853" s="49" t="s">
        <v>489</v>
      </c>
    </row>
    <row r="2854" spans="1:46" x14ac:dyDescent="0.25">
      <c r="A2854">
        <v>17</v>
      </c>
      <c r="B2854" t="s">
        <v>214</v>
      </c>
      <c r="C2854" t="s">
        <v>214</v>
      </c>
      <c r="D2854" t="s">
        <v>215</v>
      </c>
      <c r="E2854" t="s">
        <v>640</v>
      </c>
      <c r="F2854" t="s">
        <v>641</v>
      </c>
      <c r="G2854">
        <v>1</v>
      </c>
      <c r="H2854">
        <v>1</v>
      </c>
      <c r="I2854">
        <v>1</v>
      </c>
      <c r="J2854">
        <v>1</v>
      </c>
      <c r="K2854">
        <v>1</v>
      </c>
      <c r="L2854">
        <v>1</v>
      </c>
      <c r="M2854">
        <v>1</v>
      </c>
      <c r="N2854">
        <v>1</v>
      </c>
      <c r="O2854">
        <v>1</v>
      </c>
      <c r="P2854">
        <v>1</v>
      </c>
      <c r="Q2854">
        <v>1</v>
      </c>
      <c r="R2854">
        <v>1</v>
      </c>
      <c r="S2854">
        <v>1</v>
      </c>
      <c r="T2854">
        <v>1</v>
      </c>
      <c r="U2854">
        <v>1</v>
      </c>
      <c r="V2854">
        <v>1</v>
      </c>
      <c r="W2854">
        <v>1</v>
      </c>
      <c r="X2854">
        <v>1</v>
      </c>
      <c r="Y2854">
        <v>1</v>
      </c>
      <c r="Z2854">
        <v>1</v>
      </c>
      <c r="AA2854">
        <v>1</v>
      </c>
      <c r="AB2854">
        <v>1</v>
      </c>
      <c r="AC2854">
        <v>1</v>
      </c>
      <c r="AD2854">
        <v>1</v>
      </c>
      <c r="AE2854">
        <v>1</v>
      </c>
      <c r="AF2854">
        <v>1</v>
      </c>
      <c r="AG2854">
        <v>1</v>
      </c>
      <c r="AH2854">
        <v>1</v>
      </c>
      <c r="AI2854">
        <v>1</v>
      </c>
      <c r="AJ2854">
        <v>1</v>
      </c>
      <c r="AK2854">
        <v>1</v>
      </c>
      <c r="AL2854">
        <v>0</v>
      </c>
      <c r="AM2854" s="49" t="s">
        <v>215</v>
      </c>
      <c r="AN2854" s="49" t="s">
        <v>14</v>
      </c>
      <c r="AO2854" s="49" t="s">
        <v>485</v>
      </c>
      <c r="AP2854" s="49" t="s">
        <v>501</v>
      </c>
      <c r="AQ2854" s="49" t="s">
        <v>11</v>
      </c>
      <c r="AR2854" s="49" t="s">
        <v>487</v>
      </c>
      <c r="AS2854" s="49" t="s">
        <v>488</v>
      </c>
      <c r="AT2854" s="49" t="s">
        <v>489</v>
      </c>
    </row>
    <row r="2855" spans="1:46" x14ac:dyDescent="0.25">
      <c r="A2855">
        <v>17</v>
      </c>
      <c r="B2855" t="s">
        <v>218</v>
      </c>
      <c r="C2855" t="s">
        <v>218</v>
      </c>
      <c r="D2855" t="s">
        <v>417</v>
      </c>
      <c r="E2855" t="s">
        <v>640</v>
      </c>
      <c r="F2855" t="s">
        <v>641</v>
      </c>
      <c r="G2855">
        <v>1</v>
      </c>
      <c r="H2855">
        <v>1</v>
      </c>
      <c r="I2855">
        <v>1</v>
      </c>
      <c r="J2855">
        <v>1</v>
      </c>
      <c r="K2855">
        <v>1</v>
      </c>
      <c r="L2855">
        <v>1</v>
      </c>
      <c r="M2855">
        <v>1</v>
      </c>
      <c r="N2855">
        <v>1</v>
      </c>
      <c r="O2855">
        <v>1</v>
      </c>
      <c r="P2855">
        <v>1</v>
      </c>
      <c r="Q2855">
        <v>1</v>
      </c>
      <c r="R2855">
        <v>1</v>
      </c>
      <c r="S2855">
        <v>1</v>
      </c>
      <c r="T2855">
        <v>1</v>
      </c>
      <c r="U2855">
        <v>1</v>
      </c>
      <c r="V2855">
        <v>1</v>
      </c>
      <c r="W2855">
        <v>1</v>
      </c>
      <c r="X2855">
        <v>1</v>
      </c>
      <c r="Y2855">
        <v>1</v>
      </c>
      <c r="Z2855">
        <v>1</v>
      </c>
      <c r="AA2855">
        <v>1</v>
      </c>
      <c r="AB2855">
        <v>1</v>
      </c>
      <c r="AC2855">
        <v>1</v>
      </c>
      <c r="AD2855">
        <v>1</v>
      </c>
      <c r="AE2855">
        <v>1</v>
      </c>
      <c r="AF2855">
        <v>1</v>
      </c>
      <c r="AG2855">
        <v>1</v>
      </c>
      <c r="AH2855">
        <v>1</v>
      </c>
      <c r="AI2855">
        <v>1</v>
      </c>
      <c r="AJ2855">
        <v>1</v>
      </c>
      <c r="AK2855">
        <v>1</v>
      </c>
      <c r="AL2855">
        <v>0</v>
      </c>
      <c r="AM2855" s="49" t="s">
        <v>417</v>
      </c>
      <c r="AN2855" s="49" t="s">
        <v>14</v>
      </c>
      <c r="AO2855" s="49" t="s">
        <v>500</v>
      </c>
      <c r="AP2855" s="49" t="s">
        <v>501</v>
      </c>
      <c r="AQ2855" s="49" t="s">
        <v>502</v>
      </c>
      <c r="AR2855" s="49" t="s">
        <v>495</v>
      </c>
      <c r="AS2855" s="49" t="s">
        <v>496</v>
      </c>
      <c r="AT2855" s="49" t="s">
        <v>497</v>
      </c>
    </row>
    <row r="2856" spans="1:46" x14ac:dyDescent="0.25">
      <c r="A2856">
        <v>17</v>
      </c>
      <c r="B2856" t="s">
        <v>219</v>
      </c>
      <c r="C2856" t="s">
        <v>219</v>
      </c>
      <c r="D2856" t="s">
        <v>220</v>
      </c>
      <c r="E2856" t="s">
        <v>640</v>
      </c>
      <c r="F2856" t="s">
        <v>641</v>
      </c>
      <c r="G2856">
        <v>1</v>
      </c>
      <c r="H2856">
        <v>1</v>
      </c>
      <c r="I2856">
        <v>1</v>
      </c>
      <c r="J2856">
        <v>1</v>
      </c>
      <c r="K2856">
        <v>1</v>
      </c>
      <c r="L2856">
        <v>1</v>
      </c>
      <c r="M2856">
        <v>1</v>
      </c>
      <c r="N2856">
        <v>1</v>
      </c>
      <c r="O2856">
        <v>1</v>
      </c>
      <c r="P2856">
        <v>1</v>
      </c>
      <c r="Q2856">
        <v>1</v>
      </c>
      <c r="R2856">
        <v>1</v>
      </c>
      <c r="S2856">
        <v>1</v>
      </c>
      <c r="T2856">
        <v>1</v>
      </c>
      <c r="U2856">
        <v>1</v>
      </c>
      <c r="V2856">
        <v>1</v>
      </c>
      <c r="W2856">
        <v>1</v>
      </c>
      <c r="X2856">
        <v>1</v>
      </c>
      <c r="Y2856">
        <v>1</v>
      </c>
      <c r="Z2856">
        <v>1</v>
      </c>
      <c r="AA2856">
        <v>1</v>
      </c>
      <c r="AB2856">
        <v>1</v>
      </c>
      <c r="AC2856">
        <v>1</v>
      </c>
      <c r="AD2856">
        <v>1</v>
      </c>
      <c r="AE2856">
        <v>1</v>
      </c>
      <c r="AF2856">
        <v>1</v>
      </c>
      <c r="AG2856">
        <v>1</v>
      </c>
      <c r="AH2856">
        <v>1</v>
      </c>
      <c r="AI2856">
        <v>1</v>
      </c>
      <c r="AJ2856">
        <v>1</v>
      </c>
      <c r="AK2856">
        <v>1</v>
      </c>
      <c r="AL2856">
        <v>0</v>
      </c>
      <c r="AM2856" s="49" t="s">
        <v>220</v>
      </c>
      <c r="AN2856" s="49" t="s">
        <v>6</v>
      </c>
      <c r="AO2856" s="49" t="s">
        <v>9</v>
      </c>
      <c r="AP2856" s="49" t="s">
        <v>494</v>
      </c>
      <c r="AQ2856" s="49" t="s">
        <v>9</v>
      </c>
      <c r="AR2856" s="49" t="s">
        <v>487</v>
      </c>
      <c r="AS2856" s="49" t="s">
        <v>488</v>
      </c>
      <c r="AT2856" s="49" t="s">
        <v>489</v>
      </c>
    </row>
    <row r="2857" spans="1:46" x14ac:dyDescent="0.25">
      <c r="A2857">
        <v>17</v>
      </c>
      <c r="B2857" t="s">
        <v>355</v>
      </c>
      <c r="C2857" t="s">
        <v>355</v>
      </c>
      <c r="D2857" t="s">
        <v>554</v>
      </c>
      <c r="E2857" t="s">
        <v>640</v>
      </c>
      <c r="F2857" t="s">
        <v>641</v>
      </c>
      <c r="G2857">
        <v>1</v>
      </c>
      <c r="H2857">
        <v>1</v>
      </c>
      <c r="I2857">
        <v>1</v>
      </c>
      <c r="J2857">
        <v>1</v>
      </c>
      <c r="K2857">
        <v>1</v>
      </c>
      <c r="L2857">
        <v>1</v>
      </c>
      <c r="M2857">
        <v>1</v>
      </c>
      <c r="N2857">
        <v>1</v>
      </c>
      <c r="O2857">
        <v>1</v>
      </c>
      <c r="P2857">
        <v>1</v>
      </c>
      <c r="Q2857">
        <v>1</v>
      </c>
      <c r="R2857">
        <v>1</v>
      </c>
      <c r="S2857">
        <v>1</v>
      </c>
      <c r="T2857">
        <v>1</v>
      </c>
      <c r="U2857">
        <v>1</v>
      </c>
      <c r="V2857">
        <v>1</v>
      </c>
      <c r="W2857">
        <v>1</v>
      </c>
      <c r="X2857">
        <v>1</v>
      </c>
      <c r="Y2857">
        <v>1</v>
      </c>
      <c r="Z2857">
        <v>1</v>
      </c>
      <c r="AA2857">
        <v>1</v>
      </c>
      <c r="AB2857">
        <v>1</v>
      </c>
      <c r="AC2857">
        <v>1</v>
      </c>
      <c r="AD2857">
        <v>1</v>
      </c>
      <c r="AE2857">
        <v>1</v>
      </c>
      <c r="AF2857">
        <v>1</v>
      </c>
      <c r="AG2857">
        <v>1</v>
      </c>
      <c r="AH2857">
        <v>1</v>
      </c>
      <c r="AI2857">
        <v>1</v>
      </c>
      <c r="AJ2857">
        <v>1</v>
      </c>
      <c r="AK2857">
        <v>1</v>
      </c>
      <c r="AL2857">
        <v>0</v>
      </c>
      <c r="AM2857" s="49" t="s">
        <v>356</v>
      </c>
      <c r="AN2857" s="49" t="s">
        <v>4</v>
      </c>
      <c r="AO2857" s="49" t="s">
        <v>9</v>
      </c>
      <c r="AP2857" s="49" t="s">
        <v>494</v>
      </c>
      <c r="AQ2857" s="49" t="s">
        <v>9</v>
      </c>
      <c r="AR2857" s="49" t="s">
        <v>487</v>
      </c>
      <c r="AS2857" s="49" t="s">
        <v>488</v>
      </c>
      <c r="AT2857" s="49" t="s">
        <v>489</v>
      </c>
    </row>
    <row r="2858" spans="1:46" x14ac:dyDescent="0.25">
      <c r="A2858">
        <v>17</v>
      </c>
      <c r="B2858" t="s">
        <v>229</v>
      </c>
      <c r="C2858" t="s">
        <v>229</v>
      </c>
      <c r="D2858" t="s">
        <v>230</v>
      </c>
      <c r="E2858" t="s">
        <v>640</v>
      </c>
      <c r="F2858" t="s">
        <v>641</v>
      </c>
      <c r="G2858">
        <v>1</v>
      </c>
      <c r="H2858">
        <v>1</v>
      </c>
      <c r="I2858">
        <v>1</v>
      </c>
      <c r="J2858">
        <v>1</v>
      </c>
      <c r="K2858">
        <v>1</v>
      </c>
      <c r="L2858">
        <v>1</v>
      </c>
      <c r="M2858">
        <v>1</v>
      </c>
      <c r="N2858">
        <v>1</v>
      </c>
      <c r="O2858">
        <v>1</v>
      </c>
      <c r="P2858">
        <v>1</v>
      </c>
      <c r="Q2858">
        <v>1</v>
      </c>
      <c r="R2858">
        <v>1</v>
      </c>
      <c r="S2858">
        <v>1</v>
      </c>
      <c r="T2858">
        <v>1</v>
      </c>
      <c r="U2858">
        <v>1</v>
      </c>
      <c r="V2858">
        <v>1</v>
      </c>
      <c r="W2858">
        <v>1</v>
      </c>
      <c r="X2858">
        <v>1</v>
      </c>
      <c r="Y2858">
        <v>1</v>
      </c>
      <c r="Z2858">
        <v>1</v>
      </c>
      <c r="AA2858">
        <v>1</v>
      </c>
      <c r="AB2858">
        <v>1</v>
      </c>
      <c r="AC2858">
        <v>1</v>
      </c>
      <c r="AD2858">
        <v>1</v>
      </c>
      <c r="AE2858">
        <v>1</v>
      </c>
      <c r="AF2858">
        <v>1</v>
      </c>
      <c r="AG2858">
        <v>1</v>
      </c>
      <c r="AH2858">
        <v>1</v>
      </c>
      <c r="AI2858">
        <v>1</v>
      </c>
      <c r="AJ2858">
        <v>1</v>
      </c>
      <c r="AK2858">
        <v>1</v>
      </c>
      <c r="AL2858">
        <v>1</v>
      </c>
      <c r="AM2858" s="49" t="s">
        <v>230</v>
      </c>
      <c r="AN2858" s="49" t="s">
        <v>14</v>
      </c>
      <c r="AO2858" s="49" t="s">
        <v>485</v>
      </c>
      <c r="AP2858" s="49" t="s">
        <v>505</v>
      </c>
      <c r="AQ2858" s="49" t="s">
        <v>13</v>
      </c>
      <c r="AR2858" s="49" t="s">
        <v>487</v>
      </c>
      <c r="AS2858" s="49" t="s">
        <v>488</v>
      </c>
      <c r="AT2858" s="49" t="s">
        <v>489</v>
      </c>
    </row>
    <row r="2859" spans="1:46" x14ac:dyDescent="0.25">
      <c r="A2859">
        <v>17</v>
      </c>
      <c r="B2859" t="s">
        <v>555</v>
      </c>
      <c r="C2859" t="s">
        <v>556</v>
      </c>
      <c r="D2859" t="s">
        <v>557</v>
      </c>
      <c r="E2859" t="s">
        <v>640</v>
      </c>
      <c r="F2859" t="s">
        <v>641</v>
      </c>
      <c r="G2859">
        <v>0</v>
      </c>
      <c r="H2859">
        <v>0</v>
      </c>
      <c r="I2859">
        <v>0</v>
      </c>
      <c r="J2859">
        <v>0</v>
      </c>
      <c r="K2859">
        <v>0</v>
      </c>
      <c r="L2859">
        <v>0</v>
      </c>
      <c r="M2859">
        <v>0</v>
      </c>
      <c r="N2859">
        <v>0</v>
      </c>
      <c r="O2859">
        <v>0</v>
      </c>
      <c r="P2859">
        <v>0</v>
      </c>
      <c r="Q2859">
        <v>1</v>
      </c>
      <c r="R2859">
        <v>1</v>
      </c>
      <c r="S2859">
        <v>1</v>
      </c>
      <c r="T2859">
        <v>1</v>
      </c>
      <c r="U2859">
        <v>1</v>
      </c>
      <c r="V2859">
        <v>1</v>
      </c>
      <c r="W2859">
        <v>1</v>
      </c>
      <c r="X2859">
        <v>1</v>
      </c>
      <c r="Y2859">
        <v>1</v>
      </c>
      <c r="Z2859">
        <v>1</v>
      </c>
      <c r="AA2859">
        <v>1</v>
      </c>
      <c r="AB2859">
        <v>1</v>
      </c>
      <c r="AC2859">
        <v>1</v>
      </c>
      <c r="AD2859">
        <v>1</v>
      </c>
      <c r="AE2859">
        <v>1</v>
      </c>
      <c r="AF2859">
        <v>1</v>
      </c>
      <c r="AG2859">
        <v>1</v>
      </c>
      <c r="AH2859">
        <v>1</v>
      </c>
      <c r="AI2859">
        <v>1</v>
      </c>
      <c r="AJ2859">
        <v>1</v>
      </c>
      <c r="AK2859">
        <v>1</v>
      </c>
      <c r="AL2859">
        <v>1</v>
      </c>
      <c r="AM2859" s="49" t="e">
        <v>#N/A</v>
      </c>
      <c r="AN2859" s="49" t="e">
        <v>#N/A</v>
      </c>
      <c r="AO2859" s="49" t="e">
        <v>#N/A</v>
      </c>
      <c r="AP2859" s="49" t="e">
        <v>#N/A</v>
      </c>
      <c r="AQ2859" s="49" t="e">
        <v>#N/A</v>
      </c>
      <c r="AR2859" s="49" t="e">
        <v>#N/A</v>
      </c>
      <c r="AS2859" s="49" t="e">
        <v>#N/A</v>
      </c>
      <c r="AT2859" s="49" t="e">
        <v>#N/A</v>
      </c>
    </row>
    <row r="2860" spans="1:46" x14ac:dyDescent="0.25">
      <c r="A2860">
        <v>17</v>
      </c>
      <c r="B2860" t="s">
        <v>231</v>
      </c>
      <c r="C2860" t="s">
        <v>231</v>
      </c>
      <c r="D2860" t="s">
        <v>418</v>
      </c>
      <c r="E2860" t="s">
        <v>640</v>
      </c>
      <c r="F2860" t="s">
        <v>641</v>
      </c>
      <c r="G2860">
        <v>1</v>
      </c>
      <c r="H2860">
        <v>1</v>
      </c>
      <c r="I2860">
        <v>1</v>
      </c>
      <c r="J2860">
        <v>1</v>
      </c>
      <c r="K2860">
        <v>1</v>
      </c>
      <c r="L2860">
        <v>1</v>
      </c>
      <c r="M2860">
        <v>1</v>
      </c>
      <c r="N2860">
        <v>1</v>
      </c>
      <c r="O2860">
        <v>1</v>
      </c>
      <c r="P2860">
        <v>1</v>
      </c>
      <c r="Q2860">
        <v>1</v>
      </c>
      <c r="R2860">
        <v>1</v>
      </c>
      <c r="S2860">
        <v>1</v>
      </c>
      <c r="T2860">
        <v>1</v>
      </c>
      <c r="U2860">
        <v>1</v>
      </c>
      <c r="V2860">
        <v>1</v>
      </c>
      <c r="W2860">
        <v>1</v>
      </c>
      <c r="X2860">
        <v>1</v>
      </c>
      <c r="Y2860">
        <v>1</v>
      </c>
      <c r="Z2860">
        <v>1</v>
      </c>
      <c r="AA2860">
        <v>1</v>
      </c>
      <c r="AB2860">
        <v>1</v>
      </c>
      <c r="AC2860">
        <v>1</v>
      </c>
      <c r="AD2860">
        <v>1</v>
      </c>
      <c r="AE2860">
        <v>1</v>
      </c>
      <c r="AF2860">
        <v>1</v>
      </c>
      <c r="AG2860">
        <v>1</v>
      </c>
      <c r="AH2860">
        <v>1</v>
      </c>
      <c r="AI2860">
        <v>1</v>
      </c>
      <c r="AJ2860">
        <v>1</v>
      </c>
      <c r="AK2860">
        <v>1</v>
      </c>
      <c r="AL2860">
        <v>0</v>
      </c>
      <c r="AM2860" s="49" t="s">
        <v>418</v>
      </c>
      <c r="AN2860" s="49" t="s">
        <v>14</v>
      </c>
      <c r="AO2860" s="49" t="s">
        <v>485</v>
      </c>
      <c r="AP2860" s="49" t="s">
        <v>505</v>
      </c>
      <c r="AQ2860" s="49" t="s">
        <v>13</v>
      </c>
      <c r="AR2860" s="49" t="s">
        <v>495</v>
      </c>
      <c r="AS2860" s="49" t="s">
        <v>496</v>
      </c>
      <c r="AT2860" s="49" t="s">
        <v>497</v>
      </c>
    </row>
    <row r="2861" spans="1:46" x14ac:dyDescent="0.25">
      <c r="A2861">
        <v>17</v>
      </c>
      <c r="B2861" t="s">
        <v>221</v>
      </c>
      <c r="C2861" t="s">
        <v>221</v>
      </c>
      <c r="D2861" t="s">
        <v>222</v>
      </c>
      <c r="E2861" t="s">
        <v>640</v>
      </c>
      <c r="F2861" t="s">
        <v>641</v>
      </c>
      <c r="G2861">
        <v>1</v>
      </c>
      <c r="H2861">
        <v>1</v>
      </c>
      <c r="I2861">
        <v>1</v>
      </c>
      <c r="J2861">
        <v>1</v>
      </c>
      <c r="K2861">
        <v>1</v>
      </c>
      <c r="L2861">
        <v>1</v>
      </c>
      <c r="M2861">
        <v>1</v>
      </c>
      <c r="N2861">
        <v>1</v>
      </c>
      <c r="O2861">
        <v>1</v>
      </c>
      <c r="P2861">
        <v>1</v>
      </c>
      <c r="Q2861">
        <v>1</v>
      </c>
      <c r="R2861">
        <v>1</v>
      </c>
      <c r="S2861">
        <v>1</v>
      </c>
      <c r="T2861">
        <v>1</v>
      </c>
      <c r="U2861">
        <v>1</v>
      </c>
      <c r="V2861">
        <v>1</v>
      </c>
      <c r="W2861">
        <v>1</v>
      </c>
      <c r="X2861">
        <v>1</v>
      </c>
      <c r="Y2861">
        <v>1</v>
      </c>
      <c r="Z2861">
        <v>1</v>
      </c>
      <c r="AA2861">
        <v>1</v>
      </c>
      <c r="AB2861">
        <v>1</v>
      </c>
      <c r="AC2861">
        <v>1</v>
      </c>
      <c r="AD2861">
        <v>1</v>
      </c>
      <c r="AE2861">
        <v>1</v>
      </c>
      <c r="AF2861">
        <v>1</v>
      </c>
      <c r="AG2861">
        <v>1</v>
      </c>
      <c r="AH2861">
        <v>1</v>
      </c>
      <c r="AI2861">
        <v>1</v>
      </c>
      <c r="AJ2861">
        <v>1</v>
      </c>
      <c r="AK2861">
        <v>1</v>
      </c>
      <c r="AL2861">
        <v>0</v>
      </c>
      <c r="AM2861" s="49" t="s">
        <v>222</v>
      </c>
      <c r="AN2861" s="49" t="s">
        <v>14</v>
      </c>
      <c r="AO2861" s="49" t="s">
        <v>485</v>
      </c>
      <c r="AP2861" s="49" t="s">
        <v>494</v>
      </c>
      <c r="AQ2861" s="49" t="s">
        <v>11</v>
      </c>
      <c r="AR2861" s="49" t="s">
        <v>495</v>
      </c>
      <c r="AS2861" s="49" t="s">
        <v>488</v>
      </c>
      <c r="AT2861" s="49" t="s">
        <v>489</v>
      </c>
    </row>
    <row r="2862" spans="1:46" x14ac:dyDescent="0.25">
      <c r="A2862">
        <v>17</v>
      </c>
      <c r="B2862" t="s">
        <v>232</v>
      </c>
      <c r="C2862" t="s">
        <v>232</v>
      </c>
      <c r="D2862" t="s">
        <v>558</v>
      </c>
      <c r="E2862" t="s">
        <v>640</v>
      </c>
      <c r="F2862" t="s">
        <v>641</v>
      </c>
      <c r="G2862">
        <v>0</v>
      </c>
      <c r="H2862">
        <v>0</v>
      </c>
      <c r="I2862">
        <v>0</v>
      </c>
      <c r="J2862">
        <v>0</v>
      </c>
      <c r="K2862">
        <v>0</v>
      </c>
      <c r="L2862">
        <v>0</v>
      </c>
      <c r="M2862">
        <v>0</v>
      </c>
      <c r="N2862">
        <v>0</v>
      </c>
      <c r="O2862">
        <v>0</v>
      </c>
      <c r="P2862">
        <v>0</v>
      </c>
      <c r="Q2862">
        <v>1</v>
      </c>
      <c r="R2862">
        <v>1</v>
      </c>
      <c r="S2862">
        <v>1</v>
      </c>
      <c r="T2862">
        <v>1</v>
      </c>
      <c r="U2862">
        <v>1</v>
      </c>
      <c r="V2862">
        <v>1</v>
      </c>
      <c r="W2862">
        <v>1</v>
      </c>
      <c r="X2862">
        <v>1</v>
      </c>
      <c r="Y2862">
        <v>1</v>
      </c>
      <c r="Z2862">
        <v>1</v>
      </c>
      <c r="AA2862">
        <v>1</v>
      </c>
      <c r="AB2862">
        <v>1</v>
      </c>
      <c r="AC2862">
        <v>1</v>
      </c>
      <c r="AD2862">
        <v>1</v>
      </c>
      <c r="AE2862">
        <v>1</v>
      </c>
      <c r="AF2862">
        <v>1</v>
      </c>
      <c r="AG2862">
        <v>1</v>
      </c>
      <c r="AH2862">
        <v>1</v>
      </c>
      <c r="AI2862">
        <v>1</v>
      </c>
      <c r="AJ2862">
        <v>1</v>
      </c>
      <c r="AK2862">
        <v>1</v>
      </c>
      <c r="AL2862">
        <v>0</v>
      </c>
      <c r="AM2862" s="49" t="s">
        <v>233</v>
      </c>
      <c r="AN2862" s="49" t="s">
        <v>14</v>
      </c>
      <c r="AO2862" s="49" t="s">
        <v>485</v>
      </c>
      <c r="AP2862" s="49" t="s">
        <v>494</v>
      </c>
      <c r="AQ2862" s="49" t="s">
        <v>11</v>
      </c>
      <c r="AR2862" s="49" t="s">
        <v>487</v>
      </c>
      <c r="AS2862" s="49" t="s">
        <v>488</v>
      </c>
      <c r="AT2862" s="49" t="s">
        <v>489</v>
      </c>
    </row>
    <row r="2863" spans="1:46" x14ac:dyDescent="0.25">
      <c r="A2863">
        <v>17</v>
      </c>
      <c r="B2863" t="s">
        <v>249</v>
      </c>
      <c r="C2863" t="s">
        <v>249</v>
      </c>
      <c r="D2863" t="s">
        <v>250</v>
      </c>
      <c r="E2863" t="s">
        <v>640</v>
      </c>
      <c r="F2863" t="s">
        <v>641</v>
      </c>
      <c r="G2863">
        <v>1</v>
      </c>
      <c r="H2863">
        <v>1</v>
      </c>
      <c r="I2863">
        <v>1</v>
      </c>
      <c r="J2863">
        <v>1</v>
      </c>
      <c r="K2863">
        <v>1</v>
      </c>
      <c r="L2863">
        <v>1</v>
      </c>
      <c r="M2863">
        <v>1</v>
      </c>
      <c r="N2863">
        <v>1</v>
      </c>
      <c r="O2863">
        <v>1</v>
      </c>
      <c r="P2863">
        <v>1</v>
      </c>
      <c r="Q2863">
        <v>1</v>
      </c>
      <c r="R2863">
        <v>1</v>
      </c>
      <c r="S2863">
        <v>1</v>
      </c>
      <c r="T2863">
        <v>1</v>
      </c>
      <c r="U2863">
        <v>1</v>
      </c>
      <c r="V2863">
        <v>1</v>
      </c>
      <c r="W2863">
        <v>1</v>
      </c>
      <c r="X2863">
        <v>1</v>
      </c>
      <c r="Y2863">
        <v>1</v>
      </c>
      <c r="Z2863">
        <v>1</v>
      </c>
      <c r="AA2863">
        <v>1</v>
      </c>
      <c r="AB2863">
        <v>1</v>
      </c>
      <c r="AC2863">
        <v>1</v>
      </c>
      <c r="AD2863">
        <v>1</v>
      </c>
      <c r="AE2863">
        <v>1</v>
      </c>
      <c r="AF2863">
        <v>1</v>
      </c>
      <c r="AG2863">
        <v>1</v>
      </c>
      <c r="AH2863">
        <v>1</v>
      </c>
      <c r="AI2863">
        <v>1</v>
      </c>
      <c r="AJ2863">
        <v>1</v>
      </c>
      <c r="AK2863">
        <v>1</v>
      </c>
      <c r="AL2863">
        <v>1</v>
      </c>
      <c r="AM2863" s="49" t="s">
        <v>250</v>
      </c>
      <c r="AN2863" s="49" t="s">
        <v>14</v>
      </c>
      <c r="AO2863" s="49" t="s">
        <v>500</v>
      </c>
      <c r="AP2863" s="49" t="s">
        <v>505</v>
      </c>
      <c r="AQ2863" s="49" t="s">
        <v>13</v>
      </c>
      <c r="AR2863" s="49" t="s">
        <v>487</v>
      </c>
      <c r="AS2863" s="49" t="s">
        <v>488</v>
      </c>
      <c r="AT2863" s="49" t="s">
        <v>489</v>
      </c>
    </row>
    <row r="2864" spans="1:46" x14ac:dyDescent="0.25">
      <c r="A2864">
        <v>17</v>
      </c>
      <c r="B2864" t="s">
        <v>234</v>
      </c>
      <c r="C2864" t="s">
        <v>234</v>
      </c>
      <c r="D2864" t="s">
        <v>235</v>
      </c>
      <c r="E2864" t="s">
        <v>640</v>
      </c>
      <c r="F2864" t="s">
        <v>641</v>
      </c>
      <c r="G2864">
        <v>1</v>
      </c>
      <c r="H2864">
        <v>1</v>
      </c>
      <c r="I2864">
        <v>1</v>
      </c>
      <c r="J2864">
        <v>1</v>
      </c>
      <c r="K2864">
        <v>1</v>
      </c>
      <c r="L2864">
        <v>1</v>
      </c>
      <c r="M2864">
        <v>1</v>
      </c>
      <c r="N2864">
        <v>1</v>
      </c>
      <c r="O2864">
        <v>1</v>
      </c>
      <c r="P2864">
        <v>1</v>
      </c>
      <c r="Q2864">
        <v>1</v>
      </c>
      <c r="R2864">
        <v>1</v>
      </c>
      <c r="S2864">
        <v>1</v>
      </c>
      <c r="T2864">
        <v>1</v>
      </c>
      <c r="U2864">
        <v>1</v>
      </c>
      <c r="V2864">
        <v>1</v>
      </c>
      <c r="W2864">
        <v>1</v>
      </c>
      <c r="X2864">
        <v>1</v>
      </c>
      <c r="Y2864">
        <v>1</v>
      </c>
      <c r="Z2864">
        <v>1</v>
      </c>
      <c r="AA2864">
        <v>1</v>
      </c>
      <c r="AB2864">
        <v>1</v>
      </c>
      <c r="AC2864">
        <v>1</v>
      </c>
      <c r="AD2864">
        <v>1</v>
      </c>
      <c r="AE2864">
        <v>1</v>
      </c>
      <c r="AF2864">
        <v>1</v>
      </c>
      <c r="AG2864">
        <v>1</v>
      </c>
      <c r="AH2864">
        <v>1</v>
      </c>
      <c r="AI2864">
        <v>1</v>
      </c>
      <c r="AJ2864">
        <v>1</v>
      </c>
      <c r="AK2864">
        <v>1</v>
      </c>
      <c r="AL2864">
        <v>0</v>
      </c>
      <c r="AM2864" s="49" t="s">
        <v>235</v>
      </c>
      <c r="AN2864" s="49" t="s">
        <v>14</v>
      </c>
      <c r="AO2864" s="49" t="s">
        <v>485</v>
      </c>
      <c r="AP2864" s="49" t="s">
        <v>501</v>
      </c>
      <c r="AQ2864" s="49" t="s">
        <v>11</v>
      </c>
      <c r="AR2864" s="49" t="s">
        <v>487</v>
      </c>
      <c r="AS2864" s="49" t="s">
        <v>488</v>
      </c>
      <c r="AT2864" s="49" t="s">
        <v>489</v>
      </c>
    </row>
    <row r="2865" spans="1:46" x14ac:dyDescent="0.25">
      <c r="A2865">
        <v>17</v>
      </c>
      <c r="B2865" t="s">
        <v>238</v>
      </c>
      <c r="C2865" t="s">
        <v>238</v>
      </c>
      <c r="D2865" t="s">
        <v>419</v>
      </c>
      <c r="E2865" t="s">
        <v>640</v>
      </c>
      <c r="F2865" t="s">
        <v>641</v>
      </c>
      <c r="G2865">
        <v>1</v>
      </c>
      <c r="H2865">
        <v>1</v>
      </c>
      <c r="I2865">
        <v>1</v>
      </c>
      <c r="J2865">
        <v>1</v>
      </c>
      <c r="K2865">
        <v>1</v>
      </c>
      <c r="L2865">
        <v>1</v>
      </c>
      <c r="M2865">
        <v>1</v>
      </c>
      <c r="N2865">
        <v>1</v>
      </c>
      <c r="O2865">
        <v>1</v>
      </c>
      <c r="P2865">
        <v>1</v>
      </c>
      <c r="Q2865">
        <v>1</v>
      </c>
      <c r="R2865">
        <v>1</v>
      </c>
      <c r="S2865">
        <v>1</v>
      </c>
      <c r="T2865">
        <v>1</v>
      </c>
      <c r="U2865">
        <v>1</v>
      </c>
      <c r="V2865">
        <v>1</v>
      </c>
      <c r="W2865">
        <v>1</v>
      </c>
      <c r="X2865">
        <v>1</v>
      </c>
      <c r="Y2865">
        <v>1</v>
      </c>
      <c r="Z2865">
        <v>1</v>
      </c>
      <c r="AA2865">
        <v>1</v>
      </c>
      <c r="AB2865">
        <v>1</v>
      </c>
      <c r="AC2865">
        <v>1</v>
      </c>
      <c r="AD2865">
        <v>1</v>
      </c>
      <c r="AE2865">
        <v>1</v>
      </c>
      <c r="AF2865">
        <v>1</v>
      </c>
      <c r="AG2865">
        <v>1</v>
      </c>
      <c r="AH2865">
        <v>1</v>
      </c>
      <c r="AI2865">
        <v>1</v>
      </c>
      <c r="AJ2865">
        <v>1</v>
      </c>
      <c r="AK2865">
        <v>1</v>
      </c>
      <c r="AL2865">
        <v>0</v>
      </c>
      <c r="AM2865" s="49" t="s">
        <v>419</v>
      </c>
      <c r="AN2865" s="49" t="s">
        <v>7</v>
      </c>
      <c r="AO2865" s="49" t="s">
        <v>9</v>
      </c>
      <c r="AP2865" s="49" t="s">
        <v>501</v>
      </c>
      <c r="AQ2865" s="49" t="s">
        <v>9</v>
      </c>
      <c r="AR2865" s="49" t="s">
        <v>495</v>
      </c>
      <c r="AS2865" s="49" t="s">
        <v>496</v>
      </c>
      <c r="AT2865" s="49" t="s">
        <v>497</v>
      </c>
    </row>
    <row r="2866" spans="1:46" x14ac:dyDescent="0.25">
      <c r="A2866">
        <v>17</v>
      </c>
      <c r="B2866" t="s">
        <v>245</v>
      </c>
      <c r="C2866" t="s">
        <v>245</v>
      </c>
      <c r="D2866" t="s">
        <v>246</v>
      </c>
      <c r="E2866" t="s">
        <v>640</v>
      </c>
      <c r="F2866" t="s">
        <v>641</v>
      </c>
      <c r="G2866">
        <v>1</v>
      </c>
      <c r="H2866">
        <v>1</v>
      </c>
      <c r="I2866">
        <v>1</v>
      </c>
      <c r="J2866">
        <v>1</v>
      </c>
      <c r="K2866">
        <v>1</v>
      </c>
      <c r="L2866">
        <v>1</v>
      </c>
      <c r="M2866">
        <v>1</v>
      </c>
      <c r="N2866">
        <v>1</v>
      </c>
      <c r="O2866">
        <v>1</v>
      </c>
      <c r="P2866">
        <v>1</v>
      </c>
      <c r="Q2866">
        <v>1</v>
      </c>
      <c r="R2866">
        <v>1</v>
      </c>
      <c r="S2866">
        <v>1</v>
      </c>
      <c r="T2866">
        <v>1</v>
      </c>
      <c r="U2866">
        <v>1</v>
      </c>
      <c r="V2866">
        <v>1</v>
      </c>
      <c r="W2866">
        <v>1</v>
      </c>
      <c r="X2866">
        <v>1</v>
      </c>
      <c r="Y2866">
        <v>1</v>
      </c>
      <c r="Z2866">
        <v>1</v>
      </c>
      <c r="AA2866">
        <v>1</v>
      </c>
      <c r="AB2866">
        <v>1</v>
      </c>
      <c r="AC2866">
        <v>1</v>
      </c>
      <c r="AD2866">
        <v>1</v>
      </c>
      <c r="AE2866">
        <v>1</v>
      </c>
      <c r="AF2866">
        <v>1</v>
      </c>
      <c r="AG2866">
        <v>1</v>
      </c>
      <c r="AH2866">
        <v>1</v>
      </c>
      <c r="AI2866">
        <v>1</v>
      </c>
      <c r="AJ2866">
        <v>1</v>
      </c>
      <c r="AK2866">
        <v>1</v>
      </c>
      <c r="AL2866">
        <v>1</v>
      </c>
      <c r="AM2866" s="49" t="s">
        <v>246</v>
      </c>
      <c r="AN2866" s="49" t="s">
        <v>14</v>
      </c>
      <c r="AO2866" s="49" t="s">
        <v>500</v>
      </c>
      <c r="AP2866" s="49" t="s">
        <v>505</v>
      </c>
      <c r="AQ2866" s="49" t="s">
        <v>13</v>
      </c>
      <c r="AR2866" s="49" t="s">
        <v>487</v>
      </c>
      <c r="AS2866" s="49" t="s">
        <v>488</v>
      </c>
      <c r="AT2866" s="49" t="s">
        <v>489</v>
      </c>
    </row>
    <row r="2867" spans="1:46" x14ac:dyDescent="0.25">
      <c r="A2867">
        <v>17</v>
      </c>
      <c r="B2867" t="s">
        <v>247</v>
      </c>
      <c r="C2867" t="s">
        <v>247</v>
      </c>
      <c r="D2867" t="s">
        <v>248</v>
      </c>
      <c r="E2867" t="s">
        <v>640</v>
      </c>
      <c r="F2867" t="s">
        <v>641</v>
      </c>
      <c r="G2867">
        <v>1</v>
      </c>
      <c r="H2867">
        <v>1</v>
      </c>
      <c r="I2867">
        <v>1</v>
      </c>
      <c r="J2867">
        <v>1</v>
      </c>
      <c r="K2867">
        <v>1</v>
      </c>
      <c r="L2867">
        <v>1</v>
      </c>
      <c r="M2867">
        <v>1</v>
      </c>
      <c r="N2867">
        <v>1</v>
      </c>
      <c r="O2867">
        <v>1</v>
      </c>
      <c r="P2867">
        <v>1</v>
      </c>
      <c r="Q2867">
        <v>1</v>
      </c>
      <c r="R2867">
        <v>1</v>
      </c>
      <c r="S2867">
        <v>1</v>
      </c>
      <c r="T2867">
        <v>1</v>
      </c>
      <c r="U2867">
        <v>1</v>
      </c>
      <c r="V2867">
        <v>1</v>
      </c>
      <c r="W2867">
        <v>1</v>
      </c>
      <c r="X2867">
        <v>1</v>
      </c>
      <c r="Y2867">
        <v>1</v>
      </c>
      <c r="Z2867">
        <v>1</v>
      </c>
      <c r="AA2867">
        <v>1</v>
      </c>
      <c r="AB2867">
        <v>1</v>
      </c>
      <c r="AC2867">
        <v>1</v>
      </c>
      <c r="AD2867">
        <v>1</v>
      </c>
      <c r="AE2867">
        <v>1</v>
      </c>
      <c r="AF2867">
        <v>1</v>
      </c>
      <c r="AG2867">
        <v>1</v>
      </c>
      <c r="AH2867">
        <v>1</v>
      </c>
      <c r="AI2867">
        <v>1</v>
      </c>
      <c r="AJ2867">
        <v>1</v>
      </c>
      <c r="AK2867">
        <v>1</v>
      </c>
      <c r="AL2867">
        <v>1</v>
      </c>
      <c r="AM2867" s="49" t="s">
        <v>248</v>
      </c>
      <c r="AN2867" s="49" t="s">
        <v>14</v>
      </c>
      <c r="AO2867" s="49" t="s">
        <v>500</v>
      </c>
      <c r="AP2867" s="49" t="s">
        <v>505</v>
      </c>
      <c r="AQ2867" s="49" t="s">
        <v>13</v>
      </c>
      <c r="AR2867" s="49" t="s">
        <v>487</v>
      </c>
      <c r="AS2867" s="49" t="s">
        <v>488</v>
      </c>
      <c r="AT2867" s="49" t="s">
        <v>489</v>
      </c>
    </row>
    <row r="2868" spans="1:46" x14ac:dyDescent="0.25">
      <c r="A2868">
        <v>17</v>
      </c>
      <c r="B2868" t="s">
        <v>255</v>
      </c>
      <c r="C2868" t="s">
        <v>255</v>
      </c>
      <c r="D2868" t="s">
        <v>256</v>
      </c>
      <c r="E2868" t="s">
        <v>640</v>
      </c>
      <c r="F2868" t="s">
        <v>641</v>
      </c>
      <c r="G2868">
        <v>1</v>
      </c>
      <c r="H2868">
        <v>1</v>
      </c>
      <c r="I2868">
        <v>1</v>
      </c>
      <c r="J2868">
        <v>1</v>
      </c>
      <c r="K2868">
        <v>1</v>
      </c>
      <c r="L2868">
        <v>1</v>
      </c>
      <c r="M2868">
        <v>1</v>
      </c>
      <c r="N2868">
        <v>1</v>
      </c>
      <c r="O2868">
        <v>1</v>
      </c>
      <c r="P2868">
        <v>1</v>
      </c>
      <c r="Q2868">
        <v>1</v>
      </c>
      <c r="R2868">
        <v>1</v>
      </c>
      <c r="S2868">
        <v>1</v>
      </c>
      <c r="T2868">
        <v>1</v>
      </c>
      <c r="U2868">
        <v>1</v>
      </c>
      <c r="V2868">
        <v>1</v>
      </c>
      <c r="W2868">
        <v>1</v>
      </c>
      <c r="X2868">
        <v>1</v>
      </c>
      <c r="Y2868">
        <v>1</v>
      </c>
      <c r="Z2868">
        <v>1</v>
      </c>
      <c r="AA2868">
        <v>1</v>
      </c>
      <c r="AB2868">
        <v>1</v>
      </c>
      <c r="AC2868">
        <v>1</v>
      </c>
      <c r="AD2868">
        <v>1</v>
      </c>
      <c r="AE2868">
        <v>1</v>
      </c>
      <c r="AF2868">
        <v>1</v>
      </c>
      <c r="AG2868">
        <v>1</v>
      </c>
      <c r="AH2868">
        <v>1</v>
      </c>
      <c r="AI2868">
        <v>1</v>
      </c>
      <c r="AJ2868">
        <v>1</v>
      </c>
      <c r="AK2868">
        <v>1</v>
      </c>
      <c r="AL2868">
        <v>0</v>
      </c>
      <c r="AM2868" s="49" t="s">
        <v>256</v>
      </c>
      <c r="AN2868" s="49" t="s">
        <v>6</v>
      </c>
      <c r="AO2868" s="49" t="s">
        <v>9</v>
      </c>
      <c r="AP2868" s="49" t="s">
        <v>486</v>
      </c>
      <c r="AQ2868" s="49" t="s">
        <v>9</v>
      </c>
      <c r="AR2868" s="49" t="s">
        <v>487</v>
      </c>
      <c r="AS2868" s="49" t="s">
        <v>488</v>
      </c>
      <c r="AT2868" s="49" t="s">
        <v>489</v>
      </c>
    </row>
    <row r="2869" spans="1:46" x14ac:dyDescent="0.25">
      <c r="A2869">
        <v>17</v>
      </c>
      <c r="B2869" t="s">
        <v>281</v>
      </c>
      <c r="C2869" t="s">
        <v>281</v>
      </c>
      <c r="D2869" t="s">
        <v>282</v>
      </c>
      <c r="E2869" t="s">
        <v>640</v>
      </c>
      <c r="F2869" t="s">
        <v>641</v>
      </c>
      <c r="G2869">
        <v>1</v>
      </c>
      <c r="H2869">
        <v>1</v>
      </c>
      <c r="I2869">
        <v>1</v>
      </c>
      <c r="J2869">
        <v>1</v>
      </c>
      <c r="K2869">
        <v>1</v>
      </c>
      <c r="L2869">
        <v>1</v>
      </c>
      <c r="M2869">
        <v>1</v>
      </c>
      <c r="N2869">
        <v>1</v>
      </c>
      <c r="O2869">
        <v>1</v>
      </c>
      <c r="P2869">
        <v>1</v>
      </c>
      <c r="Q2869">
        <v>1</v>
      </c>
      <c r="R2869">
        <v>1</v>
      </c>
      <c r="S2869">
        <v>1</v>
      </c>
      <c r="T2869">
        <v>1</v>
      </c>
      <c r="U2869">
        <v>1</v>
      </c>
      <c r="V2869">
        <v>1</v>
      </c>
      <c r="W2869">
        <v>1</v>
      </c>
      <c r="X2869">
        <v>1</v>
      </c>
      <c r="Y2869">
        <v>1</v>
      </c>
      <c r="Z2869">
        <v>1</v>
      </c>
      <c r="AA2869">
        <v>1</v>
      </c>
      <c r="AB2869">
        <v>1</v>
      </c>
      <c r="AC2869">
        <v>1</v>
      </c>
      <c r="AD2869">
        <v>1</v>
      </c>
      <c r="AE2869">
        <v>1</v>
      </c>
      <c r="AF2869">
        <v>1</v>
      </c>
      <c r="AG2869">
        <v>1</v>
      </c>
      <c r="AH2869">
        <v>1</v>
      </c>
      <c r="AI2869">
        <v>1</v>
      </c>
      <c r="AJ2869">
        <v>1</v>
      </c>
      <c r="AK2869">
        <v>1</v>
      </c>
      <c r="AL2869">
        <v>0</v>
      </c>
      <c r="AM2869" s="49" t="s">
        <v>282</v>
      </c>
      <c r="AN2869" s="49" t="s">
        <v>14</v>
      </c>
      <c r="AO2869" s="49" t="s">
        <v>485</v>
      </c>
      <c r="AP2869" s="49" t="s">
        <v>501</v>
      </c>
      <c r="AQ2869" s="49" t="s">
        <v>11</v>
      </c>
      <c r="AR2869" s="49" t="s">
        <v>487</v>
      </c>
      <c r="AS2869" s="49" t="s">
        <v>488</v>
      </c>
      <c r="AT2869" s="49" t="s">
        <v>489</v>
      </c>
    </row>
    <row r="2870" spans="1:46" x14ac:dyDescent="0.25">
      <c r="A2870">
        <v>17</v>
      </c>
      <c r="B2870" t="s">
        <v>267</v>
      </c>
      <c r="C2870" t="s">
        <v>267</v>
      </c>
      <c r="D2870" t="s">
        <v>268</v>
      </c>
      <c r="E2870" t="s">
        <v>640</v>
      </c>
      <c r="F2870" t="s">
        <v>641</v>
      </c>
      <c r="G2870">
        <v>1</v>
      </c>
      <c r="H2870">
        <v>1</v>
      </c>
      <c r="I2870">
        <v>1</v>
      </c>
      <c r="J2870">
        <v>1</v>
      </c>
      <c r="K2870">
        <v>1</v>
      </c>
      <c r="L2870">
        <v>1</v>
      </c>
      <c r="M2870">
        <v>1</v>
      </c>
      <c r="N2870">
        <v>1</v>
      </c>
      <c r="O2870">
        <v>1</v>
      </c>
      <c r="P2870">
        <v>1</v>
      </c>
      <c r="Q2870">
        <v>1</v>
      </c>
      <c r="R2870">
        <v>1</v>
      </c>
      <c r="S2870">
        <v>1</v>
      </c>
      <c r="T2870">
        <v>1</v>
      </c>
      <c r="U2870">
        <v>1</v>
      </c>
      <c r="V2870">
        <v>1</v>
      </c>
      <c r="W2870">
        <v>1</v>
      </c>
      <c r="X2870">
        <v>1</v>
      </c>
      <c r="Y2870">
        <v>1</v>
      </c>
      <c r="Z2870">
        <v>1</v>
      </c>
      <c r="AA2870">
        <v>1</v>
      </c>
      <c r="AB2870">
        <v>1</v>
      </c>
      <c r="AC2870">
        <v>1</v>
      </c>
      <c r="AD2870">
        <v>1</v>
      </c>
      <c r="AE2870">
        <v>1</v>
      </c>
      <c r="AF2870">
        <v>1</v>
      </c>
      <c r="AG2870">
        <v>1</v>
      </c>
      <c r="AH2870">
        <v>1</v>
      </c>
      <c r="AI2870">
        <v>1</v>
      </c>
      <c r="AJ2870">
        <v>1</v>
      </c>
      <c r="AK2870">
        <v>1</v>
      </c>
      <c r="AL2870">
        <v>1</v>
      </c>
      <c r="AM2870" s="49" t="s">
        <v>268</v>
      </c>
      <c r="AN2870" s="49" t="s">
        <v>14</v>
      </c>
      <c r="AO2870" s="49" t="s">
        <v>500</v>
      </c>
      <c r="AP2870" s="49" t="s">
        <v>505</v>
      </c>
      <c r="AQ2870" s="49" t="s">
        <v>13</v>
      </c>
      <c r="AR2870" s="49" t="s">
        <v>487</v>
      </c>
      <c r="AS2870" s="49" t="s">
        <v>488</v>
      </c>
      <c r="AT2870" s="49" t="s">
        <v>489</v>
      </c>
    </row>
    <row r="2871" spans="1:46" x14ac:dyDescent="0.25">
      <c r="A2871">
        <v>17</v>
      </c>
      <c r="B2871" t="s">
        <v>277</v>
      </c>
      <c r="C2871" t="s">
        <v>559</v>
      </c>
      <c r="D2871" t="s">
        <v>278</v>
      </c>
      <c r="E2871" t="s">
        <v>640</v>
      </c>
      <c r="F2871" t="s">
        <v>641</v>
      </c>
      <c r="G2871">
        <v>1</v>
      </c>
      <c r="H2871">
        <v>1</v>
      </c>
      <c r="I2871">
        <v>1</v>
      </c>
      <c r="J2871">
        <v>1</v>
      </c>
      <c r="K2871">
        <v>1</v>
      </c>
      <c r="L2871">
        <v>1</v>
      </c>
      <c r="M2871">
        <v>1</v>
      </c>
      <c r="N2871">
        <v>1</v>
      </c>
      <c r="O2871">
        <v>1</v>
      </c>
      <c r="P2871">
        <v>1</v>
      </c>
      <c r="Q2871">
        <v>1</v>
      </c>
      <c r="R2871">
        <v>1</v>
      </c>
      <c r="S2871">
        <v>1</v>
      </c>
      <c r="T2871">
        <v>1</v>
      </c>
      <c r="U2871">
        <v>1</v>
      </c>
      <c r="V2871">
        <v>1</v>
      </c>
      <c r="W2871">
        <v>1</v>
      </c>
      <c r="X2871">
        <v>1</v>
      </c>
      <c r="Y2871">
        <v>1</v>
      </c>
      <c r="Z2871">
        <v>1</v>
      </c>
      <c r="AA2871">
        <v>1</v>
      </c>
      <c r="AB2871">
        <v>1</v>
      </c>
      <c r="AC2871">
        <v>1</v>
      </c>
      <c r="AD2871">
        <v>1</v>
      </c>
      <c r="AE2871">
        <v>1</v>
      </c>
      <c r="AF2871">
        <v>1</v>
      </c>
      <c r="AG2871">
        <v>1</v>
      </c>
      <c r="AH2871">
        <v>1</v>
      </c>
      <c r="AI2871">
        <v>1</v>
      </c>
      <c r="AJ2871">
        <v>1</v>
      </c>
      <c r="AK2871">
        <v>1</v>
      </c>
      <c r="AL2871">
        <v>0</v>
      </c>
      <c r="AM2871" s="49" t="s">
        <v>278</v>
      </c>
      <c r="AN2871" s="49" t="s">
        <v>6</v>
      </c>
      <c r="AO2871" s="49" t="s">
        <v>9</v>
      </c>
      <c r="AP2871" s="49" t="s">
        <v>501</v>
      </c>
      <c r="AQ2871" s="49" t="s">
        <v>9</v>
      </c>
      <c r="AR2871" s="49" t="s">
        <v>487</v>
      </c>
      <c r="AS2871" s="49" t="s">
        <v>488</v>
      </c>
      <c r="AT2871" s="49" t="s">
        <v>489</v>
      </c>
    </row>
    <row r="2872" spans="1:46" x14ac:dyDescent="0.25">
      <c r="A2872">
        <v>17</v>
      </c>
      <c r="B2872" t="s">
        <v>493</v>
      </c>
      <c r="C2872" t="s">
        <v>560</v>
      </c>
      <c r="D2872" t="s">
        <v>561</v>
      </c>
      <c r="E2872" t="s">
        <v>640</v>
      </c>
      <c r="F2872" t="s">
        <v>641</v>
      </c>
      <c r="G2872">
        <v>1</v>
      </c>
      <c r="H2872">
        <v>1</v>
      </c>
      <c r="I2872">
        <v>1</v>
      </c>
      <c r="J2872">
        <v>1</v>
      </c>
      <c r="K2872">
        <v>1</v>
      </c>
      <c r="L2872">
        <v>1</v>
      </c>
      <c r="M2872">
        <v>1</v>
      </c>
      <c r="N2872">
        <v>1</v>
      </c>
      <c r="O2872">
        <v>1</v>
      </c>
      <c r="P2872">
        <v>1</v>
      </c>
      <c r="Q2872">
        <v>1</v>
      </c>
      <c r="R2872">
        <v>1</v>
      </c>
      <c r="S2872">
        <v>1</v>
      </c>
      <c r="T2872">
        <v>1</v>
      </c>
      <c r="U2872">
        <v>1</v>
      </c>
      <c r="V2872">
        <v>1</v>
      </c>
      <c r="W2872">
        <v>1</v>
      </c>
      <c r="X2872">
        <v>1</v>
      </c>
      <c r="Y2872">
        <v>1</v>
      </c>
      <c r="Z2872">
        <v>1</v>
      </c>
      <c r="AA2872">
        <v>1</v>
      </c>
      <c r="AB2872">
        <v>1</v>
      </c>
      <c r="AC2872">
        <v>1</v>
      </c>
      <c r="AD2872">
        <v>1</v>
      </c>
      <c r="AE2872">
        <v>1</v>
      </c>
      <c r="AF2872">
        <v>1</v>
      </c>
      <c r="AG2872">
        <v>1</v>
      </c>
      <c r="AH2872">
        <v>1</v>
      </c>
      <c r="AI2872">
        <v>1</v>
      </c>
      <c r="AJ2872">
        <v>1</v>
      </c>
      <c r="AK2872">
        <v>1</v>
      </c>
      <c r="AL2872">
        <v>0</v>
      </c>
      <c r="AM2872" s="49" t="e">
        <v>#N/A</v>
      </c>
      <c r="AN2872" s="49" t="e">
        <v>#N/A</v>
      </c>
      <c r="AO2872" s="49" t="e">
        <v>#N/A</v>
      </c>
      <c r="AP2872" s="49" t="e">
        <v>#N/A</v>
      </c>
      <c r="AQ2872" s="49" t="e">
        <v>#N/A</v>
      </c>
      <c r="AR2872" s="49" t="e">
        <v>#N/A</v>
      </c>
      <c r="AS2872" s="49" t="e">
        <v>#N/A</v>
      </c>
      <c r="AT2872" s="49" t="e">
        <v>#N/A</v>
      </c>
    </row>
    <row r="2873" spans="1:46" x14ac:dyDescent="0.25">
      <c r="A2873">
        <v>17</v>
      </c>
      <c r="B2873" t="s">
        <v>493</v>
      </c>
      <c r="C2873" t="s">
        <v>562</v>
      </c>
      <c r="D2873" t="s">
        <v>563</v>
      </c>
      <c r="E2873" t="s">
        <v>640</v>
      </c>
      <c r="F2873" t="s">
        <v>641</v>
      </c>
      <c r="G2873">
        <v>1</v>
      </c>
      <c r="H2873">
        <v>1</v>
      </c>
      <c r="I2873">
        <v>1</v>
      </c>
      <c r="J2873">
        <v>1</v>
      </c>
      <c r="K2873">
        <v>1</v>
      </c>
      <c r="L2873">
        <v>1</v>
      </c>
      <c r="M2873">
        <v>1</v>
      </c>
      <c r="N2873">
        <v>1</v>
      </c>
      <c r="O2873">
        <v>1</v>
      </c>
      <c r="P2873">
        <v>1</v>
      </c>
      <c r="Q2873">
        <v>1</v>
      </c>
      <c r="R2873">
        <v>1</v>
      </c>
      <c r="S2873">
        <v>1</v>
      </c>
      <c r="T2873">
        <v>1</v>
      </c>
      <c r="U2873">
        <v>1</v>
      </c>
      <c r="V2873">
        <v>1</v>
      </c>
      <c r="W2873">
        <v>1</v>
      </c>
      <c r="X2873">
        <v>1</v>
      </c>
      <c r="Y2873">
        <v>1</v>
      </c>
      <c r="Z2873">
        <v>1</v>
      </c>
      <c r="AA2873">
        <v>1</v>
      </c>
      <c r="AB2873">
        <v>1</v>
      </c>
      <c r="AC2873">
        <v>1</v>
      </c>
      <c r="AD2873">
        <v>1</v>
      </c>
      <c r="AE2873">
        <v>1</v>
      </c>
      <c r="AF2873">
        <v>1</v>
      </c>
      <c r="AG2873">
        <v>1</v>
      </c>
      <c r="AH2873">
        <v>1</v>
      </c>
      <c r="AI2873">
        <v>1</v>
      </c>
      <c r="AJ2873">
        <v>1</v>
      </c>
      <c r="AK2873">
        <v>1</v>
      </c>
      <c r="AL2873">
        <v>0</v>
      </c>
      <c r="AM2873" s="49" t="e">
        <v>#N/A</v>
      </c>
      <c r="AN2873" s="49" t="e">
        <v>#N/A</v>
      </c>
      <c r="AO2873" s="49" t="e">
        <v>#N/A</v>
      </c>
      <c r="AP2873" s="49" t="e">
        <v>#N/A</v>
      </c>
      <c r="AQ2873" s="49" t="e">
        <v>#N/A</v>
      </c>
      <c r="AR2873" s="49" t="e">
        <v>#N/A</v>
      </c>
      <c r="AS2873" s="49" t="e">
        <v>#N/A</v>
      </c>
      <c r="AT2873" s="49" t="e">
        <v>#N/A</v>
      </c>
    </row>
    <row r="2874" spans="1:46" x14ac:dyDescent="0.25">
      <c r="A2874">
        <v>17</v>
      </c>
      <c r="B2874" t="s">
        <v>493</v>
      </c>
      <c r="C2874" t="s">
        <v>564</v>
      </c>
      <c r="D2874" t="s">
        <v>565</v>
      </c>
      <c r="E2874" t="s">
        <v>640</v>
      </c>
      <c r="F2874" t="s">
        <v>641</v>
      </c>
      <c r="G2874">
        <v>1</v>
      </c>
      <c r="H2874">
        <v>1</v>
      </c>
      <c r="I2874">
        <v>1</v>
      </c>
      <c r="J2874">
        <v>1</v>
      </c>
      <c r="K2874">
        <v>1</v>
      </c>
      <c r="L2874">
        <v>1</v>
      </c>
      <c r="M2874">
        <v>1</v>
      </c>
      <c r="N2874">
        <v>1</v>
      </c>
      <c r="O2874">
        <v>1</v>
      </c>
      <c r="P2874">
        <v>1</v>
      </c>
      <c r="Q2874">
        <v>1</v>
      </c>
      <c r="R2874">
        <v>1</v>
      </c>
      <c r="S2874">
        <v>1</v>
      </c>
      <c r="T2874">
        <v>1</v>
      </c>
      <c r="U2874">
        <v>1</v>
      </c>
      <c r="V2874">
        <v>1</v>
      </c>
      <c r="W2874">
        <v>1</v>
      </c>
      <c r="X2874">
        <v>1</v>
      </c>
      <c r="Y2874">
        <v>1</v>
      </c>
      <c r="Z2874">
        <v>1</v>
      </c>
      <c r="AA2874">
        <v>1</v>
      </c>
      <c r="AB2874">
        <v>1</v>
      </c>
      <c r="AC2874">
        <v>1</v>
      </c>
      <c r="AD2874">
        <v>1</v>
      </c>
      <c r="AE2874">
        <v>1</v>
      </c>
      <c r="AF2874">
        <v>1</v>
      </c>
      <c r="AG2874">
        <v>1</v>
      </c>
      <c r="AH2874">
        <v>1</v>
      </c>
      <c r="AI2874">
        <v>1</v>
      </c>
      <c r="AJ2874">
        <v>1</v>
      </c>
      <c r="AK2874">
        <v>1</v>
      </c>
      <c r="AL2874">
        <v>0</v>
      </c>
      <c r="AM2874" s="49" t="e">
        <v>#N/A</v>
      </c>
      <c r="AN2874" s="49" t="e">
        <v>#N/A</v>
      </c>
      <c r="AO2874" s="49" t="e">
        <v>#N/A</v>
      </c>
      <c r="AP2874" s="49" t="e">
        <v>#N/A</v>
      </c>
      <c r="AQ2874" s="49" t="e">
        <v>#N/A</v>
      </c>
      <c r="AR2874" s="49" t="e">
        <v>#N/A</v>
      </c>
      <c r="AS2874" s="49" t="e">
        <v>#N/A</v>
      </c>
      <c r="AT2874" s="49" t="e">
        <v>#N/A</v>
      </c>
    </row>
    <row r="2875" spans="1:46" x14ac:dyDescent="0.25">
      <c r="A2875">
        <v>17</v>
      </c>
      <c r="B2875" t="s">
        <v>493</v>
      </c>
      <c r="C2875" t="s">
        <v>566</v>
      </c>
      <c r="D2875" t="s">
        <v>567</v>
      </c>
      <c r="E2875" t="s">
        <v>640</v>
      </c>
      <c r="F2875" t="s">
        <v>641</v>
      </c>
      <c r="G2875">
        <v>1</v>
      </c>
      <c r="H2875">
        <v>1</v>
      </c>
      <c r="I2875">
        <v>1</v>
      </c>
      <c r="J2875">
        <v>1</v>
      </c>
      <c r="K2875">
        <v>1</v>
      </c>
      <c r="L2875">
        <v>1</v>
      </c>
      <c r="M2875">
        <v>1</v>
      </c>
      <c r="N2875">
        <v>1</v>
      </c>
      <c r="O2875">
        <v>1</v>
      </c>
      <c r="P2875">
        <v>1</v>
      </c>
      <c r="Q2875">
        <v>1</v>
      </c>
      <c r="R2875">
        <v>1</v>
      </c>
      <c r="S2875">
        <v>1</v>
      </c>
      <c r="T2875">
        <v>1</v>
      </c>
      <c r="U2875">
        <v>1</v>
      </c>
      <c r="V2875">
        <v>1</v>
      </c>
      <c r="W2875">
        <v>1</v>
      </c>
      <c r="X2875">
        <v>1</v>
      </c>
      <c r="Y2875">
        <v>1</v>
      </c>
      <c r="Z2875">
        <v>1</v>
      </c>
      <c r="AA2875">
        <v>1</v>
      </c>
      <c r="AB2875">
        <v>1</v>
      </c>
      <c r="AC2875">
        <v>1</v>
      </c>
      <c r="AD2875">
        <v>1</v>
      </c>
      <c r="AE2875">
        <v>1</v>
      </c>
      <c r="AF2875">
        <v>1</v>
      </c>
      <c r="AG2875">
        <v>1</v>
      </c>
      <c r="AH2875">
        <v>1</v>
      </c>
      <c r="AI2875">
        <v>1</v>
      </c>
      <c r="AJ2875">
        <v>1</v>
      </c>
      <c r="AK2875">
        <v>1</v>
      </c>
      <c r="AL2875">
        <v>0</v>
      </c>
      <c r="AM2875" s="49" t="e">
        <v>#N/A</v>
      </c>
      <c r="AN2875" s="49" t="e">
        <v>#N/A</v>
      </c>
      <c r="AO2875" s="49" t="e">
        <v>#N/A</v>
      </c>
      <c r="AP2875" s="49" t="e">
        <v>#N/A</v>
      </c>
      <c r="AQ2875" s="49" t="e">
        <v>#N/A</v>
      </c>
      <c r="AR2875" s="49" t="e">
        <v>#N/A</v>
      </c>
      <c r="AS2875" s="49" t="e">
        <v>#N/A</v>
      </c>
      <c r="AT2875" s="49" t="e">
        <v>#N/A</v>
      </c>
    </row>
    <row r="2876" spans="1:46" x14ac:dyDescent="0.25">
      <c r="A2876">
        <v>17</v>
      </c>
      <c r="B2876" t="s">
        <v>493</v>
      </c>
      <c r="C2876" t="s">
        <v>568</v>
      </c>
      <c r="D2876" t="s">
        <v>569</v>
      </c>
      <c r="E2876" t="s">
        <v>640</v>
      </c>
      <c r="F2876" t="s">
        <v>641</v>
      </c>
      <c r="G2876">
        <v>1</v>
      </c>
      <c r="H2876">
        <v>1</v>
      </c>
      <c r="I2876">
        <v>1</v>
      </c>
      <c r="J2876">
        <v>1</v>
      </c>
      <c r="K2876">
        <v>1</v>
      </c>
      <c r="L2876">
        <v>1</v>
      </c>
      <c r="M2876">
        <v>1</v>
      </c>
      <c r="N2876">
        <v>1</v>
      </c>
      <c r="O2876">
        <v>1</v>
      </c>
      <c r="P2876">
        <v>1</v>
      </c>
      <c r="Q2876">
        <v>1</v>
      </c>
      <c r="R2876">
        <v>1</v>
      </c>
      <c r="S2876">
        <v>1</v>
      </c>
      <c r="T2876">
        <v>1</v>
      </c>
      <c r="U2876">
        <v>1</v>
      </c>
      <c r="V2876">
        <v>1</v>
      </c>
      <c r="W2876">
        <v>1</v>
      </c>
      <c r="X2876">
        <v>1</v>
      </c>
      <c r="Y2876">
        <v>1</v>
      </c>
      <c r="Z2876">
        <v>1</v>
      </c>
      <c r="AA2876">
        <v>1</v>
      </c>
      <c r="AB2876">
        <v>1</v>
      </c>
      <c r="AC2876">
        <v>1</v>
      </c>
      <c r="AD2876">
        <v>1</v>
      </c>
      <c r="AE2876">
        <v>1</v>
      </c>
      <c r="AF2876">
        <v>1</v>
      </c>
      <c r="AG2876">
        <v>1</v>
      </c>
      <c r="AH2876">
        <v>1</v>
      </c>
      <c r="AI2876">
        <v>1</v>
      </c>
      <c r="AJ2876">
        <v>1</v>
      </c>
      <c r="AK2876">
        <v>1</v>
      </c>
      <c r="AL2876">
        <v>1</v>
      </c>
      <c r="AM2876" s="49" t="e">
        <v>#N/A</v>
      </c>
      <c r="AN2876" s="49" t="e">
        <v>#N/A</v>
      </c>
      <c r="AO2876" s="49" t="e">
        <v>#N/A</v>
      </c>
      <c r="AP2876" s="49" t="e">
        <v>#N/A</v>
      </c>
      <c r="AQ2876" s="49" t="e">
        <v>#N/A</v>
      </c>
      <c r="AR2876" s="49" t="e">
        <v>#N/A</v>
      </c>
      <c r="AS2876" s="49" t="e">
        <v>#N/A</v>
      </c>
      <c r="AT2876" s="49" t="e">
        <v>#N/A</v>
      </c>
    </row>
    <row r="2877" spans="1:46" x14ac:dyDescent="0.25">
      <c r="A2877">
        <v>17</v>
      </c>
      <c r="B2877" t="s">
        <v>493</v>
      </c>
      <c r="C2877" t="s">
        <v>570</v>
      </c>
      <c r="D2877" t="s">
        <v>571</v>
      </c>
      <c r="E2877" t="s">
        <v>640</v>
      </c>
      <c r="F2877" t="s">
        <v>641</v>
      </c>
      <c r="G2877">
        <v>1</v>
      </c>
      <c r="H2877">
        <v>1</v>
      </c>
      <c r="I2877">
        <v>1</v>
      </c>
      <c r="J2877">
        <v>1</v>
      </c>
      <c r="K2877">
        <v>1</v>
      </c>
      <c r="L2877">
        <v>1</v>
      </c>
      <c r="M2877">
        <v>1</v>
      </c>
      <c r="N2877">
        <v>1</v>
      </c>
      <c r="O2877">
        <v>1</v>
      </c>
      <c r="P2877">
        <v>1</v>
      </c>
      <c r="Q2877">
        <v>1</v>
      </c>
      <c r="R2877">
        <v>1</v>
      </c>
      <c r="S2877">
        <v>1</v>
      </c>
      <c r="T2877">
        <v>1</v>
      </c>
      <c r="U2877">
        <v>1</v>
      </c>
      <c r="V2877">
        <v>1</v>
      </c>
      <c r="W2877">
        <v>1</v>
      </c>
      <c r="X2877">
        <v>1</v>
      </c>
      <c r="Y2877">
        <v>1</v>
      </c>
      <c r="Z2877">
        <v>1</v>
      </c>
      <c r="AA2877">
        <v>1</v>
      </c>
      <c r="AB2877">
        <v>1</v>
      </c>
      <c r="AC2877">
        <v>1</v>
      </c>
      <c r="AD2877">
        <v>1</v>
      </c>
      <c r="AE2877">
        <v>1</v>
      </c>
      <c r="AF2877">
        <v>1</v>
      </c>
      <c r="AG2877">
        <v>1</v>
      </c>
      <c r="AH2877">
        <v>1</v>
      </c>
      <c r="AI2877">
        <v>1</v>
      </c>
      <c r="AJ2877">
        <v>1</v>
      </c>
      <c r="AK2877">
        <v>1</v>
      </c>
      <c r="AL2877">
        <v>1</v>
      </c>
      <c r="AM2877" s="49" t="e">
        <v>#N/A</v>
      </c>
      <c r="AN2877" s="49" t="e">
        <v>#N/A</v>
      </c>
      <c r="AO2877" s="49" t="e">
        <v>#N/A</v>
      </c>
      <c r="AP2877" s="49" t="e">
        <v>#N/A</v>
      </c>
      <c r="AQ2877" s="49" t="e">
        <v>#N/A</v>
      </c>
      <c r="AR2877" s="49" t="e">
        <v>#N/A</v>
      </c>
      <c r="AS2877" s="49" t="e">
        <v>#N/A</v>
      </c>
      <c r="AT2877" s="49" t="e">
        <v>#N/A</v>
      </c>
    </row>
    <row r="2878" spans="1:46" x14ac:dyDescent="0.25">
      <c r="A2878">
        <v>17</v>
      </c>
      <c r="B2878" t="s">
        <v>493</v>
      </c>
      <c r="C2878" t="s">
        <v>572</v>
      </c>
      <c r="D2878" t="s">
        <v>573</v>
      </c>
      <c r="E2878" t="s">
        <v>640</v>
      </c>
      <c r="F2878" t="s">
        <v>641</v>
      </c>
      <c r="G2878">
        <v>1</v>
      </c>
      <c r="H2878">
        <v>1</v>
      </c>
      <c r="I2878">
        <v>1</v>
      </c>
      <c r="J2878">
        <v>1</v>
      </c>
      <c r="K2878">
        <v>1</v>
      </c>
      <c r="L2878">
        <v>1</v>
      </c>
      <c r="M2878">
        <v>1</v>
      </c>
      <c r="N2878">
        <v>1</v>
      </c>
      <c r="O2878">
        <v>1</v>
      </c>
      <c r="P2878">
        <v>1</v>
      </c>
      <c r="Q2878">
        <v>1</v>
      </c>
      <c r="R2878">
        <v>1</v>
      </c>
      <c r="S2878">
        <v>1</v>
      </c>
      <c r="T2878">
        <v>1</v>
      </c>
      <c r="U2878">
        <v>1</v>
      </c>
      <c r="V2878">
        <v>1</v>
      </c>
      <c r="W2878">
        <v>1</v>
      </c>
      <c r="X2878">
        <v>1</v>
      </c>
      <c r="Y2878">
        <v>1</v>
      </c>
      <c r="Z2878">
        <v>1</v>
      </c>
      <c r="AA2878">
        <v>1</v>
      </c>
      <c r="AB2878">
        <v>1</v>
      </c>
      <c r="AC2878">
        <v>1</v>
      </c>
      <c r="AD2878">
        <v>1</v>
      </c>
      <c r="AE2878">
        <v>1</v>
      </c>
      <c r="AF2878">
        <v>1</v>
      </c>
      <c r="AG2878">
        <v>1</v>
      </c>
      <c r="AH2878">
        <v>1</v>
      </c>
      <c r="AI2878">
        <v>1</v>
      </c>
      <c r="AJ2878">
        <v>1</v>
      </c>
      <c r="AK2878">
        <v>1</v>
      </c>
      <c r="AL2878">
        <v>0</v>
      </c>
      <c r="AM2878" s="49" t="e">
        <v>#N/A</v>
      </c>
      <c r="AN2878" s="49" t="e">
        <v>#N/A</v>
      </c>
      <c r="AO2878" s="49" t="e">
        <v>#N/A</v>
      </c>
      <c r="AP2878" s="49" t="e">
        <v>#N/A</v>
      </c>
      <c r="AQ2878" s="49" t="e">
        <v>#N/A</v>
      </c>
      <c r="AR2878" s="49" t="e">
        <v>#N/A</v>
      </c>
      <c r="AS2878" s="49" t="e">
        <v>#N/A</v>
      </c>
      <c r="AT2878" s="49" t="e">
        <v>#N/A</v>
      </c>
    </row>
    <row r="2879" spans="1:46" x14ac:dyDescent="0.25">
      <c r="A2879">
        <v>17</v>
      </c>
      <c r="B2879" t="s">
        <v>259</v>
      </c>
      <c r="C2879" t="s">
        <v>259</v>
      </c>
      <c r="D2879" t="s">
        <v>260</v>
      </c>
      <c r="E2879" t="s">
        <v>640</v>
      </c>
      <c r="F2879" t="s">
        <v>641</v>
      </c>
      <c r="G2879">
        <v>1</v>
      </c>
      <c r="H2879">
        <v>1</v>
      </c>
      <c r="I2879">
        <v>1</v>
      </c>
      <c r="J2879">
        <v>1</v>
      </c>
      <c r="K2879">
        <v>1</v>
      </c>
      <c r="L2879">
        <v>1</v>
      </c>
      <c r="M2879">
        <v>1</v>
      </c>
      <c r="N2879">
        <v>1</v>
      </c>
      <c r="O2879">
        <v>1</v>
      </c>
      <c r="P2879">
        <v>1</v>
      </c>
      <c r="Q2879">
        <v>1</v>
      </c>
      <c r="R2879">
        <v>1</v>
      </c>
      <c r="S2879">
        <v>1</v>
      </c>
      <c r="T2879">
        <v>1</v>
      </c>
      <c r="U2879">
        <v>1</v>
      </c>
      <c r="V2879">
        <v>1</v>
      </c>
      <c r="W2879">
        <v>1</v>
      </c>
      <c r="X2879">
        <v>1</v>
      </c>
      <c r="Y2879">
        <v>1</v>
      </c>
      <c r="Z2879">
        <v>1</v>
      </c>
      <c r="AA2879">
        <v>1</v>
      </c>
      <c r="AB2879">
        <v>1</v>
      </c>
      <c r="AC2879">
        <v>1</v>
      </c>
      <c r="AD2879">
        <v>1</v>
      </c>
      <c r="AE2879">
        <v>1</v>
      </c>
      <c r="AF2879">
        <v>1</v>
      </c>
      <c r="AG2879">
        <v>1</v>
      </c>
      <c r="AH2879">
        <v>1</v>
      </c>
      <c r="AI2879">
        <v>1</v>
      </c>
      <c r="AJ2879">
        <v>1</v>
      </c>
      <c r="AK2879">
        <v>1</v>
      </c>
      <c r="AL2879">
        <v>1</v>
      </c>
      <c r="AM2879" s="49" t="s">
        <v>260</v>
      </c>
      <c r="AN2879" s="49" t="s">
        <v>14</v>
      </c>
      <c r="AO2879" s="49" t="s">
        <v>507</v>
      </c>
      <c r="AP2879" s="49" t="s">
        <v>501</v>
      </c>
      <c r="AQ2879" s="49" t="s">
        <v>10</v>
      </c>
      <c r="AR2879" s="49" t="s">
        <v>487</v>
      </c>
      <c r="AS2879" s="49" t="s">
        <v>488</v>
      </c>
      <c r="AT2879" s="49" t="s">
        <v>489</v>
      </c>
    </row>
    <row r="2880" spans="1:46" x14ac:dyDescent="0.25">
      <c r="A2880">
        <v>17</v>
      </c>
      <c r="B2880" t="s">
        <v>493</v>
      </c>
      <c r="C2880" t="s">
        <v>574</v>
      </c>
      <c r="D2880" t="s">
        <v>575</v>
      </c>
      <c r="E2880" t="s">
        <v>640</v>
      </c>
      <c r="F2880" t="s">
        <v>641</v>
      </c>
      <c r="G2880">
        <v>1</v>
      </c>
      <c r="H2880">
        <v>1</v>
      </c>
      <c r="I2880">
        <v>1</v>
      </c>
      <c r="J2880">
        <v>1</v>
      </c>
      <c r="K2880">
        <v>1</v>
      </c>
      <c r="L2880">
        <v>1</v>
      </c>
      <c r="M2880">
        <v>1</v>
      </c>
      <c r="N2880">
        <v>1</v>
      </c>
      <c r="O2880">
        <v>1</v>
      </c>
      <c r="P2880">
        <v>1</v>
      </c>
      <c r="Q2880">
        <v>1</v>
      </c>
      <c r="R2880">
        <v>1</v>
      </c>
      <c r="S2880">
        <v>1</v>
      </c>
      <c r="T2880">
        <v>1</v>
      </c>
      <c r="U2880">
        <v>1</v>
      </c>
      <c r="V2880">
        <v>1</v>
      </c>
      <c r="W2880">
        <v>1</v>
      </c>
      <c r="X2880">
        <v>1</v>
      </c>
      <c r="Y2880">
        <v>1</v>
      </c>
      <c r="Z2880">
        <v>1</v>
      </c>
      <c r="AA2880">
        <v>1</v>
      </c>
      <c r="AB2880">
        <v>1</v>
      </c>
      <c r="AC2880">
        <v>1</v>
      </c>
      <c r="AD2880">
        <v>1</v>
      </c>
      <c r="AE2880">
        <v>1</v>
      </c>
      <c r="AF2880">
        <v>1</v>
      </c>
      <c r="AG2880">
        <v>1</v>
      </c>
      <c r="AH2880">
        <v>1</v>
      </c>
      <c r="AI2880">
        <v>1</v>
      </c>
      <c r="AJ2880">
        <v>1</v>
      </c>
      <c r="AK2880">
        <v>1</v>
      </c>
      <c r="AL2880">
        <v>0</v>
      </c>
      <c r="AM2880" s="49" t="e">
        <v>#N/A</v>
      </c>
      <c r="AN2880" s="49" t="e">
        <v>#N/A</v>
      </c>
      <c r="AO2880" s="49" t="e">
        <v>#N/A</v>
      </c>
      <c r="AP2880" s="49" t="e">
        <v>#N/A</v>
      </c>
      <c r="AQ2880" s="49" t="e">
        <v>#N/A</v>
      </c>
      <c r="AR2880" s="49" t="e">
        <v>#N/A</v>
      </c>
      <c r="AS2880" s="49" t="e">
        <v>#N/A</v>
      </c>
      <c r="AT2880" s="49" t="e">
        <v>#N/A</v>
      </c>
    </row>
    <row r="2881" spans="1:46" x14ac:dyDescent="0.25">
      <c r="A2881">
        <v>17</v>
      </c>
      <c r="B2881" t="s">
        <v>273</v>
      </c>
      <c r="C2881" t="s">
        <v>273</v>
      </c>
      <c r="D2881" t="s">
        <v>420</v>
      </c>
      <c r="E2881" t="s">
        <v>640</v>
      </c>
      <c r="F2881" t="s">
        <v>641</v>
      </c>
      <c r="G2881">
        <v>1</v>
      </c>
      <c r="H2881">
        <v>1</v>
      </c>
      <c r="I2881">
        <v>1</v>
      </c>
      <c r="J2881">
        <v>1</v>
      </c>
      <c r="K2881">
        <v>1</v>
      </c>
      <c r="L2881">
        <v>1</v>
      </c>
      <c r="M2881">
        <v>1</v>
      </c>
      <c r="N2881">
        <v>1</v>
      </c>
      <c r="O2881">
        <v>1</v>
      </c>
      <c r="P2881">
        <v>1</v>
      </c>
      <c r="Q2881">
        <v>1</v>
      </c>
      <c r="R2881">
        <v>1</v>
      </c>
      <c r="S2881">
        <v>1</v>
      </c>
      <c r="T2881">
        <v>1</v>
      </c>
      <c r="U2881">
        <v>1</v>
      </c>
      <c r="V2881">
        <v>1</v>
      </c>
      <c r="W2881">
        <v>1</v>
      </c>
      <c r="X2881">
        <v>1</v>
      </c>
      <c r="Y2881">
        <v>1</v>
      </c>
      <c r="Z2881">
        <v>1</v>
      </c>
      <c r="AA2881">
        <v>1</v>
      </c>
      <c r="AB2881">
        <v>1</v>
      </c>
      <c r="AC2881">
        <v>1</v>
      </c>
      <c r="AD2881">
        <v>1</v>
      </c>
      <c r="AE2881">
        <v>1</v>
      </c>
      <c r="AF2881">
        <v>1</v>
      </c>
      <c r="AG2881">
        <v>1</v>
      </c>
      <c r="AH2881">
        <v>1</v>
      </c>
      <c r="AI2881">
        <v>1</v>
      </c>
      <c r="AJ2881">
        <v>1</v>
      </c>
      <c r="AK2881">
        <v>1</v>
      </c>
      <c r="AL2881">
        <v>0</v>
      </c>
      <c r="AM2881" s="49" t="s">
        <v>420</v>
      </c>
      <c r="AN2881" s="49" t="s">
        <v>14</v>
      </c>
      <c r="AO2881" s="49" t="s">
        <v>485</v>
      </c>
      <c r="AP2881" s="49" t="s">
        <v>494</v>
      </c>
      <c r="AQ2881" s="49" t="s">
        <v>11</v>
      </c>
      <c r="AR2881" s="49" t="s">
        <v>495</v>
      </c>
      <c r="AS2881" s="49" t="s">
        <v>488</v>
      </c>
      <c r="AT2881" s="49" t="s">
        <v>497</v>
      </c>
    </row>
    <row r="2882" spans="1:46" x14ac:dyDescent="0.25">
      <c r="A2882">
        <v>17</v>
      </c>
      <c r="B2882" t="s">
        <v>271</v>
      </c>
      <c r="C2882" t="s">
        <v>271</v>
      </c>
      <c r="D2882" t="s">
        <v>272</v>
      </c>
      <c r="E2882" t="s">
        <v>640</v>
      </c>
      <c r="F2882" t="s">
        <v>641</v>
      </c>
      <c r="G2882">
        <v>0</v>
      </c>
      <c r="H2882">
        <v>0</v>
      </c>
      <c r="I2882">
        <v>0</v>
      </c>
      <c r="J2882">
        <v>0</v>
      </c>
      <c r="K2882">
        <v>0</v>
      </c>
      <c r="L2882">
        <v>0</v>
      </c>
      <c r="M2882">
        <v>0</v>
      </c>
      <c r="N2882">
        <v>0</v>
      </c>
      <c r="O2882">
        <v>0</v>
      </c>
      <c r="P2882">
        <v>0</v>
      </c>
      <c r="Q2882">
        <v>0</v>
      </c>
      <c r="R2882">
        <v>0</v>
      </c>
      <c r="S2882">
        <v>0</v>
      </c>
      <c r="T2882">
        <v>0</v>
      </c>
      <c r="U2882">
        <v>0</v>
      </c>
      <c r="V2882">
        <v>1</v>
      </c>
      <c r="W2882">
        <v>1</v>
      </c>
      <c r="X2882">
        <v>1</v>
      </c>
      <c r="Y2882">
        <v>1</v>
      </c>
      <c r="Z2882">
        <v>1</v>
      </c>
      <c r="AA2882">
        <v>1</v>
      </c>
      <c r="AB2882">
        <v>1</v>
      </c>
      <c r="AC2882">
        <v>1</v>
      </c>
      <c r="AD2882">
        <v>1</v>
      </c>
      <c r="AE2882">
        <v>1</v>
      </c>
      <c r="AF2882">
        <v>1</v>
      </c>
      <c r="AG2882">
        <v>1</v>
      </c>
      <c r="AH2882">
        <v>1</v>
      </c>
      <c r="AI2882">
        <v>1</v>
      </c>
      <c r="AJ2882">
        <v>1</v>
      </c>
      <c r="AK2882">
        <v>1</v>
      </c>
      <c r="AL2882">
        <v>0</v>
      </c>
      <c r="AM2882" s="49" t="s">
        <v>272</v>
      </c>
      <c r="AN2882" s="49" t="s">
        <v>14</v>
      </c>
      <c r="AO2882" s="49" t="s">
        <v>500</v>
      </c>
      <c r="AP2882" s="49" t="s">
        <v>501</v>
      </c>
      <c r="AQ2882" s="49" t="s">
        <v>502</v>
      </c>
      <c r="AR2882" s="49" t="s">
        <v>487</v>
      </c>
      <c r="AS2882" s="49" t="s">
        <v>488</v>
      </c>
      <c r="AT2882" s="49" t="s">
        <v>489</v>
      </c>
    </row>
    <row r="2883" spans="1:46" x14ac:dyDescent="0.25">
      <c r="A2883">
        <v>17</v>
      </c>
      <c r="B2883" t="s">
        <v>251</v>
      </c>
      <c r="C2883" t="s">
        <v>251</v>
      </c>
      <c r="D2883" t="s">
        <v>252</v>
      </c>
      <c r="E2883" t="s">
        <v>640</v>
      </c>
      <c r="F2883" t="s">
        <v>641</v>
      </c>
      <c r="G2883">
        <v>1</v>
      </c>
      <c r="H2883">
        <v>1</v>
      </c>
      <c r="I2883">
        <v>1</v>
      </c>
      <c r="J2883">
        <v>1</v>
      </c>
      <c r="K2883">
        <v>1</v>
      </c>
      <c r="L2883">
        <v>1</v>
      </c>
      <c r="M2883">
        <v>1</v>
      </c>
      <c r="N2883">
        <v>1</v>
      </c>
      <c r="O2883">
        <v>1</v>
      </c>
      <c r="P2883">
        <v>1</v>
      </c>
      <c r="Q2883">
        <v>1</v>
      </c>
      <c r="R2883">
        <v>1</v>
      </c>
      <c r="S2883">
        <v>1</v>
      </c>
      <c r="T2883">
        <v>1</v>
      </c>
      <c r="U2883">
        <v>1</v>
      </c>
      <c r="V2883">
        <v>1</v>
      </c>
      <c r="W2883">
        <v>1</v>
      </c>
      <c r="X2883">
        <v>1</v>
      </c>
      <c r="Y2883">
        <v>1</v>
      </c>
      <c r="Z2883">
        <v>1</v>
      </c>
      <c r="AA2883">
        <v>1</v>
      </c>
      <c r="AB2883">
        <v>1</v>
      </c>
      <c r="AC2883">
        <v>1</v>
      </c>
      <c r="AD2883">
        <v>1</v>
      </c>
      <c r="AE2883">
        <v>1</v>
      </c>
      <c r="AF2883">
        <v>1</v>
      </c>
      <c r="AG2883">
        <v>1</v>
      </c>
      <c r="AH2883">
        <v>1</v>
      </c>
      <c r="AI2883">
        <v>1</v>
      </c>
      <c r="AJ2883">
        <v>1</v>
      </c>
      <c r="AK2883">
        <v>1</v>
      </c>
      <c r="AL2883">
        <v>1</v>
      </c>
      <c r="AM2883" s="49" t="s">
        <v>252</v>
      </c>
      <c r="AN2883" s="49" t="s">
        <v>7</v>
      </c>
      <c r="AO2883" s="49" t="s">
        <v>9</v>
      </c>
      <c r="AP2883" s="49" t="s">
        <v>494</v>
      </c>
      <c r="AQ2883" s="49" t="s">
        <v>9</v>
      </c>
      <c r="AR2883" s="49" t="s">
        <v>487</v>
      </c>
      <c r="AS2883" s="49" t="s">
        <v>488</v>
      </c>
      <c r="AT2883" s="49" t="s">
        <v>489</v>
      </c>
    </row>
    <row r="2884" spans="1:46" x14ac:dyDescent="0.25">
      <c r="A2884">
        <v>17</v>
      </c>
      <c r="B2884" t="s">
        <v>274</v>
      </c>
      <c r="C2884" t="s">
        <v>274</v>
      </c>
      <c r="D2884" t="s">
        <v>275</v>
      </c>
      <c r="E2884" t="s">
        <v>640</v>
      </c>
      <c r="F2884" t="s">
        <v>641</v>
      </c>
      <c r="G2884">
        <v>1</v>
      </c>
      <c r="H2884">
        <v>1</v>
      </c>
      <c r="I2884">
        <v>1</v>
      </c>
      <c r="J2884">
        <v>1</v>
      </c>
      <c r="K2884">
        <v>1</v>
      </c>
      <c r="L2884">
        <v>1</v>
      </c>
      <c r="M2884">
        <v>1</v>
      </c>
      <c r="N2884">
        <v>1</v>
      </c>
      <c r="O2884">
        <v>1</v>
      </c>
      <c r="P2884">
        <v>1</v>
      </c>
      <c r="Q2884">
        <v>1</v>
      </c>
      <c r="R2884">
        <v>1</v>
      </c>
      <c r="S2884">
        <v>1</v>
      </c>
      <c r="T2884">
        <v>1</v>
      </c>
      <c r="U2884">
        <v>1</v>
      </c>
      <c r="V2884">
        <v>1</v>
      </c>
      <c r="W2884">
        <v>1</v>
      </c>
      <c r="X2884">
        <v>1</v>
      </c>
      <c r="Y2884">
        <v>1</v>
      </c>
      <c r="Z2884">
        <v>1</v>
      </c>
      <c r="AA2884">
        <v>1</v>
      </c>
      <c r="AB2884">
        <v>1</v>
      </c>
      <c r="AC2884">
        <v>1</v>
      </c>
      <c r="AD2884">
        <v>1</v>
      </c>
      <c r="AE2884">
        <v>1</v>
      </c>
      <c r="AF2884">
        <v>1</v>
      </c>
      <c r="AG2884">
        <v>1</v>
      </c>
      <c r="AH2884">
        <v>1</v>
      </c>
      <c r="AI2884">
        <v>1</v>
      </c>
      <c r="AJ2884">
        <v>1</v>
      </c>
      <c r="AK2884">
        <v>1</v>
      </c>
      <c r="AL2884">
        <v>0</v>
      </c>
      <c r="AM2884" s="49" t="s">
        <v>275</v>
      </c>
      <c r="AN2884" s="49" t="s">
        <v>4</v>
      </c>
      <c r="AO2884" s="49" t="s">
        <v>9</v>
      </c>
      <c r="AP2884" s="49" t="s">
        <v>486</v>
      </c>
      <c r="AQ2884" s="49" t="s">
        <v>9</v>
      </c>
      <c r="AR2884" s="49" t="s">
        <v>495</v>
      </c>
      <c r="AS2884" s="49" t="s">
        <v>488</v>
      </c>
      <c r="AT2884" s="49" t="s">
        <v>489</v>
      </c>
    </row>
    <row r="2885" spans="1:46" x14ac:dyDescent="0.25">
      <c r="A2885">
        <v>17</v>
      </c>
      <c r="B2885" t="s">
        <v>269</v>
      </c>
      <c r="C2885" t="s">
        <v>269</v>
      </c>
      <c r="D2885" t="s">
        <v>270</v>
      </c>
      <c r="E2885" t="s">
        <v>640</v>
      </c>
      <c r="F2885" t="s">
        <v>641</v>
      </c>
      <c r="G2885">
        <v>1</v>
      </c>
      <c r="H2885">
        <v>1</v>
      </c>
      <c r="I2885">
        <v>1</v>
      </c>
      <c r="J2885">
        <v>1</v>
      </c>
      <c r="K2885">
        <v>1</v>
      </c>
      <c r="L2885">
        <v>1</v>
      </c>
      <c r="M2885">
        <v>1</v>
      </c>
      <c r="N2885">
        <v>1</v>
      </c>
      <c r="O2885">
        <v>1</v>
      </c>
      <c r="P2885">
        <v>1</v>
      </c>
      <c r="Q2885">
        <v>1</v>
      </c>
      <c r="R2885">
        <v>1</v>
      </c>
      <c r="S2885">
        <v>1</v>
      </c>
      <c r="T2885">
        <v>1</v>
      </c>
      <c r="U2885">
        <v>1</v>
      </c>
      <c r="V2885">
        <v>1</v>
      </c>
      <c r="W2885">
        <v>1</v>
      </c>
      <c r="X2885">
        <v>1</v>
      </c>
      <c r="Y2885">
        <v>1</v>
      </c>
      <c r="Z2885">
        <v>1</v>
      </c>
      <c r="AA2885">
        <v>1</v>
      </c>
      <c r="AB2885">
        <v>1</v>
      </c>
      <c r="AC2885">
        <v>1</v>
      </c>
      <c r="AD2885">
        <v>1</v>
      </c>
      <c r="AE2885">
        <v>1</v>
      </c>
      <c r="AF2885">
        <v>1</v>
      </c>
      <c r="AG2885">
        <v>1</v>
      </c>
      <c r="AH2885">
        <v>1</v>
      </c>
      <c r="AI2885">
        <v>1</v>
      </c>
      <c r="AJ2885">
        <v>1</v>
      </c>
      <c r="AK2885">
        <v>1</v>
      </c>
      <c r="AL2885">
        <v>0</v>
      </c>
      <c r="AM2885" s="49" t="s">
        <v>270</v>
      </c>
      <c r="AN2885" s="49" t="s">
        <v>14</v>
      </c>
      <c r="AO2885" s="49" t="s">
        <v>485</v>
      </c>
      <c r="AP2885" s="49" t="s">
        <v>494</v>
      </c>
      <c r="AQ2885" s="49" t="s">
        <v>11</v>
      </c>
      <c r="AR2885" s="49" t="s">
        <v>487</v>
      </c>
      <c r="AS2885" s="49" t="s">
        <v>488</v>
      </c>
      <c r="AT2885" s="49" t="s">
        <v>489</v>
      </c>
    </row>
    <row r="2886" spans="1:46" x14ac:dyDescent="0.25">
      <c r="A2886">
        <v>17</v>
      </c>
      <c r="B2886" t="s">
        <v>283</v>
      </c>
      <c r="C2886" t="s">
        <v>283</v>
      </c>
      <c r="D2886" t="s">
        <v>284</v>
      </c>
      <c r="E2886" t="s">
        <v>640</v>
      </c>
      <c r="F2886" t="s">
        <v>641</v>
      </c>
      <c r="G2886">
        <v>0</v>
      </c>
      <c r="H2886">
        <v>1</v>
      </c>
      <c r="I2886">
        <v>1</v>
      </c>
      <c r="J2886">
        <v>1</v>
      </c>
      <c r="K2886">
        <v>1</v>
      </c>
      <c r="L2886">
        <v>1</v>
      </c>
      <c r="M2886">
        <v>1</v>
      </c>
      <c r="N2886">
        <v>1</v>
      </c>
      <c r="O2886">
        <v>1</v>
      </c>
      <c r="P2886">
        <v>1</v>
      </c>
      <c r="Q2886">
        <v>1</v>
      </c>
      <c r="R2886">
        <v>1</v>
      </c>
      <c r="S2886">
        <v>1</v>
      </c>
      <c r="T2886">
        <v>1</v>
      </c>
      <c r="U2886">
        <v>1</v>
      </c>
      <c r="V2886">
        <v>1</v>
      </c>
      <c r="W2886">
        <v>1</v>
      </c>
      <c r="X2886">
        <v>1</v>
      </c>
      <c r="Y2886">
        <v>1</v>
      </c>
      <c r="Z2886">
        <v>1</v>
      </c>
      <c r="AA2886">
        <v>1</v>
      </c>
      <c r="AB2886">
        <v>1</v>
      </c>
      <c r="AC2886">
        <v>1</v>
      </c>
      <c r="AD2886">
        <v>1</v>
      </c>
      <c r="AE2886">
        <v>1</v>
      </c>
      <c r="AF2886">
        <v>1</v>
      </c>
      <c r="AG2886">
        <v>1</v>
      </c>
      <c r="AH2886">
        <v>1</v>
      </c>
      <c r="AI2886">
        <v>1</v>
      </c>
      <c r="AJ2886">
        <v>1</v>
      </c>
      <c r="AK2886">
        <v>1</v>
      </c>
      <c r="AL2886">
        <v>0</v>
      </c>
      <c r="AM2886" s="49" t="s">
        <v>284</v>
      </c>
      <c r="AN2886" s="49" t="s">
        <v>4</v>
      </c>
      <c r="AO2886" s="49" t="s">
        <v>9</v>
      </c>
      <c r="AP2886" s="49" t="s">
        <v>501</v>
      </c>
      <c r="AQ2886" s="49" t="s">
        <v>9</v>
      </c>
      <c r="AR2886" s="49" t="s">
        <v>495</v>
      </c>
      <c r="AS2886" s="49" t="s">
        <v>488</v>
      </c>
      <c r="AT2886" s="49" t="s">
        <v>489</v>
      </c>
    </row>
    <row r="2887" spans="1:46" x14ac:dyDescent="0.25">
      <c r="A2887">
        <v>17</v>
      </c>
      <c r="B2887" t="s">
        <v>294</v>
      </c>
      <c r="C2887" t="s">
        <v>294</v>
      </c>
      <c r="D2887" t="s">
        <v>295</v>
      </c>
      <c r="E2887" t="s">
        <v>640</v>
      </c>
      <c r="F2887" t="s">
        <v>641</v>
      </c>
      <c r="G2887">
        <v>1</v>
      </c>
      <c r="H2887">
        <v>1</v>
      </c>
      <c r="I2887">
        <v>1</v>
      </c>
      <c r="J2887">
        <v>1</v>
      </c>
      <c r="K2887">
        <v>1</v>
      </c>
      <c r="L2887">
        <v>1</v>
      </c>
      <c r="M2887">
        <v>1</v>
      </c>
      <c r="N2887">
        <v>1</v>
      </c>
      <c r="O2887">
        <v>1</v>
      </c>
      <c r="P2887">
        <v>1</v>
      </c>
      <c r="Q2887">
        <v>1</v>
      </c>
      <c r="R2887">
        <v>1</v>
      </c>
      <c r="S2887">
        <v>1</v>
      </c>
      <c r="T2887">
        <v>1</v>
      </c>
      <c r="U2887">
        <v>1</v>
      </c>
      <c r="V2887">
        <v>1</v>
      </c>
      <c r="W2887">
        <v>1</v>
      </c>
      <c r="X2887">
        <v>1</v>
      </c>
      <c r="Y2887">
        <v>1</v>
      </c>
      <c r="Z2887">
        <v>1</v>
      </c>
      <c r="AA2887">
        <v>1</v>
      </c>
      <c r="AB2887">
        <v>1</v>
      </c>
      <c r="AC2887">
        <v>1</v>
      </c>
      <c r="AD2887">
        <v>1</v>
      </c>
      <c r="AE2887">
        <v>1</v>
      </c>
      <c r="AF2887">
        <v>1</v>
      </c>
      <c r="AG2887">
        <v>1</v>
      </c>
      <c r="AH2887">
        <v>1</v>
      </c>
      <c r="AI2887">
        <v>1</v>
      </c>
      <c r="AJ2887">
        <v>1</v>
      </c>
      <c r="AK2887">
        <v>1</v>
      </c>
      <c r="AL2887">
        <v>0</v>
      </c>
      <c r="AM2887" s="49" t="s">
        <v>295</v>
      </c>
      <c r="AN2887" s="49" t="s">
        <v>14</v>
      </c>
      <c r="AO2887" s="49" t="s">
        <v>485</v>
      </c>
      <c r="AP2887" s="49" t="s">
        <v>494</v>
      </c>
      <c r="AQ2887" s="49" t="s">
        <v>11</v>
      </c>
      <c r="AR2887" s="49" t="s">
        <v>487</v>
      </c>
      <c r="AS2887" s="49" t="s">
        <v>488</v>
      </c>
      <c r="AT2887" s="49" t="s">
        <v>489</v>
      </c>
    </row>
    <row r="2888" spans="1:46" x14ac:dyDescent="0.25">
      <c r="A2888">
        <v>17</v>
      </c>
      <c r="B2888" t="s">
        <v>290</v>
      </c>
      <c r="C2888" t="s">
        <v>290</v>
      </c>
      <c r="D2888" t="s">
        <v>291</v>
      </c>
      <c r="E2888" t="s">
        <v>640</v>
      </c>
      <c r="F2888" t="s">
        <v>641</v>
      </c>
      <c r="G2888">
        <v>1</v>
      </c>
      <c r="H2888">
        <v>1</v>
      </c>
      <c r="I2888">
        <v>1</v>
      </c>
      <c r="J2888">
        <v>1</v>
      </c>
      <c r="K2888">
        <v>1</v>
      </c>
      <c r="L2888">
        <v>1</v>
      </c>
      <c r="M2888">
        <v>1</v>
      </c>
      <c r="N2888">
        <v>1</v>
      </c>
      <c r="O2888">
        <v>1</v>
      </c>
      <c r="P2888">
        <v>1</v>
      </c>
      <c r="Q2888">
        <v>1</v>
      </c>
      <c r="R2888">
        <v>1</v>
      </c>
      <c r="S2888">
        <v>1</v>
      </c>
      <c r="T2888">
        <v>1</v>
      </c>
      <c r="U2888">
        <v>1</v>
      </c>
      <c r="V2888">
        <v>1</v>
      </c>
      <c r="W2888">
        <v>1</v>
      </c>
      <c r="X2888">
        <v>1</v>
      </c>
      <c r="Y2888">
        <v>1</v>
      </c>
      <c r="Z2888">
        <v>1</v>
      </c>
      <c r="AA2888">
        <v>1</v>
      </c>
      <c r="AB2888">
        <v>1</v>
      </c>
      <c r="AC2888">
        <v>1</v>
      </c>
      <c r="AD2888">
        <v>1</v>
      </c>
      <c r="AE2888">
        <v>1</v>
      </c>
      <c r="AF2888">
        <v>1</v>
      </c>
      <c r="AG2888">
        <v>1</v>
      </c>
      <c r="AH2888">
        <v>1</v>
      </c>
      <c r="AI2888">
        <v>1</v>
      </c>
      <c r="AJ2888">
        <v>1</v>
      </c>
      <c r="AK2888">
        <v>1</v>
      </c>
      <c r="AL2888">
        <v>1</v>
      </c>
      <c r="AM2888" s="49" t="s">
        <v>291</v>
      </c>
      <c r="AN2888" s="49" t="s">
        <v>14</v>
      </c>
      <c r="AO2888" s="49" t="s">
        <v>500</v>
      </c>
      <c r="AP2888" s="49" t="s">
        <v>505</v>
      </c>
      <c r="AQ2888" s="49" t="s">
        <v>13</v>
      </c>
      <c r="AR2888" s="49" t="s">
        <v>487</v>
      </c>
      <c r="AS2888" s="49" t="s">
        <v>488</v>
      </c>
      <c r="AT2888" s="49" t="s">
        <v>489</v>
      </c>
    </row>
    <row r="2889" spans="1:46" x14ac:dyDescent="0.25">
      <c r="A2889">
        <v>17</v>
      </c>
      <c r="B2889" t="s">
        <v>576</v>
      </c>
      <c r="C2889" t="s">
        <v>576</v>
      </c>
      <c r="D2889" t="s">
        <v>577</v>
      </c>
      <c r="E2889" t="s">
        <v>640</v>
      </c>
      <c r="F2889" t="s">
        <v>641</v>
      </c>
      <c r="G2889">
        <v>1</v>
      </c>
      <c r="H2889">
        <v>1</v>
      </c>
      <c r="I2889">
        <v>1</v>
      </c>
      <c r="J2889">
        <v>1</v>
      </c>
      <c r="K2889">
        <v>1</v>
      </c>
      <c r="L2889">
        <v>1</v>
      </c>
      <c r="M2889">
        <v>1</v>
      </c>
      <c r="N2889">
        <v>1</v>
      </c>
      <c r="O2889">
        <v>1</v>
      </c>
      <c r="P2889">
        <v>1</v>
      </c>
      <c r="Q2889">
        <v>1</v>
      </c>
      <c r="R2889">
        <v>1</v>
      </c>
      <c r="S2889">
        <v>1</v>
      </c>
      <c r="T2889">
        <v>1</v>
      </c>
      <c r="U2889">
        <v>1</v>
      </c>
      <c r="V2889">
        <v>1</v>
      </c>
      <c r="W2889">
        <v>1</v>
      </c>
      <c r="X2889">
        <v>1</v>
      </c>
      <c r="Y2889">
        <v>1</v>
      </c>
      <c r="Z2889">
        <v>1</v>
      </c>
      <c r="AA2889">
        <v>1</v>
      </c>
      <c r="AB2889">
        <v>1</v>
      </c>
      <c r="AC2889">
        <v>1</v>
      </c>
      <c r="AD2889">
        <v>1</v>
      </c>
      <c r="AE2889">
        <v>1</v>
      </c>
      <c r="AF2889">
        <v>1</v>
      </c>
      <c r="AG2889">
        <v>1</v>
      </c>
      <c r="AH2889">
        <v>1</v>
      </c>
      <c r="AI2889">
        <v>1</v>
      </c>
      <c r="AJ2889">
        <v>1</v>
      </c>
      <c r="AK2889">
        <v>1</v>
      </c>
      <c r="AL2889">
        <v>0</v>
      </c>
      <c r="AM2889" s="49" t="e">
        <v>#N/A</v>
      </c>
      <c r="AN2889" s="49" t="e">
        <v>#N/A</v>
      </c>
      <c r="AO2889" s="49" t="e">
        <v>#N/A</v>
      </c>
      <c r="AP2889" s="49" t="e">
        <v>#N/A</v>
      </c>
      <c r="AQ2889" s="49" t="e">
        <v>#N/A</v>
      </c>
      <c r="AR2889" s="49" t="e">
        <v>#N/A</v>
      </c>
      <c r="AS2889" s="49" t="e">
        <v>#N/A</v>
      </c>
      <c r="AT2889" s="49" t="e">
        <v>#N/A</v>
      </c>
    </row>
    <row r="2890" spans="1:46" x14ac:dyDescent="0.25">
      <c r="A2890">
        <v>17</v>
      </c>
      <c r="B2890" t="s">
        <v>298</v>
      </c>
      <c r="C2890" t="s">
        <v>298</v>
      </c>
      <c r="D2890" t="s">
        <v>299</v>
      </c>
      <c r="E2890" t="s">
        <v>640</v>
      </c>
      <c r="F2890" t="s">
        <v>641</v>
      </c>
      <c r="G2890">
        <v>1</v>
      </c>
      <c r="H2890">
        <v>1</v>
      </c>
      <c r="I2890">
        <v>1</v>
      </c>
      <c r="J2890">
        <v>1</v>
      </c>
      <c r="K2890">
        <v>1</v>
      </c>
      <c r="L2890">
        <v>1</v>
      </c>
      <c r="M2890">
        <v>1</v>
      </c>
      <c r="N2890">
        <v>1</v>
      </c>
      <c r="O2890">
        <v>1</v>
      </c>
      <c r="P2890">
        <v>1</v>
      </c>
      <c r="Q2890">
        <v>1</v>
      </c>
      <c r="R2890">
        <v>1</v>
      </c>
      <c r="S2890">
        <v>1</v>
      </c>
      <c r="T2890">
        <v>1</v>
      </c>
      <c r="U2890">
        <v>1</v>
      </c>
      <c r="V2890">
        <v>1</v>
      </c>
      <c r="W2890">
        <v>1</v>
      </c>
      <c r="X2890">
        <v>1</v>
      </c>
      <c r="Y2890">
        <v>1</v>
      </c>
      <c r="Z2890">
        <v>1</v>
      </c>
      <c r="AA2890">
        <v>1</v>
      </c>
      <c r="AB2890">
        <v>1</v>
      </c>
      <c r="AC2890">
        <v>1</v>
      </c>
      <c r="AD2890">
        <v>1</v>
      </c>
      <c r="AE2890">
        <v>1</v>
      </c>
      <c r="AF2890">
        <v>1</v>
      </c>
      <c r="AG2890">
        <v>1</v>
      </c>
      <c r="AH2890">
        <v>1</v>
      </c>
      <c r="AI2890">
        <v>1</v>
      </c>
      <c r="AJ2890">
        <v>1</v>
      </c>
      <c r="AK2890">
        <v>1</v>
      </c>
      <c r="AL2890">
        <v>1</v>
      </c>
      <c r="AM2890" s="49" t="s">
        <v>299</v>
      </c>
      <c r="AN2890" s="49" t="s">
        <v>14</v>
      </c>
      <c r="AO2890" s="49" t="s">
        <v>509</v>
      </c>
      <c r="AP2890" s="49" t="s">
        <v>505</v>
      </c>
      <c r="AQ2890" s="49" t="s">
        <v>13</v>
      </c>
      <c r="AR2890" s="49" t="s">
        <v>487</v>
      </c>
      <c r="AS2890" s="49" t="s">
        <v>488</v>
      </c>
      <c r="AT2890" s="49" t="s">
        <v>489</v>
      </c>
    </row>
    <row r="2891" spans="1:46" x14ac:dyDescent="0.25">
      <c r="A2891">
        <v>17</v>
      </c>
      <c r="B2891" t="s">
        <v>288</v>
      </c>
      <c r="C2891" t="s">
        <v>288</v>
      </c>
      <c r="D2891" t="s">
        <v>289</v>
      </c>
      <c r="E2891" t="s">
        <v>640</v>
      </c>
      <c r="F2891" t="s">
        <v>641</v>
      </c>
      <c r="G2891">
        <v>1</v>
      </c>
      <c r="H2891">
        <v>1</v>
      </c>
      <c r="I2891">
        <v>1</v>
      </c>
      <c r="J2891">
        <v>1</v>
      </c>
      <c r="K2891">
        <v>1</v>
      </c>
      <c r="L2891">
        <v>1</v>
      </c>
      <c r="M2891">
        <v>1</v>
      </c>
      <c r="N2891">
        <v>1</v>
      </c>
      <c r="O2891">
        <v>1</v>
      </c>
      <c r="P2891">
        <v>1</v>
      </c>
      <c r="Q2891">
        <v>1</v>
      </c>
      <c r="R2891">
        <v>1</v>
      </c>
      <c r="S2891">
        <v>1</v>
      </c>
      <c r="T2891">
        <v>1</v>
      </c>
      <c r="U2891">
        <v>1</v>
      </c>
      <c r="V2891">
        <v>1</v>
      </c>
      <c r="W2891">
        <v>1</v>
      </c>
      <c r="X2891">
        <v>1</v>
      </c>
      <c r="Y2891">
        <v>1</v>
      </c>
      <c r="Z2891">
        <v>1</v>
      </c>
      <c r="AA2891">
        <v>1</v>
      </c>
      <c r="AB2891">
        <v>1</v>
      </c>
      <c r="AC2891">
        <v>1</v>
      </c>
      <c r="AD2891">
        <v>1</v>
      </c>
      <c r="AE2891">
        <v>1</v>
      </c>
      <c r="AF2891">
        <v>1</v>
      </c>
      <c r="AG2891">
        <v>1</v>
      </c>
      <c r="AH2891">
        <v>1</v>
      </c>
      <c r="AI2891">
        <v>1</v>
      </c>
      <c r="AJ2891">
        <v>1</v>
      </c>
      <c r="AK2891">
        <v>1</v>
      </c>
      <c r="AL2891">
        <v>0</v>
      </c>
      <c r="AM2891" s="49" t="s">
        <v>289</v>
      </c>
      <c r="AN2891" s="49" t="s">
        <v>14</v>
      </c>
      <c r="AO2891" s="49" t="s">
        <v>507</v>
      </c>
      <c r="AP2891" s="49" t="s">
        <v>494</v>
      </c>
      <c r="AQ2891" s="49" t="s">
        <v>10</v>
      </c>
      <c r="AR2891" s="49" t="s">
        <v>487</v>
      </c>
      <c r="AS2891" s="49" t="s">
        <v>488</v>
      </c>
      <c r="AT2891" s="49" t="s">
        <v>489</v>
      </c>
    </row>
    <row r="2892" spans="1:46" x14ac:dyDescent="0.25">
      <c r="A2892">
        <v>17</v>
      </c>
      <c r="B2892" t="s">
        <v>285</v>
      </c>
      <c r="C2892" t="s">
        <v>285</v>
      </c>
      <c r="D2892" t="s">
        <v>286</v>
      </c>
      <c r="E2892" t="s">
        <v>640</v>
      </c>
      <c r="F2892" t="s">
        <v>641</v>
      </c>
      <c r="G2892">
        <v>1</v>
      </c>
      <c r="H2892">
        <v>1</v>
      </c>
      <c r="I2892">
        <v>1</v>
      </c>
      <c r="J2892">
        <v>1</v>
      </c>
      <c r="K2892">
        <v>1</v>
      </c>
      <c r="L2892">
        <v>1</v>
      </c>
      <c r="M2892">
        <v>1</v>
      </c>
      <c r="N2892">
        <v>1</v>
      </c>
      <c r="O2892">
        <v>1</v>
      </c>
      <c r="P2892">
        <v>1</v>
      </c>
      <c r="Q2892">
        <v>1</v>
      </c>
      <c r="R2892">
        <v>1</v>
      </c>
      <c r="S2892">
        <v>1</v>
      </c>
      <c r="T2892">
        <v>1</v>
      </c>
      <c r="U2892">
        <v>1</v>
      </c>
      <c r="V2892">
        <v>1</v>
      </c>
      <c r="W2892">
        <v>1</v>
      </c>
      <c r="X2892">
        <v>1</v>
      </c>
      <c r="Y2892">
        <v>1</v>
      </c>
      <c r="Z2892">
        <v>1</v>
      </c>
      <c r="AA2892">
        <v>1</v>
      </c>
      <c r="AB2892">
        <v>1</v>
      </c>
      <c r="AC2892">
        <v>1</v>
      </c>
      <c r="AD2892">
        <v>1</v>
      </c>
      <c r="AE2892">
        <v>1</v>
      </c>
      <c r="AF2892">
        <v>1</v>
      </c>
      <c r="AG2892">
        <v>1</v>
      </c>
      <c r="AH2892">
        <v>1</v>
      </c>
      <c r="AI2892">
        <v>1</v>
      </c>
      <c r="AJ2892">
        <v>1</v>
      </c>
      <c r="AK2892">
        <v>1</v>
      </c>
      <c r="AL2892">
        <v>0</v>
      </c>
      <c r="AM2892" s="49" t="s">
        <v>286</v>
      </c>
      <c r="AN2892" s="49" t="s">
        <v>8</v>
      </c>
      <c r="AO2892" s="49" t="s">
        <v>9</v>
      </c>
      <c r="AP2892" s="49" t="s">
        <v>486</v>
      </c>
      <c r="AQ2892" s="49" t="s">
        <v>9</v>
      </c>
      <c r="AR2892" s="49" t="s">
        <v>487</v>
      </c>
      <c r="AS2892" s="49" t="s">
        <v>488</v>
      </c>
      <c r="AT2892" s="49" t="s">
        <v>489</v>
      </c>
    </row>
    <row r="2893" spans="1:46" x14ac:dyDescent="0.25">
      <c r="A2893">
        <v>17</v>
      </c>
      <c r="B2893" t="s">
        <v>287</v>
      </c>
      <c r="C2893" t="s">
        <v>287</v>
      </c>
      <c r="D2893" t="s">
        <v>422</v>
      </c>
      <c r="E2893" t="s">
        <v>640</v>
      </c>
      <c r="F2893" t="s">
        <v>641</v>
      </c>
      <c r="G2893">
        <v>1</v>
      </c>
      <c r="H2893">
        <v>1</v>
      </c>
      <c r="I2893">
        <v>1</v>
      </c>
      <c r="J2893">
        <v>1</v>
      </c>
      <c r="K2893">
        <v>1</v>
      </c>
      <c r="L2893">
        <v>1</v>
      </c>
      <c r="M2893">
        <v>1</v>
      </c>
      <c r="N2893">
        <v>1</v>
      </c>
      <c r="O2893">
        <v>1</v>
      </c>
      <c r="P2893">
        <v>1</v>
      </c>
      <c r="Q2893">
        <v>1</v>
      </c>
      <c r="R2893">
        <v>1</v>
      </c>
      <c r="S2893">
        <v>1</v>
      </c>
      <c r="T2893">
        <v>1</v>
      </c>
      <c r="U2893">
        <v>1</v>
      </c>
      <c r="V2893">
        <v>1</v>
      </c>
      <c r="W2893">
        <v>1</v>
      </c>
      <c r="X2893">
        <v>1</v>
      </c>
      <c r="Y2893">
        <v>1</v>
      </c>
      <c r="Z2893">
        <v>1</v>
      </c>
      <c r="AA2893">
        <v>1</v>
      </c>
      <c r="AB2893">
        <v>1</v>
      </c>
      <c r="AC2893">
        <v>1</v>
      </c>
      <c r="AD2893">
        <v>1</v>
      </c>
      <c r="AE2893">
        <v>1</v>
      </c>
      <c r="AF2893">
        <v>1</v>
      </c>
      <c r="AG2893">
        <v>1</v>
      </c>
      <c r="AH2893">
        <v>1</v>
      </c>
      <c r="AI2893">
        <v>1</v>
      </c>
      <c r="AJ2893">
        <v>1</v>
      </c>
      <c r="AK2893">
        <v>1</v>
      </c>
      <c r="AL2893">
        <v>0</v>
      </c>
      <c r="AM2893" s="49" t="s">
        <v>422</v>
      </c>
      <c r="AN2893" s="49" t="s">
        <v>8</v>
      </c>
      <c r="AO2893" s="49" t="s">
        <v>9</v>
      </c>
      <c r="AP2893" s="49" t="s">
        <v>494</v>
      </c>
      <c r="AQ2893" s="49" t="s">
        <v>9</v>
      </c>
      <c r="AR2893" s="49" t="s">
        <v>495</v>
      </c>
      <c r="AS2893" s="49" t="s">
        <v>496</v>
      </c>
      <c r="AT2893" s="49" t="s">
        <v>497</v>
      </c>
    </row>
    <row r="2894" spans="1:46" x14ac:dyDescent="0.25">
      <c r="A2894">
        <v>17</v>
      </c>
      <c r="B2894" t="s">
        <v>493</v>
      </c>
      <c r="C2894" t="s">
        <v>578</v>
      </c>
      <c r="D2894" t="s">
        <v>579</v>
      </c>
      <c r="E2894" t="s">
        <v>640</v>
      </c>
      <c r="F2894" t="s">
        <v>641</v>
      </c>
      <c r="G2894">
        <v>1</v>
      </c>
      <c r="H2894">
        <v>1</v>
      </c>
      <c r="I2894">
        <v>1</v>
      </c>
      <c r="J2894">
        <v>1</v>
      </c>
      <c r="K2894">
        <v>1</v>
      </c>
      <c r="L2894">
        <v>1</v>
      </c>
      <c r="M2894">
        <v>1</v>
      </c>
      <c r="N2894">
        <v>1</v>
      </c>
      <c r="O2894">
        <v>1</v>
      </c>
      <c r="P2894">
        <v>1</v>
      </c>
      <c r="Q2894">
        <v>1</v>
      </c>
      <c r="R2894">
        <v>1</v>
      </c>
      <c r="S2894">
        <v>1</v>
      </c>
      <c r="T2894">
        <v>1</v>
      </c>
      <c r="U2894">
        <v>1</v>
      </c>
      <c r="V2894">
        <v>1</v>
      </c>
      <c r="W2894">
        <v>1</v>
      </c>
      <c r="X2894">
        <v>1</v>
      </c>
      <c r="Y2894">
        <v>1</v>
      </c>
      <c r="Z2894">
        <v>1</v>
      </c>
      <c r="AA2894">
        <v>1</v>
      </c>
      <c r="AB2894">
        <v>1</v>
      </c>
      <c r="AC2894">
        <v>1</v>
      </c>
      <c r="AD2894">
        <v>1</v>
      </c>
      <c r="AE2894">
        <v>1</v>
      </c>
      <c r="AF2894">
        <v>1</v>
      </c>
      <c r="AG2894">
        <v>1</v>
      </c>
      <c r="AH2894">
        <v>1</v>
      </c>
      <c r="AI2894">
        <v>1</v>
      </c>
      <c r="AJ2894">
        <v>1</v>
      </c>
      <c r="AK2894">
        <v>1</v>
      </c>
      <c r="AL2894">
        <v>0</v>
      </c>
      <c r="AM2894" s="49" t="e">
        <v>#N/A</v>
      </c>
      <c r="AN2894" s="49" t="e">
        <v>#N/A</v>
      </c>
      <c r="AO2894" s="49" t="e">
        <v>#N/A</v>
      </c>
      <c r="AP2894" s="49" t="e">
        <v>#N/A</v>
      </c>
      <c r="AQ2894" s="49" t="e">
        <v>#N/A</v>
      </c>
      <c r="AR2894" s="49" t="e">
        <v>#N/A</v>
      </c>
      <c r="AS2894" s="49" t="e">
        <v>#N/A</v>
      </c>
      <c r="AT2894" s="49" t="e">
        <v>#N/A</v>
      </c>
    </row>
    <row r="2895" spans="1:46" x14ac:dyDescent="0.25">
      <c r="A2895">
        <v>17</v>
      </c>
      <c r="B2895" t="s">
        <v>493</v>
      </c>
      <c r="C2895" t="s">
        <v>580</v>
      </c>
      <c r="D2895" t="s">
        <v>581</v>
      </c>
      <c r="E2895" t="s">
        <v>640</v>
      </c>
      <c r="F2895" t="s">
        <v>641</v>
      </c>
      <c r="G2895">
        <v>1</v>
      </c>
      <c r="H2895">
        <v>1</v>
      </c>
      <c r="I2895">
        <v>1</v>
      </c>
      <c r="J2895">
        <v>1</v>
      </c>
      <c r="K2895">
        <v>1</v>
      </c>
      <c r="L2895">
        <v>1</v>
      </c>
      <c r="M2895">
        <v>1</v>
      </c>
      <c r="N2895">
        <v>1</v>
      </c>
      <c r="O2895">
        <v>1</v>
      </c>
      <c r="P2895">
        <v>1</v>
      </c>
      <c r="Q2895">
        <v>1</v>
      </c>
      <c r="R2895">
        <v>1</v>
      </c>
      <c r="S2895">
        <v>1</v>
      </c>
      <c r="T2895">
        <v>1</v>
      </c>
      <c r="U2895">
        <v>1</v>
      </c>
      <c r="V2895">
        <v>1</v>
      </c>
      <c r="W2895">
        <v>1</v>
      </c>
      <c r="X2895">
        <v>1</v>
      </c>
      <c r="Y2895">
        <v>1</v>
      </c>
      <c r="Z2895">
        <v>1</v>
      </c>
      <c r="AA2895">
        <v>1</v>
      </c>
      <c r="AB2895">
        <v>1</v>
      </c>
      <c r="AC2895">
        <v>1</v>
      </c>
      <c r="AD2895">
        <v>1</v>
      </c>
      <c r="AE2895">
        <v>1</v>
      </c>
      <c r="AF2895">
        <v>1</v>
      </c>
      <c r="AG2895">
        <v>1</v>
      </c>
      <c r="AH2895">
        <v>1</v>
      </c>
      <c r="AI2895">
        <v>1</v>
      </c>
      <c r="AJ2895">
        <v>1</v>
      </c>
      <c r="AK2895">
        <v>1</v>
      </c>
      <c r="AL2895">
        <v>0</v>
      </c>
      <c r="AM2895" s="49" t="e">
        <v>#N/A</v>
      </c>
      <c r="AN2895" s="49" t="e">
        <v>#N/A</v>
      </c>
      <c r="AO2895" s="49" t="e">
        <v>#N/A</v>
      </c>
      <c r="AP2895" s="49" t="e">
        <v>#N/A</v>
      </c>
      <c r="AQ2895" s="49" t="e">
        <v>#N/A</v>
      </c>
      <c r="AR2895" s="49" t="e">
        <v>#N/A</v>
      </c>
      <c r="AS2895" s="49" t="e">
        <v>#N/A</v>
      </c>
      <c r="AT2895" s="49" t="e">
        <v>#N/A</v>
      </c>
    </row>
    <row r="2896" spans="1:46" x14ac:dyDescent="0.25">
      <c r="A2896">
        <v>17</v>
      </c>
      <c r="B2896" t="s">
        <v>493</v>
      </c>
      <c r="C2896" t="s">
        <v>582</v>
      </c>
      <c r="D2896" t="s">
        <v>583</v>
      </c>
      <c r="E2896" t="s">
        <v>640</v>
      </c>
      <c r="F2896" t="s">
        <v>641</v>
      </c>
      <c r="G2896">
        <v>1</v>
      </c>
      <c r="H2896">
        <v>1</v>
      </c>
      <c r="I2896">
        <v>1</v>
      </c>
      <c r="J2896">
        <v>1</v>
      </c>
      <c r="K2896">
        <v>1</v>
      </c>
      <c r="L2896">
        <v>1</v>
      </c>
      <c r="M2896">
        <v>1</v>
      </c>
      <c r="N2896">
        <v>1</v>
      </c>
      <c r="O2896">
        <v>1</v>
      </c>
      <c r="P2896">
        <v>1</v>
      </c>
      <c r="Q2896">
        <v>1</v>
      </c>
      <c r="R2896">
        <v>1</v>
      </c>
      <c r="S2896">
        <v>1</v>
      </c>
      <c r="T2896">
        <v>1</v>
      </c>
      <c r="U2896">
        <v>1</v>
      </c>
      <c r="V2896">
        <v>1</v>
      </c>
      <c r="W2896">
        <v>1</v>
      </c>
      <c r="X2896">
        <v>1</v>
      </c>
      <c r="Y2896">
        <v>1</v>
      </c>
      <c r="Z2896">
        <v>1</v>
      </c>
      <c r="AA2896">
        <v>1</v>
      </c>
      <c r="AB2896">
        <v>1</v>
      </c>
      <c r="AC2896">
        <v>1</v>
      </c>
      <c r="AD2896">
        <v>1</v>
      </c>
      <c r="AE2896">
        <v>1</v>
      </c>
      <c r="AF2896">
        <v>1</v>
      </c>
      <c r="AG2896">
        <v>1</v>
      </c>
      <c r="AH2896">
        <v>1</v>
      </c>
      <c r="AI2896">
        <v>1</v>
      </c>
      <c r="AJ2896">
        <v>1</v>
      </c>
      <c r="AK2896">
        <v>1</v>
      </c>
      <c r="AL2896">
        <v>0</v>
      </c>
      <c r="AM2896" s="49" t="e">
        <v>#N/A</v>
      </c>
      <c r="AN2896" s="49" t="e">
        <v>#N/A</v>
      </c>
      <c r="AO2896" s="49" t="e">
        <v>#N/A</v>
      </c>
      <c r="AP2896" s="49" t="e">
        <v>#N/A</v>
      </c>
      <c r="AQ2896" s="49" t="e">
        <v>#N/A</v>
      </c>
      <c r="AR2896" s="49" t="e">
        <v>#N/A</v>
      </c>
      <c r="AS2896" s="49" t="e">
        <v>#N/A</v>
      </c>
      <c r="AT2896" s="49" t="e">
        <v>#N/A</v>
      </c>
    </row>
    <row r="2897" spans="1:46" x14ac:dyDescent="0.25">
      <c r="A2897">
        <v>17</v>
      </c>
      <c r="B2897" t="s">
        <v>493</v>
      </c>
      <c r="C2897" t="s">
        <v>584</v>
      </c>
      <c r="D2897" t="s">
        <v>585</v>
      </c>
      <c r="E2897" t="s">
        <v>640</v>
      </c>
      <c r="F2897" t="s">
        <v>641</v>
      </c>
      <c r="G2897">
        <v>1</v>
      </c>
      <c r="H2897">
        <v>1</v>
      </c>
      <c r="I2897">
        <v>1</v>
      </c>
      <c r="J2897">
        <v>1</v>
      </c>
      <c r="K2897">
        <v>1</v>
      </c>
      <c r="L2897">
        <v>1</v>
      </c>
      <c r="M2897">
        <v>1</v>
      </c>
      <c r="N2897">
        <v>1</v>
      </c>
      <c r="O2897">
        <v>1</v>
      </c>
      <c r="P2897">
        <v>1</v>
      </c>
      <c r="Q2897">
        <v>1</v>
      </c>
      <c r="R2897">
        <v>1</v>
      </c>
      <c r="S2897">
        <v>1</v>
      </c>
      <c r="T2897">
        <v>1</v>
      </c>
      <c r="U2897">
        <v>1</v>
      </c>
      <c r="V2897">
        <v>1</v>
      </c>
      <c r="W2897">
        <v>1</v>
      </c>
      <c r="X2897">
        <v>1</v>
      </c>
      <c r="Y2897">
        <v>1</v>
      </c>
      <c r="Z2897">
        <v>1</v>
      </c>
      <c r="AA2897">
        <v>1</v>
      </c>
      <c r="AB2897">
        <v>1</v>
      </c>
      <c r="AC2897">
        <v>1</v>
      </c>
      <c r="AD2897">
        <v>1</v>
      </c>
      <c r="AE2897">
        <v>1</v>
      </c>
      <c r="AF2897">
        <v>1</v>
      </c>
      <c r="AG2897">
        <v>1</v>
      </c>
      <c r="AH2897">
        <v>1</v>
      </c>
      <c r="AI2897">
        <v>1</v>
      </c>
      <c r="AJ2897">
        <v>1</v>
      </c>
      <c r="AK2897">
        <v>1</v>
      </c>
      <c r="AL2897">
        <v>0</v>
      </c>
      <c r="AM2897" s="49" t="e">
        <v>#N/A</v>
      </c>
      <c r="AN2897" s="49" t="e">
        <v>#N/A</v>
      </c>
      <c r="AO2897" s="49" t="e">
        <v>#N/A</v>
      </c>
      <c r="AP2897" s="49" t="e">
        <v>#N/A</v>
      </c>
      <c r="AQ2897" s="49" t="e">
        <v>#N/A</v>
      </c>
      <c r="AR2897" s="49" t="e">
        <v>#N/A</v>
      </c>
      <c r="AS2897" s="49" t="e">
        <v>#N/A</v>
      </c>
      <c r="AT2897" s="49" t="e">
        <v>#N/A</v>
      </c>
    </row>
    <row r="2898" spans="1:46" x14ac:dyDescent="0.25">
      <c r="A2898">
        <v>17</v>
      </c>
      <c r="B2898" t="s">
        <v>292</v>
      </c>
      <c r="C2898" t="s">
        <v>292</v>
      </c>
      <c r="D2898" t="s">
        <v>293</v>
      </c>
      <c r="E2898" t="s">
        <v>640</v>
      </c>
      <c r="F2898" t="s">
        <v>641</v>
      </c>
      <c r="G2898">
        <v>1</v>
      </c>
      <c r="H2898">
        <v>1</v>
      </c>
      <c r="I2898">
        <v>1</v>
      </c>
      <c r="J2898">
        <v>1</v>
      </c>
      <c r="K2898">
        <v>1</v>
      </c>
      <c r="L2898">
        <v>1</v>
      </c>
      <c r="M2898">
        <v>1</v>
      </c>
      <c r="N2898">
        <v>1</v>
      </c>
      <c r="O2898">
        <v>1</v>
      </c>
      <c r="P2898">
        <v>1</v>
      </c>
      <c r="Q2898">
        <v>1</v>
      </c>
      <c r="R2898">
        <v>1</v>
      </c>
      <c r="S2898">
        <v>1</v>
      </c>
      <c r="T2898">
        <v>1</v>
      </c>
      <c r="U2898">
        <v>1</v>
      </c>
      <c r="V2898">
        <v>1</v>
      </c>
      <c r="W2898">
        <v>1</v>
      </c>
      <c r="X2898">
        <v>1</v>
      </c>
      <c r="Y2898">
        <v>1</v>
      </c>
      <c r="Z2898">
        <v>1</v>
      </c>
      <c r="AA2898">
        <v>1</v>
      </c>
      <c r="AB2898">
        <v>1</v>
      </c>
      <c r="AC2898">
        <v>1</v>
      </c>
      <c r="AD2898">
        <v>1</v>
      </c>
      <c r="AE2898">
        <v>1</v>
      </c>
      <c r="AF2898">
        <v>1</v>
      </c>
      <c r="AG2898">
        <v>1</v>
      </c>
      <c r="AH2898">
        <v>1</v>
      </c>
      <c r="AI2898">
        <v>1</v>
      </c>
      <c r="AJ2898">
        <v>1</v>
      </c>
      <c r="AK2898">
        <v>1</v>
      </c>
      <c r="AL2898">
        <v>1</v>
      </c>
      <c r="AM2898" s="49" t="s">
        <v>293</v>
      </c>
      <c r="AN2898" s="49" t="s">
        <v>14</v>
      </c>
      <c r="AO2898" s="49" t="s">
        <v>500</v>
      </c>
      <c r="AP2898" s="49" t="s">
        <v>505</v>
      </c>
      <c r="AQ2898" s="49" t="s">
        <v>13</v>
      </c>
      <c r="AR2898" s="49" t="s">
        <v>495</v>
      </c>
      <c r="AS2898" s="49" t="s">
        <v>488</v>
      </c>
      <c r="AT2898" s="49" t="s">
        <v>489</v>
      </c>
    </row>
    <row r="2899" spans="1:46" x14ac:dyDescent="0.25">
      <c r="A2899">
        <v>17</v>
      </c>
      <c r="B2899" t="s">
        <v>493</v>
      </c>
      <c r="C2899" t="s">
        <v>586</v>
      </c>
      <c r="D2899" t="s">
        <v>587</v>
      </c>
      <c r="E2899" t="s">
        <v>640</v>
      </c>
      <c r="F2899" t="s">
        <v>641</v>
      </c>
      <c r="G2899">
        <v>1</v>
      </c>
      <c r="H2899">
        <v>1</v>
      </c>
      <c r="I2899">
        <v>1</v>
      </c>
      <c r="J2899">
        <v>1</v>
      </c>
      <c r="K2899">
        <v>1</v>
      </c>
      <c r="L2899">
        <v>1</v>
      </c>
      <c r="M2899">
        <v>1</v>
      </c>
      <c r="N2899">
        <v>1</v>
      </c>
      <c r="O2899">
        <v>1</v>
      </c>
      <c r="P2899">
        <v>1</v>
      </c>
      <c r="Q2899">
        <v>1</v>
      </c>
      <c r="R2899">
        <v>1</v>
      </c>
      <c r="S2899">
        <v>1</v>
      </c>
      <c r="T2899">
        <v>1</v>
      </c>
      <c r="U2899">
        <v>1</v>
      </c>
      <c r="V2899">
        <v>1</v>
      </c>
      <c r="W2899">
        <v>1</v>
      </c>
      <c r="X2899">
        <v>1</v>
      </c>
      <c r="Y2899">
        <v>1</v>
      </c>
      <c r="Z2899">
        <v>1</v>
      </c>
      <c r="AA2899">
        <v>1</v>
      </c>
      <c r="AB2899">
        <v>1</v>
      </c>
      <c r="AC2899">
        <v>1</v>
      </c>
      <c r="AD2899">
        <v>1</v>
      </c>
      <c r="AE2899">
        <v>1</v>
      </c>
      <c r="AF2899">
        <v>1</v>
      </c>
      <c r="AG2899">
        <v>1</v>
      </c>
      <c r="AH2899">
        <v>1</v>
      </c>
      <c r="AI2899">
        <v>1</v>
      </c>
      <c r="AJ2899">
        <v>1</v>
      </c>
      <c r="AK2899">
        <v>1</v>
      </c>
      <c r="AL2899">
        <v>1</v>
      </c>
      <c r="AM2899" s="49" t="e">
        <v>#N/A</v>
      </c>
      <c r="AN2899" s="49" t="e">
        <v>#N/A</v>
      </c>
      <c r="AO2899" s="49" t="e">
        <v>#N/A</v>
      </c>
      <c r="AP2899" s="49" t="e">
        <v>#N/A</v>
      </c>
      <c r="AQ2899" s="49" t="e">
        <v>#N/A</v>
      </c>
      <c r="AR2899" s="49" t="e">
        <v>#N/A</v>
      </c>
      <c r="AS2899" s="49" t="e">
        <v>#N/A</v>
      </c>
      <c r="AT2899" s="49" t="e">
        <v>#N/A</v>
      </c>
    </row>
    <row r="2900" spans="1:46" x14ac:dyDescent="0.25">
      <c r="A2900">
        <v>17</v>
      </c>
      <c r="B2900" t="s">
        <v>493</v>
      </c>
      <c r="C2900" t="s">
        <v>588</v>
      </c>
      <c r="D2900" t="s">
        <v>589</v>
      </c>
      <c r="E2900" t="s">
        <v>640</v>
      </c>
      <c r="F2900" t="s">
        <v>641</v>
      </c>
      <c r="G2900">
        <v>1</v>
      </c>
      <c r="H2900">
        <v>1</v>
      </c>
      <c r="I2900">
        <v>1</v>
      </c>
      <c r="J2900">
        <v>1</v>
      </c>
      <c r="K2900">
        <v>1</v>
      </c>
      <c r="L2900">
        <v>1</v>
      </c>
      <c r="M2900">
        <v>1</v>
      </c>
      <c r="N2900">
        <v>1</v>
      </c>
      <c r="O2900">
        <v>1</v>
      </c>
      <c r="P2900">
        <v>1</v>
      </c>
      <c r="Q2900">
        <v>1</v>
      </c>
      <c r="R2900">
        <v>1</v>
      </c>
      <c r="S2900">
        <v>1</v>
      </c>
      <c r="T2900">
        <v>1</v>
      </c>
      <c r="U2900">
        <v>1</v>
      </c>
      <c r="V2900">
        <v>1</v>
      </c>
      <c r="W2900">
        <v>1</v>
      </c>
      <c r="X2900">
        <v>1</v>
      </c>
      <c r="Y2900">
        <v>1</v>
      </c>
      <c r="Z2900">
        <v>1</v>
      </c>
      <c r="AA2900">
        <v>1</v>
      </c>
      <c r="AB2900">
        <v>1</v>
      </c>
      <c r="AC2900">
        <v>1</v>
      </c>
      <c r="AD2900">
        <v>1</v>
      </c>
      <c r="AE2900">
        <v>1</v>
      </c>
      <c r="AF2900">
        <v>1</v>
      </c>
      <c r="AG2900">
        <v>1</v>
      </c>
      <c r="AH2900">
        <v>1</v>
      </c>
      <c r="AI2900">
        <v>1</v>
      </c>
      <c r="AJ2900">
        <v>1</v>
      </c>
      <c r="AK2900">
        <v>1</v>
      </c>
      <c r="AL2900">
        <v>1</v>
      </c>
      <c r="AM2900" s="49" t="e">
        <v>#N/A</v>
      </c>
      <c r="AN2900" s="49" t="e">
        <v>#N/A</v>
      </c>
      <c r="AO2900" s="49" t="e">
        <v>#N/A</v>
      </c>
      <c r="AP2900" s="49" t="e">
        <v>#N/A</v>
      </c>
      <c r="AQ2900" s="49" t="e">
        <v>#N/A</v>
      </c>
      <c r="AR2900" s="49" t="e">
        <v>#N/A</v>
      </c>
      <c r="AS2900" s="49" t="e">
        <v>#N/A</v>
      </c>
      <c r="AT2900" s="49" t="e">
        <v>#N/A</v>
      </c>
    </row>
    <row r="2901" spans="1:46" x14ac:dyDescent="0.25">
      <c r="A2901">
        <v>17</v>
      </c>
      <c r="B2901" t="s">
        <v>493</v>
      </c>
      <c r="C2901" t="s">
        <v>590</v>
      </c>
      <c r="D2901" t="s">
        <v>591</v>
      </c>
      <c r="E2901" t="s">
        <v>640</v>
      </c>
      <c r="F2901" t="s">
        <v>641</v>
      </c>
      <c r="G2901">
        <v>1</v>
      </c>
      <c r="H2901">
        <v>1</v>
      </c>
      <c r="I2901">
        <v>1</v>
      </c>
      <c r="J2901">
        <v>1</v>
      </c>
      <c r="K2901">
        <v>1</v>
      </c>
      <c r="L2901">
        <v>1</v>
      </c>
      <c r="M2901">
        <v>1</v>
      </c>
      <c r="N2901">
        <v>1</v>
      </c>
      <c r="O2901">
        <v>1</v>
      </c>
      <c r="P2901">
        <v>1</v>
      </c>
      <c r="Q2901">
        <v>1</v>
      </c>
      <c r="R2901">
        <v>1</v>
      </c>
      <c r="S2901">
        <v>1</v>
      </c>
      <c r="T2901">
        <v>1</v>
      </c>
      <c r="U2901">
        <v>1</v>
      </c>
      <c r="V2901">
        <v>1</v>
      </c>
      <c r="W2901">
        <v>1</v>
      </c>
      <c r="X2901">
        <v>1</v>
      </c>
      <c r="Y2901">
        <v>1</v>
      </c>
      <c r="Z2901">
        <v>1</v>
      </c>
      <c r="AA2901">
        <v>1</v>
      </c>
      <c r="AB2901">
        <v>1</v>
      </c>
      <c r="AC2901">
        <v>1</v>
      </c>
      <c r="AD2901">
        <v>1</v>
      </c>
      <c r="AE2901">
        <v>1</v>
      </c>
      <c r="AF2901">
        <v>1</v>
      </c>
      <c r="AG2901">
        <v>1</v>
      </c>
      <c r="AH2901">
        <v>1</v>
      </c>
      <c r="AI2901">
        <v>1</v>
      </c>
      <c r="AJ2901">
        <v>1</v>
      </c>
      <c r="AK2901">
        <v>1</v>
      </c>
      <c r="AL2901">
        <v>1</v>
      </c>
      <c r="AM2901" s="49" t="e">
        <v>#N/A</v>
      </c>
      <c r="AN2901" s="49" t="e">
        <v>#N/A</v>
      </c>
      <c r="AO2901" s="49" t="e">
        <v>#N/A</v>
      </c>
      <c r="AP2901" s="49" t="e">
        <v>#N/A</v>
      </c>
      <c r="AQ2901" s="49" t="e">
        <v>#N/A</v>
      </c>
      <c r="AR2901" s="49" t="e">
        <v>#N/A</v>
      </c>
      <c r="AS2901" s="49" t="e">
        <v>#N/A</v>
      </c>
      <c r="AT2901" s="49" t="e">
        <v>#N/A</v>
      </c>
    </row>
    <row r="2902" spans="1:46" x14ac:dyDescent="0.25">
      <c r="A2902">
        <v>17</v>
      </c>
      <c r="B2902" t="s">
        <v>493</v>
      </c>
      <c r="C2902" t="s">
        <v>592</v>
      </c>
      <c r="D2902" t="s">
        <v>593</v>
      </c>
      <c r="E2902" t="s">
        <v>640</v>
      </c>
      <c r="F2902" t="s">
        <v>641</v>
      </c>
      <c r="G2902">
        <v>1</v>
      </c>
      <c r="H2902">
        <v>1</v>
      </c>
      <c r="I2902">
        <v>1</v>
      </c>
      <c r="J2902">
        <v>1</v>
      </c>
      <c r="K2902">
        <v>1</v>
      </c>
      <c r="L2902">
        <v>1</v>
      </c>
      <c r="M2902">
        <v>1</v>
      </c>
      <c r="N2902">
        <v>1</v>
      </c>
      <c r="O2902">
        <v>1</v>
      </c>
      <c r="P2902">
        <v>1</v>
      </c>
      <c r="Q2902">
        <v>1</v>
      </c>
      <c r="R2902">
        <v>1</v>
      </c>
      <c r="S2902">
        <v>1</v>
      </c>
      <c r="T2902">
        <v>1</v>
      </c>
      <c r="U2902">
        <v>1</v>
      </c>
      <c r="V2902">
        <v>1</v>
      </c>
      <c r="W2902">
        <v>1</v>
      </c>
      <c r="X2902">
        <v>1</v>
      </c>
      <c r="Y2902">
        <v>1</v>
      </c>
      <c r="Z2902">
        <v>1</v>
      </c>
      <c r="AA2902">
        <v>1</v>
      </c>
      <c r="AB2902">
        <v>1</v>
      </c>
      <c r="AC2902">
        <v>1</v>
      </c>
      <c r="AD2902">
        <v>1</v>
      </c>
      <c r="AE2902">
        <v>1</v>
      </c>
      <c r="AF2902">
        <v>1</v>
      </c>
      <c r="AG2902">
        <v>1</v>
      </c>
      <c r="AH2902">
        <v>1</v>
      </c>
      <c r="AI2902">
        <v>1</v>
      </c>
      <c r="AJ2902">
        <v>1</v>
      </c>
      <c r="AK2902">
        <v>1</v>
      </c>
      <c r="AL2902">
        <v>1</v>
      </c>
      <c r="AM2902" s="49" t="e">
        <v>#N/A</v>
      </c>
      <c r="AN2902" s="49" t="e">
        <v>#N/A</v>
      </c>
      <c r="AO2902" s="49" t="e">
        <v>#N/A</v>
      </c>
      <c r="AP2902" s="49" t="e">
        <v>#N/A</v>
      </c>
      <c r="AQ2902" s="49" t="e">
        <v>#N/A</v>
      </c>
      <c r="AR2902" s="49" t="e">
        <v>#N/A</v>
      </c>
      <c r="AS2902" s="49" t="e">
        <v>#N/A</v>
      </c>
      <c r="AT2902" s="49" t="e">
        <v>#N/A</v>
      </c>
    </row>
    <row r="2903" spans="1:46" x14ac:dyDescent="0.25">
      <c r="A2903">
        <v>17</v>
      </c>
      <c r="B2903" t="s">
        <v>300</v>
      </c>
      <c r="C2903" t="s">
        <v>300</v>
      </c>
      <c r="D2903" t="s">
        <v>423</v>
      </c>
      <c r="E2903" t="s">
        <v>640</v>
      </c>
      <c r="F2903" t="s">
        <v>641</v>
      </c>
      <c r="G2903">
        <v>1</v>
      </c>
      <c r="H2903">
        <v>1</v>
      </c>
      <c r="I2903">
        <v>1</v>
      </c>
      <c r="J2903">
        <v>1</v>
      </c>
      <c r="K2903">
        <v>1</v>
      </c>
      <c r="L2903">
        <v>1</v>
      </c>
      <c r="M2903">
        <v>1</v>
      </c>
      <c r="N2903">
        <v>1</v>
      </c>
      <c r="O2903">
        <v>1</v>
      </c>
      <c r="P2903">
        <v>1</v>
      </c>
      <c r="Q2903">
        <v>1</v>
      </c>
      <c r="R2903">
        <v>1</v>
      </c>
      <c r="S2903">
        <v>1</v>
      </c>
      <c r="T2903">
        <v>1</v>
      </c>
      <c r="U2903">
        <v>1</v>
      </c>
      <c r="V2903">
        <v>1</v>
      </c>
      <c r="W2903">
        <v>1</v>
      </c>
      <c r="X2903">
        <v>1</v>
      </c>
      <c r="Y2903">
        <v>1</v>
      </c>
      <c r="Z2903">
        <v>1</v>
      </c>
      <c r="AA2903">
        <v>1</v>
      </c>
      <c r="AB2903">
        <v>1</v>
      </c>
      <c r="AC2903">
        <v>1</v>
      </c>
      <c r="AD2903">
        <v>1</v>
      </c>
      <c r="AE2903">
        <v>1</v>
      </c>
      <c r="AF2903">
        <v>1</v>
      </c>
      <c r="AG2903">
        <v>1</v>
      </c>
      <c r="AH2903">
        <v>1</v>
      </c>
      <c r="AI2903">
        <v>1</v>
      </c>
      <c r="AJ2903">
        <v>1</v>
      </c>
      <c r="AK2903">
        <v>1</v>
      </c>
      <c r="AL2903">
        <v>0</v>
      </c>
      <c r="AM2903" s="49" t="s">
        <v>423</v>
      </c>
      <c r="AN2903" s="49" t="s">
        <v>14</v>
      </c>
      <c r="AO2903" s="49" t="s">
        <v>485</v>
      </c>
      <c r="AP2903" s="49" t="s">
        <v>505</v>
      </c>
      <c r="AQ2903" s="49" t="s">
        <v>13</v>
      </c>
      <c r="AR2903" s="49" t="s">
        <v>495</v>
      </c>
      <c r="AS2903" s="49" t="s">
        <v>496</v>
      </c>
      <c r="AT2903" s="49" t="s">
        <v>497</v>
      </c>
    </row>
    <row r="2904" spans="1:46" x14ac:dyDescent="0.25">
      <c r="A2904">
        <v>17</v>
      </c>
      <c r="B2904" t="s">
        <v>493</v>
      </c>
      <c r="C2904" t="s">
        <v>594</v>
      </c>
      <c r="D2904" t="s">
        <v>595</v>
      </c>
      <c r="E2904" t="s">
        <v>640</v>
      </c>
      <c r="F2904" t="s">
        <v>641</v>
      </c>
      <c r="G2904">
        <v>1</v>
      </c>
      <c r="H2904">
        <v>1</v>
      </c>
      <c r="I2904">
        <v>1</v>
      </c>
      <c r="J2904">
        <v>1</v>
      </c>
      <c r="K2904">
        <v>1</v>
      </c>
      <c r="L2904">
        <v>1</v>
      </c>
      <c r="M2904">
        <v>1</v>
      </c>
      <c r="N2904">
        <v>1</v>
      </c>
      <c r="O2904">
        <v>1</v>
      </c>
      <c r="P2904">
        <v>1</v>
      </c>
      <c r="Q2904">
        <v>1</v>
      </c>
      <c r="R2904">
        <v>1</v>
      </c>
      <c r="S2904">
        <v>1</v>
      </c>
      <c r="T2904">
        <v>1</v>
      </c>
      <c r="U2904">
        <v>1</v>
      </c>
      <c r="V2904">
        <v>1</v>
      </c>
      <c r="W2904">
        <v>1</v>
      </c>
      <c r="X2904">
        <v>1</v>
      </c>
      <c r="Y2904">
        <v>1</v>
      </c>
      <c r="Z2904">
        <v>1</v>
      </c>
      <c r="AA2904">
        <v>1</v>
      </c>
      <c r="AB2904">
        <v>1</v>
      </c>
      <c r="AC2904">
        <v>1</v>
      </c>
      <c r="AD2904">
        <v>1</v>
      </c>
      <c r="AE2904">
        <v>1</v>
      </c>
      <c r="AF2904">
        <v>1</v>
      </c>
      <c r="AG2904">
        <v>1</v>
      </c>
      <c r="AH2904">
        <v>1</v>
      </c>
      <c r="AI2904">
        <v>1</v>
      </c>
      <c r="AJ2904">
        <v>1</v>
      </c>
      <c r="AK2904">
        <v>1</v>
      </c>
      <c r="AL2904">
        <v>0</v>
      </c>
      <c r="AM2904" s="49" t="e">
        <v>#N/A</v>
      </c>
      <c r="AN2904" s="49" t="e">
        <v>#N/A</v>
      </c>
      <c r="AO2904" s="49" t="e">
        <v>#N/A</v>
      </c>
      <c r="AP2904" s="49" t="e">
        <v>#N/A</v>
      </c>
      <c r="AQ2904" s="49" t="e">
        <v>#N/A</v>
      </c>
      <c r="AR2904" s="49" t="e">
        <v>#N/A</v>
      </c>
      <c r="AS2904" s="49" t="e">
        <v>#N/A</v>
      </c>
      <c r="AT2904" s="49" t="e">
        <v>#N/A</v>
      </c>
    </row>
    <row r="2905" spans="1:46" x14ac:dyDescent="0.25">
      <c r="A2905">
        <v>17</v>
      </c>
      <c r="B2905" t="s">
        <v>493</v>
      </c>
      <c r="C2905" t="s">
        <v>596</v>
      </c>
      <c r="D2905" t="s">
        <v>597</v>
      </c>
      <c r="E2905" t="s">
        <v>640</v>
      </c>
      <c r="F2905" t="s">
        <v>641</v>
      </c>
      <c r="G2905">
        <v>1</v>
      </c>
      <c r="H2905">
        <v>1</v>
      </c>
      <c r="I2905">
        <v>1</v>
      </c>
      <c r="J2905">
        <v>1</v>
      </c>
      <c r="K2905">
        <v>1</v>
      </c>
      <c r="L2905">
        <v>1</v>
      </c>
      <c r="M2905">
        <v>1</v>
      </c>
      <c r="N2905">
        <v>1</v>
      </c>
      <c r="O2905">
        <v>1</v>
      </c>
      <c r="P2905">
        <v>1</v>
      </c>
      <c r="Q2905">
        <v>1</v>
      </c>
      <c r="R2905">
        <v>1</v>
      </c>
      <c r="S2905">
        <v>1</v>
      </c>
      <c r="T2905">
        <v>1</v>
      </c>
      <c r="U2905">
        <v>1</v>
      </c>
      <c r="V2905">
        <v>1</v>
      </c>
      <c r="W2905">
        <v>1</v>
      </c>
      <c r="X2905">
        <v>1</v>
      </c>
      <c r="Y2905">
        <v>1</v>
      </c>
      <c r="Z2905">
        <v>1</v>
      </c>
      <c r="AA2905">
        <v>1</v>
      </c>
      <c r="AB2905">
        <v>1</v>
      </c>
      <c r="AC2905">
        <v>1</v>
      </c>
      <c r="AD2905">
        <v>1</v>
      </c>
      <c r="AE2905">
        <v>1</v>
      </c>
      <c r="AF2905">
        <v>1</v>
      </c>
      <c r="AG2905">
        <v>1</v>
      </c>
      <c r="AH2905">
        <v>1</v>
      </c>
      <c r="AI2905">
        <v>1</v>
      </c>
      <c r="AJ2905">
        <v>1</v>
      </c>
      <c r="AK2905">
        <v>1</v>
      </c>
      <c r="AL2905">
        <v>0</v>
      </c>
      <c r="AM2905" s="49" t="e">
        <v>#N/A</v>
      </c>
      <c r="AN2905" s="49" t="e">
        <v>#N/A</v>
      </c>
      <c r="AO2905" s="49" t="e">
        <v>#N/A</v>
      </c>
      <c r="AP2905" s="49" t="e">
        <v>#N/A</v>
      </c>
      <c r="AQ2905" s="49" t="e">
        <v>#N/A</v>
      </c>
      <c r="AR2905" s="49" t="e">
        <v>#N/A</v>
      </c>
      <c r="AS2905" s="49" t="e">
        <v>#N/A</v>
      </c>
      <c r="AT2905" s="49" t="e">
        <v>#N/A</v>
      </c>
    </row>
    <row r="2906" spans="1:46" x14ac:dyDescent="0.25">
      <c r="A2906">
        <v>17</v>
      </c>
      <c r="B2906" t="s">
        <v>493</v>
      </c>
      <c r="C2906" t="s">
        <v>598</v>
      </c>
      <c r="D2906" t="s">
        <v>599</v>
      </c>
      <c r="E2906" t="s">
        <v>640</v>
      </c>
      <c r="F2906" t="s">
        <v>641</v>
      </c>
      <c r="G2906">
        <v>1</v>
      </c>
      <c r="H2906">
        <v>1</v>
      </c>
      <c r="I2906">
        <v>1</v>
      </c>
      <c r="J2906">
        <v>1</v>
      </c>
      <c r="K2906">
        <v>1</v>
      </c>
      <c r="L2906">
        <v>1</v>
      </c>
      <c r="M2906">
        <v>1</v>
      </c>
      <c r="N2906">
        <v>1</v>
      </c>
      <c r="O2906">
        <v>1</v>
      </c>
      <c r="P2906">
        <v>1</v>
      </c>
      <c r="Q2906">
        <v>1</v>
      </c>
      <c r="R2906">
        <v>1</v>
      </c>
      <c r="S2906">
        <v>1</v>
      </c>
      <c r="T2906">
        <v>1</v>
      </c>
      <c r="U2906">
        <v>1</v>
      </c>
      <c r="V2906">
        <v>1</v>
      </c>
      <c r="W2906">
        <v>1</v>
      </c>
      <c r="X2906">
        <v>1</v>
      </c>
      <c r="Y2906">
        <v>1</v>
      </c>
      <c r="Z2906">
        <v>1</v>
      </c>
      <c r="AA2906">
        <v>1</v>
      </c>
      <c r="AB2906">
        <v>1</v>
      </c>
      <c r="AC2906">
        <v>1</v>
      </c>
      <c r="AD2906">
        <v>1</v>
      </c>
      <c r="AE2906">
        <v>1</v>
      </c>
      <c r="AF2906">
        <v>1</v>
      </c>
      <c r="AG2906">
        <v>1</v>
      </c>
      <c r="AH2906">
        <v>1</v>
      </c>
      <c r="AI2906">
        <v>1</v>
      </c>
      <c r="AJ2906">
        <v>1</v>
      </c>
      <c r="AK2906">
        <v>1</v>
      </c>
      <c r="AL2906">
        <v>0</v>
      </c>
      <c r="AM2906" s="49" t="e">
        <v>#N/A</v>
      </c>
      <c r="AN2906" s="49" t="e">
        <v>#N/A</v>
      </c>
      <c r="AO2906" s="49" t="e">
        <v>#N/A</v>
      </c>
      <c r="AP2906" s="49" t="e">
        <v>#N/A</v>
      </c>
      <c r="AQ2906" s="49" t="e">
        <v>#N/A</v>
      </c>
      <c r="AR2906" s="49" t="e">
        <v>#N/A</v>
      </c>
      <c r="AS2906" s="49" t="e">
        <v>#N/A</v>
      </c>
      <c r="AT2906" s="49" t="e">
        <v>#N/A</v>
      </c>
    </row>
    <row r="2907" spans="1:46" x14ac:dyDescent="0.25">
      <c r="A2907">
        <v>17</v>
      </c>
      <c r="B2907" t="s">
        <v>301</v>
      </c>
      <c r="C2907" t="s">
        <v>301</v>
      </c>
      <c r="D2907" t="s">
        <v>302</v>
      </c>
      <c r="E2907" t="s">
        <v>640</v>
      </c>
      <c r="F2907" t="s">
        <v>641</v>
      </c>
      <c r="G2907">
        <v>1</v>
      </c>
      <c r="H2907">
        <v>1</v>
      </c>
      <c r="I2907">
        <v>1</v>
      </c>
      <c r="J2907">
        <v>1</v>
      </c>
      <c r="K2907">
        <v>1</v>
      </c>
      <c r="L2907">
        <v>1</v>
      </c>
      <c r="M2907">
        <v>1</v>
      </c>
      <c r="N2907">
        <v>1</v>
      </c>
      <c r="O2907">
        <v>1</v>
      </c>
      <c r="P2907">
        <v>1</v>
      </c>
      <c r="Q2907">
        <v>1</v>
      </c>
      <c r="R2907">
        <v>1</v>
      </c>
      <c r="S2907">
        <v>1</v>
      </c>
      <c r="T2907">
        <v>1</v>
      </c>
      <c r="U2907">
        <v>1</v>
      </c>
      <c r="V2907">
        <v>1</v>
      </c>
      <c r="W2907">
        <v>1</v>
      </c>
      <c r="X2907">
        <v>1</v>
      </c>
      <c r="Y2907">
        <v>1</v>
      </c>
      <c r="Z2907">
        <v>1</v>
      </c>
      <c r="AA2907">
        <v>1</v>
      </c>
      <c r="AB2907">
        <v>1</v>
      </c>
      <c r="AC2907">
        <v>1</v>
      </c>
      <c r="AD2907">
        <v>1</v>
      </c>
      <c r="AE2907">
        <v>1</v>
      </c>
      <c r="AF2907">
        <v>1</v>
      </c>
      <c r="AG2907">
        <v>1</v>
      </c>
      <c r="AH2907">
        <v>1</v>
      </c>
      <c r="AI2907">
        <v>1</v>
      </c>
      <c r="AJ2907">
        <v>1</v>
      </c>
      <c r="AK2907">
        <v>1</v>
      </c>
      <c r="AL2907">
        <v>0</v>
      </c>
      <c r="AM2907" s="49" t="s">
        <v>302</v>
      </c>
      <c r="AN2907" s="49" t="s">
        <v>14</v>
      </c>
      <c r="AO2907" s="49" t="s">
        <v>485</v>
      </c>
      <c r="AP2907" s="49" t="s">
        <v>494</v>
      </c>
      <c r="AQ2907" s="49" t="s">
        <v>11</v>
      </c>
      <c r="AR2907" s="49" t="s">
        <v>487</v>
      </c>
      <c r="AS2907" s="49" t="s">
        <v>488</v>
      </c>
      <c r="AT2907" s="49" t="s">
        <v>489</v>
      </c>
    </row>
    <row r="2908" spans="1:46" x14ac:dyDescent="0.25">
      <c r="A2908">
        <v>17</v>
      </c>
      <c r="B2908" t="s">
        <v>303</v>
      </c>
      <c r="C2908" t="s">
        <v>303</v>
      </c>
      <c r="D2908" t="s">
        <v>304</v>
      </c>
      <c r="E2908" t="s">
        <v>640</v>
      </c>
      <c r="F2908" t="s">
        <v>641</v>
      </c>
      <c r="G2908">
        <v>1</v>
      </c>
      <c r="H2908">
        <v>1</v>
      </c>
      <c r="I2908">
        <v>1</v>
      </c>
      <c r="J2908">
        <v>1</v>
      </c>
      <c r="K2908">
        <v>1</v>
      </c>
      <c r="L2908">
        <v>1</v>
      </c>
      <c r="M2908">
        <v>1</v>
      </c>
      <c r="N2908">
        <v>1</v>
      </c>
      <c r="O2908">
        <v>1</v>
      </c>
      <c r="P2908">
        <v>1</v>
      </c>
      <c r="Q2908">
        <v>1</v>
      </c>
      <c r="R2908">
        <v>1</v>
      </c>
      <c r="S2908">
        <v>1</v>
      </c>
      <c r="T2908">
        <v>1</v>
      </c>
      <c r="U2908">
        <v>1</v>
      </c>
      <c r="V2908">
        <v>1</v>
      </c>
      <c r="W2908">
        <v>1</v>
      </c>
      <c r="X2908">
        <v>1</v>
      </c>
      <c r="Y2908">
        <v>1</v>
      </c>
      <c r="Z2908">
        <v>1</v>
      </c>
      <c r="AA2908">
        <v>1</v>
      </c>
      <c r="AB2908">
        <v>1</v>
      </c>
      <c r="AC2908">
        <v>1</v>
      </c>
      <c r="AD2908">
        <v>1</v>
      </c>
      <c r="AE2908">
        <v>1</v>
      </c>
      <c r="AF2908">
        <v>1</v>
      </c>
      <c r="AG2908">
        <v>1</v>
      </c>
      <c r="AH2908">
        <v>1</v>
      </c>
      <c r="AI2908">
        <v>1</v>
      </c>
      <c r="AJ2908">
        <v>1</v>
      </c>
      <c r="AK2908">
        <v>1</v>
      </c>
      <c r="AL2908">
        <v>0</v>
      </c>
      <c r="AM2908" s="49" t="s">
        <v>304</v>
      </c>
      <c r="AN2908" s="49" t="s">
        <v>14</v>
      </c>
      <c r="AO2908" s="49" t="s">
        <v>507</v>
      </c>
      <c r="AP2908" s="49" t="s">
        <v>501</v>
      </c>
      <c r="AQ2908" s="49" t="s">
        <v>10</v>
      </c>
      <c r="AR2908" s="49" t="s">
        <v>487</v>
      </c>
      <c r="AS2908" s="49" t="s">
        <v>488</v>
      </c>
      <c r="AT2908" s="49" t="s">
        <v>489</v>
      </c>
    </row>
    <row r="2909" spans="1:46" x14ac:dyDescent="0.25">
      <c r="A2909">
        <v>17</v>
      </c>
      <c r="B2909" t="s">
        <v>319</v>
      </c>
      <c r="C2909" t="s">
        <v>319</v>
      </c>
      <c r="D2909" t="s">
        <v>320</v>
      </c>
      <c r="E2909" t="s">
        <v>640</v>
      </c>
      <c r="F2909" t="s">
        <v>641</v>
      </c>
      <c r="G2909">
        <v>1</v>
      </c>
      <c r="H2909">
        <v>1</v>
      </c>
      <c r="I2909">
        <v>1</v>
      </c>
      <c r="J2909">
        <v>1</v>
      </c>
      <c r="K2909">
        <v>1</v>
      </c>
      <c r="L2909">
        <v>1</v>
      </c>
      <c r="M2909">
        <v>1</v>
      </c>
      <c r="N2909">
        <v>1</v>
      </c>
      <c r="O2909">
        <v>1</v>
      </c>
      <c r="P2909">
        <v>1</v>
      </c>
      <c r="Q2909">
        <v>1</v>
      </c>
      <c r="R2909">
        <v>1</v>
      </c>
      <c r="S2909">
        <v>1</v>
      </c>
      <c r="T2909">
        <v>1</v>
      </c>
      <c r="U2909">
        <v>1</v>
      </c>
      <c r="V2909">
        <v>1</v>
      </c>
      <c r="W2909">
        <v>1</v>
      </c>
      <c r="X2909">
        <v>1</v>
      </c>
      <c r="Y2909">
        <v>1</v>
      </c>
      <c r="Z2909">
        <v>1</v>
      </c>
      <c r="AA2909">
        <v>1</v>
      </c>
      <c r="AB2909">
        <v>1</v>
      </c>
      <c r="AC2909">
        <v>1</v>
      </c>
      <c r="AD2909">
        <v>1</v>
      </c>
      <c r="AE2909">
        <v>1</v>
      </c>
      <c r="AF2909">
        <v>1</v>
      </c>
      <c r="AG2909">
        <v>1</v>
      </c>
      <c r="AH2909">
        <v>1</v>
      </c>
      <c r="AI2909">
        <v>1</v>
      </c>
      <c r="AJ2909">
        <v>1</v>
      </c>
      <c r="AK2909">
        <v>1</v>
      </c>
      <c r="AL2909">
        <v>0</v>
      </c>
      <c r="AM2909" s="49" t="s">
        <v>320</v>
      </c>
      <c r="AN2909" s="49" t="s">
        <v>14</v>
      </c>
      <c r="AO2909" s="49" t="s">
        <v>506</v>
      </c>
      <c r="AP2909" s="49" t="s">
        <v>501</v>
      </c>
      <c r="AQ2909" s="49" t="s">
        <v>10</v>
      </c>
      <c r="AR2909" s="49" t="s">
        <v>487</v>
      </c>
      <c r="AS2909" s="49" t="s">
        <v>488</v>
      </c>
      <c r="AT2909" s="49" t="s">
        <v>489</v>
      </c>
    </row>
    <row r="2910" spans="1:46" x14ac:dyDescent="0.25">
      <c r="A2910">
        <v>17</v>
      </c>
      <c r="B2910" t="s">
        <v>115</v>
      </c>
      <c r="C2910" t="s">
        <v>115</v>
      </c>
      <c r="D2910" t="s">
        <v>600</v>
      </c>
      <c r="E2910" t="s">
        <v>640</v>
      </c>
      <c r="F2910" t="s">
        <v>641</v>
      </c>
      <c r="G2910">
        <v>1</v>
      </c>
      <c r="H2910">
        <v>1</v>
      </c>
      <c r="I2910">
        <v>1</v>
      </c>
      <c r="J2910">
        <v>1</v>
      </c>
      <c r="K2910">
        <v>1</v>
      </c>
      <c r="L2910">
        <v>1</v>
      </c>
      <c r="M2910">
        <v>1</v>
      </c>
      <c r="N2910">
        <v>1</v>
      </c>
      <c r="O2910">
        <v>1</v>
      </c>
      <c r="P2910">
        <v>1</v>
      </c>
      <c r="Q2910">
        <v>1</v>
      </c>
      <c r="R2910">
        <v>1</v>
      </c>
      <c r="S2910">
        <v>1</v>
      </c>
      <c r="T2910">
        <v>1</v>
      </c>
      <c r="U2910">
        <v>1</v>
      </c>
      <c r="V2910">
        <v>1</v>
      </c>
      <c r="W2910">
        <v>1</v>
      </c>
      <c r="X2910">
        <v>1</v>
      </c>
      <c r="Y2910">
        <v>1</v>
      </c>
      <c r="Z2910">
        <v>1</v>
      </c>
      <c r="AA2910">
        <v>1</v>
      </c>
      <c r="AB2910">
        <v>1</v>
      </c>
      <c r="AC2910">
        <v>1</v>
      </c>
      <c r="AD2910">
        <v>1</v>
      </c>
      <c r="AE2910">
        <v>1</v>
      </c>
      <c r="AF2910">
        <v>1</v>
      </c>
      <c r="AG2910">
        <v>1</v>
      </c>
      <c r="AH2910">
        <v>1</v>
      </c>
      <c r="AI2910">
        <v>1</v>
      </c>
      <c r="AJ2910">
        <v>1</v>
      </c>
      <c r="AK2910">
        <v>1</v>
      </c>
      <c r="AL2910">
        <v>0</v>
      </c>
      <c r="AM2910" s="49" t="s">
        <v>116</v>
      </c>
      <c r="AN2910" s="49" t="s">
        <v>14</v>
      </c>
      <c r="AO2910" s="49" t="s">
        <v>485</v>
      </c>
      <c r="AP2910" s="49" t="s">
        <v>501</v>
      </c>
      <c r="AQ2910" s="49" t="s">
        <v>11</v>
      </c>
      <c r="AR2910" s="49" t="s">
        <v>487</v>
      </c>
      <c r="AS2910" s="49" t="s">
        <v>488</v>
      </c>
      <c r="AT2910" s="49" t="s">
        <v>489</v>
      </c>
    </row>
    <row r="2911" spans="1:46" x14ac:dyDescent="0.25">
      <c r="A2911">
        <v>17</v>
      </c>
      <c r="B2911" t="s">
        <v>305</v>
      </c>
      <c r="C2911" t="s">
        <v>305</v>
      </c>
      <c r="D2911" t="s">
        <v>306</v>
      </c>
      <c r="E2911" t="s">
        <v>640</v>
      </c>
      <c r="F2911" t="s">
        <v>641</v>
      </c>
      <c r="G2911">
        <v>1</v>
      </c>
      <c r="H2911">
        <v>1</v>
      </c>
      <c r="I2911">
        <v>1</v>
      </c>
      <c r="J2911">
        <v>1</v>
      </c>
      <c r="K2911">
        <v>1</v>
      </c>
      <c r="L2911">
        <v>1</v>
      </c>
      <c r="M2911">
        <v>1</v>
      </c>
      <c r="N2911">
        <v>1</v>
      </c>
      <c r="O2911">
        <v>1</v>
      </c>
      <c r="P2911">
        <v>1</v>
      </c>
      <c r="Q2911">
        <v>1</v>
      </c>
      <c r="R2911">
        <v>1</v>
      </c>
      <c r="S2911">
        <v>1</v>
      </c>
      <c r="T2911">
        <v>1</v>
      </c>
      <c r="U2911">
        <v>1</v>
      </c>
      <c r="V2911">
        <v>1</v>
      </c>
      <c r="W2911">
        <v>1</v>
      </c>
      <c r="X2911">
        <v>1</v>
      </c>
      <c r="Y2911">
        <v>1</v>
      </c>
      <c r="Z2911">
        <v>1</v>
      </c>
      <c r="AA2911">
        <v>1</v>
      </c>
      <c r="AB2911">
        <v>1</v>
      </c>
      <c r="AC2911">
        <v>1</v>
      </c>
      <c r="AD2911">
        <v>1</v>
      </c>
      <c r="AE2911">
        <v>1</v>
      </c>
      <c r="AF2911">
        <v>1</v>
      </c>
      <c r="AG2911">
        <v>1</v>
      </c>
      <c r="AH2911">
        <v>1</v>
      </c>
      <c r="AI2911">
        <v>1</v>
      </c>
      <c r="AJ2911">
        <v>1</v>
      </c>
      <c r="AK2911">
        <v>1</v>
      </c>
      <c r="AL2911">
        <v>0</v>
      </c>
      <c r="AM2911" s="49" t="s">
        <v>306</v>
      </c>
      <c r="AN2911" s="49" t="s">
        <v>14</v>
      </c>
      <c r="AO2911" s="49" t="s">
        <v>506</v>
      </c>
      <c r="AP2911" s="49" t="s">
        <v>501</v>
      </c>
      <c r="AQ2911" s="49" t="s">
        <v>10</v>
      </c>
      <c r="AR2911" s="49" t="s">
        <v>487</v>
      </c>
      <c r="AS2911" s="49" t="s">
        <v>488</v>
      </c>
      <c r="AT2911" s="49" t="s">
        <v>489</v>
      </c>
    </row>
    <row r="2912" spans="1:46" x14ac:dyDescent="0.25">
      <c r="A2912">
        <v>17</v>
      </c>
      <c r="B2912" t="s">
        <v>307</v>
      </c>
      <c r="C2912" t="s">
        <v>307</v>
      </c>
      <c r="D2912" t="s">
        <v>308</v>
      </c>
      <c r="E2912" t="s">
        <v>640</v>
      </c>
      <c r="F2912" t="s">
        <v>641</v>
      </c>
      <c r="G2912">
        <v>1</v>
      </c>
      <c r="H2912">
        <v>1</v>
      </c>
      <c r="I2912">
        <v>1</v>
      </c>
      <c r="J2912">
        <v>1</v>
      </c>
      <c r="K2912">
        <v>1</v>
      </c>
      <c r="L2912">
        <v>1</v>
      </c>
      <c r="M2912">
        <v>1</v>
      </c>
      <c r="N2912">
        <v>1</v>
      </c>
      <c r="O2912">
        <v>1</v>
      </c>
      <c r="P2912">
        <v>1</v>
      </c>
      <c r="Q2912">
        <v>1</v>
      </c>
      <c r="R2912">
        <v>1</v>
      </c>
      <c r="S2912">
        <v>1</v>
      </c>
      <c r="T2912">
        <v>1</v>
      </c>
      <c r="U2912">
        <v>1</v>
      </c>
      <c r="V2912">
        <v>1</v>
      </c>
      <c r="W2912">
        <v>1</v>
      </c>
      <c r="X2912">
        <v>1</v>
      </c>
      <c r="Y2912">
        <v>1</v>
      </c>
      <c r="Z2912">
        <v>1</v>
      </c>
      <c r="AA2912">
        <v>1</v>
      </c>
      <c r="AB2912">
        <v>1</v>
      </c>
      <c r="AC2912">
        <v>1</v>
      </c>
      <c r="AD2912">
        <v>1</v>
      </c>
      <c r="AE2912">
        <v>1</v>
      </c>
      <c r="AF2912">
        <v>1</v>
      </c>
      <c r="AG2912">
        <v>1</v>
      </c>
      <c r="AH2912">
        <v>1</v>
      </c>
      <c r="AI2912">
        <v>1</v>
      </c>
      <c r="AJ2912">
        <v>1</v>
      </c>
      <c r="AK2912">
        <v>1</v>
      </c>
      <c r="AL2912">
        <v>0</v>
      </c>
      <c r="AM2912" s="49" t="s">
        <v>308</v>
      </c>
      <c r="AN2912" s="49" t="s">
        <v>14</v>
      </c>
      <c r="AO2912" s="49" t="s">
        <v>485</v>
      </c>
      <c r="AP2912" s="49" t="s">
        <v>494</v>
      </c>
      <c r="AQ2912" s="49" t="s">
        <v>11</v>
      </c>
      <c r="AR2912" s="49" t="s">
        <v>487</v>
      </c>
      <c r="AS2912" s="49" t="s">
        <v>488</v>
      </c>
      <c r="AT2912" s="49" t="s">
        <v>489</v>
      </c>
    </row>
    <row r="2913" spans="1:46" x14ac:dyDescent="0.25">
      <c r="A2913">
        <v>17</v>
      </c>
      <c r="B2913" t="s">
        <v>313</v>
      </c>
      <c r="C2913" t="s">
        <v>313</v>
      </c>
      <c r="D2913" t="s">
        <v>314</v>
      </c>
      <c r="E2913" t="s">
        <v>640</v>
      </c>
      <c r="F2913" t="s">
        <v>641</v>
      </c>
      <c r="G2913">
        <v>1</v>
      </c>
      <c r="H2913">
        <v>1</v>
      </c>
      <c r="I2913">
        <v>1</v>
      </c>
      <c r="J2913">
        <v>1</v>
      </c>
      <c r="K2913">
        <v>1</v>
      </c>
      <c r="L2913">
        <v>1</v>
      </c>
      <c r="M2913">
        <v>1</v>
      </c>
      <c r="N2913">
        <v>1</v>
      </c>
      <c r="O2913">
        <v>1</v>
      </c>
      <c r="P2913">
        <v>1</v>
      </c>
      <c r="Q2913">
        <v>1</v>
      </c>
      <c r="R2913">
        <v>1</v>
      </c>
      <c r="S2913">
        <v>1</v>
      </c>
      <c r="T2913">
        <v>1</v>
      </c>
      <c r="U2913">
        <v>1</v>
      </c>
      <c r="V2913">
        <v>1</v>
      </c>
      <c r="W2913">
        <v>1</v>
      </c>
      <c r="X2913">
        <v>1</v>
      </c>
      <c r="Y2913">
        <v>1</v>
      </c>
      <c r="Z2913">
        <v>1</v>
      </c>
      <c r="AA2913">
        <v>1</v>
      </c>
      <c r="AB2913">
        <v>1</v>
      </c>
      <c r="AC2913">
        <v>1</v>
      </c>
      <c r="AD2913">
        <v>1</v>
      </c>
      <c r="AE2913">
        <v>1</v>
      </c>
      <c r="AF2913">
        <v>1</v>
      </c>
      <c r="AG2913">
        <v>1</v>
      </c>
      <c r="AH2913">
        <v>1</v>
      </c>
      <c r="AI2913">
        <v>1</v>
      </c>
      <c r="AJ2913">
        <v>1</v>
      </c>
      <c r="AK2913">
        <v>1</v>
      </c>
      <c r="AL2913">
        <v>1</v>
      </c>
      <c r="AM2913" s="49" t="s">
        <v>314</v>
      </c>
      <c r="AN2913" s="49" t="s">
        <v>14</v>
      </c>
      <c r="AO2913" s="49" t="s">
        <v>500</v>
      </c>
      <c r="AP2913" s="49" t="s">
        <v>505</v>
      </c>
      <c r="AQ2913" s="49" t="s">
        <v>13</v>
      </c>
      <c r="AR2913" s="49" t="s">
        <v>487</v>
      </c>
      <c r="AS2913" s="49" t="s">
        <v>488</v>
      </c>
      <c r="AT2913" s="49" t="s">
        <v>489</v>
      </c>
    </row>
    <row r="2914" spans="1:46" x14ac:dyDescent="0.25">
      <c r="A2914">
        <v>17</v>
      </c>
      <c r="B2914" t="s">
        <v>317</v>
      </c>
      <c r="C2914" t="s">
        <v>317</v>
      </c>
      <c r="D2914" t="s">
        <v>318</v>
      </c>
      <c r="E2914" t="s">
        <v>640</v>
      </c>
      <c r="F2914" t="s">
        <v>641</v>
      </c>
      <c r="G2914">
        <v>1</v>
      </c>
      <c r="H2914">
        <v>1</v>
      </c>
      <c r="I2914">
        <v>1</v>
      </c>
      <c r="J2914">
        <v>1</v>
      </c>
      <c r="K2914">
        <v>1</v>
      </c>
      <c r="L2914">
        <v>1</v>
      </c>
      <c r="M2914">
        <v>1</v>
      </c>
      <c r="N2914">
        <v>1</v>
      </c>
      <c r="O2914">
        <v>1</v>
      </c>
      <c r="P2914">
        <v>1</v>
      </c>
      <c r="Q2914">
        <v>1</v>
      </c>
      <c r="R2914">
        <v>1</v>
      </c>
      <c r="S2914">
        <v>1</v>
      </c>
      <c r="T2914">
        <v>1</v>
      </c>
      <c r="U2914">
        <v>1</v>
      </c>
      <c r="V2914">
        <v>1</v>
      </c>
      <c r="W2914">
        <v>1</v>
      </c>
      <c r="X2914">
        <v>1</v>
      </c>
      <c r="Y2914">
        <v>1</v>
      </c>
      <c r="Z2914">
        <v>1</v>
      </c>
      <c r="AA2914">
        <v>1</v>
      </c>
      <c r="AB2914">
        <v>1</v>
      </c>
      <c r="AC2914">
        <v>1</v>
      </c>
      <c r="AD2914">
        <v>1</v>
      </c>
      <c r="AE2914">
        <v>1</v>
      </c>
      <c r="AF2914">
        <v>1</v>
      </c>
      <c r="AG2914">
        <v>1</v>
      </c>
      <c r="AH2914">
        <v>1</v>
      </c>
      <c r="AI2914">
        <v>1</v>
      </c>
      <c r="AJ2914">
        <v>1</v>
      </c>
      <c r="AK2914">
        <v>1</v>
      </c>
      <c r="AL2914">
        <v>1</v>
      </c>
      <c r="AM2914" s="49" t="s">
        <v>318</v>
      </c>
      <c r="AN2914" s="49" t="s">
        <v>14</v>
      </c>
      <c r="AO2914" s="49" t="s">
        <v>500</v>
      </c>
      <c r="AP2914" s="49" t="s">
        <v>505</v>
      </c>
      <c r="AQ2914" s="49" t="s">
        <v>13</v>
      </c>
      <c r="AR2914" s="49" t="s">
        <v>487</v>
      </c>
      <c r="AS2914" s="49" t="s">
        <v>488</v>
      </c>
      <c r="AT2914" s="49" t="s">
        <v>489</v>
      </c>
    </row>
    <row r="2915" spans="1:46" x14ac:dyDescent="0.25">
      <c r="A2915">
        <v>17</v>
      </c>
      <c r="B2915" t="s">
        <v>321</v>
      </c>
      <c r="C2915" t="s">
        <v>321</v>
      </c>
      <c r="D2915" t="s">
        <v>424</v>
      </c>
      <c r="E2915" t="s">
        <v>640</v>
      </c>
      <c r="F2915" t="s">
        <v>641</v>
      </c>
      <c r="G2915">
        <v>1</v>
      </c>
      <c r="H2915">
        <v>1</v>
      </c>
      <c r="I2915">
        <v>1</v>
      </c>
      <c r="J2915">
        <v>1</v>
      </c>
      <c r="K2915">
        <v>1</v>
      </c>
      <c r="L2915">
        <v>1</v>
      </c>
      <c r="M2915">
        <v>1</v>
      </c>
      <c r="N2915">
        <v>1</v>
      </c>
      <c r="O2915">
        <v>1</v>
      </c>
      <c r="P2915">
        <v>1</v>
      </c>
      <c r="Q2915">
        <v>1</v>
      </c>
      <c r="R2915">
        <v>1</v>
      </c>
      <c r="S2915">
        <v>1</v>
      </c>
      <c r="T2915">
        <v>1</v>
      </c>
      <c r="U2915">
        <v>1</v>
      </c>
      <c r="V2915">
        <v>1</v>
      </c>
      <c r="W2915">
        <v>1</v>
      </c>
      <c r="X2915">
        <v>1</v>
      </c>
      <c r="Y2915">
        <v>1</v>
      </c>
      <c r="Z2915">
        <v>1</v>
      </c>
      <c r="AA2915">
        <v>1</v>
      </c>
      <c r="AB2915">
        <v>1</v>
      </c>
      <c r="AC2915">
        <v>1</v>
      </c>
      <c r="AD2915">
        <v>1</v>
      </c>
      <c r="AE2915">
        <v>1</v>
      </c>
      <c r="AF2915">
        <v>1</v>
      </c>
      <c r="AG2915">
        <v>1</v>
      </c>
      <c r="AH2915">
        <v>1</v>
      </c>
      <c r="AI2915">
        <v>1</v>
      </c>
      <c r="AJ2915">
        <v>1</v>
      </c>
      <c r="AK2915">
        <v>1</v>
      </c>
      <c r="AL2915">
        <v>0</v>
      </c>
      <c r="AM2915" s="49" t="s">
        <v>424</v>
      </c>
      <c r="AN2915" s="49" t="s">
        <v>14</v>
      </c>
      <c r="AO2915" s="49" t="s">
        <v>485</v>
      </c>
      <c r="AP2915" s="49" t="s">
        <v>505</v>
      </c>
      <c r="AQ2915" s="49" t="s">
        <v>13</v>
      </c>
      <c r="AR2915" s="49" t="s">
        <v>495</v>
      </c>
      <c r="AS2915" s="49" t="s">
        <v>496</v>
      </c>
      <c r="AT2915" s="49" t="s">
        <v>497</v>
      </c>
    </row>
    <row r="2916" spans="1:46" x14ac:dyDescent="0.25">
      <c r="A2916">
        <v>17</v>
      </c>
      <c r="B2916" t="s">
        <v>253</v>
      </c>
      <c r="C2916" t="s">
        <v>253</v>
      </c>
      <c r="D2916" t="s">
        <v>601</v>
      </c>
      <c r="E2916" t="s">
        <v>640</v>
      </c>
      <c r="F2916" t="s">
        <v>641</v>
      </c>
      <c r="G2916">
        <v>1</v>
      </c>
      <c r="H2916">
        <v>1</v>
      </c>
      <c r="I2916">
        <v>1</v>
      </c>
      <c r="J2916">
        <v>1</v>
      </c>
      <c r="K2916">
        <v>1</v>
      </c>
      <c r="L2916">
        <v>1</v>
      </c>
      <c r="M2916">
        <v>1</v>
      </c>
      <c r="N2916">
        <v>1</v>
      </c>
      <c r="O2916">
        <v>1</v>
      </c>
      <c r="P2916">
        <v>1</v>
      </c>
      <c r="Q2916">
        <v>1</v>
      </c>
      <c r="R2916">
        <v>1</v>
      </c>
      <c r="S2916">
        <v>1</v>
      </c>
      <c r="T2916">
        <v>1</v>
      </c>
      <c r="U2916">
        <v>1</v>
      </c>
      <c r="V2916">
        <v>1</v>
      </c>
      <c r="W2916">
        <v>1</v>
      </c>
      <c r="X2916">
        <v>1</v>
      </c>
      <c r="Y2916">
        <v>1</v>
      </c>
      <c r="Z2916">
        <v>1</v>
      </c>
      <c r="AA2916">
        <v>1</v>
      </c>
      <c r="AB2916">
        <v>1</v>
      </c>
      <c r="AC2916">
        <v>1</v>
      </c>
      <c r="AD2916">
        <v>1</v>
      </c>
      <c r="AE2916">
        <v>1</v>
      </c>
      <c r="AF2916">
        <v>1</v>
      </c>
      <c r="AG2916">
        <v>1</v>
      </c>
      <c r="AH2916">
        <v>1</v>
      </c>
      <c r="AI2916">
        <v>1</v>
      </c>
      <c r="AJ2916">
        <v>1</v>
      </c>
      <c r="AK2916">
        <v>1</v>
      </c>
      <c r="AL2916">
        <v>1</v>
      </c>
      <c r="AM2916" s="49" t="s">
        <v>254</v>
      </c>
      <c r="AN2916" s="49" t="s">
        <v>14</v>
      </c>
      <c r="AO2916" s="49" t="s">
        <v>500</v>
      </c>
      <c r="AP2916" s="49" t="s">
        <v>501</v>
      </c>
      <c r="AQ2916" s="49" t="s">
        <v>502</v>
      </c>
      <c r="AR2916" s="49" t="s">
        <v>487</v>
      </c>
      <c r="AS2916" s="49" t="s">
        <v>488</v>
      </c>
      <c r="AT2916" s="49" t="s">
        <v>489</v>
      </c>
    </row>
    <row r="2917" spans="1:46" x14ac:dyDescent="0.25">
      <c r="A2917">
        <v>17</v>
      </c>
      <c r="B2917" t="s">
        <v>263</v>
      </c>
      <c r="C2917" t="s">
        <v>263</v>
      </c>
      <c r="D2917" t="s">
        <v>602</v>
      </c>
      <c r="E2917" t="s">
        <v>640</v>
      </c>
      <c r="F2917" t="s">
        <v>641</v>
      </c>
      <c r="G2917">
        <v>1</v>
      </c>
      <c r="H2917">
        <v>1</v>
      </c>
      <c r="I2917">
        <v>1</v>
      </c>
      <c r="J2917">
        <v>1</v>
      </c>
      <c r="K2917">
        <v>1</v>
      </c>
      <c r="L2917">
        <v>1</v>
      </c>
      <c r="M2917">
        <v>1</v>
      </c>
      <c r="N2917">
        <v>1</v>
      </c>
      <c r="O2917">
        <v>1</v>
      </c>
      <c r="P2917">
        <v>1</v>
      </c>
      <c r="Q2917">
        <v>1</v>
      </c>
      <c r="R2917">
        <v>1</v>
      </c>
      <c r="S2917">
        <v>1</v>
      </c>
      <c r="T2917">
        <v>1</v>
      </c>
      <c r="U2917">
        <v>1</v>
      </c>
      <c r="V2917">
        <v>1</v>
      </c>
      <c r="W2917">
        <v>1</v>
      </c>
      <c r="X2917">
        <v>1</v>
      </c>
      <c r="Y2917">
        <v>1</v>
      </c>
      <c r="Z2917">
        <v>1</v>
      </c>
      <c r="AA2917">
        <v>1</v>
      </c>
      <c r="AB2917">
        <v>1</v>
      </c>
      <c r="AC2917">
        <v>1</v>
      </c>
      <c r="AD2917">
        <v>1</v>
      </c>
      <c r="AE2917">
        <v>1</v>
      </c>
      <c r="AF2917">
        <v>1</v>
      </c>
      <c r="AG2917">
        <v>1</v>
      </c>
      <c r="AH2917">
        <v>1</v>
      </c>
      <c r="AI2917">
        <v>1</v>
      </c>
      <c r="AJ2917">
        <v>1</v>
      </c>
      <c r="AK2917">
        <v>1</v>
      </c>
      <c r="AL2917">
        <v>1</v>
      </c>
      <c r="AM2917" s="49" t="s">
        <v>264</v>
      </c>
      <c r="AN2917" s="49" t="s">
        <v>14</v>
      </c>
      <c r="AO2917" s="49" t="s">
        <v>500</v>
      </c>
      <c r="AP2917" s="49" t="s">
        <v>501</v>
      </c>
      <c r="AQ2917" s="49" t="s">
        <v>502</v>
      </c>
      <c r="AR2917" s="49" t="s">
        <v>487</v>
      </c>
      <c r="AS2917" s="49" t="s">
        <v>488</v>
      </c>
      <c r="AT2917" s="49" t="s">
        <v>489</v>
      </c>
    </row>
    <row r="2918" spans="1:46" x14ac:dyDescent="0.25">
      <c r="A2918">
        <v>17</v>
      </c>
      <c r="B2918" t="s">
        <v>123</v>
      </c>
      <c r="C2918" t="s">
        <v>123</v>
      </c>
      <c r="D2918" t="s">
        <v>603</v>
      </c>
      <c r="E2918" t="s">
        <v>640</v>
      </c>
      <c r="F2918" t="s">
        <v>641</v>
      </c>
      <c r="G2918">
        <v>1</v>
      </c>
      <c r="H2918">
        <v>1</v>
      </c>
      <c r="I2918">
        <v>1</v>
      </c>
      <c r="J2918">
        <v>1</v>
      </c>
      <c r="K2918">
        <v>1</v>
      </c>
      <c r="L2918">
        <v>1</v>
      </c>
      <c r="M2918">
        <v>1</v>
      </c>
      <c r="N2918">
        <v>1</v>
      </c>
      <c r="O2918">
        <v>1</v>
      </c>
      <c r="P2918">
        <v>1</v>
      </c>
      <c r="Q2918">
        <v>1</v>
      </c>
      <c r="R2918">
        <v>1</v>
      </c>
      <c r="S2918">
        <v>1</v>
      </c>
      <c r="T2918">
        <v>1</v>
      </c>
      <c r="U2918">
        <v>1</v>
      </c>
      <c r="V2918">
        <v>1</v>
      </c>
      <c r="W2918">
        <v>1</v>
      </c>
      <c r="X2918">
        <v>1</v>
      </c>
      <c r="Y2918">
        <v>1</v>
      </c>
      <c r="Z2918">
        <v>1</v>
      </c>
      <c r="AA2918">
        <v>1</v>
      </c>
      <c r="AB2918">
        <v>1</v>
      </c>
      <c r="AC2918">
        <v>1</v>
      </c>
      <c r="AD2918">
        <v>1</v>
      </c>
      <c r="AE2918">
        <v>1</v>
      </c>
      <c r="AF2918">
        <v>1</v>
      </c>
      <c r="AG2918">
        <v>1</v>
      </c>
      <c r="AH2918">
        <v>1</v>
      </c>
      <c r="AI2918">
        <v>1</v>
      </c>
      <c r="AJ2918">
        <v>1</v>
      </c>
      <c r="AK2918">
        <v>1</v>
      </c>
      <c r="AL2918">
        <v>0</v>
      </c>
      <c r="AM2918" s="49" t="s">
        <v>410</v>
      </c>
      <c r="AN2918" s="49" t="s">
        <v>5</v>
      </c>
      <c r="AO2918" s="49" t="s">
        <v>9</v>
      </c>
      <c r="AP2918" s="49" t="s">
        <v>494</v>
      </c>
      <c r="AQ2918" s="49" t="s">
        <v>9</v>
      </c>
      <c r="AR2918" s="49" t="s">
        <v>495</v>
      </c>
      <c r="AS2918" s="49" t="s">
        <v>496</v>
      </c>
      <c r="AT2918" s="49" t="s">
        <v>497</v>
      </c>
    </row>
    <row r="2919" spans="1:46" x14ac:dyDescent="0.25">
      <c r="A2919">
        <v>17</v>
      </c>
      <c r="B2919" t="s">
        <v>375</v>
      </c>
      <c r="C2919" t="s">
        <v>375</v>
      </c>
      <c r="D2919" t="s">
        <v>604</v>
      </c>
      <c r="E2919" t="s">
        <v>640</v>
      </c>
      <c r="F2919" t="s">
        <v>641</v>
      </c>
      <c r="G2919">
        <v>1</v>
      </c>
      <c r="H2919">
        <v>1</v>
      </c>
      <c r="I2919">
        <v>1</v>
      </c>
      <c r="J2919">
        <v>1</v>
      </c>
      <c r="K2919">
        <v>1</v>
      </c>
      <c r="L2919">
        <v>1</v>
      </c>
      <c r="M2919">
        <v>1</v>
      </c>
      <c r="N2919">
        <v>1</v>
      </c>
      <c r="O2919">
        <v>1</v>
      </c>
      <c r="P2919">
        <v>1</v>
      </c>
      <c r="Q2919">
        <v>1</v>
      </c>
      <c r="R2919">
        <v>1</v>
      </c>
      <c r="S2919">
        <v>1</v>
      </c>
      <c r="T2919">
        <v>1</v>
      </c>
      <c r="U2919">
        <v>1</v>
      </c>
      <c r="V2919">
        <v>1</v>
      </c>
      <c r="W2919">
        <v>1</v>
      </c>
      <c r="X2919">
        <v>1</v>
      </c>
      <c r="Y2919">
        <v>1</v>
      </c>
      <c r="Z2919">
        <v>1</v>
      </c>
      <c r="AA2919">
        <v>1</v>
      </c>
      <c r="AB2919">
        <v>1</v>
      </c>
      <c r="AC2919">
        <v>1</v>
      </c>
      <c r="AD2919">
        <v>1</v>
      </c>
      <c r="AE2919">
        <v>1</v>
      </c>
      <c r="AF2919">
        <v>1</v>
      </c>
      <c r="AG2919">
        <v>1</v>
      </c>
      <c r="AH2919">
        <v>1</v>
      </c>
      <c r="AI2919">
        <v>1</v>
      </c>
      <c r="AJ2919">
        <v>1</v>
      </c>
      <c r="AK2919">
        <v>1</v>
      </c>
      <c r="AL2919">
        <v>1</v>
      </c>
      <c r="AM2919" s="49" t="s">
        <v>376</v>
      </c>
      <c r="AN2919" s="49" t="s">
        <v>14</v>
      </c>
      <c r="AO2919" s="49" t="s">
        <v>500</v>
      </c>
      <c r="AP2919" s="49" t="s">
        <v>501</v>
      </c>
      <c r="AQ2919" s="49" t="s">
        <v>502</v>
      </c>
      <c r="AR2919" s="49" t="s">
        <v>487</v>
      </c>
      <c r="AS2919" s="49" t="s">
        <v>488</v>
      </c>
      <c r="AT2919" s="49" t="s">
        <v>489</v>
      </c>
    </row>
    <row r="2920" spans="1:46" x14ac:dyDescent="0.25">
      <c r="A2920">
        <v>17</v>
      </c>
      <c r="B2920" t="s">
        <v>322</v>
      </c>
      <c r="C2920" t="s">
        <v>322</v>
      </c>
      <c r="D2920" t="s">
        <v>323</v>
      </c>
      <c r="E2920" t="s">
        <v>640</v>
      </c>
      <c r="F2920" t="s">
        <v>641</v>
      </c>
      <c r="G2920">
        <v>1</v>
      </c>
      <c r="H2920">
        <v>1</v>
      </c>
      <c r="I2920">
        <v>1</v>
      </c>
      <c r="J2920">
        <v>1</v>
      </c>
      <c r="K2920">
        <v>1</v>
      </c>
      <c r="L2920">
        <v>1</v>
      </c>
      <c r="M2920">
        <v>1</v>
      </c>
      <c r="N2920">
        <v>1</v>
      </c>
      <c r="O2920">
        <v>1</v>
      </c>
      <c r="P2920">
        <v>1</v>
      </c>
      <c r="Q2920">
        <v>1</v>
      </c>
      <c r="R2920">
        <v>1</v>
      </c>
      <c r="S2920">
        <v>1</v>
      </c>
      <c r="T2920">
        <v>1</v>
      </c>
      <c r="U2920">
        <v>1</v>
      </c>
      <c r="V2920">
        <v>1</v>
      </c>
      <c r="W2920">
        <v>1</v>
      </c>
      <c r="X2920">
        <v>1</v>
      </c>
      <c r="Y2920">
        <v>1</v>
      </c>
      <c r="Z2920">
        <v>1</v>
      </c>
      <c r="AA2920">
        <v>1</v>
      </c>
      <c r="AB2920">
        <v>1</v>
      </c>
      <c r="AC2920">
        <v>1</v>
      </c>
      <c r="AD2920">
        <v>1</v>
      </c>
      <c r="AE2920">
        <v>1</v>
      </c>
      <c r="AF2920">
        <v>1</v>
      </c>
      <c r="AG2920">
        <v>1</v>
      </c>
      <c r="AH2920">
        <v>1</v>
      </c>
      <c r="AI2920">
        <v>1</v>
      </c>
      <c r="AJ2920">
        <v>1</v>
      </c>
      <c r="AK2920">
        <v>1</v>
      </c>
      <c r="AL2920">
        <v>1</v>
      </c>
      <c r="AM2920" s="49" t="s">
        <v>323</v>
      </c>
      <c r="AN2920" s="49" t="s">
        <v>14</v>
      </c>
      <c r="AO2920" s="49" t="s">
        <v>500</v>
      </c>
      <c r="AP2920" s="49" t="s">
        <v>501</v>
      </c>
      <c r="AQ2920" s="49" t="s">
        <v>502</v>
      </c>
      <c r="AR2920" s="49" t="s">
        <v>487</v>
      </c>
      <c r="AS2920" s="49" t="s">
        <v>488</v>
      </c>
      <c r="AT2920" s="49" t="s">
        <v>489</v>
      </c>
    </row>
    <row r="2921" spans="1:46" x14ac:dyDescent="0.25">
      <c r="A2921">
        <v>17</v>
      </c>
      <c r="B2921" t="s">
        <v>324</v>
      </c>
      <c r="C2921" t="s">
        <v>324</v>
      </c>
      <c r="D2921" t="s">
        <v>425</v>
      </c>
      <c r="E2921" t="s">
        <v>640</v>
      </c>
      <c r="F2921" t="s">
        <v>641</v>
      </c>
      <c r="G2921">
        <v>1</v>
      </c>
      <c r="H2921">
        <v>1</v>
      </c>
      <c r="I2921">
        <v>1</v>
      </c>
      <c r="J2921">
        <v>1</v>
      </c>
      <c r="K2921">
        <v>1</v>
      </c>
      <c r="L2921">
        <v>1</v>
      </c>
      <c r="M2921">
        <v>1</v>
      </c>
      <c r="N2921">
        <v>1</v>
      </c>
      <c r="O2921">
        <v>1</v>
      </c>
      <c r="P2921">
        <v>1</v>
      </c>
      <c r="Q2921">
        <v>1</v>
      </c>
      <c r="R2921">
        <v>1</v>
      </c>
      <c r="S2921">
        <v>1</v>
      </c>
      <c r="T2921">
        <v>1</v>
      </c>
      <c r="U2921">
        <v>1</v>
      </c>
      <c r="V2921">
        <v>1</v>
      </c>
      <c r="W2921">
        <v>1</v>
      </c>
      <c r="X2921">
        <v>1</v>
      </c>
      <c r="Y2921">
        <v>1</v>
      </c>
      <c r="Z2921">
        <v>1</v>
      </c>
      <c r="AA2921">
        <v>1</v>
      </c>
      <c r="AB2921">
        <v>1</v>
      </c>
      <c r="AC2921">
        <v>1</v>
      </c>
      <c r="AD2921">
        <v>1</v>
      </c>
      <c r="AE2921">
        <v>1</v>
      </c>
      <c r="AF2921">
        <v>1</v>
      </c>
      <c r="AG2921">
        <v>1</v>
      </c>
      <c r="AH2921">
        <v>1</v>
      </c>
      <c r="AI2921">
        <v>1</v>
      </c>
      <c r="AJ2921">
        <v>1</v>
      </c>
      <c r="AK2921">
        <v>1</v>
      </c>
      <c r="AL2921">
        <v>1</v>
      </c>
      <c r="AM2921" s="49" t="s">
        <v>425</v>
      </c>
      <c r="AN2921" s="49" t="s">
        <v>14</v>
      </c>
      <c r="AO2921" s="49" t="s">
        <v>500</v>
      </c>
      <c r="AP2921" s="49" t="s">
        <v>501</v>
      </c>
      <c r="AQ2921" s="49" t="s">
        <v>502</v>
      </c>
      <c r="AR2921" s="49" t="s">
        <v>495</v>
      </c>
      <c r="AS2921" s="49" t="s">
        <v>496</v>
      </c>
      <c r="AT2921" s="49" t="s">
        <v>497</v>
      </c>
    </row>
    <row r="2922" spans="1:46" x14ac:dyDescent="0.25">
      <c r="A2922">
        <v>17</v>
      </c>
      <c r="B2922" t="s">
        <v>325</v>
      </c>
      <c r="C2922" t="s">
        <v>325</v>
      </c>
      <c r="D2922" t="s">
        <v>326</v>
      </c>
      <c r="E2922" t="s">
        <v>640</v>
      </c>
      <c r="F2922" t="s">
        <v>641</v>
      </c>
      <c r="G2922">
        <v>1</v>
      </c>
      <c r="H2922">
        <v>1</v>
      </c>
      <c r="I2922">
        <v>1</v>
      </c>
      <c r="J2922">
        <v>1</v>
      </c>
      <c r="K2922">
        <v>1</v>
      </c>
      <c r="L2922">
        <v>1</v>
      </c>
      <c r="M2922">
        <v>1</v>
      </c>
      <c r="N2922">
        <v>1</v>
      </c>
      <c r="O2922">
        <v>1</v>
      </c>
      <c r="P2922">
        <v>1</v>
      </c>
      <c r="Q2922">
        <v>1</v>
      </c>
      <c r="R2922">
        <v>1</v>
      </c>
      <c r="S2922">
        <v>1</v>
      </c>
      <c r="T2922">
        <v>1</v>
      </c>
      <c r="U2922">
        <v>1</v>
      </c>
      <c r="V2922">
        <v>1</v>
      </c>
      <c r="W2922">
        <v>1</v>
      </c>
      <c r="X2922">
        <v>1</v>
      </c>
      <c r="Y2922">
        <v>1</v>
      </c>
      <c r="Z2922">
        <v>1</v>
      </c>
      <c r="AA2922">
        <v>1</v>
      </c>
      <c r="AB2922">
        <v>1</v>
      </c>
      <c r="AC2922">
        <v>1</v>
      </c>
      <c r="AD2922">
        <v>1</v>
      </c>
      <c r="AE2922">
        <v>1</v>
      </c>
      <c r="AF2922">
        <v>1</v>
      </c>
      <c r="AG2922">
        <v>1</v>
      </c>
      <c r="AH2922">
        <v>1</v>
      </c>
      <c r="AI2922">
        <v>1</v>
      </c>
      <c r="AJ2922">
        <v>1</v>
      </c>
      <c r="AK2922">
        <v>1</v>
      </c>
      <c r="AL2922">
        <v>0</v>
      </c>
      <c r="AM2922" s="49" t="s">
        <v>326</v>
      </c>
      <c r="AN2922" s="49" t="s">
        <v>6</v>
      </c>
      <c r="AO2922" s="49" t="s">
        <v>9</v>
      </c>
      <c r="AP2922" s="49" t="s">
        <v>486</v>
      </c>
      <c r="AQ2922" s="49" t="s">
        <v>9</v>
      </c>
      <c r="AR2922" s="49" t="s">
        <v>487</v>
      </c>
      <c r="AS2922" s="49" t="s">
        <v>488</v>
      </c>
      <c r="AT2922" s="49" t="s">
        <v>489</v>
      </c>
    </row>
    <row r="2923" spans="1:46" x14ac:dyDescent="0.25">
      <c r="A2923">
        <v>17</v>
      </c>
      <c r="B2923" t="s">
        <v>327</v>
      </c>
      <c r="C2923" t="s">
        <v>327</v>
      </c>
      <c r="D2923" t="s">
        <v>426</v>
      </c>
      <c r="E2923" t="s">
        <v>640</v>
      </c>
      <c r="F2923" t="s">
        <v>641</v>
      </c>
      <c r="G2923">
        <v>1</v>
      </c>
      <c r="H2923">
        <v>1</v>
      </c>
      <c r="I2923">
        <v>1</v>
      </c>
      <c r="J2923">
        <v>1</v>
      </c>
      <c r="K2923">
        <v>1</v>
      </c>
      <c r="L2923">
        <v>1</v>
      </c>
      <c r="M2923">
        <v>1</v>
      </c>
      <c r="N2923">
        <v>1</v>
      </c>
      <c r="O2923">
        <v>1</v>
      </c>
      <c r="P2923">
        <v>1</v>
      </c>
      <c r="Q2923">
        <v>1</v>
      </c>
      <c r="R2923">
        <v>1</v>
      </c>
      <c r="S2923">
        <v>1</v>
      </c>
      <c r="T2923">
        <v>1</v>
      </c>
      <c r="U2923">
        <v>1</v>
      </c>
      <c r="V2923">
        <v>1</v>
      </c>
      <c r="W2923">
        <v>1</v>
      </c>
      <c r="X2923">
        <v>1</v>
      </c>
      <c r="Y2923">
        <v>1</v>
      </c>
      <c r="Z2923">
        <v>1</v>
      </c>
      <c r="AA2923">
        <v>1</v>
      </c>
      <c r="AB2923">
        <v>1</v>
      </c>
      <c r="AC2923">
        <v>1</v>
      </c>
      <c r="AD2923">
        <v>1</v>
      </c>
      <c r="AE2923">
        <v>1</v>
      </c>
      <c r="AF2923">
        <v>1</v>
      </c>
      <c r="AG2923">
        <v>1</v>
      </c>
      <c r="AH2923">
        <v>1</v>
      </c>
      <c r="AI2923">
        <v>1</v>
      </c>
      <c r="AJ2923">
        <v>1</v>
      </c>
      <c r="AK2923">
        <v>1</v>
      </c>
      <c r="AL2923">
        <v>0</v>
      </c>
      <c r="AM2923" s="49" t="s">
        <v>426</v>
      </c>
      <c r="AN2923" s="49" t="s">
        <v>14</v>
      </c>
      <c r="AO2923" s="49" t="s">
        <v>485</v>
      </c>
      <c r="AP2923" s="49" t="s">
        <v>505</v>
      </c>
      <c r="AQ2923" s="49" t="s">
        <v>13</v>
      </c>
      <c r="AR2923" s="49" t="s">
        <v>495</v>
      </c>
      <c r="AS2923" s="49" t="s">
        <v>496</v>
      </c>
      <c r="AT2923" s="49" t="s">
        <v>497</v>
      </c>
    </row>
    <row r="2924" spans="1:46" x14ac:dyDescent="0.25">
      <c r="A2924">
        <v>17</v>
      </c>
      <c r="B2924" t="s">
        <v>330</v>
      </c>
      <c r="C2924" t="s">
        <v>330</v>
      </c>
      <c r="D2924" t="s">
        <v>331</v>
      </c>
      <c r="E2924" t="s">
        <v>640</v>
      </c>
      <c r="F2924" t="s">
        <v>641</v>
      </c>
      <c r="G2924">
        <v>1</v>
      </c>
      <c r="H2924">
        <v>1</v>
      </c>
      <c r="I2924">
        <v>1</v>
      </c>
      <c r="J2924">
        <v>1</v>
      </c>
      <c r="K2924">
        <v>1</v>
      </c>
      <c r="L2924">
        <v>1</v>
      </c>
      <c r="M2924">
        <v>1</v>
      </c>
      <c r="N2924">
        <v>1</v>
      </c>
      <c r="O2924">
        <v>1</v>
      </c>
      <c r="P2924">
        <v>1</v>
      </c>
      <c r="Q2924">
        <v>1</v>
      </c>
      <c r="R2924">
        <v>1</v>
      </c>
      <c r="S2924">
        <v>1</v>
      </c>
      <c r="T2924">
        <v>1</v>
      </c>
      <c r="U2924">
        <v>1</v>
      </c>
      <c r="V2924">
        <v>1</v>
      </c>
      <c r="W2924">
        <v>1</v>
      </c>
      <c r="X2924">
        <v>1</v>
      </c>
      <c r="Y2924">
        <v>1</v>
      </c>
      <c r="Z2924">
        <v>1</v>
      </c>
      <c r="AA2924">
        <v>1</v>
      </c>
      <c r="AB2924">
        <v>1</v>
      </c>
      <c r="AC2924">
        <v>1</v>
      </c>
      <c r="AD2924">
        <v>1</v>
      </c>
      <c r="AE2924">
        <v>1</v>
      </c>
      <c r="AF2924">
        <v>1</v>
      </c>
      <c r="AG2924">
        <v>1</v>
      </c>
      <c r="AH2924">
        <v>1</v>
      </c>
      <c r="AI2924">
        <v>1</v>
      </c>
      <c r="AJ2924">
        <v>1</v>
      </c>
      <c r="AK2924">
        <v>1</v>
      </c>
      <c r="AL2924">
        <v>0</v>
      </c>
      <c r="AM2924" s="49" t="s">
        <v>331</v>
      </c>
      <c r="AN2924" s="49" t="s">
        <v>8</v>
      </c>
      <c r="AO2924" s="49" t="s">
        <v>9</v>
      </c>
      <c r="AP2924" s="49" t="s">
        <v>494</v>
      </c>
      <c r="AQ2924" s="49" t="s">
        <v>9</v>
      </c>
      <c r="AR2924" s="49" t="s">
        <v>487</v>
      </c>
      <c r="AS2924" s="49" t="s">
        <v>488</v>
      </c>
      <c r="AT2924" s="49" t="s">
        <v>489</v>
      </c>
    </row>
    <row r="2925" spans="1:46" x14ac:dyDescent="0.25">
      <c r="A2925">
        <v>17</v>
      </c>
      <c r="B2925" t="s">
        <v>342</v>
      </c>
      <c r="C2925" t="s">
        <v>342</v>
      </c>
      <c r="D2925" t="s">
        <v>343</v>
      </c>
      <c r="E2925" t="s">
        <v>640</v>
      </c>
      <c r="F2925" t="s">
        <v>641</v>
      </c>
      <c r="G2925">
        <v>1</v>
      </c>
      <c r="H2925">
        <v>1</v>
      </c>
      <c r="I2925">
        <v>1</v>
      </c>
      <c r="J2925">
        <v>1</v>
      </c>
      <c r="K2925">
        <v>1</v>
      </c>
      <c r="L2925">
        <v>1</v>
      </c>
      <c r="M2925">
        <v>1</v>
      </c>
      <c r="N2925">
        <v>1</v>
      </c>
      <c r="O2925">
        <v>1</v>
      </c>
      <c r="P2925">
        <v>1</v>
      </c>
      <c r="Q2925">
        <v>1</v>
      </c>
      <c r="R2925">
        <v>1</v>
      </c>
      <c r="S2925">
        <v>1</v>
      </c>
      <c r="T2925">
        <v>1</v>
      </c>
      <c r="U2925">
        <v>1</v>
      </c>
      <c r="V2925">
        <v>1</v>
      </c>
      <c r="W2925">
        <v>1</v>
      </c>
      <c r="X2925">
        <v>1</v>
      </c>
      <c r="Y2925">
        <v>1</v>
      </c>
      <c r="Z2925">
        <v>1</v>
      </c>
      <c r="AA2925">
        <v>1</v>
      </c>
      <c r="AB2925">
        <v>1</v>
      </c>
      <c r="AC2925">
        <v>1</v>
      </c>
      <c r="AD2925">
        <v>1</v>
      </c>
      <c r="AE2925">
        <v>1</v>
      </c>
      <c r="AF2925">
        <v>1</v>
      </c>
      <c r="AG2925">
        <v>1</v>
      </c>
      <c r="AH2925">
        <v>1</v>
      </c>
      <c r="AI2925">
        <v>1</v>
      </c>
      <c r="AJ2925">
        <v>1</v>
      </c>
      <c r="AK2925">
        <v>1</v>
      </c>
      <c r="AL2925">
        <v>1</v>
      </c>
      <c r="AM2925" s="49" t="s">
        <v>343</v>
      </c>
      <c r="AN2925" s="49" t="s">
        <v>14</v>
      </c>
      <c r="AO2925" s="49" t="s">
        <v>500</v>
      </c>
      <c r="AP2925" s="49" t="s">
        <v>501</v>
      </c>
      <c r="AQ2925" s="49" t="s">
        <v>502</v>
      </c>
      <c r="AR2925" s="49" t="s">
        <v>487</v>
      </c>
      <c r="AS2925" s="49" t="s">
        <v>488</v>
      </c>
      <c r="AT2925" s="49" t="s">
        <v>489</v>
      </c>
    </row>
    <row r="2926" spans="1:46" x14ac:dyDescent="0.25">
      <c r="A2926">
        <v>17</v>
      </c>
      <c r="B2926" t="s">
        <v>332</v>
      </c>
      <c r="C2926" t="s">
        <v>332</v>
      </c>
      <c r="D2926" t="s">
        <v>333</v>
      </c>
      <c r="E2926" t="s">
        <v>640</v>
      </c>
      <c r="F2926" t="s">
        <v>641</v>
      </c>
      <c r="G2926">
        <v>1</v>
      </c>
      <c r="H2926">
        <v>1</v>
      </c>
      <c r="I2926">
        <v>1</v>
      </c>
      <c r="J2926">
        <v>1</v>
      </c>
      <c r="K2926">
        <v>1</v>
      </c>
      <c r="L2926">
        <v>1</v>
      </c>
      <c r="M2926">
        <v>1</v>
      </c>
      <c r="N2926">
        <v>1</v>
      </c>
      <c r="O2926">
        <v>1</v>
      </c>
      <c r="P2926">
        <v>1</v>
      </c>
      <c r="Q2926">
        <v>1</v>
      </c>
      <c r="R2926">
        <v>1</v>
      </c>
      <c r="S2926">
        <v>1</v>
      </c>
      <c r="T2926">
        <v>1</v>
      </c>
      <c r="U2926">
        <v>1</v>
      </c>
      <c r="V2926">
        <v>1</v>
      </c>
      <c r="W2926">
        <v>1</v>
      </c>
      <c r="X2926">
        <v>1</v>
      </c>
      <c r="Y2926">
        <v>1</v>
      </c>
      <c r="Z2926">
        <v>1</v>
      </c>
      <c r="AA2926">
        <v>1</v>
      </c>
      <c r="AB2926">
        <v>1</v>
      </c>
      <c r="AC2926">
        <v>1</v>
      </c>
      <c r="AD2926">
        <v>1</v>
      </c>
      <c r="AE2926">
        <v>1</v>
      </c>
      <c r="AF2926">
        <v>1</v>
      </c>
      <c r="AG2926">
        <v>1</v>
      </c>
      <c r="AH2926">
        <v>1</v>
      </c>
      <c r="AI2926">
        <v>1</v>
      </c>
      <c r="AJ2926">
        <v>1</v>
      </c>
      <c r="AK2926">
        <v>1</v>
      </c>
      <c r="AL2926">
        <v>0</v>
      </c>
      <c r="AM2926" s="49" t="s">
        <v>333</v>
      </c>
      <c r="AN2926" s="49" t="s">
        <v>14</v>
      </c>
      <c r="AO2926" s="49" t="s">
        <v>485</v>
      </c>
      <c r="AP2926" s="49" t="s">
        <v>505</v>
      </c>
      <c r="AQ2926" s="49" t="s">
        <v>13</v>
      </c>
      <c r="AR2926" s="49" t="s">
        <v>495</v>
      </c>
      <c r="AS2926" s="49" t="s">
        <v>488</v>
      </c>
      <c r="AT2926" s="49" t="s">
        <v>489</v>
      </c>
    </row>
    <row r="2927" spans="1:46" x14ac:dyDescent="0.25">
      <c r="A2927">
        <v>17</v>
      </c>
      <c r="B2927" t="s">
        <v>349</v>
      </c>
      <c r="C2927" t="s">
        <v>349</v>
      </c>
      <c r="D2927" t="s">
        <v>350</v>
      </c>
      <c r="E2927" t="s">
        <v>640</v>
      </c>
      <c r="F2927" t="s">
        <v>641</v>
      </c>
      <c r="G2927">
        <v>1</v>
      </c>
      <c r="H2927">
        <v>1</v>
      </c>
      <c r="I2927">
        <v>1</v>
      </c>
      <c r="J2927">
        <v>1</v>
      </c>
      <c r="K2927">
        <v>1</v>
      </c>
      <c r="L2927">
        <v>1</v>
      </c>
      <c r="M2927">
        <v>1</v>
      </c>
      <c r="N2927">
        <v>1</v>
      </c>
      <c r="O2927">
        <v>1</v>
      </c>
      <c r="P2927">
        <v>1</v>
      </c>
      <c r="Q2927">
        <v>1</v>
      </c>
      <c r="R2927">
        <v>1</v>
      </c>
      <c r="S2927">
        <v>1</v>
      </c>
      <c r="T2927">
        <v>1</v>
      </c>
      <c r="U2927">
        <v>1</v>
      </c>
      <c r="V2927">
        <v>1</v>
      </c>
      <c r="W2927">
        <v>1</v>
      </c>
      <c r="X2927">
        <v>1</v>
      </c>
      <c r="Y2927">
        <v>1</v>
      </c>
      <c r="Z2927">
        <v>1</v>
      </c>
      <c r="AA2927">
        <v>1</v>
      </c>
      <c r="AB2927">
        <v>1</v>
      </c>
      <c r="AC2927">
        <v>1</v>
      </c>
      <c r="AD2927">
        <v>1</v>
      </c>
      <c r="AE2927">
        <v>1</v>
      </c>
      <c r="AF2927">
        <v>1</v>
      </c>
      <c r="AG2927">
        <v>1</v>
      </c>
      <c r="AH2927">
        <v>1</v>
      </c>
      <c r="AI2927">
        <v>1</v>
      </c>
      <c r="AJ2927">
        <v>1</v>
      </c>
      <c r="AK2927">
        <v>1</v>
      </c>
      <c r="AL2927">
        <v>1</v>
      </c>
      <c r="AM2927" s="49" t="s">
        <v>350</v>
      </c>
      <c r="AN2927" s="49" t="s">
        <v>14</v>
      </c>
      <c r="AO2927" s="49" t="s">
        <v>500</v>
      </c>
      <c r="AP2927" s="49" t="s">
        <v>505</v>
      </c>
      <c r="AQ2927" s="49" t="s">
        <v>13</v>
      </c>
      <c r="AR2927" s="49" t="s">
        <v>487</v>
      </c>
      <c r="AS2927" s="49" t="s">
        <v>488</v>
      </c>
      <c r="AT2927" s="49" t="s">
        <v>489</v>
      </c>
    </row>
    <row r="2928" spans="1:46" x14ac:dyDescent="0.25">
      <c r="A2928">
        <v>17</v>
      </c>
      <c r="B2928" t="s">
        <v>351</v>
      </c>
      <c r="C2928" t="s">
        <v>351</v>
      </c>
      <c r="D2928" t="s">
        <v>352</v>
      </c>
      <c r="E2928" t="s">
        <v>640</v>
      </c>
      <c r="F2928" t="s">
        <v>641</v>
      </c>
      <c r="G2928">
        <v>1</v>
      </c>
      <c r="H2928">
        <v>1</v>
      </c>
      <c r="I2928">
        <v>1</v>
      </c>
      <c r="J2928">
        <v>1</v>
      </c>
      <c r="K2928">
        <v>1</v>
      </c>
      <c r="L2928">
        <v>1</v>
      </c>
      <c r="M2928">
        <v>1</v>
      </c>
      <c r="N2928">
        <v>1</v>
      </c>
      <c r="O2928">
        <v>1</v>
      </c>
      <c r="P2928">
        <v>1</v>
      </c>
      <c r="Q2928">
        <v>1</v>
      </c>
      <c r="R2928">
        <v>1</v>
      </c>
      <c r="S2928">
        <v>1</v>
      </c>
      <c r="T2928">
        <v>1</v>
      </c>
      <c r="U2928">
        <v>1</v>
      </c>
      <c r="V2928">
        <v>1</v>
      </c>
      <c r="W2928">
        <v>1</v>
      </c>
      <c r="X2928">
        <v>1</v>
      </c>
      <c r="Y2928">
        <v>1</v>
      </c>
      <c r="Z2928">
        <v>1</v>
      </c>
      <c r="AA2928">
        <v>1</v>
      </c>
      <c r="AB2928">
        <v>1</v>
      </c>
      <c r="AC2928">
        <v>1</v>
      </c>
      <c r="AD2928">
        <v>1</v>
      </c>
      <c r="AE2928">
        <v>1</v>
      </c>
      <c r="AF2928">
        <v>1</v>
      </c>
      <c r="AG2928">
        <v>1</v>
      </c>
      <c r="AH2928">
        <v>1</v>
      </c>
      <c r="AI2928">
        <v>1</v>
      </c>
      <c r="AJ2928">
        <v>1</v>
      </c>
      <c r="AK2928">
        <v>1</v>
      </c>
      <c r="AL2928">
        <v>1</v>
      </c>
      <c r="AM2928" s="49" t="s">
        <v>352</v>
      </c>
      <c r="AN2928" s="49" t="s">
        <v>14</v>
      </c>
      <c r="AO2928" s="49" t="s">
        <v>500</v>
      </c>
      <c r="AP2928" s="49" t="s">
        <v>505</v>
      </c>
      <c r="AQ2928" s="49" t="s">
        <v>13</v>
      </c>
      <c r="AR2928" s="49" t="s">
        <v>487</v>
      </c>
      <c r="AS2928" s="49" t="s">
        <v>488</v>
      </c>
      <c r="AT2928" s="49" t="s">
        <v>489</v>
      </c>
    </row>
    <row r="2929" spans="1:46" x14ac:dyDescent="0.25">
      <c r="A2929">
        <v>17</v>
      </c>
      <c r="B2929" t="s">
        <v>400</v>
      </c>
      <c r="C2929" t="s">
        <v>400</v>
      </c>
      <c r="D2929" t="s">
        <v>401</v>
      </c>
      <c r="E2929" t="s">
        <v>640</v>
      </c>
      <c r="F2929" t="s">
        <v>641</v>
      </c>
      <c r="G2929">
        <v>1</v>
      </c>
      <c r="H2929">
        <v>1</v>
      </c>
      <c r="I2929">
        <v>1</v>
      </c>
      <c r="J2929">
        <v>1</v>
      </c>
      <c r="K2929">
        <v>1</v>
      </c>
      <c r="L2929">
        <v>1</v>
      </c>
      <c r="M2929">
        <v>1</v>
      </c>
      <c r="N2929">
        <v>1</v>
      </c>
      <c r="O2929">
        <v>1</v>
      </c>
      <c r="P2929">
        <v>1</v>
      </c>
      <c r="Q2929">
        <v>1</v>
      </c>
      <c r="R2929">
        <v>1</v>
      </c>
      <c r="S2929">
        <v>1</v>
      </c>
      <c r="T2929">
        <v>1</v>
      </c>
      <c r="U2929">
        <v>1</v>
      </c>
      <c r="V2929">
        <v>1</v>
      </c>
      <c r="W2929">
        <v>1</v>
      </c>
      <c r="X2929">
        <v>1</v>
      </c>
      <c r="Y2929">
        <v>1</v>
      </c>
      <c r="Z2929">
        <v>1</v>
      </c>
      <c r="AA2929">
        <v>1</v>
      </c>
      <c r="AB2929">
        <v>1</v>
      </c>
      <c r="AC2929">
        <v>1</v>
      </c>
      <c r="AD2929">
        <v>1</v>
      </c>
      <c r="AE2929">
        <v>1</v>
      </c>
      <c r="AF2929">
        <v>1</v>
      </c>
      <c r="AG2929">
        <v>1</v>
      </c>
      <c r="AH2929">
        <v>1</v>
      </c>
      <c r="AI2929">
        <v>1</v>
      </c>
      <c r="AJ2929">
        <v>1</v>
      </c>
      <c r="AK2929">
        <v>1</v>
      </c>
      <c r="AL2929">
        <v>0</v>
      </c>
      <c r="AM2929" s="49" t="s">
        <v>401</v>
      </c>
      <c r="AN2929" s="49" t="s">
        <v>4</v>
      </c>
      <c r="AO2929" s="49" t="s">
        <v>9</v>
      </c>
      <c r="AP2929" s="49" t="s">
        <v>501</v>
      </c>
      <c r="AQ2929" s="49" t="s">
        <v>9</v>
      </c>
      <c r="AR2929" s="49" t="s">
        <v>487</v>
      </c>
      <c r="AS2929" s="49" t="s">
        <v>488</v>
      </c>
      <c r="AT2929" s="49" t="s">
        <v>489</v>
      </c>
    </row>
    <row r="2930" spans="1:46" x14ac:dyDescent="0.25">
      <c r="A2930">
        <v>17</v>
      </c>
      <c r="B2930" t="s">
        <v>344</v>
      </c>
      <c r="C2930" t="s">
        <v>344</v>
      </c>
      <c r="D2930" t="s">
        <v>345</v>
      </c>
      <c r="E2930" t="s">
        <v>640</v>
      </c>
      <c r="F2930" t="s">
        <v>641</v>
      </c>
      <c r="G2930">
        <v>0</v>
      </c>
      <c r="H2930">
        <v>0</v>
      </c>
      <c r="I2930">
        <v>0</v>
      </c>
      <c r="J2930">
        <v>0</v>
      </c>
      <c r="K2930">
        <v>0</v>
      </c>
      <c r="L2930">
        <v>0</v>
      </c>
      <c r="M2930">
        <v>0</v>
      </c>
      <c r="N2930">
        <v>0</v>
      </c>
      <c r="O2930">
        <v>0</v>
      </c>
      <c r="P2930">
        <v>0</v>
      </c>
      <c r="Q2930">
        <v>0</v>
      </c>
      <c r="R2930">
        <v>0</v>
      </c>
      <c r="S2930">
        <v>0</v>
      </c>
      <c r="T2930">
        <v>0</v>
      </c>
      <c r="U2930">
        <v>0</v>
      </c>
      <c r="V2930">
        <v>0</v>
      </c>
      <c r="W2930">
        <v>0</v>
      </c>
      <c r="X2930">
        <v>0</v>
      </c>
      <c r="Y2930">
        <v>0</v>
      </c>
      <c r="Z2930">
        <v>0</v>
      </c>
      <c r="AA2930">
        <v>0</v>
      </c>
      <c r="AB2930">
        <v>0</v>
      </c>
      <c r="AC2930">
        <v>1</v>
      </c>
      <c r="AD2930">
        <v>1</v>
      </c>
      <c r="AE2930">
        <v>1</v>
      </c>
      <c r="AF2930">
        <v>1</v>
      </c>
      <c r="AG2930">
        <v>1</v>
      </c>
      <c r="AH2930">
        <v>1</v>
      </c>
      <c r="AI2930">
        <v>1</v>
      </c>
      <c r="AJ2930">
        <v>1</v>
      </c>
      <c r="AK2930">
        <v>1</v>
      </c>
      <c r="AL2930">
        <v>0</v>
      </c>
      <c r="AM2930" s="49" t="s">
        <v>345</v>
      </c>
      <c r="AN2930" s="49" t="s">
        <v>6</v>
      </c>
      <c r="AO2930" s="49" t="s">
        <v>9</v>
      </c>
      <c r="AP2930" s="49" t="s">
        <v>486</v>
      </c>
      <c r="AQ2930" s="49" t="s">
        <v>9</v>
      </c>
      <c r="AR2930" s="49" t="s">
        <v>495</v>
      </c>
      <c r="AS2930" s="49" t="s">
        <v>488</v>
      </c>
      <c r="AT2930" s="49" t="s">
        <v>489</v>
      </c>
    </row>
    <row r="2931" spans="1:46" x14ac:dyDescent="0.25">
      <c r="A2931">
        <v>17</v>
      </c>
      <c r="B2931" t="s">
        <v>154</v>
      </c>
      <c r="C2931" t="s">
        <v>154</v>
      </c>
      <c r="D2931" t="s">
        <v>155</v>
      </c>
      <c r="E2931" t="s">
        <v>640</v>
      </c>
      <c r="F2931" t="s">
        <v>641</v>
      </c>
      <c r="G2931">
        <v>1</v>
      </c>
      <c r="H2931">
        <v>1</v>
      </c>
      <c r="I2931">
        <v>1</v>
      </c>
      <c r="J2931">
        <v>1</v>
      </c>
      <c r="K2931">
        <v>1</v>
      </c>
      <c r="L2931">
        <v>1</v>
      </c>
      <c r="M2931">
        <v>1</v>
      </c>
      <c r="N2931">
        <v>1</v>
      </c>
      <c r="O2931">
        <v>1</v>
      </c>
      <c r="P2931">
        <v>1</v>
      </c>
      <c r="Q2931">
        <v>1</v>
      </c>
      <c r="R2931">
        <v>1</v>
      </c>
      <c r="S2931">
        <v>1</v>
      </c>
      <c r="T2931">
        <v>1</v>
      </c>
      <c r="U2931">
        <v>1</v>
      </c>
      <c r="V2931">
        <v>1</v>
      </c>
      <c r="W2931">
        <v>1</v>
      </c>
      <c r="X2931">
        <v>1</v>
      </c>
      <c r="Y2931">
        <v>1</v>
      </c>
      <c r="Z2931">
        <v>1</v>
      </c>
      <c r="AA2931">
        <v>1</v>
      </c>
      <c r="AB2931">
        <v>1</v>
      </c>
      <c r="AC2931">
        <v>1</v>
      </c>
      <c r="AD2931">
        <v>1</v>
      </c>
      <c r="AE2931">
        <v>1</v>
      </c>
      <c r="AF2931">
        <v>1</v>
      </c>
      <c r="AG2931">
        <v>1</v>
      </c>
      <c r="AH2931">
        <v>1</v>
      </c>
      <c r="AI2931">
        <v>1</v>
      </c>
      <c r="AJ2931">
        <v>1</v>
      </c>
      <c r="AK2931">
        <v>1</v>
      </c>
      <c r="AL2931">
        <v>1</v>
      </c>
      <c r="AM2931" s="49" t="s">
        <v>155</v>
      </c>
      <c r="AN2931" s="49" t="s">
        <v>14</v>
      </c>
      <c r="AO2931" s="49" t="s">
        <v>500</v>
      </c>
      <c r="AP2931" s="49" t="s">
        <v>505</v>
      </c>
      <c r="AQ2931" s="49" t="s">
        <v>13</v>
      </c>
      <c r="AR2931" s="49" t="s">
        <v>487</v>
      </c>
      <c r="AS2931" s="49" t="s">
        <v>488</v>
      </c>
      <c r="AT2931" s="49" t="s">
        <v>489</v>
      </c>
    </row>
    <row r="2932" spans="1:46" x14ac:dyDescent="0.25">
      <c r="A2932">
        <v>17</v>
      </c>
      <c r="B2932" t="s">
        <v>241</v>
      </c>
      <c r="C2932" t="s">
        <v>241</v>
      </c>
      <c r="D2932" t="s">
        <v>242</v>
      </c>
      <c r="E2932" t="s">
        <v>640</v>
      </c>
      <c r="F2932" t="s">
        <v>641</v>
      </c>
      <c r="G2932">
        <v>1</v>
      </c>
      <c r="H2932">
        <v>1</v>
      </c>
      <c r="I2932">
        <v>1</v>
      </c>
      <c r="J2932">
        <v>1</v>
      </c>
      <c r="K2932">
        <v>1</v>
      </c>
      <c r="L2932">
        <v>1</v>
      </c>
      <c r="M2932">
        <v>1</v>
      </c>
      <c r="N2932">
        <v>1</v>
      </c>
      <c r="O2932">
        <v>1</v>
      </c>
      <c r="P2932">
        <v>1</v>
      </c>
      <c r="Q2932">
        <v>1</v>
      </c>
      <c r="R2932">
        <v>1</v>
      </c>
      <c r="S2932">
        <v>1</v>
      </c>
      <c r="T2932">
        <v>1</v>
      </c>
      <c r="U2932">
        <v>1</v>
      </c>
      <c r="V2932">
        <v>1</v>
      </c>
      <c r="W2932">
        <v>1</v>
      </c>
      <c r="X2932">
        <v>1</v>
      </c>
      <c r="Y2932">
        <v>1</v>
      </c>
      <c r="Z2932">
        <v>1</v>
      </c>
      <c r="AA2932">
        <v>1</v>
      </c>
      <c r="AB2932">
        <v>1</v>
      </c>
      <c r="AC2932">
        <v>1</v>
      </c>
      <c r="AD2932">
        <v>1</v>
      </c>
      <c r="AE2932">
        <v>1</v>
      </c>
      <c r="AF2932">
        <v>1</v>
      </c>
      <c r="AG2932">
        <v>1</v>
      </c>
      <c r="AH2932">
        <v>1</v>
      </c>
      <c r="AI2932">
        <v>1</v>
      </c>
      <c r="AJ2932">
        <v>1</v>
      </c>
      <c r="AK2932">
        <v>1</v>
      </c>
      <c r="AL2932">
        <v>0</v>
      </c>
      <c r="AM2932" s="49" t="s">
        <v>242</v>
      </c>
      <c r="AN2932" s="49" t="s">
        <v>14</v>
      </c>
      <c r="AO2932" s="49" t="s">
        <v>485</v>
      </c>
      <c r="AP2932" s="49" t="s">
        <v>494</v>
      </c>
      <c r="AQ2932" s="49" t="s">
        <v>11</v>
      </c>
      <c r="AR2932" s="49" t="s">
        <v>487</v>
      </c>
      <c r="AS2932" s="49" t="s">
        <v>488</v>
      </c>
      <c r="AT2932" s="49" t="s">
        <v>489</v>
      </c>
    </row>
    <row r="2933" spans="1:46" x14ac:dyDescent="0.25">
      <c r="A2933">
        <v>17</v>
      </c>
      <c r="B2933" t="s">
        <v>328</v>
      </c>
      <c r="C2933" t="s">
        <v>328</v>
      </c>
      <c r="D2933" t="s">
        <v>329</v>
      </c>
      <c r="E2933" t="s">
        <v>640</v>
      </c>
      <c r="F2933" t="s">
        <v>641</v>
      </c>
      <c r="G2933">
        <v>1</v>
      </c>
      <c r="H2933">
        <v>1</v>
      </c>
      <c r="I2933">
        <v>1</v>
      </c>
      <c r="J2933">
        <v>1</v>
      </c>
      <c r="K2933">
        <v>1</v>
      </c>
      <c r="L2933">
        <v>1</v>
      </c>
      <c r="M2933">
        <v>1</v>
      </c>
      <c r="N2933">
        <v>1</v>
      </c>
      <c r="O2933">
        <v>1</v>
      </c>
      <c r="P2933">
        <v>1</v>
      </c>
      <c r="Q2933">
        <v>1</v>
      </c>
      <c r="R2933">
        <v>1</v>
      </c>
      <c r="S2933">
        <v>1</v>
      </c>
      <c r="T2933">
        <v>1</v>
      </c>
      <c r="U2933">
        <v>1</v>
      </c>
      <c r="V2933">
        <v>1</v>
      </c>
      <c r="W2933">
        <v>1</v>
      </c>
      <c r="X2933">
        <v>1</v>
      </c>
      <c r="Y2933">
        <v>1</v>
      </c>
      <c r="Z2933">
        <v>1</v>
      </c>
      <c r="AA2933">
        <v>1</v>
      </c>
      <c r="AB2933">
        <v>1</v>
      </c>
      <c r="AC2933">
        <v>1</v>
      </c>
      <c r="AD2933">
        <v>1</v>
      </c>
      <c r="AE2933">
        <v>1</v>
      </c>
      <c r="AF2933">
        <v>1</v>
      </c>
      <c r="AG2933">
        <v>1</v>
      </c>
      <c r="AH2933">
        <v>1</v>
      </c>
      <c r="AI2933">
        <v>1</v>
      </c>
      <c r="AJ2933">
        <v>1</v>
      </c>
      <c r="AK2933">
        <v>1</v>
      </c>
      <c r="AL2933">
        <v>0</v>
      </c>
      <c r="AM2933" s="49" t="s">
        <v>329</v>
      </c>
      <c r="AN2933" s="49" t="s">
        <v>6</v>
      </c>
      <c r="AO2933" s="49" t="s">
        <v>9</v>
      </c>
      <c r="AP2933" s="49" t="s">
        <v>486</v>
      </c>
      <c r="AQ2933" s="49" t="s">
        <v>9</v>
      </c>
      <c r="AR2933" s="49" t="s">
        <v>487</v>
      </c>
      <c r="AS2933" s="49" t="s">
        <v>488</v>
      </c>
      <c r="AT2933" s="49" t="s">
        <v>489</v>
      </c>
    </row>
    <row r="2934" spans="1:46" x14ac:dyDescent="0.25">
      <c r="A2934">
        <v>17</v>
      </c>
      <c r="B2934" t="s">
        <v>348</v>
      </c>
      <c r="C2934" t="s">
        <v>348</v>
      </c>
      <c r="D2934" t="s">
        <v>427</v>
      </c>
      <c r="E2934" t="s">
        <v>640</v>
      </c>
      <c r="F2934" t="s">
        <v>641</v>
      </c>
      <c r="G2934">
        <v>0</v>
      </c>
      <c r="H2934">
        <v>0</v>
      </c>
      <c r="I2934">
        <v>0</v>
      </c>
      <c r="J2934">
        <v>0</v>
      </c>
      <c r="K2934">
        <v>0</v>
      </c>
      <c r="L2934">
        <v>0</v>
      </c>
      <c r="M2934">
        <v>0</v>
      </c>
      <c r="N2934">
        <v>0</v>
      </c>
      <c r="O2934">
        <v>0</v>
      </c>
      <c r="P2934">
        <v>0</v>
      </c>
      <c r="Q2934">
        <v>1</v>
      </c>
      <c r="R2934">
        <v>1</v>
      </c>
      <c r="S2934">
        <v>1</v>
      </c>
      <c r="T2934">
        <v>1</v>
      </c>
      <c r="U2934">
        <v>1</v>
      </c>
      <c r="V2934">
        <v>1</v>
      </c>
      <c r="W2934">
        <v>1</v>
      </c>
      <c r="X2934">
        <v>1</v>
      </c>
      <c r="Y2934">
        <v>1</v>
      </c>
      <c r="Z2934">
        <v>1</v>
      </c>
      <c r="AA2934">
        <v>1</v>
      </c>
      <c r="AB2934">
        <v>1</v>
      </c>
      <c r="AC2934">
        <v>1</v>
      </c>
      <c r="AD2934">
        <v>1</v>
      </c>
      <c r="AE2934">
        <v>1</v>
      </c>
      <c r="AF2934">
        <v>1</v>
      </c>
      <c r="AG2934">
        <v>1</v>
      </c>
      <c r="AH2934">
        <v>1</v>
      </c>
      <c r="AI2934">
        <v>1</v>
      </c>
      <c r="AJ2934">
        <v>1</v>
      </c>
      <c r="AK2934">
        <v>1</v>
      </c>
      <c r="AL2934">
        <v>0</v>
      </c>
      <c r="AM2934" s="49" t="s">
        <v>427</v>
      </c>
      <c r="AN2934" s="49" t="s">
        <v>14</v>
      </c>
      <c r="AO2934" s="49" t="s">
        <v>506</v>
      </c>
      <c r="AP2934" s="49" t="s">
        <v>501</v>
      </c>
      <c r="AQ2934" s="49" t="s">
        <v>10</v>
      </c>
      <c r="AR2934" s="49" t="s">
        <v>495</v>
      </c>
      <c r="AS2934" s="49" t="s">
        <v>488</v>
      </c>
      <c r="AT2934" s="49" t="s">
        <v>497</v>
      </c>
    </row>
    <row r="2935" spans="1:46" x14ac:dyDescent="0.25">
      <c r="A2935">
        <v>17</v>
      </c>
      <c r="B2935" t="s">
        <v>353</v>
      </c>
      <c r="C2935" t="s">
        <v>353</v>
      </c>
      <c r="D2935" t="s">
        <v>354</v>
      </c>
      <c r="E2935" t="s">
        <v>640</v>
      </c>
      <c r="F2935" t="s">
        <v>641</v>
      </c>
      <c r="G2935">
        <v>1</v>
      </c>
      <c r="H2935">
        <v>1</v>
      </c>
      <c r="I2935">
        <v>1</v>
      </c>
      <c r="J2935">
        <v>1</v>
      </c>
      <c r="K2935">
        <v>1</v>
      </c>
      <c r="L2935">
        <v>1</v>
      </c>
      <c r="M2935">
        <v>1</v>
      </c>
      <c r="N2935">
        <v>1</v>
      </c>
      <c r="O2935">
        <v>1</v>
      </c>
      <c r="P2935">
        <v>1</v>
      </c>
      <c r="Q2935">
        <v>1</v>
      </c>
      <c r="R2935">
        <v>1</v>
      </c>
      <c r="S2935">
        <v>1</v>
      </c>
      <c r="T2935">
        <v>1</v>
      </c>
      <c r="U2935">
        <v>1</v>
      </c>
      <c r="V2935">
        <v>1</v>
      </c>
      <c r="W2935">
        <v>1</v>
      </c>
      <c r="X2935">
        <v>1</v>
      </c>
      <c r="Y2935">
        <v>1</v>
      </c>
      <c r="Z2935">
        <v>1</v>
      </c>
      <c r="AA2935">
        <v>1</v>
      </c>
      <c r="AB2935">
        <v>1</v>
      </c>
      <c r="AC2935">
        <v>1</v>
      </c>
      <c r="AD2935">
        <v>1</v>
      </c>
      <c r="AE2935">
        <v>1</v>
      </c>
      <c r="AF2935">
        <v>1</v>
      </c>
      <c r="AG2935">
        <v>1</v>
      </c>
      <c r="AH2935">
        <v>1</v>
      </c>
      <c r="AI2935">
        <v>1</v>
      </c>
      <c r="AJ2935">
        <v>1</v>
      </c>
      <c r="AK2935">
        <v>1</v>
      </c>
      <c r="AL2935">
        <v>1</v>
      </c>
      <c r="AM2935" s="49" t="s">
        <v>354</v>
      </c>
      <c r="AN2935" s="49" t="s">
        <v>14</v>
      </c>
      <c r="AO2935" s="49" t="s">
        <v>500</v>
      </c>
      <c r="AP2935" s="49" t="s">
        <v>505</v>
      </c>
      <c r="AQ2935" s="49" t="s">
        <v>13</v>
      </c>
      <c r="AR2935" s="49" t="s">
        <v>487</v>
      </c>
      <c r="AS2935" s="49" t="s">
        <v>488</v>
      </c>
      <c r="AT2935" s="49" t="s">
        <v>489</v>
      </c>
    </row>
    <row r="2936" spans="1:46" x14ac:dyDescent="0.25">
      <c r="A2936">
        <v>17</v>
      </c>
      <c r="B2936" t="s">
        <v>111</v>
      </c>
      <c r="C2936" t="s">
        <v>111</v>
      </c>
      <c r="D2936" t="s">
        <v>112</v>
      </c>
      <c r="E2936" t="s">
        <v>640</v>
      </c>
      <c r="F2936" t="s">
        <v>641</v>
      </c>
      <c r="G2936">
        <v>1</v>
      </c>
      <c r="H2936">
        <v>1</v>
      </c>
      <c r="I2936">
        <v>1</v>
      </c>
      <c r="J2936">
        <v>1</v>
      </c>
      <c r="K2936">
        <v>1</v>
      </c>
      <c r="L2936">
        <v>1</v>
      </c>
      <c r="M2936">
        <v>1</v>
      </c>
      <c r="N2936">
        <v>1</v>
      </c>
      <c r="O2936">
        <v>1</v>
      </c>
      <c r="P2936">
        <v>1</v>
      </c>
      <c r="Q2936">
        <v>1</v>
      </c>
      <c r="R2936">
        <v>1</v>
      </c>
      <c r="S2936">
        <v>1</v>
      </c>
      <c r="T2936">
        <v>1</v>
      </c>
      <c r="U2936">
        <v>1</v>
      </c>
      <c r="V2936">
        <v>1</v>
      </c>
      <c r="W2936">
        <v>1</v>
      </c>
      <c r="X2936">
        <v>1</v>
      </c>
      <c r="Y2936">
        <v>1</v>
      </c>
      <c r="Z2936">
        <v>1</v>
      </c>
      <c r="AA2936">
        <v>1</v>
      </c>
      <c r="AB2936">
        <v>1</v>
      </c>
      <c r="AC2936">
        <v>1</v>
      </c>
      <c r="AD2936">
        <v>1</v>
      </c>
      <c r="AE2936">
        <v>1</v>
      </c>
      <c r="AF2936">
        <v>1</v>
      </c>
      <c r="AG2936">
        <v>1</v>
      </c>
      <c r="AH2936">
        <v>1</v>
      </c>
      <c r="AI2936">
        <v>1</v>
      </c>
      <c r="AJ2936">
        <v>1</v>
      </c>
      <c r="AK2936">
        <v>1</v>
      </c>
      <c r="AL2936">
        <v>1</v>
      </c>
      <c r="AM2936" s="49" t="s">
        <v>112</v>
      </c>
      <c r="AN2936" s="49" t="s">
        <v>14</v>
      </c>
      <c r="AO2936" s="49" t="s">
        <v>500</v>
      </c>
      <c r="AP2936" s="49" t="s">
        <v>505</v>
      </c>
      <c r="AQ2936" s="49" t="s">
        <v>13</v>
      </c>
      <c r="AR2936" s="49" t="s">
        <v>487</v>
      </c>
      <c r="AS2936" s="49" t="s">
        <v>488</v>
      </c>
      <c r="AT2936" s="49" t="s">
        <v>489</v>
      </c>
    </row>
    <row r="2937" spans="1:46" x14ac:dyDescent="0.25">
      <c r="A2937">
        <v>17</v>
      </c>
      <c r="B2937" t="s">
        <v>359</v>
      </c>
      <c r="C2937" t="s">
        <v>359</v>
      </c>
      <c r="D2937" t="s">
        <v>605</v>
      </c>
      <c r="E2937" t="s">
        <v>640</v>
      </c>
      <c r="F2937" t="s">
        <v>641</v>
      </c>
      <c r="G2937">
        <v>1</v>
      </c>
      <c r="H2937">
        <v>1</v>
      </c>
      <c r="I2937">
        <v>1</v>
      </c>
      <c r="J2937">
        <v>1</v>
      </c>
      <c r="K2937">
        <v>1</v>
      </c>
      <c r="L2937">
        <v>1</v>
      </c>
      <c r="M2937">
        <v>1</v>
      </c>
      <c r="N2937">
        <v>1</v>
      </c>
      <c r="O2937">
        <v>1</v>
      </c>
      <c r="P2937">
        <v>1</v>
      </c>
      <c r="Q2937">
        <v>1</v>
      </c>
      <c r="R2937">
        <v>1</v>
      </c>
      <c r="S2937">
        <v>1</v>
      </c>
      <c r="T2937">
        <v>1</v>
      </c>
      <c r="U2937">
        <v>1</v>
      </c>
      <c r="V2937">
        <v>1</v>
      </c>
      <c r="W2937">
        <v>1</v>
      </c>
      <c r="X2937">
        <v>1</v>
      </c>
      <c r="Y2937">
        <v>1</v>
      </c>
      <c r="Z2937">
        <v>1</v>
      </c>
      <c r="AA2937">
        <v>1</v>
      </c>
      <c r="AB2937">
        <v>1</v>
      </c>
      <c r="AC2937">
        <v>1</v>
      </c>
      <c r="AD2937">
        <v>1</v>
      </c>
      <c r="AE2937">
        <v>1</v>
      </c>
      <c r="AF2937">
        <v>1</v>
      </c>
      <c r="AG2937">
        <v>1</v>
      </c>
      <c r="AH2937">
        <v>1</v>
      </c>
      <c r="AI2937">
        <v>1</v>
      </c>
      <c r="AJ2937">
        <v>1</v>
      </c>
      <c r="AK2937">
        <v>1</v>
      </c>
      <c r="AL2937">
        <v>0</v>
      </c>
      <c r="AM2937" s="49" t="s">
        <v>360</v>
      </c>
      <c r="AN2937" s="49" t="s">
        <v>14</v>
      </c>
      <c r="AO2937" s="49" t="s">
        <v>485</v>
      </c>
      <c r="AP2937" s="49" t="s">
        <v>486</v>
      </c>
      <c r="AQ2937" s="49" t="s">
        <v>11</v>
      </c>
      <c r="AR2937" s="49" t="s">
        <v>487</v>
      </c>
      <c r="AS2937" s="49" t="s">
        <v>488</v>
      </c>
      <c r="AT2937" s="49" t="s">
        <v>489</v>
      </c>
    </row>
    <row r="2938" spans="1:46" x14ac:dyDescent="0.25">
      <c r="A2938">
        <v>17</v>
      </c>
      <c r="B2938" t="s">
        <v>366</v>
      </c>
      <c r="C2938" t="s">
        <v>366</v>
      </c>
      <c r="D2938" t="s">
        <v>367</v>
      </c>
      <c r="E2938" t="s">
        <v>640</v>
      </c>
      <c r="F2938" t="s">
        <v>641</v>
      </c>
      <c r="G2938">
        <v>1</v>
      </c>
      <c r="H2938">
        <v>1</v>
      </c>
      <c r="I2938">
        <v>1</v>
      </c>
      <c r="J2938">
        <v>1</v>
      </c>
      <c r="K2938">
        <v>1</v>
      </c>
      <c r="L2938">
        <v>1</v>
      </c>
      <c r="M2938">
        <v>1</v>
      </c>
      <c r="N2938">
        <v>1</v>
      </c>
      <c r="O2938">
        <v>1</v>
      </c>
      <c r="P2938">
        <v>1</v>
      </c>
      <c r="Q2938">
        <v>1</v>
      </c>
      <c r="R2938">
        <v>1</v>
      </c>
      <c r="S2938">
        <v>1</v>
      </c>
      <c r="T2938">
        <v>1</v>
      </c>
      <c r="U2938">
        <v>1</v>
      </c>
      <c r="V2938">
        <v>1</v>
      </c>
      <c r="W2938">
        <v>1</v>
      </c>
      <c r="X2938">
        <v>1</v>
      </c>
      <c r="Y2938">
        <v>1</v>
      </c>
      <c r="Z2938">
        <v>1</v>
      </c>
      <c r="AA2938">
        <v>1</v>
      </c>
      <c r="AB2938">
        <v>1</v>
      </c>
      <c r="AC2938">
        <v>1</v>
      </c>
      <c r="AD2938">
        <v>1</v>
      </c>
      <c r="AE2938">
        <v>1</v>
      </c>
      <c r="AF2938">
        <v>1</v>
      </c>
      <c r="AG2938">
        <v>1</v>
      </c>
      <c r="AH2938">
        <v>1</v>
      </c>
      <c r="AI2938">
        <v>1</v>
      </c>
      <c r="AJ2938">
        <v>1</v>
      </c>
      <c r="AK2938">
        <v>1</v>
      </c>
      <c r="AL2938">
        <v>0</v>
      </c>
      <c r="AM2938" s="49" t="s">
        <v>367</v>
      </c>
      <c r="AN2938" s="49" t="s">
        <v>14</v>
      </c>
      <c r="AO2938" s="49" t="s">
        <v>485</v>
      </c>
      <c r="AP2938" s="49" t="s">
        <v>494</v>
      </c>
      <c r="AQ2938" s="49" t="s">
        <v>11</v>
      </c>
      <c r="AR2938" s="49" t="s">
        <v>487</v>
      </c>
      <c r="AS2938" s="49" t="s">
        <v>488</v>
      </c>
      <c r="AT2938" s="49" t="s">
        <v>489</v>
      </c>
    </row>
    <row r="2939" spans="1:46" x14ac:dyDescent="0.25">
      <c r="A2939">
        <v>17</v>
      </c>
      <c r="B2939" t="s">
        <v>364</v>
      </c>
      <c r="C2939" t="s">
        <v>364</v>
      </c>
      <c r="D2939" t="s">
        <v>365</v>
      </c>
      <c r="E2939" t="s">
        <v>640</v>
      </c>
      <c r="F2939" t="s">
        <v>641</v>
      </c>
      <c r="G2939">
        <v>1</v>
      </c>
      <c r="H2939">
        <v>1</v>
      </c>
      <c r="I2939">
        <v>1</v>
      </c>
      <c r="J2939">
        <v>1</v>
      </c>
      <c r="K2939">
        <v>1</v>
      </c>
      <c r="L2939">
        <v>1</v>
      </c>
      <c r="M2939">
        <v>1</v>
      </c>
      <c r="N2939">
        <v>1</v>
      </c>
      <c r="O2939">
        <v>1</v>
      </c>
      <c r="P2939">
        <v>1</v>
      </c>
      <c r="Q2939">
        <v>1</v>
      </c>
      <c r="R2939">
        <v>1</v>
      </c>
      <c r="S2939">
        <v>1</v>
      </c>
      <c r="T2939">
        <v>1</v>
      </c>
      <c r="U2939">
        <v>1</v>
      </c>
      <c r="V2939">
        <v>1</v>
      </c>
      <c r="W2939">
        <v>1</v>
      </c>
      <c r="X2939">
        <v>1</v>
      </c>
      <c r="Y2939">
        <v>1</v>
      </c>
      <c r="Z2939">
        <v>1</v>
      </c>
      <c r="AA2939">
        <v>1</v>
      </c>
      <c r="AB2939">
        <v>1</v>
      </c>
      <c r="AC2939">
        <v>1</v>
      </c>
      <c r="AD2939">
        <v>1</v>
      </c>
      <c r="AE2939">
        <v>1</v>
      </c>
      <c r="AF2939">
        <v>1</v>
      </c>
      <c r="AG2939">
        <v>1</v>
      </c>
      <c r="AH2939">
        <v>1</v>
      </c>
      <c r="AI2939">
        <v>1</v>
      </c>
      <c r="AJ2939">
        <v>1</v>
      </c>
      <c r="AK2939">
        <v>1</v>
      </c>
      <c r="AL2939">
        <v>0</v>
      </c>
      <c r="AM2939" s="49" t="s">
        <v>365</v>
      </c>
      <c r="AN2939" s="49" t="s">
        <v>14</v>
      </c>
      <c r="AO2939" s="49" t="s">
        <v>485</v>
      </c>
      <c r="AP2939" s="49" t="s">
        <v>501</v>
      </c>
      <c r="AQ2939" s="49" t="s">
        <v>11</v>
      </c>
      <c r="AR2939" s="49" t="s">
        <v>487</v>
      </c>
      <c r="AS2939" s="49" t="s">
        <v>488</v>
      </c>
      <c r="AT2939" s="49" t="s">
        <v>489</v>
      </c>
    </row>
    <row r="2940" spans="1:46" x14ac:dyDescent="0.25">
      <c r="A2940">
        <v>17</v>
      </c>
      <c r="B2940" t="s">
        <v>493</v>
      </c>
      <c r="C2940" t="s">
        <v>606</v>
      </c>
      <c r="D2940" t="s">
        <v>607</v>
      </c>
      <c r="E2940" t="s">
        <v>640</v>
      </c>
      <c r="F2940" t="s">
        <v>641</v>
      </c>
      <c r="G2940">
        <v>1</v>
      </c>
      <c r="H2940">
        <v>1</v>
      </c>
      <c r="I2940">
        <v>1</v>
      </c>
      <c r="J2940">
        <v>1</v>
      </c>
      <c r="K2940">
        <v>1</v>
      </c>
      <c r="L2940">
        <v>1</v>
      </c>
      <c r="M2940">
        <v>1</v>
      </c>
      <c r="N2940">
        <v>1</v>
      </c>
      <c r="O2940">
        <v>1</v>
      </c>
      <c r="P2940">
        <v>1</v>
      </c>
      <c r="Q2940">
        <v>1</v>
      </c>
      <c r="R2940">
        <v>1</v>
      </c>
      <c r="S2940">
        <v>1</v>
      </c>
      <c r="T2940">
        <v>1</v>
      </c>
      <c r="U2940">
        <v>1</v>
      </c>
      <c r="V2940">
        <v>1</v>
      </c>
      <c r="W2940">
        <v>1</v>
      </c>
      <c r="X2940">
        <v>1</v>
      </c>
      <c r="Y2940">
        <v>1</v>
      </c>
      <c r="Z2940">
        <v>1</v>
      </c>
      <c r="AA2940">
        <v>1</v>
      </c>
      <c r="AB2940">
        <v>1</v>
      </c>
      <c r="AC2940">
        <v>1</v>
      </c>
      <c r="AD2940">
        <v>1</v>
      </c>
      <c r="AE2940">
        <v>1</v>
      </c>
      <c r="AF2940">
        <v>1</v>
      </c>
      <c r="AG2940">
        <v>1</v>
      </c>
      <c r="AH2940">
        <v>1</v>
      </c>
      <c r="AI2940">
        <v>1</v>
      </c>
      <c r="AJ2940">
        <v>1</v>
      </c>
      <c r="AK2940">
        <v>1</v>
      </c>
      <c r="AL2940">
        <v>0</v>
      </c>
      <c r="AM2940" s="49" t="e">
        <v>#N/A</v>
      </c>
      <c r="AN2940" s="49" t="e">
        <v>#N/A</v>
      </c>
      <c r="AO2940" s="49" t="e">
        <v>#N/A</v>
      </c>
      <c r="AP2940" s="49" t="e">
        <v>#N/A</v>
      </c>
      <c r="AQ2940" s="49" t="e">
        <v>#N/A</v>
      </c>
      <c r="AR2940" s="49" t="e">
        <v>#N/A</v>
      </c>
      <c r="AS2940" s="49" t="e">
        <v>#N/A</v>
      </c>
      <c r="AT2940" s="49" t="e">
        <v>#N/A</v>
      </c>
    </row>
    <row r="2941" spans="1:46" x14ac:dyDescent="0.25">
      <c r="A2941">
        <v>17</v>
      </c>
      <c r="B2941" t="s">
        <v>362</v>
      </c>
      <c r="C2941" t="s">
        <v>362</v>
      </c>
      <c r="D2941" t="s">
        <v>363</v>
      </c>
      <c r="E2941" t="s">
        <v>640</v>
      </c>
      <c r="F2941" t="s">
        <v>641</v>
      </c>
      <c r="G2941">
        <v>1</v>
      </c>
      <c r="H2941">
        <v>1</v>
      </c>
      <c r="I2941">
        <v>1</v>
      </c>
      <c r="J2941">
        <v>1</v>
      </c>
      <c r="K2941">
        <v>1</v>
      </c>
      <c r="L2941">
        <v>1</v>
      </c>
      <c r="M2941">
        <v>1</v>
      </c>
      <c r="N2941">
        <v>1</v>
      </c>
      <c r="O2941">
        <v>1</v>
      </c>
      <c r="P2941">
        <v>1</v>
      </c>
      <c r="Q2941">
        <v>1</v>
      </c>
      <c r="R2941">
        <v>1</v>
      </c>
      <c r="S2941">
        <v>1</v>
      </c>
      <c r="T2941">
        <v>1</v>
      </c>
      <c r="U2941">
        <v>1</v>
      </c>
      <c r="V2941">
        <v>1</v>
      </c>
      <c r="W2941">
        <v>1</v>
      </c>
      <c r="X2941">
        <v>1</v>
      </c>
      <c r="Y2941">
        <v>1</v>
      </c>
      <c r="Z2941">
        <v>1</v>
      </c>
      <c r="AA2941">
        <v>1</v>
      </c>
      <c r="AB2941">
        <v>1</v>
      </c>
      <c r="AC2941">
        <v>1</v>
      </c>
      <c r="AD2941">
        <v>1</v>
      </c>
      <c r="AE2941">
        <v>1</v>
      </c>
      <c r="AF2941">
        <v>1</v>
      </c>
      <c r="AG2941">
        <v>1</v>
      </c>
      <c r="AH2941">
        <v>1</v>
      </c>
      <c r="AI2941">
        <v>1</v>
      </c>
      <c r="AJ2941">
        <v>1</v>
      </c>
      <c r="AK2941">
        <v>1</v>
      </c>
      <c r="AL2941">
        <v>0</v>
      </c>
      <c r="AM2941" s="49" t="s">
        <v>363</v>
      </c>
      <c r="AN2941" s="49" t="s">
        <v>8</v>
      </c>
      <c r="AO2941" s="49" t="s">
        <v>9</v>
      </c>
      <c r="AP2941" s="49" t="s">
        <v>486</v>
      </c>
      <c r="AQ2941" s="49" t="s">
        <v>9</v>
      </c>
      <c r="AR2941" s="49" t="s">
        <v>495</v>
      </c>
      <c r="AS2941" s="49" t="s">
        <v>488</v>
      </c>
      <c r="AT2941" s="49" t="s">
        <v>489</v>
      </c>
    </row>
    <row r="2942" spans="1:46" x14ac:dyDescent="0.25">
      <c r="A2942">
        <v>17</v>
      </c>
      <c r="B2942" t="s">
        <v>372</v>
      </c>
      <c r="C2942" t="s">
        <v>372</v>
      </c>
      <c r="D2942" t="s">
        <v>431</v>
      </c>
      <c r="E2942" t="s">
        <v>640</v>
      </c>
      <c r="F2942" t="s">
        <v>641</v>
      </c>
      <c r="G2942">
        <v>1</v>
      </c>
      <c r="H2942">
        <v>1</v>
      </c>
      <c r="I2942">
        <v>1</v>
      </c>
      <c r="J2942">
        <v>1</v>
      </c>
      <c r="K2942">
        <v>1</v>
      </c>
      <c r="L2942">
        <v>1</v>
      </c>
      <c r="M2942">
        <v>1</v>
      </c>
      <c r="N2942">
        <v>1</v>
      </c>
      <c r="O2942">
        <v>1</v>
      </c>
      <c r="P2942">
        <v>1</v>
      </c>
      <c r="Q2942">
        <v>1</v>
      </c>
      <c r="R2942">
        <v>1</v>
      </c>
      <c r="S2942">
        <v>1</v>
      </c>
      <c r="T2942">
        <v>1</v>
      </c>
      <c r="U2942">
        <v>1</v>
      </c>
      <c r="V2942">
        <v>1</v>
      </c>
      <c r="W2942">
        <v>1</v>
      </c>
      <c r="X2942">
        <v>1</v>
      </c>
      <c r="Y2942">
        <v>1</v>
      </c>
      <c r="Z2942">
        <v>1</v>
      </c>
      <c r="AA2942">
        <v>1</v>
      </c>
      <c r="AB2942">
        <v>1</v>
      </c>
      <c r="AC2942">
        <v>1</v>
      </c>
      <c r="AD2942">
        <v>1</v>
      </c>
      <c r="AE2942">
        <v>1</v>
      </c>
      <c r="AF2942">
        <v>1</v>
      </c>
      <c r="AG2942">
        <v>1</v>
      </c>
      <c r="AH2942">
        <v>1</v>
      </c>
      <c r="AI2942">
        <v>1</v>
      </c>
      <c r="AJ2942">
        <v>1</v>
      </c>
      <c r="AK2942">
        <v>1</v>
      </c>
      <c r="AL2942">
        <v>0</v>
      </c>
      <c r="AM2942" s="49" t="s">
        <v>431</v>
      </c>
      <c r="AN2942" s="49" t="s">
        <v>14</v>
      </c>
      <c r="AO2942" s="49" t="s">
        <v>507</v>
      </c>
      <c r="AP2942" s="49" t="s">
        <v>505</v>
      </c>
      <c r="AQ2942" s="49" t="s">
        <v>10</v>
      </c>
      <c r="AR2942" s="49" t="s">
        <v>495</v>
      </c>
      <c r="AS2942" s="49" t="s">
        <v>496</v>
      </c>
      <c r="AT2942" s="49" t="s">
        <v>497</v>
      </c>
    </row>
    <row r="2943" spans="1:46" x14ac:dyDescent="0.25">
      <c r="A2943">
        <v>17</v>
      </c>
      <c r="B2943" t="s">
        <v>373</v>
      </c>
      <c r="C2943" t="s">
        <v>373</v>
      </c>
      <c r="D2943" t="s">
        <v>374</v>
      </c>
      <c r="E2943" t="s">
        <v>640</v>
      </c>
      <c r="F2943" t="s">
        <v>641</v>
      </c>
      <c r="G2943">
        <v>1</v>
      </c>
      <c r="H2943">
        <v>1</v>
      </c>
      <c r="I2943">
        <v>1</v>
      </c>
      <c r="J2943">
        <v>1</v>
      </c>
      <c r="K2943">
        <v>1</v>
      </c>
      <c r="L2943">
        <v>1</v>
      </c>
      <c r="M2943">
        <v>1</v>
      </c>
      <c r="N2943">
        <v>1</v>
      </c>
      <c r="O2943">
        <v>1</v>
      </c>
      <c r="P2943">
        <v>1</v>
      </c>
      <c r="Q2943">
        <v>1</v>
      </c>
      <c r="R2943">
        <v>1</v>
      </c>
      <c r="S2943">
        <v>1</v>
      </c>
      <c r="T2943">
        <v>1</v>
      </c>
      <c r="U2943">
        <v>1</v>
      </c>
      <c r="V2943">
        <v>1</v>
      </c>
      <c r="W2943">
        <v>1</v>
      </c>
      <c r="X2943">
        <v>1</v>
      </c>
      <c r="Y2943">
        <v>1</v>
      </c>
      <c r="Z2943">
        <v>1</v>
      </c>
      <c r="AA2943">
        <v>1</v>
      </c>
      <c r="AB2943">
        <v>1</v>
      </c>
      <c r="AC2943">
        <v>1</v>
      </c>
      <c r="AD2943">
        <v>1</v>
      </c>
      <c r="AE2943">
        <v>1</v>
      </c>
      <c r="AF2943">
        <v>1</v>
      </c>
      <c r="AG2943">
        <v>1</v>
      </c>
      <c r="AH2943">
        <v>1</v>
      </c>
      <c r="AI2943">
        <v>1</v>
      </c>
      <c r="AJ2943">
        <v>1</v>
      </c>
      <c r="AK2943">
        <v>1</v>
      </c>
      <c r="AL2943">
        <v>0</v>
      </c>
      <c r="AM2943" s="49" t="s">
        <v>374</v>
      </c>
      <c r="AN2943" s="49" t="s">
        <v>7</v>
      </c>
      <c r="AO2943" s="49" t="s">
        <v>9</v>
      </c>
      <c r="AP2943" s="49" t="s">
        <v>494</v>
      </c>
      <c r="AQ2943" s="49" t="s">
        <v>9</v>
      </c>
      <c r="AR2943" s="49" t="s">
        <v>487</v>
      </c>
      <c r="AS2943" s="49" t="s">
        <v>488</v>
      </c>
      <c r="AT2943" s="49" t="s">
        <v>489</v>
      </c>
    </row>
    <row r="2944" spans="1:46" x14ac:dyDescent="0.25">
      <c r="A2944">
        <v>17</v>
      </c>
      <c r="B2944" t="s">
        <v>368</v>
      </c>
      <c r="C2944" t="s">
        <v>368</v>
      </c>
      <c r="D2944" t="s">
        <v>429</v>
      </c>
      <c r="E2944" t="s">
        <v>640</v>
      </c>
      <c r="F2944" t="s">
        <v>641</v>
      </c>
      <c r="G2944">
        <v>1</v>
      </c>
      <c r="H2944">
        <v>1</v>
      </c>
      <c r="I2944">
        <v>1</v>
      </c>
      <c r="J2944">
        <v>1</v>
      </c>
      <c r="K2944">
        <v>1</v>
      </c>
      <c r="L2944">
        <v>1</v>
      </c>
      <c r="M2944">
        <v>1</v>
      </c>
      <c r="N2944">
        <v>1</v>
      </c>
      <c r="O2944">
        <v>1</v>
      </c>
      <c r="P2944">
        <v>1</v>
      </c>
      <c r="Q2944">
        <v>1</v>
      </c>
      <c r="R2944">
        <v>1</v>
      </c>
      <c r="S2944">
        <v>1</v>
      </c>
      <c r="T2944">
        <v>1</v>
      </c>
      <c r="U2944">
        <v>1</v>
      </c>
      <c r="V2944">
        <v>1</v>
      </c>
      <c r="W2944">
        <v>1</v>
      </c>
      <c r="X2944">
        <v>1</v>
      </c>
      <c r="Y2944">
        <v>1</v>
      </c>
      <c r="Z2944">
        <v>1</v>
      </c>
      <c r="AA2944">
        <v>1</v>
      </c>
      <c r="AB2944">
        <v>1</v>
      </c>
      <c r="AC2944">
        <v>1</v>
      </c>
      <c r="AD2944">
        <v>1</v>
      </c>
      <c r="AE2944">
        <v>1</v>
      </c>
      <c r="AF2944">
        <v>1</v>
      </c>
      <c r="AG2944">
        <v>1</v>
      </c>
      <c r="AH2944">
        <v>1</v>
      </c>
      <c r="AI2944">
        <v>1</v>
      </c>
      <c r="AJ2944">
        <v>1</v>
      </c>
      <c r="AK2944">
        <v>1</v>
      </c>
      <c r="AL2944">
        <v>0</v>
      </c>
      <c r="AM2944" s="49" t="s">
        <v>429</v>
      </c>
      <c r="AN2944" s="49" t="s">
        <v>14</v>
      </c>
      <c r="AO2944" s="49" t="s">
        <v>485</v>
      </c>
      <c r="AP2944" s="49" t="s">
        <v>501</v>
      </c>
      <c r="AQ2944" s="49" t="s">
        <v>11</v>
      </c>
      <c r="AR2944" s="49" t="s">
        <v>495</v>
      </c>
      <c r="AS2944" s="49" t="s">
        <v>496</v>
      </c>
      <c r="AT2944" s="49" t="s">
        <v>497</v>
      </c>
    </row>
    <row r="2945" spans="1:46" x14ac:dyDescent="0.25">
      <c r="A2945">
        <v>17</v>
      </c>
      <c r="B2945" t="s">
        <v>381</v>
      </c>
      <c r="C2945" t="s">
        <v>381</v>
      </c>
      <c r="D2945" t="s">
        <v>382</v>
      </c>
      <c r="E2945" t="s">
        <v>640</v>
      </c>
      <c r="F2945" t="s">
        <v>641</v>
      </c>
      <c r="G2945">
        <v>1</v>
      </c>
      <c r="H2945">
        <v>1</v>
      </c>
      <c r="I2945">
        <v>1</v>
      </c>
      <c r="J2945">
        <v>1</v>
      </c>
      <c r="K2945">
        <v>1</v>
      </c>
      <c r="L2945">
        <v>1</v>
      </c>
      <c r="M2945">
        <v>1</v>
      </c>
      <c r="N2945">
        <v>1</v>
      </c>
      <c r="O2945">
        <v>1</v>
      </c>
      <c r="P2945">
        <v>1</v>
      </c>
      <c r="Q2945">
        <v>1</v>
      </c>
      <c r="R2945">
        <v>1</v>
      </c>
      <c r="S2945">
        <v>1</v>
      </c>
      <c r="T2945">
        <v>1</v>
      </c>
      <c r="U2945">
        <v>1</v>
      </c>
      <c r="V2945">
        <v>1</v>
      </c>
      <c r="W2945">
        <v>1</v>
      </c>
      <c r="X2945">
        <v>1</v>
      </c>
      <c r="Y2945">
        <v>1</v>
      </c>
      <c r="Z2945">
        <v>1</v>
      </c>
      <c r="AA2945">
        <v>1</v>
      </c>
      <c r="AB2945">
        <v>1</v>
      </c>
      <c r="AC2945">
        <v>1</v>
      </c>
      <c r="AD2945">
        <v>1</v>
      </c>
      <c r="AE2945">
        <v>1</v>
      </c>
      <c r="AF2945">
        <v>1</v>
      </c>
      <c r="AG2945">
        <v>1</v>
      </c>
      <c r="AH2945">
        <v>1</v>
      </c>
      <c r="AI2945">
        <v>1</v>
      </c>
      <c r="AJ2945">
        <v>1</v>
      </c>
      <c r="AK2945">
        <v>1</v>
      </c>
      <c r="AL2945">
        <v>0</v>
      </c>
      <c r="AM2945" s="49" t="s">
        <v>382</v>
      </c>
      <c r="AN2945" s="49" t="s">
        <v>6</v>
      </c>
      <c r="AO2945" s="49" t="s">
        <v>9</v>
      </c>
      <c r="AP2945" s="49" t="s">
        <v>486</v>
      </c>
      <c r="AQ2945" s="49" t="s">
        <v>9</v>
      </c>
      <c r="AR2945" s="49" t="s">
        <v>487</v>
      </c>
      <c r="AS2945" s="49" t="s">
        <v>488</v>
      </c>
      <c r="AT2945" s="49" t="s">
        <v>489</v>
      </c>
    </row>
    <row r="2946" spans="1:46" x14ac:dyDescent="0.25">
      <c r="A2946">
        <v>17</v>
      </c>
      <c r="B2946" t="s">
        <v>383</v>
      </c>
      <c r="C2946" t="s">
        <v>383</v>
      </c>
      <c r="D2946" t="s">
        <v>384</v>
      </c>
      <c r="E2946" t="s">
        <v>640</v>
      </c>
      <c r="F2946" t="s">
        <v>641</v>
      </c>
      <c r="G2946">
        <v>1</v>
      </c>
      <c r="H2946">
        <v>1</v>
      </c>
      <c r="I2946">
        <v>1</v>
      </c>
      <c r="J2946">
        <v>1</v>
      </c>
      <c r="K2946">
        <v>1</v>
      </c>
      <c r="L2946">
        <v>1</v>
      </c>
      <c r="M2946">
        <v>1</v>
      </c>
      <c r="N2946">
        <v>1</v>
      </c>
      <c r="O2946">
        <v>1</v>
      </c>
      <c r="P2946">
        <v>1</v>
      </c>
      <c r="Q2946">
        <v>1</v>
      </c>
      <c r="R2946">
        <v>1</v>
      </c>
      <c r="S2946">
        <v>1</v>
      </c>
      <c r="T2946">
        <v>1</v>
      </c>
      <c r="U2946">
        <v>1</v>
      </c>
      <c r="V2946">
        <v>1</v>
      </c>
      <c r="W2946">
        <v>1</v>
      </c>
      <c r="X2946">
        <v>1</v>
      </c>
      <c r="Y2946">
        <v>1</v>
      </c>
      <c r="Z2946">
        <v>1</v>
      </c>
      <c r="AA2946">
        <v>1</v>
      </c>
      <c r="AB2946">
        <v>1</v>
      </c>
      <c r="AC2946">
        <v>1</v>
      </c>
      <c r="AD2946">
        <v>1</v>
      </c>
      <c r="AE2946">
        <v>1</v>
      </c>
      <c r="AF2946">
        <v>1</v>
      </c>
      <c r="AG2946">
        <v>1</v>
      </c>
      <c r="AH2946">
        <v>1</v>
      </c>
      <c r="AI2946">
        <v>1</v>
      </c>
      <c r="AJ2946">
        <v>1</v>
      </c>
      <c r="AK2946">
        <v>1</v>
      </c>
      <c r="AL2946">
        <v>1</v>
      </c>
      <c r="AM2946" s="49" t="s">
        <v>384</v>
      </c>
      <c r="AN2946" s="49" t="s">
        <v>14</v>
      </c>
      <c r="AO2946" s="49" t="s">
        <v>500</v>
      </c>
      <c r="AP2946" s="49" t="s">
        <v>494</v>
      </c>
      <c r="AQ2946" s="49" t="s">
        <v>502</v>
      </c>
      <c r="AR2946" s="49" t="s">
        <v>487</v>
      </c>
      <c r="AS2946" s="49" t="s">
        <v>488</v>
      </c>
      <c r="AT2946" s="49" t="s">
        <v>489</v>
      </c>
    </row>
    <row r="2947" spans="1:46" x14ac:dyDescent="0.25">
      <c r="A2947">
        <v>17</v>
      </c>
      <c r="B2947" t="s">
        <v>62</v>
      </c>
      <c r="C2947" t="s">
        <v>62</v>
      </c>
      <c r="D2947" t="s">
        <v>407</v>
      </c>
      <c r="E2947" t="s">
        <v>640</v>
      </c>
      <c r="F2947" t="s">
        <v>641</v>
      </c>
      <c r="G2947">
        <v>1</v>
      </c>
      <c r="H2947">
        <v>1</v>
      </c>
      <c r="I2947">
        <v>1</v>
      </c>
      <c r="J2947">
        <v>1</v>
      </c>
      <c r="K2947">
        <v>1</v>
      </c>
      <c r="L2947">
        <v>1</v>
      </c>
      <c r="M2947">
        <v>1</v>
      </c>
      <c r="N2947">
        <v>1</v>
      </c>
      <c r="O2947">
        <v>1</v>
      </c>
      <c r="P2947">
        <v>1</v>
      </c>
      <c r="Q2947">
        <v>1</v>
      </c>
      <c r="R2947">
        <v>1</v>
      </c>
      <c r="S2947">
        <v>1</v>
      </c>
      <c r="T2947">
        <v>1</v>
      </c>
      <c r="U2947">
        <v>1</v>
      </c>
      <c r="V2947">
        <v>1</v>
      </c>
      <c r="W2947">
        <v>1</v>
      </c>
      <c r="X2947">
        <v>1</v>
      </c>
      <c r="Y2947">
        <v>1</v>
      </c>
      <c r="Z2947">
        <v>1</v>
      </c>
      <c r="AA2947">
        <v>1</v>
      </c>
      <c r="AB2947">
        <v>1</v>
      </c>
      <c r="AC2947">
        <v>1</v>
      </c>
      <c r="AD2947">
        <v>1</v>
      </c>
      <c r="AE2947">
        <v>1</v>
      </c>
      <c r="AF2947">
        <v>1</v>
      </c>
      <c r="AG2947">
        <v>1</v>
      </c>
      <c r="AH2947">
        <v>1</v>
      </c>
      <c r="AI2947">
        <v>1</v>
      </c>
      <c r="AJ2947">
        <v>1</v>
      </c>
      <c r="AK2947">
        <v>1</v>
      </c>
      <c r="AL2947">
        <v>0</v>
      </c>
      <c r="AM2947" s="49" t="s">
        <v>407</v>
      </c>
      <c r="AN2947" s="49" t="s">
        <v>14</v>
      </c>
      <c r="AO2947" s="49" t="s">
        <v>485</v>
      </c>
      <c r="AP2947" s="49" t="s">
        <v>505</v>
      </c>
      <c r="AQ2947" s="49" t="s">
        <v>13</v>
      </c>
      <c r="AR2947" s="49" t="s">
        <v>495</v>
      </c>
      <c r="AS2947" s="49" t="s">
        <v>496</v>
      </c>
      <c r="AT2947" s="49" t="s">
        <v>497</v>
      </c>
    </row>
    <row r="2948" spans="1:46" x14ac:dyDescent="0.25">
      <c r="A2948">
        <v>17</v>
      </c>
      <c r="B2948" t="s">
        <v>169</v>
      </c>
      <c r="C2948" t="s">
        <v>169</v>
      </c>
      <c r="D2948" t="s">
        <v>170</v>
      </c>
      <c r="E2948" t="s">
        <v>640</v>
      </c>
      <c r="F2948" t="s">
        <v>641</v>
      </c>
      <c r="G2948">
        <v>1</v>
      </c>
      <c r="H2948">
        <v>1</v>
      </c>
      <c r="I2948">
        <v>1</v>
      </c>
      <c r="J2948">
        <v>1</v>
      </c>
      <c r="K2948">
        <v>1</v>
      </c>
      <c r="L2948">
        <v>1</v>
      </c>
      <c r="M2948">
        <v>1</v>
      </c>
      <c r="N2948">
        <v>1</v>
      </c>
      <c r="O2948">
        <v>1</v>
      </c>
      <c r="P2948">
        <v>1</v>
      </c>
      <c r="Q2948">
        <v>1</v>
      </c>
      <c r="R2948">
        <v>1</v>
      </c>
      <c r="S2948">
        <v>1</v>
      </c>
      <c r="T2948">
        <v>1</v>
      </c>
      <c r="U2948">
        <v>1</v>
      </c>
      <c r="V2948">
        <v>1</v>
      </c>
      <c r="W2948">
        <v>1</v>
      </c>
      <c r="X2948">
        <v>1</v>
      </c>
      <c r="Y2948">
        <v>1</v>
      </c>
      <c r="Z2948">
        <v>1</v>
      </c>
      <c r="AA2948">
        <v>1</v>
      </c>
      <c r="AB2948">
        <v>1</v>
      </c>
      <c r="AC2948">
        <v>1</v>
      </c>
      <c r="AD2948">
        <v>1</v>
      </c>
      <c r="AE2948">
        <v>1</v>
      </c>
      <c r="AF2948">
        <v>1</v>
      </c>
      <c r="AG2948">
        <v>1</v>
      </c>
      <c r="AH2948">
        <v>1</v>
      </c>
      <c r="AI2948">
        <v>1</v>
      </c>
      <c r="AJ2948">
        <v>1</v>
      </c>
      <c r="AK2948">
        <v>1</v>
      </c>
      <c r="AL2948">
        <v>1</v>
      </c>
      <c r="AM2948" s="49" t="s">
        <v>170</v>
      </c>
      <c r="AN2948" s="49" t="s">
        <v>14</v>
      </c>
      <c r="AO2948" s="49" t="s">
        <v>500</v>
      </c>
      <c r="AP2948" s="49" t="s">
        <v>505</v>
      </c>
      <c r="AQ2948" s="49" t="s">
        <v>13</v>
      </c>
      <c r="AR2948" s="49" t="s">
        <v>487</v>
      </c>
      <c r="AS2948" s="49" t="s">
        <v>488</v>
      </c>
      <c r="AT2948" s="49" t="s">
        <v>489</v>
      </c>
    </row>
    <row r="2949" spans="1:46" x14ac:dyDescent="0.25">
      <c r="A2949">
        <v>17</v>
      </c>
      <c r="B2949" t="s">
        <v>379</v>
      </c>
      <c r="C2949" t="s">
        <v>379</v>
      </c>
      <c r="D2949" t="s">
        <v>608</v>
      </c>
      <c r="E2949" t="s">
        <v>640</v>
      </c>
      <c r="F2949" t="s">
        <v>641</v>
      </c>
      <c r="G2949">
        <v>1</v>
      </c>
      <c r="H2949">
        <v>1</v>
      </c>
      <c r="I2949">
        <v>1</v>
      </c>
      <c r="J2949">
        <v>1</v>
      </c>
      <c r="K2949">
        <v>1</v>
      </c>
      <c r="L2949">
        <v>1</v>
      </c>
      <c r="M2949">
        <v>1</v>
      </c>
      <c r="N2949">
        <v>1</v>
      </c>
      <c r="O2949">
        <v>1</v>
      </c>
      <c r="P2949">
        <v>1</v>
      </c>
      <c r="Q2949">
        <v>1</v>
      </c>
      <c r="R2949">
        <v>1</v>
      </c>
      <c r="S2949">
        <v>1</v>
      </c>
      <c r="T2949">
        <v>1</v>
      </c>
      <c r="U2949">
        <v>1</v>
      </c>
      <c r="V2949">
        <v>1</v>
      </c>
      <c r="W2949">
        <v>1</v>
      </c>
      <c r="X2949">
        <v>1</v>
      </c>
      <c r="Y2949">
        <v>1</v>
      </c>
      <c r="Z2949">
        <v>1</v>
      </c>
      <c r="AA2949">
        <v>1</v>
      </c>
      <c r="AB2949">
        <v>1</v>
      </c>
      <c r="AC2949">
        <v>1</v>
      </c>
      <c r="AD2949">
        <v>1</v>
      </c>
      <c r="AE2949">
        <v>1</v>
      </c>
      <c r="AF2949">
        <v>1</v>
      </c>
      <c r="AG2949">
        <v>1</v>
      </c>
      <c r="AH2949">
        <v>1</v>
      </c>
      <c r="AI2949">
        <v>1</v>
      </c>
      <c r="AJ2949">
        <v>1</v>
      </c>
      <c r="AK2949">
        <v>1</v>
      </c>
      <c r="AL2949">
        <v>0</v>
      </c>
      <c r="AM2949" s="49" t="s">
        <v>380</v>
      </c>
      <c r="AN2949" s="49" t="s">
        <v>6</v>
      </c>
      <c r="AO2949" s="49" t="s">
        <v>9</v>
      </c>
      <c r="AP2949" s="49" t="s">
        <v>494</v>
      </c>
      <c r="AQ2949" s="49" t="s">
        <v>9</v>
      </c>
      <c r="AR2949" s="49" t="s">
        <v>487</v>
      </c>
      <c r="AS2949" s="49" t="s">
        <v>488</v>
      </c>
      <c r="AT2949" s="49" t="s">
        <v>489</v>
      </c>
    </row>
    <row r="2950" spans="1:46" x14ac:dyDescent="0.25">
      <c r="A2950">
        <v>17</v>
      </c>
      <c r="B2950" t="s">
        <v>387</v>
      </c>
      <c r="C2950" t="s">
        <v>387</v>
      </c>
      <c r="D2950" t="s">
        <v>388</v>
      </c>
      <c r="E2950" t="s">
        <v>640</v>
      </c>
      <c r="F2950" t="s">
        <v>641</v>
      </c>
      <c r="G2950">
        <v>1</v>
      </c>
      <c r="H2950">
        <v>1</v>
      </c>
      <c r="I2950">
        <v>1</v>
      </c>
      <c r="J2950">
        <v>1</v>
      </c>
      <c r="K2950">
        <v>1</v>
      </c>
      <c r="L2950">
        <v>1</v>
      </c>
      <c r="M2950">
        <v>1</v>
      </c>
      <c r="N2950">
        <v>1</v>
      </c>
      <c r="O2950">
        <v>1</v>
      </c>
      <c r="P2950">
        <v>1</v>
      </c>
      <c r="Q2950">
        <v>1</v>
      </c>
      <c r="R2950">
        <v>1</v>
      </c>
      <c r="S2950">
        <v>1</v>
      </c>
      <c r="T2950">
        <v>1</v>
      </c>
      <c r="U2950">
        <v>1</v>
      </c>
      <c r="V2950">
        <v>1</v>
      </c>
      <c r="W2950">
        <v>1</v>
      </c>
      <c r="X2950">
        <v>1</v>
      </c>
      <c r="Y2950">
        <v>1</v>
      </c>
      <c r="Z2950">
        <v>1</v>
      </c>
      <c r="AA2950">
        <v>1</v>
      </c>
      <c r="AB2950">
        <v>1</v>
      </c>
      <c r="AC2950">
        <v>1</v>
      </c>
      <c r="AD2950">
        <v>1</v>
      </c>
      <c r="AE2950">
        <v>1</v>
      </c>
      <c r="AF2950">
        <v>1</v>
      </c>
      <c r="AG2950">
        <v>1</v>
      </c>
      <c r="AH2950">
        <v>1</v>
      </c>
      <c r="AI2950">
        <v>1</v>
      </c>
      <c r="AJ2950">
        <v>1</v>
      </c>
      <c r="AK2950">
        <v>1</v>
      </c>
      <c r="AL2950">
        <v>1</v>
      </c>
      <c r="AM2950" s="49" t="s">
        <v>388</v>
      </c>
      <c r="AN2950" s="49" t="s">
        <v>14</v>
      </c>
      <c r="AO2950" s="49" t="s">
        <v>507</v>
      </c>
      <c r="AP2950" s="49" t="s">
        <v>505</v>
      </c>
      <c r="AQ2950" s="49" t="s">
        <v>13</v>
      </c>
      <c r="AR2950" s="49" t="s">
        <v>487</v>
      </c>
      <c r="AS2950" s="49" t="s">
        <v>488</v>
      </c>
      <c r="AT2950" s="49" t="s">
        <v>489</v>
      </c>
    </row>
    <row r="2951" spans="1:46" x14ac:dyDescent="0.25">
      <c r="A2951">
        <v>17</v>
      </c>
      <c r="B2951" t="s">
        <v>385</v>
      </c>
      <c r="C2951" t="s">
        <v>385</v>
      </c>
      <c r="D2951" t="s">
        <v>386</v>
      </c>
      <c r="E2951" t="s">
        <v>640</v>
      </c>
      <c r="F2951" t="s">
        <v>641</v>
      </c>
      <c r="G2951">
        <v>1</v>
      </c>
      <c r="H2951">
        <v>1</v>
      </c>
      <c r="I2951">
        <v>1</v>
      </c>
      <c r="J2951">
        <v>1</v>
      </c>
      <c r="K2951">
        <v>1</v>
      </c>
      <c r="L2951">
        <v>1</v>
      </c>
      <c r="M2951">
        <v>1</v>
      </c>
      <c r="N2951">
        <v>1</v>
      </c>
      <c r="O2951">
        <v>1</v>
      </c>
      <c r="P2951">
        <v>1</v>
      </c>
      <c r="Q2951">
        <v>1</v>
      </c>
      <c r="R2951">
        <v>1</v>
      </c>
      <c r="S2951">
        <v>1</v>
      </c>
      <c r="T2951">
        <v>1</v>
      </c>
      <c r="U2951">
        <v>1</v>
      </c>
      <c r="V2951">
        <v>1</v>
      </c>
      <c r="W2951">
        <v>1</v>
      </c>
      <c r="X2951">
        <v>1</v>
      </c>
      <c r="Y2951">
        <v>1</v>
      </c>
      <c r="Z2951">
        <v>1</v>
      </c>
      <c r="AA2951">
        <v>1</v>
      </c>
      <c r="AB2951">
        <v>1</v>
      </c>
      <c r="AC2951">
        <v>1</v>
      </c>
      <c r="AD2951">
        <v>1</v>
      </c>
      <c r="AE2951">
        <v>1</v>
      </c>
      <c r="AF2951">
        <v>1</v>
      </c>
      <c r="AG2951">
        <v>1</v>
      </c>
      <c r="AH2951">
        <v>1</v>
      </c>
      <c r="AI2951">
        <v>1</v>
      </c>
      <c r="AJ2951">
        <v>1</v>
      </c>
      <c r="AK2951">
        <v>1</v>
      </c>
      <c r="AL2951">
        <v>0</v>
      </c>
      <c r="AM2951" s="49" t="s">
        <v>386</v>
      </c>
      <c r="AN2951" s="49" t="s">
        <v>14</v>
      </c>
      <c r="AO2951" s="49" t="s">
        <v>506</v>
      </c>
      <c r="AP2951" s="49" t="s">
        <v>505</v>
      </c>
      <c r="AQ2951" s="49" t="s">
        <v>10</v>
      </c>
      <c r="AR2951" s="49" t="s">
        <v>487</v>
      </c>
      <c r="AS2951" s="49" t="s">
        <v>488</v>
      </c>
      <c r="AT2951" s="49" t="s">
        <v>489</v>
      </c>
    </row>
    <row r="2952" spans="1:46" x14ac:dyDescent="0.25">
      <c r="A2952">
        <v>17</v>
      </c>
      <c r="B2952" t="s">
        <v>389</v>
      </c>
      <c r="C2952" t="s">
        <v>389</v>
      </c>
      <c r="D2952" t="s">
        <v>432</v>
      </c>
      <c r="E2952" t="s">
        <v>640</v>
      </c>
      <c r="F2952" t="s">
        <v>641</v>
      </c>
      <c r="G2952">
        <v>1</v>
      </c>
      <c r="H2952">
        <v>1</v>
      </c>
      <c r="I2952">
        <v>1</v>
      </c>
      <c r="J2952">
        <v>1</v>
      </c>
      <c r="K2952">
        <v>1</v>
      </c>
      <c r="L2952">
        <v>1</v>
      </c>
      <c r="M2952">
        <v>1</v>
      </c>
      <c r="N2952">
        <v>1</v>
      </c>
      <c r="O2952">
        <v>1</v>
      </c>
      <c r="P2952">
        <v>1</v>
      </c>
      <c r="Q2952">
        <v>1</v>
      </c>
      <c r="R2952">
        <v>1</v>
      </c>
      <c r="S2952">
        <v>1</v>
      </c>
      <c r="T2952">
        <v>1</v>
      </c>
      <c r="U2952">
        <v>1</v>
      </c>
      <c r="V2952">
        <v>1</v>
      </c>
      <c r="W2952">
        <v>1</v>
      </c>
      <c r="X2952">
        <v>1</v>
      </c>
      <c r="Y2952">
        <v>1</v>
      </c>
      <c r="Z2952">
        <v>1</v>
      </c>
      <c r="AA2952">
        <v>1</v>
      </c>
      <c r="AB2952">
        <v>1</v>
      </c>
      <c r="AC2952">
        <v>1</v>
      </c>
      <c r="AD2952">
        <v>1</v>
      </c>
      <c r="AE2952">
        <v>1</v>
      </c>
      <c r="AF2952">
        <v>1</v>
      </c>
      <c r="AG2952">
        <v>1</v>
      </c>
      <c r="AH2952">
        <v>1</v>
      </c>
      <c r="AI2952">
        <v>1</v>
      </c>
      <c r="AJ2952">
        <v>1</v>
      </c>
      <c r="AK2952">
        <v>1</v>
      </c>
      <c r="AL2952">
        <v>0</v>
      </c>
      <c r="AM2952" s="49" t="s">
        <v>432</v>
      </c>
      <c r="AN2952" s="49" t="s">
        <v>14</v>
      </c>
      <c r="AO2952" s="49" t="s">
        <v>485</v>
      </c>
      <c r="AP2952" s="49" t="s">
        <v>494</v>
      </c>
      <c r="AQ2952" s="49" t="s">
        <v>11</v>
      </c>
      <c r="AR2952" s="49" t="s">
        <v>487</v>
      </c>
      <c r="AS2952" s="49" t="s">
        <v>496</v>
      </c>
      <c r="AT2952" s="49" t="s">
        <v>497</v>
      </c>
    </row>
    <row r="2953" spans="1:46" x14ac:dyDescent="0.25">
      <c r="A2953">
        <v>17</v>
      </c>
      <c r="B2953" t="s">
        <v>392</v>
      </c>
      <c r="C2953" t="s">
        <v>392</v>
      </c>
      <c r="D2953" t="s">
        <v>433</v>
      </c>
      <c r="E2953" t="s">
        <v>640</v>
      </c>
      <c r="F2953" t="s">
        <v>641</v>
      </c>
      <c r="G2953">
        <v>1</v>
      </c>
      <c r="H2953">
        <v>1</v>
      </c>
      <c r="I2953">
        <v>1</v>
      </c>
      <c r="J2953">
        <v>1</v>
      </c>
      <c r="K2953">
        <v>1</v>
      </c>
      <c r="L2953">
        <v>1</v>
      </c>
      <c r="M2953">
        <v>1</v>
      </c>
      <c r="N2953">
        <v>1</v>
      </c>
      <c r="O2953">
        <v>1</v>
      </c>
      <c r="P2953">
        <v>1</v>
      </c>
      <c r="Q2953">
        <v>1</v>
      </c>
      <c r="R2953">
        <v>1</v>
      </c>
      <c r="S2953">
        <v>1</v>
      </c>
      <c r="T2953">
        <v>1</v>
      </c>
      <c r="U2953">
        <v>1</v>
      </c>
      <c r="V2953">
        <v>1</v>
      </c>
      <c r="W2953">
        <v>1</v>
      </c>
      <c r="X2953">
        <v>1</v>
      </c>
      <c r="Y2953">
        <v>1</v>
      </c>
      <c r="Z2953">
        <v>1</v>
      </c>
      <c r="AA2953">
        <v>1</v>
      </c>
      <c r="AB2953">
        <v>1</v>
      </c>
      <c r="AC2953">
        <v>1</v>
      </c>
      <c r="AD2953">
        <v>1</v>
      </c>
      <c r="AE2953">
        <v>1</v>
      </c>
      <c r="AF2953">
        <v>1</v>
      </c>
      <c r="AG2953">
        <v>1</v>
      </c>
      <c r="AH2953">
        <v>1</v>
      </c>
      <c r="AI2953">
        <v>1</v>
      </c>
      <c r="AJ2953">
        <v>1</v>
      </c>
      <c r="AK2953">
        <v>1</v>
      </c>
      <c r="AL2953">
        <v>0</v>
      </c>
      <c r="AM2953" s="49" t="s">
        <v>433</v>
      </c>
      <c r="AN2953" s="49" t="s">
        <v>14</v>
      </c>
      <c r="AO2953" s="49" t="s">
        <v>506</v>
      </c>
      <c r="AP2953" s="49" t="s">
        <v>493</v>
      </c>
      <c r="AQ2953" s="49" t="s">
        <v>10</v>
      </c>
      <c r="AR2953" s="49" t="s">
        <v>495</v>
      </c>
      <c r="AS2953" s="49" t="s">
        <v>496</v>
      </c>
      <c r="AT2953" s="49" t="s">
        <v>497</v>
      </c>
    </row>
    <row r="2954" spans="1:46" x14ac:dyDescent="0.25">
      <c r="A2954">
        <v>17</v>
      </c>
      <c r="B2954" t="s">
        <v>393</v>
      </c>
      <c r="C2954" t="s">
        <v>393</v>
      </c>
      <c r="D2954" t="s">
        <v>394</v>
      </c>
      <c r="E2954" t="s">
        <v>640</v>
      </c>
      <c r="F2954" t="s">
        <v>641</v>
      </c>
      <c r="G2954">
        <v>1</v>
      </c>
      <c r="H2954">
        <v>1</v>
      </c>
      <c r="I2954">
        <v>1</v>
      </c>
      <c r="J2954">
        <v>1</v>
      </c>
      <c r="K2954">
        <v>1</v>
      </c>
      <c r="L2954">
        <v>1</v>
      </c>
      <c r="M2954">
        <v>1</v>
      </c>
      <c r="N2954">
        <v>1</v>
      </c>
      <c r="O2954">
        <v>1</v>
      </c>
      <c r="P2954">
        <v>1</v>
      </c>
      <c r="Q2954">
        <v>1</v>
      </c>
      <c r="R2954">
        <v>1</v>
      </c>
      <c r="S2954">
        <v>1</v>
      </c>
      <c r="T2954">
        <v>1</v>
      </c>
      <c r="U2954">
        <v>1</v>
      </c>
      <c r="V2954">
        <v>1</v>
      </c>
      <c r="W2954">
        <v>1</v>
      </c>
      <c r="X2954">
        <v>1</v>
      </c>
      <c r="Y2954">
        <v>1</v>
      </c>
      <c r="Z2954">
        <v>1</v>
      </c>
      <c r="AA2954">
        <v>1</v>
      </c>
      <c r="AB2954">
        <v>1</v>
      </c>
      <c r="AC2954">
        <v>1</v>
      </c>
      <c r="AD2954">
        <v>1</v>
      </c>
      <c r="AE2954">
        <v>1</v>
      </c>
      <c r="AF2954">
        <v>1</v>
      </c>
      <c r="AG2954">
        <v>1</v>
      </c>
      <c r="AH2954">
        <v>1</v>
      </c>
      <c r="AI2954">
        <v>1</v>
      </c>
      <c r="AJ2954">
        <v>1</v>
      </c>
      <c r="AK2954">
        <v>1</v>
      </c>
      <c r="AL2954">
        <v>0</v>
      </c>
      <c r="AM2954" s="49" t="s">
        <v>394</v>
      </c>
      <c r="AN2954" s="49" t="s">
        <v>14</v>
      </c>
      <c r="AO2954" s="49" t="s">
        <v>485</v>
      </c>
      <c r="AP2954" s="49" t="s">
        <v>494</v>
      </c>
      <c r="AQ2954" s="49" t="s">
        <v>11</v>
      </c>
      <c r="AR2954" s="49" t="s">
        <v>487</v>
      </c>
      <c r="AS2954" s="49" t="s">
        <v>488</v>
      </c>
      <c r="AT2954" s="49" t="s">
        <v>489</v>
      </c>
    </row>
    <row r="2955" spans="1:46" x14ac:dyDescent="0.25">
      <c r="A2955">
        <v>17</v>
      </c>
      <c r="B2955" t="s">
        <v>493</v>
      </c>
      <c r="C2955" t="s">
        <v>609</v>
      </c>
      <c r="D2955" t="s">
        <v>56</v>
      </c>
      <c r="E2955" t="s">
        <v>640</v>
      </c>
      <c r="F2955" t="s">
        <v>641</v>
      </c>
      <c r="G2955">
        <v>1</v>
      </c>
      <c r="H2955">
        <v>1</v>
      </c>
      <c r="I2955">
        <v>1</v>
      </c>
      <c r="J2955">
        <v>1</v>
      </c>
      <c r="K2955">
        <v>1</v>
      </c>
      <c r="L2955">
        <v>1</v>
      </c>
      <c r="M2955">
        <v>1</v>
      </c>
      <c r="N2955">
        <v>1</v>
      </c>
      <c r="O2955">
        <v>1</v>
      </c>
      <c r="P2955">
        <v>1</v>
      </c>
      <c r="Q2955">
        <v>1</v>
      </c>
      <c r="R2955">
        <v>1</v>
      </c>
      <c r="S2955">
        <v>1</v>
      </c>
      <c r="T2955">
        <v>1</v>
      </c>
      <c r="U2955">
        <v>1</v>
      </c>
      <c r="V2955">
        <v>1</v>
      </c>
      <c r="W2955">
        <v>1</v>
      </c>
      <c r="X2955">
        <v>1</v>
      </c>
      <c r="Y2955">
        <v>1</v>
      </c>
      <c r="Z2955">
        <v>1</v>
      </c>
      <c r="AA2955">
        <v>1</v>
      </c>
      <c r="AB2955">
        <v>1</v>
      </c>
      <c r="AC2955">
        <v>1</v>
      </c>
      <c r="AD2955">
        <v>1</v>
      </c>
      <c r="AE2955">
        <v>1</v>
      </c>
      <c r="AF2955">
        <v>1</v>
      </c>
      <c r="AG2955">
        <v>1</v>
      </c>
      <c r="AH2955">
        <v>1</v>
      </c>
      <c r="AI2955">
        <v>1</v>
      </c>
      <c r="AJ2955">
        <v>1</v>
      </c>
      <c r="AK2955">
        <v>1</v>
      </c>
      <c r="AL2955">
        <v>0</v>
      </c>
      <c r="AM2955" s="49" t="e">
        <v>#N/A</v>
      </c>
      <c r="AN2955" s="49" t="e">
        <v>#N/A</v>
      </c>
      <c r="AO2955" s="49" t="e">
        <v>#N/A</v>
      </c>
      <c r="AP2955" s="49" t="e">
        <v>#N/A</v>
      </c>
      <c r="AQ2955" s="49" t="e">
        <v>#N/A</v>
      </c>
      <c r="AR2955" s="49" t="e">
        <v>#N/A</v>
      </c>
      <c r="AS2955" s="49" t="e">
        <v>#N/A</v>
      </c>
      <c r="AT2955" s="49" t="e">
        <v>#N/A</v>
      </c>
    </row>
    <row r="2956" spans="1:46" x14ac:dyDescent="0.25">
      <c r="A2956">
        <v>17</v>
      </c>
      <c r="B2956" t="s">
        <v>399</v>
      </c>
      <c r="C2956" t="s">
        <v>399</v>
      </c>
      <c r="D2956" t="s">
        <v>434</v>
      </c>
      <c r="E2956" t="s">
        <v>640</v>
      </c>
      <c r="F2956" t="s">
        <v>641</v>
      </c>
      <c r="G2956">
        <v>1</v>
      </c>
      <c r="H2956">
        <v>1</v>
      </c>
      <c r="I2956">
        <v>1</v>
      </c>
      <c r="J2956">
        <v>1</v>
      </c>
      <c r="K2956">
        <v>1</v>
      </c>
      <c r="L2956">
        <v>1</v>
      </c>
      <c r="M2956">
        <v>1</v>
      </c>
      <c r="N2956">
        <v>1</v>
      </c>
      <c r="O2956">
        <v>1</v>
      </c>
      <c r="P2956">
        <v>1</v>
      </c>
      <c r="Q2956">
        <v>1</v>
      </c>
      <c r="R2956">
        <v>1</v>
      </c>
      <c r="S2956">
        <v>1</v>
      </c>
      <c r="T2956">
        <v>1</v>
      </c>
      <c r="U2956">
        <v>1</v>
      </c>
      <c r="V2956">
        <v>1</v>
      </c>
      <c r="W2956">
        <v>1</v>
      </c>
      <c r="X2956">
        <v>1</v>
      </c>
      <c r="Y2956">
        <v>1</v>
      </c>
      <c r="Z2956">
        <v>1</v>
      </c>
      <c r="AA2956">
        <v>1</v>
      </c>
      <c r="AB2956">
        <v>1</v>
      </c>
      <c r="AC2956">
        <v>1</v>
      </c>
      <c r="AD2956">
        <v>1</v>
      </c>
      <c r="AE2956">
        <v>1</v>
      </c>
      <c r="AF2956">
        <v>1</v>
      </c>
      <c r="AG2956">
        <v>1</v>
      </c>
      <c r="AH2956">
        <v>1</v>
      </c>
      <c r="AI2956">
        <v>1</v>
      </c>
      <c r="AJ2956">
        <v>1</v>
      </c>
      <c r="AK2956">
        <v>1</v>
      </c>
      <c r="AL2956">
        <v>0</v>
      </c>
      <c r="AM2956" s="49" t="s">
        <v>434</v>
      </c>
      <c r="AN2956" s="49" t="s">
        <v>14</v>
      </c>
      <c r="AO2956" s="49" t="s">
        <v>485</v>
      </c>
      <c r="AP2956" s="49" t="s">
        <v>486</v>
      </c>
      <c r="AQ2956" s="49" t="s">
        <v>11</v>
      </c>
      <c r="AR2956" s="49" t="s">
        <v>487</v>
      </c>
      <c r="AS2956" s="49" t="s">
        <v>496</v>
      </c>
      <c r="AT2956" s="49" t="s">
        <v>497</v>
      </c>
    </row>
    <row r="2957" spans="1:46" x14ac:dyDescent="0.25">
      <c r="A2957">
        <v>17</v>
      </c>
      <c r="B2957" t="s">
        <v>402</v>
      </c>
      <c r="C2957" t="s">
        <v>402</v>
      </c>
      <c r="D2957" t="s">
        <v>403</v>
      </c>
      <c r="E2957" t="s">
        <v>640</v>
      </c>
      <c r="F2957" t="s">
        <v>641</v>
      </c>
      <c r="G2957">
        <v>1</v>
      </c>
      <c r="H2957">
        <v>1</v>
      </c>
      <c r="I2957">
        <v>1</v>
      </c>
      <c r="J2957">
        <v>1</v>
      </c>
      <c r="K2957">
        <v>1</v>
      </c>
      <c r="L2957">
        <v>1</v>
      </c>
      <c r="M2957">
        <v>1</v>
      </c>
      <c r="N2957">
        <v>1</v>
      </c>
      <c r="O2957">
        <v>1</v>
      </c>
      <c r="P2957">
        <v>1</v>
      </c>
      <c r="Q2957">
        <v>1</v>
      </c>
      <c r="R2957">
        <v>1</v>
      </c>
      <c r="S2957">
        <v>1</v>
      </c>
      <c r="T2957">
        <v>1</v>
      </c>
      <c r="U2957">
        <v>1</v>
      </c>
      <c r="V2957">
        <v>1</v>
      </c>
      <c r="W2957">
        <v>1</v>
      </c>
      <c r="X2957">
        <v>1</v>
      </c>
      <c r="Y2957">
        <v>1</v>
      </c>
      <c r="Z2957">
        <v>1</v>
      </c>
      <c r="AA2957">
        <v>1</v>
      </c>
      <c r="AB2957">
        <v>1</v>
      </c>
      <c r="AC2957">
        <v>1</v>
      </c>
      <c r="AD2957">
        <v>1</v>
      </c>
      <c r="AE2957">
        <v>1</v>
      </c>
      <c r="AF2957">
        <v>1</v>
      </c>
      <c r="AG2957">
        <v>1</v>
      </c>
      <c r="AH2957">
        <v>1</v>
      </c>
      <c r="AI2957">
        <v>1</v>
      </c>
      <c r="AJ2957">
        <v>1</v>
      </c>
      <c r="AK2957">
        <v>1</v>
      </c>
      <c r="AL2957">
        <v>0</v>
      </c>
      <c r="AM2957" s="49" t="s">
        <v>403</v>
      </c>
      <c r="AN2957" s="49" t="s">
        <v>4</v>
      </c>
      <c r="AO2957" s="49" t="s">
        <v>9</v>
      </c>
      <c r="AP2957" s="49" t="s">
        <v>494</v>
      </c>
      <c r="AQ2957" s="49" t="s">
        <v>9</v>
      </c>
      <c r="AR2957" s="49" t="s">
        <v>495</v>
      </c>
      <c r="AS2957" s="49" t="s">
        <v>488</v>
      </c>
      <c r="AT2957" s="49" t="s">
        <v>489</v>
      </c>
    </row>
    <row r="2958" spans="1:46" x14ac:dyDescent="0.25">
      <c r="A2958">
        <v>17</v>
      </c>
      <c r="B2958" t="s">
        <v>404</v>
      </c>
      <c r="C2958" t="s">
        <v>404</v>
      </c>
      <c r="D2958" t="s">
        <v>405</v>
      </c>
      <c r="E2958" t="s">
        <v>640</v>
      </c>
      <c r="F2958" t="s">
        <v>641</v>
      </c>
      <c r="G2958">
        <v>1</v>
      </c>
      <c r="H2958">
        <v>1</v>
      </c>
      <c r="I2958">
        <v>1</v>
      </c>
      <c r="J2958">
        <v>1</v>
      </c>
      <c r="K2958">
        <v>1</v>
      </c>
      <c r="L2958">
        <v>1</v>
      </c>
      <c r="M2958">
        <v>1</v>
      </c>
      <c r="N2958">
        <v>1</v>
      </c>
      <c r="O2958">
        <v>1</v>
      </c>
      <c r="P2958">
        <v>1</v>
      </c>
      <c r="Q2958">
        <v>1</v>
      </c>
      <c r="R2958">
        <v>1</v>
      </c>
      <c r="S2958">
        <v>1</v>
      </c>
      <c r="T2958">
        <v>1</v>
      </c>
      <c r="U2958">
        <v>1</v>
      </c>
      <c r="V2958">
        <v>1</v>
      </c>
      <c r="W2958">
        <v>1</v>
      </c>
      <c r="X2958">
        <v>1</v>
      </c>
      <c r="Y2958">
        <v>1</v>
      </c>
      <c r="Z2958">
        <v>1</v>
      </c>
      <c r="AA2958">
        <v>1</v>
      </c>
      <c r="AB2958">
        <v>1</v>
      </c>
      <c r="AC2958">
        <v>1</v>
      </c>
      <c r="AD2958">
        <v>1</v>
      </c>
      <c r="AE2958">
        <v>1</v>
      </c>
      <c r="AF2958">
        <v>1</v>
      </c>
      <c r="AG2958">
        <v>1</v>
      </c>
      <c r="AH2958">
        <v>1</v>
      </c>
      <c r="AI2958">
        <v>1</v>
      </c>
      <c r="AJ2958">
        <v>1</v>
      </c>
      <c r="AK2958">
        <v>1</v>
      </c>
      <c r="AL2958">
        <v>0</v>
      </c>
      <c r="AM2958" s="49" t="s">
        <v>405</v>
      </c>
      <c r="AN2958" s="49" t="s">
        <v>4</v>
      </c>
      <c r="AO2958" s="49" t="s">
        <v>9</v>
      </c>
      <c r="AP2958" s="49" t="s">
        <v>494</v>
      </c>
      <c r="AQ2958" s="49" t="s">
        <v>9</v>
      </c>
      <c r="AR2958" s="49" t="s">
        <v>487</v>
      </c>
      <c r="AS2958" s="49" t="s">
        <v>488</v>
      </c>
      <c r="AT2958" s="49" t="s">
        <v>489</v>
      </c>
    </row>
    <row r="2959" spans="1:46" x14ac:dyDescent="0.25">
      <c r="A2959">
        <v>18</v>
      </c>
      <c r="B2959" t="s">
        <v>537</v>
      </c>
      <c r="C2959" t="s">
        <v>537</v>
      </c>
      <c r="D2959" t="s">
        <v>538</v>
      </c>
      <c r="E2959" t="s">
        <v>642</v>
      </c>
      <c r="F2959" t="s">
        <v>643</v>
      </c>
      <c r="G2959">
        <v>1</v>
      </c>
      <c r="H2959">
        <v>1</v>
      </c>
      <c r="I2959">
        <v>1</v>
      </c>
      <c r="J2959">
        <v>1</v>
      </c>
      <c r="K2959">
        <v>1</v>
      </c>
      <c r="L2959">
        <v>1</v>
      </c>
      <c r="M2959">
        <v>1</v>
      </c>
      <c r="N2959">
        <v>1</v>
      </c>
      <c r="O2959">
        <v>1</v>
      </c>
      <c r="P2959">
        <v>1</v>
      </c>
      <c r="Q2959">
        <v>1</v>
      </c>
      <c r="R2959">
        <v>1</v>
      </c>
      <c r="S2959">
        <v>1</v>
      </c>
      <c r="T2959">
        <v>1</v>
      </c>
      <c r="U2959">
        <v>1</v>
      </c>
      <c r="V2959">
        <v>1</v>
      </c>
      <c r="W2959">
        <v>1</v>
      </c>
      <c r="X2959">
        <v>1</v>
      </c>
      <c r="Y2959">
        <v>1</v>
      </c>
      <c r="Z2959">
        <v>1</v>
      </c>
      <c r="AA2959">
        <v>1</v>
      </c>
      <c r="AB2959">
        <v>1</v>
      </c>
      <c r="AC2959">
        <v>1</v>
      </c>
      <c r="AD2959">
        <v>1</v>
      </c>
      <c r="AE2959">
        <v>1</v>
      </c>
      <c r="AF2959">
        <v>1</v>
      </c>
      <c r="AG2959">
        <v>1</v>
      </c>
      <c r="AH2959">
        <v>1</v>
      </c>
      <c r="AI2959">
        <v>1</v>
      </c>
      <c r="AJ2959">
        <v>1</v>
      </c>
      <c r="AK2959">
        <v>1</v>
      </c>
      <c r="AL2959">
        <v>0</v>
      </c>
      <c r="AM2959" s="49" t="e">
        <v>#N/A</v>
      </c>
      <c r="AN2959" s="49" t="e">
        <v>#N/A</v>
      </c>
      <c r="AO2959" s="49" t="e">
        <v>#N/A</v>
      </c>
      <c r="AP2959" s="49" t="e">
        <v>#N/A</v>
      </c>
      <c r="AQ2959" s="49" t="e">
        <v>#N/A</v>
      </c>
      <c r="AR2959" s="49" t="e">
        <v>#N/A</v>
      </c>
      <c r="AS2959" s="49" t="e">
        <v>#N/A</v>
      </c>
      <c r="AT2959" s="49" t="e">
        <v>#N/A</v>
      </c>
    </row>
    <row r="2960" spans="1:46" x14ac:dyDescent="0.25">
      <c r="A2960">
        <v>18</v>
      </c>
      <c r="B2960" t="s">
        <v>493</v>
      </c>
      <c r="C2960" t="s">
        <v>541</v>
      </c>
      <c r="D2960" t="s">
        <v>9</v>
      </c>
      <c r="E2960" t="s">
        <v>642</v>
      </c>
      <c r="F2960" t="s">
        <v>643</v>
      </c>
      <c r="G2960">
        <v>1</v>
      </c>
      <c r="H2960">
        <v>1</v>
      </c>
      <c r="I2960">
        <v>1</v>
      </c>
      <c r="J2960">
        <v>1</v>
      </c>
      <c r="K2960">
        <v>1</v>
      </c>
      <c r="L2960">
        <v>1</v>
      </c>
      <c r="M2960">
        <v>1</v>
      </c>
      <c r="N2960">
        <v>1</v>
      </c>
      <c r="O2960">
        <v>1</v>
      </c>
      <c r="P2960">
        <v>1</v>
      </c>
      <c r="Q2960">
        <v>1</v>
      </c>
      <c r="R2960">
        <v>1</v>
      </c>
      <c r="S2960">
        <v>1</v>
      </c>
      <c r="T2960">
        <v>1</v>
      </c>
      <c r="U2960">
        <v>1</v>
      </c>
      <c r="V2960">
        <v>1</v>
      </c>
      <c r="W2960">
        <v>1</v>
      </c>
      <c r="X2960">
        <v>1</v>
      </c>
      <c r="Y2960">
        <v>1</v>
      </c>
      <c r="Z2960">
        <v>1</v>
      </c>
      <c r="AA2960">
        <v>1</v>
      </c>
      <c r="AB2960">
        <v>1</v>
      </c>
      <c r="AC2960">
        <v>1</v>
      </c>
      <c r="AD2960">
        <v>1</v>
      </c>
      <c r="AE2960">
        <v>1</v>
      </c>
      <c r="AF2960">
        <v>1</v>
      </c>
      <c r="AG2960">
        <v>1</v>
      </c>
      <c r="AH2960">
        <v>1</v>
      </c>
      <c r="AI2960">
        <v>1</v>
      </c>
      <c r="AJ2960">
        <v>1</v>
      </c>
      <c r="AK2960">
        <v>1</v>
      </c>
      <c r="AL2960">
        <v>0</v>
      </c>
      <c r="AM2960" s="49" t="e">
        <v>#N/A</v>
      </c>
      <c r="AN2960" s="49" t="e">
        <v>#N/A</v>
      </c>
      <c r="AO2960" s="49" t="e">
        <v>#N/A</v>
      </c>
      <c r="AP2960" s="49" t="e">
        <v>#N/A</v>
      </c>
      <c r="AQ2960" s="49" t="e">
        <v>#N/A</v>
      </c>
      <c r="AR2960" s="49" t="e">
        <v>#N/A</v>
      </c>
      <c r="AS2960" s="49" t="e">
        <v>#N/A</v>
      </c>
      <c r="AT2960" s="49" t="e">
        <v>#N/A</v>
      </c>
    </row>
    <row r="2961" spans="1:46" x14ac:dyDescent="0.25">
      <c r="A2961">
        <v>18</v>
      </c>
      <c r="B2961" t="s">
        <v>60</v>
      </c>
      <c r="C2961" t="s">
        <v>60</v>
      </c>
      <c r="D2961" t="s">
        <v>61</v>
      </c>
      <c r="E2961" t="s">
        <v>642</v>
      </c>
      <c r="F2961" t="s">
        <v>643</v>
      </c>
      <c r="G2961">
        <v>1</v>
      </c>
      <c r="H2961">
        <v>1</v>
      </c>
      <c r="I2961">
        <v>1</v>
      </c>
      <c r="J2961">
        <v>1</v>
      </c>
      <c r="K2961">
        <v>1</v>
      </c>
      <c r="L2961">
        <v>1</v>
      </c>
      <c r="M2961">
        <v>1</v>
      </c>
      <c r="N2961">
        <v>1</v>
      </c>
      <c r="O2961">
        <v>1</v>
      </c>
      <c r="P2961">
        <v>1</v>
      </c>
      <c r="Q2961">
        <v>1</v>
      </c>
      <c r="R2961">
        <v>1</v>
      </c>
      <c r="S2961">
        <v>1</v>
      </c>
      <c r="T2961">
        <v>1</v>
      </c>
      <c r="U2961">
        <v>1</v>
      </c>
      <c r="V2961">
        <v>1</v>
      </c>
      <c r="W2961">
        <v>1</v>
      </c>
      <c r="X2961">
        <v>1</v>
      </c>
      <c r="Y2961">
        <v>1</v>
      </c>
      <c r="Z2961">
        <v>1</v>
      </c>
      <c r="AA2961">
        <v>1</v>
      </c>
      <c r="AB2961">
        <v>1</v>
      </c>
      <c r="AC2961">
        <v>1</v>
      </c>
      <c r="AD2961">
        <v>1</v>
      </c>
      <c r="AE2961">
        <v>1</v>
      </c>
      <c r="AF2961">
        <v>1</v>
      </c>
      <c r="AG2961">
        <v>1</v>
      </c>
      <c r="AH2961">
        <v>1</v>
      </c>
      <c r="AI2961">
        <v>1</v>
      </c>
      <c r="AJ2961">
        <v>1</v>
      </c>
      <c r="AK2961">
        <v>1</v>
      </c>
      <c r="AL2961">
        <v>1</v>
      </c>
      <c r="AM2961" s="49" t="s">
        <v>61</v>
      </c>
      <c r="AN2961" s="49" t="s">
        <v>14</v>
      </c>
      <c r="AO2961" s="49" t="s">
        <v>500</v>
      </c>
      <c r="AP2961" s="49" t="s">
        <v>501</v>
      </c>
      <c r="AQ2961" s="49" t="s">
        <v>502</v>
      </c>
      <c r="AR2961" s="49" t="s">
        <v>487</v>
      </c>
      <c r="AS2961" s="49" t="s">
        <v>488</v>
      </c>
      <c r="AT2961" s="49" t="s">
        <v>489</v>
      </c>
    </row>
    <row r="2962" spans="1:46" x14ac:dyDescent="0.25">
      <c r="A2962">
        <v>18</v>
      </c>
      <c r="B2962" t="s">
        <v>148</v>
      </c>
      <c r="C2962" t="s">
        <v>148</v>
      </c>
      <c r="D2962" t="s">
        <v>411</v>
      </c>
      <c r="E2962" t="s">
        <v>642</v>
      </c>
      <c r="F2962" t="s">
        <v>643</v>
      </c>
      <c r="G2962">
        <v>1</v>
      </c>
      <c r="H2962">
        <v>1</v>
      </c>
      <c r="I2962">
        <v>1</v>
      </c>
      <c r="J2962">
        <v>1</v>
      </c>
      <c r="K2962">
        <v>1</v>
      </c>
      <c r="L2962">
        <v>1</v>
      </c>
      <c r="M2962">
        <v>1</v>
      </c>
      <c r="N2962">
        <v>1</v>
      </c>
      <c r="O2962">
        <v>1</v>
      </c>
      <c r="P2962">
        <v>1</v>
      </c>
      <c r="Q2962">
        <v>1</v>
      </c>
      <c r="R2962">
        <v>1</v>
      </c>
      <c r="S2962">
        <v>1</v>
      </c>
      <c r="T2962">
        <v>1</v>
      </c>
      <c r="U2962">
        <v>1</v>
      </c>
      <c r="V2962">
        <v>1</v>
      </c>
      <c r="W2962">
        <v>1</v>
      </c>
      <c r="X2962">
        <v>1</v>
      </c>
      <c r="Y2962">
        <v>1</v>
      </c>
      <c r="Z2962">
        <v>1</v>
      </c>
      <c r="AA2962">
        <v>1</v>
      </c>
      <c r="AB2962">
        <v>1</v>
      </c>
      <c r="AC2962">
        <v>1</v>
      </c>
      <c r="AD2962">
        <v>1</v>
      </c>
      <c r="AE2962">
        <v>1</v>
      </c>
      <c r="AF2962">
        <v>1</v>
      </c>
      <c r="AG2962">
        <v>1</v>
      </c>
      <c r="AH2962">
        <v>1</v>
      </c>
      <c r="AI2962">
        <v>1</v>
      </c>
      <c r="AJ2962">
        <v>1</v>
      </c>
      <c r="AK2962">
        <v>1</v>
      </c>
      <c r="AL2962">
        <v>0</v>
      </c>
      <c r="AM2962" s="49" t="s">
        <v>411</v>
      </c>
      <c r="AN2962" s="49" t="s">
        <v>7</v>
      </c>
      <c r="AO2962" s="49" t="s">
        <v>9</v>
      </c>
      <c r="AP2962" s="49" t="s">
        <v>494</v>
      </c>
      <c r="AQ2962" s="49" t="s">
        <v>9</v>
      </c>
      <c r="AR2962" s="49" t="s">
        <v>495</v>
      </c>
      <c r="AS2962" s="49" t="s">
        <v>496</v>
      </c>
      <c r="AT2962" s="49" t="s">
        <v>497</v>
      </c>
    </row>
    <row r="2963" spans="1:46" x14ac:dyDescent="0.25">
      <c r="A2963">
        <v>18</v>
      </c>
      <c r="B2963" t="s">
        <v>59</v>
      </c>
      <c r="C2963" t="s">
        <v>59</v>
      </c>
      <c r="D2963" t="s">
        <v>406</v>
      </c>
      <c r="E2963" t="s">
        <v>642</v>
      </c>
      <c r="F2963" t="s">
        <v>643</v>
      </c>
      <c r="G2963">
        <v>1</v>
      </c>
      <c r="H2963">
        <v>1</v>
      </c>
      <c r="I2963">
        <v>1</v>
      </c>
      <c r="J2963">
        <v>1</v>
      </c>
      <c r="K2963">
        <v>1</v>
      </c>
      <c r="L2963">
        <v>1</v>
      </c>
      <c r="M2963">
        <v>1</v>
      </c>
      <c r="N2963">
        <v>1</v>
      </c>
      <c r="O2963">
        <v>1</v>
      </c>
      <c r="P2963">
        <v>1</v>
      </c>
      <c r="Q2963">
        <v>1</v>
      </c>
      <c r="R2963">
        <v>1</v>
      </c>
      <c r="S2963">
        <v>1</v>
      </c>
      <c r="T2963">
        <v>1</v>
      </c>
      <c r="U2963">
        <v>1</v>
      </c>
      <c r="V2963">
        <v>1</v>
      </c>
      <c r="W2963">
        <v>1</v>
      </c>
      <c r="X2963">
        <v>1</v>
      </c>
      <c r="Y2963">
        <v>1</v>
      </c>
      <c r="Z2963">
        <v>1</v>
      </c>
      <c r="AA2963">
        <v>1</v>
      </c>
      <c r="AB2963">
        <v>1</v>
      </c>
      <c r="AC2963">
        <v>1</v>
      </c>
      <c r="AD2963">
        <v>1</v>
      </c>
      <c r="AE2963">
        <v>1</v>
      </c>
      <c r="AF2963">
        <v>1</v>
      </c>
      <c r="AG2963">
        <v>1</v>
      </c>
      <c r="AH2963">
        <v>1</v>
      </c>
      <c r="AI2963">
        <v>1</v>
      </c>
      <c r="AJ2963">
        <v>1</v>
      </c>
      <c r="AK2963">
        <v>1</v>
      </c>
      <c r="AL2963">
        <v>0</v>
      </c>
      <c r="AM2963" s="49" t="s">
        <v>406</v>
      </c>
      <c r="AN2963" s="49" t="s">
        <v>4</v>
      </c>
      <c r="AO2963" s="49" t="s">
        <v>9</v>
      </c>
      <c r="AP2963" s="49" t="s">
        <v>494</v>
      </c>
      <c r="AQ2963" s="49" t="s">
        <v>9</v>
      </c>
      <c r="AR2963" s="49" t="s">
        <v>495</v>
      </c>
      <c r="AS2963" s="49" t="s">
        <v>496</v>
      </c>
      <c r="AT2963" s="49" t="s">
        <v>497</v>
      </c>
    </row>
    <row r="2964" spans="1:46" x14ac:dyDescent="0.25">
      <c r="A2964">
        <v>18</v>
      </c>
      <c r="B2964" t="s">
        <v>63</v>
      </c>
      <c r="C2964" t="s">
        <v>63</v>
      </c>
      <c r="D2964" t="s">
        <v>64</v>
      </c>
      <c r="E2964" t="s">
        <v>642</v>
      </c>
      <c r="F2964" t="s">
        <v>643</v>
      </c>
      <c r="G2964">
        <v>1</v>
      </c>
      <c r="H2964">
        <v>1</v>
      </c>
      <c r="I2964">
        <v>1</v>
      </c>
      <c r="J2964">
        <v>1</v>
      </c>
      <c r="K2964">
        <v>1</v>
      </c>
      <c r="L2964">
        <v>1</v>
      </c>
      <c r="M2964">
        <v>1</v>
      </c>
      <c r="N2964">
        <v>1</v>
      </c>
      <c r="O2964">
        <v>1</v>
      </c>
      <c r="P2964">
        <v>1</v>
      </c>
      <c r="Q2964">
        <v>1</v>
      </c>
      <c r="R2964">
        <v>1</v>
      </c>
      <c r="S2964">
        <v>1</v>
      </c>
      <c r="T2964">
        <v>1</v>
      </c>
      <c r="U2964">
        <v>1</v>
      </c>
      <c r="V2964">
        <v>1</v>
      </c>
      <c r="W2964">
        <v>1</v>
      </c>
      <c r="X2964">
        <v>1</v>
      </c>
      <c r="Y2964">
        <v>1</v>
      </c>
      <c r="Z2964">
        <v>1</v>
      </c>
      <c r="AA2964">
        <v>1</v>
      </c>
      <c r="AB2964">
        <v>1</v>
      </c>
      <c r="AC2964">
        <v>1</v>
      </c>
      <c r="AD2964">
        <v>1</v>
      </c>
      <c r="AE2964">
        <v>1</v>
      </c>
      <c r="AF2964">
        <v>1</v>
      </c>
      <c r="AG2964">
        <v>1</v>
      </c>
      <c r="AH2964">
        <v>1</v>
      </c>
      <c r="AI2964">
        <v>1</v>
      </c>
      <c r="AJ2964">
        <v>1</v>
      </c>
      <c r="AK2964">
        <v>1</v>
      </c>
      <c r="AL2964">
        <v>1</v>
      </c>
      <c r="AM2964" s="49" t="s">
        <v>64</v>
      </c>
      <c r="AN2964" s="49" t="s">
        <v>14</v>
      </c>
      <c r="AO2964" s="49" t="s">
        <v>506</v>
      </c>
      <c r="AP2964" s="49" t="s">
        <v>501</v>
      </c>
      <c r="AQ2964" s="49" t="s">
        <v>10</v>
      </c>
      <c r="AR2964" s="49" t="s">
        <v>487</v>
      </c>
      <c r="AS2964" s="49" t="s">
        <v>488</v>
      </c>
      <c r="AT2964" s="49" t="s">
        <v>489</v>
      </c>
    </row>
    <row r="2965" spans="1:46" x14ac:dyDescent="0.25">
      <c r="A2965">
        <v>18</v>
      </c>
      <c r="B2965" t="s">
        <v>65</v>
      </c>
      <c r="C2965" t="s">
        <v>65</v>
      </c>
      <c r="D2965" t="s">
        <v>66</v>
      </c>
      <c r="E2965" t="s">
        <v>642</v>
      </c>
      <c r="F2965" t="s">
        <v>643</v>
      </c>
      <c r="G2965">
        <v>1</v>
      </c>
      <c r="H2965">
        <v>1</v>
      </c>
      <c r="I2965">
        <v>1</v>
      </c>
      <c r="J2965">
        <v>1</v>
      </c>
      <c r="K2965">
        <v>1</v>
      </c>
      <c r="L2965">
        <v>1</v>
      </c>
      <c r="M2965">
        <v>1</v>
      </c>
      <c r="N2965">
        <v>1</v>
      </c>
      <c r="O2965">
        <v>1</v>
      </c>
      <c r="P2965">
        <v>1</v>
      </c>
      <c r="Q2965">
        <v>1</v>
      </c>
      <c r="R2965">
        <v>1</v>
      </c>
      <c r="S2965">
        <v>1</v>
      </c>
      <c r="T2965">
        <v>1</v>
      </c>
      <c r="U2965">
        <v>1</v>
      </c>
      <c r="V2965">
        <v>1</v>
      </c>
      <c r="W2965">
        <v>1</v>
      </c>
      <c r="X2965">
        <v>1</v>
      </c>
      <c r="Y2965">
        <v>1</v>
      </c>
      <c r="Z2965">
        <v>1</v>
      </c>
      <c r="AA2965">
        <v>1</v>
      </c>
      <c r="AB2965">
        <v>1</v>
      </c>
      <c r="AC2965">
        <v>1</v>
      </c>
      <c r="AD2965">
        <v>1</v>
      </c>
      <c r="AE2965">
        <v>1</v>
      </c>
      <c r="AF2965">
        <v>1</v>
      </c>
      <c r="AG2965">
        <v>1</v>
      </c>
      <c r="AH2965">
        <v>1</v>
      </c>
      <c r="AI2965">
        <v>1</v>
      </c>
      <c r="AJ2965">
        <v>1</v>
      </c>
      <c r="AK2965">
        <v>1</v>
      </c>
      <c r="AL2965">
        <v>1</v>
      </c>
      <c r="AM2965" s="49" t="s">
        <v>66</v>
      </c>
      <c r="AN2965" s="49" t="s">
        <v>14</v>
      </c>
      <c r="AO2965" s="49" t="s">
        <v>500</v>
      </c>
      <c r="AP2965" s="49" t="s">
        <v>501</v>
      </c>
      <c r="AQ2965" s="49" t="s">
        <v>502</v>
      </c>
      <c r="AR2965" s="49" t="s">
        <v>487</v>
      </c>
      <c r="AS2965" s="49" t="s">
        <v>488</v>
      </c>
      <c r="AT2965" s="49" t="s">
        <v>489</v>
      </c>
    </row>
    <row r="2966" spans="1:46" x14ac:dyDescent="0.25">
      <c r="A2966">
        <v>18</v>
      </c>
      <c r="B2966" t="s">
        <v>69</v>
      </c>
      <c r="C2966" t="s">
        <v>69</v>
      </c>
      <c r="D2966" t="s">
        <v>70</v>
      </c>
      <c r="E2966" t="s">
        <v>642</v>
      </c>
      <c r="F2966" t="s">
        <v>643</v>
      </c>
      <c r="G2966">
        <v>1</v>
      </c>
      <c r="H2966">
        <v>1</v>
      </c>
      <c r="I2966">
        <v>1</v>
      </c>
      <c r="J2966">
        <v>1</v>
      </c>
      <c r="K2966">
        <v>1</v>
      </c>
      <c r="L2966">
        <v>1</v>
      </c>
      <c r="M2966">
        <v>1</v>
      </c>
      <c r="N2966">
        <v>1</v>
      </c>
      <c r="O2966">
        <v>1</v>
      </c>
      <c r="P2966">
        <v>1</v>
      </c>
      <c r="Q2966">
        <v>1</v>
      </c>
      <c r="R2966">
        <v>1</v>
      </c>
      <c r="S2966">
        <v>1</v>
      </c>
      <c r="T2966">
        <v>1</v>
      </c>
      <c r="U2966">
        <v>1</v>
      </c>
      <c r="V2966">
        <v>1</v>
      </c>
      <c r="W2966">
        <v>1</v>
      </c>
      <c r="X2966">
        <v>1</v>
      </c>
      <c r="Y2966">
        <v>1</v>
      </c>
      <c r="Z2966">
        <v>1</v>
      </c>
      <c r="AA2966">
        <v>1</v>
      </c>
      <c r="AB2966">
        <v>1</v>
      </c>
      <c r="AC2966">
        <v>1</v>
      </c>
      <c r="AD2966">
        <v>1</v>
      </c>
      <c r="AE2966">
        <v>1</v>
      </c>
      <c r="AF2966">
        <v>1</v>
      </c>
      <c r="AG2966">
        <v>1</v>
      </c>
      <c r="AH2966">
        <v>1</v>
      </c>
      <c r="AI2966">
        <v>1</v>
      </c>
      <c r="AJ2966">
        <v>1</v>
      </c>
      <c r="AK2966">
        <v>1</v>
      </c>
      <c r="AL2966">
        <v>1</v>
      </c>
      <c r="AM2966" s="49" t="s">
        <v>70</v>
      </c>
      <c r="AN2966" s="49" t="s">
        <v>14</v>
      </c>
      <c r="AO2966" s="49" t="s">
        <v>509</v>
      </c>
      <c r="AP2966" s="49" t="s">
        <v>505</v>
      </c>
      <c r="AQ2966" s="49" t="s">
        <v>13</v>
      </c>
      <c r="AR2966" s="49" t="s">
        <v>487</v>
      </c>
      <c r="AS2966" s="49" t="s">
        <v>488</v>
      </c>
      <c r="AT2966" s="49" t="s">
        <v>489</v>
      </c>
    </row>
    <row r="2967" spans="1:46" x14ac:dyDescent="0.25">
      <c r="A2967">
        <v>18</v>
      </c>
      <c r="B2967" t="s">
        <v>71</v>
      </c>
      <c r="C2967" t="s">
        <v>71</v>
      </c>
      <c r="D2967" t="s">
        <v>72</v>
      </c>
      <c r="E2967" t="s">
        <v>642</v>
      </c>
      <c r="F2967" t="s">
        <v>643</v>
      </c>
      <c r="G2967">
        <v>1</v>
      </c>
      <c r="H2967">
        <v>1</v>
      </c>
      <c r="I2967">
        <v>1</v>
      </c>
      <c r="J2967">
        <v>1</v>
      </c>
      <c r="K2967">
        <v>1</v>
      </c>
      <c r="L2967">
        <v>1</v>
      </c>
      <c r="M2967">
        <v>1</v>
      </c>
      <c r="N2967">
        <v>1</v>
      </c>
      <c r="O2967">
        <v>1</v>
      </c>
      <c r="P2967">
        <v>1</v>
      </c>
      <c r="Q2967">
        <v>1</v>
      </c>
      <c r="R2967">
        <v>1</v>
      </c>
      <c r="S2967">
        <v>1</v>
      </c>
      <c r="T2967">
        <v>1</v>
      </c>
      <c r="U2967">
        <v>1</v>
      </c>
      <c r="V2967">
        <v>1</v>
      </c>
      <c r="W2967">
        <v>1</v>
      </c>
      <c r="X2967">
        <v>1</v>
      </c>
      <c r="Y2967">
        <v>1</v>
      </c>
      <c r="Z2967">
        <v>1</v>
      </c>
      <c r="AA2967">
        <v>1</v>
      </c>
      <c r="AB2967">
        <v>1</v>
      </c>
      <c r="AC2967">
        <v>1</v>
      </c>
      <c r="AD2967">
        <v>1</v>
      </c>
      <c r="AE2967">
        <v>1</v>
      </c>
      <c r="AF2967">
        <v>1</v>
      </c>
      <c r="AG2967">
        <v>1</v>
      </c>
      <c r="AH2967">
        <v>1</v>
      </c>
      <c r="AI2967">
        <v>1</v>
      </c>
      <c r="AJ2967">
        <v>1</v>
      </c>
      <c r="AK2967">
        <v>1</v>
      </c>
      <c r="AL2967">
        <v>1</v>
      </c>
      <c r="AM2967" s="49" t="s">
        <v>72</v>
      </c>
      <c r="AN2967" s="49" t="s">
        <v>14</v>
      </c>
      <c r="AO2967" s="49" t="s">
        <v>500</v>
      </c>
      <c r="AP2967" s="49" t="s">
        <v>505</v>
      </c>
      <c r="AQ2967" s="49" t="s">
        <v>13</v>
      </c>
      <c r="AR2967" s="49" t="s">
        <v>487</v>
      </c>
      <c r="AS2967" s="49" t="s">
        <v>488</v>
      </c>
      <c r="AT2967" s="49" t="s">
        <v>489</v>
      </c>
    </row>
    <row r="2968" spans="1:46" x14ac:dyDescent="0.25">
      <c r="A2968">
        <v>18</v>
      </c>
      <c r="B2968" t="s">
        <v>73</v>
      </c>
      <c r="C2968" t="s">
        <v>73</v>
      </c>
      <c r="D2968" t="s">
        <v>408</v>
      </c>
      <c r="E2968" t="s">
        <v>642</v>
      </c>
      <c r="F2968" t="s">
        <v>643</v>
      </c>
      <c r="G2968">
        <v>1</v>
      </c>
      <c r="H2968">
        <v>1</v>
      </c>
      <c r="I2968">
        <v>1</v>
      </c>
      <c r="J2968">
        <v>1</v>
      </c>
      <c r="K2968">
        <v>1</v>
      </c>
      <c r="L2968">
        <v>1</v>
      </c>
      <c r="M2968">
        <v>1</v>
      </c>
      <c r="N2968">
        <v>1</v>
      </c>
      <c r="O2968">
        <v>1</v>
      </c>
      <c r="P2968">
        <v>1</v>
      </c>
      <c r="Q2968">
        <v>1</v>
      </c>
      <c r="R2968">
        <v>1</v>
      </c>
      <c r="S2968">
        <v>1</v>
      </c>
      <c r="T2968">
        <v>1</v>
      </c>
      <c r="U2968">
        <v>1</v>
      </c>
      <c r="V2968">
        <v>1</v>
      </c>
      <c r="W2968">
        <v>1</v>
      </c>
      <c r="X2968">
        <v>1</v>
      </c>
      <c r="Y2968">
        <v>1</v>
      </c>
      <c r="Z2968">
        <v>1</v>
      </c>
      <c r="AA2968">
        <v>1</v>
      </c>
      <c r="AB2968">
        <v>1</v>
      </c>
      <c r="AC2968">
        <v>1</v>
      </c>
      <c r="AD2968">
        <v>1</v>
      </c>
      <c r="AE2968">
        <v>1</v>
      </c>
      <c r="AF2968">
        <v>1</v>
      </c>
      <c r="AG2968">
        <v>1</v>
      </c>
      <c r="AH2968">
        <v>1</v>
      </c>
      <c r="AI2968">
        <v>1</v>
      </c>
      <c r="AJ2968">
        <v>1</v>
      </c>
      <c r="AK2968">
        <v>1</v>
      </c>
      <c r="AL2968">
        <v>1</v>
      </c>
      <c r="AM2968" s="49" t="s">
        <v>408</v>
      </c>
      <c r="AN2968" s="49" t="s">
        <v>14</v>
      </c>
      <c r="AO2968" s="49" t="s">
        <v>500</v>
      </c>
      <c r="AP2968" s="49" t="s">
        <v>501</v>
      </c>
      <c r="AQ2968" s="49" t="s">
        <v>502</v>
      </c>
      <c r="AR2968" s="49" t="s">
        <v>495</v>
      </c>
      <c r="AS2968" s="49" t="s">
        <v>496</v>
      </c>
      <c r="AT2968" s="49" t="s">
        <v>497</v>
      </c>
    </row>
    <row r="2969" spans="1:46" x14ac:dyDescent="0.25">
      <c r="A2969">
        <v>18</v>
      </c>
      <c r="B2969" t="s">
        <v>86</v>
      </c>
      <c r="C2969" t="s">
        <v>86</v>
      </c>
      <c r="D2969" t="s">
        <v>87</v>
      </c>
      <c r="E2969" t="s">
        <v>642</v>
      </c>
      <c r="F2969" t="s">
        <v>643</v>
      </c>
      <c r="G2969">
        <v>1</v>
      </c>
      <c r="H2969">
        <v>1</v>
      </c>
      <c r="I2969">
        <v>1</v>
      </c>
      <c r="J2969">
        <v>1</v>
      </c>
      <c r="K2969">
        <v>1</v>
      </c>
      <c r="L2969">
        <v>1</v>
      </c>
      <c r="M2969">
        <v>1</v>
      </c>
      <c r="N2969">
        <v>1</v>
      </c>
      <c r="O2969">
        <v>1</v>
      </c>
      <c r="P2969">
        <v>1</v>
      </c>
      <c r="Q2969">
        <v>1</v>
      </c>
      <c r="R2969">
        <v>1</v>
      </c>
      <c r="S2969">
        <v>1</v>
      </c>
      <c r="T2969">
        <v>1</v>
      </c>
      <c r="U2969">
        <v>1</v>
      </c>
      <c r="V2969">
        <v>1</v>
      </c>
      <c r="W2969">
        <v>1</v>
      </c>
      <c r="X2969">
        <v>1</v>
      </c>
      <c r="Y2969">
        <v>1</v>
      </c>
      <c r="Z2969">
        <v>1</v>
      </c>
      <c r="AA2969">
        <v>1</v>
      </c>
      <c r="AB2969">
        <v>1</v>
      </c>
      <c r="AC2969">
        <v>1</v>
      </c>
      <c r="AD2969">
        <v>1</v>
      </c>
      <c r="AE2969">
        <v>1</v>
      </c>
      <c r="AF2969">
        <v>1</v>
      </c>
      <c r="AG2969">
        <v>1</v>
      </c>
      <c r="AH2969">
        <v>1</v>
      </c>
      <c r="AI2969">
        <v>1</v>
      </c>
      <c r="AJ2969">
        <v>1</v>
      </c>
      <c r="AK2969">
        <v>1</v>
      </c>
      <c r="AL2969">
        <v>0</v>
      </c>
      <c r="AM2969" s="49" t="s">
        <v>87</v>
      </c>
      <c r="AN2969" s="49" t="s">
        <v>14</v>
      </c>
      <c r="AO2969" s="49" t="s">
        <v>485</v>
      </c>
      <c r="AP2969" s="49" t="s">
        <v>505</v>
      </c>
      <c r="AQ2969" s="49" t="s">
        <v>13</v>
      </c>
      <c r="AR2969" s="49" t="s">
        <v>495</v>
      </c>
      <c r="AS2969" s="49" t="s">
        <v>488</v>
      </c>
      <c r="AT2969" s="49" t="s">
        <v>489</v>
      </c>
    </row>
    <row r="2970" spans="1:46" x14ac:dyDescent="0.25">
      <c r="A2970">
        <v>18</v>
      </c>
      <c r="B2970" t="s">
        <v>82</v>
      </c>
      <c r="C2970" t="s">
        <v>82</v>
      </c>
      <c r="D2970" t="s">
        <v>83</v>
      </c>
      <c r="E2970" t="s">
        <v>642</v>
      </c>
      <c r="F2970" t="s">
        <v>643</v>
      </c>
      <c r="G2970">
        <v>1</v>
      </c>
      <c r="H2970">
        <v>1</v>
      </c>
      <c r="I2970">
        <v>1</v>
      </c>
      <c r="J2970">
        <v>1</v>
      </c>
      <c r="K2970">
        <v>1</v>
      </c>
      <c r="L2970">
        <v>1</v>
      </c>
      <c r="M2970">
        <v>1</v>
      </c>
      <c r="N2970">
        <v>1</v>
      </c>
      <c r="O2970">
        <v>1</v>
      </c>
      <c r="P2970">
        <v>1</v>
      </c>
      <c r="Q2970">
        <v>1</v>
      </c>
      <c r="R2970">
        <v>1</v>
      </c>
      <c r="S2970">
        <v>1</v>
      </c>
      <c r="T2970">
        <v>1</v>
      </c>
      <c r="U2970">
        <v>1</v>
      </c>
      <c r="V2970">
        <v>1</v>
      </c>
      <c r="W2970">
        <v>1</v>
      </c>
      <c r="X2970">
        <v>1</v>
      </c>
      <c r="Y2970">
        <v>1</v>
      </c>
      <c r="Z2970">
        <v>1</v>
      </c>
      <c r="AA2970">
        <v>1</v>
      </c>
      <c r="AB2970">
        <v>1</v>
      </c>
      <c r="AC2970">
        <v>1</v>
      </c>
      <c r="AD2970">
        <v>1</v>
      </c>
      <c r="AE2970">
        <v>1</v>
      </c>
      <c r="AF2970">
        <v>1</v>
      </c>
      <c r="AG2970">
        <v>1</v>
      </c>
      <c r="AH2970">
        <v>1</v>
      </c>
      <c r="AI2970">
        <v>1</v>
      </c>
      <c r="AJ2970">
        <v>1</v>
      </c>
      <c r="AK2970">
        <v>1</v>
      </c>
      <c r="AL2970">
        <v>0</v>
      </c>
      <c r="AM2970" s="49" t="s">
        <v>83</v>
      </c>
      <c r="AN2970" s="49" t="s">
        <v>14</v>
      </c>
      <c r="AO2970" s="49" t="s">
        <v>485</v>
      </c>
      <c r="AP2970" s="49" t="s">
        <v>494</v>
      </c>
      <c r="AQ2970" s="49" t="s">
        <v>11</v>
      </c>
      <c r="AR2970" s="49" t="s">
        <v>487</v>
      </c>
      <c r="AS2970" s="49" t="s">
        <v>488</v>
      </c>
      <c r="AT2970" s="49" t="s">
        <v>489</v>
      </c>
    </row>
    <row r="2971" spans="1:46" x14ac:dyDescent="0.25">
      <c r="A2971">
        <v>18</v>
      </c>
      <c r="B2971" t="s">
        <v>92</v>
      </c>
      <c r="C2971" t="s">
        <v>92</v>
      </c>
      <c r="D2971" t="s">
        <v>93</v>
      </c>
      <c r="E2971" t="s">
        <v>642</v>
      </c>
      <c r="F2971" t="s">
        <v>643</v>
      </c>
      <c r="G2971">
        <v>1</v>
      </c>
      <c r="H2971">
        <v>1</v>
      </c>
      <c r="I2971">
        <v>1</v>
      </c>
      <c r="J2971">
        <v>1</v>
      </c>
      <c r="K2971">
        <v>1</v>
      </c>
      <c r="L2971">
        <v>1</v>
      </c>
      <c r="M2971">
        <v>1</v>
      </c>
      <c r="N2971">
        <v>1</v>
      </c>
      <c r="O2971">
        <v>1</v>
      </c>
      <c r="P2971">
        <v>1</v>
      </c>
      <c r="Q2971">
        <v>1</v>
      </c>
      <c r="R2971">
        <v>1</v>
      </c>
      <c r="S2971">
        <v>1</v>
      </c>
      <c r="T2971">
        <v>1</v>
      </c>
      <c r="U2971">
        <v>1</v>
      </c>
      <c r="V2971">
        <v>1</v>
      </c>
      <c r="W2971">
        <v>1</v>
      </c>
      <c r="X2971">
        <v>1</v>
      </c>
      <c r="Y2971">
        <v>1</v>
      </c>
      <c r="Z2971">
        <v>1</v>
      </c>
      <c r="AA2971">
        <v>1</v>
      </c>
      <c r="AB2971">
        <v>1</v>
      </c>
      <c r="AC2971">
        <v>1</v>
      </c>
      <c r="AD2971">
        <v>1</v>
      </c>
      <c r="AE2971">
        <v>1</v>
      </c>
      <c r="AF2971">
        <v>1</v>
      </c>
      <c r="AG2971">
        <v>1</v>
      </c>
      <c r="AH2971">
        <v>1</v>
      </c>
      <c r="AI2971">
        <v>1</v>
      </c>
      <c r="AJ2971">
        <v>1</v>
      </c>
      <c r="AK2971">
        <v>1</v>
      </c>
      <c r="AL2971">
        <v>0</v>
      </c>
      <c r="AM2971" s="49" t="s">
        <v>93</v>
      </c>
      <c r="AN2971" s="49" t="s">
        <v>14</v>
      </c>
      <c r="AO2971" s="49" t="s">
        <v>500</v>
      </c>
      <c r="AP2971" s="49" t="s">
        <v>501</v>
      </c>
      <c r="AQ2971" s="49" t="s">
        <v>502</v>
      </c>
      <c r="AR2971" s="49" t="s">
        <v>495</v>
      </c>
      <c r="AS2971" s="49" t="s">
        <v>488</v>
      </c>
      <c r="AT2971" s="49" t="s">
        <v>489</v>
      </c>
    </row>
    <row r="2972" spans="1:46" x14ac:dyDescent="0.25">
      <c r="A2972">
        <v>18</v>
      </c>
      <c r="B2972" t="s">
        <v>76</v>
      </c>
      <c r="C2972" t="s">
        <v>76</v>
      </c>
      <c r="D2972" t="s">
        <v>77</v>
      </c>
      <c r="E2972" t="s">
        <v>642</v>
      </c>
      <c r="F2972" t="s">
        <v>643</v>
      </c>
      <c r="G2972">
        <v>1</v>
      </c>
      <c r="H2972">
        <v>1</v>
      </c>
      <c r="I2972">
        <v>1</v>
      </c>
      <c r="J2972">
        <v>1</v>
      </c>
      <c r="K2972">
        <v>1</v>
      </c>
      <c r="L2972">
        <v>1</v>
      </c>
      <c r="M2972">
        <v>1</v>
      </c>
      <c r="N2972">
        <v>1</v>
      </c>
      <c r="O2972">
        <v>1</v>
      </c>
      <c r="P2972">
        <v>1</v>
      </c>
      <c r="Q2972">
        <v>1</v>
      </c>
      <c r="R2972">
        <v>1</v>
      </c>
      <c r="S2972">
        <v>1</v>
      </c>
      <c r="T2972">
        <v>1</v>
      </c>
      <c r="U2972">
        <v>1</v>
      </c>
      <c r="V2972">
        <v>1</v>
      </c>
      <c r="W2972">
        <v>1</v>
      </c>
      <c r="X2972">
        <v>1</v>
      </c>
      <c r="Y2972">
        <v>1</v>
      </c>
      <c r="Z2972">
        <v>1</v>
      </c>
      <c r="AA2972">
        <v>1</v>
      </c>
      <c r="AB2972">
        <v>1</v>
      </c>
      <c r="AC2972">
        <v>1</v>
      </c>
      <c r="AD2972">
        <v>1</v>
      </c>
      <c r="AE2972">
        <v>1</v>
      </c>
      <c r="AF2972">
        <v>1</v>
      </c>
      <c r="AG2972">
        <v>1</v>
      </c>
      <c r="AH2972">
        <v>1</v>
      </c>
      <c r="AI2972">
        <v>1</v>
      </c>
      <c r="AJ2972">
        <v>1</v>
      </c>
      <c r="AK2972">
        <v>1</v>
      </c>
      <c r="AL2972">
        <v>1</v>
      </c>
      <c r="AM2972" s="49" t="s">
        <v>77</v>
      </c>
      <c r="AN2972" s="49" t="s">
        <v>14</v>
      </c>
      <c r="AO2972" s="49" t="s">
        <v>500</v>
      </c>
      <c r="AP2972" s="49" t="s">
        <v>505</v>
      </c>
      <c r="AQ2972" s="49" t="s">
        <v>13</v>
      </c>
      <c r="AR2972" s="49" t="s">
        <v>487</v>
      </c>
      <c r="AS2972" s="49" t="s">
        <v>488</v>
      </c>
      <c r="AT2972" s="49" t="s">
        <v>489</v>
      </c>
    </row>
    <row r="2973" spans="1:46" x14ac:dyDescent="0.25">
      <c r="A2973">
        <v>18</v>
      </c>
      <c r="B2973" t="s">
        <v>78</v>
      </c>
      <c r="C2973" t="s">
        <v>78</v>
      </c>
      <c r="D2973" t="s">
        <v>79</v>
      </c>
      <c r="E2973" t="s">
        <v>642</v>
      </c>
      <c r="F2973" t="s">
        <v>643</v>
      </c>
      <c r="G2973">
        <v>1</v>
      </c>
      <c r="H2973">
        <v>1</v>
      </c>
      <c r="I2973">
        <v>1</v>
      </c>
      <c r="J2973">
        <v>1</v>
      </c>
      <c r="K2973">
        <v>1</v>
      </c>
      <c r="L2973">
        <v>1</v>
      </c>
      <c r="M2973">
        <v>1</v>
      </c>
      <c r="N2973">
        <v>1</v>
      </c>
      <c r="O2973">
        <v>1</v>
      </c>
      <c r="P2973">
        <v>1</v>
      </c>
      <c r="Q2973">
        <v>1</v>
      </c>
      <c r="R2973">
        <v>1</v>
      </c>
      <c r="S2973">
        <v>1</v>
      </c>
      <c r="T2973">
        <v>1</v>
      </c>
      <c r="U2973">
        <v>1</v>
      </c>
      <c r="V2973">
        <v>1</v>
      </c>
      <c r="W2973">
        <v>1</v>
      </c>
      <c r="X2973">
        <v>1</v>
      </c>
      <c r="Y2973">
        <v>1</v>
      </c>
      <c r="Z2973">
        <v>1</v>
      </c>
      <c r="AA2973">
        <v>1</v>
      </c>
      <c r="AB2973">
        <v>1</v>
      </c>
      <c r="AC2973">
        <v>1</v>
      </c>
      <c r="AD2973">
        <v>1</v>
      </c>
      <c r="AE2973">
        <v>1</v>
      </c>
      <c r="AF2973">
        <v>1</v>
      </c>
      <c r="AG2973">
        <v>1</v>
      </c>
      <c r="AH2973">
        <v>1</v>
      </c>
      <c r="AI2973">
        <v>1</v>
      </c>
      <c r="AJ2973">
        <v>1</v>
      </c>
      <c r="AK2973">
        <v>1</v>
      </c>
      <c r="AL2973">
        <v>0</v>
      </c>
      <c r="AM2973" s="49" t="s">
        <v>79</v>
      </c>
      <c r="AN2973" s="49" t="s">
        <v>8</v>
      </c>
      <c r="AO2973" s="49" t="s">
        <v>9</v>
      </c>
      <c r="AP2973" s="49" t="s">
        <v>494</v>
      </c>
      <c r="AQ2973" s="49" t="s">
        <v>9</v>
      </c>
      <c r="AR2973" s="49" t="s">
        <v>487</v>
      </c>
      <c r="AS2973" s="49" t="s">
        <v>488</v>
      </c>
      <c r="AT2973" s="49" t="s">
        <v>489</v>
      </c>
    </row>
    <row r="2974" spans="1:46" x14ac:dyDescent="0.25">
      <c r="A2974">
        <v>18</v>
      </c>
      <c r="B2974" t="s">
        <v>96</v>
      </c>
      <c r="C2974" t="s">
        <v>96</v>
      </c>
      <c r="D2974" t="s">
        <v>97</v>
      </c>
      <c r="E2974" t="s">
        <v>642</v>
      </c>
      <c r="F2974" t="s">
        <v>643</v>
      </c>
      <c r="G2974">
        <v>1</v>
      </c>
      <c r="H2974">
        <v>1</v>
      </c>
      <c r="I2974">
        <v>1</v>
      </c>
      <c r="J2974">
        <v>1</v>
      </c>
      <c r="K2974">
        <v>1</v>
      </c>
      <c r="L2974">
        <v>1</v>
      </c>
      <c r="M2974">
        <v>1</v>
      </c>
      <c r="N2974">
        <v>1</v>
      </c>
      <c r="O2974">
        <v>1</v>
      </c>
      <c r="P2974">
        <v>1</v>
      </c>
      <c r="Q2974">
        <v>1</v>
      </c>
      <c r="R2974">
        <v>1</v>
      </c>
      <c r="S2974">
        <v>1</v>
      </c>
      <c r="T2974">
        <v>1</v>
      </c>
      <c r="U2974">
        <v>1</v>
      </c>
      <c r="V2974">
        <v>1</v>
      </c>
      <c r="W2974">
        <v>1</v>
      </c>
      <c r="X2974">
        <v>1</v>
      </c>
      <c r="Y2974">
        <v>1</v>
      </c>
      <c r="Z2974">
        <v>1</v>
      </c>
      <c r="AA2974">
        <v>1</v>
      </c>
      <c r="AB2974">
        <v>1</v>
      </c>
      <c r="AC2974">
        <v>1</v>
      </c>
      <c r="AD2974">
        <v>1</v>
      </c>
      <c r="AE2974">
        <v>1</v>
      </c>
      <c r="AF2974">
        <v>1</v>
      </c>
      <c r="AG2974">
        <v>1</v>
      </c>
      <c r="AH2974">
        <v>1</v>
      </c>
      <c r="AI2974">
        <v>1</v>
      </c>
      <c r="AJ2974">
        <v>1</v>
      </c>
      <c r="AK2974">
        <v>1</v>
      </c>
      <c r="AL2974">
        <v>0</v>
      </c>
      <c r="AM2974" s="49" t="s">
        <v>97</v>
      </c>
      <c r="AN2974" s="49" t="s">
        <v>14</v>
      </c>
      <c r="AO2974" s="49" t="s">
        <v>506</v>
      </c>
      <c r="AP2974" s="49" t="s">
        <v>494</v>
      </c>
      <c r="AQ2974" s="49" t="s">
        <v>10</v>
      </c>
      <c r="AR2974" s="49" t="s">
        <v>495</v>
      </c>
      <c r="AS2974" s="49" t="s">
        <v>488</v>
      </c>
      <c r="AT2974" s="49" t="s">
        <v>489</v>
      </c>
    </row>
    <row r="2975" spans="1:46" x14ac:dyDescent="0.25">
      <c r="A2975">
        <v>18</v>
      </c>
      <c r="B2975" t="s">
        <v>90</v>
      </c>
      <c r="C2975" t="s">
        <v>90</v>
      </c>
      <c r="D2975" t="s">
        <v>91</v>
      </c>
      <c r="E2975" t="s">
        <v>642</v>
      </c>
      <c r="F2975" t="s">
        <v>643</v>
      </c>
      <c r="G2975">
        <v>1</v>
      </c>
      <c r="H2975">
        <v>1</v>
      </c>
      <c r="I2975">
        <v>1</v>
      </c>
      <c r="J2975">
        <v>1</v>
      </c>
      <c r="K2975">
        <v>1</v>
      </c>
      <c r="L2975">
        <v>1</v>
      </c>
      <c r="M2975">
        <v>1</v>
      </c>
      <c r="N2975">
        <v>1</v>
      </c>
      <c r="O2975">
        <v>1</v>
      </c>
      <c r="P2975">
        <v>1</v>
      </c>
      <c r="Q2975">
        <v>1</v>
      </c>
      <c r="R2975">
        <v>1</v>
      </c>
      <c r="S2975">
        <v>1</v>
      </c>
      <c r="T2975">
        <v>1</v>
      </c>
      <c r="U2975">
        <v>1</v>
      </c>
      <c r="V2975">
        <v>1</v>
      </c>
      <c r="W2975">
        <v>1</v>
      </c>
      <c r="X2975">
        <v>1</v>
      </c>
      <c r="Y2975">
        <v>1</v>
      </c>
      <c r="Z2975">
        <v>1</v>
      </c>
      <c r="AA2975">
        <v>1</v>
      </c>
      <c r="AB2975">
        <v>1</v>
      </c>
      <c r="AC2975">
        <v>1</v>
      </c>
      <c r="AD2975">
        <v>1</v>
      </c>
      <c r="AE2975">
        <v>1</v>
      </c>
      <c r="AF2975">
        <v>1</v>
      </c>
      <c r="AG2975">
        <v>1</v>
      </c>
      <c r="AH2975">
        <v>1</v>
      </c>
      <c r="AI2975">
        <v>1</v>
      </c>
      <c r="AJ2975">
        <v>1</v>
      </c>
      <c r="AK2975">
        <v>1</v>
      </c>
      <c r="AL2975">
        <v>1</v>
      </c>
      <c r="AM2975" s="49" t="s">
        <v>91</v>
      </c>
      <c r="AN2975" s="49" t="s">
        <v>14</v>
      </c>
      <c r="AO2975" s="49" t="s">
        <v>500</v>
      </c>
      <c r="AP2975" s="49" t="s">
        <v>501</v>
      </c>
      <c r="AQ2975" s="49" t="s">
        <v>502</v>
      </c>
      <c r="AR2975" s="49" t="s">
        <v>487</v>
      </c>
      <c r="AS2975" s="49" t="s">
        <v>488</v>
      </c>
      <c r="AT2975" s="49" t="s">
        <v>489</v>
      </c>
    </row>
    <row r="2976" spans="1:46" x14ac:dyDescent="0.25">
      <c r="A2976">
        <v>18</v>
      </c>
      <c r="B2976" t="s">
        <v>105</v>
      </c>
      <c r="C2976" t="s">
        <v>105</v>
      </c>
      <c r="D2976" t="s">
        <v>106</v>
      </c>
      <c r="E2976" t="s">
        <v>642</v>
      </c>
      <c r="F2976" t="s">
        <v>643</v>
      </c>
      <c r="G2976">
        <v>1</v>
      </c>
      <c r="H2976">
        <v>1</v>
      </c>
      <c r="I2976">
        <v>1</v>
      </c>
      <c r="J2976">
        <v>1</v>
      </c>
      <c r="K2976">
        <v>1</v>
      </c>
      <c r="L2976">
        <v>1</v>
      </c>
      <c r="M2976">
        <v>1</v>
      </c>
      <c r="N2976">
        <v>1</v>
      </c>
      <c r="O2976">
        <v>1</v>
      </c>
      <c r="P2976">
        <v>1</v>
      </c>
      <c r="Q2976">
        <v>1</v>
      </c>
      <c r="R2976">
        <v>1</v>
      </c>
      <c r="S2976">
        <v>1</v>
      </c>
      <c r="T2976">
        <v>1</v>
      </c>
      <c r="U2976">
        <v>1</v>
      </c>
      <c r="V2976">
        <v>1</v>
      </c>
      <c r="W2976">
        <v>1</v>
      </c>
      <c r="X2976">
        <v>1</v>
      </c>
      <c r="Y2976">
        <v>1</v>
      </c>
      <c r="Z2976">
        <v>1</v>
      </c>
      <c r="AA2976">
        <v>1</v>
      </c>
      <c r="AB2976">
        <v>1</v>
      </c>
      <c r="AC2976">
        <v>1</v>
      </c>
      <c r="AD2976">
        <v>1</v>
      </c>
      <c r="AE2976">
        <v>1</v>
      </c>
      <c r="AF2976">
        <v>1</v>
      </c>
      <c r="AG2976">
        <v>1</v>
      </c>
      <c r="AH2976">
        <v>1</v>
      </c>
      <c r="AI2976">
        <v>1</v>
      </c>
      <c r="AJ2976">
        <v>1</v>
      </c>
      <c r="AK2976">
        <v>1</v>
      </c>
      <c r="AL2976">
        <v>0</v>
      </c>
      <c r="AM2976" s="49" t="s">
        <v>106</v>
      </c>
      <c r="AN2976" s="49" t="s">
        <v>4</v>
      </c>
      <c r="AO2976" s="49" t="s">
        <v>9</v>
      </c>
      <c r="AP2976" s="49" t="s">
        <v>501</v>
      </c>
      <c r="AQ2976" s="49" t="s">
        <v>9</v>
      </c>
      <c r="AR2976" s="49" t="s">
        <v>495</v>
      </c>
      <c r="AS2976" s="49" t="s">
        <v>488</v>
      </c>
      <c r="AT2976" s="49" t="s">
        <v>489</v>
      </c>
    </row>
    <row r="2977" spans="1:46" x14ac:dyDescent="0.25">
      <c r="A2977">
        <v>18</v>
      </c>
      <c r="B2977" t="s">
        <v>98</v>
      </c>
      <c r="C2977" t="s">
        <v>98</v>
      </c>
      <c r="D2977" t="s">
        <v>99</v>
      </c>
      <c r="E2977" t="s">
        <v>642</v>
      </c>
      <c r="F2977" t="s">
        <v>643</v>
      </c>
      <c r="G2977">
        <v>1</v>
      </c>
      <c r="H2977">
        <v>1</v>
      </c>
      <c r="I2977">
        <v>1</v>
      </c>
      <c r="J2977">
        <v>1</v>
      </c>
      <c r="K2977">
        <v>1</v>
      </c>
      <c r="L2977">
        <v>1</v>
      </c>
      <c r="M2977">
        <v>1</v>
      </c>
      <c r="N2977">
        <v>1</v>
      </c>
      <c r="O2977">
        <v>1</v>
      </c>
      <c r="P2977">
        <v>1</v>
      </c>
      <c r="Q2977">
        <v>1</v>
      </c>
      <c r="R2977">
        <v>1</v>
      </c>
      <c r="S2977">
        <v>1</v>
      </c>
      <c r="T2977">
        <v>1</v>
      </c>
      <c r="U2977">
        <v>1</v>
      </c>
      <c r="V2977">
        <v>1</v>
      </c>
      <c r="W2977">
        <v>1</v>
      </c>
      <c r="X2977">
        <v>1</v>
      </c>
      <c r="Y2977">
        <v>1</v>
      </c>
      <c r="Z2977">
        <v>1</v>
      </c>
      <c r="AA2977">
        <v>1</v>
      </c>
      <c r="AB2977">
        <v>1</v>
      </c>
      <c r="AC2977">
        <v>1</v>
      </c>
      <c r="AD2977">
        <v>1</v>
      </c>
      <c r="AE2977">
        <v>1</v>
      </c>
      <c r="AF2977">
        <v>1</v>
      </c>
      <c r="AG2977">
        <v>1</v>
      </c>
      <c r="AH2977">
        <v>1</v>
      </c>
      <c r="AI2977">
        <v>1</v>
      </c>
      <c r="AJ2977">
        <v>1</v>
      </c>
      <c r="AK2977">
        <v>1</v>
      </c>
      <c r="AL2977">
        <v>1</v>
      </c>
      <c r="AM2977" s="49" t="s">
        <v>99</v>
      </c>
      <c r="AN2977" s="49" t="s">
        <v>14</v>
      </c>
      <c r="AO2977" s="49" t="s">
        <v>506</v>
      </c>
      <c r="AP2977" s="49" t="s">
        <v>501</v>
      </c>
      <c r="AQ2977" s="49" t="s">
        <v>10</v>
      </c>
      <c r="AR2977" s="49" t="s">
        <v>487</v>
      </c>
      <c r="AS2977" s="49" t="s">
        <v>488</v>
      </c>
      <c r="AT2977" s="49" t="s">
        <v>489</v>
      </c>
    </row>
    <row r="2978" spans="1:46" x14ac:dyDescent="0.25">
      <c r="A2978">
        <v>18</v>
      </c>
      <c r="B2978" t="s">
        <v>102</v>
      </c>
      <c r="C2978" t="s">
        <v>102</v>
      </c>
      <c r="D2978" t="s">
        <v>409</v>
      </c>
      <c r="E2978" t="s">
        <v>642</v>
      </c>
      <c r="F2978" t="s">
        <v>643</v>
      </c>
      <c r="G2978">
        <v>1</v>
      </c>
      <c r="H2978">
        <v>1</v>
      </c>
      <c r="I2978">
        <v>1</v>
      </c>
      <c r="J2978">
        <v>1</v>
      </c>
      <c r="K2978">
        <v>1</v>
      </c>
      <c r="L2978">
        <v>1</v>
      </c>
      <c r="M2978">
        <v>1</v>
      </c>
      <c r="N2978">
        <v>1</v>
      </c>
      <c r="O2978">
        <v>1</v>
      </c>
      <c r="P2978">
        <v>1</v>
      </c>
      <c r="Q2978">
        <v>1</v>
      </c>
      <c r="R2978">
        <v>1</v>
      </c>
      <c r="S2978">
        <v>1</v>
      </c>
      <c r="T2978">
        <v>1</v>
      </c>
      <c r="U2978">
        <v>1</v>
      </c>
      <c r="V2978">
        <v>1</v>
      </c>
      <c r="W2978">
        <v>1</v>
      </c>
      <c r="X2978">
        <v>1</v>
      </c>
      <c r="Y2978">
        <v>1</v>
      </c>
      <c r="Z2978">
        <v>1</v>
      </c>
      <c r="AA2978">
        <v>1</v>
      </c>
      <c r="AB2978">
        <v>1</v>
      </c>
      <c r="AC2978">
        <v>1</v>
      </c>
      <c r="AD2978">
        <v>1</v>
      </c>
      <c r="AE2978">
        <v>1</v>
      </c>
      <c r="AF2978">
        <v>1</v>
      </c>
      <c r="AG2978">
        <v>1</v>
      </c>
      <c r="AH2978">
        <v>1</v>
      </c>
      <c r="AI2978">
        <v>1</v>
      </c>
      <c r="AJ2978">
        <v>1</v>
      </c>
      <c r="AK2978">
        <v>1</v>
      </c>
      <c r="AL2978">
        <v>0</v>
      </c>
      <c r="AM2978" s="49" t="s">
        <v>409</v>
      </c>
      <c r="AN2978" s="49" t="s">
        <v>14</v>
      </c>
      <c r="AO2978" s="49" t="s">
        <v>485</v>
      </c>
      <c r="AP2978" s="49" t="s">
        <v>505</v>
      </c>
      <c r="AQ2978" s="49" t="s">
        <v>13</v>
      </c>
      <c r="AR2978" s="49" t="s">
        <v>495</v>
      </c>
      <c r="AS2978" s="49" t="s">
        <v>496</v>
      </c>
      <c r="AT2978" s="49" t="s">
        <v>497</v>
      </c>
    </row>
    <row r="2979" spans="1:46" x14ac:dyDescent="0.25">
      <c r="A2979">
        <v>18</v>
      </c>
      <c r="B2979" t="s">
        <v>84</v>
      </c>
      <c r="C2979" t="s">
        <v>84</v>
      </c>
      <c r="D2979" t="s">
        <v>85</v>
      </c>
      <c r="E2979" t="s">
        <v>642</v>
      </c>
      <c r="F2979" t="s">
        <v>643</v>
      </c>
      <c r="G2979">
        <v>1</v>
      </c>
      <c r="H2979">
        <v>1</v>
      </c>
      <c r="I2979">
        <v>1</v>
      </c>
      <c r="J2979">
        <v>1</v>
      </c>
      <c r="K2979">
        <v>1</v>
      </c>
      <c r="L2979">
        <v>1</v>
      </c>
      <c r="M2979">
        <v>1</v>
      </c>
      <c r="N2979">
        <v>1</v>
      </c>
      <c r="O2979">
        <v>1</v>
      </c>
      <c r="P2979">
        <v>1</v>
      </c>
      <c r="Q2979">
        <v>1</v>
      </c>
      <c r="R2979">
        <v>1</v>
      </c>
      <c r="S2979">
        <v>1</v>
      </c>
      <c r="T2979">
        <v>1</v>
      </c>
      <c r="U2979">
        <v>1</v>
      </c>
      <c r="V2979">
        <v>1</v>
      </c>
      <c r="W2979">
        <v>1</v>
      </c>
      <c r="X2979">
        <v>1</v>
      </c>
      <c r="Y2979">
        <v>1</v>
      </c>
      <c r="Z2979">
        <v>1</v>
      </c>
      <c r="AA2979">
        <v>1</v>
      </c>
      <c r="AB2979">
        <v>1</v>
      </c>
      <c r="AC2979">
        <v>1</v>
      </c>
      <c r="AD2979">
        <v>1</v>
      </c>
      <c r="AE2979">
        <v>1</v>
      </c>
      <c r="AF2979">
        <v>1</v>
      </c>
      <c r="AG2979">
        <v>1</v>
      </c>
      <c r="AH2979">
        <v>1</v>
      </c>
      <c r="AI2979">
        <v>1</v>
      </c>
      <c r="AJ2979">
        <v>1</v>
      </c>
      <c r="AK2979">
        <v>1</v>
      </c>
      <c r="AL2979">
        <v>1</v>
      </c>
      <c r="AM2979" s="49" t="s">
        <v>85</v>
      </c>
      <c r="AN2979" s="49" t="s">
        <v>14</v>
      </c>
      <c r="AO2979" s="49" t="s">
        <v>500</v>
      </c>
      <c r="AP2979" s="49" t="s">
        <v>501</v>
      </c>
      <c r="AQ2979" s="49" t="s">
        <v>502</v>
      </c>
      <c r="AR2979" s="49" t="s">
        <v>487</v>
      </c>
      <c r="AS2979" s="49" t="s">
        <v>488</v>
      </c>
      <c r="AT2979" s="49" t="s">
        <v>489</v>
      </c>
    </row>
    <row r="2980" spans="1:46" x14ac:dyDescent="0.25">
      <c r="A2980">
        <v>18</v>
      </c>
      <c r="B2980" t="s">
        <v>223</v>
      </c>
      <c r="C2980" t="s">
        <v>223</v>
      </c>
      <c r="D2980" t="s">
        <v>224</v>
      </c>
      <c r="E2980" t="s">
        <v>642</v>
      </c>
      <c r="F2980" t="s">
        <v>643</v>
      </c>
      <c r="G2980">
        <v>0</v>
      </c>
      <c r="H2980">
        <v>0</v>
      </c>
      <c r="I2980">
        <v>0</v>
      </c>
      <c r="J2980">
        <v>0</v>
      </c>
      <c r="K2980">
        <v>0</v>
      </c>
      <c r="L2980">
        <v>1</v>
      </c>
      <c r="M2980">
        <v>1</v>
      </c>
      <c r="N2980">
        <v>1</v>
      </c>
      <c r="O2980">
        <v>1</v>
      </c>
      <c r="P2980">
        <v>1</v>
      </c>
      <c r="Q2980">
        <v>1</v>
      </c>
      <c r="R2980">
        <v>1</v>
      </c>
      <c r="S2980">
        <v>1</v>
      </c>
      <c r="T2980">
        <v>1</v>
      </c>
      <c r="U2980">
        <v>1</v>
      </c>
      <c r="V2980">
        <v>1</v>
      </c>
      <c r="W2980">
        <v>1</v>
      </c>
      <c r="X2980">
        <v>1</v>
      </c>
      <c r="Y2980">
        <v>1</v>
      </c>
      <c r="Z2980">
        <v>1</v>
      </c>
      <c r="AA2980">
        <v>1</v>
      </c>
      <c r="AB2980">
        <v>1</v>
      </c>
      <c r="AC2980">
        <v>1</v>
      </c>
      <c r="AD2980">
        <v>1</v>
      </c>
      <c r="AE2980">
        <v>1</v>
      </c>
      <c r="AF2980">
        <v>1</v>
      </c>
      <c r="AG2980">
        <v>1</v>
      </c>
      <c r="AH2980">
        <v>1</v>
      </c>
      <c r="AI2980">
        <v>1</v>
      </c>
      <c r="AJ2980">
        <v>1</v>
      </c>
      <c r="AK2980">
        <v>1</v>
      </c>
      <c r="AL2980">
        <v>0</v>
      </c>
      <c r="AM2980" s="49" t="s">
        <v>224</v>
      </c>
      <c r="AN2980" s="49" t="s">
        <v>14</v>
      </c>
      <c r="AO2980" s="49" t="s">
        <v>485</v>
      </c>
      <c r="AP2980" s="49" t="s">
        <v>494</v>
      </c>
      <c r="AQ2980" s="49" t="s">
        <v>11</v>
      </c>
      <c r="AR2980" s="49" t="s">
        <v>487</v>
      </c>
      <c r="AS2980" s="49" t="s">
        <v>488</v>
      </c>
      <c r="AT2980" s="49" t="s">
        <v>489</v>
      </c>
    </row>
    <row r="2981" spans="1:46" x14ac:dyDescent="0.25">
      <c r="A2981">
        <v>18</v>
      </c>
      <c r="B2981" t="s">
        <v>119</v>
      </c>
      <c r="C2981" t="s">
        <v>119</v>
      </c>
      <c r="D2981" t="s">
        <v>120</v>
      </c>
      <c r="E2981" t="s">
        <v>642</v>
      </c>
      <c r="F2981" t="s">
        <v>643</v>
      </c>
      <c r="G2981">
        <v>1</v>
      </c>
      <c r="H2981">
        <v>1</v>
      </c>
      <c r="I2981">
        <v>1</v>
      </c>
      <c r="J2981">
        <v>1</v>
      </c>
      <c r="K2981">
        <v>1</v>
      </c>
      <c r="L2981">
        <v>1</v>
      </c>
      <c r="M2981">
        <v>1</v>
      </c>
      <c r="N2981">
        <v>1</v>
      </c>
      <c r="O2981">
        <v>1</v>
      </c>
      <c r="P2981">
        <v>1</v>
      </c>
      <c r="Q2981">
        <v>1</v>
      </c>
      <c r="R2981">
        <v>1</v>
      </c>
      <c r="S2981">
        <v>1</v>
      </c>
      <c r="T2981">
        <v>1</v>
      </c>
      <c r="U2981">
        <v>1</v>
      </c>
      <c r="V2981">
        <v>1</v>
      </c>
      <c r="W2981">
        <v>1</v>
      </c>
      <c r="X2981">
        <v>1</v>
      </c>
      <c r="Y2981">
        <v>1</v>
      </c>
      <c r="Z2981">
        <v>1</v>
      </c>
      <c r="AA2981">
        <v>1</v>
      </c>
      <c r="AB2981">
        <v>1</v>
      </c>
      <c r="AC2981">
        <v>1</v>
      </c>
      <c r="AD2981">
        <v>1</v>
      </c>
      <c r="AE2981">
        <v>1</v>
      </c>
      <c r="AF2981">
        <v>1</v>
      </c>
      <c r="AG2981">
        <v>1</v>
      </c>
      <c r="AH2981">
        <v>1</v>
      </c>
      <c r="AI2981">
        <v>1</v>
      </c>
      <c r="AJ2981">
        <v>1</v>
      </c>
      <c r="AK2981">
        <v>1</v>
      </c>
      <c r="AL2981">
        <v>0</v>
      </c>
      <c r="AM2981" s="49" t="s">
        <v>120</v>
      </c>
      <c r="AN2981" s="49" t="s">
        <v>5</v>
      </c>
      <c r="AO2981" s="49" t="s">
        <v>9</v>
      </c>
      <c r="AP2981" s="49" t="s">
        <v>494</v>
      </c>
      <c r="AQ2981" s="49" t="s">
        <v>9</v>
      </c>
      <c r="AR2981" s="49" t="s">
        <v>487</v>
      </c>
      <c r="AS2981" s="49" t="s">
        <v>488</v>
      </c>
      <c r="AT2981" s="49" t="s">
        <v>489</v>
      </c>
    </row>
    <row r="2982" spans="1:46" x14ac:dyDescent="0.25">
      <c r="A2982">
        <v>18</v>
      </c>
      <c r="B2982" t="s">
        <v>109</v>
      </c>
      <c r="C2982" t="s">
        <v>109</v>
      </c>
      <c r="D2982" t="s">
        <v>110</v>
      </c>
      <c r="E2982" t="s">
        <v>642</v>
      </c>
      <c r="F2982" t="s">
        <v>643</v>
      </c>
      <c r="G2982">
        <v>1</v>
      </c>
      <c r="H2982">
        <v>1</v>
      </c>
      <c r="I2982">
        <v>1</v>
      </c>
      <c r="J2982">
        <v>1</v>
      </c>
      <c r="K2982">
        <v>1</v>
      </c>
      <c r="L2982">
        <v>1</v>
      </c>
      <c r="M2982">
        <v>1</v>
      </c>
      <c r="N2982">
        <v>1</v>
      </c>
      <c r="O2982">
        <v>1</v>
      </c>
      <c r="P2982">
        <v>1</v>
      </c>
      <c r="Q2982">
        <v>1</v>
      </c>
      <c r="R2982">
        <v>1</v>
      </c>
      <c r="S2982">
        <v>1</v>
      </c>
      <c r="T2982">
        <v>1</v>
      </c>
      <c r="U2982">
        <v>1</v>
      </c>
      <c r="V2982">
        <v>1</v>
      </c>
      <c r="W2982">
        <v>1</v>
      </c>
      <c r="X2982">
        <v>1</v>
      </c>
      <c r="Y2982">
        <v>1</v>
      </c>
      <c r="Z2982">
        <v>1</v>
      </c>
      <c r="AA2982">
        <v>1</v>
      </c>
      <c r="AB2982">
        <v>1</v>
      </c>
      <c r="AC2982">
        <v>1</v>
      </c>
      <c r="AD2982">
        <v>1</v>
      </c>
      <c r="AE2982">
        <v>1</v>
      </c>
      <c r="AF2982">
        <v>1</v>
      </c>
      <c r="AG2982">
        <v>1</v>
      </c>
      <c r="AH2982">
        <v>1</v>
      </c>
      <c r="AI2982">
        <v>1</v>
      </c>
      <c r="AJ2982">
        <v>1</v>
      </c>
      <c r="AK2982">
        <v>1</v>
      </c>
      <c r="AL2982">
        <v>1</v>
      </c>
      <c r="AM2982" s="49" t="s">
        <v>110</v>
      </c>
      <c r="AN2982" s="49" t="s">
        <v>14</v>
      </c>
      <c r="AO2982" s="49" t="s">
        <v>507</v>
      </c>
      <c r="AP2982" s="49" t="s">
        <v>505</v>
      </c>
      <c r="AQ2982" s="49" t="s">
        <v>13</v>
      </c>
      <c r="AR2982" s="49" t="s">
        <v>487</v>
      </c>
      <c r="AS2982" s="49" t="s">
        <v>488</v>
      </c>
      <c r="AT2982" s="49" t="s">
        <v>489</v>
      </c>
    </row>
    <row r="2983" spans="1:46" x14ac:dyDescent="0.25">
      <c r="A2983">
        <v>18</v>
      </c>
      <c r="B2983" t="s">
        <v>113</v>
      </c>
      <c r="C2983" t="s">
        <v>113</v>
      </c>
      <c r="D2983" t="s">
        <v>114</v>
      </c>
      <c r="E2983" t="s">
        <v>642</v>
      </c>
      <c r="F2983" t="s">
        <v>643</v>
      </c>
      <c r="G2983">
        <v>1</v>
      </c>
      <c r="H2983">
        <v>1</v>
      </c>
      <c r="I2983">
        <v>1</v>
      </c>
      <c r="J2983">
        <v>1</v>
      </c>
      <c r="K2983">
        <v>1</v>
      </c>
      <c r="L2983">
        <v>1</v>
      </c>
      <c r="M2983">
        <v>1</v>
      </c>
      <c r="N2983">
        <v>1</v>
      </c>
      <c r="O2983">
        <v>1</v>
      </c>
      <c r="P2983">
        <v>1</v>
      </c>
      <c r="Q2983">
        <v>1</v>
      </c>
      <c r="R2983">
        <v>1</v>
      </c>
      <c r="S2983">
        <v>1</v>
      </c>
      <c r="T2983">
        <v>1</v>
      </c>
      <c r="U2983">
        <v>1</v>
      </c>
      <c r="V2983">
        <v>1</v>
      </c>
      <c r="W2983">
        <v>1</v>
      </c>
      <c r="X2983">
        <v>1</v>
      </c>
      <c r="Y2983">
        <v>1</v>
      </c>
      <c r="Z2983">
        <v>1</v>
      </c>
      <c r="AA2983">
        <v>1</v>
      </c>
      <c r="AB2983">
        <v>1</v>
      </c>
      <c r="AC2983">
        <v>1</v>
      </c>
      <c r="AD2983">
        <v>1</v>
      </c>
      <c r="AE2983">
        <v>1</v>
      </c>
      <c r="AF2983">
        <v>1</v>
      </c>
      <c r="AG2983">
        <v>1</v>
      </c>
      <c r="AH2983">
        <v>1</v>
      </c>
      <c r="AI2983">
        <v>1</v>
      </c>
      <c r="AJ2983">
        <v>1</v>
      </c>
      <c r="AK2983">
        <v>1</v>
      </c>
      <c r="AL2983">
        <v>1</v>
      </c>
      <c r="AM2983" s="49" t="s">
        <v>114</v>
      </c>
      <c r="AN2983" s="49" t="s">
        <v>14</v>
      </c>
      <c r="AO2983" s="49" t="s">
        <v>506</v>
      </c>
      <c r="AP2983" s="49" t="s">
        <v>505</v>
      </c>
      <c r="AQ2983" s="49" t="s">
        <v>10</v>
      </c>
      <c r="AR2983" s="49" t="s">
        <v>495</v>
      </c>
      <c r="AS2983" s="49" t="s">
        <v>488</v>
      </c>
      <c r="AT2983" s="49" t="s">
        <v>489</v>
      </c>
    </row>
    <row r="2984" spans="1:46" x14ac:dyDescent="0.25">
      <c r="A2984">
        <v>18</v>
      </c>
      <c r="B2984" t="s">
        <v>493</v>
      </c>
      <c r="C2984" t="s">
        <v>542</v>
      </c>
      <c r="D2984" t="s">
        <v>543</v>
      </c>
      <c r="E2984" t="s">
        <v>642</v>
      </c>
      <c r="F2984" t="s">
        <v>643</v>
      </c>
      <c r="G2984">
        <v>1</v>
      </c>
      <c r="H2984">
        <v>1</v>
      </c>
      <c r="I2984">
        <v>1</v>
      </c>
      <c r="J2984">
        <v>1</v>
      </c>
      <c r="K2984">
        <v>1</v>
      </c>
      <c r="L2984">
        <v>1</v>
      </c>
      <c r="M2984">
        <v>1</v>
      </c>
      <c r="N2984">
        <v>1</v>
      </c>
      <c r="O2984">
        <v>1</v>
      </c>
      <c r="P2984">
        <v>1</v>
      </c>
      <c r="Q2984">
        <v>1</v>
      </c>
      <c r="R2984">
        <v>1</v>
      </c>
      <c r="S2984">
        <v>1</v>
      </c>
      <c r="T2984">
        <v>1</v>
      </c>
      <c r="U2984">
        <v>1</v>
      </c>
      <c r="V2984">
        <v>1</v>
      </c>
      <c r="W2984">
        <v>1</v>
      </c>
      <c r="X2984">
        <v>1</v>
      </c>
      <c r="Y2984">
        <v>1</v>
      </c>
      <c r="Z2984">
        <v>1</v>
      </c>
      <c r="AA2984">
        <v>1</v>
      </c>
      <c r="AB2984">
        <v>1</v>
      </c>
      <c r="AC2984">
        <v>1</v>
      </c>
      <c r="AD2984">
        <v>1</v>
      </c>
      <c r="AE2984">
        <v>1</v>
      </c>
      <c r="AF2984">
        <v>1</v>
      </c>
      <c r="AG2984">
        <v>1</v>
      </c>
      <c r="AH2984">
        <v>1</v>
      </c>
      <c r="AI2984">
        <v>1</v>
      </c>
      <c r="AJ2984">
        <v>1</v>
      </c>
      <c r="AK2984">
        <v>1</v>
      </c>
      <c r="AL2984">
        <v>0</v>
      </c>
      <c r="AM2984" s="49" t="e">
        <v>#N/A</v>
      </c>
      <c r="AN2984" s="49" t="e">
        <v>#N/A</v>
      </c>
      <c r="AO2984" s="49" t="e">
        <v>#N/A</v>
      </c>
      <c r="AP2984" s="49" t="e">
        <v>#N/A</v>
      </c>
      <c r="AQ2984" s="49" t="e">
        <v>#N/A</v>
      </c>
      <c r="AR2984" s="49" t="e">
        <v>#N/A</v>
      </c>
      <c r="AS2984" s="49" t="e">
        <v>#N/A</v>
      </c>
      <c r="AT2984" s="49" t="e">
        <v>#N/A</v>
      </c>
    </row>
    <row r="2985" spans="1:46" x14ac:dyDescent="0.25">
      <c r="A2985">
        <v>18</v>
      </c>
      <c r="B2985" t="s">
        <v>544</v>
      </c>
      <c r="C2985" t="s">
        <v>544</v>
      </c>
      <c r="D2985" t="s">
        <v>545</v>
      </c>
      <c r="E2985" t="s">
        <v>642</v>
      </c>
      <c r="F2985" t="s">
        <v>643</v>
      </c>
      <c r="G2985">
        <v>1</v>
      </c>
      <c r="H2985">
        <v>1</v>
      </c>
      <c r="I2985">
        <v>1</v>
      </c>
      <c r="J2985">
        <v>1</v>
      </c>
      <c r="K2985">
        <v>1</v>
      </c>
      <c r="L2985">
        <v>1</v>
      </c>
      <c r="M2985">
        <v>1</v>
      </c>
      <c r="N2985">
        <v>1</v>
      </c>
      <c r="O2985">
        <v>1</v>
      </c>
      <c r="P2985">
        <v>1</v>
      </c>
      <c r="Q2985">
        <v>1</v>
      </c>
      <c r="R2985">
        <v>1</v>
      </c>
      <c r="S2985">
        <v>1</v>
      </c>
      <c r="T2985">
        <v>1</v>
      </c>
      <c r="U2985">
        <v>1</v>
      </c>
      <c r="V2985">
        <v>1</v>
      </c>
      <c r="W2985">
        <v>1</v>
      </c>
      <c r="X2985">
        <v>1</v>
      </c>
      <c r="Y2985">
        <v>1</v>
      </c>
      <c r="Z2985">
        <v>1</v>
      </c>
      <c r="AA2985">
        <v>1</v>
      </c>
      <c r="AB2985">
        <v>1</v>
      </c>
      <c r="AC2985">
        <v>1</v>
      </c>
      <c r="AD2985">
        <v>1</v>
      </c>
      <c r="AE2985">
        <v>1</v>
      </c>
      <c r="AF2985">
        <v>1</v>
      </c>
      <c r="AG2985">
        <v>1</v>
      </c>
      <c r="AH2985">
        <v>1</v>
      </c>
      <c r="AI2985">
        <v>1</v>
      </c>
      <c r="AJ2985">
        <v>1</v>
      </c>
      <c r="AK2985">
        <v>1</v>
      </c>
      <c r="AL2985">
        <v>0</v>
      </c>
      <c r="AM2985" s="49" t="e">
        <v>#N/A</v>
      </c>
      <c r="AN2985" s="49" t="e">
        <v>#N/A</v>
      </c>
      <c r="AO2985" s="49" t="e">
        <v>#N/A</v>
      </c>
      <c r="AP2985" s="49" t="e">
        <v>#N/A</v>
      </c>
      <c r="AQ2985" s="49" t="e">
        <v>#N/A</v>
      </c>
      <c r="AR2985" s="49" t="e">
        <v>#N/A</v>
      </c>
      <c r="AS2985" s="49" t="e">
        <v>#N/A</v>
      </c>
      <c r="AT2985" s="49" t="e">
        <v>#N/A</v>
      </c>
    </row>
    <row r="2986" spans="1:46" x14ac:dyDescent="0.25">
      <c r="A2986">
        <v>18</v>
      </c>
      <c r="B2986" t="s">
        <v>124</v>
      </c>
      <c r="C2986" t="s">
        <v>124</v>
      </c>
      <c r="D2986" t="s">
        <v>125</v>
      </c>
      <c r="E2986" t="s">
        <v>642</v>
      </c>
      <c r="F2986" t="s">
        <v>643</v>
      </c>
      <c r="G2986">
        <v>1</v>
      </c>
      <c r="H2986">
        <v>1</v>
      </c>
      <c r="I2986">
        <v>1</v>
      </c>
      <c r="J2986">
        <v>1</v>
      </c>
      <c r="K2986">
        <v>1</v>
      </c>
      <c r="L2986">
        <v>1</v>
      </c>
      <c r="M2986">
        <v>1</v>
      </c>
      <c r="N2986">
        <v>1</v>
      </c>
      <c r="O2986">
        <v>1</v>
      </c>
      <c r="P2986">
        <v>1</v>
      </c>
      <c r="Q2986">
        <v>1</v>
      </c>
      <c r="R2986">
        <v>1</v>
      </c>
      <c r="S2986">
        <v>1</v>
      </c>
      <c r="T2986">
        <v>1</v>
      </c>
      <c r="U2986">
        <v>1</v>
      </c>
      <c r="V2986">
        <v>1</v>
      </c>
      <c r="W2986">
        <v>1</v>
      </c>
      <c r="X2986">
        <v>1</v>
      </c>
      <c r="Y2986">
        <v>1</v>
      </c>
      <c r="Z2986">
        <v>1</v>
      </c>
      <c r="AA2986">
        <v>1</v>
      </c>
      <c r="AB2986">
        <v>1</v>
      </c>
      <c r="AC2986">
        <v>1</v>
      </c>
      <c r="AD2986">
        <v>1</v>
      </c>
      <c r="AE2986">
        <v>1</v>
      </c>
      <c r="AF2986">
        <v>1</v>
      </c>
      <c r="AG2986">
        <v>1</v>
      </c>
      <c r="AH2986">
        <v>1</v>
      </c>
      <c r="AI2986">
        <v>1</v>
      </c>
      <c r="AJ2986">
        <v>1</v>
      </c>
      <c r="AK2986">
        <v>1</v>
      </c>
      <c r="AL2986">
        <v>1</v>
      </c>
      <c r="AM2986" s="49" t="s">
        <v>125</v>
      </c>
      <c r="AN2986" s="49" t="s">
        <v>14</v>
      </c>
      <c r="AO2986" s="49" t="s">
        <v>506</v>
      </c>
      <c r="AP2986" s="49" t="s">
        <v>501</v>
      </c>
      <c r="AQ2986" s="49" t="s">
        <v>10</v>
      </c>
      <c r="AR2986" s="49" t="s">
        <v>487</v>
      </c>
      <c r="AS2986" s="49" t="s">
        <v>488</v>
      </c>
      <c r="AT2986" s="49" t="s">
        <v>489</v>
      </c>
    </row>
    <row r="2987" spans="1:46" x14ac:dyDescent="0.25">
      <c r="A2987">
        <v>18</v>
      </c>
      <c r="B2987" t="s">
        <v>130</v>
      </c>
      <c r="C2987" t="s">
        <v>130</v>
      </c>
      <c r="D2987" t="s">
        <v>131</v>
      </c>
      <c r="E2987" t="s">
        <v>642</v>
      </c>
      <c r="F2987" t="s">
        <v>643</v>
      </c>
      <c r="G2987">
        <v>1</v>
      </c>
      <c r="H2987">
        <v>1</v>
      </c>
      <c r="I2987">
        <v>1</v>
      </c>
      <c r="J2987">
        <v>1</v>
      </c>
      <c r="K2987">
        <v>1</v>
      </c>
      <c r="L2987">
        <v>1</v>
      </c>
      <c r="M2987">
        <v>1</v>
      </c>
      <c r="N2987">
        <v>1</v>
      </c>
      <c r="O2987">
        <v>1</v>
      </c>
      <c r="P2987">
        <v>1</v>
      </c>
      <c r="Q2987">
        <v>1</v>
      </c>
      <c r="R2987">
        <v>1</v>
      </c>
      <c r="S2987">
        <v>1</v>
      </c>
      <c r="T2987">
        <v>1</v>
      </c>
      <c r="U2987">
        <v>1</v>
      </c>
      <c r="V2987">
        <v>1</v>
      </c>
      <c r="W2987">
        <v>1</v>
      </c>
      <c r="X2987">
        <v>1</v>
      </c>
      <c r="Y2987">
        <v>1</v>
      </c>
      <c r="Z2987">
        <v>1</v>
      </c>
      <c r="AA2987">
        <v>1</v>
      </c>
      <c r="AB2987">
        <v>1</v>
      </c>
      <c r="AC2987">
        <v>1</v>
      </c>
      <c r="AD2987">
        <v>1</v>
      </c>
      <c r="AE2987">
        <v>1</v>
      </c>
      <c r="AF2987">
        <v>1</v>
      </c>
      <c r="AG2987">
        <v>1</v>
      </c>
      <c r="AH2987">
        <v>1</v>
      </c>
      <c r="AI2987">
        <v>1</v>
      </c>
      <c r="AJ2987">
        <v>1</v>
      </c>
      <c r="AK2987">
        <v>1</v>
      </c>
      <c r="AL2987">
        <v>1</v>
      </c>
      <c r="AM2987" s="49" t="s">
        <v>131</v>
      </c>
      <c r="AN2987" s="49" t="s">
        <v>14</v>
      </c>
      <c r="AO2987" s="49" t="s">
        <v>507</v>
      </c>
      <c r="AP2987" s="49" t="s">
        <v>501</v>
      </c>
      <c r="AQ2987" s="49" t="s">
        <v>10</v>
      </c>
      <c r="AR2987" s="49" t="s">
        <v>487</v>
      </c>
      <c r="AS2987" s="49" t="s">
        <v>488</v>
      </c>
      <c r="AT2987" s="49" t="s">
        <v>489</v>
      </c>
    </row>
    <row r="2988" spans="1:46" x14ac:dyDescent="0.25">
      <c r="A2988">
        <v>18</v>
      </c>
      <c r="B2988" t="s">
        <v>117</v>
      </c>
      <c r="C2988" t="s">
        <v>117</v>
      </c>
      <c r="D2988" t="s">
        <v>546</v>
      </c>
      <c r="E2988" t="s">
        <v>642</v>
      </c>
      <c r="F2988" t="s">
        <v>643</v>
      </c>
      <c r="G2988">
        <v>1</v>
      </c>
      <c r="H2988">
        <v>1</v>
      </c>
      <c r="I2988">
        <v>1</v>
      </c>
      <c r="J2988">
        <v>1</v>
      </c>
      <c r="K2988">
        <v>1</v>
      </c>
      <c r="L2988">
        <v>1</v>
      </c>
      <c r="M2988">
        <v>1</v>
      </c>
      <c r="N2988">
        <v>1</v>
      </c>
      <c r="O2988">
        <v>1</v>
      </c>
      <c r="P2988">
        <v>1</v>
      </c>
      <c r="Q2988">
        <v>1</v>
      </c>
      <c r="R2988">
        <v>1</v>
      </c>
      <c r="S2988">
        <v>1</v>
      </c>
      <c r="T2988">
        <v>1</v>
      </c>
      <c r="U2988">
        <v>1</v>
      </c>
      <c r="V2988">
        <v>1</v>
      </c>
      <c r="W2988">
        <v>1</v>
      </c>
      <c r="X2988">
        <v>1</v>
      </c>
      <c r="Y2988">
        <v>1</v>
      </c>
      <c r="Z2988">
        <v>1</v>
      </c>
      <c r="AA2988">
        <v>1</v>
      </c>
      <c r="AB2988">
        <v>1</v>
      </c>
      <c r="AC2988">
        <v>1</v>
      </c>
      <c r="AD2988">
        <v>1</v>
      </c>
      <c r="AE2988">
        <v>1</v>
      </c>
      <c r="AF2988">
        <v>1</v>
      </c>
      <c r="AG2988">
        <v>1</v>
      </c>
      <c r="AH2988">
        <v>1</v>
      </c>
      <c r="AI2988">
        <v>1</v>
      </c>
      <c r="AJ2988">
        <v>1</v>
      </c>
      <c r="AK2988">
        <v>1</v>
      </c>
      <c r="AL2988">
        <v>0</v>
      </c>
      <c r="AM2988" s="49" t="s">
        <v>118</v>
      </c>
      <c r="AN2988" s="49" t="s">
        <v>8</v>
      </c>
      <c r="AO2988" s="49" t="s">
        <v>9</v>
      </c>
      <c r="AP2988" s="49" t="s">
        <v>494</v>
      </c>
      <c r="AQ2988" s="49" t="s">
        <v>9</v>
      </c>
      <c r="AR2988" s="49" t="s">
        <v>487</v>
      </c>
      <c r="AS2988" s="49" t="s">
        <v>488</v>
      </c>
      <c r="AT2988" s="49" t="s">
        <v>489</v>
      </c>
    </row>
    <row r="2989" spans="1:46" x14ac:dyDescent="0.25">
      <c r="A2989">
        <v>18</v>
      </c>
      <c r="B2989" t="s">
        <v>192</v>
      </c>
      <c r="C2989" t="s">
        <v>192</v>
      </c>
      <c r="D2989" t="s">
        <v>193</v>
      </c>
      <c r="E2989" t="s">
        <v>642</v>
      </c>
      <c r="F2989" t="s">
        <v>643</v>
      </c>
      <c r="G2989">
        <v>1</v>
      </c>
      <c r="H2989">
        <v>1</v>
      </c>
      <c r="I2989">
        <v>1</v>
      </c>
      <c r="J2989">
        <v>1</v>
      </c>
      <c r="K2989">
        <v>1</v>
      </c>
      <c r="L2989">
        <v>1</v>
      </c>
      <c r="M2989">
        <v>1</v>
      </c>
      <c r="N2989">
        <v>1</v>
      </c>
      <c r="O2989">
        <v>1</v>
      </c>
      <c r="P2989">
        <v>1</v>
      </c>
      <c r="Q2989">
        <v>1</v>
      </c>
      <c r="R2989">
        <v>1</v>
      </c>
      <c r="S2989">
        <v>1</v>
      </c>
      <c r="T2989">
        <v>1</v>
      </c>
      <c r="U2989">
        <v>1</v>
      </c>
      <c r="V2989">
        <v>1</v>
      </c>
      <c r="W2989">
        <v>1</v>
      </c>
      <c r="X2989">
        <v>1</v>
      </c>
      <c r="Y2989">
        <v>1</v>
      </c>
      <c r="Z2989">
        <v>1</v>
      </c>
      <c r="AA2989">
        <v>1</v>
      </c>
      <c r="AB2989">
        <v>1</v>
      </c>
      <c r="AC2989">
        <v>1</v>
      </c>
      <c r="AD2989">
        <v>1</v>
      </c>
      <c r="AE2989">
        <v>1</v>
      </c>
      <c r="AF2989">
        <v>1</v>
      </c>
      <c r="AG2989">
        <v>1</v>
      </c>
      <c r="AH2989">
        <v>1</v>
      </c>
      <c r="AI2989">
        <v>1</v>
      </c>
      <c r="AJ2989">
        <v>1</v>
      </c>
      <c r="AK2989">
        <v>1</v>
      </c>
      <c r="AL2989">
        <v>1</v>
      </c>
      <c r="AM2989" s="49" t="s">
        <v>193</v>
      </c>
      <c r="AN2989" s="49" t="s">
        <v>14</v>
      </c>
      <c r="AO2989" s="49" t="s">
        <v>500</v>
      </c>
      <c r="AP2989" s="49" t="s">
        <v>505</v>
      </c>
      <c r="AQ2989" s="49" t="s">
        <v>13</v>
      </c>
      <c r="AR2989" s="49" t="s">
        <v>487</v>
      </c>
      <c r="AS2989" s="49" t="s">
        <v>488</v>
      </c>
      <c r="AT2989" s="49" t="s">
        <v>489</v>
      </c>
    </row>
    <row r="2990" spans="1:46" x14ac:dyDescent="0.25">
      <c r="A2990">
        <v>18</v>
      </c>
      <c r="B2990" t="s">
        <v>132</v>
      </c>
      <c r="C2990" t="s">
        <v>132</v>
      </c>
      <c r="D2990" t="s">
        <v>133</v>
      </c>
      <c r="E2990" t="s">
        <v>642</v>
      </c>
      <c r="F2990" t="s">
        <v>643</v>
      </c>
      <c r="G2990">
        <v>1</v>
      </c>
      <c r="H2990">
        <v>1</v>
      </c>
      <c r="I2990">
        <v>1</v>
      </c>
      <c r="J2990">
        <v>1</v>
      </c>
      <c r="K2990">
        <v>1</v>
      </c>
      <c r="L2990">
        <v>1</v>
      </c>
      <c r="M2990">
        <v>1</v>
      </c>
      <c r="N2990">
        <v>1</v>
      </c>
      <c r="O2990">
        <v>1</v>
      </c>
      <c r="P2990">
        <v>1</v>
      </c>
      <c r="Q2990">
        <v>1</v>
      </c>
      <c r="R2990">
        <v>1</v>
      </c>
      <c r="S2990">
        <v>1</v>
      </c>
      <c r="T2990">
        <v>1</v>
      </c>
      <c r="U2990">
        <v>1</v>
      </c>
      <c r="V2990">
        <v>1</v>
      </c>
      <c r="W2990">
        <v>1</v>
      </c>
      <c r="X2990">
        <v>1</v>
      </c>
      <c r="Y2990">
        <v>1</v>
      </c>
      <c r="Z2990">
        <v>1</v>
      </c>
      <c r="AA2990">
        <v>1</v>
      </c>
      <c r="AB2990">
        <v>1</v>
      </c>
      <c r="AC2990">
        <v>1</v>
      </c>
      <c r="AD2990">
        <v>1</v>
      </c>
      <c r="AE2990">
        <v>1</v>
      </c>
      <c r="AF2990">
        <v>1</v>
      </c>
      <c r="AG2990">
        <v>1</v>
      </c>
      <c r="AH2990">
        <v>1</v>
      </c>
      <c r="AI2990">
        <v>1</v>
      </c>
      <c r="AJ2990">
        <v>1</v>
      </c>
      <c r="AK2990">
        <v>1</v>
      </c>
      <c r="AL2990">
        <v>0</v>
      </c>
      <c r="AM2990" s="49" t="s">
        <v>133</v>
      </c>
      <c r="AN2990" s="49" t="s">
        <v>14</v>
      </c>
      <c r="AO2990" s="49" t="s">
        <v>507</v>
      </c>
      <c r="AP2990" s="49" t="s">
        <v>501</v>
      </c>
      <c r="AQ2990" s="49" t="s">
        <v>10</v>
      </c>
      <c r="AR2990" s="49" t="s">
        <v>487</v>
      </c>
      <c r="AS2990" s="49" t="s">
        <v>488</v>
      </c>
      <c r="AT2990" s="49" t="s">
        <v>489</v>
      </c>
    </row>
    <row r="2991" spans="1:46" x14ac:dyDescent="0.25">
      <c r="A2991">
        <v>18</v>
      </c>
      <c r="B2991" t="s">
        <v>134</v>
      </c>
      <c r="C2991" t="s">
        <v>134</v>
      </c>
      <c r="D2991" t="s">
        <v>135</v>
      </c>
      <c r="E2991" t="s">
        <v>642</v>
      </c>
      <c r="F2991" t="s">
        <v>643</v>
      </c>
      <c r="G2991">
        <v>1</v>
      </c>
      <c r="H2991">
        <v>1</v>
      </c>
      <c r="I2991">
        <v>1</v>
      </c>
      <c r="J2991">
        <v>1</v>
      </c>
      <c r="K2991">
        <v>1</v>
      </c>
      <c r="L2991">
        <v>1</v>
      </c>
      <c r="M2991">
        <v>1</v>
      </c>
      <c r="N2991">
        <v>1</v>
      </c>
      <c r="O2991">
        <v>1</v>
      </c>
      <c r="P2991">
        <v>1</v>
      </c>
      <c r="Q2991">
        <v>1</v>
      </c>
      <c r="R2991">
        <v>1</v>
      </c>
      <c r="S2991">
        <v>1</v>
      </c>
      <c r="T2991">
        <v>1</v>
      </c>
      <c r="U2991">
        <v>1</v>
      </c>
      <c r="V2991">
        <v>1</v>
      </c>
      <c r="W2991">
        <v>1</v>
      </c>
      <c r="X2991">
        <v>1</v>
      </c>
      <c r="Y2991">
        <v>1</v>
      </c>
      <c r="Z2991">
        <v>1</v>
      </c>
      <c r="AA2991">
        <v>1</v>
      </c>
      <c r="AB2991">
        <v>1</v>
      </c>
      <c r="AC2991">
        <v>1</v>
      </c>
      <c r="AD2991">
        <v>1</v>
      </c>
      <c r="AE2991">
        <v>1</v>
      </c>
      <c r="AF2991">
        <v>1</v>
      </c>
      <c r="AG2991">
        <v>1</v>
      </c>
      <c r="AH2991">
        <v>1</v>
      </c>
      <c r="AI2991">
        <v>1</v>
      </c>
      <c r="AJ2991">
        <v>1</v>
      </c>
      <c r="AK2991">
        <v>1</v>
      </c>
      <c r="AL2991">
        <v>1</v>
      </c>
      <c r="AM2991" s="49" t="s">
        <v>135</v>
      </c>
      <c r="AN2991" s="49" t="s">
        <v>14</v>
      </c>
      <c r="AO2991" s="49" t="s">
        <v>500</v>
      </c>
      <c r="AP2991" s="49" t="s">
        <v>505</v>
      </c>
      <c r="AQ2991" s="49" t="s">
        <v>13</v>
      </c>
      <c r="AR2991" s="49" t="s">
        <v>487</v>
      </c>
      <c r="AS2991" s="49" t="s">
        <v>488</v>
      </c>
      <c r="AT2991" s="49" t="s">
        <v>489</v>
      </c>
    </row>
    <row r="2992" spans="1:46" x14ac:dyDescent="0.25">
      <c r="A2992">
        <v>18</v>
      </c>
      <c r="B2992" t="s">
        <v>136</v>
      </c>
      <c r="C2992" t="s">
        <v>136</v>
      </c>
      <c r="D2992" t="s">
        <v>137</v>
      </c>
      <c r="E2992" t="s">
        <v>642</v>
      </c>
      <c r="F2992" t="s">
        <v>643</v>
      </c>
      <c r="G2992">
        <v>1</v>
      </c>
      <c r="H2992">
        <v>1</v>
      </c>
      <c r="I2992">
        <v>1</v>
      </c>
      <c r="J2992">
        <v>1</v>
      </c>
      <c r="K2992">
        <v>1</v>
      </c>
      <c r="L2992">
        <v>1</v>
      </c>
      <c r="M2992">
        <v>1</v>
      </c>
      <c r="N2992">
        <v>1</v>
      </c>
      <c r="O2992">
        <v>1</v>
      </c>
      <c r="P2992">
        <v>1</v>
      </c>
      <c r="Q2992">
        <v>1</v>
      </c>
      <c r="R2992">
        <v>1</v>
      </c>
      <c r="S2992">
        <v>1</v>
      </c>
      <c r="T2992">
        <v>1</v>
      </c>
      <c r="U2992">
        <v>1</v>
      </c>
      <c r="V2992">
        <v>1</v>
      </c>
      <c r="W2992">
        <v>1</v>
      </c>
      <c r="X2992">
        <v>1</v>
      </c>
      <c r="Y2992">
        <v>1</v>
      </c>
      <c r="Z2992">
        <v>1</v>
      </c>
      <c r="AA2992">
        <v>1</v>
      </c>
      <c r="AB2992">
        <v>1</v>
      </c>
      <c r="AC2992">
        <v>1</v>
      </c>
      <c r="AD2992">
        <v>1</v>
      </c>
      <c r="AE2992">
        <v>1</v>
      </c>
      <c r="AF2992">
        <v>1</v>
      </c>
      <c r="AG2992">
        <v>1</v>
      </c>
      <c r="AH2992">
        <v>1</v>
      </c>
      <c r="AI2992">
        <v>1</v>
      </c>
      <c r="AJ2992">
        <v>1</v>
      </c>
      <c r="AK2992">
        <v>1</v>
      </c>
      <c r="AL2992">
        <v>1</v>
      </c>
      <c r="AM2992" s="49" t="s">
        <v>137</v>
      </c>
      <c r="AN2992" s="49" t="s">
        <v>14</v>
      </c>
      <c r="AO2992" s="49" t="s">
        <v>500</v>
      </c>
      <c r="AP2992" s="49" t="s">
        <v>505</v>
      </c>
      <c r="AQ2992" s="49" t="s">
        <v>13</v>
      </c>
      <c r="AR2992" s="49" t="s">
        <v>487</v>
      </c>
      <c r="AS2992" s="49" t="s">
        <v>488</v>
      </c>
      <c r="AT2992" s="49" t="s">
        <v>489</v>
      </c>
    </row>
    <row r="2993" spans="1:46" x14ac:dyDescent="0.25">
      <c r="A2993">
        <v>18</v>
      </c>
      <c r="B2993" t="s">
        <v>315</v>
      </c>
      <c r="C2993" t="s">
        <v>315</v>
      </c>
      <c r="D2993" t="s">
        <v>547</v>
      </c>
      <c r="E2993" t="s">
        <v>642</v>
      </c>
      <c r="F2993" t="s">
        <v>643</v>
      </c>
      <c r="G2993">
        <v>1</v>
      </c>
      <c r="H2993">
        <v>1</v>
      </c>
      <c r="I2993">
        <v>1</v>
      </c>
      <c r="J2993">
        <v>1</v>
      </c>
      <c r="K2993">
        <v>1</v>
      </c>
      <c r="L2993">
        <v>1</v>
      </c>
      <c r="M2993">
        <v>1</v>
      </c>
      <c r="N2993">
        <v>1</v>
      </c>
      <c r="O2993">
        <v>1</v>
      </c>
      <c r="P2993">
        <v>1</v>
      </c>
      <c r="Q2993">
        <v>1</v>
      </c>
      <c r="R2993">
        <v>1</v>
      </c>
      <c r="S2993">
        <v>1</v>
      </c>
      <c r="T2993">
        <v>1</v>
      </c>
      <c r="U2993">
        <v>1</v>
      </c>
      <c r="V2993">
        <v>1</v>
      </c>
      <c r="W2993">
        <v>1</v>
      </c>
      <c r="X2993">
        <v>1</v>
      </c>
      <c r="Y2993">
        <v>1</v>
      </c>
      <c r="Z2993">
        <v>1</v>
      </c>
      <c r="AA2993">
        <v>1</v>
      </c>
      <c r="AB2993">
        <v>1</v>
      </c>
      <c r="AC2993">
        <v>1</v>
      </c>
      <c r="AD2993">
        <v>1</v>
      </c>
      <c r="AE2993">
        <v>1</v>
      </c>
      <c r="AF2993">
        <v>1</v>
      </c>
      <c r="AG2993">
        <v>1</v>
      </c>
      <c r="AH2993">
        <v>1</v>
      </c>
      <c r="AI2993">
        <v>1</v>
      </c>
      <c r="AJ2993">
        <v>1</v>
      </c>
      <c r="AK2993">
        <v>1</v>
      </c>
      <c r="AL2993">
        <v>0</v>
      </c>
      <c r="AM2993" s="49" t="s">
        <v>316</v>
      </c>
      <c r="AN2993" s="49" t="s">
        <v>14</v>
      </c>
      <c r="AO2993" s="49" t="s">
        <v>485</v>
      </c>
      <c r="AP2993" s="49" t="s">
        <v>486</v>
      </c>
      <c r="AQ2993" s="49" t="s">
        <v>11</v>
      </c>
      <c r="AR2993" s="49" t="s">
        <v>487</v>
      </c>
      <c r="AS2993" s="49" t="s">
        <v>488</v>
      </c>
      <c r="AT2993" s="49" t="s">
        <v>489</v>
      </c>
    </row>
    <row r="2994" spans="1:46" x14ac:dyDescent="0.25">
      <c r="A2994">
        <v>18</v>
      </c>
      <c r="B2994" t="s">
        <v>121</v>
      </c>
      <c r="C2994" t="s">
        <v>121</v>
      </c>
      <c r="D2994" t="s">
        <v>548</v>
      </c>
      <c r="E2994" t="s">
        <v>642</v>
      </c>
      <c r="F2994" t="s">
        <v>643</v>
      </c>
      <c r="G2994">
        <v>1</v>
      </c>
      <c r="H2994">
        <v>1</v>
      </c>
      <c r="I2994">
        <v>1</v>
      </c>
      <c r="J2994">
        <v>1</v>
      </c>
      <c r="K2994">
        <v>1</v>
      </c>
      <c r="L2994">
        <v>1</v>
      </c>
      <c r="M2994">
        <v>1</v>
      </c>
      <c r="N2994">
        <v>1</v>
      </c>
      <c r="O2994">
        <v>1</v>
      </c>
      <c r="P2994">
        <v>1</v>
      </c>
      <c r="Q2994">
        <v>1</v>
      </c>
      <c r="R2994">
        <v>1</v>
      </c>
      <c r="S2994">
        <v>1</v>
      </c>
      <c r="T2994">
        <v>1</v>
      </c>
      <c r="U2994">
        <v>1</v>
      </c>
      <c r="V2994">
        <v>1</v>
      </c>
      <c r="W2994">
        <v>1</v>
      </c>
      <c r="X2994">
        <v>1</v>
      </c>
      <c r="Y2994">
        <v>1</v>
      </c>
      <c r="Z2994">
        <v>1</v>
      </c>
      <c r="AA2994">
        <v>1</v>
      </c>
      <c r="AB2994">
        <v>1</v>
      </c>
      <c r="AC2994">
        <v>1</v>
      </c>
      <c r="AD2994">
        <v>1</v>
      </c>
      <c r="AE2994">
        <v>1</v>
      </c>
      <c r="AF2994">
        <v>1</v>
      </c>
      <c r="AG2994">
        <v>1</v>
      </c>
      <c r="AH2994">
        <v>1</v>
      </c>
      <c r="AI2994">
        <v>1</v>
      </c>
      <c r="AJ2994">
        <v>1</v>
      </c>
      <c r="AK2994">
        <v>1</v>
      </c>
      <c r="AL2994">
        <v>0</v>
      </c>
      <c r="AM2994" s="49" t="s">
        <v>122</v>
      </c>
      <c r="AN2994" s="49" t="s">
        <v>5</v>
      </c>
      <c r="AO2994" s="49" t="s">
        <v>9</v>
      </c>
      <c r="AP2994" s="49" t="s">
        <v>486</v>
      </c>
      <c r="AQ2994" s="49" t="s">
        <v>9</v>
      </c>
      <c r="AR2994" s="49" t="s">
        <v>495</v>
      </c>
      <c r="AS2994" s="49" t="s">
        <v>488</v>
      </c>
      <c r="AT2994" s="49" t="s">
        <v>489</v>
      </c>
    </row>
    <row r="2995" spans="1:46" x14ac:dyDescent="0.25">
      <c r="A2995">
        <v>18</v>
      </c>
      <c r="B2995" t="s">
        <v>144</v>
      </c>
      <c r="C2995" t="s">
        <v>144</v>
      </c>
      <c r="D2995" t="s">
        <v>145</v>
      </c>
      <c r="E2995" t="s">
        <v>642</v>
      </c>
      <c r="F2995" t="s">
        <v>643</v>
      </c>
      <c r="G2995">
        <v>1</v>
      </c>
      <c r="H2995">
        <v>1</v>
      </c>
      <c r="I2995">
        <v>1</v>
      </c>
      <c r="J2995">
        <v>1</v>
      </c>
      <c r="K2995">
        <v>1</v>
      </c>
      <c r="L2995">
        <v>1</v>
      </c>
      <c r="M2995">
        <v>1</v>
      </c>
      <c r="N2995">
        <v>1</v>
      </c>
      <c r="O2995">
        <v>1</v>
      </c>
      <c r="P2995">
        <v>1</v>
      </c>
      <c r="Q2995">
        <v>1</v>
      </c>
      <c r="R2995">
        <v>1</v>
      </c>
      <c r="S2995">
        <v>1</v>
      </c>
      <c r="T2995">
        <v>1</v>
      </c>
      <c r="U2995">
        <v>1</v>
      </c>
      <c r="V2995">
        <v>1</v>
      </c>
      <c r="W2995">
        <v>1</v>
      </c>
      <c r="X2995">
        <v>1</v>
      </c>
      <c r="Y2995">
        <v>1</v>
      </c>
      <c r="Z2995">
        <v>1</v>
      </c>
      <c r="AA2995">
        <v>1</v>
      </c>
      <c r="AB2995">
        <v>1</v>
      </c>
      <c r="AC2995">
        <v>1</v>
      </c>
      <c r="AD2995">
        <v>1</v>
      </c>
      <c r="AE2995">
        <v>1</v>
      </c>
      <c r="AF2995">
        <v>1</v>
      </c>
      <c r="AG2995">
        <v>1</v>
      </c>
      <c r="AH2995">
        <v>1</v>
      </c>
      <c r="AI2995">
        <v>1</v>
      </c>
      <c r="AJ2995">
        <v>1</v>
      </c>
      <c r="AK2995">
        <v>1</v>
      </c>
      <c r="AL2995">
        <v>1</v>
      </c>
      <c r="AM2995" s="49" t="s">
        <v>145</v>
      </c>
      <c r="AN2995" s="49" t="s">
        <v>14</v>
      </c>
      <c r="AO2995" s="49" t="s">
        <v>500</v>
      </c>
      <c r="AP2995" s="49" t="s">
        <v>505</v>
      </c>
      <c r="AQ2995" s="49" t="s">
        <v>13</v>
      </c>
      <c r="AR2995" s="49" t="s">
        <v>487</v>
      </c>
      <c r="AS2995" s="49" t="s">
        <v>488</v>
      </c>
      <c r="AT2995" s="49" t="s">
        <v>489</v>
      </c>
    </row>
    <row r="2996" spans="1:46" x14ac:dyDescent="0.25">
      <c r="A2996">
        <v>18</v>
      </c>
      <c r="B2996" t="s">
        <v>146</v>
      </c>
      <c r="C2996" t="s">
        <v>146</v>
      </c>
      <c r="D2996" t="s">
        <v>147</v>
      </c>
      <c r="E2996" t="s">
        <v>642</v>
      </c>
      <c r="F2996" t="s">
        <v>643</v>
      </c>
      <c r="G2996">
        <v>1</v>
      </c>
      <c r="H2996">
        <v>1</v>
      </c>
      <c r="I2996">
        <v>1</v>
      </c>
      <c r="J2996">
        <v>1</v>
      </c>
      <c r="K2996">
        <v>1</v>
      </c>
      <c r="L2996">
        <v>1</v>
      </c>
      <c r="M2996">
        <v>1</v>
      </c>
      <c r="N2996">
        <v>1</v>
      </c>
      <c r="O2996">
        <v>1</v>
      </c>
      <c r="P2996">
        <v>1</v>
      </c>
      <c r="Q2996">
        <v>1</v>
      </c>
      <c r="R2996">
        <v>1</v>
      </c>
      <c r="S2996">
        <v>1</v>
      </c>
      <c r="T2996">
        <v>1</v>
      </c>
      <c r="U2996">
        <v>1</v>
      </c>
      <c r="V2996">
        <v>1</v>
      </c>
      <c r="W2996">
        <v>1</v>
      </c>
      <c r="X2996">
        <v>1</v>
      </c>
      <c r="Y2996">
        <v>1</v>
      </c>
      <c r="Z2996">
        <v>1</v>
      </c>
      <c r="AA2996">
        <v>1</v>
      </c>
      <c r="AB2996">
        <v>1</v>
      </c>
      <c r="AC2996">
        <v>1</v>
      </c>
      <c r="AD2996">
        <v>1</v>
      </c>
      <c r="AE2996">
        <v>1</v>
      </c>
      <c r="AF2996">
        <v>1</v>
      </c>
      <c r="AG2996">
        <v>1</v>
      </c>
      <c r="AH2996">
        <v>1</v>
      </c>
      <c r="AI2996">
        <v>1</v>
      </c>
      <c r="AJ2996">
        <v>1</v>
      </c>
      <c r="AK2996">
        <v>1</v>
      </c>
      <c r="AL2996">
        <v>0</v>
      </c>
      <c r="AM2996" s="49" t="s">
        <v>147</v>
      </c>
      <c r="AN2996" s="49" t="s">
        <v>14</v>
      </c>
      <c r="AO2996" s="49" t="s">
        <v>507</v>
      </c>
      <c r="AP2996" s="49" t="s">
        <v>501</v>
      </c>
      <c r="AQ2996" s="49" t="s">
        <v>10</v>
      </c>
      <c r="AR2996" s="49" t="s">
        <v>487</v>
      </c>
      <c r="AS2996" s="49" t="s">
        <v>488</v>
      </c>
      <c r="AT2996" s="49" t="s">
        <v>489</v>
      </c>
    </row>
    <row r="2997" spans="1:46" x14ac:dyDescent="0.25">
      <c r="A2997">
        <v>18</v>
      </c>
      <c r="B2997" t="s">
        <v>149</v>
      </c>
      <c r="C2997" t="s">
        <v>149</v>
      </c>
      <c r="D2997" t="s">
        <v>412</v>
      </c>
      <c r="E2997" t="s">
        <v>642</v>
      </c>
      <c r="F2997" t="s">
        <v>643</v>
      </c>
      <c r="G2997">
        <v>1</v>
      </c>
      <c r="H2997">
        <v>1</v>
      </c>
      <c r="I2997">
        <v>1</v>
      </c>
      <c r="J2997">
        <v>1</v>
      </c>
      <c r="K2997">
        <v>1</v>
      </c>
      <c r="L2997">
        <v>1</v>
      </c>
      <c r="M2997">
        <v>1</v>
      </c>
      <c r="N2997">
        <v>1</v>
      </c>
      <c r="O2997">
        <v>1</v>
      </c>
      <c r="P2997">
        <v>1</v>
      </c>
      <c r="Q2997">
        <v>1</v>
      </c>
      <c r="R2997">
        <v>1</v>
      </c>
      <c r="S2997">
        <v>1</v>
      </c>
      <c r="T2997">
        <v>1</v>
      </c>
      <c r="U2997">
        <v>1</v>
      </c>
      <c r="V2997">
        <v>1</v>
      </c>
      <c r="W2997">
        <v>1</v>
      </c>
      <c r="X2997">
        <v>1</v>
      </c>
      <c r="Y2997">
        <v>1</v>
      </c>
      <c r="Z2997">
        <v>1</v>
      </c>
      <c r="AA2997">
        <v>1</v>
      </c>
      <c r="AB2997">
        <v>1</v>
      </c>
      <c r="AC2997">
        <v>1</v>
      </c>
      <c r="AD2997">
        <v>1</v>
      </c>
      <c r="AE2997">
        <v>1</v>
      </c>
      <c r="AF2997">
        <v>1</v>
      </c>
      <c r="AG2997">
        <v>1</v>
      </c>
      <c r="AH2997">
        <v>1</v>
      </c>
      <c r="AI2997">
        <v>1</v>
      </c>
      <c r="AJ2997">
        <v>1</v>
      </c>
      <c r="AK2997">
        <v>1</v>
      </c>
      <c r="AL2997">
        <v>0</v>
      </c>
      <c r="AM2997" s="49" t="s">
        <v>412</v>
      </c>
      <c r="AN2997" s="49" t="s">
        <v>14</v>
      </c>
      <c r="AO2997" s="49" t="s">
        <v>506</v>
      </c>
      <c r="AP2997" s="49" t="s">
        <v>501</v>
      </c>
      <c r="AQ2997" s="49" t="s">
        <v>10</v>
      </c>
      <c r="AR2997" s="49" t="s">
        <v>487</v>
      </c>
      <c r="AS2997" s="49" t="s">
        <v>496</v>
      </c>
      <c r="AT2997" s="49" t="s">
        <v>497</v>
      </c>
    </row>
    <row r="2998" spans="1:46" x14ac:dyDescent="0.25">
      <c r="A2998">
        <v>18</v>
      </c>
      <c r="B2998" t="s">
        <v>150</v>
      </c>
      <c r="C2998" t="s">
        <v>150</v>
      </c>
      <c r="D2998" t="s">
        <v>151</v>
      </c>
      <c r="E2998" t="s">
        <v>642</v>
      </c>
      <c r="F2998" t="s">
        <v>643</v>
      </c>
      <c r="G2998">
        <v>1</v>
      </c>
      <c r="H2998">
        <v>1</v>
      </c>
      <c r="I2998">
        <v>1</v>
      </c>
      <c r="J2998">
        <v>1</v>
      </c>
      <c r="K2998">
        <v>1</v>
      </c>
      <c r="L2998">
        <v>1</v>
      </c>
      <c r="M2998">
        <v>1</v>
      </c>
      <c r="N2998">
        <v>1</v>
      </c>
      <c r="O2998">
        <v>1</v>
      </c>
      <c r="P2998">
        <v>1</v>
      </c>
      <c r="Q2998">
        <v>1</v>
      </c>
      <c r="R2998">
        <v>1</v>
      </c>
      <c r="S2998">
        <v>1</v>
      </c>
      <c r="T2998">
        <v>1</v>
      </c>
      <c r="U2998">
        <v>1</v>
      </c>
      <c r="V2998">
        <v>1</v>
      </c>
      <c r="W2998">
        <v>1</v>
      </c>
      <c r="X2998">
        <v>1</v>
      </c>
      <c r="Y2998">
        <v>1</v>
      </c>
      <c r="Z2998">
        <v>1</v>
      </c>
      <c r="AA2998">
        <v>1</v>
      </c>
      <c r="AB2998">
        <v>1</v>
      </c>
      <c r="AC2998">
        <v>1</v>
      </c>
      <c r="AD2998">
        <v>1</v>
      </c>
      <c r="AE2998">
        <v>1</v>
      </c>
      <c r="AF2998">
        <v>1</v>
      </c>
      <c r="AG2998">
        <v>1</v>
      </c>
      <c r="AH2998">
        <v>1</v>
      </c>
      <c r="AI2998">
        <v>1</v>
      </c>
      <c r="AJ2998">
        <v>1</v>
      </c>
      <c r="AK2998">
        <v>1</v>
      </c>
      <c r="AL2998">
        <v>0</v>
      </c>
      <c r="AM2998" s="49" t="s">
        <v>151</v>
      </c>
      <c r="AN2998" s="49" t="s">
        <v>7</v>
      </c>
      <c r="AO2998" s="49" t="s">
        <v>9</v>
      </c>
      <c r="AP2998" s="49" t="s">
        <v>494</v>
      </c>
      <c r="AQ2998" s="49" t="s">
        <v>9</v>
      </c>
      <c r="AR2998" s="49" t="s">
        <v>487</v>
      </c>
      <c r="AS2998" s="49" t="s">
        <v>488</v>
      </c>
      <c r="AT2998" s="49" t="s">
        <v>489</v>
      </c>
    </row>
    <row r="2999" spans="1:46" x14ac:dyDescent="0.25">
      <c r="A2999">
        <v>18</v>
      </c>
      <c r="B2999" t="s">
        <v>338</v>
      </c>
      <c r="C2999" t="s">
        <v>338</v>
      </c>
      <c r="D2999" t="s">
        <v>339</v>
      </c>
      <c r="E2999" t="s">
        <v>642</v>
      </c>
      <c r="F2999" t="s">
        <v>643</v>
      </c>
      <c r="G2999">
        <v>1</v>
      </c>
      <c r="H2999">
        <v>1</v>
      </c>
      <c r="I2999">
        <v>1</v>
      </c>
      <c r="J2999">
        <v>1</v>
      </c>
      <c r="K2999">
        <v>1</v>
      </c>
      <c r="L2999">
        <v>1</v>
      </c>
      <c r="M2999">
        <v>1</v>
      </c>
      <c r="N2999">
        <v>1</v>
      </c>
      <c r="O2999">
        <v>1</v>
      </c>
      <c r="P2999">
        <v>1</v>
      </c>
      <c r="Q2999">
        <v>1</v>
      </c>
      <c r="R2999">
        <v>1</v>
      </c>
      <c r="S2999">
        <v>1</v>
      </c>
      <c r="T2999">
        <v>1</v>
      </c>
      <c r="U2999">
        <v>1</v>
      </c>
      <c r="V2999">
        <v>1</v>
      </c>
      <c r="W2999">
        <v>1</v>
      </c>
      <c r="X2999">
        <v>1</v>
      </c>
      <c r="Y2999">
        <v>1</v>
      </c>
      <c r="Z2999">
        <v>1</v>
      </c>
      <c r="AA2999">
        <v>1</v>
      </c>
      <c r="AB2999">
        <v>1</v>
      </c>
      <c r="AC2999">
        <v>1</v>
      </c>
      <c r="AD2999">
        <v>1</v>
      </c>
      <c r="AE2999">
        <v>1</v>
      </c>
      <c r="AF2999">
        <v>1</v>
      </c>
      <c r="AG2999">
        <v>1</v>
      </c>
      <c r="AH2999">
        <v>1</v>
      </c>
      <c r="AI2999">
        <v>1</v>
      </c>
      <c r="AJ2999">
        <v>1</v>
      </c>
      <c r="AK2999">
        <v>1</v>
      </c>
      <c r="AL2999">
        <v>0</v>
      </c>
      <c r="AM2999" s="49" t="s">
        <v>339</v>
      </c>
      <c r="AN2999" s="49" t="s">
        <v>14</v>
      </c>
      <c r="AO2999" s="49" t="s">
        <v>507</v>
      </c>
      <c r="AP2999" s="49" t="s">
        <v>494</v>
      </c>
      <c r="AQ2999" s="49" t="s">
        <v>10</v>
      </c>
      <c r="AR2999" s="49" t="s">
        <v>487</v>
      </c>
      <c r="AS2999" s="49" t="s">
        <v>488</v>
      </c>
      <c r="AT2999" s="49" t="s">
        <v>489</v>
      </c>
    </row>
    <row r="3000" spans="1:46" x14ac:dyDescent="0.25">
      <c r="A3000">
        <v>18</v>
      </c>
      <c r="B3000" t="s">
        <v>181</v>
      </c>
      <c r="C3000" t="s">
        <v>181</v>
      </c>
      <c r="D3000" t="s">
        <v>414</v>
      </c>
      <c r="E3000" t="s">
        <v>642</v>
      </c>
      <c r="F3000" t="s">
        <v>643</v>
      </c>
      <c r="G3000">
        <v>1</v>
      </c>
      <c r="H3000">
        <v>1</v>
      </c>
      <c r="I3000">
        <v>1</v>
      </c>
      <c r="J3000">
        <v>1</v>
      </c>
      <c r="K3000">
        <v>1</v>
      </c>
      <c r="L3000">
        <v>1</v>
      </c>
      <c r="M3000">
        <v>1</v>
      </c>
      <c r="N3000">
        <v>1</v>
      </c>
      <c r="O3000">
        <v>1</v>
      </c>
      <c r="P3000">
        <v>1</v>
      </c>
      <c r="Q3000">
        <v>1</v>
      </c>
      <c r="R3000">
        <v>1</v>
      </c>
      <c r="S3000">
        <v>1</v>
      </c>
      <c r="T3000">
        <v>1</v>
      </c>
      <c r="U3000">
        <v>1</v>
      </c>
      <c r="V3000">
        <v>1</v>
      </c>
      <c r="W3000">
        <v>1</v>
      </c>
      <c r="X3000">
        <v>1</v>
      </c>
      <c r="Y3000">
        <v>1</v>
      </c>
      <c r="Z3000">
        <v>1</v>
      </c>
      <c r="AA3000">
        <v>1</v>
      </c>
      <c r="AB3000">
        <v>1</v>
      </c>
      <c r="AC3000">
        <v>1</v>
      </c>
      <c r="AD3000">
        <v>1</v>
      </c>
      <c r="AE3000">
        <v>1</v>
      </c>
      <c r="AF3000">
        <v>1</v>
      </c>
      <c r="AG3000">
        <v>1</v>
      </c>
      <c r="AH3000">
        <v>1</v>
      </c>
      <c r="AI3000">
        <v>1</v>
      </c>
      <c r="AJ3000">
        <v>1</v>
      </c>
      <c r="AK3000">
        <v>1</v>
      </c>
      <c r="AL3000">
        <v>0</v>
      </c>
      <c r="AM3000" s="49" t="s">
        <v>414</v>
      </c>
      <c r="AN3000" s="49" t="s">
        <v>5</v>
      </c>
      <c r="AO3000" s="49" t="s">
        <v>9</v>
      </c>
      <c r="AP3000" s="49" t="s">
        <v>501</v>
      </c>
      <c r="AQ3000" s="49" t="s">
        <v>9</v>
      </c>
      <c r="AR3000" s="49" t="s">
        <v>495</v>
      </c>
      <c r="AS3000" s="49" t="s">
        <v>496</v>
      </c>
      <c r="AT3000" s="49" t="s">
        <v>497</v>
      </c>
    </row>
    <row r="3001" spans="1:46" x14ac:dyDescent="0.25">
      <c r="A3001">
        <v>18</v>
      </c>
      <c r="B3001" t="s">
        <v>152</v>
      </c>
      <c r="C3001" t="s">
        <v>152</v>
      </c>
      <c r="D3001" t="s">
        <v>153</v>
      </c>
      <c r="E3001" t="s">
        <v>642</v>
      </c>
      <c r="F3001" t="s">
        <v>643</v>
      </c>
      <c r="G3001">
        <v>0</v>
      </c>
      <c r="H3001">
        <v>0</v>
      </c>
      <c r="I3001">
        <v>1</v>
      </c>
      <c r="J3001">
        <v>1</v>
      </c>
      <c r="K3001">
        <v>1</v>
      </c>
      <c r="L3001">
        <v>1</v>
      </c>
      <c r="M3001">
        <v>1</v>
      </c>
      <c r="N3001">
        <v>1</v>
      </c>
      <c r="O3001">
        <v>1</v>
      </c>
      <c r="P3001">
        <v>1</v>
      </c>
      <c r="Q3001">
        <v>1</v>
      </c>
      <c r="R3001">
        <v>1</v>
      </c>
      <c r="S3001">
        <v>1</v>
      </c>
      <c r="T3001">
        <v>1</v>
      </c>
      <c r="U3001">
        <v>1</v>
      </c>
      <c r="V3001">
        <v>1</v>
      </c>
      <c r="W3001">
        <v>1</v>
      </c>
      <c r="X3001">
        <v>1</v>
      </c>
      <c r="Y3001">
        <v>1</v>
      </c>
      <c r="Z3001">
        <v>1</v>
      </c>
      <c r="AA3001">
        <v>1</v>
      </c>
      <c r="AB3001">
        <v>1</v>
      </c>
      <c r="AC3001">
        <v>1</v>
      </c>
      <c r="AD3001">
        <v>1</v>
      </c>
      <c r="AE3001">
        <v>1</v>
      </c>
      <c r="AF3001">
        <v>1</v>
      </c>
      <c r="AG3001">
        <v>1</v>
      </c>
      <c r="AH3001">
        <v>1</v>
      </c>
      <c r="AI3001">
        <v>1</v>
      </c>
      <c r="AJ3001">
        <v>1</v>
      </c>
      <c r="AK3001">
        <v>1</v>
      </c>
      <c r="AL3001">
        <v>0</v>
      </c>
      <c r="AM3001" s="49" t="s">
        <v>153</v>
      </c>
      <c r="AN3001" s="49" t="s">
        <v>6</v>
      </c>
      <c r="AO3001" s="49" t="s">
        <v>9</v>
      </c>
      <c r="AP3001" s="49" t="s">
        <v>486</v>
      </c>
      <c r="AQ3001" s="49" t="s">
        <v>9</v>
      </c>
      <c r="AR3001" s="49" t="s">
        <v>487</v>
      </c>
      <c r="AS3001" s="49" t="s">
        <v>488</v>
      </c>
      <c r="AT3001" s="49" t="s">
        <v>489</v>
      </c>
    </row>
    <row r="3002" spans="1:46" x14ac:dyDescent="0.25">
      <c r="A3002">
        <v>18</v>
      </c>
      <c r="B3002" t="s">
        <v>156</v>
      </c>
      <c r="C3002" t="s">
        <v>156</v>
      </c>
      <c r="D3002" t="s">
        <v>157</v>
      </c>
      <c r="E3002" t="s">
        <v>642</v>
      </c>
      <c r="F3002" t="s">
        <v>643</v>
      </c>
      <c r="G3002">
        <v>1</v>
      </c>
      <c r="H3002">
        <v>1</v>
      </c>
      <c r="I3002">
        <v>1</v>
      </c>
      <c r="J3002">
        <v>1</v>
      </c>
      <c r="K3002">
        <v>1</v>
      </c>
      <c r="L3002">
        <v>1</v>
      </c>
      <c r="M3002">
        <v>1</v>
      </c>
      <c r="N3002">
        <v>1</v>
      </c>
      <c r="O3002">
        <v>1</v>
      </c>
      <c r="P3002">
        <v>1</v>
      </c>
      <c r="Q3002">
        <v>1</v>
      </c>
      <c r="R3002">
        <v>1</v>
      </c>
      <c r="S3002">
        <v>1</v>
      </c>
      <c r="T3002">
        <v>1</v>
      </c>
      <c r="U3002">
        <v>1</v>
      </c>
      <c r="V3002">
        <v>1</v>
      </c>
      <c r="W3002">
        <v>1</v>
      </c>
      <c r="X3002">
        <v>1</v>
      </c>
      <c r="Y3002">
        <v>1</v>
      </c>
      <c r="Z3002">
        <v>1</v>
      </c>
      <c r="AA3002">
        <v>1</v>
      </c>
      <c r="AB3002">
        <v>1</v>
      </c>
      <c r="AC3002">
        <v>1</v>
      </c>
      <c r="AD3002">
        <v>1</v>
      </c>
      <c r="AE3002">
        <v>1</v>
      </c>
      <c r="AF3002">
        <v>1</v>
      </c>
      <c r="AG3002">
        <v>1</v>
      </c>
      <c r="AH3002">
        <v>1</v>
      </c>
      <c r="AI3002">
        <v>1</v>
      </c>
      <c r="AJ3002">
        <v>1</v>
      </c>
      <c r="AK3002">
        <v>1</v>
      </c>
      <c r="AL3002">
        <v>1</v>
      </c>
      <c r="AM3002" s="49" t="s">
        <v>157</v>
      </c>
      <c r="AN3002" s="49" t="s">
        <v>14</v>
      </c>
      <c r="AO3002" s="49" t="s">
        <v>500</v>
      </c>
      <c r="AP3002" s="49" t="s">
        <v>505</v>
      </c>
      <c r="AQ3002" s="49" t="s">
        <v>13</v>
      </c>
      <c r="AR3002" s="49" t="s">
        <v>487</v>
      </c>
      <c r="AS3002" s="49" t="s">
        <v>488</v>
      </c>
      <c r="AT3002" s="49" t="s">
        <v>489</v>
      </c>
    </row>
    <row r="3003" spans="1:46" x14ac:dyDescent="0.25">
      <c r="A3003">
        <v>18</v>
      </c>
      <c r="B3003" t="s">
        <v>158</v>
      </c>
      <c r="C3003" t="s">
        <v>158</v>
      </c>
      <c r="D3003" t="s">
        <v>159</v>
      </c>
      <c r="E3003" t="s">
        <v>642</v>
      </c>
      <c r="F3003" t="s">
        <v>643</v>
      </c>
      <c r="G3003">
        <v>1</v>
      </c>
      <c r="H3003">
        <v>1</v>
      </c>
      <c r="I3003">
        <v>1</v>
      </c>
      <c r="J3003">
        <v>1</v>
      </c>
      <c r="K3003">
        <v>1</v>
      </c>
      <c r="L3003">
        <v>1</v>
      </c>
      <c r="M3003">
        <v>1</v>
      </c>
      <c r="N3003">
        <v>1</v>
      </c>
      <c r="O3003">
        <v>1</v>
      </c>
      <c r="P3003">
        <v>1</v>
      </c>
      <c r="Q3003">
        <v>1</v>
      </c>
      <c r="R3003">
        <v>1</v>
      </c>
      <c r="S3003">
        <v>1</v>
      </c>
      <c r="T3003">
        <v>1</v>
      </c>
      <c r="U3003">
        <v>1</v>
      </c>
      <c r="V3003">
        <v>1</v>
      </c>
      <c r="W3003">
        <v>1</v>
      </c>
      <c r="X3003">
        <v>1</v>
      </c>
      <c r="Y3003">
        <v>1</v>
      </c>
      <c r="Z3003">
        <v>1</v>
      </c>
      <c r="AA3003">
        <v>1</v>
      </c>
      <c r="AB3003">
        <v>1</v>
      </c>
      <c r="AC3003">
        <v>1</v>
      </c>
      <c r="AD3003">
        <v>1</v>
      </c>
      <c r="AE3003">
        <v>1</v>
      </c>
      <c r="AF3003">
        <v>1</v>
      </c>
      <c r="AG3003">
        <v>1</v>
      </c>
      <c r="AH3003">
        <v>1</v>
      </c>
      <c r="AI3003">
        <v>1</v>
      </c>
      <c r="AJ3003">
        <v>1</v>
      </c>
      <c r="AK3003">
        <v>1</v>
      </c>
      <c r="AL3003">
        <v>0</v>
      </c>
      <c r="AM3003" s="49" t="s">
        <v>159</v>
      </c>
      <c r="AN3003" s="49" t="s">
        <v>6</v>
      </c>
      <c r="AO3003" s="49" t="s">
        <v>9</v>
      </c>
      <c r="AP3003" s="49" t="s">
        <v>486</v>
      </c>
      <c r="AQ3003" s="49" t="s">
        <v>9</v>
      </c>
      <c r="AR3003" s="49" t="s">
        <v>487</v>
      </c>
      <c r="AS3003" s="49" t="s">
        <v>488</v>
      </c>
      <c r="AT3003" s="49" t="s">
        <v>489</v>
      </c>
    </row>
    <row r="3004" spans="1:46" x14ac:dyDescent="0.25">
      <c r="A3004">
        <v>18</v>
      </c>
      <c r="B3004" t="s">
        <v>160</v>
      </c>
      <c r="C3004" t="s">
        <v>160</v>
      </c>
      <c r="D3004" t="s">
        <v>161</v>
      </c>
      <c r="E3004" t="s">
        <v>642</v>
      </c>
      <c r="F3004" t="s">
        <v>643</v>
      </c>
      <c r="G3004">
        <v>1</v>
      </c>
      <c r="H3004">
        <v>1</v>
      </c>
      <c r="I3004">
        <v>1</v>
      </c>
      <c r="J3004">
        <v>1</v>
      </c>
      <c r="K3004">
        <v>1</v>
      </c>
      <c r="L3004">
        <v>1</v>
      </c>
      <c r="M3004">
        <v>1</v>
      </c>
      <c r="N3004">
        <v>1</v>
      </c>
      <c r="O3004">
        <v>1</v>
      </c>
      <c r="P3004">
        <v>1</v>
      </c>
      <c r="Q3004">
        <v>1</v>
      </c>
      <c r="R3004">
        <v>1</v>
      </c>
      <c r="S3004">
        <v>1</v>
      </c>
      <c r="T3004">
        <v>1</v>
      </c>
      <c r="U3004">
        <v>1</v>
      </c>
      <c r="V3004">
        <v>1</v>
      </c>
      <c r="W3004">
        <v>1</v>
      </c>
      <c r="X3004">
        <v>1</v>
      </c>
      <c r="Y3004">
        <v>1</v>
      </c>
      <c r="Z3004">
        <v>1</v>
      </c>
      <c r="AA3004">
        <v>1</v>
      </c>
      <c r="AB3004">
        <v>1</v>
      </c>
      <c r="AC3004">
        <v>1</v>
      </c>
      <c r="AD3004">
        <v>1</v>
      </c>
      <c r="AE3004">
        <v>1</v>
      </c>
      <c r="AF3004">
        <v>1</v>
      </c>
      <c r="AG3004">
        <v>1</v>
      </c>
      <c r="AH3004">
        <v>1</v>
      </c>
      <c r="AI3004">
        <v>1</v>
      </c>
      <c r="AJ3004">
        <v>1</v>
      </c>
      <c r="AK3004">
        <v>1</v>
      </c>
      <c r="AL3004">
        <v>1</v>
      </c>
      <c r="AM3004" s="49" t="s">
        <v>161</v>
      </c>
      <c r="AN3004" s="49" t="s">
        <v>14</v>
      </c>
      <c r="AO3004" s="49" t="s">
        <v>500</v>
      </c>
      <c r="AP3004" s="49" t="s">
        <v>505</v>
      </c>
      <c r="AQ3004" s="49" t="s">
        <v>13</v>
      </c>
      <c r="AR3004" s="49" t="s">
        <v>487</v>
      </c>
      <c r="AS3004" s="49" t="s">
        <v>488</v>
      </c>
      <c r="AT3004" s="49" t="s">
        <v>489</v>
      </c>
    </row>
    <row r="3005" spans="1:46" x14ac:dyDescent="0.25">
      <c r="A3005">
        <v>18</v>
      </c>
      <c r="B3005" t="s">
        <v>164</v>
      </c>
      <c r="C3005" t="s">
        <v>164</v>
      </c>
      <c r="D3005" t="s">
        <v>165</v>
      </c>
      <c r="E3005" t="s">
        <v>642</v>
      </c>
      <c r="F3005" t="s">
        <v>643</v>
      </c>
      <c r="G3005">
        <v>1</v>
      </c>
      <c r="H3005">
        <v>1</v>
      </c>
      <c r="I3005">
        <v>1</v>
      </c>
      <c r="J3005">
        <v>1</v>
      </c>
      <c r="K3005">
        <v>1</v>
      </c>
      <c r="L3005">
        <v>1</v>
      </c>
      <c r="M3005">
        <v>1</v>
      </c>
      <c r="N3005">
        <v>1</v>
      </c>
      <c r="O3005">
        <v>1</v>
      </c>
      <c r="P3005">
        <v>1</v>
      </c>
      <c r="Q3005">
        <v>1</v>
      </c>
      <c r="R3005">
        <v>1</v>
      </c>
      <c r="S3005">
        <v>1</v>
      </c>
      <c r="T3005">
        <v>1</v>
      </c>
      <c r="U3005">
        <v>1</v>
      </c>
      <c r="V3005">
        <v>1</v>
      </c>
      <c r="W3005">
        <v>1</v>
      </c>
      <c r="X3005">
        <v>1</v>
      </c>
      <c r="Y3005">
        <v>1</v>
      </c>
      <c r="Z3005">
        <v>1</v>
      </c>
      <c r="AA3005">
        <v>1</v>
      </c>
      <c r="AB3005">
        <v>1</v>
      </c>
      <c r="AC3005">
        <v>1</v>
      </c>
      <c r="AD3005">
        <v>1</v>
      </c>
      <c r="AE3005">
        <v>1</v>
      </c>
      <c r="AF3005">
        <v>1</v>
      </c>
      <c r="AG3005">
        <v>1</v>
      </c>
      <c r="AH3005">
        <v>1</v>
      </c>
      <c r="AI3005">
        <v>1</v>
      </c>
      <c r="AJ3005">
        <v>1</v>
      </c>
      <c r="AK3005">
        <v>1</v>
      </c>
      <c r="AL3005">
        <v>1</v>
      </c>
      <c r="AM3005" s="49" t="s">
        <v>165</v>
      </c>
      <c r="AN3005" s="49" t="s">
        <v>14</v>
      </c>
      <c r="AO3005" s="49" t="s">
        <v>500</v>
      </c>
      <c r="AP3005" s="49" t="s">
        <v>505</v>
      </c>
      <c r="AQ3005" s="49" t="s">
        <v>13</v>
      </c>
      <c r="AR3005" s="49" t="s">
        <v>487</v>
      </c>
      <c r="AS3005" s="49" t="s">
        <v>488</v>
      </c>
      <c r="AT3005" s="49" t="s">
        <v>489</v>
      </c>
    </row>
    <row r="3006" spans="1:46" x14ac:dyDescent="0.25">
      <c r="A3006">
        <v>18</v>
      </c>
      <c r="B3006" t="s">
        <v>168</v>
      </c>
      <c r="C3006" t="s">
        <v>168</v>
      </c>
      <c r="D3006" t="s">
        <v>413</v>
      </c>
      <c r="E3006" t="s">
        <v>642</v>
      </c>
      <c r="F3006" t="s">
        <v>643</v>
      </c>
      <c r="G3006">
        <v>1</v>
      </c>
      <c r="H3006">
        <v>1</v>
      </c>
      <c r="I3006">
        <v>1</v>
      </c>
      <c r="J3006">
        <v>1</v>
      </c>
      <c r="K3006">
        <v>1</v>
      </c>
      <c r="L3006">
        <v>1</v>
      </c>
      <c r="M3006">
        <v>1</v>
      </c>
      <c r="N3006">
        <v>1</v>
      </c>
      <c r="O3006">
        <v>1</v>
      </c>
      <c r="P3006">
        <v>1</v>
      </c>
      <c r="Q3006">
        <v>1</v>
      </c>
      <c r="R3006">
        <v>1</v>
      </c>
      <c r="S3006">
        <v>1</v>
      </c>
      <c r="T3006">
        <v>1</v>
      </c>
      <c r="U3006">
        <v>1</v>
      </c>
      <c r="V3006">
        <v>1</v>
      </c>
      <c r="W3006">
        <v>1</v>
      </c>
      <c r="X3006">
        <v>1</v>
      </c>
      <c r="Y3006">
        <v>1</v>
      </c>
      <c r="Z3006">
        <v>1</v>
      </c>
      <c r="AA3006">
        <v>1</v>
      </c>
      <c r="AB3006">
        <v>1</v>
      </c>
      <c r="AC3006">
        <v>1</v>
      </c>
      <c r="AD3006">
        <v>1</v>
      </c>
      <c r="AE3006">
        <v>1</v>
      </c>
      <c r="AF3006">
        <v>1</v>
      </c>
      <c r="AG3006">
        <v>1</v>
      </c>
      <c r="AH3006">
        <v>1</v>
      </c>
      <c r="AI3006">
        <v>1</v>
      </c>
      <c r="AJ3006">
        <v>1</v>
      </c>
      <c r="AK3006">
        <v>1</v>
      </c>
      <c r="AL3006">
        <v>0</v>
      </c>
      <c r="AM3006" s="49" t="s">
        <v>413</v>
      </c>
      <c r="AN3006" s="49" t="s">
        <v>5</v>
      </c>
      <c r="AO3006" s="49" t="s">
        <v>9</v>
      </c>
      <c r="AP3006" s="49" t="s">
        <v>501</v>
      </c>
      <c r="AQ3006" s="49" t="s">
        <v>9</v>
      </c>
      <c r="AR3006" s="49" t="s">
        <v>495</v>
      </c>
      <c r="AS3006" s="49" t="s">
        <v>496</v>
      </c>
      <c r="AT3006" s="49" t="s">
        <v>497</v>
      </c>
    </row>
    <row r="3007" spans="1:46" x14ac:dyDescent="0.25">
      <c r="A3007">
        <v>18</v>
      </c>
      <c r="B3007" t="s">
        <v>171</v>
      </c>
      <c r="C3007" t="s">
        <v>171</v>
      </c>
      <c r="D3007" t="s">
        <v>172</v>
      </c>
      <c r="E3007" t="s">
        <v>642</v>
      </c>
      <c r="F3007" t="s">
        <v>643</v>
      </c>
      <c r="G3007">
        <v>1</v>
      </c>
      <c r="H3007">
        <v>1</v>
      </c>
      <c r="I3007">
        <v>1</v>
      </c>
      <c r="J3007">
        <v>1</v>
      </c>
      <c r="K3007">
        <v>1</v>
      </c>
      <c r="L3007">
        <v>1</v>
      </c>
      <c r="M3007">
        <v>1</v>
      </c>
      <c r="N3007">
        <v>1</v>
      </c>
      <c r="O3007">
        <v>1</v>
      </c>
      <c r="P3007">
        <v>1</v>
      </c>
      <c r="Q3007">
        <v>1</v>
      </c>
      <c r="R3007">
        <v>1</v>
      </c>
      <c r="S3007">
        <v>1</v>
      </c>
      <c r="T3007">
        <v>1</v>
      </c>
      <c r="U3007">
        <v>1</v>
      </c>
      <c r="V3007">
        <v>1</v>
      </c>
      <c r="W3007">
        <v>1</v>
      </c>
      <c r="X3007">
        <v>1</v>
      </c>
      <c r="Y3007">
        <v>1</v>
      </c>
      <c r="Z3007">
        <v>1</v>
      </c>
      <c r="AA3007">
        <v>1</v>
      </c>
      <c r="AB3007">
        <v>1</v>
      </c>
      <c r="AC3007">
        <v>1</v>
      </c>
      <c r="AD3007">
        <v>1</v>
      </c>
      <c r="AE3007">
        <v>1</v>
      </c>
      <c r="AF3007">
        <v>1</v>
      </c>
      <c r="AG3007">
        <v>1</v>
      </c>
      <c r="AH3007">
        <v>1</v>
      </c>
      <c r="AI3007">
        <v>1</v>
      </c>
      <c r="AJ3007">
        <v>1</v>
      </c>
      <c r="AK3007">
        <v>1</v>
      </c>
      <c r="AL3007">
        <v>1</v>
      </c>
      <c r="AM3007" s="49" t="s">
        <v>172</v>
      </c>
      <c r="AN3007" s="49" t="s">
        <v>14</v>
      </c>
      <c r="AO3007" s="49" t="s">
        <v>500</v>
      </c>
      <c r="AP3007" s="49" t="s">
        <v>501</v>
      </c>
      <c r="AQ3007" s="49" t="s">
        <v>502</v>
      </c>
      <c r="AR3007" s="49" t="s">
        <v>487</v>
      </c>
      <c r="AS3007" s="49" t="s">
        <v>488</v>
      </c>
      <c r="AT3007" s="49" t="s">
        <v>489</v>
      </c>
    </row>
    <row r="3008" spans="1:46" x14ac:dyDescent="0.25">
      <c r="A3008">
        <v>18</v>
      </c>
      <c r="B3008" t="s">
        <v>138</v>
      </c>
      <c r="C3008" t="s">
        <v>138</v>
      </c>
      <c r="D3008" t="s">
        <v>139</v>
      </c>
      <c r="E3008" t="s">
        <v>642</v>
      </c>
      <c r="F3008" t="s">
        <v>643</v>
      </c>
      <c r="G3008">
        <v>1</v>
      </c>
      <c r="H3008">
        <v>1</v>
      </c>
      <c r="I3008">
        <v>1</v>
      </c>
      <c r="J3008">
        <v>1</v>
      </c>
      <c r="K3008">
        <v>1</v>
      </c>
      <c r="L3008">
        <v>1</v>
      </c>
      <c r="M3008">
        <v>1</v>
      </c>
      <c r="N3008">
        <v>1</v>
      </c>
      <c r="O3008">
        <v>1</v>
      </c>
      <c r="P3008">
        <v>1</v>
      </c>
      <c r="Q3008">
        <v>1</v>
      </c>
      <c r="R3008">
        <v>1</v>
      </c>
      <c r="S3008">
        <v>1</v>
      </c>
      <c r="T3008">
        <v>1</v>
      </c>
      <c r="U3008">
        <v>1</v>
      </c>
      <c r="V3008">
        <v>1</v>
      </c>
      <c r="W3008">
        <v>1</v>
      </c>
      <c r="X3008">
        <v>1</v>
      </c>
      <c r="Y3008">
        <v>1</v>
      </c>
      <c r="Z3008">
        <v>1</v>
      </c>
      <c r="AA3008">
        <v>1</v>
      </c>
      <c r="AB3008">
        <v>1</v>
      </c>
      <c r="AC3008">
        <v>1</v>
      </c>
      <c r="AD3008">
        <v>1</v>
      </c>
      <c r="AE3008">
        <v>1</v>
      </c>
      <c r="AF3008">
        <v>1</v>
      </c>
      <c r="AG3008">
        <v>1</v>
      </c>
      <c r="AH3008">
        <v>1</v>
      </c>
      <c r="AI3008">
        <v>1</v>
      </c>
      <c r="AJ3008">
        <v>1</v>
      </c>
      <c r="AK3008">
        <v>1</v>
      </c>
      <c r="AL3008">
        <v>1</v>
      </c>
      <c r="AM3008" s="49" t="s">
        <v>139</v>
      </c>
      <c r="AN3008" s="49" t="s">
        <v>14</v>
      </c>
      <c r="AO3008" s="49" t="s">
        <v>500</v>
      </c>
      <c r="AP3008" s="49" t="s">
        <v>505</v>
      </c>
      <c r="AQ3008" s="49" t="s">
        <v>13</v>
      </c>
      <c r="AR3008" s="49" t="s">
        <v>487</v>
      </c>
      <c r="AS3008" s="49" t="s">
        <v>488</v>
      </c>
      <c r="AT3008" s="49" t="s">
        <v>489</v>
      </c>
    </row>
    <row r="3009" spans="1:46" x14ac:dyDescent="0.25">
      <c r="A3009">
        <v>18</v>
      </c>
      <c r="B3009" t="s">
        <v>173</v>
      </c>
      <c r="C3009" t="s">
        <v>173</v>
      </c>
      <c r="D3009" t="s">
        <v>174</v>
      </c>
      <c r="E3009" t="s">
        <v>642</v>
      </c>
      <c r="F3009" t="s">
        <v>643</v>
      </c>
      <c r="G3009">
        <v>1</v>
      </c>
      <c r="H3009">
        <v>1</v>
      </c>
      <c r="I3009">
        <v>1</v>
      </c>
      <c r="J3009">
        <v>1</v>
      </c>
      <c r="K3009">
        <v>1</v>
      </c>
      <c r="L3009">
        <v>1</v>
      </c>
      <c r="M3009">
        <v>1</v>
      </c>
      <c r="N3009">
        <v>1</v>
      </c>
      <c r="O3009">
        <v>1</v>
      </c>
      <c r="P3009">
        <v>1</v>
      </c>
      <c r="Q3009">
        <v>1</v>
      </c>
      <c r="R3009">
        <v>1</v>
      </c>
      <c r="S3009">
        <v>1</v>
      </c>
      <c r="T3009">
        <v>1</v>
      </c>
      <c r="U3009">
        <v>1</v>
      </c>
      <c r="V3009">
        <v>1</v>
      </c>
      <c r="W3009">
        <v>1</v>
      </c>
      <c r="X3009">
        <v>1</v>
      </c>
      <c r="Y3009">
        <v>1</v>
      </c>
      <c r="Z3009">
        <v>1</v>
      </c>
      <c r="AA3009">
        <v>1</v>
      </c>
      <c r="AB3009">
        <v>1</v>
      </c>
      <c r="AC3009">
        <v>1</v>
      </c>
      <c r="AD3009">
        <v>1</v>
      </c>
      <c r="AE3009">
        <v>1</v>
      </c>
      <c r="AF3009">
        <v>1</v>
      </c>
      <c r="AG3009">
        <v>1</v>
      </c>
      <c r="AH3009">
        <v>1</v>
      </c>
      <c r="AI3009">
        <v>1</v>
      </c>
      <c r="AJ3009">
        <v>1</v>
      </c>
      <c r="AK3009">
        <v>1</v>
      </c>
      <c r="AL3009">
        <v>0</v>
      </c>
      <c r="AM3009" s="49" t="s">
        <v>174</v>
      </c>
      <c r="AN3009" s="49" t="s">
        <v>8</v>
      </c>
      <c r="AO3009" s="49" t="s">
        <v>9</v>
      </c>
      <c r="AP3009" s="49" t="s">
        <v>494</v>
      </c>
      <c r="AQ3009" s="49" t="s">
        <v>9</v>
      </c>
      <c r="AR3009" s="49" t="s">
        <v>495</v>
      </c>
      <c r="AS3009" s="49" t="s">
        <v>488</v>
      </c>
      <c r="AT3009" s="49" t="s">
        <v>489</v>
      </c>
    </row>
    <row r="3010" spans="1:46" x14ac:dyDescent="0.25">
      <c r="A3010">
        <v>18</v>
      </c>
      <c r="B3010" t="s">
        <v>549</v>
      </c>
      <c r="C3010" t="s">
        <v>549</v>
      </c>
      <c r="D3010" t="s">
        <v>550</v>
      </c>
      <c r="E3010" t="s">
        <v>642</v>
      </c>
      <c r="F3010" t="s">
        <v>643</v>
      </c>
      <c r="G3010">
        <v>1</v>
      </c>
      <c r="H3010">
        <v>1</v>
      </c>
      <c r="I3010">
        <v>1</v>
      </c>
      <c r="J3010">
        <v>1</v>
      </c>
      <c r="K3010">
        <v>1</v>
      </c>
      <c r="L3010">
        <v>1</v>
      </c>
      <c r="M3010">
        <v>1</v>
      </c>
      <c r="N3010">
        <v>1</v>
      </c>
      <c r="O3010">
        <v>1</v>
      </c>
      <c r="P3010">
        <v>1</v>
      </c>
      <c r="Q3010">
        <v>1</v>
      </c>
      <c r="R3010">
        <v>1</v>
      </c>
      <c r="S3010">
        <v>1</v>
      </c>
      <c r="T3010">
        <v>1</v>
      </c>
      <c r="U3010">
        <v>1</v>
      </c>
      <c r="V3010">
        <v>1</v>
      </c>
      <c r="W3010">
        <v>1</v>
      </c>
      <c r="X3010">
        <v>1</v>
      </c>
      <c r="Y3010">
        <v>1</v>
      </c>
      <c r="Z3010">
        <v>1</v>
      </c>
      <c r="AA3010">
        <v>1</v>
      </c>
      <c r="AB3010">
        <v>1</v>
      </c>
      <c r="AC3010">
        <v>1</v>
      </c>
      <c r="AD3010">
        <v>1</v>
      </c>
      <c r="AE3010">
        <v>1</v>
      </c>
      <c r="AF3010">
        <v>1</v>
      </c>
      <c r="AG3010">
        <v>1</v>
      </c>
      <c r="AH3010">
        <v>1</v>
      </c>
      <c r="AI3010">
        <v>1</v>
      </c>
      <c r="AJ3010">
        <v>1</v>
      </c>
      <c r="AK3010">
        <v>1</v>
      </c>
      <c r="AL3010">
        <v>0</v>
      </c>
      <c r="AM3010" s="49" t="e">
        <v>#N/A</v>
      </c>
      <c r="AN3010" s="49" t="e">
        <v>#N/A</v>
      </c>
      <c r="AO3010" s="49" t="e">
        <v>#N/A</v>
      </c>
      <c r="AP3010" s="49" t="e">
        <v>#N/A</v>
      </c>
      <c r="AQ3010" s="49" t="e">
        <v>#N/A</v>
      </c>
      <c r="AR3010" s="49" t="e">
        <v>#N/A</v>
      </c>
      <c r="AS3010" s="49" t="e">
        <v>#N/A</v>
      </c>
      <c r="AT3010" s="49" t="e">
        <v>#N/A</v>
      </c>
    </row>
    <row r="3011" spans="1:46" x14ac:dyDescent="0.25">
      <c r="A3011">
        <v>18</v>
      </c>
      <c r="B3011" t="s">
        <v>182</v>
      </c>
      <c r="C3011" t="s">
        <v>182</v>
      </c>
      <c r="D3011" t="s">
        <v>183</v>
      </c>
      <c r="E3011" t="s">
        <v>642</v>
      </c>
      <c r="F3011" t="s">
        <v>643</v>
      </c>
      <c r="G3011">
        <v>1</v>
      </c>
      <c r="H3011">
        <v>1</v>
      </c>
      <c r="I3011">
        <v>1</v>
      </c>
      <c r="J3011">
        <v>1</v>
      </c>
      <c r="K3011">
        <v>1</v>
      </c>
      <c r="L3011">
        <v>1</v>
      </c>
      <c r="M3011">
        <v>1</v>
      </c>
      <c r="N3011">
        <v>1</v>
      </c>
      <c r="O3011">
        <v>1</v>
      </c>
      <c r="P3011">
        <v>1</v>
      </c>
      <c r="Q3011">
        <v>1</v>
      </c>
      <c r="R3011">
        <v>1</v>
      </c>
      <c r="S3011">
        <v>1</v>
      </c>
      <c r="T3011">
        <v>1</v>
      </c>
      <c r="U3011">
        <v>1</v>
      </c>
      <c r="V3011">
        <v>1</v>
      </c>
      <c r="W3011">
        <v>1</v>
      </c>
      <c r="X3011">
        <v>1</v>
      </c>
      <c r="Y3011">
        <v>1</v>
      </c>
      <c r="Z3011">
        <v>1</v>
      </c>
      <c r="AA3011">
        <v>1</v>
      </c>
      <c r="AB3011">
        <v>1</v>
      </c>
      <c r="AC3011">
        <v>1</v>
      </c>
      <c r="AD3011">
        <v>1</v>
      </c>
      <c r="AE3011">
        <v>1</v>
      </c>
      <c r="AF3011">
        <v>1</v>
      </c>
      <c r="AG3011">
        <v>1</v>
      </c>
      <c r="AH3011">
        <v>1</v>
      </c>
      <c r="AI3011">
        <v>1</v>
      </c>
      <c r="AJ3011">
        <v>1</v>
      </c>
      <c r="AK3011">
        <v>1</v>
      </c>
      <c r="AL3011">
        <v>1</v>
      </c>
      <c r="AM3011" s="49" t="s">
        <v>183</v>
      </c>
      <c r="AN3011" s="49" t="s">
        <v>14</v>
      </c>
      <c r="AO3011" s="49" t="s">
        <v>500</v>
      </c>
      <c r="AP3011" s="49" t="s">
        <v>505</v>
      </c>
      <c r="AQ3011" s="49" t="s">
        <v>13</v>
      </c>
      <c r="AR3011" s="49" t="s">
        <v>487</v>
      </c>
      <c r="AS3011" s="49" t="s">
        <v>488</v>
      </c>
      <c r="AT3011" s="49" t="s">
        <v>489</v>
      </c>
    </row>
    <row r="3012" spans="1:46" x14ac:dyDescent="0.25">
      <c r="A3012">
        <v>18</v>
      </c>
      <c r="B3012" t="s">
        <v>186</v>
      </c>
      <c r="C3012" t="s">
        <v>186</v>
      </c>
      <c r="D3012" t="s">
        <v>187</v>
      </c>
      <c r="E3012" t="s">
        <v>642</v>
      </c>
      <c r="F3012" t="s">
        <v>643</v>
      </c>
      <c r="G3012">
        <v>1</v>
      </c>
      <c r="H3012">
        <v>1</v>
      </c>
      <c r="I3012">
        <v>1</v>
      </c>
      <c r="J3012">
        <v>1</v>
      </c>
      <c r="K3012">
        <v>1</v>
      </c>
      <c r="L3012">
        <v>1</v>
      </c>
      <c r="M3012">
        <v>1</v>
      </c>
      <c r="N3012">
        <v>1</v>
      </c>
      <c r="O3012">
        <v>1</v>
      </c>
      <c r="P3012">
        <v>1</v>
      </c>
      <c r="Q3012">
        <v>1</v>
      </c>
      <c r="R3012">
        <v>1</v>
      </c>
      <c r="S3012">
        <v>1</v>
      </c>
      <c r="T3012">
        <v>1</v>
      </c>
      <c r="U3012">
        <v>1</v>
      </c>
      <c r="V3012">
        <v>1</v>
      </c>
      <c r="W3012">
        <v>1</v>
      </c>
      <c r="X3012">
        <v>1</v>
      </c>
      <c r="Y3012">
        <v>1</v>
      </c>
      <c r="Z3012">
        <v>1</v>
      </c>
      <c r="AA3012">
        <v>1</v>
      </c>
      <c r="AB3012">
        <v>1</v>
      </c>
      <c r="AC3012">
        <v>1</v>
      </c>
      <c r="AD3012">
        <v>1</v>
      </c>
      <c r="AE3012">
        <v>1</v>
      </c>
      <c r="AF3012">
        <v>1</v>
      </c>
      <c r="AG3012">
        <v>1</v>
      </c>
      <c r="AH3012">
        <v>1</v>
      </c>
      <c r="AI3012">
        <v>1</v>
      </c>
      <c r="AJ3012">
        <v>1</v>
      </c>
      <c r="AK3012">
        <v>1</v>
      </c>
      <c r="AL3012">
        <v>0</v>
      </c>
      <c r="AM3012" s="49" t="s">
        <v>187</v>
      </c>
      <c r="AN3012" s="49" t="s">
        <v>14</v>
      </c>
      <c r="AO3012" s="49" t="s">
        <v>507</v>
      </c>
      <c r="AP3012" s="49" t="s">
        <v>501</v>
      </c>
      <c r="AQ3012" s="49" t="s">
        <v>10</v>
      </c>
      <c r="AR3012" s="49" t="s">
        <v>487</v>
      </c>
      <c r="AS3012" s="49" t="s">
        <v>488</v>
      </c>
      <c r="AT3012" s="49" t="s">
        <v>489</v>
      </c>
    </row>
    <row r="3013" spans="1:46" x14ac:dyDescent="0.25">
      <c r="A3013">
        <v>18</v>
      </c>
      <c r="B3013" t="s">
        <v>188</v>
      </c>
      <c r="C3013" t="s">
        <v>188</v>
      </c>
      <c r="D3013" t="s">
        <v>189</v>
      </c>
      <c r="E3013" t="s">
        <v>642</v>
      </c>
      <c r="F3013" t="s">
        <v>643</v>
      </c>
      <c r="G3013">
        <v>1</v>
      </c>
      <c r="H3013">
        <v>1</v>
      </c>
      <c r="I3013">
        <v>1</v>
      </c>
      <c r="J3013">
        <v>1</v>
      </c>
      <c r="K3013">
        <v>1</v>
      </c>
      <c r="L3013">
        <v>1</v>
      </c>
      <c r="M3013">
        <v>1</v>
      </c>
      <c r="N3013">
        <v>1</v>
      </c>
      <c r="O3013">
        <v>1</v>
      </c>
      <c r="P3013">
        <v>1</v>
      </c>
      <c r="Q3013">
        <v>1</v>
      </c>
      <c r="R3013">
        <v>1</v>
      </c>
      <c r="S3013">
        <v>1</v>
      </c>
      <c r="T3013">
        <v>1</v>
      </c>
      <c r="U3013">
        <v>1</v>
      </c>
      <c r="V3013">
        <v>1</v>
      </c>
      <c r="W3013">
        <v>1</v>
      </c>
      <c r="X3013">
        <v>1</v>
      </c>
      <c r="Y3013">
        <v>1</v>
      </c>
      <c r="Z3013">
        <v>1</v>
      </c>
      <c r="AA3013">
        <v>1</v>
      </c>
      <c r="AB3013">
        <v>1</v>
      </c>
      <c r="AC3013">
        <v>1</v>
      </c>
      <c r="AD3013">
        <v>1</v>
      </c>
      <c r="AE3013">
        <v>1</v>
      </c>
      <c r="AF3013">
        <v>1</v>
      </c>
      <c r="AG3013">
        <v>1</v>
      </c>
      <c r="AH3013">
        <v>1</v>
      </c>
      <c r="AI3013">
        <v>1</v>
      </c>
      <c r="AJ3013">
        <v>1</v>
      </c>
      <c r="AK3013">
        <v>1</v>
      </c>
      <c r="AL3013">
        <v>0</v>
      </c>
      <c r="AM3013" s="49" t="s">
        <v>189</v>
      </c>
      <c r="AN3013" s="49" t="s">
        <v>14</v>
      </c>
      <c r="AO3013" s="49" t="s">
        <v>506</v>
      </c>
      <c r="AP3013" s="49" t="s">
        <v>501</v>
      </c>
      <c r="AQ3013" s="49" t="s">
        <v>10</v>
      </c>
      <c r="AR3013" s="49" t="s">
        <v>495</v>
      </c>
      <c r="AS3013" s="49" t="s">
        <v>488</v>
      </c>
      <c r="AT3013" s="49" t="s">
        <v>489</v>
      </c>
    </row>
    <row r="3014" spans="1:46" x14ac:dyDescent="0.25">
      <c r="A3014">
        <v>18</v>
      </c>
      <c r="B3014" t="s">
        <v>194</v>
      </c>
      <c r="C3014" t="s">
        <v>194</v>
      </c>
      <c r="D3014" t="s">
        <v>195</v>
      </c>
      <c r="E3014" t="s">
        <v>642</v>
      </c>
      <c r="F3014" t="s">
        <v>643</v>
      </c>
      <c r="G3014">
        <v>1</v>
      </c>
      <c r="H3014">
        <v>1</v>
      </c>
      <c r="I3014">
        <v>1</v>
      </c>
      <c r="J3014">
        <v>1</v>
      </c>
      <c r="K3014">
        <v>1</v>
      </c>
      <c r="L3014">
        <v>1</v>
      </c>
      <c r="M3014">
        <v>1</v>
      </c>
      <c r="N3014">
        <v>1</v>
      </c>
      <c r="O3014">
        <v>1</v>
      </c>
      <c r="P3014">
        <v>1</v>
      </c>
      <c r="Q3014">
        <v>1</v>
      </c>
      <c r="R3014">
        <v>1</v>
      </c>
      <c r="S3014">
        <v>1</v>
      </c>
      <c r="T3014">
        <v>1</v>
      </c>
      <c r="U3014">
        <v>1</v>
      </c>
      <c r="V3014">
        <v>1</v>
      </c>
      <c r="W3014">
        <v>1</v>
      </c>
      <c r="X3014">
        <v>1</v>
      </c>
      <c r="Y3014">
        <v>1</v>
      </c>
      <c r="Z3014">
        <v>1</v>
      </c>
      <c r="AA3014">
        <v>1</v>
      </c>
      <c r="AB3014">
        <v>1</v>
      </c>
      <c r="AC3014">
        <v>1</v>
      </c>
      <c r="AD3014">
        <v>1</v>
      </c>
      <c r="AE3014">
        <v>1</v>
      </c>
      <c r="AF3014">
        <v>1</v>
      </c>
      <c r="AG3014">
        <v>1</v>
      </c>
      <c r="AH3014">
        <v>1</v>
      </c>
      <c r="AI3014">
        <v>1</v>
      </c>
      <c r="AJ3014">
        <v>1</v>
      </c>
      <c r="AK3014">
        <v>1</v>
      </c>
      <c r="AL3014">
        <v>0</v>
      </c>
      <c r="AM3014" s="49" t="s">
        <v>195</v>
      </c>
      <c r="AN3014" s="49" t="s">
        <v>14</v>
      </c>
      <c r="AO3014" s="49" t="s">
        <v>507</v>
      </c>
      <c r="AP3014" s="49" t="s">
        <v>494</v>
      </c>
      <c r="AQ3014" s="49" t="s">
        <v>10</v>
      </c>
      <c r="AR3014" s="49" t="s">
        <v>487</v>
      </c>
      <c r="AS3014" s="49" t="s">
        <v>488</v>
      </c>
      <c r="AT3014" s="49" t="s">
        <v>489</v>
      </c>
    </row>
    <row r="3015" spans="1:46" x14ac:dyDescent="0.25">
      <c r="A3015">
        <v>18</v>
      </c>
      <c r="B3015" t="s">
        <v>190</v>
      </c>
      <c r="C3015" t="s">
        <v>190</v>
      </c>
      <c r="D3015" t="s">
        <v>191</v>
      </c>
      <c r="E3015" t="s">
        <v>642</v>
      </c>
      <c r="F3015" t="s">
        <v>643</v>
      </c>
      <c r="G3015">
        <v>1</v>
      </c>
      <c r="H3015">
        <v>1</v>
      </c>
      <c r="I3015">
        <v>1</v>
      </c>
      <c r="J3015">
        <v>1</v>
      </c>
      <c r="K3015">
        <v>1</v>
      </c>
      <c r="L3015">
        <v>1</v>
      </c>
      <c r="M3015">
        <v>1</v>
      </c>
      <c r="N3015">
        <v>1</v>
      </c>
      <c r="O3015">
        <v>1</v>
      </c>
      <c r="P3015">
        <v>1</v>
      </c>
      <c r="Q3015">
        <v>1</v>
      </c>
      <c r="R3015">
        <v>1</v>
      </c>
      <c r="S3015">
        <v>1</v>
      </c>
      <c r="T3015">
        <v>1</v>
      </c>
      <c r="U3015">
        <v>1</v>
      </c>
      <c r="V3015">
        <v>1</v>
      </c>
      <c r="W3015">
        <v>1</v>
      </c>
      <c r="X3015">
        <v>1</v>
      </c>
      <c r="Y3015">
        <v>1</v>
      </c>
      <c r="Z3015">
        <v>1</v>
      </c>
      <c r="AA3015">
        <v>1</v>
      </c>
      <c r="AB3015">
        <v>1</v>
      </c>
      <c r="AC3015">
        <v>1</v>
      </c>
      <c r="AD3015">
        <v>1</v>
      </c>
      <c r="AE3015">
        <v>1</v>
      </c>
      <c r="AF3015">
        <v>1</v>
      </c>
      <c r="AG3015">
        <v>1</v>
      </c>
      <c r="AH3015">
        <v>1</v>
      </c>
      <c r="AI3015">
        <v>1</v>
      </c>
      <c r="AJ3015">
        <v>1</v>
      </c>
      <c r="AK3015">
        <v>1</v>
      </c>
      <c r="AL3015">
        <v>0</v>
      </c>
      <c r="AM3015" s="49" t="s">
        <v>191</v>
      </c>
      <c r="AN3015" s="49" t="s">
        <v>14</v>
      </c>
      <c r="AO3015" s="49" t="s">
        <v>507</v>
      </c>
      <c r="AP3015" s="49" t="s">
        <v>494</v>
      </c>
      <c r="AQ3015" s="49" t="s">
        <v>10</v>
      </c>
      <c r="AR3015" s="49" t="s">
        <v>487</v>
      </c>
      <c r="AS3015" s="49" t="s">
        <v>488</v>
      </c>
      <c r="AT3015" s="49" t="s">
        <v>489</v>
      </c>
    </row>
    <row r="3016" spans="1:46" x14ac:dyDescent="0.25">
      <c r="A3016">
        <v>18</v>
      </c>
      <c r="B3016" t="s">
        <v>196</v>
      </c>
      <c r="C3016" t="s">
        <v>196</v>
      </c>
      <c r="D3016" t="s">
        <v>197</v>
      </c>
      <c r="E3016" t="s">
        <v>642</v>
      </c>
      <c r="F3016" t="s">
        <v>643</v>
      </c>
      <c r="G3016">
        <v>1</v>
      </c>
      <c r="H3016">
        <v>1</v>
      </c>
      <c r="I3016">
        <v>1</v>
      </c>
      <c r="J3016">
        <v>1</v>
      </c>
      <c r="K3016">
        <v>1</v>
      </c>
      <c r="L3016">
        <v>1</v>
      </c>
      <c r="M3016">
        <v>1</v>
      </c>
      <c r="N3016">
        <v>1</v>
      </c>
      <c r="O3016">
        <v>1</v>
      </c>
      <c r="P3016">
        <v>1</v>
      </c>
      <c r="Q3016">
        <v>1</v>
      </c>
      <c r="R3016">
        <v>1</v>
      </c>
      <c r="S3016">
        <v>1</v>
      </c>
      <c r="T3016">
        <v>1</v>
      </c>
      <c r="U3016">
        <v>1</v>
      </c>
      <c r="V3016">
        <v>1</v>
      </c>
      <c r="W3016">
        <v>1</v>
      </c>
      <c r="X3016">
        <v>1</v>
      </c>
      <c r="Y3016">
        <v>1</v>
      </c>
      <c r="Z3016">
        <v>1</v>
      </c>
      <c r="AA3016">
        <v>1</v>
      </c>
      <c r="AB3016">
        <v>1</v>
      </c>
      <c r="AC3016">
        <v>1</v>
      </c>
      <c r="AD3016">
        <v>1</v>
      </c>
      <c r="AE3016">
        <v>1</v>
      </c>
      <c r="AF3016">
        <v>1</v>
      </c>
      <c r="AG3016">
        <v>1</v>
      </c>
      <c r="AH3016">
        <v>1</v>
      </c>
      <c r="AI3016">
        <v>1</v>
      </c>
      <c r="AJ3016">
        <v>1</v>
      </c>
      <c r="AK3016">
        <v>1</v>
      </c>
      <c r="AL3016">
        <v>1</v>
      </c>
      <c r="AM3016" s="49" t="s">
        <v>197</v>
      </c>
      <c r="AN3016" s="49" t="s">
        <v>14</v>
      </c>
      <c r="AO3016" s="49" t="s">
        <v>500</v>
      </c>
      <c r="AP3016" s="49" t="s">
        <v>505</v>
      </c>
      <c r="AQ3016" s="49" t="s">
        <v>13</v>
      </c>
      <c r="AR3016" s="49" t="s">
        <v>487</v>
      </c>
      <c r="AS3016" s="49" t="s">
        <v>488</v>
      </c>
      <c r="AT3016" s="49" t="s">
        <v>489</v>
      </c>
    </row>
    <row r="3017" spans="1:46" x14ac:dyDescent="0.25">
      <c r="A3017">
        <v>18</v>
      </c>
      <c r="B3017" t="s">
        <v>206</v>
      </c>
      <c r="C3017" t="s">
        <v>206</v>
      </c>
      <c r="D3017" t="s">
        <v>207</v>
      </c>
      <c r="E3017" t="s">
        <v>642</v>
      </c>
      <c r="F3017" t="s">
        <v>643</v>
      </c>
      <c r="G3017">
        <v>1</v>
      </c>
      <c r="H3017">
        <v>1</v>
      </c>
      <c r="I3017">
        <v>1</v>
      </c>
      <c r="J3017">
        <v>1</v>
      </c>
      <c r="K3017">
        <v>1</v>
      </c>
      <c r="L3017">
        <v>1</v>
      </c>
      <c r="M3017">
        <v>1</v>
      </c>
      <c r="N3017">
        <v>1</v>
      </c>
      <c r="O3017">
        <v>1</v>
      </c>
      <c r="P3017">
        <v>1</v>
      </c>
      <c r="Q3017">
        <v>1</v>
      </c>
      <c r="R3017">
        <v>1</v>
      </c>
      <c r="S3017">
        <v>1</v>
      </c>
      <c r="T3017">
        <v>1</v>
      </c>
      <c r="U3017">
        <v>1</v>
      </c>
      <c r="V3017">
        <v>1</v>
      </c>
      <c r="W3017">
        <v>1</v>
      </c>
      <c r="X3017">
        <v>1</v>
      </c>
      <c r="Y3017">
        <v>1</v>
      </c>
      <c r="Z3017">
        <v>1</v>
      </c>
      <c r="AA3017">
        <v>1</v>
      </c>
      <c r="AB3017">
        <v>1</v>
      </c>
      <c r="AC3017">
        <v>1</v>
      </c>
      <c r="AD3017">
        <v>1</v>
      </c>
      <c r="AE3017">
        <v>1</v>
      </c>
      <c r="AF3017">
        <v>1</v>
      </c>
      <c r="AG3017">
        <v>1</v>
      </c>
      <c r="AH3017">
        <v>1</v>
      </c>
      <c r="AI3017">
        <v>1</v>
      </c>
      <c r="AJ3017">
        <v>1</v>
      </c>
      <c r="AK3017">
        <v>1</v>
      </c>
      <c r="AL3017">
        <v>1</v>
      </c>
      <c r="AM3017" s="49" t="s">
        <v>207</v>
      </c>
      <c r="AN3017" s="49" t="s">
        <v>14</v>
      </c>
      <c r="AO3017" s="49" t="s">
        <v>500</v>
      </c>
      <c r="AP3017" s="49" t="s">
        <v>505</v>
      </c>
      <c r="AQ3017" s="49" t="s">
        <v>13</v>
      </c>
      <c r="AR3017" s="49" t="s">
        <v>487</v>
      </c>
      <c r="AS3017" s="49" t="s">
        <v>488</v>
      </c>
      <c r="AT3017" s="49" t="s">
        <v>489</v>
      </c>
    </row>
    <row r="3018" spans="1:46" x14ac:dyDescent="0.25">
      <c r="A3018">
        <v>18</v>
      </c>
      <c r="B3018" t="s">
        <v>493</v>
      </c>
      <c r="C3018" t="s">
        <v>551</v>
      </c>
      <c r="D3018" t="s">
        <v>552</v>
      </c>
      <c r="E3018" t="s">
        <v>642</v>
      </c>
      <c r="F3018" t="s">
        <v>643</v>
      </c>
      <c r="G3018">
        <v>1</v>
      </c>
      <c r="H3018">
        <v>1</v>
      </c>
      <c r="I3018">
        <v>1</v>
      </c>
      <c r="J3018">
        <v>1</v>
      </c>
      <c r="K3018">
        <v>1</v>
      </c>
      <c r="L3018">
        <v>1</v>
      </c>
      <c r="M3018">
        <v>1</v>
      </c>
      <c r="N3018">
        <v>1</v>
      </c>
      <c r="O3018">
        <v>1</v>
      </c>
      <c r="P3018">
        <v>1</v>
      </c>
      <c r="Q3018">
        <v>1</v>
      </c>
      <c r="R3018">
        <v>1</v>
      </c>
      <c r="S3018">
        <v>1</v>
      </c>
      <c r="T3018">
        <v>1</v>
      </c>
      <c r="U3018">
        <v>1</v>
      </c>
      <c r="V3018">
        <v>1</v>
      </c>
      <c r="W3018">
        <v>1</v>
      </c>
      <c r="X3018">
        <v>1</v>
      </c>
      <c r="Y3018">
        <v>1</v>
      </c>
      <c r="Z3018">
        <v>1</v>
      </c>
      <c r="AA3018">
        <v>1</v>
      </c>
      <c r="AB3018">
        <v>1</v>
      </c>
      <c r="AC3018">
        <v>1</v>
      </c>
      <c r="AD3018">
        <v>1</v>
      </c>
      <c r="AE3018">
        <v>1</v>
      </c>
      <c r="AF3018">
        <v>1</v>
      </c>
      <c r="AG3018">
        <v>1</v>
      </c>
      <c r="AH3018">
        <v>1</v>
      </c>
      <c r="AI3018">
        <v>1</v>
      </c>
      <c r="AJ3018">
        <v>1</v>
      </c>
      <c r="AK3018">
        <v>1</v>
      </c>
      <c r="AL3018">
        <v>1</v>
      </c>
      <c r="AM3018" s="49" t="e">
        <v>#N/A</v>
      </c>
      <c r="AN3018" s="49" t="e">
        <v>#N/A</v>
      </c>
      <c r="AO3018" s="49" t="e">
        <v>#N/A</v>
      </c>
      <c r="AP3018" s="49" t="e">
        <v>#N/A</v>
      </c>
      <c r="AQ3018" s="49" t="e">
        <v>#N/A</v>
      </c>
      <c r="AR3018" s="49" t="e">
        <v>#N/A</v>
      </c>
      <c r="AS3018" s="49" t="e">
        <v>#N/A</v>
      </c>
      <c r="AT3018" s="49" t="e">
        <v>#N/A</v>
      </c>
    </row>
    <row r="3019" spans="1:46" x14ac:dyDescent="0.25">
      <c r="A3019">
        <v>18</v>
      </c>
      <c r="B3019" t="s">
        <v>200</v>
      </c>
      <c r="C3019" t="s">
        <v>200</v>
      </c>
      <c r="D3019" t="s">
        <v>201</v>
      </c>
      <c r="E3019" t="s">
        <v>642</v>
      </c>
      <c r="F3019" t="s">
        <v>643</v>
      </c>
      <c r="G3019">
        <v>1</v>
      </c>
      <c r="H3019">
        <v>1</v>
      </c>
      <c r="I3019">
        <v>1</v>
      </c>
      <c r="J3019">
        <v>1</v>
      </c>
      <c r="K3019">
        <v>1</v>
      </c>
      <c r="L3019">
        <v>1</v>
      </c>
      <c r="M3019">
        <v>1</v>
      </c>
      <c r="N3019">
        <v>1</v>
      </c>
      <c r="O3019">
        <v>1</v>
      </c>
      <c r="P3019">
        <v>1</v>
      </c>
      <c r="Q3019">
        <v>1</v>
      </c>
      <c r="R3019">
        <v>1</v>
      </c>
      <c r="S3019">
        <v>1</v>
      </c>
      <c r="T3019">
        <v>1</v>
      </c>
      <c r="U3019">
        <v>1</v>
      </c>
      <c r="V3019">
        <v>1</v>
      </c>
      <c r="W3019">
        <v>1</v>
      </c>
      <c r="X3019">
        <v>1</v>
      </c>
      <c r="Y3019">
        <v>1</v>
      </c>
      <c r="Z3019">
        <v>1</v>
      </c>
      <c r="AA3019">
        <v>1</v>
      </c>
      <c r="AB3019">
        <v>1</v>
      </c>
      <c r="AC3019">
        <v>1</v>
      </c>
      <c r="AD3019">
        <v>1</v>
      </c>
      <c r="AE3019">
        <v>1</v>
      </c>
      <c r="AF3019">
        <v>1</v>
      </c>
      <c r="AG3019">
        <v>1</v>
      </c>
      <c r="AH3019">
        <v>1</v>
      </c>
      <c r="AI3019">
        <v>1</v>
      </c>
      <c r="AJ3019">
        <v>1</v>
      </c>
      <c r="AK3019">
        <v>1</v>
      </c>
      <c r="AL3019">
        <v>0</v>
      </c>
      <c r="AM3019" s="49" t="s">
        <v>201</v>
      </c>
      <c r="AN3019" s="49" t="s">
        <v>14</v>
      </c>
      <c r="AO3019" s="49" t="s">
        <v>485</v>
      </c>
      <c r="AP3019" s="49" t="s">
        <v>494</v>
      </c>
      <c r="AQ3019" s="49" t="s">
        <v>11</v>
      </c>
      <c r="AR3019" s="49" t="s">
        <v>487</v>
      </c>
      <c r="AS3019" s="49" t="s">
        <v>488</v>
      </c>
      <c r="AT3019" s="49" t="s">
        <v>489</v>
      </c>
    </row>
    <row r="3020" spans="1:46" x14ac:dyDescent="0.25">
      <c r="A3020">
        <v>18</v>
      </c>
      <c r="B3020" t="s">
        <v>198</v>
      </c>
      <c r="C3020" t="s">
        <v>198</v>
      </c>
      <c r="D3020" t="s">
        <v>199</v>
      </c>
      <c r="E3020" t="s">
        <v>642</v>
      </c>
      <c r="F3020" t="s">
        <v>643</v>
      </c>
      <c r="G3020">
        <v>1</v>
      </c>
      <c r="H3020">
        <v>1</v>
      </c>
      <c r="I3020">
        <v>1</v>
      </c>
      <c r="J3020">
        <v>1</v>
      </c>
      <c r="K3020">
        <v>1</v>
      </c>
      <c r="L3020">
        <v>1</v>
      </c>
      <c r="M3020">
        <v>1</v>
      </c>
      <c r="N3020">
        <v>1</v>
      </c>
      <c r="O3020">
        <v>1</v>
      </c>
      <c r="P3020">
        <v>1</v>
      </c>
      <c r="Q3020">
        <v>1</v>
      </c>
      <c r="R3020">
        <v>1</v>
      </c>
      <c r="S3020">
        <v>1</v>
      </c>
      <c r="T3020">
        <v>1</v>
      </c>
      <c r="U3020">
        <v>1</v>
      </c>
      <c r="V3020">
        <v>1</v>
      </c>
      <c r="W3020">
        <v>1</v>
      </c>
      <c r="X3020">
        <v>1</v>
      </c>
      <c r="Y3020">
        <v>1</v>
      </c>
      <c r="Z3020">
        <v>1</v>
      </c>
      <c r="AA3020">
        <v>1</v>
      </c>
      <c r="AB3020">
        <v>1</v>
      </c>
      <c r="AC3020">
        <v>1</v>
      </c>
      <c r="AD3020">
        <v>1</v>
      </c>
      <c r="AE3020">
        <v>1</v>
      </c>
      <c r="AF3020">
        <v>1</v>
      </c>
      <c r="AG3020">
        <v>1</v>
      </c>
      <c r="AH3020">
        <v>1</v>
      </c>
      <c r="AI3020">
        <v>1</v>
      </c>
      <c r="AJ3020">
        <v>1</v>
      </c>
      <c r="AK3020">
        <v>1</v>
      </c>
      <c r="AL3020">
        <v>0</v>
      </c>
      <c r="AM3020" s="49" t="s">
        <v>199</v>
      </c>
      <c r="AN3020" s="49" t="s">
        <v>14</v>
      </c>
      <c r="AO3020" s="49" t="s">
        <v>485</v>
      </c>
      <c r="AP3020" s="49" t="s">
        <v>494</v>
      </c>
      <c r="AQ3020" s="49" t="s">
        <v>11</v>
      </c>
      <c r="AR3020" s="49" t="s">
        <v>487</v>
      </c>
      <c r="AS3020" s="49" t="s">
        <v>488</v>
      </c>
      <c r="AT3020" s="49" t="s">
        <v>489</v>
      </c>
    </row>
    <row r="3021" spans="1:46" x14ac:dyDescent="0.25">
      <c r="A3021">
        <v>18</v>
      </c>
      <c r="B3021" t="s">
        <v>205</v>
      </c>
      <c r="C3021" t="s">
        <v>205</v>
      </c>
      <c r="D3021" t="s">
        <v>416</v>
      </c>
      <c r="E3021" t="s">
        <v>642</v>
      </c>
      <c r="F3021" t="s">
        <v>643</v>
      </c>
      <c r="G3021">
        <v>1</v>
      </c>
      <c r="H3021">
        <v>1</v>
      </c>
      <c r="I3021">
        <v>1</v>
      </c>
      <c r="J3021">
        <v>1</v>
      </c>
      <c r="K3021">
        <v>1</v>
      </c>
      <c r="L3021">
        <v>1</v>
      </c>
      <c r="M3021">
        <v>1</v>
      </c>
      <c r="N3021">
        <v>1</v>
      </c>
      <c r="O3021">
        <v>1</v>
      </c>
      <c r="P3021">
        <v>1</v>
      </c>
      <c r="Q3021">
        <v>1</v>
      </c>
      <c r="R3021">
        <v>1</v>
      </c>
      <c r="S3021">
        <v>1</v>
      </c>
      <c r="T3021">
        <v>1</v>
      </c>
      <c r="U3021">
        <v>1</v>
      </c>
      <c r="V3021">
        <v>1</v>
      </c>
      <c r="W3021">
        <v>1</v>
      </c>
      <c r="X3021">
        <v>1</v>
      </c>
      <c r="Y3021">
        <v>1</v>
      </c>
      <c r="Z3021">
        <v>1</v>
      </c>
      <c r="AA3021">
        <v>1</v>
      </c>
      <c r="AB3021">
        <v>1</v>
      </c>
      <c r="AC3021">
        <v>1</v>
      </c>
      <c r="AD3021">
        <v>1</v>
      </c>
      <c r="AE3021">
        <v>1</v>
      </c>
      <c r="AF3021">
        <v>1</v>
      </c>
      <c r="AG3021">
        <v>1</v>
      </c>
      <c r="AH3021">
        <v>1</v>
      </c>
      <c r="AI3021">
        <v>1</v>
      </c>
      <c r="AJ3021">
        <v>1</v>
      </c>
      <c r="AK3021">
        <v>1</v>
      </c>
      <c r="AL3021">
        <v>0</v>
      </c>
      <c r="AM3021" s="49" t="s">
        <v>416</v>
      </c>
      <c r="AN3021" s="49" t="s">
        <v>14</v>
      </c>
      <c r="AO3021" s="49" t="s">
        <v>485</v>
      </c>
      <c r="AP3021" s="49" t="s">
        <v>501</v>
      </c>
      <c r="AQ3021" s="49" t="s">
        <v>11</v>
      </c>
      <c r="AR3021" s="49" t="s">
        <v>495</v>
      </c>
      <c r="AS3021" s="49" t="s">
        <v>496</v>
      </c>
      <c r="AT3021" s="49" t="s">
        <v>497</v>
      </c>
    </row>
    <row r="3022" spans="1:46" x14ac:dyDescent="0.25">
      <c r="A3022">
        <v>18</v>
      </c>
      <c r="B3022" t="s">
        <v>202</v>
      </c>
      <c r="C3022" t="s">
        <v>202</v>
      </c>
      <c r="D3022" t="s">
        <v>203</v>
      </c>
      <c r="E3022" t="s">
        <v>642</v>
      </c>
      <c r="F3022" t="s">
        <v>643</v>
      </c>
      <c r="G3022">
        <v>1</v>
      </c>
      <c r="H3022">
        <v>1</v>
      </c>
      <c r="I3022">
        <v>1</v>
      </c>
      <c r="J3022">
        <v>1</v>
      </c>
      <c r="K3022">
        <v>1</v>
      </c>
      <c r="L3022">
        <v>1</v>
      </c>
      <c r="M3022">
        <v>1</v>
      </c>
      <c r="N3022">
        <v>1</v>
      </c>
      <c r="O3022">
        <v>1</v>
      </c>
      <c r="P3022">
        <v>1</v>
      </c>
      <c r="Q3022">
        <v>1</v>
      </c>
      <c r="R3022">
        <v>1</v>
      </c>
      <c r="S3022">
        <v>1</v>
      </c>
      <c r="T3022">
        <v>1</v>
      </c>
      <c r="U3022">
        <v>1</v>
      </c>
      <c r="V3022">
        <v>1</v>
      </c>
      <c r="W3022">
        <v>1</v>
      </c>
      <c r="X3022">
        <v>1</v>
      </c>
      <c r="Y3022">
        <v>1</v>
      </c>
      <c r="Z3022">
        <v>1</v>
      </c>
      <c r="AA3022">
        <v>1</v>
      </c>
      <c r="AB3022">
        <v>1</v>
      </c>
      <c r="AC3022">
        <v>1</v>
      </c>
      <c r="AD3022">
        <v>1</v>
      </c>
      <c r="AE3022">
        <v>1</v>
      </c>
      <c r="AF3022">
        <v>1</v>
      </c>
      <c r="AG3022">
        <v>1</v>
      </c>
      <c r="AH3022">
        <v>1</v>
      </c>
      <c r="AI3022">
        <v>1</v>
      </c>
      <c r="AJ3022">
        <v>1</v>
      </c>
      <c r="AK3022">
        <v>1</v>
      </c>
      <c r="AL3022">
        <v>1</v>
      </c>
      <c r="AM3022" s="49" t="s">
        <v>203</v>
      </c>
      <c r="AN3022" s="49" t="s">
        <v>14</v>
      </c>
      <c r="AO3022" s="49" t="s">
        <v>500</v>
      </c>
      <c r="AP3022" s="49" t="s">
        <v>505</v>
      </c>
      <c r="AQ3022" s="49" t="s">
        <v>13</v>
      </c>
      <c r="AR3022" s="49" t="s">
        <v>487</v>
      </c>
      <c r="AS3022" s="49" t="s">
        <v>488</v>
      </c>
      <c r="AT3022" s="49" t="s">
        <v>489</v>
      </c>
    </row>
    <row r="3023" spans="1:46" x14ac:dyDescent="0.25">
      <c r="A3023">
        <v>18</v>
      </c>
      <c r="B3023" t="s">
        <v>204</v>
      </c>
      <c r="C3023" t="s">
        <v>204</v>
      </c>
      <c r="D3023" t="s">
        <v>553</v>
      </c>
      <c r="E3023" t="s">
        <v>642</v>
      </c>
      <c r="F3023" t="s">
        <v>643</v>
      </c>
      <c r="G3023">
        <v>1</v>
      </c>
      <c r="H3023">
        <v>1</v>
      </c>
      <c r="I3023">
        <v>1</v>
      </c>
      <c r="J3023">
        <v>1</v>
      </c>
      <c r="K3023">
        <v>1</v>
      </c>
      <c r="L3023">
        <v>1</v>
      </c>
      <c r="M3023">
        <v>1</v>
      </c>
      <c r="N3023">
        <v>1</v>
      </c>
      <c r="O3023">
        <v>1</v>
      </c>
      <c r="P3023">
        <v>1</v>
      </c>
      <c r="Q3023">
        <v>1</v>
      </c>
      <c r="R3023">
        <v>1</v>
      </c>
      <c r="S3023">
        <v>1</v>
      </c>
      <c r="T3023">
        <v>1</v>
      </c>
      <c r="U3023">
        <v>1</v>
      </c>
      <c r="V3023">
        <v>1</v>
      </c>
      <c r="W3023">
        <v>1</v>
      </c>
      <c r="X3023">
        <v>1</v>
      </c>
      <c r="Y3023">
        <v>1</v>
      </c>
      <c r="Z3023">
        <v>1</v>
      </c>
      <c r="AA3023">
        <v>1</v>
      </c>
      <c r="AB3023">
        <v>1</v>
      </c>
      <c r="AC3023">
        <v>1</v>
      </c>
      <c r="AD3023">
        <v>1</v>
      </c>
      <c r="AE3023">
        <v>1</v>
      </c>
      <c r="AF3023">
        <v>1</v>
      </c>
      <c r="AG3023">
        <v>1</v>
      </c>
      <c r="AH3023">
        <v>1</v>
      </c>
      <c r="AI3023">
        <v>1</v>
      </c>
      <c r="AJ3023">
        <v>1</v>
      </c>
      <c r="AK3023">
        <v>1</v>
      </c>
      <c r="AL3023">
        <v>0</v>
      </c>
      <c r="AM3023" s="49" t="s">
        <v>415</v>
      </c>
      <c r="AN3023" s="49" t="s">
        <v>14</v>
      </c>
      <c r="AO3023" s="49" t="s">
        <v>485</v>
      </c>
      <c r="AP3023" s="49" t="s">
        <v>494</v>
      </c>
      <c r="AQ3023" s="49" t="s">
        <v>11</v>
      </c>
      <c r="AR3023" s="49" t="s">
        <v>487</v>
      </c>
      <c r="AS3023" s="49" t="s">
        <v>496</v>
      </c>
      <c r="AT3023" s="49" t="s">
        <v>497</v>
      </c>
    </row>
    <row r="3024" spans="1:46" x14ac:dyDescent="0.25">
      <c r="A3024">
        <v>18</v>
      </c>
      <c r="B3024" t="s">
        <v>208</v>
      </c>
      <c r="C3024" t="s">
        <v>208</v>
      </c>
      <c r="D3024" t="s">
        <v>209</v>
      </c>
      <c r="E3024" t="s">
        <v>642</v>
      </c>
      <c r="F3024" t="s">
        <v>643</v>
      </c>
      <c r="G3024">
        <v>1</v>
      </c>
      <c r="H3024">
        <v>1</v>
      </c>
      <c r="I3024">
        <v>1</v>
      </c>
      <c r="J3024">
        <v>1</v>
      </c>
      <c r="K3024">
        <v>1</v>
      </c>
      <c r="L3024">
        <v>1</v>
      </c>
      <c r="M3024">
        <v>1</v>
      </c>
      <c r="N3024">
        <v>1</v>
      </c>
      <c r="O3024">
        <v>1</v>
      </c>
      <c r="P3024">
        <v>1</v>
      </c>
      <c r="Q3024">
        <v>1</v>
      </c>
      <c r="R3024">
        <v>1</v>
      </c>
      <c r="S3024">
        <v>1</v>
      </c>
      <c r="T3024">
        <v>1</v>
      </c>
      <c r="U3024">
        <v>1</v>
      </c>
      <c r="V3024">
        <v>1</v>
      </c>
      <c r="W3024">
        <v>1</v>
      </c>
      <c r="X3024">
        <v>1</v>
      </c>
      <c r="Y3024">
        <v>1</v>
      </c>
      <c r="Z3024">
        <v>1</v>
      </c>
      <c r="AA3024">
        <v>1</v>
      </c>
      <c r="AB3024">
        <v>1</v>
      </c>
      <c r="AC3024">
        <v>1</v>
      </c>
      <c r="AD3024">
        <v>1</v>
      </c>
      <c r="AE3024">
        <v>1</v>
      </c>
      <c r="AF3024">
        <v>1</v>
      </c>
      <c r="AG3024">
        <v>1</v>
      </c>
      <c r="AH3024">
        <v>1</v>
      </c>
      <c r="AI3024">
        <v>1</v>
      </c>
      <c r="AJ3024">
        <v>1</v>
      </c>
      <c r="AK3024">
        <v>1</v>
      </c>
      <c r="AL3024">
        <v>1</v>
      </c>
      <c r="AM3024" s="49" t="s">
        <v>209</v>
      </c>
      <c r="AN3024" s="49" t="s">
        <v>14</v>
      </c>
      <c r="AO3024" s="49" t="s">
        <v>485</v>
      </c>
      <c r="AP3024" s="49" t="s">
        <v>505</v>
      </c>
      <c r="AQ3024" s="49" t="s">
        <v>13</v>
      </c>
      <c r="AR3024" s="49" t="s">
        <v>487</v>
      </c>
      <c r="AS3024" s="49" t="s">
        <v>488</v>
      </c>
      <c r="AT3024" s="49" t="s">
        <v>489</v>
      </c>
    </row>
    <row r="3025" spans="1:46" x14ac:dyDescent="0.25">
      <c r="A3025">
        <v>18</v>
      </c>
      <c r="B3025" t="s">
        <v>210</v>
      </c>
      <c r="C3025" t="s">
        <v>210</v>
      </c>
      <c r="D3025" t="s">
        <v>211</v>
      </c>
      <c r="E3025" t="s">
        <v>642</v>
      </c>
      <c r="F3025" t="s">
        <v>643</v>
      </c>
      <c r="G3025">
        <v>1</v>
      </c>
      <c r="H3025">
        <v>1</v>
      </c>
      <c r="I3025">
        <v>1</v>
      </c>
      <c r="J3025">
        <v>1</v>
      </c>
      <c r="K3025">
        <v>1</v>
      </c>
      <c r="L3025">
        <v>1</v>
      </c>
      <c r="M3025">
        <v>1</v>
      </c>
      <c r="N3025">
        <v>1</v>
      </c>
      <c r="O3025">
        <v>1</v>
      </c>
      <c r="P3025">
        <v>1</v>
      </c>
      <c r="Q3025">
        <v>1</v>
      </c>
      <c r="R3025">
        <v>1</v>
      </c>
      <c r="S3025">
        <v>1</v>
      </c>
      <c r="T3025">
        <v>1</v>
      </c>
      <c r="U3025">
        <v>1</v>
      </c>
      <c r="V3025">
        <v>1</v>
      </c>
      <c r="W3025">
        <v>1</v>
      </c>
      <c r="X3025">
        <v>1</v>
      </c>
      <c r="Y3025">
        <v>1</v>
      </c>
      <c r="Z3025">
        <v>1</v>
      </c>
      <c r="AA3025">
        <v>1</v>
      </c>
      <c r="AB3025">
        <v>1</v>
      </c>
      <c r="AC3025">
        <v>1</v>
      </c>
      <c r="AD3025">
        <v>1</v>
      </c>
      <c r="AE3025">
        <v>1</v>
      </c>
      <c r="AF3025">
        <v>1</v>
      </c>
      <c r="AG3025">
        <v>1</v>
      </c>
      <c r="AH3025">
        <v>1</v>
      </c>
      <c r="AI3025">
        <v>1</v>
      </c>
      <c r="AJ3025">
        <v>1</v>
      </c>
      <c r="AK3025">
        <v>1</v>
      </c>
      <c r="AL3025">
        <v>1</v>
      </c>
      <c r="AM3025" s="49" t="s">
        <v>211</v>
      </c>
      <c r="AN3025" s="49" t="s">
        <v>14</v>
      </c>
      <c r="AO3025" s="49" t="s">
        <v>500</v>
      </c>
      <c r="AP3025" s="49" t="s">
        <v>505</v>
      </c>
      <c r="AQ3025" s="49" t="s">
        <v>13</v>
      </c>
      <c r="AR3025" s="49" t="s">
        <v>487</v>
      </c>
      <c r="AS3025" s="49" t="s">
        <v>488</v>
      </c>
      <c r="AT3025" s="49" t="s">
        <v>489</v>
      </c>
    </row>
    <row r="3026" spans="1:46" x14ac:dyDescent="0.25">
      <c r="A3026">
        <v>18</v>
      </c>
      <c r="B3026" t="s">
        <v>212</v>
      </c>
      <c r="C3026" t="s">
        <v>212</v>
      </c>
      <c r="D3026" t="s">
        <v>213</v>
      </c>
      <c r="E3026" t="s">
        <v>642</v>
      </c>
      <c r="F3026" t="s">
        <v>643</v>
      </c>
      <c r="G3026">
        <v>1</v>
      </c>
      <c r="H3026">
        <v>1</v>
      </c>
      <c r="I3026">
        <v>1</v>
      </c>
      <c r="J3026">
        <v>1</v>
      </c>
      <c r="K3026">
        <v>1</v>
      </c>
      <c r="L3026">
        <v>1</v>
      </c>
      <c r="M3026">
        <v>1</v>
      </c>
      <c r="N3026">
        <v>1</v>
      </c>
      <c r="O3026">
        <v>1</v>
      </c>
      <c r="P3026">
        <v>1</v>
      </c>
      <c r="Q3026">
        <v>1</v>
      </c>
      <c r="R3026">
        <v>1</v>
      </c>
      <c r="S3026">
        <v>1</v>
      </c>
      <c r="T3026">
        <v>1</v>
      </c>
      <c r="U3026">
        <v>1</v>
      </c>
      <c r="V3026">
        <v>1</v>
      </c>
      <c r="W3026">
        <v>1</v>
      </c>
      <c r="X3026">
        <v>1</v>
      </c>
      <c r="Y3026">
        <v>1</v>
      </c>
      <c r="Z3026">
        <v>1</v>
      </c>
      <c r="AA3026">
        <v>1</v>
      </c>
      <c r="AB3026">
        <v>1</v>
      </c>
      <c r="AC3026">
        <v>1</v>
      </c>
      <c r="AD3026">
        <v>1</v>
      </c>
      <c r="AE3026">
        <v>1</v>
      </c>
      <c r="AF3026">
        <v>1</v>
      </c>
      <c r="AG3026">
        <v>1</v>
      </c>
      <c r="AH3026">
        <v>1</v>
      </c>
      <c r="AI3026">
        <v>1</v>
      </c>
      <c r="AJ3026">
        <v>1</v>
      </c>
      <c r="AK3026">
        <v>1</v>
      </c>
      <c r="AL3026">
        <v>0</v>
      </c>
      <c r="AM3026" s="49" t="s">
        <v>213</v>
      </c>
      <c r="AN3026" s="49" t="s">
        <v>14</v>
      </c>
      <c r="AO3026" s="49" t="s">
        <v>507</v>
      </c>
      <c r="AP3026" s="49" t="s">
        <v>501</v>
      </c>
      <c r="AQ3026" s="49" t="s">
        <v>10</v>
      </c>
      <c r="AR3026" s="49" t="s">
        <v>487</v>
      </c>
      <c r="AS3026" s="49" t="s">
        <v>488</v>
      </c>
      <c r="AT3026" s="49" t="s">
        <v>489</v>
      </c>
    </row>
    <row r="3027" spans="1:46" x14ac:dyDescent="0.25">
      <c r="A3027">
        <v>18</v>
      </c>
      <c r="B3027" t="s">
        <v>216</v>
      </c>
      <c r="C3027" t="s">
        <v>216</v>
      </c>
      <c r="D3027" t="s">
        <v>217</v>
      </c>
      <c r="E3027" t="s">
        <v>642</v>
      </c>
      <c r="F3027" t="s">
        <v>643</v>
      </c>
      <c r="G3027">
        <v>1</v>
      </c>
      <c r="H3027">
        <v>1</v>
      </c>
      <c r="I3027">
        <v>1</v>
      </c>
      <c r="J3027">
        <v>1</v>
      </c>
      <c r="K3027">
        <v>1</v>
      </c>
      <c r="L3027">
        <v>1</v>
      </c>
      <c r="M3027">
        <v>1</v>
      </c>
      <c r="N3027">
        <v>1</v>
      </c>
      <c r="O3027">
        <v>1</v>
      </c>
      <c r="P3027">
        <v>1</v>
      </c>
      <c r="Q3027">
        <v>1</v>
      </c>
      <c r="R3027">
        <v>1</v>
      </c>
      <c r="S3027">
        <v>1</v>
      </c>
      <c r="T3027">
        <v>1</v>
      </c>
      <c r="U3027">
        <v>1</v>
      </c>
      <c r="V3027">
        <v>1</v>
      </c>
      <c r="W3027">
        <v>1</v>
      </c>
      <c r="X3027">
        <v>1</v>
      </c>
      <c r="Y3027">
        <v>1</v>
      </c>
      <c r="Z3027">
        <v>1</v>
      </c>
      <c r="AA3027">
        <v>1</v>
      </c>
      <c r="AB3027">
        <v>1</v>
      </c>
      <c r="AC3027">
        <v>1</v>
      </c>
      <c r="AD3027">
        <v>1</v>
      </c>
      <c r="AE3027">
        <v>1</v>
      </c>
      <c r="AF3027">
        <v>1</v>
      </c>
      <c r="AG3027">
        <v>1</v>
      </c>
      <c r="AH3027">
        <v>1</v>
      </c>
      <c r="AI3027">
        <v>1</v>
      </c>
      <c r="AJ3027">
        <v>1</v>
      </c>
      <c r="AK3027">
        <v>1</v>
      </c>
      <c r="AL3027">
        <v>1</v>
      </c>
      <c r="AM3027" s="49" t="s">
        <v>217</v>
      </c>
      <c r="AN3027" s="49" t="s">
        <v>14</v>
      </c>
      <c r="AO3027" s="49" t="s">
        <v>485</v>
      </c>
      <c r="AP3027" s="49" t="s">
        <v>505</v>
      </c>
      <c r="AQ3027" s="49" t="s">
        <v>13</v>
      </c>
      <c r="AR3027" s="49" t="s">
        <v>487</v>
      </c>
      <c r="AS3027" s="49" t="s">
        <v>488</v>
      </c>
      <c r="AT3027" s="49" t="s">
        <v>489</v>
      </c>
    </row>
    <row r="3028" spans="1:46" x14ac:dyDescent="0.25">
      <c r="A3028">
        <v>18</v>
      </c>
      <c r="B3028" t="s">
        <v>214</v>
      </c>
      <c r="C3028" t="s">
        <v>214</v>
      </c>
      <c r="D3028" t="s">
        <v>215</v>
      </c>
      <c r="E3028" t="s">
        <v>642</v>
      </c>
      <c r="F3028" t="s">
        <v>643</v>
      </c>
      <c r="G3028">
        <v>1</v>
      </c>
      <c r="H3028">
        <v>1</v>
      </c>
      <c r="I3028">
        <v>1</v>
      </c>
      <c r="J3028">
        <v>1</v>
      </c>
      <c r="K3028">
        <v>1</v>
      </c>
      <c r="L3028">
        <v>1</v>
      </c>
      <c r="M3028">
        <v>1</v>
      </c>
      <c r="N3028">
        <v>1</v>
      </c>
      <c r="O3028">
        <v>1</v>
      </c>
      <c r="P3028">
        <v>1</v>
      </c>
      <c r="Q3028">
        <v>1</v>
      </c>
      <c r="R3028">
        <v>1</v>
      </c>
      <c r="S3028">
        <v>1</v>
      </c>
      <c r="T3028">
        <v>1</v>
      </c>
      <c r="U3028">
        <v>1</v>
      </c>
      <c r="V3028">
        <v>1</v>
      </c>
      <c r="W3028">
        <v>1</v>
      </c>
      <c r="X3028">
        <v>1</v>
      </c>
      <c r="Y3028">
        <v>1</v>
      </c>
      <c r="Z3028">
        <v>1</v>
      </c>
      <c r="AA3028">
        <v>1</v>
      </c>
      <c r="AB3028">
        <v>1</v>
      </c>
      <c r="AC3028">
        <v>1</v>
      </c>
      <c r="AD3028">
        <v>1</v>
      </c>
      <c r="AE3028">
        <v>1</v>
      </c>
      <c r="AF3028">
        <v>1</v>
      </c>
      <c r="AG3028">
        <v>1</v>
      </c>
      <c r="AH3028">
        <v>1</v>
      </c>
      <c r="AI3028">
        <v>1</v>
      </c>
      <c r="AJ3028">
        <v>1</v>
      </c>
      <c r="AK3028">
        <v>1</v>
      </c>
      <c r="AL3028">
        <v>0</v>
      </c>
      <c r="AM3028" s="49" t="s">
        <v>215</v>
      </c>
      <c r="AN3028" s="49" t="s">
        <v>14</v>
      </c>
      <c r="AO3028" s="49" t="s">
        <v>485</v>
      </c>
      <c r="AP3028" s="49" t="s">
        <v>501</v>
      </c>
      <c r="AQ3028" s="49" t="s">
        <v>11</v>
      </c>
      <c r="AR3028" s="49" t="s">
        <v>487</v>
      </c>
      <c r="AS3028" s="49" t="s">
        <v>488</v>
      </c>
      <c r="AT3028" s="49" t="s">
        <v>489</v>
      </c>
    </row>
    <row r="3029" spans="1:46" x14ac:dyDescent="0.25">
      <c r="A3029">
        <v>18</v>
      </c>
      <c r="B3029" t="s">
        <v>218</v>
      </c>
      <c r="C3029" t="s">
        <v>218</v>
      </c>
      <c r="D3029" t="s">
        <v>417</v>
      </c>
      <c r="E3029" t="s">
        <v>642</v>
      </c>
      <c r="F3029" t="s">
        <v>643</v>
      </c>
      <c r="G3029">
        <v>1</v>
      </c>
      <c r="H3029">
        <v>1</v>
      </c>
      <c r="I3029">
        <v>1</v>
      </c>
      <c r="J3029">
        <v>1</v>
      </c>
      <c r="K3029">
        <v>1</v>
      </c>
      <c r="L3029">
        <v>1</v>
      </c>
      <c r="M3029">
        <v>1</v>
      </c>
      <c r="N3029">
        <v>1</v>
      </c>
      <c r="O3029">
        <v>1</v>
      </c>
      <c r="P3029">
        <v>1</v>
      </c>
      <c r="Q3029">
        <v>1</v>
      </c>
      <c r="R3029">
        <v>1</v>
      </c>
      <c r="S3029">
        <v>1</v>
      </c>
      <c r="T3029">
        <v>1</v>
      </c>
      <c r="U3029">
        <v>1</v>
      </c>
      <c r="V3029">
        <v>1</v>
      </c>
      <c r="W3029">
        <v>1</v>
      </c>
      <c r="X3029">
        <v>1</v>
      </c>
      <c r="Y3029">
        <v>1</v>
      </c>
      <c r="Z3029">
        <v>1</v>
      </c>
      <c r="AA3029">
        <v>1</v>
      </c>
      <c r="AB3029">
        <v>1</v>
      </c>
      <c r="AC3029">
        <v>1</v>
      </c>
      <c r="AD3029">
        <v>1</v>
      </c>
      <c r="AE3029">
        <v>1</v>
      </c>
      <c r="AF3029">
        <v>1</v>
      </c>
      <c r="AG3029">
        <v>1</v>
      </c>
      <c r="AH3029">
        <v>1</v>
      </c>
      <c r="AI3029">
        <v>1</v>
      </c>
      <c r="AJ3029">
        <v>1</v>
      </c>
      <c r="AK3029">
        <v>1</v>
      </c>
      <c r="AL3029">
        <v>0</v>
      </c>
      <c r="AM3029" s="49" t="s">
        <v>417</v>
      </c>
      <c r="AN3029" s="49" t="s">
        <v>14</v>
      </c>
      <c r="AO3029" s="49" t="s">
        <v>500</v>
      </c>
      <c r="AP3029" s="49" t="s">
        <v>501</v>
      </c>
      <c r="AQ3029" s="49" t="s">
        <v>502</v>
      </c>
      <c r="AR3029" s="49" t="s">
        <v>495</v>
      </c>
      <c r="AS3029" s="49" t="s">
        <v>496</v>
      </c>
      <c r="AT3029" s="49" t="s">
        <v>497</v>
      </c>
    </row>
    <row r="3030" spans="1:46" x14ac:dyDescent="0.25">
      <c r="A3030">
        <v>18</v>
      </c>
      <c r="B3030" t="s">
        <v>219</v>
      </c>
      <c r="C3030" t="s">
        <v>219</v>
      </c>
      <c r="D3030" t="s">
        <v>220</v>
      </c>
      <c r="E3030" t="s">
        <v>642</v>
      </c>
      <c r="F3030" t="s">
        <v>643</v>
      </c>
      <c r="G3030">
        <v>1</v>
      </c>
      <c r="H3030">
        <v>1</v>
      </c>
      <c r="I3030">
        <v>1</v>
      </c>
      <c r="J3030">
        <v>1</v>
      </c>
      <c r="K3030">
        <v>1</v>
      </c>
      <c r="L3030">
        <v>1</v>
      </c>
      <c r="M3030">
        <v>1</v>
      </c>
      <c r="N3030">
        <v>1</v>
      </c>
      <c r="O3030">
        <v>1</v>
      </c>
      <c r="P3030">
        <v>1</v>
      </c>
      <c r="Q3030">
        <v>1</v>
      </c>
      <c r="R3030">
        <v>1</v>
      </c>
      <c r="S3030">
        <v>1</v>
      </c>
      <c r="T3030">
        <v>1</v>
      </c>
      <c r="U3030">
        <v>1</v>
      </c>
      <c r="V3030">
        <v>1</v>
      </c>
      <c r="W3030">
        <v>1</v>
      </c>
      <c r="X3030">
        <v>1</v>
      </c>
      <c r="Y3030">
        <v>1</v>
      </c>
      <c r="Z3030">
        <v>1</v>
      </c>
      <c r="AA3030">
        <v>1</v>
      </c>
      <c r="AB3030">
        <v>1</v>
      </c>
      <c r="AC3030">
        <v>1</v>
      </c>
      <c r="AD3030">
        <v>1</v>
      </c>
      <c r="AE3030">
        <v>1</v>
      </c>
      <c r="AF3030">
        <v>1</v>
      </c>
      <c r="AG3030">
        <v>1</v>
      </c>
      <c r="AH3030">
        <v>1</v>
      </c>
      <c r="AI3030">
        <v>1</v>
      </c>
      <c r="AJ3030">
        <v>1</v>
      </c>
      <c r="AK3030">
        <v>1</v>
      </c>
      <c r="AL3030">
        <v>0</v>
      </c>
      <c r="AM3030" s="49" t="s">
        <v>220</v>
      </c>
      <c r="AN3030" s="49" t="s">
        <v>6</v>
      </c>
      <c r="AO3030" s="49" t="s">
        <v>9</v>
      </c>
      <c r="AP3030" s="49" t="s">
        <v>494</v>
      </c>
      <c r="AQ3030" s="49" t="s">
        <v>9</v>
      </c>
      <c r="AR3030" s="49" t="s">
        <v>487</v>
      </c>
      <c r="AS3030" s="49" t="s">
        <v>488</v>
      </c>
      <c r="AT3030" s="49" t="s">
        <v>489</v>
      </c>
    </row>
    <row r="3031" spans="1:46" x14ac:dyDescent="0.25">
      <c r="A3031">
        <v>18</v>
      </c>
      <c r="B3031" t="s">
        <v>355</v>
      </c>
      <c r="C3031" t="s">
        <v>355</v>
      </c>
      <c r="D3031" t="s">
        <v>554</v>
      </c>
      <c r="E3031" t="s">
        <v>642</v>
      </c>
      <c r="F3031" t="s">
        <v>643</v>
      </c>
      <c r="G3031">
        <v>1</v>
      </c>
      <c r="H3031">
        <v>1</v>
      </c>
      <c r="I3031">
        <v>1</v>
      </c>
      <c r="J3031">
        <v>1</v>
      </c>
      <c r="K3031">
        <v>1</v>
      </c>
      <c r="L3031">
        <v>1</v>
      </c>
      <c r="M3031">
        <v>1</v>
      </c>
      <c r="N3031">
        <v>1</v>
      </c>
      <c r="O3031">
        <v>1</v>
      </c>
      <c r="P3031">
        <v>1</v>
      </c>
      <c r="Q3031">
        <v>1</v>
      </c>
      <c r="R3031">
        <v>1</v>
      </c>
      <c r="S3031">
        <v>1</v>
      </c>
      <c r="T3031">
        <v>1</v>
      </c>
      <c r="U3031">
        <v>1</v>
      </c>
      <c r="V3031">
        <v>1</v>
      </c>
      <c r="W3031">
        <v>1</v>
      </c>
      <c r="X3031">
        <v>1</v>
      </c>
      <c r="Y3031">
        <v>1</v>
      </c>
      <c r="Z3031">
        <v>1</v>
      </c>
      <c r="AA3031">
        <v>1</v>
      </c>
      <c r="AB3031">
        <v>1</v>
      </c>
      <c r="AC3031">
        <v>1</v>
      </c>
      <c r="AD3031">
        <v>1</v>
      </c>
      <c r="AE3031">
        <v>1</v>
      </c>
      <c r="AF3031">
        <v>1</v>
      </c>
      <c r="AG3031">
        <v>1</v>
      </c>
      <c r="AH3031">
        <v>1</v>
      </c>
      <c r="AI3031">
        <v>1</v>
      </c>
      <c r="AJ3031">
        <v>1</v>
      </c>
      <c r="AK3031">
        <v>1</v>
      </c>
      <c r="AL3031">
        <v>0</v>
      </c>
      <c r="AM3031" s="49" t="s">
        <v>356</v>
      </c>
      <c r="AN3031" s="49" t="s">
        <v>4</v>
      </c>
      <c r="AO3031" s="49" t="s">
        <v>9</v>
      </c>
      <c r="AP3031" s="49" t="s">
        <v>494</v>
      </c>
      <c r="AQ3031" s="49" t="s">
        <v>9</v>
      </c>
      <c r="AR3031" s="49" t="s">
        <v>487</v>
      </c>
      <c r="AS3031" s="49" t="s">
        <v>488</v>
      </c>
      <c r="AT3031" s="49" t="s">
        <v>489</v>
      </c>
    </row>
    <row r="3032" spans="1:46" x14ac:dyDescent="0.25">
      <c r="A3032">
        <v>18</v>
      </c>
      <c r="B3032" t="s">
        <v>229</v>
      </c>
      <c r="C3032" t="s">
        <v>229</v>
      </c>
      <c r="D3032" t="s">
        <v>230</v>
      </c>
      <c r="E3032" t="s">
        <v>642</v>
      </c>
      <c r="F3032" t="s">
        <v>643</v>
      </c>
      <c r="G3032">
        <v>1</v>
      </c>
      <c r="H3032">
        <v>1</v>
      </c>
      <c r="I3032">
        <v>1</v>
      </c>
      <c r="J3032">
        <v>1</v>
      </c>
      <c r="K3032">
        <v>1</v>
      </c>
      <c r="L3032">
        <v>1</v>
      </c>
      <c r="M3032">
        <v>1</v>
      </c>
      <c r="N3032">
        <v>1</v>
      </c>
      <c r="O3032">
        <v>1</v>
      </c>
      <c r="P3032">
        <v>1</v>
      </c>
      <c r="Q3032">
        <v>1</v>
      </c>
      <c r="R3032">
        <v>1</v>
      </c>
      <c r="S3032">
        <v>1</v>
      </c>
      <c r="T3032">
        <v>1</v>
      </c>
      <c r="U3032">
        <v>1</v>
      </c>
      <c r="V3032">
        <v>1</v>
      </c>
      <c r="W3032">
        <v>1</v>
      </c>
      <c r="X3032">
        <v>1</v>
      </c>
      <c r="Y3032">
        <v>1</v>
      </c>
      <c r="Z3032">
        <v>1</v>
      </c>
      <c r="AA3032">
        <v>1</v>
      </c>
      <c r="AB3032">
        <v>1</v>
      </c>
      <c r="AC3032">
        <v>1</v>
      </c>
      <c r="AD3032">
        <v>1</v>
      </c>
      <c r="AE3032">
        <v>1</v>
      </c>
      <c r="AF3032">
        <v>1</v>
      </c>
      <c r="AG3032">
        <v>1</v>
      </c>
      <c r="AH3032">
        <v>1</v>
      </c>
      <c r="AI3032">
        <v>1</v>
      </c>
      <c r="AJ3032">
        <v>1</v>
      </c>
      <c r="AK3032">
        <v>1</v>
      </c>
      <c r="AL3032">
        <v>1</v>
      </c>
      <c r="AM3032" s="49" t="s">
        <v>230</v>
      </c>
      <c r="AN3032" s="49" t="s">
        <v>14</v>
      </c>
      <c r="AO3032" s="49" t="s">
        <v>485</v>
      </c>
      <c r="AP3032" s="49" t="s">
        <v>505</v>
      </c>
      <c r="AQ3032" s="49" t="s">
        <v>13</v>
      </c>
      <c r="AR3032" s="49" t="s">
        <v>487</v>
      </c>
      <c r="AS3032" s="49" t="s">
        <v>488</v>
      </c>
      <c r="AT3032" s="49" t="s">
        <v>489</v>
      </c>
    </row>
    <row r="3033" spans="1:46" x14ac:dyDescent="0.25">
      <c r="A3033">
        <v>18</v>
      </c>
      <c r="B3033" t="s">
        <v>555</v>
      </c>
      <c r="C3033" t="s">
        <v>556</v>
      </c>
      <c r="D3033" t="s">
        <v>557</v>
      </c>
      <c r="E3033" t="s">
        <v>642</v>
      </c>
      <c r="F3033" t="s">
        <v>643</v>
      </c>
      <c r="G3033">
        <v>0</v>
      </c>
      <c r="H3033">
        <v>0</v>
      </c>
      <c r="I3033">
        <v>0</v>
      </c>
      <c r="J3033">
        <v>0</v>
      </c>
      <c r="K3033">
        <v>0</v>
      </c>
      <c r="L3033">
        <v>0</v>
      </c>
      <c r="M3033">
        <v>0</v>
      </c>
      <c r="N3033">
        <v>0</v>
      </c>
      <c r="O3033">
        <v>0</v>
      </c>
      <c r="P3033">
        <v>0</v>
      </c>
      <c r="Q3033">
        <v>1</v>
      </c>
      <c r="R3033">
        <v>1</v>
      </c>
      <c r="S3033">
        <v>1</v>
      </c>
      <c r="T3033">
        <v>1</v>
      </c>
      <c r="U3033">
        <v>1</v>
      </c>
      <c r="V3033">
        <v>1</v>
      </c>
      <c r="W3033">
        <v>1</v>
      </c>
      <c r="X3033">
        <v>1</v>
      </c>
      <c r="Y3033">
        <v>1</v>
      </c>
      <c r="Z3033">
        <v>1</v>
      </c>
      <c r="AA3033">
        <v>1</v>
      </c>
      <c r="AB3033">
        <v>1</v>
      </c>
      <c r="AC3033">
        <v>1</v>
      </c>
      <c r="AD3033">
        <v>1</v>
      </c>
      <c r="AE3033">
        <v>1</v>
      </c>
      <c r="AF3033">
        <v>1</v>
      </c>
      <c r="AG3033">
        <v>1</v>
      </c>
      <c r="AH3033">
        <v>1</v>
      </c>
      <c r="AI3033">
        <v>1</v>
      </c>
      <c r="AJ3033">
        <v>1</v>
      </c>
      <c r="AK3033">
        <v>1</v>
      </c>
      <c r="AL3033">
        <v>1</v>
      </c>
      <c r="AM3033" s="49" t="e">
        <v>#N/A</v>
      </c>
      <c r="AN3033" s="49" t="e">
        <v>#N/A</v>
      </c>
      <c r="AO3033" s="49" t="e">
        <v>#N/A</v>
      </c>
      <c r="AP3033" s="49" t="e">
        <v>#N/A</v>
      </c>
      <c r="AQ3033" s="49" t="e">
        <v>#N/A</v>
      </c>
      <c r="AR3033" s="49" t="e">
        <v>#N/A</v>
      </c>
      <c r="AS3033" s="49" t="e">
        <v>#N/A</v>
      </c>
      <c r="AT3033" s="49" t="e">
        <v>#N/A</v>
      </c>
    </row>
    <row r="3034" spans="1:46" x14ac:dyDescent="0.25">
      <c r="A3034">
        <v>18</v>
      </c>
      <c r="B3034" t="s">
        <v>231</v>
      </c>
      <c r="C3034" t="s">
        <v>231</v>
      </c>
      <c r="D3034" t="s">
        <v>418</v>
      </c>
      <c r="E3034" t="s">
        <v>642</v>
      </c>
      <c r="F3034" t="s">
        <v>643</v>
      </c>
      <c r="G3034">
        <v>1</v>
      </c>
      <c r="H3034">
        <v>1</v>
      </c>
      <c r="I3034">
        <v>1</v>
      </c>
      <c r="J3034">
        <v>1</v>
      </c>
      <c r="K3034">
        <v>1</v>
      </c>
      <c r="L3034">
        <v>1</v>
      </c>
      <c r="M3034">
        <v>1</v>
      </c>
      <c r="N3034">
        <v>1</v>
      </c>
      <c r="O3034">
        <v>1</v>
      </c>
      <c r="P3034">
        <v>1</v>
      </c>
      <c r="Q3034">
        <v>1</v>
      </c>
      <c r="R3034">
        <v>1</v>
      </c>
      <c r="S3034">
        <v>1</v>
      </c>
      <c r="T3034">
        <v>1</v>
      </c>
      <c r="U3034">
        <v>1</v>
      </c>
      <c r="V3034">
        <v>1</v>
      </c>
      <c r="W3034">
        <v>1</v>
      </c>
      <c r="X3034">
        <v>1</v>
      </c>
      <c r="Y3034">
        <v>1</v>
      </c>
      <c r="Z3034">
        <v>1</v>
      </c>
      <c r="AA3034">
        <v>1</v>
      </c>
      <c r="AB3034">
        <v>1</v>
      </c>
      <c r="AC3034">
        <v>1</v>
      </c>
      <c r="AD3034">
        <v>1</v>
      </c>
      <c r="AE3034">
        <v>1</v>
      </c>
      <c r="AF3034">
        <v>1</v>
      </c>
      <c r="AG3034">
        <v>1</v>
      </c>
      <c r="AH3034">
        <v>1</v>
      </c>
      <c r="AI3034">
        <v>1</v>
      </c>
      <c r="AJ3034">
        <v>1</v>
      </c>
      <c r="AK3034">
        <v>1</v>
      </c>
      <c r="AL3034">
        <v>0</v>
      </c>
      <c r="AM3034" s="49" t="s">
        <v>418</v>
      </c>
      <c r="AN3034" s="49" t="s">
        <v>14</v>
      </c>
      <c r="AO3034" s="49" t="s">
        <v>485</v>
      </c>
      <c r="AP3034" s="49" t="s">
        <v>505</v>
      </c>
      <c r="AQ3034" s="49" t="s">
        <v>13</v>
      </c>
      <c r="AR3034" s="49" t="s">
        <v>495</v>
      </c>
      <c r="AS3034" s="49" t="s">
        <v>496</v>
      </c>
      <c r="AT3034" s="49" t="s">
        <v>497</v>
      </c>
    </row>
    <row r="3035" spans="1:46" x14ac:dyDescent="0.25">
      <c r="A3035">
        <v>18</v>
      </c>
      <c r="B3035" t="s">
        <v>221</v>
      </c>
      <c r="C3035" t="s">
        <v>221</v>
      </c>
      <c r="D3035" t="s">
        <v>222</v>
      </c>
      <c r="E3035" t="s">
        <v>642</v>
      </c>
      <c r="F3035" t="s">
        <v>643</v>
      </c>
      <c r="G3035">
        <v>1</v>
      </c>
      <c r="H3035">
        <v>1</v>
      </c>
      <c r="I3035">
        <v>1</v>
      </c>
      <c r="J3035">
        <v>1</v>
      </c>
      <c r="K3035">
        <v>1</v>
      </c>
      <c r="L3035">
        <v>1</v>
      </c>
      <c r="M3035">
        <v>1</v>
      </c>
      <c r="N3035">
        <v>1</v>
      </c>
      <c r="O3035">
        <v>1</v>
      </c>
      <c r="P3035">
        <v>1</v>
      </c>
      <c r="Q3035">
        <v>1</v>
      </c>
      <c r="R3035">
        <v>1</v>
      </c>
      <c r="S3035">
        <v>1</v>
      </c>
      <c r="T3035">
        <v>1</v>
      </c>
      <c r="U3035">
        <v>1</v>
      </c>
      <c r="V3035">
        <v>1</v>
      </c>
      <c r="W3035">
        <v>1</v>
      </c>
      <c r="X3035">
        <v>1</v>
      </c>
      <c r="Y3035">
        <v>1</v>
      </c>
      <c r="Z3035">
        <v>1</v>
      </c>
      <c r="AA3035">
        <v>1</v>
      </c>
      <c r="AB3035">
        <v>1</v>
      </c>
      <c r="AC3035">
        <v>1</v>
      </c>
      <c r="AD3035">
        <v>1</v>
      </c>
      <c r="AE3035">
        <v>1</v>
      </c>
      <c r="AF3035">
        <v>1</v>
      </c>
      <c r="AG3035">
        <v>1</v>
      </c>
      <c r="AH3035">
        <v>1</v>
      </c>
      <c r="AI3035">
        <v>1</v>
      </c>
      <c r="AJ3035">
        <v>1</v>
      </c>
      <c r="AK3035">
        <v>1</v>
      </c>
      <c r="AL3035">
        <v>0</v>
      </c>
      <c r="AM3035" s="49" t="s">
        <v>222</v>
      </c>
      <c r="AN3035" s="49" t="s">
        <v>14</v>
      </c>
      <c r="AO3035" s="49" t="s">
        <v>485</v>
      </c>
      <c r="AP3035" s="49" t="s">
        <v>494</v>
      </c>
      <c r="AQ3035" s="49" t="s">
        <v>11</v>
      </c>
      <c r="AR3035" s="49" t="s">
        <v>495</v>
      </c>
      <c r="AS3035" s="49" t="s">
        <v>488</v>
      </c>
      <c r="AT3035" s="49" t="s">
        <v>489</v>
      </c>
    </row>
    <row r="3036" spans="1:46" x14ac:dyDescent="0.25">
      <c r="A3036">
        <v>18</v>
      </c>
      <c r="B3036" t="s">
        <v>232</v>
      </c>
      <c r="C3036" t="s">
        <v>232</v>
      </c>
      <c r="D3036" t="s">
        <v>558</v>
      </c>
      <c r="E3036" t="s">
        <v>642</v>
      </c>
      <c r="F3036" t="s">
        <v>643</v>
      </c>
      <c r="G3036">
        <v>0</v>
      </c>
      <c r="H3036">
        <v>0</v>
      </c>
      <c r="I3036">
        <v>0</v>
      </c>
      <c r="J3036">
        <v>0</v>
      </c>
      <c r="K3036">
        <v>0</v>
      </c>
      <c r="L3036">
        <v>0</v>
      </c>
      <c r="M3036">
        <v>0</v>
      </c>
      <c r="N3036">
        <v>0</v>
      </c>
      <c r="O3036">
        <v>0</v>
      </c>
      <c r="P3036">
        <v>0</v>
      </c>
      <c r="Q3036">
        <v>1</v>
      </c>
      <c r="R3036">
        <v>1</v>
      </c>
      <c r="S3036">
        <v>1</v>
      </c>
      <c r="T3036">
        <v>1</v>
      </c>
      <c r="U3036">
        <v>1</v>
      </c>
      <c r="V3036">
        <v>1</v>
      </c>
      <c r="W3036">
        <v>1</v>
      </c>
      <c r="X3036">
        <v>1</v>
      </c>
      <c r="Y3036">
        <v>1</v>
      </c>
      <c r="Z3036">
        <v>1</v>
      </c>
      <c r="AA3036">
        <v>1</v>
      </c>
      <c r="AB3036">
        <v>1</v>
      </c>
      <c r="AC3036">
        <v>1</v>
      </c>
      <c r="AD3036">
        <v>1</v>
      </c>
      <c r="AE3036">
        <v>1</v>
      </c>
      <c r="AF3036">
        <v>1</v>
      </c>
      <c r="AG3036">
        <v>1</v>
      </c>
      <c r="AH3036">
        <v>1</v>
      </c>
      <c r="AI3036">
        <v>1</v>
      </c>
      <c r="AJ3036">
        <v>1</v>
      </c>
      <c r="AK3036">
        <v>1</v>
      </c>
      <c r="AL3036">
        <v>0</v>
      </c>
      <c r="AM3036" s="49" t="s">
        <v>233</v>
      </c>
      <c r="AN3036" s="49" t="s">
        <v>14</v>
      </c>
      <c r="AO3036" s="49" t="s">
        <v>485</v>
      </c>
      <c r="AP3036" s="49" t="s">
        <v>494</v>
      </c>
      <c r="AQ3036" s="49" t="s">
        <v>11</v>
      </c>
      <c r="AR3036" s="49" t="s">
        <v>487</v>
      </c>
      <c r="AS3036" s="49" t="s">
        <v>488</v>
      </c>
      <c r="AT3036" s="49" t="s">
        <v>489</v>
      </c>
    </row>
    <row r="3037" spans="1:46" x14ac:dyDescent="0.25">
      <c r="A3037">
        <v>18</v>
      </c>
      <c r="B3037" t="s">
        <v>249</v>
      </c>
      <c r="C3037" t="s">
        <v>249</v>
      </c>
      <c r="D3037" t="s">
        <v>250</v>
      </c>
      <c r="E3037" t="s">
        <v>642</v>
      </c>
      <c r="F3037" t="s">
        <v>643</v>
      </c>
      <c r="G3037">
        <v>1</v>
      </c>
      <c r="H3037">
        <v>1</v>
      </c>
      <c r="I3037">
        <v>1</v>
      </c>
      <c r="J3037">
        <v>1</v>
      </c>
      <c r="K3037">
        <v>1</v>
      </c>
      <c r="L3037">
        <v>1</v>
      </c>
      <c r="M3037">
        <v>1</v>
      </c>
      <c r="N3037">
        <v>1</v>
      </c>
      <c r="O3037">
        <v>1</v>
      </c>
      <c r="P3037">
        <v>1</v>
      </c>
      <c r="Q3037">
        <v>1</v>
      </c>
      <c r="R3037">
        <v>1</v>
      </c>
      <c r="S3037">
        <v>1</v>
      </c>
      <c r="T3037">
        <v>1</v>
      </c>
      <c r="U3037">
        <v>1</v>
      </c>
      <c r="V3037">
        <v>1</v>
      </c>
      <c r="W3037">
        <v>1</v>
      </c>
      <c r="X3037">
        <v>1</v>
      </c>
      <c r="Y3037">
        <v>1</v>
      </c>
      <c r="Z3037">
        <v>1</v>
      </c>
      <c r="AA3037">
        <v>1</v>
      </c>
      <c r="AB3037">
        <v>1</v>
      </c>
      <c r="AC3037">
        <v>1</v>
      </c>
      <c r="AD3037">
        <v>1</v>
      </c>
      <c r="AE3037">
        <v>1</v>
      </c>
      <c r="AF3037">
        <v>1</v>
      </c>
      <c r="AG3037">
        <v>1</v>
      </c>
      <c r="AH3037">
        <v>1</v>
      </c>
      <c r="AI3037">
        <v>1</v>
      </c>
      <c r="AJ3037">
        <v>1</v>
      </c>
      <c r="AK3037">
        <v>1</v>
      </c>
      <c r="AL3037">
        <v>1</v>
      </c>
      <c r="AM3037" s="49" t="s">
        <v>250</v>
      </c>
      <c r="AN3037" s="49" t="s">
        <v>14</v>
      </c>
      <c r="AO3037" s="49" t="s">
        <v>500</v>
      </c>
      <c r="AP3037" s="49" t="s">
        <v>505</v>
      </c>
      <c r="AQ3037" s="49" t="s">
        <v>13</v>
      </c>
      <c r="AR3037" s="49" t="s">
        <v>487</v>
      </c>
      <c r="AS3037" s="49" t="s">
        <v>488</v>
      </c>
      <c r="AT3037" s="49" t="s">
        <v>489</v>
      </c>
    </row>
    <row r="3038" spans="1:46" x14ac:dyDescent="0.25">
      <c r="A3038">
        <v>18</v>
      </c>
      <c r="B3038" t="s">
        <v>234</v>
      </c>
      <c r="C3038" t="s">
        <v>234</v>
      </c>
      <c r="D3038" t="s">
        <v>235</v>
      </c>
      <c r="E3038" t="s">
        <v>642</v>
      </c>
      <c r="F3038" t="s">
        <v>643</v>
      </c>
      <c r="G3038">
        <v>1</v>
      </c>
      <c r="H3038">
        <v>1</v>
      </c>
      <c r="I3038">
        <v>1</v>
      </c>
      <c r="J3038">
        <v>1</v>
      </c>
      <c r="K3038">
        <v>1</v>
      </c>
      <c r="L3038">
        <v>1</v>
      </c>
      <c r="M3038">
        <v>1</v>
      </c>
      <c r="N3038">
        <v>1</v>
      </c>
      <c r="O3038">
        <v>1</v>
      </c>
      <c r="P3038">
        <v>1</v>
      </c>
      <c r="Q3038">
        <v>1</v>
      </c>
      <c r="R3038">
        <v>1</v>
      </c>
      <c r="S3038">
        <v>1</v>
      </c>
      <c r="T3038">
        <v>1</v>
      </c>
      <c r="U3038">
        <v>1</v>
      </c>
      <c r="V3038">
        <v>1</v>
      </c>
      <c r="W3038">
        <v>1</v>
      </c>
      <c r="X3038">
        <v>1</v>
      </c>
      <c r="Y3038">
        <v>1</v>
      </c>
      <c r="Z3038">
        <v>1</v>
      </c>
      <c r="AA3038">
        <v>1</v>
      </c>
      <c r="AB3038">
        <v>1</v>
      </c>
      <c r="AC3038">
        <v>1</v>
      </c>
      <c r="AD3038">
        <v>1</v>
      </c>
      <c r="AE3038">
        <v>1</v>
      </c>
      <c r="AF3038">
        <v>1</v>
      </c>
      <c r="AG3038">
        <v>1</v>
      </c>
      <c r="AH3038">
        <v>1</v>
      </c>
      <c r="AI3038">
        <v>1</v>
      </c>
      <c r="AJ3038">
        <v>1</v>
      </c>
      <c r="AK3038">
        <v>1</v>
      </c>
      <c r="AL3038">
        <v>0</v>
      </c>
      <c r="AM3038" s="49" t="s">
        <v>235</v>
      </c>
      <c r="AN3038" s="49" t="s">
        <v>14</v>
      </c>
      <c r="AO3038" s="49" t="s">
        <v>485</v>
      </c>
      <c r="AP3038" s="49" t="s">
        <v>501</v>
      </c>
      <c r="AQ3038" s="49" t="s">
        <v>11</v>
      </c>
      <c r="AR3038" s="49" t="s">
        <v>487</v>
      </c>
      <c r="AS3038" s="49" t="s">
        <v>488</v>
      </c>
      <c r="AT3038" s="49" t="s">
        <v>489</v>
      </c>
    </row>
    <row r="3039" spans="1:46" x14ac:dyDescent="0.25">
      <c r="A3039">
        <v>18</v>
      </c>
      <c r="B3039" t="s">
        <v>238</v>
      </c>
      <c r="C3039" t="s">
        <v>238</v>
      </c>
      <c r="D3039" t="s">
        <v>419</v>
      </c>
      <c r="E3039" t="s">
        <v>642</v>
      </c>
      <c r="F3039" t="s">
        <v>643</v>
      </c>
      <c r="G3039">
        <v>1</v>
      </c>
      <c r="H3039">
        <v>1</v>
      </c>
      <c r="I3039">
        <v>1</v>
      </c>
      <c r="J3039">
        <v>1</v>
      </c>
      <c r="K3039">
        <v>1</v>
      </c>
      <c r="L3039">
        <v>1</v>
      </c>
      <c r="M3039">
        <v>1</v>
      </c>
      <c r="N3039">
        <v>1</v>
      </c>
      <c r="O3039">
        <v>1</v>
      </c>
      <c r="P3039">
        <v>1</v>
      </c>
      <c r="Q3039">
        <v>1</v>
      </c>
      <c r="R3039">
        <v>1</v>
      </c>
      <c r="S3039">
        <v>1</v>
      </c>
      <c r="T3039">
        <v>1</v>
      </c>
      <c r="U3039">
        <v>1</v>
      </c>
      <c r="V3039">
        <v>1</v>
      </c>
      <c r="W3039">
        <v>1</v>
      </c>
      <c r="X3039">
        <v>1</v>
      </c>
      <c r="Y3039">
        <v>1</v>
      </c>
      <c r="Z3039">
        <v>1</v>
      </c>
      <c r="AA3039">
        <v>1</v>
      </c>
      <c r="AB3039">
        <v>1</v>
      </c>
      <c r="AC3039">
        <v>1</v>
      </c>
      <c r="AD3039">
        <v>1</v>
      </c>
      <c r="AE3039">
        <v>1</v>
      </c>
      <c r="AF3039">
        <v>1</v>
      </c>
      <c r="AG3039">
        <v>1</v>
      </c>
      <c r="AH3039">
        <v>1</v>
      </c>
      <c r="AI3039">
        <v>1</v>
      </c>
      <c r="AJ3039">
        <v>1</v>
      </c>
      <c r="AK3039">
        <v>1</v>
      </c>
      <c r="AL3039">
        <v>0</v>
      </c>
      <c r="AM3039" s="49" t="s">
        <v>419</v>
      </c>
      <c r="AN3039" s="49" t="s">
        <v>7</v>
      </c>
      <c r="AO3039" s="49" t="s">
        <v>9</v>
      </c>
      <c r="AP3039" s="49" t="s">
        <v>501</v>
      </c>
      <c r="AQ3039" s="49" t="s">
        <v>9</v>
      </c>
      <c r="AR3039" s="49" t="s">
        <v>495</v>
      </c>
      <c r="AS3039" s="49" t="s">
        <v>496</v>
      </c>
      <c r="AT3039" s="49" t="s">
        <v>497</v>
      </c>
    </row>
    <row r="3040" spans="1:46" x14ac:dyDescent="0.25">
      <c r="A3040">
        <v>18</v>
      </c>
      <c r="B3040" t="s">
        <v>245</v>
      </c>
      <c r="C3040" t="s">
        <v>245</v>
      </c>
      <c r="D3040" t="s">
        <v>246</v>
      </c>
      <c r="E3040" t="s">
        <v>642</v>
      </c>
      <c r="F3040" t="s">
        <v>643</v>
      </c>
      <c r="G3040">
        <v>1</v>
      </c>
      <c r="H3040">
        <v>1</v>
      </c>
      <c r="I3040">
        <v>1</v>
      </c>
      <c r="J3040">
        <v>1</v>
      </c>
      <c r="K3040">
        <v>1</v>
      </c>
      <c r="L3040">
        <v>1</v>
      </c>
      <c r="M3040">
        <v>1</v>
      </c>
      <c r="N3040">
        <v>1</v>
      </c>
      <c r="O3040">
        <v>1</v>
      </c>
      <c r="P3040">
        <v>1</v>
      </c>
      <c r="Q3040">
        <v>1</v>
      </c>
      <c r="R3040">
        <v>1</v>
      </c>
      <c r="S3040">
        <v>1</v>
      </c>
      <c r="T3040">
        <v>1</v>
      </c>
      <c r="U3040">
        <v>1</v>
      </c>
      <c r="V3040">
        <v>1</v>
      </c>
      <c r="W3040">
        <v>1</v>
      </c>
      <c r="X3040">
        <v>1</v>
      </c>
      <c r="Y3040">
        <v>1</v>
      </c>
      <c r="Z3040">
        <v>1</v>
      </c>
      <c r="AA3040">
        <v>1</v>
      </c>
      <c r="AB3040">
        <v>1</v>
      </c>
      <c r="AC3040">
        <v>1</v>
      </c>
      <c r="AD3040">
        <v>1</v>
      </c>
      <c r="AE3040">
        <v>1</v>
      </c>
      <c r="AF3040">
        <v>1</v>
      </c>
      <c r="AG3040">
        <v>1</v>
      </c>
      <c r="AH3040">
        <v>1</v>
      </c>
      <c r="AI3040">
        <v>1</v>
      </c>
      <c r="AJ3040">
        <v>1</v>
      </c>
      <c r="AK3040">
        <v>1</v>
      </c>
      <c r="AL3040">
        <v>1</v>
      </c>
      <c r="AM3040" s="49" t="s">
        <v>246</v>
      </c>
      <c r="AN3040" s="49" t="s">
        <v>14</v>
      </c>
      <c r="AO3040" s="49" t="s">
        <v>500</v>
      </c>
      <c r="AP3040" s="49" t="s">
        <v>505</v>
      </c>
      <c r="AQ3040" s="49" t="s">
        <v>13</v>
      </c>
      <c r="AR3040" s="49" t="s">
        <v>487</v>
      </c>
      <c r="AS3040" s="49" t="s">
        <v>488</v>
      </c>
      <c r="AT3040" s="49" t="s">
        <v>489</v>
      </c>
    </row>
    <row r="3041" spans="1:46" x14ac:dyDescent="0.25">
      <c r="A3041">
        <v>18</v>
      </c>
      <c r="B3041" t="s">
        <v>247</v>
      </c>
      <c r="C3041" t="s">
        <v>247</v>
      </c>
      <c r="D3041" t="s">
        <v>248</v>
      </c>
      <c r="E3041" t="s">
        <v>642</v>
      </c>
      <c r="F3041" t="s">
        <v>643</v>
      </c>
      <c r="G3041">
        <v>1</v>
      </c>
      <c r="H3041">
        <v>1</v>
      </c>
      <c r="I3041">
        <v>1</v>
      </c>
      <c r="J3041">
        <v>1</v>
      </c>
      <c r="K3041">
        <v>1</v>
      </c>
      <c r="L3041">
        <v>1</v>
      </c>
      <c r="M3041">
        <v>1</v>
      </c>
      <c r="N3041">
        <v>1</v>
      </c>
      <c r="O3041">
        <v>1</v>
      </c>
      <c r="P3041">
        <v>1</v>
      </c>
      <c r="Q3041">
        <v>1</v>
      </c>
      <c r="R3041">
        <v>1</v>
      </c>
      <c r="S3041">
        <v>1</v>
      </c>
      <c r="T3041">
        <v>1</v>
      </c>
      <c r="U3041">
        <v>1</v>
      </c>
      <c r="V3041">
        <v>1</v>
      </c>
      <c r="W3041">
        <v>1</v>
      </c>
      <c r="X3041">
        <v>1</v>
      </c>
      <c r="Y3041">
        <v>1</v>
      </c>
      <c r="Z3041">
        <v>1</v>
      </c>
      <c r="AA3041">
        <v>1</v>
      </c>
      <c r="AB3041">
        <v>1</v>
      </c>
      <c r="AC3041">
        <v>1</v>
      </c>
      <c r="AD3041">
        <v>1</v>
      </c>
      <c r="AE3041">
        <v>1</v>
      </c>
      <c r="AF3041">
        <v>1</v>
      </c>
      <c r="AG3041">
        <v>1</v>
      </c>
      <c r="AH3041">
        <v>1</v>
      </c>
      <c r="AI3041">
        <v>1</v>
      </c>
      <c r="AJ3041">
        <v>1</v>
      </c>
      <c r="AK3041">
        <v>1</v>
      </c>
      <c r="AL3041">
        <v>1</v>
      </c>
      <c r="AM3041" s="49" t="s">
        <v>248</v>
      </c>
      <c r="AN3041" s="49" t="s">
        <v>14</v>
      </c>
      <c r="AO3041" s="49" t="s">
        <v>500</v>
      </c>
      <c r="AP3041" s="49" t="s">
        <v>505</v>
      </c>
      <c r="AQ3041" s="49" t="s">
        <v>13</v>
      </c>
      <c r="AR3041" s="49" t="s">
        <v>487</v>
      </c>
      <c r="AS3041" s="49" t="s">
        <v>488</v>
      </c>
      <c r="AT3041" s="49" t="s">
        <v>489</v>
      </c>
    </row>
    <row r="3042" spans="1:46" x14ac:dyDescent="0.25">
      <c r="A3042">
        <v>18</v>
      </c>
      <c r="B3042" t="s">
        <v>255</v>
      </c>
      <c r="C3042" t="s">
        <v>255</v>
      </c>
      <c r="D3042" t="s">
        <v>256</v>
      </c>
      <c r="E3042" t="s">
        <v>642</v>
      </c>
      <c r="F3042" t="s">
        <v>643</v>
      </c>
      <c r="G3042">
        <v>1</v>
      </c>
      <c r="H3042">
        <v>1</v>
      </c>
      <c r="I3042">
        <v>1</v>
      </c>
      <c r="J3042">
        <v>1</v>
      </c>
      <c r="K3042">
        <v>1</v>
      </c>
      <c r="L3042">
        <v>1</v>
      </c>
      <c r="M3042">
        <v>1</v>
      </c>
      <c r="N3042">
        <v>1</v>
      </c>
      <c r="O3042">
        <v>1</v>
      </c>
      <c r="P3042">
        <v>1</v>
      </c>
      <c r="Q3042">
        <v>1</v>
      </c>
      <c r="R3042">
        <v>1</v>
      </c>
      <c r="S3042">
        <v>1</v>
      </c>
      <c r="T3042">
        <v>1</v>
      </c>
      <c r="U3042">
        <v>1</v>
      </c>
      <c r="V3042">
        <v>1</v>
      </c>
      <c r="W3042">
        <v>1</v>
      </c>
      <c r="X3042">
        <v>1</v>
      </c>
      <c r="Y3042">
        <v>1</v>
      </c>
      <c r="Z3042">
        <v>1</v>
      </c>
      <c r="AA3042">
        <v>1</v>
      </c>
      <c r="AB3042">
        <v>1</v>
      </c>
      <c r="AC3042">
        <v>1</v>
      </c>
      <c r="AD3042">
        <v>1</v>
      </c>
      <c r="AE3042">
        <v>1</v>
      </c>
      <c r="AF3042">
        <v>1</v>
      </c>
      <c r="AG3042">
        <v>1</v>
      </c>
      <c r="AH3042">
        <v>1</v>
      </c>
      <c r="AI3042">
        <v>1</v>
      </c>
      <c r="AJ3042">
        <v>1</v>
      </c>
      <c r="AK3042">
        <v>1</v>
      </c>
      <c r="AL3042">
        <v>0</v>
      </c>
      <c r="AM3042" s="49" t="s">
        <v>256</v>
      </c>
      <c r="AN3042" s="49" t="s">
        <v>6</v>
      </c>
      <c r="AO3042" s="49" t="s">
        <v>9</v>
      </c>
      <c r="AP3042" s="49" t="s">
        <v>486</v>
      </c>
      <c r="AQ3042" s="49" t="s">
        <v>9</v>
      </c>
      <c r="AR3042" s="49" t="s">
        <v>487</v>
      </c>
      <c r="AS3042" s="49" t="s">
        <v>488</v>
      </c>
      <c r="AT3042" s="49" t="s">
        <v>489</v>
      </c>
    </row>
    <row r="3043" spans="1:46" x14ac:dyDescent="0.25">
      <c r="A3043">
        <v>18</v>
      </c>
      <c r="B3043" t="s">
        <v>281</v>
      </c>
      <c r="C3043" t="s">
        <v>281</v>
      </c>
      <c r="D3043" t="s">
        <v>282</v>
      </c>
      <c r="E3043" t="s">
        <v>642</v>
      </c>
      <c r="F3043" t="s">
        <v>643</v>
      </c>
      <c r="G3043">
        <v>1</v>
      </c>
      <c r="H3043">
        <v>1</v>
      </c>
      <c r="I3043">
        <v>1</v>
      </c>
      <c r="J3043">
        <v>1</v>
      </c>
      <c r="K3043">
        <v>1</v>
      </c>
      <c r="L3043">
        <v>1</v>
      </c>
      <c r="M3043">
        <v>1</v>
      </c>
      <c r="N3043">
        <v>1</v>
      </c>
      <c r="O3043">
        <v>1</v>
      </c>
      <c r="P3043">
        <v>1</v>
      </c>
      <c r="Q3043">
        <v>1</v>
      </c>
      <c r="R3043">
        <v>1</v>
      </c>
      <c r="S3043">
        <v>1</v>
      </c>
      <c r="T3043">
        <v>1</v>
      </c>
      <c r="U3043">
        <v>1</v>
      </c>
      <c r="V3043">
        <v>1</v>
      </c>
      <c r="W3043">
        <v>1</v>
      </c>
      <c r="X3043">
        <v>1</v>
      </c>
      <c r="Y3043">
        <v>1</v>
      </c>
      <c r="Z3043">
        <v>1</v>
      </c>
      <c r="AA3043">
        <v>1</v>
      </c>
      <c r="AB3043">
        <v>1</v>
      </c>
      <c r="AC3043">
        <v>1</v>
      </c>
      <c r="AD3043">
        <v>1</v>
      </c>
      <c r="AE3043">
        <v>1</v>
      </c>
      <c r="AF3043">
        <v>1</v>
      </c>
      <c r="AG3043">
        <v>1</v>
      </c>
      <c r="AH3043">
        <v>1</v>
      </c>
      <c r="AI3043">
        <v>1</v>
      </c>
      <c r="AJ3043">
        <v>1</v>
      </c>
      <c r="AK3043">
        <v>1</v>
      </c>
      <c r="AL3043">
        <v>0</v>
      </c>
      <c r="AM3043" s="49" t="s">
        <v>282</v>
      </c>
      <c r="AN3043" s="49" t="s">
        <v>14</v>
      </c>
      <c r="AO3043" s="49" t="s">
        <v>485</v>
      </c>
      <c r="AP3043" s="49" t="s">
        <v>501</v>
      </c>
      <c r="AQ3043" s="49" t="s">
        <v>11</v>
      </c>
      <c r="AR3043" s="49" t="s">
        <v>487</v>
      </c>
      <c r="AS3043" s="49" t="s">
        <v>488</v>
      </c>
      <c r="AT3043" s="49" t="s">
        <v>489</v>
      </c>
    </row>
    <row r="3044" spans="1:46" x14ac:dyDescent="0.25">
      <c r="A3044">
        <v>18</v>
      </c>
      <c r="B3044" t="s">
        <v>267</v>
      </c>
      <c r="C3044" t="s">
        <v>267</v>
      </c>
      <c r="D3044" t="s">
        <v>268</v>
      </c>
      <c r="E3044" t="s">
        <v>642</v>
      </c>
      <c r="F3044" t="s">
        <v>643</v>
      </c>
      <c r="G3044">
        <v>1</v>
      </c>
      <c r="H3044">
        <v>1</v>
      </c>
      <c r="I3044">
        <v>1</v>
      </c>
      <c r="J3044">
        <v>1</v>
      </c>
      <c r="K3044">
        <v>1</v>
      </c>
      <c r="L3044">
        <v>1</v>
      </c>
      <c r="M3044">
        <v>1</v>
      </c>
      <c r="N3044">
        <v>1</v>
      </c>
      <c r="O3044">
        <v>1</v>
      </c>
      <c r="P3044">
        <v>1</v>
      </c>
      <c r="Q3044">
        <v>1</v>
      </c>
      <c r="R3044">
        <v>1</v>
      </c>
      <c r="S3044">
        <v>1</v>
      </c>
      <c r="T3044">
        <v>1</v>
      </c>
      <c r="U3044">
        <v>1</v>
      </c>
      <c r="V3044">
        <v>1</v>
      </c>
      <c r="W3044">
        <v>1</v>
      </c>
      <c r="X3044">
        <v>1</v>
      </c>
      <c r="Y3044">
        <v>1</v>
      </c>
      <c r="Z3044">
        <v>1</v>
      </c>
      <c r="AA3044">
        <v>1</v>
      </c>
      <c r="AB3044">
        <v>1</v>
      </c>
      <c r="AC3044">
        <v>1</v>
      </c>
      <c r="AD3044">
        <v>1</v>
      </c>
      <c r="AE3044">
        <v>1</v>
      </c>
      <c r="AF3044">
        <v>1</v>
      </c>
      <c r="AG3044">
        <v>1</v>
      </c>
      <c r="AH3044">
        <v>1</v>
      </c>
      <c r="AI3044">
        <v>1</v>
      </c>
      <c r="AJ3044">
        <v>1</v>
      </c>
      <c r="AK3044">
        <v>1</v>
      </c>
      <c r="AL3044">
        <v>1</v>
      </c>
      <c r="AM3044" s="49" t="s">
        <v>268</v>
      </c>
      <c r="AN3044" s="49" t="s">
        <v>14</v>
      </c>
      <c r="AO3044" s="49" t="s">
        <v>500</v>
      </c>
      <c r="AP3044" s="49" t="s">
        <v>505</v>
      </c>
      <c r="AQ3044" s="49" t="s">
        <v>13</v>
      </c>
      <c r="AR3044" s="49" t="s">
        <v>487</v>
      </c>
      <c r="AS3044" s="49" t="s">
        <v>488</v>
      </c>
      <c r="AT3044" s="49" t="s">
        <v>489</v>
      </c>
    </row>
    <row r="3045" spans="1:46" x14ac:dyDescent="0.25">
      <c r="A3045">
        <v>18</v>
      </c>
      <c r="B3045" t="s">
        <v>277</v>
      </c>
      <c r="C3045" t="s">
        <v>559</v>
      </c>
      <c r="D3045" t="s">
        <v>278</v>
      </c>
      <c r="E3045" t="s">
        <v>642</v>
      </c>
      <c r="F3045" t="s">
        <v>643</v>
      </c>
      <c r="G3045">
        <v>1</v>
      </c>
      <c r="H3045">
        <v>1</v>
      </c>
      <c r="I3045">
        <v>1</v>
      </c>
      <c r="J3045">
        <v>1</v>
      </c>
      <c r="K3045">
        <v>1</v>
      </c>
      <c r="L3045">
        <v>1</v>
      </c>
      <c r="M3045">
        <v>1</v>
      </c>
      <c r="N3045">
        <v>1</v>
      </c>
      <c r="O3045">
        <v>1</v>
      </c>
      <c r="P3045">
        <v>1</v>
      </c>
      <c r="Q3045">
        <v>1</v>
      </c>
      <c r="R3045">
        <v>1</v>
      </c>
      <c r="S3045">
        <v>1</v>
      </c>
      <c r="T3045">
        <v>1</v>
      </c>
      <c r="U3045">
        <v>1</v>
      </c>
      <c r="V3045">
        <v>1</v>
      </c>
      <c r="W3045">
        <v>1</v>
      </c>
      <c r="X3045">
        <v>1</v>
      </c>
      <c r="Y3045">
        <v>1</v>
      </c>
      <c r="Z3045">
        <v>1</v>
      </c>
      <c r="AA3045">
        <v>1</v>
      </c>
      <c r="AB3045">
        <v>1</v>
      </c>
      <c r="AC3045">
        <v>1</v>
      </c>
      <c r="AD3045">
        <v>1</v>
      </c>
      <c r="AE3045">
        <v>1</v>
      </c>
      <c r="AF3045">
        <v>1</v>
      </c>
      <c r="AG3045">
        <v>1</v>
      </c>
      <c r="AH3045">
        <v>1</v>
      </c>
      <c r="AI3045">
        <v>1</v>
      </c>
      <c r="AJ3045">
        <v>1</v>
      </c>
      <c r="AK3045">
        <v>1</v>
      </c>
      <c r="AL3045">
        <v>0</v>
      </c>
      <c r="AM3045" s="49" t="s">
        <v>278</v>
      </c>
      <c r="AN3045" s="49" t="s">
        <v>6</v>
      </c>
      <c r="AO3045" s="49" t="s">
        <v>9</v>
      </c>
      <c r="AP3045" s="49" t="s">
        <v>501</v>
      </c>
      <c r="AQ3045" s="49" t="s">
        <v>9</v>
      </c>
      <c r="AR3045" s="49" t="s">
        <v>487</v>
      </c>
      <c r="AS3045" s="49" t="s">
        <v>488</v>
      </c>
      <c r="AT3045" s="49" t="s">
        <v>489</v>
      </c>
    </row>
    <row r="3046" spans="1:46" x14ac:dyDescent="0.25">
      <c r="A3046">
        <v>18</v>
      </c>
      <c r="B3046" t="s">
        <v>493</v>
      </c>
      <c r="C3046" t="s">
        <v>560</v>
      </c>
      <c r="D3046" t="s">
        <v>561</v>
      </c>
      <c r="E3046" t="s">
        <v>642</v>
      </c>
      <c r="F3046" t="s">
        <v>643</v>
      </c>
      <c r="G3046">
        <v>1</v>
      </c>
      <c r="H3046">
        <v>1</v>
      </c>
      <c r="I3046">
        <v>1</v>
      </c>
      <c r="J3046">
        <v>1</v>
      </c>
      <c r="K3046">
        <v>1</v>
      </c>
      <c r="L3046">
        <v>1</v>
      </c>
      <c r="M3046">
        <v>1</v>
      </c>
      <c r="N3046">
        <v>1</v>
      </c>
      <c r="O3046">
        <v>1</v>
      </c>
      <c r="P3046">
        <v>1</v>
      </c>
      <c r="Q3046">
        <v>1</v>
      </c>
      <c r="R3046">
        <v>1</v>
      </c>
      <c r="S3046">
        <v>1</v>
      </c>
      <c r="T3046">
        <v>1</v>
      </c>
      <c r="U3046">
        <v>1</v>
      </c>
      <c r="V3046">
        <v>1</v>
      </c>
      <c r="W3046">
        <v>1</v>
      </c>
      <c r="X3046">
        <v>1</v>
      </c>
      <c r="Y3046">
        <v>1</v>
      </c>
      <c r="Z3046">
        <v>1</v>
      </c>
      <c r="AA3046">
        <v>1</v>
      </c>
      <c r="AB3046">
        <v>1</v>
      </c>
      <c r="AC3046">
        <v>1</v>
      </c>
      <c r="AD3046">
        <v>1</v>
      </c>
      <c r="AE3046">
        <v>1</v>
      </c>
      <c r="AF3046">
        <v>1</v>
      </c>
      <c r="AG3046">
        <v>1</v>
      </c>
      <c r="AH3046">
        <v>1</v>
      </c>
      <c r="AI3046">
        <v>1</v>
      </c>
      <c r="AJ3046">
        <v>1</v>
      </c>
      <c r="AK3046">
        <v>1</v>
      </c>
      <c r="AL3046">
        <v>0</v>
      </c>
      <c r="AM3046" s="49" t="e">
        <v>#N/A</v>
      </c>
      <c r="AN3046" s="49" t="e">
        <v>#N/A</v>
      </c>
      <c r="AO3046" s="49" t="e">
        <v>#N/A</v>
      </c>
      <c r="AP3046" s="49" t="e">
        <v>#N/A</v>
      </c>
      <c r="AQ3046" s="49" t="e">
        <v>#N/A</v>
      </c>
      <c r="AR3046" s="49" t="e">
        <v>#N/A</v>
      </c>
      <c r="AS3046" s="49" t="e">
        <v>#N/A</v>
      </c>
      <c r="AT3046" s="49" t="e">
        <v>#N/A</v>
      </c>
    </row>
    <row r="3047" spans="1:46" x14ac:dyDescent="0.25">
      <c r="A3047">
        <v>18</v>
      </c>
      <c r="B3047" t="s">
        <v>493</v>
      </c>
      <c r="C3047" t="s">
        <v>562</v>
      </c>
      <c r="D3047" t="s">
        <v>563</v>
      </c>
      <c r="E3047" t="s">
        <v>642</v>
      </c>
      <c r="F3047" t="s">
        <v>643</v>
      </c>
      <c r="G3047">
        <v>1</v>
      </c>
      <c r="H3047">
        <v>1</v>
      </c>
      <c r="I3047">
        <v>1</v>
      </c>
      <c r="J3047">
        <v>1</v>
      </c>
      <c r="K3047">
        <v>1</v>
      </c>
      <c r="L3047">
        <v>1</v>
      </c>
      <c r="M3047">
        <v>1</v>
      </c>
      <c r="N3047">
        <v>1</v>
      </c>
      <c r="O3047">
        <v>1</v>
      </c>
      <c r="P3047">
        <v>1</v>
      </c>
      <c r="Q3047">
        <v>1</v>
      </c>
      <c r="R3047">
        <v>1</v>
      </c>
      <c r="S3047">
        <v>1</v>
      </c>
      <c r="T3047">
        <v>1</v>
      </c>
      <c r="U3047">
        <v>1</v>
      </c>
      <c r="V3047">
        <v>1</v>
      </c>
      <c r="W3047">
        <v>1</v>
      </c>
      <c r="X3047">
        <v>1</v>
      </c>
      <c r="Y3047">
        <v>1</v>
      </c>
      <c r="Z3047">
        <v>1</v>
      </c>
      <c r="AA3047">
        <v>1</v>
      </c>
      <c r="AB3047">
        <v>1</v>
      </c>
      <c r="AC3047">
        <v>1</v>
      </c>
      <c r="AD3047">
        <v>1</v>
      </c>
      <c r="AE3047">
        <v>1</v>
      </c>
      <c r="AF3047">
        <v>1</v>
      </c>
      <c r="AG3047">
        <v>1</v>
      </c>
      <c r="AH3047">
        <v>1</v>
      </c>
      <c r="AI3047">
        <v>1</v>
      </c>
      <c r="AJ3047">
        <v>1</v>
      </c>
      <c r="AK3047">
        <v>1</v>
      </c>
      <c r="AL3047">
        <v>0</v>
      </c>
      <c r="AM3047" s="49" t="e">
        <v>#N/A</v>
      </c>
      <c r="AN3047" s="49" t="e">
        <v>#N/A</v>
      </c>
      <c r="AO3047" s="49" t="e">
        <v>#N/A</v>
      </c>
      <c r="AP3047" s="49" t="e">
        <v>#N/A</v>
      </c>
      <c r="AQ3047" s="49" t="e">
        <v>#N/A</v>
      </c>
      <c r="AR3047" s="49" t="e">
        <v>#N/A</v>
      </c>
      <c r="AS3047" s="49" t="e">
        <v>#N/A</v>
      </c>
      <c r="AT3047" s="49" t="e">
        <v>#N/A</v>
      </c>
    </row>
    <row r="3048" spans="1:46" x14ac:dyDescent="0.25">
      <c r="A3048">
        <v>18</v>
      </c>
      <c r="B3048" t="s">
        <v>493</v>
      </c>
      <c r="C3048" t="s">
        <v>564</v>
      </c>
      <c r="D3048" t="s">
        <v>565</v>
      </c>
      <c r="E3048" t="s">
        <v>642</v>
      </c>
      <c r="F3048" t="s">
        <v>643</v>
      </c>
      <c r="G3048">
        <v>1</v>
      </c>
      <c r="H3048">
        <v>1</v>
      </c>
      <c r="I3048">
        <v>1</v>
      </c>
      <c r="J3048">
        <v>1</v>
      </c>
      <c r="K3048">
        <v>1</v>
      </c>
      <c r="L3048">
        <v>1</v>
      </c>
      <c r="M3048">
        <v>1</v>
      </c>
      <c r="N3048">
        <v>1</v>
      </c>
      <c r="O3048">
        <v>1</v>
      </c>
      <c r="P3048">
        <v>1</v>
      </c>
      <c r="Q3048">
        <v>1</v>
      </c>
      <c r="R3048">
        <v>1</v>
      </c>
      <c r="S3048">
        <v>1</v>
      </c>
      <c r="T3048">
        <v>1</v>
      </c>
      <c r="U3048">
        <v>1</v>
      </c>
      <c r="V3048">
        <v>1</v>
      </c>
      <c r="W3048">
        <v>1</v>
      </c>
      <c r="X3048">
        <v>1</v>
      </c>
      <c r="Y3048">
        <v>1</v>
      </c>
      <c r="Z3048">
        <v>1</v>
      </c>
      <c r="AA3048">
        <v>1</v>
      </c>
      <c r="AB3048">
        <v>1</v>
      </c>
      <c r="AC3048">
        <v>1</v>
      </c>
      <c r="AD3048">
        <v>1</v>
      </c>
      <c r="AE3048">
        <v>1</v>
      </c>
      <c r="AF3048">
        <v>1</v>
      </c>
      <c r="AG3048">
        <v>1</v>
      </c>
      <c r="AH3048">
        <v>1</v>
      </c>
      <c r="AI3048">
        <v>1</v>
      </c>
      <c r="AJ3048">
        <v>1</v>
      </c>
      <c r="AK3048">
        <v>1</v>
      </c>
      <c r="AL3048">
        <v>0</v>
      </c>
      <c r="AM3048" s="49" t="e">
        <v>#N/A</v>
      </c>
      <c r="AN3048" s="49" t="e">
        <v>#N/A</v>
      </c>
      <c r="AO3048" s="49" t="e">
        <v>#N/A</v>
      </c>
      <c r="AP3048" s="49" t="e">
        <v>#N/A</v>
      </c>
      <c r="AQ3048" s="49" t="e">
        <v>#N/A</v>
      </c>
      <c r="AR3048" s="49" t="e">
        <v>#N/A</v>
      </c>
      <c r="AS3048" s="49" t="e">
        <v>#N/A</v>
      </c>
      <c r="AT3048" s="49" t="e">
        <v>#N/A</v>
      </c>
    </row>
    <row r="3049" spans="1:46" x14ac:dyDescent="0.25">
      <c r="A3049">
        <v>18</v>
      </c>
      <c r="B3049" t="s">
        <v>493</v>
      </c>
      <c r="C3049" t="s">
        <v>566</v>
      </c>
      <c r="D3049" t="s">
        <v>567</v>
      </c>
      <c r="E3049" t="s">
        <v>642</v>
      </c>
      <c r="F3049" t="s">
        <v>643</v>
      </c>
      <c r="G3049">
        <v>1</v>
      </c>
      <c r="H3049">
        <v>1</v>
      </c>
      <c r="I3049">
        <v>1</v>
      </c>
      <c r="J3049">
        <v>1</v>
      </c>
      <c r="K3049">
        <v>1</v>
      </c>
      <c r="L3049">
        <v>1</v>
      </c>
      <c r="M3049">
        <v>1</v>
      </c>
      <c r="N3049">
        <v>1</v>
      </c>
      <c r="O3049">
        <v>1</v>
      </c>
      <c r="P3049">
        <v>1</v>
      </c>
      <c r="Q3049">
        <v>1</v>
      </c>
      <c r="R3049">
        <v>1</v>
      </c>
      <c r="S3049">
        <v>1</v>
      </c>
      <c r="T3049">
        <v>1</v>
      </c>
      <c r="U3049">
        <v>1</v>
      </c>
      <c r="V3049">
        <v>1</v>
      </c>
      <c r="W3049">
        <v>1</v>
      </c>
      <c r="X3049">
        <v>1</v>
      </c>
      <c r="Y3049">
        <v>1</v>
      </c>
      <c r="Z3049">
        <v>1</v>
      </c>
      <c r="AA3049">
        <v>1</v>
      </c>
      <c r="AB3049">
        <v>1</v>
      </c>
      <c r="AC3049">
        <v>1</v>
      </c>
      <c r="AD3049">
        <v>1</v>
      </c>
      <c r="AE3049">
        <v>1</v>
      </c>
      <c r="AF3049">
        <v>1</v>
      </c>
      <c r="AG3049">
        <v>1</v>
      </c>
      <c r="AH3049">
        <v>1</v>
      </c>
      <c r="AI3049">
        <v>1</v>
      </c>
      <c r="AJ3049">
        <v>1</v>
      </c>
      <c r="AK3049">
        <v>1</v>
      </c>
      <c r="AL3049">
        <v>0</v>
      </c>
      <c r="AM3049" s="49" t="e">
        <v>#N/A</v>
      </c>
      <c r="AN3049" s="49" t="e">
        <v>#N/A</v>
      </c>
      <c r="AO3049" s="49" t="e">
        <v>#N/A</v>
      </c>
      <c r="AP3049" s="49" t="e">
        <v>#N/A</v>
      </c>
      <c r="AQ3049" s="49" t="e">
        <v>#N/A</v>
      </c>
      <c r="AR3049" s="49" t="e">
        <v>#N/A</v>
      </c>
      <c r="AS3049" s="49" t="e">
        <v>#N/A</v>
      </c>
      <c r="AT3049" s="49" t="e">
        <v>#N/A</v>
      </c>
    </row>
    <row r="3050" spans="1:46" x14ac:dyDescent="0.25">
      <c r="A3050">
        <v>18</v>
      </c>
      <c r="B3050" t="s">
        <v>493</v>
      </c>
      <c r="C3050" t="s">
        <v>568</v>
      </c>
      <c r="D3050" t="s">
        <v>569</v>
      </c>
      <c r="E3050" t="s">
        <v>642</v>
      </c>
      <c r="F3050" t="s">
        <v>643</v>
      </c>
      <c r="G3050">
        <v>1</v>
      </c>
      <c r="H3050">
        <v>1</v>
      </c>
      <c r="I3050">
        <v>1</v>
      </c>
      <c r="J3050">
        <v>1</v>
      </c>
      <c r="K3050">
        <v>1</v>
      </c>
      <c r="L3050">
        <v>1</v>
      </c>
      <c r="M3050">
        <v>1</v>
      </c>
      <c r="N3050">
        <v>1</v>
      </c>
      <c r="O3050">
        <v>1</v>
      </c>
      <c r="P3050">
        <v>1</v>
      </c>
      <c r="Q3050">
        <v>1</v>
      </c>
      <c r="R3050">
        <v>1</v>
      </c>
      <c r="S3050">
        <v>1</v>
      </c>
      <c r="T3050">
        <v>1</v>
      </c>
      <c r="U3050">
        <v>1</v>
      </c>
      <c r="V3050">
        <v>1</v>
      </c>
      <c r="W3050">
        <v>1</v>
      </c>
      <c r="X3050">
        <v>1</v>
      </c>
      <c r="Y3050">
        <v>1</v>
      </c>
      <c r="Z3050">
        <v>1</v>
      </c>
      <c r="AA3050">
        <v>1</v>
      </c>
      <c r="AB3050">
        <v>1</v>
      </c>
      <c r="AC3050">
        <v>1</v>
      </c>
      <c r="AD3050">
        <v>1</v>
      </c>
      <c r="AE3050">
        <v>1</v>
      </c>
      <c r="AF3050">
        <v>1</v>
      </c>
      <c r="AG3050">
        <v>1</v>
      </c>
      <c r="AH3050">
        <v>1</v>
      </c>
      <c r="AI3050">
        <v>1</v>
      </c>
      <c r="AJ3050">
        <v>1</v>
      </c>
      <c r="AK3050">
        <v>1</v>
      </c>
      <c r="AL3050">
        <v>1</v>
      </c>
      <c r="AM3050" s="49" t="e">
        <v>#N/A</v>
      </c>
      <c r="AN3050" s="49" t="e">
        <v>#N/A</v>
      </c>
      <c r="AO3050" s="49" t="e">
        <v>#N/A</v>
      </c>
      <c r="AP3050" s="49" t="e">
        <v>#N/A</v>
      </c>
      <c r="AQ3050" s="49" t="e">
        <v>#N/A</v>
      </c>
      <c r="AR3050" s="49" t="e">
        <v>#N/A</v>
      </c>
      <c r="AS3050" s="49" t="e">
        <v>#N/A</v>
      </c>
      <c r="AT3050" s="49" t="e">
        <v>#N/A</v>
      </c>
    </row>
    <row r="3051" spans="1:46" x14ac:dyDescent="0.25">
      <c r="A3051">
        <v>18</v>
      </c>
      <c r="B3051" t="s">
        <v>493</v>
      </c>
      <c r="C3051" t="s">
        <v>570</v>
      </c>
      <c r="D3051" t="s">
        <v>571</v>
      </c>
      <c r="E3051" t="s">
        <v>642</v>
      </c>
      <c r="F3051" t="s">
        <v>643</v>
      </c>
      <c r="G3051">
        <v>1</v>
      </c>
      <c r="H3051">
        <v>1</v>
      </c>
      <c r="I3051">
        <v>1</v>
      </c>
      <c r="J3051">
        <v>1</v>
      </c>
      <c r="K3051">
        <v>1</v>
      </c>
      <c r="L3051">
        <v>1</v>
      </c>
      <c r="M3051">
        <v>1</v>
      </c>
      <c r="N3051">
        <v>1</v>
      </c>
      <c r="O3051">
        <v>1</v>
      </c>
      <c r="P3051">
        <v>1</v>
      </c>
      <c r="Q3051">
        <v>1</v>
      </c>
      <c r="R3051">
        <v>1</v>
      </c>
      <c r="S3051">
        <v>1</v>
      </c>
      <c r="T3051">
        <v>1</v>
      </c>
      <c r="U3051">
        <v>1</v>
      </c>
      <c r="V3051">
        <v>1</v>
      </c>
      <c r="W3051">
        <v>1</v>
      </c>
      <c r="X3051">
        <v>1</v>
      </c>
      <c r="Y3051">
        <v>1</v>
      </c>
      <c r="Z3051">
        <v>1</v>
      </c>
      <c r="AA3051">
        <v>1</v>
      </c>
      <c r="AB3051">
        <v>1</v>
      </c>
      <c r="AC3051">
        <v>1</v>
      </c>
      <c r="AD3051">
        <v>1</v>
      </c>
      <c r="AE3051">
        <v>1</v>
      </c>
      <c r="AF3051">
        <v>1</v>
      </c>
      <c r="AG3051">
        <v>1</v>
      </c>
      <c r="AH3051">
        <v>1</v>
      </c>
      <c r="AI3051">
        <v>1</v>
      </c>
      <c r="AJ3051">
        <v>1</v>
      </c>
      <c r="AK3051">
        <v>1</v>
      </c>
      <c r="AL3051">
        <v>1</v>
      </c>
      <c r="AM3051" s="49" t="e">
        <v>#N/A</v>
      </c>
      <c r="AN3051" s="49" t="e">
        <v>#N/A</v>
      </c>
      <c r="AO3051" s="49" t="e">
        <v>#N/A</v>
      </c>
      <c r="AP3051" s="49" t="e">
        <v>#N/A</v>
      </c>
      <c r="AQ3051" s="49" t="e">
        <v>#N/A</v>
      </c>
      <c r="AR3051" s="49" t="e">
        <v>#N/A</v>
      </c>
      <c r="AS3051" s="49" t="e">
        <v>#N/A</v>
      </c>
      <c r="AT3051" s="49" t="e">
        <v>#N/A</v>
      </c>
    </row>
    <row r="3052" spans="1:46" x14ac:dyDescent="0.25">
      <c r="A3052">
        <v>18</v>
      </c>
      <c r="B3052" t="s">
        <v>493</v>
      </c>
      <c r="C3052" t="s">
        <v>572</v>
      </c>
      <c r="D3052" t="s">
        <v>573</v>
      </c>
      <c r="E3052" t="s">
        <v>642</v>
      </c>
      <c r="F3052" t="s">
        <v>643</v>
      </c>
      <c r="G3052">
        <v>1</v>
      </c>
      <c r="H3052">
        <v>1</v>
      </c>
      <c r="I3052">
        <v>1</v>
      </c>
      <c r="J3052">
        <v>1</v>
      </c>
      <c r="K3052">
        <v>1</v>
      </c>
      <c r="L3052">
        <v>1</v>
      </c>
      <c r="M3052">
        <v>1</v>
      </c>
      <c r="N3052">
        <v>1</v>
      </c>
      <c r="O3052">
        <v>1</v>
      </c>
      <c r="P3052">
        <v>1</v>
      </c>
      <c r="Q3052">
        <v>1</v>
      </c>
      <c r="R3052">
        <v>1</v>
      </c>
      <c r="S3052">
        <v>1</v>
      </c>
      <c r="T3052">
        <v>1</v>
      </c>
      <c r="U3052">
        <v>1</v>
      </c>
      <c r="V3052">
        <v>1</v>
      </c>
      <c r="W3052">
        <v>1</v>
      </c>
      <c r="X3052">
        <v>1</v>
      </c>
      <c r="Y3052">
        <v>1</v>
      </c>
      <c r="Z3052">
        <v>1</v>
      </c>
      <c r="AA3052">
        <v>1</v>
      </c>
      <c r="AB3052">
        <v>1</v>
      </c>
      <c r="AC3052">
        <v>1</v>
      </c>
      <c r="AD3052">
        <v>1</v>
      </c>
      <c r="AE3052">
        <v>1</v>
      </c>
      <c r="AF3052">
        <v>1</v>
      </c>
      <c r="AG3052">
        <v>1</v>
      </c>
      <c r="AH3052">
        <v>1</v>
      </c>
      <c r="AI3052">
        <v>1</v>
      </c>
      <c r="AJ3052">
        <v>1</v>
      </c>
      <c r="AK3052">
        <v>1</v>
      </c>
      <c r="AL3052">
        <v>0</v>
      </c>
      <c r="AM3052" s="49" t="e">
        <v>#N/A</v>
      </c>
      <c r="AN3052" s="49" t="e">
        <v>#N/A</v>
      </c>
      <c r="AO3052" s="49" t="e">
        <v>#N/A</v>
      </c>
      <c r="AP3052" s="49" t="e">
        <v>#N/A</v>
      </c>
      <c r="AQ3052" s="49" t="e">
        <v>#N/A</v>
      </c>
      <c r="AR3052" s="49" t="e">
        <v>#N/A</v>
      </c>
      <c r="AS3052" s="49" t="e">
        <v>#N/A</v>
      </c>
      <c r="AT3052" s="49" t="e">
        <v>#N/A</v>
      </c>
    </row>
    <row r="3053" spans="1:46" x14ac:dyDescent="0.25">
      <c r="A3053">
        <v>18</v>
      </c>
      <c r="B3053" t="s">
        <v>259</v>
      </c>
      <c r="C3053" t="s">
        <v>259</v>
      </c>
      <c r="D3053" t="s">
        <v>260</v>
      </c>
      <c r="E3053" t="s">
        <v>642</v>
      </c>
      <c r="F3053" t="s">
        <v>643</v>
      </c>
      <c r="G3053">
        <v>1</v>
      </c>
      <c r="H3053">
        <v>1</v>
      </c>
      <c r="I3053">
        <v>1</v>
      </c>
      <c r="J3053">
        <v>1</v>
      </c>
      <c r="K3053">
        <v>1</v>
      </c>
      <c r="L3053">
        <v>1</v>
      </c>
      <c r="M3053">
        <v>1</v>
      </c>
      <c r="N3053">
        <v>1</v>
      </c>
      <c r="O3053">
        <v>1</v>
      </c>
      <c r="P3053">
        <v>1</v>
      </c>
      <c r="Q3053">
        <v>1</v>
      </c>
      <c r="R3053">
        <v>1</v>
      </c>
      <c r="S3053">
        <v>1</v>
      </c>
      <c r="T3053">
        <v>1</v>
      </c>
      <c r="U3053">
        <v>1</v>
      </c>
      <c r="V3053">
        <v>1</v>
      </c>
      <c r="W3053">
        <v>1</v>
      </c>
      <c r="X3053">
        <v>1</v>
      </c>
      <c r="Y3053">
        <v>1</v>
      </c>
      <c r="Z3053">
        <v>1</v>
      </c>
      <c r="AA3053">
        <v>1</v>
      </c>
      <c r="AB3053">
        <v>1</v>
      </c>
      <c r="AC3053">
        <v>1</v>
      </c>
      <c r="AD3053">
        <v>1</v>
      </c>
      <c r="AE3053">
        <v>1</v>
      </c>
      <c r="AF3053">
        <v>1</v>
      </c>
      <c r="AG3053">
        <v>1</v>
      </c>
      <c r="AH3053">
        <v>1</v>
      </c>
      <c r="AI3053">
        <v>1</v>
      </c>
      <c r="AJ3053">
        <v>1</v>
      </c>
      <c r="AK3053">
        <v>1</v>
      </c>
      <c r="AL3053">
        <v>1</v>
      </c>
      <c r="AM3053" s="49" t="s">
        <v>260</v>
      </c>
      <c r="AN3053" s="49" t="s">
        <v>14</v>
      </c>
      <c r="AO3053" s="49" t="s">
        <v>507</v>
      </c>
      <c r="AP3053" s="49" t="s">
        <v>501</v>
      </c>
      <c r="AQ3053" s="49" t="s">
        <v>10</v>
      </c>
      <c r="AR3053" s="49" t="s">
        <v>487</v>
      </c>
      <c r="AS3053" s="49" t="s">
        <v>488</v>
      </c>
      <c r="AT3053" s="49" t="s">
        <v>489</v>
      </c>
    </row>
    <row r="3054" spans="1:46" x14ac:dyDescent="0.25">
      <c r="A3054">
        <v>18</v>
      </c>
      <c r="B3054" t="s">
        <v>493</v>
      </c>
      <c r="C3054" t="s">
        <v>574</v>
      </c>
      <c r="D3054" t="s">
        <v>575</v>
      </c>
      <c r="E3054" t="s">
        <v>642</v>
      </c>
      <c r="F3054" t="s">
        <v>643</v>
      </c>
      <c r="G3054">
        <v>1</v>
      </c>
      <c r="H3054">
        <v>1</v>
      </c>
      <c r="I3054">
        <v>1</v>
      </c>
      <c r="J3054">
        <v>1</v>
      </c>
      <c r="K3054">
        <v>1</v>
      </c>
      <c r="L3054">
        <v>1</v>
      </c>
      <c r="M3054">
        <v>1</v>
      </c>
      <c r="N3054">
        <v>1</v>
      </c>
      <c r="O3054">
        <v>1</v>
      </c>
      <c r="P3054">
        <v>1</v>
      </c>
      <c r="Q3054">
        <v>1</v>
      </c>
      <c r="R3054">
        <v>1</v>
      </c>
      <c r="S3054">
        <v>1</v>
      </c>
      <c r="T3054">
        <v>1</v>
      </c>
      <c r="U3054">
        <v>1</v>
      </c>
      <c r="V3054">
        <v>1</v>
      </c>
      <c r="W3054">
        <v>1</v>
      </c>
      <c r="X3054">
        <v>1</v>
      </c>
      <c r="Y3054">
        <v>1</v>
      </c>
      <c r="Z3054">
        <v>1</v>
      </c>
      <c r="AA3054">
        <v>1</v>
      </c>
      <c r="AB3054">
        <v>1</v>
      </c>
      <c r="AC3054">
        <v>1</v>
      </c>
      <c r="AD3054">
        <v>1</v>
      </c>
      <c r="AE3054">
        <v>1</v>
      </c>
      <c r="AF3054">
        <v>1</v>
      </c>
      <c r="AG3054">
        <v>1</v>
      </c>
      <c r="AH3054">
        <v>1</v>
      </c>
      <c r="AI3054">
        <v>1</v>
      </c>
      <c r="AJ3054">
        <v>1</v>
      </c>
      <c r="AK3054">
        <v>1</v>
      </c>
      <c r="AL3054">
        <v>0</v>
      </c>
      <c r="AM3054" s="49" t="e">
        <v>#N/A</v>
      </c>
      <c r="AN3054" s="49" t="e">
        <v>#N/A</v>
      </c>
      <c r="AO3054" s="49" t="e">
        <v>#N/A</v>
      </c>
      <c r="AP3054" s="49" t="e">
        <v>#N/A</v>
      </c>
      <c r="AQ3054" s="49" t="e">
        <v>#N/A</v>
      </c>
      <c r="AR3054" s="49" t="e">
        <v>#N/A</v>
      </c>
      <c r="AS3054" s="49" t="e">
        <v>#N/A</v>
      </c>
      <c r="AT3054" s="49" t="e">
        <v>#N/A</v>
      </c>
    </row>
    <row r="3055" spans="1:46" x14ac:dyDescent="0.25">
      <c r="A3055">
        <v>18</v>
      </c>
      <c r="B3055" t="s">
        <v>273</v>
      </c>
      <c r="C3055" t="s">
        <v>273</v>
      </c>
      <c r="D3055" t="s">
        <v>420</v>
      </c>
      <c r="E3055" t="s">
        <v>642</v>
      </c>
      <c r="F3055" t="s">
        <v>643</v>
      </c>
      <c r="G3055">
        <v>1</v>
      </c>
      <c r="H3055">
        <v>1</v>
      </c>
      <c r="I3055">
        <v>1</v>
      </c>
      <c r="J3055">
        <v>1</v>
      </c>
      <c r="K3055">
        <v>1</v>
      </c>
      <c r="L3055">
        <v>1</v>
      </c>
      <c r="M3055">
        <v>1</v>
      </c>
      <c r="N3055">
        <v>1</v>
      </c>
      <c r="O3055">
        <v>1</v>
      </c>
      <c r="P3055">
        <v>1</v>
      </c>
      <c r="Q3055">
        <v>1</v>
      </c>
      <c r="R3055">
        <v>1</v>
      </c>
      <c r="S3055">
        <v>1</v>
      </c>
      <c r="T3055">
        <v>1</v>
      </c>
      <c r="U3055">
        <v>1</v>
      </c>
      <c r="V3055">
        <v>1</v>
      </c>
      <c r="W3055">
        <v>1</v>
      </c>
      <c r="X3055">
        <v>1</v>
      </c>
      <c r="Y3055">
        <v>1</v>
      </c>
      <c r="Z3055">
        <v>1</v>
      </c>
      <c r="AA3055">
        <v>1</v>
      </c>
      <c r="AB3055">
        <v>1</v>
      </c>
      <c r="AC3055">
        <v>1</v>
      </c>
      <c r="AD3055">
        <v>1</v>
      </c>
      <c r="AE3055">
        <v>1</v>
      </c>
      <c r="AF3055">
        <v>1</v>
      </c>
      <c r="AG3055">
        <v>1</v>
      </c>
      <c r="AH3055">
        <v>1</v>
      </c>
      <c r="AI3055">
        <v>1</v>
      </c>
      <c r="AJ3055">
        <v>1</v>
      </c>
      <c r="AK3055">
        <v>1</v>
      </c>
      <c r="AL3055">
        <v>0</v>
      </c>
      <c r="AM3055" s="49" t="s">
        <v>420</v>
      </c>
      <c r="AN3055" s="49" t="s">
        <v>14</v>
      </c>
      <c r="AO3055" s="49" t="s">
        <v>485</v>
      </c>
      <c r="AP3055" s="49" t="s">
        <v>494</v>
      </c>
      <c r="AQ3055" s="49" t="s">
        <v>11</v>
      </c>
      <c r="AR3055" s="49" t="s">
        <v>495</v>
      </c>
      <c r="AS3055" s="49" t="s">
        <v>488</v>
      </c>
      <c r="AT3055" s="49" t="s">
        <v>497</v>
      </c>
    </row>
    <row r="3056" spans="1:46" x14ac:dyDescent="0.25">
      <c r="A3056">
        <v>18</v>
      </c>
      <c r="B3056" t="s">
        <v>271</v>
      </c>
      <c r="C3056" t="s">
        <v>271</v>
      </c>
      <c r="D3056" t="s">
        <v>272</v>
      </c>
      <c r="E3056" t="s">
        <v>642</v>
      </c>
      <c r="F3056" t="s">
        <v>643</v>
      </c>
      <c r="G3056">
        <v>0</v>
      </c>
      <c r="H3056">
        <v>0</v>
      </c>
      <c r="I3056">
        <v>0</v>
      </c>
      <c r="J3056">
        <v>0</v>
      </c>
      <c r="K3056">
        <v>0</v>
      </c>
      <c r="L3056">
        <v>0</v>
      </c>
      <c r="M3056">
        <v>0</v>
      </c>
      <c r="N3056">
        <v>0</v>
      </c>
      <c r="O3056">
        <v>0</v>
      </c>
      <c r="P3056">
        <v>0</v>
      </c>
      <c r="Q3056">
        <v>0</v>
      </c>
      <c r="R3056">
        <v>0</v>
      </c>
      <c r="S3056">
        <v>0</v>
      </c>
      <c r="T3056">
        <v>0</v>
      </c>
      <c r="U3056">
        <v>0</v>
      </c>
      <c r="V3056">
        <v>1</v>
      </c>
      <c r="W3056">
        <v>1</v>
      </c>
      <c r="X3056">
        <v>1</v>
      </c>
      <c r="Y3056">
        <v>1</v>
      </c>
      <c r="Z3056">
        <v>1</v>
      </c>
      <c r="AA3056">
        <v>1</v>
      </c>
      <c r="AB3056">
        <v>1</v>
      </c>
      <c r="AC3056">
        <v>1</v>
      </c>
      <c r="AD3056">
        <v>1</v>
      </c>
      <c r="AE3056">
        <v>1</v>
      </c>
      <c r="AF3056">
        <v>1</v>
      </c>
      <c r="AG3056">
        <v>1</v>
      </c>
      <c r="AH3056">
        <v>1</v>
      </c>
      <c r="AI3056">
        <v>1</v>
      </c>
      <c r="AJ3056">
        <v>1</v>
      </c>
      <c r="AK3056">
        <v>1</v>
      </c>
      <c r="AL3056">
        <v>0</v>
      </c>
      <c r="AM3056" s="49" t="s">
        <v>272</v>
      </c>
      <c r="AN3056" s="49" t="s">
        <v>14</v>
      </c>
      <c r="AO3056" s="49" t="s">
        <v>500</v>
      </c>
      <c r="AP3056" s="49" t="s">
        <v>501</v>
      </c>
      <c r="AQ3056" s="49" t="s">
        <v>502</v>
      </c>
      <c r="AR3056" s="49" t="s">
        <v>487</v>
      </c>
      <c r="AS3056" s="49" t="s">
        <v>488</v>
      </c>
      <c r="AT3056" s="49" t="s">
        <v>489</v>
      </c>
    </row>
    <row r="3057" spans="1:46" x14ac:dyDescent="0.25">
      <c r="A3057">
        <v>18</v>
      </c>
      <c r="B3057" t="s">
        <v>251</v>
      </c>
      <c r="C3057" t="s">
        <v>251</v>
      </c>
      <c r="D3057" t="s">
        <v>252</v>
      </c>
      <c r="E3057" t="s">
        <v>642</v>
      </c>
      <c r="F3057" t="s">
        <v>643</v>
      </c>
      <c r="G3057">
        <v>1</v>
      </c>
      <c r="H3057">
        <v>1</v>
      </c>
      <c r="I3057">
        <v>1</v>
      </c>
      <c r="J3057">
        <v>1</v>
      </c>
      <c r="K3057">
        <v>1</v>
      </c>
      <c r="L3057">
        <v>1</v>
      </c>
      <c r="M3057">
        <v>1</v>
      </c>
      <c r="N3057">
        <v>1</v>
      </c>
      <c r="O3057">
        <v>1</v>
      </c>
      <c r="P3057">
        <v>1</v>
      </c>
      <c r="Q3057">
        <v>1</v>
      </c>
      <c r="R3057">
        <v>1</v>
      </c>
      <c r="S3057">
        <v>1</v>
      </c>
      <c r="T3057">
        <v>1</v>
      </c>
      <c r="U3057">
        <v>1</v>
      </c>
      <c r="V3057">
        <v>1</v>
      </c>
      <c r="W3057">
        <v>1</v>
      </c>
      <c r="X3057">
        <v>1</v>
      </c>
      <c r="Y3057">
        <v>1</v>
      </c>
      <c r="Z3057">
        <v>1</v>
      </c>
      <c r="AA3057">
        <v>1</v>
      </c>
      <c r="AB3057">
        <v>1</v>
      </c>
      <c r="AC3057">
        <v>1</v>
      </c>
      <c r="AD3057">
        <v>1</v>
      </c>
      <c r="AE3057">
        <v>1</v>
      </c>
      <c r="AF3057">
        <v>1</v>
      </c>
      <c r="AG3057">
        <v>1</v>
      </c>
      <c r="AH3057">
        <v>1</v>
      </c>
      <c r="AI3057">
        <v>1</v>
      </c>
      <c r="AJ3057">
        <v>1</v>
      </c>
      <c r="AK3057">
        <v>1</v>
      </c>
      <c r="AL3057">
        <v>1</v>
      </c>
      <c r="AM3057" s="49" t="s">
        <v>252</v>
      </c>
      <c r="AN3057" s="49" t="s">
        <v>7</v>
      </c>
      <c r="AO3057" s="49" t="s">
        <v>9</v>
      </c>
      <c r="AP3057" s="49" t="s">
        <v>494</v>
      </c>
      <c r="AQ3057" s="49" t="s">
        <v>9</v>
      </c>
      <c r="AR3057" s="49" t="s">
        <v>487</v>
      </c>
      <c r="AS3057" s="49" t="s">
        <v>488</v>
      </c>
      <c r="AT3057" s="49" t="s">
        <v>489</v>
      </c>
    </row>
    <row r="3058" spans="1:46" x14ac:dyDescent="0.25">
      <c r="A3058">
        <v>18</v>
      </c>
      <c r="B3058" t="s">
        <v>274</v>
      </c>
      <c r="C3058" t="s">
        <v>274</v>
      </c>
      <c r="D3058" t="s">
        <v>275</v>
      </c>
      <c r="E3058" t="s">
        <v>642</v>
      </c>
      <c r="F3058" t="s">
        <v>643</v>
      </c>
      <c r="G3058">
        <v>1</v>
      </c>
      <c r="H3058">
        <v>1</v>
      </c>
      <c r="I3058">
        <v>1</v>
      </c>
      <c r="J3058">
        <v>1</v>
      </c>
      <c r="K3058">
        <v>1</v>
      </c>
      <c r="L3058">
        <v>1</v>
      </c>
      <c r="M3058">
        <v>1</v>
      </c>
      <c r="N3058">
        <v>1</v>
      </c>
      <c r="O3058">
        <v>1</v>
      </c>
      <c r="P3058">
        <v>1</v>
      </c>
      <c r="Q3058">
        <v>1</v>
      </c>
      <c r="R3058">
        <v>1</v>
      </c>
      <c r="S3058">
        <v>1</v>
      </c>
      <c r="T3058">
        <v>1</v>
      </c>
      <c r="U3058">
        <v>1</v>
      </c>
      <c r="V3058">
        <v>1</v>
      </c>
      <c r="W3058">
        <v>1</v>
      </c>
      <c r="X3058">
        <v>1</v>
      </c>
      <c r="Y3058">
        <v>1</v>
      </c>
      <c r="Z3058">
        <v>1</v>
      </c>
      <c r="AA3058">
        <v>1</v>
      </c>
      <c r="AB3058">
        <v>1</v>
      </c>
      <c r="AC3058">
        <v>1</v>
      </c>
      <c r="AD3058">
        <v>1</v>
      </c>
      <c r="AE3058">
        <v>1</v>
      </c>
      <c r="AF3058">
        <v>1</v>
      </c>
      <c r="AG3058">
        <v>1</v>
      </c>
      <c r="AH3058">
        <v>1</v>
      </c>
      <c r="AI3058">
        <v>1</v>
      </c>
      <c r="AJ3058">
        <v>1</v>
      </c>
      <c r="AK3058">
        <v>1</v>
      </c>
      <c r="AL3058">
        <v>0</v>
      </c>
      <c r="AM3058" s="49" t="s">
        <v>275</v>
      </c>
      <c r="AN3058" s="49" t="s">
        <v>4</v>
      </c>
      <c r="AO3058" s="49" t="s">
        <v>9</v>
      </c>
      <c r="AP3058" s="49" t="s">
        <v>486</v>
      </c>
      <c r="AQ3058" s="49" t="s">
        <v>9</v>
      </c>
      <c r="AR3058" s="49" t="s">
        <v>495</v>
      </c>
      <c r="AS3058" s="49" t="s">
        <v>488</v>
      </c>
      <c r="AT3058" s="49" t="s">
        <v>489</v>
      </c>
    </row>
    <row r="3059" spans="1:46" x14ac:dyDescent="0.25">
      <c r="A3059">
        <v>18</v>
      </c>
      <c r="B3059" t="s">
        <v>269</v>
      </c>
      <c r="C3059" t="s">
        <v>269</v>
      </c>
      <c r="D3059" t="s">
        <v>270</v>
      </c>
      <c r="E3059" t="s">
        <v>642</v>
      </c>
      <c r="F3059" t="s">
        <v>643</v>
      </c>
      <c r="G3059">
        <v>1</v>
      </c>
      <c r="H3059">
        <v>1</v>
      </c>
      <c r="I3059">
        <v>1</v>
      </c>
      <c r="J3059">
        <v>1</v>
      </c>
      <c r="K3059">
        <v>1</v>
      </c>
      <c r="L3059">
        <v>1</v>
      </c>
      <c r="M3059">
        <v>1</v>
      </c>
      <c r="N3059">
        <v>1</v>
      </c>
      <c r="O3059">
        <v>1</v>
      </c>
      <c r="P3059">
        <v>1</v>
      </c>
      <c r="Q3059">
        <v>1</v>
      </c>
      <c r="R3059">
        <v>1</v>
      </c>
      <c r="S3059">
        <v>1</v>
      </c>
      <c r="T3059">
        <v>1</v>
      </c>
      <c r="U3059">
        <v>1</v>
      </c>
      <c r="V3059">
        <v>1</v>
      </c>
      <c r="W3059">
        <v>1</v>
      </c>
      <c r="X3059">
        <v>1</v>
      </c>
      <c r="Y3059">
        <v>1</v>
      </c>
      <c r="Z3059">
        <v>1</v>
      </c>
      <c r="AA3059">
        <v>1</v>
      </c>
      <c r="AB3059">
        <v>1</v>
      </c>
      <c r="AC3059">
        <v>1</v>
      </c>
      <c r="AD3059">
        <v>1</v>
      </c>
      <c r="AE3059">
        <v>1</v>
      </c>
      <c r="AF3059">
        <v>1</v>
      </c>
      <c r="AG3059">
        <v>1</v>
      </c>
      <c r="AH3059">
        <v>1</v>
      </c>
      <c r="AI3059">
        <v>1</v>
      </c>
      <c r="AJ3059">
        <v>1</v>
      </c>
      <c r="AK3059">
        <v>1</v>
      </c>
      <c r="AL3059">
        <v>0</v>
      </c>
      <c r="AM3059" s="49" t="s">
        <v>270</v>
      </c>
      <c r="AN3059" s="49" t="s">
        <v>14</v>
      </c>
      <c r="AO3059" s="49" t="s">
        <v>485</v>
      </c>
      <c r="AP3059" s="49" t="s">
        <v>494</v>
      </c>
      <c r="AQ3059" s="49" t="s">
        <v>11</v>
      </c>
      <c r="AR3059" s="49" t="s">
        <v>487</v>
      </c>
      <c r="AS3059" s="49" t="s">
        <v>488</v>
      </c>
      <c r="AT3059" s="49" t="s">
        <v>489</v>
      </c>
    </row>
    <row r="3060" spans="1:46" x14ac:dyDescent="0.25">
      <c r="A3060">
        <v>18</v>
      </c>
      <c r="B3060" t="s">
        <v>283</v>
      </c>
      <c r="C3060" t="s">
        <v>283</v>
      </c>
      <c r="D3060" t="s">
        <v>284</v>
      </c>
      <c r="E3060" t="s">
        <v>642</v>
      </c>
      <c r="F3060" t="s">
        <v>643</v>
      </c>
      <c r="G3060">
        <v>0</v>
      </c>
      <c r="H3060">
        <v>1</v>
      </c>
      <c r="I3060">
        <v>1</v>
      </c>
      <c r="J3060">
        <v>1</v>
      </c>
      <c r="K3060">
        <v>1</v>
      </c>
      <c r="L3060">
        <v>1</v>
      </c>
      <c r="M3060">
        <v>1</v>
      </c>
      <c r="N3060">
        <v>1</v>
      </c>
      <c r="O3060">
        <v>1</v>
      </c>
      <c r="P3060">
        <v>1</v>
      </c>
      <c r="Q3060">
        <v>1</v>
      </c>
      <c r="R3060">
        <v>1</v>
      </c>
      <c r="S3060">
        <v>1</v>
      </c>
      <c r="T3060">
        <v>1</v>
      </c>
      <c r="U3060">
        <v>1</v>
      </c>
      <c r="V3060">
        <v>1</v>
      </c>
      <c r="W3060">
        <v>1</v>
      </c>
      <c r="X3060">
        <v>1</v>
      </c>
      <c r="Y3060">
        <v>1</v>
      </c>
      <c r="Z3060">
        <v>1</v>
      </c>
      <c r="AA3060">
        <v>1</v>
      </c>
      <c r="AB3060">
        <v>1</v>
      </c>
      <c r="AC3060">
        <v>1</v>
      </c>
      <c r="AD3060">
        <v>1</v>
      </c>
      <c r="AE3060">
        <v>1</v>
      </c>
      <c r="AF3060">
        <v>1</v>
      </c>
      <c r="AG3060">
        <v>1</v>
      </c>
      <c r="AH3060">
        <v>1</v>
      </c>
      <c r="AI3060">
        <v>1</v>
      </c>
      <c r="AJ3060">
        <v>1</v>
      </c>
      <c r="AK3060">
        <v>1</v>
      </c>
      <c r="AL3060">
        <v>0</v>
      </c>
      <c r="AM3060" s="49" t="s">
        <v>284</v>
      </c>
      <c r="AN3060" s="49" t="s">
        <v>4</v>
      </c>
      <c r="AO3060" s="49" t="s">
        <v>9</v>
      </c>
      <c r="AP3060" s="49" t="s">
        <v>501</v>
      </c>
      <c r="AQ3060" s="49" t="s">
        <v>9</v>
      </c>
      <c r="AR3060" s="49" t="s">
        <v>495</v>
      </c>
      <c r="AS3060" s="49" t="s">
        <v>488</v>
      </c>
      <c r="AT3060" s="49" t="s">
        <v>489</v>
      </c>
    </row>
    <row r="3061" spans="1:46" x14ac:dyDescent="0.25">
      <c r="A3061">
        <v>18</v>
      </c>
      <c r="B3061" t="s">
        <v>294</v>
      </c>
      <c r="C3061" t="s">
        <v>294</v>
      </c>
      <c r="D3061" t="s">
        <v>295</v>
      </c>
      <c r="E3061" t="s">
        <v>642</v>
      </c>
      <c r="F3061" t="s">
        <v>643</v>
      </c>
      <c r="G3061">
        <v>1</v>
      </c>
      <c r="H3061">
        <v>1</v>
      </c>
      <c r="I3061">
        <v>1</v>
      </c>
      <c r="J3061">
        <v>1</v>
      </c>
      <c r="K3061">
        <v>1</v>
      </c>
      <c r="L3061">
        <v>1</v>
      </c>
      <c r="M3061">
        <v>1</v>
      </c>
      <c r="N3061">
        <v>1</v>
      </c>
      <c r="O3061">
        <v>1</v>
      </c>
      <c r="P3061">
        <v>1</v>
      </c>
      <c r="Q3061">
        <v>1</v>
      </c>
      <c r="R3061">
        <v>1</v>
      </c>
      <c r="S3061">
        <v>1</v>
      </c>
      <c r="T3061">
        <v>1</v>
      </c>
      <c r="U3061">
        <v>1</v>
      </c>
      <c r="V3061">
        <v>1</v>
      </c>
      <c r="W3061">
        <v>1</v>
      </c>
      <c r="X3061">
        <v>1</v>
      </c>
      <c r="Y3061">
        <v>1</v>
      </c>
      <c r="Z3061">
        <v>1</v>
      </c>
      <c r="AA3061">
        <v>1</v>
      </c>
      <c r="AB3061">
        <v>1</v>
      </c>
      <c r="AC3061">
        <v>1</v>
      </c>
      <c r="AD3061">
        <v>1</v>
      </c>
      <c r="AE3061">
        <v>1</v>
      </c>
      <c r="AF3061">
        <v>1</v>
      </c>
      <c r="AG3061">
        <v>1</v>
      </c>
      <c r="AH3061">
        <v>1</v>
      </c>
      <c r="AI3061">
        <v>1</v>
      </c>
      <c r="AJ3061">
        <v>1</v>
      </c>
      <c r="AK3061">
        <v>1</v>
      </c>
      <c r="AL3061">
        <v>0</v>
      </c>
      <c r="AM3061" s="49" t="s">
        <v>295</v>
      </c>
      <c r="AN3061" s="49" t="s">
        <v>14</v>
      </c>
      <c r="AO3061" s="49" t="s">
        <v>485</v>
      </c>
      <c r="AP3061" s="49" t="s">
        <v>494</v>
      </c>
      <c r="AQ3061" s="49" t="s">
        <v>11</v>
      </c>
      <c r="AR3061" s="49" t="s">
        <v>487</v>
      </c>
      <c r="AS3061" s="49" t="s">
        <v>488</v>
      </c>
      <c r="AT3061" s="49" t="s">
        <v>489</v>
      </c>
    </row>
    <row r="3062" spans="1:46" x14ac:dyDescent="0.25">
      <c r="A3062">
        <v>18</v>
      </c>
      <c r="B3062" t="s">
        <v>290</v>
      </c>
      <c r="C3062" t="s">
        <v>290</v>
      </c>
      <c r="D3062" t="s">
        <v>291</v>
      </c>
      <c r="E3062" t="s">
        <v>642</v>
      </c>
      <c r="F3062" t="s">
        <v>643</v>
      </c>
      <c r="G3062">
        <v>1</v>
      </c>
      <c r="H3062">
        <v>1</v>
      </c>
      <c r="I3062">
        <v>1</v>
      </c>
      <c r="J3062">
        <v>1</v>
      </c>
      <c r="K3062">
        <v>1</v>
      </c>
      <c r="L3062">
        <v>1</v>
      </c>
      <c r="M3062">
        <v>1</v>
      </c>
      <c r="N3062">
        <v>1</v>
      </c>
      <c r="O3062">
        <v>1</v>
      </c>
      <c r="P3062">
        <v>1</v>
      </c>
      <c r="Q3062">
        <v>1</v>
      </c>
      <c r="R3062">
        <v>1</v>
      </c>
      <c r="S3062">
        <v>1</v>
      </c>
      <c r="T3062">
        <v>1</v>
      </c>
      <c r="U3062">
        <v>1</v>
      </c>
      <c r="V3062">
        <v>1</v>
      </c>
      <c r="W3062">
        <v>1</v>
      </c>
      <c r="X3062">
        <v>1</v>
      </c>
      <c r="Y3062">
        <v>1</v>
      </c>
      <c r="Z3062">
        <v>1</v>
      </c>
      <c r="AA3062">
        <v>1</v>
      </c>
      <c r="AB3062">
        <v>1</v>
      </c>
      <c r="AC3062">
        <v>1</v>
      </c>
      <c r="AD3062">
        <v>1</v>
      </c>
      <c r="AE3062">
        <v>1</v>
      </c>
      <c r="AF3062">
        <v>1</v>
      </c>
      <c r="AG3062">
        <v>1</v>
      </c>
      <c r="AH3062">
        <v>1</v>
      </c>
      <c r="AI3062">
        <v>1</v>
      </c>
      <c r="AJ3062">
        <v>1</v>
      </c>
      <c r="AK3062">
        <v>1</v>
      </c>
      <c r="AL3062">
        <v>1</v>
      </c>
      <c r="AM3062" s="49" t="s">
        <v>291</v>
      </c>
      <c r="AN3062" s="49" t="s">
        <v>14</v>
      </c>
      <c r="AO3062" s="49" t="s">
        <v>500</v>
      </c>
      <c r="AP3062" s="49" t="s">
        <v>505</v>
      </c>
      <c r="AQ3062" s="49" t="s">
        <v>13</v>
      </c>
      <c r="AR3062" s="49" t="s">
        <v>487</v>
      </c>
      <c r="AS3062" s="49" t="s">
        <v>488</v>
      </c>
      <c r="AT3062" s="49" t="s">
        <v>489</v>
      </c>
    </row>
    <row r="3063" spans="1:46" x14ac:dyDescent="0.25">
      <c r="A3063">
        <v>18</v>
      </c>
      <c r="B3063" t="s">
        <v>576</v>
      </c>
      <c r="C3063" t="s">
        <v>576</v>
      </c>
      <c r="D3063" t="s">
        <v>577</v>
      </c>
      <c r="E3063" t="s">
        <v>642</v>
      </c>
      <c r="F3063" t="s">
        <v>643</v>
      </c>
      <c r="G3063">
        <v>1</v>
      </c>
      <c r="H3063">
        <v>1</v>
      </c>
      <c r="I3063">
        <v>1</v>
      </c>
      <c r="J3063">
        <v>1</v>
      </c>
      <c r="K3063">
        <v>1</v>
      </c>
      <c r="L3063">
        <v>1</v>
      </c>
      <c r="M3063">
        <v>1</v>
      </c>
      <c r="N3063">
        <v>1</v>
      </c>
      <c r="O3063">
        <v>1</v>
      </c>
      <c r="P3063">
        <v>1</v>
      </c>
      <c r="Q3063">
        <v>1</v>
      </c>
      <c r="R3063">
        <v>1</v>
      </c>
      <c r="S3063">
        <v>1</v>
      </c>
      <c r="T3063">
        <v>1</v>
      </c>
      <c r="U3063">
        <v>1</v>
      </c>
      <c r="V3063">
        <v>1</v>
      </c>
      <c r="W3063">
        <v>1</v>
      </c>
      <c r="X3063">
        <v>1</v>
      </c>
      <c r="Y3063">
        <v>1</v>
      </c>
      <c r="Z3063">
        <v>1</v>
      </c>
      <c r="AA3063">
        <v>1</v>
      </c>
      <c r="AB3063">
        <v>1</v>
      </c>
      <c r="AC3063">
        <v>1</v>
      </c>
      <c r="AD3063">
        <v>1</v>
      </c>
      <c r="AE3063">
        <v>1</v>
      </c>
      <c r="AF3063">
        <v>1</v>
      </c>
      <c r="AG3063">
        <v>1</v>
      </c>
      <c r="AH3063">
        <v>1</v>
      </c>
      <c r="AI3063">
        <v>1</v>
      </c>
      <c r="AJ3063">
        <v>1</v>
      </c>
      <c r="AK3063">
        <v>1</v>
      </c>
      <c r="AL3063">
        <v>0</v>
      </c>
      <c r="AM3063" s="49" t="e">
        <v>#N/A</v>
      </c>
      <c r="AN3063" s="49" t="e">
        <v>#N/A</v>
      </c>
      <c r="AO3063" s="49" t="e">
        <v>#N/A</v>
      </c>
      <c r="AP3063" s="49" t="e">
        <v>#N/A</v>
      </c>
      <c r="AQ3063" s="49" t="e">
        <v>#N/A</v>
      </c>
      <c r="AR3063" s="49" t="e">
        <v>#N/A</v>
      </c>
      <c r="AS3063" s="49" t="e">
        <v>#N/A</v>
      </c>
      <c r="AT3063" s="49" t="e">
        <v>#N/A</v>
      </c>
    </row>
    <row r="3064" spans="1:46" x14ac:dyDescent="0.25">
      <c r="A3064">
        <v>18</v>
      </c>
      <c r="B3064" t="s">
        <v>298</v>
      </c>
      <c r="C3064" t="s">
        <v>298</v>
      </c>
      <c r="D3064" t="s">
        <v>299</v>
      </c>
      <c r="E3064" t="s">
        <v>642</v>
      </c>
      <c r="F3064" t="s">
        <v>643</v>
      </c>
      <c r="G3064">
        <v>1</v>
      </c>
      <c r="H3064">
        <v>1</v>
      </c>
      <c r="I3064">
        <v>1</v>
      </c>
      <c r="J3064">
        <v>1</v>
      </c>
      <c r="K3064">
        <v>1</v>
      </c>
      <c r="L3064">
        <v>1</v>
      </c>
      <c r="M3064">
        <v>1</v>
      </c>
      <c r="N3064">
        <v>1</v>
      </c>
      <c r="O3064">
        <v>1</v>
      </c>
      <c r="P3064">
        <v>1</v>
      </c>
      <c r="Q3064">
        <v>1</v>
      </c>
      <c r="R3064">
        <v>1</v>
      </c>
      <c r="S3064">
        <v>1</v>
      </c>
      <c r="T3064">
        <v>1</v>
      </c>
      <c r="U3064">
        <v>1</v>
      </c>
      <c r="V3064">
        <v>1</v>
      </c>
      <c r="W3064">
        <v>1</v>
      </c>
      <c r="X3064">
        <v>1</v>
      </c>
      <c r="Y3064">
        <v>1</v>
      </c>
      <c r="Z3064">
        <v>1</v>
      </c>
      <c r="AA3064">
        <v>1</v>
      </c>
      <c r="AB3064">
        <v>1</v>
      </c>
      <c r="AC3064">
        <v>1</v>
      </c>
      <c r="AD3064">
        <v>1</v>
      </c>
      <c r="AE3064">
        <v>1</v>
      </c>
      <c r="AF3064">
        <v>1</v>
      </c>
      <c r="AG3064">
        <v>1</v>
      </c>
      <c r="AH3064">
        <v>1</v>
      </c>
      <c r="AI3064">
        <v>1</v>
      </c>
      <c r="AJ3064">
        <v>1</v>
      </c>
      <c r="AK3064">
        <v>1</v>
      </c>
      <c r="AL3064">
        <v>1</v>
      </c>
      <c r="AM3064" s="49" t="s">
        <v>299</v>
      </c>
      <c r="AN3064" s="49" t="s">
        <v>14</v>
      </c>
      <c r="AO3064" s="49" t="s">
        <v>509</v>
      </c>
      <c r="AP3064" s="49" t="s">
        <v>505</v>
      </c>
      <c r="AQ3064" s="49" t="s">
        <v>13</v>
      </c>
      <c r="AR3064" s="49" t="s">
        <v>487</v>
      </c>
      <c r="AS3064" s="49" t="s">
        <v>488</v>
      </c>
      <c r="AT3064" s="49" t="s">
        <v>489</v>
      </c>
    </row>
    <row r="3065" spans="1:46" x14ac:dyDescent="0.25">
      <c r="A3065">
        <v>18</v>
      </c>
      <c r="B3065" t="s">
        <v>288</v>
      </c>
      <c r="C3065" t="s">
        <v>288</v>
      </c>
      <c r="D3065" t="s">
        <v>289</v>
      </c>
      <c r="E3065" t="s">
        <v>642</v>
      </c>
      <c r="F3065" t="s">
        <v>643</v>
      </c>
      <c r="G3065">
        <v>1</v>
      </c>
      <c r="H3065">
        <v>1</v>
      </c>
      <c r="I3065">
        <v>1</v>
      </c>
      <c r="J3065">
        <v>1</v>
      </c>
      <c r="K3065">
        <v>1</v>
      </c>
      <c r="L3065">
        <v>1</v>
      </c>
      <c r="M3065">
        <v>1</v>
      </c>
      <c r="N3065">
        <v>1</v>
      </c>
      <c r="O3065">
        <v>1</v>
      </c>
      <c r="P3065">
        <v>1</v>
      </c>
      <c r="Q3065">
        <v>1</v>
      </c>
      <c r="R3065">
        <v>1</v>
      </c>
      <c r="S3065">
        <v>1</v>
      </c>
      <c r="T3065">
        <v>1</v>
      </c>
      <c r="U3065">
        <v>1</v>
      </c>
      <c r="V3065">
        <v>1</v>
      </c>
      <c r="W3065">
        <v>1</v>
      </c>
      <c r="X3065">
        <v>1</v>
      </c>
      <c r="Y3065">
        <v>1</v>
      </c>
      <c r="Z3065">
        <v>1</v>
      </c>
      <c r="AA3065">
        <v>1</v>
      </c>
      <c r="AB3065">
        <v>1</v>
      </c>
      <c r="AC3065">
        <v>1</v>
      </c>
      <c r="AD3065">
        <v>1</v>
      </c>
      <c r="AE3065">
        <v>1</v>
      </c>
      <c r="AF3065">
        <v>1</v>
      </c>
      <c r="AG3065">
        <v>1</v>
      </c>
      <c r="AH3065">
        <v>1</v>
      </c>
      <c r="AI3065">
        <v>1</v>
      </c>
      <c r="AJ3065">
        <v>1</v>
      </c>
      <c r="AK3065">
        <v>1</v>
      </c>
      <c r="AL3065">
        <v>0</v>
      </c>
      <c r="AM3065" s="49" t="s">
        <v>289</v>
      </c>
      <c r="AN3065" s="49" t="s">
        <v>14</v>
      </c>
      <c r="AO3065" s="49" t="s">
        <v>507</v>
      </c>
      <c r="AP3065" s="49" t="s">
        <v>494</v>
      </c>
      <c r="AQ3065" s="49" t="s">
        <v>10</v>
      </c>
      <c r="AR3065" s="49" t="s">
        <v>487</v>
      </c>
      <c r="AS3065" s="49" t="s">
        <v>488</v>
      </c>
      <c r="AT3065" s="49" t="s">
        <v>489</v>
      </c>
    </row>
    <row r="3066" spans="1:46" x14ac:dyDescent="0.25">
      <c r="A3066">
        <v>18</v>
      </c>
      <c r="B3066" t="s">
        <v>285</v>
      </c>
      <c r="C3066" t="s">
        <v>285</v>
      </c>
      <c r="D3066" t="s">
        <v>286</v>
      </c>
      <c r="E3066" t="s">
        <v>642</v>
      </c>
      <c r="F3066" t="s">
        <v>643</v>
      </c>
      <c r="G3066">
        <v>1</v>
      </c>
      <c r="H3066">
        <v>1</v>
      </c>
      <c r="I3066">
        <v>1</v>
      </c>
      <c r="J3066">
        <v>1</v>
      </c>
      <c r="K3066">
        <v>1</v>
      </c>
      <c r="L3066">
        <v>1</v>
      </c>
      <c r="M3066">
        <v>1</v>
      </c>
      <c r="N3066">
        <v>1</v>
      </c>
      <c r="O3066">
        <v>1</v>
      </c>
      <c r="P3066">
        <v>1</v>
      </c>
      <c r="Q3066">
        <v>1</v>
      </c>
      <c r="R3066">
        <v>1</v>
      </c>
      <c r="S3066">
        <v>1</v>
      </c>
      <c r="T3066">
        <v>1</v>
      </c>
      <c r="U3066">
        <v>1</v>
      </c>
      <c r="V3066">
        <v>1</v>
      </c>
      <c r="W3066">
        <v>1</v>
      </c>
      <c r="X3066">
        <v>1</v>
      </c>
      <c r="Y3066">
        <v>1</v>
      </c>
      <c r="Z3066">
        <v>1</v>
      </c>
      <c r="AA3066">
        <v>1</v>
      </c>
      <c r="AB3066">
        <v>1</v>
      </c>
      <c r="AC3066">
        <v>1</v>
      </c>
      <c r="AD3066">
        <v>1</v>
      </c>
      <c r="AE3066">
        <v>1</v>
      </c>
      <c r="AF3066">
        <v>1</v>
      </c>
      <c r="AG3066">
        <v>1</v>
      </c>
      <c r="AH3066">
        <v>1</v>
      </c>
      <c r="AI3066">
        <v>1</v>
      </c>
      <c r="AJ3066">
        <v>1</v>
      </c>
      <c r="AK3066">
        <v>1</v>
      </c>
      <c r="AL3066">
        <v>0</v>
      </c>
      <c r="AM3066" s="49" t="s">
        <v>286</v>
      </c>
      <c r="AN3066" s="49" t="s">
        <v>8</v>
      </c>
      <c r="AO3066" s="49" t="s">
        <v>9</v>
      </c>
      <c r="AP3066" s="49" t="s">
        <v>486</v>
      </c>
      <c r="AQ3066" s="49" t="s">
        <v>9</v>
      </c>
      <c r="AR3066" s="49" t="s">
        <v>487</v>
      </c>
      <c r="AS3066" s="49" t="s">
        <v>488</v>
      </c>
      <c r="AT3066" s="49" t="s">
        <v>489</v>
      </c>
    </row>
    <row r="3067" spans="1:46" x14ac:dyDescent="0.25">
      <c r="A3067">
        <v>18</v>
      </c>
      <c r="B3067" t="s">
        <v>287</v>
      </c>
      <c r="C3067" t="s">
        <v>287</v>
      </c>
      <c r="D3067" t="s">
        <v>422</v>
      </c>
      <c r="E3067" t="s">
        <v>642</v>
      </c>
      <c r="F3067" t="s">
        <v>643</v>
      </c>
      <c r="G3067">
        <v>1</v>
      </c>
      <c r="H3067">
        <v>1</v>
      </c>
      <c r="I3067">
        <v>1</v>
      </c>
      <c r="J3067">
        <v>1</v>
      </c>
      <c r="K3067">
        <v>1</v>
      </c>
      <c r="L3067">
        <v>1</v>
      </c>
      <c r="M3067">
        <v>1</v>
      </c>
      <c r="N3067">
        <v>1</v>
      </c>
      <c r="O3067">
        <v>1</v>
      </c>
      <c r="P3067">
        <v>1</v>
      </c>
      <c r="Q3067">
        <v>1</v>
      </c>
      <c r="R3067">
        <v>1</v>
      </c>
      <c r="S3067">
        <v>1</v>
      </c>
      <c r="T3067">
        <v>1</v>
      </c>
      <c r="U3067">
        <v>1</v>
      </c>
      <c r="V3067">
        <v>1</v>
      </c>
      <c r="W3067">
        <v>1</v>
      </c>
      <c r="X3067">
        <v>1</v>
      </c>
      <c r="Y3067">
        <v>1</v>
      </c>
      <c r="Z3067">
        <v>1</v>
      </c>
      <c r="AA3067">
        <v>1</v>
      </c>
      <c r="AB3067">
        <v>1</v>
      </c>
      <c r="AC3067">
        <v>1</v>
      </c>
      <c r="AD3067">
        <v>1</v>
      </c>
      <c r="AE3067">
        <v>1</v>
      </c>
      <c r="AF3067">
        <v>1</v>
      </c>
      <c r="AG3067">
        <v>1</v>
      </c>
      <c r="AH3067">
        <v>1</v>
      </c>
      <c r="AI3067">
        <v>1</v>
      </c>
      <c r="AJ3067">
        <v>1</v>
      </c>
      <c r="AK3067">
        <v>1</v>
      </c>
      <c r="AL3067">
        <v>0</v>
      </c>
      <c r="AM3067" s="49" t="s">
        <v>422</v>
      </c>
      <c r="AN3067" s="49" t="s">
        <v>8</v>
      </c>
      <c r="AO3067" s="49" t="s">
        <v>9</v>
      </c>
      <c r="AP3067" s="49" t="s">
        <v>494</v>
      </c>
      <c r="AQ3067" s="49" t="s">
        <v>9</v>
      </c>
      <c r="AR3067" s="49" t="s">
        <v>495</v>
      </c>
      <c r="AS3067" s="49" t="s">
        <v>496</v>
      </c>
      <c r="AT3067" s="49" t="s">
        <v>497</v>
      </c>
    </row>
    <row r="3068" spans="1:46" x14ac:dyDescent="0.25">
      <c r="A3068">
        <v>18</v>
      </c>
      <c r="B3068" t="s">
        <v>493</v>
      </c>
      <c r="C3068" t="s">
        <v>578</v>
      </c>
      <c r="D3068" t="s">
        <v>579</v>
      </c>
      <c r="E3068" t="s">
        <v>642</v>
      </c>
      <c r="F3068" t="s">
        <v>643</v>
      </c>
      <c r="G3068">
        <v>1</v>
      </c>
      <c r="H3068">
        <v>1</v>
      </c>
      <c r="I3068">
        <v>1</v>
      </c>
      <c r="J3068">
        <v>1</v>
      </c>
      <c r="K3068">
        <v>1</v>
      </c>
      <c r="L3068">
        <v>1</v>
      </c>
      <c r="M3068">
        <v>1</v>
      </c>
      <c r="N3068">
        <v>1</v>
      </c>
      <c r="O3068">
        <v>1</v>
      </c>
      <c r="P3068">
        <v>1</v>
      </c>
      <c r="Q3068">
        <v>1</v>
      </c>
      <c r="R3068">
        <v>1</v>
      </c>
      <c r="S3068">
        <v>1</v>
      </c>
      <c r="T3068">
        <v>1</v>
      </c>
      <c r="U3068">
        <v>1</v>
      </c>
      <c r="V3068">
        <v>1</v>
      </c>
      <c r="W3068">
        <v>1</v>
      </c>
      <c r="X3068">
        <v>1</v>
      </c>
      <c r="Y3068">
        <v>1</v>
      </c>
      <c r="Z3068">
        <v>1</v>
      </c>
      <c r="AA3068">
        <v>1</v>
      </c>
      <c r="AB3068">
        <v>1</v>
      </c>
      <c r="AC3068">
        <v>1</v>
      </c>
      <c r="AD3068">
        <v>1</v>
      </c>
      <c r="AE3068">
        <v>1</v>
      </c>
      <c r="AF3068">
        <v>1</v>
      </c>
      <c r="AG3068">
        <v>1</v>
      </c>
      <c r="AH3068">
        <v>1</v>
      </c>
      <c r="AI3068">
        <v>1</v>
      </c>
      <c r="AJ3068">
        <v>1</v>
      </c>
      <c r="AK3068">
        <v>1</v>
      </c>
      <c r="AL3068">
        <v>0</v>
      </c>
      <c r="AM3068" s="49" t="e">
        <v>#N/A</v>
      </c>
      <c r="AN3068" s="49" t="e">
        <v>#N/A</v>
      </c>
      <c r="AO3068" s="49" t="e">
        <v>#N/A</v>
      </c>
      <c r="AP3068" s="49" t="e">
        <v>#N/A</v>
      </c>
      <c r="AQ3068" s="49" t="e">
        <v>#N/A</v>
      </c>
      <c r="AR3068" s="49" t="e">
        <v>#N/A</v>
      </c>
      <c r="AS3068" s="49" t="e">
        <v>#N/A</v>
      </c>
      <c r="AT3068" s="49" t="e">
        <v>#N/A</v>
      </c>
    </row>
    <row r="3069" spans="1:46" x14ac:dyDescent="0.25">
      <c r="A3069">
        <v>18</v>
      </c>
      <c r="B3069" t="s">
        <v>493</v>
      </c>
      <c r="C3069" t="s">
        <v>580</v>
      </c>
      <c r="D3069" t="s">
        <v>581</v>
      </c>
      <c r="E3069" t="s">
        <v>642</v>
      </c>
      <c r="F3069" t="s">
        <v>643</v>
      </c>
      <c r="G3069">
        <v>1</v>
      </c>
      <c r="H3069">
        <v>1</v>
      </c>
      <c r="I3069">
        <v>1</v>
      </c>
      <c r="J3069">
        <v>1</v>
      </c>
      <c r="K3069">
        <v>1</v>
      </c>
      <c r="L3069">
        <v>1</v>
      </c>
      <c r="M3069">
        <v>1</v>
      </c>
      <c r="N3069">
        <v>1</v>
      </c>
      <c r="O3069">
        <v>1</v>
      </c>
      <c r="P3069">
        <v>1</v>
      </c>
      <c r="Q3069">
        <v>1</v>
      </c>
      <c r="R3069">
        <v>1</v>
      </c>
      <c r="S3069">
        <v>1</v>
      </c>
      <c r="T3069">
        <v>1</v>
      </c>
      <c r="U3069">
        <v>1</v>
      </c>
      <c r="V3069">
        <v>1</v>
      </c>
      <c r="W3069">
        <v>1</v>
      </c>
      <c r="X3069">
        <v>1</v>
      </c>
      <c r="Y3069">
        <v>1</v>
      </c>
      <c r="Z3069">
        <v>1</v>
      </c>
      <c r="AA3069">
        <v>1</v>
      </c>
      <c r="AB3069">
        <v>1</v>
      </c>
      <c r="AC3069">
        <v>1</v>
      </c>
      <c r="AD3069">
        <v>1</v>
      </c>
      <c r="AE3069">
        <v>1</v>
      </c>
      <c r="AF3069">
        <v>1</v>
      </c>
      <c r="AG3069">
        <v>1</v>
      </c>
      <c r="AH3069">
        <v>1</v>
      </c>
      <c r="AI3069">
        <v>1</v>
      </c>
      <c r="AJ3069">
        <v>1</v>
      </c>
      <c r="AK3069">
        <v>1</v>
      </c>
      <c r="AL3069">
        <v>0</v>
      </c>
      <c r="AM3069" s="49" t="e">
        <v>#N/A</v>
      </c>
      <c r="AN3069" s="49" t="e">
        <v>#N/A</v>
      </c>
      <c r="AO3069" s="49" t="e">
        <v>#N/A</v>
      </c>
      <c r="AP3069" s="49" t="e">
        <v>#N/A</v>
      </c>
      <c r="AQ3069" s="49" t="e">
        <v>#N/A</v>
      </c>
      <c r="AR3069" s="49" t="e">
        <v>#N/A</v>
      </c>
      <c r="AS3069" s="49" t="e">
        <v>#N/A</v>
      </c>
      <c r="AT3069" s="49" t="e">
        <v>#N/A</v>
      </c>
    </row>
    <row r="3070" spans="1:46" x14ac:dyDescent="0.25">
      <c r="A3070">
        <v>18</v>
      </c>
      <c r="B3070" t="s">
        <v>493</v>
      </c>
      <c r="C3070" t="s">
        <v>582</v>
      </c>
      <c r="D3070" t="s">
        <v>583</v>
      </c>
      <c r="E3070" t="s">
        <v>642</v>
      </c>
      <c r="F3070" t="s">
        <v>643</v>
      </c>
      <c r="G3070">
        <v>1</v>
      </c>
      <c r="H3070">
        <v>1</v>
      </c>
      <c r="I3070">
        <v>1</v>
      </c>
      <c r="J3070">
        <v>1</v>
      </c>
      <c r="K3070">
        <v>1</v>
      </c>
      <c r="L3070">
        <v>1</v>
      </c>
      <c r="M3070">
        <v>1</v>
      </c>
      <c r="N3070">
        <v>1</v>
      </c>
      <c r="O3070">
        <v>1</v>
      </c>
      <c r="P3070">
        <v>1</v>
      </c>
      <c r="Q3070">
        <v>1</v>
      </c>
      <c r="R3070">
        <v>1</v>
      </c>
      <c r="S3070">
        <v>1</v>
      </c>
      <c r="T3070">
        <v>1</v>
      </c>
      <c r="U3070">
        <v>1</v>
      </c>
      <c r="V3070">
        <v>1</v>
      </c>
      <c r="W3070">
        <v>1</v>
      </c>
      <c r="X3070">
        <v>1</v>
      </c>
      <c r="Y3070">
        <v>1</v>
      </c>
      <c r="Z3070">
        <v>1</v>
      </c>
      <c r="AA3070">
        <v>1</v>
      </c>
      <c r="AB3070">
        <v>1</v>
      </c>
      <c r="AC3070">
        <v>1</v>
      </c>
      <c r="AD3070">
        <v>1</v>
      </c>
      <c r="AE3070">
        <v>1</v>
      </c>
      <c r="AF3070">
        <v>1</v>
      </c>
      <c r="AG3070">
        <v>1</v>
      </c>
      <c r="AH3070">
        <v>1</v>
      </c>
      <c r="AI3070">
        <v>1</v>
      </c>
      <c r="AJ3070">
        <v>1</v>
      </c>
      <c r="AK3070">
        <v>1</v>
      </c>
      <c r="AL3070">
        <v>0</v>
      </c>
      <c r="AM3070" s="49" t="e">
        <v>#N/A</v>
      </c>
      <c r="AN3070" s="49" t="e">
        <v>#N/A</v>
      </c>
      <c r="AO3070" s="49" t="e">
        <v>#N/A</v>
      </c>
      <c r="AP3070" s="49" t="e">
        <v>#N/A</v>
      </c>
      <c r="AQ3070" s="49" t="e">
        <v>#N/A</v>
      </c>
      <c r="AR3070" s="49" t="e">
        <v>#N/A</v>
      </c>
      <c r="AS3070" s="49" t="e">
        <v>#N/A</v>
      </c>
      <c r="AT3070" s="49" t="e">
        <v>#N/A</v>
      </c>
    </row>
    <row r="3071" spans="1:46" x14ac:dyDescent="0.25">
      <c r="A3071">
        <v>18</v>
      </c>
      <c r="B3071" t="s">
        <v>493</v>
      </c>
      <c r="C3071" t="s">
        <v>584</v>
      </c>
      <c r="D3071" t="s">
        <v>585</v>
      </c>
      <c r="E3071" t="s">
        <v>642</v>
      </c>
      <c r="F3071" t="s">
        <v>643</v>
      </c>
      <c r="G3071">
        <v>1</v>
      </c>
      <c r="H3071">
        <v>1</v>
      </c>
      <c r="I3071">
        <v>1</v>
      </c>
      <c r="J3071">
        <v>1</v>
      </c>
      <c r="K3071">
        <v>1</v>
      </c>
      <c r="L3071">
        <v>1</v>
      </c>
      <c r="M3071">
        <v>1</v>
      </c>
      <c r="N3071">
        <v>1</v>
      </c>
      <c r="O3071">
        <v>1</v>
      </c>
      <c r="P3071">
        <v>1</v>
      </c>
      <c r="Q3071">
        <v>1</v>
      </c>
      <c r="R3071">
        <v>1</v>
      </c>
      <c r="S3071">
        <v>1</v>
      </c>
      <c r="T3071">
        <v>1</v>
      </c>
      <c r="U3071">
        <v>1</v>
      </c>
      <c r="V3071">
        <v>1</v>
      </c>
      <c r="W3071">
        <v>1</v>
      </c>
      <c r="X3071">
        <v>1</v>
      </c>
      <c r="Y3071">
        <v>1</v>
      </c>
      <c r="Z3071">
        <v>1</v>
      </c>
      <c r="AA3071">
        <v>1</v>
      </c>
      <c r="AB3071">
        <v>1</v>
      </c>
      <c r="AC3071">
        <v>1</v>
      </c>
      <c r="AD3071">
        <v>1</v>
      </c>
      <c r="AE3071">
        <v>1</v>
      </c>
      <c r="AF3071">
        <v>1</v>
      </c>
      <c r="AG3071">
        <v>1</v>
      </c>
      <c r="AH3071">
        <v>1</v>
      </c>
      <c r="AI3071">
        <v>1</v>
      </c>
      <c r="AJ3071">
        <v>1</v>
      </c>
      <c r="AK3071">
        <v>1</v>
      </c>
      <c r="AL3071">
        <v>0</v>
      </c>
      <c r="AM3071" s="49" t="e">
        <v>#N/A</v>
      </c>
      <c r="AN3071" s="49" t="e">
        <v>#N/A</v>
      </c>
      <c r="AO3071" s="49" t="e">
        <v>#N/A</v>
      </c>
      <c r="AP3071" s="49" t="e">
        <v>#N/A</v>
      </c>
      <c r="AQ3071" s="49" t="e">
        <v>#N/A</v>
      </c>
      <c r="AR3071" s="49" t="e">
        <v>#N/A</v>
      </c>
      <c r="AS3071" s="49" t="e">
        <v>#N/A</v>
      </c>
      <c r="AT3071" s="49" t="e">
        <v>#N/A</v>
      </c>
    </row>
    <row r="3072" spans="1:46" x14ac:dyDescent="0.25">
      <c r="A3072">
        <v>18</v>
      </c>
      <c r="B3072" t="s">
        <v>292</v>
      </c>
      <c r="C3072" t="s">
        <v>292</v>
      </c>
      <c r="D3072" t="s">
        <v>293</v>
      </c>
      <c r="E3072" t="s">
        <v>642</v>
      </c>
      <c r="F3072" t="s">
        <v>643</v>
      </c>
      <c r="G3072">
        <v>1</v>
      </c>
      <c r="H3072">
        <v>1</v>
      </c>
      <c r="I3072">
        <v>1</v>
      </c>
      <c r="J3072">
        <v>1</v>
      </c>
      <c r="K3072">
        <v>1</v>
      </c>
      <c r="L3072">
        <v>1</v>
      </c>
      <c r="M3072">
        <v>1</v>
      </c>
      <c r="N3072">
        <v>1</v>
      </c>
      <c r="O3072">
        <v>1</v>
      </c>
      <c r="P3072">
        <v>1</v>
      </c>
      <c r="Q3072">
        <v>1</v>
      </c>
      <c r="R3072">
        <v>1</v>
      </c>
      <c r="S3072">
        <v>1</v>
      </c>
      <c r="T3072">
        <v>1</v>
      </c>
      <c r="U3072">
        <v>1</v>
      </c>
      <c r="V3072">
        <v>1</v>
      </c>
      <c r="W3072">
        <v>1</v>
      </c>
      <c r="X3072">
        <v>1</v>
      </c>
      <c r="Y3072">
        <v>1</v>
      </c>
      <c r="Z3072">
        <v>1</v>
      </c>
      <c r="AA3072">
        <v>1</v>
      </c>
      <c r="AB3072">
        <v>1</v>
      </c>
      <c r="AC3072">
        <v>1</v>
      </c>
      <c r="AD3072">
        <v>1</v>
      </c>
      <c r="AE3072">
        <v>1</v>
      </c>
      <c r="AF3072">
        <v>1</v>
      </c>
      <c r="AG3072">
        <v>1</v>
      </c>
      <c r="AH3072">
        <v>1</v>
      </c>
      <c r="AI3072">
        <v>1</v>
      </c>
      <c r="AJ3072">
        <v>1</v>
      </c>
      <c r="AK3072">
        <v>1</v>
      </c>
      <c r="AL3072">
        <v>1</v>
      </c>
      <c r="AM3072" s="49" t="s">
        <v>293</v>
      </c>
      <c r="AN3072" s="49" t="s">
        <v>14</v>
      </c>
      <c r="AO3072" s="49" t="s">
        <v>500</v>
      </c>
      <c r="AP3072" s="49" t="s">
        <v>505</v>
      </c>
      <c r="AQ3072" s="49" t="s">
        <v>13</v>
      </c>
      <c r="AR3072" s="49" t="s">
        <v>495</v>
      </c>
      <c r="AS3072" s="49" t="s">
        <v>488</v>
      </c>
      <c r="AT3072" s="49" t="s">
        <v>489</v>
      </c>
    </row>
    <row r="3073" spans="1:46" x14ac:dyDescent="0.25">
      <c r="A3073">
        <v>18</v>
      </c>
      <c r="B3073" t="s">
        <v>493</v>
      </c>
      <c r="C3073" t="s">
        <v>586</v>
      </c>
      <c r="D3073" t="s">
        <v>587</v>
      </c>
      <c r="E3073" t="s">
        <v>642</v>
      </c>
      <c r="F3073" t="s">
        <v>643</v>
      </c>
      <c r="G3073">
        <v>1</v>
      </c>
      <c r="H3073">
        <v>1</v>
      </c>
      <c r="I3073">
        <v>1</v>
      </c>
      <c r="J3073">
        <v>1</v>
      </c>
      <c r="K3073">
        <v>1</v>
      </c>
      <c r="L3073">
        <v>1</v>
      </c>
      <c r="M3073">
        <v>1</v>
      </c>
      <c r="N3073">
        <v>1</v>
      </c>
      <c r="O3073">
        <v>1</v>
      </c>
      <c r="P3073">
        <v>1</v>
      </c>
      <c r="Q3073">
        <v>1</v>
      </c>
      <c r="R3073">
        <v>1</v>
      </c>
      <c r="S3073">
        <v>1</v>
      </c>
      <c r="T3073">
        <v>1</v>
      </c>
      <c r="U3073">
        <v>1</v>
      </c>
      <c r="V3073">
        <v>1</v>
      </c>
      <c r="W3073">
        <v>1</v>
      </c>
      <c r="X3073">
        <v>1</v>
      </c>
      <c r="Y3073">
        <v>1</v>
      </c>
      <c r="Z3073">
        <v>1</v>
      </c>
      <c r="AA3073">
        <v>1</v>
      </c>
      <c r="AB3073">
        <v>1</v>
      </c>
      <c r="AC3073">
        <v>1</v>
      </c>
      <c r="AD3073">
        <v>1</v>
      </c>
      <c r="AE3073">
        <v>1</v>
      </c>
      <c r="AF3073">
        <v>1</v>
      </c>
      <c r="AG3073">
        <v>1</v>
      </c>
      <c r="AH3073">
        <v>1</v>
      </c>
      <c r="AI3073">
        <v>1</v>
      </c>
      <c r="AJ3073">
        <v>1</v>
      </c>
      <c r="AK3073">
        <v>1</v>
      </c>
      <c r="AL3073">
        <v>1</v>
      </c>
      <c r="AM3073" s="49" t="e">
        <v>#N/A</v>
      </c>
      <c r="AN3073" s="49" t="e">
        <v>#N/A</v>
      </c>
      <c r="AO3073" s="49" t="e">
        <v>#N/A</v>
      </c>
      <c r="AP3073" s="49" t="e">
        <v>#N/A</v>
      </c>
      <c r="AQ3073" s="49" t="e">
        <v>#N/A</v>
      </c>
      <c r="AR3073" s="49" t="e">
        <v>#N/A</v>
      </c>
      <c r="AS3073" s="49" t="e">
        <v>#N/A</v>
      </c>
      <c r="AT3073" s="49" t="e">
        <v>#N/A</v>
      </c>
    </row>
    <row r="3074" spans="1:46" x14ac:dyDescent="0.25">
      <c r="A3074">
        <v>18</v>
      </c>
      <c r="B3074" t="s">
        <v>493</v>
      </c>
      <c r="C3074" t="s">
        <v>588</v>
      </c>
      <c r="D3074" t="s">
        <v>589</v>
      </c>
      <c r="E3074" t="s">
        <v>642</v>
      </c>
      <c r="F3074" t="s">
        <v>643</v>
      </c>
      <c r="G3074">
        <v>1</v>
      </c>
      <c r="H3074">
        <v>1</v>
      </c>
      <c r="I3074">
        <v>1</v>
      </c>
      <c r="J3074">
        <v>1</v>
      </c>
      <c r="K3074">
        <v>1</v>
      </c>
      <c r="L3074">
        <v>1</v>
      </c>
      <c r="M3074">
        <v>1</v>
      </c>
      <c r="N3074">
        <v>1</v>
      </c>
      <c r="O3074">
        <v>1</v>
      </c>
      <c r="P3074">
        <v>1</v>
      </c>
      <c r="Q3074">
        <v>1</v>
      </c>
      <c r="R3074">
        <v>1</v>
      </c>
      <c r="S3074">
        <v>1</v>
      </c>
      <c r="T3074">
        <v>1</v>
      </c>
      <c r="U3074">
        <v>1</v>
      </c>
      <c r="V3074">
        <v>1</v>
      </c>
      <c r="W3074">
        <v>1</v>
      </c>
      <c r="X3074">
        <v>1</v>
      </c>
      <c r="Y3074">
        <v>1</v>
      </c>
      <c r="Z3074">
        <v>1</v>
      </c>
      <c r="AA3074">
        <v>1</v>
      </c>
      <c r="AB3074">
        <v>1</v>
      </c>
      <c r="AC3074">
        <v>1</v>
      </c>
      <c r="AD3074">
        <v>1</v>
      </c>
      <c r="AE3074">
        <v>1</v>
      </c>
      <c r="AF3074">
        <v>1</v>
      </c>
      <c r="AG3074">
        <v>1</v>
      </c>
      <c r="AH3074">
        <v>1</v>
      </c>
      <c r="AI3074">
        <v>1</v>
      </c>
      <c r="AJ3074">
        <v>1</v>
      </c>
      <c r="AK3074">
        <v>1</v>
      </c>
      <c r="AL3074">
        <v>1</v>
      </c>
      <c r="AM3074" s="49" t="e">
        <v>#N/A</v>
      </c>
      <c r="AN3074" s="49" t="e">
        <v>#N/A</v>
      </c>
      <c r="AO3074" s="49" t="e">
        <v>#N/A</v>
      </c>
      <c r="AP3074" s="49" t="e">
        <v>#N/A</v>
      </c>
      <c r="AQ3074" s="49" t="e">
        <v>#N/A</v>
      </c>
      <c r="AR3074" s="49" t="e">
        <v>#N/A</v>
      </c>
      <c r="AS3074" s="49" t="e">
        <v>#N/A</v>
      </c>
      <c r="AT3074" s="49" t="e">
        <v>#N/A</v>
      </c>
    </row>
    <row r="3075" spans="1:46" x14ac:dyDescent="0.25">
      <c r="A3075">
        <v>18</v>
      </c>
      <c r="B3075" t="s">
        <v>493</v>
      </c>
      <c r="C3075" t="s">
        <v>590</v>
      </c>
      <c r="D3075" t="s">
        <v>591</v>
      </c>
      <c r="E3075" t="s">
        <v>642</v>
      </c>
      <c r="F3075" t="s">
        <v>643</v>
      </c>
      <c r="G3075">
        <v>1</v>
      </c>
      <c r="H3075">
        <v>1</v>
      </c>
      <c r="I3075">
        <v>1</v>
      </c>
      <c r="J3075">
        <v>1</v>
      </c>
      <c r="K3075">
        <v>1</v>
      </c>
      <c r="L3075">
        <v>1</v>
      </c>
      <c r="M3075">
        <v>1</v>
      </c>
      <c r="N3075">
        <v>1</v>
      </c>
      <c r="O3075">
        <v>1</v>
      </c>
      <c r="P3075">
        <v>1</v>
      </c>
      <c r="Q3075">
        <v>1</v>
      </c>
      <c r="R3075">
        <v>1</v>
      </c>
      <c r="S3075">
        <v>1</v>
      </c>
      <c r="T3075">
        <v>1</v>
      </c>
      <c r="U3075">
        <v>1</v>
      </c>
      <c r="V3075">
        <v>1</v>
      </c>
      <c r="W3075">
        <v>1</v>
      </c>
      <c r="X3075">
        <v>1</v>
      </c>
      <c r="Y3075">
        <v>1</v>
      </c>
      <c r="Z3075">
        <v>1</v>
      </c>
      <c r="AA3075">
        <v>1</v>
      </c>
      <c r="AB3075">
        <v>1</v>
      </c>
      <c r="AC3075">
        <v>1</v>
      </c>
      <c r="AD3075">
        <v>1</v>
      </c>
      <c r="AE3075">
        <v>1</v>
      </c>
      <c r="AF3075">
        <v>1</v>
      </c>
      <c r="AG3075">
        <v>1</v>
      </c>
      <c r="AH3075">
        <v>1</v>
      </c>
      <c r="AI3075">
        <v>1</v>
      </c>
      <c r="AJ3075">
        <v>1</v>
      </c>
      <c r="AK3075">
        <v>1</v>
      </c>
      <c r="AL3075">
        <v>1</v>
      </c>
      <c r="AM3075" s="49" t="e">
        <v>#N/A</v>
      </c>
      <c r="AN3075" s="49" t="e">
        <v>#N/A</v>
      </c>
      <c r="AO3075" s="49" t="e">
        <v>#N/A</v>
      </c>
      <c r="AP3075" s="49" t="e">
        <v>#N/A</v>
      </c>
      <c r="AQ3075" s="49" t="e">
        <v>#N/A</v>
      </c>
      <c r="AR3075" s="49" t="e">
        <v>#N/A</v>
      </c>
      <c r="AS3075" s="49" t="e">
        <v>#N/A</v>
      </c>
      <c r="AT3075" s="49" t="e">
        <v>#N/A</v>
      </c>
    </row>
    <row r="3076" spans="1:46" x14ac:dyDescent="0.25">
      <c r="A3076">
        <v>18</v>
      </c>
      <c r="B3076" t="s">
        <v>493</v>
      </c>
      <c r="C3076" t="s">
        <v>592</v>
      </c>
      <c r="D3076" t="s">
        <v>593</v>
      </c>
      <c r="E3076" t="s">
        <v>642</v>
      </c>
      <c r="F3076" t="s">
        <v>643</v>
      </c>
      <c r="G3076">
        <v>1</v>
      </c>
      <c r="H3076">
        <v>1</v>
      </c>
      <c r="I3076">
        <v>1</v>
      </c>
      <c r="J3076">
        <v>1</v>
      </c>
      <c r="K3076">
        <v>1</v>
      </c>
      <c r="L3076">
        <v>1</v>
      </c>
      <c r="M3076">
        <v>1</v>
      </c>
      <c r="N3076">
        <v>1</v>
      </c>
      <c r="O3076">
        <v>1</v>
      </c>
      <c r="P3076">
        <v>1</v>
      </c>
      <c r="Q3076">
        <v>1</v>
      </c>
      <c r="R3076">
        <v>1</v>
      </c>
      <c r="S3076">
        <v>1</v>
      </c>
      <c r="T3076">
        <v>1</v>
      </c>
      <c r="U3076">
        <v>1</v>
      </c>
      <c r="V3076">
        <v>1</v>
      </c>
      <c r="W3076">
        <v>1</v>
      </c>
      <c r="X3076">
        <v>1</v>
      </c>
      <c r="Y3076">
        <v>1</v>
      </c>
      <c r="Z3076">
        <v>1</v>
      </c>
      <c r="AA3076">
        <v>1</v>
      </c>
      <c r="AB3076">
        <v>1</v>
      </c>
      <c r="AC3076">
        <v>1</v>
      </c>
      <c r="AD3076">
        <v>1</v>
      </c>
      <c r="AE3076">
        <v>1</v>
      </c>
      <c r="AF3076">
        <v>1</v>
      </c>
      <c r="AG3076">
        <v>1</v>
      </c>
      <c r="AH3076">
        <v>1</v>
      </c>
      <c r="AI3076">
        <v>1</v>
      </c>
      <c r="AJ3076">
        <v>1</v>
      </c>
      <c r="AK3076">
        <v>1</v>
      </c>
      <c r="AL3076">
        <v>1</v>
      </c>
      <c r="AM3076" s="49" t="e">
        <v>#N/A</v>
      </c>
      <c r="AN3076" s="49" t="e">
        <v>#N/A</v>
      </c>
      <c r="AO3076" s="49" t="e">
        <v>#N/A</v>
      </c>
      <c r="AP3076" s="49" t="e">
        <v>#N/A</v>
      </c>
      <c r="AQ3076" s="49" t="e">
        <v>#N/A</v>
      </c>
      <c r="AR3076" s="49" t="e">
        <v>#N/A</v>
      </c>
      <c r="AS3076" s="49" t="e">
        <v>#N/A</v>
      </c>
      <c r="AT3076" s="49" t="e">
        <v>#N/A</v>
      </c>
    </row>
    <row r="3077" spans="1:46" x14ac:dyDescent="0.25">
      <c r="A3077">
        <v>18</v>
      </c>
      <c r="B3077" t="s">
        <v>300</v>
      </c>
      <c r="C3077" t="s">
        <v>300</v>
      </c>
      <c r="D3077" t="s">
        <v>423</v>
      </c>
      <c r="E3077" t="s">
        <v>642</v>
      </c>
      <c r="F3077" t="s">
        <v>643</v>
      </c>
      <c r="G3077">
        <v>1</v>
      </c>
      <c r="H3077">
        <v>1</v>
      </c>
      <c r="I3077">
        <v>1</v>
      </c>
      <c r="J3077">
        <v>1</v>
      </c>
      <c r="K3077">
        <v>1</v>
      </c>
      <c r="L3077">
        <v>1</v>
      </c>
      <c r="M3077">
        <v>1</v>
      </c>
      <c r="N3077">
        <v>1</v>
      </c>
      <c r="O3077">
        <v>1</v>
      </c>
      <c r="P3077">
        <v>1</v>
      </c>
      <c r="Q3077">
        <v>1</v>
      </c>
      <c r="R3077">
        <v>1</v>
      </c>
      <c r="S3077">
        <v>1</v>
      </c>
      <c r="T3077">
        <v>1</v>
      </c>
      <c r="U3077">
        <v>1</v>
      </c>
      <c r="V3077">
        <v>1</v>
      </c>
      <c r="W3077">
        <v>1</v>
      </c>
      <c r="X3077">
        <v>1</v>
      </c>
      <c r="Y3077">
        <v>1</v>
      </c>
      <c r="Z3077">
        <v>1</v>
      </c>
      <c r="AA3077">
        <v>1</v>
      </c>
      <c r="AB3077">
        <v>1</v>
      </c>
      <c r="AC3077">
        <v>1</v>
      </c>
      <c r="AD3077">
        <v>1</v>
      </c>
      <c r="AE3077">
        <v>1</v>
      </c>
      <c r="AF3077">
        <v>1</v>
      </c>
      <c r="AG3077">
        <v>1</v>
      </c>
      <c r="AH3077">
        <v>1</v>
      </c>
      <c r="AI3077">
        <v>1</v>
      </c>
      <c r="AJ3077">
        <v>1</v>
      </c>
      <c r="AK3077">
        <v>1</v>
      </c>
      <c r="AL3077">
        <v>0</v>
      </c>
      <c r="AM3077" s="49" t="s">
        <v>423</v>
      </c>
      <c r="AN3077" s="49" t="s">
        <v>14</v>
      </c>
      <c r="AO3077" s="49" t="s">
        <v>485</v>
      </c>
      <c r="AP3077" s="49" t="s">
        <v>505</v>
      </c>
      <c r="AQ3077" s="49" t="s">
        <v>13</v>
      </c>
      <c r="AR3077" s="49" t="s">
        <v>495</v>
      </c>
      <c r="AS3077" s="49" t="s">
        <v>496</v>
      </c>
      <c r="AT3077" s="49" t="s">
        <v>497</v>
      </c>
    </row>
    <row r="3078" spans="1:46" x14ac:dyDescent="0.25">
      <c r="A3078">
        <v>18</v>
      </c>
      <c r="B3078" t="s">
        <v>493</v>
      </c>
      <c r="C3078" t="s">
        <v>594</v>
      </c>
      <c r="D3078" t="s">
        <v>595</v>
      </c>
      <c r="E3078" t="s">
        <v>642</v>
      </c>
      <c r="F3078" t="s">
        <v>643</v>
      </c>
      <c r="G3078">
        <v>1</v>
      </c>
      <c r="H3078">
        <v>1</v>
      </c>
      <c r="I3078">
        <v>1</v>
      </c>
      <c r="J3078">
        <v>1</v>
      </c>
      <c r="K3078">
        <v>1</v>
      </c>
      <c r="L3078">
        <v>1</v>
      </c>
      <c r="M3078">
        <v>1</v>
      </c>
      <c r="N3078">
        <v>1</v>
      </c>
      <c r="O3078">
        <v>1</v>
      </c>
      <c r="P3078">
        <v>1</v>
      </c>
      <c r="Q3078">
        <v>1</v>
      </c>
      <c r="R3078">
        <v>1</v>
      </c>
      <c r="S3078">
        <v>1</v>
      </c>
      <c r="T3078">
        <v>1</v>
      </c>
      <c r="U3078">
        <v>1</v>
      </c>
      <c r="V3078">
        <v>1</v>
      </c>
      <c r="W3078">
        <v>1</v>
      </c>
      <c r="X3078">
        <v>1</v>
      </c>
      <c r="Y3078">
        <v>1</v>
      </c>
      <c r="Z3078">
        <v>1</v>
      </c>
      <c r="AA3078">
        <v>1</v>
      </c>
      <c r="AB3078">
        <v>1</v>
      </c>
      <c r="AC3078">
        <v>1</v>
      </c>
      <c r="AD3078">
        <v>1</v>
      </c>
      <c r="AE3078">
        <v>1</v>
      </c>
      <c r="AF3078">
        <v>1</v>
      </c>
      <c r="AG3078">
        <v>1</v>
      </c>
      <c r="AH3078">
        <v>1</v>
      </c>
      <c r="AI3078">
        <v>1</v>
      </c>
      <c r="AJ3078">
        <v>1</v>
      </c>
      <c r="AK3078">
        <v>1</v>
      </c>
      <c r="AL3078">
        <v>0</v>
      </c>
      <c r="AM3078" s="49" t="e">
        <v>#N/A</v>
      </c>
      <c r="AN3078" s="49" t="e">
        <v>#N/A</v>
      </c>
      <c r="AO3078" s="49" t="e">
        <v>#N/A</v>
      </c>
      <c r="AP3078" s="49" t="e">
        <v>#N/A</v>
      </c>
      <c r="AQ3078" s="49" t="e">
        <v>#N/A</v>
      </c>
      <c r="AR3078" s="49" t="e">
        <v>#N/A</v>
      </c>
      <c r="AS3078" s="49" t="e">
        <v>#N/A</v>
      </c>
      <c r="AT3078" s="49" t="e">
        <v>#N/A</v>
      </c>
    </row>
    <row r="3079" spans="1:46" x14ac:dyDescent="0.25">
      <c r="A3079">
        <v>18</v>
      </c>
      <c r="B3079" t="s">
        <v>493</v>
      </c>
      <c r="C3079" t="s">
        <v>596</v>
      </c>
      <c r="D3079" t="s">
        <v>597</v>
      </c>
      <c r="E3079" t="s">
        <v>642</v>
      </c>
      <c r="F3079" t="s">
        <v>643</v>
      </c>
      <c r="G3079">
        <v>1</v>
      </c>
      <c r="H3079">
        <v>1</v>
      </c>
      <c r="I3079">
        <v>1</v>
      </c>
      <c r="J3079">
        <v>1</v>
      </c>
      <c r="K3079">
        <v>1</v>
      </c>
      <c r="L3079">
        <v>1</v>
      </c>
      <c r="M3079">
        <v>1</v>
      </c>
      <c r="N3079">
        <v>1</v>
      </c>
      <c r="O3079">
        <v>1</v>
      </c>
      <c r="P3079">
        <v>1</v>
      </c>
      <c r="Q3079">
        <v>1</v>
      </c>
      <c r="R3079">
        <v>1</v>
      </c>
      <c r="S3079">
        <v>1</v>
      </c>
      <c r="T3079">
        <v>1</v>
      </c>
      <c r="U3079">
        <v>1</v>
      </c>
      <c r="V3079">
        <v>1</v>
      </c>
      <c r="W3079">
        <v>1</v>
      </c>
      <c r="X3079">
        <v>1</v>
      </c>
      <c r="Y3079">
        <v>1</v>
      </c>
      <c r="Z3079">
        <v>1</v>
      </c>
      <c r="AA3079">
        <v>1</v>
      </c>
      <c r="AB3079">
        <v>1</v>
      </c>
      <c r="AC3079">
        <v>1</v>
      </c>
      <c r="AD3079">
        <v>1</v>
      </c>
      <c r="AE3079">
        <v>1</v>
      </c>
      <c r="AF3079">
        <v>1</v>
      </c>
      <c r="AG3079">
        <v>1</v>
      </c>
      <c r="AH3079">
        <v>1</v>
      </c>
      <c r="AI3079">
        <v>1</v>
      </c>
      <c r="AJ3079">
        <v>1</v>
      </c>
      <c r="AK3079">
        <v>1</v>
      </c>
      <c r="AL3079">
        <v>0</v>
      </c>
      <c r="AM3079" s="49" t="e">
        <v>#N/A</v>
      </c>
      <c r="AN3079" s="49" t="e">
        <v>#N/A</v>
      </c>
      <c r="AO3079" s="49" t="e">
        <v>#N/A</v>
      </c>
      <c r="AP3079" s="49" t="e">
        <v>#N/A</v>
      </c>
      <c r="AQ3079" s="49" t="e">
        <v>#N/A</v>
      </c>
      <c r="AR3079" s="49" t="e">
        <v>#N/A</v>
      </c>
      <c r="AS3079" s="49" t="e">
        <v>#N/A</v>
      </c>
      <c r="AT3079" s="49" t="e">
        <v>#N/A</v>
      </c>
    </row>
    <row r="3080" spans="1:46" x14ac:dyDescent="0.25">
      <c r="A3080">
        <v>18</v>
      </c>
      <c r="B3080" t="s">
        <v>493</v>
      </c>
      <c r="C3080" t="s">
        <v>598</v>
      </c>
      <c r="D3080" t="s">
        <v>599</v>
      </c>
      <c r="E3080" t="s">
        <v>642</v>
      </c>
      <c r="F3080" t="s">
        <v>643</v>
      </c>
      <c r="G3080">
        <v>1</v>
      </c>
      <c r="H3080">
        <v>1</v>
      </c>
      <c r="I3080">
        <v>1</v>
      </c>
      <c r="J3080">
        <v>1</v>
      </c>
      <c r="K3080">
        <v>1</v>
      </c>
      <c r="L3080">
        <v>1</v>
      </c>
      <c r="M3080">
        <v>1</v>
      </c>
      <c r="N3080">
        <v>1</v>
      </c>
      <c r="O3080">
        <v>1</v>
      </c>
      <c r="P3080">
        <v>1</v>
      </c>
      <c r="Q3080">
        <v>1</v>
      </c>
      <c r="R3080">
        <v>1</v>
      </c>
      <c r="S3080">
        <v>1</v>
      </c>
      <c r="T3080">
        <v>1</v>
      </c>
      <c r="U3080">
        <v>1</v>
      </c>
      <c r="V3080">
        <v>1</v>
      </c>
      <c r="W3080">
        <v>1</v>
      </c>
      <c r="X3080">
        <v>1</v>
      </c>
      <c r="Y3080">
        <v>1</v>
      </c>
      <c r="Z3080">
        <v>1</v>
      </c>
      <c r="AA3080">
        <v>1</v>
      </c>
      <c r="AB3080">
        <v>1</v>
      </c>
      <c r="AC3080">
        <v>1</v>
      </c>
      <c r="AD3080">
        <v>1</v>
      </c>
      <c r="AE3080">
        <v>1</v>
      </c>
      <c r="AF3080">
        <v>1</v>
      </c>
      <c r="AG3080">
        <v>1</v>
      </c>
      <c r="AH3080">
        <v>1</v>
      </c>
      <c r="AI3080">
        <v>1</v>
      </c>
      <c r="AJ3080">
        <v>1</v>
      </c>
      <c r="AK3080">
        <v>1</v>
      </c>
      <c r="AL3080">
        <v>0</v>
      </c>
      <c r="AM3080" s="49" t="e">
        <v>#N/A</v>
      </c>
      <c r="AN3080" s="49" t="e">
        <v>#N/A</v>
      </c>
      <c r="AO3080" s="49" t="e">
        <v>#N/A</v>
      </c>
      <c r="AP3080" s="49" t="e">
        <v>#N/A</v>
      </c>
      <c r="AQ3080" s="49" t="e">
        <v>#N/A</v>
      </c>
      <c r="AR3080" s="49" t="e">
        <v>#N/A</v>
      </c>
      <c r="AS3080" s="49" t="e">
        <v>#N/A</v>
      </c>
      <c r="AT3080" s="49" t="e">
        <v>#N/A</v>
      </c>
    </row>
    <row r="3081" spans="1:46" x14ac:dyDescent="0.25">
      <c r="A3081">
        <v>18</v>
      </c>
      <c r="B3081" t="s">
        <v>301</v>
      </c>
      <c r="C3081" t="s">
        <v>301</v>
      </c>
      <c r="D3081" t="s">
        <v>302</v>
      </c>
      <c r="E3081" t="s">
        <v>642</v>
      </c>
      <c r="F3081" t="s">
        <v>643</v>
      </c>
      <c r="G3081">
        <v>1</v>
      </c>
      <c r="H3081">
        <v>1</v>
      </c>
      <c r="I3081">
        <v>1</v>
      </c>
      <c r="J3081">
        <v>1</v>
      </c>
      <c r="K3081">
        <v>1</v>
      </c>
      <c r="L3081">
        <v>1</v>
      </c>
      <c r="M3081">
        <v>1</v>
      </c>
      <c r="N3081">
        <v>1</v>
      </c>
      <c r="O3081">
        <v>1</v>
      </c>
      <c r="P3081">
        <v>1</v>
      </c>
      <c r="Q3081">
        <v>1</v>
      </c>
      <c r="R3081">
        <v>1</v>
      </c>
      <c r="S3081">
        <v>1</v>
      </c>
      <c r="T3081">
        <v>1</v>
      </c>
      <c r="U3081">
        <v>1</v>
      </c>
      <c r="V3081">
        <v>1</v>
      </c>
      <c r="W3081">
        <v>1</v>
      </c>
      <c r="X3081">
        <v>1</v>
      </c>
      <c r="Y3081">
        <v>1</v>
      </c>
      <c r="Z3081">
        <v>1</v>
      </c>
      <c r="AA3081">
        <v>1</v>
      </c>
      <c r="AB3081">
        <v>1</v>
      </c>
      <c r="AC3081">
        <v>1</v>
      </c>
      <c r="AD3081">
        <v>1</v>
      </c>
      <c r="AE3081">
        <v>1</v>
      </c>
      <c r="AF3081">
        <v>1</v>
      </c>
      <c r="AG3081">
        <v>1</v>
      </c>
      <c r="AH3081">
        <v>1</v>
      </c>
      <c r="AI3081">
        <v>1</v>
      </c>
      <c r="AJ3081">
        <v>1</v>
      </c>
      <c r="AK3081">
        <v>1</v>
      </c>
      <c r="AL3081">
        <v>0</v>
      </c>
      <c r="AM3081" s="49" t="s">
        <v>302</v>
      </c>
      <c r="AN3081" s="49" t="s">
        <v>14</v>
      </c>
      <c r="AO3081" s="49" t="s">
        <v>485</v>
      </c>
      <c r="AP3081" s="49" t="s">
        <v>494</v>
      </c>
      <c r="AQ3081" s="49" t="s">
        <v>11</v>
      </c>
      <c r="AR3081" s="49" t="s">
        <v>487</v>
      </c>
      <c r="AS3081" s="49" t="s">
        <v>488</v>
      </c>
      <c r="AT3081" s="49" t="s">
        <v>489</v>
      </c>
    </row>
    <row r="3082" spans="1:46" x14ac:dyDescent="0.25">
      <c r="A3082">
        <v>18</v>
      </c>
      <c r="B3082" t="s">
        <v>303</v>
      </c>
      <c r="C3082" t="s">
        <v>303</v>
      </c>
      <c r="D3082" t="s">
        <v>304</v>
      </c>
      <c r="E3082" t="s">
        <v>642</v>
      </c>
      <c r="F3082" t="s">
        <v>643</v>
      </c>
      <c r="G3082">
        <v>1</v>
      </c>
      <c r="H3082">
        <v>1</v>
      </c>
      <c r="I3082">
        <v>1</v>
      </c>
      <c r="J3082">
        <v>1</v>
      </c>
      <c r="K3082">
        <v>1</v>
      </c>
      <c r="L3082">
        <v>1</v>
      </c>
      <c r="M3082">
        <v>1</v>
      </c>
      <c r="N3082">
        <v>1</v>
      </c>
      <c r="O3082">
        <v>1</v>
      </c>
      <c r="P3082">
        <v>1</v>
      </c>
      <c r="Q3082">
        <v>1</v>
      </c>
      <c r="R3082">
        <v>1</v>
      </c>
      <c r="S3082">
        <v>1</v>
      </c>
      <c r="T3082">
        <v>1</v>
      </c>
      <c r="U3082">
        <v>1</v>
      </c>
      <c r="V3082">
        <v>1</v>
      </c>
      <c r="W3082">
        <v>1</v>
      </c>
      <c r="X3082">
        <v>1</v>
      </c>
      <c r="Y3082">
        <v>1</v>
      </c>
      <c r="Z3082">
        <v>1</v>
      </c>
      <c r="AA3082">
        <v>1</v>
      </c>
      <c r="AB3082">
        <v>1</v>
      </c>
      <c r="AC3082">
        <v>1</v>
      </c>
      <c r="AD3082">
        <v>1</v>
      </c>
      <c r="AE3082">
        <v>1</v>
      </c>
      <c r="AF3082">
        <v>1</v>
      </c>
      <c r="AG3082">
        <v>1</v>
      </c>
      <c r="AH3082">
        <v>1</v>
      </c>
      <c r="AI3082">
        <v>1</v>
      </c>
      <c r="AJ3082">
        <v>1</v>
      </c>
      <c r="AK3082">
        <v>1</v>
      </c>
      <c r="AL3082">
        <v>0</v>
      </c>
      <c r="AM3082" s="49" t="s">
        <v>304</v>
      </c>
      <c r="AN3082" s="49" t="s">
        <v>14</v>
      </c>
      <c r="AO3082" s="49" t="s">
        <v>507</v>
      </c>
      <c r="AP3082" s="49" t="s">
        <v>501</v>
      </c>
      <c r="AQ3082" s="49" t="s">
        <v>10</v>
      </c>
      <c r="AR3082" s="49" t="s">
        <v>487</v>
      </c>
      <c r="AS3082" s="49" t="s">
        <v>488</v>
      </c>
      <c r="AT3082" s="49" t="s">
        <v>489</v>
      </c>
    </row>
    <row r="3083" spans="1:46" x14ac:dyDescent="0.25">
      <c r="A3083">
        <v>18</v>
      </c>
      <c r="B3083" t="s">
        <v>319</v>
      </c>
      <c r="C3083" t="s">
        <v>319</v>
      </c>
      <c r="D3083" t="s">
        <v>320</v>
      </c>
      <c r="E3083" t="s">
        <v>642</v>
      </c>
      <c r="F3083" t="s">
        <v>643</v>
      </c>
      <c r="G3083">
        <v>1</v>
      </c>
      <c r="H3083">
        <v>1</v>
      </c>
      <c r="I3083">
        <v>1</v>
      </c>
      <c r="J3083">
        <v>1</v>
      </c>
      <c r="K3083">
        <v>1</v>
      </c>
      <c r="L3083">
        <v>1</v>
      </c>
      <c r="M3083">
        <v>1</v>
      </c>
      <c r="N3083">
        <v>1</v>
      </c>
      <c r="O3083">
        <v>1</v>
      </c>
      <c r="P3083">
        <v>1</v>
      </c>
      <c r="Q3083">
        <v>1</v>
      </c>
      <c r="R3083">
        <v>1</v>
      </c>
      <c r="S3083">
        <v>1</v>
      </c>
      <c r="T3083">
        <v>1</v>
      </c>
      <c r="U3083">
        <v>1</v>
      </c>
      <c r="V3083">
        <v>1</v>
      </c>
      <c r="W3083">
        <v>1</v>
      </c>
      <c r="X3083">
        <v>1</v>
      </c>
      <c r="Y3083">
        <v>1</v>
      </c>
      <c r="Z3083">
        <v>1</v>
      </c>
      <c r="AA3083">
        <v>1</v>
      </c>
      <c r="AB3083">
        <v>1</v>
      </c>
      <c r="AC3083">
        <v>1</v>
      </c>
      <c r="AD3083">
        <v>1</v>
      </c>
      <c r="AE3083">
        <v>1</v>
      </c>
      <c r="AF3083">
        <v>1</v>
      </c>
      <c r="AG3083">
        <v>1</v>
      </c>
      <c r="AH3083">
        <v>1</v>
      </c>
      <c r="AI3083">
        <v>1</v>
      </c>
      <c r="AJ3083">
        <v>1</v>
      </c>
      <c r="AK3083">
        <v>1</v>
      </c>
      <c r="AL3083">
        <v>0</v>
      </c>
      <c r="AM3083" s="49" t="s">
        <v>320</v>
      </c>
      <c r="AN3083" s="49" t="s">
        <v>14</v>
      </c>
      <c r="AO3083" s="49" t="s">
        <v>506</v>
      </c>
      <c r="AP3083" s="49" t="s">
        <v>501</v>
      </c>
      <c r="AQ3083" s="49" t="s">
        <v>10</v>
      </c>
      <c r="AR3083" s="49" t="s">
        <v>487</v>
      </c>
      <c r="AS3083" s="49" t="s">
        <v>488</v>
      </c>
      <c r="AT3083" s="49" t="s">
        <v>489</v>
      </c>
    </row>
    <row r="3084" spans="1:46" x14ac:dyDescent="0.25">
      <c r="A3084">
        <v>18</v>
      </c>
      <c r="B3084" t="s">
        <v>115</v>
      </c>
      <c r="C3084" t="s">
        <v>115</v>
      </c>
      <c r="D3084" t="s">
        <v>600</v>
      </c>
      <c r="E3084" t="s">
        <v>642</v>
      </c>
      <c r="F3084" t="s">
        <v>643</v>
      </c>
      <c r="G3084">
        <v>1</v>
      </c>
      <c r="H3084">
        <v>1</v>
      </c>
      <c r="I3084">
        <v>1</v>
      </c>
      <c r="J3084">
        <v>1</v>
      </c>
      <c r="K3084">
        <v>1</v>
      </c>
      <c r="L3084">
        <v>1</v>
      </c>
      <c r="M3084">
        <v>1</v>
      </c>
      <c r="N3084">
        <v>1</v>
      </c>
      <c r="O3084">
        <v>1</v>
      </c>
      <c r="P3084">
        <v>1</v>
      </c>
      <c r="Q3084">
        <v>1</v>
      </c>
      <c r="R3084">
        <v>1</v>
      </c>
      <c r="S3084">
        <v>1</v>
      </c>
      <c r="T3084">
        <v>1</v>
      </c>
      <c r="U3084">
        <v>1</v>
      </c>
      <c r="V3084">
        <v>1</v>
      </c>
      <c r="W3084">
        <v>1</v>
      </c>
      <c r="X3084">
        <v>1</v>
      </c>
      <c r="Y3084">
        <v>1</v>
      </c>
      <c r="Z3084">
        <v>1</v>
      </c>
      <c r="AA3084">
        <v>1</v>
      </c>
      <c r="AB3084">
        <v>1</v>
      </c>
      <c r="AC3084">
        <v>1</v>
      </c>
      <c r="AD3084">
        <v>1</v>
      </c>
      <c r="AE3084">
        <v>1</v>
      </c>
      <c r="AF3084">
        <v>1</v>
      </c>
      <c r="AG3084">
        <v>1</v>
      </c>
      <c r="AH3084">
        <v>1</v>
      </c>
      <c r="AI3084">
        <v>1</v>
      </c>
      <c r="AJ3084">
        <v>1</v>
      </c>
      <c r="AK3084">
        <v>1</v>
      </c>
      <c r="AL3084">
        <v>0</v>
      </c>
      <c r="AM3084" s="49" t="s">
        <v>116</v>
      </c>
      <c r="AN3084" s="49" t="s">
        <v>14</v>
      </c>
      <c r="AO3084" s="49" t="s">
        <v>485</v>
      </c>
      <c r="AP3084" s="49" t="s">
        <v>501</v>
      </c>
      <c r="AQ3084" s="49" t="s">
        <v>11</v>
      </c>
      <c r="AR3084" s="49" t="s">
        <v>487</v>
      </c>
      <c r="AS3084" s="49" t="s">
        <v>488</v>
      </c>
      <c r="AT3084" s="49" t="s">
        <v>489</v>
      </c>
    </row>
    <row r="3085" spans="1:46" x14ac:dyDescent="0.25">
      <c r="A3085">
        <v>18</v>
      </c>
      <c r="B3085" t="s">
        <v>305</v>
      </c>
      <c r="C3085" t="s">
        <v>305</v>
      </c>
      <c r="D3085" t="s">
        <v>306</v>
      </c>
      <c r="E3085" t="s">
        <v>642</v>
      </c>
      <c r="F3085" t="s">
        <v>643</v>
      </c>
      <c r="G3085">
        <v>1</v>
      </c>
      <c r="H3085">
        <v>1</v>
      </c>
      <c r="I3085">
        <v>1</v>
      </c>
      <c r="J3085">
        <v>1</v>
      </c>
      <c r="K3085">
        <v>1</v>
      </c>
      <c r="L3085">
        <v>1</v>
      </c>
      <c r="M3085">
        <v>1</v>
      </c>
      <c r="N3085">
        <v>1</v>
      </c>
      <c r="O3085">
        <v>1</v>
      </c>
      <c r="P3085">
        <v>1</v>
      </c>
      <c r="Q3085">
        <v>1</v>
      </c>
      <c r="R3085">
        <v>1</v>
      </c>
      <c r="S3085">
        <v>1</v>
      </c>
      <c r="T3085">
        <v>1</v>
      </c>
      <c r="U3085">
        <v>1</v>
      </c>
      <c r="V3085">
        <v>1</v>
      </c>
      <c r="W3085">
        <v>1</v>
      </c>
      <c r="X3085">
        <v>1</v>
      </c>
      <c r="Y3085">
        <v>1</v>
      </c>
      <c r="Z3085">
        <v>1</v>
      </c>
      <c r="AA3085">
        <v>1</v>
      </c>
      <c r="AB3085">
        <v>1</v>
      </c>
      <c r="AC3085">
        <v>1</v>
      </c>
      <c r="AD3085">
        <v>1</v>
      </c>
      <c r="AE3085">
        <v>1</v>
      </c>
      <c r="AF3085">
        <v>1</v>
      </c>
      <c r="AG3085">
        <v>1</v>
      </c>
      <c r="AH3085">
        <v>1</v>
      </c>
      <c r="AI3085">
        <v>1</v>
      </c>
      <c r="AJ3085">
        <v>1</v>
      </c>
      <c r="AK3085">
        <v>1</v>
      </c>
      <c r="AL3085">
        <v>0</v>
      </c>
      <c r="AM3085" s="49" t="s">
        <v>306</v>
      </c>
      <c r="AN3085" s="49" t="s">
        <v>14</v>
      </c>
      <c r="AO3085" s="49" t="s">
        <v>506</v>
      </c>
      <c r="AP3085" s="49" t="s">
        <v>501</v>
      </c>
      <c r="AQ3085" s="49" t="s">
        <v>10</v>
      </c>
      <c r="AR3085" s="49" t="s">
        <v>487</v>
      </c>
      <c r="AS3085" s="49" t="s">
        <v>488</v>
      </c>
      <c r="AT3085" s="49" t="s">
        <v>489</v>
      </c>
    </row>
    <row r="3086" spans="1:46" x14ac:dyDescent="0.25">
      <c r="A3086">
        <v>18</v>
      </c>
      <c r="B3086" t="s">
        <v>307</v>
      </c>
      <c r="C3086" t="s">
        <v>307</v>
      </c>
      <c r="D3086" t="s">
        <v>308</v>
      </c>
      <c r="E3086" t="s">
        <v>642</v>
      </c>
      <c r="F3086" t="s">
        <v>643</v>
      </c>
      <c r="G3086">
        <v>1</v>
      </c>
      <c r="H3086">
        <v>1</v>
      </c>
      <c r="I3086">
        <v>1</v>
      </c>
      <c r="J3086">
        <v>1</v>
      </c>
      <c r="K3086">
        <v>1</v>
      </c>
      <c r="L3086">
        <v>1</v>
      </c>
      <c r="M3086">
        <v>1</v>
      </c>
      <c r="N3086">
        <v>1</v>
      </c>
      <c r="O3086">
        <v>1</v>
      </c>
      <c r="P3086">
        <v>1</v>
      </c>
      <c r="Q3086">
        <v>1</v>
      </c>
      <c r="R3086">
        <v>1</v>
      </c>
      <c r="S3086">
        <v>1</v>
      </c>
      <c r="T3086">
        <v>1</v>
      </c>
      <c r="U3086">
        <v>1</v>
      </c>
      <c r="V3086">
        <v>1</v>
      </c>
      <c r="W3086">
        <v>1</v>
      </c>
      <c r="X3086">
        <v>1</v>
      </c>
      <c r="Y3086">
        <v>1</v>
      </c>
      <c r="Z3086">
        <v>1</v>
      </c>
      <c r="AA3086">
        <v>1</v>
      </c>
      <c r="AB3086">
        <v>1</v>
      </c>
      <c r="AC3086">
        <v>1</v>
      </c>
      <c r="AD3086">
        <v>1</v>
      </c>
      <c r="AE3086">
        <v>1</v>
      </c>
      <c r="AF3086">
        <v>1</v>
      </c>
      <c r="AG3086">
        <v>1</v>
      </c>
      <c r="AH3086">
        <v>1</v>
      </c>
      <c r="AI3086">
        <v>1</v>
      </c>
      <c r="AJ3086">
        <v>1</v>
      </c>
      <c r="AK3086">
        <v>1</v>
      </c>
      <c r="AL3086">
        <v>0</v>
      </c>
      <c r="AM3086" s="49" t="s">
        <v>308</v>
      </c>
      <c r="AN3086" s="49" t="s">
        <v>14</v>
      </c>
      <c r="AO3086" s="49" t="s">
        <v>485</v>
      </c>
      <c r="AP3086" s="49" t="s">
        <v>494</v>
      </c>
      <c r="AQ3086" s="49" t="s">
        <v>11</v>
      </c>
      <c r="AR3086" s="49" t="s">
        <v>487</v>
      </c>
      <c r="AS3086" s="49" t="s">
        <v>488</v>
      </c>
      <c r="AT3086" s="49" t="s">
        <v>489</v>
      </c>
    </row>
    <row r="3087" spans="1:46" x14ac:dyDescent="0.25">
      <c r="A3087">
        <v>18</v>
      </c>
      <c r="B3087" t="s">
        <v>313</v>
      </c>
      <c r="C3087" t="s">
        <v>313</v>
      </c>
      <c r="D3087" t="s">
        <v>314</v>
      </c>
      <c r="E3087" t="s">
        <v>642</v>
      </c>
      <c r="F3087" t="s">
        <v>643</v>
      </c>
      <c r="G3087">
        <v>1</v>
      </c>
      <c r="H3087">
        <v>1</v>
      </c>
      <c r="I3087">
        <v>1</v>
      </c>
      <c r="J3087">
        <v>1</v>
      </c>
      <c r="K3087">
        <v>1</v>
      </c>
      <c r="L3087">
        <v>1</v>
      </c>
      <c r="M3087">
        <v>1</v>
      </c>
      <c r="N3087">
        <v>1</v>
      </c>
      <c r="O3087">
        <v>1</v>
      </c>
      <c r="P3087">
        <v>1</v>
      </c>
      <c r="Q3087">
        <v>1</v>
      </c>
      <c r="R3087">
        <v>1</v>
      </c>
      <c r="S3087">
        <v>1</v>
      </c>
      <c r="T3087">
        <v>1</v>
      </c>
      <c r="U3087">
        <v>1</v>
      </c>
      <c r="V3087">
        <v>1</v>
      </c>
      <c r="W3087">
        <v>1</v>
      </c>
      <c r="X3087">
        <v>1</v>
      </c>
      <c r="Y3087">
        <v>1</v>
      </c>
      <c r="Z3087">
        <v>1</v>
      </c>
      <c r="AA3087">
        <v>1</v>
      </c>
      <c r="AB3087">
        <v>1</v>
      </c>
      <c r="AC3087">
        <v>1</v>
      </c>
      <c r="AD3087">
        <v>1</v>
      </c>
      <c r="AE3087">
        <v>1</v>
      </c>
      <c r="AF3087">
        <v>1</v>
      </c>
      <c r="AG3087">
        <v>1</v>
      </c>
      <c r="AH3087">
        <v>1</v>
      </c>
      <c r="AI3087">
        <v>1</v>
      </c>
      <c r="AJ3087">
        <v>1</v>
      </c>
      <c r="AK3087">
        <v>1</v>
      </c>
      <c r="AL3087">
        <v>1</v>
      </c>
      <c r="AM3087" s="49" t="s">
        <v>314</v>
      </c>
      <c r="AN3087" s="49" t="s">
        <v>14</v>
      </c>
      <c r="AO3087" s="49" t="s">
        <v>500</v>
      </c>
      <c r="AP3087" s="49" t="s">
        <v>505</v>
      </c>
      <c r="AQ3087" s="49" t="s">
        <v>13</v>
      </c>
      <c r="AR3087" s="49" t="s">
        <v>487</v>
      </c>
      <c r="AS3087" s="49" t="s">
        <v>488</v>
      </c>
      <c r="AT3087" s="49" t="s">
        <v>489</v>
      </c>
    </row>
    <row r="3088" spans="1:46" x14ac:dyDescent="0.25">
      <c r="A3088">
        <v>18</v>
      </c>
      <c r="B3088" t="s">
        <v>317</v>
      </c>
      <c r="C3088" t="s">
        <v>317</v>
      </c>
      <c r="D3088" t="s">
        <v>318</v>
      </c>
      <c r="E3088" t="s">
        <v>642</v>
      </c>
      <c r="F3088" t="s">
        <v>643</v>
      </c>
      <c r="G3088">
        <v>1</v>
      </c>
      <c r="H3088">
        <v>1</v>
      </c>
      <c r="I3088">
        <v>1</v>
      </c>
      <c r="J3088">
        <v>1</v>
      </c>
      <c r="K3088">
        <v>1</v>
      </c>
      <c r="L3088">
        <v>1</v>
      </c>
      <c r="M3088">
        <v>1</v>
      </c>
      <c r="N3088">
        <v>1</v>
      </c>
      <c r="O3088">
        <v>1</v>
      </c>
      <c r="P3088">
        <v>1</v>
      </c>
      <c r="Q3088">
        <v>1</v>
      </c>
      <c r="R3088">
        <v>1</v>
      </c>
      <c r="S3088">
        <v>1</v>
      </c>
      <c r="T3088">
        <v>1</v>
      </c>
      <c r="U3088">
        <v>1</v>
      </c>
      <c r="V3088">
        <v>1</v>
      </c>
      <c r="W3088">
        <v>1</v>
      </c>
      <c r="X3088">
        <v>1</v>
      </c>
      <c r="Y3088">
        <v>1</v>
      </c>
      <c r="Z3088">
        <v>1</v>
      </c>
      <c r="AA3088">
        <v>1</v>
      </c>
      <c r="AB3088">
        <v>1</v>
      </c>
      <c r="AC3088">
        <v>1</v>
      </c>
      <c r="AD3088">
        <v>1</v>
      </c>
      <c r="AE3088">
        <v>1</v>
      </c>
      <c r="AF3088">
        <v>1</v>
      </c>
      <c r="AG3088">
        <v>1</v>
      </c>
      <c r="AH3088">
        <v>1</v>
      </c>
      <c r="AI3088">
        <v>1</v>
      </c>
      <c r="AJ3088">
        <v>1</v>
      </c>
      <c r="AK3088">
        <v>1</v>
      </c>
      <c r="AL3088">
        <v>1</v>
      </c>
      <c r="AM3088" s="49" t="s">
        <v>318</v>
      </c>
      <c r="AN3088" s="49" t="s">
        <v>14</v>
      </c>
      <c r="AO3088" s="49" t="s">
        <v>500</v>
      </c>
      <c r="AP3088" s="49" t="s">
        <v>505</v>
      </c>
      <c r="AQ3088" s="49" t="s">
        <v>13</v>
      </c>
      <c r="AR3088" s="49" t="s">
        <v>487</v>
      </c>
      <c r="AS3088" s="49" t="s">
        <v>488</v>
      </c>
      <c r="AT3088" s="49" t="s">
        <v>489</v>
      </c>
    </row>
    <row r="3089" spans="1:46" x14ac:dyDescent="0.25">
      <c r="A3089">
        <v>18</v>
      </c>
      <c r="B3089" t="s">
        <v>321</v>
      </c>
      <c r="C3089" t="s">
        <v>321</v>
      </c>
      <c r="D3089" t="s">
        <v>424</v>
      </c>
      <c r="E3089" t="s">
        <v>642</v>
      </c>
      <c r="F3089" t="s">
        <v>643</v>
      </c>
      <c r="G3089">
        <v>1</v>
      </c>
      <c r="H3089">
        <v>1</v>
      </c>
      <c r="I3089">
        <v>1</v>
      </c>
      <c r="J3089">
        <v>1</v>
      </c>
      <c r="K3089">
        <v>1</v>
      </c>
      <c r="L3089">
        <v>1</v>
      </c>
      <c r="M3089">
        <v>1</v>
      </c>
      <c r="N3089">
        <v>1</v>
      </c>
      <c r="O3089">
        <v>1</v>
      </c>
      <c r="P3089">
        <v>1</v>
      </c>
      <c r="Q3089">
        <v>1</v>
      </c>
      <c r="R3089">
        <v>1</v>
      </c>
      <c r="S3089">
        <v>1</v>
      </c>
      <c r="T3089">
        <v>1</v>
      </c>
      <c r="U3089">
        <v>1</v>
      </c>
      <c r="V3089">
        <v>1</v>
      </c>
      <c r="W3089">
        <v>1</v>
      </c>
      <c r="X3089">
        <v>1</v>
      </c>
      <c r="Y3089">
        <v>1</v>
      </c>
      <c r="Z3089">
        <v>1</v>
      </c>
      <c r="AA3089">
        <v>1</v>
      </c>
      <c r="AB3089">
        <v>1</v>
      </c>
      <c r="AC3089">
        <v>1</v>
      </c>
      <c r="AD3089">
        <v>1</v>
      </c>
      <c r="AE3089">
        <v>1</v>
      </c>
      <c r="AF3089">
        <v>1</v>
      </c>
      <c r="AG3089">
        <v>1</v>
      </c>
      <c r="AH3089">
        <v>1</v>
      </c>
      <c r="AI3089">
        <v>1</v>
      </c>
      <c r="AJ3089">
        <v>1</v>
      </c>
      <c r="AK3089">
        <v>1</v>
      </c>
      <c r="AL3089">
        <v>0</v>
      </c>
      <c r="AM3089" s="49" t="s">
        <v>424</v>
      </c>
      <c r="AN3089" s="49" t="s">
        <v>14</v>
      </c>
      <c r="AO3089" s="49" t="s">
        <v>485</v>
      </c>
      <c r="AP3089" s="49" t="s">
        <v>505</v>
      </c>
      <c r="AQ3089" s="49" t="s">
        <v>13</v>
      </c>
      <c r="AR3089" s="49" t="s">
        <v>495</v>
      </c>
      <c r="AS3089" s="49" t="s">
        <v>496</v>
      </c>
      <c r="AT3089" s="49" t="s">
        <v>497</v>
      </c>
    </row>
    <row r="3090" spans="1:46" x14ac:dyDescent="0.25">
      <c r="A3090">
        <v>18</v>
      </c>
      <c r="B3090" t="s">
        <v>253</v>
      </c>
      <c r="C3090" t="s">
        <v>253</v>
      </c>
      <c r="D3090" t="s">
        <v>601</v>
      </c>
      <c r="E3090" t="s">
        <v>642</v>
      </c>
      <c r="F3090" t="s">
        <v>643</v>
      </c>
      <c r="G3090">
        <v>1</v>
      </c>
      <c r="H3090">
        <v>1</v>
      </c>
      <c r="I3090">
        <v>1</v>
      </c>
      <c r="J3090">
        <v>1</v>
      </c>
      <c r="K3090">
        <v>1</v>
      </c>
      <c r="L3090">
        <v>1</v>
      </c>
      <c r="M3090">
        <v>1</v>
      </c>
      <c r="N3090">
        <v>1</v>
      </c>
      <c r="O3090">
        <v>1</v>
      </c>
      <c r="P3090">
        <v>1</v>
      </c>
      <c r="Q3090">
        <v>1</v>
      </c>
      <c r="R3090">
        <v>1</v>
      </c>
      <c r="S3090">
        <v>1</v>
      </c>
      <c r="T3090">
        <v>1</v>
      </c>
      <c r="U3090">
        <v>1</v>
      </c>
      <c r="V3090">
        <v>1</v>
      </c>
      <c r="W3090">
        <v>1</v>
      </c>
      <c r="X3090">
        <v>1</v>
      </c>
      <c r="Y3090">
        <v>1</v>
      </c>
      <c r="Z3090">
        <v>1</v>
      </c>
      <c r="AA3090">
        <v>1</v>
      </c>
      <c r="AB3090">
        <v>1</v>
      </c>
      <c r="AC3090">
        <v>1</v>
      </c>
      <c r="AD3090">
        <v>1</v>
      </c>
      <c r="AE3090">
        <v>1</v>
      </c>
      <c r="AF3090">
        <v>1</v>
      </c>
      <c r="AG3090">
        <v>1</v>
      </c>
      <c r="AH3090">
        <v>1</v>
      </c>
      <c r="AI3090">
        <v>1</v>
      </c>
      <c r="AJ3090">
        <v>1</v>
      </c>
      <c r="AK3090">
        <v>1</v>
      </c>
      <c r="AL3090">
        <v>1</v>
      </c>
      <c r="AM3090" s="49" t="s">
        <v>254</v>
      </c>
      <c r="AN3090" s="49" t="s">
        <v>14</v>
      </c>
      <c r="AO3090" s="49" t="s">
        <v>500</v>
      </c>
      <c r="AP3090" s="49" t="s">
        <v>501</v>
      </c>
      <c r="AQ3090" s="49" t="s">
        <v>502</v>
      </c>
      <c r="AR3090" s="49" t="s">
        <v>487</v>
      </c>
      <c r="AS3090" s="49" t="s">
        <v>488</v>
      </c>
      <c r="AT3090" s="49" t="s">
        <v>489</v>
      </c>
    </row>
    <row r="3091" spans="1:46" x14ac:dyDescent="0.25">
      <c r="A3091">
        <v>18</v>
      </c>
      <c r="B3091" t="s">
        <v>263</v>
      </c>
      <c r="C3091" t="s">
        <v>263</v>
      </c>
      <c r="D3091" t="s">
        <v>602</v>
      </c>
      <c r="E3091" t="s">
        <v>642</v>
      </c>
      <c r="F3091" t="s">
        <v>643</v>
      </c>
      <c r="G3091">
        <v>1</v>
      </c>
      <c r="H3091">
        <v>1</v>
      </c>
      <c r="I3091">
        <v>1</v>
      </c>
      <c r="J3091">
        <v>1</v>
      </c>
      <c r="K3091">
        <v>1</v>
      </c>
      <c r="L3091">
        <v>1</v>
      </c>
      <c r="M3091">
        <v>1</v>
      </c>
      <c r="N3091">
        <v>1</v>
      </c>
      <c r="O3091">
        <v>1</v>
      </c>
      <c r="P3091">
        <v>1</v>
      </c>
      <c r="Q3091">
        <v>1</v>
      </c>
      <c r="R3091">
        <v>1</v>
      </c>
      <c r="S3091">
        <v>1</v>
      </c>
      <c r="T3091">
        <v>1</v>
      </c>
      <c r="U3091">
        <v>1</v>
      </c>
      <c r="V3091">
        <v>1</v>
      </c>
      <c r="W3091">
        <v>1</v>
      </c>
      <c r="X3091">
        <v>1</v>
      </c>
      <c r="Y3091">
        <v>1</v>
      </c>
      <c r="Z3091">
        <v>1</v>
      </c>
      <c r="AA3091">
        <v>1</v>
      </c>
      <c r="AB3091">
        <v>1</v>
      </c>
      <c r="AC3091">
        <v>1</v>
      </c>
      <c r="AD3091">
        <v>1</v>
      </c>
      <c r="AE3091">
        <v>1</v>
      </c>
      <c r="AF3091">
        <v>1</v>
      </c>
      <c r="AG3091">
        <v>1</v>
      </c>
      <c r="AH3091">
        <v>1</v>
      </c>
      <c r="AI3091">
        <v>1</v>
      </c>
      <c r="AJ3091">
        <v>1</v>
      </c>
      <c r="AK3091">
        <v>1</v>
      </c>
      <c r="AL3091">
        <v>1</v>
      </c>
      <c r="AM3091" s="49" t="s">
        <v>264</v>
      </c>
      <c r="AN3091" s="49" t="s">
        <v>14</v>
      </c>
      <c r="AO3091" s="49" t="s">
        <v>500</v>
      </c>
      <c r="AP3091" s="49" t="s">
        <v>501</v>
      </c>
      <c r="AQ3091" s="49" t="s">
        <v>502</v>
      </c>
      <c r="AR3091" s="49" t="s">
        <v>487</v>
      </c>
      <c r="AS3091" s="49" t="s">
        <v>488</v>
      </c>
      <c r="AT3091" s="49" t="s">
        <v>489</v>
      </c>
    </row>
    <row r="3092" spans="1:46" x14ac:dyDescent="0.25">
      <c r="A3092">
        <v>18</v>
      </c>
      <c r="B3092" t="s">
        <v>123</v>
      </c>
      <c r="C3092" t="s">
        <v>123</v>
      </c>
      <c r="D3092" t="s">
        <v>603</v>
      </c>
      <c r="E3092" t="s">
        <v>642</v>
      </c>
      <c r="F3092" t="s">
        <v>643</v>
      </c>
      <c r="G3092">
        <v>1</v>
      </c>
      <c r="H3092">
        <v>1</v>
      </c>
      <c r="I3092">
        <v>1</v>
      </c>
      <c r="J3092">
        <v>1</v>
      </c>
      <c r="K3092">
        <v>1</v>
      </c>
      <c r="L3092">
        <v>1</v>
      </c>
      <c r="M3092">
        <v>1</v>
      </c>
      <c r="N3092">
        <v>1</v>
      </c>
      <c r="O3092">
        <v>1</v>
      </c>
      <c r="P3092">
        <v>1</v>
      </c>
      <c r="Q3092">
        <v>1</v>
      </c>
      <c r="R3092">
        <v>1</v>
      </c>
      <c r="S3092">
        <v>1</v>
      </c>
      <c r="T3092">
        <v>1</v>
      </c>
      <c r="U3092">
        <v>1</v>
      </c>
      <c r="V3092">
        <v>1</v>
      </c>
      <c r="W3092">
        <v>1</v>
      </c>
      <c r="X3092">
        <v>1</v>
      </c>
      <c r="Y3092">
        <v>1</v>
      </c>
      <c r="Z3092">
        <v>1</v>
      </c>
      <c r="AA3092">
        <v>1</v>
      </c>
      <c r="AB3092">
        <v>1</v>
      </c>
      <c r="AC3092">
        <v>1</v>
      </c>
      <c r="AD3092">
        <v>1</v>
      </c>
      <c r="AE3092">
        <v>1</v>
      </c>
      <c r="AF3092">
        <v>1</v>
      </c>
      <c r="AG3092">
        <v>1</v>
      </c>
      <c r="AH3092">
        <v>1</v>
      </c>
      <c r="AI3092">
        <v>1</v>
      </c>
      <c r="AJ3092">
        <v>1</v>
      </c>
      <c r="AK3092">
        <v>1</v>
      </c>
      <c r="AL3092">
        <v>0</v>
      </c>
      <c r="AM3092" s="49" t="s">
        <v>410</v>
      </c>
      <c r="AN3092" s="49" t="s">
        <v>5</v>
      </c>
      <c r="AO3092" s="49" t="s">
        <v>9</v>
      </c>
      <c r="AP3092" s="49" t="s">
        <v>494</v>
      </c>
      <c r="AQ3092" s="49" t="s">
        <v>9</v>
      </c>
      <c r="AR3092" s="49" t="s">
        <v>495</v>
      </c>
      <c r="AS3092" s="49" t="s">
        <v>496</v>
      </c>
      <c r="AT3092" s="49" t="s">
        <v>497</v>
      </c>
    </row>
    <row r="3093" spans="1:46" x14ac:dyDescent="0.25">
      <c r="A3093">
        <v>18</v>
      </c>
      <c r="B3093" t="s">
        <v>375</v>
      </c>
      <c r="C3093" t="s">
        <v>375</v>
      </c>
      <c r="D3093" t="s">
        <v>604</v>
      </c>
      <c r="E3093" t="s">
        <v>642</v>
      </c>
      <c r="F3093" t="s">
        <v>643</v>
      </c>
      <c r="G3093">
        <v>1</v>
      </c>
      <c r="H3093">
        <v>1</v>
      </c>
      <c r="I3093">
        <v>1</v>
      </c>
      <c r="J3093">
        <v>1</v>
      </c>
      <c r="K3093">
        <v>1</v>
      </c>
      <c r="L3093">
        <v>1</v>
      </c>
      <c r="M3093">
        <v>1</v>
      </c>
      <c r="N3093">
        <v>1</v>
      </c>
      <c r="O3093">
        <v>1</v>
      </c>
      <c r="P3093">
        <v>1</v>
      </c>
      <c r="Q3093">
        <v>1</v>
      </c>
      <c r="R3093">
        <v>1</v>
      </c>
      <c r="S3093">
        <v>1</v>
      </c>
      <c r="T3093">
        <v>1</v>
      </c>
      <c r="U3093">
        <v>1</v>
      </c>
      <c r="V3093">
        <v>1</v>
      </c>
      <c r="W3093">
        <v>1</v>
      </c>
      <c r="X3093">
        <v>1</v>
      </c>
      <c r="Y3093">
        <v>1</v>
      </c>
      <c r="Z3093">
        <v>1</v>
      </c>
      <c r="AA3093">
        <v>1</v>
      </c>
      <c r="AB3093">
        <v>1</v>
      </c>
      <c r="AC3093">
        <v>1</v>
      </c>
      <c r="AD3093">
        <v>1</v>
      </c>
      <c r="AE3093">
        <v>1</v>
      </c>
      <c r="AF3093">
        <v>1</v>
      </c>
      <c r="AG3093">
        <v>1</v>
      </c>
      <c r="AH3093">
        <v>1</v>
      </c>
      <c r="AI3093">
        <v>1</v>
      </c>
      <c r="AJ3093">
        <v>1</v>
      </c>
      <c r="AK3093">
        <v>1</v>
      </c>
      <c r="AL3093">
        <v>1</v>
      </c>
      <c r="AM3093" s="49" t="s">
        <v>376</v>
      </c>
      <c r="AN3093" s="49" t="s">
        <v>14</v>
      </c>
      <c r="AO3093" s="49" t="s">
        <v>500</v>
      </c>
      <c r="AP3093" s="49" t="s">
        <v>501</v>
      </c>
      <c r="AQ3093" s="49" t="s">
        <v>502</v>
      </c>
      <c r="AR3093" s="49" t="s">
        <v>487</v>
      </c>
      <c r="AS3093" s="49" t="s">
        <v>488</v>
      </c>
      <c r="AT3093" s="49" t="s">
        <v>489</v>
      </c>
    </row>
    <row r="3094" spans="1:46" x14ac:dyDescent="0.25">
      <c r="A3094">
        <v>18</v>
      </c>
      <c r="B3094" t="s">
        <v>322</v>
      </c>
      <c r="C3094" t="s">
        <v>322</v>
      </c>
      <c r="D3094" t="s">
        <v>323</v>
      </c>
      <c r="E3094" t="s">
        <v>642</v>
      </c>
      <c r="F3094" t="s">
        <v>643</v>
      </c>
      <c r="G3094">
        <v>1</v>
      </c>
      <c r="H3094">
        <v>1</v>
      </c>
      <c r="I3094">
        <v>1</v>
      </c>
      <c r="J3094">
        <v>1</v>
      </c>
      <c r="K3094">
        <v>1</v>
      </c>
      <c r="L3094">
        <v>1</v>
      </c>
      <c r="M3094">
        <v>1</v>
      </c>
      <c r="N3094">
        <v>1</v>
      </c>
      <c r="O3094">
        <v>1</v>
      </c>
      <c r="P3094">
        <v>1</v>
      </c>
      <c r="Q3094">
        <v>1</v>
      </c>
      <c r="R3094">
        <v>1</v>
      </c>
      <c r="S3094">
        <v>1</v>
      </c>
      <c r="T3094">
        <v>1</v>
      </c>
      <c r="U3094">
        <v>1</v>
      </c>
      <c r="V3094">
        <v>1</v>
      </c>
      <c r="W3094">
        <v>1</v>
      </c>
      <c r="X3094">
        <v>1</v>
      </c>
      <c r="Y3094">
        <v>1</v>
      </c>
      <c r="Z3094">
        <v>1</v>
      </c>
      <c r="AA3094">
        <v>1</v>
      </c>
      <c r="AB3094">
        <v>1</v>
      </c>
      <c r="AC3094">
        <v>1</v>
      </c>
      <c r="AD3094">
        <v>1</v>
      </c>
      <c r="AE3094">
        <v>1</v>
      </c>
      <c r="AF3094">
        <v>1</v>
      </c>
      <c r="AG3094">
        <v>1</v>
      </c>
      <c r="AH3094">
        <v>1</v>
      </c>
      <c r="AI3094">
        <v>1</v>
      </c>
      <c r="AJ3094">
        <v>1</v>
      </c>
      <c r="AK3094">
        <v>1</v>
      </c>
      <c r="AL3094">
        <v>1</v>
      </c>
      <c r="AM3094" s="49" t="s">
        <v>323</v>
      </c>
      <c r="AN3094" s="49" t="s">
        <v>14</v>
      </c>
      <c r="AO3094" s="49" t="s">
        <v>500</v>
      </c>
      <c r="AP3094" s="49" t="s">
        <v>501</v>
      </c>
      <c r="AQ3094" s="49" t="s">
        <v>502</v>
      </c>
      <c r="AR3094" s="49" t="s">
        <v>487</v>
      </c>
      <c r="AS3094" s="49" t="s">
        <v>488</v>
      </c>
      <c r="AT3094" s="49" t="s">
        <v>489</v>
      </c>
    </row>
    <row r="3095" spans="1:46" x14ac:dyDescent="0.25">
      <c r="A3095">
        <v>18</v>
      </c>
      <c r="B3095" t="s">
        <v>324</v>
      </c>
      <c r="C3095" t="s">
        <v>324</v>
      </c>
      <c r="D3095" t="s">
        <v>425</v>
      </c>
      <c r="E3095" t="s">
        <v>642</v>
      </c>
      <c r="F3095" t="s">
        <v>643</v>
      </c>
      <c r="G3095">
        <v>1</v>
      </c>
      <c r="H3095">
        <v>1</v>
      </c>
      <c r="I3095">
        <v>1</v>
      </c>
      <c r="J3095">
        <v>1</v>
      </c>
      <c r="K3095">
        <v>1</v>
      </c>
      <c r="L3095">
        <v>1</v>
      </c>
      <c r="M3095">
        <v>1</v>
      </c>
      <c r="N3095">
        <v>1</v>
      </c>
      <c r="O3095">
        <v>1</v>
      </c>
      <c r="P3095">
        <v>1</v>
      </c>
      <c r="Q3095">
        <v>1</v>
      </c>
      <c r="R3095">
        <v>1</v>
      </c>
      <c r="S3095">
        <v>1</v>
      </c>
      <c r="T3095">
        <v>1</v>
      </c>
      <c r="U3095">
        <v>1</v>
      </c>
      <c r="V3095">
        <v>1</v>
      </c>
      <c r="W3095">
        <v>1</v>
      </c>
      <c r="X3095">
        <v>1</v>
      </c>
      <c r="Y3095">
        <v>1</v>
      </c>
      <c r="Z3095">
        <v>1</v>
      </c>
      <c r="AA3095">
        <v>1</v>
      </c>
      <c r="AB3095">
        <v>1</v>
      </c>
      <c r="AC3095">
        <v>1</v>
      </c>
      <c r="AD3095">
        <v>1</v>
      </c>
      <c r="AE3095">
        <v>1</v>
      </c>
      <c r="AF3095">
        <v>1</v>
      </c>
      <c r="AG3095">
        <v>1</v>
      </c>
      <c r="AH3095">
        <v>1</v>
      </c>
      <c r="AI3095">
        <v>1</v>
      </c>
      <c r="AJ3095">
        <v>1</v>
      </c>
      <c r="AK3095">
        <v>1</v>
      </c>
      <c r="AL3095">
        <v>1</v>
      </c>
      <c r="AM3095" s="49" t="s">
        <v>425</v>
      </c>
      <c r="AN3095" s="49" t="s">
        <v>14</v>
      </c>
      <c r="AO3095" s="49" t="s">
        <v>500</v>
      </c>
      <c r="AP3095" s="49" t="s">
        <v>501</v>
      </c>
      <c r="AQ3095" s="49" t="s">
        <v>502</v>
      </c>
      <c r="AR3095" s="49" t="s">
        <v>495</v>
      </c>
      <c r="AS3095" s="49" t="s">
        <v>496</v>
      </c>
      <c r="AT3095" s="49" t="s">
        <v>497</v>
      </c>
    </row>
    <row r="3096" spans="1:46" x14ac:dyDescent="0.25">
      <c r="A3096">
        <v>18</v>
      </c>
      <c r="B3096" t="s">
        <v>325</v>
      </c>
      <c r="C3096" t="s">
        <v>325</v>
      </c>
      <c r="D3096" t="s">
        <v>326</v>
      </c>
      <c r="E3096" t="s">
        <v>642</v>
      </c>
      <c r="F3096" t="s">
        <v>643</v>
      </c>
      <c r="G3096">
        <v>1</v>
      </c>
      <c r="H3096">
        <v>1</v>
      </c>
      <c r="I3096">
        <v>1</v>
      </c>
      <c r="J3096">
        <v>1</v>
      </c>
      <c r="K3096">
        <v>1</v>
      </c>
      <c r="L3096">
        <v>1</v>
      </c>
      <c r="M3096">
        <v>1</v>
      </c>
      <c r="N3096">
        <v>1</v>
      </c>
      <c r="O3096">
        <v>1</v>
      </c>
      <c r="P3096">
        <v>1</v>
      </c>
      <c r="Q3096">
        <v>1</v>
      </c>
      <c r="R3096">
        <v>1</v>
      </c>
      <c r="S3096">
        <v>1</v>
      </c>
      <c r="T3096">
        <v>1</v>
      </c>
      <c r="U3096">
        <v>1</v>
      </c>
      <c r="V3096">
        <v>1</v>
      </c>
      <c r="W3096">
        <v>1</v>
      </c>
      <c r="X3096">
        <v>1</v>
      </c>
      <c r="Y3096">
        <v>1</v>
      </c>
      <c r="Z3096">
        <v>1</v>
      </c>
      <c r="AA3096">
        <v>1</v>
      </c>
      <c r="AB3096">
        <v>1</v>
      </c>
      <c r="AC3096">
        <v>1</v>
      </c>
      <c r="AD3096">
        <v>1</v>
      </c>
      <c r="AE3096">
        <v>1</v>
      </c>
      <c r="AF3096">
        <v>1</v>
      </c>
      <c r="AG3096">
        <v>1</v>
      </c>
      <c r="AH3096">
        <v>1</v>
      </c>
      <c r="AI3096">
        <v>1</v>
      </c>
      <c r="AJ3096">
        <v>1</v>
      </c>
      <c r="AK3096">
        <v>1</v>
      </c>
      <c r="AL3096">
        <v>0</v>
      </c>
      <c r="AM3096" s="49" t="s">
        <v>326</v>
      </c>
      <c r="AN3096" s="49" t="s">
        <v>6</v>
      </c>
      <c r="AO3096" s="49" t="s">
        <v>9</v>
      </c>
      <c r="AP3096" s="49" t="s">
        <v>486</v>
      </c>
      <c r="AQ3096" s="49" t="s">
        <v>9</v>
      </c>
      <c r="AR3096" s="49" t="s">
        <v>487</v>
      </c>
      <c r="AS3096" s="49" t="s">
        <v>488</v>
      </c>
      <c r="AT3096" s="49" t="s">
        <v>489</v>
      </c>
    </row>
    <row r="3097" spans="1:46" x14ac:dyDescent="0.25">
      <c r="A3097">
        <v>18</v>
      </c>
      <c r="B3097" t="s">
        <v>327</v>
      </c>
      <c r="C3097" t="s">
        <v>327</v>
      </c>
      <c r="D3097" t="s">
        <v>426</v>
      </c>
      <c r="E3097" t="s">
        <v>642</v>
      </c>
      <c r="F3097" t="s">
        <v>643</v>
      </c>
      <c r="G3097">
        <v>1</v>
      </c>
      <c r="H3097">
        <v>1</v>
      </c>
      <c r="I3097">
        <v>1</v>
      </c>
      <c r="J3097">
        <v>1</v>
      </c>
      <c r="K3097">
        <v>1</v>
      </c>
      <c r="L3097">
        <v>1</v>
      </c>
      <c r="M3097">
        <v>1</v>
      </c>
      <c r="N3097">
        <v>1</v>
      </c>
      <c r="O3097">
        <v>1</v>
      </c>
      <c r="P3097">
        <v>1</v>
      </c>
      <c r="Q3097">
        <v>1</v>
      </c>
      <c r="R3097">
        <v>1</v>
      </c>
      <c r="S3097">
        <v>1</v>
      </c>
      <c r="T3097">
        <v>1</v>
      </c>
      <c r="U3097">
        <v>1</v>
      </c>
      <c r="V3097">
        <v>1</v>
      </c>
      <c r="W3097">
        <v>1</v>
      </c>
      <c r="X3097">
        <v>1</v>
      </c>
      <c r="Y3097">
        <v>1</v>
      </c>
      <c r="Z3097">
        <v>1</v>
      </c>
      <c r="AA3097">
        <v>1</v>
      </c>
      <c r="AB3097">
        <v>1</v>
      </c>
      <c r="AC3097">
        <v>1</v>
      </c>
      <c r="AD3097">
        <v>1</v>
      </c>
      <c r="AE3097">
        <v>1</v>
      </c>
      <c r="AF3097">
        <v>1</v>
      </c>
      <c r="AG3097">
        <v>1</v>
      </c>
      <c r="AH3097">
        <v>1</v>
      </c>
      <c r="AI3097">
        <v>1</v>
      </c>
      <c r="AJ3097">
        <v>1</v>
      </c>
      <c r="AK3097">
        <v>1</v>
      </c>
      <c r="AL3097">
        <v>0</v>
      </c>
      <c r="AM3097" s="49" t="s">
        <v>426</v>
      </c>
      <c r="AN3097" s="49" t="s">
        <v>14</v>
      </c>
      <c r="AO3097" s="49" t="s">
        <v>485</v>
      </c>
      <c r="AP3097" s="49" t="s">
        <v>505</v>
      </c>
      <c r="AQ3097" s="49" t="s">
        <v>13</v>
      </c>
      <c r="AR3097" s="49" t="s">
        <v>495</v>
      </c>
      <c r="AS3097" s="49" t="s">
        <v>496</v>
      </c>
      <c r="AT3097" s="49" t="s">
        <v>497</v>
      </c>
    </row>
    <row r="3098" spans="1:46" x14ac:dyDescent="0.25">
      <c r="A3098">
        <v>18</v>
      </c>
      <c r="B3098" t="s">
        <v>330</v>
      </c>
      <c r="C3098" t="s">
        <v>330</v>
      </c>
      <c r="D3098" t="s">
        <v>331</v>
      </c>
      <c r="E3098" t="s">
        <v>642</v>
      </c>
      <c r="F3098" t="s">
        <v>643</v>
      </c>
      <c r="G3098">
        <v>1</v>
      </c>
      <c r="H3098">
        <v>1</v>
      </c>
      <c r="I3098">
        <v>1</v>
      </c>
      <c r="J3098">
        <v>1</v>
      </c>
      <c r="K3098">
        <v>1</v>
      </c>
      <c r="L3098">
        <v>1</v>
      </c>
      <c r="M3098">
        <v>1</v>
      </c>
      <c r="N3098">
        <v>1</v>
      </c>
      <c r="O3098">
        <v>1</v>
      </c>
      <c r="P3098">
        <v>1</v>
      </c>
      <c r="Q3098">
        <v>1</v>
      </c>
      <c r="R3098">
        <v>1</v>
      </c>
      <c r="S3098">
        <v>1</v>
      </c>
      <c r="T3098">
        <v>1</v>
      </c>
      <c r="U3098">
        <v>1</v>
      </c>
      <c r="V3098">
        <v>1</v>
      </c>
      <c r="W3098">
        <v>1</v>
      </c>
      <c r="X3098">
        <v>1</v>
      </c>
      <c r="Y3098">
        <v>1</v>
      </c>
      <c r="Z3098">
        <v>1</v>
      </c>
      <c r="AA3098">
        <v>1</v>
      </c>
      <c r="AB3098">
        <v>1</v>
      </c>
      <c r="AC3098">
        <v>1</v>
      </c>
      <c r="AD3098">
        <v>1</v>
      </c>
      <c r="AE3098">
        <v>1</v>
      </c>
      <c r="AF3098">
        <v>1</v>
      </c>
      <c r="AG3098">
        <v>1</v>
      </c>
      <c r="AH3098">
        <v>1</v>
      </c>
      <c r="AI3098">
        <v>1</v>
      </c>
      <c r="AJ3098">
        <v>1</v>
      </c>
      <c r="AK3098">
        <v>1</v>
      </c>
      <c r="AL3098">
        <v>0</v>
      </c>
      <c r="AM3098" s="49" t="s">
        <v>331</v>
      </c>
      <c r="AN3098" s="49" t="s">
        <v>8</v>
      </c>
      <c r="AO3098" s="49" t="s">
        <v>9</v>
      </c>
      <c r="AP3098" s="49" t="s">
        <v>494</v>
      </c>
      <c r="AQ3098" s="49" t="s">
        <v>9</v>
      </c>
      <c r="AR3098" s="49" t="s">
        <v>487</v>
      </c>
      <c r="AS3098" s="49" t="s">
        <v>488</v>
      </c>
      <c r="AT3098" s="49" t="s">
        <v>489</v>
      </c>
    </row>
    <row r="3099" spans="1:46" x14ac:dyDescent="0.25">
      <c r="A3099">
        <v>18</v>
      </c>
      <c r="B3099" t="s">
        <v>342</v>
      </c>
      <c r="C3099" t="s">
        <v>342</v>
      </c>
      <c r="D3099" t="s">
        <v>343</v>
      </c>
      <c r="E3099" t="s">
        <v>642</v>
      </c>
      <c r="F3099" t="s">
        <v>643</v>
      </c>
      <c r="G3099">
        <v>1</v>
      </c>
      <c r="H3099">
        <v>1</v>
      </c>
      <c r="I3099">
        <v>1</v>
      </c>
      <c r="J3099">
        <v>1</v>
      </c>
      <c r="K3099">
        <v>1</v>
      </c>
      <c r="L3099">
        <v>1</v>
      </c>
      <c r="M3099">
        <v>1</v>
      </c>
      <c r="N3099">
        <v>1</v>
      </c>
      <c r="O3099">
        <v>1</v>
      </c>
      <c r="P3099">
        <v>1</v>
      </c>
      <c r="Q3099">
        <v>1</v>
      </c>
      <c r="R3099">
        <v>1</v>
      </c>
      <c r="S3099">
        <v>1</v>
      </c>
      <c r="T3099">
        <v>1</v>
      </c>
      <c r="U3099">
        <v>1</v>
      </c>
      <c r="V3099">
        <v>1</v>
      </c>
      <c r="W3099">
        <v>1</v>
      </c>
      <c r="X3099">
        <v>1</v>
      </c>
      <c r="Y3099">
        <v>1</v>
      </c>
      <c r="Z3099">
        <v>1</v>
      </c>
      <c r="AA3099">
        <v>1</v>
      </c>
      <c r="AB3099">
        <v>1</v>
      </c>
      <c r="AC3099">
        <v>1</v>
      </c>
      <c r="AD3099">
        <v>1</v>
      </c>
      <c r="AE3099">
        <v>1</v>
      </c>
      <c r="AF3099">
        <v>1</v>
      </c>
      <c r="AG3099">
        <v>1</v>
      </c>
      <c r="AH3099">
        <v>1</v>
      </c>
      <c r="AI3099">
        <v>1</v>
      </c>
      <c r="AJ3099">
        <v>1</v>
      </c>
      <c r="AK3099">
        <v>1</v>
      </c>
      <c r="AL3099">
        <v>1</v>
      </c>
      <c r="AM3099" s="49" t="s">
        <v>343</v>
      </c>
      <c r="AN3099" s="49" t="s">
        <v>14</v>
      </c>
      <c r="AO3099" s="49" t="s">
        <v>500</v>
      </c>
      <c r="AP3099" s="49" t="s">
        <v>501</v>
      </c>
      <c r="AQ3099" s="49" t="s">
        <v>502</v>
      </c>
      <c r="AR3099" s="49" t="s">
        <v>487</v>
      </c>
      <c r="AS3099" s="49" t="s">
        <v>488</v>
      </c>
      <c r="AT3099" s="49" t="s">
        <v>489</v>
      </c>
    </row>
    <row r="3100" spans="1:46" x14ac:dyDescent="0.25">
      <c r="A3100">
        <v>18</v>
      </c>
      <c r="B3100" t="s">
        <v>332</v>
      </c>
      <c r="C3100" t="s">
        <v>332</v>
      </c>
      <c r="D3100" t="s">
        <v>333</v>
      </c>
      <c r="E3100" t="s">
        <v>642</v>
      </c>
      <c r="F3100" t="s">
        <v>643</v>
      </c>
      <c r="G3100">
        <v>1</v>
      </c>
      <c r="H3100">
        <v>1</v>
      </c>
      <c r="I3100">
        <v>1</v>
      </c>
      <c r="J3100">
        <v>1</v>
      </c>
      <c r="K3100">
        <v>1</v>
      </c>
      <c r="L3100">
        <v>1</v>
      </c>
      <c r="M3100">
        <v>1</v>
      </c>
      <c r="N3100">
        <v>1</v>
      </c>
      <c r="O3100">
        <v>1</v>
      </c>
      <c r="P3100">
        <v>1</v>
      </c>
      <c r="Q3100">
        <v>1</v>
      </c>
      <c r="R3100">
        <v>1</v>
      </c>
      <c r="S3100">
        <v>1</v>
      </c>
      <c r="T3100">
        <v>1</v>
      </c>
      <c r="U3100">
        <v>1</v>
      </c>
      <c r="V3100">
        <v>1</v>
      </c>
      <c r="W3100">
        <v>1</v>
      </c>
      <c r="X3100">
        <v>1</v>
      </c>
      <c r="Y3100">
        <v>1</v>
      </c>
      <c r="Z3100">
        <v>1</v>
      </c>
      <c r="AA3100">
        <v>1</v>
      </c>
      <c r="AB3100">
        <v>1</v>
      </c>
      <c r="AC3100">
        <v>1</v>
      </c>
      <c r="AD3100">
        <v>1</v>
      </c>
      <c r="AE3100">
        <v>1</v>
      </c>
      <c r="AF3100">
        <v>1</v>
      </c>
      <c r="AG3100">
        <v>1</v>
      </c>
      <c r="AH3100">
        <v>1</v>
      </c>
      <c r="AI3100">
        <v>1</v>
      </c>
      <c r="AJ3100">
        <v>1</v>
      </c>
      <c r="AK3100">
        <v>1</v>
      </c>
      <c r="AL3100">
        <v>0</v>
      </c>
      <c r="AM3100" s="49" t="s">
        <v>333</v>
      </c>
      <c r="AN3100" s="49" t="s">
        <v>14</v>
      </c>
      <c r="AO3100" s="49" t="s">
        <v>485</v>
      </c>
      <c r="AP3100" s="49" t="s">
        <v>505</v>
      </c>
      <c r="AQ3100" s="49" t="s">
        <v>13</v>
      </c>
      <c r="AR3100" s="49" t="s">
        <v>495</v>
      </c>
      <c r="AS3100" s="49" t="s">
        <v>488</v>
      </c>
      <c r="AT3100" s="49" t="s">
        <v>489</v>
      </c>
    </row>
    <row r="3101" spans="1:46" x14ac:dyDescent="0.25">
      <c r="A3101">
        <v>18</v>
      </c>
      <c r="B3101" t="s">
        <v>349</v>
      </c>
      <c r="C3101" t="s">
        <v>349</v>
      </c>
      <c r="D3101" t="s">
        <v>350</v>
      </c>
      <c r="E3101" t="s">
        <v>642</v>
      </c>
      <c r="F3101" t="s">
        <v>643</v>
      </c>
      <c r="G3101">
        <v>1</v>
      </c>
      <c r="H3101">
        <v>1</v>
      </c>
      <c r="I3101">
        <v>1</v>
      </c>
      <c r="J3101">
        <v>1</v>
      </c>
      <c r="K3101">
        <v>1</v>
      </c>
      <c r="L3101">
        <v>1</v>
      </c>
      <c r="M3101">
        <v>1</v>
      </c>
      <c r="N3101">
        <v>1</v>
      </c>
      <c r="O3101">
        <v>1</v>
      </c>
      <c r="P3101">
        <v>1</v>
      </c>
      <c r="Q3101">
        <v>1</v>
      </c>
      <c r="R3101">
        <v>1</v>
      </c>
      <c r="S3101">
        <v>1</v>
      </c>
      <c r="T3101">
        <v>1</v>
      </c>
      <c r="U3101">
        <v>1</v>
      </c>
      <c r="V3101">
        <v>1</v>
      </c>
      <c r="W3101">
        <v>1</v>
      </c>
      <c r="X3101">
        <v>1</v>
      </c>
      <c r="Y3101">
        <v>1</v>
      </c>
      <c r="Z3101">
        <v>1</v>
      </c>
      <c r="AA3101">
        <v>1</v>
      </c>
      <c r="AB3101">
        <v>1</v>
      </c>
      <c r="AC3101">
        <v>1</v>
      </c>
      <c r="AD3101">
        <v>1</v>
      </c>
      <c r="AE3101">
        <v>1</v>
      </c>
      <c r="AF3101">
        <v>1</v>
      </c>
      <c r="AG3101">
        <v>1</v>
      </c>
      <c r="AH3101">
        <v>1</v>
      </c>
      <c r="AI3101">
        <v>1</v>
      </c>
      <c r="AJ3101">
        <v>1</v>
      </c>
      <c r="AK3101">
        <v>1</v>
      </c>
      <c r="AL3101">
        <v>1</v>
      </c>
      <c r="AM3101" s="49" t="s">
        <v>350</v>
      </c>
      <c r="AN3101" s="49" t="s">
        <v>14</v>
      </c>
      <c r="AO3101" s="49" t="s">
        <v>500</v>
      </c>
      <c r="AP3101" s="49" t="s">
        <v>505</v>
      </c>
      <c r="AQ3101" s="49" t="s">
        <v>13</v>
      </c>
      <c r="AR3101" s="49" t="s">
        <v>487</v>
      </c>
      <c r="AS3101" s="49" t="s">
        <v>488</v>
      </c>
      <c r="AT3101" s="49" t="s">
        <v>489</v>
      </c>
    </row>
    <row r="3102" spans="1:46" x14ac:dyDescent="0.25">
      <c r="A3102">
        <v>18</v>
      </c>
      <c r="B3102" t="s">
        <v>351</v>
      </c>
      <c r="C3102" t="s">
        <v>351</v>
      </c>
      <c r="D3102" t="s">
        <v>352</v>
      </c>
      <c r="E3102" t="s">
        <v>642</v>
      </c>
      <c r="F3102" t="s">
        <v>643</v>
      </c>
      <c r="G3102">
        <v>1</v>
      </c>
      <c r="H3102">
        <v>1</v>
      </c>
      <c r="I3102">
        <v>1</v>
      </c>
      <c r="J3102">
        <v>1</v>
      </c>
      <c r="K3102">
        <v>1</v>
      </c>
      <c r="L3102">
        <v>1</v>
      </c>
      <c r="M3102">
        <v>1</v>
      </c>
      <c r="N3102">
        <v>1</v>
      </c>
      <c r="O3102">
        <v>1</v>
      </c>
      <c r="P3102">
        <v>1</v>
      </c>
      <c r="Q3102">
        <v>1</v>
      </c>
      <c r="R3102">
        <v>1</v>
      </c>
      <c r="S3102">
        <v>1</v>
      </c>
      <c r="T3102">
        <v>1</v>
      </c>
      <c r="U3102">
        <v>1</v>
      </c>
      <c r="V3102">
        <v>1</v>
      </c>
      <c r="W3102">
        <v>1</v>
      </c>
      <c r="X3102">
        <v>1</v>
      </c>
      <c r="Y3102">
        <v>1</v>
      </c>
      <c r="Z3102">
        <v>1</v>
      </c>
      <c r="AA3102">
        <v>1</v>
      </c>
      <c r="AB3102">
        <v>1</v>
      </c>
      <c r="AC3102">
        <v>1</v>
      </c>
      <c r="AD3102">
        <v>1</v>
      </c>
      <c r="AE3102">
        <v>1</v>
      </c>
      <c r="AF3102">
        <v>1</v>
      </c>
      <c r="AG3102">
        <v>1</v>
      </c>
      <c r="AH3102">
        <v>1</v>
      </c>
      <c r="AI3102">
        <v>1</v>
      </c>
      <c r="AJ3102">
        <v>1</v>
      </c>
      <c r="AK3102">
        <v>1</v>
      </c>
      <c r="AL3102">
        <v>1</v>
      </c>
      <c r="AM3102" s="49" t="s">
        <v>352</v>
      </c>
      <c r="AN3102" s="49" t="s">
        <v>14</v>
      </c>
      <c r="AO3102" s="49" t="s">
        <v>500</v>
      </c>
      <c r="AP3102" s="49" t="s">
        <v>505</v>
      </c>
      <c r="AQ3102" s="49" t="s">
        <v>13</v>
      </c>
      <c r="AR3102" s="49" t="s">
        <v>487</v>
      </c>
      <c r="AS3102" s="49" t="s">
        <v>488</v>
      </c>
      <c r="AT3102" s="49" t="s">
        <v>489</v>
      </c>
    </row>
    <row r="3103" spans="1:46" x14ac:dyDescent="0.25">
      <c r="A3103">
        <v>18</v>
      </c>
      <c r="B3103" t="s">
        <v>400</v>
      </c>
      <c r="C3103" t="s">
        <v>400</v>
      </c>
      <c r="D3103" t="s">
        <v>401</v>
      </c>
      <c r="E3103" t="s">
        <v>642</v>
      </c>
      <c r="F3103" t="s">
        <v>643</v>
      </c>
      <c r="G3103">
        <v>1</v>
      </c>
      <c r="H3103">
        <v>1</v>
      </c>
      <c r="I3103">
        <v>1</v>
      </c>
      <c r="J3103">
        <v>1</v>
      </c>
      <c r="K3103">
        <v>1</v>
      </c>
      <c r="L3103">
        <v>1</v>
      </c>
      <c r="M3103">
        <v>1</v>
      </c>
      <c r="N3103">
        <v>1</v>
      </c>
      <c r="O3103">
        <v>1</v>
      </c>
      <c r="P3103">
        <v>1</v>
      </c>
      <c r="Q3103">
        <v>1</v>
      </c>
      <c r="R3103">
        <v>1</v>
      </c>
      <c r="S3103">
        <v>1</v>
      </c>
      <c r="T3103">
        <v>1</v>
      </c>
      <c r="U3103">
        <v>1</v>
      </c>
      <c r="V3103">
        <v>1</v>
      </c>
      <c r="W3103">
        <v>1</v>
      </c>
      <c r="X3103">
        <v>1</v>
      </c>
      <c r="Y3103">
        <v>1</v>
      </c>
      <c r="Z3103">
        <v>1</v>
      </c>
      <c r="AA3103">
        <v>1</v>
      </c>
      <c r="AB3103">
        <v>1</v>
      </c>
      <c r="AC3103">
        <v>1</v>
      </c>
      <c r="AD3103">
        <v>1</v>
      </c>
      <c r="AE3103">
        <v>1</v>
      </c>
      <c r="AF3103">
        <v>1</v>
      </c>
      <c r="AG3103">
        <v>1</v>
      </c>
      <c r="AH3103">
        <v>1</v>
      </c>
      <c r="AI3103">
        <v>1</v>
      </c>
      <c r="AJ3103">
        <v>1</v>
      </c>
      <c r="AK3103">
        <v>1</v>
      </c>
      <c r="AL3103">
        <v>0</v>
      </c>
      <c r="AM3103" s="49" t="s">
        <v>401</v>
      </c>
      <c r="AN3103" s="49" t="s">
        <v>4</v>
      </c>
      <c r="AO3103" s="49" t="s">
        <v>9</v>
      </c>
      <c r="AP3103" s="49" t="s">
        <v>501</v>
      </c>
      <c r="AQ3103" s="49" t="s">
        <v>9</v>
      </c>
      <c r="AR3103" s="49" t="s">
        <v>487</v>
      </c>
      <c r="AS3103" s="49" t="s">
        <v>488</v>
      </c>
      <c r="AT3103" s="49" t="s">
        <v>489</v>
      </c>
    </row>
    <row r="3104" spans="1:46" x14ac:dyDescent="0.25">
      <c r="A3104">
        <v>18</v>
      </c>
      <c r="B3104" t="s">
        <v>344</v>
      </c>
      <c r="C3104" t="s">
        <v>344</v>
      </c>
      <c r="D3104" t="s">
        <v>345</v>
      </c>
      <c r="E3104" t="s">
        <v>642</v>
      </c>
      <c r="F3104" t="s">
        <v>643</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1</v>
      </c>
      <c r="AD3104">
        <v>1</v>
      </c>
      <c r="AE3104">
        <v>1</v>
      </c>
      <c r="AF3104">
        <v>1</v>
      </c>
      <c r="AG3104">
        <v>1</v>
      </c>
      <c r="AH3104">
        <v>1</v>
      </c>
      <c r="AI3104">
        <v>1</v>
      </c>
      <c r="AJ3104">
        <v>1</v>
      </c>
      <c r="AK3104">
        <v>1</v>
      </c>
      <c r="AL3104">
        <v>0</v>
      </c>
      <c r="AM3104" s="49" t="s">
        <v>345</v>
      </c>
      <c r="AN3104" s="49" t="s">
        <v>6</v>
      </c>
      <c r="AO3104" s="49" t="s">
        <v>9</v>
      </c>
      <c r="AP3104" s="49" t="s">
        <v>486</v>
      </c>
      <c r="AQ3104" s="49" t="s">
        <v>9</v>
      </c>
      <c r="AR3104" s="49" t="s">
        <v>495</v>
      </c>
      <c r="AS3104" s="49" t="s">
        <v>488</v>
      </c>
      <c r="AT3104" s="49" t="s">
        <v>489</v>
      </c>
    </row>
    <row r="3105" spans="1:46" x14ac:dyDescent="0.25">
      <c r="A3105">
        <v>18</v>
      </c>
      <c r="B3105" t="s">
        <v>154</v>
      </c>
      <c r="C3105" t="s">
        <v>154</v>
      </c>
      <c r="D3105" t="s">
        <v>155</v>
      </c>
      <c r="E3105" t="s">
        <v>642</v>
      </c>
      <c r="F3105" t="s">
        <v>643</v>
      </c>
      <c r="G3105">
        <v>1</v>
      </c>
      <c r="H3105">
        <v>1</v>
      </c>
      <c r="I3105">
        <v>1</v>
      </c>
      <c r="J3105">
        <v>1</v>
      </c>
      <c r="K3105">
        <v>1</v>
      </c>
      <c r="L3105">
        <v>1</v>
      </c>
      <c r="M3105">
        <v>1</v>
      </c>
      <c r="N3105">
        <v>1</v>
      </c>
      <c r="O3105">
        <v>1</v>
      </c>
      <c r="P3105">
        <v>1</v>
      </c>
      <c r="Q3105">
        <v>1</v>
      </c>
      <c r="R3105">
        <v>1</v>
      </c>
      <c r="S3105">
        <v>1</v>
      </c>
      <c r="T3105">
        <v>1</v>
      </c>
      <c r="U3105">
        <v>1</v>
      </c>
      <c r="V3105">
        <v>1</v>
      </c>
      <c r="W3105">
        <v>1</v>
      </c>
      <c r="X3105">
        <v>1</v>
      </c>
      <c r="Y3105">
        <v>1</v>
      </c>
      <c r="Z3105">
        <v>1</v>
      </c>
      <c r="AA3105">
        <v>1</v>
      </c>
      <c r="AB3105">
        <v>1</v>
      </c>
      <c r="AC3105">
        <v>1</v>
      </c>
      <c r="AD3105">
        <v>1</v>
      </c>
      <c r="AE3105">
        <v>1</v>
      </c>
      <c r="AF3105">
        <v>1</v>
      </c>
      <c r="AG3105">
        <v>1</v>
      </c>
      <c r="AH3105">
        <v>1</v>
      </c>
      <c r="AI3105">
        <v>1</v>
      </c>
      <c r="AJ3105">
        <v>1</v>
      </c>
      <c r="AK3105">
        <v>1</v>
      </c>
      <c r="AL3105">
        <v>1</v>
      </c>
      <c r="AM3105" s="49" t="s">
        <v>155</v>
      </c>
      <c r="AN3105" s="49" t="s">
        <v>14</v>
      </c>
      <c r="AO3105" s="49" t="s">
        <v>500</v>
      </c>
      <c r="AP3105" s="49" t="s">
        <v>505</v>
      </c>
      <c r="AQ3105" s="49" t="s">
        <v>13</v>
      </c>
      <c r="AR3105" s="49" t="s">
        <v>487</v>
      </c>
      <c r="AS3105" s="49" t="s">
        <v>488</v>
      </c>
      <c r="AT3105" s="49" t="s">
        <v>489</v>
      </c>
    </row>
    <row r="3106" spans="1:46" x14ac:dyDescent="0.25">
      <c r="A3106">
        <v>18</v>
      </c>
      <c r="B3106" t="s">
        <v>241</v>
      </c>
      <c r="C3106" t="s">
        <v>241</v>
      </c>
      <c r="D3106" t="s">
        <v>242</v>
      </c>
      <c r="E3106" t="s">
        <v>642</v>
      </c>
      <c r="F3106" t="s">
        <v>643</v>
      </c>
      <c r="G3106">
        <v>1</v>
      </c>
      <c r="H3106">
        <v>1</v>
      </c>
      <c r="I3106">
        <v>1</v>
      </c>
      <c r="J3106">
        <v>1</v>
      </c>
      <c r="K3106">
        <v>1</v>
      </c>
      <c r="L3106">
        <v>1</v>
      </c>
      <c r="M3106">
        <v>1</v>
      </c>
      <c r="N3106">
        <v>1</v>
      </c>
      <c r="O3106">
        <v>1</v>
      </c>
      <c r="P3106">
        <v>1</v>
      </c>
      <c r="Q3106">
        <v>1</v>
      </c>
      <c r="R3106">
        <v>1</v>
      </c>
      <c r="S3106">
        <v>1</v>
      </c>
      <c r="T3106">
        <v>1</v>
      </c>
      <c r="U3106">
        <v>1</v>
      </c>
      <c r="V3106">
        <v>1</v>
      </c>
      <c r="W3106">
        <v>1</v>
      </c>
      <c r="X3106">
        <v>1</v>
      </c>
      <c r="Y3106">
        <v>1</v>
      </c>
      <c r="Z3106">
        <v>1</v>
      </c>
      <c r="AA3106">
        <v>1</v>
      </c>
      <c r="AB3106">
        <v>1</v>
      </c>
      <c r="AC3106">
        <v>1</v>
      </c>
      <c r="AD3106">
        <v>1</v>
      </c>
      <c r="AE3106">
        <v>1</v>
      </c>
      <c r="AF3106">
        <v>1</v>
      </c>
      <c r="AG3106">
        <v>1</v>
      </c>
      <c r="AH3106">
        <v>1</v>
      </c>
      <c r="AI3106">
        <v>1</v>
      </c>
      <c r="AJ3106">
        <v>1</v>
      </c>
      <c r="AK3106">
        <v>1</v>
      </c>
      <c r="AL3106">
        <v>0</v>
      </c>
      <c r="AM3106" s="49" t="s">
        <v>242</v>
      </c>
      <c r="AN3106" s="49" t="s">
        <v>14</v>
      </c>
      <c r="AO3106" s="49" t="s">
        <v>485</v>
      </c>
      <c r="AP3106" s="49" t="s">
        <v>494</v>
      </c>
      <c r="AQ3106" s="49" t="s">
        <v>11</v>
      </c>
      <c r="AR3106" s="49" t="s">
        <v>487</v>
      </c>
      <c r="AS3106" s="49" t="s">
        <v>488</v>
      </c>
      <c r="AT3106" s="49" t="s">
        <v>489</v>
      </c>
    </row>
    <row r="3107" spans="1:46" x14ac:dyDescent="0.25">
      <c r="A3107">
        <v>18</v>
      </c>
      <c r="B3107" t="s">
        <v>328</v>
      </c>
      <c r="C3107" t="s">
        <v>328</v>
      </c>
      <c r="D3107" t="s">
        <v>329</v>
      </c>
      <c r="E3107" t="s">
        <v>642</v>
      </c>
      <c r="F3107" t="s">
        <v>643</v>
      </c>
      <c r="G3107">
        <v>1</v>
      </c>
      <c r="H3107">
        <v>1</v>
      </c>
      <c r="I3107">
        <v>1</v>
      </c>
      <c r="J3107">
        <v>1</v>
      </c>
      <c r="K3107">
        <v>1</v>
      </c>
      <c r="L3107">
        <v>1</v>
      </c>
      <c r="M3107">
        <v>1</v>
      </c>
      <c r="N3107">
        <v>1</v>
      </c>
      <c r="O3107">
        <v>1</v>
      </c>
      <c r="P3107">
        <v>1</v>
      </c>
      <c r="Q3107">
        <v>1</v>
      </c>
      <c r="R3107">
        <v>1</v>
      </c>
      <c r="S3107">
        <v>1</v>
      </c>
      <c r="T3107">
        <v>1</v>
      </c>
      <c r="U3107">
        <v>1</v>
      </c>
      <c r="V3107">
        <v>1</v>
      </c>
      <c r="W3107">
        <v>1</v>
      </c>
      <c r="X3107">
        <v>1</v>
      </c>
      <c r="Y3107">
        <v>1</v>
      </c>
      <c r="Z3107">
        <v>1</v>
      </c>
      <c r="AA3107">
        <v>1</v>
      </c>
      <c r="AB3107">
        <v>1</v>
      </c>
      <c r="AC3107">
        <v>1</v>
      </c>
      <c r="AD3107">
        <v>1</v>
      </c>
      <c r="AE3107">
        <v>1</v>
      </c>
      <c r="AF3107">
        <v>1</v>
      </c>
      <c r="AG3107">
        <v>1</v>
      </c>
      <c r="AH3107">
        <v>1</v>
      </c>
      <c r="AI3107">
        <v>1</v>
      </c>
      <c r="AJ3107">
        <v>1</v>
      </c>
      <c r="AK3107">
        <v>1</v>
      </c>
      <c r="AL3107">
        <v>0</v>
      </c>
      <c r="AM3107" s="49" t="s">
        <v>329</v>
      </c>
      <c r="AN3107" s="49" t="s">
        <v>6</v>
      </c>
      <c r="AO3107" s="49" t="s">
        <v>9</v>
      </c>
      <c r="AP3107" s="49" t="s">
        <v>486</v>
      </c>
      <c r="AQ3107" s="49" t="s">
        <v>9</v>
      </c>
      <c r="AR3107" s="49" t="s">
        <v>487</v>
      </c>
      <c r="AS3107" s="49" t="s">
        <v>488</v>
      </c>
      <c r="AT3107" s="49" t="s">
        <v>489</v>
      </c>
    </row>
    <row r="3108" spans="1:46" x14ac:dyDescent="0.25">
      <c r="A3108">
        <v>18</v>
      </c>
      <c r="B3108" t="s">
        <v>348</v>
      </c>
      <c r="C3108" t="s">
        <v>348</v>
      </c>
      <c r="D3108" t="s">
        <v>427</v>
      </c>
      <c r="E3108" t="s">
        <v>642</v>
      </c>
      <c r="F3108" t="s">
        <v>643</v>
      </c>
      <c r="G3108">
        <v>0</v>
      </c>
      <c r="H3108">
        <v>0</v>
      </c>
      <c r="I3108">
        <v>0</v>
      </c>
      <c r="J3108">
        <v>0</v>
      </c>
      <c r="K3108">
        <v>0</v>
      </c>
      <c r="L3108">
        <v>0</v>
      </c>
      <c r="M3108">
        <v>0</v>
      </c>
      <c r="N3108">
        <v>0</v>
      </c>
      <c r="O3108">
        <v>0</v>
      </c>
      <c r="P3108">
        <v>0</v>
      </c>
      <c r="Q3108">
        <v>1</v>
      </c>
      <c r="R3108">
        <v>1</v>
      </c>
      <c r="S3108">
        <v>1</v>
      </c>
      <c r="T3108">
        <v>1</v>
      </c>
      <c r="U3108">
        <v>1</v>
      </c>
      <c r="V3108">
        <v>1</v>
      </c>
      <c r="W3108">
        <v>1</v>
      </c>
      <c r="X3108">
        <v>1</v>
      </c>
      <c r="Y3108">
        <v>1</v>
      </c>
      <c r="Z3108">
        <v>1</v>
      </c>
      <c r="AA3108">
        <v>1</v>
      </c>
      <c r="AB3108">
        <v>1</v>
      </c>
      <c r="AC3108">
        <v>1</v>
      </c>
      <c r="AD3108">
        <v>1</v>
      </c>
      <c r="AE3108">
        <v>1</v>
      </c>
      <c r="AF3108">
        <v>1</v>
      </c>
      <c r="AG3108">
        <v>1</v>
      </c>
      <c r="AH3108">
        <v>1</v>
      </c>
      <c r="AI3108">
        <v>1</v>
      </c>
      <c r="AJ3108">
        <v>1</v>
      </c>
      <c r="AK3108">
        <v>1</v>
      </c>
      <c r="AL3108">
        <v>0</v>
      </c>
      <c r="AM3108" s="49" t="s">
        <v>427</v>
      </c>
      <c r="AN3108" s="49" t="s">
        <v>14</v>
      </c>
      <c r="AO3108" s="49" t="s">
        <v>506</v>
      </c>
      <c r="AP3108" s="49" t="s">
        <v>501</v>
      </c>
      <c r="AQ3108" s="49" t="s">
        <v>10</v>
      </c>
      <c r="AR3108" s="49" t="s">
        <v>495</v>
      </c>
      <c r="AS3108" s="49" t="s">
        <v>488</v>
      </c>
      <c r="AT3108" s="49" t="s">
        <v>497</v>
      </c>
    </row>
    <row r="3109" spans="1:46" x14ac:dyDescent="0.25">
      <c r="A3109">
        <v>18</v>
      </c>
      <c r="B3109" t="s">
        <v>353</v>
      </c>
      <c r="C3109" t="s">
        <v>353</v>
      </c>
      <c r="D3109" t="s">
        <v>354</v>
      </c>
      <c r="E3109" t="s">
        <v>642</v>
      </c>
      <c r="F3109" t="s">
        <v>643</v>
      </c>
      <c r="G3109">
        <v>1</v>
      </c>
      <c r="H3109">
        <v>1</v>
      </c>
      <c r="I3109">
        <v>1</v>
      </c>
      <c r="J3109">
        <v>1</v>
      </c>
      <c r="K3109">
        <v>1</v>
      </c>
      <c r="L3109">
        <v>1</v>
      </c>
      <c r="M3109">
        <v>1</v>
      </c>
      <c r="N3109">
        <v>1</v>
      </c>
      <c r="O3109">
        <v>1</v>
      </c>
      <c r="P3109">
        <v>1</v>
      </c>
      <c r="Q3109">
        <v>1</v>
      </c>
      <c r="R3109">
        <v>1</v>
      </c>
      <c r="S3109">
        <v>1</v>
      </c>
      <c r="T3109">
        <v>1</v>
      </c>
      <c r="U3109">
        <v>1</v>
      </c>
      <c r="V3109">
        <v>1</v>
      </c>
      <c r="W3109">
        <v>1</v>
      </c>
      <c r="X3109">
        <v>1</v>
      </c>
      <c r="Y3109">
        <v>1</v>
      </c>
      <c r="Z3109">
        <v>1</v>
      </c>
      <c r="AA3109">
        <v>1</v>
      </c>
      <c r="AB3109">
        <v>1</v>
      </c>
      <c r="AC3109">
        <v>1</v>
      </c>
      <c r="AD3109">
        <v>1</v>
      </c>
      <c r="AE3109">
        <v>1</v>
      </c>
      <c r="AF3109">
        <v>1</v>
      </c>
      <c r="AG3109">
        <v>1</v>
      </c>
      <c r="AH3109">
        <v>1</v>
      </c>
      <c r="AI3109">
        <v>1</v>
      </c>
      <c r="AJ3109">
        <v>1</v>
      </c>
      <c r="AK3109">
        <v>1</v>
      </c>
      <c r="AL3109">
        <v>1</v>
      </c>
      <c r="AM3109" s="49" t="s">
        <v>354</v>
      </c>
      <c r="AN3109" s="49" t="s">
        <v>14</v>
      </c>
      <c r="AO3109" s="49" t="s">
        <v>500</v>
      </c>
      <c r="AP3109" s="49" t="s">
        <v>505</v>
      </c>
      <c r="AQ3109" s="49" t="s">
        <v>13</v>
      </c>
      <c r="AR3109" s="49" t="s">
        <v>487</v>
      </c>
      <c r="AS3109" s="49" t="s">
        <v>488</v>
      </c>
      <c r="AT3109" s="49" t="s">
        <v>489</v>
      </c>
    </row>
    <row r="3110" spans="1:46" x14ac:dyDescent="0.25">
      <c r="A3110">
        <v>18</v>
      </c>
      <c r="B3110" t="s">
        <v>111</v>
      </c>
      <c r="C3110" t="s">
        <v>111</v>
      </c>
      <c r="D3110" t="s">
        <v>112</v>
      </c>
      <c r="E3110" t="s">
        <v>642</v>
      </c>
      <c r="F3110" t="s">
        <v>643</v>
      </c>
      <c r="G3110">
        <v>1</v>
      </c>
      <c r="H3110">
        <v>1</v>
      </c>
      <c r="I3110">
        <v>1</v>
      </c>
      <c r="J3110">
        <v>1</v>
      </c>
      <c r="K3110">
        <v>1</v>
      </c>
      <c r="L3110">
        <v>1</v>
      </c>
      <c r="M3110">
        <v>1</v>
      </c>
      <c r="N3110">
        <v>1</v>
      </c>
      <c r="O3110">
        <v>1</v>
      </c>
      <c r="P3110">
        <v>1</v>
      </c>
      <c r="Q3110">
        <v>1</v>
      </c>
      <c r="R3110">
        <v>1</v>
      </c>
      <c r="S3110">
        <v>1</v>
      </c>
      <c r="T3110">
        <v>1</v>
      </c>
      <c r="U3110">
        <v>1</v>
      </c>
      <c r="V3110">
        <v>1</v>
      </c>
      <c r="W3110">
        <v>1</v>
      </c>
      <c r="X3110">
        <v>1</v>
      </c>
      <c r="Y3110">
        <v>1</v>
      </c>
      <c r="Z3110">
        <v>1</v>
      </c>
      <c r="AA3110">
        <v>1</v>
      </c>
      <c r="AB3110">
        <v>1</v>
      </c>
      <c r="AC3110">
        <v>1</v>
      </c>
      <c r="AD3110">
        <v>1</v>
      </c>
      <c r="AE3110">
        <v>1</v>
      </c>
      <c r="AF3110">
        <v>1</v>
      </c>
      <c r="AG3110">
        <v>1</v>
      </c>
      <c r="AH3110">
        <v>1</v>
      </c>
      <c r="AI3110">
        <v>1</v>
      </c>
      <c r="AJ3110">
        <v>1</v>
      </c>
      <c r="AK3110">
        <v>1</v>
      </c>
      <c r="AL3110">
        <v>1</v>
      </c>
      <c r="AM3110" s="49" t="s">
        <v>112</v>
      </c>
      <c r="AN3110" s="49" t="s">
        <v>14</v>
      </c>
      <c r="AO3110" s="49" t="s">
        <v>500</v>
      </c>
      <c r="AP3110" s="49" t="s">
        <v>505</v>
      </c>
      <c r="AQ3110" s="49" t="s">
        <v>13</v>
      </c>
      <c r="AR3110" s="49" t="s">
        <v>487</v>
      </c>
      <c r="AS3110" s="49" t="s">
        <v>488</v>
      </c>
      <c r="AT3110" s="49" t="s">
        <v>489</v>
      </c>
    </row>
    <row r="3111" spans="1:46" x14ac:dyDescent="0.25">
      <c r="A3111">
        <v>18</v>
      </c>
      <c r="B3111" t="s">
        <v>359</v>
      </c>
      <c r="C3111" t="s">
        <v>359</v>
      </c>
      <c r="D3111" t="s">
        <v>605</v>
      </c>
      <c r="E3111" t="s">
        <v>642</v>
      </c>
      <c r="F3111" t="s">
        <v>643</v>
      </c>
      <c r="G3111">
        <v>1</v>
      </c>
      <c r="H3111">
        <v>1</v>
      </c>
      <c r="I3111">
        <v>1</v>
      </c>
      <c r="J3111">
        <v>1</v>
      </c>
      <c r="K3111">
        <v>1</v>
      </c>
      <c r="L3111">
        <v>1</v>
      </c>
      <c r="M3111">
        <v>1</v>
      </c>
      <c r="N3111">
        <v>1</v>
      </c>
      <c r="O3111">
        <v>1</v>
      </c>
      <c r="P3111">
        <v>1</v>
      </c>
      <c r="Q3111">
        <v>1</v>
      </c>
      <c r="R3111">
        <v>1</v>
      </c>
      <c r="S3111">
        <v>1</v>
      </c>
      <c r="T3111">
        <v>1</v>
      </c>
      <c r="U3111">
        <v>1</v>
      </c>
      <c r="V3111">
        <v>1</v>
      </c>
      <c r="W3111">
        <v>1</v>
      </c>
      <c r="X3111">
        <v>1</v>
      </c>
      <c r="Y3111">
        <v>1</v>
      </c>
      <c r="Z3111">
        <v>1</v>
      </c>
      <c r="AA3111">
        <v>1</v>
      </c>
      <c r="AB3111">
        <v>1</v>
      </c>
      <c r="AC3111">
        <v>1</v>
      </c>
      <c r="AD3111">
        <v>1</v>
      </c>
      <c r="AE3111">
        <v>1</v>
      </c>
      <c r="AF3111">
        <v>1</v>
      </c>
      <c r="AG3111">
        <v>1</v>
      </c>
      <c r="AH3111">
        <v>1</v>
      </c>
      <c r="AI3111">
        <v>1</v>
      </c>
      <c r="AJ3111">
        <v>1</v>
      </c>
      <c r="AK3111">
        <v>1</v>
      </c>
      <c r="AL3111">
        <v>0</v>
      </c>
      <c r="AM3111" s="49" t="s">
        <v>360</v>
      </c>
      <c r="AN3111" s="49" t="s">
        <v>14</v>
      </c>
      <c r="AO3111" s="49" t="s">
        <v>485</v>
      </c>
      <c r="AP3111" s="49" t="s">
        <v>486</v>
      </c>
      <c r="AQ3111" s="49" t="s">
        <v>11</v>
      </c>
      <c r="AR3111" s="49" t="s">
        <v>487</v>
      </c>
      <c r="AS3111" s="49" t="s">
        <v>488</v>
      </c>
      <c r="AT3111" s="49" t="s">
        <v>489</v>
      </c>
    </row>
    <row r="3112" spans="1:46" x14ac:dyDescent="0.25">
      <c r="A3112">
        <v>18</v>
      </c>
      <c r="B3112" t="s">
        <v>366</v>
      </c>
      <c r="C3112" t="s">
        <v>366</v>
      </c>
      <c r="D3112" t="s">
        <v>367</v>
      </c>
      <c r="E3112" t="s">
        <v>642</v>
      </c>
      <c r="F3112" t="s">
        <v>643</v>
      </c>
      <c r="G3112">
        <v>1</v>
      </c>
      <c r="H3112">
        <v>1</v>
      </c>
      <c r="I3112">
        <v>1</v>
      </c>
      <c r="J3112">
        <v>1</v>
      </c>
      <c r="K3112">
        <v>1</v>
      </c>
      <c r="L3112">
        <v>1</v>
      </c>
      <c r="M3112">
        <v>1</v>
      </c>
      <c r="N3112">
        <v>1</v>
      </c>
      <c r="O3112">
        <v>1</v>
      </c>
      <c r="P3112">
        <v>1</v>
      </c>
      <c r="Q3112">
        <v>1</v>
      </c>
      <c r="R3112">
        <v>1</v>
      </c>
      <c r="S3112">
        <v>1</v>
      </c>
      <c r="T3112">
        <v>1</v>
      </c>
      <c r="U3112">
        <v>1</v>
      </c>
      <c r="V3112">
        <v>1</v>
      </c>
      <c r="W3112">
        <v>1</v>
      </c>
      <c r="X3112">
        <v>1</v>
      </c>
      <c r="Y3112">
        <v>1</v>
      </c>
      <c r="Z3112">
        <v>1</v>
      </c>
      <c r="AA3112">
        <v>1</v>
      </c>
      <c r="AB3112">
        <v>1</v>
      </c>
      <c r="AC3112">
        <v>1</v>
      </c>
      <c r="AD3112">
        <v>1</v>
      </c>
      <c r="AE3112">
        <v>1</v>
      </c>
      <c r="AF3112">
        <v>1</v>
      </c>
      <c r="AG3112">
        <v>1</v>
      </c>
      <c r="AH3112">
        <v>1</v>
      </c>
      <c r="AI3112">
        <v>1</v>
      </c>
      <c r="AJ3112">
        <v>1</v>
      </c>
      <c r="AK3112">
        <v>1</v>
      </c>
      <c r="AL3112">
        <v>0</v>
      </c>
      <c r="AM3112" s="49" t="s">
        <v>367</v>
      </c>
      <c r="AN3112" s="49" t="s">
        <v>14</v>
      </c>
      <c r="AO3112" s="49" t="s">
        <v>485</v>
      </c>
      <c r="AP3112" s="49" t="s">
        <v>494</v>
      </c>
      <c r="AQ3112" s="49" t="s">
        <v>11</v>
      </c>
      <c r="AR3112" s="49" t="s">
        <v>487</v>
      </c>
      <c r="AS3112" s="49" t="s">
        <v>488</v>
      </c>
      <c r="AT3112" s="49" t="s">
        <v>489</v>
      </c>
    </row>
    <row r="3113" spans="1:46" x14ac:dyDescent="0.25">
      <c r="A3113">
        <v>18</v>
      </c>
      <c r="B3113" t="s">
        <v>364</v>
      </c>
      <c r="C3113" t="s">
        <v>364</v>
      </c>
      <c r="D3113" t="s">
        <v>365</v>
      </c>
      <c r="E3113" t="s">
        <v>642</v>
      </c>
      <c r="F3113" t="s">
        <v>643</v>
      </c>
      <c r="G3113">
        <v>1</v>
      </c>
      <c r="H3113">
        <v>1</v>
      </c>
      <c r="I3113">
        <v>1</v>
      </c>
      <c r="J3113">
        <v>1</v>
      </c>
      <c r="K3113">
        <v>1</v>
      </c>
      <c r="L3113">
        <v>1</v>
      </c>
      <c r="M3113">
        <v>1</v>
      </c>
      <c r="N3113">
        <v>1</v>
      </c>
      <c r="O3113">
        <v>1</v>
      </c>
      <c r="P3113">
        <v>1</v>
      </c>
      <c r="Q3113">
        <v>1</v>
      </c>
      <c r="R3113">
        <v>1</v>
      </c>
      <c r="S3113">
        <v>1</v>
      </c>
      <c r="T3113">
        <v>1</v>
      </c>
      <c r="U3113">
        <v>1</v>
      </c>
      <c r="V3113">
        <v>1</v>
      </c>
      <c r="W3113">
        <v>1</v>
      </c>
      <c r="X3113">
        <v>1</v>
      </c>
      <c r="Y3113">
        <v>1</v>
      </c>
      <c r="Z3113">
        <v>1</v>
      </c>
      <c r="AA3113">
        <v>1</v>
      </c>
      <c r="AB3113">
        <v>1</v>
      </c>
      <c r="AC3113">
        <v>1</v>
      </c>
      <c r="AD3113">
        <v>1</v>
      </c>
      <c r="AE3113">
        <v>1</v>
      </c>
      <c r="AF3113">
        <v>1</v>
      </c>
      <c r="AG3113">
        <v>1</v>
      </c>
      <c r="AH3113">
        <v>1</v>
      </c>
      <c r="AI3113">
        <v>1</v>
      </c>
      <c r="AJ3113">
        <v>1</v>
      </c>
      <c r="AK3113">
        <v>1</v>
      </c>
      <c r="AL3113">
        <v>0</v>
      </c>
      <c r="AM3113" s="49" t="s">
        <v>365</v>
      </c>
      <c r="AN3113" s="49" t="s">
        <v>14</v>
      </c>
      <c r="AO3113" s="49" t="s">
        <v>485</v>
      </c>
      <c r="AP3113" s="49" t="s">
        <v>501</v>
      </c>
      <c r="AQ3113" s="49" t="s">
        <v>11</v>
      </c>
      <c r="AR3113" s="49" t="s">
        <v>487</v>
      </c>
      <c r="AS3113" s="49" t="s">
        <v>488</v>
      </c>
      <c r="AT3113" s="49" t="s">
        <v>489</v>
      </c>
    </row>
    <row r="3114" spans="1:46" x14ac:dyDescent="0.25">
      <c r="A3114">
        <v>18</v>
      </c>
      <c r="B3114" t="s">
        <v>493</v>
      </c>
      <c r="C3114" t="s">
        <v>606</v>
      </c>
      <c r="D3114" t="s">
        <v>607</v>
      </c>
      <c r="E3114" t="s">
        <v>642</v>
      </c>
      <c r="F3114" t="s">
        <v>643</v>
      </c>
      <c r="G3114">
        <v>1</v>
      </c>
      <c r="H3114">
        <v>1</v>
      </c>
      <c r="I3114">
        <v>1</v>
      </c>
      <c r="J3114">
        <v>1</v>
      </c>
      <c r="K3114">
        <v>1</v>
      </c>
      <c r="L3114">
        <v>1</v>
      </c>
      <c r="M3114">
        <v>1</v>
      </c>
      <c r="N3114">
        <v>1</v>
      </c>
      <c r="O3114">
        <v>1</v>
      </c>
      <c r="P3114">
        <v>1</v>
      </c>
      <c r="Q3114">
        <v>1</v>
      </c>
      <c r="R3114">
        <v>1</v>
      </c>
      <c r="S3114">
        <v>1</v>
      </c>
      <c r="T3114">
        <v>1</v>
      </c>
      <c r="U3114">
        <v>1</v>
      </c>
      <c r="V3114">
        <v>1</v>
      </c>
      <c r="W3114">
        <v>1</v>
      </c>
      <c r="X3114">
        <v>1</v>
      </c>
      <c r="Y3114">
        <v>1</v>
      </c>
      <c r="Z3114">
        <v>1</v>
      </c>
      <c r="AA3114">
        <v>1</v>
      </c>
      <c r="AB3114">
        <v>1</v>
      </c>
      <c r="AC3114">
        <v>1</v>
      </c>
      <c r="AD3114">
        <v>1</v>
      </c>
      <c r="AE3114">
        <v>1</v>
      </c>
      <c r="AF3114">
        <v>1</v>
      </c>
      <c r="AG3114">
        <v>1</v>
      </c>
      <c r="AH3114">
        <v>1</v>
      </c>
      <c r="AI3114">
        <v>1</v>
      </c>
      <c r="AJ3114">
        <v>1</v>
      </c>
      <c r="AK3114">
        <v>1</v>
      </c>
      <c r="AL3114">
        <v>0</v>
      </c>
      <c r="AM3114" s="49" t="e">
        <v>#N/A</v>
      </c>
      <c r="AN3114" s="49" t="e">
        <v>#N/A</v>
      </c>
      <c r="AO3114" s="49" t="e">
        <v>#N/A</v>
      </c>
      <c r="AP3114" s="49" t="e">
        <v>#N/A</v>
      </c>
      <c r="AQ3114" s="49" t="e">
        <v>#N/A</v>
      </c>
      <c r="AR3114" s="49" t="e">
        <v>#N/A</v>
      </c>
      <c r="AS3114" s="49" t="e">
        <v>#N/A</v>
      </c>
      <c r="AT3114" s="49" t="e">
        <v>#N/A</v>
      </c>
    </row>
    <row r="3115" spans="1:46" x14ac:dyDescent="0.25">
      <c r="A3115">
        <v>18</v>
      </c>
      <c r="B3115" t="s">
        <v>362</v>
      </c>
      <c r="C3115" t="s">
        <v>362</v>
      </c>
      <c r="D3115" t="s">
        <v>363</v>
      </c>
      <c r="E3115" t="s">
        <v>642</v>
      </c>
      <c r="F3115" t="s">
        <v>643</v>
      </c>
      <c r="G3115">
        <v>1</v>
      </c>
      <c r="H3115">
        <v>1</v>
      </c>
      <c r="I3115">
        <v>1</v>
      </c>
      <c r="J3115">
        <v>1</v>
      </c>
      <c r="K3115">
        <v>1</v>
      </c>
      <c r="L3115">
        <v>1</v>
      </c>
      <c r="M3115">
        <v>1</v>
      </c>
      <c r="N3115">
        <v>1</v>
      </c>
      <c r="O3115">
        <v>1</v>
      </c>
      <c r="P3115">
        <v>1</v>
      </c>
      <c r="Q3115">
        <v>1</v>
      </c>
      <c r="R3115">
        <v>1</v>
      </c>
      <c r="S3115">
        <v>1</v>
      </c>
      <c r="T3115">
        <v>1</v>
      </c>
      <c r="U3115">
        <v>1</v>
      </c>
      <c r="V3115">
        <v>1</v>
      </c>
      <c r="W3115">
        <v>1</v>
      </c>
      <c r="X3115">
        <v>1</v>
      </c>
      <c r="Y3115">
        <v>1</v>
      </c>
      <c r="Z3115">
        <v>1</v>
      </c>
      <c r="AA3115">
        <v>1</v>
      </c>
      <c r="AB3115">
        <v>1</v>
      </c>
      <c r="AC3115">
        <v>1</v>
      </c>
      <c r="AD3115">
        <v>1</v>
      </c>
      <c r="AE3115">
        <v>1</v>
      </c>
      <c r="AF3115">
        <v>1</v>
      </c>
      <c r="AG3115">
        <v>1</v>
      </c>
      <c r="AH3115">
        <v>1</v>
      </c>
      <c r="AI3115">
        <v>1</v>
      </c>
      <c r="AJ3115">
        <v>1</v>
      </c>
      <c r="AK3115">
        <v>1</v>
      </c>
      <c r="AL3115">
        <v>0</v>
      </c>
      <c r="AM3115" s="49" t="s">
        <v>363</v>
      </c>
      <c r="AN3115" s="49" t="s">
        <v>8</v>
      </c>
      <c r="AO3115" s="49" t="s">
        <v>9</v>
      </c>
      <c r="AP3115" s="49" t="s">
        <v>486</v>
      </c>
      <c r="AQ3115" s="49" t="s">
        <v>9</v>
      </c>
      <c r="AR3115" s="49" t="s">
        <v>495</v>
      </c>
      <c r="AS3115" s="49" t="s">
        <v>488</v>
      </c>
      <c r="AT3115" s="49" t="s">
        <v>489</v>
      </c>
    </row>
    <row r="3116" spans="1:46" x14ac:dyDescent="0.25">
      <c r="A3116">
        <v>18</v>
      </c>
      <c r="B3116" t="s">
        <v>372</v>
      </c>
      <c r="C3116" t="s">
        <v>372</v>
      </c>
      <c r="D3116" t="s">
        <v>431</v>
      </c>
      <c r="E3116" t="s">
        <v>642</v>
      </c>
      <c r="F3116" t="s">
        <v>643</v>
      </c>
      <c r="G3116">
        <v>1</v>
      </c>
      <c r="H3116">
        <v>1</v>
      </c>
      <c r="I3116">
        <v>1</v>
      </c>
      <c r="J3116">
        <v>1</v>
      </c>
      <c r="K3116">
        <v>1</v>
      </c>
      <c r="L3116">
        <v>1</v>
      </c>
      <c r="M3116">
        <v>1</v>
      </c>
      <c r="N3116">
        <v>1</v>
      </c>
      <c r="O3116">
        <v>1</v>
      </c>
      <c r="P3116">
        <v>1</v>
      </c>
      <c r="Q3116">
        <v>1</v>
      </c>
      <c r="R3116">
        <v>1</v>
      </c>
      <c r="S3116">
        <v>1</v>
      </c>
      <c r="T3116">
        <v>1</v>
      </c>
      <c r="U3116">
        <v>1</v>
      </c>
      <c r="V3116">
        <v>1</v>
      </c>
      <c r="W3116">
        <v>1</v>
      </c>
      <c r="X3116">
        <v>1</v>
      </c>
      <c r="Y3116">
        <v>1</v>
      </c>
      <c r="Z3116">
        <v>1</v>
      </c>
      <c r="AA3116">
        <v>1</v>
      </c>
      <c r="AB3116">
        <v>1</v>
      </c>
      <c r="AC3116">
        <v>1</v>
      </c>
      <c r="AD3116">
        <v>1</v>
      </c>
      <c r="AE3116">
        <v>1</v>
      </c>
      <c r="AF3116">
        <v>1</v>
      </c>
      <c r="AG3116">
        <v>1</v>
      </c>
      <c r="AH3116">
        <v>1</v>
      </c>
      <c r="AI3116">
        <v>1</v>
      </c>
      <c r="AJ3116">
        <v>1</v>
      </c>
      <c r="AK3116">
        <v>1</v>
      </c>
      <c r="AL3116">
        <v>0</v>
      </c>
      <c r="AM3116" s="49" t="s">
        <v>431</v>
      </c>
      <c r="AN3116" s="49" t="s">
        <v>14</v>
      </c>
      <c r="AO3116" s="49" t="s">
        <v>507</v>
      </c>
      <c r="AP3116" s="49" t="s">
        <v>505</v>
      </c>
      <c r="AQ3116" s="49" t="s">
        <v>10</v>
      </c>
      <c r="AR3116" s="49" t="s">
        <v>495</v>
      </c>
      <c r="AS3116" s="49" t="s">
        <v>496</v>
      </c>
      <c r="AT3116" s="49" t="s">
        <v>497</v>
      </c>
    </row>
    <row r="3117" spans="1:46" x14ac:dyDescent="0.25">
      <c r="A3117">
        <v>18</v>
      </c>
      <c r="B3117" t="s">
        <v>373</v>
      </c>
      <c r="C3117" t="s">
        <v>373</v>
      </c>
      <c r="D3117" t="s">
        <v>374</v>
      </c>
      <c r="E3117" t="s">
        <v>642</v>
      </c>
      <c r="F3117" t="s">
        <v>643</v>
      </c>
      <c r="G3117">
        <v>1</v>
      </c>
      <c r="H3117">
        <v>1</v>
      </c>
      <c r="I3117">
        <v>1</v>
      </c>
      <c r="J3117">
        <v>1</v>
      </c>
      <c r="K3117">
        <v>1</v>
      </c>
      <c r="L3117">
        <v>1</v>
      </c>
      <c r="M3117">
        <v>1</v>
      </c>
      <c r="N3117">
        <v>1</v>
      </c>
      <c r="O3117">
        <v>1</v>
      </c>
      <c r="P3117">
        <v>1</v>
      </c>
      <c r="Q3117">
        <v>1</v>
      </c>
      <c r="R3117">
        <v>1</v>
      </c>
      <c r="S3117">
        <v>1</v>
      </c>
      <c r="T3117">
        <v>1</v>
      </c>
      <c r="U3117">
        <v>1</v>
      </c>
      <c r="V3117">
        <v>1</v>
      </c>
      <c r="W3117">
        <v>1</v>
      </c>
      <c r="X3117">
        <v>1</v>
      </c>
      <c r="Y3117">
        <v>1</v>
      </c>
      <c r="Z3117">
        <v>1</v>
      </c>
      <c r="AA3117">
        <v>1</v>
      </c>
      <c r="AB3117">
        <v>1</v>
      </c>
      <c r="AC3117">
        <v>1</v>
      </c>
      <c r="AD3117">
        <v>1</v>
      </c>
      <c r="AE3117">
        <v>1</v>
      </c>
      <c r="AF3117">
        <v>1</v>
      </c>
      <c r="AG3117">
        <v>1</v>
      </c>
      <c r="AH3117">
        <v>1</v>
      </c>
      <c r="AI3117">
        <v>1</v>
      </c>
      <c r="AJ3117">
        <v>1</v>
      </c>
      <c r="AK3117">
        <v>1</v>
      </c>
      <c r="AL3117">
        <v>0</v>
      </c>
      <c r="AM3117" s="49" t="s">
        <v>374</v>
      </c>
      <c r="AN3117" s="49" t="s">
        <v>7</v>
      </c>
      <c r="AO3117" s="49" t="s">
        <v>9</v>
      </c>
      <c r="AP3117" s="49" t="s">
        <v>494</v>
      </c>
      <c r="AQ3117" s="49" t="s">
        <v>9</v>
      </c>
      <c r="AR3117" s="49" t="s">
        <v>487</v>
      </c>
      <c r="AS3117" s="49" t="s">
        <v>488</v>
      </c>
      <c r="AT3117" s="49" t="s">
        <v>489</v>
      </c>
    </row>
    <row r="3118" spans="1:46" x14ac:dyDescent="0.25">
      <c r="A3118">
        <v>18</v>
      </c>
      <c r="B3118" t="s">
        <v>368</v>
      </c>
      <c r="C3118" t="s">
        <v>368</v>
      </c>
      <c r="D3118" t="s">
        <v>429</v>
      </c>
      <c r="E3118" t="s">
        <v>642</v>
      </c>
      <c r="F3118" t="s">
        <v>643</v>
      </c>
      <c r="G3118">
        <v>1</v>
      </c>
      <c r="H3118">
        <v>1</v>
      </c>
      <c r="I3118">
        <v>1</v>
      </c>
      <c r="J3118">
        <v>1</v>
      </c>
      <c r="K3118">
        <v>1</v>
      </c>
      <c r="L3118">
        <v>1</v>
      </c>
      <c r="M3118">
        <v>1</v>
      </c>
      <c r="N3118">
        <v>1</v>
      </c>
      <c r="O3118">
        <v>1</v>
      </c>
      <c r="P3118">
        <v>1</v>
      </c>
      <c r="Q3118">
        <v>1</v>
      </c>
      <c r="R3118">
        <v>1</v>
      </c>
      <c r="S3118">
        <v>1</v>
      </c>
      <c r="T3118">
        <v>1</v>
      </c>
      <c r="U3118">
        <v>1</v>
      </c>
      <c r="V3118">
        <v>1</v>
      </c>
      <c r="W3118">
        <v>1</v>
      </c>
      <c r="X3118">
        <v>1</v>
      </c>
      <c r="Y3118">
        <v>1</v>
      </c>
      <c r="Z3118">
        <v>1</v>
      </c>
      <c r="AA3118">
        <v>1</v>
      </c>
      <c r="AB3118">
        <v>1</v>
      </c>
      <c r="AC3118">
        <v>1</v>
      </c>
      <c r="AD3118">
        <v>1</v>
      </c>
      <c r="AE3118">
        <v>1</v>
      </c>
      <c r="AF3118">
        <v>1</v>
      </c>
      <c r="AG3118">
        <v>1</v>
      </c>
      <c r="AH3118">
        <v>1</v>
      </c>
      <c r="AI3118">
        <v>1</v>
      </c>
      <c r="AJ3118">
        <v>1</v>
      </c>
      <c r="AK3118">
        <v>1</v>
      </c>
      <c r="AL3118">
        <v>0</v>
      </c>
      <c r="AM3118" s="49" t="s">
        <v>429</v>
      </c>
      <c r="AN3118" s="49" t="s">
        <v>14</v>
      </c>
      <c r="AO3118" s="49" t="s">
        <v>485</v>
      </c>
      <c r="AP3118" s="49" t="s">
        <v>501</v>
      </c>
      <c r="AQ3118" s="49" t="s">
        <v>11</v>
      </c>
      <c r="AR3118" s="49" t="s">
        <v>495</v>
      </c>
      <c r="AS3118" s="49" t="s">
        <v>496</v>
      </c>
      <c r="AT3118" s="49" t="s">
        <v>497</v>
      </c>
    </row>
    <row r="3119" spans="1:46" x14ac:dyDescent="0.25">
      <c r="A3119">
        <v>18</v>
      </c>
      <c r="B3119" t="s">
        <v>381</v>
      </c>
      <c r="C3119" t="s">
        <v>381</v>
      </c>
      <c r="D3119" t="s">
        <v>382</v>
      </c>
      <c r="E3119" t="s">
        <v>642</v>
      </c>
      <c r="F3119" t="s">
        <v>643</v>
      </c>
      <c r="G3119">
        <v>1</v>
      </c>
      <c r="H3119">
        <v>1</v>
      </c>
      <c r="I3119">
        <v>1</v>
      </c>
      <c r="J3119">
        <v>1</v>
      </c>
      <c r="K3119">
        <v>1</v>
      </c>
      <c r="L3119">
        <v>1</v>
      </c>
      <c r="M3119">
        <v>1</v>
      </c>
      <c r="N3119">
        <v>1</v>
      </c>
      <c r="O3119">
        <v>1</v>
      </c>
      <c r="P3119">
        <v>1</v>
      </c>
      <c r="Q3119">
        <v>1</v>
      </c>
      <c r="R3119">
        <v>1</v>
      </c>
      <c r="S3119">
        <v>1</v>
      </c>
      <c r="T3119">
        <v>1</v>
      </c>
      <c r="U3119">
        <v>1</v>
      </c>
      <c r="V3119">
        <v>1</v>
      </c>
      <c r="W3119">
        <v>1</v>
      </c>
      <c r="X3119">
        <v>1</v>
      </c>
      <c r="Y3119">
        <v>1</v>
      </c>
      <c r="Z3119">
        <v>1</v>
      </c>
      <c r="AA3119">
        <v>1</v>
      </c>
      <c r="AB3119">
        <v>1</v>
      </c>
      <c r="AC3119">
        <v>1</v>
      </c>
      <c r="AD3119">
        <v>1</v>
      </c>
      <c r="AE3119">
        <v>1</v>
      </c>
      <c r="AF3119">
        <v>1</v>
      </c>
      <c r="AG3119">
        <v>1</v>
      </c>
      <c r="AH3119">
        <v>1</v>
      </c>
      <c r="AI3119">
        <v>1</v>
      </c>
      <c r="AJ3119">
        <v>1</v>
      </c>
      <c r="AK3119">
        <v>1</v>
      </c>
      <c r="AL3119">
        <v>0</v>
      </c>
      <c r="AM3119" s="49" t="s">
        <v>382</v>
      </c>
      <c r="AN3119" s="49" t="s">
        <v>6</v>
      </c>
      <c r="AO3119" s="49" t="s">
        <v>9</v>
      </c>
      <c r="AP3119" s="49" t="s">
        <v>486</v>
      </c>
      <c r="AQ3119" s="49" t="s">
        <v>9</v>
      </c>
      <c r="AR3119" s="49" t="s">
        <v>487</v>
      </c>
      <c r="AS3119" s="49" t="s">
        <v>488</v>
      </c>
      <c r="AT3119" s="49" t="s">
        <v>489</v>
      </c>
    </row>
    <row r="3120" spans="1:46" x14ac:dyDescent="0.25">
      <c r="A3120">
        <v>18</v>
      </c>
      <c r="B3120" t="s">
        <v>383</v>
      </c>
      <c r="C3120" t="s">
        <v>383</v>
      </c>
      <c r="D3120" t="s">
        <v>384</v>
      </c>
      <c r="E3120" t="s">
        <v>642</v>
      </c>
      <c r="F3120" t="s">
        <v>643</v>
      </c>
      <c r="G3120">
        <v>1</v>
      </c>
      <c r="H3120">
        <v>1</v>
      </c>
      <c r="I3120">
        <v>1</v>
      </c>
      <c r="J3120">
        <v>1</v>
      </c>
      <c r="K3120">
        <v>1</v>
      </c>
      <c r="L3120">
        <v>1</v>
      </c>
      <c r="M3120">
        <v>1</v>
      </c>
      <c r="N3120">
        <v>1</v>
      </c>
      <c r="O3120">
        <v>1</v>
      </c>
      <c r="P3120">
        <v>1</v>
      </c>
      <c r="Q3120">
        <v>1</v>
      </c>
      <c r="R3120">
        <v>1</v>
      </c>
      <c r="S3120">
        <v>1</v>
      </c>
      <c r="T3120">
        <v>1</v>
      </c>
      <c r="U3120">
        <v>1</v>
      </c>
      <c r="V3120">
        <v>1</v>
      </c>
      <c r="W3120">
        <v>1</v>
      </c>
      <c r="X3120">
        <v>1</v>
      </c>
      <c r="Y3120">
        <v>1</v>
      </c>
      <c r="Z3120">
        <v>1</v>
      </c>
      <c r="AA3120">
        <v>1</v>
      </c>
      <c r="AB3120">
        <v>1</v>
      </c>
      <c r="AC3120">
        <v>1</v>
      </c>
      <c r="AD3120">
        <v>1</v>
      </c>
      <c r="AE3120">
        <v>1</v>
      </c>
      <c r="AF3120">
        <v>1</v>
      </c>
      <c r="AG3120">
        <v>1</v>
      </c>
      <c r="AH3120">
        <v>1</v>
      </c>
      <c r="AI3120">
        <v>1</v>
      </c>
      <c r="AJ3120">
        <v>1</v>
      </c>
      <c r="AK3120">
        <v>1</v>
      </c>
      <c r="AL3120">
        <v>1</v>
      </c>
      <c r="AM3120" s="49" t="s">
        <v>384</v>
      </c>
      <c r="AN3120" s="49" t="s">
        <v>14</v>
      </c>
      <c r="AO3120" s="49" t="s">
        <v>500</v>
      </c>
      <c r="AP3120" s="49" t="s">
        <v>494</v>
      </c>
      <c r="AQ3120" s="49" t="s">
        <v>502</v>
      </c>
      <c r="AR3120" s="49" t="s">
        <v>487</v>
      </c>
      <c r="AS3120" s="49" t="s">
        <v>488</v>
      </c>
      <c r="AT3120" s="49" t="s">
        <v>489</v>
      </c>
    </row>
    <row r="3121" spans="1:46" x14ac:dyDescent="0.25">
      <c r="A3121">
        <v>18</v>
      </c>
      <c r="B3121" t="s">
        <v>62</v>
      </c>
      <c r="C3121" t="s">
        <v>62</v>
      </c>
      <c r="D3121" t="s">
        <v>407</v>
      </c>
      <c r="E3121" t="s">
        <v>642</v>
      </c>
      <c r="F3121" t="s">
        <v>643</v>
      </c>
      <c r="G3121">
        <v>1</v>
      </c>
      <c r="H3121">
        <v>1</v>
      </c>
      <c r="I3121">
        <v>1</v>
      </c>
      <c r="J3121">
        <v>1</v>
      </c>
      <c r="K3121">
        <v>1</v>
      </c>
      <c r="L3121">
        <v>1</v>
      </c>
      <c r="M3121">
        <v>1</v>
      </c>
      <c r="N3121">
        <v>1</v>
      </c>
      <c r="O3121">
        <v>1</v>
      </c>
      <c r="P3121">
        <v>1</v>
      </c>
      <c r="Q3121">
        <v>1</v>
      </c>
      <c r="R3121">
        <v>1</v>
      </c>
      <c r="S3121">
        <v>1</v>
      </c>
      <c r="T3121">
        <v>1</v>
      </c>
      <c r="U3121">
        <v>1</v>
      </c>
      <c r="V3121">
        <v>1</v>
      </c>
      <c r="W3121">
        <v>1</v>
      </c>
      <c r="X3121">
        <v>1</v>
      </c>
      <c r="Y3121">
        <v>1</v>
      </c>
      <c r="Z3121">
        <v>1</v>
      </c>
      <c r="AA3121">
        <v>1</v>
      </c>
      <c r="AB3121">
        <v>1</v>
      </c>
      <c r="AC3121">
        <v>1</v>
      </c>
      <c r="AD3121">
        <v>1</v>
      </c>
      <c r="AE3121">
        <v>1</v>
      </c>
      <c r="AF3121">
        <v>1</v>
      </c>
      <c r="AG3121">
        <v>1</v>
      </c>
      <c r="AH3121">
        <v>1</v>
      </c>
      <c r="AI3121">
        <v>1</v>
      </c>
      <c r="AJ3121">
        <v>1</v>
      </c>
      <c r="AK3121">
        <v>1</v>
      </c>
      <c r="AL3121">
        <v>0</v>
      </c>
      <c r="AM3121" s="49" t="s">
        <v>407</v>
      </c>
      <c r="AN3121" s="49" t="s">
        <v>14</v>
      </c>
      <c r="AO3121" s="49" t="s">
        <v>485</v>
      </c>
      <c r="AP3121" s="49" t="s">
        <v>505</v>
      </c>
      <c r="AQ3121" s="49" t="s">
        <v>13</v>
      </c>
      <c r="AR3121" s="49" t="s">
        <v>495</v>
      </c>
      <c r="AS3121" s="49" t="s">
        <v>496</v>
      </c>
      <c r="AT3121" s="49" t="s">
        <v>497</v>
      </c>
    </row>
    <row r="3122" spans="1:46" x14ac:dyDescent="0.25">
      <c r="A3122">
        <v>18</v>
      </c>
      <c r="B3122" t="s">
        <v>169</v>
      </c>
      <c r="C3122" t="s">
        <v>169</v>
      </c>
      <c r="D3122" t="s">
        <v>170</v>
      </c>
      <c r="E3122" t="s">
        <v>642</v>
      </c>
      <c r="F3122" t="s">
        <v>643</v>
      </c>
      <c r="G3122">
        <v>1</v>
      </c>
      <c r="H3122">
        <v>1</v>
      </c>
      <c r="I3122">
        <v>1</v>
      </c>
      <c r="J3122">
        <v>1</v>
      </c>
      <c r="K3122">
        <v>1</v>
      </c>
      <c r="L3122">
        <v>1</v>
      </c>
      <c r="M3122">
        <v>1</v>
      </c>
      <c r="N3122">
        <v>1</v>
      </c>
      <c r="O3122">
        <v>1</v>
      </c>
      <c r="P3122">
        <v>1</v>
      </c>
      <c r="Q3122">
        <v>1</v>
      </c>
      <c r="R3122">
        <v>1</v>
      </c>
      <c r="S3122">
        <v>1</v>
      </c>
      <c r="T3122">
        <v>1</v>
      </c>
      <c r="U3122">
        <v>1</v>
      </c>
      <c r="V3122">
        <v>1</v>
      </c>
      <c r="W3122">
        <v>1</v>
      </c>
      <c r="X3122">
        <v>1</v>
      </c>
      <c r="Y3122">
        <v>1</v>
      </c>
      <c r="Z3122">
        <v>1</v>
      </c>
      <c r="AA3122">
        <v>1</v>
      </c>
      <c r="AB3122">
        <v>1</v>
      </c>
      <c r="AC3122">
        <v>1</v>
      </c>
      <c r="AD3122">
        <v>1</v>
      </c>
      <c r="AE3122">
        <v>1</v>
      </c>
      <c r="AF3122">
        <v>1</v>
      </c>
      <c r="AG3122">
        <v>1</v>
      </c>
      <c r="AH3122">
        <v>1</v>
      </c>
      <c r="AI3122">
        <v>1</v>
      </c>
      <c r="AJ3122">
        <v>1</v>
      </c>
      <c r="AK3122">
        <v>1</v>
      </c>
      <c r="AL3122">
        <v>1</v>
      </c>
      <c r="AM3122" s="49" t="s">
        <v>170</v>
      </c>
      <c r="AN3122" s="49" t="s">
        <v>14</v>
      </c>
      <c r="AO3122" s="49" t="s">
        <v>500</v>
      </c>
      <c r="AP3122" s="49" t="s">
        <v>505</v>
      </c>
      <c r="AQ3122" s="49" t="s">
        <v>13</v>
      </c>
      <c r="AR3122" s="49" t="s">
        <v>487</v>
      </c>
      <c r="AS3122" s="49" t="s">
        <v>488</v>
      </c>
      <c r="AT3122" s="49" t="s">
        <v>489</v>
      </c>
    </row>
    <row r="3123" spans="1:46" x14ac:dyDescent="0.25">
      <c r="A3123">
        <v>18</v>
      </c>
      <c r="B3123" t="s">
        <v>379</v>
      </c>
      <c r="C3123" t="s">
        <v>379</v>
      </c>
      <c r="D3123" t="s">
        <v>608</v>
      </c>
      <c r="E3123" t="s">
        <v>642</v>
      </c>
      <c r="F3123" t="s">
        <v>643</v>
      </c>
      <c r="G3123">
        <v>1</v>
      </c>
      <c r="H3123">
        <v>1</v>
      </c>
      <c r="I3123">
        <v>1</v>
      </c>
      <c r="J3123">
        <v>1</v>
      </c>
      <c r="K3123">
        <v>1</v>
      </c>
      <c r="L3123">
        <v>1</v>
      </c>
      <c r="M3123">
        <v>1</v>
      </c>
      <c r="N3123">
        <v>1</v>
      </c>
      <c r="O3123">
        <v>1</v>
      </c>
      <c r="P3123">
        <v>1</v>
      </c>
      <c r="Q3123">
        <v>1</v>
      </c>
      <c r="R3123">
        <v>1</v>
      </c>
      <c r="S3123">
        <v>1</v>
      </c>
      <c r="T3123">
        <v>1</v>
      </c>
      <c r="U3123">
        <v>1</v>
      </c>
      <c r="V3123">
        <v>1</v>
      </c>
      <c r="W3123">
        <v>1</v>
      </c>
      <c r="X3123">
        <v>1</v>
      </c>
      <c r="Y3123">
        <v>1</v>
      </c>
      <c r="Z3123">
        <v>1</v>
      </c>
      <c r="AA3123">
        <v>1</v>
      </c>
      <c r="AB3123">
        <v>1</v>
      </c>
      <c r="AC3123">
        <v>1</v>
      </c>
      <c r="AD3123">
        <v>1</v>
      </c>
      <c r="AE3123">
        <v>1</v>
      </c>
      <c r="AF3123">
        <v>1</v>
      </c>
      <c r="AG3123">
        <v>1</v>
      </c>
      <c r="AH3123">
        <v>1</v>
      </c>
      <c r="AI3123">
        <v>1</v>
      </c>
      <c r="AJ3123">
        <v>1</v>
      </c>
      <c r="AK3123">
        <v>1</v>
      </c>
      <c r="AL3123">
        <v>0</v>
      </c>
      <c r="AM3123" s="49" t="s">
        <v>380</v>
      </c>
      <c r="AN3123" s="49" t="s">
        <v>6</v>
      </c>
      <c r="AO3123" s="49" t="s">
        <v>9</v>
      </c>
      <c r="AP3123" s="49" t="s">
        <v>494</v>
      </c>
      <c r="AQ3123" s="49" t="s">
        <v>9</v>
      </c>
      <c r="AR3123" s="49" t="s">
        <v>487</v>
      </c>
      <c r="AS3123" s="49" t="s">
        <v>488</v>
      </c>
      <c r="AT3123" s="49" t="s">
        <v>489</v>
      </c>
    </row>
    <row r="3124" spans="1:46" x14ac:dyDescent="0.25">
      <c r="A3124">
        <v>18</v>
      </c>
      <c r="B3124" t="s">
        <v>387</v>
      </c>
      <c r="C3124" t="s">
        <v>387</v>
      </c>
      <c r="D3124" t="s">
        <v>388</v>
      </c>
      <c r="E3124" t="s">
        <v>642</v>
      </c>
      <c r="F3124" t="s">
        <v>643</v>
      </c>
      <c r="G3124">
        <v>1</v>
      </c>
      <c r="H3124">
        <v>1</v>
      </c>
      <c r="I3124">
        <v>1</v>
      </c>
      <c r="J3124">
        <v>1</v>
      </c>
      <c r="K3124">
        <v>1</v>
      </c>
      <c r="L3124">
        <v>1</v>
      </c>
      <c r="M3124">
        <v>1</v>
      </c>
      <c r="N3124">
        <v>1</v>
      </c>
      <c r="O3124">
        <v>1</v>
      </c>
      <c r="P3124">
        <v>1</v>
      </c>
      <c r="Q3124">
        <v>1</v>
      </c>
      <c r="R3124">
        <v>1</v>
      </c>
      <c r="S3124">
        <v>1</v>
      </c>
      <c r="T3124">
        <v>1</v>
      </c>
      <c r="U3124">
        <v>1</v>
      </c>
      <c r="V3124">
        <v>1</v>
      </c>
      <c r="W3124">
        <v>1</v>
      </c>
      <c r="X3124">
        <v>1</v>
      </c>
      <c r="Y3124">
        <v>1</v>
      </c>
      <c r="Z3124">
        <v>1</v>
      </c>
      <c r="AA3124">
        <v>1</v>
      </c>
      <c r="AB3124">
        <v>1</v>
      </c>
      <c r="AC3124">
        <v>1</v>
      </c>
      <c r="AD3124">
        <v>1</v>
      </c>
      <c r="AE3124">
        <v>1</v>
      </c>
      <c r="AF3124">
        <v>1</v>
      </c>
      <c r="AG3124">
        <v>1</v>
      </c>
      <c r="AH3124">
        <v>1</v>
      </c>
      <c r="AI3124">
        <v>1</v>
      </c>
      <c r="AJ3124">
        <v>1</v>
      </c>
      <c r="AK3124">
        <v>1</v>
      </c>
      <c r="AL3124">
        <v>1</v>
      </c>
      <c r="AM3124" s="49" t="s">
        <v>388</v>
      </c>
      <c r="AN3124" s="49" t="s">
        <v>14</v>
      </c>
      <c r="AO3124" s="49" t="s">
        <v>507</v>
      </c>
      <c r="AP3124" s="49" t="s">
        <v>505</v>
      </c>
      <c r="AQ3124" s="49" t="s">
        <v>13</v>
      </c>
      <c r="AR3124" s="49" t="s">
        <v>487</v>
      </c>
      <c r="AS3124" s="49" t="s">
        <v>488</v>
      </c>
      <c r="AT3124" s="49" t="s">
        <v>489</v>
      </c>
    </row>
    <row r="3125" spans="1:46" x14ac:dyDescent="0.25">
      <c r="A3125">
        <v>18</v>
      </c>
      <c r="B3125" t="s">
        <v>385</v>
      </c>
      <c r="C3125" t="s">
        <v>385</v>
      </c>
      <c r="D3125" t="s">
        <v>386</v>
      </c>
      <c r="E3125" t="s">
        <v>642</v>
      </c>
      <c r="F3125" t="s">
        <v>643</v>
      </c>
      <c r="G3125">
        <v>1</v>
      </c>
      <c r="H3125">
        <v>1</v>
      </c>
      <c r="I3125">
        <v>1</v>
      </c>
      <c r="J3125">
        <v>1</v>
      </c>
      <c r="K3125">
        <v>1</v>
      </c>
      <c r="L3125">
        <v>1</v>
      </c>
      <c r="M3125">
        <v>1</v>
      </c>
      <c r="N3125">
        <v>1</v>
      </c>
      <c r="O3125">
        <v>1</v>
      </c>
      <c r="P3125">
        <v>1</v>
      </c>
      <c r="Q3125">
        <v>1</v>
      </c>
      <c r="R3125">
        <v>1</v>
      </c>
      <c r="S3125">
        <v>1</v>
      </c>
      <c r="T3125">
        <v>1</v>
      </c>
      <c r="U3125">
        <v>1</v>
      </c>
      <c r="V3125">
        <v>1</v>
      </c>
      <c r="W3125">
        <v>1</v>
      </c>
      <c r="X3125">
        <v>1</v>
      </c>
      <c r="Y3125">
        <v>1</v>
      </c>
      <c r="Z3125">
        <v>1</v>
      </c>
      <c r="AA3125">
        <v>1</v>
      </c>
      <c r="AB3125">
        <v>1</v>
      </c>
      <c r="AC3125">
        <v>1</v>
      </c>
      <c r="AD3125">
        <v>1</v>
      </c>
      <c r="AE3125">
        <v>1</v>
      </c>
      <c r="AF3125">
        <v>1</v>
      </c>
      <c r="AG3125">
        <v>1</v>
      </c>
      <c r="AH3125">
        <v>1</v>
      </c>
      <c r="AI3125">
        <v>1</v>
      </c>
      <c r="AJ3125">
        <v>1</v>
      </c>
      <c r="AK3125">
        <v>1</v>
      </c>
      <c r="AL3125">
        <v>0</v>
      </c>
      <c r="AM3125" s="49" t="s">
        <v>386</v>
      </c>
      <c r="AN3125" s="49" t="s">
        <v>14</v>
      </c>
      <c r="AO3125" s="49" t="s">
        <v>506</v>
      </c>
      <c r="AP3125" s="49" t="s">
        <v>505</v>
      </c>
      <c r="AQ3125" s="49" t="s">
        <v>10</v>
      </c>
      <c r="AR3125" s="49" t="s">
        <v>487</v>
      </c>
      <c r="AS3125" s="49" t="s">
        <v>488</v>
      </c>
      <c r="AT3125" s="49" t="s">
        <v>489</v>
      </c>
    </row>
    <row r="3126" spans="1:46" x14ac:dyDescent="0.25">
      <c r="A3126">
        <v>18</v>
      </c>
      <c r="B3126" t="s">
        <v>389</v>
      </c>
      <c r="C3126" t="s">
        <v>389</v>
      </c>
      <c r="D3126" t="s">
        <v>432</v>
      </c>
      <c r="E3126" t="s">
        <v>642</v>
      </c>
      <c r="F3126" t="s">
        <v>643</v>
      </c>
      <c r="G3126">
        <v>1</v>
      </c>
      <c r="H3126">
        <v>1</v>
      </c>
      <c r="I3126">
        <v>1</v>
      </c>
      <c r="J3126">
        <v>1</v>
      </c>
      <c r="K3126">
        <v>1</v>
      </c>
      <c r="L3126">
        <v>1</v>
      </c>
      <c r="M3126">
        <v>1</v>
      </c>
      <c r="N3126">
        <v>1</v>
      </c>
      <c r="O3126">
        <v>1</v>
      </c>
      <c r="P3126">
        <v>1</v>
      </c>
      <c r="Q3126">
        <v>1</v>
      </c>
      <c r="R3126">
        <v>1</v>
      </c>
      <c r="S3126">
        <v>1</v>
      </c>
      <c r="T3126">
        <v>1</v>
      </c>
      <c r="U3126">
        <v>1</v>
      </c>
      <c r="V3126">
        <v>1</v>
      </c>
      <c r="W3126">
        <v>1</v>
      </c>
      <c r="X3126">
        <v>1</v>
      </c>
      <c r="Y3126">
        <v>1</v>
      </c>
      <c r="Z3126">
        <v>1</v>
      </c>
      <c r="AA3126">
        <v>1</v>
      </c>
      <c r="AB3126">
        <v>1</v>
      </c>
      <c r="AC3126">
        <v>1</v>
      </c>
      <c r="AD3126">
        <v>1</v>
      </c>
      <c r="AE3126">
        <v>1</v>
      </c>
      <c r="AF3126">
        <v>1</v>
      </c>
      <c r="AG3126">
        <v>1</v>
      </c>
      <c r="AH3126">
        <v>1</v>
      </c>
      <c r="AI3126">
        <v>1</v>
      </c>
      <c r="AJ3126">
        <v>1</v>
      </c>
      <c r="AK3126">
        <v>1</v>
      </c>
      <c r="AL3126">
        <v>0</v>
      </c>
      <c r="AM3126" s="49" t="s">
        <v>432</v>
      </c>
      <c r="AN3126" s="49" t="s">
        <v>14</v>
      </c>
      <c r="AO3126" s="49" t="s">
        <v>485</v>
      </c>
      <c r="AP3126" s="49" t="s">
        <v>494</v>
      </c>
      <c r="AQ3126" s="49" t="s">
        <v>11</v>
      </c>
      <c r="AR3126" s="49" t="s">
        <v>487</v>
      </c>
      <c r="AS3126" s="49" t="s">
        <v>496</v>
      </c>
      <c r="AT3126" s="49" t="s">
        <v>497</v>
      </c>
    </row>
    <row r="3127" spans="1:46" x14ac:dyDescent="0.25">
      <c r="A3127">
        <v>18</v>
      </c>
      <c r="B3127" t="s">
        <v>392</v>
      </c>
      <c r="C3127" t="s">
        <v>392</v>
      </c>
      <c r="D3127" t="s">
        <v>433</v>
      </c>
      <c r="E3127" t="s">
        <v>642</v>
      </c>
      <c r="F3127" t="s">
        <v>643</v>
      </c>
      <c r="G3127">
        <v>1</v>
      </c>
      <c r="H3127">
        <v>1</v>
      </c>
      <c r="I3127">
        <v>1</v>
      </c>
      <c r="J3127">
        <v>1</v>
      </c>
      <c r="K3127">
        <v>1</v>
      </c>
      <c r="L3127">
        <v>1</v>
      </c>
      <c r="M3127">
        <v>1</v>
      </c>
      <c r="N3127">
        <v>1</v>
      </c>
      <c r="O3127">
        <v>1</v>
      </c>
      <c r="P3127">
        <v>1</v>
      </c>
      <c r="Q3127">
        <v>1</v>
      </c>
      <c r="R3127">
        <v>1</v>
      </c>
      <c r="S3127">
        <v>1</v>
      </c>
      <c r="T3127">
        <v>1</v>
      </c>
      <c r="U3127">
        <v>1</v>
      </c>
      <c r="V3127">
        <v>1</v>
      </c>
      <c r="W3127">
        <v>1</v>
      </c>
      <c r="X3127">
        <v>1</v>
      </c>
      <c r="Y3127">
        <v>1</v>
      </c>
      <c r="Z3127">
        <v>1</v>
      </c>
      <c r="AA3127">
        <v>1</v>
      </c>
      <c r="AB3127">
        <v>1</v>
      </c>
      <c r="AC3127">
        <v>1</v>
      </c>
      <c r="AD3127">
        <v>1</v>
      </c>
      <c r="AE3127">
        <v>1</v>
      </c>
      <c r="AF3127">
        <v>1</v>
      </c>
      <c r="AG3127">
        <v>1</v>
      </c>
      <c r="AH3127">
        <v>1</v>
      </c>
      <c r="AI3127">
        <v>1</v>
      </c>
      <c r="AJ3127">
        <v>1</v>
      </c>
      <c r="AK3127">
        <v>1</v>
      </c>
      <c r="AL3127">
        <v>0</v>
      </c>
      <c r="AM3127" s="49" t="s">
        <v>433</v>
      </c>
      <c r="AN3127" s="49" t="s">
        <v>14</v>
      </c>
      <c r="AO3127" s="49" t="s">
        <v>506</v>
      </c>
      <c r="AP3127" s="49" t="s">
        <v>493</v>
      </c>
      <c r="AQ3127" s="49" t="s">
        <v>10</v>
      </c>
      <c r="AR3127" s="49" t="s">
        <v>495</v>
      </c>
      <c r="AS3127" s="49" t="s">
        <v>496</v>
      </c>
      <c r="AT3127" s="49" t="s">
        <v>497</v>
      </c>
    </row>
    <row r="3128" spans="1:46" x14ac:dyDescent="0.25">
      <c r="A3128">
        <v>18</v>
      </c>
      <c r="B3128" t="s">
        <v>393</v>
      </c>
      <c r="C3128" t="s">
        <v>393</v>
      </c>
      <c r="D3128" t="s">
        <v>394</v>
      </c>
      <c r="E3128" t="s">
        <v>642</v>
      </c>
      <c r="F3128" t="s">
        <v>643</v>
      </c>
      <c r="G3128">
        <v>1</v>
      </c>
      <c r="H3128">
        <v>1</v>
      </c>
      <c r="I3128">
        <v>1</v>
      </c>
      <c r="J3128">
        <v>1</v>
      </c>
      <c r="K3128">
        <v>1</v>
      </c>
      <c r="L3128">
        <v>1</v>
      </c>
      <c r="M3128">
        <v>1</v>
      </c>
      <c r="N3128">
        <v>1</v>
      </c>
      <c r="O3128">
        <v>1</v>
      </c>
      <c r="P3128">
        <v>1</v>
      </c>
      <c r="Q3128">
        <v>1</v>
      </c>
      <c r="R3128">
        <v>1</v>
      </c>
      <c r="S3128">
        <v>1</v>
      </c>
      <c r="T3128">
        <v>1</v>
      </c>
      <c r="U3128">
        <v>1</v>
      </c>
      <c r="V3128">
        <v>1</v>
      </c>
      <c r="W3128">
        <v>1</v>
      </c>
      <c r="X3128">
        <v>1</v>
      </c>
      <c r="Y3128">
        <v>1</v>
      </c>
      <c r="Z3128">
        <v>1</v>
      </c>
      <c r="AA3128">
        <v>1</v>
      </c>
      <c r="AB3128">
        <v>1</v>
      </c>
      <c r="AC3128">
        <v>1</v>
      </c>
      <c r="AD3128">
        <v>1</v>
      </c>
      <c r="AE3128">
        <v>1</v>
      </c>
      <c r="AF3128">
        <v>1</v>
      </c>
      <c r="AG3128">
        <v>1</v>
      </c>
      <c r="AH3128">
        <v>1</v>
      </c>
      <c r="AI3128">
        <v>1</v>
      </c>
      <c r="AJ3128">
        <v>1</v>
      </c>
      <c r="AK3128">
        <v>1</v>
      </c>
      <c r="AL3128">
        <v>0</v>
      </c>
      <c r="AM3128" s="49" t="s">
        <v>394</v>
      </c>
      <c r="AN3128" s="49" t="s">
        <v>14</v>
      </c>
      <c r="AO3128" s="49" t="s">
        <v>485</v>
      </c>
      <c r="AP3128" s="49" t="s">
        <v>494</v>
      </c>
      <c r="AQ3128" s="49" t="s">
        <v>11</v>
      </c>
      <c r="AR3128" s="49" t="s">
        <v>487</v>
      </c>
      <c r="AS3128" s="49" t="s">
        <v>488</v>
      </c>
      <c r="AT3128" s="49" t="s">
        <v>489</v>
      </c>
    </row>
    <row r="3129" spans="1:46" x14ac:dyDescent="0.25">
      <c r="A3129">
        <v>18</v>
      </c>
      <c r="B3129" t="s">
        <v>493</v>
      </c>
      <c r="C3129" t="s">
        <v>609</v>
      </c>
      <c r="D3129" t="s">
        <v>56</v>
      </c>
      <c r="E3129" t="s">
        <v>642</v>
      </c>
      <c r="F3129" t="s">
        <v>643</v>
      </c>
      <c r="G3129">
        <v>1</v>
      </c>
      <c r="H3129">
        <v>1</v>
      </c>
      <c r="I3129">
        <v>1</v>
      </c>
      <c r="J3129">
        <v>1</v>
      </c>
      <c r="K3129">
        <v>1</v>
      </c>
      <c r="L3129">
        <v>1</v>
      </c>
      <c r="M3129">
        <v>1</v>
      </c>
      <c r="N3129">
        <v>1</v>
      </c>
      <c r="O3129">
        <v>1</v>
      </c>
      <c r="P3129">
        <v>1</v>
      </c>
      <c r="Q3129">
        <v>1</v>
      </c>
      <c r="R3129">
        <v>1</v>
      </c>
      <c r="S3129">
        <v>1</v>
      </c>
      <c r="T3129">
        <v>1</v>
      </c>
      <c r="U3129">
        <v>1</v>
      </c>
      <c r="V3129">
        <v>1</v>
      </c>
      <c r="W3129">
        <v>1</v>
      </c>
      <c r="X3129">
        <v>1</v>
      </c>
      <c r="Y3129">
        <v>1</v>
      </c>
      <c r="Z3129">
        <v>1</v>
      </c>
      <c r="AA3129">
        <v>1</v>
      </c>
      <c r="AB3129">
        <v>1</v>
      </c>
      <c r="AC3129">
        <v>1</v>
      </c>
      <c r="AD3129">
        <v>1</v>
      </c>
      <c r="AE3129">
        <v>1</v>
      </c>
      <c r="AF3129">
        <v>1</v>
      </c>
      <c r="AG3129">
        <v>1</v>
      </c>
      <c r="AH3129">
        <v>1</v>
      </c>
      <c r="AI3129">
        <v>1</v>
      </c>
      <c r="AJ3129">
        <v>1</v>
      </c>
      <c r="AK3129">
        <v>1</v>
      </c>
      <c r="AL3129">
        <v>0</v>
      </c>
      <c r="AM3129" s="49" t="e">
        <v>#N/A</v>
      </c>
      <c r="AN3129" s="49" t="e">
        <v>#N/A</v>
      </c>
      <c r="AO3129" s="49" t="e">
        <v>#N/A</v>
      </c>
      <c r="AP3129" s="49" t="e">
        <v>#N/A</v>
      </c>
      <c r="AQ3129" s="49" t="e">
        <v>#N/A</v>
      </c>
      <c r="AR3129" s="49" t="e">
        <v>#N/A</v>
      </c>
      <c r="AS3129" s="49" t="e">
        <v>#N/A</v>
      </c>
      <c r="AT3129" s="49" t="e">
        <v>#N/A</v>
      </c>
    </row>
    <row r="3130" spans="1:46" x14ac:dyDescent="0.25">
      <c r="A3130">
        <v>18</v>
      </c>
      <c r="B3130" t="s">
        <v>399</v>
      </c>
      <c r="C3130" t="s">
        <v>399</v>
      </c>
      <c r="D3130" t="s">
        <v>434</v>
      </c>
      <c r="E3130" t="s">
        <v>642</v>
      </c>
      <c r="F3130" t="s">
        <v>643</v>
      </c>
      <c r="G3130">
        <v>1</v>
      </c>
      <c r="H3130">
        <v>1</v>
      </c>
      <c r="I3130">
        <v>1</v>
      </c>
      <c r="J3130">
        <v>1</v>
      </c>
      <c r="K3130">
        <v>1</v>
      </c>
      <c r="L3130">
        <v>1</v>
      </c>
      <c r="M3130">
        <v>1</v>
      </c>
      <c r="N3130">
        <v>1</v>
      </c>
      <c r="O3130">
        <v>1</v>
      </c>
      <c r="P3130">
        <v>1</v>
      </c>
      <c r="Q3130">
        <v>1</v>
      </c>
      <c r="R3130">
        <v>1</v>
      </c>
      <c r="S3130">
        <v>1</v>
      </c>
      <c r="T3130">
        <v>1</v>
      </c>
      <c r="U3130">
        <v>1</v>
      </c>
      <c r="V3130">
        <v>1</v>
      </c>
      <c r="W3130">
        <v>1</v>
      </c>
      <c r="X3130">
        <v>1</v>
      </c>
      <c r="Y3130">
        <v>1</v>
      </c>
      <c r="Z3130">
        <v>1</v>
      </c>
      <c r="AA3130">
        <v>1</v>
      </c>
      <c r="AB3130">
        <v>1</v>
      </c>
      <c r="AC3130">
        <v>1</v>
      </c>
      <c r="AD3130">
        <v>1</v>
      </c>
      <c r="AE3130">
        <v>1</v>
      </c>
      <c r="AF3130">
        <v>1</v>
      </c>
      <c r="AG3130">
        <v>1</v>
      </c>
      <c r="AH3130">
        <v>1</v>
      </c>
      <c r="AI3130">
        <v>1</v>
      </c>
      <c r="AJ3130">
        <v>1</v>
      </c>
      <c r="AK3130">
        <v>1</v>
      </c>
      <c r="AL3130">
        <v>0</v>
      </c>
      <c r="AM3130" s="49" t="s">
        <v>434</v>
      </c>
      <c r="AN3130" s="49" t="s">
        <v>14</v>
      </c>
      <c r="AO3130" s="49" t="s">
        <v>485</v>
      </c>
      <c r="AP3130" s="49" t="s">
        <v>486</v>
      </c>
      <c r="AQ3130" s="49" t="s">
        <v>11</v>
      </c>
      <c r="AR3130" s="49" t="s">
        <v>487</v>
      </c>
      <c r="AS3130" s="49" t="s">
        <v>496</v>
      </c>
      <c r="AT3130" s="49" t="s">
        <v>497</v>
      </c>
    </row>
    <row r="3131" spans="1:46" x14ac:dyDescent="0.25">
      <c r="A3131">
        <v>18</v>
      </c>
      <c r="B3131" t="s">
        <v>402</v>
      </c>
      <c r="C3131" t="s">
        <v>402</v>
      </c>
      <c r="D3131" t="s">
        <v>403</v>
      </c>
      <c r="E3131" t="s">
        <v>642</v>
      </c>
      <c r="F3131" t="s">
        <v>643</v>
      </c>
      <c r="G3131">
        <v>1</v>
      </c>
      <c r="H3131">
        <v>1</v>
      </c>
      <c r="I3131">
        <v>1</v>
      </c>
      <c r="J3131">
        <v>1</v>
      </c>
      <c r="K3131">
        <v>1</v>
      </c>
      <c r="L3131">
        <v>1</v>
      </c>
      <c r="M3131">
        <v>1</v>
      </c>
      <c r="N3131">
        <v>1</v>
      </c>
      <c r="O3131">
        <v>1</v>
      </c>
      <c r="P3131">
        <v>1</v>
      </c>
      <c r="Q3131">
        <v>1</v>
      </c>
      <c r="R3131">
        <v>1</v>
      </c>
      <c r="S3131">
        <v>1</v>
      </c>
      <c r="T3131">
        <v>1</v>
      </c>
      <c r="U3131">
        <v>1</v>
      </c>
      <c r="V3131">
        <v>1</v>
      </c>
      <c r="W3131">
        <v>1</v>
      </c>
      <c r="X3131">
        <v>1</v>
      </c>
      <c r="Y3131">
        <v>1</v>
      </c>
      <c r="Z3131">
        <v>1</v>
      </c>
      <c r="AA3131">
        <v>1</v>
      </c>
      <c r="AB3131">
        <v>1</v>
      </c>
      <c r="AC3131">
        <v>1</v>
      </c>
      <c r="AD3131">
        <v>1</v>
      </c>
      <c r="AE3131">
        <v>1</v>
      </c>
      <c r="AF3131">
        <v>1</v>
      </c>
      <c r="AG3131">
        <v>1</v>
      </c>
      <c r="AH3131">
        <v>1</v>
      </c>
      <c r="AI3131">
        <v>1</v>
      </c>
      <c r="AJ3131">
        <v>1</v>
      </c>
      <c r="AK3131">
        <v>1</v>
      </c>
      <c r="AL3131">
        <v>0</v>
      </c>
      <c r="AM3131" s="49" t="s">
        <v>403</v>
      </c>
      <c r="AN3131" s="49" t="s">
        <v>4</v>
      </c>
      <c r="AO3131" s="49" t="s">
        <v>9</v>
      </c>
      <c r="AP3131" s="49" t="s">
        <v>494</v>
      </c>
      <c r="AQ3131" s="49" t="s">
        <v>9</v>
      </c>
      <c r="AR3131" s="49" t="s">
        <v>495</v>
      </c>
      <c r="AS3131" s="49" t="s">
        <v>488</v>
      </c>
      <c r="AT3131" s="49" t="s">
        <v>489</v>
      </c>
    </row>
    <row r="3132" spans="1:46" x14ac:dyDescent="0.25">
      <c r="A3132">
        <v>18</v>
      </c>
      <c r="B3132" t="s">
        <v>404</v>
      </c>
      <c r="C3132" t="s">
        <v>404</v>
      </c>
      <c r="D3132" t="s">
        <v>405</v>
      </c>
      <c r="E3132" t="s">
        <v>642</v>
      </c>
      <c r="F3132" t="s">
        <v>643</v>
      </c>
      <c r="G3132">
        <v>1</v>
      </c>
      <c r="H3132">
        <v>1</v>
      </c>
      <c r="I3132">
        <v>1</v>
      </c>
      <c r="J3132">
        <v>1</v>
      </c>
      <c r="K3132">
        <v>1</v>
      </c>
      <c r="L3132">
        <v>1</v>
      </c>
      <c r="M3132">
        <v>1</v>
      </c>
      <c r="N3132">
        <v>1</v>
      </c>
      <c r="O3132">
        <v>1</v>
      </c>
      <c r="P3132">
        <v>1</v>
      </c>
      <c r="Q3132">
        <v>1</v>
      </c>
      <c r="R3132">
        <v>1</v>
      </c>
      <c r="S3132">
        <v>1</v>
      </c>
      <c r="T3132">
        <v>1</v>
      </c>
      <c r="U3132">
        <v>1</v>
      </c>
      <c r="V3132">
        <v>1</v>
      </c>
      <c r="W3132">
        <v>1</v>
      </c>
      <c r="X3132">
        <v>1</v>
      </c>
      <c r="Y3132">
        <v>1</v>
      </c>
      <c r="Z3132">
        <v>1</v>
      </c>
      <c r="AA3132">
        <v>1</v>
      </c>
      <c r="AB3132">
        <v>1</v>
      </c>
      <c r="AC3132">
        <v>1</v>
      </c>
      <c r="AD3132">
        <v>1</v>
      </c>
      <c r="AE3132">
        <v>1</v>
      </c>
      <c r="AF3132">
        <v>1</v>
      </c>
      <c r="AG3132">
        <v>1</v>
      </c>
      <c r="AH3132">
        <v>1</v>
      </c>
      <c r="AI3132">
        <v>1</v>
      </c>
      <c r="AJ3132">
        <v>1</v>
      </c>
      <c r="AK3132">
        <v>1</v>
      </c>
      <c r="AL3132">
        <v>0</v>
      </c>
      <c r="AM3132" s="49" t="s">
        <v>405</v>
      </c>
      <c r="AN3132" s="49" t="s">
        <v>4</v>
      </c>
      <c r="AO3132" s="49" t="s">
        <v>9</v>
      </c>
      <c r="AP3132" s="49" t="s">
        <v>494</v>
      </c>
      <c r="AQ3132" s="49" t="s">
        <v>9</v>
      </c>
      <c r="AR3132" s="49" t="s">
        <v>487</v>
      </c>
      <c r="AS3132" s="49" t="s">
        <v>488</v>
      </c>
      <c r="AT3132" s="49" t="s">
        <v>489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V274"/>
  <sheetViews>
    <sheetView topLeftCell="L2" workbookViewId="0">
      <selection activeCell="V48" sqref="V48"/>
    </sheetView>
  </sheetViews>
  <sheetFormatPr defaultRowHeight="12.5" x14ac:dyDescent="0.25"/>
  <cols>
    <col min="1" max="1" width="10" style="4" bestFit="1" customWidth="1"/>
    <col min="2" max="2" width="33.54296875" style="4" bestFit="1" customWidth="1"/>
    <col min="3" max="3" width="10" style="4" bestFit="1" customWidth="1"/>
    <col min="5" max="5" width="5.26953125" style="53" bestFit="1" customWidth="1"/>
    <col min="6" max="6" width="9.1796875" style="53" bestFit="1" customWidth="1"/>
    <col min="7" max="7" width="43.26953125" style="53" bestFit="1" customWidth="1"/>
    <col min="8" max="8" width="5.26953125" style="53" bestFit="1" customWidth="1"/>
    <col min="9" max="10" width="8.7265625" style="53"/>
    <col min="11" max="11" width="29.7265625" style="53" bestFit="1" customWidth="1"/>
    <col min="12" max="12" width="37.26953125" style="53" bestFit="1" customWidth="1"/>
    <col min="13" max="13" width="5.1796875" style="53" bestFit="1" customWidth="1"/>
    <col min="14" max="14" width="20.08984375" style="55" bestFit="1" customWidth="1"/>
    <col min="15" max="15" width="29.7265625" style="53" bestFit="1" customWidth="1"/>
    <col min="16" max="16" width="8.7265625" style="53"/>
    <col min="17" max="17" width="4.7265625" bestFit="1" customWidth="1"/>
    <col min="18" max="18" width="12.36328125" bestFit="1" customWidth="1"/>
    <col min="19" max="19" width="30.08984375" bestFit="1" customWidth="1"/>
    <col min="20" max="20" width="4.7265625" bestFit="1" customWidth="1"/>
    <col min="21" max="21" width="8.7265625" style="53"/>
    <col min="22" max="22" width="33.54296875" style="53" bestFit="1" customWidth="1"/>
    <col min="23" max="16384" width="8.7265625" style="53"/>
  </cols>
  <sheetData>
    <row r="1" spans="1:22" ht="13" x14ac:dyDescent="0.3">
      <c r="A1" s="40" t="s">
        <v>0</v>
      </c>
      <c r="B1" s="40" t="s">
        <v>1</v>
      </c>
      <c r="C1" s="40" t="s">
        <v>0</v>
      </c>
      <c r="D1" s="2"/>
      <c r="E1" s="52" t="s">
        <v>530</v>
      </c>
      <c r="F1" s="52" t="s">
        <v>461</v>
      </c>
      <c r="G1" s="52" t="s">
        <v>644</v>
      </c>
      <c r="H1" s="52" t="s">
        <v>530</v>
      </c>
      <c r="K1" s="52" t="s">
        <v>534</v>
      </c>
      <c r="L1" s="52" t="s">
        <v>459</v>
      </c>
      <c r="M1" s="52" t="s">
        <v>530</v>
      </c>
      <c r="N1" s="54" t="s">
        <v>644</v>
      </c>
      <c r="O1" s="52" t="s">
        <v>534</v>
      </c>
      <c r="Q1" s="2" t="s">
        <v>532</v>
      </c>
      <c r="R1" s="2" t="s">
        <v>535</v>
      </c>
      <c r="S1" s="2" t="s">
        <v>536</v>
      </c>
      <c r="T1" s="2" t="s">
        <v>532</v>
      </c>
      <c r="V1" s="53" t="s">
        <v>799</v>
      </c>
    </row>
    <row r="2" spans="1:22" x14ac:dyDescent="0.25">
      <c r="A2" s="4">
        <v>101</v>
      </c>
      <c r="B2" s="4" t="s">
        <v>4</v>
      </c>
      <c r="C2" s="4">
        <v>101</v>
      </c>
      <c r="E2" s="53" t="s">
        <v>57</v>
      </c>
      <c r="F2" s="53" t="s">
        <v>645</v>
      </c>
      <c r="G2" s="53" t="s">
        <v>58</v>
      </c>
      <c r="H2" s="53" t="s">
        <v>57</v>
      </c>
      <c r="K2" s="53" t="s">
        <v>541</v>
      </c>
      <c r="L2" s="53" t="s">
        <v>9</v>
      </c>
      <c r="N2" s="55" t="str">
        <f>IF(M2="","Unmatched, aggregates",VLOOKUP(M2,E:H,3,FALSE))</f>
        <v>Unmatched, aggregates</v>
      </c>
      <c r="O2" s="53" t="s">
        <v>541</v>
      </c>
      <c r="Q2">
        <v>1</v>
      </c>
      <c r="R2" t="s">
        <v>539</v>
      </c>
      <c r="S2" t="s">
        <v>540</v>
      </c>
      <c r="T2">
        <v>1</v>
      </c>
      <c r="V2" s="4" t="s">
        <v>4</v>
      </c>
    </row>
    <row r="3" spans="1:22" x14ac:dyDescent="0.25">
      <c r="A3" s="4">
        <v>102</v>
      </c>
      <c r="B3" s="4" t="s">
        <v>5</v>
      </c>
      <c r="C3" s="4">
        <v>102</v>
      </c>
      <c r="E3" s="53" t="s">
        <v>59</v>
      </c>
      <c r="F3" s="53" t="s">
        <v>646</v>
      </c>
      <c r="G3" s="53" t="s">
        <v>406</v>
      </c>
      <c r="H3" s="53" t="s">
        <v>59</v>
      </c>
      <c r="K3" s="53" t="s">
        <v>560</v>
      </c>
      <c r="L3" s="53" t="s">
        <v>561</v>
      </c>
      <c r="N3" s="55" t="str">
        <f t="shared" ref="N3:N66" si="0">IF(M3="","Unmatched, aggregates",VLOOKUP(M3,E:H,3,FALSE))</f>
        <v>Unmatched, aggregates</v>
      </c>
      <c r="O3" s="53" t="s">
        <v>560</v>
      </c>
      <c r="Q3">
        <v>2</v>
      </c>
      <c r="R3" t="s">
        <v>610</v>
      </c>
      <c r="S3" t="s">
        <v>611</v>
      </c>
      <c r="T3">
        <v>2</v>
      </c>
      <c r="V3" s="4" t="s">
        <v>5</v>
      </c>
    </row>
    <row r="4" spans="1:22" x14ac:dyDescent="0.25">
      <c r="A4" s="4">
        <v>103</v>
      </c>
      <c r="B4" s="4" t="s">
        <v>6</v>
      </c>
      <c r="C4" s="4">
        <v>103</v>
      </c>
      <c r="E4" s="53" t="s">
        <v>60</v>
      </c>
      <c r="F4" s="53" t="s">
        <v>647</v>
      </c>
      <c r="G4" s="53" t="s">
        <v>61</v>
      </c>
      <c r="H4" s="53" t="s">
        <v>60</v>
      </c>
      <c r="K4" s="53" t="s">
        <v>59</v>
      </c>
      <c r="L4" s="53" t="s">
        <v>406</v>
      </c>
      <c r="M4" s="53" t="str">
        <f t="shared" ref="M4:M67" si="1">K4</f>
        <v>AGO</v>
      </c>
      <c r="N4" s="55" t="str">
        <f t="shared" si="0"/>
        <v>Angola</v>
      </c>
      <c r="O4" s="53" t="s">
        <v>59</v>
      </c>
      <c r="Q4">
        <v>3</v>
      </c>
      <c r="R4" t="s">
        <v>612</v>
      </c>
      <c r="S4" t="s">
        <v>613</v>
      </c>
      <c r="T4">
        <v>3</v>
      </c>
      <c r="V4" s="4" t="s">
        <v>6</v>
      </c>
    </row>
    <row r="5" spans="1:22" x14ac:dyDescent="0.25">
      <c r="A5" s="4">
        <v>104</v>
      </c>
      <c r="B5" s="4" t="s">
        <v>7</v>
      </c>
      <c r="C5" s="4">
        <v>104</v>
      </c>
      <c r="E5" s="53" t="s">
        <v>62</v>
      </c>
      <c r="F5" s="53" t="s">
        <v>645</v>
      </c>
      <c r="G5" s="53" t="s">
        <v>407</v>
      </c>
      <c r="H5" s="53" t="s">
        <v>62</v>
      </c>
      <c r="K5" s="53" t="s">
        <v>60</v>
      </c>
      <c r="L5" s="53" t="s">
        <v>61</v>
      </c>
      <c r="M5" s="53" t="str">
        <f t="shared" si="1"/>
        <v>ALB</v>
      </c>
      <c r="N5" s="55" t="str">
        <f t="shared" si="0"/>
        <v>Albania</v>
      </c>
      <c r="O5" s="53" t="s">
        <v>60</v>
      </c>
      <c r="Q5">
        <v>4</v>
      </c>
      <c r="R5" t="s">
        <v>614</v>
      </c>
      <c r="S5" t="s">
        <v>615</v>
      </c>
      <c r="T5">
        <v>4</v>
      </c>
      <c r="V5" s="4" t="s">
        <v>7</v>
      </c>
    </row>
    <row r="6" spans="1:22" x14ac:dyDescent="0.25">
      <c r="A6" s="4">
        <v>105</v>
      </c>
      <c r="B6" s="4" t="s">
        <v>8</v>
      </c>
      <c r="C6" s="4">
        <v>105</v>
      </c>
      <c r="E6" s="53" t="s">
        <v>63</v>
      </c>
      <c r="F6" s="53" t="s">
        <v>648</v>
      </c>
      <c r="G6" s="53" t="s">
        <v>64</v>
      </c>
      <c r="H6" s="53" t="s">
        <v>63</v>
      </c>
      <c r="K6" s="53" t="s">
        <v>562</v>
      </c>
      <c r="L6" s="53" t="s">
        <v>563</v>
      </c>
      <c r="N6" s="55" t="str">
        <f t="shared" si="0"/>
        <v>Unmatched, aggregates</v>
      </c>
      <c r="O6" s="53" t="s">
        <v>562</v>
      </c>
      <c r="Q6">
        <v>5</v>
      </c>
      <c r="R6" t="s">
        <v>616</v>
      </c>
      <c r="S6" t="s">
        <v>793</v>
      </c>
      <c r="T6">
        <v>5</v>
      </c>
      <c r="V6" s="4" t="s">
        <v>8</v>
      </c>
    </row>
    <row r="7" spans="1:22" x14ac:dyDescent="0.25">
      <c r="A7" s="4">
        <v>110</v>
      </c>
      <c r="B7" s="4" t="s">
        <v>9</v>
      </c>
      <c r="C7" s="4">
        <v>110</v>
      </c>
      <c r="E7" s="53" t="s">
        <v>65</v>
      </c>
      <c r="F7" s="53" t="s">
        <v>647</v>
      </c>
      <c r="G7" s="53" t="s">
        <v>66</v>
      </c>
      <c r="H7" s="53" t="s">
        <v>65</v>
      </c>
      <c r="K7" s="53" t="s">
        <v>62</v>
      </c>
      <c r="L7" s="53" t="s">
        <v>407</v>
      </c>
      <c r="M7" s="53" t="str">
        <f t="shared" si="1"/>
        <v>ARE</v>
      </c>
      <c r="N7" s="55" t="str">
        <f t="shared" si="0"/>
        <v>United Arab Emirates</v>
      </c>
      <c r="O7" s="53" t="s">
        <v>62</v>
      </c>
      <c r="Q7">
        <v>6</v>
      </c>
      <c r="R7" t="s">
        <v>618</v>
      </c>
      <c r="S7" t="s">
        <v>619</v>
      </c>
      <c r="T7">
        <v>6</v>
      </c>
      <c r="V7" s="4" t="s">
        <v>9</v>
      </c>
    </row>
    <row r="8" spans="1:22" x14ac:dyDescent="0.25">
      <c r="A8" s="4">
        <v>120</v>
      </c>
      <c r="B8" s="4" t="s">
        <v>10</v>
      </c>
      <c r="C8" s="4">
        <v>120</v>
      </c>
      <c r="E8" s="53" t="s">
        <v>67</v>
      </c>
      <c r="F8" s="53" t="s">
        <v>649</v>
      </c>
      <c r="G8" s="53" t="s">
        <v>68</v>
      </c>
      <c r="H8" s="53" t="s">
        <v>67</v>
      </c>
      <c r="K8" s="53" t="s">
        <v>63</v>
      </c>
      <c r="L8" s="53" t="s">
        <v>64</v>
      </c>
      <c r="M8" s="53" t="str">
        <f t="shared" si="1"/>
        <v>ARG</v>
      </c>
      <c r="N8" s="55" t="str">
        <f t="shared" si="0"/>
        <v>Argentina</v>
      </c>
      <c r="O8" s="53" t="s">
        <v>63</v>
      </c>
      <c r="Q8">
        <v>7</v>
      </c>
      <c r="R8" t="s">
        <v>620</v>
      </c>
      <c r="S8" t="s">
        <v>621</v>
      </c>
      <c r="T8">
        <v>7</v>
      </c>
      <c r="V8" s="4" t="s">
        <v>10</v>
      </c>
    </row>
    <row r="9" spans="1:22" x14ac:dyDescent="0.25">
      <c r="A9" s="4">
        <v>130</v>
      </c>
      <c r="B9" s="4" t="s">
        <v>11</v>
      </c>
      <c r="C9" s="4">
        <v>130</v>
      </c>
      <c r="E9" s="53" t="s">
        <v>69</v>
      </c>
      <c r="F9" s="53" t="s">
        <v>650</v>
      </c>
      <c r="G9" s="53" t="s">
        <v>70</v>
      </c>
      <c r="H9" s="53" t="s">
        <v>69</v>
      </c>
      <c r="K9" s="53" t="s">
        <v>65</v>
      </c>
      <c r="L9" s="53" t="s">
        <v>66</v>
      </c>
      <c r="M9" s="53" t="str">
        <f t="shared" si="1"/>
        <v>ARM</v>
      </c>
      <c r="N9" s="55" t="str">
        <f t="shared" si="0"/>
        <v>Armenia</v>
      </c>
      <c r="O9" s="53" t="s">
        <v>65</v>
      </c>
      <c r="Q9">
        <v>8</v>
      </c>
      <c r="R9" t="s">
        <v>622</v>
      </c>
      <c r="S9" t="s">
        <v>623</v>
      </c>
      <c r="T9">
        <v>8</v>
      </c>
      <c r="V9" s="4" t="s">
        <v>11</v>
      </c>
    </row>
    <row r="10" spans="1:22" x14ac:dyDescent="0.25">
      <c r="A10" s="4">
        <v>140</v>
      </c>
      <c r="B10" s="4" t="s">
        <v>12</v>
      </c>
      <c r="C10" s="4">
        <v>140</v>
      </c>
      <c r="E10" s="53" t="s">
        <v>71</v>
      </c>
      <c r="F10" s="53" t="s">
        <v>647</v>
      </c>
      <c r="G10" s="53" t="s">
        <v>72</v>
      </c>
      <c r="H10" s="53" t="s">
        <v>71</v>
      </c>
      <c r="K10" s="53" t="s">
        <v>582</v>
      </c>
      <c r="L10" s="53" t="s">
        <v>583</v>
      </c>
      <c r="N10" s="55" t="str">
        <f t="shared" si="0"/>
        <v>Unmatched, aggregates</v>
      </c>
      <c r="O10" s="53" t="s">
        <v>582</v>
      </c>
      <c r="Q10">
        <v>9</v>
      </c>
      <c r="R10" t="s">
        <v>624</v>
      </c>
      <c r="S10" t="s">
        <v>625</v>
      </c>
      <c r="T10">
        <v>9</v>
      </c>
      <c r="V10" s="4" t="s">
        <v>12</v>
      </c>
    </row>
    <row r="11" spans="1:22" x14ac:dyDescent="0.25">
      <c r="A11" s="4">
        <v>150</v>
      </c>
      <c r="B11" s="4" t="s">
        <v>13</v>
      </c>
      <c r="C11" s="4">
        <v>150</v>
      </c>
      <c r="E11" s="53" t="s">
        <v>73</v>
      </c>
      <c r="F11" s="53" t="s">
        <v>647</v>
      </c>
      <c r="G11" s="53" t="s">
        <v>408</v>
      </c>
      <c r="H11" s="53" t="s">
        <v>73</v>
      </c>
      <c r="K11" s="53" t="s">
        <v>564</v>
      </c>
      <c r="L11" s="53" t="s">
        <v>565</v>
      </c>
      <c r="N11" s="55" t="str">
        <f t="shared" si="0"/>
        <v>Unmatched, aggregates</v>
      </c>
      <c r="O11" s="53" t="s">
        <v>564</v>
      </c>
      <c r="Q11">
        <v>10</v>
      </c>
      <c r="R11" t="s">
        <v>626</v>
      </c>
      <c r="S11" t="s">
        <v>627</v>
      </c>
      <c r="T11">
        <v>10</v>
      </c>
      <c r="V11" s="4" t="s">
        <v>13</v>
      </c>
    </row>
    <row r="12" spans="1:22" x14ac:dyDescent="0.25">
      <c r="A12" s="4">
        <v>190</v>
      </c>
      <c r="B12" s="4" t="s">
        <v>14</v>
      </c>
      <c r="C12" s="4">
        <v>190</v>
      </c>
      <c r="E12" s="53" t="s">
        <v>74</v>
      </c>
      <c r="F12" s="53" t="s">
        <v>646</v>
      </c>
      <c r="G12" s="53" t="s">
        <v>75</v>
      </c>
      <c r="H12" s="53" t="s">
        <v>74</v>
      </c>
      <c r="K12" s="53" t="s">
        <v>574</v>
      </c>
      <c r="L12" s="53" t="s">
        <v>575</v>
      </c>
      <c r="N12" s="55" t="str">
        <f t="shared" si="0"/>
        <v>Unmatched, aggregates</v>
      </c>
      <c r="O12" s="53" t="s">
        <v>574</v>
      </c>
      <c r="Q12">
        <v>11</v>
      </c>
      <c r="R12" t="s">
        <v>628</v>
      </c>
      <c r="S12" t="s">
        <v>629</v>
      </c>
      <c r="T12">
        <v>11</v>
      </c>
      <c r="V12" s="4" t="s">
        <v>56</v>
      </c>
    </row>
    <row r="13" spans="1:22" x14ac:dyDescent="0.25">
      <c r="A13" s="4">
        <v>201</v>
      </c>
      <c r="B13" s="4" t="s">
        <v>15</v>
      </c>
      <c r="C13" s="4">
        <v>201</v>
      </c>
      <c r="E13" s="53" t="s">
        <v>76</v>
      </c>
      <c r="F13" s="53" t="s">
        <v>647</v>
      </c>
      <c r="G13" s="53" t="s">
        <v>77</v>
      </c>
      <c r="H13" s="53" t="s">
        <v>76</v>
      </c>
      <c r="K13" s="53" t="s">
        <v>69</v>
      </c>
      <c r="L13" s="53" t="s">
        <v>70</v>
      </c>
      <c r="M13" s="53" t="str">
        <f t="shared" si="1"/>
        <v>AUS</v>
      </c>
      <c r="N13" s="55" t="str">
        <f t="shared" si="0"/>
        <v>Australia</v>
      </c>
      <c r="O13" s="53" t="s">
        <v>69</v>
      </c>
      <c r="Q13">
        <v>12</v>
      </c>
      <c r="R13" t="s">
        <v>630</v>
      </c>
      <c r="S13" t="s">
        <v>631</v>
      </c>
      <c r="T13">
        <v>12</v>
      </c>
    </row>
    <row r="14" spans="1:22" x14ac:dyDescent="0.25">
      <c r="A14" s="4">
        <v>202</v>
      </c>
      <c r="B14" s="4" t="s">
        <v>16</v>
      </c>
      <c r="C14" s="4">
        <v>202</v>
      </c>
      <c r="E14" s="53" t="s">
        <v>78</v>
      </c>
      <c r="F14" s="53" t="s">
        <v>646</v>
      </c>
      <c r="G14" s="53" t="s">
        <v>79</v>
      </c>
      <c r="H14" s="53" t="s">
        <v>78</v>
      </c>
      <c r="K14" s="53" t="s">
        <v>71</v>
      </c>
      <c r="L14" s="53" t="s">
        <v>72</v>
      </c>
      <c r="M14" s="53" t="str">
        <f t="shared" si="1"/>
        <v>AUT</v>
      </c>
      <c r="N14" s="55" t="str">
        <f t="shared" si="0"/>
        <v>Austria</v>
      </c>
      <c r="O14" s="53" t="s">
        <v>71</v>
      </c>
      <c r="Q14">
        <v>13</v>
      </c>
      <c r="R14" t="s">
        <v>632</v>
      </c>
      <c r="S14" t="s">
        <v>633</v>
      </c>
      <c r="T14">
        <v>13</v>
      </c>
      <c r="V14" s="4" t="s">
        <v>411</v>
      </c>
    </row>
    <row r="15" spans="1:22" x14ac:dyDescent="0.25">
      <c r="A15" s="4">
        <v>203</v>
      </c>
      <c r="B15" s="4" t="s">
        <v>17</v>
      </c>
      <c r="C15" s="4">
        <v>203</v>
      </c>
      <c r="E15" s="53" t="s">
        <v>80</v>
      </c>
      <c r="F15" s="53" t="s">
        <v>646</v>
      </c>
      <c r="G15" s="53" t="s">
        <v>81</v>
      </c>
      <c r="H15" s="53" t="s">
        <v>80</v>
      </c>
      <c r="K15" s="53" t="s">
        <v>73</v>
      </c>
      <c r="L15" s="53" t="s">
        <v>408</v>
      </c>
      <c r="M15" s="53" t="str">
        <f t="shared" si="1"/>
        <v>AZE</v>
      </c>
      <c r="N15" s="55" t="str">
        <f t="shared" si="0"/>
        <v>Azerbaijan</v>
      </c>
      <c r="O15" s="53" t="s">
        <v>73</v>
      </c>
      <c r="Q15">
        <v>14</v>
      </c>
      <c r="R15" t="s">
        <v>634</v>
      </c>
      <c r="S15" t="s">
        <v>635</v>
      </c>
      <c r="T15">
        <v>14</v>
      </c>
      <c r="V15" s="4" t="s">
        <v>406</v>
      </c>
    </row>
    <row r="16" spans="1:22" x14ac:dyDescent="0.25">
      <c r="A16" s="4">
        <v>204</v>
      </c>
      <c r="B16" s="4" t="s">
        <v>18</v>
      </c>
      <c r="C16" s="4">
        <v>204</v>
      </c>
      <c r="E16" s="53" t="s">
        <v>82</v>
      </c>
      <c r="F16" s="53" t="s">
        <v>645</v>
      </c>
      <c r="G16" s="53" t="s">
        <v>83</v>
      </c>
      <c r="H16" s="53" t="s">
        <v>82</v>
      </c>
      <c r="K16" s="53" t="s">
        <v>76</v>
      </c>
      <c r="L16" s="53" t="s">
        <v>77</v>
      </c>
      <c r="M16" s="53" t="str">
        <f t="shared" si="1"/>
        <v>BEL</v>
      </c>
      <c r="N16" s="55" t="str">
        <f t="shared" si="0"/>
        <v>Belgium</v>
      </c>
      <c r="O16" s="53" t="s">
        <v>76</v>
      </c>
      <c r="Q16">
        <v>15</v>
      </c>
      <c r="R16" t="s">
        <v>636</v>
      </c>
      <c r="S16" t="s">
        <v>637</v>
      </c>
      <c r="T16">
        <v>15</v>
      </c>
      <c r="V16" s="4" t="s">
        <v>79</v>
      </c>
    </row>
    <row r="17" spans="1:22" x14ac:dyDescent="0.25">
      <c r="A17" s="4">
        <v>205</v>
      </c>
      <c r="B17" s="4" t="s">
        <v>19</v>
      </c>
      <c r="C17" s="4">
        <v>205</v>
      </c>
      <c r="E17" s="53" t="s">
        <v>84</v>
      </c>
      <c r="F17" s="53" t="s">
        <v>647</v>
      </c>
      <c r="G17" s="53" t="s">
        <v>85</v>
      </c>
      <c r="H17" s="53" t="s">
        <v>84</v>
      </c>
      <c r="K17" s="53" t="s">
        <v>78</v>
      </c>
      <c r="L17" s="53" t="s">
        <v>79</v>
      </c>
      <c r="M17" s="53" t="str">
        <f t="shared" si="1"/>
        <v>BEN</v>
      </c>
      <c r="N17" s="55" t="str">
        <f t="shared" si="0"/>
        <v>Benin</v>
      </c>
      <c r="O17" s="53" t="s">
        <v>78</v>
      </c>
      <c r="Q17">
        <v>16</v>
      </c>
      <c r="R17" t="s">
        <v>638</v>
      </c>
      <c r="S17" t="s">
        <v>639</v>
      </c>
      <c r="T17">
        <v>16</v>
      </c>
      <c r="V17" s="4" t="s">
        <v>106</v>
      </c>
    </row>
    <row r="18" spans="1:22" x14ac:dyDescent="0.25">
      <c r="A18" s="4">
        <v>206</v>
      </c>
      <c r="B18" s="4" t="s">
        <v>20</v>
      </c>
      <c r="C18" s="4">
        <v>206</v>
      </c>
      <c r="E18" s="53" t="s">
        <v>86</v>
      </c>
      <c r="F18" s="53" t="s">
        <v>645</v>
      </c>
      <c r="G18" s="53" t="s">
        <v>87</v>
      </c>
      <c r="H18" s="53" t="s">
        <v>86</v>
      </c>
      <c r="K18" s="53" t="s">
        <v>82</v>
      </c>
      <c r="L18" s="53" t="s">
        <v>83</v>
      </c>
      <c r="M18" s="53" t="str">
        <f t="shared" si="1"/>
        <v>BGD</v>
      </c>
      <c r="N18" s="55" t="str">
        <f t="shared" si="0"/>
        <v>Bangladesh</v>
      </c>
      <c r="O18" s="53" t="s">
        <v>82</v>
      </c>
      <c r="Q18">
        <v>17</v>
      </c>
      <c r="R18" t="s">
        <v>640</v>
      </c>
      <c r="S18" t="s">
        <v>641</v>
      </c>
      <c r="T18">
        <v>17</v>
      </c>
      <c r="V18" s="4" t="s">
        <v>120</v>
      </c>
    </row>
    <row r="19" spans="1:22" x14ac:dyDescent="0.25">
      <c r="A19" s="4">
        <v>207</v>
      </c>
      <c r="B19" s="4" t="s">
        <v>21</v>
      </c>
      <c r="C19" s="4">
        <v>207</v>
      </c>
      <c r="E19" s="53" t="s">
        <v>88</v>
      </c>
      <c r="F19" s="53" t="s">
        <v>649</v>
      </c>
      <c r="G19" s="53" t="s">
        <v>89</v>
      </c>
      <c r="H19" s="53" t="s">
        <v>88</v>
      </c>
      <c r="K19" s="53" t="s">
        <v>84</v>
      </c>
      <c r="L19" s="53" t="s">
        <v>85</v>
      </c>
      <c r="M19" s="53" t="str">
        <f t="shared" si="1"/>
        <v>BGR</v>
      </c>
      <c r="N19" s="55" t="str">
        <f t="shared" si="0"/>
        <v>Bulgaria</v>
      </c>
      <c r="O19" s="53" t="s">
        <v>84</v>
      </c>
      <c r="Q19">
        <v>18</v>
      </c>
      <c r="R19" t="s">
        <v>642</v>
      </c>
      <c r="S19" t="s">
        <v>643</v>
      </c>
      <c r="T19">
        <v>18</v>
      </c>
      <c r="V19" s="4" t="s">
        <v>410</v>
      </c>
    </row>
    <row r="20" spans="1:22" x14ac:dyDescent="0.25">
      <c r="A20" s="4">
        <v>208</v>
      </c>
      <c r="B20" s="4" t="s">
        <v>22</v>
      </c>
      <c r="C20" s="4">
        <v>208</v>
      </c>
      <c r="E20" s="53" t="s">
        <v>90</v>
      </c>
      <c r="F20" s="53" t="s">
        <v>647</v>
      </c>
      <c r="G20" s="53" t="s">
        <v>91</v>
      </c>
      <c r="H20" s="53" t="s">
        <v>90</v>
      </c>
      <c r="K20" s="53" t="s">
        <v>86</v>
      </c>
      <c r="L20" s="53" t="s">
        <v>87</v>
      </c>
      <c r="M20" s="53" t="str">
        <f t="shared" si="1"/>
        <v>BHR</v>
      </c>
      <c r="N20" s="55" t="str">
        <f t="shared" si="0"/>
        <v>Bahrain</v>
      </c>
      <c r="O20" s="53" t="s">
        <v>86</v>
      </c>
      <c r="V20" s="4" t="s">
        <v>118</v>
      </c>
    </row>
    <row r="21" spans="1:22" x14ac:dyDescent="0.25">
      <c r="A21" s="4">
        <v>209</v>
      </c>
      <c r="B21" s="4" t="s">
        <v>23</v>
      </c>
      <c r="C21" s="4">
        <v>209</v>
      </c>
      <c r="E21" s="53" t="s">
        <v>92</v>
      </c>
      <c r="F21" s="53" t="s">
        <v>647</v>
      </c>
      <c r="G21" s="53" t="s">
        <v>93</v>
      </c>
      <c r="H21" s="53" t="s">
        <v>92</v>
      </c>
      <c r="K21" s="53" t="s">
        <v>90</v>
      </c>
      <c r="L21" s="53" t="s">
        <v>91</v>
      </c>
      <c r="M21" s="53" t="str">
        <f t="shared" si="1"/>
        <v>BIH</v>
      </c>
      <c r="N21" s="55" t="str">
        <f t="shared" si="0"/>
        <v>Bosnia and Herzegovina</v>
      </c>
      <c r="O21" s="53" t="s">
        <v>90</v>
      </c>
      <c r="V21" s="4" t="s">
        <v>122</v>
      </c>
    </row>
    <row r="22" spans="1:22" x14ac:dyDescent="0.25">
      <c r="A22" s="4">
        <v>211</v>
      </c>
      <c r="B22" s="4" t="s">
        <v>24</v>
      </c>
      <c r="C22" s="4">
        <v>211</v>
      </c>
      <c r="E22" s="53" t="s">
        <v>94</v>
      </c>
      <c r="F22" s="53" t="s">
        <v>649</v>
      </c>
      <c r="G22" s="53" t="s">
        <v>95</v>
      </c>
      <c r="H22" s="53" t="s">
        <v>94</v>
      </c>
      <c r="K22" s="53" t="s">
        <v>92</v>
      </c>
      <c r="L22" s="53" t="s">
        <v>93</v>
      </c>
      <c r="M22" s="53" t="str">
        <f t="shared" si="1"/>
        <v>BLR</v>
      </c>
      <c r="N22" s="55" t="str">
        <f t="shared" si="0"/>
        <v>Belarus</v>
      </c>
      <c r="O22" s="53" t="s">
        <v>92</v>
      </c>
      <c r="V22" s="4" t="s">
        <v>151</v>
      </c>
    </row>
    <row r="23" spans="1:22" x14ac:dyDescent="0.25">
      <c r="A23" s="4">
        <v>212</v>
      </c>
      <c r="B23" s="4" t="s">
        <v>25</v>
      </c>
      <c r="C23" s="4">
        <v>212</v>
      </c>
      <c r="E23" s="53" t="s">
        <v>96</v>
      </c>
      <c r="F23" s="53" t="s">
        <v>648</v>
      </c>
      <c r="G23" s="53" t="s">
        <v>97</v>
      </c>
      <c r="H23" s="53" t="s">
        <v>96</v>
      </c>
      <c r="K23" s="53" t="s">
        <v>96</v>
      </c>
      <c r="L23" s="53" t="s">
        <v>97</v>
      </c>
      <c r="M23" s="53" t="str">
        <f t="shared" si="1"/>
        <v>BOL</v>
      </c>
      <c r="N23" s="55" t="str">
        <f t="shared" si="0"/>
        <v>Bolivia</v>
      </c>
      <c r="O23" s="53" t="s">
        <v>96</v>
      </c>
      <c r="V23" s="4" t="s">
        <v>414</v>
      </c>
    </row>
    <row r="24" spans="1:22" x14ac:dyDescent="0.25">
      <c r="A24" s="4">
        <v>213</v>
      </c>
      <c r="B24" s="4" t="s">
        <v>26</v>
      </c>
      <c r="C24" s="4">
        <v>213</v>
      </c>
      <c r="E24" s="53" t="s">
        <v>98</v>
      </c>
      <c r="F24" s="53" t="s">
        <v>648</v>
      </c>
      <c r="G24" s="53" t="s">
        <v>99</v>
      </c>
      <c r="H24" s="53" t="s">
        <v>98</v>
      </c>
      <c r="K24" s="53" t="s">
        <v>98</v>
      </c>
      <c r="L24" s="53" t="s">
        <v>99</v>
      </c>
      <c r="M24" s="53" t="str">
        <f t="shared" si="1"/>
        <v>BRA</v>
      </c>
      <c r="N24" s="55" t="str">
        <f t="shared" si="0"/>
        <v>Brazil</v>
      </c>
      <c r="O24" s="53" t="s">
        <v>98</v>
      </c>
      <c r="V24" s="4" t="s">
        <v>153</v>
      </c>
    </row>
    <row r="25" spans="1:22" x14ac:dyDescent="0.25">
      <c r="A25" s="4">
        <v>214</v>
      </c>
      <c r="B25" s="4" t="s">
        <v>27</v>
      </c>
      <c r="C25" s="4">
        <v>214</v>
      </c>
      <c r="E25" s="53" t="s">
        <v>100</v>
      </c>
      <c r="F25" s="53" t="s">
        <v>649</v>
      </c>
      <c r="G25" s="53" t="s">
        <v>101</v>
      </c>
      <c r="H25" s="53" t="s">
        <v>100</v>
      </c>
      <c r="K25" s="53" t="s">
        <v>102</v>
      </c>
      <c r="L25" s="53" t="s">
        <v>409</v>
      </c>
      <c r="M25" s="53" t="str">
        <f t="shared" si="1"/>
        <v>BRN</v>
      </c>
      <c r="N25" s="55" t="str">
        <f t="shared" si="0"/>
        <v>Brunei Darussalam</v>
      </c>
      <c r="O25" s="53" t="s">
        <v>102</v>
      </c>
      <c r="V25" s="4" t="s">
        <v>356</v>
      </c>
    </row>
    <row r="26" spans="1:22" x14ac:dyDescent="0.25">
      <c r="A26" s="4">
        <v>310</v>
      </c>
      <c r="B26" s="4" t="s">
        <v>28</v>
      </c>
      <c r="C26" s="4">
        <v>310</v>
      </c>
      <c r="E26" s="53" t="s">
        <v>102</v>
      </c>
      <c r="F26" s="53" t="s">
        <v>645</v>
      </c>
      <c r="G26" s="53" t="s">
        <v>409</v>
      </c>
      <c r="H26" s="53" t="s">
        <v>102</v>
      </c>
      <c r="K26" s="53" t="s">
        <v>105</v>
      </c>
      <c r="L26" s="53" t="s">
        <v>106</v>
      </c>
      <c r="M26" s="53" t="str">
        <f t="shared" si="1"/>
        <v>BWA</v>
      </c>
      <c r="N26" s="55" t="str">
        <f t="shared" si="0"/>
        <v>Botswana</v>
      </c>
      <c r="O26" s="53" t="s">
        <v>105</v>
      </c>
      <c r="V26" s="4" t="s">
        <v>159</v>
      </c>
    </row>
    <row r="27" spans="1:22" x14ac:dyDescent="0.25">
      <c r="A27" s="4">
        <v>311</v>
      </c>
      <c r="B27" s="4" t="s">
        <v>29</v>
      </c>
      <c r="C27" s="4">
        <v>311</v>
      </c>
      <c r="E27" s="53" t="s">
        <v>103</v>
      </c>
      <c r="F27" s="53" t="s">
        <v>645</v>
      </c>
      <c r="G27" s="53" t="s">
        <v>104</v>
      </c>
      <c r="H27" s="53" t="s">
        <v>103</v>
      </c>
      <c r="K27" s="53" t="s">
        <v>109</v>
      </c>
      <c r="L27" s="53" t="s">
        <v>110</v>
      </c>
      <c r="M27" s="53" t="str">
        <f t="shared" si="1"/>
        <v>CAN</v>
      </c>
      <c r="N27" s="55" t="str">
        <f t="shared" si="0"/>
        <v>Canada</v>
      </c>
      <c r="O27" s="53" t="s">
        <v>109</v>
      </c>
      <c r="V27" s="4" t="s">
        <v>413</v>
      </c>
    </row>
    <row r="28" spans="1:22" x14ac:dyDescent="0.25">
      <c r="A28" s="4">
        <v>319</v>
      </c>
      <c r="B28" s="4" t="s">
        <v>30</v>
      </c>
      <c r="C28" s="4">
        <v>319</v>
      </c>
      <c r="E28" s="53" t="s">
        <v>105</v>
      </c>
      <c r="F28" s="53" t="s">
        <v>646</v>
      </c>
      <c r="G28" s="53" t="s">
        <v>106</v>
      </c>
      <c r="H28" s="53" t="s">
        <v>105</v>
      </c>
      <c r="K28" s="53" t="s">
        <v>111</v>
      </c>
      <c r="L28" s="53" t="s">
        <v>112</v>
      </c>
      <c r="M28" s="53" t="str">
        <f t="shared" si="1"/>
        <v>CHE</v>
      </c>
      <c r="N28" s="55" t="str">
        <f t="shared" si="0"/>
        <v>Switzerland</v>
      </c>
      <c r="O28" s="53" t="s">
        <v>111</v>
      </c>
      <c r="V28" s="4" t="s">
        <v>174</v>
      </c>
    </row>
    <row r="29" spans="1:22" x14ac:dyDescent="0.25">
      <c r="A29" s="4">
        <v>320</v>
      </c>
      <c r="B29" s="4" t="s">
        <v>31</v>
      </c>
      <c r="C29" s="4">
        <v>320</v>
      </c>
      <c r="E29" s="53" t="s">
        <v>107</v>
      </c>
      <c r="F29" s="53" t="s">
        <v>646</v>
      </c>
      <c r="G29" s="53" t="s">
        <v>108</v>
      </c>
      <c r="H29" s="53" t="s">
        <v>107</v>
      </c>
      <c r="K29" s="53" t="s">
        <v>542</v>
      </c>
      <c r="L29" s="53" t="s">
        <v>543</v>
      </c>
      <c r="N29" s="55" t="str">
        <f t="shared" si="0"/>
        <v>Unmatched, aggregates</v>
      </c>
      <c r="O29" s="53" t="s">
        <v>542</v>
      </c>
      <c r="V29" s="4" t="s">
        <v>220</v>
      </c>
    </row>
    <row r="30" spans="1:22" x14ac:dyDescent="0.25">
      <c r="A30" s="4">
        <v>321</v>
      </c>
      <c r="B30" s="4" t="s">
        <v>32</v>
      </c>
      <c r="C30" s="4">
        <v>321</v>
      </c>
      <c r="E30" s="53" t="s">
        <v>109</v>
      </c>
      <c r="F30" s="53" t="s">
        <v>649</v>
      </c>
      <c r="G30" s="53" t="s">
        <v>110</v>
      </c>
      <c r="H30" s="53" t="s">
        <v>109</v>
      </c>
      <c r="K30" s="53" t="s">
        <v>113</v>
      </c>
      <c r="L30" s="53" t="s">
        <v>114</v>
      </c>
      <c r="M30" s="53" t="str">
        <f t="shared" si="1"/>
        <v>CHL</v>
      </c>
      <c r="N30" s="55" t="str">
        <f t="shared" si="0"/>
        <v>Chile</v>
      </c>
      <c r="O30" s="53" t="s">
        <v>113</v>
      </c>
      <c r="V30" s="4" t="s">
        <v>419</v>
      </c>
    </row>
    <row r="31" spans="1:22" x14ac:dyDescent="0.25">
      <c r="A31" s="4">
        <v>329</v>
      </c>
      <c r="B31" s="4" t="s">
        <v>33</v>
      </c>
      <c r="C31" s="4">
        <v>329</v>
      </c>
      <c r="E31" s="53" t="s">
        <v>111</v>
      </c>
      <c r="F31" s="53" t="s">
        <v>647</v>
      </c>
      <c r="G31" s="53" t="s">
        <v>112</v>
      </c>
      <c r="H31" s="53" t="s">
        <v>111</v>
      </c>
      <c r="K31" s="53" t="s">
        <v>115</v>
      </c>
      <c r="L31" s="53" t="s">
        <v>600</v>
      </c>
      <c r="M31" s="53" t="str">
        <f t="shared" si="1"/>
        <v>CHN</v>
      </c>
      <c r="N31" s="55" t="str">
        <f t="shared" si="0"/>
        <v>China</v>
      </c>
      <c r="O31" s="53" t="s">
        <v>115</v>
      </c>
      <c r="V31" s="4" t="s">
        <v>256</v>
      </c>
    </row>
    <row r="32" spans="1:22" x14ac:dyDescent="0.25">
      <c r="A32" s="4">
        <v>410</v>
      </c>
      <c r="B32" s="4" t="s">
        <v>34</v>
      </c>
      <c r="C32" s="4">
        <v>410</v>
      </c>
      <c r="E32" s="53" t="s">
        <v>113</v>
      </c>
      <c r="F32" s="53" t="s">
        <v>648</v>
      </c>
      <c r="G32" s="53" t="s">
        <v>114</v>
      </c>
      <c r="H32" s="53" t="s">
        <v>113</v>
      </c>
      <c r="K32" s="53" t="s">
        <v>117</v>
      </c>
      <c r="L32" s="53" t="s">
        <v>546</v>
      </c>
      <c r="M32" s="53" t="str">
        <f t="shared" si="1"/>
        <v>CIV</v>
      </c>
      <c r="N32" s="55" t="str">
        <f t="shared" si="0"/>
        <v>Côte d’Ivoire</v>
      </c>
      <c r="O32" s="53" t="s">
        <v>117</v>
      </c>
      <c r="V32" s="4" t="s">
        <v>278</v>
      </c>
    </row>
    <row r="33" spans="1:22" x14ac:dyDescent="0.25">
      <c r="A33" s="4">
        <v>411</v>
      </c>
      <c r="B33" s="4" t="s">
        <v>35</v>
      </c>
      <c r="C33" s="4">
        <v>411</v>
      </c>
      <c r="E33" s="53" t="s">
        <v>115</v>
      </c>
      <c r="F33" s="53" t="s">
        <v>645</v>
      </c>
      <c r="G33" s="53" t="s">
        <v>116</v>
      </c>
      <c r="H33" s="53" t="s">
        <v>115</v>
      </c>
      <c r="K33" s="53" t="s">
        <v>119</v>
      </c>
      <c r="L33" s="53" t="s">
        <v>120</v>
      </c>
      <c r="M33" s="53" t="str">
        <f t="shared" si="1"/>
        <v>CMR</v>
      </c>
      <c r="N33" s="55" t="str">
        <f t="shared" si="0"/>
        <v>Cameroon</v>
      </c>
      <c r="O33" s="53" t="s">
        <v>119</v>
      </c>
      <c r="V33" s="4" t="s">
        <v>252</v>
      </c>
    </row>
    <row r="34" spans="1:22" x14ac:dyDescent="0.25">
      <c r="A34" s="4">
        <v>419</v>
      </c>
      <c r="B34" s="4" t="s">
        <v>36</v>
      </c>
      <c r="C34" s="4">
        <v>419</v>
      </c>
      <c r="E34" s="53" t="s">
        <v>117</v>
      </c>
      <c r="F34" s="53" t="s">
        <v>646</v>
      </c>
      <c r="G34" s="53" t="s">
        <v>118</v>
      </c>
      <c r="H34" s="53" t="s">
        <v>117</v>
      </c>
      <c r="K34" s="53" t="s">
        <v>121</v>
      </c>
      <c r="L34" s="53" t="s">
        <v>548</v>
      </c>
      <c r="M34" s="53" t="str">
        <f t="shared" si="1"/>
        <v>COD</v>
      </c>
      <c r="N34" s="55" t="str">
        <f t="shared" si="0"/>
        <v>DR Congo</v>
      </c>
      <c r="O34" s="53" t="s">
        <v>121</v>
      </c>
      <c r="V34" s="4" t="s">
        <v>275</v>
      </c>
    </row>
    <row r="35" spans="1:22" x14ac:dyDescent="0.25">
      <c r="A35" s="4">
        <v>420</v>
      </c>
      <c r="B35" s="4" t="s">
        <v>37</v>
      </c>
      <c r="C35" s="4">
        <v>420</v>
      </c>
      <c r="E35" s="53" t="s">
        <v>119</v>
      </c>
      <c r="F35" s="53" t="s">
        <v>646</v>
      </c>
      <c r="G35" s="53" t="s">
        <v>120</v>
      </c>
      <c r="H35" s="53" t="s">
        <v>119</v>
      </c>
      <c r="K35" s="53" t="s">
        <v>123</v>
      </c>
      <c r="L35" s="53" t="s">
        <v>603</v>
      </c>
      <c r="M35" s="53" t="str">
        <f t="shared" si="1"/>
        <v>COG</v>
      </c>
      <c r="N35" s="55" t="str">
        <f t="shared" si="0"/>
        <v>Congo Republic</v>
      </c>
      <c r="O35" s="53" t="s">
        <v>123</v>
      </c>
      <c r="V35" s="4" t="s">
        <v>284</v>
      </c>
    </row>
    <row r="36" spans="1:22" x14ac:dyDescent="0.25">
      <c r="A36" s="4">
        <v>421</v>
      </c>
      <c r="B36" s="4" t="s">
        <v>38</v>
      </c>
      <c r="C36" s="4">
        <v>421</v>
      </c>
      <c r="E36" s="53" t="s">
        <v>121</v>
      </c>
      <c r="F36" s="53" t="s">
        <v>646</v>
      </c>
      <c r="G36" s="53" t="s">
        <v>122</v>
      </c>
      <c r="H36" s="53" t="s">
        <v>121</v>
      </c>
      <c r="K36" s="53" t="s">
        <v>124</v>
      </c>
      <c r="L36" s="53" t="s">
        <v>125</v>
      </c>
      <c r="M36" s="53" t="str">
        <f t="shared" si="1"/>
        <v>COL</v>
      </c>
      <c r="N36" s="55" t="str">
        <f t="shared" si="0"/>
        <v>Colombia</v>
      </c>
      <c r="O36" s="53" t="s">
        <v>124</v>
      </c>
      <c r="V36" s="4" t="s">
        <v>286</v>
      </c>
    </row>
    <row r="37" spans="1:22" x14ac:dyDescent="0.25">
      <c r="A37" s="4">
        <v>429</v>
      </c>
      <c r="B37" s="4" t="s">
        <v>39</v>
      </c>
      <c r="C37" s="4">
        <v>429</v>
      </c>
      <c r="E37" s="53" t="s">
        <v>123</v>
      </c>
      <c r="F37" s="53" t="s">
        <v>646</v>
      </c>
      <c r="G37" s="53" t="s">
        <v>410</v>
      </c>
      <c r="H37" s="53" t="s">
        <v>123</v>
      </c>
      <c r="K37" s="53" t="s">
        <v>130</v>
      </c>
      <c r="L37" s="53" t="s">
        <v>131</v>
      </c>
      <c r="M37" s="53" t="str">
        <f t="shared" si="1"/>
        <v>CRI</v>
      </c>
      <c r="N37" s="55" t="str">
        <f t="shared" si="0"/>
        <v>Costa Rica</v>
      </c>
      <c r="O37" s="53" t="s">
        <v>130</v>
      </c>
      <c r="V37" s="4" t="s">
        <v>422</v>
      </c>
    </row>
    <row r="38" spans="1:22" x14ac:dyDescent="0.25">
      <c r="A38" s="4">
        <v>430</v>
      </c>
      <c r="B38" s="4" t="s">
        <v>40</v>
      </c>
      <c r="C38" s="4">
        <v>430</v>
      </c>
      <c r="E38" s="53" t="s">
        <v>124</v>
      </c>
      <c r="F38" s="53" t="s">
        <v>648</v>
      </c>
      <c r="G38" s="53" t="s">
        <v>125</v>
      </c>
      <c r="H38" s="53" t="s">
        <v>124</v>
      </c>
      <c r="K38" s="53" t="s">
        <v>132</v>
      </c>
      <c r="L38" s="53" t="s">
        <v>133</v>
      </c>
      <c r="M38" s="53" t="str">
        <f t="shared" si="1"/>
        <v>CUB</v>
      </c>
      <c r="N38" s="55" t="str">
        <f t="shared" si="0"/>
        <v>Cuba</v>
      </c>
      <c r="O38" s="53" t="s">
        <v>132</v>
      </c>
      <c r="V38" s="4" t="s">
        <v>326</v>
      </c>
    </row>
    <row r="39" spans="1:22" x14ac:dyDescent="0.25">
      <c r="A39" s="4">
        <v>431</v>
      </c>
      <c r="B39" s="4" t="s">
        <v>41</v>
      </c>
      <c r="C39" s="4">
        <v>431</v>
      </c>
      <c r="E39" s="53" t="s">
        <v>126</v>
      </c>
      <c r="F39" s="53" t="s">
        <v>646</v>
      </c>
      <c r="G39" s="53" t="s">
        <v>127</v>
      </c>
      <c r="H39" s="53" t="s">
        <v>126</v>
      </c>
      <c r="K39" s="53" t="s">
        <v>576</v>
      </c>
      <c r="L39" s="53" t="s">
        <v>577</v>
      </c>
      <c r="M39" s="53" t="str">
        <f t="shared" si="1"/>
        <v>CUW</v>
      </c>
      <c r="N39" s="55" t="str">
        <f t="shared" si="0"/>
        <v>Curaçao</v>
      </c>
      <c r="O39" s="53" t="s">
        <v>576</v>
      </c>
      <c r="V39" s="4" t="s">
        <v>331</v>
      </c>
    </row>
    <row r="40" spans="1:22" x14ac:dyDescent="0.25">
      <c r="A40" s="4">
        <v>439</v>
      </c>
      <c r="B40" s="4" t="s">
        <v>42</v>
      </c>
      <c r="C40" s="4">
        <v>439</v>
      </c>
      <c r="E40" s="53" t="s">
        <v>128</v>
      </c>
      <c r="F40" s="53" t="s">
        <v>646</v>
      </c>
      <c r="G40" s="53" t="s">
        <v>129</v>
      </c>
      <c r="H40" s="53" t="s">
        <v>128</v>
      </c>
      <c r="K40" s="53" t="s">
        <v>134</v>
      </c>
      <c r="L40" s="53" t="s">
        <v>135</v>
      </c>
      <c r="M40" s="53" t="str">
        <f t="shared" si="1"/>
        <v>CYP</v>
      </c>
      <c r="N40" s="55" t="str">
        <f t="shared" si="0"/>
        <v>Cyprus</v>
      </c>
      <c r="O40" s="53" t="s">
        <v>134</v>
      </c>
      <c r="V40" s="4" t="s">
        <v>401</v>
      </c>
    </row>
    <row r="41" spans="1:22" x14ac:dyDescent="0.25">
      <c r="A41" s="4">
        <v>440</v>
      </c>
      <c r="B41" s="4" t="s">
        <v>43</v>
      </c>
      <c r="C41" s="4">
        <v>440</v>
      </c>
      <c r="E41" s="53" t="s">
        <v>130</v>
      </c>
      <c r="F41" s="53" t="s">
        <v>649</v>
      </c>
      <c r="G41" s="53" t="s">
        <v>131</v>
      </c>
      <c r="H41" s="53" t="s">
        <v>130</v>
      </c>
      <c r="K41" s="53" t="s">
        <v>136</v>
      </c>
      <c r="L41" s="53" t="s">
        <v>137</v>
      </c>
      <c r="M41" s="53" t="str">
        <f t="shared" si="1"/>
        <v>CZE</v>
      </c>
      <c r="N41" s="55" t="str">
        <f t="shared" si="0"/>
        <v>Czech Republic</v>
      </c>
      <c r="O41" s="53" t="s">
        <v>136</v>
      </c>
      <c r="V41" s="4" t="s">
        <v>345</v>
      </c>
    </row>
    <row r="42" spans="1:22" x14ac:dyDescent="0.25">
      <c r="A42" s="4">
        <v>510</v>
      </c>
      <c r="B42" s="4" t="s">
        <v>44</v>
      </c>
      <c r="C42" s="4">
        <v>510</v>
      </c>
      <c r="E42" s="53" t="s">
        <v>132</v>
      </c>
      <c r="F42" s="53" t="s">
        <v>649</v>
      </c>
      <c r="G42" s="53" t="s">
        <v>133</v>
      </c>
      <c r="H42" s="53" t="s">
        <v>132</v>
      </c>
      <c r="K42" s="53" t="s">
        <v>138</v>
      </c>
      <c r="L42" s="53" t="s">
        <v>139</v>
      </c>
      <c r="M42" s="53" t="str">
        <f t="shared" si="1"/>
        <v>DEU</v>
      </c>
      <c r="N42" s="55" t="str">
        <f t="shared" si="0"/>
        <v>Germany</v>
      </c>
      <c r="O42" s="53" t="s">
        <v>138</v>
      </c>
      <c r="V42" s="4" t="s">
        <v>329</v>
      </c>
    </row>
    <row r="43" spans="1:22" x14ac:dyDescent="0.25">
      <c r="A43" s="4">
        <v>511</v>
      </c>
      <c r="B43" s="4" t="s">
        <v>45</v>
      </c>
      <c r="C43" s="4">
        <v>511</v>
      </c>
      <c r="E43" s="53" t="s">
        <v>134</v>
      </c>
      <c r="F43" s="53" t="s">
        <v>647</v>
      </c>
      <c r="G43" s="53" t="s">
        <v>135</v>
      </c>
      <c r="H43" s="53" t="s">
        <v>134</v>
      </c>
      <c r="K43" s="53" t="s">
        <v>144</v>
      </c>
      <c r="L43" s="53" t="s">
        <v>145</v>
      </c>
      <c r="M43" s="53" t="str">
        <f t="shared" si="1"/>
        <v>DNK</v>
      </c>
      <c r="N43" s="55" t="str">
        <f t="shared" si="0"/>
        <v>Denmark</v>
      </c>
      <c r="O43" s="53" t="s">
        <v>144</v>
      </c>
      <c r="V43" s="4" t="s">
        <v>380</v>
      </c>
    </row>
    <row r="44" spans="1:22" x14ac:dyDescent="0.25">
      <c r="A44" s="4">
        <v>519</v>
      </c>
      <c r="B44" s="4" t="s">
        <v>46</v>
      </c>
      <c r="C44" s="4">
        <v>519</v>
      </c>
      <c r="E44" s="53" t="s">
        <v>136</v>
      </c>
      <c r="F44" s="53" t="s">
        <v>647</v>
      </c>
      <c r="G44" s="53" t="s">
        <v>137</v>
      </c>
      <c r="H44" s="53" t="s">
        <v>136</v>
      </c>
      <c r="K44" s="53" t="s">
        <v>146</v>
      </c>
      <c r="L44" s="53" t="s">
        <v>147</v>
      </c>
      <c r="M44" s="53" t="str">
        <f t="shared" si="1"/>
        <v>DOM</v>
      </c>
      <c r="N44" s="55" t="str">
        <f t="shared" si="0"/>
        <v>Dominican Republic</v>
      </c>
      <c r="O44" s="53" t="s">
        <v>146</v>
      </c>
      <c r="V44" s="4" t="s">
        <v>363</v>
      </c>
    </row>
    <row r="45" spans="1:22" x14ac:dyDescent="0.25">
      <c r="A45" s="4">
        <v>520</v>
      </c>
      <c r="B45" s="4" t="s">
        <v>47</v>
      </c>
      <c r="C45" s="4">
        <v>520</v>
      </c>
      <c r="E45" s="53" t="s">
        <v>138</v>
      </c>
      <c r="F45" s="53" t="s">
        <v>647</v>
      </c>
      <c r="G45" s="53" t="s">
        <v>139</v>
      </c>
      <c r="H45" s="53" t="s">
        <v>138</v>
      </c>
      <c r="K45" s="53" t="s">
        <v>148</v>
      </c>
      <c r="L45" s="53" t="s">
        <v>411</v>
      </c>
      <c r="M45" s="53" t="str">
        <f t="shared" si="1"/>
        <v>DZA</v>
      </c>
      <c r="N45" s="55" t="str">
        <f t="shared" si="0"/>
        <v>Algeria</v>
      </c>
      <c r="O45" s="53" t="s">
        <v>148</v>
      </c>
      <c r="V45" s="4" t="s">
        <v>374</v>
      </c>
    </row>
    <row r="46" spans="1:22" x14ac:dyDescent="0.25">
      <c r="A46" s="4">
        <v>521</v>
      </c>
      <c r="B46" s="4" t="s">
        <v>48</v>
      </c>
      <c r="C46" s="4">
        <v>521</v>
      </c>
      <c r="E46" s="53" t="s">
        <v>140</v>
      </c>
      <c r="F46" s="53" t="s">
        <v>646</v>
      </c>
      <c r="G46" s="53" t="s">
        <v>141</v>
      </c>
      <c r="H46" s="53" t="s">
        <v>140</v>
      </c>
      <c r="K46" s="53" t="s">
        <v>149</v>
      </c>
      <c r="L46" s="53" t="s">
        <v>412</v>
      </c>
      <c r="M46" s="53" t="str">
        <f t="shared" si="1"/>
        <v>ECU</v>
      </c>
      <c r="N46" s="55" t="str">
        <f t="shared" si="0"/>
        <v>Ecuador</v>
      </c>
      <c r="O46" s="53" t="s">
        <v>149</v>
      </c>
      <c r="V46" s="4" t="s">
        <v>382</v>
      </c>
    </row>
    <row r="47" spans="1:22" x14ac:dyDescent="0.25">
      <c r="A47" s="4">
        <v>529</v>
      </c>
      <c r="B47" s="4" t="s">
        <v>49</v>
      </c>
      <c r="C47" s="4">
        <v>529</v>
      </c>
      <c r="E47" s="53" t="s">
        <v>142</v>
      </c>
      <c r="F47" s="53" t="s">
        <v>649</v>
      </c>
      <c r="G47" s="53" t="s">
        <v>143</v>
      </c>
      <c r="H47" s="53" t="s">
        <v>142</v>
      </c>
      <c r="K47" s="53" t="s">
        <v>150</v>
      </c>
      <c r="L47" s="53" t="s">
        <v>151</v>
      </c>
      <c r="M47" s="53" t="str">
        <f t="shared" si="1"/>
        <v>EGY</v>
      </c>
      <c r="N47" s="55" t="str">
        <f t="shared" si="0"/>
        <v>Egypt</v>
      </c>
      <c r="O47" s="53" t="s">
        <v>150</v>
      </c>
      <c r="V47" s="4" t="s">
        <v>403</v>
      </c>
    </row>
    <row r="48" spans="1:22" x14ac:dyDescent="0.25">
      <c r="A48" s="4">
        <v>530</v>
      </c>
      <c r="B48" s="4" t="s">
        <v>50</v>
      </c>
      <c r="C48" s="4">
        <v>530</v>
      </c>
      <c r="E48" s="53" t="s">
        <v>144</v>
      </c>
      <c r="F48" s="53" t="s">
        <v>647</v>
      </c>
      <c r="G48" s="53" t="s">
        <v>145</v>
      </c>
      <c r="H48" s="53" t="s">
        <v>144</v>
      </c>
      <c r="K48" s="53" t="s">
        <v>152</v>
      </c>
      <c r="L48" s="53" t="s">
        <v>153</v>
      </c>
      <c r="M48" s="53" t="str">
        <f t="shared" si="1"/>
        <v>ERI</v>
      </c>
      <c r="N48" s="55" t="str">
        <f t="shared" si="0"/>
        <v>Eritrea</v>
      </c>
      <c r="O48" s="53" t="s">
        <v>152</v>
      </c>
      <c r="V48" s="4" t="s">
        <v>405</v>
      </c>
    </row>
    <row r="49" spans="1:22" x14ac:dyDescent="0.25">
      <c r="A49" s="4">
        <v>531</v>
      </c>
      <c r="B49" s="4" t="s">
        <v>51</v>
      </c>
      <c r="C49" s="4">
        <v>531</v>
      </c>
      <c r="E49" s="53" t="s">
        <v>146</v>
      </c>
      <c r="F49" s="53" t="s">
        <v>649</v>
      </c>
      <c r="G49" s="53" t="s">
        <v>147</v>
      </c>
      <c r="H49" s="53" t="s">
        <v>146</v>
      </c>
      <c r="K49" s="53" t="s">
        <v>154</v>
      </c>
      <c r="L49" s="53" t="s">
        <v>155</v>
      </c>
      <c r="M49" s="53" t="str">
        <f t="shared" si="1"/>
        <v>ESP</v>
      </c>
      <c r="N49" s="55" t="str">
        <f t="shared" si="0"/>
        <v>Spain</v>
      </c>
      <c r="O49" s="53" t="s">
        <v>154</v>
      </c>
      <c r="V49" s="4"/>
    </row>
    <row r="50" spans="1:22" x14ac:dyDescent="0.25">
      <c r="A50" s="4">
        <v>539</v>
      </c>
      <c r="B50" s="4" t="s">
        <v>52</v>
      </c>
      <c r="C50" s="4">
        <v>539</v>
      </c>
      <c r="E50" s="53" t="s">
        <v>148</v>
      </c>
      <c r="F50" s="53" t="s">
        <v>646</v>
      </c>
      <c r="G50" s="53" t="s">
        <v>411</v>
      </c>
      <c r="H50" s="53" t="s">
        <v>148</v>
      </c>
      <c r="K50" s="53" t="s">
        <v>156</v>
      </c>
      <c r="L50" s="53" t="s">
        <v>157</v>
      </c>
      <c r="M50" s="53" t="str">
        <f t="shared" si="1"/>
        <v>EST</v>
      </c>
      <c r="N50" s="55" t="str">
        <f t="shared" si="0"/>
        <v>Estonia</v>
      </c>
      <c r="O50" s="53" t="s">
        <v>156</v>
      </c>
      <c r="V50" s="4"/>
    </row>
    <row r="51" spans="1:22" x14ac:dyDescent="0.25">
      <c r="A51" s="4">
        <v>540</v>
      </c>
      <c r="B51" s="4" t="s">
        <v>53</v>
      </c>
      <c r="C51" s="4">
        <v>540</v>
      </c>
      <c r="E51" s="53" t="s">
        <v>149</v>
      </c>
      <c r="F51" s="53" t="s">
        <v>648</v>
      </c>
      <c r="G51" s="53" t="s">
        <v>412</v>
      </c>
      <c r="H51" s="53" t="s">
        <v>149</v>
      </c>
      <c r="K51" s="53" t="s">
        <v>158</v>
      </c>
      <c r="L51" s="53" t="s">
        <v>159</v>
      </c>
      <c r="M51" s="53" t="str">
        <f t="shared" si="1"/>
        <v>ETH</v>
      </c>
      <c r="N51" s="55" t="str">
        <f t="shared" si="0"/>
        <v>Ethiopia</v>
      </c>
      <c r="O51" s="53" t="s">
        <v>158</v>
      </c>
      <c r="V51" s="4"/>
    </row>
    <row r="52" spans="1:22" x14ac:dyDescent="0.25">
      <c r="A52" s="4">
        <v>541</v>
      </c>
      <c r="B52" s="4" t="s">
        <v>54</v>
      </c>
      <c r="C52" s="4">
        <v>541</v>
      </c>
      <c r="E52" s="53" t="s">
        <v>150</v>
      </c>
      <c r="F52" s="53" t="s">
        <v>646</v>
      </c>
      <c r="G52" s="53" t="s">
        <v>151</v>
      </c>
      <c r="H52" s="53" t="s">
        <v>150</v>
      </c>
      <c r="K52" s="53" t="s">
        <v>568</v>
      </c>
      <c r="L52" s="53" t="s">
        <v>569</v>
      </c>
      <c r="N52" s="55" t="str">
        <f t="shared" si="0"/>
        <v>Unmatched, aggregates</v>
      </c>
      <c r="O52" s="53" t="s">
        <v>568</v>
      </c>
      <c r="V52" s="4"/>
    </row>
    <row r="53" spans="1:22" x14ac:dyDescent="0.25">
      <c r="A53" s="4">
        <v>549</v>
      </c>
      <c r="B53" s="4" t="s">
        <v>55</v>
      </c>
      <c r="C53" s="4">
        <v>549</v>
      </c>
      <c r="E53" s="53" t="s">
        <v>152</v>
      </c>
      <c r="F53" s="53" t="s">
        <v>646</v>
      </c>
      <c r="G53" s="53" t="s">
        <v>153</v>
      </c>
      <c r="H53" s="53" t="s">
        <v>152</v>
      </c>
      <c r="K53" s="53" t="s">
        <v>570</v>
      </c>
      <c r="L53" s="53" t="s">
        <v>571</v>
      </c>
      <c r="N53" s="55" t="str">
        <f t="shared" si="0"/>
        <v>Unmatched, aggregates</v>
      </c>
      <c r="O53" s="53" t="s">
        <v>570</v>
      </c>
      <c r="V53" s="4"/>
    </row>
    <row r="54" spans="1:22" x14ac:dyDescent="0.25">
      <c r="A54" s="4">
        <v>900</v>
      </c>
      <c r="B54" s="4" t="s">
        <v>56</v>
      </c>
      <c r="C54" s="4">
        <v>900</v>
      </c>
      <c r="E54" s="53" t="s">
        <v>154</v>
      </c>
      <c r="F54" s="53" t="s">
        <v>647</v>
      </c>
      <c r="G54" s="53" t="s">
        <v>155</v>
      </c>
      <c r="H54" s="53" t="s">
        <v>154</v>
      </c>
      <c r="K54" s="53" t="s">
        <v>566</v>
      </c>
      <c r="L54" s="53" t="s">
        <v>567</v>
      </c>
      <c r="N54" s="55" t="str">
        <f t="shared" si="0"/>
        <v>Unmatched, aggregates</v>
      </c>
      <c r="O54" s="53" t="s">
        <v>566</v>
      </c>
      <c r="V54" s="4"/>
    </row>
    <row r="55" spans="1:22" x14ac:dyDescent="0.25">
      <c r="A55" s="4" t="s">
        <v>57</v>
      </c>
      <c r="B55" s="4" t="s">
        <v>58</v>
      </c>
      <c r="C55" s="4" t="s">
        <v>57</v>
      </c>
      <c r="E55" s="53" t="s">
        <v>156</v>
      </c>
      <c r="F55" s="53" t="s">
        <v>647</v>
      </c>
      <c r="G55" s="53" t="s">
        <v>157</v>
      </c>
      <c r="H55" s="53" t="s">
        <v>156</v>
      </c>
      <c r="K55" s="53" t="s">
        <v>160</v>
      </c>
      <c r="L55" s="53" t="s">
        <v>161</v>
      </c>
      <c r="M55" s="53" t="str">
        <f t="shared" si="1"/>
        <v>FIN</v>
      </c>
      <c r="N55" s="55" t="str">
        <f t="shared" si="0"/>
        <v>Finland</v>
      </c>
      <c r="O55" s="53" t="s">
        <v>160</v>
      </c>
      <c r="V55" s="4"/>
    </row>
    <row r="56" spans="1:22" x14ac:dyDescent="0.25">
      <c r="A56" s="4" t="s">
        <v>59</v>
      </c>
      <c r="B56" s="4" t="s">
        <v>406</v>
      </c>
      <c r="C56" s="4" t="s">
        <v>59</v>
      </c>
      <c r="E56" s="53" t="s">
        <v>158</v>
      </c>
      <c r="F56" s="53" t="s">
        <v>646</v>
      </c>
      <c r="G56" s="53" t="s">
        <v>159</v>
      </c>
      <c r="H56" s="53" t="s">
        <v>158</v>
      </c>
      <c r="K56" s="53" t="s">
        <v>164</v>
      </c>
      <c r="L56" s="53" t="s">
        <v>165</v>
      </c>
      <c r="M56" s="53" t="str">
        <f t="shared" si="1"/>
        <v>FRA</v>
      </c>
      <c r="N56" s="55" t="str">
        <f t="shared" si="0"/>
        <v>France</v>
      </c>
      <c r="O56" s="53" t="s">
        <v>164</v>
      </c>
      <c r="V56" s="4"/>
    </row>
    <row r="57" spans="1:22" x14ac:dyDescent="0.25">
      <c r="A57" s="4" t="s">
        <v>60</v>
      </c>
      <c r="B57" s="4" t="s">
        <v>61</v>
      </c>
      <c r="C57" s="4" t="s">
        <v>60</v>
      </c>
      <c r="E57" s="53" t="s">
        <v>160</v>
      </c>
      <c r="F57" s="53" t="s">
        <v>647</v>
      </c>
      <c r="G57" s="53" t="s">
        <v>161</v>
      </c>
      <c r="H57" s="53" t="s">
        <v>160</v>
      </c>
      <c r="K57" s="53" t="s">
        <v>168</v>
      </c>
      <c r="L57" s="53" t="s">
        <v>413</v>
      </c>
      <c r="M57" s="53" t="str">
        <f t="shared" si="1"/>
        <v>GAB</v>
      </c>
      <c r="N57" s="55" t="str">
        <f t="shared" si="0"/>
        <v>Gabon</v>
      </c>
      <c r="O57" s="53" t="s">
        <v>168</v>
      </c>
      <c r="V57" s="4"/>
    </row>
    <row r="58" spans="1:22" x14ac:dyDescent="0.25">
      <c r="A58" s="4" t="s">
        <v>62</v>
      </c>
      <c r="B58" s="4" t="s">
        <v>407</v>
      </c>
      <c r="C58" s="4" t="s">
        <v>62</v>
      </c>
      <c r="E58" s="53" t="s">
        <v>162</v>
      </c>
      <c r="F58" s="53" t="s">
        <v>650</v>
      </c>
      <c r="G58" s="53" t="s">
        <v>163</v>
      </c>
      <c r="H58" s="53" t="s">
        <v>162</v>
      </c>
      <c r="K58" s="53" t="s">
        <v>169</v>
      </c>
      <c r="L58" s="53" t="s">
        <v>170</v>
      </c>
      <c r="M58" s="53" t="str">
        <f t="shared" si="1"/>
        <v>GBR</v>
      </c>
      <c r="N58" s="55" t="str">
        <f t="shared" si="0"/>
        <v>United Kingdom</v>
      </c>
      <c r="O58" s="53" t="s">
        <v>169</v>
      </c>
      <c r="V58" s="4"/>
    </row>
    <row r="59" spans="1:22" x14ac:dyDescent="0.25">
      <c r="A59" s="4" t="s">
        <v>63</v>
      </c>
      <c r="B59" s="4" t="s">
        <v>64</v>
      </c>
      <c r="C59" s="4" t="s">
        <v>63</v>
      </c>
      <c r="E59" s="53" t="s">
        <v>164</v>
      </c>
      <c r="F59" s="53" t="s">
        <v>647</v>
      </c>
      <c r="G59" s="53" t="s">
        <v>165</v>
      </c>
      <c r="H59" s="53" t="s">
        <v>164</v>
      </c>
      <c r="K59" s="53" t="s">
        <v>171</v>
      </c>
      <c r="L59" s="53" t="s">
        <v>172</v>
      </c>
      <c r="M59" s="53" t="str">
        <f t="shared" si="1"/>
        <v>GEO</v>
      </c>
      <c r="N59" s="55" t="str">
        <f t="shared" si="0"/>
        <v>Georgia</v>
      </c>
      <c r="O59" s="53" t="s">
        <v>171</v>
      </c>
      <c r="V59" s="4"/>
    </row>
    <row r="60" spans="1:22" x14ac:dyDescent="0.25">
      <c r="A60" s="4" t="s">
        <v>65</v>
      </c>
      <c r="B60" s="4" t="s">
        <v>66</v>
      </c>
      <c r="C60" s="4" t="s">
        <v>65</v>
      </c>
      <c r="E60" s="53" t="s">
        <v>166</v>
      </c>
      <c r="F60" s="53" t="s">
        <v>650</v>
      </c>
      <c r="G60" s="53" t="s">
        <v>167</v>
      </c>
      <c r="H60" s="53" t="s">
        <v>166</v>
      </c>
      <c r="K60" s="53" t="s">
        <v>173</v>
      </c>
      <c r="L60" s="53" t="s">
        <v>174</v>
      </c>
      <c r="M60" s="53" t="str">
        <f t="shared" si="1"/>
        <v>GHA</v>
      </c>
      <c r="N60" s="55" t="str">
        <f t="shared" si="0"/>
        <v>Ghana</v>
      </c>
      <c r="O60" s="53" t="s">
        <v>173</v>
      </c>
      <c r="V60" s="4"/>
    </row>
    <row r="61" spans="1:22" x14ac:dyDescent="0.25">
      <c r="A61" s="4" t="s">
        <v>67</v>
      </c>
      <c r="B61" s="4" t="s">
        <v>68</v>
      </c>
      <c r="C61" s="4" t="s">
        <v>67</v>
      </c>
      <c r="E61" s="53" t="s">
        <v>168</v>
      </c>
      <c r="F61" s="53" t="s">
        <v>646</v>
      </c>
      <c r="G61" s="53" t="s">
        <v>413</v>
      </c>
      <c r="H61" s="53" t="s">
        <v>168</v>
      </c>
      <c r="K61" s="53" t="s">
        <v>549</v>
      </c>
      <c r="L61" s="53" t="s">
        <v>550</v>
      </c>
      <c r="M61" s="53" t="str">
        <f t="shared" si="1"/>
        <v>GIB</v>
      </c>
      <c r="N61" s="55" t="str">
        <f t="shared" si="0"/>
        <v>Gibraltar</v>
      </c>
      <c r="O61" s="53" t="s">
        <v>549</v>
      </c>
      <c r="V61" s="4"/>
    </row>
    <row r="62" spans="1:22" x14ac:dyDescent="0.25">
      <c r="A62" s="4" t="s">
        <v>69</v>
      </c>
      <c r="B62" s="4" t="s">
        <v>70</v>
      </c>
      <c r="C62" s="4" t="s">
        <v>69</v>
      </c>
      <c r="E62" s="53" t="s">
        <v>169</v>
      </c>
      <c r="F62" s="53" t="s">
        <v>647</v>
      </c>
      <c r="G62" s="53" t="s">
        <v>170</v>
      </c>
      <c r="H62" s="53" t="s">
        <v>169</v>
      </c>
      <c r="K62" s="53" t="s">
        <v>181</v>
      </c>
      <c r="L62" s="53" t="s">
        <v>414</v>
      </c>
      <c r="M62" s="53" t="str">
        <f t="shared" si="1"/>
        <v>GNQ</v>
      </c>
      <c r="N62" s="55" t="str">
        <f t="shared" si="0"/>
        <v>Equatorial Guinea</v>
      </c>
      <c r="O62" s="53" t="s">
        <v>181</v>
      </c>
      <c r="V62" s="4"/>
    </row>
    <row r="63" spans="1:22" x14ac:dyDescent="0.25">
      <c r="A63" s="4" t="s">
        <v>71</v>
      </c>
      <c r="B63" s="4" t="s">
        <v>72</v>
      </c>
      <c r="C63" s="4" t="s">
        <v>71</v>
      </c>
      <c r="E63" s="53" t="s">
        <v>171</v>
      </c>
      <c r="F63" s="53" t="s">
        <v>647</v>
      </c>
      <c r="G63" s="53" t="s">
        <v>172</v>
      </c>
      <c r="H63" s="53" t="s">
        <v>171</v>
      </c>
      <c r="K63" s="53" t="s">
        <v>182</v>
      </c>
      <c r="L63" s="53" t="s">
        <v>183</v>
      </c>
      <c r="M63" s="53" t="str">
        <f t="shared" si="1"/>
        <v>GRC</v>
      </c>
      <c r="N63" s="55" t="str">
        <f t="shared" si="0"/>
        <v>Greece</v>
      </c>
      <c r="O63" s="53" t="s">
        <v>182</v>
      </c>
      <c r="V63" s="4"/>
    </row>
    <row r="64" spans="1:22" x14ac:dyDescent="0.25">
      <c r="A64" s="4" t="s">
        <v>73</v>
      </c>
      <c r="B64" s="4" t="s">
        <v>408</v>
      </c>
      <c r="C64" s="4" t="s">
        <v>73</v>
      </c>
      <c r="E64" s="53" t="s">
        <v>173</v>
      </c>
      <c r="F64" s="53" t="s">
        <v>646</v>
      </c>
      <c r="G64" s="53" t="s">
        <v>174</v>
      </c>
      <c r="H64" s="53" t="s">
        <v>173</v>
      </c>
      <c r="K64" s="53" t="s">
        <v>186</v>
      </c>
      <c r="L64" s="53" t="s">
        <v>187</v>
      </c>
      <c r="M64" s="53" t="str">
        <f t="shared" si="1"/>
        <v>GTM</v>
      </c>
      <c r="N64" s="55" t="str">
        <f t="shared" si="0"/>
        <v>Guatemala</v>
      </c>
      <c r="O64" s="53" t="s">
        <v>186</v>
      </c>
      <c r="V64" s="4"/>
    </row>
    <row r="65" spans="1:22" x14ac:dyDescent="0.25">
      <c r="A65" s="4" t="s">
        <v>74</v>
      </c>
      <c r="B65" s="4" t="s">
        <v>75</v>
      </c>
      <c r="C65" s="4" t="s">
        <v>74</v>
      </c>
      <c r="E65" s="53" t="s">
        <v>175</v>
      </c>
      <c r="F65" s="53" t="s">
        <v>646</v>
      </c>
      <c r="G65" s="53" t="s">
        <v>176</v>
      </c>
      <c r="H65" s="53" t="s">
        <v>175</v>
      </c>
      <c r="K65" s="53" t="s">
        <v>188</v>
      </c>
      <c r="L65" s="53" t="s">
        <v>189</v>
      </c>
      <c r="M65" s="53" t="str">
        <f t="shared" si="1"/>
        <v>GUY</v>
      </c>
      <c r="N65" s="55" t="str">
        <f t="shared" si="0"/>
        <v>Guyana</v>
      </c>
      <c r="O65" s="53" t="s">
        <v>188</v>
      </c>
      <c r="V65" s="4"/>
    </row>
    <row r="66" spans="1:22" x14ac:dyDescent="0.25">
      <c r="A66" s="4" t="s">
        <v>76</v>
      </c>
      <c r="B66" s="4" t="s">
        <v>77</v>
      </c>
      <c r="C66" s="4" t="s">
        <v>76</v>
      </c>
      <c r="E66" s="53" t="s">
        <v>177</v>
      </c>
      <c r="F66" s="53" t="s">
        <v>646</v>
      </c>
      <c r="G66" s="53" t="s">
        <v>178</v>
      </c>
      <c r="H66" s="53" t="s">
        <v>177</v>
      </c>
      <c r="K66" s="53" t="s">
        <v>537</v>
      </c>
      <c r="L66" s="53" t="s">
        <v>538</v>
      </c>
      <c r="M66" s="53" t="str">
        <f t="shared" si="1"/>
        <v>HKG</v>
      </c>
      <c r="N66" s="55" t="str">
        <f t="shared" si="0"/>
        <v>Hong Kong (China)</v>
      </c>
      <c r="O66" s="53" t="s">
        <v>537</v>
      </c>
      <c r="V66" s="4"/>
    </row>
    <row r="67" spans="1:22" x14ac:dyDescent="0.25">
      <c r="A67" s="4" t="s">
        <v>78</v>
      </c>
      <c r="B67" s="4" t="s">
        <v>79</v>
      </c>
      <c r="C67" s="4" t="s">
        <v>78</v>
      </c>
      <c r="E67" s="53" t="s">
        <v>179</v>
      </c>
      <c r="F67" s="53" t="s">
        <v>646</v>
      </c>
      <c r="G67" s="53" t="s">
        <v>180</v>
      </c>
      <c r="H67" s="53" t="s">
        <v>179</v>
      </c>
      <c r="K67" s="53" t="s">
        <v>190</v>
      </c>
      <c r="L67" s="53" t="s">
        <v>191</v>
      </c>
      <c r="M67" s="53" t="str">
        <f t="shared" si="1"/>
        <v>HND</v>
      </c>
      <c r="N67" s="55" t="str">
        <f t="shared" ref="N67:N130" si="2">IF(M67="","Unmatched, aggregates",VLOOKUP(M67,E:H,3,FALSE))</f>
        <v>Honduras</v>
      </c>
      <c r="O67" s="53" t="s">
        <v>190</v>
      </c>
      <c r="V67" s="4"/>
    </row>
    <row r="68" spans="1:22" x14ac:dyDescent="0.25">
      <c r="A68" s="4" t="s">
        <v>80</v>
      </c>
      <c r="B68" s="4" t="s">
        <v>81</v>
      </c>
      <c r="C68" s="4" t="s">
        <v>80</v>
      </c>
      <c r="E68" s="53" t="s">
        <v>181</v>
      </c>
      <c r="F68" s="53" t="s">
        <v>646</v>
      </c>
      <c r="G68" s="53" t="s">
        <v>414</v>
      </c>
      <c r="H68" s="53" t="s">
        <v>181</v>
      </c>
      <c r="K68" s="53" t="s">
        <v>192</v>
      </c>
      <c r="L68" s="53" t="s">
        <v>193</v>
      </c>
      <c r="M68" s="53" t="str">
        <f t="shared" ref="M68:M131" si="3">K68</f>
        <v>HRV</v>
      </c>
      <c r="N68" s="55" t="str">
        <f t="shared" si="2"/>
        <v>Croatia</v>
      </c>
      <c r="O68" s="53" t="s">
        <v>192</v>
      </c>
      <c r="V68" s="4"/>
    </row>
    <row r="69" spans="1:22" x14ac:dyDescent="0.25">
      <c r="A69" s="4" t="s">
        <v>82</v>
      </c>
      <c r="B69" s="4" t="s">
        <v>83</v>
      </c>
      <c r="C69" s="4" t="s">
        <v>82</v>
      </c>
      <c r="E69" s="53" t="s">
        <v>182</v>
      </c>
      <c r="F69" s="53" t="s">
        <v>647</v>
      </c>
      <c r="G69" s="53" t="s">
        <v>183</v>
      </c>
      <c r="H69" s="53" t="s">
        <v>182</v>
      </c>
      <c r="K69" s="53" t="s">
        <v>194</v>
      </c>
      <c r="L69" s="53" t="s">
        <v>195</v>
      </c>
      <c r="M69" s="53" t="str">
        <f t="shared" si="3"/>
        <v>HTI</v>
      </c>
      <c r="N69" s="55" t="str">
        <f t="shared" si="2"/>
        <v>Haiti</v>
      </c>
      <c r="O69" s="53" t="s">
        <v>194</v>
      </c>
      <c r="V69" s="4"/>
    </row>
    <row r="70" spans="1:22" x14ac:dyDescent="0.25">
      <c r="A70" s="4" t="s">
        <v>84</v>
      </c>
      <c r="B70" s="4" t="s">
        <v>85</v>
      </c>
      <c r="C70" s="4" t="s">
        <v>84</v>
      </c>
      <c r="E70" s="53" t="s">
        <v>184</v>
      </c>
      <c r="F70" s="53" t="s">
        <v>649</v>
      </c>
      <c r="G70" s="53" t="s">
        <v>185</v>
      </c>
      <c r="H70" s="53" t="s">
        <v>184</v>
      </c>
      <c r="K70" s="53" t="s">
        <v>196</v>
      </c>
      <c r="L70" s="53" t="s">
        <v>197</v>
      </c>
      <c r="M70" s="53" t="str">
        <f t="shared" si="3"/>
        <v>HUN</v>
      </c>
      <c r="N70" s="55" t="str">
        <f t="shared" si="2"/>
        <v>Hungary</v>
      </c>
      <c r="O70" s="53" t="s">
        <v>196</v>
      </c>
      <c r="V70" s="4"/>
    </row>
    <row r="71" spans="1:22" x14ac:dyDescent="0.25">
      <c r="A71" s="4" t="s">
        <v>86</v>
      </c>
      <c r="B71" s="4" t="s">
        <v>87</v>
      </c>
      <c r="C71" s="4" t="s">
        <v>86</v>
      </c>
      <c r="E71" s="53" t="s">
        <v>186</v>
      </c>
      <c r="F71" s="53" t="s">
        <v>649</v>
      </c>
      <c r="G71" s="53" t="s">
        <v>187</v>
      </c>
      <c r="H71" s="53" t="s">
        <v>186</v>
      </c>
      <c r="K71" s="53" t="s">
        <v>198</v>
      </c>
      <c r="L71" s="53" t="s">
        <v>199</v>
      </c>
      <c r="M71" s="53" t="str">
        <f t="shared" si="3"/>
        <v>IDN</v>
      </c>
      <c r="N71" s="55" t="str">
        <f t="shared" si="2"/>
        <v>Indonesia</v>
      </c>
      <c r="O71" s="53" t="s">
        <v>198</v>
      </c>
      <c r="V71" s="4"/>
    </row>
    <row r="72" spans="1:22" x14ac:dyDescent="0.25">
      <c r="A72" s="4" t="s">
        <v>88</v>
      </c>
      <c r="B72" s="4" t="s">
        <v>89</v>
      </c>
      <c r="C72" s="4" t="s">
        <v>88</v>
      </c>
      <c r="E72" s="53" t="s">
        <v>188</v>
      </c>
      <c r="F72" s="53" t="s">
        <v>648</v>
      </c>
      <c r="G72" s="53" t="s">
        <v>189</v>
      </c>
      <c r="H72" s="53" t="s">
        <v>188</v>
      </c>
      <c r="K72" s="53" t="s">
        <v>606</v>
      </c>
      <c r="L72" s="53" t="s">
        <v>607</v>
      </c>
      <c r="N72" s="55" t="str">
        <f t="shared" si="2"/>
        <v>Unmatched, aggregates</v>
      </c>
      <c r="O72" s="53" t="s">
        <v>606</v>
      </c>
      <c r="V72" s="4"/>
    </row>
    <row r="73" spans="1:22" x14ac:dyDescent="0.25">
      <c r="A73" s="4" t="s">
        <v>90</v>
      </c>
      <c r="B73" s="4" t="s">
        <v>91</v>
      </c>
      <c r="C73" s="4" t="s">
        <v>90</v>
      </c>
      <c r="E73" s="53" t="s">
        <v>537</v>
      </c>
      <c r="F73" s="53" t="s">
        <v>645</v>
      </c>
      <c r="G73" s="53" t="s">
        <v>651</v>
      </c>
      <c r="H73" s="53" t="s">
        <v>537</v>
      </c>
      <c r="K73" s="53" t="s">
        <v>551</v>
      </c>
      <c r="L73" s="53" t="s">
        <v>552</v>
      </c>
      <c r="N73" s="55" t="str">
        <f t="shared" si="2"/>
        <v>Unmatched, aggregates</v>
      </c>
      <c r="O73" s="53" t="s">
        <v>551</v>
      </c>
      <c r="V73" s="4"/>
    </row>
    <row r="74" spans="1:22" x14ac:dyDescent="0.25">
      <c r="A74" s="4" t="s">
        <v>92</v>
      </c>
      <c r="B74" s="4" t="s">
        <v>93</v>
      </c>
      <c r="C74" s="4" t="s">
        <v>92</v>
      </c>
      <c r="E74" s="53" t="s">
        <v>190</v>
      </c>
      <c r="F74" s="53" t="s">
        <v>649</v>
      </c>
      <c r="G74" s="53" t="s">
        <v>191</v>
      </c>
      <c r="H74" s="53" t="s">
        <v>190</v>
      </c>
      <c r="K74" s="53" t="s">
        <v>200</v>
      </c>
      <c r="L74" s="53" t="s">
        <v>201</v>
      </c>
      <c r="M74" s="53" t="str">
        <f t="shared" si="3"/>
        <v>IND</v>
      </c>
      <c r="N74" s="55" t="str">
        <f t="shared" si="2"/>
        <v>India</v>
      </c>
      <c r="O74" s="53" t="s">
        <v>200</v>
      </c>
      <c r="V74" s="4"/>
    </row>
    <row r="75" spans="1:22" x14ac:dyDescent="0.25">
      <c r="A75" s="4" t="s">
        <v>94</v>
      </c>
      <c r="B75" s="4" t="s">
        <v>95</v>
      </c>
      <c r="C75" s="4" t="s">
        <v>94</v>
      </c>
      <c r="E75" s="53" t="s">
        <v>192</v>
      </c>
      <c r="F75" s="53" t="s">
        <v>647</v>
      </c>
      <c r="G75" s="53" t="s">
        <v>193</v>
      </c>
      <c r="H75" s="53" t="s">
        <v>192</v>
      </c>
      <c r="K75" s="53" t="s">
        <v>202</v>
      </c>
      <c r="L75" s="53" t="s">
        <v>203</v>
      </c>
      <c r="M75" s="53" t="str">
        <f t="shared" si="3"/>
        <v>IRL</v>
      </c>
      <c r="N75" s="55" t="str">
        <f t="shared" si="2"/>
        <v>Ireland</v>
      </c>
      <c r="O75" s="53" t="s">
        <v>202</v>
      </c>
      <c r="V75" s="4"/>
    </row>
    <row r="76" spans="1:22" x14ac:dyDescent="0.25">
      <c r="A76" s="4" t="s">
        <v>96</v>
      </c>
      <c r="B76" s="4" t="s">
        <v>97</v>
      </c>
      <c r="C76" s="4" t="s">
        <v>96</v>
      </c>
      <c r="E76" s="53" t="s">
        <v>194</v>
      </c>
      <c r="F76" s="53" t="s">
        <v>649</v>
      </c>
      <c r="G76" s="53" t="s">
        <v>195</v>
      </c>
      <c r="H76" s="53" t="s">
        <v>194</v>
      </c>
      <c r="K76" s="53" t="s">
        <v>204</v>
      </c>
      <c r="L76" s="53" t="s">
        <v>553</v>
      </c>
      <c r="M76" s="53" t="str">
        <f t="shared" si="3"/>
        <v>IRN</v>
      </c>
      <c r="N76" s="55" t="str">
        <f t="shared" si="2"/>
        <v>Iran</v>
      </c>
      <c r="O76" s="53" t="s">
        <v>204</v>
      </c>
      <c r="V76" s="4"/>
    </row>
    <row r="77" spans="1:22" x14ac:dyDescent="0.25">
      <c r="A77" s="4" t="s">
        <v>98</v>
      </c>
      <c r="B77" s="4" t="s">
        <v>99</v>
      </c>
      <c r="C77" s="4" t="s">
        <v>98</v>
      </c>
      <c r="E77" s="53" t="s">
        <v>196</v>
      </c>
      <c r="F77" s="53" t="s">
        <v>647</v>
      </c>
      <c r="G77" s="53" t="s">
        <v>197</v>
      </c>
      <c r="H77" s="53" t="s">
        <v>196</v>
      </c>
      <c r="K77" s="53" t="s">
        <v>205</v>
      </c>
      <c r="L77" s="53" t="s">
        <v>416</v>
      </c>
      <c r="M77" s="53" t="str">
        <f t="shared" si="3"/>
        <v>IRQ</v>
      </c>
      <c r="N77" s="55" t="str">
        <f t="shared" si="2"/>
        <v>Iraq</v>
      </c>
      <c r="O77" s="53" t="s">
        <v>205</v>
      </c>
      <c r="V77" s="4"/>
    </row>
    <row r="78" spans="1:22" x14ac:dyDescent="0.25">
      <c r="A78" s="4" t="s">
        <v>100</v>
      </c>
      <c r="B78" s="4" t="s">
        <v>101</v>
      </c>
      <c r="C78" s="4" t="s">
        <v>100</v>
      </c>
      <c r="E78" s="53" t="s">
        <v>198</v>
      </c>
      <c r="F78" s="53" t="s">
        <v>645</v>
      </c>
      <c r="G78" s="53" t="s">
        <v>199</v>
      </c>
      <c r="H78" s="53" t="s">
        <v>198</v>
      </c>
      <c r="K78" s="53" t="s">
        <v>206</v>
      </c>
      <c r="L78" s="53" t="s">
        <v>207</v>
      </c>
      <c r="M78" s="53" t="str">
        <f t="shared" si="3"/>
        <v>ISL</v>
      </c>
      <c r="N78" s="55" t="str">
        <f t="shared" si="2"/>
        <v>Iceland</v>
      </c>
      <c r="O78" s="53" t="s">
        <v>206</v>
      </c>
      <c r="V78" s="4"/>
    </row>
    <row r="79" spans="1:22" x14ac:dyDescent="0.25">
      <c r="A79" s="4" t="s">
        <v>102</v>
      </c>
      <c r="B79" s="4" t="s">
        <v>409</v>
      </c>
      <c r="C79" s="4" t="s">
        <v>102</v>
      </c>
      <c r="E79" s="53" t="s">
        <v>200</v>
      </c>
      <c r="F79" s="53" t="s">
        <v>645</v>
      </c>
      <c r="G79" s="53" t="s">
        <v>201</v>
      </c>
      <c r="H79" s="53" t="s">
        <v>200</v>
      </c>
      <c r="K79" s="53" t="s">
        <v>208</v>
      </c>
      <c r="L79" s="53" t="s">
        <v>209</v>
      </c>
      <c r="M79" s="53" t="str">
        <f t="shared" si="3"/>
        <v>ISR</v>
      </c>
      <c r="N79" s="55" t="str">
        <f t="shared" si="2"/>
        <v>Israel</v>
      </c>
      <c r="O79" s="53" t="s">
        <v>208</v>
      </c>
      <c r="V79" s="4"/>
    </row>
    <row r="80" spans="1:22" x14ac:dyDescent="0.25">
      <c r="A80" s="4" t="s">
        <v>103</v>
      </c>
      <c r="B80" s="4" t="s">
        <v>104</v>
      </c>
      <c r="C80" s="4" t="s">
        <v>103</v>
      </c>
      <c r="E80" s="53" t="s">
        <v>202</v>
      </c>
      <c r="F80" s="53" t="s">
        <v>647</v>
      </c>
      <c r="G80" s="53" t="s">
        <v>203</v>
      </c>
      <c r="H80" s="53" t="s">
        <v>202</v>
      </c>
      <c r="K80" s="53" t="s">
        <v>210</v>
      </c>
      <c r="L80" s="53" t="s">
        <v>211</v>
      </c>
      <c r="M80" s="53" t="str">
        <f t="shared" si="3"/>
        <v>ITA</v>
      </c>
      <c r="N80" s="55" t="str">
        <f t="shared" si="2"/>
        <v>Italy</v>
      </c>
      <c r="O80" s="53" t="s">
        <v>210</v>
      </c>
      <c r="V80" s="4"/>
    </row>
    <row r="81" spans="1:22" x14ac:dyDescent="0.25">
      <c r="A81" s="4" t="s">
        <v>105</v>
      </c>
      <c r="B81" s="4" t="s">
        <v>106</v>
      </c>
      <c r="C81" s="4" t="s">
        <v>105</v>
      </c>
      <c r="E81" s="53" t="s">
        <v>204</v>
      </c>
      <c r="F81" s="53" t="s">
        <v>645</v>
      </c>
      <c r="G81" s="53" t="s">
        <v>415</v>
      </c>
      <c r="H81" s="53" t="s">
        <v>204</v>
      </c>
      <c r="K81" s="53" t="s">
        <v>212</v>
      </c>
      <c r="L81" s="53" t="s">
        <v>213</v>
      </c>
      <c r="M81" s="53" t="str">
        <f t="shared" si="3"/>
        <v>JAM</v>
      </c>
      <c r="N81" s="55" t="str">
        <f t="shared" si="2"/>
        <v>Jamaica</v>
      </c>
      <c r="O81" s="53" t="s">
        <v>212</v>
      </c>
      <c r="V81" s="4"/>
    </row>
    <row r="82" spans="1:22" x14ac:dyDescent="0.25">
      <c r="A82" s="4" t="s">
        <v>107</v>
      </c>
      <c r="B82" s="4" t="s">
        <v>108</v>
      </c>
      <c r="C82" s="4" t="s">
        <v>107</v>
      </c>
      <c r="E82" s="53" t="s">
        <v>205</v>
      </c>
      <c r="F82" s="53" t="s">
        <v>645</v>
      </c>
      <c r="G82" s="53" t="s">
        <v>416</v>
      </c>
      <c r="H82" s="53" t="s">
        <v>205</v>
      </c>
      <c r="K82" s="53" t="s">
        <v>214</v>
      </c>
      <c r="L82" s="53" t="s">
        <v>215</v>
      </c>
      <c r="M82" s="53" t="str">
        <f t="shared" si="3"/>
        <v>JOR</v>
      </c>
      <c r="N82" s="55" t="str">
        <f t="shared" si="2"/>
        <v>Jordan</v>
      </c>
      <c r="O82" s="53" t="s">
        <v>214</v>
      </c>
      <c r="V82" s="4"/>
    </row>
    <row r="83" spans="1:22" x14ac:dyDescent="0.25">
      <c r="A83" s="4" t="s">
        <v>109</v>
      </c>
      <c r="B83" s="4" t="s">
        <v>110</v>
      </c>
      <c r="C83" s="4" t="s">
        <v>109</v>
      </c>
      <c r="E83" s="53" t="s">
        <v>206</v>
      </c>
      <c r="F83" s="53" t="s">
        <v>647</v>
      </c>
      <c r="G83" s="53" t="s">
        <v>207</v>
      </c>
      <c r="H83" s="53" t="s">
        <v>206</v>
      </c>
      <c r="K83" s="53" t="s">
        <v>216</v>
      </c>
      <c r="L83" s="53" t="s">
        <v>217</v>
      </c>
      <c r="M83" s="53" t="str">
        <f t="shared" si="3"/>
        <v>JPN</v>
      </c>
      <c r="N83" s="55" t="str">
        <f t="shared" si="2"/>
        <v>Japan</v>
      </c>
      <c r="O83" s="53" t="s">
        <v>216</v>
      </c>
      <c r="V83" s="4"/>
    </row>
    <row r="84" spans="1:22" x14ac:dyDescent="0.25">
      <c r="A84" s="4" t="s">
        <v>111</v>
      </c>
      <c r="B84" s="4" t="s">
        <v>112</v>
      </c>
      <c r="C84" s="4" t="s">
        <v>111</v>
      </c>
      <c r="E84" s="53" t="s">
        <v>208</v>
      </c>
      <c r="F84" s="53" t="s">
        <v>645</v>
      </c>
      <c r="G84" s="53" t="s">
        <v>209</v>
      </c>
      <c r="H84" s="53" t="s">
        <v>208</v>
      </c>
      <c r="K84" s="53" t="s">
        <v>218</v>
      </c>
      <c r="L84" s="53" t="s">
        <v>417</v>
      </c>
      <c r="M84" s="53" t="str">
        <f t="shared" si="3"/>
        <v>KAZ</v>
      </c>
      <c r="N84" s="55" t="str">
        <f t="shared" si="2"/>
        <v>Kazakhstan</v>
      </c>
      <c r="O84" s="53" t="s">
        <v>218</v>
      </c>
      <c r="V84" s="4"/>
    </row>
    <row r="85" spans="1:22" x14ac:dyDescent="0.25">
      <c r="A85" s="4" t="s">
        <v>113</v>
      </c>
      <c r="B85" s="4" t="s">
        <v>114</v>
      </c>
      <c r="C85" s="4" t="s">
        <v>113</v>
      </c>
      <c r="E85" s="53" t="s">
        <v>210</v>
      </c>
      <c r="F85" s="53" t="s">
        <v>647</v>
      </c>
      <c r="G85" s="53" t="s">
        <v>211</v>
      </c>
      <c r="H85" s="53" t="s">
        <v>210</v>
      </c>
      <c r="K85" s="53" t="s">
        <v>219</v>
      </c>
      <c r="L85" s="53" t="s">
        <v>220</v>
      </c>
      <c r="M85" s="53" t="str">
        <f t="shared" si="3"/>
        <v>KEN</v>
      </c>
      <c r="N85" s="55" t="str">
        <f t="shared" si="2"/>
        <v>Kenya</v>
      </c>
      <c r="O85" s="53" t="s">
        <v>219</v>
      </c>
      <c r="V85" s="4"/>
    </row>
    <row r="86" spans="1:22" x14ac:dyDescent="0.25">
      <c r="A86" s="4" t="s">
        <v>115</v>
      </c>
      <c r="B86" s="4" t="s">
        <v>116</v>
      </c>
      <c r="C86" s="4" t="s">
        <v>115</v>
      </c>
      <c r="E86" s="53" t="s">
        <v>212</v>
      </c>
      <c r="F86" s="53" t="s">
        <v>649</v>
      </c>
      <c r="G86" s="53" t="s">
        <v>213</v>
      </c>
      <c r="H86" s="53" t="s">
        <v>212</v>
      </c>
      <c r="K86" s="53" t="s">
        <v>221</v>
      </c>
      <c r="L86" s="53" t="s">
        <v>222</v>
      </c>
      <c r="M86" s="53" t="str">
        <f t="shared" si="3"/>
        <v>KGZ</v>
      </c>
      <c r="N86" s="55" t="str">
        <f t="shared" si="2"/>
        <v>Kyrgyzstan</v>
      </c>
      <c r="O86" s="53" t="s">
        <v>221</v>
      </c>
      <c r="V86" s="4"/>
    </row>
    <row r="87" spans="1:22" x14ac:dyDescent="0.25">
      <c r="A87" s="4" t="s">
        <v>117</v>
      </c>
      <c r="B87" s="4" t="s">
        <v>118</v>
      </c>
      <c r="C87" s="4" t="s">
        <v>117</v>
      </c>
      <c r="E87" s="53" t="s">
        <v>214</v>
      </c>
      <c r="F87" s="53" t="s">
        <v>645</v>
      </c>
      <c r="G87" s="53" t="s">
        <v>215</v>
      </c>
      <c r="H87" s="53" t="s">
        <v>214</v>
      </c>
      <c r="K87" s="53" t="s">
        <v>223</v>
      </c>
      <c r="L87" s="53" t="s">
        <v>224</v>
      </c>
      <c r="M87" s="53" t="str">
        <f t="shared" si="3"/>
        <v>KHM</v>
      </c>
      <c r="N87" s="55" t="str">
        <f t="shared" si="2"/>
        <v>Cambodia</v>
      </c>
      <c r="O87" s="53" t="s">
        <v>223</v>
      </c>
      <c r="V87" s="4"/>
    </row>
    <row r="88" spans="1:22" x14ac:dyDescent="0.25">
      <c r="A88" s="4" t="s">
        <v>119</v>
      </c>
      <c r="B88" s="4" t="s">
        <v>120</v>
      </c>
      <c r="C88" s="4" t="s">
        <v>119</v>
      </c>
      <c r="E88" s="53" t="s">
        <v>216</v>
      </c>
      <c r="F88" s="53" t="s">
        <v>645</v>
      </c>
      <c r="G88" s="53" t="s">
        <v>217</v>
      </c>
      <c r="H88" s="53" t="s">
        <v>216</v>
      </c>
      <c r="K88" s="53" t="s">
        <v>229</v>
      </c>
      <c r="L88" s="53" t="s">
        <v>230</v>
      </c>
      <c r="M88" s="53" t="str">
        <f t="shared" si="3"/>
        <v>KOR</v>
      </c>
      <c r="N88" s="55" t="str">
        <f t="shared" si="2"/>
        <v>Korea</v>
      </c>
      <c r="O88" s="53" t="s">
        <v>229</v>
      </c>
      <c r="V88" s="4"/>
    </row>
    <row r="89" spans="1:22" x14ac:dyDescent="0.25">
      <c r="A89" s="4" t="s">
        <v>121</v>
      </c>
      <c r="B89" s="4" t="s">
        <v>122</v>
      </c>
      <c r="C89" s="4" t="s">
        <v>121</v>
      </c>
      <c r="E89" s="53" t="s">
        <v>218</v>
      </c>
      <c r="F89" s="53" t="s">
        <v>647</v>
      </c>
      <c r="G89" s="53" t="s">
        <v>417</v>
      </c>
      <c r="H89" s="53" t="s">
        <v>218</v>
      </c>
      <c r="K89" s="53" t="s">
        <v>556</v>
      </c>
      <c r="L89" s="53" t="s">
        <v>557</v>
      </c>
      <c r="M89" s="53" t="s">
        <v>555</v>
      </c>
      <c r="N89" s="55" t="str">
        <f t="shared" si="2"/>
        <v>Kosovo</v>
      </c>
      <c r="O89" s="53" t="s">
        <v>556</v>
      </c>
      <c r="V89" s="4"/>
    </row>
    <row r="90" spans="1:22" x14ac:dyDescent="0.25">
      <c r="A90" s="4" t="s">
        <v>123</v>
      </c>
      <c r="B90" s="4" t="s">
        <v>410</v>
      </c>
      <c r="C90" s="4" t="s">
        <v>123</v>
      </c>
      <c r="E90" s="53" t="s">
        <v>219</v>
      </c>
      <c r="F90" s="53" t="s">
        <v>646</v>
      </c>
      <c r="G90" s="53" t="s">
        <v>220</v>
      </c>
      <c r="H90" s="53" t="s">
        <v>219</v>
      </c>
      <c r="K90" s="53" t="s">
        <v>231</v>
      </c>
      <c r="L90" s="53" t="s">
        <v>418</v>
      </c>
      <c r="M90" s="53" t="str">
        <f t="shared" si="3"/>
        <v>KWT</v>
      </c>
      <c r="N90" s="55" t="str">
        <f t="shared" si="2"/>
        <v>Kuwait</v>
      </c>
      <c r="O90" s="53" t="s">
        <v>231</v>
      </c>
      <c r="V90" s="4"/>
    </row>
    <row r="91" spans="1:22" x14ac:dyDescent="0.25">
      <c r="A91" s="4" t="s">
        <v>124</v>
      </c>
      <c r="B91" s="4" t="s">
        <v>125</v>
      </c>
      <c r="C91" s="4" t="s">
        <v>124</v>
      </c>
      <c r="E91" s="53" t="s">
        <v>221</v>
      </c>
      <c r="F91" s="53" t="s">
        <v>645</v>
      </c>
      <c r="G91" s="53" t="s">
        <v>222</v>
      </c>
      <c r="H91" s="53" t="s">
        <v>221</v>
      </c>
      <c r="K91" s="53" t="s">
        <v>232</v>
      </c>
      <c r="L91" s="53" t="s">
        <v>558</v>
      </c>
      <c r="M91" s="53" t="str">
        <f t="shared" si="3"/>
        <v>LAO</v>
      </c>
      <c r="N91" s="55" t="str">
        <f t="shared" si="2"/>
        <v>Lao PDR</v>
      </c>
      <c r="O91" s="53" t="s">
        <v>232</v>
      </c>
      <c r="V91" s="4"/>
    </row>
    <row r="92" spans="1:22" x14ac:dyDescent="0.25">
      <c r="A92" s="4" t="s">
        <v>126</v>
      </c>
      <c r="B92" s="4" t="s">
        <v>127</v>
      </c>
      <c r="C92" s="4" t="s">
        <v>126</v>
      </c>
      <c r="E92" s="53" t="s">
        <v>223</v>
      </c>
      <c r="F92" s="53" t="s">
        <v>645</v>
      </c>
      <c r="G92" s="53" t="s">
        <v>224</v>
      </c>
      <c r="H92" s="53" t="s">
        <v>223</v>
      </c>
      <c r="K92" s="53" t="s">
        <v>580</v>
      </c>
      <c r="L92" s="53" t="s">
        <v>581</v>
      </c>
      <c r="N92" s="55" t="str">
        <f t="shared" si="2"/>
        <v>Unmatched, aggregates</v>
      </c>
      <c r="O92" s="53" t="s">
        <v>580</v>
      </c>
      <c r="V92" s="4"/>
    </row>
    <row r="93" spans="1:22" x14ac:dyDescent="0.25">
      <c r="A93" s="4" t="s">
        <v>128</v>
      </c>
      <c r="B93" s="4" t="s">
        <v>129</v>
      </c>
      <c r="C93" s="4" t="s">
        <v>128</v>
      </c>
      <c r="E93" s="53" t="s">
        <v>225</v>
      </c>
      <c r="F93" s="53" t="s">
        <v>650</v>
      </c>
      <c r="G93" s="53" t="s">
        <v>226</v>
      </c>
      <c r="H93" s="53" t="s">
        <v>225</v>
      </c>
      <c r="K93" s="53" t="s">
        <v>234</v>
      </c>
      <c r="L93" s="53" t="s">
        <v>235</v>
      </c>
      <c r="M93" s="53" t="str">
        <f t="shared" si="3"/>
        <v>LBN</v>
      </c>
      <c r="N93" s="55" t="str">
        <f t="shared" si="2"/>
        <v>Lebanon</v>
      </c>
      <c r="O93" s="53" t="s">
        <v>234</v>
      </c>
      <c r="V93" s="4"/>
    </row>
    <row r="94" spans="1:22" x14ac:dyDescent="0.25">
      <c r="A94" s="4" t="s">
        <v>130</v>
      </c>
      <c r="B94" s="4" t="s">
        <v>131</v>
      </c>
      <c r="C94" s="4" t="s">
        <v>130</v>
      </c>
      <c r="E94" s="53" t="s">
        <v>227</v>
      </c>
      <c r="F94" s="53" t="s">
        <v>649</v>
      </c>
      <c r="G94" s="53" t="s">
        <v>228</v>
      </c>
      <c r="H94" s="53" t="s">
        <v>227</v>
      </c>
      <c r="K94" s="53" t="s">
        <v>238</v>
      </c>
      <c r="L94" s="53" t="s">
        <v>419</v>
      </c>
      <c r="M94" s="53" t="str">
        <f t="shared" si="3"/>
        <v>LBY</v>
      </c>
      <c r="N94" s="55" t="str">
        <f t="shared" si="2"/>
        <v>Libya</v>
      </c>
      <c r="O94" s="53" t="s">
        <v>238</v>
      </c>
      <c r="V94" s="4"/>
    </row>
    <row r="95" spans="1:22" x14ac:dyDescent="0.25">
      <c r="A95" s="4" t="s">
        <v>132</v>
      </c>
      <c r="B95" s="4" t="s">
        <v>133</v>
      </c>
      <c r="C95" s="4" t="s">
        <v>132</v>
      </c>
      <c r="E95" s="53" t="s">
        <v>229</v>
      </c>
      <c r="F95" s="53" t="s">
        <v>645</v>
      </c>
      <c r="G95" s="53" t="s">
        <v>230</v>
      </c>
      <c r="H95" s="53" t="s">
        <v>229</v>
      </c>
      <c r="K95" s="53" t="s">
        <v>241</v>
      </c>
      <c r="L95" s="53" t="s">
        <v>242</v>
      </c>
      <c r="M95" s="53" t="str">
        <f t="shared" si="3"/>
        <v>LKA</v>
      </c>
      <c r="N95" s="55" t="str">
        <f t="shared" si="2"/>
        <v>Sri Lanka</v>
      </c>
      <c r="O95" s="53" t="s">
        <v>241</v>
      </c>
      <c r="V95" s="4"/>
    </row>
    <row r="96" spans="1:22" x14ac:dyDescent="0.25">
      <c r="A96" s="4" t="s">
        <v>134</v>
      </c>
      <c r="B96" s="4" t="s">
        <v>135</v>
      </c>
      <c r="C96" s="4" t="s">
        <v>134</v>
      </c>
      <c r="E96" s="53" t="s">
        <v>555</v>
      </c>
      <c r="F96" s="53" t="s">
        <v>647</v>
      </c>
      <c r="G96" s="53" t="s">
        <v>557</v>
      </c>
      <c r="H96" s="53" t="s">
        <v>555</v>
      </c>
      <c r="K96" s="53" t="s">
        <v>245</v>
      </c>
      <c r="L96" s="53" t="s">
        <v>246</v>
      </c>
      <c r="M96" s="53" t="str">
        <f t="shared" si="3"/>
        <v>LTU</v>
      </c>
      <c r="N96" s="55" t="str">
        <f t="shared" si="2"/>
        <v>Lithuania</v>
      </c>
      <c r="O96" s="53" t="s">
        <v>245</v>
      </c>
      <c r="V96" s="4"/>
    </row>
    <row r="97" spans="1:22" x14ac:dyDescent="0.25">
      <c r="A97" s="4" t="s">
        <v>136</v>
      </c>
      <c r="B97" s="4" t="s">
        <v>137</v>
      </c>
      <c r="C97" s="4" t="s">
        <v>136</v>
      </c>
      <c r="E97" s="53" t="s">
        <v>231</v>
      </c>
      <c r="F97" s="53" t="s">
        <v>645</v>
      </c>
      <c r="G97" s="53" t="s">
        <v>418</v>
      </c>
      <c r="H97" s="53" t="s">
        <v>231</v>
      </c>
      <c r="K97" s="53" t="s">
        <v>247</v>
      </c>
      <c r="L97" s="53" t="s">
        <v>248</v>
      </c>
      <c r="M97" s="53" t="str">
        <f t="shared" si="3"/>
        <v>LUX</v>
      </c>
      <c r="N97" s="55" t="str">
        <f t="shared" si="2"/>
        <v>Luxembourg</v>
      </c>
      <c r="O97" s="53" t="s">
        <v>247</v>
      </c>
      <c r="V97" s="4"/>
    </row>
    <row r="98" spans="1:22" x14ac:dyDescent="0.25">
      <c r="A98" s="4" t="s">
        <v>138</v>
      </c>
      <c r="B98" s="4" t="s">
        <v>139</v>
      </c>
      <c r="C98" s="4" t="s">
        <v>138</v>
      </c>
      <c r="E98" s="53" t="s">
        <v>232</v>
      </c>
      <c r="F98" s="53" t="s">
        <v>645</v>
      </c>
      <c r="G98" s="53" t="s">
        <v>233</v>
      </c>
      <c r="H98" s="53" t="s">
        <v>232</v>
      </c>
      <c r="K98" s="53" t="s">
        <v>249</v>
      </c>
      <c r="L98" s="53" t="s">
        <v>250</v>
      </c>
      <c r="M98" s="53" t="str">
        <f t="shared" si="3"/>
        <v>LVA</v>
      </c>
      <c r="N98" s="55" t="str">
        <f t="shared" si="2"/>
        <v>Latvia</v>
      </c>
      <c r="O98" s="53" t="s">
        <v>249</v>
      </c>
      <c r="V98" s="4"/>
    </row>
    <row r="99" spans="1:22" x14ac:dyDescent="0.25">
      <c r="A99" s="4" t="s">
        <v>140</v>
      </c>
      <c r="B99" s="4" t="s">
        <v>141</v>
      </c>
      <c r="C99" s="4" t="s">
        <v>140</v>
      </c>
      <c r="E99" s="53" t="s">
        <v>234</v>
      </c>
      <c r="F99" s="53" t="s">
        <v>645</v>
      </c>
      <c r="G99" s="53" t="s">
        <v>235</v>
      </c>
      <c r="H99" s="53" t="s">
        <v>234</v>
      </c>
      <c r="K99" s="53" t="s">
        <v>251</v>
      </c>
      <c r="L99" s="53" t="s">
        <v>252</v>
      </c>
      <c r="M99" s="53" t="str">
        <f t="shared" si="3"/>
        <v>MAR</v>
      </c>
      <c r="N99" s="55" t="str">
        <f t="shared" si="2"/>
        <v>Morocco</v>
      </c>
      <c r="O99" s="53" t="s">
        <v>251</v>
      </c>
      <c r="V99" s="4"/>
    </row>
    <row r="100" spans="1:22" x14ac:dyDescent="0.25">
      <c r="A100" s="4" t="s">
        <v>142</v>
      </c>
      <c r="B100" s="4" t="s">
        <v>143</v>
      </c>
      <c r="C100" s="4" t="s">
        <v>142</v>
      </c>
      <c r="E100" s="53" t="s">
        <v>236</v>
      </c>
      <c r="F100" s="53" t="s">
        <v>646</v>
      </c>
      <c r="G100" s="53" t="s">
        <v>237</v>
      </c>
      <c r="H100" s="53" t="s">
        <v>236</v>
      </c>
      <c r="K100" s="53" t="s">
        <v>559</v>
      </c>
      <c r="L100" s="53" t="s">
        <v>278</v>
      </c>
      <c r="M100" s="53" t="s">
        <v>277</v>
      </c>
      <c r="N100" s="55" t="str">
        <f t="shared" si="2"/>
        <v>Mauritius</v>
      </c>
      <c r="O100" s="53" t="s">
        <v>559</v>
      </c>
      <c r="V100" s="4"/>
    </row>
    <row r="101" spans="1:22" x14ac:dyDescent="0.25">
      <c r="A101" s="4" t="s">
        <v>144</v>
      </c>
      <c r="B101" s="4" t="s">
        <v>145</v>
      </c>
      <c r="C101" s="4" t="s">
        <v>144</v>
      </c>
      <c r="E101" s="53" t="s">
        <v>238</v>
      </c>
      <c r="F101" s="53" t="s">
        <v>646</v>
      </c>
      <c r="G101" s="53" t="s">
        <v>419</v>
      </c>
      <c r="H101" s="53" t="s">
        <v>238</v>
      </c>
      <c r="K101" s="53" t="s">
        <v>253</v>
      </c>
      <c r="L101" s="53" t="s">
        <v>601</v>
      </c>
      <c r="M101" s="53" t="str">
        <f t="shared" si="3"/>
        <v>MDA</v>
      </c>
      <c r="N101" s="55" t="str">
        <f t="shared" si="2"/>
        <v>Moldova</v>
      </c>
      <c r="O101" s="53" t="s">
        <v>253</v>
      </c>
      <c r="V101" s="4"/>
    </row>
    <row r="102" spans="1:22" x14ac:dyDescent="0.25">
      <c r="A102" s="4" t="s">
        <v>146</v>
      </c>
      <c r="B102" s="4" t="s">
        <v>147</v>
      </c>
      <c r="C102" s="4" t="s">
        <v>146</v>
      </c>
      <c r="E102" s="53" t="s">
        <v>239</v>
      </c>
      <c r="F102" s="53" t="s">
        <v>649</v>
      </c>
      <c r="G102" s="53" t="s">
        <v>240</v>
      </c>
      <c r="H102" s="53" t="s">
        <v>239</v>
      </c>
      <c r="K102" s="53" t="s">
        <v>255</v>
      </c>
      <c r="L102" s="53" t="s">
        <v>256</v>
      </c>
      <c r="M102" s="53" t="str">
        <f t="shared" si="3"/>
        <v>MDG</v>
      </c>
      <c r="N102" s="55" t="str">
        <f t="shared" si="2"/>
        <v>Madagascar</v>
      </c>
      <c r="O102" s="53" t="s">
        <v>255</v>
      </c>
      <c r="V102" s="4"/>
    </row>
    <row r="103" spans="1:22" x14ac:dyDescent="0.25">
      <c r="A103" s="4" t="s">
        <v>148</v>
      </c>
      <c r="B103" s="4" t="s">
        <v>411</v>
      </c>
      <c r="C103" s="4" t="s">
        <v>148</v>
      </c>
      <c r="E103" s="53" t="s">
        <v>241</v>
      </c>
      <c r="F103" s="53" t="s">
        <v>645</v>
      </c>
      <c r="G103" s="53" t="s">
        <v>242</v>
      </c>
      <c r="H103" s="53" t="s">
        <v>241</v>
      </c>
      <c r="K103" s="53" t="s">
        <v>259</v>
      </c>
      <c r="L103" s="53" t="s">
        <v>260</v>
      </c>
      <c r="M103" s="53" t="str">
        <f t="shared" si="3"/>
        <v>MEX</v>
      </c>
      <c r="N103" s="55" t="str">
        <f t="shared" si="2"/>
        <v>Mexico</v>
      </c>
      <c r="O103" s="53" t="s">
        <v>259</v>
      </c>
      <c r="V103" s="4"/>
    </row>
    <row r="104" spans="1:22" x14ac:dyDescent="0.25">
      <c r="A104" s="4" t="s">
        <v>149</v>
      </c>
      <c r="B104" s="4" t="s">
        <v>412</v>
      </c>
      <c r="C104" s="4" t="s">
        <v>149</v>
      </c>
      <c r="E104" s="53" t="s">
        <v>243</v>
      </c>
      <c r="F104" s="53" t="s">
        <v>646</v>
      </c>
      <c r="G104" s="53" t="s">
        <v>244</v>
      </c>
      <c r="H104" s="53" t="s">
        <v>243</v>
      </c>
      <c r="K104" s="53" t="s">
        <v>263</v>
      </c>
      <c r="L104" s="53" t="s">
        <v>602</v>
      </c>
      <c r="M104" s="53" t="str">
        <f t="shared" si="3"/>
        <v>MKD</v>
      </c>
      <c r="N104" s="55" t="str">
        <f t="shared" si="2"/>
        <v>North Macedonia</v>
      </c>
      <c r="O104" s="53" t="s">
        <v>263</v>
      </c>
      <c r="V104" s="4"/>
    </row>
    <row r="105" spans="1:22" x14ac:dyDescent="0.25">
      <c r="A105" s="4" t="s">
        <v>150</v>
      </c>
      <c r="B105" s="4" t="s">
        <v>151</v>
      </c>
      <c r="C105" s="4" t="s">
        <v>150</v>
      </c>
      <c r="E105" s="53" t="s">
        <v>245</v>
      </c>
      <c r="F105" s="53" t="s">
        <v>647</v>
      </c>
      <c r="G105" s="53" t="s">
        <v>246</v>
      </c>
      <c r="H105" s="53" t="s">
        <v>245</v>
      </c>
      <c r="K105" s="53" t="s">
        <v>267</v>
      </c>
      <c r="L105" s="53" t="s">
        <v>268</v>
      </c>
      <c r="M105" s="53" t="str">
        <f t="shared" si="3"/>
        <v>MLT</v>
      </c>
      <c r="N105" s="55" t="str">
        <f t="shared" si="2"/>
        <v>Malta</v>
      </c>
      <c r="O105" s="53" t="s">
        <v>267</v>
      </c>
      <c r="V105" s="4"/>
    </row>
    <row r="106" spans="1:22" x14ac:dyDescent="0.25">
      <c r="A106" s="4" t="s">
        <v>152</v>
      </c>
      <c r="B106" s="4" t="s">
        <v>153</v>
      </c>
      <c r="C106" s="4" t="s">
        <v>152</v>
      </c>
      <c r="E106" s="53" t="s">
        <v>247</v>
      </c>
      <c r="F106" s="53" t="s">
        <v>647</v>
      </c>
      <c r="G106" s="53" t="s">
        <v>248</v>
      </c>
      <c r="H106" s="53" t="s">
        <v>247</v>
      </c>
      <c r="K106" s="53" t="s">
        <v>269</v>
      </c>
      <c r="L106" s="53" t="s">
        <v>270</v>
      </c>
      <c r="M106" s="53" t="str">
        <f t="shared" si="3"/>
        <v>MMR</v>
      </c>
      <c r="N106" s="55" t="str">
        <f t="shared" si="2"/>
        <v>Myanmar</v>
      </c>
      <c r="O106" s="53" t="s">
        <v>269</v>
      </c>
      <c r="V106" s="4"/>
    </row>
    <row r="107" spans="1:22" x14ac:dyDescent="0.25">
      <c r="A107" s="4" t="s">
        <v>154</v>
      </c>
      <c r="B107" s="4" t="s">
        <v>155</v>
      </c>
      <c r="C107" s="4" t="s">
        <v>154</v>
      </c>
      <c r="E107" s="53" t="s">
        <v>249</v>
      </c>
      <c r="F107" s="53" t="s">
        <v>647</v>
      </c>
      <c r="G107" s="53" t="s">
        <v>250</v>
      </c>
      <c r="H107" s="53" t="s">
        <v>249</v>
      </c>
      <c r="K107" s="53" t="s">
        <v>271</v>
      </c>
      <c r="L107" s="53" t="s">
        <v>272</v>
      </c>
      <c r="M107" s="53" t="str">
        <f t="shared" si="3"/>
        <v>MNE</v>
      </c>
      <c r="N107" s="55" t="str">
        <f t="shared" si="2"/>
        <v>Montenegro</v>
      </c>
      <c r="O107" s="53" t="s">
        <v>271</v>
      </c>
      <c r="V107" s="4"/>
    </row>
    <row r="108" spans="1:22" x14ac:dyDescent="0.25">
      <c r="A108" s="4" t="s">
        <v>156</v>
      </c>
      <c r="B108" s="4" t="s">
        <v>157</v>
      </c>
      <c r="C108" s="4" t="s">
        <v>156</v>
      </c>
      <c r="E108" s="53" t="s">
        <v>251</v>
      </c>
      <c r="F108" s="53" t="s">
        <v>646</v>
      </c>
      <c r="G108" s="53" t="s">
        <v>252</v>
      </c>
      <c r="H108" s="53" t="s">
        <v>251</v>
      </c>
      <c r="K108" s="53" t="s">
        <v>273</v>
      </c>
      <c r="L108" s="53" t="s">
        <v>420</v>
      </c>
      <c r="M108" s="53" t="str">
        <f t="shared" si="3"/>
        <v>MNG</v>
      </c>
      <c r="N108" s="55" t="str">
        <f t="shared" si="2"/>
        <v>Mongolia</v>
      </c>
      <c r="O108" s="53" t="s">
        <v>273</v>
      </c>
      <c r="V108" s="4"/>
    </row>
    <row r="109" spans="1:22" x14ac:dyDescent="0.25">
      <c r="A109" s="4" t="s">
        <v>158</v>
      </c>
      <c r="B109" s="4" t="s">
        <v>159</v>
      </c>
      <c r="C109" s="4" t="s">
        <v>158</v>
      </c>
      <c r="E109" s="53" t="s">
        <v>253</v>
      </c>
      <c r="F109" s="53" t="s">
        <v>647</v>
      </c>
      <c r="G109" s="53" t="s">
        <v>254</v>
      </c>
      <c r="H109" s="53" t="s">
        <v>253</v>
      </c>
      <c r="K109" s="53" t="s">
        <v>274</v>
      </c>
      <c r="L109" s="53" t="s">
        <v>275</v>
      </c>
      <c r="M109" s="53" t="str">
        <f t="shared" si="3"/>
        <v>MOZ</v>
      </c>
      <c r="N109" s="55" t="str">
        <f t="shared" si="2"/>
        <v>Mozambique</v>
      </c>
      <c r="O109" s="53" t="s">
        <v>274</v>
      </c>
      <c r="V109" s="4"/>
    </row>
    <row r="110" spans="1:22" x14ac:dyDescent="0.25">
      <c r="A110" s="4" t="s">
        <v>160</v>
      </c>
      <c r="B110" s="4" t="s">
        <v>161</v>
      </c>
      <c r="C110" s="4" t="s">
        <v>160</v>
      </c>
      <c r="E110" s="53" t="s">
        <v>255</v>
      </c>
      <c r="F110" s="53" t="s">
        <v>646</v>
      </c>
      <c r="G110" s="53" t="s">
        <v>256</v>
      </c>
      <c r="H110" s="53" t="s">
        <v>255</v>
      </c>
      <c r="K110" s="53" t="s">
        <v>281</v>
      </c>
      <c r="L110" s="53" t="s">
        <v>282</v>
      </c>
      <c r="M110" s="53" t="str">
        <f t="shared" si="3"/>
        <v>MYS</v>
      </c>
      <c r="N110" s="55" t="str">
        <f t="shared" si="2"/>
        <v>Malaysia</v>
      </c>
      <c r="O110" s="53" t="s">
        <v>281</v>
      </c>
      <c r="V110" s="4"/>
    </row>
    <row r="111" spans="1:22" x14ac:dyDescent="0.25">
      <c r="A111" s="4" t="s">
        <v>162</v>
      </c>
      <c r="B111" s="4" t="s">
        <v>163</v>
      </c>
      <c r="C111" s="4" t="s">
        <v>162</v>
      </c>
      <c r="E111" s="53" t="s">
        <v>257</v>
      </c>
      <c r="F111" s="53" t="s">
        <v>645</v>
      </c>
      <c r="G111" s="53" t="s">
        <v>258</v>
      </c>
      <c r="H111" s="53" t="s">
        <v>257</v>
      </c>
      <c r="K111" s="53" t="s">
        <v>283</v>
      </c>
      <c r="L111" s="53" t="s">
        <v>284</v>
      </c>
      <c r="M111" s="53" t="str">
        <f t="shared" si="3"/>
        <v>NAM</v>
      </c>
      <c r="N111" s="55" t="str">
        <f t="shared" si="2"/>
        <v>Namibia</v>
      </c>
      <c r="O111" s="53" t="s">
        <v>283</v>
      </c>
      <c r="V111" s="4"/>
    </row>
    <row r="112" spans="1:22" x14ac:dyDescent="0.25">
      <c r="A112" s="4" t="s">
        <v>164</v>
      </c>
      <c r="B112" s="4" t="s">
        <v>165</v>
      </c>
      <c r="C112" s="4" t="s">
        <v>164</v>
      </c>
      <c r="E112" s="53" t="s">
        <v>259</v>
      </c>
      <c r="F112" s="53" t="s">
        <v>649</v>
      </c>
      <c r="G112" s="53" t="s">
        <v>260</v>
      </c>
      <c r="H112" s="53" t="s">
        <v>259</v>
      </c>
      <c r="K112" s="53" t="s">
        <v>285</v>
      </c>
      <c r="L112" s="53" t="s">
        <v>286</v>
      </c>
      <c r="M112" s="53" t="str">
        <f t="shared" si="3"/>
        <v>NER</v>
      </c>
      <c r="N112" s="55" t="str">
        <f t="shared" si="2"/>
        <v>Niger</v>
      </c>
      <c r="O112" s="53" t="s">
        <v>285</v>
      </c>
      <c r="V112" s="4"/>
    </row>
    <row r="113" spans="1:22" x14ac:dyDescent="0.25">
      <c r="A113" s="4" t="s">
        <v>166</v>
      </c>
      <c r="B113" s="4" t="s">
        <v>167</v>
      </c>
      <c r="C113" s="4" t="s">
        <v>166</v>
      </c>
      <c r="E113" s="53" t="s">
        <v>261</v>
      </c>
      <c r="F113" s="53" t="s">
        <v>650</v>
      </c>
      <c r="G113" s="53" t="s">
        <v>262</v>
      </c>
      <c r="H113" s="53" t="s">
        <v>261</v>
      </c>
      <c r="K113" s="53" t="s">
        <v>287</v>
      </c>
      <c r="L113" s="53" t="s">
        <v>422</v>
      </c>
      <c r="M113" s="53" t="str">
        <f t="shared" si="3"/>
        <v>NGA</v>
      </c>
      <c r="N113" s="55" t="str">
        <f t="shared" si="2"/>
        <v>Nigeria</v>
      </c>
      <c r="O113" s="53" t="s">
        <v>287</v>
      </c>
      <c r="V113" s="4"/>
    </row>
    <row r="114" spans="1:22" x14ac:dyDescent="0.25">
      <c r="A114" s="4" t="s">
        <v>168</v>
      </c>
      <c r="B114" s="4" t="s">
        <v>413</v>
      </c>
      <c r="C114" s="4" t="s">
        <v>168</v>
      </c>
      <c r="E114" s="53" t="s">
        <v>263</v>
      </c>
      <c r="F114" s="53" t="s">
        <v>647</v>
      </c>
      <c r="G114" s="53" t="s">
        <v>264</v>
      </c>
      <c r="H114" s="53" t="s">
        <v>263</v>
      </c>
      <c r="K114" s="53" t="s">
        <v>288</v>
      </c>
      <c r="L114" s="53" t="s">
        <v>289</v>
      </c>
      <c r="M114" s="53" t="str">
        <f t="shared" si="3"/>
        <v>NIC</v>
      </c>
      <c r="N114" s="55" t="str">
        <f t="shared" si="2"/>
        <v>Nicaragua</v>
      </c>
      <c r="O114" s="53" t="s">
        <v>288</v>
      </c>
      <c r="V114" s="4"/>
    </row>
    <row r="115" spans="1:22" x14ac:dyDescent="0.25">
      <c r="A115" s="4" t="s">
        <v>169</v>
      </c>
      <c r="B115" s="4" t="s">
        <v>170</v>
      </c>
      <c r="C115" s="4" t="s">
        <v>169</v>
      </c>
      <c r="E115" s="53" t="s">
        <v>265</v>
      </c>
      <c r="F115" s="53" t="s">
        <v>646</v>
      </c>
      <c r="G115" s="53" t="s">
        <v>266</v>
      </c>
      <c r="H115" s="53" t="s">
        <v>265</v>
      </c>
      <c r="K115" s="53" t="s">
        <v>290</v>
      </c>
      <c r="L115" s="53" t="s">
        <v>291</v>
      </c>
      <c r="M115" s="53" t="str">
        <f t="shared" si="3"/>
        <v>NLD</v>
      </c>
      <c r="N115" s="55" t="str">
        <f t="shared" si="2"/>
        <v>Netherlands</v>
      </c>
      <c r="O115" s="53" t="s">
        <v>290</v>
      </c>
      <c r="V115" s="4"/>
    </row>
    <row r="116" spans="1:22" x14ac:dyDescent="0.25">
      <c r="A116" s="4" t="s">
        <v>171</v>
      </c>
      <c r="B116" s="4" t="s">
        <v>172</v>
      </c>
      <c r="C116" s="4" t="s">
        <v>171</v>
      </c>
      <c r="E116" s="53" t="s">
        <v>267</v>
      </c>
      <c r="F116" s="53" t="s">
        <v>647</v>
      </c>
      <c r="G116" s="53" t="s">
        <v>268</v>
      </c>
      <c r="H116" s="53" t="s">
        <v>267</v>
      </c>
      <c r="K116" s="53" t="s">
        <v>578</v>
      </c>
      <c r="L116" s="53" t="s">
        <v>579</v>
      </c>
      <c r="N116" s="55" t="str">
        <f t="shared" si="2"/>
        <v>Unmatched, aggregates</v>
      </c>
      <c r="O116" s="53" t="s">
        <v>578</v>
      </c>
      <c r="V116" s="4"/>
    </row>
    <row r="117" spans="1:22" x14ac:dyDescent="0.25">
      <c r="A117" s="4" t="s">
        <v>173</v>
      </c>
      <c r="B117" s="4" t="s">
        <v>174</v>
      </c>
      <c r="C117" s="4" t="s">
        <v>173</v>
      </c>
      <c r="E117" s="53" t="s">
        <v>269</v>
      </c>
      <c r="F117" s="53" t="s">
        <v>645</v>
      </c>
      <c r="G117" s="53" t="s">
        <v>270</v>
      </c>
      <c r="H117" s="53" t="s">
        <v>269</v>
      </c>
      <c r="K117" s="53" t="s">
        <v>584</v>
      </c>
      <c r="L117" s="53" t="s">
        <v>585</v>
      </c>
      <c r="N117" s="55" t="str">
        <f t="shared" si="2"/>
        <v>Unmatched, aggregates</v>
      </c>
      <c r="O117" s="53" t="s">
        <v>584</v>
      </c>
      <c r="V117" s="4"/>
    </row>
    <row r="118" spans="1:22" x14ac:dyDescent="0.25">
      <c r="A118" s="4" t="s">
        <v>175</v>
      </c>
      <c r="B118" s="4" t="s">
        <v>176</v>
      </c>
      <c r="C118" s="4" t="s">
        <v>175</v>
      </c>
      <c r="E118" s="53" t="s">
        <v>271</v>
      </c>
      <c r="F118" s="53" t="s">
        <v>647</v>
      </c>
      <c r="G118" s="53" t="s">
        <v>272</v>
      </c>
      <c r="H118" s="53" t="s">
        <v>271</v>
      </c>
      <c r="K118" s="53" t="s">
        <v>292</v>
      </c>
      <c r="L118" s="53" t="s">
        <v>293</v>
      </c>
      <c r="M118" s="53" t="str">
        <f t="shared" si="3"/>
        <v>NOR</v>
      </c>
      <c r="N118" s="55" t="str">
        <f t="shared" si="2"/>
        <v>Norway</v>
      </c>
      <c r="O118" s="53" t="s">
        <v>292</v>
      </c>
      <c r="V118" s="4"/>
    </row>
    <row r="119" spans="1:22" x14ac:dyDescent="0.25">
      <c r="A119" s="4" t="s">
        <v>177</v>
      </c>
      <c r="B119" s="4" t="s">
        <v>178</v>
      </c>
      <c r="C119" s="4" t="s">
        <v>177</v>
      </c>
      <c r="E119" s="53" t="s">
        <v>273</v>
      </c>
      <c r="F119" s="53" t="s">
        <v>645</v>
      </c>
      <c r="G119" s="53" t="s">
        <v>420</v>
      </c>
      <c r="H119" s="53" t="s">
        <v>273</v>
      </c>
      <c r="K119" s="53" t="s">
        <v>294</v>
      </c>
      <c r="L119" s="53" t="s">
        <v>295</v>
      </c>
      <c r="M119" s="53" t="str">
        <f t="shared" si="3"/>
        <v>NPL</v>
      </c>
      <c r="N119" s="55" t="str">
        <f t="shared" si="2"/>
        <v>Nepal</v>
      </c>
      <c r="O119" s="53" t="s">
        <v>294</v>
      </c>
      <c r="V119" s="4"/>
    </row>
    <row r="120" spans="1:22" x14ac:dyDescent="0.25">
      <c r="A120" s="4" t="s">
        <v>179</v>
      </c>
      <c r="B120" s="4" t="s">
        <v>180</v>
      </c>
      <c r="C120" s="4" t="s">
        <v>179</v>
      </c>
      <c r="E120" s="53" t="s">
        <v>274</v>
      </c>
      <c r="F120" s="53" t="s">
        <v>646</v>
      </c>
      <c r="G120" s="53" t="s">
        <v>275</v>
      </c>
      <c r="H120" s="53" t="s">
        <v>274</v>
      </c>
      <c r="K120" s="53" t="s">
        <v>298</v>
      </c>
      <c r="L120" s="53" t="s">
        <v>299</v>
      </c>
      <c r="M120" s="53" t="str">
        <f t="shared" si="3"/>
        <v>NZL</v>
      </c>
      <c r="N120" s="55" t="str">
        <f t="shared" si="2"/>
        <v>New Zealand</v>
      </c>
      <c r="O120" s="53" t="s">
        <v>298</v>
      </c>
      <c r="V120" s="4"/>
    </row>
    <row r="121" spans="1:22" x14ac:dyDescent="0.25">
      <c r="A121" s="4" t="s">
        <v>181</v>
      </c>
      <c r="B121" s="4" t="s">
        <v>414</v>
      </c>
      <c r="C121" s="4" t="s">
        <v>181</v>
      </c>
      <c r="E121" s="53" t="s">
        <v>276</v>
      </c>
      <c r="F121" s="53" t="s">
        <v>646</v>
      </c>
      <c r="G121" s="53" t="s">
        <v>421</v>
      </c>
      <c r="H121" s="53" t="s">
        <v>276</v>
      </c>
      <c r="K121" s="53" t="s">
        <v>572</v>
      </c>
      <c r="L121" s="53" t="s">
        <v>573</v>
      </c>
      <c r="N121" s="55" t="str">
        <f t="shared" si="2"/>
        <v>Unmatched, aggregates</v>
      </c>
      <c r="O121" s="53" t="s">
        <v>572</v>
      </c>
      <c r="V121" s="4"/>
    </row>
    <row r="122" spans="1:22" x14ac:dyDescent="0.25">
      <c r="A122" s="4" t="s">
        <v>182</v>
      </c>
      <c r="B122" s="4" t="s">
        <v>183</v>
      </c>
      <c r="C122" s="4" t="s">
        <v>182</v>
      </c>
      <c r="E122" s="53" t="s">
        <v>277</v>
      </c>
      <c r="F122" s="53" t="s">
        <v>646</v>
      </c>
      <c r="G122" s="53" t="s">
        <v>278</v>
      </c>
      <c r="H122" s="53" t="s">
        <v>277</v>
      </c>
      <c r="K122" s="53" t="s">
        <v>586</v>
      </c>
      <c r="L122" s="53" t="s">
        <v>587</v>
      </c>
      <c r="N122" s="55" t="str">
        <f t="shared" si="2"/>
        <v>Unmatched, aggregates</v>
      </c>
      <c r="O122" s="53" t="s">
        <v>586</v>
      </c>
      <c r="V122" s="4"/>
    </row>
    <row r="123" spans="1:22" x14ac:dyDescent="0.25">
      <c r="A123" s="4" t="s">
        <v>184</v>
      </c>
      <c r="B123" s="4" t="s">
        <v>185</v>
      </c>
      <c r="C123" s="4" t="s">
        <v>184</v>
      </c>
      <c r="E123" s="53" t="s">
        <v>279</v>
      </c>
      <c r="F123" s="53" t="s">
        <v>646</v>
      </c>
      <c r="G123" s="53" t="s">
        <v>280</v>
      </c>
      <c r="H123" s="53" t="s">
        <v>279</v>
      </c>
      <c r="K123" s="53" t="s">
        <v>588</v>
      </c>
      <c r="L123" s="53" t="s">
        <v>589</v>
      </c>
      <c r="N123" s="55" t="str">
        <f t="shared" si="2"/>
        <v>Unmatched, aggregates</v>
      </c>
      <c r="O123" s="53" t="s">
        <v>588</v>
      </c>
      <c r="V123" s="4"/>
    </row>
    <row r="124" spans="1:22" x14ac:dyDescent="0.25">
      <c r="A124" s="4" t="s">
        <v>186</v>
      </c>
      <c r="B124" s="4" t="s">
        <v>187</v>
      </c>
      <c r="C124" s="4" t="s">
        <v>186</v>
      </c>
      <c r="E124" s="53" t="s">
        <v>281</v>
      </c>
      <c r="F124" s="53" t="s">
        <v>645</v>
      </c>
      <c r="G124" s="53" t="s">
        <v>282</v>
      </c>
      <c r="H124" s="53" t="s">
        <v>281</v>
      </c>
      <c r="K124" s="53" t="s">
        <v>590</v>
      </c>
      <c r="L124" s="53" t="s">
        <v>591</v>
      </c>
      <c r="N124" s="55" t="str">
        <f t="shared" si="2"/>
        <v>Unmatched, aggregates</v>
      </c>
      <c r="O124" s="53" t="s">
        <v>590</v>
      </c>
      <c r="V124" s="4"/>
    </row>
    <row r="125" spans="1:22" x14ac:dyDescent="0.25">
      <c r="A125" s="4" t="s">
        <v>188</v>
      </c>
      <c r="B125" s="4" t="s">
        <v>189</v>
      </c>
      <c r="C125" s="4" t="s">
        <v>188</v>
      </c>
      <c r="E125" s="53" t="s">
        <v>283</v>
      </c>
      <c r="F125" s="53" t="s">
        <v>646</v>
      </c>
      <c r="G125" s="53" t="s">
        <v>284</v>
      </c>
      <c r="H125" s="53" t="s">
        <v>283</v>
      </c>
      <c r="K125" s="53" t="s">
        <v>300</v>
      </c>
      <c r="L125" s="53" t="s">
        <v>423</v>
      </c>
      <c r="M125" s="53" t="str">
        <f t="shared" si="3"/>
        <v>OMN</v>
      </c>
      <c r="N125" s="55" t="str">
        <f t="shared" si="2"/>
        <v>Oman</v>
      </c>
      <c r="O125" s="53" t="s">
        <v>300</v>
      </c>
      <c r="V125" s="4"/>
    </row>
    <row r="126" spans="1:22" x14ac:dyDescent="0.25">
      <c r="A126" s="4" t="s">
        <v>190</v>
      </c>
      <c r="B126" s="4" t="s">
        <v>191</v>
      </c>
      <c r="C126" s="4" t="s">
        <v>190</v>
      </c>
      <c r="E126" s="53" t="s">
        <v>285</v>
      </c>
      <c r="F126" s="53" t="s">
        <v>646</v>
      </c>
      <c r="G126" s="53" t="s">
        <v>286</v>
      </c>
      <c r="H126" s="53" t="s">
        <v>285</v>
      </c>
      <c r="K126" s="53" t="s">
        <v>594</v>
      </c>
      <c r="L126" s="53" t="s">
        <v>595</v>
      </c>
      <c r="N126" s="55" t="str">
        <f t="shared" si="2"/>
        <v>Unmatched, aggregates</v>
      </c>
      <c r="O126" s="53" t="s">
        <v>594</v>
      </c>
      <c r="V126" s="4"/>
    </row>
    <row r="127" spans="1:22" x14ac:dyDescent="0.25">
      <c r="A127" s="4" t="s">
        <v>192</v>
      </c>
      <c r="B127" s="4" t="s">
        <v>193</v>
      </c>
      <c r="C127" s="4" t="s">
        <v>192</v>
      </c>
      <c r="E127" s="53" t="s">
        <v>287</v>
      </c>
      <c r="F127" s="53" t="s">
        <v>646</v>
      </c>
      <c r="G127" s="53" t="s">
        <v>422</v>
      </c>
      <c r="H127" s="53" t="s">
        <v>287</v>
      </c>
      <c r="K127" s="53" t="s">
        <v>598</v>
      </c>
      <c r="L127" s="53" t="s">
        <v>599</v>
      </c>
      <c r="N127" s="55" t="str">
        <f t="shared" si="2"/>
        <v>Unmatched, aggregates</v>
      </c>
      <c r="O127" s="53" t="s">
        <v>598</v>
      </c>
      <c r="V127" s="4"/>
    </row>
    <row r="128" spans="1:22" x14ac:dyDescent="0.25">
      <c r="A128" s="4" t="s">
        <v>194</v>
      </c>
      <c r="B128" s="4" t="s">
        <v>195</v>
      </c>
      <c r="C128" s="4" t="s">
        <v>194</v>
      </c>
      <c r="E128" s="53" t="s">
        <v>288</v>
      </c>
      <c r="F128" s="53" t="s">
        <v>649</v>
      </c>
      <c r="G128" s="53" t="s">
        <v>289</v>
      </c>
      <c r="H128" s="53" t="s">
        <v>288</v>
      </c>
      <c r="K128" s="53" t="s">
        <v>596</v>
      </c>
      <c r="L128" s="53" t="s">
        <v>597</v>
      </c>
      <c r="N128" s="55" t="str">
        <f t="shared" si="2"/>
        <v>Unmatched, aggregates</v>
      </c>
      <c r="O128" s="53" t="s">
        <v>596</v>
      </c>
      <c r="V128" s="4"/>
    </row>
    <row r="129" spans="1:22" x14ac:dyDescent="0.25">
      <c r="A129" s="4" t="s">
        <v>196</v>
      </c>
      <c r="B129" s="4" t="s">
        <v>197</v>
      </c>
      <c r="C129" s="4" t="s">
        <v>196</v>
      </c>
      <c r="E129" s="53" t="s">
        <v>290</v>
      </c>
      <c r="F129" s="53" t="s">
        <v>647</v>
      </c>
      <c r="G129" s="53" t="s">
        <v>291</v>
      </c>
      <c r="H129" s="53" t="s">
        <v>290</v>
      </c>
      <c r="K129" s="53" t="s">
        <v>592</v>
      </c>
      <c r="L129" s="53" t="s">
        <v>593</v>
      </c>
      <c r="N129" s="55" t="str">
        <f t="shared" si="2"/>
        <v>Unmatched, aggregates</v>
      </c>
      <c r="O129" s="53" t="s">
        <v>592</v>
      </c>
      <c r="V129" s="4"/>
    </row>
    <row r="130" spans="1:22" x14ac:dyDescent="0.25">
      <c r="A130" s="4" t="s">
        <v>198</v>
      </c>
      <c r="B130" s="4" t="s">
        <v>199</v>
      </c>
      <c r="C130" s="4" t="s">
        <v>198</v>
      </c>
      <c r="E130" s="53" t="s">
        <v>292</v>
      </c>
      <c r="F130" s="53" t="s">
        <v>647</v>
      </c>
      <c r="G130" s="53" t="s">
        <v>293</v>
      </c>
      <c r="H130" s="53" t="s">
        <v>292</v>
      </c>
      <c r="K130" s="53" t="s">
        <v>301</v>
      </c>
      <c r="L130" s="53" t="s">
        <v>302</v>
      </c>
      <c r="M130" s="53" t="str">
        <f t="shared" si="3"/>
        <v>PAK</v>
      </c>
      <c r="N130" s="55" t="str">
        <f t="shared" si="2"/>
        <v>Pakistan</v>
      </c>
      <c r="O130" s="53" t="s">
        <v>301</v>
      </c>
      <c r="V130" s="4"/>
    </row>
    <row r="131" spans="1:22" x14ac:dyDescent="0.25">
      <c r="A131" s="4" t="s">
        <v>200</v>
      </c>
      <c r="B131" s="4" t="s">
        <v>201</v>
      </c>
      <c r="C131" s="4" t="s">
        <v>200</v>
      </c>
      <c r="E131" s="53" t="s">
        <v>294</v>
      </c>
      <c r="F131" s="53" t="s">
        <v>645</v>
      </c>
      <c r="G131" s="53" t="s">
        <v>295</v>
      </c>
      <c r="H131" s="53" t="s">
        <v>294</v>
      </c>
      <c r="K131" s="53" t="s">
        <v>303</v>
      </c>
      <c r="L131" s="53" t="s">
        <v>304</v>
      </c>
      <c r="M131" s="53" t="str">
        <f t="shared" si="3"/>
        <v>PAN</v>
      </c>
      <c r="N131" s="55" t="str">
        <f t="shared" ref="N131:N175" si="4">IF(M131="","Unmatched, aggregates",VLOOKUP(M131,E:H,3,FALSE))</f>
        <v>Panama</v>
      </c>
      <c r="O131" s="53" t="s">
        <v>303</v>
      </c>
      <c r="V131" s="4"/>
    </row>
    <row r="132" spans="1:22" x14ac:dyDescent="0.25">
      <c r="A132" s="4" t="s">
        <v>202</v>
      </c>
      <c r="B132" s="4" t="s">
        <v>203</v>
      </c>
      <c r="C132" s="4" t="s">
        <v>202</v>
      </c>
      <c r="E132" s="53" t="s">
        <v>298</v>
      </c>
      <c r="F132" s="53" t="s">
        <v>650</v>
      </c>
      <c r="G132" s="53" t="s">
        <v>299</v>
      </c>
      <c r="H132" s="53" t="s">
        <v>298</v>
      </c>
      <c r="K132" s="53" t="s">
        <v>305</v>
      </c>
      <c r="L132" s="53" t="s">
        <v>306</v>
      </c>
      <c r="M132" s="53" t="str">
        <f t="shared" ref="M132:M175" si="5">K132</f>
        <v>PER</v>
      </c>
      <c r="N132" s="55" t="str">
        <f t="shared" si="4"/>
        <v>Peru</v>
      </c>
      <c r="O132" s="53" t="s">
        <v>305</v>
      </c>
      <c r="V132" s="4"/>
    </row>
    <row r="133" spans="1:22" x14ac:dyDescent="0.25">
      <c r="A133" s="4" t="s">
        <v>204</v>
      </c>
      <c r="B133" s="4" t="s">
        <v>415</v>
      </c>
      <c r="C133" s="4" t="s">
        <v>204</v>
      </c>
      <c r="E133" s="53" t="s">
        <v>300</v>
      </c>
      <c r="F133" s="53" t="s">
        <v>645</v>
      </c>
      <c r="G133" s="53" t="s">
        <v>423</v>
      </c>
      <c r="H133" s="53" t="s">
        <v>300</v>
      </c>
      <c r="K133" s="53" t="s">
        <v>307</v>
      </c>
      <c r="L133" s="53" t="s">
        <v>308</v>
      </c>
      <c r="M133" s="53" t="str">
        <f t="shared" si="5"/>
        <v>PHL</v>
      </c>
      <c r="N133" s="55" t="str">
        <f t="shared" si="4"/>
        <v>Philippines</v>
      </c>
      <c r="O133" s="53" t="s">
        <v>307</v>
      </c>
      <c r="V133" s="4"/>
    </row>
    <row r="134" spans="1:22" x14ac:dyDescent="0.25">
      <c r="A134" s="4" t="s">
        <v>205</v>
      </c>
      <c r="B134" s="4" t="s">
        <v>416</v>
      </c>
      <c r="C134" s="4" t="s">
        <v>205</v>
      </c>
      <c r="E134" s="53" t="s">
        <v>301</v>
      </c>
      <c r="F134" s="53" t="s">
        <v>645</v>
      </c>
      <c r="G134" s="53" t="s">
        <v>302</v>
      </c>
      <c r="H134" s="53" t="s">
        <v>301</v>
      </c>
      <c r="K134" s="53" t="s">
        <v>313</v>
      </c>
      <c r="L134" s="53" t="s">
        <v>314</v>
      </c>
      <c r="M134" s="53" t="str">
        <f t="shared" si="5"/>
        <v>POL</v>
      </c>
      <c r="N134" s="55" t="str">
        <f t="shared" si="4"/>
        <v>Poland</v>
      </c>
      <c r="O134" s="53" t="s">
        <v>313</v>
      </c>
      <c r="V134" s="4"/>
    </row>
    <row r="135" spans="1:22" x14ac:dyDescent="0.25">
      <c r="A135" s="4" t="s">
        <v>206</v>
      </c>
      <c r="B135" s="4" t="s">
        <v>207</v>
      </c>
      <c r="C135" s="4" t="s">
        <v>206</v>
      </c>
      <c r="E135" s="53" t="s">
        <v>303</v>
      </c>
      <c r="F135" s="53" t="s">
        <v>649</v>
      </c>
      <c r="G135" s="53" t="s">
        <v>304</v>
      </c>
      <c r="H135" s="53" t="s">
        <v>303</v>
      </c>
      <c r="K135" s="53" t="s">
        <v>315</v>
      </c>
      <c r="L135" s="53" t="s">
        <v>547</v>
      </c>
      <c r="M135" s="53" t="str">
        <f t="shared" si="5"/>
        <v>PRK</v>
      </c>
      <c r="N135" s="55" t="str">
        <f t="shared" si="4"/>
        <v>DPRK</v>
      </c>
      <c r="O135" s="53" t="s">
        <v>315</v>
      </c>
      <c r="V135" s="4"/>
    </row>
    <row r="136" spans="1:22" x14ac:dyDescent="0.25">
      <c r="A136" s="4" t="s">
        <v>208</v>
      </c>
      <c r="B136" s="4" t="s">
        <v>209</v>
      </c>
      <c r="C136" s="4" t="s">
        <v>208</v>
      </c>
      <c r="E136" s="53" t="s">
        <v>305</v>
      </c>
      <c r="F136" s="53" t="s">
        <v>648</v>
      </c>
      <c r="G136" s="53" t="s">
        <v>306</v>
      </c>
      <c r="H136" s="53" t="s">
        <v>305</v>
      </c>
      <c r="K136" s="53" t="s">
        <v>317</v>
      </c>
      <c r="L136" s="53" t="s">
        <v>318</v>
      </c>
      <c r="M136" s="53" t="str">
        <f t="shared" si="5"/>
        <v>PRT</v>
      </c>
      <c r="N136" s="55" t="str">
        <f t="shared" si="4"/>
        <v>Portugal</v>
      </c>
      <c r="O136" s="53" t="s">
        <v>317</v>
      </c>
      <c r="V136" s="4"/>
    </row>
    <row r="137" spans="1:22" x14ac:dyDescent="0.25">
      <c r="A137" s="4" t="s">
        <v>210</v>
      </c>
      <c r="B137" s="4" t="s">
        <v>211</v>
      </c>
      <c r="C137" s="4" t="s">
        <v>210</v>
      </c>
      <c r="E137" s="53" t="s">
        <v>307</v>
      </c>
      <c r="F137" s="53" t="s">
        <v>645</v>
      </c>
      <c r="G137" s="53" t="s">
        <v>308</v>
      </c>
      <c r="H137" s="53" t="s">
        <v>307</v>
      </c>
      <c r="K137" s="53" t="s">
        <v>319</v>
      </c>
      <c r="L137" s="53" t="s">
        <v>320</v>
      </c>
      <c r="M137" s="53" t="str">
        <f t="shared" si="5"/>
        <v>PRY</v>
      </c>
      <c r="N137" s="55" t="str">
        <f t="shared" si="4"/>
        <v>Paraguay</v>
      </c>
      <c r="O137" s="53" t="s">
        <v>319</v>
      </c>
      <c r="V137" s="4"/>
    </row>
    <row r="138" spans="1:22" x14ac:dyDescent="0.25">
      <c r="A138" s="4" t="s">
        <v>212</v>
      </c>
      <c r="B138" s="4" t="s">
        <v>213</v>
      </c>
      <c r="C138" s="4" t="s">
        <v>212</v>
      </c>
      <c r="E138" s="53" t="s">
        <v>309</v>
      </c>
      <c r="F138" s="53" t="s">
        <v>650</v>
      </c>
      <c r="G138" s="53" t="s">
        <v>310</v>
      </c>
      <c r="H138" s="53" t="s">
        <v>309</v>
      </c>
      <c r="K138" s="53" t="s">
        <v>321</v>
      </c>
      <c r="L138" s="53" t="s">
        <v>424</v>
      </c>
      <c r="M138" s="53" t="str">
        <f t="shared" si="5"/>
        <v>QAT</v>
      </c>
      <c r="N138" s="55" t="str">
        <f t="shared" si="4"/>
        <v>Qatar</v>
      </c>
      <c r="O138" s="53" t="s">
        <v>321</v>
      </c>
      <c r="V138" s="4"/>
    </row>
    <row r="139" spans="1:22" x14ac:dyDescent="0.25">
      <c r="A139" s="4" t="s">
        <v>214</v>
      </c>
      <c r="B139" s="4" t="s">
        <v>215</v>
      </c>
      <c r="C139" s="4" t="s">
        <v>214</v>
      </c>
      <c r="E139" s="53" t="s">
        <v>311</v>
      </c>
      <c r="F139" s="53" t="s">
        <v>650</v>
      </c>
      <c r="G139" s="53" t="s">
        <v>312</v>
      </c>
      <c r="H139" s="53" t="s">
        <v>311</v>
      </c>
      <c r="K139" s="53" t="s">
        <v>322</v>
      </c>
      <c r="L139" s="53" t="s">
        <v>323</v>
      </c>
      <c r="M139" s="53" t="str">
        <f t="shared" si="5"/>
        <v>ROU</v>
      </c>
      <c r="N139" s="55" t="str">
        <f t="shared" si="4"/>
        <v>Romania</v>
      </c>
      <c r="O139" s="53" t="s">
        <v>322</v>
      </c>
      <c r="V139" s="4"/>
    </row>
    <row r="140" spans="1:22" x14ac:dyDescent="0.25">
      <c r="A140" s="4" t="s">
        <v>216</v>
      </c>
      <c r="B140" s="4" t="s">
        <v>217</v>
      </c>
      <c r="C140" s="4" t="s">
        <v>216</v>
      </c>
      <c r="E140" s="53" t="s">
        <v>313</v>
      </c>
      <c r="F140" s="53" t="s">
        <v>647</v>
      </c>
      <c r="G140" s="53" t="s">
        <v>314</v>
      </c>
      <c r="H140" s="53" t="s">
        <v>313</v>
      </c>
      <c r="K140" s="53" t="s">
        <v>324</v>
      </c>
      <c r="L140" s="53" t="s">
        <v>425</v>
      </c>
      <c r="M140" s="53" t="str">
        <f t="shared" si="5"/>
        <v>RUS</v>
      </c>
      <c r="N140" s="55" t="str">
        <f t="shared" si="4"/>
        <v>Russia</v>
      </c>
      <c r="O140" s="53" t="s">
        <v>324</v>
      </c>
      <c r="V140" s="4"/>
    </row>
    <row r="141" spans="1:22" x14ac:dyDescent="0.25">
      <c r="A141" s="4" t="s">
        <v>218</v>
      </c>
      <c r="B141" s="4" t="s">
        <v>417</v>
      </c>
      <c r="C141" s="4" t="s">
        <v>218</v>
      </c>
      <c r="E141" s="53" t="s">
        <v>315</v>
      </c>
      <c r="F141" s="53" t="s">
        <v>645</v>
      </c>
      <c r="G141" s="53" t="s">
        <v>316</v>
      </c>
      <c r="H141" s="53" t="s">
        <v>315</v>
      </c>
      <c r="K141" s="53" t="s">
        <v>325</v>
      </c>
      <c r="L141" s="53" t="s">
        <v>326</v>
      </c>
      <c r="M141" s="53" t="str">
        <f t="shared" si="5"/>
        <v>RWA</v>
      </c>
      <c r="N141" s="55" t="str">
        <f t="shared" si="4"/>
        <v>Rwanda</v>
      </c>
      <c r="O141" s="53" t="s">
        <v>325</v>
      </c>
      <c r="V141" s="4"/>
    </row>
    <row r="142" spans="1:22" x14ac:dyDescent="0.25">
      <c r="A142" s="4" t="s">
        <v>219</v>
      </c>
      <c r="B142" s="4" t="s">
        <v>220</v>
      </c>
      <c r="C142" s="4" t="s">
        <v>219</v>
      </c>
      <c r="E142" s="53" t="s">
        <v>317</v>
      </c>
      <c r="F142" s="53" t="s">
        <v>647</v>
      </c>
      <c r="G142" s="53" t="s">
        <v>318</v>
      </c>
      <c r="H142" s="53" t="s">
        <v>317</v>
      </c>
      <c r="K142" s="53" t="s">
        <v>327</v>
      </c>
      <c r="L142" s="53" t="s">
        <v>426</v>
      </c>
      <c r="M142" s="53" t="str">
        <f t="shared" si="5"/>
        <v>SAU</v>
      </c>
      <c r="N142" s="55" t="str">
        <f t="shared" si="4"/>
        <v>Saudi Arabia</v>
      </c>
      <c r="O142" s="53" t="s">
        <v>327</v>
      </c>
      <c r="V142" s="4"/>
    </row>
    <row r="143" spans="1:22" x14ac:dyDescent="0.25">
      <c r="A143" s="4" t="s">
        <v>221</v>
      </c>
      <c r="B143" s="4" t="s">
        <v>222</v>
      </c>
      <c r="C143" s="4" t="s">
        <v>221</v>
      </c>
      <c r="E143" s="53" t="s">
        <v>319</v>
      </c>
      <c r="F143" s="53" t="s">
        <v>648</v>
      </c>
      <c r="G143" s="53" t="s">
        <v>320</v>
      </c>
      <c r="H143" s="53" t="s">
        <v>319</v>
      </c>
      <c r="K143" s="53" t="s">
        <v>328</v>
      </c>
      <c r="L143" s="53" t="s">
        <v>329</v>
      </c>
      <c r="M143" s="53" t="str">
        <f t="shared" si="5"/>
        <v>SDN</v>
      </c>
      <c r="N143" s="55" t="str">
        <f t="shared" si="4"/>
        <v>Sudan</v>
      </c>
      <c r="O143" s="53" t="s">
        <v>328</v>
      </c>
      <c r="V143" s="4"/>
    </row>
    <row r="144" spans="1:22" x14ac:dyDescent="0.25">
      <c r="A144" s="4" t="s">
        <v>223</v>
      </c>
      <c r="B144" s="4" t="s">
        <v>224</v>
      </c>
      <c r="C144" s="4" t="s">
        <v>223</v>
      </c>
      <c r="E144" s="53" t="s">
        <v>321</v>
      </c>
      <c r="F144" s="53" t="s">
        <v>645</v>
      </c>
      <c r="G144" s="53" t="s">
        <v>424</v>
      </c>
      <c r="H144" s="53" t="s">
        <v>321</v>
      </c>
      <c r="K144" s="53" t="s">
        <v>330</v>
      </c>
      <c r="L144" s="53" t="s">
        <v>331</v>
      </c>
      <c r="M144" s="53" t="str">
        <f t="shared" si="5"/>
        <v>SEN</v>
      </c>
      <c r="N144" s="55" t="str">
        <f t="shared" si="4"/>
        <v>Senegal</v>
      </c>
      <c r="O144" s="53" t="s">
        <v>330</v>
      </c>
      <c r="V144" s="4"/>
    </row>
    <row r="145" spans="1:22" x14ac:dyDescent="0.25">
      <c r="A145" s="4" t="s">
        <v>225</v>
      </c>
      <c r="B145" s="4" t="s">
        <v>226</v>
      </c>
      <c r="C145" s="4" t="s">
        <v>225</v>
      </c>
      <c r="E145" s="53" t="s">
        <v>322</v>
      </c>
      <c r="F145" s="53" t="s">
        <v>647</v>
      </c>
      <c r="G145" s="53" t="s">
        <v>323</v>
      </c>
      <c r="H145" s="53" t="s">
        <v>322</v>
      </c>
      <c r="K145" s="53" t="s">
        <v>332</v>
      </c>
      <c r="L145" s="53" t="s">
        <v>333</v>
      </c>
      <c r="M145" s="53" t="str">
        <f t="shared" si="5"/>
        <v>SGP</v>
      </c>
      <c r="N145" s="55" t="str">
        <f t="shared" si="4"/>
        <v>Singapore</v>
      </c>
      <c r="O145" s="53" t="s">
        <v>332</v>
      </c>
      <c r="V145" s="4"/>
    </row>
    <row r="146" spans="1:22" x14ac:dyDescent="0.25">
      <c r="A146" s="4" t="s">
        <v>227</v>
      </c>
      <c r="B146" s="4" t="s">
        <v>228</v>
      </c>
      <c r="C146" s="4" t="s">
        <v>227</v>
      </c>
      <c r="E146" s="53" t="s">
        <v>324</v>
      </c>
      <c r="F146" s="53" t="s">
        <v>647</v>
      </c>
      <c r="G146" s="53" t="s">
        <v>425</v>
      </c>
      <c r="H146" s="53" t="s">
        <v>324</v>
      </c>
      <c r="K146" s="53" t="s">
        <v>338</v>
      </c>
      <c r="L146" s="53" t="s">
        <v>339</v>
      </c>
      <c r="M146" s="53" t="str">
        <f t="shared" si="5"/>
        <v>SLV</v>
      </c>
      <c r="N146" s="55" t="str">
        <f t="shared" si="4"/>
        <v>El Salvador</v>
      </c>
      <c r="O146" s="53" t="s">
        <v>338</v>
      </c>
      <c r="V146" s="4"/>
    </row>
    <row r="147" spans="1:22" x14ac:dyDescent="0.25">
      <c r="A147" s="4" t="s">
        <v>229</v>
      </c>
      <c r="B147" s="4" t="s">
        <v>230</v>
      </c>
      <c r="C147" s="4" t="s">
        <v>229</v>
      </c>
      <c r="E147" s="53" t="s">
        <v>325</v>
      </c>
      <c r="F147" s="53" t="s">
        <v>646</v>
      </c>
      <c r="G147" s="53" t="s">
        <v>326</v>
      </c>
      <c r="H147" s="53" t="s">
        <v>325</v>
      </c>
      <c r="K147" s="53" t="s">
        <v>342</v>
      </c>
      <c r="L147" s="53" t="s">
        <v>343</v>
      </c>
      <c r="M147" s="53" t="str">
        <f t="shared" si="5"/>
        <v>SRB</v>
      </c>
      <c r="N147" s="55" t="str">
        <f t="shared" si="4"/>
        <v>Serbia</v>
      </c>
      <c r="O147" s="53" t="s">
        <v>342</v>
      </c>
      <c r="V147" s="4"/>
    </row>
    <row r="148" spans="1:22" x14ac:dyDescent="0.25">
      <c r="A148" s="4" t="s">
        <v>231</v>
      </c>
      <c r="B148" s="4" t="s">
        <v>418</v>
      </c>
      <c r="C148" s="4" t="s">
        <v>231</v>
      </c>
      <c r="E148" s="53" t="s">
        <v>327</v>
      </c>
      <c r="F148" s="53" t="s">
        <v>645</v>
      </c>
      <c r="G148" s="53" t="s">
        <v>426</v>
      </c>
      <c r="H148" s="53" t="s">
        <v>327</v>
      </c>
      <c r="K148" s="53" t="s">
        <v>344</v>
      </c>
      <c r="L148" s="53" t="s">
        <v>345</v>
      </c>
      <c r="M148" s="53" t="str">
        <f t="shared" si="5"/>
        <v>SSD</v>
      </c>
      <c r="N148" s="55" t="str">
        <f t="shared" si="4"/>
        <v>South Sudan</v>
      </c>
      <c r="O148" s="53" t="s">
        <v>344</v>
      </c>
      <c r="V148" s="4"/>
    </row>
    <row r="149" spans="1:22" x14ac:dyDescent="0.25">
      <c r="A149" s="4" t="s">
        <v>232</v>
      </c>
      <c r="B149" s="4" t="s">
        <v>233</v>
      </c>
      <c r="C149" s="4" t="s">
        <v>232</v>
      </c>
      <c r="E149" s="53" t="s">
        <v>328</v>
      </c>
      <c r="F149" s="53" t="s">
        <v>646</v>
      </c>
      <c r="G149" s="53" t="s">
        <v>329</v>
      </c>
      <c r="H149" s="53" t="s">
        <v>328</v>
      </c>
      <c r="K149" s="53" t="s">
        <v>348</v>
      </c>
      <c r="L149" s="53" t="s">
        <v>427</v>
      </c>
      <c r="M149" s="53" t="str">
        <f t="shared" si="5"/>
        <v>SUR</v>
      </c>
      <c r="N149" s="55" t="str">
        <f t="shared" si="4"/>
        <v>Suriname</v>
      </c>
      <c r="O149" s="53" t="s">
        <v>348</v>
      </c>
      <c r="V149" s="4"/>
    </row>
    <row r="150" spans="1:22" x14ac:dyDescent="0.25">
      <c r="A150" s="4" t="s">
        <v>234</v>
      </c>
      <c r="B150" s="4" t="s">
        <v>235</v>
      </c>
      <c r="C150" s="4" t="s">
        <v>234</v>
      </c>
      <c r="E150" s="53" t="s">
        <v>330</v>
      </c>
      <c r="F150" s="53" t="s">
        <v>646</v>
      </c>
      <c r="G150" s="53" t="s">
        <v>331</v>
      </c>
      <c r="H150" s="53" t="s">
        <v>330</v>
      </c>
      <c r="K150" s="53" t="s">
        <v>349</v>
      </c>
      <c r="L150" s="53" t="s">
        <v>350</v>
      </c>
      <c r="M150" s="53" t="str">
        <f t="shared" si="5"/>
        <v>SVK</v>
      </c>
      <c r="N150" s="55" t="str">
        <f t="shared" si="4"/>
        <v>Slovak Republic</v>
      </c>
      <c r="O150" s="53" t="s">
        <v>349</v>
      </c>
      <c r="V150" s="4"/>
    </row>
    <row r="151" spans="1:22" x14ac:dyDescent="0.25">
      <c r="A151" s="4" t="s">
        <v>236</v>
      </c>
      <c r="B151" s="4" t="s">
        <v>237</v>
      </c>
      <c r="C151" s="4" t="s">
        <v>236</v>
      </c>
      <c r="E151" s="53" t="s">
        <v>332</v>
      </c>
      <c r="F151" s="53" t="s">
        <v>645</v>
      </c>
      <c r="G151" s="53" t="s">
        <v>333</v>
      </c>
      <c r="H151" s="53" t="s">
        <v>332</v>
      </c>
      <c r="K151" s="53" t="s">
        <v>351</v>
      </c>
      <c r="L151" s="53" t="s">
        <v>352</v>
      </c>
      <c r="M151" s="53" t="str">
        <f t="shared" si="5"/>
        <v>SVN</v>
      </c>
      <c r="N151" s="55" t="str">
        <f t="shared" si="4"/>
        <v>Slovenia</v>
      </c>
      <c r="O151" s="53" t="s">
        <v>351</v>
      </c>
      <c r="V151" s="4"/>
    </row>
    <row r="152" spans="1:22" x14ac:dyDescent="0.25">
      <c r="A152" s="4" t="s">
        <v>238</v>
      </c>
      <c r="B152" s="4" t="s">
        <v>419</v>
      </c>
      <c r="C152" s="4" t="s">
        <v>238</v>
      </c>
      <c r="E152" s="53" t="s">
        <v>334</v>
      </c>
      <c r="F152" s="53" t="s">
        <v>650</v>
      </c>
      <c r="G152" s="53" t="s">
        <v>335</v>
      </c>
      <c r="H152" s="53" t="s">
        <v>334</v>
      </c>
      <c r="K152" s="53" t="s">
        <v>353</v>
      </c>
      <c r="L152" s="53" t="s">
        <v>354</v>
      </c>
      <c r="M152" s="53" t="str">
        <f t="shared" si="5"/>
        <v>SWE</v>
      </c>
      <c r="N152" s="55" t="str">
        <f t="shared" si="4"/>
        <v>Sweden</v>
      </c>
      <c r="O152" s="53" t="s">
        <v>353</v>
      </c>
      <c r="V152" s="4"/>
    </row>
    <row r="153" spans="1:22" x14ac:dyDescent="0.25">
      <c r="A153" s="4" t="s">
        <v>239</v>
      </c>
      <c r="B153" s="4" t="s">
        <v>240</v>
      </c>
      <c r="C153" s="4" t="s">
        <v>239</v>
      </c>
      <c r="E153" s="53" t="s">
        <v>336</v>
      </c>
      <c r="F153" s="53" t="s">
        <v>646</v>
      </c>
      <c r="G153" s="53" t="s">
        <v>337</v>
      </c>
      <c r="H153" s="53" t="s">
        <v>336</v>
      </c>
      <c r="K153" s="53" t="s">
        <v>355</v>
      </c>
      <c r="L153" s="53" t="s">
        <v>554</v>
      </c>
      <c r="M153" s="53" t="str">
        <f t="shared" si="5"/>
        <v>SWZ</v>
      </c>
      <c r="N153" s="55" t="str">
        <f t="shared" si="4"/>
        <v>Eswatini</v>
      </c>
      <c r="O153" s="53" t="s">
        <v>355</v>
      </c>
      <c r="V153" s="4"/>
    </row>
    <row r="154" spans="1:22" x14ac:dyDescent="0.25">
      <c r="A154" s="4" t="s">
        <v>241</v>
      </c>
      <c r="B154" s="4" t="s">
        <v>242</v>
      </c>
      <c r="C154" s="4" t="s">
        <v>241</v>
      </c>
      <c r="E154" s="53" t="s">
        <v>338</v>
      </c>
      <c r="F154" s="53" t="s">
        <v>649</v>
      </c>
      <c r="G154" s="53" t="s">
        <v>339</v>
      </c>
      <c r="H154" s="53" t="s">
        <v>338</v>
      </c>
      <c r="K154" s="53" t="s">
        <v>359</v>
      </c>
      <c r="L154" s="53" t="s">
        <v>605</v>
      </c>
      <c r="M154" s="53" t="str">
        <f t="shared" si="5"/>
        <v>SYR</v>
      </c>
      <c r="N154" s="55" t="str">
        <f t="shared" si="4"/>
        <v>Syria</v>
      </c>
      <c r="O154" s="53" t="s">
        <v>359</v>
      </c>
      <c r="V154" s="4"/>
    </row>
    <row r="155" spans="1:22" x14ac:dyDescent="0.25">
      <c r="A155" s="4" t="s">
        <v>243</v>
      </c>
      <c r="B155" s="4" t="s">
        <v>244</v>
      </c>
      <c r="C155" s="4" t="s">
        <v>243</v>
      </c>
      <c r="E155" s="53" t="s">
        <v>515</v>
      </c>
      <c r="F155" s="53" t="s">
        <v>647</v>
      </c>
      <c r="G155" s="53" t="s">
        <v>516</v>
      </c>
      <c r="H155" s="53" t="s">
        <v>515</v>
      </c>
      <c r="K155" s="53" t="s">
        <v>362</v>
      </c>
      <c r="L155" s="53" t="s">
        <v>363</v>
      </c>
      <c r="M155" s="53" t="str">
        <f t="shared" si="5"/>
        <v>TGO</v>
      </c>
      <c r="N155" s="55" t="str">
        <f t="shared" si="4"/>
        <v>Togo</v>
      </c>
      <c r="O155" s="53" t="s">
        <v>362</v>
      </c>
      <c r="V155" s="4"/>
    </row>
    <row r="156" spans="1:22" x14ac:dyDescent="0.25">
      <c r="A156" s="4" t="s">
        <v>245</v>
      </c>
      <c r="B156" s="4" t="s">
        <v>246</v>
      </c>
      <c r="C156" s="4" t="s">
        <v>245</v>
      </c>
      <c r="E156" s="53" t="s">
        <v>340</v>
      </c>
      <c r="F156" s="53" t="s">
        <v>646</v>
      </c>
      <c r="G156" s="53" t="s">
        <v>341</v>
      </c>
      <c r="H156" s="53" t="s">
        <v>340</v>
      </c>
      <c r="K156" s="53" t="s">
        <v>364</v>
      </c>
      <c r="L156" s="53" t="s">
        <v>365</v>
      </c>
      <c r="M156" s="53" t="str">
        <f t="shared" si="5"/>
        <v>THA</v>
      </c>
      <c r="N156" s="55" t="str">
        <f t="shared" si="4"/>
        <v>Thailand</v>
      </c>
      <c r="O156" s="53" t="s">
        <v>364</v>
      </c>
      <c r="V156" s="4"/>
    </row>
    <row r="157" spans="1:22" x14ac:dyDescent="0.25">
      <c r="A157" s="4" t="s">
        <v>247</v>
      </c>
      <c r="B157" s="4" t="s">
        <v>248</v>
      </c>
      <c r="C157" s="4" t="s">
        <v>247</v>
      </c>
      <c r="E157" s="53" t="s">
        <v>342</v>
      </c>
      <c r="F157" s="53" t="s">
        <v>647</v>
      </c>
      <c r="G157" s="53" t="s">
        <v>343</v>
      </c>
      <c r="H157" s="53" t="s">
        <v>342</v>
      </c>
      <c r="K157" s="53" t="s">
        <v>366</v>
      </c>
      <c r="L157" s="53" t="s">
        <v>367</v>
      </c>
      <c r="M157" s="53" t="str">
        <f t="shared" si="5"/>
        <v>TJK</v>
      </c>
      <c r="N157" s="55" t="str">
        <f t="shared" si="4"/>
        <v>Tajikistan</v>
      </c>
      <c r="O157" s="53" t="s">
        <v>366</v>
      </c>
      <c r="V157" s="4"/>
    </row>
    <row r="158" spans="1:22" x14ac:dyDescent="0.25">
      <c r="A158" s="4" t="s">
        <v>249</v>
      </c>
      <c r="B158" s="4" t="s">
        <v>250</v>
      </c>
      <c r="C158" s="4" t="s">
        <v>249</v>
      </c>
      <c r="E158" s="53" t="s">
        <v>344</v>
      </c>
      <c r="F158" s="53" t="s">
        <v>646</v>
      </c>
      <c r="G158" s="53" t="s">
        <v>345</v>
      </c>
      <c r="H158" s="53" t="s">
        <v>344</v>
      </c>
      <c r="K158" s="53" t="s">
        <v>368</v>
      </c>
      <c r="L158" s="53" t="s">
        <v>429</v>
      </c>
      <c r="M158" s="53" t="str">
        <f t="shared" si="5"/>
        <v>TKM</v>
      </c>
      <c r="N158" s="55" t="str">
        <f t="shared" si="4"/>
        <v>Turkmenistan</v>
      </c>
      <c r="O158" s="53" t="s">
        <v>368</v>
      </c>
      <c r="V158" s="4"/>
    </row>
    <row r="159" spans="1:22" x14ac:dyDescent="0.25">
      <c r="A159" s="4" t="s">
        <v>251</v>
      </c>
      <c r="B159" s="4" t="s">
        <v>252</v>
      </c>
      <c r="C159" s="4" t="s">
        <v>251</v>
      </c>
      <c r="E159" s="53" t="s">
        <v>346</v>
      </c>
      <c r="F159" s="53" t="s">
        <v>646</v>
      </c>
      <c r="G159" s="53" t="s">
        <v>347</v>
      </c>
      <c r="H159" s="53" t="s">
        <v>346</v>
      </c>
      <c r="K159" s="53" t="s">
        <v>372</v>
      </c>
      <c r="L159" s="53" t="s">
        <v>431</v>
      </c>
      <c r="M159" s="53" t="str">
        <f t="shared" si="5"/>
        <v>TTO</v>
      </c>
      <c r="N159" s="55" t="str">
        <f t="shared" si="4"/>
        <v>Trinidad and Tobago</v>
      </c>
      <c r="O159" s="53" t="s">
        <v>372</v>
      </c>
      <c r="V159" s="4"/>
    </row>
    <row r="160" spans="1:22" x14ac:dyDescent="0.25">
      <c r="A160" s="4" t="s">
        <v>253</v>
      </c>
      <c r="B160" s="4" t="s">
        <v>254</v>
      </c>
      <c r="C160" s="4" t="s">
        <v>253</v>
      </c>
      <c r="E160" s="53" t="s">
        <v>348</v>
      </c>
      <c r="F160" s="53" t="s">
        <v>648</v>
      </c>
      <c r="G160" s="53" t="s">
        <v>427</v>
      </c>
      <c r="H160" s="53" t="s">
        <v>348</v>
      </c>
      <c r="K160" s="53" t="s">
        <v>373</v>
      </c>
      <c r="L160" s="53" t="s">
        <v>374</v>
      </c>
      <c r="M160" s="53" t="str">
        <f t="shared" si="5"/>
        <v>TUN</v>
      </c>
      <c r="N160" s="55" t="str">
        <f t="shared" si="4"/>
        <v>Tunisia</v>
      </c>
      <c r="O160" s="53" t="s">
        <v>373</v>
      </c>
      <c r="V160" s="4"/>
    </row>
    <row r="161" spans="1:22" x14ac:dyDescent="0.25">
      <c r="A161" s="4" t="s">
        <v>255</v>
      </c>
      <c r="B161" s="4" t="s">
        <v>256</v>
      </c>
      <c r="C161" s="4" t="s">
        <v>255</v>
      </c>
      <c r="E161" s="53" t="s">
        <v>349</v>
      </c>
      <c r="F161" s="53" t="s">
        <v>647</v>
      </c>
      <c r="G161" s="53" t="s">
        <v>350</v>
      </c>
      <c r="H161" s="53" t="s">
        <v>349</v>
      </c>
      <c r="K161" s="53" t="s">
        <v>375</v>
      </c>
      <c r="L161" s="53" t="s">
        <v>604</v>
      </c>
      <c r="M161" s="53" t="str">
        <f t="shared" si="5"/>
        <v>TUR</v>
      </c>
      <c r="N161" s="55" t="str">
        <f t="shared" si="4"/>
        <v>Türkiye</v>
      </c>
      <c r="O161" s="53" t="s">
        <v>375</v>
      </c>
      <c r="V161" s="4"/>
    </row>
    <row r="162" spans="1:22" x14ac:dyDescent="0.25">
      <c r="A162" s="4" t="s">
        <v>257</v>
      </c>
      <c r="B162" s="4" t="s">
        <v>258</v>
      </c>
      <c r="C162" s="4" t="s">
        <v>257</v>
      </c>
      <c r="E162" s="53" t="s">
        <v>351</v>
      </c>
      <c r="F162" s="53" t="s">
        <v>647</v>
      </c>
      <c r="G162" s="53" t="s">
        <v>352</v>
      </c>
      <c r="H162" s="53" t="s">
        <v>351</v>
      </c>
      <c r="K162" s="53" t="s">
        <v>544</v>
      </c>
      <c r="L162" s="53" t="s">
        <v>545</v>
      </c>
      <c r="M162" s="53" t="str">
        <f t="shared" si="5"/>
        <v>TWN</v>
      </c>
      <c r="N162" s="55" t="str">
        <f t="shared" si="4"/>
        <v>Chinese Taipei</v>
      </c>
      <c r="O162" s="53" t="s">
        <v>544</v>
      </c>
      <c r="V162" s="4"/>
    </row>
    <row r="163" spans="1:22" x14ac:dyDescent="0.25">
      <c r="A163" s="4" t="s">
        <v>259</v>
      </c>
      <c r="B163" s="4" t="s">
        <v>260</v>
      </c>
      <c r="C163" s="4" t="s">
        <v>259</v>
      </c>
      <c r="E163" s="53" t="s">
        <v>353</v>
      </c>
      <c r="F163" s="53" t="s">
        <v>647</v>
      </c>
      <c r="G163" s="53" t="s">
        <v>354</v>
      </c>
      <c r="H163" s="53" t="s">
        <v>353</v>
      </c>
      <c r="K163" s="53" t="s">
        <v>379</v>
      </c>
      <c r="L163" s="53" t="s">
        <v>608</v>
      </c>
      <c r="M163" s="53" t="str">
        <f t="shared" si="5"/>
        <v>TZA</v>
      </c>
      <c r="N163" s="55" t="str">
        <f t="shared" si="4"/>
        <v>Tanzania</v>
      </c>
      <c r="O163" s="53" t="s">
        <v>379</v>
      </c>
      <c r="V163" s="4"/>
    </row>
    <row r="164" spans="1:22" x14ac:dyDescent="0.25">
      <c r="A164" s="4" t="s">
        <v>261</v>
      </c>
      <c r="B164" s="4" t="s">
        <v>262</v>
      </c>
      <c r="C164" s="4" t="s">
        <v>261</v>
      </c>
      <c r="E164" s="53" t="s">
        <v>355</v>
      </c>
      <c r="F164" s="53" t="s">
        <v>646</v>
      </c>
      <c r="G164" s="53" t="s">
        <v>356</v>
      </c>
      <c r="H164" s="53" t="s">
        <v>355</v>
      </c>
      <c r="K164" s="53" t="s">
        <v>381</v>
      </c>
      <c r="L164" s="53" t="s">
        <v>382</v>
      </c>
      <c r="M164" s="53" t="str">
        <f t="shared" si="5"/>
        <v>UGA</v>
      </c>
      <c r="N164" s="55" t="str">
        <f t="shared" si="4"/>
        <v>Uganda</v>
      </c>
      <c r="O164" s="53" t="s">
        <v>381</v>
      </c>
      <c r="V164" s="4"/>
    </row>
    <row r="165" spans="1:22" x14ac:dyDescent="0.25">
      <c r="A165" s="4" t="s">
        <v>263</v>
      </c>
      <c r="B165" s="4" t="s">
        <v>264</v>
      </c>
      <c r="C165" s="4" t="s">
        <v>263</v>
      </c>
      <c r="E165" s="53" t="s">
        <v>357</v>
      </c>
      <c r="F165" s="53" t="s">
        <v>646</v>
      </c>
      <c r="G165" s="53" t="s">
        <v>358</v>
      </c>
      <c r="H165" s="53" t="s">
        <v>357</v>
      </c>
      <c r="K165" s="53" t="s">
        <v>383</v>
      </c>
      <c r="L165" s="53" t="s">
        <v>384</v>
      </c>
      <c r="M165" s="53" t="str">
        <f t="shared" si="5"/>
        <v>UKR</v>
      </c>
      <c r="N165" s="55" t="str">
        <f t="shared" si="4"/>
        <v>Ukraine</v>
      </c>
      <c r="O165" s="53" t="s">
        <v>383</v>
      </c>
      <c r="V165" s="4"/>
    </row>
    <row r="166" spans="1:22" x14ac:dyDescent="0.25">
      <c r="A166" s="4" t="s">
        <v>265</v>
      </c>
      <c r="B166" s="4" t="s">
        <v>266</v>
      </c>
      <c r="C166" s="4" t="s">
        <v>265</v>
      </c>
      <c r="E166" s="53" t="s">
        <v>359</v>
      </c>
      <c r="F166" s="53" t="s">
        <v>645</v>
      </c>
      <c r="G166" s="53" t="s">
        <v>360</v>
      </c>
      <c r="H166" s="53" t="s">
        <v>359</v>
      </c>
      <c r="K166" s="53" t="s">
        <v>385</v>
      </c>
      <c r="L166" s="53" t="s">
        <v>386</v>
      </c>
      <c r="M166" s="53" t="str">
        <f t="shared" si="5"/>
        <v>URY</v>
      </c>
      <c r="N166" s="55" t="str">
        <f t="shared" si="4"/>
        <v>Uruguay</v>
      </c>
      <c r="O166" s="53" t="s">
        <v>385</v>
      </c>
      <c r="V166" s="4"/>
    </row>
    <row r="167" spans="1:22" x14ac:dyDescent="0.25">
      <c r="A167" s="4" t="s">
        <v>267</v>
      </c>
      <c r="B167" s="4" t="s">
        <v>268</v>
      </c>
      <c r="C167" s="4" t="s">
        <v>267</v>
      </c>
      <c r="E167" s="53" t="s">
        <v>361</v>
      </c>
      <c r="F167" s="53" t="s">
        <v>646</v>
      </c>
      <c r="G167" s="53" t="s">
        <v>428</v>
      </c>
      <c r="H167" s="53" t="s">
        <v>361</v>
      </c>
      <c r="K167" s="53" t="s">
        <v>387</v>
      </c>
      <c r="L167" s="53" t="s">
        <v>388</v>
      </c>
      <c r="M167" s="53" t="str">
        <f t="shared" si="5"/>
        <v>USA</v>
      </c>
      <c r="N167" s="55" t="str">
        <f t="shared" si="4"/>
        <v>United States</v>
      </c>
      <c r="O167" s="53" t="s">
        <v>387</v>
      </c>
      <c r="V167" s="4"/>
    </row>
    <row r="168" spans="1:22" x14ac:dyDescent="0.25">
      <c r="A168" s="4" t="s">
        <v>269</v>
      </c>
      <c r="B168" s="4" t="s">
        <v>270</v>
      </c>
      <c r="C168" s="4" t="s">
        <v>269</v>
      </c>
      <c r="E168" s="53" t="s">
        <v>362</v>
      </c>
      <c r="F168" s="53" t="s">
        <v>646</v>
      </c>
      <c r="G168" s="53" t="s">
        <v>363</v>
      </c>
      <c r="H168" s="53" t="s">
        <v>362</v>
      </c>
      <c r="K168" s="53" t="s">
        <v>389</v>
      </c>
      <c r="L168" s="53" t="s">
        <v>432</v>
      </c>
      <c r="M168" s="53" t="str">
        <f t="shared" si="5"/>
        <v>UZB</v>
      </c>
      <c r="N168" s="55" t="str">
        <f t="shared" si="4"/>
        <v>Uzbekistan</v>
      </c>
      <c r="O168" s="53" t="s">
        <v>389</v>
      </c>
      <c r="V168" s="4"/>
    </row>
    <row r="169" spans="1:22" x14ac:dyDescent="0.25">
      <c r="A169" s="4" t="s">
        <v>271</v>
      </c>
      <c r="B169" s="4" t="s">
        <v>272</v>
      </c>
      <c r="C169" s="4" t="s">
        <v>271</v>
      </c>
      <c r="E169" s="53" t="s">
        <v>364</v>
      </c>
      <c r="F169" s="53" t="s">
        <v>645</v>
      </c>
      <c r="G169" s="53" t="s">
        <v>365</v>
      </c>
      <c r="H169" s="53" t="s">
        <v>364</v>
      </c>
      <c r="K169" s="53" t="s">
        <v>392</v>
      </c>
      <c r="L169" s="53" t="s">
        <v>433</v>
      </c>
      <c r="M169" s="53" t="str">
        <f t="shared" si="5"/>
        <v>VEN</v>
      </c>
      <c r="N169" s="55" t="str">
        <f t="shared" si="4"/>
        <v>Venezuela</v>
      </c>
      <c r="O169" s="53" t="s">
        <v>392</v>
      </c>
      <c r="V169" s="4"/>
    </row>
    <row r="170" spans="1:22" x14ac:dyDescent="0.25">
      <c r="A170" s="4" t="s">
        <v>273</v>
      </c>
      <c r="B170" s="4" t="s">
        <v>420</v>
      </c>
      <c r="C170" s="4" t="s">
        <v>273</v>
      </c>
      <c r="E170" s="53" t="s">
        <v>366</v>
      </c>
      <c r="F170" s="53" t="s">
        <v>645</v>
      </c>
      <c r="G170" s="53" t="s">
        <v>367</v>
      </c>
      <c r="H170" s="53" t="s">
        <v>366</v>
      </c>
      <c r="K170" s="53" t="s">
        <v>393</v>
      </c>
      <c r="L170" s="53" t="s">
        <v>394</v>
      </c>
      <c r="M170" s="53" t="str">
        <f t="shared" si="5"/>
        <v>VNM</v>
      </c>
      <c r="N170" s="55" t="str">
        <f t="shared" si="4"/>
        <v>Viet Nam</v>
      </c>
      <c r="O170" s="53" t="s">
        <v>393</v>
      </c>
      <c r="V170" s="4"/>
    </row>
    <row r="171" spans="1:22" x14ac:dyDescent="0.25">
      <c r="A171" s="4" t="s">
        <v>274</v>
      </c>
      <c r="B171" s="4" t="s">
        <v>275</v>
      </c>
      <c r="C171" s="4" t="s">
        <v>274</v>
      </c>
      <c r="E171" s="53" t="s">
        <v>368</v>
      </c>
      <c r="F171" s="53" t="s">
        <v>645</v>
      </c>
      <c r="G171" s="53" t="s">
        <v>429</v>
      </c>
      <c r="H171" s="53" t="s">
        <v>368</v>
      </c>
      <c r="K171" s="53" t="s">
        <v>609</v>
      </c>
      <c r="L171" s="53" t="s">
        <v>56</v>
      </c>
      <c r="N171" s="55" t="str">
        <f t="shared" si="4"/>
        <v>Unmatched, aggregates</v>
      </c>
      <c r="O171" s="53" t="s">
        <v>609</v>
      </c>
      <c r="V171" s="4"/>
    </row>
    <row r="172" spans="1:22" x14ac:dyDescent="0.25">
      <c r="A172" s="4" t="s">
        <v>276</v>
      </c>
      <c r="B172" s="4" t="s">
        <v>421</v>
      </c>
      <c r="C172" s="4" t="s">
        <v>276</v>
      </c>
      <c r="E172" s="53" t="s">
        <v>369</v>
      </c>
      <c r="F172" s="53" t="s">
        <v>645</v>
      </c>
      <c r="G172" s="53" t="s">
        <v>430</v>
      </c>
      <c r="H172" s="53" t="s">
        <v>369</v>
      </c>
      <c r="K172" s="53" t="s">
        <v>399</v>
      </c>
      <c r="L172" s="53" t="s">
        <v>434</v>
      </c>
      <c r="M172" s="53" t="str">
        <f t="shared" si="5"/>
        <v>YEM</v>
      </c>
      <c r="N172" s="55" t="str">
        <f t="shared" si="4"/>
        <v>Yemen</v>
      </c>
      <c r="O172" s="53" t="s">
        <v>399</v>
      </c>
      <c r="V172" s="4"/>
    </row>
    <row r="173" spans="1:22" x14ac:dyDescent="0.25">
      <c r="A173" s="4" t="s">
        <v>277</v>
      </c>
      <c r="B173" s="4" t="s">
        <v>278</v>
      </c>
      <c r="C173" s="4" t="s">
        <v>277</v>
      </c>
      <c r="E173" s="53" t="s">
        <v>370</v>
      </c>
      <c r="F173" s="53" t="s">
        <v>650</v>
      </c>
      <c r="G173" s="53" t="s">
        <v>371</v>
      </c>
      <c r="H173" s="53" t="s">
        <v>370</v>
      </c>
      <c r="K173" s="53" t="s">
        <v>400</v>
      </c>
      <c r="L173" s="53" t="s">
        <v>401</v>
      </c>
      <c r="M173" s="53" t="str">
        <f t="shared" si="5"/>
        <v>ZAF</v>
      </c>
      <c r="N173" s="55" t="str">
        <f t="shared" si="4"/>
        <v>South Africa</v>
      </c>
      <c r="O173" s="53" t="s">
        <v>400</v>
      </c>
      <c r="V173" s="4"/>
    </row>
    <row r="174" spans="1:22" x14ac:dyDescent="0.25">
      <c r="A174" s="4" t="s">
        <v>279</v>
      </c>
      <c r="B174" s="4" t="s">
        <v>280</v>
      </c>
      <c r="C174" s="4" t="s">
        <v>279</v>
      </c>
      <c r="E174" s="53" t="s">
        <v>372</v>
      </c>
      <c r="F174" s="53" t="s">
        <v>649</v>
      </c>
      <c r="G174" s="53" t="s">
        <v>431</v>
      </c>
      <c r="H174" s="53" t="s">
        <v>372</v>
      </c>
      <c r="K174" s="53" t="s">
        <v>402</v>
      </c>
      <c r="L174" s="53" t="s">
        <v>403</v>
      </c>
      <c r="M174" s="53" t="str">
        <f t="shared" si="5"/>
        <v>ZMB</v>
      </c>
      <c r="N174" s="55" t="str">
        <f t="shared" si="4"/>
        <v>Zambia</v>
      </c>
      <c r="O174" s="53" t="s">
        <v>402</v>
      </c>
      <c r="V174" s="4"/>
    </row>
    <row r="175" spans="1:22" x14ac:dyDescent="0.25">
      <c r="A175" s="4" t="s">
        <v>281</v>
      </c>
      <c r="B175" s="4" t="s">
        <v>282</v>
      </c>
      <c r="C175" s="4" t="s">
        <v>281</v>
      </c>
      <c r="E175" s="53" t="s">
        <v>373</v>
      </c>
      <c r="F175" s="53" t="s">
        <v>646</v>
      </c>
      <c r="G175" s="53" t="s">
        <v>374</v>
      </c>
      <c r="H175" s="53" t="s">
        <v>373</v>
      </c>
      <c r="K175" s="53" t="s">
        <v>404</v>
      </c>
      <c r="L175" s="53" t="s">
        <v>405</v>
      </c>
      <c r="M175" s="53" t="str">
        <f t="shared" si="5"/>
        <v>ZWE</v>
      </c>
      <c r="N175" s="55" t="str">
        <f t="shared" si="4"/>
        <v>Zimbabwe</v>
      </c>
      <c r="O175" s="53" t="s">
        <v>404</v>
      </c>
      <c r="V175" s="4"/>
    </row>
    <row r="176" spans="1:22" x14ac:dyDescent="0.25">
      <c r="A176" s="4" t="s">
        <v>283</v>
      </c>
      <c r="B176" s="4" t="s">
        <v>284</v>
      </c>
      <c r="C176" s="4" t="s">
        <v>283</v>
      </c>
      <c r="E176" s="53" t="s">
        <v>375</v>
      </c>
      <c r="F176" s="53" t="s">
        <v>647</v>
      </c>
      <c r="G176" s="53" t="s">
        <v>376</v>
      </c>
      <c r="H176" s="53" t="s">
        <v>375</v>
      </c>
      <c r="V176" s="4"/>
    </row>
    <row r="177" spans="1:22" x14ac:dyDescent="0.25">
      <c r="A177" s="4" t="s">
        <v>285</v>
      </c>
      <c r="B177" s="4" t="s">
        <v>286</v>
      </c>
      <c r="C177" s="4" t="s">
        <v>285</v>
      </c>
      <c r="E177" s="53" t="s">
        <v>377</v>
      </c>
      <c r="F177" s="53" t="s">
        <v>650</v>
      </c>
      <c r="G177" s="53" t="s">
        <v>378</v>
      </c>
      <c r="H177" s="53" t="s">
        <v>377</v>
      </c>
      <c r="V177" s="4"/>
    </row>
    <row r="178" spans="1:22" x14ac:dyDescent="0.25">
      <c r="A178" s="4" t="s">
        <v>287</v>
      </c>
      <c r="B178" s="4" t="s">
        <v>422</v>
      </c>
      <c r="C178" s="4" t="s">
        <v>287</v>
      </c>
      <c r="E178" s="53" t="s">
        <v>544</v>
      </c>
      <c r="F178" s="53" t="s">
        <v>645</v>
      </c>
      <c r="G178" s="53" t="s">
        <v>545</v>
      </c>
      <c r="H178" s="53" t="s">
        <v>544</v>
      </c>
      <c r="V178" s="4"/>
    </row>
    <row r="179" spans="1:22" x14ac:dyDescent="0.25">
      <c r="A179" s="4" t="s">
        <v>288</v>
      </c>
      <c r="B179" s="4" t="s">
        <v>289</v>
      </c>
      <c r="C179" s="4" t="s">
        <v>288</v>
      </c>
      <c r="E179" s="53" t="s">
        <v>379</v>
      </c>
      <c r="F179" s="53" t="s">
        <v>646</v>
      </c>
      <c r="G179" s="53" t="s">
        <v>380</v>
      </c>
      <c r="H179" s="53" t="s">
        <v>379</v>
      </c>
      <c r="V179" s="4"/>
    </row>
    <row r="180" spans="1:22" x14ac:dyDescent="0.25">
      <c r="A180" s="4" t="s">
        <v>290</v>
      </c>
      <c r="B180" s="4" t="s">
        <v>291</v>
      </c>
      <c r="C180" s="4" t="s">
        <v>290</v>
      </c>
      <c r="E180" s="53" t="s">
        <v>381</v>
      </c>
      <c r="F180" s="53" t="s">
        <v>646</v>
      </c>
      <c r="G180" s="53" t="s">
        <v>382</v>
      </c>
      <c r="H180" s="53" t="s">
        <v>381</v>
      </c>
      <c r="V180" s="4"/>
    </row>
    <row r="181" spans="1:22" x14ac:dyDescent="0.25">
      <c r="A181" s="4" t="s">
        <v>292</v>
      </c>
      <c r="B181" s="4" t="s">
        <v>293</v>
      </c>
      <c r="C181" s="4" t="s">
        <v>292</v>
      </c>
      <c r="E181" s="53" t="s">
        <v>383</v>
      </c>
      <c r="F181" s="53" t="s">
        <v>647</v>
      </c>
      <c r="G181" s="53" t="s">
        <v>384</v>
      </c>
      <c r="H181" s="53" t="s">
        <v>383</v>
      </c>
      <c r="V181" s="4"/>
    </row>
    <row r="182" spans="1:22" x14ac:dyDescent="0.25">
      <c r="A182" s="4" t="s">
        <v>294</v>
      </c>
      <c r="B182" s="4" t="s">
        <v>295</v>
      </c>
      <c r="C182" s="4" t="s">
        <v>294</v>
      </c>
      <c r="E182" s="53" t="s">
        <v>385</v>
      </c>
      <c r="F182" s="53" t="s">
        <v>648</v>
      </c>
      <c r="G182" s="53" t="s">
        <v>386</v>
      </c>
      <c r="H182" s="53" t="s">
        <v>385</v>
      </c>
      <c r="V182" s="4"/>
    </row>
    <row r="183" spans="1:22" x14ac:dyDescent="0.25">
      <c r="A183" s="4" t="s">
        <v>296</v>
      </c>
      <c r="B183" s="4" t="s">
        <v>297</v>
      </c>
      <c r="C183" s="4" t="s">
        <v>296</v>
      </c>
      <c r="E183" s="53" t="s">
        <v>387</v>
      </c>
      <c r="F183" s="53" t="s">
        <v>649</v>
      </c>
      <c r="G183" s="53" t="s">
        <v>388</v>
      </c>
      <c r="H183" s="53" t="s">
        <v>387</v>
      </c>
      <c r="V183" s="4"/>
    </row>
    <row r="184" spans="1:22" x14ac:dyDescent="0.25">
      <c r="A184" s="4" t="s">
        <v>298</v>
      </c>
      <c r="B184" s="4" t="s">
        <v>299</v>
      </c>
      <c r="C184" s="4" t="s">
        <v>298</v>
      </c>
      <c r="E184" s="53" t="s">
        <v>389</v>
      </c>
      <c r="F184" s="53" t="s">
        <v>645</v>
      </c>
      <c r="G184" s="53" t="s">
        <v>432</v>
      </c>
      <c r="H184" s="53" t="s">
        <v>389</v>
      </c>
      <c r="V184" s="4"/>
    </row>
    <row r="185" spans="1:22" x14ac:dyDescent="0.25">
      <c r="A185" s="4" t="s">
        <v>300</v>
      </c>
      <c r="B185" s="4" t="s">
        <v>423</v>
      </c>
      <c r="C185" s="4" t="s">
        <v>300</v>
      </c>
      <c r="E185" s="53" t="s">
        <v>390</v>
      </c>
      <c r="F185" s="53" t="s">
        <v>649</v>
      </c>
      <c r="G185" s="53" t="s">
        <v>391</v>
      </c>
      <c r="H185" s="53" t="s">
        <v>390</v>
      </c>
      <c r="V185" s="4"/>
    </row>
    <row r="186" spans="1:22" x14ac:dyDescent="0.25">
      <c r="A186" s="4" t="s">
        <v>301</v>
      </c>
      <c r="B186" s="4" t="s">
        <v>302</v>
      </c>
      <c r="C186" s="4" t="s">
        <v>301</v>
      </c>
      <c r="E186" s="53" t="s">
        <v>392</v>
      </c>
      <c r="F186" s="53" t="s">
        <v>648</v>
      </c>
      <c r="G186" s="53" t="s">
        <v>433</v>
      </c>
      <c r="H186" s="53" t="s">
        <v>392</v>
      </c>
      <c r="V186" s="4"/>
    </row>
    <row r="187" spans="1:22" x14ac:dyDescent="0.25">
      <c r="A187" s="4" t="s">
        <v>303</v>
      </c>
      <c r="B187" s="4" t="s">
        <v>304</v>
      </c>
      <c r="C187" s="4" t="s">
        <v>303</v>
      </c>
      <c r="E187" s="53" t="s">
        <v>393</v>
      </c>
      <c r="F187" s="53" t="s">
        <v>645</v>
      </c>
      <c r="G187" s="53" t="s">
        <v>394</v>
      </c>
      <c r="H187" s="53" t="s">
        <v>393</v>
      </c>
      <c r="V187" s="4"/>
    </row>
    <row r="188" spans="1:22" x14ac:dyDescent="0.25">
      <c r="A188" s="4" t="s">
        <v>305</v>
      </c>
      <c r="B188" s="4" t="s">
        <v>306</v>
      </c>
      <c r="C188" s="4" t="s">
        <v>305</v>
      </c>
      <c r="E188" s="53" t="s">
        <v>395</v>
      </c>
      <c r="F188" s="53" t="s">
        <v>650</v>
      </c>
      <c r="G188" s="53" t="s">
        <v>396</v>
      </c>
      <c r="H188" s="53" t="s">
        <v>395</v>
      </c>
      <c r="V188" s="4"/>
    </row>
    <row r="189" spans="1:22" x14ac:dyDescent="0.25">
      <c r="A189" s="4" t="s">
        <v>307</v>
      </c>
      <c r="B189" s="4" t="s">
        <v>308</v>
      </c>
      <c r="C189" s="4" t="s">
        <v>307</v>
      </c>
      <c r="E189" s="53" t="s">
        <v>652</v>
      </c>
      <c r="F189" s="53" t="s">
        <v>645</v>
      </c>
      <c r="G189" s="53" t="s">
        <v>653</v>
      </c>
      <c r="H189" s="53" t="s">
        <v>652</v>
      </c>
      <c r="V189" s="4"/>
    </row>
    <row r="190" spans="1:22" x14ac:dyDescent="0.25">
      <c r="A190" s="4" t="s">
        <v>309</v>
      </c>
      <c r="B190" s="4" t="s">
        <v>310</v>
      </c>
      <c r="C190" s="4" t="s">
        <v>309</v>
      </c>
      <c r="E190" s="53" t="s">
        <v>397</v>
      </c>
      <c r="F190" s="53" t="s">
        <v>650</v>
      </c>
      <c r="G190" s="53" t="s">
        <v>398</v>
      </c>
      <c r="H190" s="53" t="s">
        <v>397</v>
      </c>
      <c r="V190" s="4"/>
    </row>
    <row r="191" spans="1:22" x14ac:dyDescent="0.25">
      <c r="A191" s="4" t="s">
        <v>311</v>
      </c>
      <c r="B191" s="4" t="s">
        <v>312</v>
      </c>
      <c r="C191" s="4" t="s">
        <v>311</v>
      </c>
      <c r="E191" s="53" t="s">
        <v>399</v>
      </c>
      <c r="F191" s="53" t="s">
        <v>645</v>
      </c>
      <c r="G191" s="53" t="s">
        <v>434</v>
      </c>
      <c r="H191" s="53" t="s">
        <v>399</v>
      </c>
      <c r="V191" s="4"/>
    </row>
    <row r="192" spans="1:22" x14ac:dyDescent="0.25">
      <c r="A192" s="4" t="s">
        <v>313</v>
      </c>
      <c r="B192" s="4" t="s">
        <v>314</v>
      </c>
      <c r="C192" s="4" t="s">
        <v>313</v>
      </c>
      <c r="E192" s="53" t="s">
        <v>400</v>
      </c>
      <c r="F192" s="53" t="s">
        <v>646</v>
      </c>
      <c r="G192" s="53" t="s">
        <v>401</v>
      </c>
      <c r="H192" s="53" t="s">
        <v>400</v>
      </c>
      <c r="V192" s="4"/>
    </row>
    <row r="193" spans="1:22" x14ac:dyDescent="0.25">
      <c r="A193" s="4" t="s">
        <v>315</v>
      </c>
      <c r="B193" s="4" t="s">
        <v>316</v>
      </c>
      <c r="C193" s="4" t="s">
        <v>315</v>
      </c>
      <c r="E193" s="53" t="s">
        <v>402</v>
      </c>
      <c r="F193" s="53" t="s">
        <v>646</v>
      </c>
      <c r="G193" s="53" t="s">
        <v>403</v>
      </c>
      <c r="H193" s="53" t="s">
        <v>402</v>
      </c>
      <c r="V193" s="4"/>
    </row>
    <row r="194" spans="1:22" x14ac:dyDescent="0.25">
      <c r="A194" s="4" t="s">
        <v>317</v>
      </c>
      <c r="B194" s="4" t="s">
        <v>318</v>
      </c>
      <c r="C194" s="4" t="s">
        <v>317</v>
      </c>
      <c r="E194" s="53" t="s">
        <v>404</v>
      </c>
      <c r="F194" s="53" t="s">
        <v>646</v>
      </c>
      <c r="G194" s="53" t="s">
        <v>405</v>
      </c>
      <c r="H194" s="53" t="s">
        <v>404</v>
      </c>
      <c r="V194" s="4"/>
    </row>
    <row r="195" spans="1:22" x14ac:dyDescent="0.25">
      <c r="A195" s="4" t="s">
        <v>319</v>
      </c>
      <c r="B195" s="4" t="s">
        <v>320</v>
      </c>
      <c r="C195" s="4" t="s">
        <v>319</v>
      </c>
      <c r="E195" s="53" t="s">
        <v>503</v>
      </c>
      <c r="F195" s="53" t="s">
        <v>647</v>
      </c>
      <c r="G195" s="53" t="s">
        <v>504</v>
      </c>
      <c r="H195" s="53" t="s">
        <v>503</v>
      </c>
      <c r="V195" s="4"/>
    </row>
    <row r="196" spans="1:22" x14ac:dyDescent="0.25">
      <c r="A196" s="4" t="s">
        <v>321</v>
      </c>
      <c r="B196" s="4" t="s">
        <v>424</v>
      </c>
      <c r="C196" s="4" t="s">
        <v>321</v>
      </c>
      <c r="E196" s="53" t="s">
        <v>654</v>
      </c>
      <c r="F196" s="53" t="s">
        <v>655</v>
      </c>
      <c r="G196" s="53" t="s">
        <v>656</v>
      </c>
      <c r="H196" s="53" t="s">
        <v>654</v>
      </c>
      <c r="V196" s="4"/>
    </row>
    <row r="197" spans="1:22" x14ac:dyDescent="0.25">
      <c r="A197" s="4" t="s">
        <v>322</v>
      </c>
      <c r="B197" s="4" t="s">
        <v>323</v>
      </c>
      <c r="C197" s="4" t="s">
        <v>322</v>
      </c>
      <c r="E197" s="53" t="s">
        <v>657</v>
      </c>
      <c r="F197" s="53" t="s">
        <v>645</v>
      </c>
      <c r="G197" s="53" t="s">
        <v>658</v>
      </c>
      <c r="H197" s="53" t="s">
        <v>657</v>
      </c>
      <c r="V197" s="4"/>
    </row>
    <row r="198" spans="1:22" x14ac:dyDescent="0.25">
      <c r="A198" s="4" t="s">
        <v>324</v>
      </c>
      <c r="B198" s="4" t="s">
        <v>425</v>
      </c>
      <c r="C198" s="4" t="s">
        <v>324</v>
      </c>
      <c r="E198" s="53" t="s">
        <v>659</v>
      </c>
      <c r="F198" s="53" t="s">
        <v>645</v>
      </c>
      <c r="G198" s="53" t="s">
        <v>660</v>
      </c>
      <c r="H198" s="53" t="s">
        <v>659</v>
      </c>
      <c r="V198" s="4"/>
    </row>
    <row r="199" spans="1:22" x14ac:dyDescent="0.25">
      <c r="A199" s="4" t="s">
        <v>325</v>
      </c>
      <c r="B199" s="4" t="s">
        <v>326</v>
      </c>
      <c r="C199" s="4" t="s">
        <v>325</v>
      </c>
      <c r="E199" s="53" t="s">
        <v>661</v>
      </c>
      <c r="F199" s="53" t="s">
        <v>655</v>
      </c>
      <c r="G199" s="53" t="s">
        <v>662</v>
      </c>
      <c r="H199" s="53" t="s">
        <v>661</v>
      </c>
      <c r="V199" s="4"/>
    </row>
    <row r="200" spans="1:22" x14ac:dyDescent="0.25">
      <c r="A200" s="4" t="s">
        <v>327</v>
      </c>
      <c r="B200" s="4" t="s">
        <v>426</v>
      </c>
      <c r="C200" s="4" t="s">
        <v>327</v>
      </c>
      <c r="E200" s="53" t="s">
        <v>663</v>
      </c>
      <c r="F200" s="53" t="s">
        <v>650</v>
      </c>
      <c r="G200" s="53" t="s">
        <v>664</v>
      </c>
      <c r="H200" s="53" t="s">
        <v>663</v>
      </c>
      <c r="V200" s="4"/>
    </row>
    <row r="201" spans="1:22" x14ac:dyDescent="0.25">
      <c r="A201" s="4" t="s">
        <v>328</v>
      </c>
      <c r="B201" s="4" t="s">
        <v>329</v>
      </c>
      <c r="C201" s="4" t="s">
        <v>328</v>
      </c>
      <c r="E201" s="53" t="s">
        <v>665</v>
      </c>
      <c r="F201" s="53" t="s">
        <v>645</v>
      </c>
      <c r="G201" s="53" t="s">
        <v>666</v>
      </c>
      <c r="H201" s="53" t="s">
        <v>665</v>
      </c>
      <c r="V201" s="4"/>
    </row>
    <row r="202" spans="1:22" x14ac:dyDescent="0.25">
      <c r="A202" s="4" t="s">
        <v>330</v>
      </c>
      <c r="B202" s="4" t="s">
        <v>331</v>
      </c>
      <c r="C202" s="4" t="s">
        <v>330</v>
      </c>
      <c r="E202" s="53" t="s">
        <v>667</v>
      </c>
      <c r="F202" s="53" t="s">
        <v>647</v>
      </c>
      <c r="G202" s="53" t="s">
        <v>668</v>
      </c>
      <c r="H202" s="53" t="s">
        <v>667</v>
      </c>
    </row>
    <row r="203" spans="1:22" x14ac:dyDescent="0.25">
      <c r="A203" s="4" t="s">
        <v>332</v>
      </c>
      <c r="B203" s="4" t="s">
        <v>333</v>
      </c>
      <c r="C203" s="4" t="s">
        <v>332</v>
      </c>
      <c r="E203" s="53" t="s">
        <v>669</v>
      </c>
      <c r="F203" s="53" t="s">
        <v>649</v>
      </c>
      <c r="G203" s="53" t="s">
        <v>670</v>
      </c>
      <c r="H203" s="53" t="s">
        <v>669</v>
      </c>
    </row>
    <row r="204" spans="1:22" x14ac:dyDescent="0.25">
      <c r="A204" s="4" t="s">
        <v>334</v>
      </c>
      <c r="B204" s="4" t="s">
        <v>335</v>
      </c>
      <c r="C204" s="4" t="s">
        <v>334</v>
      </c>
      <c r="E204" s="53" t="s">
        <v>671</v>
      </c>
      <c r="F204" s="53" t="s">
        <v>647</v>
      </c>
      <c r="G204" s="53" t="s">
        <v>672</v>
      </c>
      <c r="H204" s="53" t="s">
        <v>671</v>
      </c>
    </row>
    <row r="205" spans="1:22" x14ac:dyDescent="0.25">
      <c r="A205" s="4" t="s">
        <v>336</v>
      </c>
      <c r="B205" s="4" t="s">
        <v>337</v>
      </c>
      <c r="C205" s="4" t="s">
        <v>336</v>
      </c>
      <c r="E205" s="53" t="s">
        <v>673</v>
      </c>
      <c r="F205" s="53" t="s">
        <v>648</v>
      </c>
      <c r="G205" s="53" t="s">
        <v>674</v>
      </c>
      <c r="H205" s="53" t="s">
        <v>673</v>
      </c>
    </row>
    <row r="206" spans="1:22" x14ac:dyDescent="0.25">
      <c r="A206" s="4" t="s">
        <v>338</v>
      </c>
      <c r="B206" s="4" t="s">
        <v>339</v>
      </c>
      <c r="C206" s="4" t="s">
        <v>338</v>
      </c>
      <c r="E206" s="53" t="s">
        <v>675</v>
      </c>
      <c r="F206" s="53" t="s">
        <v>650</v>
      </c>
      <c r="G206" s="53" t="s">
        <v>676</v>
      </c>
      <c r="H206" s="53" t="s">
        <v>675</v>
      </c>
    </row>
    <row r="207" spans="1:22" x14ac:dyDescent="0.25">
      <c r="A207" s="4" t="s">
        <v>340</v>
      </c>
      <c r="B207" s="4" t="s">
        <v>341</v>
      </c>
      <c r="C207" s="4" t="s">
        <v>340</v>
      </c>
      <c r="E207" s="53" t="s">
        <v>677</v>
      </c>
      <c r="F207" s="53" t="s">
        <v>655</v>
      </c>
      <c r="G207" s="53" t="s">
        <v>678</v>
      </c>
      <c r="H207" s="53" t="s">
        <v>677</v>
      </c>
    </row>
    <row r="208" spans="1:22" x14ac:dyDescent="0.25">
      <c r="A208" s="4" t="s">
        <v>342</v>
      </c>
      <c r="B208" s="4" t="s">
        <v>343</v>
      </c>
      <c r="C208" s="4" t="s">
        <v>342</v>
      </c>
      <c r="E208" s="53" t="s">
        <v>679</v>
      </c>
      <c r="F208" s="53" t="s">
        <v>649</v>
      </c>
      <c r="G208" s="53" t="s">
        <v>680</v>
      </c>
      <c r="H208" s="53" t="s">
        <v>679</v>
      </c>
    </row>
    <row r="209" spans="1:8" x14ac:dyDescent="0.25">
      <c r="A209" s="4" t="s">
        <v>344</v>
      </c>
      <c r="B209" s="4" t="s">
        <v>345</v>
      </c>
      <c r="C209" s="4" t="s">
        <v>344</v>
      </c>
      <c r="E209" s="53" t="s">
        <v>681</v>
      </c>
      <c r="F209" s="53" t="s">
        <v>649</v>
      </c>
      <c r="G209" s="53" t="s">
        <v>682</v>
      </c>
      <c r="H209" s="53" t="s">
        <v>681</v>
      </c>
    </row>
    <row r="210" spans="1:8" x14ac:dyDescent="0.25">
      <c r="A210" s="4" t="s">
        <v>346</v>
      </c>
      <c r="B210" s="4" t="s">
        <v>347</v>
      </c>
      <c r="C210" s="4" t="s">
        <v>346</v>
      </c>
      <c r="E210" s="53" t="s">
        <v>683</v>
      </c>
      <c r="F210" s="53" t="s">
        <v>646</v>
      </c>
      <c r="G210" s="53" t="s">
        <v>684</v>
      </c>
      <c r="H210" s="53" t="s">
        <v>683</v>
      </c>
    </row>
    <row r="211" spans="1:8" x14ac:dyDescent="0.25">
      <c r="A211" s="4" t="s">
        <v>348</v>
      </c>
      <c r="B211" s="4" t="s">
        <v>427</v>
      </c>
      <c r="C211" s="4" t="s">
        <v>348</v>
      </c>
      <c r="E211" s="53" t="s">
        <v>685</v>
      </c>
      <c r="F211" s="53" t="s">
        <v>650</v>
      </c>
      <c r="G211" s="53" t="s">
        <v>686</v>
      </c>
      <c r="H211" s="53" t="s">
        <v>685</v>
      </c>
    </row>
    <row r="212" spans="1:8" x14ac:dyDescent="0.25">
      <c r="A212" s="4" t="s">
        <v>349</v>
      </c>
      <c r="B212" s="4" t="s">
        <v>350</v>
      </c>
      <c r="C212" s="4" t="s">
        <v>349</v>
      </c>
      <c r="E212" s="53" t="s">
        <v>687</v>
      </c>
      <c r="F212" s="53" t="s">
        <v>646</v>
      </c>
      <c r="G212" s="53" t="s">
        <v>688</v>
      </c>
      <c r="H212" s="53" t="s">
        <v>687</v>
      </c>
    </row>
    <row r="213" spans="1:8" x14ac:dyDescent="0.25">
      <c r="A213" s="4" t="s">
        <v>351</v>
      </c>
      <c r="B213" s="4" t="s">
        <v>352</v>
      </c>
      <c r="C213" s="4" t="s">
        <v>351</v>
      </c>
      <c r="E213" s="53" t="s">
        <v>689</v>
      </c>
      <c r="F213" s="53" t="s">
        <v>649</v>
      </c>
      <c r="G213" s="53" t="s">
        <v>690</v>
      </c>
      <c r="H213" s="53" t="s">
        <v>689</v>
      </c>
    </row>
    <row r="214" spans="1:8" x14ac:dyDescent="0.25">
      <c r="A214" s="4" t="s">
        <v>353</v>
      </c>
      <c r="B214" s="4" t="s">
        <v>354</v>
      </c>
      <c r="C214" s="4" t="s">
        <v>353</v>
      </c>
      <c r="E214" s="53" t="s">
        <v>691</v>
      </c>
      <c r="F214" s="53" t="s">
        <v>649</v>
      </c>
      <c r="G214" s="53" t="s">
        <v>692</v>
      </c>
      <c r="H214" s="53" t="s">
        <v>691</v>
      </c>
    </row>
    <row r="215" spans="1:8" x14ac:dyDescent="0.25">
      <c r="A215" s="4" t="s">
        <v>355</v>
      </c>
      <c r="B215" s="4" t="s">
        <v>356</v>
      </c>
      <c r="C215" s="4" t="s">
        <v>355</v>
      </c>
      <c r="E215" s="53" t="s">
        <v>693</v>
      </c>
      <c r="F215" s="53" t="s">
        <v>649</v>
      </c>
      <c r="G215" s="53" t="s">
        <v>694</v>
      </c>
      <c r="H215" s="53" t="s">
        <v>693</v>
      </c>
    </row>
    <row r="216" spans="1:8" x14ac:dyDescent="0.25">
      <c r="A216" s="4" t="s">
        <v>357</v>
      </c>
      <c r="B216" s="4" t="s">
        <v>358</v>
      </c>
      <c r="C216" s="4" t="s">
        <v>357</v>
      </c>
      <c r="E216" s="53" t="s">
        <v>695</v>
      </c>
      <c r="F216" s="53" t="s">
        <v>650</v>
      </c>
      <c r="G216" s="53" t="s">
        <v>696</v>
      </c>
      <c r="H216" s="53" t="s">
        <v>695</v>
      </c>
    </row>
    <row r="217" spans="1:8" x14ac:dyDescent="0.25">
      <c r="A217" s="4" t="s">
        <v>359</v>
      </c>
      <c r="B217" s="4" t="s">
        <v>360</v>
      </c>
      <c r="C217" s="4" t="s">
        <v>359</v>
      </c>
      <c r="E217" s="53" t="s">
        <v>697</v>
      </c>
      <c r="F217" s="53" t="s">
        <v>647</v>
      </c>
      <c r="G217" s="53" t="s">
        <v>698</v>
      </c>
      <c r="H217" s="53" t="s">
        <v>697</v>
      </c>
    </row>
    <row r="218" spans="1:8" x14ac:dyDescent="0.25">
      <c r="A218" s="4" t="s">
        <v>361</v>
      </c>
      <c r="B218" s="4" t="s">
        <v>428</v>
      </c>
      <c r="C218" s="4" t="s">
        <v>361</v>
      </c>
      <c r="E218" s="53" t="s">
        <v>511</v>
      </c>
      <c r="F218" s="53" t="s">
        <v>647</v>
      </c>
      <c r="G218" s="53" t="s">
        <v>512</v>
      </c>
      <c r="H218" s="53" t="s">
        <v>511</v>
      </c>
    </row>
    <row r="219" spans="1:8" x14ac:dyDescent="0.25">
      <c r="A219" s="4" t="s">
        <v>362</v>
      </c>
      <c r="B219" s="4" t="s">
        <v>363</v>
      </c>
      <c r="C219" s="4" t="s">
        <v>362</v>
      </c>
      <c r="E219" s="53" t="s">
        <v>513</v>
      </c>
      <c r="F219" s="53" t="s">
        <v>647</v>
      </c>
      <c r="G219" s="53" t="s">
        <v>514</v>
      </c>
      <c r="H219" s="53" t="s">
        <v>513</v>
      </c>
    </row>
    <row r="220" spans="1:8" x14ac:dyDescent="0.25">
      <c r="A220" s="4" t="s">
        <v>364</v>
      </c>
      <c r="B220" s="4" t="s">
        <v>365</v>
      </c>
      <c r="C220" s="4" t="s">
        <v>364</v>
      </c>
      <c r="E220" s="53" t="s">
        <v>296</v>
      </c>
      <c r="F220" s="53" t="s">
        <v>650</v>
      </c>
      <c r="G220" s="53" t="s">
        <v>297</v>
      </c>
      <c r="H220" s="53" t="s">
        <v>296</v>
      </c>
    </row>
    <row r="221" spans="1:8" x14ac:dyDescent="0.25">
      <c r="A221" s="4" t="s">
        <v>366</v>
      </c>
      <c r="B221" s="4" t="s">
        <v>367</v>
      </c>
      <c r="C221" s="4" t="s">
        <v>366</v>
      </c>
      <c r="E221" s="53" t="s">
        <v>699</v>
      </c>
      <c r="F221" s="53" t="s">
        <v>649</v>
      </c>
      <c r="G221" s="53" t="s">
        <v>700</v>
      </c>
      <c r="H221" s="53" t="s">
        <v>699</v>
      </c>
    </row>
    <row r="222" spans="1:8" x14ac:dyDescent="0.25">
      <c r="A222" s="4" t="s">
        <v>368</v>
      </c>
      <c r="B222" s="4" t="s">
        <v>429</v>
      </c>
      <c r="C222" s="4" t="s">
        <v>368</v>
      </c>
      <c r="E222" s="53" t="s">
        <v>701</v>
      </c>
      <c r="F222" s="53" t="s">
        <v>649</v>
      </c>
      <c r="G222" s="53" t="s">
        <v>702</v>
      </c>
      <c r="H222" s="53" t="s">
        <v>701</v>
      </c>
    </row>
    <row r="223" spans="1:8" x14ac:dyDescent="0.25">
      <c r="A223" s="4" t="s">
        <v>369</v>
      </c>
      <c r="B223" s="4" t="s">
        <v>430</v>
      </c>
      <c r="C223" s="4" t="s">
        <v>369</v>
      </c>
      <c r="E223" s="53" t="s">
        <v>701</v>
      </c>
      <c r="F223" s="53" t="s">
        <v>649</v>
      </c>
      <c r="G223" s="53" t="s">
        <v>703</v>
      </c>
      <c r="H223" s="53" t="s">
        <v>701</v>
      </c>
    </row>
    <row r="224" spans="1:8" x14ac:dyDescent="0.25">
      <c r="A224" s="4" t="s">
        <v>370</v>
      </c>
      <c r="B224" s="4" t="s">
        <v>371</v>
      </c>
      <c r="C224" s="4" t="s">
        <v>370</v>
      </c>
      <c r="E224" s="53" t="s">
        <v>701</v>
      </c>
      <c r="F224" s="53" t="s">
        <v>649</v>
      </c>
      <c r="G224" s="53" t="s">
        <v>704</v>
      </c>
      <c r="H224" s="53" t="s">
        <v>701</v>
      </c>
    </row>
    <row r="225" spans="1:8" x14ac:dyDescent="0.25">
      <c r="A225" s="4" t="s">
        <v>372</v>
      </c>
      <c r="B225" s="4" t="s">
        <v>431</v>
      </c>
      <c r="C225" s="4" t="s">
        <v>372</v>
      </c>
      <c r="E225" s="53" t="s">
        <v>701</v>
      </c>
      <c r="F225" s="53" t="s">
        <v>649</v>
      </c>
      <c r="G225" s="53" t="s">
        <v>705</v>
      </c>
      <c r="H225" s="53" t="s">
        <v>701</v>
      </c>
    </row>
    <row r="226" spans="1:8" x14ac:dyDescent="0.25">
      <c r="A226" s="4" t="s">
        <v>373</v>
      </c>
      <c r="B226" s="4" t="s">
        <v>374</v>
      </c>
      <c r="C226" s="4" t="s">
        <v>373</v>
      </c>
      <c r="E226" s="53" t="s">
        <v>576</v>
      </c>
      <c r="F226" s="53" t="s">
        <v>649</v>
      </c>
      <c r="G226" s="53" t="s">
        <v>706</v>
      </c>
      <c r="H226" s="53" t="s">
        <v>576</v>
      </c>
    </row>
    <row r="227" spans="1:8" x14ac:dyDescent="0.25">
      <c r="A227" s="4" t="s">
        <v>375</v>
      </c>
      <c r="B227" s="4" t="s">
        <v>376</v>
      </c>
      <c r="C227" s="4" t="s">
        <v>375</v>
      </c>
      <c r="E227" s="53" t="s">
        <v>707</v>
      </c>
      <c r="F227" s="53" t="s">
        <v>649</v>
      </c>
      <c r="G227" s="53" t="s">
        <v>708</v>
      </c>
      <c r="H227" s="53" t="s">
        <v>707</v>
      </c>
    </row>
    <row r="228" spans="1:8" x14ac:dyDescent="0.25">
      <c r="A228" s="4" t="s">
        <v>377</v>
      </c>
      <c r="B228" s="4" t="s">
        <v>378</v>
      </c>
      <c r="C228" s="4" t="s">
        <v>377</v>
      </c>
      <c r="E228" s="53" t="s">
        <v>709</v>
      </c>
      <c r="F228" s="53" t="s">
        <v>650</v>
      </c>
      <c r="G228" s="53" t="s">
        <v>710</v>
      </c>
      <c r="H228" s="53" t="s">
        <v>709</v>
      </c>
    </row>
    <row r="229" spans="1:8" x14ac:dyDescent="0.25">
      <c r="A229" s="4" t="s">
        <v>379</v>
      </c>
      <c r="B229" s="4" t="s">
        <v>380</v>
      </c>
      <c r="C229" s="4" t="s">
        <v>379</v>
      </c>
      <c r="E229" s="53" t="s">
        <v>711</v>
      </c>
      <c r="F229" s="53" t="s">
        <v>650</v>
      </c>
      <c r="G229" s="53" t="s">
        <v>712</v>
      </c>
      <c r="H229" s="53" t="s">
        <v>711</v>
      </c>
    </row>
    <row r="230" spans="1:8" x14ac:dyDescent="0.25">
      <c r="A230" s="4" t="s">
        <v>381</v>
      </c>
      <c r="B230" s="4" t="s">
        <v>382</v>
      </c>
      <c r="C230" s="4" t="s">
        <v>381</v>
      </c>
      <c r="E230" s="53" t="s">
        <v>713</v>
      </c>
      <c r="F230" s="53" t="s">
        <v>650</v>
      </c>
      <c r="G230" s="53" t="s">
        <v>714</v>
      </c>
      <c r="H230" s="53" t="s">
        <v>713</v>
      </c>
    </row>
    <row r="231" spans="1:8" x14ac:dyDescent="0.25">
      <c r="A231" s="4" t="s">
        <v>383</v>
      </c>
      <c r="B231" s="4" t="s">
        <v>384</v>
      </c>
      <c r="C231" s="4" t="s">
        <v>383</v>
      </c>
      <c r="E231" s="53" t="s">
        <v>715</v>
      </c>
      <c r="F231" s="53" t="s">
        <v>655</v>
      </c>
      <c r="G231" s="53" t="s">
        <v>716</v>
      </c>
      <c r="H231" s="53" t="s">
        <v>715</v>
      </c>
    </row>
    <row r="232" spans="1:8" x14ac:dyDescent="0.25">
      <c r="A232" s="4" t="s">
        <v>385</v>
      </c>
      <c r="B232" s="4" t="s">
        <v>386</v>
      </c>
      <c r="C232" s="4" t="s">
        <v>385</v>
      </c>
      <c r="E232" s="53" t="s">
        <v>717</v>
      </c>
      <c r="F232" s="53" t="s">
        <v>647</v>
      </c>
      <c r="G232" s="53" t="s">
        <v>718</v>
      </c>
      <c r="H232" s="53" t="s">
        <v>717</v>
      </c>
    </row>
    <row r="233" spans="1:8" x14ac:dyDescent="0.25">
      <c r="A233" s="4" t="s">
        <v>387</v>
      </c>
      <c r="B233" s="4" t="s">
        <v>388</v>
      </c>
      <c r="C233" s="4" t="s">
        <v>387</v>
      </c>
      <c r="E233" s="53" t="s">
        <v>719</v>
      </c>
      <c r="F233" s="53" t="s">
        <v>645</v>
      </c>
      <c r="G233" s="53" t="s">
        <v>720</v>
      </c>
      <c r="H233" s="53" t="s">
        <v>719</v>
      </c>
    </row>
    <row r="234" spans="1:8" x14ac:dyDescent="0.25">
      <c r="A234" s="4" t="s">
        <v>389</v>
      </c>
      <c r="B234" s="4" t="s">
        <v>432</v>
      </c>
      <c r="C234" s="4" t="s">
        <v>389</v>
      </c>
      <c r="E234" s="53" t="s">
        <v>721</v>
      </c>
      <c r="F234" s="53" t="s">
        <v>649</v>
      </c>
      <c r="G234" s="53" t="s">
        <v>722</v>
      </c>
      <c r="H234" s="53" t="s">
        <v>721</v>
      </c>
    </row>
    <row r="235" spans="1:8" x14ac:dyDescent="0.25">
      <c r="A235" s="4" t="s">
        <v>390</v>
      </c>
      <c r="B235" s="4" t="s">
        <v>391</v>
      </c>
      <c r="C235" s="4" t="s">
        <v>390</v>
      </c>
      <c r="E235" s="53" t="s">
        <v>723</v>
      </c>
      <c r="F235" s="53" t="s">
        <v>649</v>
      </c>
      <c r="G235" s="53" t="s">
        <v>724</v>
      </c>
      <c r="H235" s="53" t="s">
        <v>723</v>
      </c>
    </row>
    <row r="236" spans="1:8" x14ac:dyDescent="0.25">
      <c r="A236" s="4" t="s">
        <v>392</v>
      </c>
      <c r="B236" s="4" t="s">
        <v>433</v>
      </c>
      <c r="C236" s="4" t="s">
        <v>392</v>
      </c>
      <c r="E236" s="53" t="s">
        <v>725</v>
      </c>
      <c r="F236" s="53" t="s">
        <v>645</v>
      </c>
      <c r="G236" s="53" t="s">
        <v>726</v>
      </c>
      <c r="H236" s="53" t="s">
        <v>725</v>
      </c>
    </row>
    <row r="237" spans="1:8" x14ac:dyDescent="0.25">
      <c r="A237" s="4" t="s">
        <v>393</v>
      </c>
      <c r="B237" s="4" t="s">
        <v>394</v>
      </c>
      <c r="C237" s="4" t="s">
        <v>393</v>
      </c>
      <c r="E237" s="53" t="s">
        <v>727</v>
      </c>
      <c r="F237" s="53" t="s">
        <v>649</v>
      </c>
      <c r="G237" s="53" t="s">
        <v>728</v>
      </c>
      <c r="H237" s="53" t="s">
        <v>727</v>
      </c>
    </row>
    <row r="238" spans="1:8" x14ac:dyDescent="0.25">
      <c r="A238" s="4" t="s">
        <v>395</v>
      </c>
      <c r="B238" s="4" t="s">
        <v>396</v>
      </c>
      <c r="C238" s="4" t="s">
        <v>395</v>
      </c>
      <c r="E238" s="53" t="s">
        <v>729</v>
      </c>
      <c r="F238" s="53" t="s">
        <v>649</v>
      </c>
      <c r="G238" s="53" t="s">
        <v>730</v>
      </c>
      <c r="H238" s="53" t="s">
        <v>729</v>
      </c>
    </row>
    <row r="239" spans="1:8" x14ac:dyDescent="0.25">
      <c r="A239" s="4" t="s">
        <v>397</v>
      </c>
      <c r="B239" s="4" t="s">
        <v>398</v>
      </c>
      <c r="C239" s="4" t="s">
        <v>397</v>
      </c>
      <c r="E239" s="53" t="s">
        <v>731</v>
      </c>
      <c r="F239" s="53" t="s">
        <v>648</v>
      </c>
      <c r="G239" s="53" t="s">
        <v>732</v>
      </c>
      <c r="H239" s="53" t="s">
        <v>731</v>
      </c>
    </row>
    <row r="240" spans="1:8" x14ac:dyDescent="0.25">
      <c r="A240" s="4" t="s">
        <v>399</v>
      </c>
      <c r="B240" s="4" t="s">
        <v>434</v>
      </c>
      <c r="C240" s="4" t="s">
        <v>399</v>
      </c>
      <c r="E240" s="53" t="s">
        <v>549</v>
      </c>
      <c r="F240" s="53" t="s">
        <v>647</v>
      </c>
      <c r="G240" s="53" t="s">
        <v>550</v>
      </c>
      <c r="H240" s="53" t="s">
        <v>549</v>
      </c>
    </row>
    <row r="241" spans="1:8" x14ac:dyDescent="0.25">
      <c r="A241" s="4" t="s">
        <v>400</v>
      </c>
      <c r="B241" s="4" t="s">
        <v>401</v>
      </c>
      <c r="C241" s="4" t="s">
        <v>400</v>
      </c>
      <c r="E241" s="53" t="s">
        <v>733</v>
      </c>
      <c r="F241" s="53" t="s">
        <v>647</v>
      </c>
      <c r="G241" s="53" t="s">
        <v>734</v>
      </c>
      <c r="H241" s="53" t="s">
        <v>733</v>
      </c>
    </row>
    <row r="242" spans="1:8" x14ac:dyDescent="0.25">
      <c r="A242" s="4" t="s">
        <v>402</v>
      </c>
      <c r="B242" s="4" t="s">
        <v>403</v>
      </c>
      <c r="C242" s="4" t="s">
        <v>402</v>
      </c>
      <c r="E242" s="53" t="s">
        <v>735</v>
      </c>
      <c r="F242" s="53" t="s">
        <v>647</v>
      </c>
      <c r="G242" s="53" t="s">
        <v>736</v>
      </c>
      <c r="H242" s="53" t="s">
        <v>735</v>
      </c>
    </row>
    <row r="243" spans="1:8" x14ac:dyDescent="0.25">
      <c r="A243" s="4" t="s">
        <v>404</v>
      </c>
      <c r="B243" s="4" t="s">
        <v>405</v>
      </c>
      <c r="C243" s="4" t="s">
        <v>404</v>
      </c>
      <c r="E243" s="53" t="s">
        <v>737</v>
      </c>
      <c r="F243" s="53" t="s">
        <v>647</v>
      </c>
      <c r="G243" s="53" t="s">
        <v>738</v>
      </c>
      <c r="H243" s="53" t="s">
        <v>737</v>
      </c>
    </row>
    <row r="244" spans="1:8" x14ac:dyDescent="0.25">
      <c r="E244" s="53" t="s">
        <v>739</v>
      </c>
      <c r="F244" s="53" t="s">
        <v>649</v>
      </c>
      <c r="G244" s="53" t="s">
        <v>740</v>
      </c>
      <c r="H244" s="53" t="s">
        <v>739</v>
      </c>
    </row>
    <row r="245" spans="1:8" x14ac:dyDescent="0.25">
      <c r="E245" s="53" t="s">
        <v>741</v>
      </c>
      <c r="F245" s="53" t="s">
        <v>650</v>
      </c>
      <c r="G245" s="53" t="s">
        <v>742</v>
      </c>
      <c r="H245" s="53" t="s">
        <v>741</v>
      </c>
    </row>
    <row r="246" spans="1:8" x14ac:dyDescent="0.25">
      <c r="E246" s="53" t="s">
        <v>743</v>
      </c>
      <c r="F246" s="53" t="s">
        <v>646</v>
      </c>
      <c r="G246" s="53" t="s">
        <v>744</v>
      </c>
      <c r="H246" s="53" t="s">
        <v>743</v>
      </c>
    </row>
    <row r="247" spans="1:8" x14ac:dyDescent="0.25">
      <c r="E247" s="53" t="s">
        <v>745</v>
      </c>
      <c r="F247" s="53" t="s">
        <v>655</v>
      </c>
      <c r="G247" s="53" t="s">
        <v>746</v>
      </c>
      <c r="H247" s="53" t="s">
        <v>745</v>
      </c>
    </row>
    <row r="248" spans="1:8" x14ac:dyDescent="0.25">
      <c r="E248" s="53" t="s">
        <v>747</v>
      </c>
      <c r="F248" s="53" t="s">
        <v>649</v>
      </c>
      <c r="G248" s="53" t="s">
        <v>748</v>
      </c>
      <c r="H248" s="53" t="s">
        <v>747</v>
      </c>
    </row>
    <row r="249" spans="1:8" x14ac:dyDescent="0.25">
      <c r="E249" s="53" t="s">
        <v>749</v>
      </c>
      <c r="F249" s="53" t="s">
        <v>650</v>
      </c>
      <c r="G249" s="53" t="s">
        <v>750</v>
      </c>
      <c r="H249" s="53" t="s">
        <v>749</v>
      </c>
    </row>
    <row r="250" spans="1:8" x14ac:dyDescent="0.25">
      <c r="E250" s="53" t="s">
        <v>751</v>
      </c>
      <c r="F250" s="53" t="s">
        <v>650</v>
      </c>
      <c r="G250" s="53" t="s">
        <v>752</v>
      </c>
      <c r="H250" s="53" t="s">
        <v>751</v>
      </c>
    </row>
    <row r="251" spans="1:8" x14ac:dyDescent="0.25">
      <c r="E251" s="53" t="s">
        <v>753</v>
      </c>
      <c r="F251" s="53" t="s">
        <v>650</v>
      </c>
      <c r="G251" s="53" t="s">
        <v>754</v>
      </c>
      <c r="H251" s="53" t="s">
        <v>753</v>
      </c>
    </row>
    <row r="252" spans="1:8" x14ac:dyDescent="0.25">
      <c r="E252" s="53" t="s">
        <v>755</v>
      </c>
      <c r="F252" s="53" t="s">
        <v>649</v>
      </c>
      <c r="G252" s="53" t="s">
        <v>756</v>
      </c>
      <c r="H252" s="53" t="s">
        <v>755</v>
      </c>
    </row>
    <row r="253" spans="1:8" x14ac:dyDescent="0.25">
      <c r="E253" s="53" t="s">
        <v>757</v>
      </c>
      <c r="F253" s="53" t="s">
        <v>650</v>
      </c>
      <c r="G253" s="53" t="s">
        <v>758</v>
      </c>
      <c r="H253" s="53" t="s">
        <v>757</v>
      </c>
    </row>
    <row r="254" spans="1:8" x14ac:dyDescent="0.25">
      <c r="E254" s="53" t="s">
        <v>759</v>
      </c>
      <c r="F254" s="53" t="s">
        <v>649</v>
      </c>
      <c r="G254" s="53" t="s">
        <v>760</v>
      </c>
      <c r="H254" s="53" t="s">
        <v>759</v>
      </c>
    </row>
    <row r="255" spans="1:8" x14ac:dyDescent="0.25">
      <c r="E255" s="53" t="s">
        <v>761</v>
      </c>
      <c r="F255" s="53" t="s">
        <v>646</v>
      </c>
      <c r="G255" s="53" t="s">
        <v>762</v>
      </c>
      <c r="H255" s="53" t="s">
        <v>761</v>
      </c>
    </row>
    <row r="256" spans="1:8" x14ac:dyDescent="0.25">
      <c r="E256" s="53" t="s">
        <v>763</v>
      </c>
      <c r="F256" s="53" t="s">
        <v>647</v>
      </c>
      <c r="G256" s="53" t="s">
        <v>764</v>
      </c>
      <c r="H256" s="53" t="s">
        <v>763</v>
      </c>
    </row>
    <row r="257" spans="5:8" x14ac:dyDescent="0.25">
      <c r="E257" s="53" t="s">
        <v>765</v>
      </c>
      <c r="F257" s="53" t="s">
        <v>766</v>
      </c>
      <c r="G257" s="53" t="s">
        <v>767</v>
      </c>
      <c r="H257" s="53" t="s">
        <v>765</v>
      </c>
    </row>
    <row r="258" spans="5:8" x14ac:dyDescent="0.25">
      <c r="E258" s="53" t="s">
        <v>768</v>
      </c>
      <c r="F258" s="53" t="s">
        <v>649</v>
      </c>
      <c r="G258" s="53" t="s">
        <v>769</v>
      </c>
      <c r="H258" s="53" t="s">
        <v>768</v>
      </c>
    </row>
    <row r="259" spans="5:8" x14ac:dyDescent="0.25">
      <c r="E259" s="53" t="s">
        <v>770</v>
      </c>
      <c r="F259" s="53" t="s">
        <v>647</v>
      </c>
      <c r="G259" s="53" t="s">
        <v>771</v>
      </c>
      <c r="H259" s="53" t="s">
        <v>770</v>
      </c>
    </row>
    <row r="260" spans="5:8" x14ac:dyDescent="0.25">
      <c r="E260" s="53" t="s">
        <v>772</v>
      </c>
      <c r="F260" s="53" t="s">
        <v>655</v>
      </c>
      <c r="G260" s="53" t="s">
        <v>773</v>
      </c>
      <c r="H260" s="53" t="s">
        <v>772</v>
      </c>
    </row>
    <row r="261" spans="5:8" x14ac:dyDescent="0.25">
      <c r="E261" s="53" t="s">
        <v>774</v>
      </c>
      <c r="G261" s="53" t="s">
        <v>775</v>
      </c>
      <c r="H261" s="53" t="s">
        <v>774</v>
      </c>
    </row>
    <row r="262" spans="5:8" x14ac:dyDescent="0.25">
      <c r="E262" s="53" t="s">
        <v>776</v>
      </c>
      <c r="F262" s="53" t="s">
        <v>647</v>
      </c>
      <c r="G262" s="53" t="s">
        <v>764</v>
      </c>
      <c r="H262" s="53" t="s">
        <v>776</v>
      </c>
    </row>
    <row r="263" spans="5:8" x14ac:dyDescent="0.25">
      <c r="E263" s="53" t="s">
        <v>777</v>
      </c>
      <c r="F263" s="53" t="s">
        <v>647</v>
      </c>
      <c r="G263" s="53" t="s">
        <v>557</v>
      </c>
      <c r="H263" s="53" t="s">
        <v>777</v>
      </c>
    </row>
    <row r="264" spans="5:8" x14ac:dyDescent="0.25">
      <c r="E264" s="53" t="s">
        <v>743</v>
      </c>
      <c r="F264" s="53" t="s">
        <v>646</v>
      </c>
      <c r="G264" s="53" t="s">
        <v>778</v>
      </c>
      <c r="H264" s="53" t="s">
        <v>743</v>
      </c>
    </row>
    <row r="265" spans="5:8" x14ac:dyDescent="0.25">
      <c r="E265" s="53" t="s">
        <v>743</v>
      </c>
      <c r="F265" s="53" t="s">
        <v>646</v>
      </c>
      <c r="G265" s="53" t="s">
        <v>779</v>
      </c>
      <c r="H265" s="53" t="s">
        <v>743</v>
      </c>
    </row>
    <row r="266" spans="5:8" x14ac:dyDescent="0.25">
      <c r="E266" s="53" t="s">
        <v>743</v>
      </c>
      <c r="F266" s="53" t="s">
        <v>646</v>
      </c>
      <c r="G266" s="53" t="s">
        <v>780</v>
      </c>
      <c r="H266" s="53" t="s">
        <v>743</v>
      </c>
    </row>
    <row r="267" spans="5:8" x14ac:dyDescent="0.25">
      <c r="E267" s="53" t="s">
        <v>328</v>
      </c>
      <c r="H267" s="53" t="s">
        <v>328</v>
      </c>
    </row>
    <row r="268" spans="5:8" x14ac:dyDescent="0.25">
      <c r="E268" s="53" t="s">
        <v>342</v>
      </c>
      <c r="H268" s="53" t="s">
        <v>342</v>
      </c>
    </row>
    <row r="269" spans="5:8" x14ac:dyDescent="0.25">
      <c r="E269" s="53" t="s">
        <v>781</v>
      </c>
      <c r="F269" s="53" t="s">
        <v>645</v>
      </c>
      <c r="G269" s="53" t="s">
        <v>782</v>
      </c>
      <c r="H269" s="53" t="s">
        <v>781</v>
      </c>
    </row>
    <row r="270" spans="5:8" x14ac:dyDescent="0.25">
      <c r="E270" s="53" t="s">
        <v>783</v>
      </c>
      <c r="F270" s="53" t="s">
        <v>646</v>
      </c>
      <c r="G270" s="53" t="s">
        <v>784</v>
      </c>
      <c r="H270" s="53" t="s">
        <v>783</v>
      </c>
    </row>
    <row r="271" spans="5:8" x14ac:dyDescent="0.25">
      <c r="E271" s="53" t="s">
        <v>785</v>
      </c>
      <c r="F271" s="53" t="s">
        <v>647</v>
      </c>
      <c r="G271" s="53" t="s">
        <v>786</v>
      </c>
      <c r="H271" s="53" t="s">
        <v>785</v>
      </c>
    </row>
    <row r="272" spans="5:8" x14ac:dyDescent="0.25">
      <c r="E272" s="53" t="s">
        <v>787</v>
      </c>
      <c r="F272" s="53" t="s">
        <v>648</v>
      </c>
      <c r="G272" s="53" t="s">
        <v>788</v>
      </c>
      <c r="H272" s="53" t="s">
        <v>787</v>
      </c>
    </row>
    <row r="273" spans="5:8" x14ac:dyDescent="0.25">
      <c r="E273" s="53" t="s">
        <v>789</v>
      </c>
      <c r="F273" s="53" t="s">
        <v>649</v>
      </c>
      <c r="G273" s="53" t="s">
        <v>790</v>
      </c>
      <c r="H273" s="53" t="s">
        <v>789</v>
      </c>
    </row>
    <row r="274" spans="5:8" x14ac:dyDescent="0.25">
      <c r="E274" s="53" t="s">
        <v>791</v>
      </c>
      <c r="F274" s="53" t="s">
        <v>650</v>
      </c>
      <c r="G274" s="53" t="s">
        <v>792</v>
      </c>
      <c r="H274" s="53" t="s">
        <v>791</v>
      </c>
    </row>
  </sheetData>
  <sortState ref="V13:V68">
    <sortCondition ref="V13"/>
  </sortState>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filterMode="1"/>
  <dimension ref="A1:AA209"/>
  <sheetViews>
    <sheetView topLeftCell="A106" zoomScale="85" zoomScaleNormal="85" workbookViewId="0">
      <selection activeCell="B5" sqref="B5:B196"/>
    </sheetView>
  </sheetViews>
  <sheetFormatPr defaultRowHeight="14.5" x14ac:dyDescent="0.35"/>
  <cols>
    <col min="1" max="1" width="5.26953125" style="6" bestFit="1" customWidth="1"/>
    <col min="2" max="2" width="18.26953125" style="6" customWidth="1"/>
    <col min="3" max="12" width="18.26953125" style="37" customWidth="1"/>
    <col min="13" max="27" width="18.26953125" style="6" customWidth="1"/>
    <col min="28" max="16384" width="8.7265625" style="6"/>
  </cols>
  <sheetData>
    <row r="1" spans="1:27" ht="15" customHeight="1" x14ac:dyDescent="0.35">
      <c r="B1" s="7"/>
      <c r="C1" s="8"/>
      <c r="D1" s="9"/>
      <c r="E1" s="9"/>
      <c r="F1" s="9"/>
      <c r="G1" s="9"/>
      <c r="H1" s="9"/>
      <c r="I1" s="9"/>
      <c r="J1" s="9"/>
      <c r="K1" s="9"/>
      <c r="L1" s="9"/>
      <c r="M1" s="9"/>
      <c r="N1" s="9"/>
      <c r="O1" s="9"/>
      <c r="P1" s="9"/>
      <c r="Q1" s="9"/>
      <c r="R1" s="9"/>
      <c r="S1" s="9"/>
      <c r="T1" s="9"/>
      <c r="U1" s="9"/>
      <c r="V1" s="9"/>
      <c r="W1" s="9"/>
      <c r="X1" s="9"/>
      <c r="Y1" s="9"/>
      <c r="Z1" s="9"/>
      <c r="AA1" s="9"/>
    </row>
    <row r="2" spans="1:27" ht="15" customHeight="1" x14ac:dyDescent="0.35">
      <c r="B2" s="10" t="s">
        <v>457</v>
      </c>
      <c r="C2" s="11"/>
      <c r="D2" s="12"/>
      <c r="E2" s="12"/>
      <c r="F2" s="12"/>
      <c r="G2" s="12"/>
      <c r="H2" s="12"/>
      <c r="I2" s="12"/>
      <c r="J2" s="12"/>
      <c r="K2" s="12"/>
      <c r="L2" s="12"/>
      <c r="M2" s="12"/>
      <c r="N2" s="12"/>
      <c r="O2" s="12"/>
      <c r="P2" s="12"/>
      <c r="Q2" s="12"/>
      <c r="R2" s="12"/>
      <c r="S2" s="12"/>
      <c r="T2" s="12"/>
      <c r="U2" s="12"/>
      <c r="V2" s="12"/>
      <c r="W2" s="12"/>
      <c r="X2" s="12"/>
      <c r="Y2" s="12"/>
      <c r="Z2" s="12"/>
      <c r="AA2" s="12"/>
    </row>
    <row r="3" spans="1:27" ht="31.5" x14ac:dyDescent="0.35">
      <c r="A3" s="13" t="s">
        <v>458</v>
      </c>
      <c r="B3" s="14" t="s">
        <v>459</v>
      </c>
      <c r="C3" s="15" t="s">
        <v>460</v>
      </c>
      <c r="D3" s="15" t="s">
        <v>461</v>
      </c>
      <c r="E3" s="15" t="s">
        <v>462</v>
      </c>
      <c r="F3" s="15" t="s">
        <v>463</v>
      </c>
      <c r="G3" s="15" t="s">
        <v>464</v>
      </c>
      <c r="H3" s="15" t="s">
        <v>465</v>
      </c>
      <c r="I3" s="15" t="s">
        <v>466</v>
      </c>
      <c r="J3" s="15" t="s">
        <v>467</v>
      </c>
      <c r="K3" s="15" t="s">
        <v>468</v>
      </c>
      <c r="L3" s="15" t="s">
        <v>469</v>
      </c>
      <c r="M3" s="15" t="s">
        <v>470</v>
      </c>
      <c r="N3" s="15" t="s">
        <v>471</v>
      </c>
      <c r="O3" s="15" t="s">
        <v>472</v>
      </c>
      <c r="P3" s="15" t="s">
        <v>473</v>
      </c>
      <c r="Q3" s="15" t="s">
        <v>474</v>
      </c>
      <c r="R3" s="15" t="s">
        <v>475</v>
      </c>
      <c r="S3" s="15" t="s">
        <v>476</v>
      </c>
      <c r="T3" s="15" t="s">
        <v>477</v>
      </c>
      <c r="U3" s="15" t="s">
        <v>478</v>
      </c>
      <c r="V3" s="15" t="s">
        <v>479</v>
      </c>
      <c r="W3" s="15" t="s">
        <v>480</v>
      </c>
      <c r="X3" s="15" t="s">
        <v>481</v>
      </c>
      <c r="Y3" s="15" t="s">
        <v>482</v>
      </c>
      <c r="Z3" s="15" t="s">
        <v>483</v>
      </c>
      <c r="AA3" s="15" t="s">
        <v>484</v>
      </c>
    </row>
    <row r="4" spans="1:27" ht="21" hidden="1" customHeight="1" x14ac:dyDescent="0.35">
      <c r="A4" s="16" t="s">
        <v>57</v>
      </c>
      <c r="B4" s="17" t="s">
        <v>58</v>
      </c>
      <c r="C4" s="18" t="s">
        <v>14</v>
      </c>
      <c r="D4" s="19" t="s">
        <v>485</v>
      </c>
      <c r="E4" s="19" t="s">
        <v>486</v>
      </c>
      <c r="F4" s="19" t="s">
        <v>11</v>
      </c>
      <c r="G4" s="19" t="s">
        <v>487</v>
      </c>
      <c r="H4" s="19" t="s">
        <v>488</v>
      </c>
      <c r="I4" s="19" t="s">
        <v>489</v>
      </c>
      <c r="J4" s="19" t="s">
        <v>490</v>
      </c>
      <c r="K4" s="19" t="s">
        <v>491</v>
      </c>
      <c r="L4" s="19" t="s">
        <v>50</v>
      </c>
      <c r="M4" s="19" t="s">
        <v>44</v>
      </c>
      <c r="N4" s="19" t="s">
        <v>492</v>
      </c>
      <c r="O4" s="19" t="s">
        <v>493</v>
      </c>
      <c r="P4" s="19" t="s">
        <v>493</v>
      </c>
      <c r="Q4" s="19" t="s">
        <v>493</v>
      </c>
      <c r="R4" s="19" t="s">
        <v>493</v>
      </c>
      <c r="S4" s="19" t="s">
        <v>493</v>
      </c>
      <c r="T4" s="19" t="s">
        <v>493</v>
      </c>
      <c r="U4" s="19" t="s">
        <v>493</v>
      </c>
      <c r="V4" s="19" t="s">
        <v>493</v>
      </c>
      <c r="W4" s="19" t="s">
        <v>493</v>
      </c>
      <c r="X4" s="19" t="s">
        <v>493</v>
      </c>
      <c r="Y4" s="19" t="s">
        <v>493</v>
      </c>
      <c r="Z4" s="19" t="s">
        <v>493</v>
      </c>
      <c r="AA4" s="19" t="s">
        <v>493</v>
      </c>
    </row>
    <row r="5" spans="1:27" s="23" customFormat="1" ht="21" customHeight="1" x14ac:dyDescent="0.25">
      <c r="A5" s="16" t="s">
        <v>59</v>
      </c>
      <c r="B5" s="20" t="s">
        <v>406</v>
      </c>
      <c r="C5" s="21" t="s">
        <v>4</v>
      </c>
      <c r="D5" s="22" t="s">
        <v>9</v>
      </c>
      <c r="E5" s="22" t="s">
        <v>494</v>
      </c>
      <c r="F5" s="22" t="s">
        <v>9</v>
      </c>
      <c r="G5" s="22" t="s">
        <v>495</v>
      </c>
      <c r="H5" s="22" t="s">
        <v>496</v>
      </c>
      <c r="I5" s="22" t="s">
        <v>497</v>
      </c>
      <c r="J5" s="22" t="s">
        <v>498</v>
      </c>
      <c r="K5" s="22" t="s">
        <v>491</v>
      </c>
      <c r="L5" s="22" t="s">
        <v>491</v>
      </c>
      <c r="M5" s="22" t="s">
        <v>44</v>
      </c>
      <c r="N5" s="22" t="s">
        <v>499</v>
      </c>
      <c r="O5" s="22" t="s">
        <v>493</v>
      </c>
      <c r="P5" s="22" t="s">
        <v>493</v>
      </c>
      <c r="Q5" s="22" t="s">
        <v>493</v>
      </c>
      <c r="R5" s="22" t="s">
        <v>18</v>
      </c>
      <c r="S5" s="22" t="s">
        <v>493</v>
      </c>
      <c r="T5" s="22" t="s">
        <v>493</v>
      </c>
      <c r="U5" s="22" t="s">
        <v>21</v>
      </c>
      <c r="V5" s="22" t="s">
        <v>493</v>
      </c>
      <c r="W5" s="22" t="s">
        <v>23</v>
      </c>
      <c r="X5" s="22" t="s">
        <v>493</v>
      </c>
      <c r="Y5" s="22" t="s">
        <v>493</v>
      </c>
      <c r="Z5" s="22" t="s">
        <v>493</v>
      </c>
      <c r="AA5" s="22" t="s">
        <v>493</v>
      </c>
    </row>
    <row r="6" spans="1:27" s="28" customFormat="1" ht="21" hidden="1" customHeight="1" x14ac:dyDescent="0.35">
      <c r="A6" s="24" t="s">
        <v>60</v>
      </c>
      <c r="B6" s="25" t="s">
        <v>61</v>
      </c>
      <c r="C6" s="26" t="s">
        <v>14</v>
      </c>
      <c r="D6" s="27" t="s">
        <v>500</v>
      </c>
      <c r="E6" s="27" t="s">
        <v>501</v>
      </c>
      <c r="F6" s="27" t="s">
        <v>502</v>
      </c>
      <c r="G6" s="27" t="s">
        <v>487</v>
      </c>
      <c r="H6" s="27" t="s">
        <v>488</v>
      </c>
      <c r="I6" s="27" t="s">
        <v>489</v>
      </c>
      <c r="J6" s="27" t="s">
        <v>498</v>
      </c>
      <c r="K6" s="27" t="s">
        <v>491</v>
      </c>
      <c r="L6" s="27" t="s">
        <v>491</v>
      </c>
      <c r="M6" s="27" t="s">
        <v>491</v>
      </c>
      <c r="N6" s="27" t="s">
        <v>491</v>
      </c>
      <c r="O6" s="27" t="s">
        <v>493</v>
      </c>
      <c r="P6" s="27" t="s">
        <v>493</v>
      </c>
      <c r="Q6" s="27" t="s">
        <v>493</v>
      </c>
      <c r="R6" s="27" t="s">
        <v>493</v>
      </c>
      <c r="S6" s="27" t="s">
        <v>493</v>
      </c>
      <c r="T6" s="27" t="s">
        <v>493</v>
      </c>
      <c r="U6" s="27" t="s">
        <v>493</v>
      </c>
      <c r="V6" s="27" t="s">
        <v>493</v>
      </c>
      <c r="W6" s="27" t="s">
        <v>493</v>
      </c>
      <c r="X6" s="27" t="s">
        <v>493</v>
      </c>
      <c r="Y6" s="27" t="s">
        <v>493</v>
      </c>
      <c r="Z6" s="27" t="s">
        <v>493</v>
      </c>
      <c r="AA6" s="27" t="s">
        <v>493</v>
      </c>
    </row>
    <row r="7" spans="1:27" s="23" customFormat="1" ht="21" hidden="1" customHeight="1" x14ac:dyDescent="0.25">
      <c r="A7" s="16" t="s">
        <v>503</v>
      </c>
      <c r="B7" s="20" t="s">
        <v>504</v>
      </c>
      <c r="C7" s="21" t="s">
        <v>14</v>
      </c>
      <c r="D7" s="22" t="s">
        <v>500</v>
      </c>
      <c r="E7" s="22" t="s">
        <v>505</v>
      </c>
      <c r="F7" s="22" t="s">
        <v>13</v>
      </c>
      <c r="G7" s="22" t="s">
        <v>487</v>
      </c>
      <c r="H7" s="22" t="s">
        <v>488</v>
      </c>
      <c r="I7" s="22" t="s">
        <v>489</v>
      </c>
      <c r="J7" s="22" t="s">
        <v>490</v>
      </c>
      <c r="K7" s="22" t="s">
        <v>491</v>
      </c>
      <c r="L7" s="22" t="s">
        <v>491</v>
      </c>
      <c r="M7" s="22" t="s">
        <v>491</v>
      </c>
      <c r="N7" s="22" t="s">
        <v>491</v>
      </c>
      <c r="O7" s="22" t="s">
        <v>493</v>
      </c>
      <c r="P7" s="22" t="s">
        <v>493</v>
      </c>
      <c r="Q7" s="22" t="s">
        <v>493</v>
      </c>
      <c r="R7" s="22" t="s">
        <v>493</v>
      </c>
      <c r="S7" s="22" t="s">
        <v>493</v>
      </c>
      <c r="T7" s="22" t="s">
        <v>493</v>
      </c>
      <c r="U7" s="22" t="s">
        <v>493</v>
      </c>
      <c r="V7" s="22" t="s">
        <v>493</v>
      </c>
      <c r="W7" s="22" t="s">
        <v>493</v>
      </c>
      <c r="X7" s="22" t="s">
        <v>493</v>
      </c>
      <c r="Y7" s="22" t="s">
        <v>493</v>
      </c>
      <c r="Z7" s="22" t="s">
        <v>493</v>
      </c>
      <c r="AA7" s="22" t="s">
        <v>493</v>
      </c>
    </row>
    <row r="8" spans="1:27" s="28" customFormat="1" ht="21" hidden="1" customHeight="1" x14ac:dyDescent="0.35">
      <c r="A8" s="24" t="s">
        <v>62</v>
      </c>
      <c r="B8" s="25" t="s">
        <v>407</v>
      </c>
      <c r="C8" s="26" t="s">
        <v>14</v>
      </c>
      <c r="D8" s="27" t="s">
        <v>485</v>
      </c>
      <c r="E8" s="27" t="s">
        <v>505</v>
      </c>
      <c r="F8" s="27" t="s">
        <v>13</v>
      </c>
      <c r="G8" s="27" t="s">
        <v>495</v>
      </c>
      <c r="H8" s="27" t="s">
        <v>496</v>
      </c>
      <c r="I8" s="27" t="s">
        <v>497</v>
      </c>
      <c r="J8" s="27" t="s">
        <v>498</v>
      </c>
      <c r="K8" s="27" t="s">
        <v>491</v>
      </c>
      <c r="L8" s="27" t="s">
        <v>491</v>
      </c>
      <c r="M8" s="27" t="s">
        <v>491</v>
      </c>
      <c r="N8" s="27" t="s">
        <v>491</v>
      </c>
      <c r="O8" s="27" t="s">
        <v>493</v>
      </c>
      <c r="P8" s="27" t="s">
        <v>493</v>
      </c>
      <c r="Q8" s="27" t="s">
        <v>493</v>
      </c>
      <c r="R8" s="27" t="s">
        <v>493</v>
      </c>
      <c r="S8" s="27" t="s">
        <v>493</v>
      </c>
      <c r="T8" s="27" t="s">
        <v>493</v>
      </c>
      <c r="U8" s="27" t="s">
        <v>493</v>
      </c>
      <c r="V8" s="27" t="s">
        <v>493</v>
      </c>
      <c r="W8" s="27" t="s">
        <v>493</v>
      </c>
      <c r="X8" s="27" t="s">
        <v>493</v>
      </c>
      <c r="Y8" s="27" t="s">
        <v>493</v>
      </c>
      <c r="Z8" s="27" t="s">
        <v>493</v>
      </c>
      <c r="AA8" s="27" t="s">
        <v>493</v>
      </c>
    </row>
    <row r="9" spans="1:27" s="23" customFormat="1" ht="21" hidden="1" customHeight="1" x14ac:dyDescent="0.25">
      <c r="A9" s="16" t="s">
        <v>63</v>
      </c>
      <c r="B9" s="20" t="s">
        <v>64</v>
      </c>
      <c r="C9" s="21" t="s">
        <v>14</v>
      </c>
      <c r="D9" s="22" t="s">
        <v>506</v>
      </c>
      <c r="E9" s="22" t="s">
        <v>501</v>
      </c>
      <c r="F9" s="22" t="s">
        <v>10</v>
      </c>
      <c r="G9" s="22" t="s">
        <v>487</v>
      </c>
      <c r="H9" s="22" t="s">
        <v>488</v>
      </c>
      <c r="I9" s="22" t="s">
        <v>489</v>
      </c>
      <c r="J9" s="22" t="s">
        <v>498</v>
      </c>
      <c r="K9" s="22" t="s">
        <v>491</v>
      </c>
      <c r="L9" s="22" t="s">
        <v>491</v>
      </c>
      <c r="M9" s="22" t="s">
        <v>491</v>
      </c>
      <c r="N9" s="22" t="s">
        <v>491</v>
      </c>
      <c r="O9" s="22" t="s">
        <v>493</v>
      </c>
      <c r="P9" s="22" t="s">
        <v>493</v>
      </c>
      <c r="Q9" s="22" t="s">
        <v>493</v>
      </c>
      <c r="R9" s="22" t="s">
        <v>493</v>
      </c>
      <c r="S9" s="22" t="s">
        <v>493</v>
      </c>
      <c r="T9" s="22" t="s">
        <v>493</v>
      </c>
      <c r="U9" s="22" t="s">
        <v>493</v>
      </c>
      <c r="V9" s="22" t="s">
        <v>493</v>
      </c>
      <c r="W9" s="22" t="s">
        <v>493</v>
      </c>
      <c r="X9" s="22" t="s">
        <v>493</v>
      </c>
      <c r="Y9" s="22" t="s">
        <v>25</v>
      </c>
      <c r="Z9" s="22" t="s">
        <v>493</v>
      </c>
      <c r="AA9" s="22" t="s">
        <v>493</v>
      </c>
    </row>
    <row r="10" spans="1:27" s="28" customFormat="1" ht="21" hidden="1" customHeight="1" x14ac:dyDescent="0.35">
      <c r="A10" s="24" t="s">
        <v>65</v>
      </c>
      <c r="B10" s="25" t="s">
        <v>66</v>
      </c>
      <c r="C10" s="26" t="s">
        <v>14</v>
      </c>
      <c r="D10" s="27" t="s">
        <v>500</v>
      </c>
      <c r="E10" s="27" t="s">
        <v>501</v>
      </c>
      <c r="F10" s="27" t="s">
        <v>502</v>
      </c>
      <c r="G10" s="27" t="s">
        <v>487</v>
      </c>
      <c r="H10" s="27" t="s">
        <v>488</v>
      </c>
      <c r="I10" s="27" t="s">
        <v>489</v>
      </c>
      <c r="J10" s="27" t="s">
        <v>490</v>
      </c>
      <c r="K10" s="27" t="s">
        <v>491</v>
      </c>
      <c r="L10" s="27" t="s">
        <v>50</v>
      </c>
      <c r="M10" s="27" t="s">
        <v>491</v>
      </c>
      <c r="N10" s="27" t="s">
        <v>491</v>
      </c>
      <c r="O10" s="27" t="s">
        <v>493</v>
      </c>
      <c r="P10" s="27" t="s">
        <v>493</v>
      </c>
      <c r="Q10" s="27" t="s">
        <v>493</v>
      </c>
      <c r="R10" s="27" t="s">
        <v>493</v>
      </c>
      <c r="S10" s="27" t="s">
        <v>493</v>
      </c>
      <c r="T10" s="27" t="s">
        <v>493</v>
      </c>
      <c r="U10" s="27" t="s">
        <v>493</v>
      </c>
      <c r="V10" s="27" t="s">
        <v>493</v>
      </c>
      <c r="W10" s="27" t="s">
        <v>493</v>
      </c>
      <c r="X10" s="27" t="s">
        <v>493</v>
      </c>
      <c r="Y10" s="27" t="s">
        <v>493</v>
      </c>
      <c r="Z10" s="27" t="s">
        <v>493</v>
      </c>
      <c r="AA10" s="27" t="s">
        <v>493</v>
      </c>
    </row>
    <row r="11" spans="1:27" s="23" customFormat="1" ht="21" hidden="1" customHeight="1" x14ac:dyDescent="0.25">
      <c r="A11" s="16" t="s">
        <v>67</v>
      </c>
      <c r="B11" s="20" t="s">
        <v>68</v>
      </c>
      <c r="C11" s="21" t="s">
        <v>14</v>
      </c>
      <c r="D11" s="22" t="s">
        <v>507</v>
      </c>
      <c r="E11" s="22" t="s">
        <v>505</v>
      </c>
      <c r="F11" s="22" t="s">
        <v>10</v>
      </c>
      <c r="G11" s="22" t="s">
        <v>487</v>
      </c>
      <c r="H11" s="22" t="s">
        <v>488</v>
      </c>
      <c r="I11" s="22" t="s">
        <v>489</v>
      </c>
      <c r="J11" s="22" t="s">
        <v>508</v>
      </c>
      <c r="K11" s="22" t="s">
        <v>47</v>
      </c>
      <c r="L11" s="22" t="s">
        <v>491</v>
      </c>
      <c r="M11" s="22" t="s">
        <v>491</v>
      </c>
      <c r="N11" s="22" t="s">
        <v>491</v>
      </c>
      <c r="O11" s="22" t="s">
        <v>493</v>
      </c>
      <c r="P11" s="22" t="s">
        <v>493</v>
      </c>
      <c r="Q11" s="22" t="s">
        <v>493</v>
      </c>
      <c r="R11" s="22" t="s">
        <v>493</v>
      </c>
      <c r="S11" s="22" t="s">
        <v>493</v>
      </c>
      <c r="T11" s="22" t="s">
        <v>493</v>
      </c>
      <c r="U11" s="22" t="s">
        <v>493</v>
      </c>
      <c r="V11" s="22" t="s">
        <v>493</v>
      </c>
      <c r="W11" s="22" t="s">
        <v>493</v>
      </c>
      <c r="X11" s="22" t="s">
        <v>493</v>
      </c>
      <c r="Y11" s="22" t="s">
        <v>493</v>
      </c>
      <c r="Z11" s="22" t="s">
        <v>493</v>
      </c>
      <c r="AA11" s="22" t="s">
        <v>493</v>
      </c>
    </row>
    <row r="12" spans="1:27" s="28" customFormat="1" ht="21" hidden="1" customHeight="1" x14ac:dyDescent="0.35">
      <c r="A12" s="24" t="s">
        <v>69</v>
      </c>
      <c r="B12" s="25" t="s">
        <v>70</v>
      </c>
      <c r="C12" s="26" t="s">
        <v>14</v>
      </c>
      <c r="D12" s="27" t="s">
        <v>509</v>
      </c>
      <c r="E12" s="27" t="s">
        <v>505</v>
      </c>
      <c r="F12" s="27" t="s">
        <v>13</v>
      </c>
      <c r="G12" s="27" t="s">
        <v>487</v>
      </c>
      <c r="H12" s="27" t="s">
        <v>488</v>
      </c>
      <c r="I12" s="27" t="s">
        <v>489</v>
      </c>
      <c r="J12" s="27" t="s">
        <v>498</v>
      </c>
      <c r="K12" s="27" t="s">
        <v>491</v>
      </c>
      <c r="L12" s="27" t="s">
        <v>491</v>
      </c>
      <c r="M12" s="27" t="s">
        <v>491</v>
      </c>
      <c r="N12" s="27" t="s">
        <v>491</v>
      </c>
      <c r="O12" s="27" t="s">
        <v>493</v>
      </c>
      <c r="P12" s="27" t="s">
        <v>493</v>
      </c>
      <c r="Q12" s="27" t="s">
        <v>493</v>
      </c>
      <c r="R12" s="27" t="s">
        <v>493</v>
      </c>
      <c r="S12" s="27" t="s">
        <v>493</v>
      </c>
      <c r="T12" s="27" t="s">
        <v>493</v>
      </c>
      <c r="U12" s="27" t="s">
        <v>493</v>
      </c>
      <c r="V12" s="27" t="s">
        <v>493</v>
      </c>
      <c r="W12" s="27" t="s">
        <v>493</v>
      </c>
      <c r="X12" s="27" t="s">
        <v>493</v>
      </c>
      <c r="Y12" s="27" t="s">
        <v>493</v>
      </c>
      <c r="Z12" s="27" t="s">
        <v>493</v>
      </c>
      <c r="AA12" s="27" t="s">
        <v>27</v>
      </c>
    </row>
    <row r="13" spans="1:27" s="23" customFormat="1" ht="21" hidden="1" customHeight="1" x14ac:dyDescent="0.25">
      <c r="A13" s="16" t="s">
        <v>71</v>
      </c>
      <c r="B13" s="20" t="s">
        <v>72</v>
      </c>
      <c r="C13" s="21" t="s">
        <v>14</v>
      </c>
      <c r="D13" s="22" t="s">
        <v>500</v>
      </c>
      <c r="E13" s="22" t="s">
        <v>505</v>
      </c>
      <c r="F13" s="22" t="s">
        <v>13</v>
      </c>
      <c r="G13" s="22" t="s">
        <v>487</v>
      </c>
      <c r="H13" s="22" t="s">
        <v>488</v>
      </c>
      <c r="I13" s="22" t="s">
        <v>489</v>
      </c>
      <c r="J13" s="22" t="s">
        <v>490</v>
      </c>
      <c r="K13" s="22" t="s">
        <v>491</v>
      </c>
      <c r="L13" s="22" t="s">
        <v>491</v>
      </c>
      <c r="M13" s="22" t="s">
        <v>491</v>
      </c>
      <c r="N13" s="22" t="s">
        <v>491</v>
      </c>
      <c r="O13" s="22" t="s">
        <v>493</v>
      </c>
      <c r="P13" s="22" t="s">
        <v>493</v>
      </c>
      <c r="Q13" s="22" t="s">
        <v>493</v>
      </c>
      <c r="R13" s="22" t="s">
        <v>493</v>
      </c>
      <c r="S13" s="22" t="s">
        <v>493</v>
      </c>
      <c r="T13" s="22" t="s">
        <v>493</v>
      </c>
      <c r="U13" s="22" t="s">
        <v>493</v>
      </c>
      <c r="V13" s="22" t="s">
        <v>493</v>
      </c>
      <c r="W13" s="22" t="s">
        <v>493</v>
      </c>
      <c r="X13" s="22" t="s">
        <v>493</v>
      </c>
      <c r="Y13" s="22" t="s">
        <v>493</v>
      </c>
      <c r="Z13" s="22" t="s">
        <v>26</v>
      </c>
      <c r="AA13" s="22" t="s">
        <v>27</v>
      </c>
    </row>
    <row r="14" spans="1:27" s="28" customFormat="1" ht="21" hidden="1" customHeight="1" x14ac:dyDescent="0.35">
      <c r="A14" s="24" t="s">
        <v>73</v>
      </c>
      <c r="B14" s="25" t="s">
        <v>408</v>
      </c>
      <c r="C14" s="26" t="s">
        <v>14</v>
      </c>
      <c r="D14" s="27" t="s">
        <v>500</v>
      </c>
      <c r="E14" s="27" t="s">
        <v>501</v>
      </c>
      <c r="F14" s="27" t="s">
        <v>502</v>
      </c>
      <c r="G14" s="27" t="s">
        <v>495</v>
      </c>
      <c r="H14" s="27" t="s">
        <v>496</v>
      </c>
      <c r="I14" s="27" t="s">
        <v>497</v>
      </c>
      <c r="J14" s="27" t="s">
        <v>490</v>
      </c>
      <c r="K14" s="27" t="s">
        <v>491</v>
      </c>
      <c r="L14" s="27" t="s">
        <v>50</v>
      </c>
      <c r="M14" s="27" t="s">
        <v>491</v>
      </c>
      <c r="N14" s="27" t="s">
        <v>491</v>
      </c>
      <c r="O14" s="27" t="s">
        <v>493</v>
      </c>
      <c r="P14" s="27" t="s">
        <v>493</v>
      </c>
      <c r="Q14" s="27" t="s">
        <v>493</v>
      </c>
      <c r="R14" s="27" t="s">
        <v>493</v>
      </c>
      <c r="S14" s="27" t="s">
        <v>493</v>
      </c>
      <c r="T14" s="27" t="s">
        <v>493</v>
      </c>
      <c r="U14" s="27" t="s">
        <v>493</v>
      </c>
      <c r="V14" s="27" t="s">
        <v>493</v>
      </c>
      <c r="W14" s="27" t="s">
        <v>493</v>
      </c>
      <c r="X14" s="27" t="s">
        <v>493</v>
      </c>
      <c r="Y14" s="27" t="s">
        <v>493</v>
      </c>
      <c r="Z14" s="27" t="s">
        <v>493</v>
      </c>
      <c r="AA14" s="27" t="s">
        <v>493</v>
      </c>
    </row>
    <row r="15" spans="1:27" s="23" customFormat="1" ht="21" customHeight="1" x14ac:dyDescent="0.25">
      <c r="A15" s="16" t="s">
        <v>74</v>
      </c>
      <c r="B15" s="20" t="s">
        <v>75</v>
      </c>
      <c r="C15" s="21" t="s">
        <v>5</v>
      </c>
      <c r="D15" s="22" t="s">
        <v>9</v>
      </c>
      <c r="E15" s="22" t="s">
        <v>486</v>
      </c>
      <c r="F15" s="22" t="s">
        <v>9</v>
      </c>
      <c r="G15" s="22" t="s">
        <v>487</v>
      </c>
      <c r="H15" s="22" t="s">
        <v>488</v>
      </c>
      <c r="I15" s="22" t="s">
        <v>489</v>
      </c>
      <c r="J15" s="22" t="s">
        <v>490</v>
      </c>
      <c r="K15" s="22" t="s">
        <v>491</v>
      </c>
      <c r="L15" s="22" t="s">
        <v>50</v>
      </c>
      <c r="M15" s="22" t="s">
        <v>44</v>
      </c>
      <c r="N15" s="22" t="s">
        <v>492</v>
      </c>
      <c r="O15" s="22" t="s">
        <v>15</v>
      </c>
      <c r="P15" s="22" t="s">
        <v>493</v>
      </c>
      <c r="Q15" s="22" t="s">
        <v>17</v>
      </c>
      <c r="R15" s="22" t="s">
        <v>18</v>
      </c>
      <c r="S15" s="22" t="s">
        <v>493</v>
      </c>
      <c r="T15" s="22" t="s">
        <v>493</v>
      </c>
      <c r="U15" s="22" t="s">
        <v>493</v>
      </c>
      <c r="V15" s="22" t="s">
        <v>493</v>
      </c>
      <c r="W15" s="22" t="s">
        <v>493</v>
      </c>
      <c r="X15" s="22" t="s">
        <v>493</v>
      </c>
      <c r="Y15" s="22" t="s">
        <v>493</v>
      </c>
      <c r="Z15" s="22" t="s">
        <v>493</v>
      </c>
      <c r="AA15" s="22" t="s">
        <v>493</v>
      </c>
    </row>
    <row r="16" spans="1:27" s="28" customFormat="1" ht="21" hidden="1" customHeight="1" x14ac:dyDescent="0.35">
      <c r="A16" s="24" t="s">
        <v>76</v>
      </c>
      <c r="B16" s="25" t="s">
        <v>77</v>
      </c>
      <c r="C16" s="26" t="s">
        <v>14</v>
      </c>
      <c r="D16" s="27" t="s">
        <v>500</v>
      </c>
      <c r="E16" s="27" t="s">
        <v>505</v>
      </c>
      <c r="F16" s="27" t="s">
        <v>13</v>
      </c>
      <c r="G16" s="27" t="s">
        <v>487</v>
      </c>
      <c r="H16" s="27" t="s">
        <v>488</v>
      </c>
      <c r="I16" s="27" t="s">
        <v>489</v>
      </c>
      <c r="J16" s="27" t="s">
        <v>498</v>
      </c>
      <c r="K16" s="27" t="s">
        <v>491</v>
      </c>
      <c r="L16" s="27" t="s">
        <v>491</v>
      </c>
      <c r="M16" s="27" t="s">
        <v>491</v>
      </c>
      <c r="N16" s="27" t="s">
        <v>491</v>
      </c>
      <c r="O16" s="27" t="s">
        <v>493</v>
      </c>
      <c r="P16" s="27" t="s">
        <v>493</v>
      </c>
      <c r="Q16" s="27" t="s">
        <v>493</v>
      </c>
      <c r="R16" s="27" t="s">
        <v>493</v>
      </c>
      <c r="S16" s="27" t="s">
        <v>493</v>
      </c>
      <c r="T16" s="27" t="s">
        <v>493</v>
      </c>
      <c r="U16" s="27" t="s">
        <v>493</v>
      </c>
      <c r="V16" s="27" t="s">
        <v>493</v>
      </c>
      <c r="W16" s="27" t="s">
        <v>493</v>
      </c>
      <c r="X16" s="27" t="s">
        <v>493</v>
      </c>
      <c r="Y16" s="27" t="s">
        <v>493</v>
      </c>
      <c r="Z16" s="27" t="s">
        <v>26</v>
      </c>
      <c r="AA16" s="27" t="s">
        <v>27</v>
      </c>
    </row>
    <row r="17" spans="1:27" s="23" customFormat="1" ht="21" customHeight="1" x14ac:dyDescent="0.25">
      <c r="A17" s="16" t="s">
        <v>78</v>
      </c>
      <c r="B17" s="20" t="s">
        <v>79</v>
      </c>
      <c r="C17" s="21" t="s">
        <v>8</v>
      </c>
      <c r="D17" s="22" t="s">
        <v>9</v>
      </c>
      <c r="E17" s="22" t="s">
        <v>494</v>
      </c>
      <c r="F17" s="22" t="s">
        <v>9</v>
      </c>
      <c r="G17" s="22" t="s">
        <v>487</v>
      </c>
      <c r="H17" s="22" t="s">
        <v>488</v>
      </c>
      <c r="I17" s="22" t="s">
        <v>489</v>
      </c>
      <c r="J17" s="22" t="s">
        <v>498</v>
      </c>
      <c r="K17" s="22" t="s">
        <v>491</v>
      </c>
      <c r="L17" s="22" t="s">
        <v>491</v>
      </c>
      <c r="M17" s="22" t="s">
        <v>44</v>
      </c>
      <c r="N17" s="22" t="s">
        <v>491</v>
      </c>
      <c r="O17" s="22" t="s">
        <v>493</v>
      </c>
      <c r="P17" s="22" t="s">
        <v>510</v>
      </c>
      <c r="Q17" s="22" t="s">
        <v>493</v>
      </c>
      <c r="R17" s="22" t="s">
        <v>493</v>
      </c>
      <c r="S17" s="22" t="s">
        <v>19</v>
      </c>
      <c r="T17" s="22" t="s">
        <v>493</v>
      </c>
      <c r="U17" s="22" t="s">
        <v>493</v>
      </c>
      <c r="V17" s="22" t="s">
        <v>493</v>
      </c>
      <c r="W17" s="22" t="s">
        <v>493</v>
      </c>
      <c r="X17" s="22" t="s">
        <v>493</v>
      </c>
      <c r="Y17" s="22" t="s">
        <v>493</v>
      </c>
      <c r="Z17" s="22" t="s">
        <v>493</v>
      </c>
      <c r="AA17" s="22" t="s">
        <v>493</v>
      </c>
    </row>
    <row r="18" spans="1:27" s="28" customFormat="1" ht="21" customHeight="1" x14ac:dyDescent="0.35">
      <c r="A18" s="24" t="s">
        <v>80</v>
      </c>
      <c r="B18" s="25" t="s">
        <v>81</v>
      </c>
      <c r="C18" s="26" t="s">
        <v>8</v>
      </c>
      <c r="D18" s="27" t="s">
        <v>9</v>
      </c>
      <c r="E18" s="27" t="s">
        <v>486</v>
      </c>
      <c r="F18" s="27" t="s">
        <v>9</v>
      </c>
      <c r="G18" s="27" t="s">
        <v>495</v>
      </c>
      <c r="H18" s="27" t="s">
        <v>488</v>
      </c>
      <c r="I18" s="27" t="s">
        <v>489</v>
      </c>
      <c r="J18" s="27" t="s">
        <v>490</v>
      </c>
      <c r="K18" s="27" t="s">
        <v>491</v>
      </c>
      <c r="L18" s="27" t="s">
        <v>50</v>
      </c>
      <c r="M18" s="27" t="s">
        <v>44</v>
      </c>
      <c r="N18" s="27" t="s">
        <v>499</v>
      </c>
      <c r="O18" s="27" t="s">
        <v>493</v>
      </c>
      <c r="P18" s="27" t="s">
        <v>510</v>
      </c>
      <c r="Q18" s="27" t="s">
        <v>493</v>
      </c>
      <c r="R18" s="27" t="s">
        <v>493</v>
      </c>
      <c r="S18" s="27" t="s">
        <v>19</v>
      </c>
      <c r="T18" s="27" t="s">
        <v>493</v>
      </c>
      <c r="U18" s="27" t="s">
        <v>493</v>
      </c>
      <c r="V18" s="27" t="s">
        <v>493</v>
      </c>
      <c r="W18" s="27" t="s">
        <v>493</v>
      </c>
      <c r="X18" s="27" t="s">
        <v>493</v>
      </c>
      <c r="Y18" s="27" t="s">
        <v>493</v>
      </c>
      <c r="Z18" s="27" t="s">
        <v>493</v>
      </c>
      <c r="AA18" s="27" t="s">
        <v>493</v>
      </c>
    </row>
    <row r="19" spans="1:27" s="23" customFormat="1" ht="21" hidden="1" customHeight="1" x14ac:dyDescent="0.25">
      <c r="A19" s="16" t="s">
        <v>82</v>
      </c>
      <c r="B19" s="20" t="s">
        <v>83</v>
      </c>
      <c r="C19" s="21" t="s">
        <v>14</v>
      </c>
      <c r="D19" s="22" t="s">
        <v>485</v>
      </c>
      <c r="E19" s="22" t="s">
        <v>494</v>
      </c>
      <c r="F19" s="22" t="s">
        <v>11</v>
      </c>
      <c r="G19" s="22" t="s">
        <v>487</v>
      </c>
      <c r="H19" s="22" t="s">
        <v>488</v>
      </c>
      <c r="I19" s="22" t="s">
        <v>489</v>
      </c>
      <c r="J19" s="22" t="s">
        <v>498</v>
      </c>
      <c r="K19" s="22" t="s">
        <v>491</v>
      </c>
      <c r="L19" s="22" t="s">
        <v>491</v>
      </c>
      <c r="M19" s="22" t="s">
        <v>44</v>
      </c>
      <c r="N19" s="22" t="s">
        <v>499</v>
      </c>
      <c r="O19" s="22" t="s">
        <v>493</v>
      </c>
      <c r="P19" s="22" t="s">
        <v>493</v>
      </c>
      <c r="Q19" s="22" t="s">
        <v>493</v>
      </c>
      <c r="R19" s="22" t="s">
        <v>493</v>
      </c>
      <c r="S19" s="22" t="s">
        <v>493</v>
      </c>
      <c r="T19" s="22" t="s">
        <v>493</v>
      </c>
      <c r="U19" s="22" t="s">
        <v>493</v>
      </c>
      <c r="V19" s="22" t="s">
        <v>493</v>
      </c>
      <c r="W19" s="22" t="s">
        <v>493</v>
      </c>
      <c r="X19" s="22" t="s">
        <v>493</v>
      </c>
      <c r="Y19" s="22" t="s">
        <v>493</v>
      </c>
      <c r="Z19" s="22" t="s">
        <v>493</v>
      </c>
      <c r="AA19" s="22" t="s">
        <v>493</v>
      </c>
    </row>
    <row r="20" spans="1:27" s="28" customFormat="1" ht="21" hidden="1" customHeight="1" x14ac:dyDescent="0.35">
      <c r="A20" s="24" t="s">
        <v>84</v>
      </c>
      <c r="B20" s="25" t="s">
        <v>85</v>
      </c>
      <c r="C20" s="26" t="s">
        <v>14</v>
      </c>
      <c r="D20" s="27" t="s">
        <v>500</v>
      </c>
      <c r="E20" s="27" t="s">
        <v>501</v>
      </c>
      <c r="F20" s="27" t="s">
        <v>502</v>
      </c>
      <c r="G20" s="27" t="s">
        <v>487</v>
      </c>
      <c r="H20" s="27" t="s">
        <v>488</v>
      </c>
      <c r="I20" s="27" t="s">
        <v>489</v>
      </c>
      <c r="J20" s="27" t="s">
        <v>498</v>
      </c>
      <c r="K20" s="27" t="s">
        <v>491</v>
      </c>
      <c r="L20" s="27" t="s">
        <v>491</v>
      </c>
      <c r="M20" s="27" t="s">
        <v>491</v>
      </c>
      <c r="N20" s="27" t="s">
        <v>491</v>
      </c>
      <c r="O20" s="27" t="s">
        <v>493</v>
      </c>
      <c r="P20" s="27" t="s">
        <v>493</v>
      </c>
      <c r="Q20" s="27" t="s">
        <v>493</v>
      </c>
      <c r="R20" s="27" t="s">
        <v>493</v>
      </c>
      <c r="S20" s="27" t="s">
        <v>493</v>
      </c>
      <c r="T20" s="27" t="s">
        <v>493</v>
      </c>
      <c r="U20" s="27" t="s">
        <v>493</v>
      </c>
      <c r="V20" s="27" t="s">
        <v>493</v>
      </c>
      <c r="W20" s="27" t="s">
        <v>493</v>
      </c>
      <c r="X20" s="27" t="s">
        <v>493</v>
      </c>
      <c r="Y20" s="27" t="s">
        <v>493</v>
      </c>
      <c r="Z20" s="27" t="s">
        <v>26</v>
      </c>
      <c r="AA20" s="27" t="s">
        <v>493</v>
      </c>
    </row>
    <row r="21" spans="1:27" s="23" customFormat="1" ht="21" hidden="1" customHeight="1" x14ac:dyDescent="0.25">
      <c r="A21" s="16" t="s">
        <v>86</v>
      </c>
      <c r="B21" s="20" t="s">
        <v>87</v>
      </c>
      <c r="C21" s="21" t="s">
        <v>14</v>
      </c>
      <c r="D21" s="22" t="s">
        <v>485</v>
      </c>
      <c r="E21" s="22" t="s">
        <v>505</v>
      </c>
      <c r="F21" s="22" t="s">
        <v>13</v>
      </c>
      <c r="G21" s="22" t="s">
        <v>495</v>
      </c>
      <c r="H21" s="22" t="s">
        <v>488</v>
      </c>
      <c r="I21" s="22" t="s">
        <v>489</v>
      </c>
      <c r="J21" s="22" t="s">
        <v>508</v>
      </c>
      <c r="K21" s="22" t="s">
        <v>47</v>
      </c>
      <c r="L21" s="22" t="s">
        <v>491</v>
      </c>
      <c r="M21" s="22" t="s">
        <v>491</v>
      </c>
      <c r="N21" s="22" t="s">
        <v>491</v>
      </c>
      <c r="O21" s="22" t="s">
        <v>493</v>
      </c>
      <c r="P21" s="22" t="s">
        <v>493</v>
      </c>
      <c r="Q21" s="22" t="s">
        <v>493</v>
      </c>
      <c r="R21" s="22" t="s">
        <v>493</v>
      </c>
      <c r="S21" s="22" t="s">
        <v>493</v>
      </c>
      <c r="T21" s="22" t="s">
        <v>493</v>
      </c>
      <c r="U21" s="22" t="s">
        <v>493</v>
      </c>
      <c r="V21" s="22" t="s">
        <v>493</v>
      </c>
      <c r="W21" s="22" t="s">
        <v>493</v>
      </c>
      <c r="X21" s="22" t="s">
        <v>493</v>
      </c>
      <c r="Y21" s="22" t="s">
        <v>493</v>
      </c>
      <c r="Z21" s="22" t="s">
        <v>493</v>
      </c>
      <c r="AA21" s="22" t="s">
        <v>493</v>
      </c>
    </row>
    <row r="22" spans="1:27" s="28" customFormat="1" ht="21" hidden="1" customHeight="1" x14ac:dyDescent="0.35">
      <c r="A22" s="24" t="s">
        <v>88</v>
      </c>
      <c r="B22" s="25" t="s">
        <v>89</v>
      </c>
      <c r="C22" s="26" t="s">
        <v>14</v>
      </c>
      <c r="D22" s="27" t="s">
        <v>507</v>
      </c>
      <c r="E22" s="27" t="s">
        <v>505</v>
      </c>
      <c r="F22" s="27" t="s">
        <v>10</v>
      </c>
      <c r="G22" s="27" t="s">
        <v>487</v>
      </c>
      <c r="H22" s="27" t="s">
        <v>488</v>
      </c>
      <c r="I22" s="27" t="s">
        <v>489</v>
      </c>
      <c r="J22" s="27" t="s">
        <v>508</v>
      </c>
      <c r="K22" s="27" t="s">
        <v>47</v>
      </c>
      <c r="L22" s="27" t="s">
        <v>491</v>
      </c>
      <c r="M22" s="27" t="s">
        <v>491</v>
      </c>
      <c r="N22" s="27" t="s">
        <v>491</v>
      </c>
      <c r="O22" s="27" t="s">
        <v>493</v>
      </c>
      <c r="P22" s="27" t="s">
        <v>493</v>
      </c>
      <c r="Q22" s="27" t="s">
        <v>493</v>
      </c>
      <c r="R22" s="27" t="s">
        <v>493</v>
      </c>
      <c r="S22" s="27" t="s">
        <v>493</v>
      </c>
      <c r="T22" s="27" t="s">
        <v>493</v>
      </c>
      <c r="U22" s="27" t="s">
        <v>493</v>
      </c>
      <c r="V22" s="27" t="s">
        <v>493</v>
      </c>
      <c r="W22" s="27" t="s">
        <v>493</v>
      </c>
      <c r="X22" s="27" t="s">
        <v>493</v>
      </c>
      <c r="Y22" s="27" t="s">
        <v>493</v>
      </c>
      <c r="Z22" s="27" t="s">
        <v>493</v>
      </c>
      <c r="AA22" s="27" t="s">
        <v>493</v>
      </c>
    </row>
    <row r="23" spans="1:27" s="23" customFormat="1" ht="21" hidden="1" customHeight="1" x14ac:dyDescent="0.25">
      <c r="A23" s="16" t="s">
        <v>90</v>
      </c>
      <c r="B23" s="20" t="s">
        <v>91</v>
      </c>
      <c r="C23" s="21" t="s">
        <v>14</v>
      </c>
      <c r="D23" s="22" t="s">
        <v>500</v>
      </c>
      <c r="E23" s="22" t="s">
        <v>501</v>
      </c>
      <c r="F23" s="22" t="s">
        <v>502</v>
      </c>
      <c r="G23" s="22" t="s">
        <v>487</v>
      </c>
      <c r="H23" s="22" t="s">
        <v>488</v>
      </c>
      <c r="I23" s="22" t="s">
        <v>489</v>
      </c>
      <c r="J23" s="22" t="s">
        <v>498</v>
      </c>
      <c r="K23" s="22" t="s">
        <v>491</v>
      </c>
      <c r="L23" s="22" t="s">
        <v>491</v>
      </c>
      <c r="M23" s="22" t="s">
        <v>491</v>
      </c>
      <c r="N23" s="22" t="s">
        <v>491</v>
      </c>
      <c r="O23" s="22" t="s">
        <v>493</v>
      </c>
      <c r="P23" s="22" t="s">
        <v>493</v>
      </c>
      <c r="Q23" s="22" t="s">
        <v>493</v>
      </c>
      <c r="R23" s="22" t="s">
        <v>493</v>
      </c>
      <c r="S23" s="22" t="s">
        <v>493</v>
      </c>
      <c r="T23" s="22" t="s">
        <v>493</v>
      </c>
      <c r="U23" s="22" t="s">
        <v>493</v>
      </c>
      <c r="V23" s="22" t="s">
        <v>493</v>
      </c>
      <c r="W23" s="22" t="s">
        <v>493</v>
      </c>
      <c r="X23" s="22" t="s">
        <v>493</v>
      </c>
      <c r="Y23" s="22" t="s">
        <v>493</v>
      </c>
      <c r="Z23" s="22" t="s">
        <v>493</v>
      </c>
      <c r="AA23" s="22" t="s">
        <v>493</v>
      </c>
    </row>
    <row r="24" spans="1:27" s="28" customFormat="1" ht="21" hidden="1" customHeight="1" x14ac:dyDescent="0.35">
      <c r="A24" s="24" t="s">
        <v>92</v>
      </c>
      <c r="B24" s="25" t="s">
        <v>93</v>
      </c>
      <c r="C24" s="26" t="s">
        <v>14</v>
      </c>
      <c r="D24" s="27" t="s">
        <v>500</v>
      </c>
      <c r="E24" s="27" t="s">
        <v>501</v>
      </c>
      <c r="F24" s="27" t="s">
        <v>502</v>
      </c>
      <c r="G24" s="27" t="s">
        <v>495</v>
      </c>
      <c r="H24" s="27" t="s">
        <v>488</v>
      </c>
      <c r="I24" s="27" t="s">
        <v>489</v>
      </c>
      <c r="J24" s="27" t="s">
        <v>490</v>
      </c>
      <c r="K24" s="27" t="s">
        <v>491</v>
      </c>
      <c r="L24" s="27" t="s">
        <v>491</v>
      </c>
      <c r="M24" s="27" t="s">
        <v>491</v>
      </c>
      <c r="N24" s="27" t="s">
        <v>491</v>
      </c>
      <c r="O24" s="27" t="s">
        <v>493</v>
      </c>
      <c r="P24" s="27" t="s">
        <v>493</v>
      </c>
      <c r="Q24" s="27" t="s">
        <v>493</v>
      </c>
      <c r="R24" s="27" t="s">
        <v>493</v>
      </c>
      <c r="S24" s="27" t="s">
        <v>493</v>
      </c>
      <c r="T24" s="27" t="s">
        <v>493</v>
      </c>
      <c r="U24" s="27" t="s">
        <v>493</v>
      </c>
      <c r="V24" s="27" t="s">
        <v>493</v>
      </c>
      <c r="W24" s="27" t="s">
        <v>493</v>
      </c>
      <c r="X24" s="27" t="s">
        <v>493</v>
      </c>
      <c r="Y24" s="27" t="s">
        <v>493</v>
      </c>
      <c r="Z24" s="27" t="s">
        <v>493</v>
      </c>
      <c r="AA24" s="27" t="s">
        <v>493</v>
      </c>
    </row>
    <row r="25" spans="1:27" s="23" customFormat="1" ht="21" hidden="1" customHeight="1" x14ac:dyDescent="0.25">
      <c r="A25" s="16" t="s">
        <v>94</v>
      </c>
      <c r="B25" s="20" t="s">
        <v>95</v>
      </c>
      <c r="C25" s="21" t="s">
        <v>14</v>
      </c>
      <c r="D25" s="22" t="s">
        <v>507</v>
      </c>
      <c r="E25" s="22" t="s">
        <v>494</v>
      </c>
      <c r="F25" s="22" t="s">
        <v>10</v>
      </c>
      <c r="G25" s="22" t="s">
        <v>487</v>
      </c>
      <c r="H25" s="22" t="s">
        <v>488</v>
      </c>
      <c r="I25" s="22" t="s">
        <v>489</v>
      </c>
      <c r="J25" s="22" t="s">
        <v>498</v>
      </c>
      <c r="K25" s="22" t="s">
        <v>47</v>
      </c>
      <c r="L25" s="22" t="s">
        <v>491</v>
      </c>
      <c r="M25" s="22" t="s">
        <v>491</v>
      </c>
      <c r="N25" s="22" t="s">
        <v>491</v>
      </c>
      <c r="O25" s="22" t="s">
        <v>493</v>
      </c>
      <c r="P25" s="22" t="s">
        <v>493</v>
      </c>
      <c r="Q25" s="22" t="s">
        <v>493</v>
      </c>
      <c r="R25" s="22" t="s">
        <v>493</v>
      </c>
      <c r="S25" s="22" t="s">
        <v>493</v>
      </c>
      <c r="T25" s="22" t="s">
        <v>493</v>
      </c>
      <c r="U25" s="22" t="s">
        <v>493</v>
      </c>
      <c r="V25" s="22" t="s">
        <v>493</v>
      </c>
      <c r="W25" s="22" t="s">
        <v>493</v>
      </c>
      <c r="X25" s="22" t="s">
        <v>493</v>
      </c>
      <c r="Y25" s="22" t="s">
        <v>493</v>
      </c>
      <c r="Z25" s="22" t="s">
        <v>493</v>
      </c>
      <c r="AA25" s="22" t="s">
        <v>493</v>
      </c>
    </row>
    <row r="26" spans="1:27" s="28" customFormat="1" ht="21" hidden="1" customHeight="1" x14ac:dyDescent="0.35">
      <c r="A26" s="24" t="s">
        <v>96</v>
      </c>
      <c r="B26" s="25" t="s">
        <v>97</v>
      </c>
      <c r="C26" s="26" t="s">
        <v>14</v>
      </c>
      <c r="D26" s="27" t="s">
        <v>506</v>
      </c>
      <c r="E26" s="27" t="s">
        <v>494</v>
      </c>
      <c r="F26" s="27" t="s">
        <v>10</v>
      </c>
      <c r="G26" s="27" t="s">
        <v>495</v>
      </c>
      <c r="H26" s="27" t="s">
        <v>488</v>
      </c>
      <c r="I26" s="27" t="s">
        <v>489</v>
      </c>
      <c r="J26" s="27" t="s">
        <v>490</v>
      </c>
      <c r="K26" s="27" t="s">
        <v>491</v>
      </c>
      <c r="L26" s="27" t="s">
        <v>50</v>
      </c>
      <c r="M26" s="27" t="s">
        <v>491</v>
      </c>
      <c r="N26" s="27" t="s">
        <v>491</v>
      </c>
      <c r="O26" s="27" t="s">
        <v>493</v>
      </c>
      <c r="P26" s="27" t="s">
        <v>493</v>
      </c>
      <c r="Q26" s="27" t="s">
        <v>493</v>
      </c>
      <c r="R26" s="27" t="s">
        <v>493</v>
      </c>
      <c r="S26" s="27" t="s">
        <v>493</v>
      </c>
      <c r="T26" s="27" t="s">
        <v>493</v>
      </c>
      <c r="U26" s="27" t="s">
        <v>493</v>
      </c>
      <c r="V26" s="27" t="s">
        <v>493</v>
      </c>
      <c r="W26" s="27" t="s">
        <v>493</v>
      </c>
      <c r="X26" s="27" t="s">
        <v>493</v>
      </c>
      <c r="Y26" s="27" t="s">
        <v>25</v>
      </c>
      <c r="Z26" s="27" t="s">
        <v>493</v>
      </c>
      <c r="AA26" s="27" t="s">
        <v>493</v>
      </c>
    </row>
    <row r="27" spans="1:27" s="23" customFormat="1" ht="21" hidden="1" customHeight="1" x14ac:dyDescent="0.25">
      <c r="A27" s="16" t="s">
        <v>98</v>
      </c>
      <c r="B27" s="20" t="s">
        <v>99</v>
      </c>
      <c r="C27" s="21" t="s">
        <v>14</v>
      </c>
      <c r="D27" s="22" t="s">
        <v>506</v>
      </c>
      <c r="E27" s="22" t="s">
        <v>501</v>
      </c>
      <c r="F27" s="22" t="s">
        <v>10</v>
      </c>
      <c r="G27" s="22" t="s">
        <v>487</v>
      </c>
      <c r="H27" s="22" t="s">
        <v>488</v>
      </c>
      <c r="I27" s="22" t="s">
        <v>489</v>
      </c>
      <c r="J27" s="22" t="s">
        <v>498</v>
      </c>
      <c r="K27" s="22" t="s">
        <v>491</v>
      </c>
      <c r="L27" s="22" t="s">
        <v>491</v>
      </c>
      <c r="M27" s="22" t="s">
        <v>491</v>
      </c>
      <c r="N27" s="22" t="s">
        <v>491</v>
      </c>
      <c r="O27" s="22" t="s">
        <v>493</v>
      </c>
      <c r="P27" s="22" t="s">
        <v>493</v>
      </c>
      <c r="Q27" s="22" t="s">
        <v>493</v>
      </c>
      <c r="R27" s="22" t="s">
        <v>493</v>
      </c>
      <c r="S27" s="22" t="s">
        <v>493</v>
      </c>
      <c r="T27" s="22" t="s">
        <v>493</v>
      </c>
      <c r="U27" s="22" t="s">
        <v>493</v>
      </c>
      <c r="V27" s="22" t="s">
        <v>493</v>
      </c>
      <c r="W27" s="22" t="s">
        <v>493</v>
      </c>
      <c r="X27" s="22" t="s">
        <v>493</v>
      </c>
      <c r="Y27" s="22" t="s">
        <v>25</v>
      </c>
      <c r="Z27" s="22" t="s">
        <v>493</v>
      </c>
      <c r="AA27" s="22" t="s">
        <v>493</v>
      </c>
    </row>
    <row r="28" spans="1:27" s="28" customFormat="1" ht="21" hidden="1" customHeight="1" x14ac:dyDescent="0.35">
      <c r="A28" s="24" t="s">
        <v>100</v>
      </c>
      <c r="B28" s="25" t="s">
        <v>101</v>
      </c>
      <c r="C28" s="26" t="s">
        <v>14</v>
      </c>
      <c r="D28" s="27" t="s">
        <v>507</v>
      </c>
      <c r="E28" s="27" t="s">
        <v>505</v>
      </c>
      <c r="F28" s="27" t="s">
        <v>10</v>
      </c>
      <c r="G28" s="27" t="s">
        <v>487</v>
      </c>
      <c r="H28" s="27" t="s">
        <v>488</v>
      </c>
      <c r="I28" s="27" t="s">
        <v>489</v>
      </c>
      <c r="J28" s="27" t="s">
        <v>508</v>
      </c>
      <c r="K28" s="27" t="s">
        <v>47</v>
      </c>
      <c r="L28" s="27" t="s">
        <v>491</v>
      </c>
      <c r="M28" s="27" t="s">
        <v>491</v>
      </c>
      <c r="N28" s="27" t="s">
        <v>491</v>
      </c>
      <c r="O28" s="27" t="s">
        <v>493</v>
      </c>
      <c r="P28" s="27" t="s">
        <v>493</v>
      </c>
      <c r="Q28" s="27" t="s">
        <v>493</v>
      </c>
      <c r="R28" s="27" t="s">
        <v>493</v>
      </c>
      <c r="S28" s="27" t="s">
        <v>493</v>
      </c>
      <c r="T28" s="27" t="s">
        <v>493</v>
      </c>
      <c r="U28" s="27" t="s">
        <v>493</v>
      </c>
      <c r="V28" s="27" t="s">
        <v>493</v>
      </c>
      <c r="W28" s="27" t="s">
        <v>493</v>
      </c>
      <c r="X28" s="27" t="s">
        <v>493</v>
      </c>
      <c r="Y28" s="27" t="s">
        <v>493</v>
      </c>
      <c r="Z28" s="27" t="s">
        <v>493</v>
      </c>
      <c r="AA28" s="27" t="s">
        <v>493</v>
      </c>
    </row>
    <row r="29" spans="1:27" s="23" customFormat="1" ht="21" hidden="1" customHeight="1" x14ac:dyDescent="0.25">
      <c r="A29" s="16" t="s">
        <v>102</v>
      </c>
      <c r="B29" s="20" t="s">
        <v>409</v>
      </c>
      <c r="C29" s="21" t="s">
        <v>14</v>
      </c>
      <c r="D29" s="22" t="s">
        <v>485</v>
      </c>
      <c r="E29" s="22" t="s">
        <v>505</v>
      </c>
      <c r="F29" s="22" t="s">
        <v>13</v>
      </c>
      <c r="G29" s="22" t="s">
        <v>495</v>
      </c>
      <c r="H29" s="22" t="s">
        <v>496</v>
      </c>
      <c r="I29" s="22" t="s">
        <v>497</v>
      </c>
      <c r="J29" s="22" t="s">
        <v>508</v>
      </c>
      <c r="K29" s="22" t="s">
        <v>491</v>
      </c>
      <c r="L29" s="22" t="s">
        <v>491</v>
      </c>
      <c r="M29" s="22" t="s">
        <v>491</v>
      </c>
      <c r="N29" s="22" t="s">
        <v>491</v>
      </c>
      <c r="O29" s="22" t="s">
        <v>493</v>
      </c>
      <c r="P29" s="22" t="s">
        <v>493</v>
      </c>
      <c r="Q29" s="22" t="s">
        <v>493</v>
      </c>
      <c r="R29" s="22" t="s">
        <v>493</v>
      </c>
      <c r="S29" s="22" t="s">
        <v>493</v>
      </c>
      <c r="T29" s="22" t="s">
        <v>493</v>
      </c>
      <c r="U29" s="22" t="s">
        <v>493</v>
      </c>
      <c r="V29" s="22" t="s">
        <v>493</v>
      </c>
      <c r="W29" s="22" t="s">
        <v>493</v>
      </c>
      <c r="X29" s="22" t="s">
        <v>24</v>
      </c>
      <c r="Y29" s="22" t="s">
        <v>493</v>
      </c>
      <c r="Z29" s="22" t="s">
        <v>493</v>
      </c>
      <c r="AA29" s="22" t="s">
        <v>493</v>
      </c>
    </row>
    <row r="30" spans="1:27" s="28" customFormat="1" ht="21" hidden="1" customHeight="1" x14ac:dyDescent="0.35">
      <c r="A30" s="24" t="s">
        <v>103</v>
      </c>
      <c r="B30" s="25" t="s">
        <v>104</v>
      </c>
      <c r="C30" s="26" t="s">
        <v>14</v>
      </c>
      <c r="D30" s="27" t="s">
        <v>485</v>
      </c>
      <c r="E30" s="27" t="s">
        <v>494</v>
      </c>
      <c r="F30" s="27" t="s">
        <v>11</v>
      </c>
      <c r="G30" s="27" t="s">
        <v>487</v>
      </c>
      <c r="H30" s="27" t="s">
        <v>488</v>
      </c>
      <c r="I30" s="27" t="s">
        <v>489</v>
      </c>
      <c r="J30" s="27" t="s">
        <v>490</v>
      </c>
      <c r="K30" s="27" t="s">
        <v>491</v>
      </c>
      <c r="L30" s="27" t="s">
        <v>50</v>
      </c>
      <c r="M30" s="27" t="s">
        <v>44</v>
      </c>
      <c r="N30" s="27" t="s">
        <v>491</v>
      </c>
      <c r="O30" s="27" t="s">
        <v>493</v>
      </c>
      <c r="P30" s="27" t="s">
        <v>493</v>
      </c>
      <c r="Q30" s="27" t="s">
        <v>493</v>
      </c>
      <c r="R30" s="27" t="s">
        <v>493</v>
      </c>
      <c r="S30" s="27" t="s">
        <v>493</v>
      </c>
      <c r="T30" s="27" t="s">
        <v>493</v>
      </c>
      <c r="U30" s="27" t="s">
        <v>493</v>
      </c>
      <c r="V30" s="27" t="s">
        <v>493</v>
      </c>
      <c r="W30" s="27" t="s">
        <v>493</v>
      </c>
      <c r="X30" s="27" t="s">
        <v>493</v>
      </c>
      <c r="Y30" s="27" t="s">
        <v>493</v>
      </c>
      <c r="Z30" s="27" t="s">
        <v>493</v>
      </c>
      <c r="AA30" s="27" t="s">
        <v>493</v>
      </c>
    </row>
    <row r="31" spans="1:27" s="23" customFormat="1" ht="21" customHeight="1" x14ac:dyDescent="0.25">
      <c r="A31" s="16" t="s">
        <v>105</v>
      </c>
      <c r="B31" s="20" t="s">
        <v>106</v>
      </c>
      <c r="C31" s="21" t="s">
        <v>4</v>
      </c>
      <c r="D31" s="22" t="s">
        <v>9</v>
      </c>
      <c r="E31" s="22" t="s">
        <v>501</v>
      </c>
      <c r="F31" s="22" t="s">
        <v>9</v>
      </c>
      <c r="G31" s="22" t="s">
        <v>495</v>
      </c>
      <c r="H31" s="22" t="s">
        <v>488</v>
      </c>
      <c r="I31" s="22" t="s">
        <v>489</v>
      </c>
      <c r="J31" s="22" t="s">
        <v>490</v>
      </c>
      <c r="K31" s="22" t="s">
        <v>491</v>
      </c>
      <c r="L31" s="22" t="s">
        <v>50</v>
      </c>
      <c r="M31" s="22" t="s">
        <v>491</v>
      </c>
      <c r="N31" s="22" t="s">
        <v>491</v>
      </c>
      <c r="O31" s="22" t="s">
        <v>493</v>
      </c>
      <c r="P31" s="22" t="s">
        <v>493</v>
      </c>
      <c r="Q31" s="22" t="s">
        <v>493</v>
      </c>
      <c r="R31" s="22" t="s">
        <v>493</v>
      </c>
      <c r="S31" s="22" t="s">
        <v>493</v>
      </c>
      <c r="T31" s="22" t="s">
        <v>493</v>
      </c>
      <c r="U31" s="22" t="s">
        <v>21</v>
      </c>
      <c r="V31" s="22" t="s">
        <v>493</v>
      </c>
      <c r="W31" s="22" t="s">
        <v>493</v>
      </c>
      <c r="X31" s="22" t="s">
        <v>493</v>
      </c>
      <c r="Y31" s="22" t="s">
        <v>493</v>
      </c>
      <c r="Z31" s="22" t="s">
        <v>493</v>
      </c>
      <c r="AA31" s="22" t="s">
        <v>493</v>
      </c>
    </row>
    <row r="32" spans="1:27" s="28" customFormat="1" ht="21" customHeight="1" x14ac:dyDescent="0.35">
      <c r="A32" s="24" t="s">
        <v>107</v>
      </c>
      <c r="B32" s="25" t="s">
        <v>108</v>
      </c>
      <c r="C32" s="26" t="s">
        <v>5</v>
      </c>
      <c r="D32" s="27" t="s">
        <v>9</v>
      </c>
      <c r="E32" s="27" t="s">
        <v>486</v>
      </c>
      <c r="F32" s="27" t="s">
        <v>9</v>
      </c>
      <c r="G32" s="27" t="s">
        <v>487</v>
      </c>
      <c r="H32" s="27" t="s">
        <v>488</v>
      </c>
      <c r="I32" s="27" t="s">
        <v>489</v>
      </c>
      <c r="J32" s="27" t="s">
        <v>490</v>
      </c>
      <c r="K32" s="27" t="s">
        <v>491</v>
      </c>
      <c r="L32" s="27" t="s">
        <v>50</v>
      </c>
      <c r="M32" s="27" t="s">
        <v>44</v>
      </c>
      <c r="N32" s="27" t="s">
        <v>492</v>
      </c>
      <c r="O32" s="27" t="s">
        <v>493</v>
      </c>
      <c r="P32" s="27" t="s">
        <v>510</v>
      </c>
      <c r="Q32" s="27" t="s">
        <v>493</v>
      </c>
      <c r="R32" s="27" t="s">
        <v>18</v>
      </c>
      <c r="S32" s="27" t="s">
        <v>493</v>
      </c>
      <c r="T32" s="27" t="s">
        <v>493</v>
      </c>
      <c r="U32" s="27" t="s">
        <v>493</v>
      </c>
      <c r="V32" s="27" t="s">
        <v>493</v>
      </c>
      <c r="W32" s="27" t="s">
        <v>493</v>
      </c>
      <c r="X32" s="27" t="s">
        <v>493</v>
      </c>
      <c r="Y32" s="27" t="s">
        <v>493</v>
      </c>
      <c r="Z32" s="27" t="s">
        <v>493</v>
      </c>
      <c r="AA32" s="27" t="s">
        <v>493</v>
      </c>
    </row>
    <row r="33" spans="1:27" s="23" customFormat="1" ht="21" hidden="1" customHeight="1" x14ac:dyDescent="0.25">
      <c r="A33" s="16" t="s">
        <v>109</v>
      </c>
      <c r="B33" s="20" t="s">
        <v>110</v>
      </c>
      <c r="C33" s="21" t="s">
        <v>14</v>
      </c>
      <c r="D33" s="22" t="s">
        <v>507</v>
      </c>
      <c r="E33" s="22" t="s">
        <v>505</v>
      </c>
      <c r="F33" s="22" t="s">
        <v>13</v>
      </c>
      <c r="G33" s="22" t="s">
        <v>487</v>
      </c>
      <c r="H33" s="22" t="s">
        <v>488</v>
      </c>
      <c r="I33" s="22" t="s">
        <v>489</v>
      </c>
      <c r="J33" s="22" t="s">
        <v>498</v>
      </c>
      <c r="K33" s="22" t="s">
        <v>491</v>
      </c>
      <c r="L33" s="22" t="s">
        <v>491</v>
      </c>
      <c r="M33" s="22" t="s">
        <v>491</v>
      </c>
      <c r="N33" s="22" t="s">
        <v>491</v>
      </c>
      <c r="O33" s="22" t="s">
        <v>493</v>
      </c>
      <c r="P33" s="22" t="s">
        <v>493</v>
      </c>
      <c r="Q33" s="22" t="s">
        <v>493</v>
      </c>
      <c r="R33" s="22" t="s">
        <v>493</v>
      </c>
      <c r="S33" s="22" t="s">
        <v>493</v>
      </c>
      <c r="T33" s="22" t="s">
        <v>493</v>
      </c>
      <c r="U33" s="22" t="s">
        <v>493</v>
      </c>
      <c r="V33" s="22" t="s">
        <v>493</v>
      </c>
      <c r="W33" s="22" t="s">
        <v>493</v>
      </c>
      <c r="X33" s="22" t="s">
        <v>493</v>
      </c>
      <c r="Y33" s="22" t="s">
        <v>493</v>
      </c>
      <c r="Z33" s="22" t="s">
        <v>493</v>
      </c>
      <c r="AA33" s="22" t="s">
        <v>27</v>
      </c>
    </row>
    <row r="34" spans="1:27" s="28" customFormat="1" ht="21" hidden="1" customHeight="1" x14ac:dyDescent="0.35">
      <c r="A34" s="24" t="s">
        <v>111</v>
      </c>
      <c r="B34" s="25" t="s">
        <v>112</v>
      </c>
      <c r="C34" s="26" t="s">
        <v>14</v>
      </c>
      <c r="D34" s="27" t="s">
        <v>500</v>
      </c>
      <c r="E34" s="27" t="s">
        <v>505</v>
      </c>
      <c r="F34" s="27" t="s">
        <v>13</v>
      </c>
      <c r="G34" s="27" t="s">
        <v>487</v>
      </c>
      <c r="H34" s="27" t="s">
        <v>488</v>
      </c>
      <c r="I34" s="27" t="s">
        <v>489</v>
      </c>
      <c r="J34" s="27" t="s">
        <v>490</v>
      </c>
      <c r="K34" s="27" t="s">
        <v>491</v>
      </c>
      <c r="L34" s="27" t="s">
        <v>491</v>
      </c>
      <c r="M34" s="27" t="s">
        <v>491</v>
      </c>
      <c r="N34" s="27" t="s">
        <v>491</v>
      </c>
      <c r="O34" s="27" t="s">
        <v>493</v>
      </c>
      <c r="P34" s="27" t="s">
        <v>493</v>
      </c>
      <c r="Q34" s="27" t="s">
        <v>493</v>
      </c>
      <c r="R34" s="27" t="s">
        <v>493</v>
      </c>
      <c r="S34" s="27" t="s">
        <v>493</v>
      </c>
      <c r="T34" s="27" t="s">
        <v>493</v>
      </c>
      <c r="U34" s="27" t="s">
        <v>493</v>
      </c>
      <c r="V34" s="27" t="s">
        <v>493</v>
      </c>
      <c r="W34" s="27" t="s">
        <v>493</v>
      </c>
      <c r="X34" s="27" t="s">
        <v>493</v>
      </c>
      <c r="Y34" s="27" t="s">
        <v>493</v>
      </c>
      <c r="Z34" s="27" t="s">
        <v>493</v>
      </c>
      <c r="AA34" s="27" t="s">
        <v>27</v>
      </c>
    </row>
    <row r="35" spans="1:27" s="23" customFormat="1" ht="21" hidden="1" customHeight="1" x14ac:dyDescent="0.25">
      <c r="A35" s="16" t="s">
        <v>113</v>
      </c>
      <c r="B35" s="20" t="s">
        <v>114</v>
      </c>
      <c r="C35" s="21" t="s">
        <v>14</v>
      </c>
      <c r="D35" s="22" t="s">
        <v>506</v>
      </c>
      <c r="E35" s="22" t="s">
        <v>505</v>
      </c>
      <c r="F35" s="22" t="s">
        <v>10</v>
      </c>
      <c r="G35" s="22" t="s">
        <v>495</v>
      </c>
      <c r="H35" s="22" t="s">
        <v>488</v>
      </c>
      <c r="I35" s="22" t="s">
        <v>489</v>
      </c>
      <c r="J35" s="22" t="s">
        <v>498</v>
      </c>
      <c r="K35" s="22" t="s">
        <v>491</v>
      </c>
      <c r="L35" s="22" t="s">
        <v>491</v>
      </c>
      <c r="M35" s="22" t="s">
        <v>491</v>
      </c>
      <c r="N35" s="22" t="s">
        <v>491</v>
      </c>
      <c r="O35" s="22" t="s">
        <v>493</v>
      </c>
      <c r="P35" s="22" t="s">
        <v>493</v>
      </c>
      <c r="Q35" s="22" t="s">
        <v>493</v>
      </c>
      <c r="R35" s="22" t="s">
        <v>493</v>
      </c>
      <c r="S35" s="22" t="s">
        <v>493</v>
      </c>
      <c r="T35" s="22" t="s">
        <v>493</v>
      </c>
      <c r="U35" s="22" t="s">
        <v>493</v>
      </c>
      <c r="V35" s="22" t="s">
        <v>493</v>
      </c>
      <c r="W35" s="22" t="s">
        <v>493</v>
      </c>
      <c r="X35" s="22" t="s">
        <v>493</v>
      </c>
      <c r="Y35" s="22" t="s">
        <v>25</v>
      </c>
      <c r="Z35" s="22" t="s">
        <v>493</v>
      </c>
      <c r="AA35" s="22" t="s">
        <v>27</v>
      </c>
    </row>
    <row r="36" spans="1:27" s="28" customFormat="1" ht="21" hidden="1" customHeight="1" x14ac:dyDescent="0.35">
      <c r="A36" s="24" t="s">
        <v>115</v>
      </c>
      <c r="B36" s="25" t="s">
        <v>116</v>
      </c>
      <c r="C36" s="26" t="s">
        <v>14</v>
      </c>
      <c r="D36" s="27" t="s">
        <v>485</v>
      </c>
      <c r="E36" s="27" t="s">
        <v>501</v>
      </c>
      <c r="F36" s="27" t="s">
        <v>11</v>
      </c>
      <c r="G36" s="27" t="s">
        <v>487</v>
      </c>
      <c r="H36" s="27" t="s">
        <v>488</v>
      </c>
      <c r="I36" s="27" t="s">
        <v>489</v>
      </c>
      <c r="J36" s="27" t="s">
        <v>498</v>
      </c>
      <c r="K36" s="27" t="s">
        <v>491</v>
      </c>
      <c r="L36" s="27" t="s">
        <v>491</v>
      </c>
      <c r="M36" s="27" t="s">
        <v>491</v>
      </c>
      <c r="N36" s="27" t="s">
        <v>491</v>
      </c>
      <c r="O36" s="27" t="s">
        <v>493</v>
      </c>
      <c r="P36" s="27" t="s">
        <v>493</v>
      </c>
      <c r="Q36" s="27" t="s">
        <v>493</v>
      </c>
      <c r="R36" s="27" t="s">
        <v>493</v>
      </c>
      <c r="S36" s="27" t="s">
        <v>493</v>
      </c>
      <c r="T36" s="27" t="s">
        <v>493</v>
      </c>
      <c r="U36" s="27" t="s">
        <v>493</v>
      </c>
      <c r="V36" s="27" t="s">
        <v>493</v>
      </c>
      <c r="W36" s="27" t="s">
        <v>493</v>
      </c>
      <c r="X36" s="27" t="s">
        <v>493</v>
      </c>
      <c r="Y36" s="27" t="s">
        <v>493</v>
      </c>
      <c r="Z36" s="27" t="s">
        <v>493</v>
      </c>
      <c r="AA36" s="27" t="s">
        <v>493</v>
      </c>
    </row>
    <row r="37" spans="1:27" s="23" customFormat="1" ht="21" customHeight="1" x14ac:dyDescent="0.25">
      <c r="A37" s="16" t="s">
        <v>117</v>
      </c>
      <c r="B37" s="20" t="s">
        <v>118</v>
      </c>
      <c r="C37" s="21" t="s">
        <v>8</v>
      </c>
      <c r="D37" s="22" t="s">
        <v>9</v>
      </c>
      <c r="E37" s="22" t="s">
        <v>494</v>
      </c>
      <c r="F37" s="22" t="s">
        <v>9</v>
      </c>
      <c r="G37" s="22" t="s">
        <v>487</v>
      </c>
      <c r="H37" s="22" t="s">
        <v>488</v>
      </c>
      <c r="I37" s="22" t="s">
        <v>489</v>
      </c>
      <c r="J37" s="22" t="s">
        <v>498</v>
      </c>
      <c r="K37" s="22" t="s">
        <v>491</v>
      </c>
      <c r="L37" s="22" t="s">
        <v>491</v>
      </c>
      <c r="M37" s="22" t="s">
        <v>491</v>
      </c>
      <c r="N37" s="22" t="s">
        <v>499</v>
      </c>
      <c r="O37" s="22" t="s">
        <v>493</v>
      </c>
      <c r="P37" s="22" t="s">
        <v>510</v>
      </c>
      <c r="Q37" s="22" t="s">
        <v>493</v>
      </c>
      <c r="R37" s="22" t="s">
        <v>493</v>
      </c>
      <c r="S37" s="22" t="s">
        <v>19</v>
      </c>
      <c r="T37" s="22" t="s">
        <v>493</v>
      </c>
      <c r="U37" s="22" t="s">
        <v>493</v>
      </c>
      <c r="V37" s="22" t="s">
        <v>493</v>
      </c>
      <c r="W37" s="22" t="s">
        <v>493</v>
      </c>
      <c r="X37" s="22" t="s">
        <v>493</v>
      </c>
      <c r="Y37" s="22" t="s">
        <v>493</v>
      </c>
      <c r="Z37" s="22" t="s">
        <v>493</v>
      </c>
      <c r="AA37" s="22" t="s">
        <v>493</v>
      </c>
    </row>
    <row r="38" spans="1:27" s="28" customFormat="1" ht="21" customHeight="1" x14ac:dyDescent="0.35">
      <c r="A38" s="24" t="s">
        <v>119</v>
      </c>
      <c r="B38" s="25" t="s">
        <v>120</v>
      </c>
      <c r="C38" s="26" t="s">
        <v>5</v>
      </c>
      <c r="D38" s="27" t="s">
        <v>9</v>
      </c>
      <c r="E38" s="27" t="s">
        <v>494</v>
      </c>
      <c r="F38" s="27" t="s">
        <v>9</v>
      </c>
      <c r="G38" s="27" t="s">
        <v>487</v>
      </c>
      <c r="H38" s="27" t="s">
        <v>488</v>
      </c>
      <c r="I38" s="27" t="s">
        <v>489</v>
      </c>
      <c r="J38" s="27" t="s">
        <v>498</v>
      </c>
      <c r="K38" s="27" t="s">
        <v>491</v>
      </c>
      <c r="L38" s="27" t="s">
        <v>491</v>
      </c>
      <c r="M38" s="27" t="s">
        <v>491</v>
      </c>
      <c r="N38" s="27" t="s">
        <v>499</v>
      </c>
      <c r="O38" s="27" t="s">
        <v>493</v>
      </c>
      <c r="P38" s="27" t="s">
        <v>493</v>
      </c>
      <c r="Q38" s="27" t="s">
        <v>493</v>
      </c>
      <c r="R38" s="27" t="s">
        <v>18</v>
      </c>
      <c r="S38" s="27" t="s">
        <v>493</v>
      </c>
      <c r="T38" s="27" t="s">
        <v>493</v>
      </c>
      <c r="U38" s="27" t="s">
        <v>493</v>
      </c>
      <c r="V38" s="27" t="s">
        <v>493</v>
      </c>
      <c r="W38" s="27" t="s">
        <v>493</v>
      </c>
      <c r="X38" s="27" t="s">
        <v>493</v>
      </c>
      <c r="Y38" s="27" t="s">
        <v>493</v>
      </c>
      <c r="Z38" s="27" t="s">
        <v>493</v>
      </c>
      <c r="AA38" s="27" t="s">
        <v>493</v>
      </c>
    </row>
    <row r="39" spans="1:27" s="23" customFormat="1" ht="21" customHeight="1" x14ac:dyDescent="0.25">
      <c r="A39" s="16" t="s">
        <v>121</v>
      </c>
      <c r="B39" s="20" t="s">
        <v>122</v>
      </c>
      <c r="C39" s="21" t="s">
        <v>5</v>
      </c>
      <c r="D39" s="22" t="s">
        <v>9</v>
      </c>
      <c r="E39" s="22" t="s">
        <v>486</v>
      </c>
      <c r="F39" s="22" t="s">
        <v>9</v>
      </c>
      <c r="G39" s="22" t="s">
        <v>495</v>
      </c>
      <c r="H39" s="22" t="s">
        <v>488</v>
      </c>
      <c r="I39" s="22" t="s">
        <v>489</v>
      </c>
      <c r="J39" s="22" t="s">
        <v>498</v>
      </c>
      <c r="K39" s="22" t="s">
        <v>491</v>
      </c>
      <c r="L39" s="22" t="s">
        <v>491</v>
      </c>
      <c r="M39" s="22" t="s">
        <v>44</v>
      </c>
      <c r="N39" s="22" t="s">
        <v>492</v>
      </c>
      <c r="O39" s="22" t="s">
        <v>15</v>
      </c>
      <c r="P39" s="22" t="s">
        <v>493</v>
      </c>
      <c r="Q39" s="22" t="s">
        <v>493</v>
      </c>
      <c r="R39" s="22" t="s">
        <v>18</v>
      </c>
      <c r="S39" s="22" t="s">
        <v>493</v>
      </c>
      <c r="T39" s="22" t="s">
        <v>493</v>
      </c>
      <c r="U39" s="22" t="s">
        <v>21</v>
      </c>
      <c r="V39" s="22" t="s">
        <v>493</v>
      </c>
      <c r="W39" s="22" t="s">
        <v>493</v>
      </c>
      <c r="X39" s="22" t="s">
        <v>493</v>
      </c>
      <c r="Y39" s="22" t="s">
        <v>493</v>
      </c>
      <c r="Z39" s="22" t="s">
        <v>493</v>
      </c>
      <c r="AA39" s="22" t="s">
        <v>493</v>
      </c>
    </row>
    <row r="40" spans="1:27" s="28" customFormat="1" ht="21" customHeight="1" x14ac:dyDescent="0.35">
      <c r="A40" s="24" t="s">
        <v>123</v>
      </c>
      <c r="B40" s="25" t="s">
        <v>410</v>
      </c>
      <c r="C40" s="26" t="s">
        <v>5</v>
      </c>
      <c r="D40" s="27" t="s">
        <v>9</v>
      </c>
      <c r="E40" s="27" t="s">
        <v>494</v>
      </c>
      <c r="F40" s="27" t="s">
        <v>9</v>
      </c>
      <c r="G40" s="27" t="s">
        <v>495</v>
      </c>
      <c r="H40" s="27" t="s">
        <v>496</v>
      </c>
      <c r="I40" s="27" t="s">
        <v>497</v>
      </c>
      <c r="J40" s="27" t="s">
        <v>498</v>
      </c>
      <c r="K40" s="27" t="s">
        <v>491</v>
      </c>
      <c r="L40" s="27" t="s">
        <v>491</v>
      </c>
      <c r="M40" s="27" t="s">
        <v>491</v>
      </c>
      <c r="N40" s="27" t="s">
        <v>492</v>
      </c>
      <c r="O40" s="27" t="s">
        <v>493</v>
      </c>
      <c r="P40" s="27" t="s">
        <v>493</v>
      </c>
      <c r="Q40" s="27" t="s">
        <v>493</v>
      </c>
      <c r="R40" s="27" t="s">
        <v>18</v>
      </c>
      <c r="S40" s="27" t="s">
        <v>493</v>
      </c>
      <c r="T40" s="27" t="s">
        <v>493</v>
      </c>
      <c r="U40" s="27" t="s">
        <v>493</v>
      </c>
      <c r="V40" s="27" t="s">
        <v>493</v>
      </c>
      <c r="W40" s="27" t="s">
        <v>493</v>
      </c>
      <c r="X40" s="27" t="s">
        <v>493</v>
      </c>
      <c r="Y40" s="27" t="s">
        <v>493</v>
      </c>
      <c r="Z40" s="27" t="s">
        <v>493</v>
      </c>
      <c r="AA40" s="27" t="s">
        <v>493</v>
      </c>
    </row>
    <row r="41" spans="1:27" s="23" customFormat="1" ht="21" hidden="1" customHeight="1" x14ac:dyDescent="0.25">
      <c r="A41" s="16" t="s">
        <v>124</v>
      </c>
      <c r="B41" s="20" t="s">
        <v>125</v>
      </c>
      <c r="C41" s="21" t="s">
        <v>14</v>
      </c>
      <c r="D41" s="22" t="s">
        <v>506</v>
      </c>
      <c r="E41" s="22" t="s">
        <v>501</v>
      </c>
      <c r="F41" s="22" t="s">
        <v>10</v>
      </c>
      <c r="G41" s="22" t="s">
        <v>487</v>
      </c>
      <c r="H41" s="22" t="s">
        <v>488</v>
      </c>
      <c r="I41" s="22" t="s">
        <v>489</v>
      </c>
      <c r="J41" s="22" t="s">
        <v>498</v>
      </c>
      <c r="K41" s="22" t="s">
        <v>491</v>
      </c>
      <c r="L41" s="22" t="s">
        <v>491</v>
      </c>
      <c r="M41" s="22" t="s">
        <v>491</v>
      </c>
      <c r="N41" s="22" t="s">
        <v>491</v>
      </c>
      <c r="O41" s="22" t="s">
        <v>493</v>
      </c>
      <c r="P41" s="22" t="s">
        <v>493</v>
      </c>
      <c r="Q41" s="22" t="s">
        <v>493</v>
      </c>
      <c r="R41" s="22" t="s">
        <v>493</v>
      </c>
      <c r="S41" s="22" t="s">
        <v>493</v>
      </c>
      <c r="T41" s="22" t="s">
        <v>493</v>
      </c>
      <c r="U41" s="22" t="s">
        <v>493</v>
      </c>
      <c r="V41" s="22" t="s">
        <v>493</v>
      </c>
      <c r="W41" s="22" t="s">
        <v>493</v>
      </c>
      <c r="X41" s="22" t="s">
        <v>493</v>
      </c>
      <c r="Y41" s="22" t="s">
        <v>25</v>
      </c>
      <c r="Z41" s="22" t="s">
        <v>493</v>
      </c>
      <c r="AA41" s="22" t="s">
        <v>27</v>
      </c>
    </row>
    <row r="42" spans="1:27" s="28" customFormat="1" ht="21" customHeight="1" x14ac:dyDescent="0.35">
      <c r="A42" s="24" t="s">
        <v>126</v>
      </c>
      <c r="B42" s="25" t="s">
        <v>127</v>
      </c>
      <c r="C42" s="26" t="s">
        <v>6</v>
      </c>
      <c r="D42" s="27" t="s">
        <v>9</v>
      </c>
      <c r="E42" s="27" t="s">
        <v>494</v>
      </c>
      <c r="F42" s="27" t="s">
        <v>9</v>
      </c>
      <c r="G42" s="27" t="s">
        <v>487</v>
      </c>
      <c r="H42" s="27" t="s">
        <v>488</v>
      </c>
      <c r="I42" s="27" t="s">
        <v>489</v>
      </c>
      <c r="J42" s="27" t="s">
        <v>508</v>
      </c>
      <c r="K42" s="27" t="s">
        <v>47</v>
      </c>
      <c r="L42" s="27" t="s">
        <v>491</v>
      </c>
      <c r="M42" s="27" t="s">
        <v>44</v>
      </c>
      <c r="N42" s="27" t="s">
        <v>499</v>
      </c>
      <c r="O42" s="27" t="s">
        <v>15</v>
      </c>
      <c r="P42" s="27" t="s">
        <v>510</v>
      </c>
      <c r="Q42" s="27" t="s">
        <v>493</v>
      </c>
      <c r="R42" s="27" t="s">
        <v>493</v>
      </c>
      <c r="S42" s="27" t="s">
        <v>493</v>
      </c>
      <c r="T42" s="27" t="s">
        <v>493</v>
      </c>
      <c r="U42" s="27" t="s">
        <v>21</v>
      </c>
      <c r="V42" s="27" t="s">
        <v>493</v>
      </c>
      <c r="W42" s="27" t="s">
        <v>493</v>
      </c>
      <c r="X42" s="27" t="s">
        <v>493</v>
      </c>
      <c r="Y42" s="27" t="s">
        <v>493</v>
      </c>
      <c r="Z42" s="27" t="s">
        <v>493</v>
      </c>
      <c r="AA42" s="27" t="s">
        <v>493</v>
      </c>
    </row>
    <row r="43" spans="1:27" s="23" customFormat="1" ht="21" customHeight="1" x14ac:dyDescent="0.25">
      <c r="A43" s="16" t="s">
        <v>128</v>
      </c>
      <c r="B43" s="20" t="s">
        <v>129</v>
      </c>
      <c r="C43" s="21" t="s">
        <v>8</v>
      </c>
      <c r="D43" s="22" t="s">
        <v>9</v>
      </c>
      <c r="E43" s="22" t="s">
        <v>494</v>
      </c>
      <c r="F43" s="22" t="s">
        <v>9</v>
      </c>
      <c r="G43" s="22" t="s">
        <v>487</v>
      </c>
      <c r="H43" s="22" t="s">
        <v>488</v>
      </c>
      <c r="I43" s="22" t="s">
        <v>489</v>
      </c>
      <c r="J43" s="22" t="s">
        <v>508</v>
      </c>
      <c r="K43" s="22" t="s">
        <v>47</v>
      </c>
      <c r="L43" s="22" t="s">
        <v>491</v>
      </c>
      <c r="M43" s="22" t="s">
        <v>491</v>
      </c>
      <c r="N43" s="22" t="s">
        <v>491</v>
      </c>
      <c r="O43" s="22" t="s">
        <v>493</v>
      </c>
      <c r="P43" s="22" t="s">
        <v>493</v>
      </c>
      <c r="Q43" s="22" t="s">
        <v>493</v>
      </c>
      <c r="R43" s="22" t="s">
        <v>493</v>
      </c>
      <c r="S43" s="22" t="s">
        <v>19</v>
      </c>
      <c r="T43" s="22" t="s">
        <v>493</v>
      </c>
      <c r="U43" s="22" t="s">
        <v>493</v>
      </c>
      <c r="V43" s="22" t="s">
        <v>493</v>
      </c>
      <c r="W43" s="22" t="s">
        <v>23</v>
      </c>
      <c r="X43" s="22" t="s">
        <v>493</v>
      </c>
      <c r="Y43" s="22" t="s">
        <v>493</v>
      </c>
      <c r="Z43" s="22" t="s">
        <v>493</v>
      </c>
      <c r="AA43" s="22" t="s">
        <v>493</v>
      </c>
    </row>
    <row r="44" spans="1:27" s="28" customFormat="1" ht="21" hidden="1" customHeight="1" x14ac:dyDescent="0.35">
      <c r="A44" s="24" t="s">
        <v>130</v>
      </c>
      <c r="B44" s="25" t="s">
        <v>131</v>
      </c>
      <c r="C44" s="26" t="s">
        <v>14</v>
      </c>
      <c r="D44" s="27" t="s">
        <v>507</v>
      </c>
      <c r="E44" s="27" t="s">
        <v>501</v>
      </c>
      <c r="F44" s="27" t="s">
        <v>10</v>
      </c>
      <c r="G44" s="27" t="s">
        <v>487</v>
      </c>
      <c r="H44" s="27" t="s">
        <v>488</v>
      </c>
      <c r="I44" s="27" t="s">
        <v>489</v>
      </c>
      <c r="J44" s="27" t="s">
        <v>498</v>
      </c>
      <c r="K44" s="27" t="s">
        <v>491</v>
      </c>
      <c r="L44" s="27" t="s">
        <v>491</v>
      </c>
      <c r="M44" s="27" t="s">
        <v>491</v>
      </c>
      <c r="N44" s="27" t="s">
        <v>491</v>
      </c>
      <c r="O44" s="27" t="s">
        <v>493</v>
      </c>
      <c r="P44" s="27" t="s">
        <v>493</v>
      </c>
      <c r="Q44" s="27" t="s">
        <v>493</v>
      </c>
      <c r="R44" s="27" t="s">
        <v>493</v>
      </c>
      <c r="S44" s="27" t="s">
        <v>493</v>
      </c>
      <c r="T44" s="27" t="s">
        <v>493</v>
      </c>
      <c r="U44" s="27" t="s">
        <v>493</v>
      </c>
      <c r="V44" s="27" t="s">
        <v>493</v>
      </c>
      <c r="W44" s="27" t="s">
        <v>493</v>
      </c>
      <c r="X44" s="27" t="s">
        <v>493</v>
      </c>
      <c r="Y44" s="27" t="s">
        <v>493</v>
      </c>
      <c r="Z44" s="27" t="s">
        <v>493</v>
      </c>
      <c r="AA44" s="27" t="s">
        <v>27</v>
      </c>
    </row>
    <row r="45" spans="1:27" s="23" customFormat="1" ht="21" hidden="1" customHeight="1" x14ac:dyDescent="0.25">
      <c r="A45" s="16" t="s">
        <v>132</v>
      </c>
      <c r="B45" s="20" t="s">
        <v>133</v>
      </c>
      <c r="C45" s="21" t="s">
        <v>14</v>
      </c>
      <c r="D45" s="22" t="s">
        <v>507</v>
      </c>
      <c r="E45" s="22" t="s">
        <v>501</v>
      </c>
      <c r="F45" s="22" t="s">
        <v>10</v>
      </c>
      <c r="G45" s="22" t="s">
        <v>487</v>
      </c>
      <c r="H45" s="22" t="s">
        <v>488</v>
      </c>
      <c r="I45" s="22" t="s">
        <v>489</v>
      </c>
      <c r="J45" s="22" t="s">
        <v>508</v>
      </c>
      <c r="K45" s="22" t="s">
        <v>47</v>
      </c>
      <c r="L45" s="22" t="s">
        <v>491</v>
      </c>
      <c r="M45" s="22" t="s">
        <v>491</v>
      </c>
      <c r="N45" s="22" t="s">
        <v>491</v>
      </c>
      <c r="O45" s="22" t="s">
        <v>493</v>
      </c>
      <c r="P45" s="22" t="s">
        <v>493</v>
      </c>
      <c r="Q45" s="22" t="s">
        <v>493</v>
      </c>
      <c r="R45" s="22" t="s">
        <v>493</v>
      </c>
      <c r="S45" s="22" t="s">
        <v>493</v>
      </c>
      <c r="T45" s="22" t="s">
        <v>493</v>
      </c>
      <c r="U45" s="22" t="s">
        <v>493</v>
      </c>
      <c r="V45" s="22" t="s">
        <v>493</v>
      </c>
      <c r="W45" s="22" t="s">
        <v>493</v>
      </c>
      <c r="X45" s="22" t="s">
        <v>493</v>
      </c>
      <c r="Y45" s="22" t="s">
        <v>493</v>
      </c>
      <c r="Z45" s="22" t="s">
        <v>493</v>
      </c>
      <c r="AA45" s="22" t="s">
        <v>493</v>
      </c>
    </row>
    <row r="46" spans="1:27" s="28" customFormat="1" ht="21" hidden="1" customHeight="1" x14ac:dyDescent="0.35">
      <c r="A46" s="24" t="s">
        <v>134</v>
      </c>
      <c r="B46" s="25" t="s">
        <v>135</v>
      </c>
      <c r="C46" s="26" t="s">
        <v>14</v>
      </c>
      <c r="D46" s="27" t="s">
        <v>500</v>
      </c>
      <c r="E46" s="27" t="s">
        <v>505</v>
      </c>
      <c r="F46" s="27" t="s">
        <v>13</v>
      </c>
      <c r="G46" s="27" t="s">
        <v>487</v>
      </c>
      <c r="H46" s="27" t="s">
        <v>488</v>
      </c>
      <c r="I46" s="27" t="s">
        <v>489</v>
      </c>
      <c r="J46" s="27" t="s">
        <v>508</v>
      </c>
      <c r="K46" s="27" t="s">
        <v>491</v>
      </c>
      <c r="L46" s="27" t="s">
        <v>491</v>
      </c>
      <c r="M46" s="27" t="s">
        <v>491</v>
      </c>
      <c r="N46" s="27" t="s">
        <v>491</v>
      </c>
      <c r="O46" s="27" t="s">
        <v>493</v>
      </c>
      <c r="P46" s="27" t="s">
        <v>493</v>
      </c>
      <c r="Q46" s="27" t="s">
        <v>493</v>
      </c>
      <c r="R46" s="27" t="s">
        <v>493</v>
      </c>
      <c r="S46" s="27" t="s">
        <v>493</v>
      </c>
      <c r="T46" s="27" t="s">
        <v>493</v>
      </c>
      <c r="U46" s="27" t="s">
        <v>493</v>
      </c>
      <c r="V46" s="27" t="s">
        <v>493</v>
      </c>
      <c r="W46" s="27" t="s">
        <v>493</v>
      </c>
      <c r="X46" s="27" t="s">
        <v>493</v>
      </c>
      <c r="Y46" s="27" t="s">
        <v>493</v>
      </c>
      <c r="Z46" s="27" t="s">
        <v>26</v>
      </c>
      <c r="AA46" s="27" t="s">
        <v>493</v>
      </c>
    </row>
    <row r="47" spans="1:27" s="23" customFormat="1" ht="21" hidden="1" customHeight="1" x14ac:dyDescent="0.25">
      <c r="A47" s="16" t="s">
        <v>136</v>
      </c>
      <c r="B47" s="20" t="s">
        <v>137</v>
      </c>
      <c r="C47" s="21" t="s">
        <v>14</v>
      </c>
      <c r="D47" s="22" t="s">
        <v>500</v>
      </c>
      <c r="E47" s="22" t="s">
        <v>505</v>
      </c>
      <c r="F47" s="22" t="s">
        <v>13</v>
      </c>
      <c r="G47" s="22" t="s">
        <v>487</v>
      </c>
      <c r="H47" s="22" t="s">
        <v>488</v>
      </c>
      <c r="I47" s="22" t="s">
        <v>489</v>
      </c>
      <c r="J47" s="22" t="s">
        <v>490</v>
      </c>
      <c r="K47" s="22" t="s">
        <v>491</v>
      </c>
      <c r="L47" s="22" t="s">
        <v>491</v>
      </c>
      <c r="M47" s="22" t="s">
        <v>491</v>
      </c>
      <c r="N47" s="22" t="s">
        <v>491</v>
      </c>
      <c r="O47" s="22" t="s">
        <v>493</v>
      </c>
      <c r="P47" s="22" t="s">
        <v>493</v>
      </c>
      <c r="Q47" s="22" t="s">
        <v>493</v>
      </c>
      <c r="R47" s="22" t="s">
        <v>493</v>
      </c>
      <c r="S47" s="22" t="s">
        <v>493</v>
      </c>
      <c r="T47" s="22" t="s">
        <v>493</v>
      </c>
      <c r="U47" s="22" t="s">
        <v>493</v>
      </c>
      <c r="V47" s="22" t="s">
        <v>493</v>
      </c>
      <c r="W47" s="22" t="s">
        <v>493</v>
      </c>
      <c r="X47" s="22" t="s">
        <v>493</v>
      </c>
      <c r="Y47" s="22" t="s">
        <v>493</v>
      </c>
      <c r="Z47" s="22" t="s">
        <v>26</v>
      </c>
      <c r="AA47" s="22" t="s">
        <v>27</v>
      </c>
    </row>
    <row r="48" spans="1:27" s="28" customFormat="1" ht="21" hidden="1" customHeight="1" x14ac:dyDescent="0.35">
      <c r="A48" s="24" t="s">
        <v>138</v>
      </c>
      <c r="B48" s="25" t="s">
        <v>139</v>
      </c>
      <c r="C48" s="26" t="s">
        <v>14</v>
      </c>
      <c r="D48" s="27" t="s">
        <v>500</v>
      </c>
      <c r="E48" s="27" t="s">
        <v>505</v>
      </c>
      <c r="F48" s="27" t="s">
        <v>13</v>
      </c>
      <c r="G48" s="27" t="s">
        <v>487</v>
      </c>
      <c r="H48" s="27" t="s">
        <v>488</v>
      </c>
      <c r="I48" s="27" t="s">
        <v>489</v>
      </c>
      <c r="J48" s="27" t="s">
        <v>498</v>
      </c>
      <c r="K48" s="27" t="s">
        <v>491</v>
      </c>
      <c r="L48" s="27" t="s">
        <v>491</v>
      </c>
      <c r="M48" s="27" t="s">
        <v>491</v>
      </c>
      <c r="N48" s="27" t="s">
        <v>491</v>
      </c>
      <c r="O48" s="27" t="s">
        <v>493</v>
      </c>
      <c r="P48" s="27" t="s">
        <v>493</v>
      </c>
      <c r="Q48" s="27" t="s">
        <v>493</v>
      </c>
      <c r="R48" s="27" t="s">
        <v>493</v>
      </c>
      <c r="S48" s="27" t="s">
        <v>493</v>
      </c>
      <c r="T48" s="27" t="s">
        <v>493</v>
      </c>
      <c r="U48" s="27" t="s">
        <v>493</v>
      </c>
      <c r="V48" s="27" t="s">
        <v>493</v>
      </c>
      <c r="W48" s="27" t="s">
        <v>493</v>
      </c>
      <c r="X48" s="27" t="s">
        <v>493</v>
      </c>
      <c r="Y48" s="27" t="s">
        <v>493</v>
      </c>
      <c r="Z48" s="27" t="s">
        <v>26</v>
      </c>
      <c r="AA48" s="27" t="s">
        <v>27</v>
      </c>
    </row>
    <row r="49" spans="1:27" s="23" customFormat="1" ht="21" customHeight="1" x14ac:dyDescent="0.25">
      <c r="A49" s="16" t="s">
        <v>140</v>
      </c>
      <c r="B49" s="20" t="s">
        <v>141</v>
      </c>
      <c r="C49" s="21" t="s">
        <v>6</v>
      </c>
      <c r="D49" s="22" t="s">
        <v>9</v>
      </c>
      <c r="E49" s="22" t="s">
        <v>494</v>
      </c>
      <c r="F49" s="22" t="s">
        <v>9</v>
      </c>
      <c r="G49" s="22" t="s">
        <v>487</v>
      </c>
      <c r="H49" s="22" t="s">
        <v>488</v>
      </c>
      <c r="I49" s="22" t="s">
        <v>489</v>
      </c>
      <c r="J49" s="22" t="s">
        <v>498</v>
      </c>
      <c r="K49" s="22" t="s">
        <v>491</v>
      </c>
      <c r="L49" s="22" t="s">
        <v>491</v>
      </c>
      <c r="M49" s="22" t="s">
        <v>44</v>
      </c>
      <c r="N49" s="22" t="s">
        <v>499</v>
      </c>
      <c r="O49" s="22" t="s">
        <v>15</v>
      </c>
      <c r="P49" s="22" t="s">
        <v>510</v>
      </c>
      <c r="Q49" s="22" t="s">
        <v>493</v>
      </c>
      <c r="R49" s="22" t="s">
        <v>493</v>
      </c>
      <c r="S49" s="22" t="s">
        <v>493</v>
      </c>
      <c r="T49" s="22" t="s">
        <v>20</v>
      </c>
      <c r="U49" s="22" t="s">
        <v>493</v>
      </c>
      <c r="V49" s="22" t="s">
        <v>493</v>
      </c>
      <c r="W49" s="22" t="s">
        <v>493</v>
      </c>
      <c r="X49" s="22" t="s">
        <v>493</v>
      </c>
      <c r="Y49" s="22" t="s">
        <v>493</v>
      </c>
      <c r="Z49" s="22" t="s">
        <v>493</v>
      </c>
      <c r="AA49" s="22" t="s">
        <v>493</v>
      </c>
    </row>
    <row r="50" spans="1:27" s="28" customFormat="1" ht="21" hidden="1" customHeight="1" x14ac:dyDescent="0.35">
      <c r="A50" s="24" t="s">
        <v>142</v>
      </c>
      <c r="B50" s="25" t="s">
        <v>143</v>
      </c>
      <c r="C50" s="26" t="s">
        <v>14</v>
      </c>
      <c r="D50" s="27" t="s">
        <v>507</v>
      </c>
      <c r="E50" s="27" t="s">
        <v>501</v>
      </c>
      <c r="F50" s="27" t="s">
        <v>10</v>
      </c>
      <c r="G50" s="27" t="s">
        <v>487</v>
      </c>
      <c r="H50" s="27" t="s">
        <v>488</v>
      </c>
      <c r="I50" s="27" t="s">
        <v>489</v>
      </c>
      <c r="J50" s="27" t="s">
        <v>508</v>
      </c>
      <c r="K50" s="27" t="s">
        <v>47</v>
      </c>
      <c r="L50" s="27" t="s">
        <v>491</v>
      </c>
      <c r="M50" s="27" t="s">
        <v>491</v>
      </c>
      <c r="N50" s="27" t="s">
        <v>491</v>
      </c>
      <c r="O50" s="27" t="s">
        <v>493</v>
      </c>
      <c r="P50" s="27" t="s">
        <v>493</v>
      </c>
      <c r="Q50" s="27" t="s">
        <v>493</v>
      </c>
      <c r="R50" s="27" t="s">
        <v>493</v>
      </c>
      <c r="S50" s="27" t="s">
        <v>493</v>
      </c>
      <c r="T50" s="27" t="s">
        <v>493</v>
      </c>
      <c r="U50" s="27" t="s">
        <v>493</v>
      </c>
      <c r="V50" s="27" t="s">
        <v>493</v>
      </c>
      <c r="W50" s="27" t="s">
        <v>493</v>
      </c>
      <c r="X50" s="27" t="s">
        <v>493</v>
      </c>
      <c r="Y50" s="27" t="s">
        <v>493</v>
      </c>
      <c r="Z50" s="27" t="s">
        <v>493</v>
      </c>
      <c r="AA50" s="27" t="s">
        <v>493</v>
      </c>
    </row>
    <row r="51" spans="1:27" s="23" customFormat="1" ht="21" hidden="1" customHeight="1" x14ac:dyDescent="0.25">
      <c r="A51" s="16" t="s">
        <v>144</v>
      </c>
      <c r="B51" s="20" t="s">
        <v>145</v>
      </c>
      <c r="C51" s="21" t="s">
        <v>14</v>
      </c>
      <c r="D51" s="22" t="s">
        <v>500</v>
      </c>
      <c r="E51" s="22" t="s">
        <v>505</v>
      </c>
      <c r="F51" s="22" t="s">
        <v>13</v>
      </c>
      <c r="G51" s="22" t="s">
        <v>487</v>
      </c>
      <c r="H51" s="22" t="s">
        <v>488</v>
      </c>
      <c r="I51" s="22" t="s">
        <v>489</v>
      </c>
      <c r="J51" s="22" t="s">
        <v>498</v>
      </c>
      <c r="K51" s="22" t="s">
        <v>491</v>
      </c>
      <c r="L51" s="22" t="s">
        <v>491</v>
      </c>
      <c r="M51" s="22" t="s">
        <v>491</v>
      </c>
      <c r="N51" s="22" t="s">
        <v>491</v>
      </c>
      <c r="O51" s="22" t="s">
        <v>493</v>
      </c>
      <c r="P51" s="22" t="s">
        <v>493</v>
      </c>
      <c r="Q51" s="22" t="s">
        <v>493</v>
      </c>
      <c r="R51" s="22" t="s">
        <v>493</v>
      </c>
      <c r="S51" s="22" t="s">
        <v>493</v>
      </c>
      <c r="T51" s="22" t="s">
        <v>493</v>
      </c>
      <c r="U51" s="22" t="s">
        <v>493</v>
      </c>
      <c r="V51" s="22" t="s">
        <v>493</v>
      </c>
      <c r="W51" s="22" t="s">
        <v>493</v>
      </c>
      <c r="X51" s="22" t="s">
        <v>493</v>
      </c>
      <c r="Y51" s="22" t="s">
        <v>493</v>
      </c>
      <c r="Z51" s="22" t="s">
        <v>26</v>
      </c>
      <c r="AA51" s="22" t="s">
        <v>27</v>
      </c>
    </row>
    <row r="52" spans="1:27" s="28" customFormat="1" ht="21" hidden="1" customHeight="1" x14ac:dyDescent="0.35">
      <c r="A52" s="24" t="s">
        <v>146</v>
      </c>
      <c r="B52" s="25" t="s">
        <v>147</v>
      </c>
      <c r="C52" s="26" t="s">
        <v>14</v>
      </c>
      <c r="D52" s="27" t="s">
        <v>507</v>
      </c>
      <c r="E52" s="27" t="s">
        <v>501</v>
      </c>
      <c r="F52" s="27" t="s">
        <v>10</v>
      </c>
      <c r="G52" s="27" t="s">
        <v>487</v>
      </c>
      <c r="H52" s="27" t="s">
        <v>488</v>
      </c>
      <c r="I52" s="27" t="s">
        <v>489</v>
      </c>
      <c r="J52" s="27" t="s">
        <v>508</v>
      </c>
      <c r="K52" s="27" t="s">
        <v>47</v>
      </c>
      <c r="L52" s="27" t="s">
        <v>491</v>
      </c>
      <c r="M52" s="27" t="s">
        <v>491</v>
      </c>
      <c r="N52" s="27" t="s">
        <v>491</v>
      </c>
      <c r="O52" s="27" t="s">
        <v>493</v>
      </c>
      <c r="P52" s="27" t="s">
        <v>493</v>
      </c>
      <c r="Q52" s="27" t="s">
        <v>493</v>
      </c>
      <c r="R52" s="27" t="s">
        <v>493</v>
      </c>
      <c r="S52" s="27" t="s">
        <v>493</v>
      </c>
      <c r="T52" s="27" t="s">
        <v>493</v>
      </c>
      <c r="U52" s="27" t="s">
        <v>493</v>
      </c>
      <c r="V52" s="27" t="s">
        <v>493</v>
      </c>
      <c r="W52" s="27" t="s">
        <v>493</v>
      </c>
      <c r="X52" s="27" t="s">
        <v>493</v>
      </c>
      <c r="Y52" s="27" t="s">
        <v>493</v>
      </c>
      <c r="Z52" s="27" t="s">
        <v>493</v>
      </c>
      <c r="AA52" s="27" t="s">
        <v>493</v>
      </c>
    </row>
    <row r="53" spans="1:27" s="23" customFormat="1" ht="21" customHeight="1" x14ac:dyDescent="0.25">
      <c r="A53" s="16" t="s">
        <v>148</v>
      </c>
      <c r="B53" s="20" t="s">
        <v>411</v>
      </c>
      <c r="C53" s="21" t="s">
        <v>7</v>
      </c>
      <c r="D53" s="22" t="s">
        <v>9</v>
      </c>
      <c r="E53" s="22" t="s">
        <v>494</v>
      </c>
      <c r="F53" s="22" t="s">
        <v>9</v>
      </c>
      <c r="G53" s="22" t="s">
        <v>495</v>
      </c>
      <c r="H53" s="22" t="s">
        <v>496</v>
      </c>
      <c r="I53" s="22" t="s">
        <v>497</v>
      </c>
      <c r="J53" s="22" t="s">
        <v>498</v>
      </c>
      <c r="K53" s="22" t="s">
        <v>491</v>
      </c>
      <c r="L53" s="22" t="s">
        <v>491</v>
      </c>
      <c r="M53" s="22" t="s">
        <v>491</v>
      </c>
      <c r="N53" s="22" t="s">
        <v>491</v>
      </c>
      <c r="O53" s="22" t="s">
        <v>493</v>
      </c>
      <c r="P53" s="22" t="s">
        <v>493</v>
      </c>
      <c r="Q53" s="22" t="s">
        <v>493</v>
      </c>
      <c r="R53" s="22" t="s">
        <v>493</v>
      </c>
      <c r="S53" s="22" t="s">
        <v>493</v>
      </c>
      <c r="T53" s="22" t="s">
        <v>493</v>
      </c>
      <c r="U53" s="22" t="s">
        <v>493</v>
      </c>
      <c r="V53" s="22" t="s">
        <v>22</v>
      </c>
      <c r="W53" s="22" t="s">
        <v>493</v>
      </c>
      <c r="X53" s="22" t="s">
        <v>493</v>
      </c>
      <c r="Y53" s="22" t="s">
        <v>493</v>
      </c>
      <c r="Z53" s="22" t="s">
        <v>493</v>
      </c>
      <c r="AA53" s="22" t="s">
        <v>493</v>
      </c>
    </row>
    <row r="54" spans="1:27" s="28" customFormat="1" ht="21" hidden="1" customHeight="1" x14ac:dyDescent="0.35">
      <c r="A54" s="24" t="s">
        <v>149</v>
      </c>
      <c r="B54" s="25" t="s">
        <v>412</v>
      </c>
      <c r="C54" s="26" t="s">
        <v>14</v>
      </c>
      <c r="D54" s="27" t="s">
        <v>506</v>
      </c>
      <c r="E54" s="27" t="s">
        <v>501</v>
      </c>
      <c r="F54" s="27" t="s">
        <v>10</v>
      </c>
      <c r="G54" s="27" t="s">
        <v>487</v>
      </c>
      <c r="H54" s="27" t="s">
        <v>496</v>
      </c>
      <c r="I54" s="27" t="s">
        <v>497</v>
      </c>
      <c r="J54" s="27" t="s">
        <v>498</v>
      </c>
      <c r="K54" s="27" t="s">
        <v>491</v>
      </c>
      <c r="L54" s="27" t="s">
        <v>491</v>
      </c>
      <c r="M54" s="27" t="s">
        <v>491</v>
      </c>
      <c r="N54" s="27" t="s">
        <v>491</v>
      </c>
      <c r="O54" s="27" t="s">
        <v>493</v>
      </c>
      <c r="P54" s="27" t="s">
        <v>493</v>
      </c>
      <c r="Q54" s="27" t="s">
        <v>493</v>
      </c>
      <c r="R54" s="27" t="s">
        <v>493</v>
      </c>
      <c r="S54" s="27" t="s">
        <v>493</v>
      </c>
      <c r="T54" s="27" t="s">
        <v>493</v>
      </c>
      <c r="U54" s="27" t="s">
        <v>493</v>
      </c>
      <c r="V54" s="27" t="s">
        <v>493</v>
      </c>
      <c r="W54" s="27" t="s">
        <v>493</v>
      </c>
      <c r="X54" s="27" t="s">
        <v>493</v>
      </c>
      <c r="Y54" s="27" t="s">
        <v>25</v>
      </c>
      <c r="Z54" s="27" t="s">
        <v>493</v>
      </c>
      <c r="AA54" s="27" t="s">
        <v>493</v>
      </c>
    </row>
    <row r="55" spans="1:27" s="23" customFormat="1" ht="21" customHeight="1" x14ac:dyDescent="0.25">
      <c r="A55" s="16" t="s">
        <v>150</v>
      </c>
      <c r="B55" s="20" t="s">
        <v>151</v>
      </c>
      <c r="C55" s="21" t="s">
        <v>7</v>
      </c>
      <c r="D55" s="22" t="s">
        <v>9</v>
      </c>
      <c r="E55" s="22" t="s">
        <v>494</v>
      </c>
      <c r="F55" s="22" t="s">
        <v>9</v>
      </c>
      <c r="G55" s="22" t="s">
        <v>487</v>
      </c>
      <c r="H55" s="22" t="s">
        <v>488</v>
      </c>
      <c r="I55" s="22" t="s">
        <v>489</v>
      </c>
      <c r="J55" s="22" t="s">
        <v>498</v>
      </c>
      <c r="K55" s="22" t="s">
        <v>491</v>
      </c>
      <c r="L55" s="22" t="s">
        <v>491</v>
      </c>
      <c r="M55" s="22" t="s">
        <v>491</v>
      </c>
      <c r="N55" s="22" t="s">
        <v>491</v>
      </c>
      <c r="O55" s="22" t="s">
        <v>15</v>
      </c>
      <c r="P55" s="22" t="s">
        <v>510</v>
      </c>
      <c r="Q55" s="22" t="s">
        <v>493</v>
      </c>
      <c r="R55" s="22" t="s">
        <v>493</v>
      </c>
      <c r="S55" s="22" t="s">
        <v>493</v>
      </c>
      <c r="T55" s="22" t="s">
        <v>493</v>
      </c>
      <c r="U55" s="22" t="s">
        <v>493</v>
      </c>
      <c r="V55" s="22" t="s">
        <v>493</v>
      </c>
      <c r="W55" s="22" t="s">
        <v>493</v>
      </c>
      <c r="X55" s="22" t="s">
        <v>493</v>
      </c>
      <c r="Y55" s="22" t="s">
        <v>493</v>
      </c>
      <c r="Z55" s="22" t="s">
        <v>493</v>
      </c>
      <c r="AA55" s="22" t="s">
        <v>493</v>
      </c>
    </row>
    <row r="56" spans="1:27" s="28" customFormat="1" ht="21" customHeight="1" x14ac:dyDescent="0.35">
      <c r="A56" s="24" t="s">
        <v>152</v>
      </c>
      <c r="B56" s="25" t="s">
        <v>153</v>
      </c>
      <c r="C56" s="26" t="s">
        <v>6</v>
      </c>
      <c r="D56" s="27" t="s">
        <v>9</v>
      </c>
      <c r="E56" s="27" t="s">
        <v>486</v>
      </c>
      <c r="F56" s="27" t="s">
        <v>9</v>
      </c>
      <c r="G56" s="27" t="s">
        <v>487</v>
      </c>
      <c r="H56" s="27" t="s">
        <v>488</v>
      </c>
      <c r="I56" s="27" t="s">
        <v>489</v>
      </c>
      <c r="J56" s="27" t="s">
        <v>498</v>
      </c>
      <c r="K56" s="27" t="s">
        <v>491</v>
      </c>
      <c r="L56" s="27" t="s">
        <v>491</v>
      </c>
      <c r="M56" s="27" t="s">
        <v>44</v>
      </c>
      <c r="N56" s="27" t="s">
        <v>499</v>
      </c>
      <c r="O56" s="27" t="s">
        <v>15</v>
      </c>
      <c r="P56" s="27" t="s">
        <v>510</v>
      </c>
      <c r="Q56" s="27" t="s">
        <v>493</v>
      </c>
      <c r="R56" s="27" t="s">
        <v>493</v>
      </c>
      <c r="S56" s="27" t="s">
        <v>493</v>
      </c>
      <c r="T56" s="27" t="s">
        <v>20</v>
      </c>
      <c r="U56" s="27" t="s">
        <v>493</v>
      </c>
      <c r="V56" s="27" t="s">
        <v>493</v>
      </c>
      <c r="W56" s="27" t="s">
        <v>493</v>
      </c>
      <c r="X56" s="27" t="s">
        <v>493</v>
      </c>
      <c r="Y56" s="27" t="s">
        <v>493</v>
      </c>
      <c r="Z56" s="27" t="s">
        <v>493</v>
      </c>
      <c r="AA56" s="27" t="s">
        <v>493</v>
      </c>
    </row>
    <row r="57" spans="1:27" s="23" customFormat="1" ht="21" hidden="1" customHeight="1" x14ac:dyDescent="0.25">
      <c r="A57" s="16" t="s">
        <v>154</v>
      </c>
      <c r="B57" s="20" t="s">
        <v>155</v>
      </c>
      <c r="C57" s="21" t="s">
        <v>14</v>
      </c>
      <c r="D57" s="22" t="s">
        <v>500</v>
      </c>
      <c r="E57" s="22" t="s">
        <v>505</v>
      </c>
      <c r="F57" s="22" t="s">
        <v>13</v>
      </c>
      <c r="G57" s="22" t="s">
        <v>487</v>
      </c>
      <c r="H57" s="22" t="s">
        <v>488</v>
      </c>
      <c r="I57" s="22" t="s">
        <v>489</v>
      </c>
      <c r="J57" s="22" t="s">
        <v>498</v>
      </c>
      <c r="K57" s="22" t="s">
        <v>491</v>
      </c>
      <c r="L57" s="22" t="s">
        <v>491</v>
      </c>
      <c r="M57" s="22" t="s">
        <v>491</v>
      </c>
      <c r="N57" s="22" t="s">
        <v>491</v>
      </c>
      <c r="O57" s="22" t="s">
        <v>493</v>
      </c>
      <c r="P57" s="22" t="s">
        <v>493</v>
      </c>
      <c r="Q57" s="22" t="s">
        <v>493</v>
      </c>
      <c r="R57" s="22" t="s">
        <v>493</v>
      </c>
      <c r="S57" s="22" t="s">
        <v>493</v>
      </c>
      <c r="T57" s="22" t="s">
        <v>493</v>
      </c>
      <c r="U57" s="22" t="s">
        <v>493</v>
      </c>
      <c r="V57" s="22" t="s">
        <v>493</v>
      </c>
      <c r="W57" s="22" t="s">
        <v>493</v>
      </c>
      <c r="X57" s="22" t="s">
        <v>493</v>
      </c>
      <c r="Y57" s="22" t="s">
        <v>493</v>
      </c>
      <c r="Z57" s="22" t="s">
        <v>26</v>
      </c>
      <c r="AA57" s="22" t="s">
        <v>27</v>
      </c>
    </row>
    <row r="58" spans="1:27" s="28" customFormat="1" ht="21" hidden="1" customHeight="1" x14ac:dyDescent="0.35">
      <c r="A58" s="24" t="s">
        <v>156</v>
      </c>
      <c r="B58" s="25" t="s">
        <v>157</v>
      </c>
      <c r="C58" s="26" t="s">
        <v>14</v>
      </c>
      <c r="D58" s="27" t="s">
        <v>500</v>
      </c>
      <c r="E58" s="27" t="s">
        <v>505</v>
      </c>
      <c r="F58" s="27" t="s">
        <v>13</v>
      </c>
      <c r="G58" s="27" t="s">
        <v>487</v>
      </c>
      <c r="H58" s="27" t="s">
        <v>488</v>
      </c>
      <c r="I58" s="27" t="s">
        <v>489</v>
      </c>
      <c r="J58" s="27" t="s">
        <v>498</v>
      </c>
      <c r="K58" s="27" t="s">
        <v>491</v>
      </c>
      <c r="L58" s="27" t="s">
        <v>491</v>
      </c>
      <c r="M58" s="27" t="s">
        <v>491</v>
      </c>
      <c r="N58" s="27" t="s">
        <v>491</v>
      </c>
      <c r="O58" s="27" t="s">
        <v>493</v>
      </c>
      <c r="P58" s="27" t="s">
        <v>493</v>
      </c>
      <c r="Q58" s="27" t="s">
        <v>493</v>
      </c>
      <c r="R58" s="27" t="s">
        <v>493</v>
      </c>
      <c r="S58" s="27" t="s">
        <v>493</v>
      </c>
      <c r="T58" s="27" t="s">
        <v>493</v>
      </c>
      <c r="U58" s="27" t="s">
        <v>493</v>
      </c>
      <c r="V58" s="27" t="s">
        <v>493</v>
      </c>
      <c r="W58" s="27" t="s">
        <v>493</v>
      </c>
      <c r="X58" s="27" t="s">
        <v>493</v>
      </c>
      <c r="Y58" s="27" t="s">
        <v>493</v>
      </c>
      <c r="Z58" s="27" t="s">
        <v>26</v>
      </c>
      <c r="AA58" s="27" t="s">
        <v>27</v>
      </c>
    </row>
    <row r="59" spans="1:27" s="23" customFormat="1" ht="21" customHeight="1" x14ac:dyDescent="0.25">
      <c r="A59" s="16" t="s">
        <v>158</v>
      </c>
      <c r="B59" s="20" t="s">
        <v>159</v>
      </c>
      <c r="C59" s="21" t="s">
        <v>6</v>
      </c>
      <c r="D59" s="22" t="s">
        <v>9</v>
      </c>
      <c r="E59" s="22" t="s">
        <v>486</v>
      </c>
      <c r="F59" s="22" t="s">
        <v>9</v>
      </c>
      <c r="G59" s="22" t="s">
        <v>487</v>
      </c>
      <c r="H59" s="22" t="s">
        <v>488</v>
      </c>
      <c r="I59" s="22" t="s">
        <v>489</v>
      </c>
      <c r="J59" s="22" t="s">
        <v>490</v>
      </c>
      <c r="K59" s="22" t="s">
        <v>491</v>
      </c>
      <c r="L59" s="22" t="s">
        <v>50</v>
      </c>
      <c r="M59" s="22" t="s">
        <v>44</v>
      </c>
      <c r="N59" s="22" t="s">
        <v>499</v>
      </c>
      <c r="O59" s="22" t="s">
        <v>15</v>
      </c>
      <c r="P59" s="22" t="s">
        <v>493</v>
      </c>
      <c r="Q59" s="22" t="s">
        <v>493</v>
      </c>
      <c r="R59" s="22" t="s">
        <v>493</v>
      </c>
      <c r="S59" s="22" t="s">
        <v>493</v>
      </c>
      <c r="T59" s="22" t="s">
        <v>20</v>
      </c>
      <c r="U59" s="22" t="s">
        <v>493</v>
      </c>
      <c r="V59" s="22" t="s">
        <v>493</v>
      </c>
      <c r="W59" s="22" t="s">
        <v>493</v>
      </c>
      <c r="X59" s="22" t="s">
        <v>493</v>
      </c>
      <c r="Y59" s="22" t="s">
        <v>493</v>
      </c>
      <c r="Z59" s="22" t="s">
        <v>493</v>
      </c>
      <c r="AA59" s="22" t="s">
        <v>493</v>
      </c>
    </row>
    <row r="60" spans="1:27" s="28" customFormat="1" ht="21" hidden="1" customHeight="1" x14ac:dyDescent="0.35">
      <c r="A60" s="24" t="s">
        <v>160</v>
      </c>
      <c r="B60" s="25" t="s">
        <v>161</v>
      </c>
      <c r="C60" s="26" t="s">
        <v>14</v>
      </c>
      <c r="D60" s="27" t="s">
        <v>500</v>
      </c>
      <c r="E60" s="27" t="s">
        <v>505</v>
      </c>
      <c r="F60" s="27" t="s">
        <v>13</v>
      </c>
      <c r="G60" s="27" t="s">
        <v>487</v>
      </c>
      <c r="H60" s="27" t="s">
        <v>488</v>
      </c>
      <c r="I60" s="27" t="s">
        <v>489</v>
      </c>
      <c r="J60" s="27" t="s">
        <v>498</v>
      </c>
      <c r="K60" s="27" t="s">
        <v>491</v>
      </c>
      <c r="L60" s="27" t="s">
        <v>491</v>
      </c>
      <c r="M60" s="27" t="s">
        <v>491</v>
      </c>
      <c r="N60" s="27" t="s">
        <v>491</v>
      </c>
      <c r="O60" s="27" t="s">
        <v>493</v>
      </c>
      <c r="P60" s="27" t="s">
        <v>493</v>
      </c>
      <c r="Q60" s="27" t="s">
        <v>493</v>
      </c>
      <c r="R60" s="27" t="s">
        <v>493</v>
      </c>
      <c r="S60" s="27" t="s">
        <v>493</v>
      </c>
      <c r="T60" s="27" t="s">
        <v>493</v>
      </c>
      <c r="U60" s="27" t="s">
        <v>493</v>
      </c>
      <c r="V60" s="27" t="s">
        <v>493</v>
      </c>
      <c r="W60" s="27" t="s">
        <v>493</v>
      </c>
      <c r="X60" s="27" t="s">
        <v>493</v>
      </c>
      <c r="Y60" s="27" t="s">
        <v>493</v>
      </c>
      <c r="Z60" s="27" t="s">
        <v>26</v>
      </c>
      <c r="AA60" s="27" t="s">
        <v>27</v>
      </c>
    </row>
    <row r="61" spans="1:27" s="23" customFormat="1" ht="21" hidden="1" customHeight="1" x14ac:dyDescent="0.25">
      <c r="A61" s="16" t="s">
        <v>162</v>
      </c>
      <c r="B61" s="20" t="s">
        <v>163</v>
      </c>
      <c r="C61" s="21" t="s">
        <v>14</v>
      </c>
      <c r="D61" s="22" t="s">
        <v>509</v>
      </c>
      <c r="E61" s="22" t="s">
        <v>501</v>
      </c>
      <c r="F61" s="22" t="s">
        <v>502</v>
      </c>
      <c r="G61" s="22" t="s">
        <v>487</v>
      </c>
      <c r="H61" s="22" t="s">
        <v>488</v>
      </c>
      <c r="I61" s="22" t="s">
        <v>489</v>
      </c>
      <c r="J61" s="22" t="s">
        <v>508</v>
      </c>
      <c r="K61" s="22" t="s">
        <v>47</v>
      </c>
      <c r="L61" s="22" t="s">
        <v>491</v>
      </c>
      <c r="M61" s="22" t="s">
        <v>491</v>
      </c>
      <c r="N61" s="22" t="s">
        <v>491</v>
      </c>
      <c r="O61" s="22" t="s">
        <v>493</v>
      </c>
      <c r="P61" s="22" t="s">
        <v>493</v>
      </c>
      <c r="Q61" s="22" t="s">
        <v>493</v>
      </c>
      <c r="R61" s="22" t="s">
        <v>493</v>
      </c>
      <c r="S61" s="22" t="s">
        <v>493</v>
      </c>
      <c r="T61" s="22" t="s">
        <v>493</v>
      </c>
      <c r="U61" s="22" t="s">
        <v>493</v>
      </c>
      <c r="V61" s="22" t="s">
        <v>493</v>
      </c>
      <c r="W61" s="22" t="s">
        <v>493</v>
      </c>
      <c r="X61" s="22" t="s">
        <v>493</v>
      </c>
      <c r="Y61" s="22" t="s">
        <v>493</v>
      </c>
      <c r="Z61" s="22" t="s">
        <v>493</v>
      </c>
      <c r="AA61" s="22" t="s">
        <v>493</v>
      </c>
    </row>
    <row r="62" spans="1:27" s="28" customFormat="1" ht="21" hidden="1" customHeight="1" x14ac:dyDescent="0.35">
      <c r="A62" s="24" t="s">
        <v>164</v>
      </c>
      <c r="B62" s="25" t="s">
        <v>165</v>
      </c>
      <c r="C62" s="26" t="s">
        <v>14</v>
      </c>
      <c r="D62" s="27" t="s">
        <v>500</v>
      </c>
      <c r="E62" s="27" t="s">
        <v>505</v>
      </c>
      <c r="F62" s="27" t="s">
        <v>13</v>
      </c>
      <c r="G62" s="27" t="s">
        <v>487</v>
      </c>
      <c r="H62" s="27" t="s">
        <v>488</v>
      </c>
      <c r="I62" s="27" t="s">
        <v>489</v>
      </c>
      <c r="J62" s="27" t="s">
        <v>498</v>
      </c>
      <c r="K62" s="27" t="s">
        <v>491</v>
      </c>
      <c r="L62" s="27" t="s">
        <v>491</v>
      </c>
      <c r="M62" s="27" t="s">
        <v>491</v>
      </c>
      <c r="N62" s="27" t="s">
        <v>491</v>
      </c>
      <c r="O62" s="27" t="s">
        <v>493</v>
      </c>
      <c r="P62" s="27" t="s">
        <v>493</v>
      </c>
      <c r="Q62" s="27" t="s">
        <v>493</v>
      </c>
      <c r="R62" s="27" t="s">
        <v>493</v>
      </c>
      <c r="S62" s="27" t="s">
        <v>493</v>
      </c>
      <c r="T62" s="27" t="s">
        <v>493</v>
      </c>
      <c r="U62" s="27" t="s">
        <v>493</v>
      </c>
      <c r="V62" s="27" t="s">
        <v>493</v>
      </c>
      <c r="W62" s="27" t="s">
        <v>493</v>
      </c>
      <c r="X62" s="27" t="s">
        <v>493</v>
      </c>
      <c r="Y62" s="27" t="s">
        <v>493</v>
      </c>
      <c r="Z62" s="27" t="s">
        <v>26</v>
      </c>
      <c r="AA62" s="27" t="s">
        <v>27</v>
      </c>
    </row>
    <row r="63" spans="1:27" s="23" customFormat="1" ht="21" hidden="1" customHeight="1" x14ac:dyDescent="0.25">
      <c r="A63" s="16" t="s">
        <v>166</v>
      </c>
      <c r="B63" s="20" t="s">
        <v>167</v>
      </c>
      <c r="C63" s="21" t="s">
        <v>14</v>
      </c>
      <c r="D63" s="22" t="s">
        <v>509</v>
      </c>
      <c r="E63" s="22" t="s">
        <v>494</v>
      </c>
      <c r="F63" s="22" t="s">
        <v>502</v>
      </c>
      <c r="G63" s="22" t="s">
        <v>487</v>
      </c>
      <c r="H63" s="22" t="s">
        <v>488</v>
      </c>
      <c r="I63" s="22" t="s">
        <v>489</v>
      </c>
      <c r="J63" s="22" t="s">
        <v>508</v>
      </c>
      <c r="K63" s="22" t="s">
        <v>47</v>
      </c>
      <c r="L63" s="22" t="s">
        <v>491</v>
      </c>
      <c r="M63" s="22" t="s">
        <v>491</v>
      </c>
      <c r="N63" s="22" t="s">
        <v>491</v>
      </c>
      <c r="O63" s="22" t="s">
        <v>493</v>
      </c>
      <c r="P63" s="22" t="s">
        <v>493</v>
      </c>
      <c r="Q63" s="22" t="s">
        <v>493</v>
      </c>
      <c r="R63" s="22" t="s">
        <v>493</v>
      </c>
      <c r="S63" s="22" t="s">
        <v>493</v>
      </c>
      <c r="T63" s="22" t="s">
        <v>493</v>
      </c>
      <c r="U63" s="22" t="s">
        <v>493</v>
      </c>
      <c r="V63" s="22" t="s">
        <v>493</v>
      </c>
      <c r="W63" s="22" t="s">
        <v>493</v>
      </c>
      <c r="X63" s="22" t="s">
        <v>493</v>
      </c>
      <c r="Y63" s="22" t="s">
        <v>493</v>
      </c>
      <c r="Z63" s="22" t="s">
        <v>493</v>
      </c>
      <c r="AA63" s="22" t="s">
        <v>493</v>
      </c>
    </row>
    <row r="64" spans="1:27" s="28" customFormat="1" ht="21" customHeight="1" x14ac:dyDescent="0.35">
      <c r="A64" s="24" t="s">
        <v>168</v>
      </c>
      <c r="B64" s="25" t="s">
        <v>413</v>
      </c>
      <c r="C64" s="26" t="s">
        <v>5</v>
      </c>
      <c r="D64" s="27" t="s">
        <v>9</v>
      </c>
      <c r="E64" s="27" t="s">
        <v>501</v>
      </c>
      <c r="F64" s="27" t="s">
        <v>9</v>
      </c>
      <c r="G64" s="27" t="s">
        <v>495</v>
      </c>
      <c r="H64" s="27" t="s">
        <v>496</v>
      </c>
      <c r="I64" s="27" t="s">
        <v>497</v>
      </c>
      <c r="J64" s="27" t="s">
        <v>498</v>
      </c>
      <c r="K64" s="27" t="s">
        <v>491</v>
      </c>
      <c r="L64" s="27" t="s">
        <v>491</v>
      </c>
      <c r="M64" s="27" t="s">
        <v>491</v>
      </c>
      <c r="N64" s="27" t="s">
        <v>491</v>
      </c>
      <c r="O64" s="27" t="s">
        <v>493</v>
      </c>
      <c r="P64" s="27" t="s">
        <v>493</v>
      </c>
      <c r="Q64" s="27" t="s">
        <v>493</v>
      </c>
      <c r="R64" s="27" t="s">
        <v>18</v>
      </c>
      <c r="S64" s="27" t="s">
        <v>493</v>
      </c>
      <c r="T64" s="27" t="s">
        <v>493</v>
      </c>
      <c r="U64" s="27" t="s">
        <v>493</v>
      </c>
      <c r="V64" s="27" t="s">
        <v>493</v>
      </c>
      <c r="W64" s="27" t="s">
        <v>493</v>
      </c>
      <c r="X64" s="27" t="s">
        <v>493</v>
      </c>
      <c r="Y64" s="27" t="s">
        <v>493</v>
      </c>
      <c r="Z64" s="27" t="s">
        <v>493</v>
      </c>
      <c r="AA64" s="27" t="s">
        <v>493</v>
      </c>
    </row>
    <row r="65" spans="1:27" s="23" customFormat="1" ht="21" hidden="1" customHeight="1" x14ac:dyDescent="0.25">
      <c r="A65" s="16" t="s">
        <v>169</v>
      </c>
      <c r="B65" s="20" t="s">
        <v>170</v>
      </c>
      <c r="C65" s="21" t="s">
        <v>14</v>
      </c>
      <c r="D65" s="22" t="s">
        <v>500</v>
      </c>
      <c r="E65" s="22" t="s">
        <v>505</v>
      </c>
      <c r="F65" s="22" t="s">
        <v>13</v>
      </c>
      <c r="G65" s="22" t="s">
        <v>487</v>
      </c>
      <c r="H65" s="22" t="s">
        <v>488</v>
      </c>
      <c r="I65" s="22" t="s">
        <v>489</v>
      </c>
      <c r="J65" s="22" t="s">
        <v>508</v>
      </c>
      <c r="K65" s="22" t="s">
        <v>491</v>
      </c>
      <c r="L65" s="22" t="s">
        <v>491</v>
      </c>
      <c r="M65" s="22" t="s">
        <v>491</v>
      </c>
      <c r="N65" s="22" t="s">
        <v>491</v>
      </c>
      <c r="O65" s="22" t="s">
        <v>493</v>
      </c>
      <c r="P65" s="22" t="s">
        <v>493</v>
      </c>
      <c r="Q65" s="22" t="s">
        <v>493</v>
      </c>
      <c r="R65" s="22" t="s">
        <v>493</v>
      </c>
      <c r="S65" s="22" t="s">
        <v>493</v>
      </c>
      <c r="T65" s="22" t="s">
        <v>493</v>
      </c>
      <c r="U65" s="22" t="s">
        <v>493</v>
      </c>
      <c r="V65" s="22" t="s">
        <v>493</v>
      </c>
      <c r="W65" s="22" t="s">
        <v>493</v>
      </c>
      <c r="X65" s="22" t="s">
        <v>493</v>
      </c>
      <c r="Y65" s="22" t="s">
        <v>493</v>
      </c>
      <c r="Z65" s="22" t="s">
        <v>493</v>
      </c>
      <c r="AA65" s="22" t="s">
        <v>27</v>
      </c>
    </row>
    <row r="66" spans="1:27" s="28" customFormat="1" ht="21" hidden="1" customHeight="1" x14ac:dyDescent="0.35">
      <c r="A66" s="24" t="s">
        <v>171</v>
      </c>
      <c r="B66" s="25" t="s">
        <v>172</v>
      </c>
      <c r="C66" s="26" t="s">
        <v>14</v>
      </c>
      <c r="D66" s="27" t="s">
        <v>500</v>
      </c>
      <c r="E66" s="27" t="s">
        <v>501</v>
      </c>
      <c r="F66" s="27" t="s">
        <v>502</v>
      </c>
      <c r="G66" s="27" t="s">
        <v>487</v>
      </c>
      <c r="H66" s="27" t="s">
        <v>488</v>
      </c>
      <c r="I66" s="27" t="s">
        <v>489</v>
      </c>
      <c r="J66" s="27" t="s">
        <v>498</v>
      </c>
      <c r="K66" s="27" t="s">
        <v>491</v>
      </c>
      <c r="L66" s="27" t="s">
        <v>491</v>
      </c>
      <c r="M66" s="27" t="s">
        <v>491</v>
      </c>
      <c r="N66" s="27" t="s">
        <v>491</v>
      </c>
      <c r="O66" s="27" t="s">
        <v>493</v>
      </c>
      <c r="P66" s="27" t="s">
        <v>493</v>
      </c>
      <c r="Q66" s="27" t="s">
        <v>493</v>
      </c>
      <c r="R66" s="27" t="s">
        <v>493</v>
      </c>
      <c r="S66" s="27" t="s">
        <v>493</v>
      </c>
      <c r="T66" s="27" t="s">
        <v>493</v>
      </c>
      <c r="U66" s="27" t="s">
        <v>493</v>
      </c>
      <c r="V66" s="27" t="s">
        <v>493</v>
      </c>
      <c r="W66" s="27" t="s">
        <v>493</v>
      </c>
      <c r="X66" s="27" t="s">
        <v>493</v>
      </c>
      <c r="Y66" s="27" t="s">
        <v>493</v>
      </c>
      <c r="Z66" s="27" t="s">
        <v>493</v>
      </c>
      <c r="AA66" s="27" t="s">
        <v>493</v>
      </c>
    </row>
    <row r="67" spans="1:27" s="23" customFormat="1" ht="21" customHeight="1" x14ac:dyDescent="0.25">
      <c r="A67" s="16" t="s">
        <v>173</v>
      </c>
      <c r="B67" s="20" t="s">
        <v>174</v>
      </c>
      <c r="C67" s="21" t="s">
        <v>8</v>
      </c>
      <c r="D67" s="22" t="s">
        <v>9</v>
      </c>
      <c r="E67" s="22" t="s">
        <v>494</v>
      </c>
      <c r="F67" s="22" t="s">
        <v>9</v>
      </c>
      <c r="G67" s="22" t="s">
        <v>495</v>
      </c>
      <c r="H67" s="22" t="s">
        <v>488</v>
      </c>
      <c r="I67" s="22" t="s">
        <v>489</v>
      </c>
      <c r="J67" s="22" t="s">
        <v>498</v>
      </c>
      <c r="K67" s="22" t="s">
        <v>491</v>
      </c>
      <c r="L67" s="22" t="s">
        <v>491</v>
      </c>
      <c r="M67" s="22" t="s">
        <v>491</v>
      </c>
      <c r="N67" s="22" t="s">
        <v>491</v>
      </c>
      <c r="O67" s="22" t="s">
        <v>493</v>
      </c>
      <c r="P67" s="22" t="s">
        <v>510</v>
      </c>
      <c r="Q67" s="22" t="s">
        <v>493</v>
      </c>
      <c r="R67" s="22" t="s">
        <v>493</v>
      </c>
      <c r="S67" s="22" t="s">
        <v>19</v>
      </c>
      <c r="T67" s="22" t="s">
        <v>493</v>
      </c>
      <c r="U67" s="22" t="s">
        <v>493</v>
      </c>
      <c r="V67" s="22" t="s">
        <v>493</v>
      </c>
      <c r="W67" s="22" t="s">
        <v>493</v>
      </c>
      <c r="X67" s="22" t="s">
        <v>493</v>
      </c>
      <c r="Y67" s="22" t="s">
        <v>493</v>
      </c>
      <c r="Z67" s="22" t="s">
        <v>493</v>
      </c>
      <c r="AA67" s="22" t="s">
        <v>493</v>
      </c>
    </row>
    <row r="68" spans="1:27" s="28" customFormat="1" ht="21" customHeight="1" x14ac:dyDescent="0.35">
      <c r="A68" s="24" t="s">
        <v>175</v>
      </c>
      <c r="B68" s="25" t="s">
        <v>176</v>
      </c>
      <c r="C68" s="26" t="s">
        <v>8</v>
      </c>
      <c r="D68" s="27" t="s">
        <v>9</v>
      </c>
      <c r="E68" s="27" t="s">
        <v>486</v>
      </c>
      <c r="F68" s="27" t="s">
        <v>9</v>
      </c>
      <c r="G68" s="27" t="s">
        <v>495</v>
      </c>
      <c r="H68" s="27" t="s">
        <v>488</v>
      </c>
      <c r="I68" s="27" t="s">
        <v>489</v>
      </c>
      <c r="J68" s="27" t="s">
        <v>498</v>
      </c>
      <c r="K68" s="27" t="s">
        <v>491</v>
      </c>
      <c r="L68" s="27" t="s">
        <v>491</v>
      </c>
      <c r="M68" s="27" t="s">
        <v>44</v>
      </c>
      <c r="N68" s="27" t="s">
        <v>499</v>
      </c>
      <c r="O68" s="27" t="s">
        <v>493</v>
      </c>
      <c r="P68" s="27" t="s">
        <v>510</v>
      </c>
      <c r="Q68" s="27" t="s">
        <v>493</v>
      </c>
      <c r="R68" s="27" t="s">
        <v>493</v>
      </c>
      <c r="S68" s="27" t="s">
        <v>19</v>
      </c>
      <c r="T68" s="27" t="s">
        <v>493</v>
      </c>
      <c r="U68" s="27" t="s">
        <v>493</v>
      </c>
      <c r="V68" s="27" t="s">
        <v>493</v>
      </c>
      <c r="W68" s="27" t="s">
        <v>493</v>
      </c>
      <c r="X68" s="27" t="s">
        <v>493</v>
      </c>
      <c r="Y68" s="27" t="s">
        <v>493</v>
      </c>
      <c r="Z68" s="27" t="s">
        <v>493</v>
      </c>
      <c r="AA68" s="27" t="s">
        <v>493</v>
      </c>
    </row>
    <row r="69" spans="1:27" s="23" customFormat="1" ht="21" customHeight="1" x14ac:dyDescent="0.25">
      <c r="A69" s="16" t="s">
        <v>177</v>
      </c>
      <c r="B69" s="20" t="s">
        <v>178</v>
      </c>
      <c r="C69" s="21" t="s">
        <v>8</v>
      </c>
      <c r="D69" s="22" t="s">
        <v>9</v>
      </c>
      <c r="E69" s="22" t="s">
        <v>486</v>
      </c>
      <c r="F69" s="22" t="s">
        <v>9</v>
      </c>
      <c r="G69" s="22" t="s">
        <v>487</v>
      </c>
      <c r="H69" s="22" t="s">
        <v>488</v>
      </c>
      <c r="I69" s="22" t="s">
        <v>489</v>
      </c>
      <c r="J69" s="22" t="s">
        <v>498</v>
      </c>
      <c r="K69" s="22" t="s">
        <v>491</v>
      </c>
      <c r="L69" s="22" t="s">
        <v>491</v>
      </c>
      <c r="M69" s="22" t="s">
        <v>44</v>
      </c>
      <c r="N69" s="22" t="s">
        <v>499</v>
      </c>
      <c r="O69" s="22" t="s">
        <v>493</v>
      </c>
      <c r="P69" s="22" t="s">
        <v>510</v>
      </c>
      <c r="Q69" s="22" t="s">
        <v>493</v>
      </c>
      <c r="R69" s="22" t="s">
        <v>493</v>
      </c>
      <c r="S69" s="22" t="s">
        <v>19</v>
      </c>
      <c r="T69" s="22" t="s">
        <v>493</v>
      </c>
      <c r="U69" s="22" t="s">
        <v>493</v>
      </c>
      <c r="V69" s="22" t="s">
        <v>493</v>
      </c>
      <c r="W69" s="22" t="s">
        <v>493</v>
      </c>
      <c r="X69" s="22" t="s">
        <v>493</v>
      </c>
      <c r="Y69" s="22" t="s">
        <v>493</v>
      </c>
      <c r="Z69" s="22" t="s">
        <v>493</v>
      </c>
      <c r="AA69" s="22" t="s">
        <v>493</v>
      </c>
    </row>
    <row r="70" spans="1:27" s="28" customFormat="1" ht="21" customHeight="1" x14ac:dyDescent="0.35">
      <c r="A70" s="24" t="s">
        <v>179</v>
      </c>
      <c r="B70" s="25" t="s">
        <v>180</v>
      </c>
      <c r="C70" s="26" t="s">
        <v>8</v>
      </c>
      <c r="D70" s="27" t="s">
        <v>9</v>
      </c>
      <c r="E70" s="27" t="s">
        <v>486</v>
      </c>
      <c r="F70" s="27" t="s">
        <v>9</v>
      </c>
      <c r="G70" s="27" t="s">
        <v>487</v>
      </c>
      <c r="H70" s="27" t="s">
        <v>488</v>
      </c>
      <c r="I70" s="27" t="s">
        <v>489</v>
      </c>
      <c r="J70" s="27" t="s">
        <v>498</v>
      </c>
      <c r="K70" s="27" t="s">
        <v>47</v>
      </c>
      <c r="L70" s="27" t="s">
        <v>491</v>
      </c>
      <c r="M70" s="27" t="s">
        <v>44</v>
      </c>
      <c r="N70" s="27" t="s">
        <v>499</v>
      </c>
      <c r="O70" s="27" t="s">
        <v>493</v>
      </c>
      <c r="P70" s="27" t="s">
        <v>510</v>
      </c>
      <c r="Q70" s="27" t="s">
        <v>493</v>
      </c>
      <c r="R70" s="27" t="s">
        <v>493</v>
      </c>
      <c r="S70" s="27" t="s">
        <v>19</v>
      </c>
      <c r="T70" s="27" t="s">
        <v>493</v>
      </c>
      <c r="U70" s="27" t="s">
        <v>493</v>
      </c>
      <c r="V70" s="27" t="s">
        <v>493</v>
      </c>
      <c r="W70" s="27" t="s">
        <v>23</v>
      </c>
      <c r="X70" s="27" t="s">
        <v>493</v>
      </c>
      <c r="Y70" s="27" t="s">
        <v>493</v>
      </c>
      <c r="Z70" s="27" t="s">
        <v>493</v>
      </c>
      <c r="AA70" s="27" t="s">
        <v>493</v>
      </c>
    </row>
    <row r="71" spans="1:27" s="23" customFormat="1" ht="21" customHeight="1" x14ac:dyDescent="0.25">
      <c r="A71" s="16" t="s">
        <v>181</v>
      </c>
      <c r="B71" s="20" t="s">
        <v>414</v>
      </c>
      <c r="C71" s="21" t="s">
        <v>5</v>
      </c>
      <c r="D71" s="22" t="s">
        <v>9</v>
      </c>
      <c r="E71" s="22" t="s">
        <v>501</v>
      </c>
      <c r="F71" s="22" t="s">
        <v>9</v>
      </c>
      <c r="G71" s="22" t="s">
        <v>495</v>
      </c>
      <c r="H71" s="22" t="s">
        <v>496</v>
      </c>
      <c r="I71" s="22" t="s">
        <v>497</v>
      </c>
      <c r="J71" s="22" t="s">
        <v>498</v>
      </c>
      <c r="K71" s="22" t="s">
        <v>491</v>
      </c>
      <c r="L71" s="22" t="s">
        <v>491</v>
      </c>
      <c r="M71" s="22" t="s">
        <v>491</v>
      </c>
      <c r="N71" s="22" t="s">
        <v>499</v>
      </c>
      <c r="O71" s="22" t="s">
        <v>493</v>
      </c>
      <c r="P71" s="22" t="s">
        <v>493</v>
      </c>
      <c r="Q71" s="22" t="s">
        <v>493</v>
      </c>
      <c r="R71" s="22" t="s">
        <v>18</v>
      </c>
      <c r="S71" s="22" t="s">
        <v>493</v>
      </c>
      <c r="T71" s="22" t="s">
        <v>493</v>
      </c>
      <c r="U71" s="22" t="s">
        <v>493</v>
      </c>
      <c r="V71" s="22" t="s">
        <v>493</v>
      </c>
      <c r="W71" s="22" t="s">
        <v>23</v>
      </c>
      <c r="X71" s="22" t="s">
        <v>493</v>
      </c>
      <c r="Y71" s="22" t="s">
        <v>493</v>
      </c>
      <c r="Z71" s="22" t="s">
        <v>493</v>
      </c>
      <c r="AA71" s="22" t="s">
        <v>493</v>
      </c>
    </row>
    <row r="72" spans="1:27" s="28" customFormat="1" ht="21" hidden="1" customHeight="1" x14ac:dyDescent="0.35">
      <c r="A72" s="24" t="s">
        <v>182</v>
      </c>
      <c r="B72" s="25" t="s">
        <v>183</v>
      </c>
      <c r="C72" s="26" t="s">
        <v>14</v>
      </c>
      <c r="D72" s="27" t="s">
        <v>500</v>
      </c>
      <c r="E72" s="27" t="s">
        <v>505</v>
      </c>
      <c r="F72" s="27" t="s">
        <v>13</v>
      </c>
      <c r="G72" s="27" t="s">
        <v>487</v>
      </c>
      <c r="H72" s="27" t="s">
        <v>488</v>
      </c>
      <c r="I72" s="27" t="s">
        <v>489</v>
      </c>
      <c r="J72" s="27" t="s">
        <v>498</v>
      </c>
      <c r="K72" s="27" t="s">
        <v>491</v>
      </c>
      <c r="L72" s="27" t="s">
        <v>491</v>
      </c>
      <c r="M72" s="27" t="s">
        <v>491</v>
      </c>
      <c r="N72" s="27" t="s">
        <v>491</v>
      </c>
      <c r="O72" s="27" t="s">
        <v>493</v>
      </c>
      <c r="P72" s="27" t="s">
        <v>493</v>
      </c>
      <c r="Q72" s="27" t="s">
        <v>493</v>
      </c>
      <c r="R72" s="27" t="s">
        <v>493</v>
      </c>
      <c r="S72" s="27" t="s">
        <v>493</v>
      </c>
      <c r="T72" s="27" t="s">
        <v>493</v>
      </c>
      <c r="U72" s="27" t="s">
        <v>493</v>
      </c>
      <c r="V72" s="27" t="s">
        <v>493</v>
      </c>
      <c r="W72" s="27" t="s">
        <v>493</v>
      </c>
      <c r="X72" s="27" t="s">
        <v>493</v>
      </c>
      <c r="Y72" s="27" t="s">
        <v>493</v>
      </c>
      <c r="Z72" s="27" t="s">
        <v>26</v>
      </c>
      <c r="AA72" s="27" t="s">
        <v>27</v>
      </c>
    </row>
    <row r="73" spans="1:27" s="23" customFormat="1" ht="21" hidden="1" customHeight="1" x14ac:dyDescent="0.25">
      <c r="A73" s="16" t="s">
        <v>184</v>
      </c>
      <c r="B73" s="20" t="s">
        <v>185</v>
      </c>
      <c r="C73" s="21" t="s">
        <v>14</v>
      </c>
      <c r="D73" s="22" t="s">
        <v>507</v>
      </c>
      <c r="E73" s="22" t="s">
        <v>501</v>
      </c>
      <c r="F73" s="22" t="s">
        <v>10</v>
      </c>
      <c r="G73" s="22" t="s">
        <v>487</v>
      </c>
      <c r="H73" s="22" t="s">
        <v>488</v>
      </c>
      <c r="I73" s="22" t="s">
        <v>489</v>
      </c>
      <c r="J73" s="22" t="s">
        <v>508</v>
      </c>
      <c r="K73" s="22" t="s">
        <v>47</v>
      </c>
      <c r="L73" s="22" t="s">
        <v>491</v>
      </c>
      <c r="M73" s="22" t="s">
        <v>491</v>
      </c>
      <c r="N73" s="22" t="s">
        <v>491</v>
      </c>
      <c r="O73" s="22" t="s">
        <v>493</v>
      </c>
      <c r="P73" s="22" t="s">
        <v>493</v>
      </c>
      <c r="Q73" s="22" t="s">
        <v>493</v>
      </c>
      <c r="R73" s="22" t="s">
        <v>493</v>
      </c>
      <c r="S73" s="22" t="s">
        <v>493</v>
      </c>
      <c r="T73" s="22" t="s">
        <v>493</v>
      </c>
      <c r="U73" s="22" t="s">
        <v>493</v>
      </c>
      <c r="V73" s="22" t="s">
        <v>493</v>
      </c>
      <c r="W73" s="22" t="s">
        <v>493</v>
      </c>
      <c r="X73" s="22" t="s">
        <v>493</v>
      </c>
      <c r="Y73" s="22" t="s">
        <v>493</v>
      </c>
      <c r="Z73" s="22" t="s">
        <v>493</v>
      </c>
      <c r="AA73" s="22" t="s">
        <v>493</v>
      </c>
    </row>
    <row r="74" spans="1:27" s="28" customFormat="1" ht="21" hidden="1" customHeight="1" x14ac:dyDescent="0.35">
      <c r="A74" s="24" t="s">
        <v>186</v>
      </c>
      <c r="B74" s="25" t="s">
        <v>187</v>
      </c>
      <c r="C74" s="26" t="s">
        <v>14</v>
      </c>
      <c r="D74" s="27" t="s">
        <v>507</v>
      </c>
      <c r="E74" s="27" t="s">
        <v>501</v>
      </c>
      <c r="F74" s="27" t="s">
        <v>10</v>
      </c>
      <c r="G74" s="27" t="s">
        <v>487</v>
      </c>
      <c r="H74" s="27" t="s">
        <v>488</v>
      </c>
      <c r="I74" s="27" t="s">
        <v>489</v>
      </c>
      <c r="J74" s="27" t="s">
        <v>498</v>
      </c>
      <c r="K74" s="27" t="s">
        <v>491</v>
      </c>
      <c r="L74" s="27" t="s">
        <v>491</v>
      </c>
      <c r="M74" s="27" t="s">
        <v>491</v>
      </c>
      <c r="N74" s="27" t="s">
        <v>499</v>
      </c>
      <c r="O74" s="27" t="s">
        <v>493</v>
      </c>
      <c r="P74" s="27" t="s">
        <v>493</v>
      </c>
      <c r="Q74" s="27" t="s">
        <v>493</v>
      </c>
      <c r="R74" s="27" t="s">
        <v>493</v>
      </c>
      <c r="S74" s="27" t="s">
        <v>493</v>
      </c>
      <c r="T74" s="27" t="s">
        <v>493</v>
      </c>
      <c r="U74" s="27" t="s">
        <v>493</v>
      </c>
      <c r="V74" s="27" t="s">
        <v>493</v>
      </c>
      <c r="W74" s="27" t="s">
        <v>493</v>
      </c>
      <c r="X74" s="27" t="s">
        <v>493</v>
      </c>
      <c r="Y74" s="27" t="s">
        <v>493</v>
      </c>
      <c r="Z74" s="27" t="s">
        <v>493</v>
      </c>
      <c r="AA74" s="27" t="s">
        <v>493</v>
      </c>
    </row>
    <row r="75" spans="1:27" s="23" customFormat="1" ht="21" hidden="1" customHeight="1" x14ac:dyDescent="0.25">
      <c r="A75" s="16" t="s">
        <v>188</v>
      </c>
      <c r="B75" s="20" t="s">
        <v>189</v>
      </c>
      <c r="C75" s="21" t="s">
        <v>14</v>
      </c>
      <c r="D75" s="22" t="s">
        <v>506</v>
      </c>
      <c r="E75" s="22" t="s">
        <v>501</v>
      </c>
      <c r="F75" s="22" t="s">
        <v>10</v>
      </c>
      <c r="G75" s="22" t="s">
        <v>495</v>
      </c>
      <c r="H75" s="22" t="s">
        <v>488</v>
      </c>
      <c r="I75" s="22" t="s">
        <v>489</v>
      </c>
      <c r="J75" s="22" t="s">
        <v>498</v>
      </c>
      <c r="K75" s="22" t="s">
        <v>47</v>
      </c>
      <c r="L75" s="22" t="s">
        <v>491</v>
      </c>
      <c r="M75" s="22" t="s">
        <v>491</v>
      </c>
      <c r="N75" s="22" t="s">
        <v>491</v>
      </c>
      <c r="O75" s="22" t="s">
        <v>493</v>
      </c>
      <c r="P75" s="22" t="s">
        <v>493</v>
      </c>
      <c r="Q75" s="22" t="s">
        <v>493</v>
      </c>
      <c r="R75" s="22" t="s">
        <v>493</v>
      </c>
      <c r="S75" s="22" t="s">
        <v>493</v>
      </c>
      <c r="T75" s="22" t="s">
        <v>493</v>
      </c>
      <c r="U75" s="22" t="s">
        <v>493</v>
      </c>
      <c r="V75" s="22" t="s">
        <v>493</v>
      </c>
      <c r="W75" s="22" t="s">
        <v>493</v>
      </c>
      <c r="X75" s="22" t="s">
        <v>493</v>
      </c>
      <c r="Y75" s="22" t="s">
        <v>25</v>
      </c>
      <c r="Z75" s="22" t="s">
        <v>493</v>
      </c>
      <c r="AA75" s="22" t="s">
        <v>493</v>
      </c>
    </row>
    <row r="76" spans="1:27" s="28" customFormat="1" ht="21" hidden="1" customHeight="1" x14ac:dyDescent="0.35">
      <c r="A76" s="24" t="s">
        <v>190</v>
      </c>
      <c r="B76" s="25" t="s">
        <v>191</v>
      </c>
      <c r="C76" s="26" t="s">
        <v>14</v>
      </c>
      <c r="D76" s="27" t="s">
        <v>507</v>
      </c>
      <c r="E76" s="27" t="s">
        <v>494</v>
      </c>
      <c r="F76" s="27" t="s">
        <v>10</v>
      </c>
      <c r="G76" s="27" t="s">
        <v>487</v>
      </c>
      <c r="H76" s="27" t="s">
        <v>488</v>
      </c>
      <c r="I76" s="27" t="s">
        <v>489</v>
      </c>
      <c r="J76" s="27" t="s">
        <v>498</v>
      </c>
      <c r="K76" s="27" t="s">
        <v>491</v>
      </c>
      <c r="L76" s="27" t="s">
        <v>491</v>
      </c>
      <c r="M76" s="27" t="s">
        <v>491</v>
      </c>
      <c r="N76" s="27" t="s">
        <v>499</v>
      </c>
      <c r="O76" s="27" t="s">
        <v>493</v>
      </c>
      <c r="P76" s="27" t="s">
        <v>493</v>
      </c>
      <c r="Q76" s="27" t="s">
        <v>493</v>
      </c>
      <c r="R76" s="27" t="s">
        <v>493</v>
      </c>
      <c r="S76" s="27" t="s">
        <v>493</v>
      </c>
      <c r="T76" s="27" t="s">
        <v>493</v>
      </c>
      <c r="U76" s="27" t="s">
        <v>493</v>
      </c>
      <c r="V76" s="27" t="s">
        <v>493</v>
      </c>
      <c r="W76" s="27" t="s">
        <v>493</v>
      </c>
      <c r="X76" s="27" t="s">
        <v>493</v>
      </c>
      <c r="Y76" s="27" t="s">
        <v>493</v>
      </c>
      <c r="Z76" s="27" t="s">
        <v>493</v>
      </c>
      <c r="AA76" s="27" t="s">
        <v>493</v>
      </c>
    </row>
    <row r="77" spans="1:27" s="23" customFormat="1" ht="21" hidden="1" customHeight="1" x14ac:dyDescent="0.25">
      <c r="A77" s="16" t="s">
        <v>192</v>
      </c>
      <c r="B77" s="20" t="s">
        <v>193</v>
      </c>
      <c r="C77" s="21" t="s">
        <v>14</v>
      </c>
      <c r="D77" s="22" t="s">
        <v>500</v>
      </c>
      <c r="E77" s="22" t="s">
        <v>505</v>
      </c>
      <c r="F77" s="22" t="s">
        <v>13</v>
      </c>
      <c r="G77" s="22" t="s">
        <v>487</v>
      </c>
      <c r="H77" s="22" t="s">
        <v>488</v>
      </c>
      <c r="I77" s="22" t="s">
        <v>489</v>
      </c>
      <c r="J77" s="22" t="s">
        <v>498</v>
      </c>
      <c r="K77" s="22" t="s">
        <v>491</v>
      </c>
      <c r="L77" s="22" t="s">
        <v>491</v>
      </c>
      <c r="M77" s="22" t="s">
        <v>491</v>
      </c>
      <c r="N77" s="22" t="s">
        <v>491</v>
      </c>
      <c r="O77" s="22" t="s">
        <v>493</v>
      </c>
      <c r="P77" s="22" t="s">
        <v>493</v>
      </c>
      <c r="Q77" s="22" t="s">
        <v>493</v>
      </c>
      <c r="R77" s="22" t="s">
        <v>493</v>
      </c>
      <c r="S77" s="22" t="s">
        <v>493</v>
      </c>
      <c r="T77" s="22" t="s">
        <v>493</v>
      </c>
      <c r="U77" s="22" t="s">
        <v>493</v>
      </c>
      <c r="V77" s="22" t="s">
        <v>493</v>
      </c>
      <c r="W77" s="22" t="s">
        <v>493</v>
      </c>
      <c r="X77" s="22" t="s">
        <v>493</v>
      </c>
      <c r="Y77" s="22" t="s">
        <v>493</v>
      </c>
      <c r="Z77" s="22" t="s">
        <v>26</v>
      </c>
      <c r="AA77" s="22" t="s">
        <v>493</v>
      </c>
    </row>
    <row r="78" spans="1:27" s="28" customFormat="1" ht="21" hidden="1" customHeight="1" x14ac:dyDescent="0.35">
      <c r="A78" s="24" t="s">
        <v>194</v>
      </c>
      <c r="B78" s="25" t="s">
        <v>195</v>
      </c>
      <c r="C78" s="26" t="s">
        <v>14</v>
      </c>
      <c r="D78" s="27" t="s">
        <v>507</v>
      </c>
      <c r="E78" s="27" t="s">
        <v>494</v>
      </c>
      <c r="F78" s="27" t="s">
        <v>10</v>
      </c>
      <c r="G78" s="27" t="s">
        <v>487</v>
      </c>
      <c r="H78" s="27" t="s">
        <v>488</v>
      </c>
      <c r="I78" s="27" t="s">
        <v>489</v>
      </c>
      <c r="J78" s="27" t="s">
        <v>508</v>
      </c>
      <c r="K78" s="27" t="s">
        <v>47</v>
      </c>
      <c r="L78" s="27" t="s">
        <v>491</v>
      </c>
      <c r="M78" s="27" t="s">
        <v>44</v>
      </c>
      <c r="N78" s="27" t="s">
        <v>492</v>
      </c>
      <c r="O78" s="27" t="s">
        <v>493</v>
      </c>
      <c r="P78" s="27" t="s">
        <v>493</v>
      </c>
      <c r="Q78" s="27" t="s">
        <v>493</v>
      </c>
      <c r="R78" s="27" t="s">
        <v>493</v>
      </c>
      <c r="S78" s="27" t="s">
        <v>493</v>
      </c>
      <c r="T78" s="27" t="s">
        <v>493</v>
      </c>
      <c r="U78" s="27" t="s">
        <v>493</v>
      </c>
      <c r="V78" s="27" t="s">
        <v>493</v>
      </c>
      <c r="W78" s="27" t="s">
        <v>493</v>
      </c>
      <c r="X78" s="27" t="s">
        <v>493</v>
      </c>
      <c r="Y78" s="27" t="s">
        <v>493</v>
      </c>
      <c r="Z78" s="27" t="s">
        <v>493</v>
      </c>
      <c r="AA78" s="27" t="s">
        <v>493</v>
      </c>
    </row>
    <row r="79" spans="1:27" s="23" customFormat="1" ht="21" hidden="1" customHeight="1" x14ac:dyDescent="0.25">
      <c r="A79" s="16" t="s">
        <v>196</v>
      </c>
      <c r="B79" s="20" t="s">
        <v>197</v>
      </c>
      <c r="C79" s="21" t="s">
        <v>14</v>
      </c>
      <c r="D79" s="22" t="s">
        <v>500</v>
      </c>
      <c r="E79" s="22" t="s">
        <v>505</v>
      </c>
      <c r="F79" s="22" t="s">
        <v>13</v>
      </c>
      <c r="G79" s="22" t="s">
        <v>487</v>
      </c>
      <c r="H79" s="22" t="s">
        <v>488</v>
      </c>
      <c r="I79" s="22" t="s">
        <v>489</v>
      </c>
      <c r="J79" s="22" t="s">
        <v>490</v>
      </c>
      <c r="K79" s="22" t="s">
        <v>491</v>
      </c>
      <c r="L79" s="22" t="s">
        <v>491</v>
      </c>
      <c r="M79" s="22" t="s">
        <v>491</v>
      </c>
      <c r="N79" s="22" t="s">
        <v>491</v>
      </c>
      <c r="O79" s="22" t="s">
        <v>493</v>
      </c>
      <c r="P79" s="22" t="s">
        <v>493</v>
      </c>
      <c r="Q79" s="22" t="s">
        <v>493</v>
      </c>
      <c r="R79" s="22" t="s">
        <v>493</v>
      </c>
      <c r="S79" s="22" t="s">
        <v>493</v>
      </c>
      <c r="T79" s="22" t="s">
        <v>493</v>
      </c>
      <c r="U79" s="22" t="s">
        <v>493</v>
      </c>
      <c r="V79" s="22" t="s">
        <v>493</v>
      </c>
      <c r="W79" s="22" t="s">
        <v>493</v>
      </c>
      <c r="X79" s="22" t="s">
        <v>493</v>
      </c>
      <c r="Y79" s="22" t="s">
        <v>493</v>
      </c>
      <c r="Z79" s="22" t="s">
        <v>26</v>
      </c>
      <c r="AA79" s="22" t="s">
        <v>27</v>
      </c>
    </row>
    <row r="80" spans="1:27" s="28" customFormat="1" ht="21" hidden="1" customHeight="1" x14ac:dyDescent="0.35">
      <c r="A80" s="24" t="s">
        <v>198</v>
      </c>
      <c r="B80" s="25" t="s">
        <v>199</v>
      </c>
      <c r="C80" s="26" t="s">
        <v>14</v>
      </c>
      <c r="D80" s="27" t="s">
        <v>485</v>
      </c>
      <c r="E80" s="27" t="s">
        <v>494</v>
      </c>
      <c r="F80" s="27" t="s">
        <v>11</v>
      </c>
      <c r="G80" s="27" t="s">
        <v>487</v>
      </c>
      <c r="H80" s="27" t="s">
        <v>488</v>
      </c>
      <c r="I80" s="27" t="s">
        <v>489</v>
      </c>
      <c r="J80" s="27" t="s">
        <v>508</v>
      </c>
      <c r="K80" s="27" t="s">
        <v>491</v>
      </c>
      <c r="L80" s="27" t="s">
        <v>491</v>
      </c>
      <c r="M80" s="27" t="s">
        <v>491</v>
      </c>
      <c r="N80" s="27" t="s">
        <v>491</v>
      </c>
      <c r="O80" s="27" t="s">
        <v>493</v>
      </c>
      <c r="P80" s="27" t="s">
        <v>493</v>
      </c>
      <c r="Q80" s="27" t="s">
        <v>493</v>
      </c>
      <c r="R80" s="27" t="s">
        <v>493</v>
      </c>
      <c r="S80" s="27" t="s">
        <v>493</v>
      </c>
      <c r="T80" s="27" t="s">
        <v>493</v>
      </c>
      <c r="U80" s="27" t="s">
        <v>493</v>
      </c>
      <c r="V80" s="27" t="s">
        <v>493</v>
      </c>
      <c r="W80" s="27" t="s">
        <v>493</v>
      </c>
      <c r="X80" s="27" t="s">
        <v>24</v>
      </c>
      <c r="Y80" s="27" t="s">
        <v>493</v>
      </c>
      <c r="Z80" s="27" t="s">
        <v>493</v>
      </c>
      <c r="AA80" s="27" t="s">
        <v>493</v>
      </c>
    </row>
    <row r="81" spans="1:27" s="23" customFormat="1" ht="21" hidden="1" customHeight="1" x14ac:dyDescent="0.25">
      <c r="A81" s="16" t="s">
        <v>200</v>
      </c>
      <c r="B81" s="20" t="s">
        <v>201</v>
      </c>
      <c r="C81" s="21" t="s">
        <v>14</v>
      </c>
      <c r="D81" s="22" t="s">
        <v>485</v>
      </c>
      <c r="E81" s="22" t="s">
        <v>494</v>
      </c>
      <c r="F81" s="22" t="s">
        <v>11</v>
      </c>
      <c r="G81" s="22" t="s">
        <v>487</v>
      </c>
      <c r="H81" s="22" t="s">
        <v>488</v>
      </c>
      <c r="I81" s="22" t="s">
        <v>489</v>
      </c>
      <c r="J81" s="22" t="s">
        <v>498</v>
      </c>
      <c r="K81" s="22" t="s">
        <v>491</v>
      </c>
      <c r="L81" s="22" t="s">
        <v>491</v>
      </c>
      <c r="M81" s="22" t="s">
        <v>491</v>
      </c>
      <c r="N81" s="22" t="s">
        <v>491</v>
      </c>
      <c r="O81" s="22" t="s">
        <v>493</v>
      </c>
      <c r="P81" s="22" t="s">
        <v>493</v>
      </c>
      <c r="Q81" s="22" t="s">
        <v>493</v>
      </c>
      <c r="R81" s="22" t="s">
        <v>493</v>
      </c>
      <c r="S81" s="22" t="s">
        <v>493</v>
      </c>
      <c r="T81" s="22" t="s">
        <v>493</v>
      </c>
      <c r="U81" s="22" t="s">
        <v>493</v>
      </c>
      <c r="V81" s="22" t="s">
        <v>493</v>
      </c>
      <c r="W81" s="22" t="s">
        <v>493</v>
      </c>
      <c r="X81" s="22" t="s">
        <v>493</v>
      </c>
      <c r="Y81" s="22" t="s">
        <v>493</v>
      </c>
      <c r="Z81" s="22" t="s">
        <v>493</v>
      </c>
      <c r="AA81" s="22" t="s">
        <v>493</v>
      </c>
    </row>
    <row r="82" spans="1:27" s="28" customFormat="1" ht="21" hidden="1" customHeight="1" x14ac:dyDescent="0.35">
      <c r="A82" s="24" t="s">
        <v>202</v>
      </c>
      <c r="B82" s="25" t="s">
        <v>203</v>
      </c>
      <c r="C82" s="26" t="s">
        <v>14</v>
      </c>
      <c r="D82" s="27" t="s">
        <v>500</v>
      </c>
      <c r="E82" s="27" t="s">
        <v>505</v>
      </c>
      <c r="F82" s="27" t="s">
        <v>13</v>
      </c>
      <c r="G82" s="27" t="s">
        <v>487</v>
      </c>
      <c r="H82" s="27" t="s">
        <v>488</v>
      </c>
      <c r="I82" s="27" t="s">
        <v>489</v>
      </c>
      <c r="J82" s="27" t="s">
        <v>508</v>
      </c>
      <c r="K82" s="27" t="s">
        <v>491</v>
      </c>
      <c r="L82" s="27" t="s">
        <v>491</v>
      </c>
      <c r="M82" s="27" t="s">
        <v>491</v>
      </c>
      <c r="N82" s="27" t="s">
        <v>491</v>
      </c>
      <c r="O82" s="27" t="s">
        <v>493</v>
      </c>
      <c r="P82" s="27" t="s">
        <v>493</v>
      </c>
      <c r="Q82" s="27" t="s">
        <v>493</v>
      </c>
      <c r="R82" s="27" t="s">
        <v>493</v>
      </c>
      <c r="S82" s="27" t="s">
        <v>493</v>
      </c>
      <c r="T82" s="27" t="s">
        <v>493</v>
      </c>
      <c r="U82" s="27" t="s">
        <v>493</v>
      </c>
      <c r="V82" s="27" t="s">
        <v>493</v>
      </c>
      <c r="W82" s="27" t="s">
        <v>493</v>
      </c>
      <c r="X82" s="27" t="s">
        <v>493</v>
      </c>
      <c r="Y82" s="27" t="s">
        <v>493</v>
      </c>
      <c r="Z82" s="27" t="s">
        <v>26</v>
      </c>
      <c r="AA82" s="27" t="s">
        <v>27</v>
      </c>
    </row>
    <row r="83" spans="1:27" s="23" customFormat="1" ht="21" hidden="1" customHeight="1" x14ac:dyDescent="0.25">
      <c r="A83" s="16" t="s">
        <v>204</v>
      </c>
      <c r="B83" s="20" t="s">
        <v>415</v>
      </c>
      <c r="C83" s="21" t="s">
        <v>14</v>
      </c>
      <c r="D83" s="22" t="s">
        <v>485</v>
      </c>
      <c r="E83" s="22" t="s">
        <v>494</v>
      </c>
      <c r="F83" s="22" t="s">
        <v>11</v>
      </c>
      <c r="G83" s="22" t="s">
        <v>487</v>
      </c>
      <c r="H83" s="22" t="s">
        <v>496</v>
      </c>
      <c r="I83" s="22" t="s">
        <v>497</v>
      </c>
      <c r="J83" s="22" t="s">
        <v>498</v>
      </c>
      <c r="K83" s="22" t="s">
        <v>491</v>
      </c>
      <c r="L83" s="22" t="s">
        <v>491</v>
      </c>
      <c r="M83" s="22" t="s">
        <v>491</v>
      </c>
      <c r="N83" s="22" t="s">
        <v>499</v>
      </c>
      <c r="O83" s="22" t="s">
        <v>493</v>
      </c>
      <c r="P83" s="22" t="s">
        <v>493</v>
      </c>
      <c r="Q83" s="22" t="s">
        <v>493</v>
      </c>
      <c r="R83" s="22" t="s">
        <v>493</v>
      </c>
      <c r="S83" s="22" t="s">
        <v>493</v>
      </c>
      <c r="T83" s="22" t="s">
        <v>493</v>
      </c>
      <c r="U83" s="22" t="s">
        <v>493</v>
      </c>
      <c r="V83" s="22" t="s">
        <v>493</v>
      </c>
      <c r="W83" s="22" t="s">
        <v>493</v>
      </c>
      <c r="X83" s="22" t="s">
        <v>493</v>
      </c>
      <c r="Y83" s="22" t="s">
        <v>493</v>
      </c>
      <c r="Z83" s="22" t="s">
        <v>493</v>
      </c>
      <c r="AA83" s="22" t="s">
        <v>493</v>
      </c>
    </row>
    <row r="84" spans="1:27" s="28" customFormat="1" ht="21" hidden="1" customHeight="1" x14ac:dyDescent="0.35">
      <c r="A84" s="24" t="s">
        <v>205</v>
      </c>
      <c r="B84" s="25" t="s">
        <v>416</v>
      </c>
      <c r="C84" s="26" t="s">
        <v>14</v>
      </c>
      <c r="D84" s="27" t="s">
        <v>485</v>
      </c>
      <c r="E84" s="27" t="s">
        <v>501</v>
      </c>
      <c r="F84" s="27" t="s">
        <v>11</v>
      </c>
      <c r="G84" s="27" t="s">
        <v>495</v>
      </c>
      <c r="H84" s="27" t="s">
        <v>496</v>
      </c>
      <c r="I84" s="27" t="s">
        <v>497</v>
      </c>
      <c r="J84" s="27" t="s">
        <v>498</v>
      </c>
      <c r="K84" s="27" t="s">
        <v>491</v>
      </c>
      <c r="L84" s="27" t="s">
        <v>491</v>
      </c>
      <c r="M84" s="27" t="s">
        <v>491</v>
      </c>
      <c r="N84" s="27" t="s">
        <v>492</v>
      </c>
      <c r="O84" s="27" t="s">
        <v>493</v>
      </c>
      <c r="P84" s="27" t="s">
        <v>493</v>
      </c>
      <c r="Q84" s="27" t="s">
        <v>493</v>
      </c>
      <c r="R84" s="27" t="s">
        <v>493</v>
      </c>
      <c r="S84" s="27" t="s">
        <v>493</v>
      </c>
      <c r="T84" s="27" t="s">
        <v>493</v>
      </c>
      <c r="U84" s="27" t="s">
        <v>493</v>
      </c>
      <c r="V84" s="27" t="s">
        <v>493</v>
      </c>
      <c r="W84" s="27" t="s">
        <v>493</v>
      </c>
      <c r="X84" s="27" t="s">
        <v>493</v>
      </c>
      <c r="Y84" s="27" t="s">
        <v>493</v>
      </c>
      <c r="Z84" s="27" t="s">
        <v>493</v>
      </c>
      <c r="AA84" s="27" t="s">
        <v>493</v>
      </c>
    </row>
    <row r="85" spans="1:27" s="23" customFormat="1" ht="21" hidden="1" customHeight="1" x14ac:dyDescent="0.25">
      <c r="A85" s="16" t="s">
        <v>206</v>
      </c>
      <c r="B85" s="20" t="s">
        <v>207</v>
      </c>
      <c r="C85" s="21" t="s">
        <v>14</v>
      </c>
      <c r="D85" s="22" t="s">
        <v>500</v>
      </c>
      <c r="E85" s="22" t="s">
        <v>505</v>
      </c>
      <c r="F85" s="22" t="s">
        <v>13</v>
      </c>
      <c r="G85" s="22" t="s">
        <v>487</v>
      </c>
      <c r="H85" s="22" t="s">
        <v>488</v>
      </c>
      <c r="I85" s="22" t="s">
        <v>489</v>
      </c>
      <c r="J85" s="22" t="s">
        <v>508</v>
      </c>
      <c r="K85" s="22" t="s">
        <v>491</v>
      </c>
      <c r="L85" s="22" t="s">
        <v>491</v>
      </c>
      <c r="M85" s="22" t="s">
        <v>491</v>
      </c>
      <c r="N85" s="22" t="s">
        <v>491</v>
      </c>
      <c r="O85" s="22" t="s">
        <v>493</v>
      </c>
      <c r="P85" s="22" t="s">
        <v>493</v>
      </c>
      <c r="Q85" s="22" t="s">
        <v>493</v>
      </c>
      <c r="R85" s="22" t="s">
        <v>493</v>
      </c>
      <c r="S85" s="22" t="s">
        <v>493</v>
      </c>
      <c r="T85" s="22" t="s">
        <v>493</v>
      </c>
      <c r="U85" s="22" t="s">
        <v>493</v>
      </c>
      <c r="V85" s="22" t="s">
        <v>493</v>
      </c>
      <c r="W85" s="22" t="s">
        <v>493</v>
      </c>
      <c r="X85" s="22" t="s">
        <v>493</v>
      </c>
      <c r="Y85" s="22" t="s">
        <v>493</v>
      </c>
      <c r="Z85" s="22" t="s">
        <v>493</v>
      </c>
      <c r="AA85" s="22" t="s">
        <v>27</v>
      </c>
    </row>
    <row r="86" spans="1:27" s="28" customFormat="1" ht="21" hidden="1" customHeight="1" x14ac:dyDescent="0.35">
      <c r="A86" s="24" t="s">
        <v>208</v>
      </c>
      <c r="B86" s="25" t="s">
        <v>209</v>
      </c>
      <c r="C86" s="26" t="s">
        <v>14</v>
      </c>
      <c r="D86" s="27" t="s">
        <v>485</v>
      </c>
      <c r="E86" s="27" t="s">
        <v>505</v>
      </c>
      <c r="F86" s="27" t="s">
        <v>13</v>
      </c>
      <c r="G86" s="27" t="s">
        <v>487</v>
      </c>
      <c r="H86" s="27" t="s">
        <v>488</v>
      </c>
      <c r="I86" s="27" t="s">
        <v>489</v>
      </c>
      <c r="J86" s="27" t="s">
        <v>498</v>
      </c>
      <c r="K86" s="27" t="s">
        <v>491</v>
      </c>
      <c r="L86" s="27" t="s">
        <v>491</v>
      </c>
      <c r="M86" s="27" t="s">
        <v>491</v>
      </c>
      <c r="N86" s="27" t="s">
        <v>491</v>
      </c>
      <c r="O86" s="27" t="s">
        <v>493</v>
      </c>
      <c r="P86" s="27" t="s">
        <v>493</v>
      </c>
      <c r="Q86" s="27" t="s">
        <v>493</v>
      </c>
      <c r="R86" s="27" t="s">
        <v>493</v>
      </c>
      <c r="S86" s="27" t="s">
        <v>493</v>
      </c>
      <c r="T86" s="27" t="s">
        <v>493</v>
      </c>
      <c r="U86" s="27" t="s">
        <v>493</v>
      </c>
      <c r="V86" s="27" t="s">
        <v>493</v>
      </c>
      <c r="W86" s="27" t="s">
        <v>493</v>
      </c>
      <c r="X86" s="27" t="s">
        <v>493</v>
      </c>
      <c r="Y86" s="27" t="s">
        <v>493</v>
      </c>
      <c r="Z86" s="27" t="s">
        <v>493</v>
      </c>
      <c r="AA86" s="27" t="s">
        <v>27</v>
      </c>
    </row>
    <row r="87" spans="1:27" s="23" customFormat="1" ht="21" hidden="1" customHeight="1" x14ac:dyDescent="0.25">
      <c r="A87" s="16" t="s">
        <v>210</v>
      </c>
      <c r="B87" s="20" t="s">
        <v>211</v>
      </c>
      <c r="C87" s="21" t="s">
        <v>14</v>
      </c>
      <c r="D87" s="22" t="s">
        <v>500</v>
      </c>
      <c r="E87" s="22" t="s">
        <v>505</v>
      </c>
      <c r="F87" s="22" t="s">
        <v>13</v>
      </c>
      <c r="G87" s="22" t="s">
        <v>487</v>
      </c>
      <c r="H87" s="22" t="s">
        <v>488</v>
      </c>
      <c r="I87" s="22" t="s">
        <v>489</v>
      </c>
      <c r="J87" s="22" t="s">
        <v>498</v>
      </c>
      <c r="K87" s="22" t="s">
        <v>491</v>
      </c>
      <c r="L87" s="22" t="s">
        <v>491</v>
      </c>
      <c r="M87" s="22" t="s">
        <v>491</v>
      </c>
      <c r="N87" s="22" t="s">
        <v>491</v>
      </c>
      <c r="O87" s="22" t="s">
        <v>493</v>
      </c>
      <c r="P87" s="22" t="s">
        <v>493</v>
      </c>
      <c r="Q87" s="22" t="s">
        <v>493</v>
      </c>
      <c r="R87" s="22" t="s">
        <v>493</v>
      </c>
      <c r="S87" s="22" t="s">
        <v>493</v>
      </c>
      <c r="T87" s="22" t="s">
        <v>493</v>
      </c>
      <c r="U87" s="22" t="s">
        <v>493</v>
      </c>
      <c r="V87" s="22" t="s">
        <v>493</v>
      </c>
      <c r="W87" s="22" t="s">
        <v>493</v>
      </c>
      <c r="X87" s="22" t="s">
        <v>493</v>
      </c>
      <c r="Y87" s="22" t="s">
        <v>493</v>
      </c>
      <c r="Z87" s="22" t="s">
        <v>26</v>
      </c>
      <c r="AA87" s="22" t="s">
        <v>27</v>
      </c>
    </row>
    <row r="88" spans="1:27" s="28" customFormat="1" ht="21" hidden="1" customHeight="1" x14ac:dyDescent="0.35">
      <c r="A88" s="24" t="s">
        <v>212</v>
      </c>
      <c r="B88" s="25" t="s">
        <v>213</v>
      </c>
      <c r="C88" s="26" t="s">
        <v>14</v>
      </c>
      <c r="D88" s="27" t="s">
        <v>507</v>
      </c>
      <c r="E88" s="27" t="s">
        <v>501</v>
      </c>
      <c r="F88" s="27" t="s">
        <v>10</v>
      </c>
      <c r="G88" s="27" t="s">
        <v>487</v>
      </c>
      <c r="H88" s="27" t="s">
        <v>488</v>
      </c>
      <c r="I88" s="27" t="s">
        <v>489</v>
      </c>
      <c r="J88" s="27" t="s">
        <v>508</v>
      </c>
      <c r="K88" s="27" t="s">
        <v>47</v>
      </c>
      <c r="L88" s="27" t="s">
        <v>491</v>
      </c>
      <c r="M88" s="27" t="s">
        <v>491</v>
      </c>
      <c r="N88" s="27" t="s">
        <v>491</v>
      </c>
      <c r="O88" s="27" t="s">
        <v>493</v>
      </c>
      <c r="P88" s="27" t="s">
        <v>493</v>
      </c>
      <c r="Q88" s="27" t="s">
        <v>493</v>
      </c>
      <c r="R88" s="27" t="s">
        <v>493</v>
      </c>
      <c r="S88" s="27" t="s">
        <v>493</v>
      </c>
      <c r="T88" s="27" t="s">
        <v>493</v>
      </c>
      <c r="U88" s="27" t="s">
        <v>493</v>
      </c>
      <c r="V88" s="27" t="s">
        <v>493</v>
      </c>
      <c r="W88" s="27" t="s">
        <v>493</v>
      </c>
      <c r="X88" s="27" t="s">
        <v>493</v>
      </c>
      <c r="Y88" s="27" t="s">
        <v>493</v>
      </c>
      <c r="Z88" s="27" t="s">
        <v>493</v>
      </c>
      <c r="AA88" s="27" t="s">
        <v>493</v>
      </c>
    </row>
    <row r="89" spans="1:27" s="23" customFormat="1" ht="21" hidden="1" customHeight="1" x14ac:dyDescent="0.25">
      <c r="A89" s="16" t="s">
        <v>214</v>
      </c>
      <c r="B89" s="20" t="s">
        <v>215</v>
      </c>
      <c r="C89" s="21" t="s">
        <v>14</v>
      </c>
      <c r="D89" s="22" t="s">
        <v>485</v>
      </c>
      <c r="E89" s="22" t="s">
        <v>501</v>
      </c>
      <c r="F89" s="22" t="s">
        <v>11</v>
      </c>
      <c r="G89" s="22" t="s">
        <v>487</v>
      </c>
      <c r="H89" s="22" t="s">
        <v>488</v>
      </c>
      <c r="I89" s="22" t="s">
        <v>489</v>
      </c>
      <c r="J89" s="22" t="s">
        <v>498</v>
      </c>
      <c r="K89" s="22" t="s">
        <v>491</v>
      </c>
      <c r="L89" s="22" t="s">
        <v>491</v>
      </c>
      <c r="M89" s="22" t="s">
        <v>491</v>
      </c>
      <c r="N89" s="22" t="s">
        <v>491</v>
      </c>
      <c r="O89" s="22" t="s">
        <v>493</v>
      </c>
      <c r="P89" s="22" t="s">
        <v>493</v>
      </c>
      <c r="Q89" s="22" t="s">
        <v>493</v>
      </c>
      <c r="R89" s="22" t="s">
        <v>493</v>
      </c>
      <c r="S89" s="22" t="s">
        <v>493</v>
      </c>
      <c r="T89" s="22" t="s">
        <v>493</v>
      </c>
      <c r="U89" s="22" t="s">
        <v>493</v>
      </c>
      <c r="V89" s="22" t="s">
        <v>493</v>
      </c>
      <c r="W89" s="22" t="s">
        <v>493</v>
      </c>
      <c r="X89" s="22" t="s">
        <v>493</v>
      </c>
      <c r="Y89" s="22" t="s">
        <v>493</v>
      </c>
      <c r="Z89" s="22" t="s">
        <v>493</v>
      </c>
      <c r="AA89" s="22" t="s">
        <v>493</v>
      </c>
    </row>
    <row r="90" spans="1:27" s="28" customFormat="1" ht="21" hidden="1" customHeight="1" x14ac:dyDescent="0.35">
      <c r="A90" s="24" t="s">
        <v>216</v>
      </c>
      <c r="B90" s="25" t="s">
        <v>217</v>
      </c>
      <c r="C90" s="26" t="s">
        <v>14</v>
      </c>
      <c r="D90" s="27" t="s">
        <v>485</v>
      </c>
      <c r="E90" s="27" t="s">
        <v>505</v>
      </c>
      <c r="F90" s="27" t="s">
        <v>13</v>
      </c>
      <c r="G90" s="27" t="s">
        <v>487</v>
      </c>
      <c r="H90" s="27" t="s">
        <v>488</v>
      </c>
      <c r="I90" s="27" t="s">
        <v>489</v>
      </c>
      <c r="J90" s="27" t="s">
        <v>508</v>
      </c>
      <c r="K90" s="27" t="s">
        <v>491</v>
      </c>
      <c r="L90" s="27" t="s">
        <v>491</v>
      </c>
      <c r="M90" s="27" t="s">
        <v>491</v>
      </c>
      <c r="N90" s="27" t="s">
        <v>491</v>
      </c>
      <c r="O90" s="27" t="s">
        <v>493</v>
      </c>
      <c r="P90" s="27" t="s">
        <v>493</v>
      </c>
      <c r="Q90" s="27" t="s">
        <v>493</v>
      </c>
      <c r="R90" s="27" t="s">
        <v>493</v>
      </c>
      <c r="S90" s="27" t="s">
        <v>493</v>
      </c>
      <c r="T90" s="27" t="s">
        <v>493</v>
      </c>
      <c r="U90" s="27" t="s">
        <v>493</v>
      </c>
      <c r="V90" s="27" t="s">
        <v>493</v>
      </c>
      <c r="W90" s="27" t="s">
        <v>493</v>
      </c>
      <c r="X90" s="27" t="s">
        <v>493</v>
      </c>
      <c r="Y90" s="27" t="s">
        <v>493</v>
      </c>
      <c r="Z90" s="27" t="s">
        <v>493</v>
      </c>
      <c r="AA90" s="27" t="s">
        <v>27</v>
      </c>
    </row>
    <row r="91" spans="1:27" s="23" customFormat="1" ht="21" hidden="1" customHeight="1" x14ac:dyDescent="0.25">
      <c r="A91" s="16" t="s">
        <v>218</v>
      </c>
      <c r="B91" s="20" t="s">
        <v>417</v>
      </c>
      <c r="C91" s="21" t="s">
        <v>14</v>
      </c>
      <c r="D91" s="22" t="s">
        <v>500</v>
      </c>
      <c r="E91" s="22" t="s">
        <v>501</v>
      </c>
      <c r="F91" s="22" t="s">
        <v>502</v>
      </c>
      <c r="G91" s="22" t="s">
        <v>495</v>
      </c>
      <c r="H91" s="22" t="s">
        <v>496</v>
      </c>
      <c r="I91" s="22" t="s">
        <v>497</v>
      </c>
      <c r="J91" s="22" t="s">
        <v>490</v>
      </c>
      <c r="K91" s="22" t="s">
        <v>491</v>
      </c>
      <c r="L91" s="22" t="s">
        <v>50</v>
      </c>
      <c r="M91" s="22" t="s">
        <v>491</v>
      </c>
      <c r="N91" s="22" t="s">
        <v>491</v>
      </c>
      <c r="O91" s="22" t="s">
        <v>493</v>
      </c>
      <c r="P91" s="22" t="s">
        <v>493</v>
      </c>
      <c r="Q91" s="22" t="s">
        <v>493</v>
      </c>
      <c r="R91" s="22" t="s">
        <v>493</v>
      </c>
      <c r="S91" s="22" t="s">
        <v>493</v>
      </c>
      <c r="T91" s="22" t="s">
        <v>493</v>
      </c>
      <c r="U91" s="22" t="s">
        <v>493</v>
      </c>
      <c r="V91" s="22" t="s">
        <v>493</v>
      </c>
      <c r="W91" s="22" t="s">
        <v>493</v>
      </c>
      <c r="X91" s="22" t="s">
        <v>493</v>
      </c>
      <c r="Y91" s="22" t="s">
        <v>493</v>
      </c>
      <c r="Z91" s="22" t="s">
        <v>493</v>
      </c>
      <c r="AA91" s="22" t="s">
        <v>493</v>
      </c>
    </row>
    <row r="92" spans="1:27" s="28" customFormat="1" ht="21" customHeight="1" x14ac:dyDescent="0.35">
      <c r="A92" s="24" t="s">
        <v>219</v>
      </c>
      <c r="B92" s="25" t="s">
        <v>220</v>
      </c>
      <c r="C92" s="26" t="s">
        <v>6</v>
      </c>
      <c r="D92" s="27" t="s">
        <v>9</v>
      </c>
      <c r="E92" s="27" t="s">
        <v>494</v>
      </c>
      <c r="F92" s="27" t="s">
        <v>9</v>
      </c>
      <c r="G92" s="27" t="s">
        <v>487</v>
      </c>
      <c r="H92" s="27" t="s">
        <v>488</v>
      </c>
      <c r="I92" s="27" t="s">
        <v>489</v>
      </c>
      <c r="J92" s="27" t="s">
        <v>498</v>
      </c>
      <c r="K92" s="27" t="s">
        <v>491</v>
      </c>
      <c r="L92" s="27" t="s">
        <v>491</v>
      </c>
      <c r="M92" s="27" t="s">
        <v>491</v>
      </c>
      <c r="N92" s="27" t="s">
        <v>499</v>
      </c>
      <c r="O92" s="27" t="s">
        <v>15</v>
      </c>
      <c r="P92" s="27" t="s">
        <v>493</v>
      </c>
      <c r="Q92" s="27" t="s">
        <v>17</v>
      </c>
      <c r="R92" s="27" t="s">
        <v>493</v>
      </c>
      <c r="S92" s="27" t="s">
        <v>493</v>
      </c>
      <c r="T92" s="27" t="s">
        <v>20</v>
      </c>
      <c r="U92" s="27" t="s">
        <v>493</v>
      </c>
      <c r="V92" s="27" t="s">
        <v>493</v>
      </c>
      <c r="W92" s="27" t="s">
        <v>493</v>
      </c>
      <c r="X92" s="27" t="s">
        <v>493</v>
      </c>
      <c r="Y92" s="27" t="s">
        <v>493</v>
      </c>
      <c r="Z92" s="27" t="s">
        <v>493</v>
      </c>
      <c r="AA92" s="27" t="s">
        <v>493</v>
      </c>
    </row>
    <row r="93" spans="1:27" s="23" customFormat="1" ht="21" hidden="1" customHeight="1" x14ac:dyDescent="0.25">
      <c r="A93" s="16" t="s">
        <v>221</v>
      </c>
      <c r="B93" s="20" t="s">
        <v>222</v>
      </c>
      <c r="C93" s="21" t="s">
        <v>14</v>
      </c>
      <c r="D93" s="22" t="s">
        <v>485</v>
      </c>
      <c r="E93" s="22" t="s">
        <v>494</v>
      </c>
      <c r="F93" s="22" t="s">
        <v>11</v>
      </c>
      <c r="G93" s="22" t="s">
        <v>495</v>
      </c>
      <c r="H93" s="22" t="s">
        <v>488</v>
      </c>
      <c r="I93" s="22" t="s">
        <v>489</v>
      </c>
      <c r="J93" s="22" t="s">
        <v>490</v>
      </c>
      <c r="K93" s="22" t="s">
        <v>491</v>
      </c>
      <c r="L93" s="22" t="s">
        <v>50</v>
      </c>
      <c r="M93" s="22" t="s">
        <v>491</v>
      </c>
      <c r="N93" s="22" t="s">
        <v>491</v>
      </c>
      <c r="O93" s="22" t="s">
        <v>493</v>
      </c>
      <c r="P93" s="22" t="s">
        <v>493</v>
      </c>
      <c r="Q93" s="22" t="s">
        <v>493</v>
      </c>
      <c r="R93" s="22" t="s">
        <v>493</v>
      </c>
      <c r="S93" s="22" t="s">
        <v>493</v>
      </c>
      <c r="T93" s="22" t="s">
        <v>493</v>
      </c>
      <c r="U93" s="22" t="s">
        <v>493</v>
      </c>
      <c r="V93" s="22" t="s">
        <v>493</v>
      </c>
      <c r="W93" s="22" t="s">
        <v>493</v>
      </c>
      <c r="X93" s="22" t="s">
        <v>493</v>
      </c>
      <c r="Y93" s="22" t="s">
        <v>493</v>
      </c>
      <c r="Z93" s="22" t="s">
        <v>493</v>
      </c>
      <c r="AA93" s="22" t="s">
        <v>493</v>
      </c>
    </row>
    <row r="94" spans="1:27" s="28" customFormat="1" ht="21" hidden="1" customHeight="1" x14ac:dyDescent="0.35">
      <c r="A94" s="24" t="s">
        <v>223</v>
      </c>
      <c r="B94" s="25" t="s">
        <v>224</v>
      </c>
      <c r="C94" s="26" t="s">
        <v>14</v>
      </c>
      <c r="D94" s="27" t="s">
        <v>485</v>
      </c>
      <c r="E94" s="27" t="s">
        <v>494</v>
      </c>
      <c r="F94" s="27" t="s">
        <v>11</v>
      </c>
      <c r="G94" s="27" t="s">
        <v>487</v>
      </c>
      <c r="H94" s="27" t="s">
        <v>488</v>
      </c>
      <c r="I94" s="27" t="s">
        <v>489</v>
      </c>
      <c r="J94" s="27" t="s">
        <v>498</v>
      </c>
      <c r="K94" s="27" t="s">
        <v>491</v>
      </c>
      <c r="L94" s="27" t="s">
        <v>491</v>
      </c>
      <c r="M94" s="27" t="s">
        <v>44</v>
      </c>
      <c r="N94" s="27" t="s">
        <v>499</v>
      </c>
      <c r="O94" s="27" t="s">
        <v>493</v>
      </c>
      <c r="P94" s="27" t="s">
        <v>493</v>
      </c>
      <c r="Q94" s="27" t="s">
        <v>493</v>
      </c>
      <c r="R94" s="27" t="s">
        <v>493</v>
      </c>
      <c r="S94" s="27" t="s">
        <v>493</v>
      </c>
      <c r="T94" s="27" t="s">
        <v>493</v>
      </c>
      <c r="U94" s="27" t="s">
        <v>493</v>
      </c>
      <c r="V94" s="27" t="s">
        <v>493</v>
      </c>
      <c r="W94" s="27" t="s">
        <v>493</v>
      </c>
      <c r="X94" s="27" t="s">
        <v>24</v>
      </c>
      <c r="Y94" s="27" t="s">
        <v>493</v>
      </c>
      <c r="Z94" s="27" t="s">
        <v>493</v>
      </c>
      <c r="AA94" s="27" t="s">
        <v>493</v>
      </c>
    </row>
    <row r="95" spans="1:27" s="23" customFormat="1" ht="21" hidden="1" customHeight="1" x14ac:dyDescent="0.25">
      <c r="A95" s="16" t="s">
        <v>225</v>
      </c>
      <c r="B95" s="20" t="s">
        <v>226</v>
      </c>
      <c r="C95" s="21" t="s">
        <v>14</v>
      </c>
      <c r="D95" s="22" t="s">
        <v>509</v>
      </c>
      <c r="E95" s="22" t="s">
        <v>494</v>
      </c>
      <c r="F95" s="22" t="s">
        <v>502</v>
      </c>
      <c r="G95" s="22" t="s">
        <v>487</v>
      </c>
      <c r="H95" s="22" t="s">
        <v>488</v>
      </c>
      <c r="I95" s="22" t="s">
        <v>489</v>
      </c>
      <c r="J95" s="22" t="s">
        <v>508</v>
      </c>
      <c r="K95" s="22" t="s">
        <v>47</v>
      </c>
      <c r="L95" s="22" t="s">
        <v>491</v>
      </c>
      <c r="M95" s="22" t="s">
        <v>44</v>
      </c>
      <c r="N95" s="22" t="s">
        <v>491</v>
      </c>
      <c r="O95" s="22" t="s">
        <v>493</v>
      </c>
      <c r="P95" s="22" t="s">
        <v>493</v>
      </c>
      <c r="Q95" s="22" t="s">
        <v>493</v>
      </c>
      <c r="R95" s="22" t="s">
        <v>493</v>
      </c>
      <c r="S95" s="22" t="s">
        <v>493</v>
      </c>
      <c r="T95" s="22" t="s">
        <v>493</v>
      </c>
      <c r="U95" s="22" t="s">
        <v>493</v>
      </c>
      <c r="V95" s="22" t="s">
        <v>493</v>
      </c>
      <c r="W95" s="22" t="s">
        <v>493</v>
      </c>
      <c r="X95" s="22" t="s">
        <v>493</v>
      </c>
      <c r="Y95" s="22" t="s">
        <v>493</v>
      </c>
      <c r="Z95" s="22" t="s">
        <v>493</v>
      </c>
      <c r="AA95" s="22" t="s">
        <v>493</v>
      </c>
    </row>
    <row r="96" spans="1:27" s="28" customFormat="1" ht="21" hidden="1" customHeight="1" x14ac:dyDescent="0.35">
      <c r="A96" s="24" t="s">
        <v>227</v>
      </c>
      <c r="B96" s="25" t="s">
        <v>228</v>
      </c>
      <c r="C96" s="26" t="s">
        <v>14</v>
      </c>
      <c r="D96" s="27" t="s">
        <v>507</v>
      </c>
      <c r="E96" s="27" t="s">
        <v>505</v>
      </c>
      <c r="F96" s="27" t="s">
        <v>10</v>
      </c>
      <c r="G96" s="27" t="s">
        <v>487</v>
      </c>
      <c r="H96" s="27" t="s">
        <v>488</v>
      </c>
      <c r="I96" s="27" t="s">
        <v>489</v>
      </c>
      <c r="J96" s="27" t="s">
        <v>508</v>
      </c>
      <c r="K96" s="27" t="s">
        <v>47</v>
      </c>
      <c r="L96" s="27" t="s">
        <v>491</v>
      </c>
      <c r="M96" s="27" t="s">
        <v>491</v>
      </c>
      <c r="N96" s="27" t="s">
        <v>491</v>
      </c>
      <c r="O96" s="27" t="s">
        <v>493</v>
      </c>
      <c r="P96" s="27" t="s">
        <v>493</v>
      </c>
      <c r="Q96" s="27" t="s">
        <v>493</v>
      </c>
      <c r="R96" s="27" t="s">
        <v>493</v>
      </c>
      <c r="S96" s="27" t="s">
        <v>493</v>
      </c>
      <c r="T96" s="27" t="s">
        <v>493</v>
      </c>
      <c r="U96" s="27" t="s">
        <v>493</v>
      </c>
      <c r="V96" s="27" t="s">
        <v>493</v>
      </c>
      <c r="W96" s="27" t="s">
        <v>493</v>
      </c>
      <c r="X96" s="27" t="s">
        <v>493</v>
      </c>
      <c r="Y96" s="27" t="s">
        <v>493</v>
      </c>
      <c r="Z96" s="27" t="s">
        <v>493</v>
      </c>
      <c r="AA96" s="27" t="s">
        <v>493</v>
      </c>
    </row>
    <row r="97" spans="1:27" s="23" customFormat="1" ht="21" hidden="1" customHeight="1" x14ac:dyDescent="0.25">
      <c r="A97" s="16" t="s">
        <v>229</v>
      </c>
      <c r="B97" s="20" t="s">
        <v>230</v>
      </c>
      <c r="C97" s="21" t="s">
        <v>14</v>
      </c>
      <c r="D97" s="22" t="s">
        <v>485</v>
      </c>
      <c r="E97" s="22" t="s">
        <v>505</v>
      </c>
      <c r="F97" s="22" t="s">
        <v>13</v>
      </c>
      <c r="G97" s="22" t="s">
        <v>487</v>
      </c>
      <c r="H97" s="22" t="s">
        <v>488</v>
      </c>
      <c r="I97" s="22" t="s">
        <v>489</v>
      </c>
      <c r="J97" s="22" t="s">
        <v>498</v>
      </c>
      <c r="K97" s="22" t="s">
        <v>491</v>
      </c>
      <c r="L97" s="22" t="s">
        <v>491</v>
      </c>
      <c r="M97" s="22" t="s">
        <v>491</v>
      </c>
      <c r="N97" s="22" t="s">
        <v>491</v>
      </c>
      <c r="O97" s="22" t="s">
        <v>493</v>
      </c>
      <c r="P97" s="22" t="s">
        <v>493</v>
      </c>
      <c r="Q97" s="22" t="s">
        <v>493</v>
      </c>
      <c r="R97" s="22" t="s">
        <v>493</v>
      </c>
      <c r="S97" s="22" t="s">
        <v>493</v>
      </c>
      <c r="T97" s="22" t="s">
        <v>493</v>
      </c>
      <c r="U97" s="22" t="s">
        <v>493</v>
      </c>
      <c r="V97" s="22" t="s">
        <v>493</v>
      </c>
      <c r="W97" s="22" t="s">
        <v>493</v>
      </c>
      <c r="X97" s="22" t="s">
        <v>493</v>
      </c>
      <c r="Y97" s="22" t="s">
        <v>493</v>
      </c>
      <c r="Z97" s="22" t="s">
        <v>493</v>
      </c>
      <c r="AA97" s="22" t="s">
        <v>27</v>
      </c>
    </row>
    <row r="98" spans="1:27" s="28" customFormat="1" ht="21" hidden="1" customHeight="1" x14ac:dyDescent="0.35">
      <c r="A98" s="24" t="s">
        <v>231</v>
      </c>
      <c r="B98" s="25" t="s">
        <v>418</v>
      </c>
      <c r="C98" s="26" t="s">
        <v>14</v>
      </c>
      <c r="D98" s="27" t="s">
        <v>485</v>
      </c>
      <c r="E98" s="27" t="s">
        <v>505</v>
      </c>
      <c r="F98" s="27" t="s">
        <v>13</v>
      </c>
      <c r="G98" s="27" t="s">
        <v>495</v>
      </c>
      <c r="H98" s="27" t="s">
        <v>496</v>
      </c>
      <c r="I98" s="27" t="s">
        <v>497</v>
      </c>
      <c r="J98" s="27" t="s">
        <v>498</v>
      </c>
      <c r="K98" s="27" t="s">
        <v>491</v>
      </c>
      <c r="L98" s="27" t="s">
        <v>491</v>
      </c>
      <c r="M98" s="27" t="s">
        <v>491</v>
      </c>
      <c r="N98" s="27" t="s">
        <v>491</v>
      </c>
      <c r="O98" s="27" t="s">
        <v>493</v>
      </c>
      <c r="P98" s="27" t="s">
        <v>493</v>
      </c>
      <c r="Q98" s="27" t="s">
        <v>493</v>
      </c>
      <c r="R98" s="27" t="s">
        <v>493</v>
      </c>
      <c r="S98" s="27" t="s">
        <v>493</v>
      </c>
      <c r="T98" s="27" t="s">
        <v>493</v>
      </c>
      <c r="U98" s="27" t="s">
        <v>493</v>
      </c>
      <c r="V98" s="27" t="s">
        <v>493</v>
      </c>
      <c r="W98" s="27" t="s">
        <v>493</v>
      </c>
      <c r="X98" s="27" t="s">
        <v>493</v>
      </c>
      <c r="Y98" s="27" t="s">
        <v>493</v>
      </c>
      <c r="Z98" s="27" t="s">
        <v>493</v>
      </c>
      <c r="AA98" s="27" t="s">
        <v>493</v>
      </c>
    </row>
    <row r="99" spans="1:27" s="23" customFormat="1" ht="21" hidden="1" customHeight="1" x14ac:dyDescent="0.25">
      <c r="A99" s="16" t="s">
        <v>232</v>
      </c>
      <c r="B99" s="20" t="s">
        <v>233</v>
      </c>
      <c r="C99" s="21" t="s">
        <v>14</v>
      </c>
      <c r="D99" s="22" t="s">
        <v>485</v>
      </c>
      <c r="E99" s="22" t="s">
        <v>494</v>
      </c>
      <c r="F99" s="22" t="s">
        <v>11</v>
      </c>
      <c r="G99" s="22" t="s">
        <v>487</v>
      </c>
      <c r="H99" s="22" t="s">
        <v>488</v>
      </c>
      <c r="I99" s="22" t="s">
        <v>489</v>
      </c>
      <c r="J99" s="22" t="s">
        <v>490</v>
      </c>
      <c r="K99" s="22" t="s">
        <v>491</v>
      </c>
      <c r="L99" s="22" t="s">
        <v>50</v>
      </c>
      <c r="M99" s="22" t="s">
        <v>44</v>
      </c>
      <c r="N99" s="22" t="s">
        <v>499</v>
      </c>
      <c r="O99" s="22" t="s">
        <v>493</v>
      </c>
      <c r="P99" s="22" t="s">
        <v>493</v>
      </c>
      <c r="Q99" s="22" t="s">
        <v>493</v>
      </c>
      <c r="R99" s="22" t="s">
        <v>493</v>
      </c>
      <c r="S99" s="22" t="s">
        <v>493</v>
      </c>
      <c r="T99" s="22" t="s">
        <v>493</v>
      </c>
      <c r="U99" s="22" t="s">
        <v>493</v>
      </c>
      <c r="V99" s="22" t="s">
        <v>493</v>
      </c>
      <c r="W99" s="22" t="s">
        <v>493</v>
      </c>
      <c r="X99" s="22" t="s">
        <v>24</v>
      </c>
      <c r="Y99" s="22" t="s">
        <v>493</v>
      </c>
      <c r="Z99" s="22" t="s">
        <v>493</v>
      </c>
      <c r="AA99" s="22" t="s">
        <v>493</v>
      </c>
    </row>
    <row r="100" spans="1:27" s="28" customFormat="1" ht="21" hidden="1" customHeight="1" x14ac:dyDescent="0.35">
      <c r="A100" s="24" t="s">
        <v>234</v>
      </c>
      <c r="B100" s="25" t="s">
        <v>235</v>
      </c>
      <c r="C100" s="26" t="s">
        <v>14</v>
      </c>
      <c r="D100" s="27" t="s">
        <v>485</v>
      </c>
      <c r="E100" s="27" t="s">
        <v>501</v>
      </c>
      <c r="F100" s="27" t="s">
        <v>11</v>
      </c>
      <c r="G100" s="27" t="s">
        <v>487</v>
      </c>
      <c r="H100" s="27" t="s">
        <v>488</v>
      </c>
      <c r="I100" s="27" t="s">
        <v>489</v>
      </c>
      <c r="J100" s="27" t="s">
        <v>498</v>
      </c>
      <c r="K100" s="27" t="s">
        <v>491</v>
      </c>
      <c r="L100" s="27" t="s">
        <v>491</v>
      </c>
      <c r="M100" s="27" t="s">
        <v>491</v>
      </c>
      <c r="N100" s="27" t="s">
        <v>491</v>
      </c>
      <c r="O100" s="27" t="s">
        <v>493</v>
      </c>
      <c r="P100" s="27" t="s">
        <v>493</v>
      </c>
      <c r="Q100" s="27" t="s">
        <v>493</v>
      </c>
      <c r="R100" s="27" t="s">
        <v>493</v>
      </c>
      <c r="S100" s="27" t="s">
        <v>493</v>
      </c>
      <c r="T100" s="27" t="s">
        <v>493</v>
      </c>
      <c r="U100" s="27" t="s">
        <v>493</v>
      </c>
      <c r="V100" s="27" t="s">
        <v>493</v>
      </c>
      <c r="W100" s="27" t="s">
        <v>493</v>
      </c>
      <c r="X100" s="27" t="s">
        <v>493</v>
      </c>
      <c r="Y100" s="27" t="s">
        <v>493</v>
      </c>
      <c r="Z100" s="27" t="s">
        <v>493</v>
      </c>
      <c r="AA100" s="27" t="s">
        <v>493</v>
      </c>
    </row>
    <row r="101" spans="1:27" s="23" customFormat="1" ht="21" customHeight="1" x14ac:dyDescent="0.25">
      <c r="A101" s="16" t="s">
        <v>236</v>
      </c>
      <c r="B101" s="20" t="s">
        <v>237</v>
      </c>
      <c r="C101" s="21" t="s">
        <v>8</v>
      </c>
      <c r="D101" s="22" t="s">
        <v>9</v>
      </c>
      <c r="E101" s="22" t="s">
        <v>486</v>
      </c>
      <c r="F101" s="22" t="s">
        <v>9</v>
      </c>
      <c r="G101" s="22" t="s">
        <v>495</v>
      </c>
      <c r="H101" s="22" t="s">
        <v>488</v>
      </c>
      <c r="I101" s="22" t="s">
        <v>489</v>
      </c>
      <c r="J101" s="22" t="s">
        <v>498</v>
      </c>
      <c r="K101" s="22" t="s">
        <v>491</v>
      </c>
      <c r="L101" s="22" t="s">
        <v>491</v>
      </c>
      <c r="M101" s="22" t="s">
        <v>44</v>
      </c>
      <c r="N101" s="22" t="s">
        <v>499</v>
      </c>
      <c r="O101" s="22" t="s">
        <v>493</v>
      </c>
      <c r="P101" s="22" t="s">
        <v>493</v>
      </c>
      <c r="Q101" s="22" t="s">
        <v>493</v>
      </c>
      <c r="R101" s="22" t="s">
        <v>493</v>
      </c>
      <c r="S101" s="22" t="s">
        <v>19</v>
      </c>
      <c r="T101" s="22" t="s">
        <v>493</v>
      </c>
      <c r="U101" s="22" t="s">
        <v>493</v>
      </c>
      <c r="V101" s="22" t="s">
        <v>493</v>
      </c>
      <c r="W101" s="22" t="s">
        <v>493</v>
      </c>
      <c r="X101" s="22" t="s">
        <v>493</v>
      </c>
      <c r="Y101" s="22" t="s">
        <v>493</v>
      </c>
      <c r="Z101" s="22" t="s">
        <v>493</v>
      </c>
      <c r="AA101" s="22" t="s">
        <v>493</v>
      </c>
    </row>
    <row r="102" spans="1:27" s="28" customFormat="1" ht="21" customHeight="1" x14ac:dyDescent="0.35">
      <c r="A102" s="24" t="s">
        <v>238</v>
      </c>
      <c r="B102" s="25" t="s">
        <v>419</v>
      </c>
      <c r="C102" s="26" t="s">
        <v>7</v>
      </c>
      <c r="D102" s="27" t="s">
        <v>9</v>
      </c>
      <c r="E102" s="27" t="s">
        <v>501</v>
      </c>
      <c r="F102" s="27" t="s">
        <v>9</v>
      </c>
      <c r="G102" s="27" t="s">
        <v>495</v>
      </c>
      <c r="H102" s="27" t="s">
        <v>496</v>
      </c>
      <c r="I102" s="27" t="s">
        <v>497</v>
      </c>
      <c r="J102" s="27" t="s">
        <v>498</v>
      </c>
      <c r="K102" s="27" t="s">
        <v>491</v>
      </c>
      <c r="L102" s="27" t="s">
        <v>491</v>
      </c>
      <c r="M102" s="27" t="s">
        <v>491</v>
      </c>
      <c r="N102" s="27" t="s">
        <v>499</v>
      </c>
      <c r="O102" s="27" t="s">
        <v>15</v>
      </c>
      <c r="P102" s="27" t="s">
        <v>510</v>
      </c>
      <c r="Q102" s="27" t="s">
        <v>493</v>
      </c>
      <c r="R102" s="27" t="s">
        <v>493</v>
      </c>
      <c r="S102" s="27" t="s">
        <v>493</v>
      </c>
      <c r="T102" s="27" t="s">
        <v>493</v>
      </c>
      <c r="U102" s="27" t="s">
        <v>493</v>
      </c>
      <c r="V102" s="27" t="s">
        <v>22</v>
      </c>
      <c r="W102" s="27" t="s">
        <v>493</v>
      </c>
      <c r="X102" s="27" t="s">
        <v>493</v>
      </c>
      <c r="Y102" s="27" t="s">
        <v>493</v>
      </c>
      <c r="Z102" s="27" t="s">
        <v>493</v>
      </c>
      <c r="AA102" s="27" t="s">
        <v>493</v>
      </c>
    </row>
    <row r="103" spans="1:27" s="23" customFormat="1" ht="21" hidden="1" customHeight="1" x14ac:dyDescent="0.25">
      <c r="A103" s="16" t="s">
        <v>239</v>
      </c>
      <c r="B103" s="20" t="s">
        <v>240</v>
      </c>
      <c r="C103" s="21" t="s">
        <v>14</v>
      </c>
      <c r="D103" s="22" t="s">
        <v>507</v>
      </c>
      <c r="E103" s="22" t="s">
        <v>501</v>
      </c>
      <c r="F103" s="22" t="s">
        <v>10</v>
      </c>
      <c r="G103" s="22" t="s">
        <v>487</v>
      </c>
      <c r="H103" s="22" t="s">
        <v>488</v>
      </c>
      <c r="I103" s="22" t="s">
        <v>489</v>
      </c>
      <c r="J103" s="22" t="s">
        <v>508</v>
      </c>
      <c r="K103" s="22" t="s">
        <v>47</v>
      </c>
      <c r="L103" s="22" t="s">
        <v>491</v>
      </c>
      <c r="M103" s="22" t="s">
        <v>491</v>
      </c>
      <c r="N103" s="22" t="s">
        <v>491</v>
      </c>
      <c r="O103" s="22" t="s">
        <v>493</v>
      </c>
      <c r="P103" s="22" t="s">
        <v>493</v>
      </c>
      <c r="Q103" s="22" t="s">
        <v>493</v>
      </c>
      <c r="R103" s="22" t="s">
        <v>493</v>
      </c>
      <c r="S103" s="22" t="s">
        <v>493</v>
      </c>
      <c r="T103" s="22" t="s">
        <v>493</v>
      </c>
      <c r="U103" s="22" t="s">
        <v>493</v>
      </c>
      <c r="V103" s="22" t="s">
        <v>493</v>
      </c>
      <c r="W103" s="22" t="s">
        <v>493</v>
      </c>
      <c r="X103" s="22" t="s">
        <v>493</v>
      </c>
      <c r="Y103" s="22" t="s">
        <v>493</v>
      </c>
      <c r="Z103" s="22" t="s">
        <v>493</v>
      </c>
      <c r="AA103" s="22" t="s">
        <v>493</v>
      </c>
    </row>
    <row r="104" spans="1:27" s="28" customFormat="1" ht="21" hidden="1" customHeight="1" x14ac:dyDescent="0.35">
      <c r="A104" s="24" t="s">
        <v>511</v>
      </c>
      <c r="B104" s="25" t="s">
        <v>512</v>
      </c>
      <c r="C104" s="26" t="s">
        <v>14</v>
      </c>
      <c r="D104" s="27" t="s">
        <v>500</v>
      </c>
      <c r="E104" s="27" t="s">
        <v>505</v>
      </c>
      <c r="F104" s="27" t="s">
        <v>13</v>
      </c>
      <c r="G104" s="27" t="s">
        <v>487</v>
      </c>
      <c r="H104" s="27" t="s">
        <v>488</v>
      </c>
      <c r="I104" s="27" t="s">
        <v>489</v>
      </c>
      <c r="J104" s="27" t="s">
        <v>490</v>
      </c>
      <c r="K104" s="27" t="s">
        <v>491</v>
      </c>
      <c r="L104" s="27" t="s">
        <v>491</v>
      </c>
      <c r="M104" s="27" t="s">
        <v>491</v>
      </c>
      <c r="N104" s="27" t="s">
        <v>491</v>
      </c>
      <c r="O104" s="27" t="s">
        <v>493</v>
      </c>
      <c r="P104" s="27" t="s">
        <v>493</v>
      </c>
      <c r="Q104" s="27" t="s">
        <v>493</v>
      </c>
      <c r="R104" s="27" t="s">
        <v>493</v>
      </c>
      <c r="S104" s="27" t="s">
        <v>493</v>
      </c>
      <c r="T104" s="27" t="s">
        <v>493</v>
      </c>
      <c r="U104" s="27" t="s">
        <v>493</v>
      </c>
      <c r="V104" s="27" t="s">
        <v>493</v>
      </c>
      <c r="W104" s="27" t="s">
        <v>493</v>
      </c>
      <c r="X104" s="27" t="s">
        <v>493</v>
      </c>
      <c r="Y104" s="27" t="s">
        <v>493</v>
      </c>
      <c r="Z104" s="27" t="s">
        <v>493</v>
      </c>
      <c r="AA104" s="27" t="s">
        <v>493</v>
      </c>
    </row>
    <row r="105" spans="1:27" s="23" customFormat="1" ht="21" hidden="1" customHeight="1" x14ac:dyDescent="0.25">
      <c r="A105" s="16" t="s">
        <v>241</v>
      </c>
      <c r="B105" s="20" t="s">
        <v>242</v>
      </c>
      <c r="C105" s="21" t="s">
        <v>14</v>
      </c>
      <c r="D105" s="22" t="s">
        <v>485</v>
      </c>
      <c r="E105" s="22" t="s">
        <v>494</v>
      </c>
      <c r="F105" s="22" t="s">
        <v>11</v>
      </c>
      <c r="G105" s="22" t="s">
        <v>487</v>
      </c>
      <c r="H105" s="22" t="s">
        <v>488</v>
      </c>
      <c r="I105" s="22" t="s">
        <v>489</v>
      </c>
      <c r="J105" s="22" t="s">
        <v>508</v>
      </c>
      <c r="K105" s="22" t="s">
        <v>491</v>
      </c>
      <c r="L105" s="22" t="s">
        <v>491</v>
      </c>
      <c r="M105" s="22" t="s">
        <v>491</v>
      </c>
      <c r="N105" s="22" t="s">
        <v>491</v>
      </c>
      <c r="O105" s="22" t="s">
        <v>493</v>
      </c>
      <c r="P105" s="22" t="s">
        <v>493</v>
      </c>
      <c r="Q105" s="22" t="s">
        <v>493</v>
      </c>
      <c r="R105" s="22" t="s">
        <v>493</v>
      </c>
      <c r="S105" s="22" t="s">
        <v>493</v>
      </c>
      <c r="T105" s="22" t="s">
        <v>493</v>
      </c>
      <c r="U105" s="22" t="s">
        <v>493</v>
      </c>
      <c r="V105" s="22" t="s">
        <v>493</v>
      </c>
      <c r="W105" s="22" t="s">
        <v>493</v>
      </c>
      <c r="X105" s="22" t="s">
        <v>493</v>
      </c>
      <c r="Y105" s="22" t="s">
        <v>493</v>
      </c>
      <c r="Z105" s="22" t="s">
        <v>493</v>
      </c>
      <c r="AA105" s="22" t="s">
        <v>493</v>
      </c>
    </row>
    <row r="106" spans="1:27" s="28" customFormat="1" ht="21" customHeight="1" x14ac:dyDescent="0.35">
      <c r="A106" s="24" t="s">
        <v>243</v>
      </c>
      <c r="B106" s="25" t="s">
        <v>244</v>
      </c>
      <c r="C106" s="26" t="s">
        <v>4</v>
      </c>
      <c r="D106" s="27" t="s">
        <v>9</v>
      </c>
      <c r="E106" s="27" t="s">
        <v>494</v>
      </c>
      <c r="F106" s="27" t="s">
        <v>9</v>
      </c>
      <c r="G106" s="27" t="s">
        <v>495</v>
      </c>
      <c r="H106" s="27" t="s">
        <v>488</v>
      </c>
      <c r="I106" s="27" t="s">
        <v>489</v>
      </c>
      <c r="J106" s="27" t="s">
        <v>490</v>
      </c>
      <c r="K106" s="27" t="s">
        <v>491</v>
      </c>
      <c r="L106" s="27" t="s">
        <v>50</v>
      </c>
      <c r="M106" s="27" t="s">
        <v>44</v>
      </c>
      <c r="N106" s="27" t="s">
        <v>499</v>
      </c>
      <c r="O106" s="27" t="s">
        <v>493</v>
      </c>
      <c r="P106" s="27" t="s">
        <v>493</v>
      </c>
      <c r="Q106" s="27" t="s">
        <v>493</v>
      </c>
      <c r="R106" s="27" t="s">
        <v>493</v>
      </c>
      <c r="S106" s="27" t="s">
        <v>493</v>
      </c>
      <c r="T106" s="27" t="s">
        <v>493</v>
      </c>
      <c r="U106" s="27" t="s">
        <v>21</v>
      </c>
      <c r="V106" s="27" t="s">
        <v>493</v>
      </c>
      <c r="W106" s="27" t="s">
        <v>493</v>
      </c>
      <c r="X106" s="27" t="s">
        <v>493</v>
      </c>
      <c r="Y106" s="27" t="s">
        <v>493</v>
      </c>
      <c r="Z106" s="27" t="s">
        <v>493</v>
      </c>
      <c r="AA106" s="27" t="s">
        <v>493</v>
      </c>
    </row>
    <row r="107" spans="1:27" s="23" customFormat="1" ht="21" hidden="1" customHeight="1" x14ac:dyDescent="0.25">
      <c r="A107" s="16" t="s">
        <v>245</v>
      </c>
      <c r="B107" s="20" t="s">
        <v>246</v>
      </c>
      <c r="C107" s="21" t="s">
        <v>14</v>
      </c>
      <c r="D107" s="22" t="s">
        <v>500</v>
      </c>
      <c r="E107" s="22" t="s">
        <v>505</v>
      </c>
      <c r="F107" s="22" t="s">
        <v>13</v>
      </c>
      <c r="G107" s="22" t="s">
        <v>487</v>
      </c>
      <c r="H107" s="22" t="s">
        <v>488</v>
      </c>
      <c r="I107" s="22" t="s">
        <v>489</v>
      </c>
      <c r="J107" s="22" t="s">
        <v>498</v>
      </c>
      <c r="K107" s="22" t="s">
        <v>491</v>
      </c>
      <c r="L107" s="22" t="s">
        <v>491</v>
      </c>
      <c r="M107" s="22" t="s">
        <v>491</v>
      </c>
      <c r="N107" s="22" t="s">
        <v>491</v>
      </c>
      <c r="O107" s="22" t="s">
        <v>493</v>
      </c>
      <c r="P107" s="22" t="s">
        <v>493</v>
      </c>
      <c r="Q107" s="22" t="s">
        <v>493</v>
      </c>
      <c r="R107" s="22" t="s">
        <v>493</v>
      </c>
      <c r="S107" s="22" t="s">
        <v>493</v>
      </c>
      <c r="T107" s="22" t="s">
        <v>493</v>
      </c>
      <c r="U107" s="22" t="s">
        <v>493</v>
      </c>
      <c r="V107" s="22" t="s">
        <v>493</v>
      </c>
      <c r="W107" s="22" t="s">
        <v>493</v>
      </c>
      <c r="X107" s="22" t="s">
        <v>493</v>
      </c>
      <c r="Y107" s="22" t="s">
        <v>493</v>
      </c>
      <c r="Z107" s="22" t="s">
        <v>26</v>
      </c>
      <c r="AA107" s="22" t="s">
        <v>27</v>
      </c>
    </row>
    <row r="108" spans="1:27" s="28" customFormat="1" ht="21" hidden="1" customHeight="1" x14ac:dyDescent="0.35">
      <c r="A108" s="24" t="s">
        <v>247</v>
      </c>
      <c r="B108" s="25" t="s">
        <v>248</v>
      </c>
      <c r="C108" s="26" t="s">
        <v>14</v>
      </c>
      <c r="D108" s="27" t="s">
        <v>500</v>
      </c>
      <c r="E108" s="27" t="s">
        <v>505</v>
      </c>
      <c r="F108" s="27" t="s">
        <v>13</v>
      </c>
      <c r="G108" s="27" t="s">
        <v>487</v>
      </c>
      <c r="H108" s="27" t="s">
        <v>488</v>
      </c>
      <c r="I108" s="27" t="s">
        <v>489</v>
      </c>
      <c r="J108" s="27" t="s">
        <v>490</v>
      </c>
      <c r="K108" s="27" t="s">
        <v>491</v>
      </c>
      <c r="L108" s="27" t="s">
        <v>491</v>
      </c>
      <c r="M108" s="27" t="s">
        <v>491</v>
      </c>
      <c r="N108" s="27" t="s">
        <v>491</v>
      </c>
      <c r="O108" s="27" t="s">
        <v>493</v>
      </c>
      <c r="P108" s="27" t="s">
        <v>493</v>
      </c>
      <c r="Q108" s="27" t="s">
        <v>493</v>
      </c>
      <c r="R108" s="27" t="s">
        <v>493</v>
      </c>
      <c r="S108" s="27" t="s">
        <v>493</v>
      </c>
      <c r="T108" s="27" t="s">
        <v>493</v>
      </c>
      <c r="U108" s="27" t="s">
        <v>493</v>
      </c>
      <c r="V108" s="27" t="s">
        <v>493</v>
      </c>
      <c r="W108" s="27" t="s">
        <v>493</v>
      </c>
      <c r="X108" s="27" t="s">
        <v>493</v>
      </c>
      <c r="Y108" s="27" t="s">
        <v>493</v>
      </c>
      <c r="Z108" s="27" t="s">
        <v>26</v>
      </c>
      <c r="AA108" s="27" t="s">
        <v>27</v>
      </c>
    </row>
    <row r="109" spans="1:27" s="23" customFormat="1" ht="21" hidden="1" customHeight="1" x14ac:dyDescent="0.25">
      <c r="A109" s="16" t="s">
        <v>249</v>
      </c>
      <c r="B109" s="20" t="s">
        <v>250</v>
      </c>
      <c r="C109" s="21" t="s">
        <v>14</v>
      </c>
      <c r="D109" s="22" t="s">
        <v>500</v>
      </c>
      <c r="E109" s="22" t="s">
        <v>505</v>
      </c>
      <c r="F109" s="22" t="s">
        <v>13</v>
      </c>
      <c r="G109" s="22" t="s">
        <v>487</v>
      </c>
      <c r="H109" s="22" t="s">
        <v>488</v>
      </c>
      <c r="I109" s="22" t="s">
        <v>489</v>
      </c>
      <c r="J109" s="22" t="s">
        <v>498</v>
      </c>
      <c r="K109" s="22" t="s">
        <v>491</v>
      </c>
      <c r="L109" s="22" t="s">
        <v>491</v>
      </c>
      <c r="M109" s="22" t="s">
        <v>491</v>
      </c>
      <c r="N109" s="22" t="s">
        <v>491</v>
      </c>
      <c r="O109" s="22" t="s">
        <v>493</v>
      </c>
      <c r="P109" s="22" t="s">
        <v>493</v>
      </c>
      <c r="Q109" s="22" t="s">
        <v>493</v>
      </c>
      <c r="R109" s="22" t="s">
        <v>493</v>
      </c>
      <c r="S109" s="22" t="s">
        <v>493</v>
      </c>
      <c r="T109" s="22" t="s">
        <v>493</v>
      </c>
      <c r="U109" s="22" t="s">
        <v>493</v>
      </c>
      <c r="V109" s="22" t="s">
        <v>493</v>
      </c>
      <c r="W109" s="22" t="s">
        <v>493</v>
      </c>
      <c r="X109" s="22" t="s">
        <v>493</v>
      </c>
      <c r="Y109" s="22" t="s">
        <v>493</v>
      </c>
      <c r="Z109" s="22" t="s">
        <v>26</v>
      </c>
      <c r="AA109" s="22" t="s">
        <v>27</v>
      </c>
    </row>
    <row r="110" spans="1:27" s="28" customFormat="1" ht="21" customHeight="1" x14ac:dyDescent="0.35">
      <c r="A110" s="24" t="s">
        <v>251</v>
      </c>
      <c r="B110" s="25" t="s">
        <v>252</v>
      </c>
      <c r="C110" s="26" t="s">
        <v>7</v>
      </c>
      <c r="D110" s="27" t="s">
        <v>9</v>
      </c>
      <c r="E110" s="27" t="s">
        <v>494</v>
      </c>
      <c r="F110" s="27" t="s">
        <v>9</v>
      </c>
      <c r="G110" s="27" t="s">
        <v>487</v>
      </c>
      <c r="H110" s="27" t="s">
        <v>488</v>
      </c>
      <c r="I110" s="27" t="s">
        <v>489</v>
      </c>
      <c r="J110" s="27" t="s">
        <v>498</v>
      </c>
      <c r="K110" s="27" t="s">
        <v>491</v>
      </c>
      <c r="L110" s="27" t="s">
        <v>491</v>
      </c>
      <c r="M110" s="27" t="s">
        <v>491</v>
      </c>
      <c r="N110" s="27" t="s">
        <v>491</v>
      </c>
      <c r="O110" s="27" t="s">
        <v>493</v>
      </c>
      <c r="P110" s="27" t="s">
        <v>510</v>
      </c>
      <c r="Q110" s="27" t="s">
        <v>493</v>
      </c>
      <c r="R110" s="27" t="s">
        <v>493</v>
      </c>
      <c r="S110" s="27" t="s">
        <v>493</v>
      </c>
      <c r="T110" s="27" t="s">
        <v>493</v>
      </c>
      <c r="U110" s="27" t="s">
        <v>493</v>
      </c>
      <c r="V110" s="27" t="s">
        <v>22</v>
      </c>
      <c r="W110" s="27" t="s">
        <v>493</v>
      </c>
      <c r="X110" s="27" t="s">
        <v>493</v>
      </c>
      <c r="Y110" s="27" t="s">
        <v>493</v>
      </c>
      <c r="Z110" s="27" t="s">
        <v>493</v>
      </c>
      <c r="AA110" s="27" t="s">
        <v>493</v>
      </c>
    </row>
    <row r="111" spans="1:27" s="23" customFormat="1" ht="21" hidden="1" customHeight="1" x14ac:dyDescent="0.25">
      <c r="A111" s="16" t="s">
        <v>513</v>
      </c>
      <c r="B111" s="20" t="s">
        <v>514</v>
      </c>
      <c r="C111" s="21" t="s">
        <v>14</v>
      </c>
      <c r="D111" s="22" t="s">
        <v>500</v>
      </c>
      <c r="E111" s="22" t="s">
        <v>505</v>
      </c>
      <c r="F111" s="22" t="s">
        <v>13</v>
      </c>
      <c r="G111" s="22" t="s">
        <v>487</v>
      </c>
      <c r="H111" s="22" t="s">
        <v>488</v>
      </c>
      <c r="I111" s="22" t="s">
        <v>489</v>
      </c>
      <c r="J111" s="22" t="s">
        <v>498</v>
      </c>
      <c r="K111" s="22" t="s">
        <v>491</v>
      </c>
      <c r="L111" s="22" t="s">
        <v>491</v>
      </c>
      <c r="M111" s="22" t="s">
        <v>491</v>
      </c>
      <c r="N111" s="22" t="s">
        <v>491</v>
      </c>
      <c r="O111" s="22" t="s">
        <v>493</v>
      </c>
      <c r="P111" s="22" t="s">
        <v>493</v>
      </c>
      <c r="Q111" s="22" t="s">
        <v>493</v>
      </c>
      <c r="R111" s="22" t="s">
        <v>493</v>
      </c>
      <c r="S111" s="22" t="s">
        <v>493</v>
      </c>
      <c r="T111" s="22" t="s">
        <v>493</v>
      </c>
      <c r="U111" s="22" t="s">
        <v>493</v>
      </c>
      <c r="V111" s="22" t="s">
        <v>493</v>
      </c>
      <c r="W111" s="22" t="s">
        <v>493</v>
      </c>
      <c r="X111" s="22" t="s">
        <v>493</v>
      </c>
      <c r="Y111" s="22" t="s">
        <v>493</v>
      </c>
      <c r="Z111" s="22" t="s">
        <v>493</v>
      </c>
      <c r="AA111" s="22" t="s">
        <v>493</v>
      </c>
    </row>
    <row r="112" spans="1:27" s="28" customFormat="1" ht="21" hidden="1" customHeight="1" x14ac:dyDescent="0.35">
      <c r="A112" s="24" t="s">
        <v>253</v>
      </c>
      <c r="B112" s="25" t="s">
        <v>254</v>
      </c>
      <c r="C112" s="26" t="s">
        <v>14</v>
      </c>
      <c r="D112" s="27" t="s">
        <v>500</v>
      </c>
      <c r="E112" s="27" t="s">
        <v>501</v>
      </c>
      <c r="F112" s="27" t="s">
        <v>502</v>
      </c>
      <c r="G112" s="27" t="s">
        <v>487</v>
      </c>
      <c r="H112" s="27" t="s">
        <v>488</v>
      </c>
      <c r="I112" s="27" t="s">
        <v>489</v>
      </c>
      <c r="J112" s="27" t="s">
        <v>490</v>
      </c>
      <c r="K112" s="27" t="s">
        <v>491</v>
      </c>
      <c r="L112" s="27" t="s">
        <v>50</v>
      </c>
      <c r="M112" s="27" t="s">
        <v>491</v>
      </c>
      <c r="N112" s="27" t="s">
        <v>491</v>
      </c>
      <c r="O112" s="27" t="s">
        <v>493</v>
      </c>
      <c r="P112" s="27" t="s">
        <v>493</v>
      </c>
      <c r="Q112" s="27" t="s">
        <v>493</v>
      </c>
      <c r="R112" s="27" t="s">
        <v>493</v>
      </c>
      <c r="S112" s="27" t="s">
        <v>493</v>
      </c>
      <c r="T112" s="27" t="s">
        <v>493</v>
      </c>
      <c r="U112" s="27" t="s">
        <v>493</v>
      </c>
      <c r="V112" s="27" t="s">
        <v>493</v>
      </c>
      <c r="W112" s="27" t="s">
        <v>493</v>
      </c>
      <c r="X112" s="27" t="s">
        <v>493</v>
      </c>
      <c r="Y112" s="27" t="s">
        <v>493</v>
      </c>
      <c r="Z112" s="27" t="s">
        <v>493</v>
      </c>
      <c r="AA112" s="27" t="s">
        <v>493</v>
      </c>
    </row>
    <row r="113" spans="1:27" s="23" customFormat="1" ht="21" customHeight="1" x14ac:dyDescent="0.25">
      <c r="A113" s="16" t="s">
        <v>255</v>
      </c>
      <c r="B113" s="20" t="s">
        <v>256</v>
      </c>
      <c r="C113" s="21" t="s">
        <v>6</v>
      </c>
      <c r="D113" s="22" t="s">
        <v>9</v>
      </c>
      <c r="E113" s="22" t="s">
        <v>486</v>
      </c>
      <c r="F113" s="22" t="s">
        <v>9</v>
      </c>
      <c r="G113" s="22" t="s">
        <v>487</v>
      </c>
      <c r="H113" s="22" t="s">
        <v>488</v>
      </c>
      <c r="I113" s="22" t="s">
        <v>489</v>
      </c>
      <c r="J113" s="22" t="s">
        <v>508</v>
      </c>
      <c r="K113" s="22" t="s">
        <v>491</v>
      </c>
      <c r="L113" s="22" t="s">
        <v>491</v>
      </c>
      <c r="M113" s="22" t="s">
        <v>44</v>
      </c>
      <c r="N113" s="22" t="s">
        <v>499</v>
      </c>
      <c r="O113" s="22" t="s">
        <v>15</v>
      </c>
      <c r="P113" s="22" t="s">
        <v>493</v>
      </c>
      <c r="Q113" s="22" t="s">
        <v>493</v>
      </c>
      <c r="R113" s="22" t="s">
        <v>493</v>
      </c>
      <c r="S113" s="22" t="s">
        <v>493</v>
      </c>
      <c r="T113" s="22" t="s">
        <v>493</v>
      </c>
      <c r="U113" s="22" t="s">
        <v>21</v>
      </c>
      <c r="V113" s="22" t="s">
        <v>493</v>
      </c>
      <c r="W113" s="22" t="s">
        <v>493</v>
      </c>
      <c r="X113" s="22" t="s">
        <v>493</v>
      </c>
      <c r="Y113" s="22" t="s">
        <v>493</v>
      </c>
      <c r="Z113" s="22" t="s">
        <v>493</v>
      </c>
      <c r="AA113" s="22" t="s">
        <v>493</v>
      </c>
    </row>
    <row r="114" spans="1:27" s="28" customFormat="1" ht="21" hidden="1" customHeight="1" x14ac:dyDescent="0.35">
      <c r="A114" s="24" t="s">
        <v>257</v>
      </c>
      <c r="B114" s="25" t="s">
        <v>258</v>
      </c>
      <c r="C114" s="26" t="s">
        <v>14</v>
      </c>
      <c r="D114" s="27" t="s">
        <v>485</v>
      </c>
      <c r="E114" s="27" t="s">
        <v>501</v>
      </c>
      <c r="F114" s="27" t="s">
        <v>11</v>
      </c>
      <c r="G114" s="27" t="s">
        <v>487</v>
      </c>
      <c r="H114" s="27" t="s">
        <v>488</v>
      </c>
      <c r="I114" s="27" t="s">
        <v>489</v>
      </c>
      <c r="J114" s="27" t="s">
        <v>508</v>
      </c>
      <c r="K114" s="27" t="s">
        <v>47</v>
      </c>
      <c r="L114" s="27" t="s">
        <v>491</v>
      </c>
      <c r="M114" s="27" t="s">
        <v>491</v>
      </c>
      <c r="N114" s="27" t="s">
        <v>491</v>
      </c>
      <c r="O114" s="27" t="s">
        <v>493</v>
      </c>
      <c r="P114" s="27" t="s">
        <v>493</v>
      </c>
      <c r="Q114" s="27" t="s">
        <v>493</v>
      </c>
      <c r="R114" s="27" t="s">
        <v>493</v>
      </c>
      <c r="S114" s="27" t="s">
        <v>493</v>
      </c>
      <c r="T114" s="27" t="s">
        <v>493</v>
      </c>
      <c r="U114" s="27" t="s">
        <v>493</v>
      </c>
      <c r="V114" s="27" t="s">
        <v>493</v>
      </c>
      <c r="W114" s="27" t="s">
        <v>493</v>
      </c>
      <c r="X114" s="27" t="s">
        <v>493</v>
      </c>
      <c r="Y114" s="27" t="s">
        <v>493</v>
      </c>
      <c r="Z114" s="27" t="s">
        <v>493</v>
      </c>
      <c r="AA114" s="27" t="s">
        <v>493</v>
      </c>
    </row>
    <row r="115" spans="1:27" s="23" customFormat="1" ht="21" hidden="1" customHeight="1" x14ac:dyDescent="0.25">
      <c r="A115" s="16" t="s">
        <v>259</v>
      </c>
      <c r="B115" s="20" t="s">
        <v>260</v>
      </c>
      <c r="C115" s="21" t="s">
        <v>14</v>
      </c>
      <c r="D115" s="22" t="s">
        <v>507</v>
      </c>
      <c r="E115" s="22" t="s">
        <v>501</v>
      </c>
      <c r="F115" s="22" t="s">
        <v>10</v>
      </c>
      <c r="G115" s="22" t="s">
        <v>487</v>
      </c>
      <c r="H115" s="22" t="s">
        <v>488</v>
      </c>
      <c r="I115" s="22" t="s">
        <v>489</v>
      </c>
      <c r="J115" s="22" t="s">
        <v>498</v>
      </c>
      <c r="K115" s="22" t="s">
        <v>491</v>
      </c>
      <c r="L115" s="22" t="s">
        <v>491</v>
      </c>
      <c r="M115" s="22" t="s">
        <v>491</v>
      </c>
      <c r="N115" s="22" t="s">
        <v>491</v>
      </c>
      <c r="O115" s="22" t="s">
        <v>493</v>
      </c>
      <c r="P115" s="22" t="s">
        <v>493</v>
      </c>
      <c r="Q115" s="22" t="s">
        <v>493</v>
      </c>
      <c r="R115" s="22" t="s">
        <v>493</v>
      </c>
      <c r="S115" s="22" t="s">
        <v>493</v>
      </c>
      <c r="T115" s="22" t="s">
        <v>493</v>
      </c>
      <c r="U115" s="22" t="s">
        <v>493</v>
      </c>
      <c r="V115" s="22" t="s">
        <v>493</v>
      </c>
      <c r="W115" s="22" t="s">
        <v>493</v>
      </c>
      <c r="X115" s="22" t="s">
        <v>493</v>
      </c>
      <c r="Y115" s="22" t="s">
        <v>493</v>
      </c>
      <c r="Z115" s="22" t="s">
        <v>493</v>
      </c>
      <c r="AA115" s="22" t="s">
        <v>27</v>
      </c>
    </row>
    <row r="116" spans="1:27" s="28" customFormat="1" ht="21" hidden="1" customHeight="1" x14ac:dyDescent="0.35">
      <c r="A116" s="24" t="s">
        <v>261</v>
      </c>
      <c r="B116" s="25" t="s">
        <v>262</v>
      </c>
      <c r="C116" s="26" t="s">
        <v>14</v>
      </c>
      <c r="D116" s="27" t="s">
        <v>509</v>
      </c>
      <c r="E116" s="27" t="s">
        <v>501</v>
      </c>
      <c r="F116" s="27" t="s">
        <v>502</v>
      </c>
      <c r="G116" s="27" t="s">
        <v>487</v>
      </c>
      <c r="H116" s="27" t="s">
        <v>488</v>
      </c>
      <c r="I116" s="27" t="s">
        <v>489</v>
      </c>
      <c r="J116" s="27" t="s">
        <v>508</v>
      </c>
      <c r="K116" s="27" t="s">
        <v>47</v>
      </c>
      <c r="L116" s="27" t="s">
        <v>491</v>
      </c>
      <c r="M116" s="27" t="s">
        <v>491</v>
      </c>
      <c r="N116" s="27" t="s">
        <v>491</v>
      </c>
      <c r="O116" s="27" t="s">
        <v>493</v>
      </c>
      <c r="P116" s="27" t="s">
        <v>493</v>
      </c>
      <c r="Q116" s="27" t="s">
        <v>493</v>
      </c>
      <c r="R116" s="27" t="s">
        <v>493</v>
      </c>
      <c r="S116" s="27" t="s">
        <v>493</v>
      </c>
      <c r="T116" s="27" t="s">
        <v>493</v>
      </c>
      <c r="U116" s="27" t="s">
        <v>493</v>
      </c>
      <c r="V116" s="27" t="s">
        <v>493</v>
      </c>
      <c r="W116" s="27" t="s">
        <v>493</v>
      </c>
      <c r="X116" s="27" t="s">
        <v>493</v>
      </c>
      <c r="Y116" s="27" t="s">
        <v>493</v>
      </c>
      <c r="Z116" s="27" t="s">
        <v>493</v>
      </c>
      <c r="AA116" s="27" t="s">
        <v>493</v>
      </c>
    </row>
    <row r="117" spans="1:27" s="23" customFormat="1" ht="21" hidden="1" customHeight="1" x14ac:dyDescent="0.25">
      <c r="A117" s="16" t="s">
        <v>263</v>
      </c>
      <c r="B117" s="20" t="s">
        <v>264</v>
      </c>
      <c r="C117" s="21" t="s">
        <v>14</v>
      </c>
      <c r="D117" s="22" t="s">
        <v>500</v>
      </c>
      <c r="E117" s="22" t="s">
        <v>501</v>
      </c>
      <c r="F117" s="22" t="s">
        <v>502</v>
      </c>
      <c r="G117" s="22" t="s">
        <v>487</v>
      </c>
      <c r="H117" s="22" t="s">
        <v>488</v>
      </c>
      <c r="I117" s="22" t="s">
        <v>489</v>
      </c>
      <c r="J117" s="22" t="s">
        <v>490</v>
      </c>
      <c r="K117" s="22" t="s">
        <v>491</v>
      </c>
      <c r="L117" s="22" t="s">
        <v>50</v>
      </c>
      <c r="M117" s="22" t="s">
        <v>491</v>
      </c>
      <c r="N117" s="22" t="s">
        <v>491</v>
      </c>
      <c r="O117" s="22" t="s">
        <v>493</v>
      </c>
      <c r="P117" s="22" t="s">
        <v>493</v>
      </c>
      <c r="Q117" s="22" t="s">
        <v>493</v>
      </c>
      <c r="R117" s="22" t="s">
        <v>493</v>
      </c>
      <c r="S117" s="22" t="s">
        <v>493</v>
      </c>
      <c r="T117" s="22" t="s">
        <v>493</v>
      </c>
      <c r="U117" s="22" t="s">
        <v>493</v>
      </c>
      <c r="V117" s="22" t="s">
        <v>493</v>
      </c>
      <c r="W117" s="22" t="s">
        <v>493</v>
      </c>
      <c r="X117" s="22" t="s">
        <v>493</v>
      </c>
      <c r="Y117" s="22" t="s">
        <v>493</v>
      </c>
      <c r="Z117" s="22" t="s">
        <v>493</v>
      </c>
      <c r="AA117" s="22" t="s">
        <v>493</v>
      </c>
    </row>
    <row r="118" spans="1:27" s="28" customFormat="1" ht="21" customHeight="1" x14ac:dyDescent="0.35">
      <c r="A118" s="24" t="s">
        <v>265</v>
      </c>
      <c r="B118" s="25" t="s">
        <v>266</v>
      </c>
      <c r="C118" s="26" t="s">
        <v>8</v>
      </c>
      <c r="D118" s="27" t="s">
        <v>9</v>
      </c>
      <c r="E118" s="27" t="s">
        <v>486</v>
      </c>
      <c r="F118" s="27" t="s">
        <v>9</v>
      </c>
      <c r="G118" s="27" t="s">
        <v>495</v>
      </c>
      <c r="H118" s="27" t="s">
        <v>488</v>
      </c>
      <c r="I118" s="27" t="s">
        <v>489</v>
      </c>
      <c r="J118" s="27" t="s">
        <v>490</v>
      </c>
      <c r="K118" s="27" t="s">
        <v>491</v>
      </c>
      <c r="L118" s="27" t="s">
        <v>50</v>
      </c>
      <c r="M118" s="27" t="s">
        <v>44</v>
      </c>
      <c r="N118" s="27" t="s">
        <v>499</v>
      </c>
      <c r="O118" s="27" t="s">
        <v>493</v>
      </c>
      <c r="P118" s="27" t="s">
        <v>510</v>
      </c>
      <c r="Q118" s="27" t="s">
        <v>493</v>
      </c>
      <c r="R118" s="27" t="s">
        <v>493</v>
      </c>
      <c r="S118" s="27" t="s">
        <v>19</v>
      </c>
      <c r="T118" s="27" t="s">
        <v>493</v>
      </c>
      <c r="U118" s="27" t="s">
        <v>493</v>
      </c>
      <c r="V118" s="27" t="s">
        <v>493</v>
      </c>
      <c r="W118" s="27" t="s">
        <v>493</v>
      </c>
      <c r="X118" s="27" t="s">
        <v>493</v>
      </c>
      <c r="Y118" s="27" t="s">
        <v>493</v>
      </c>
      <c r="Z118" s="27" t="s">
        <v>493</v>
      </c>
      <c r="AA118" s="27" t="s">
        <v>493</v>
      </c>
    </row>
    <row r="119" spans="1:27" s="23" customFormat="1" ht="21" hidden="1" customHeight="1" x14ac:dyDescent="0.25">
      <c r="A119" s="16" t="s">
        <v>267</v>
      </c>
      <c r="B119" s="20" t="s">
        <v>268</v>
      </c>
      <c r="C119" s="21" t="s">
        <v>14</v>
      </c>
      <c r="D119" s="22" t="s">
        <v>500</v>
      </c>
      <c r="E119" s="22" t="s">
        <v>505</v>
      </c>
      <c r="F119" s="22" t="s">
        <v>13</v>
      </c>
      <c r="G119" s="22" t="s">
        <v>487</v>
      </c>
      <c r="H119" s="22" t="s">
        <v>488</v>
      </c>
      <c r="I119" s="22" t="s">
        <v>489</v>
      </c>
      <c r="J119" s="22" t="s">
        <v>508</v>
      </c>
      <c r="K119" s="22" t="s">
        <v>491</v>
      </c>
      <c r="L119" s="22" t="s">
        <v>491</v>
      </c>
      <c r="M119" s="22" t="s">
        <v>491</v>
      </c>
      <c r="N119" s="22" t="s">
        <v>491</v>
      </c>
      <c r="O119" s="22" t="s">
        <v>493</v>
      </c>
      <c r="P119" s="22" t="s">
        <v>493</v>
      </c>
      <c r="Q119" s="22" t="s">
        <v>493</v>
      </c>
      <c r="R119" s="22" t="s">
        <v>493</v>
      </c>
      <c r="S119" s="22" t="s">
        <v>493</v>
      </c>
      <c r="T119" s="22" t="s">
        <v>493</v>
      </c>
      <c r="U119" s="22" t="s">
        <v>493</v>
      </c>
      <c r="V119" s="22" t="s">
        <v>493</v>
      </c>
      <c r="W119" s="22" t="s">
        <v>493</v>
      </c>
      <c r="X119" s="22" t="s">
        <v>493</v>
      </c>
      <c r="Y119" s="22" t="s">
        <v>493</v>
      </c>
      <c r="Z119" s="22" t="s">
        <v>26</v>
      </c>
      <c r="AA119" s="22" t="s">
        <v>493</v>
      </c>
    </row>
    <row r="120" spans="1:27" s="28" customFormat="1" ht="21" hidden="1" customHeight="1" x14ac:dyDescent="0.35">
      <c r="A120" s="24" t="s">
        <v>269</v>
      </c>
      <c r="B120" s="25" t="s">
        <v>270</v>
      </c>
      <c r="C120" s="26" t="s">
        <v>14</v>
      </c>
      <c r="D120" s="27" t="s">
        <v>485</v>
      </c>
      <c r="E120" s="27" t="s">
        <v>494</v>
      </c>
      <c r="F120" s="27" t="s">
        <v>11</v>
      </c>
      <c r="G120" s="27" t="s">
        <v>487</v>
      </c>
      <c r="H120" s="27" t="s">
        <v>488</v>
      </c>
      <c r="I120" s="27" t="s">
        <v>489</v>
      </c>
      <c r="J120" s="27" t="s">
        <v>498</v>
      </c>
      <c r="K120" s="27" t="s">
        <v>491</v>
      </c>
      <c r="L120" s="27" t="s">
        <v>491</v>
      </c>
      <c r="M120" s="27" t="s">
        <v>44</v>
      </c>
      <c r="N120" s="27" t="s">
        <v>499</v>
      </c>
      <c r="O120" s="27" t="s">
        <v>493</v>
      </c>
      <c r="P120" s="27" t="s">
        <v>493</v>
      </c>
      <c r="Q120" s="27" t="s">
        <v>493</v>
      </c>
      <c r="R120" s="27" t="s">
        <v>493</v>
      </c>
      <c r="S120" s="27" t="s">
        <v>493</v>
      </c>
      <c r="T120" s="27" t="s">
        <v>493</v>
      </c>
      <c r="U120" s="27" t="s">
        <v>493</v>
      </c>
      <c r="V120" s="27" t="s">
        <v>493</v>
      </c>
      <c r="W120" s="27" t="s">
        <v>493</v>
      </c>
      <c r="X120" s="27" t="s">
        <v>24</v>
      </c>
      <c r="Y120" s="27" t="s">
        <v>493</v>
      </c>
      <c r="Z120" s="27" t="s">
        <v>493</v>
      </c>
      <c r="AA120" s="27" t="s">
        <v>493</v>
      </c>
    </row>
    <row r="121" spans="1:27" s="23" customFormat="1" ht="21" hidden="1" customHeight="1" x14ac:dyDescent="0.25">
      <c r="A121" s="16" t="s">
        <v>271</v>
      </c>
      <c r="B121" s="20" t="s">
        <v>272</v>
      </c>
      <c r="C121" s="21" t="s">
        <v>14</v>
      </c>
      <c r="D121" s="22" t="s">
        <v>500</v>
      </c>
      <c r="E121" s="22" t="s">
        <v>501</v>
      </c>
      <c r="F121" s="22" t="s">
        <v>502</v>
      </c>
      <c r="G121" s="22" t="s">
        <v>487</v>
      </c>
      <c r="H121" s="22" t="s">
        <v>488</v>
      </c>
      <c r="I121" s="22" t="s">
        <v>489</v>
      </c>
      <c r="J121" s="22" t="s">
        <v>498</v>
      </c>
      <c r="K121" s="22" t="s">
        <v>491</v>
      </c>
      <c r="L121" s="22" t="s">
        <v>491</v>
      </c>
      <c r="M121" s="22" t="s">
        <v>491</v>
      </c>
      <c r="N121" s="22" t="s">
        <v>491</v>
      </c>
      <c r="O121" s="22" t="s">
        <v>493</v>
      </c>
      <c r="P121" s="22" t="s">
        <v>493</v>
      </c>
      <c r="Q121" s="22" t="s">
        <v>493</v>
      </c>
      <c r="R121" s="22" t="s">
        <v>493</v>
      </c>
      <c r="S121" s="22" t="s">
        <v>493</v>
      </c>
      <c r="T121" s="22" t="s">
        <v>493</v>
      </c>
      <c r="U121" s="22" t="s">
        <v>493</v>
      </c>
      <c r="V121" s="22" t="s">
        <v>493</v>
      </c>
      <c r="W121" s="22" t="s">
        <v>493</v>
      </c>
      <c r="X121" s="22" t="s">
        <v>493</v>
      </c>
      <c r="Y121" s="22" t="s">
        <v>493</v>
      </c>
      <c r="Z121" s="22" t="s">
        <v>493</v>
      </c>
      <c r="AA121" s="22" t="s">
        <v>493</v>
      </c>
    </row>
    <row r="122" spans="1:27" s="28" customFormat="1" ht="21" hidden="1" customHeight="1" x14ac:dyDescent="0.35">
      <c r="A122" s="24" t="s">
        <v>273</v>
      </c>
      <c r="B122" s="25" t="s">
        <v>420</v>
      </c>
      <c r="C122" s="26" t="s">
        <v>14</v>
      </c>
      <c r="D122" s="27" t="s">
        <v>485</v>
      </c>
      <c r="E122" s="27" t="s">
        <v>494</v>
      </c>
      <c r="F122" s="27" t="s">
        <v>11</v>
      </c>
      <c r="G122" s="27" t="s">
        <v>495</v>
      </c>
      <c r="H122" s="27" t="s">
        <v>488</v>
      </c>
      <c r="I122" s="27" t="s">
        <v>497</v>
      </c>
      <c r="J122" s="27" t="s">
        <v>490</v>
      </c>
      <c r="K122" s="27" t="s">
        <v>491</v>
      </c>
      <c r="L122" s="27" t="s">
        <v>50</v>
      </c>
      <c r="M122" s="27" t="s">
        <v>491</v>
      </c>
      <c r="N122" s="27" t="s">
        <v>491</v>
      </c>
      <c r="O122" s="27" t="s">
        <v>493</v>
      </c>
      <c r="P122" s="27" t="s">
        <v>493</v>
      </c>
      <c r="Q122" s="27" t="s">
        <v>493</v>
      </c>
      <c r="R122" s="27" t="s">
        <v>493</v>
      </c>
      <c r="S122" s="27" t="s">
        <v>493</v>
      </c>
      <c r="T122" s="27" t="s">
        <v>493</v>
      </c>
      <c r="U122" s="27" t="s">
        <v>493</v>
      </c>
      <c r="V122" s="27" t="s">
        <v>493</v>
      </c>
      <c r="W122" s="27" t="s">
        <v>493</v>
      </c>
      <c r="X122" s="27" t="s">
        <v>493</v>
      </c>
      <c r="Y122" s="27" t="s">
        <v>493</v>
      </c>
      <c r="Z122" s="27" t="s">
        <v>493</v>
      </c>
      <c r="AA122" s="27" t="s">
        <v>493</v>
      </c>
    </row>
    <row r="123" spans="1:27" s="23" customFormat="1" ht="21" customHeight="1" x14ac:dyDescent="0.25">
      <c r="A123" s="16" t="s">
        <v>274</v>
      </c>
      <c r="B123" s="20" t="s">
        <v>275</v>
      </c>
      <c r="C123" s="21" t="s">
        <v>4</v>
      </c>
      <c r="D123" s="22" t="s">
        <v>9</v>
      </c>
      <c r="E123" s="22" t="s">
        <v>486</v>
      </c>
      <c r="F123" s="22" t="s">
        <v>9</v>
      </c>
      <c r="G123" s="22" t="s">
        <v>495</v>
      </c>
      <c r="H123" s="22" t="s">
        <v>488</v>
      </c>
      <c r="I123" s="22" t="s">
        <v>489</v>
      </c>
      <c r="J123" s="22" t="s">
        <v>498</v>
      </c>
      <c r="K123" s="22" t="s">
        <v>491</v>
      </c>
      <c r="L123" s="22" t="s">
        <v>491</v>
      </c>
      <c r="M123" s="22" t="s">
        <v>44</v>
      </c>
      <c r="N123" s="22" t="s">
        <v>499</v>
      </c>
      <c r="O123" s="22" t="s">
        <v>493</v>
      </c>
      <c r="P123" s="22" t="s">
        <v>493</v>
      </c>
      <c r="Q123" s="22" t="s">
        <v>493</v>
      </c>
      <c r="R123" s="22" t="s">
        <v>493</v>
      </c>
      <c r="S123" s="22" t="s">
        <v>493</v>
      </c>
      <c r="T123" s="22" t="s">
        <v>493</v>
      </c>
      <c r="U123" s="22" t="s">
        <v>21</v>
      </c>
      <c r="V123" s="22" t="s">
        <v>493</v>
      </c>
      <c r="W123" s="22" t="s">
        <v>23</v>
      </c>
      <c r="X123" s="22" t="s">
        <v>493</v>
      </c>
      <c r="Y123" s="22" t="s">
        <v>493</v>
      </c>
      <c r="Z123" s="22" t="s">
        <v>493</v>
      </c>
      <c r="AA123" s="22" t="s">
        <v>493</v>
      </c>
    </row>
    <row r="124" spans="1:27" s="28" customFormat="1" ht="21" customHeight="1" x14ac:dyDescent="0.35">
      <c r="A124" s="24" t="s">
        <v>276</v>
      </c>
      <c r="B124" s="25" t="s">
        <v>421</v>
      </c>
      <c r="C124" s="26" t="s">
        <v>7</v>
      </c>
      <c r="D124" s="27" t="s">
        <v>9</v>
      </c>
      <c r="E124" s="27" t="s">
        <v>494</v>
      </c>
      <c r="F124" s="27" t="s">
        <v>9</v>
      </c>
      <c r="G124" s="27" t="s">
        <v>495</v>
      </c>
      <c r="H124" s="27" t="s">
        <v>488</v>
      </c>
      <c r="I124" s="27" t="s">
        <v>497</v>
      </c>
      <c r="J124" s="27" t="s">
        <v>498</v>
      </c>
      <c r="K124" s="27" t="s">
        <v>491</v>
      </c>
      <c r="L124" s="27" t="s">
        <v>491</v>
      </c>
      <c r="M124" s="27" t="s">
        <v>44</v>
      </c>
      <c r="N124" s="27" t="s">
        <v>499</v>
      </c>
      <c r="O124" s="27" t="s">
        <v>493</v>
      </c>
      <c r="P124" s="27" t="s">
        <v>510</v>
      </c>
      <c r="Q124" s="27" t="s">
        <v>493</v>
      </c>
      <c r="R124" s="27" t="s">
        <v>493</v>
      </c>
      <c r="S124" s="27" t="s">
        <v>493</v>
      </c>
      <c r="T124" s="27" t="s">
        <v>493</v>
      </c>
      <c r="U124" s="27" t="s">
        <v>493</v>
      </c>
      <c r="V124" s="27" t="s">
        <v>22</v>
      </c>
      <c r="W124" s="27" t="s">
        <v>493</v>
      </c>
      <c r="X124" s="27" t="s">
        <v>493</v>
      </c>
      <c r="Y124" s="27" t="s">
        <v>493</v>
      </c>
      <c r="Z124" s="27" t="s">
        <v>493</v>
      </c>
      <c r="AA124" s="27" t="s">
        <v>493</v>
      </c>
    </row>
    <row r="125" spans="1:27" s="23" customFormat="1" ht="21" customHeight="1" x14ac:dyDescent="0.25">
      <c r="A125" s="16" t="s">
        <v>277</v>
      </c>
      <c r="B125" s="20" t="s">
        <v>278</v>
      </c>
      <c r="C125" s="21" t="s">
        <v>6</v>
      </c>
      <c r="D125" s="22" t="s">
        <v>9</v>
      </c>
      <c r="E125" s="22" t="s">
        <v>501</v>
      </c>
      <c r="F125" s="22" t="s">
        <v>9</v>
      </c>
      <c r="G125" s="22" t="s">
        <v>487</v>
      </c>
      <c r="H125" s="22" t="s">
        <v>488</v>
      </c>
      <c r="I125" s="22" t="s">
        <v>489</v>
      </c>
      <c r="J125" s="22" t="s">
        <v>508</v>
      </c>
      <c r="K125" s="22" t="s">
        <v>47</v>
      </c>
      <c r="L125" s="22" t="s">
        <v>491</v>
      </c>
      <c r="M125" s="22" t="s">
        <v>491</v>
      </c>
      <c r="N125" s="22" t="s">
        <v>491</v>
      </c>
      <c r="O125" s="22" t="s">
        <v>15</v>
      </c>
      <c r="P125" s="22" t="s">
        <v>493</v>
      </c>
      <c r="Q125" s="22" t="s">
        <v>493</v>
      </c>
      <c r="R125" s="22" t="s">
        <v>493</v>
      </c>
      <c r="S125" s="22" t="s">
        <v>493</v>
      </c>
      <c r="T125" s="22" t="s">
        <v>493</v>
      </c>
      <c r="U125" s="22" t="s">
        <v>21</v>
      </c>
      <c r="V125" s="22" t="s">
        <v>493</v>
      </c>
      <c r="W125" s="22" t="s">
        <v>493</v>
      </c>
      <c r="X125" s="22" t="s">
        <v>493</v>
      </c>
      <c r="Y125" s="22" t="s">
        <v>493</v>
      </c>
      <c r="Z125" s="22" t="s">
        <v>493</v>
      </c>
      <c r="AA125" s="22" t="s">
        <v>493</v>
      </c>
    </row>
    <row r="126" spans="1:27" s="28" customFormat="1" ht="21" customHeight="1" x14ac:dyDescent="0.35">
      <c r="A126" s="24" t="s">
        <v>279</v>
      </c>
      <c r="B126" s="25" t="s">
        <v>280</v>
      </c>
      <c r="C126" s="26" t="s">
        <v>4</v>
      </c>
      <c r="D126" s="27" t="s">
        <v>9</v>
      </c>
      <c r="E126" s="27" t="s">
        <v>486</v>
      </c>
      <c r="F126" s="27" t="s">
        <v>9</v>
      </c>
      <c r="G126" s="27" t="s">
        <v>487</v>
      </c>
      <c r="H126" s="27" t="s">
        <v>488</v>
      </c>
      <c r="I126" s="27" t="s">
        <v>489</v>
      </c>
      <c r="J126" s="27" t="s">
        <v>490</v>
      </c>
      <c r="K126" s="27" t="s">
        <v>491</v>
      </c>
      <c r="L126" s="27" t="s">
        <v>50</v>
      </c>
      <c r="M126" s="27" t="s">
        <v>44</v>
      </c>
      <c r="N126" s="27" t="s">
        <v>491</v>
      </c>
      <c r="O126" s="27" t="s">
        <v>15</v>
      </c>
      <c r="P126" s="27" t="s">
        <v>493</v>
      </c>
      <c r="Q126" s="27" t="s">
        <v>493</v>
      </c>
      <c r="R126" s="27" t="s">
        <v>493</v>
      </c>
      <c r="S126" s="27" t="s">
        <v>493</v>
      </c>
      <c r="T126" s="27" t="s">
        <v>493</v>
      </c>
      <c r="U126" s="27" t="s">
        <v>21</v>
      </c>
      <c r="V126" s="27" t="s">
        <v>493</v>
      </c>
      <c r="W126" s="27" t="s">
        <v>493</v>
      </c>
      <c r="X126" s="27" t="s">
        <v>493</v>
      </c>
      <c r="Y126" s="27" t="s">
        <v>493</v>
      </c>
      <c r="Z126" s="27" t="s">
        <v>493</v>
      </c>
      <c r="AA126" s="27" t="s">
        <v>493</v>
      </c>
    </row>
    <row r="127" spans="1:27" s="23" customFormat="1" ht="21" hidden="1" customHeight="1" x14ac:dyDescent="0.25">
      <c r="A127" s="16" t="s">
        <v>281</v>
      </c>
      <c r="B127" s="20" t="s">
        <v>282</v>
      </c>
      <c r="C127" s="21" t="s">
        <v>14</v>
      </c>
      <c r="D127" s="22" t="s">
        <v>485</v>
      </c>
      <c r="E127" s="22" t="s">
        <v>501</v>
      </c>
      <c r="F127" s="22" t="s">
        <v>11</v>
      </c>
      <c r="G127" s="22" t="s">
        <v>487</v>
      </c>
      <c r="H127" s="22" t="s">
        <v>488</v>
      </c>
      <c r="I127" s="22" t="s">
        <v>489</v>
      </c>
      <c r="J127" s="22" t="s">
        <v>498</v>
      </c>
      <c r="K127" s="22" t="s">
        <v>491</v>
      </c>
      <c r="L127" s="22" t="s">
        <v>491</v>
      </c>
      <c r="M127" s="22" t="s">
        <v>491</v>
      </c>
      <c r="N127" s="22" t="s">
        <v>491</v>
      </c>
      <c r="O127" s="22" t="s">
        <v>493</v>
      </c>
      <c r="P127" s="22" t="s">
        <v>493</v>
      </c>
      <c r="Q127" s="22" t="s">
        <v>493</v>
      </c>
      <c r="R127" s="22" t="s">
        <v>493</v>
      </c>
      <c r="S127" s="22" t="s">
        <v>493</v>
      </c>
      <c r="T127" s="22" t="s">
        <v>493</v>
      </c>
      <c r="U127" s="22" t="s">
        <v>493</v>
      </c>
      <c r="V127" s="22" t="s">
        <v>493</v>
      </c>
      <c r="W127" s="22" t="s">
        <v>493</v>
      </c>
      <c r="X127" s="22" t="s">
        <v>24</v>
      </c>
      <c r="Y127" s="22" t="s">
        <v>493</v>
      </c>
      <c r="Z127" s="22" t="s">
        <v>493</v>
      </c>
      <c r="AA127" s="22" t="s">
        <v>493</v>
      </c>
    </row>
    <row r="128" spans="1:27" s="28" customFormat="1" ht="21" customHeight="1" x14ac:dyDescent="0.35">
      <c r="A128" s="24" t="s">
        <v>283</v>
      </c>
      <c r="B128" s="25" t="s">
        <v>284</v>
      </c>
      <c r="C128" s="26" t="s">
        <v>4</v>
      </c>
      <c r="D128" s="27" t="s">
        <v>9</v>
      </c>
      <c r="E128" s="27" t="s">
        <v>501</v>
      </c>
      <c r="F128" s="27" t="s">
        <v>9</v>
      </c>
      <c r="G128" s="27" t="s">
        <v>495</v>
      </c>
      <c r="H128" s="27" t="s">
        <v>488</v>
      </c>
      <c r="I128" s="27" t="s">
        <v>489</v>
      </c>
      <c r="J128" s="27" t="s">
        <v>498</v>
      </c>
      <c r="K128" s="27" t="s">
        <v>491</v>
      </c>
      <c r="L128" s="27" t="s">
        <v>491</v>
      </c>
      <c r="M128" s="27" t="s">
        <v>491</v>
      </c>
      <c r="N128" s="27" t="s">
        <v>491</v>
      </c>
      <c r="O128" s="27" t="s">
        <v>493</v>
      </c>
      <c r="P128" s="27" t="s">
        <v>493</v>
      </c>
      <c r="Q128" s="27" t="s">
        <v>493</v>
      </c>
      <c r="R128" s="27" t="s">
        <v>493</v>
      </c>
      <c r="S128" s="27" t="s">
        <v>493</v>
      </c>
      <c r="T128" s="27" t="s">
        <v>493</v>
      </c>
      <c r="U128" s="27" t="s">
        <v>21</v>
      </c>
      <c r="V128" s="27" t="s">
        <v>493</v>
      </c>
      <c r="W128" s="27" t="s">
        <v>493</v>
      </c>
      <c r="X128" s="27" t="s">
        <v>493</v>
      </c>
      <c r="Y128" s="27" t="s">
        <v>493</v>
      </c>
      <c r="Z128" s="27" t="s">
        <v>493</v>
      </c>
      <c r="AA128" s="27" t="s">
        <v>493</v>
      </c>
    </row>
    <row r="129" spans="1:27" s="23" customFormat="1" ht="21" customHeight="1" x14ac:dyDescent="0.25">
      <c r="A129" s="16" t="s">
        <v>285</v>
      </c>
      <c r="B129" s="20" t="s">
        <v>286</v>
      </c>
      <c r="C129" s="21" t="s">
        <v>8</v>
      </c>
      <c r="D129" s="22" t="s">
        <v>9</v>
      </c>
      <c r="E129" s="22" t="s">
        <v>486</v>
      </c>
      <c r="F129" s="22" t="s">
        <v>9</v>
      </c>
      <c r="G129" s="22" t="s">
        <v>487</v>
      </c>
      <c r="H129" s="22" t="s">
        <v>488</v>
      </c>
      <c r="I129" s="22" t="s">
        <v>489</v>
      </c>
      <c r="J129" s="22" t="s">
        <v>490</v>
      </c>
      <c r="K129" s="22" t="s">
        <v>491</v>
      </c>
      <c r="L129" s="22" t="s">
        <v>50</v>
      </c>
      <c r="M129" s="22" t="s">
        <v>44</v>
      </c>
      <c r="N129" s="22" t="s">
        <v>499</v>
      </c>
      <c r="O129" s="22" t="s">
        <v>493</v>
      </c>
      <c r="P129" s="22" t="s">
        <v>510</v>
      </c>
      <c r="Q129" s="22" t="s">
        <v>493</v>
      </c>
      <c r="R129" s="22" t="s">
        <v>493</v>
      </c>
      <c r="S129" s="22" t="s">
        <v>19</v>
      </c>
      <c r="T129" s="22" t="s">
        <v>493</v>
      </c>
      <c r="U129" s="22" t="s">
        <v>493</v>
      </c>
      <c r="V129" s="22" t="s">
        <v>493</v>
      </c>
      <c r="W129" s="22" t="s">
        <v>493</v>
      </c>
      <c r="X129" s="22" t="s">
        <v>493</v>
      </c>
      <c r="Y129" s="22" t="s">
        <v>493</v>
      </c>
      <c r="Z129" s="22" t="s">
        <v>493</v>
      </c>
      <c r="AA129" s="22" t="s">
        <v>493</v>
      </c>
    </row>
    <row r="130" spans="1:27" s="28" customFormat="1" ht="21" customHeight="1" x14ac:dyDescent="0.35">
      <c r="A130" s="24" t="s">
        <v>287</v>
      </c>
      <c r="B130" s="25" t="s">
        <v>422</v>
      </c>
      <c r="C130" s="26" t="s">
        <v>8</v>
      </c>
      <c r="D130" s="27" t="s">
        <v>9</v>
      </c>
      <c r="E130" s="27" t="s">
        <v>494</v>
      </c>
      <c r="F130" s="27" t="s">
        <v>9</v>
      </c>
      <c r="G130" s="27" t="s">
        <v>495</v>
      </c>
      <c r="H130" s="27" t="s">
        <v>496</v>
      </c>
      <c r="I130" s="27" t="s">
        <v>497</v>
      </c>
      <c r="J130" s="27" t="s">
        <v>498</v>
      </c>
      <c r="K130" s="27" t="s">
        <v>491</v>
      </c>
      <c r="L130" s="27" t="s">
        <v>491</v>
      </c>
      <c r="M130" s="27" t="s">
        <v>491</v>
      </c>
      <c r="N130" s="27" t="s">
        <v>499</v>
      </c>
      <c r="O130" s="27" t="s">
        <v>493</v>
      </c>
      <c r="P130" s="27" t="s">
        <v>510</v>
      </c>
      <c r="Q130" s="27" t="s">
        <v>493</v>
      </c>
      <c r="R130" s="27" t="s">
        <v>493</v>
      </c>
      <c r="S130" s="27" t="s">
        <v>19</v>
      </c>
      <c r="T130" s="27" t="s">
        <v>493</v>
      </c>
      <c r="U130" s="27" t="s">
        <v>493</v>
      </c>
      <c r="V130" s="27" t="s">
        <v>493</v>
      </c>
      <c r="W130" s="27" t="s">
        <v>493</v>
      </c>
      <c r="X130" s="27" t="s">
        <v>493</v>
      </c>
      <c r="Y130" s="27" t="s">
        <v>493</v>
      </c>
      <c r="Z130" s="27" t="s">
        <v>493</v>
      </c>
      <c r="AA130" s="27" t="s">
        <v>493</v>
      </c>
    </row>
    <row r="131" spans="1:27" s="23" customFormat="1" ht="21" hidden="1" customHeight="1" x14ac:dyDescent="0.25">
      <c r="A131" s="16" t="s">
        <v>288</v>
      </c>
      <c r="B131" s="20" t="s">
        <v>289</v>
      </c>
      <c r="C131" s="21" t="s">
        <v>14</v>
      </c>
      <c r="D131" s="22" t="s">
        <v>507</v>
      </c>
      <c r="E131" s="22" t="s">
        <v>494</v>
      </c>
      <c r="F131" s="22" t="s">
        <v>10</v>
      </c>
      <c r="G131" s="22" t="s">
        <v>487</v>
      </c>
      <c r="H131" s="22" t="s">
        <v>488</v>
      </c>
      <c r="I131" s="22" t="s">
        <v>489</v>
      </c>
      <c r="J131" s="22" t="s">
        <v>498</v>
      </c>
      <c r="K131" s="22" t="s">
        <v>491</v>
      </c>
      <c r="L131" s="22" t="s">
        <v>491</v>
      </c>
      <c r="M131" s="22" t="s">
        <v>491</v>
      </c>
      <c r="N131" s="22" t="s">
        <v>499</v>
      </c>
      <c r="O131" s="22" t="s">
        <v>493</v>
      </c>
      <c r="P131" s="22" t="s">
        <v>493</v>
      </c>
      <c r="Q131" s="22" t="s">
        <v>493</v>
      </c>
      <c r="R131" s="22" t="s">
        <v>493</v>
      </c>
      <c r="S131" s="22" t="s">
        <v>493</v>
      </c>
      <c r="T131" s="22" t="s">
        <v>493</v>
      </c>
      <c r="U131" s="22" t="s">
        <v>493</v>
      </c>
      <c r="V131" s="22" t="s">
        <v>493</v>
      </c>
      <c r="W131" s="22" t="s">
        <v>493</v>
      </c>
      <c r="X131" s="22" t="s">
        <v>493</v>
      </c>
      <c r="Y131" s="22" t="s">
        <v>493</v>
      </c>
      <c r="Z131" s="22" t="s">
        <v>493</v>
      </c>
      <c r="AA131" s="22" t="s">
        <v>493</v>
      </c>
    </row>
    <row r="132" spans="1:27" s="28" customFormat="1" ht="21" hidden="1" customHeight="1" x14ac:dyDescent="0.35">
      <c r="A132" s="24" t="s">
        <v>290</v>
      </c>
      <c r="B132" s="25" t="s">
        <v>291</v>
      </c>
      <c r="C132" s="26" t="s">
        <v>14</v>
      </c>
      <c r="D132" s="27" t="s">
        <v>500</v>
      </c>
      <c r="E132" s="27" t="s">
        <v>505</v>
      </c>
      <c r="F132" s="27" t="s">
        <v>13</v>
      </c>
      <c r="G132" s="27" t="s">
        <v>487</v>
      </c>
      <c r="H132" s="27" t="s">
        <v>488</v>
      </c>
      <c r="I132" s="27" t="s">
        <v>489</v>
      </c>
      <c r="J132" s="27" t="s">
        <v>498</v>
      </c>
      <c r="K132" s="27" t="s">
        <v>491</v>
      </c>
      <c r="L132" s="27" t="s">
        <v>491</v>
      </c>
      <c r="M132" s="27" t="s">
        <v>491</v>
      </c>
      <c r="N132" s="27" t="s">
        <v>491</v>
      </c>
      <c r="O132" s="27" t="s">
        <v>493</v>
      </c>
      <c r="P132" s="27" t="s">
        <v>493</v>
      </c>
      <c r="Q132" s="27" t="s">
        <v>493</v>
      </c>
      <c r="R132" s="27" t="s">
        <v>493</v>
      </c>
      <c r="S132" s="27" t="s">
        <v>493</v>
      </c>
      <c r="T132" s="27" t="s">
        <v>493</v>
      </c>
      <c r="U132" s="27" t="s">
        <v>493</v>
      </c>
      <c r="V132" s="27" t="s">
        <v>493</v>
      </c>
      <c r="W132" s="27" t="s">
        <v>493</v>
      </c>
      <c r="X132" s="27" t="s">
        <v>493</v>
      </c>
      <c r="Y132" s="27" t="s">
        <v>493</v>
      </c>
      <c r="Z132" s="27" t="s">
        <v>26</v>
      </c>
      <c r="AA132" s="27" t="s">
        <v>27</v>
      </c>
    </row>
    <row r="133" spans="1:27" s="23" customFormat="1" ht="21" hidden="1" customHeight="1" x14ac:dyDescent="0.25">
      <c r="A133" s="16" t="s">
        <v>292</v>
      </c>
      <c r="B133" s="20" t="s">
        <v>293</v>
      </c>
      <c r="C133" s="21" t="s">
        <v>14</v>
      </c>
      <c r="D133" s="22" t="s">
        <v>500</v>
      </c>
      <c r="E133" s="22" t="s">
        <v>505</v>
      </c>
      <c r="F133" s="22" t="s">
        <v>13</v>
      </c>
      <c r="G133" s="22" t="s">
        <v>495</v>
      </c>
      <c r="H133" s="22" t="s">
        <v>488</v>
      </c>
      <c r="I133" s="22" t="s">
        <v>489</v>
      </c>
      <c r="J133" s="22" t="s">
        <v>498</v>
      </c>
      <c r="K133" s="22" t="s">
        <v>491</v>
      </c>
      <c r="L133" s="22" t="s">
        <v>491</v>
      </c>
      <c r="M133" s="22" t="s">
        <v>491</v>
      </c>
      <c r="N133" s="22" t="s">
        <v>491</v>
      </c>
      <c r="O133" s="22" t="s">
        <v>493</v>
      </c>
      <c r="P133" s="22" t="s">
        <v>493</v>
      </c>
      <c r="Q133" s="22" t="s">
        <v>493</v>
      </c>
      <c r="R133" s="22" t="s">
        <v>493</v>
      </c>
      <c r="S133" s="22" t="s">
        <v>493</v>
      </c>
      <c r="T133" s="22" t="s">
        <v>493</v>
      </c>
      <c r="U133" s="22" t="s">
        <v>493</v>
      </c>
      <c r="V133" s="22" t="s">
        <v>493</v>
      </c>
      <c r="W133" s="22" t="s">
        <v>493</v>
      </c>
      <c r="X133" s="22" t="s">
        <v>493</v>
      </c>
      <c r="Y133" s="22" t="s">
        <v>493</v>
      </c>
      <c r="Z133" s="22" t="s">
        <v>493</v>
      </c>
      <c r="AA133" s="22" t="s">
        <v>27</v>
      </c>
    </row>
    <row r="134" spans="1:27" s="28" customFormat="1" ht="21" hidden="1" customHeight="1" x14ac:dyDescent="0.35">
      <c r="A134" s="24" t="s">
        <v>294</v>
      </c>
      <c r="B134" s="25" t="s">
        <v>295</v>
      </c>
      <c r="C134" s="26" t="s">
        <v>14</v>
      </c>
      <c r="D134" s="27" t="s">
        <v>485</v>
      </c>
      <c r="E134" s="27" t="s">
        <v>494</v>
      </c>
      <c r="F134" s="27" t="s">
        <v>11</v>
      </c>
      <c r="G134" s="27" t="s">
        <v>487</v>
      </c>
      <c r="H134" s="27" t="s">
        <v>488</v>
      </c>
      <c r="I134" s="27" t="s">
        <v>489</v>
      </c>
      <c r="J134" s="27" t="s">
        <v>490</v>
      </c>
      <c r="K134" s="27" t="s">
        <v>491</v>
      </c>
      <c r="L134" s="27" t="s">
        <v>50</v>
      </c>
      <c r="M134" s="27" t="s">
        <v>44</v>
      </c>
      <c r="N134" s="27" t="s">
        <v>491</v>
      </c>
      <c r="O134" s="27" t="s">
        <v>493</v>
      </c>
      <c r="P134" s="27" t="s">
        <v>493</v>
      </c>
      <c r="Q134" s="27" t="s">
        <v>493</v>
      </c>
      <c r="R134" s="27" t="s">
        <v>493</v>
      </c>
      <c r="S134" s="27" t="s">
        <v>493</v>
      </c>
      <c r="T134" s="27" t="s">
        <v>493</v>
      </c>
      <c r="U134" s="27" t="s">
        <v>493</v>
      </c>
      <c r="V134" s="27" t="s">
        <v>493</v>
      </c>
      <c r="W134" s="27" t="s">
        <v>493</v>
      </c>
      <c r="X134" s="27" t="s">
        <v>493</v>
      </c>
      <c r="Y134" s="27" t="s">
        <v>493</v>
      </c>
      <c r="Z134" s="27" t="s">
        <v>493</v>
      </c>
      <c r="AA134" s="27" t="s">
        <v>493</v>
      </c>
    </row>
    <row r="135" spans="1:27" s="23" customFormat="1" ht="21" hidden="1" customHeight="1" x14ac:dyDescent="0.25">
      <c r="A135" s="16" t="s">
        <v>296</v>
      </c>
      <c r="B135" s="20" t="s">
        <v>297</v>
      </c>
      <c r="C135" s="21" t="s">
        <v>14</v>
      </c>
      <c r="D135" s="22" t="s">
        <v>509</v>
      </c>
      <c r="E135" s="22" t="s">
        <v>505</v>
      </c>
      <c r="F135" s="22" t="s">
        <v>13</v>
      </c>
      <c r="G135" s="22" t="s">
        <v>495</v>
      </c>
      <c r="H135" s="22" t="s">
        <v>488</v>
      </c>
      <c r="I135" s="22" t="s">
        <v>489</v>
      </c>
      <c r="J135" s="22" t="s">
        <v>508</v>
      </c>
      <c r="K135" s="22" t="s">
        <v>47</v>
      </c>
      <c r="L135" s="22" t="s">
        <v>491</v>
      </c>
      <c r="M135" s="22" t="s">
        <v>491</v>
      </c>
      <c r="N135" s="22" t="s">
        <v>491</v>
      </c>
      <c r="O135" s="22" t="s">
        <v>493</v>
      </c>
      <c r="P135" s="22" t="s">
        <v>493</v>
      </c>
      <c r="Q135" s="22" t="s">
        <v>493</v>
      </c>
      <c r="R135" s="22" t="s">
        <v>493</v>
      </c>
      <c r="S135" s="22" t="s">
        <v>493</v>
      </c>
      <c r="T135" s="22" t="s">
        <v>493</v>
      </c>
      <c r="U135" s="22" t="s">
        <v>493</v>
      </c>
      <c r="V135" s="22" t="s">
        <v>493</v>
      </c>
      <c r="W135" s="22" t="s">
        <v>493</v>
      </c>
      <c r="X135" s="22" t="s">
        <v>493</v>
      </c>
      <c r="Y135" s="22" t="s">
        <v>493</v>
      </c>
      <c r="Z135" s="22" t="s">
        <v>493</v>
      </c>
      <c r="AA135" s="22" t="s">
        <v>493</v>
      </c>
    </row>
    <row r="136" spans="1:27" s="28" customFormat="1" ht="21" hidden="1" customHeight="1" x14ac:dyDescent="0.35">
      <c r="A136" s="24" t="s">
        <v>298</v>
      </c>
      <c r="B136" s="25" t="s">
        <v>299</v>
      </c>
      <c r="C136" s="26" t="s">
        <v>14</v>
      </c>
      <c r="D136" s="27" t="s">
        <v>509</v>
      </c>
      <c r="E136" s="27" t="s">
        <v>505</v>
      </c>
      <c r="F136" s="27" t="s">
        <v>13</v>
      </c>
      <c r="G136" s="27" t="s">
        <v>487</v>
      </c>
      <c r="H136" s="27" t="s">
        <v>488</v>
      </c>
      <c r="I136" s="27" t="s">
        <v>489</v>
      </c>
      <c r="J136" s="27" t="s">
        <v>508</v>
      </c>
      <c r="K136" s="27" t="s">
        <v>491</v>
      </c>
      <c r="L136" s="27" t="s">
        <v>491</v>
      </c>
      <c r="M136" s="27" t="s">
        <v>491</v>
      </c>
      <c r="N136" s="27" t="s">
        <v>491</v>
      </c>
      <c r="O136" s="27" t="s">
        <v>493</v>
      </c>
      <c r="P136" s="27" t="s">
        <v>493</v>
      </c>
      <c r="Q136" s="27" t="s">
        <v>493</v>
      </c>
      <c r="R136" s="27" t="s">
        <v>493</v>
      </c>
      <c r="S136" s="27" t="s">
        <v>493</v>
      </c>
      <c r="T136" s="27" t="s">
        <v>493</v>
      </c>
      <c r="U136" s="27" t="s">
        <v>493</v>
      </c>
      <c r="V136" s="27" t="s">
        <v>493</v>
      </c>
      <c r="W136" s="27" t="s">
        <v>493</v>
      </c>
      <c r="X136" s="27" t="s">
        <v>493</v>
      </c>
      <c r="Y136" s="27" t="s">
        <v>493</v>
      </c>
      <c r="Z136" s="27" t="s">
        <v>493</v>
      </c>
      <c r="AA136" s="27" t="s">
        <v>27</v>
      </c>
    </row>
    <row r="137" spans="1:27" s="23" customFormat="1" ht="21" hidden="1" customHeight="1" x14ac:dyDescent="0.25">
      <c r="A137" s="16" t="s">
        <v>300</v>
      </c>
      <c r="B137" s="20" t="s">
        <v>423</v>
      </c>
      <c r="C137" s="21" t="s">
        <v>14</v>
      </c>
      <c r="D137" s="22" t="s">
        <v>485</v>
      </c>
      <c r="E137" s="22" t="s">
        <v>505</v>
      </c>
      <c r="F137" s="22" t="s">
        <v>13</v>
      </c>
      <c r="G137" s="22" t="s">
        <v>495</v>
      </c>
      <c r="H137" s="22" t="s">
        <v>496</v>
      </c>
      <c r="I137" s="22" t="s">
        <v>497</v>
      </c>
      <c r="J137" s="22" t="s">
        <v>498</v>
      </c>
      <c r="K137" s="22" t="s">
        <v>491</v>
      </c>
      <c r="L137" s="22" t="s">
        <v>491</v>
      </c>
      <c r="M137" s="22" t="s">
        <v>491</v>
      </c>
      <c r="N137" s="22" t="s">
        <v>491</v>
      </c>
      <c r="O137" s="22" t="s">
        <v>493</v>
      </c>
      <c r="P137" s="22" t="s">
        <v>493</v>
      </c>
      <c r="Q137" s="22" t="s">
        <v>493</v>
      </c>
      <c r="R137" s="22" t="s">
        <v>493</v>
      </c>
      <c r="S137" s="22" t="s">
        <v>493</v>
      </c>
      <c r="T137" s="22" t="s">
        <v>493</v>
      </c>
      <c r="U137" s="22" t="s">
        <v>493</v>
      </c>
      <c r="V137" s="22" t="s">
        <v>493</v>
      </c>
      <c r="W137" s="22" t="s">
        <v>493</v>
      </c>
      <c r="X137" s="22" t="s">
        <v>493</v>
      </c>
      <c r="Y137" s="22" t="s">
        <v>493</v>
      </c>
      <c r="Z137" s="22" t="s">
        <v>493</v>
      </c>
      <c r="AA137" s="22" t="s">
        <v>493</v>
      </c>
    </row>
    <row r="138" spans="1:27" s="28" customFormat="1" ht="21" hidden="1" customHeight="1" x14ac:dyDescent="0.35">
      <c r="A138" s="24" t="s">
        <v>301</v>
      </c>
      <c r="B138" s="25" t="s">
        <v>302</v>
      </c>
      <c r="C138" s="26" t="s">
        <v>14</v>
      </c>
      <c r="D138" s="27" t="s">
        <v>485</v>
      </c>
      <c r="E138" s="27" t="s">
        <v>494</v>
      </c>
      <c r="F138" s="27" t="s">
        <v>11</v>
      </c>
      <c r="G138" s="27" t="s">
        <v>487</v>
      </c>
      <c r="H138" s="27" t="s">
        <v>488</v>
      </c>
      <c r="I138" s="27" t="s">
        <v>489</v>
      </c>
      <c r="J138" s="27" t="s">
        <v>498</v>
      </c>
      <c r="K138" s="27" t="s">
        <v>491</v>
      </c>
      <c r="L138" s="27" t="s">
        <v>491</v>
      </c>
      <c r="M138" s="27" t="s">
        <v>491</v>
      </c>
      <c r="N138" s="27" t="s">
        <v>499</v>
      </c>
      <c r="O138" s="27" t="s">
        <v>493</v>
      </c>
      <c r="P138" s="27" t="s">
        <v>493</v>
      </c>
      <c r="Q138" s="27" t="s">
        <v>493</v>
      </c>
      <c r="R138" s="27" t="s">
        <v>493</v>
      </c>
      <c r="S138" s="27" t="s">
        <v>493</v>
      </c>
      <c r="T138" s="27" t="s">
        <v>493</v>
      </c>
      <c r="U138" s="27" t="s">
        <v>493</v>
      </c>
      <c r="V138" s="27" t="s">
        <v>493</v>
      </c>
      <c r="W138" s="27" t="s">
        <v>493</v>
      </c>
      <c r="X138" s="27" t="s">
        <v>493</v>
      </c>
      <c r="Y138" s="27" t="s">
        <v>493</v>
      </c>
      <c r="Z138" s="27" t="s">
        <v>493</v>
      </c>
      <c r="AA138" s="27" t="s">
        <v>493</v>
      </c>
    </row>
    <row r="139" spans="1:27" s="23" customFormat="1" ht="21" hidden="1" customHeight="1" x14ac:dyDescent="0.25">
      <c r="A139" s="16" t="s">
        <v>303</v>
      </c>
      <c r="B139" s="20" t="s">
        <v>304</v>
      </c>
      <c r="C139" s="21" t="s">
        <v>14</v>
      </c>
      <c r="D139" s="22" t="s">
        <v>507</v>
      </c>
      <c r="E139" s="22" t="s">
        <v>501</v>
      </c>
      <c r="F139" s="22" t="s">
        <v>10</v>
      </c>
      <c r="G139" s="22" t="s">
        <v>487</v>
      </c>
      <c r="H139" s="22" t="s">
        <v>488</v>
      </c>
      <c r="I139" s="22" t="s">
        <v>489</v>
      </c>
      <c r="J139" s="22" t="s">
        <v>498</v>
      </c>
      <c r="K139" s="22" t="s">
        <v>491</v>
      </c>
      <c r="L139" s="22" t="s">
        <v>491</v>
      </c>
      <c r="M139" s="22" t="s">
        <v>491</v>
      </c>
      <c r="N139" s="22" t="s">
        <v>491</v>
      </c>
      <c r="O139" s="22" t="s">
        <v>493</v>
      </c>
      <c r="P139" s="22" t="s">
        <v>493</v>
      </c>
      <c r="Q139" s="22" t="s">
        <v>493</v>
      </c>
      <c r="R139" s="22" t="s">
        <v>493</v>
      </c>
      <c r="S139" s="22" t="s">
        <v>493</v>
      </c>
      <c r="T139" s="22" t="s">
        <v>493</v>
      </c>
      <c r="U139" s="22" t="s">
        <v>493</v>
      </c>
      <c r="V139" s="22" t="s">
        <v>493</v>
      </c>
      <c r="W139" s="22" t="s">
        <v>493</v>
      </c>
      <c r="X139" s="22" t="s">
        <v>493</v>
      </c>
      <c r="Y139" s="22" t="s">
        <v>493</v>
      </c>
      <c r="Z139" s="22" t="s">
        <v>493</v>
      </c>
      <c r="AA139" s="22" t="s">
        <v>493</v>
      </c>
    </row>
    <row r="140" spans="1:27" s="28" customFormat="1" ht="21" hidden="1" customHeight="1" x14ac:dyDescent="0.35">
      <c r="A140" s="24" t="s">
        <v>305</v>
      </c>
      <c r="B140" s="25" t="s">
        <v>306</v>
      </c>
      <c r="C140" s="26" t="s">
        <v>14</v>
      </c>
      <c r="D140" s="27" t="s">
        <v>506</v>
      </c>
      <c r="E140" s="27" t="s">
        <v>501</v>
      </c>
      <c r="F140" s="27" t="s">
        <v>10</v>
      </c>
      <c r="G140" s="27" t="s">
        <v>487</v>
      </c>
      <c r="H140" s="27" t="s">
        <v>488</v>
      </c>
      <c r="I140" s="27" t="s">
        <v>489</v>
      </c>
      <c r="J140" s="27" t="s">
        <v>498</v>
      </c>
      <c r="K140" s="27" t="s">
        <v>491</v>
      </c>
      <c r="L140" s="27" t="s">
        <v>491</v>
      </c>
      <c r="M140" s="27" t="s">
        <v>491</v>
      </c>
      <c r="N140" s="27" t="s">
        <v>491</v>
      </c>
      <c r="O140" s="27" t="s">
        <v>493</v>
      </c>
      <c r="P140" s="27" t="s">
        <v>493</v>
      </c>
      <c r="Q140" s="27" t="s">
        <v>493</v>
      </c>
      <c r="R140" s="27" t="s">
        <v>493</v>
      </c>
      <c r="S140" s="27" t="s">
        <v>493</v>
      </c>
      <c r="T140" s="27" t="s">
        <v>493</v>
      </c>
      <c r="U140" s="27" t="s">
        <v>493</v>
      </c>
      <c r="V140" s="27" t="s">
        <v>493</v>
      </c>
      <c r="W140" s="27" t="s">
        <v>493</v>
      </c>
      <c r="X140" s="27" t="s">
        <v>493</v>
      </c>
      <c r="Y140" s="27" t="s">
        <v>25</v>
      </c>
      <c r="Z140" s="27" t="s">
        <v>493</v>
      </c>
      <c r="AA140" s="27" t="s">
        <v>493</v>
      </c>
    </row>
    <row r="141" spans="1:27" s="23" customFormat="1" ht="21" hidden="1" customHeight="1" x14ac:dyDescent="0.25">
      <c r="A141" s="16" t="s">
        <v>307</v>
      </c>
      <c r="B141" s="20" t="s">
        <v>308</v>
      </c>
      <c r="C141" s="21" t="s">
        <v>14</v>
      </c>
      <c r="D141" s="22" t="s">
        <v>485</v>
      </c>
      <c r="E141" s="22" t="s">
        <v>494</v>
      </c>
      <c r="F141" s="22" t="s">
        <v>11</v>
      </c>
      <c r="G141" s="22" t="s">
        <v>487</v>
      </c>
      <c r="H141" s="22" t="s">
        <v>488</v>
      </c>
      <c r="I141" s="22" t="s">
        <v>489</v>
      </c>
      <c r="J141" s="22" t="s">
        <v>508</v>
      </c>
      <c r="K141" s="22" t="s">
        <v>491</v>
      </c>
      <c r="L141" s="22" t="s">
        <v>491</v>
      </c>
      <c r="M141" s="22" t="s">
        <v>491</v>
      </c>
      <c r="N141" s="22" t="s">
        <v>491</v>
      </c>
      <c r="O141" s="22" t="s">
        <v>493</v>
      </c>
      <c r="P141" s="22" t="s">
        <v>493</v>
      </c>
      <c r="Q141" s="22" t="s">
        <v>493</v>
      </c>
      <c r="R141" s="22" t="s">
        <v>493</v>
      </c>
      <c r="S141" s="22" t="s">
        <v>493</v>
      </c>
      <c r="T141" s="22" t="s">
        <v>493</v>
      </c>
      <c r="U141" s="22" t="s">
        <v>493</v>
      </c>
      <c r="V141" s="22" t="s">
        <v>493</v>
      </c>
      <c r="W141" s="22" t="s">
        <v>493</v>
      </c>
      <c r="X141" s="22" t="s">
        <v>24</v>
      </c>
      <c r="Y141" s="22" t="s">
        <v>493</v>
      </c>
      <c r="Z141" s="22" t="s">
        <v>493</v>
      </c>
      <c r="AA141" s="22" t="s">
        <v>493</v>
      </c>
    </row>
    <row r="142" spans="1:27" s="28" customFormat="1" ht="21" hidden="1" customHeight="1" x14ac:dyDescent="0.35">
      <c r="A142" s="24" t="s">
        <v>309</v>
      </c>
      <c r="B142" s="25" t="s">
        <v>310</v>
      </c>
      <c r="C142" s="26" t="s">
        <v>14</v>
      </c>
      <c r="D142" s="27" t="s">
        <v>509</v>
      </c>
      <c r="E142" s="27" t="s">
        <v>505</v>
      </c>
      <c r="F142" s="27" t="s">
        <v>13</v>
      </c>
      <c r="G142" s="27" t="s">
        <v>487</v>
      </c>
      <c r="H142" s="27" t="s">
        <v>488</v>
      </c>
      <c r="I142" s="27" t="s">
        <v>489</v>
      </c>
      <c r="J142" s="27" t="s">
        <v>508</v>
      </c>
      <c r="K142" s="27" t="s">
        <v>47</v>
      </c>
      <c r="L142" s="27" t="s">
        <v>491</v>
      </c>
      <c r="M142" s="27" t="s">
        <v>491</v>
      </c>
      <c r="N142" s="27" t="s">
        <v>491</v>
      </c>
      <c r="O142" s="27" t="s">
        <v>493</v>
      </c>
      <c r="P142" s="27" t="s">
        <v>493</v>
      </c>
      <c r="Q142" s="27" t="s">
        <v>493</v>
      </c>
      <c r="R142" s="27" t="s">
        <v>493</v>
      </c>
      <c r="S142" s="27" t="s">
        <v>493</v>
      </c>
      <c r="T142" s="27" t="s">
        <v>493</v>
      </c>
      <c r="U142" s="27" t="s">
        <v>493</v>
      </c>
      <c r="V142" s="27" t="s">
        <v>493</v>
      </c>
      <c r="W142" s="27" t="s">
        <v>493</v>
      </c>
      <c r="X142" s="27" t="s">
        <v>493</v>
      </c>
      <c r="Y142" s="27" t="s">
        <v>493</v>
      </c>
      <c r="Z142" s="27" t="s">
        <v>493</v>
      </c>
      <c r="AA142" s="27" t="s">
        <v>493</v>
      </c>
    </row>
    <row r="143" spans="1:27" s="23" customFormat="1" ht="21" hidden="1" customHeight="1" x14ac:dyDescent="0.25">
      <c r="A143" s="16" t="s">
        <v>311</v>
      </c>
      <c r="B143" s="20" t="s">
        <v>312</v>
      </c>
      <c r="C143" s="21" t="s">
        <v>14</v>
      </c>
      <c r="D143" s="22" t="s">
        <v>509</v>
      </c>
      <c r="E143" s="22" t="s">
        <v>494</v>
      </c>
      <c r="F143" s="22" t="s">
        <v>502</v>
      </c>
      <c r="G143" s="22" t="s">
        <v>495</v>
      </c>
      <c r="H143" s="22" t="s">
        <v>488</v>
      </c>
      <c r="I143" s="22" t="s">
        <v>489</v>
      </c>
      <c r="J143" s="22" t="s">
        <v>508</v>
      </c>
      <c r="K143" s="22" t="s">
        <v>47</v>
      </c>
      <c r="L143" s="22" t="s">
        <v>491</v>
      </c>
      <c r="M143" s="22" t="s">
        <v>491</v>
      </c>
      <c r="N143" s="22" t="s">
        <v>499</v>
      </c>
      <c r="O143" s="22" t="s">
        <v>493</v>
      </c>
      <c r="P143" s="22" t="s">
        <v>493</v>
      </c>
      <c r="Q143" s="22" t="s">
        <v>493</v>
      </c>
      <c r="R143" s="22" t="s">
        <v>493</v>
      </c>
      <c r="S143" s="22" t="s">
        <v>493</v>
      </c>
      <c r="T143" s="22" t="s">
        <v>493</v>
      </c>
      <c r="U143" s="22" t="s">
        <v>493</v>
      </c>
      <c r="V143" s="22" t="s">
        <v>493</v>
      </c>
      <c r="W143" s="22" t="s">
        <v>493</v>
      </c>
      <c r="X143" s="22" t="s">
        <v>493</v>
      </c>
      <c r="Y143" s="22" t="s">
        <v>493</v>
      </c>
      <c r="Z143" s="22" t="s">
        <v>493</v>
      </c>
      <c r="AA143" s="22" t="s">
        <v>493</v>
      </c>
    </row>
    <row r="144" spans="1:27" s="28" customFormat="1" ht="21" hidden="1" customHeight="1" x14ac:dyDescent="0.35">
      <c r="A144" s="24" t="s">
        <v>313</v>
      </c>
      <c r="B144" s="25" t="s">
        <v>314</v>
      </c>
      <c r="C144" s="26" t="s">
        <v>14</v>
      </c>
      <c r="D144" s="27" t="s">
        <v>500</v>
      </c>
      <c r="E144" s="27" t="s">
        <v>505</v>
      </c>
      <c r="F144" s="27" t="s">
        <v>13</v>
      </c>
      <c r="G144" s="27" t="s">
        <v>487</v>
      </c>
      <c r="H144" s="27" t="s">
        <v>488</v>
      </c>
      <c r="I144" s="27" t="s">
        <v>489</v>
      </c>
      <c r="J144" s="27" t="s">
        <v>498</v>
      </c>
      <c r="K144" s="27" t="s">
        <v>491</v>
      </c>
      <c r="L144" s="27" t="s">
        <v>491</v>
      </c>
      <c r="M144" s="27" t="s">
        <v>491</v>
      </c>
      <c r="N144" s="27" t="s">
        <v>491</v>
      </c>
      <c r="O144" s="27" t="s">
        <v>493</v>
      </c>
      <c r="P144" s="27" t="s">
        <v>493</v>
      </c>
      <c r="Q144" s="27" t="s">
        <v>493</v>
      </c>
      <c r="R144" s="27" t="s">
        <v>493</v>
      </c>
      <c r="S144" s="27" t="s">
        <v>493</v>
      </c>
      <c r="T144" s="27" t="s">
        <v>493</v>
      </c>
      <c r="U144" s="27" t="s">
        <v>493</v>
      </c>
      <c r="V144" s="27" t="s">
        <v>493</v>
      </c>
      <c r="W144" s="27" t="s">
        <v>493</v>
      </c>
      <c r="X144" s="27" t="s">
        <v>493</v>
      </c>
      <c r="Y144" s="27" t="s">
        <v>493</v>
      </c>
      <c r="Z144" s="27" t="s">
        <v>26</v>
      </c>
      <c r="AA144" s="27" t="s">
        <v>27</v>
      </c>
    </row>
    <row r="145" spans="1:27" s="23" customFormat="1" ht="21" hidden="1" customHeight="1" x14ac:dyDescent="0.25">
      <c r="A145" s="16" t="s">
        <v>315</v>
      </c>
      <c r="B145" s="20" t="s">
        <v>316</v>
      </c>
      <c r="C145" s="21" t="s">
        <v>14</v>
      </c>
      <c r="D145" s="22" t="s">
        <v>485</v>
      </c>
      <c r="E145" s="22" t="s">
        <v>486</v>
      </c>
      <c r="F145" s="22" t="s">
        <v>11</v>
      </c>
      <c r="G145" s="22" t="s">
        <v>487</v>
      </c>
      <c r="H145" s="22" t="s">
        <v>488</v>
      </c>
      <c r="I145" s="22" t="s">
        <v>489</v>
      </c>
      <c r="J145" s="22" t="s">
        <v>498</v>
      </c>
      <c r="K145" s="22" t="s">
        <v>491</v>
      </c>
      <c r="L145" s="22" t="s">
        <v>491</v>
      </c>
      <c r="M145" s="22" t="s">
        <v>491</v>
      </c>
      <c r="N145" s="22" t="s">
        <v>499</v>
      </c>
      <c r="O145" s="22" t="s">
        <v>493</v>
      </c>
      <c r="P145" s="22" t="s">
        <v>493</v>
      </c>
      <c r="Q145" s="22" t="s">
        <v>493</v>
      </c>
      <c r="R145" s="22" t="s">
        <v>493</v>
      </c>
      <c r="S145" s="22" t="s">
        <v>493</v>
      </c>
      <c r="T145" s="22" t="s">
        <v>493</v>
      </c>
      <c r="U145" s="22" t="s">
        <v>493</v>
      </c>
      <c r="V145" s="22" t="s">
        <v>493</v>
      </c>
      <c r="W145" s="22" t="s">
        <v>493</v>
      </c>
      <c r="X145" s="22" t="s">
        <v>493</v>
      </c>
      <c r="Y145" s="22" t="s">
        <v>493</v>
      </c>
      <c r="Z145" s="22" t="s">
        <v>493</v>
      </c>
      <c r="AA145" s="22" t="s">
        <v>493</v>
      </c>
    </row>
    <row r="146" spans="1:27" s="28" customFormat="1" ht="21" hidden="1" customHeight="1" x14ac:dyDescent="0.35">
      <c r="A146" s="24" t="s">
        <v>317</v>
      </c>
      <c r="B146" s="25" t="s">
        <v>318</v>
      </c>
      <c r="C146" s="26" t="s">
        <v>14</v>
      </c>
      <c r="D146" s="27" t="s">
        <v>500</v>
      </c>
      <c r="E146" s="27" t="s">
        <v>505</v>
      </c>
      <c r="F146" s="27" t="s">
        <v>13</v>
      </c>
      <c r="G146" s="27" t="s">
        <v>487</v>
      </c>
      <c r="H146" s="27" t="s">
        <v>488</v>
      </c>
      <c r="I146" s="27" t="s">
        <v>489</v>
      </c>
      <c r="J146" s="27" t="s">
        <v>498</v>
      </c>
      <c r="K146" s="27" t="s">
        <v>491</v>
      </c>
      <c r="L146" s="27" t="s">
        <v>491</v>
      </c>
      <c r="M146" s="27" t="s">
        <v>491</v>
      </c>
      <c r="N146" s="27" t="s">
        <v>491</v>
      </c>
      <c r="O146" s="27" t="s">
        <v>493</v>
      </c>
      <c r="P146" s="27" t="s">
        <v>493</v>
      </c>
      <c r="Q146" s="27" t="s">
        <v>493</v>
      </c>
      <c r="R146" s="27" t="s">
        <v>493</v>
      </c>
      <c r="S146" s="27" t="s">
        <v>493</v>
      </c>
      <c r="T146" s="27" t="s">
        <v>493</v>
      </c>
      <c r="U146" s="27" t="s">
        <v>493</v>
      </c>
      <c r="V146" s="27" t="s">
        <v>493</v>
      </c>
      <c r="W146" s="27" t="s">
        <v>493</v>
      </c>
      <c r="X146" s="27" t="s">
        <v>493</v>
      </c>
      <c r="Y146" s="27" t="s">
        <v>493</v>
      </c>
      <c r="Z146" s="27" t="s">
        <v>26</v>
      </c>
      <c r="AA146" s="27" t="s">
        <v>27</v>
      </c>
    </row>
    <row r="147" spans="1:27" s="23" customFormat="1" ht="21" hidden="1" customHeight="1" x14ac:dyDescent="0.25">
      <c r="A147" s="16" t="s">
        <v>319</v>
      </c>
      <c r="B147" s="20" t="s">
        <v>320</v>
      </c>
      <c r="C147" s="21" t="s">
        <v>14</v>
      </c>
      <c r="D147" s="22" t="s">
        <v>506</v>
      </c>
      <c r="E147" s="22" t="s">
        <v>501</v>
      </c>
      <c r="F147" s="22" t="s">
        <v>10</v>
      </c>
      <c r="G147" s="22" t="s">
        <v>487</v>
      </c>
      <c r="H147" s="22" t="s">
        <v>488</v>
      </c>
      <c r="I147" s="22" t="s">
        <v>489</v>
      </c>
      <c r="J147" s="22" t="s">
        <v>490</v>
      </c>
      <c r="K147" s="22" t="s">
        <v>491</v>
      </c>
      <c r="L147" s="22" t="s">
        <v>50</v>
      </c>
      <c r="M147" s="22" t="s">
        <v>491</v>
      </c>
      <c r="N147" s="22" t="s">
        <v>491</v>
      </c>
      <c r="O147" s="22" t="s">
        <v>493</v>
      </c>
      <c r="P147" s="22" t="s">
        <v>493</v>
      </c>
      <c r="Q147" s="22" t="s">
        <v>493</v>
      </c>
      <c r="R147" s="22" t="s">
        <v>493</v>
      </c>
      <c r="S147" s="22" t="s">
        <v>493</v>
      </c>
      <c r="T147" s="22" t="s">
        <v>493</v>
      </c>
      <c r="U147" s="22" t="s">
        <v>493</v>
      </c>
      <c r="V147" s="22" t="s">
        <v>493</v>
      </c>
      <c r="W147" s="22" t="s">
        <v>493</v>
      </c>
      <c r="X147" s="22" t="s">
        <v>493</v>
      </c>
      <c r="Y147" s="22" t="s">
        <v>25</v>
      </c>
      <c r="Z147" s="22" t="s">
        <v>493</v>
      </c>
      <c r="AA147" s="22" t="s">
        <v>493</v>
      </c>
    </row>
    <row r="148" spans="1:27" s="28" customFormat="1" ht="21" hidden="1" customHeight="1" x14ac:dyDescent="0.35">
      <c r="A148" s="24" t="s">
        <v>321</v>
      </c>
      <c r="B148" s="25" t="s">
        <v>424</v>
      </c>
      <c r="C148" s="26" t="s">
        <v>14</v>
      </c>
      <c r="D148" s="27" t="s">
        <v>485</v>
      </c>
      <c r="E148" s="27" t="s">
        <v>505</v>
      </c>
      <c r="F148" s="27" t="s">
        <v>13</v>
      </c>
      <c r="G148" s="27" t="s">
        <v>495</v>
      </c>
      <c r="H148" s="27" t="s">
        <v>496</v>
      </c>
      <c r="I148" s="27" t="s">
        <v>497</v>
      </c>
      <c r="J148" s="27" t="s">
        <v>498</v>
      </c>
      <c r="K148" s="27" t="s">
        <v>491</v>
      </c>
      <c r="L148" s="27" t="s">
        <v>491</v>
      </c>
      <c r="M148" s="27" t="s">
        <v>491</v>
      </c>
      <c r="N148" s="27" t="s">
        <v>491</v>
      </c>
      <c r="O148" s="27" t="s">
        <v>493</v>
      </c>
      <c r="P148" s="27" t="s">
        <v>493</v>
      </c>
      <c r="Q148" s="27" t="s">
        <v>493</v>
      </c>
      <c r="R148" s="27" t="s">
        <v>493</v>
      </c>
      <c r="S148" s="27" t="s">
        <v>493</v>
      </c>
      <c r="T148" s="27" t="s">
        <v>493</v>
      </c>
      <c r="U148" s="27" t="s">
        <v>493</v>
      </c>
      <c r="V148" s="27" t="s">
        <v>493</v>
      </c>
      <c r="W148" s="27" t="s">
        <v>493</v>
      </c>
      <c r="X148" s="27" t="s">
        <v>493</v>
      </c>
      <c r="Y148" s="27" t="s">
        <v>493</v>
      </c>
      <c r="Z148" s="27" t="s">
        <v>493</v>
      </c>
      <c r="AA148" s="27" t="s">
        <v>493</v>
      </c>
    </row>
    <row r="149" spans="1:27" s="23" customFormat="1" ht="21" hidden="1" customHeight="1" x14ac:dyDescent="0.25">
      <c r="A149" s="16" t="s">
        <v>322</v>
      </c>
      <c r="B149" s="20" t="s">
        <v>323</v>
      </c>
      <c r="C149" s="21" t="s">
        <v>14</v>
      </c>
      <c r="D149" s="22" t="s">
        <v>500</v>
      </c>
      <c r="E149" s="22" t="s">
        <v>501</v>
      </c>
      <c r="F149" s="22" t="s">
        <v>502</v>
      </c>
      <c r="G149" s="22" t="s">
        <v>487</v>
      </c>
      <c r="H149" s="22" t="s">
        <v>488</v>
      </c>
      <c r="I149" s="22" t="s">
        <v>489</v>
      </c>
      <c r="J149" s="22" t="s">
        <v>498</v>
      </c>
      <c r="K149" s="22" t="s">
        <v>491</v>
      </c>
      <c r="L149" s="22" t="s">
        <v>491</v>
      </c>
      <c r="M149" s="22" t="s">
        <v>491</v>
      </c>
      <c r="N149" s="22" t="s">
        <v>491</v>
      </c>
      <c r="O149" s="22" t="s">
        <v>493</v>
      </c>
      <c r="P149" s="22" t="s">
        <v>493</v>
      </c>
      <c r="Q149" s="22" t="s">
        <v>493</v>
      </c>
      <c r="R149" s="22" t="s">
        <v>493</v>
      </c>
      <c r="S149" s="22" t="s">
        <v>493</v>
      </c>
      <c r="T149" s="22" t="s">
        <v>493</v>
      </c>
      <c r="U149" s="22" t="s">
        <v>493</v>
      </c>
      <c r="V149" s="22" t="s">
        <v>493</v>
      </c>
      <c r="W149" s="22" t="s">
        <v>493</v>
      </c>
      <c r="X149" s="22" t="s">
        <v>493</v>
      </c>
      <c r="Y149" s="22" t="s">
        <v>493</v>
      </c>
      <c r="Z149" s="22" t="s">
        <v>26</v>
      </c>
      <c r="AA149" s="22" t="s">
        <v>493</v>
      </c>
    </row>
    <row r="150" spans="1:27" s="28" customFormat="1" ht="21" hidden="1" customHeight="1" x14ac:dyDescent="0.35">
      <c r="A150" s="24" t="s">
        <v>324</v>
      </c>
      <c r="B150" s="25" t="s">
        <v>425</v>
      </c>
      <c r="C150" s="26" t="s">
        <v>14</v>
      </c>
      <c r="D150" s="27" t="s">
        <v>500</v>
      </c>
      <c r="E150" s="27" t="s">
        <v>501</v>
      </c>
      <c r="F150" s="27" t="s">
        <v>502</v>
      </c>
      <c r="G150" s="27" t="s">
        <v>495</v>
      </c>
      <c r="H150" s="27" t="s">
        <v>496</v>
      </c>
      <c r="I150" s="27" t="s">
        <v>497</v>
      </c>
      <c r="J150" s="27" t="s">
        <v>498</v>
      </c>
      <c r="K150" s="27" t="s">
        <v>491</v>
      </c>
      <c r="L150" s="27" t="s">
        <v>491</v>
      </c>
      <c r="M150" s="27" t="s">
        <v>491</v>
      </c>
      <c r="N150" s="27" t="s">
        <v>491</v>
      </c>
      <c r="O150" s="27" t="s">
        <v>493</v>
      </c>
      <c r="P150" s="27" t="s">
        <v>493</v>
      </c>
      <c r="Q150" s="27" t="s">
        <v>493</v>
      </c>
      <c r="R150" s="27" t="s">
        <v>493</v>
      </c>
      <c r="S150" s="27" t="s">
        <v>493</v>
      </c>
      <c r="T150" s="27" t="s">
        <v>493</v>
      </c>
      <c r="U150" s="27" t="s">
        <v>493</v>
      </c>
      <c r="V150" s="27" t="s">
        <v>493</v>
      </c>
      <c r="W150" s="27" t="s">
        <v>493</v>
      </c>
      <c r="X150" s="27" t="s">
        <v>493</v>
      </c>
      <c r="Y150" s="27" t="s">
        <v>493</v>
      </c>
      <c r="Z150" s="27" t="s">
        <v>493</v>
      </c>
      <c r="AA150" s="27" t="s">
        <v>493</v>
      </c>
    </row>
    <row r="151" spans="1:27" s="23" customFormat="1" ht="21" customHeight="1" x14ac:dyDescent="0.25">
      <c r="A151" s="16" t="s">
        <v>325</v>
      </c>
      <c r="B151" s="20" t="s">
        <v>326</v>
      </c>
      <c r="C151" s="21" t="s">
        <v>6</v>
      </c>
      <c r="D151" s="22" t="s">
        <v>9</v>
      </c>
      <c r="E151" s="22" t="s">
        <v>486</v>
      </c>
      <c r="F151" s="22" t="s">
        <v>9</v>
      </c>
      <c r="G151" s="22" t="s">
        <v>487</v>
      </c>
      <c r="H151" s="22" t="s">
        <v>488</v>
      </c>
      <c r="I151" s="22" t="s">
        <v>489</v>
      </c>
      <c r="J151" s="22" t="s">
        <v>490</v>
      </c>
      <c r="K151" s="22" t="s">
        <v>491</v>
      </c>
      <c r="L151" s="22" t="s">
        <v>50</v>
      </c>
      <c r="M151" s="22" t="s">
        <v>44</v>
      </c>
      <c r="N151" s="22" t="s">
        <v>491</v>
      </c>
      <c r="O151" s="22" t="s">
        <v>15</v>
      </c>
      <c r="P151" s="22" t="s">
        <v>493</v>
      </c>
      <c r="Q151" s="22" t="s">
        <v>17</v>
      </c>
      <c r="R151" s="22" t="s">
        <v>18</v>
      </c>
      <c r="S151" s="22" t="s">
        <v>493</v>
      </c>
      <c r="T151" s="22" t="s">
        <v>493</v>
      </c>
      <c r="U151" s="22" t="s">
        <v>493</v>
      </c>
      <c r="V151" s="22" t="s">
        <v>493</v>
      </c>
      <c r="W151" s="22" t="s">
        <v>493</v>
      </c>
      <c r="X151" s="22" t="s">
        <v>493</v>
      </c>
      <c r="Y151" s="22" t="s">
        <v>493</v>
      </c>
      <c r="Z151" s="22" t="s">
        <v>493</v>
      </c>
      <c r="AA151" s="22" t="s">
        <v>493</v>
      </c>
    </row>
    <row r="152" spans="1:27" s="28" customFormat="1" ht="21" hidden="1" customHeight="1" x14ac:dyDescent="0.35">
      <c r="A152" s="24" t="s">
        <v>327</v>
      </c>
      <c r="B152" s="25" t="s">
        <v>426</v>
      </c>
      <c r="C152" s="26" t="s">
        <v>14</v>
      </c>
      <c r="D152" s="27" t="s">
        <v>485</v>
      </c>
      <c r="E152" s="27" t="s">
        <v>505</v>
      </c>
      <c r="F152" s="27" t="s">
        <v>13</v>
      </c>
      <c r="G152" s="27" t="s">
        <v>495</v>
      </c>
      <c r="H152" s="27" t="s">
        <v>496</v>
      </c>
      <c r="I152" s="27" t="s">
        <v>497</v>
      </c>
      <c r="J152" s="27" t="s">
        <v>498</v>
      </c>
      <c r="K152" s="27" t="s">
        <v>491</v>
      </c>
      <c r="L152" s="27" t="s">
        <v>491</v>
      </c>
      <c r="M152" s="27" t="s">
        <v>491</v>
      </c>
      <c r="N152" s="27" t="s">
        <v>491</v>
      </c>
      <c r="O152" s="27" t="s">
        <v>493</v>
      </c>
      <c r="P152" s="27" t="s">
        <v>493</v>
      </c>
      <c r="Q152" s="27" t="s">
        <v>493</v>
      </c>
      <c r="R152" s="27" t="s">
        <v>493</v>
      </c>
      <c r="S152" s="27" t="s">
        <v>493</v>
      </c>
      <c r="T152" s="27" t="s">
        <v>493</v>
      </c>
      <c r="U152" s="27" t="s">
        <v>493</v>
      </c>
      <c r="V152" s="27" t="s">
        <v>493</v>
      </c>
      <c r="W152" s="27" t="s">
        <v>493</v>
      </c>
      <c r="X152" s="27" t="s">
        <v>493</v>
      </c>
      <c r="Y152" s="27" t="s">
        <v>493</v>
      </c>
      <c r="Z152" s="27" t="s">
        <v>493</v>
      </c>
      <c r="AA152" s="27" t="s">
        <v>493</v>
      </c>
    </row>
    <row r="153" spans="1:27" s="23" customFormat="1" ht="21" customHeight="1" x14ac:dyDescent="0.25">
      <c r="A153" s="16" t="s">
        <v>328</v>
      </c>
      <c r="B153" s="20" t="s">
        <v>329</v>
      </c>
      <c r="C153" s="21" t="s">
        <v>6</v>
      </c>
      <c r="D153" s="22" t="s">
        <v>9</v>
      </c>
      <c r="E153" s="22" t="s">
        <v>486</v>
      </c>
      <c r="F153" s="22" t="s">
        <v>9</v>
      </c>
      <c r="G153" s="22" t="s">
        <v>487</v>
      </c>
      <c r="H153" s="22" t="s">
        <v>488</v>
      </c>
      <c r="I153" s="22" t="s">
        <v>489</v>
      </c>
      <c r="J153" s="22" t="s">
        <v>498</v>
      </c>
      <c r="K153" s="22" t="s">
        <v>491</v>
      </c>
      <c r="L153" s="22" t="s">
        <v>491</v>
      </c>
      <c r="M153" s="22" t="s">
        <v>44</v>
      </c>
      <c r="N153" s="22" t="s">
        <v>492</v>
      </c>
      <c r="O153" s="22" t="s">
        <v>15</v>
      </c>
      <c r="P153" s="22" t="s">
        <v>510</v>
      </c>
      <c r="Q153" s="22" t="s">
        <v>493</v>
      </c>
      <c r="R153" s="22" t="s">
        <v>493</v>
      </c>
      <c r="S153" s="22" t="s">
        <v>493</v>
      </c>
      <c r="T153" s="22" t="s">
        <v>20</v>
      </c>
      <c r="U153" s="22" t="s">
        <v>493</v>
      </c>
      <c r="V153" s="22" t="s">
        <v>493</v>
      </c>
      <c r="W153" s="22" t="s">
        <v>493</v>
      </c>
      <c r="X153" s="22" t="s">
        <v>493</v>
      </c>
      <c r="Y153" s="22" t="s">
        <v>493</v>
      </c>
      <c r="Z153" s="22" t="s">
        <v>493</v>
      </c>
      <c r="AA153" s="22" t="s">
        <v>493</v>
      </c>
    </row>
    <row r="154" spans="1:27" s="28" customFormat="1" ht="21" customHeight="1" x14ac:dyDescent="0.35">
      <c r="A154" s="24" t="s">
        <v>330</v>
      </c>
      <c r="B154" s="25" t="s">
        <v>331</v>
      </c>
      <c r="C154" s="26" t="s">
        <v>8</v>
      </c>
      <c r="D154" s="27" t="s">
        <v>9</v>
      </c>
      <c r="E154" s="27" t="s">
        <v>494</v>
      </c>
      <c r="F154" s="27" t="s">
        <v>9</v>
      </c>
      <c r="G154" s="27" t="s">
        <v>487</v>
      </c>
      <c r="H154" s="27" t="s">
        <v>488</v>
      </c>
      <c r="I154" s="27" t="s">
        <v>489</v>
      </c>
      <c r="J154" s="27" t="s">
        <v>498</v>
      </c>
      <c r="K154" s="27" t="s">
        <v>491</v>
      </c>
      <c r="L154" s="27" t="s">
        <v>491</v>
      </c>
      <c r="M154" s="27" t="s">
        <v>44</v>
      </c>
      <c r="N154" s="27" t="s">
        <v>491</v>
      </c>
      <c r="O154" s="27" t="s">
        <v>493</v>
      </c>
      <c r="P154" s="27" t="s">
        <v>510</v>
      </c>
      <c r="Q154" s="27" t="s">
        <v>493</v>
      </c>
      <c r="R154" s="27" t="s">
        <v>493</v>
      </c>
      <c r="S154" s="27" t="s">
        <v>19</v>
      </c>
      <c r="T154" s="27" t="s">
        <v>493</v>
      </c>
      <c r="U154" s="27" t="s">
        <v>493</v>
      </c>
      <c r="V154" s="27" t="s">
        <v>493</v>
      </c>
      <c r="W154" s="27" t="s">
        <v>493</v>
      </c>
      <c r="X154" s="27" t="s">
        <v>493</v>
      </c>
      <c r="Y154" s="27" t="s">
        <v>493</v>
      </c>
      <c r="Z154" s="27" t="s">
        <v>493</v>
      </c>
      <c r="AA154" s="27" t="s">
        <v>493</v>
      </c>
    </row>
    <row r="155" spans="1:27" s="23" customFormat="1" ht="21" hidden="1" customHeight="1" x14ac:dyDescent="0.25">
      <c r="A155" s="16" t="s">
        <v>332</v>
      </c>
      <c r="B155" s="20" t="s">
        <v>333</v>
      </c>
      <c r="C155" s="21" t="s">
        <v>14</v>
      </c>
      <c r="D155" s="22" t="s">
        <v>485</v>
      </c>
      <c r="E155" s="22" t="s">
        <v>505</v>
      </c>
      <c r="F155" s="22" t="s">
        <v>13</v>
      </c>
      <c r="G155" s="22" t="s">
        <v>495</v>
      </c>
      <c r="H155" s="22" t="s">
        <v>488</v>
      </c>
      <c r="I155" s="22" t="s">
        <v>489</v>
      </c>
      <c r="J155" s="22" t="s">
        <v>508</v>
      </c>
      <c r="K155" s="22" t="s">
        <v>47</v>
      </c>
      <c r="L155" s="22" t="s">
        <v>491</v>
      </c>
      <c r="M155" s="22" t="s">
        <v>491</v>
      </c>
      <c r="N155" s="22" t="s">
        <v>491</v>
      </c>
      <c r="O155" s="22" t="s">
        <v>493</v>
      </c>
      <c r="P155" s="22" t="s">
        <v>493</v>
      </c>
      <c r="Q155" s="22" t="s">
        <v>493</v>
      </c>
      <c r="R155" s="22" t="s">
        <v>493</v>
      </c>
      <c r="S155" s="22" t="s">
        <v>493</v>
      </c>
      <c r="T155" s="22" t="s">
        <v>493</v>
      </c>
      <c r="U155" s="22" t="s">
        <v>493</v>
      </c>
      <c r="V155" s="22" t="s">
        <v>493</v>
      </c>
      <c r="W155" s="22" t="s">
        <v>493</v>
      </c>
      <c r="X155" s="22" t="s">
        <v>24</v>
      </c>
      <c r="Y155" s="22" t="s">
        <v>493</v>
      </c>
      <c r="Z155" s="22" t="s">
        <v>493</v>
      </c>
      <c r="AA155" s="22" t="s">
        <v>493</v>
      </c>
    </row>
    <row r="156" spans="1:27" s="28" customFormat="1" ht="21" hidden="1" customHeight="1" x14ac:dyDescent="0.35">
      <c r="A156" s="24" t="s">
        <v>334</v>
      </c>
      <c r="B156" s="25" t="s">
        <v>335</v>
      </c>
      <c r="C156" s="26" t="s">
        <v>14</v>
      </c>
      <c r="D156" s="27" t="s">
        <v>509</v>
      </c>
      <c r="E156" s="27" t="s">
        <v>494</v>
      </c>
      <c r="F156" s="27" t="s">
        <v>502</v>
      </c>
      <c r="G156" s="27" t="s">
        <v>487</v>
      </c>
      <c r="H156" s="27" t="s">
        <v>488</v>
      </c>
      <c r="I156" s="27" t="s">
        <v>489</v>
      </c>
      <c r="J156" s="27" t="s">
        <v>508</v>
      </c>
      <c r="K156" s="27" t="s">
        <v>47</v>
      </c>
      <c r="L156" s="27" t="s">
        <v>491</v>
      </c>
      <c r="M156" s="27" t="s">
        <v>44</v>
      </c>
      <c r="N156" s="27" t="s">
        <v>499</v>
      </c>
      <c r="O156" s="27" t="s">
        <v>493</v>
      </c>
      <c r="P156" s="27" t="s">
        <v>493</v>
      </c>
      <c r="Q156" s="27" t="s">
        <v>493</v>
      </c>
      <c r="R156" s="27" t="s">
        <v>493</v>
      </c>
      <c r="S156" s="27" t="s">
        <v>493</v>
      </c>
      <c r="T156" s="27" t="s">
        <v>493</v>
      </c>
      <c r="U156" s="27" t="s">
        <v>493</v>
      </c>
      <c r="V156" s="27" t="s">
        <v>493</v>
      </c>
      <c r="W156" s="27" t="s">
        <v>493</v>
      </c>
      <c r="X156" s="27" t="s">
        <v>493</v>
      </c>
      <c r="Y156" s="27" t="s">
        <v>493</v>
      </c>
      <c r="Z156" s="27" t="s">
        <v>493</v>
      </c>
      <c r="AA156" s="27" t="s">
        <v>493</v>
      </c>
    </row>
    <row r="157" spans="1:27" s="23" customFormat="1" ht="21" customHeight="1" x14ac:dyDescent="0.25">
      <c r="A157" s="16" t="s">
        <v>336</v>
      </c>
      <c r="B157" s="20" t="s">
        <v>337</v>
      </c>
      <c r="C157" s="21" t="s">
        <v>8</v>
      </c>
      <c r="D157" s="22" t="s">
        <v>9</v>
      </c>
      <c r="E157" s="22" t="s">
        <v>486</v>
      </c>
      <c r="F157" s="22" t="s">
        <v>9</v>
      </c>
      <c r="G157" s="22" t="s">
        <v>495</v>
      </c>
      <c r="H157" s="22" t="s">
        <v>488</v>
      </c>
      <c r="I157" s="22" t="s">
        <v>489</v>
      </c>
      <c r="J157" s="22" t="s">
        <v>498</v>
      </c>
      <c r="K157" s="22" t="s">
        <v>491</v>
      </c>
      <c r="L157" s="22" t="s">
        <v>491</v>
      </c>
      <c r="M157" s="22" t="s">
        <v>44</v>
      </c>
      <c r="N157" s="22" t="s">
        <v>499</v>
      </c>
      <c r="O157" s="22" t="s">
        <v>493</v>
      </c>
      <c r="P157" s="22" t="s">
        <v>510</v>
      </c>
      <c r="Q157" s="22" t="s">
        <v>493</v>
      </c>
      <c r="R157" s="22" t="s">
        <v>493</v>
      </c>
      <c r="S157" s="22" t="s">
        <v>19</v>
      </c>
      <c r="T157" s="22" t="s">
        <v>493</v>
      </c>
      <c r="U157" s="22" t="s">
        <v>493</v>
      </c>
      <c r="V157" s="22" t="s">
        <v>493</v>
      </c>
      <c r="W157" s="22" t="s">
        <v>493</v>
      </c>
      <c r="X157" s="22" t="s">
        <v>493</v>
      </c>
      <c r="Y157" s="22" t="s">
        <v>493</v>
      </c>
      <c r="Z157" s="22" t="s">
        <v>493</v>
      </c>
      <c r="AA157" s="22" t="s">
        <v>493</v>
      </c>
    </row>
    <row r="158" spans="1:27" s="28" customFormat="1" ht="21" hidden="1" customHeight="1" x14ac:dyDescent="0.35">
      <c r="A158" s="24" t="s">
        <v>338</v>
      </c>
      <c r="B158" s="25" t="s">
        <v>339</v>
      </c>
      <c r="C158" s="26" t="s">
        <v>14</v>
      </c>
      <c r="D158" s="27" t="s">
        <v>507</v>
      </c>
      <c r="E158" s="27" t="s">
        <v>494</v>
      </c>
      <c r="F158" s="27" t="s">
        <v>10</v>
      </c>
      <c r="G158" s="27" t="s">
        <v>487</v>
      </c>
      <c r="H158" s="27" t="s">
        <v>488</v>
      </c>
      <c r="I158" s="27" t="s">
        <v>489</v>
      </c>
      <c r="J158" s="27" t="s">
        <v>498</v>
      </c>
      <c r="K158" s="27" t="s">
        <v>491</v>
      </c>
      <c r="L158" s="27" t="s">
        <v>491</v>
      </c>
      <c r="M158" s="27" t="s">
        <v>491</v>
      </c>
      <c r="N158" s="27" t="s">
        <v>491</v>
      </c>
      <c r="O158" s="27" t="s">
        <v>493</v>
      </c>
      <c r="P158" s="27" t="s">
        <v>493</v>
      </c>
      <c r="Q158" s="27" t="s">
        <v>493</v>
      </c>
      <c r="R158" s="27" t="s">
        <v>493</v>
      </c>
      <c r="S158" s="27" t="s">
        <v>493</v>
      </c>
      <c r="T158" s="27" t="s">
        <v>493</v>
      </c>
      <c r="U158" s="27" t="s">
        <v>493</v>
      </c>
      <c r="V158" s="27" t="s">
        <v>493</v>
      </c>
      <c r="W158" s="27" t="s">
        <v>493</v>
      </c>
      <c r="X158" s="27" t="s">
        <v>493</v>
      </c>
      <c r="Y158" s="27" t="s">
        <v>493</v>
      </c>
      <c r="Z158" s="27" t="s">
        <v>493</v>
      </c>
      <c r="AA158" s="27" t="s">
        <v>493</v>
      </c>
    </row>
    <row r="159" spans="1:27" s="23" customFormat="1" ht="21" hidden="1" customHeight="1" x14ac:dyDescent="0.25">
      <c r="A159" s="16" t="s">
        <v>515</v>
      </c>
      <c r="B159" s="20" t="s">
        <v>516</v>
      </c>
      <c r="C159" s="21" t="s">
        <v>14</v>
      </c>
      <c r="D159" s="22" t="s">
        <v>500</v>
      </c>
      <c r="E159" s="22" t="s">
        <v>505</v>
      </c>
      <c r="F159" s="22" t="s">
        <v>13</v>
      </c>
      <c r="G159" s="22" t="s">
        <v>487</v>
      </c>
      <c r="H159" s="22" t="s">
        <v>488</v>
      </c>
      <c r="I159" s="22" t="s">
        <v>489</v>
      </c>
      <c r="J159" s="22" t="s">
        <v>490</v>
      </c>
      <c r="K159" s="22" t="s">
        <v>491</v>
      </c>
      <c r="L159" s="22" t="s">
        <v>491</v>
      </c>
      <c r="M159" s="22" t="s">
        <v>491</v>
      </c>
      <c r="N159" s="22" t="s">
        <v>491</v>
      </c>
      <c r="O159" s="22" t="s">
        <v>493</v>
      </c>
      <c r="P159" s="22" t="s">
        <v>493</v>
      </c>
      <c r="Q159" s="22" t="s">
        <v>493</v>
      </c>
      <c r="R159" s="22" t="s">
        <v>493</v>
      </c>
      <c r="S159" s="22" t="s">
        <v>493</v>
      </c>
      <c r="T159" s="22" t="s">
        <v>493</v>
      </c>
      <c r="U159" s="22" t="s">
        <v>493</v>
      </c>
      <c r="V159" s="22" t="s">
        <v>493</v>
      </c>
      <c r="W159" s="22" t="s">
        <v>493</v>
      </c>
      <c r="X159" s="22" t="s">
        <v>493</v>
      </c>
      <c r="Y159" s="22" t="s">
        <v>493</v>
      </c>
      <c r="Z159" s="22" t="s">
        <v>493</v>
      </c>
      <c r="AA159" s="22" t="s">
        <v>493</v>
      </c>
    </row>
    <row r="160" spans="1:27" s="28" customFormat="1" ht="21" customHeight="1" x14ac:dyDescent="0.35">
      <c r="A160" s="24" t="s">
        <v>340</v>
      </c>
      <c r="B160" s="25" t="s">
        <v>341</v>
      </c>
      <c r="C160" s="26" t="s">
        <v>6</v>
      </c>
      <c r="D160" s="27" t="s">
        <v>9</v>
      </c>
      <c r="E160" s="27" t="s">
        <v>486</v>
      </c>
      <c r="F160" s="27" t="s">
        <v>9</v>
      </c>
      <c r="G160" s="27" t="s">
        <v>487</v>
      </c>
      <c r="H160" s="27" t="s">
        <v>488</v>
      </c>
      <c r="I160" s="27" t="s">
        <v>489</v>
      </c>
      <c r="J160" s="27" t="s">
        <v>498</v>
      </c>
      <c r="K160" s="27" t="s">
        <v>491</v>
      </c>
      <c r="L160" s="27" t="s">
        <v>491</v>
      </c>
      <c r="M160" s="27" t="s">
        <v>44</v>
      </c>
      <c r="N160" s="27" t="s">
        <v>492</v>
      </c>
      <c r="O160" s="27" t="s">
        <v>15</v>
      </c>
      <c r="P160" s="27" t="s">
        <v>510</v>
      </c>
      <c r="Q160" s="27" t="s">
        <v>493</v>
      </c>
      <c r="R160" s="27" t="s">
        <v>493</v>
      </c>
      <c r="S160" s="27" t="s">
        <v>493</v>
      </c>
      <c r="T160" s="27" t="s">
        <v>20</v>
      </c>
      <c r="U160" s="27" t="s">
        <v>493</v>
      </c>
      <c r="V160" s="27" t="s">
        <v>493</v>
      </c>
      <c r="W160" s="27" t="s">
        <v>493</v>
      </c>
      <c r="X160" s="27" t="s">
        <v>493</v>
      </c>
      <c r="Y160" s="27" t="s">
        <v>493</v>
      </c>
      <c r="Z160" s="27" t="s">
        <v>493</v>
      </c>
      <c r="AA160" s="27" t="s">
        <v>493</v>
      </c>
    </row>
    <row r="161" spans="1:27" s="23" customFormat="1" ht="21" hidden="1" customHeight="1" x14ac:dyDescent="0.25">
      <c r="A161" s="16" t="s">
        <v>342</v>
      </c>
      <c r="B161" s="20" t="s">
        <v>343</v>
      </c>
      <c r="C161" s="21" t="s">
        <v>14</v>
      </c>
      <c r="D161" s="22" t="s">
        <v>500</v>
      </c>
      <c r="E161" s="22" t="s">
        <v>501</v>
      </c>
      <c r="F161" s="22" t="s">
        <v>502</v>
      </c>
      <c r="G161" s="22" t="s">
        <v>487</v>
      </c>
      <c r="H161" s="22" t="s">
        <v>488</v>
      </c>
      <c r="I161" s="22" t="s">
        <v>489</v>
      </c>
      <c r="J161" s="22" t="s">
        <v>490</v>
      </c>
      <c r="K161" s="22" t="s">
        <v>491</v>
      </c>
      <c r="L161" s="22" t="s">
        <v>491</v>
      </c>
      <c r="M161" s="22" t="s">
        <v>491</v>
      </c>
      <c r="N161" s="22" t="s">
        <v>491</v>
      </c>
      <c r="O161" s="22" t="s">
        <v>493</v>
      </c>
      <c r="P161" s="22" t="s">
        <v>493</v>
      </c>
      <c r="Q161" s="22" t="s">
        <v>493</v>
      </c>
      <c r="R161" s="22" t="s">
        <v>493</v>
      </c>
      <c r="S161" s="22" t="s">
        <v>493</v>
      </c>
      <c r="T161" s="22" t="s">
        <v>493</v>
      </c>
      <c r="U161" s="22" t="s">
        <v>493</v>
      </c>
      <c r="V161" s="22" t="s">
        <v>493</v>
      </c>
      <c r="W161" s="22" t="s">
        <v>493</v>
      </c>
      <c r="X161" s="22" t="s">
        <v>493</v>
      </c>
      <c r="Y161" s="22" t="s">
        <v>493</v>
      </c>
      <c r="Z161" s="22" t="s">
        <v>493</v>
      </c>
      <c r="AA161" s="22" t="s">
        <v>493</v>
      </c>
    </row>
    <row r="162" spans="1:27" s="28" customFormat="1" ht="21" customHeight="1" x14ac:dyDescent="0.35">
      <c r="A162" s="24" t="s">
        <v>344</v>
      </c>
      <c r="B162" s="25" t="s">
        <v>345</v>
      </c>
      <c r="C162" s="26" t="s">
        <v>6</v>
      </c>
      <c r="D162" s="27" t="s">
        <v>9</v>
      </c>
      <c r="E162" s="27" t="s">
        <v>486</v>
      </c>
      <c r="F162" s="27" t="s">
        <v>9</v>
      </c>
      <c r="G162" s="27" t="s">
        <v>495</v>
      </c>
      <c r="H162" s="27" t="s">
        <v>488</v>
      </c>
      <c r="I162" s="27" t="s">
        <v>489</v>
      </c>
      <c r="J162" s="27" t="s">
        <v>490</v>
      </c>
      <c r="K162" s="27" t="s">
        <v>491</v>
      </c>
      <c r="L162" s="27" t="s">
        <v>50</v>
      </c>
      <c r="M162" s="27" t="s">
        <v>44</v>
      </c>
      <c r="N162" s="27" t="s">
        <v>492</v>
      </c>
      <c r="O162" s="27" t="s">
        <v>493</v>
      </c>
      <c r="P162" s="27" t="s">
        <v>493</v>
      </c>
      <c r="Q162" s="27" t="s">
        <v>17</v>
      </c>
      <c r="R162" s="27" t="s">
        <v>493</v>
      </c>
      <c r="S162" s="27" t="s">
        <v>493</v>
      </c>
      <c r="T162" s="27" t="s">
        <v>20</v>
      </c>
      <c r="U162" s="27" t="s">
        <v>493</v>
      </c>
      <c r="V162" s="27" t="s">
        <v>493</v>
      </c>
      <c r="W162" s="27" t="s">
        <v>493</v>
      </c>
      <c r="X162" s="27" t="s">
        <v>493</v>
      </c>
      <c r="Y162" s="27" t="s">
        <v>493</v>
      </c>
      <c r="Z162" s="27" t="s">
        <v>493</v>
      </c>
      <c r="AA162" s="27" t="s">
        <v>493</v>
      </c>
    </row>
    <row r="163" spans="1:27" s="23" customFormat="1" ht="21" customHeight="1" x14ac:dyDescent="0.25">
      <c r="A163" s="16" t="s">
        <v>346</v>
      </c>
      <c r="B163" s="20" t="s">
        <v>347</v>
      </c>
      <c r="C163" s="21" t="s">
        <v>5</v>
      </c>
      <c r="D163" s="22" t="s">
        <v>9</v>
      </c>
      <c r="E163" s="22" t="s">
        <v>494</v>
      </c>
      <c r="F163" s="22" t="s">
        <v>9</v>
      </c>
      <c r="G163" s="22" t="s">
        <v>487</v>
      </c>
      <c r="H163" s="22" t="s">
        <v>488</v>
      </c>
      <c r="I163" s="22" t="s">
        <v>489</v>
      </c>
      <c r="J163" s="22" t="s">
        <v>508</v>
      </c>
      <c r="K163" s="22" t="s">
        <v>47</v>
      </c>
      <c r="L163" s="22" t="s">
        <v>491</v>
      </c>
      <c r="M163" s="22" t="s">
        <v>44</v>
      </c>
      <c r="N163" s="22" t="s">
        <v>491</v>
      </c>
      <c r="O163" s="22" t="s">
        <v>493</v>
      </c>
      <c r="P163" s="22" t="s">
        <v>493</v>
      </c>
      <c r="Q163" s="22" t="s">
        <v>493</v>
      </c>
      <c r="R163" s="22" t="s">
        <v>18</v>
      </c>
      <c r="S163" s="22" t="s">
        <v>493</v>
      </c>
      <c r="T163" s="22" t="s">
        <v>493</v>
      </c>
      <c r="U163" s="22" t="s">
        <v>493</v>
      </c>
      <c r="V163" s="22" t="s">
        <v>493</v>
      </c>
      <c r="W163" s="22" t="s">
        <v>23</v>
      </c>
      <c r="X163" s="22" t="s">
        <v>493</v>
      </c>
      <c r="Y163" s="22" t="s">
        <v>493</v>
      </c>
      <c r="Z163" s="22" t="s">
        <v>493</v>
      </c>
      <c r="AA163" s="22" t="s">
        <v>493</v>
      </c>
    </row>
    <row r="164" spans="1:27" s="28" customFormat="1" ht="21" hidden="1" customHeight="1" x14ac:dyDescent="0.35">
      <c r="A164" s="24" t="s">
        <v>348</v>
      </c>
      <c r="B164" s="25" t="s">
        <v>427</v>
      </c>
      <c r="C164" s="26" t="s">
        <v>14</v>
      </c>
      <c r="D164" s="27" t="s">
        <v>506</v>
      </c>
      <c r="E164" s="27" t="s">
        <v>501</v>
      </c>
      <c r="F164" s="27" t="s">
        <v>10</v>
      </c>
      <c r="G164" s="27" t="s">
        <v>495</v>
      </c>
      <c r="H164" s="27" t="s">
        <v>488</v>
      </c>
      <c r="I164" s="27" t="s">
        <v>497</v>
      </c>
      <c r="J164" s="27" t="s">
        <v>498</v>
      </c>
      <c r="K164" s="27" t="s">
        <v>47</v>
      </c>
      <c r="L164" s="27" t="s">
        <v>491</v>
      </c>
      <c r="M164" s="27" t="s">
        <v>491</v>
      </c>
      <c r="N164" s="27" t="s">
        <v>491</v>
      </c>
      <c r="O164" s="27" t="s">
        <v>493</v>
      </c>
      <c r="P164" s="27" t="s">
        <v>493</v>
      </c>
      <c r="Q164" s="27" t="s">
        <v>493</v>
      </c>
      <c r="R164" s="27" t="s">
        <v>493</v>
      </c>
      <c r="S164" s="27" t="s">
        <v>493</v>
      </c>
      <c r="T164" s="27" t="s">
        <v>493</v>
      </c>
      <c r="U164" s="27" t="s">
        <v>493</v>
      </c>
      <c r="V164" s="27" t="s">
        <v>493</v>
      </c>
      <c r="W164" s="27" t="s">
        <v>493</v>
      </c>
      <c r="X164" s="27" t="s">
        <v>493</v>
      </c>
      <c r="Y164" s="27" t="s">
        <v>25</v>
      </c>
      <c r="Z164" s="27" t="s">
        <v>493</v>
      </c>
      <c r="AA164" s="27" t="s">
        <v>493</v>
      </c>
    </row>
    <row r="165" spans="1:27" s="23" customFormat="1" ht="21" hidden="1" customHeight="1" x14ac:dyDescent="0.25">
      <c r="A165" s="16" t="s">
        <v>349</v>
      </c>
      <c r="B165" s="20" t="s">
        <v>350</v>
      </c>
      <c r="C165" s="21" t="s">
        <v>14</v>
      </c>
      <c r="D165" s="22" t="s">
        <v>500</v>
      </c>
      <c r="E165" s="22" t="s">
        <v>505</v>
      </c>
      <c r="F165" s="22" t="s">
        <v>13</v>
      </c>
      <c r="G165" s="22" t="s">
        <v>487</v>
      </c>
      <c r="H165" s="22" t="s">
        <v>488</v>
      </c>
      <c r="I165" s="22" t="s">
        <v>489</v>
      </c>
      <c r="J165" s="22" t="s">
        <v>490</v>
      </c>
      <c r="K165" s="22" t="s">
        <v>491</v>
      </c>
      <c r="L165" s="22" t="s">
        <v>491</v>
      </c>
      <c r="M165" s="22" t="s">
        <v>491</v>
      </c>
      <c r="N165" s="22" t="s">
        <v>491</v>
      </c>
      <c r="O165" s="22" t="s">
        <v>493</v>
      </c>
      <c r="P165" s="22" t="s">
        <v>493</v>
      </c>
      <c r="Q165" s="22" t="s">
        <v>493</v>
      </c>
      <c r="R165" s="22" t="s">
        <v>493</v>
      </c>
      <c r="S165" s="22" t="s">
        <v>493</v>
      </c>
      <c r="T165" s="22" t="s">
        <v>493</v>
      </c>
      <c r="U165" s="22" t="s">
        <v>493</v>
      </c>
      <c r="V165" s="22" t="s">
        <v>493</v>
      </c>
      <c r="W165" s="22" t="s">
        <v>493</v>
      </c>
      <c r="X165" s="22" t="s">
        <v>493</v>
      </c>
      <c r="Y165" s="22" t="s">
        <v>493</v>
      </c>
      <c r="Z165" s="22" t="s">
        <v>26</v>
      </c>
      <c r="AA165" s="22" t="s">
        <v>27</v>
      </c>
    </row>
    <row r="166" spans="1:27" s="28" customFormat="1" ht="21" hidden="1" customHeight="1" x14ac:dyDescent="0.35">
      <c r="A166" s="24" t="s">
        <v>351</v>
      </c>
      <c r="B166" s="25" t="s">
        <v>352</v>
      </c>
      <c r="C166" s="26" t="s">
        <v>14</v>
      </c>
      <c r="D166" s="27" t="s">
        <v>500</v>
      </c>
      <c r="E166" s="27" t="s">
        <v>505</v>
      </c>
      <c r="F166" s="27" t="s">
        <v>13</v>
      </c>
      <c r="G166" s="27" t="s">
        <v>487</v>
      </c>
      <c r="H166" s="27" t="s">
        <v>488</v>
      </c>
      <c r="I166" s="27" t="s">
        <v>489</v>
      </c>
      <c r="J166" s="27" t="s">
        <v>498</v>
      </c>
      <c r="K166" s="27" t="s">
        <v>491</v>
      </c>
      <c r="L166" s="27" t="s">
        <v>491</v>
      </c>
      <c r="M166" s="27" t="s">
        <v>491</v>
      </c>
      <c r="N166" s="27" t="s">
        <v>491</v>
      </c>
      <c r="O166" s="27" t="s">
        <v>493</v>
      </c>
      <c r="P166" s="27" t="s">
        <v>493</v>
      </c>
      <c r="Q166" s="27" t="s">
        <v>493</v>
      </c>
      <c r="R166" s="27" t="s">
        <v>493</v>
      </c>
      <c r="S166" s="27" t="s">
        <v>493</v>
      </c>
      <c r="T166" s="27" t="s">
        <v>493</v>
      </c>
      <c r="U166" s="27" t="s">
        <v>493</v>
      </c>
      <c r="V166" s="27" t="s">
        <v>493</v>
      </c>
      <c r="W166" s="27" t="s">
        <v>493</v>
      </c>
      <c r="X166" s="27" t="s">
        <v>493</v>
      </c>
      <c r="Y166" s="27" t="s">
        <v>493</v>
      </c>
      <c r="Z166" s="27" t="s">
        <v>26</v>
      </c>
      <c r="AA166" s="27" t="s">
        <v>27</v>
      </c>
    </row>
    <row r="167" spans="1:27" s="23" customFormat="1" ht="21" hidden="1" customHeight="1" x14ac:dyDescent="0.25">
      <c r="A167" s="16" t="s">
        <v>353</v>
      </c>
      <c r="B167" s="20" t="s">
        <v>354</v>
      </c>
      <c r="C167" s="21" t="s">
        <v>14</v>
      </c>
      <c r="D167" s="22" t="s">
        <v>500</v>
      </c>
      <c r="E167" s="22" t="s">
        <v>505</v>
      </c>
      <c r="F167" s="22" t="s">
        <v>13</v>
      </c>
      <c r="G167" s="22" t="s">
        <v>487</v>
      </c>
      <c r="H167" s="22" t="s">
        <v>488</v>
      </c>
      <c r="I167" s="22" t="s">
        <v>489</v>
      </c>
      <c r="J167" s="22" t="s">
        <v>498</v>
      </c>
      <c r="K167" s="22" t="s">
        <v>491</v>
      </c>
      <c r="L167" s="22" t="s">
        <v>491</v>
      </c>
      <c r="M167" s="22" t="s">
        <v>491</v>
      </c>
      <c r="N167" s="22" t="s">
        <v>491</v>
      </c>
      <c r="O167" s="22" t="s">
        <v>493</v>
      </c>
      <c r="P167" s="22" t="s">
        <v>493</v>
      </c>
      <c r="Q167" s="22" t="s">
        <v>493</v>
      </c>
      <c r="R167" s="22" t="s">
        <v>493</v>
      </c>
      <c r="S167" s="22" t="s">
        <v>493</v>
      </c>
      <c r="T167" s="22" t="s">
        <v>493</v>
      </c>
      <c r="U167" s="22" t="s">
        <v>493</v>
      </c>
      <c r="V167" s="22" t="s">
        <v>493</v>
      </c>
      <c r="W167" s="22" t="s">
        <v>493</v>
      </c>
      <c r="X167" s="22" t="s">
        <v>493</v>
      </c>
      <c r="Y167" s="22" t="s">
        <v>493</v>
      </c>
      <c r="Z167" s="22" t="s">
        <v>26</v>
      </c>
      <c r="AA167" s="22" t="s">
        <v>27</v>
      </c>
    </row>
    <row r="168" spans="1:27" s="28" customFormat="1" ht="21" customHeight="1" x14ac:dyDescent="0.35">
      <c r="A168" s="24" t="s">
        <v>355</v>
      </c>
      <c r="B168" s="25" t="s">
        <v>356</v>
      </c>
      <c r="C168" s="26" t="s">
        <v>4</v>
      </c>
      <c r="D168" s="27" t="s">
        <v>9</v>
      </c>
      <c r="E168" s="27" t="s">
        <v>494</v>
      </c>
      <c r="F168" s="27" t="s">
        <v>9</v>
      </c>
      <c r="G168" s="27" t="s">
        <v>487</v>
      </c>
      <c r="H168" s="27" t="s">
        <v>488</v>
      </c>
      <c r="I168" s="27" t="s">
        <v>489</v>
      </c>
      <c r="J168" s="27" t="s">
        <v>490</v>
      </c>
      <c r="K168" s="27" t="s">
        <v>491</v>
      </c>
      <c r="L168" s="27" t="s">
        <v>50</v>
      </c>
      <c r="M168" s="27" t="s">
        <v>491</v>
      </c>
      <c r="N168" s="27" t="s">
        <v>499</v>
      </c>
      <c r="O168" s="27" t="s">
        <v>15</v>
      </c>
      <c r="P168" s="27" t="s">
        <v>493</v>
      </c>
      <c r="Q168" s="27" t="s">
        <v>493</v>
      </c>
      <c r="R168" s="27" t="s">
        <v>493</v>
      </c>
      <c r="S168" s="27" t="s">
        <v>493</v>
      </c>
      <c r="T168" s="27" t="s">
        <v>493</v>
      </c>
      <c r="U168" s="27" t="s">
        <v>21</v>
      </c>
      <c r="V168" s="27" t="s">
        <v>493</v>
      </c>
      <c r="W168" s="27" t="s">
        <v>493</v>
      </c>
      <c r="X168" s="27" t="s">
        <v>493</v>
      </c>
      <c r="Y168" s="27" t="s">
        <v>493</v>
      </c>
      <c r="Z168" s="27" t="s">
        <v>493</v>
      </c>
      <c r="AA168" s="27" t="s">
        <v>493</v>
      </c>
    </row>
    <row r="169" spans="1:27" s="23" customFormat="1" ht="21" customHeight="1" x14ac:dyDescent="0.25">
      <c r="A169" s="16" t="s">
        <v>357</v>
      </c>
      <c r="B169" s="20" t="s">
        <v>358</v>
      </c>
      <c r="C169" s="21" t="s">
        <v>6</v>
      </c>
      <c r="D169" s="22" t="s">
        <v>9</v>
      </c>
      <c r="E169" s="22" t="s">
        <v>505</v>
      </c>
      <c r="F169" s="22" t="s">
        <v>9</v>
      </c>
      <c r="G169" s="22" t="s">
        <v>487</v>
      </c>
      <c r="H169" s="22" t="s">
        <v>488</v>
      </c>
      <c r="I169" s="22" t="s">
        <v>489</v>
      </c>
      <c r="J169" s="22" t="s">
        <v>508</v>
      </c>
      <c r="K169" s="22" t="s">
        <v>47</v>
      </c>
      <c r="L169" s="22" t="s">
        <v>491</v>
      </c>
      <c r="M169" s="22" t="s">
        <v>491</v>
      </c>
      <c r="N169" s="22" t="s">
        <v>491</v>
      </c>
      <c r="O169" s="22" t="s">
        <v>15</v>
      </c>
      <c r="P169" s="22" t="s">
        <v>493</v>
      </c>
      <c r="Q169" s="22" t="s">
        <v>493</v>
      </c>
      <c r="R169" s="22" t="s">
        <v>493</v>
      </c>
      <c r="S169" s="22" t="s">
        <v>493</v>
      </c>
      <c r="T169" s="22" t="s">
        <v>493</v>
      </c>
      <c r="U169" s="22" t="s">
        <v>21</v>
      </c>
      <c r="V169" s="22" t="s">
        <v>493</v>
      </c>
      <c r="W169" s="22" t="s">
        <v>493</v>
      </c>
      <c r="X169" s="22" t="s">
        <v>493</v>
      </c>
      <c r="Y169" s="22" t="s">
        <v>493</v>
      </c>
      <c r="Z169" s="22" t="s">
        <v>493</v>
      </c>
      <c r="AA169" s="22" t="s">
        <v>493</v>
      </c>
    </row>
    <row r="170" spans="1:27" s="28" customFormat="1" ht="21" hidden="1" customHeight="1" x14ac:dyDescent="0.35">
      <c r="A170" s="24" t="s">
        <v>359</v>
      </c>
      <c r="B170" s="25" t="s">
        <v>360</v>
      </c>
      <c r="C170" s="26" t="s">
        <v>14</v>
      </c>
      <c r="D170" s="27" t="s">
        <v>485</v>
      </c>
      <c r="E170" s="27" t="s">
        <v>486</v>
      </c>
      <c r="F170" s="27" t="s">
        <v>11</v>
      </c>
      <c r="G170" s="27" t="s">
        <v>487</v>
      </c>
      <c r="H170" s="27" t="s">
        <v>488</v>
      </c>
      <c r="I170" s="27" t="s">
        <v>489</v>
      </c>
      <c r="J170" s="27" t="s">
        <v>498</v>
      </c>
      <c r="K170" s="27" t="s">
        <v>491</v>
      </c>
      <c r="L170" s="27" t="s">
        <v>491</v>
      </c>
      <c r="M170" s="27" t="s">
        <v>491</v>
      </c>
      <c r="N170" s="27" t="s">
        <v>492</v>
      </c>
      <c r="O170" s="27" t="s">
        <v>493</v>
      </c>
      <c r="P170" s="27" t="s">
        <v>493</v>
      </c>
      <c r="Q170" s="27" t="s">
        <v>493</v>
      </c>
      <c r="R170" s="27" t="s">
        <v>493</v>
      </c>
      <c r="S170" s="27" t="s">
        <v>493</v>
      </c>
      <c r="T170" s="27" t="s">
        <v>493</v>
      </c>
      <c r="U170" s="27" t="s">
        <v>493</v>
      </c>
      <c r="V170" s="27" t="s">
        <v>493</v>
      </c>
      <c r="W170" s="27" t="s">
        <v>493</v>
      </c>
      <c r="X170" s="27" t="s">
        <v>493</v>
      </c>
      <c r="Y170" s="27" t="s">
        <v>493</v>
      </c>
      <c r="Z170" s="27" t="s">
        <v>493</v>
      </c>
      <c r="AA170" s="27" t="s">
        <v>493</v>
      </c>
    </row>
    <row r="171" spans="1:27" s="23" customFormat="1" ht="21" customHeight="1" x14ac:dyDescent="0.25">
      <c r="A171" s="16" t="s">
        <v>361</v>
      </c>
      <c r="B171" s="20" t="s">
        <v>428</v>
      </c>
      <c r="C171" s="21" t="s">
        <v>5</v>
      </c>
      <c r="D171" s="22" t="s">
        <v>9</v>
      </c>
      <c r="E171" s="22" t="s">
        <v>486</v>
      </c>
      <c r="F171" s="22" t="s">
        <v>9</v>
      </c>
      <c r="G171" s="22" t="s">
        <v>495</v>
      </c>
      <c r="H171" s="22" t="s">
        <v>496</v>
      </c>
      <c r="I171" s="22" t="s">
        <v>497</v>
      </c>
      <c r="J171" s="22" t="s">
        <v>490</v>
      </c>
      <c r="K171" s="22" t="s">
        <v>491</v>
      </c>
      <c r="L171" s="22" t="s">
        <v>50</v>
      </c>
      <c r="M171" s="22" t="s">
        <v>44</v>
      </c>
      <c r="N171" s="22" t="s">
        <v>492</v>
      </c>
      <c r="O171" s="22" t="s">
        <v>493</v>
      </c>
      <c r="P171" s="22" t="s">
        <v>510</v>
      </c>
      <c r="Q171" s="22" t="s">
        <v>493</v>
      </c>
      <c r="R171" s="22" t="s">
        <v>18</v>
      </c>
      <c r="S171" s="22" t="s">
        <v>493</v>
      </c>
      <c r="T171" s="22" t="s">
        <v>493</v>
      </c>
      <c r="U171" s="22" t="s">
        <v>493</v>
      </c>
      <c r="V171" s="22" t="s">
        <v>493</v>
      </c>
      <c r="W171" s="22" t="s">
        <v>493</v>
      </c>
      <c r="X171" s="22" t="s">
        <v>493</v>
      </c>
      <c r="Y171" s="22" t="s">
        <v>493</v>
      </c>
      <c r="Z171" s="22" t="s">
        <v>493</v>
      </c>
      <c r="AA171" s="22" t="s">
        <v>493</v>
      </c>
    </row>
    <row r="172" spans="1:27" s="28" customFormat="1" ht="21" customHeight="1" x14ac:dyDescent="0.35">
      <c r="A172" s="24" t="s">
        <v>362</v>
      </c>
      <c r="B172" s="25" t="s">
        <v>363</v>
      </c>
      <c r="C172" s="26" t="s">
        <v>8</v>
      </c>
      <c r="D172" s="27" t="s">
        <v>9</v>
      </c>
      <c r="E172" s="27" t="s">
        <v>486</v>
      </c>
      <c r="F172" s="27" t="s">
        <v>9</v>
      </c>
      <c r="G172" s="27" t="s">
        <v>495</v>
      </c>
      <c r="H172" s="27" t="s">
        <v>488</v>
      </c>
      <c r="I172" s="27" t="s">
        <v>489</v>
      </c>
      <c r="J172" s="27" t="s">
        <v>498</v>
      </c>
      <c r="K172" s="27" t="s">
        <v>491</v>
      </c>
      <c r="L172" s="27" t="s">
        <v>491</v>
      </c>
      <c r="M172" s="27" t="s">
        <v>44</v>
      </c>
      <c r="N172" s="27" t="s">
        <v>499</v>
      </c>
      <c r="O172" s="27" t="s">
        <v>493</v>
      </c>
      <c r="P172" s="27" t="s">
        <v>510</v>
      </c>
      <c r="Q172" s="27" t="s">
        <v>493</v>
      </c>
      <c r="R172" s="27" t="s">
        <v>493</v>
      </c>
      <c r="S172" s="27" t="s">
        <v>19</v>
      </c>
      <c r="T172" s="27" t="s">
        <v>493</v>
      </c>
      <c r="U172" s="27" t="s">
        <v>493</v>
      </c>
      <c r="V172" s="27" t="s">
        <v>493</v>
      </c>
      <c r="W172" s="27" t="s">
        <v>493</v>
      </c>
      <c r="X172" s="27" t="s">
        <v>493</v>
      </c>
      <c r="Y172" s="27" t="s">
        <v>493</v>
      </c>
      <c r="Z172" s="27" t="s">
        <v>493</v>
      </c>
      <c r="AA172" s="27" t="s">
        <v>493</v>
      </c>
    </row>
    <row r="173" spans="1:27" s="23" customFormat="1" ht="21" hidden="1" customHeight="1" x14ac:dyDescent="0.25">
      <c r="A173" s="16" t="s">
        <v>364</v>
      </c>
      <c r="B173" s="20" t="s">
        <v>365</v>
      </c>
      <c r="C173" s="21" t="s">
        <v>14</v>
      </c>
      <c r="D173" s="22" t="s">
        <v>485</v>
      </c>
      <c r="E173" s="22" t="s">
        <v>501</v>
      </c>
      <c r="F173" s="22" t="s">
        <v>11</v>
      </c>
      <c r="G173" s="22" t="s">
        <v>487</v>
      </c>
      <c r="H173" s="22" t="s">
        <v>488</v>
      </c>
      <c r="I173" s="22" t="s">
        <v>489</v>
      </c>
      <c r="J173" s="22" t="s">
        <v>498</v>
      </c>
      <c r="K173" s="22" t="s">
        <v>491</v>
      </c>
      <c r="L173" s="22" t="s">
        <v>491</v>
      </c>
      <c r="M173" s="22" t="s">
        <v>491</v>
      </c>
      <c r="N173" s="22" t="s">
        <v>491</v>
      </c>
      <c r="O173" s="22" t="s">
        <v>493</v>
      </c>
      <c r="P173" s="22" t="s">
        <v>493</v>
      </c>
      <c r="Q173" s="22" t="s">
        <v>493</v>
      </c>
      <c r="R173" s="22" t="s">
        <v>493</v>
      </c>
      <c r="S173" s="22" t="s">
        <v>493</v>
      </c>
      <c r="T173" s="22" t="s">
        <v>493</v>
      </c>
      <c r="U173" s="22" t="s">
        <v>493</v>
      </c>
      <c r="V173" s="22" t="s">
        <v>493</v>
      </c>
      <c r="W173" s="22" t="s">
        <v>493</v>
      </c>
      <c r="X173" s="22" t="s">
        <v>24</v>
      </c>
      <c r="Y173" s="22" t="s">
        <v>493</v>
      </c>
      <c r="Z173" s="22" t="s">
        <v>493</v>
      </c>
      <c r="AA173" s="22" t="s">
        <v>493</v>
      </c>
    </row>
    <row r="174" spans="1:27" s="28" customFormat="1" ht="21" hidden="1" customHeight="1" x14ac:dyDescent="0.35">
      <c r="A174" s="24" t="s">
        <v>366</v>
      </c>
      <c r="B174" s="25" t="s">
        <v>367</v>
      </c>
      <c r="C174" s="26" t="s">
        <v>14</v>
      </c>
      <c r="D174" s="27" t="s">
        <v>485</v>
      </c>
      <c r="E174" s="27" t="s">
        <v>494</v>
      </c>
      <c r="F174" s="27" t="s">
        <v>11</v>
      </c>
      <c r="G174" s="27" t="s">
        <v>487</v>
      </c>
      <c r="H174" s="27" t="s">
        <v>488</v>
      </c>
      <c r="I174" s="27" t="s">
        <v>489</v>
      </c>
      <c r="J174" s="27" t="s">
        <v>490</v>
      </c>
      <c r="K174" s="27" t="s">
        <v>491</v>
      </c>
      <c r="L174" s="27" t="s">
        <v>50</v>
      </c>
      <c r="M174" s="27" t="s">
        <v>491</v>
      </c>
      <c r="N174" s="27" t="s">
        <v>499</v>
      </c>
      <c r="O174" s="27" t="s">
        <v>493</v>
      </c>
      <c r="P174" s="27" t="s">
        <v>493</v>
      </c>
      <c r="Q174" s="27" t="s">
        <v>493</v>
      </c>
      <c r="R174" s="27" t="s">
        <v>493</v>
      </c>
      <c r="S174" s="27" t="s">
        <v>493</v>
      </c>
      <c r="T174" s="27" t="s">
        <v>493</v>
      </c>
      <c r="U174" s="27" t="s">
        <v>493</v>
      </c>
      <c r="V174" s="27" t="s">
        <v>493</v>
      </c>
      <c r="W174" s="27" t="s">
        <v>493</v>
      </c>
      <c r="X174" s="27" t="s">
        <v>493</v>
      </c>
      <c r="Y174" s="27" t="s">
        <v>493</v>
      </c>
      <c r="Z174" s="27" t="s">
        <v>493</v>
      </c>
      <c r="AA174" s="27" t="s">
        <v>493</v>
      </c>
    </row>
    <row r="175" spans="1:27" s="23" customFormat="1" ht="21" hidden="1" customHeight="1" x14ac:dyDescent="0.25">
      <c r="A175" s="16" t="s">
        <v>368</v>
      </c>
      <c r="B175" s="20" t="s">
        <v>429</v>
      </c>
      <c r="C175" s="21" t="s">
        <v>14</v>
      </c>
      <c r="D175" s="22" t="s">
        <v>485</v>
      </c>
      <c r="E175" s="22" t="s">
        <v>501</v>
      </c>
      <c r="F175" s="22" t="s">
        <v>11</v>
      </c>
      <c r="G175" s="22" t="s">
        <v>495</v>
      </c>
      <c r="H175" s="22" t="s">
        <v>496</v>
      </c>
      <c r="I175" s="22" t="s">
        <v>497</v>
      </c>
      <c r="J175" s="22" t="s">
        <v>490</v>
      </c>
      <c r="K175" s="22" t="s">
        <v>491</v>
      </c>
      <c r="L175" s="22" t="s">
        <v>50</v>
      </c>
      <c r="M175" s="22" t="s">
        <v>491</v>
      </c>
      <c r="N175" s="22" t="s">
        <v>491</v>
      </c>
      <c r="O175" s="22" t="s">
        <v>493</v>
      </c>
      <c r="P175" s="22" t="s">
        <v>493</v>
      </c>
      <c r="Q175" s="22" t="s">
        <v>493</v>
      </c>
      <c r="R175" s="22" t="s">
        <v>493</v>
      </c>
      <c r="S175" s="22" t="s">
        <v>493</v>
      </c>
      <c r="T175" s="22" t="s">
        <v>493</v>
      </c>
      <c r="U175" s="22" t="s">
        <v>493</v>
      </c>
      <c r="V175" s="22" t="s">
        <v>493</v>
      </c>
      <c r="W175" s="22" t="s">
        <v>493</v>
      </c>
      <c r="X175" s="22" t="s">
        <v>493</v>
      </c>
      <c r="Y175" s="22" t="s">
        <v>493</v>
      </c>
      <c r="Z175" s="22" t="s">
        <v>493</v>
      </c>
      <c r="AA175" s="22" t="s">
        <v>493</v>
      </c>
    </row>
    <row r="176" spans="1:27" s="28" customFormat="1" ht="21" hidden="1" customHeight="1" x14ac:dyDescent="0.35">
      <c r="A176" s="24" t="s">
        <v>369</v>
      </c>
      <c r="B176" s="25" t="s">
        <v>430</v>
      </c>
      <c r="C176" s="26" t="s">
        <v>14</v>
      </c>
      <c r="D176" s="27" t="s">
        <v>485</v>
      </c>
      <c r="E176" s="27" t="s">
        <v>494</v>
      </c>
      <c r="F176" s="27" t="s">
        <v>11</v>
      </c>
      <c r="G176" s="27" t="s">
        <v>487</v>
      </c>
      <c r="H176" s="27" t="s">
        <v>496</v>
      </c>
      <c r="I176" s="27" t="s">
        <v>497</v>
      </c>
      <c r="J176" s="27" t="s">
        <v>508</v>
      </c>
      <c r="K176" s="27" t="s">
        <v>47</v>
      </c>
      <c r="L176" s="27" t="s">
        <v>491</v>
      </c>
      <c r="M176" s="27" t="s">
        <v>44</v>
      </c>
      <c r="N176" s="27" t="s">
        <v>491</v>
      </c>
      <c r="O176" s="27" t="s">
        <v>493</v>
      </c>
      <c r="P176" s="27" t="s">
        <v>493</v>
      </c>
      <c r="Q176" s="27" t="s">
        <v>493</v>
      </c>
      <c r="R176" s="27" t="s">
        <v>493</v>
      </c>
      <c r="S176" s="27" t="s">
        <v>493</v>
      </c>
      <c r="T176" s="27" t="s">
        <v>493</v>
      </c>
      <c r="U176" s="27" t="s">
        <v>493</v>
      </c>
      <c r="V176" s="27" t="s">
        <v>493</v>
      </c>
      <c r="W176" s="27" t="s">
        <v>493</v>
      </c>
      <c r="X176" s="27" t="s">
        <v>493</v>
      </c>
      <c r="Y176" s="27" t="s">
        <v>493</v>
      </c>
      <c r="Z176" s="27" t="s">
        <v>493</v>
      </c>
      <c r="AA176" s="27" t="s">
        <v>493</v>
      </c>
    </row>
    <row r="177" spans="1:27" s="23" customFormat="1" ht="21" hidden="1" customHeight="1" x14ac:dyDescent="0.25">
      <c r="A177" s="16" t="s">
        <v>370</v>
      </c>
      <c r="B177" s="20" t="s">
        <v>371</v>
      </c>
      <c r="C177" s="21" t="s">
        <v>14</v>
      </c>
      <c r="D177" s="22" t="s">
        <v>509</v>
      </c>
      <c r="E177" s="22" t="s">
        <v>501</v>
      </c>
      <c r="F177" s="22" t="s">
        <v>502</v>
      </c>
      <c r="G177" s="22" t="s">
        <v>487</v>
      </c>
      <c r="H177" s="22" t="s">
        <v>488</v>
      </c>
      <c r="I177" s="22" t="s">
        <v>489</v>
      </c>
      <c r="J177" s="22" t="s">
        <v>508</v>
      </c>
      <c r="K177" s="22" t="s">
        <v>47</v>
      </c>
      <c r="L177" s="22" t="s">
        <v>491</v>
      </c>
      <c r="M177" s="22" t="s">
        <v>491</v>
      </c>
      <c r="N177" s="22" t="s">
        <v>491</v>
      </c>
      <c r="O177" s="22" t="s">
        <v>493</v>
      </c>
      <c r="P177" s="22" t="s">
        <v>493</v>
      </c>
      <c r="Q177" s="22" t="s">
        <v>493</v>
      </c>
      <c r="R177" s="22" t="s">
        <v>493</v>
      </c>
      <c r="S177" s="22" t="s">
        <v>493</v>
      </c>
      <c r="T177" s="22" t="s">
        <v>493</v>
      </c>
      <c r="U177" s="22" t="s">
        <v>493</v>
      </c>
      <c r="V177" s="22" t="s">
        <v>493</v>
      </c>
      <c r="W177" s="22" t="s">
        <v>493</v>
      </c>
      <c r="X177" s="22" t="s">
        <v>493</v>
      </c>
      <c r="Y177" s="22" t="s">
        <v>493</v>
      </c>
      <c r="Z177" s="22" t="s">
        <v>493</v>
      </c>
      <c r="AA177" s="22" t="s">
        <v>493</v>
      </c>
    </row>
    <row r="178" spans="1:27" s="28" customFormat="1" ht="21" hidden="1" customHeight="1" x14ac:dyDescent="0.35">
      <c r="A178" s="24" t="s">
        <v>372</v>
      </c>
      <c r="B178" s="25" t="s">
        <v>431</v>
      </c>
      <c r="C178" s="26" t="s">
        <v>14</v>
      </c>
      <c r="D178" s="27" t="s">
        <v>507</v>
      </c>
      <c r="E178" s="27" t="s">
        <v>505</v>
      </c>
      <c r="F178" s="27" t="s">
        <v>10</v>
      </c>
      <c r="G178" s="27" t="s">
        <v>495</v>
      </c>
      <c r="H178" s="27" t="s">
        <v>496</v>
      </c>
      <c r="I178" s="27" t="s">
        <v>497</v>
      </c>
      <c r="J178" s="27" t="s">
        <v>508</v>
      </c>
      <c r="K178" s="27" t="s">
        <v>47</v>
      </c>
      <c r="L178" s="27" t="s">
        <v>491</v>
      </c>
      <c r="M178" s="27" t="s">
        <v>491</v>
      </c>
      <c r="N178" s="27" t="s">
        <v>491</v>
      </c>
      <c r="O178" s="27" t="s">
        <v>493</v>
      </c>
      <c r="P178" s="27" t="s">
        <v>493</v>
      </c>
      <c r="Q178" s="27" t="s">
        <v>493</v>
      </c>
      <c r="R178" s="27" t="s">
        <v>493</v>
      </c>
      <c r="S178" s="27" t="s">
        <v>493</v>
      </c>
      <c r="T178" s="27" t="s">
        <v>493</v>
      </c>
      <c r="U178" s="27" t="s">
        <v>493</v>
      </c>
      <c r="V178" s="27" t="s">
        <v>493</v>
      </c>
      <c r="W178" s="27" t="s">
        <v>493</v>
      </c>
      <c r="X178" s="27" t="s">
        <v>493</v>
      </c>
      <c r="Y178" s="27" t="s">
        <v>493</v>
      </c>
      <c r="Z178" s="27" t="s">
        <v>493</v>
      </c>
      <c r="AA178" s="27" t="s">
        <v>493</v>
      </c>
    </row>
    <row r="179" spans="1:27" s="23" customFormat="1" ht="21" customHeight="1" x14ac:dyDescent="0.25">
      <c r="A179" s="16" t="s">
        <v>373</v>
      </c>
      <c r="B179" s="20" t="s">
        <v>374</v>
      </c>
      <c r="C179" s="21" t="s">
        <v>7</v>
      </c>
      <c r="D179" s="22" t="s">
        <v>9</v>
      </c>
      <c r="E179" s="22" t="s">
        <v>494</v>
      </c>
      <c r="F179" s="22" t="s">
        <v>9</v>
      </c>
      <c r="G179" s="22" t="s">
        <v>487</v>
      </c>
      <c r="H179" s="22" t="s">
        <v>488</v>
      </c>
      <c r="I179" s="22" t="s">
        <v>489</v>
      </c>
      <c r="J179" s="22" t="s">
        <v>498</v>
      </c>
      <c r="K179" s="22" t="s">
        <v>491</v>
      </c>
      <c r="L179" s="22" t="s">
        <v>491</v>
      </c>
      <c r="M179" s="22" t="s">
        <v>491</v>
      </c>
      <c r="N179" s="22" t="s">
        <v>491</v>
      </c>
      <c r="O179" s="22" t="s">
        <v>15</v>
      </c>
      <c r="P179" s="22" t="s">
        <v>510</v>
      </c>
      <c r="Q179" s="22" t="s">
        <v>493</v>
      </c>
      <c r="R179" s="22" t="s">
        <v>493</v>
      </c>
      <c r="S179" s="22" t="s">
        <v>493</v>
      </c>
      <c r="T179" s="22" t="s">
        <v>493</v>
      </c>
      <c r="U179" s="22" t="s">
        <v>493</v>
      </c>
      <c r="V179" s="22" t="s">
        <v>22</v>
      </c>
      <c r="W179" s="22" t="s">
        <v>493</v>
      </c>
      <c r="X179" s="22" t="s">
        <v>493</v>
      </c>
      <c r="Y179" s="22" t="s">
        <v>493</v>
      </c>
      <c r="Z179" s="22" t="s">
        <v>493</v>
      </c>
      <c r="AA179" s="22" t="s">
        <v>493</v>
      </c>
    </row>
    <row r="180" spans="1:27" s="28" customFormat="1" ht="21" hidden="1" customHeight="1" x14ac:dyDescent="0.35">
      <c r="A180" s="24" t="s">
        <v>375</v>
      </c>
      <c r="B180" s="25" t="s">
        <v>376</v>
      </c>
      <c r="C180" s="26" t="s">
        <v>14</v>
      </c>
      <c r="D180" s="27" t="s">
        <v>500</v>
      </c>
      <c r="E180" s="27" t="s">
        <v>501</v>
      </c>
      <c r="F180" s="27" t="s">
        <v>502</v>
      </c>
      <c r="G180" s="27" t="s">
        <v>487</v>
      </c>
      <c r="H180" s="27" t="s">
        <v>488</v>
      </c>
      <c r="I180" s="27" t="s">
        <v>489</v>
      </c>
      <c r="J180" s="27" t="s">
        <v>498</v>
      </c>
      <c r="K180" s="27" t="s">
        <v>491</v>
      </c>
      <c r="L180" s="27" t="s">
        <v>491</v>
      </c>
      <c r="M180" s="27" t="s">
        <v>491</v>
      </c>
      <c r="N180" s="27" t="s">
        <v>491</v>
      </c>
      <c r="O180" s="27" t="s">
        <v>493</v>
      </c>
      <c r="P180" s="27" t="s">
        <v>493</v>
      </c>
      <c r="Q180" s="27" t="s">
        <v>493</v>
      </c>
      <c r="R180" s="27" t="s">
        <v>493</v>
      </c>
      <c r="S180" s="27" t="s">
        <v>493</v>
      </c>
      <c r="T180" s="27" t="s">
        <v>493</v>
      </c>
      <c r="U180" s="27" t="s">
        <v>493</v>
      </c>
      <c r="V180" s="27" t="s">
        <v>493</v>
      </c>
      <c r="W180" s="27" t="s">
        <v>493</v>
      </c>
      <c r="X180" s="27" t="s">
        <v>493</v>
      </c>
      <c r="Y180" s="27" t="s">
        <v>493</v>
      </c>
      <c r="Z180" s="27" t="s">
        <v>493</v>
      </c>
      <c r="AA180" s="27" t="s">
        <v>27</v>
      </c>
    </row>
    <row r="181" spans="1:27" s="23" customFormat="1" ht="21" hidden="1" customHeight="1" x14ac:dyDescent="0.25">
      <c r="A181" s="16" t="s">
        <v>377</v>
      </c>
      <c r="B181" s="20" t="s">
        <v>378</v>
      </c>
      <c r="C181" s="21" t="s">
        <v>14</v>
      </c>
      <c r="D181" s="22" t="s">
        <v>509</v>
      </c>
      <c r="E181" s="22" t="s">
        <v>501</v>
      </c>
      <c r="F181" s="22" t="s">
        <v>502</v>
      </c>
      <c r="G181" s="22" t="s">
        <v>487</v>
      </c>
      <c r="H181" s="22" t="s">
        <v>488</v>
      </c>
      <c r="I181" s="22" t="s">
        <v>489</v>
      </c>
      <c r="J181" s="22" t="s">
        <v>508</v>
      </c>
      <c r="K181" s="22" t="s">
        <v>47</v>
      </c>
      <c r="L181" s="22" t="s">
        <v>491</v>
      </c>
      <c r="M181" s="22" t="s">
        <v>44</v>
      </c>
      <c r="N181" s="22" t="s">
        <v>491</v>
      </c>
      <c r="O181" s="22" t="s">
        <v>493</v>
      </c>
      <c r="P181" s="22" t="s">
        <v>493</v>
      </c>
      <c r="Q181" s="22" t="s">
        <v>493</v>
      </c>
      <c r="R181" s="22" t="s">
        <v>493</v>
      </c>
      <c r="S181" s="22" t="s">
        <v>493</v>
      </c>
      <c r="T181" s="22" t="s">
        <v>493</v>
      </c>
      <c r="U181" s="22" t="s">
        <v>493</v>
      </c>
      <c r="V181" s="22" t="s">
        <v>493</v>
      </c>
      <c r="W181" s="22" t="s">
        <v>493</v>
      </c>
      <c r="X181" s="22" t="s">
        <v>493</v>
      </c>
      <c r="Y181" s="22" t="s">
        <v>493</v>
      </c>
      <c r="Z181" s="22" t="s">
        <v>493</v>
      </c>
      <c r="AA181" s="22" t="s">
        <v>493</v>
      </c>
    </row>
    <row r="182" spans="1:27" s="28" customFormat="1" ht="21" customHeight="1" x14ac:dyDescent="0.35">
      <c r="A182" s="24" t="s">
        <v>379</v>
      </c>
      <c r="B182" s="25" t="s">
        <v>380</v>
      </c>
      <c r="C182" s="26" t="s">
        <v>6</v>
      </c>
      <c r="D182" s="27" t="s">
        <v>9</v>
      </c>
      <c r="E182" s="27" t="s">
        <v>494</v>
      </c>
      <c r="F182" s="27" t="s">
        <v>9</v>
      </c>
      <c r="G182" s="27" t="s">
        <v>487</v>
      </c>
      <c r="H182" s="27" t="s">
        <v>488</v>
      </c>
      <c r="I182" s="27" t="s">
        <v>489</v>
      </c>
      <c r="J182" s="27" t="s">
        <v>498</v>
      </c>
      <c r="K182" s="27" t="s">
        <v>491</v>
      </c>
      <c r="L182" s="27" t="s">
        <v>491</v>
      </c>
      <c r="M182" s="27" t="s">
        <v>44</v>
      </c>
      <c r="N182" s="27" t="s">
        <v>499</v>
      </c>
      <c r="O182" s="27" t="s">
        <v>493</v>
      </c>
      <c r="P182" s="27" t="s">
        <v>493</v>
      </c>
      <c r="Q182" s="27" t="s">
        <v>17</v>
      </c>
      <c r="R182" s="27" t="s">
        <v>493</v>
      </c>
      <c r="S182" s="27" t="s">
        <v>493</v>
      </c>
      <c r="T182" s="27" t="s">
        <v>493</v>
      </c>
      <c r="U182" s="27" t="s">
        <v>21</v>
      </c>
      <c r="V182" s="27" t="s">
        <v>493</v>
      </c>
      <c r="W182" s="27" t="s">
        <v>493</v>
      </c>
      <c r="X182" s="27" t="s">
        <v>493</v>
      </c>
      <c r="Y182" s="27" t="s">
        <v>493</v>
      </c>
      <c r="Z182" s="27" t="s">
        <v>493</v>
      </c>
      <c r="AA182" s="27" t="s">
        <v>493</v>
      </c>
    </row>
    <row r="183" spans="1:27" s="23" customFormat="1" ht="21" customHeight="1" x14ac:dyDescent="0.25">
      <c r="A183" s="16" t="s">
        <v>381</v>
      </c>
      <c r="B183" s="20" t="s">
        <v>382</v>
      </c>
      <c r="C183" s="21" t="s">
        <v>6</v>
      </c>
      <c r="D183" s="22" t="s">
        <v>9</v>
      </c>
      <c r="E183" s="22" t="s">
        <v>486</v>
      </c>
      <c r="F183" s="22" t="s">
        <v>9</v>
      </c>
      <c r="G183" s="22" t="s">
        <v>487</v>
      </c>
      <c r="H183" s="22" t="s">
        <v>488</v>
      </c>
      <c r="I183" s="22" t="s">
        <v>489</v>
      </c>
      <c r="J183" s="22" t="s">
        <v>490</v>
      </c>
      <c r="K183" s="22" t="s">
        <v>491</v>
      </c>
      <c r="L183" s="22" t="s">
        <v>50</v>
      </c>
      <c r="M183" s="22" t="s">
        <v>44</v>
      </c>
      <c r="N183" s="22" t="s">
        <v>499</v>
      </c>
      <c r="O183" s="22" t="s">
        <v>15</v>
      </c>
      <c r="P183" s="22" t="s">
        <v>493</v>
      </c>
      <c r="Q183" s="22" t="s">
        <v>17</v>
      </c>
      <c r="R183" s="22" t="s">
        <v>493</v>
      </c>
      <c r="S183" s="22" t="s">
        <v>493</v>
      </c>
      <c r="T183" s="22" t="s">
        <v>20</v>
      </c>
      <c r="U183" s="22" t="s">
        <v>493</v>
      </c>
      <c r="V183" s="22" t="s">
        <v>493</v>
      </c>
      <c r="W183" s="22" t="s">
        <v>493</v>
      </c>
      <c r="X183" s="22" t="s">
        <v>493</v>
      </c>
      <c r="Y183" s="22" t="s">
        <v>493</v>
      </c>
      <c r="Z183" s="22" t="s">
        <v>493</v>
      </c>
      <c r="AA183" s="22" t="s">
        <v>493</v>
      </c>
    </row>
    <row r="184" spans="1:27" s="28" customFormat="1" ht="21" hidden="1" customHeight="1" x14ac:dyDescent="0.35">
      <c r="A184" s="24" t="s">
        <v>383</v>
      </c>
      <c r="B184" s="25" t="s">
        <v>384</v>
      </c>
      <c r="C184" s="26" t="s">
        <v>14</v>
      </c>
      <c r="D184" s="27" t="s">
        <v>500</v>
      </c>
      <c r="E184" s="27" t="s">
        <v>494</v>
      </c>
      <c r="F184" s="27" t="s">
        <v>502</v>
      </c>
      <c r="G184" s="27" t="s">
        <v>487</v>
      </c>
      <c r="H184" s="27" t="s">
        <v>488</v>
      </c>
      <c r="I184" s="27" t="s">
        <v>489</v>
      </c>
      <c r="J184" s="27" t="s">
        <v>498</v>
      </c>
      <c r="K184" s="27" t="s">
        <v>491</v>
      </c>
      <c r="L184" s="27" t="s">
        <v>491</v>
      </c>
      <c r="M184" s="27" t="s">
        <v>491</v>
      </c>
      <c r="N184" s="27" t="s">
        <v>491</v>
      </c>
      <c r="O184" s="27" t="s">
        <v>493</v>
      </c>
      <c r="P184" s="27" t="s">
        <v>493</v>
      </c>
      <c r="Q184" s="27" t="s">
        <v>493</v>
      </c>
      <c r="R184" s="27" t="s">
        <v>493</v>
      </c>
      <c r="S184" s="27" t="s">
        <v>493</v>
      </c>
      <c r="T184" s="27" t="s">
        <v>493</v>
      </c>
      <c r="U184" s="27" t="s">
        <v>493</v>
      </c>
      <c r="V184" s="27" t="s">
        <v>493</v>
      </c>
      <c r="W184" s="27" t="s">
        <v>493</v>
      </c>
      <c r="X184" s="27" t="s">
        <v>493</v>
      </c>
      <c r="Y184" s="27" t="s">
        <v>493</v>
      </c>
      <c r="Z184" s="27" t="s">
        <v>493</v>
      </c>
      <c r="AA184" s="27" t="s">
        <v>493</v>
      </c>
    </row>
    <row r="185" spans="1:27" s="23" customFormat="1" ht="21" hidden="1" customHeight="1" x14ac:dyDescent="0.25">
      <c r="A185" s="16" t="s">
        <v>385</v>
      </c>
      <c r="B185" s="20" t="s">
        <v>386</v>
      </c>
      <c r="C185" s="21" t="s">
        <v>14</v>
      </c>
      <c r="D185" s="22" t="s">
        <v>506</v>
      </c>
      <c r="E185" s="22" t="s">
        <v>505</v>
      </c>
      <c r="F185" s="22" t="s">
        <v>10</v>
      </c>
      <c r="G185" s="22" t="s">
        <v>487</v>
      </c>
      <c r="H185" s="22" t="s">
        <v>488</v>
      </c>
      <c r="I185" s="22" t="s">
        <v>489</v>
      </c>
      <c r="J185" s="22" t="s">
        <v>498</v>
      </c>
      <c r="K185" s="22" t="s">
        <v>491</v>
      </c>
      <c r="L185" s="22" t="s">
        <v>491</v>
      </c>
      <c r="M185" s="22" t="s">
        <v>491</v>
      </c>
      <c r="N185" s="22" t="s">
        <v>491</v>
      </c>
      <c r="O185" s="22" t="s">
        <v>493</v>
      </c>
      <c r="P185" s="22" t="s">
        <v>493</v>
      </c>
      <c r="Q185" s="22" t="s">
        <v>493</v>
      </c>
      <c r="R185" s="22" t="s">
        <v>493</v>
      </c>
      <c r="S185" s="22" t="s">
        <v>493</v>
      </c>
      <c r="T185" s="22" t="s">
        <v>493</v>
      </c>
      <c r="U185" s="22" t="s">
        <v>493</v>
      </c>
      <c r="V185" s="22" t="s">
        <v>493</v>
      </c>
      <c r="W185" s="22" t="s">
        <v>493</v>
      </c>
      <c r="X185" s="22" t="s">
        <v>493</v>
      </c>
      <c r="Y185" s="22" t="s">
        <v>25</v>
      </c>
      <c r="Z185" s="22" t="s">
        <v>493</v>
      </c>
      <c r="AA185" s="22" t="s">
        <v>493</v>
      </c>
    </row>
    <row r="186" spans="1:27" s="28" customFormat="1" ht="21" hidden="1" customHeight="1" x14ac:dyDescent="0.35">
      <c r="A186" s="24" t="s">
        <v>387</v>
      </c>
      <c r="B186" s="25" t="s">
        <v>388</v>
      </c>
      <c r="C186" s="26" t="s">
        <v>14</v>
      </c>
      <c r="D186" s="27" t="s">
        <v>507</v>
      </c>
      <c r="E186" s="27" t="s">
        <v>505</v>
      </c>
      <c r="F186" s="27" t="s">
        <v>13</v>
      </c>
      <c r="G186" s="27" t="s">
        <v>487</v>
      </c>
      <c r="H186" s="27" t="s">
        <v>488</v>
      </c>
      <c r="I186" s="27" t="s">
        <v>489</v>
      </c>
      <c r="J186" s="27" t="s">
        <v>498</v>
      </c>
      <c r="K186" s="27" t="s">
        <v>491</v>
      </c>
      <c r="L186" s="27" t="s">
        <v>491</v>
      </c>
      <c r="M186" s="27" t="s">
        <v>491</v>
      </c>
      <c r="N186" s="27" t="s">
        <v>491</v>
      </c>
      <c r="O186" s="27" t="s">
        <v>493</v>
      </c>
      <c r="P186" s="27" t="s">
        <v>493</v>
      </c>
      <c r="Q186" s="27" t="s">
        <v>493</v>
      </c>
      <c r="R186" s="27" t="s">
        <v>493</v>
      </c>
      <c r="S186" s="27" t="s">
        <v>493</v>
      </c>
      <c r="T186" s="27" t="s">
        <v>493</v>
      </c>
      <c r="U186" s="27" t="s">
        <v>493</v>
      </c>
      <c r="V186" s="27" t="s">
        <v>493</v>
      </c>
      <c r="W186" s="27" t="s">
        <v>493</v>
      </c>
      <c r="X186" s="27" t="s">
        <v>493</v>
      </c>
      <c r="Y186" s="27" t="s">
        <v>493</v>
      </c>
      <c r="Z186" s="27" t="s">
        <v>493</v>
      </c>
      <c r="AA186" s="27" t="s">
        <v>27</v>
      </c>
    </row>
    <row r="187" spans="1:27" s="23" customFormat="1" ht="21" hidden="1" customHeight="1" x14ac:dyDescent="0.25">
      <c r="A187" s="16" t="s">
        <v>389</v>
      </c>
      <c r="B187" s="20" t="s">
        <v>432</v>
      </c>
      <c r="C187" s="21" t="s">
        <v>14</v>
      </c>
      <c r="D187" s="22" t="s">
        <v>485</v>
      </c>
      <c r="E187" s="22" t="s">
        <v>494</v>
      </c>
      <c r="F187" s="22" t="s">
        <v>11</v>
      </c>
      <c r="G187" s="22" t="s">
        <v>487</v>
      </c>
      <c r="H187" s="22" t="s">
        <v>496</v>
      </c>
      <c r="I187" s="22" t="s">
        <v>497</v>
      </c>
      <c r="J187" s="22" t="s">
        <v>490</v>
      </c>
      <c r="K187" s="22" t="s">
        <v>491</v>
      </c>
      <c r="L187" s="22" t="s">
        <v>50</v>
      </c>
      <c r="M187" s="22" t="s">
        <v>491</v>
      </c>
      <c r="N187" s="22" t="s">
        <v>491</v>
      </c>
      <c r="O187" s="22" t="s">
        <v>493</v>
      </c>
      <c r="P187" s="22" t="s">
        <v>493</v>
      </c>
      <c r="Q187" s="22" t="s">
        <v>493</v>
      </c>
      <c r="R187" s="22" t="s">
        <v>493</v>
      </c>
      <c r="S187" s="22" t="s">
        <v>493</v>
      </c>
      <c r="T187" s="22" t="s">
        <v>493</v>
      </c>
      <c r="U187" s="22" t="s">
        <v>493</v>
      </c>
      <c r="V187" s="22" t="s">
        <v>493</v>
      </c>
      <c r="W187" s="22" t="s">
        <v>493</v>
      </c>
      <c r="X187" s="22" t="s">
        <v>493</v>
      </c>
      <c r="Y187" s="22" t="s">
        <v>493</v>
      </c>
      <c r="Z187" s="22" t="s">
        <v>493</v>
      </c>
      <c r="AA187" s="22" t="s">
        <v>493</v>
      </c>
    </row>
    <row r="188" spans="1:27" s="28" customFormat="1" ht="21" hidden="1" customHeight="1" x14ac:dyDescent="0.35">
      <c r="A188" s="24" t="s">
        <v>390</v>
      </c>
      <c r="B188" s="25" t="s">
        <v>391</v>
      </c>
      <c r="C188" s="26" t="s">
        <v>14</v>
      </c>
      <c r="D188" s="27" t="s">
        <v>507</v>
      </c>
      <c r="E188" s="27" t="s">
        <v>501</v>
      </c>
      <c r="F188" s="27" t="s">
        <v>10</v>
      </c>
      <c r="G188" s="27" t="s">
        <v>487</v>
      </c>
      <c r="H188" s="27" t="s">
        <v>488</v>
      </c>
      <c r="I188" s="27" t="s">
        <v>489</v>
      </c>
      <c r="J188" s="27" t="s">
        <v>508</v>
      </c>
      <c r="K188" s="27" t="s">
        <v>47</v>
      </c>
      <c r="L188" s="27" t="s">
        <v>491</v>
      </c>
      <c r="M188" s="27" t="s">
        <v>491</v>
      </c>
      <c r="N188" s="27" t="s">
        <v>491</v>
      </c>
      <c r="O188" s="27" t="s">
        <v>493</v>
      </c>
      <c r="P188" s="27" t="s">
        <v>493</v>
      </c>
      <c r="Q188" s="27" t="s">
        <v>493</v>
      </c>
      <c r="R188" s="27" t="s">
        <v>493</v>
      </c>
      <c r="S188" s="27" t="s">
        <v>493</v>
      </c>
      <c r="T188" s="27" t="s">
        <v>493</v>
      </c>
      <c r="U188" s="27" t="s">
        <v>493</v>
      </c>
      <c r="V188" s="27" t="s">
        <v>493</v>
      </c>
      <c r="W188" s="27" t="s">
        <v>493</v>
      </c>
      <c r="X188" s="27" t="s">
        <v>493</v>
      </c>
      <c r="Y188" s="27" t="s">
        <v>493</v>
      </c>
      <c r="Z188" s="27" t="s">
        <v>493</v>
      </c>
      <c r="AA188" s="27" t="s">
        <v>493</v>
      </c>
    </row>
    <row r="189" spans="1:27" s="23" customFormat="1" ht="21" hidden="1" customHeight="1" x14ac:dyDescent="0.25">
      <c r="A189" s="16" t="s">
        <v>392</v>
      </c>
      <c r="B189" s="20" t="s">
        <v>433</v>
      </c>
      <c r="C189" s="21" t="s">
        <v>14</v>
      </c>
      <c r="D189" s="22" t="s">
        <v>506</v>
      </c>
      <c r="E189" s="22" t="s">
        <v>493</v>
      </c>
      <c r="F189" s="22" t="s">
        <v>10</v>
      </c>
      <c r="G189" s="22" t="s">
        <v>495</v>
      </c>
      <c r="H189" s="22" t="s">
        <v>496</v>
      </c>
      <c r="I189" s="22" t="s">
        <v>497</v>
      </c>
      <c r="J189" s="22" t="s">
        <v>498</v>
      </c>
      <c r="K189" s="22" t="s">
        <v>491</v>
      </c>
      <c r="L189" s="22" t="s">
        <v>491</v>
      </c>
      <c r="M189" s="22" t="s">
        <v>491</v>
      </c>
      <c r="N189" s="22" t="s">
        <v>499</v>
      </c>
      <c r="O189" s="22" t="s">
        <v>493</v>
      </c>
      <c r="P189" s="22" t="s">
        <v>493</v>
      </c>
      <c r="Q189" s="22" t="s">
        <v>493</v>
      </c>
      <c r="R189" s="22" t="s">
        <v>493</v>
      </c>
      <c r="S189" s="22" t="s">
        <v>493</v>
      </c>
      <c r="T189" s="22" t="s">
        <v>493</v>
      </c>
      <c r="U189" s="22" t="s">
        <v>493</v>
      </c>
      <c r="V189" s="22" t="s">
        <v>493</v>
      </c>
      <c r="W189" s="22" t="s">
        <v>493</v>
      </c>
      <c r="X189" s="22" t="s">
        <v>493</v>
      </c>
      <c r="Y189" s="22" t="s">
        <v>25</v>
      </c>
      <c r="Z189" s="22" t="s">
        <v>493</v>
      </c>
      <c r="AA189" s="22" t="s">
        <v>493</v>
      </c>
    </row>
    <row r="190" spans="1:27" s="28" customFormat="1" ht="21" hidden="1" customHeight="1" x14ac:dyDescent="0.35">
      <c r="A190" s="24" t="s">
        <v>393</v>
      </c>
      <c r="B190" s="25" t="s">
        <v>394</v>
      </c>
      <c r="C190" s="26" t="s">
        <v>14</v>
      </c>
      <c r="D190" s="27" t="s">
        <v>485</v>
      </c>
      <c r="E190" s="27" t="s">
        <v>494</v>
      </c>
      <c r="F190" s="27" t="s">
        <v>11</v>
      </c>
      <c r="G190" s="27" t="s">
        <v>487</v>
      </c>
      <c r="H190" s="27" t="s">
        <v>488</v>
      </c>
      <c r="I190" s="27" t="s">
        <v>489</v>
      </c>
      <c r="J190" s="27" t="s">
        <v>498</v>
      </c>
      <c r="K190" s="27" t="s">
        <v>491</v>
      </c>
      <c r="L190" s="27" t="s">
        <v>491</v>
      </c>
      <c r="M190" s="27" t="s">
        <v>491</v>
      </c>
      <c r="N190" s="27" t="s">
        <v>491</v>
      </c>
      <c r="O190" s="27" t="s">
        <v>493</v>
      </c>
      <c r="P190" s="27" t="s">
        <v>493</v>
      </c>
      <c r="Q190" s="27" t="s">
        <v>493</v>
      </c>
      <c r="R190" s="27" t="s">
        <v>493</v>
      </c>
      <c r="S190" s="27" t="s">
        <v>493</v>
      </c>
      <c r="T190" s="27" t="s">
        <v>493</v>
      </c>
      <c r="U190" s="27" t="s">
        <v>493</v>
      </c>
      <c r="V190" s="27" t="s">
        <v>493</v>
      </c>
      <c r="W190" s="27" t="s">
        <v>493</v>
      </c>
      <c r="X190" s="27" t="s">
        <v>24</v>
      </c>
      <c r="Y190" s="27" t="s">
        <v>493</v>
      </c>
      <c r="Z190" s="27" t="s">
        <v>493</v>
      </c>
      <c r="AA190" s="27" t="s">
        <v>493</v>
      </c>
    </row>
    <row r="191" spans="1:27" s="23" customFormat="1" ht="21" hidden="1" customHeight="1" x14ac:dyDescent="0.25">
      <c r="A191" s="16" t="s">
        <v>395</v>
      </c>
      <c r="B191" s="20" t="s">
        <v>396</v>
      </c>
      <c r="C191" s="21" t="s">
        <v>14</v>
      </c>
      <c r="D191" s="22" t="s">
        <v>509</v>
      </c>
      <c r="E191" s="22" t="s">
        <v>494</v>
      </c>
      <c r="F191" s="22" t="s">
        <v>502</v>
      </c>
      <c r="G191" s="22" t="s">
        <v>487</v>
      </c>
      <c r="H191" s="22" t="s">
        <v>488</v>
      </c>
      <c r="I191" s="22" t="s">
        <v>489</v>
      </c>
      <c r="J191" s="22" t="s">
        <v>508</v>
      </c>
      <c r="K191" s="22" t="s">
        <v>47</v>
      </c>
      <c r="L191" s="22" t="s">
        <v>491</v>
      </c>
      <c r="M191" s="22" t="s">
        <v>491</v>
      </c>
      <c r="N191" s="22" t="s">
        <v>491</v>
      </c>
      <c r="O191" s="22" t="s">
        <v>493</v>
      </c>
      <c r="P191" s="22" t="s">
        <v>493</v>
      </c>
      <c r="Q191" s="22" t="s">
        <v>493</v>
      </c>
      <c r="R191" s="22" t="s">
        <v>493</v>
      </c>
      <c r="S191" s="22" t="s">
        <v>493</v>
      </c>
      <c r="T191" s="22" t="s">
        <v>493</v>
      </c>
      <c r="U191" s="22" t="s">
        <v>493</v>
      </c>
      <c r="V191" s="22" t="s">
        <v>493</v>
      </c>
      <c r="W191" s="22" t="s">
        <v>493</v>
      </c>
      <c r="X191" s="22" t="s">
        <v>493</v>
      </c>
      <c r="Y191" s="22" t="s">
        <v>493</v>
      </c>
      <c r="Z191" s="22" t="s">
        <v>493</v>
      </c>
      <c r="AA191" s="22" t="s">
        <v>493</v>
      </c>
    </row>
    <row r="192" spans="1:27" s="28" customFormat="1" ht="21" hidden="1" customHeight="1" x14ac:dyDescent="0.35">
      <c r="A192" s="24" t="s">
        <v>397</v>
      </c>
      <c r="B192" s="25" t="s">
        <v>398</v>
      </c>
      <c r="C192" s="26" t="s">
        <v>14</v>
      </c>
      <c r="D192" s="27" t="s">
        <v>509</v>
      </c>
      <c r="E192" s="27" t="s">
        <v>494</v>
      </c>
      <c r="F192" s="27" t="s">
        <v>502</v>
      </c>
      <c r="G192" s="27" t="s">
        <v>487</v>
      </c>
      <c r="H192" s="27" t="s">
        <v>488</v>
      </c>
      <c r="I192" s="27" t="s">
        <v>489</v>
      </c>
      <c r="J192" s="27" t="s">
        <v>508</v>
      </c>
      <c r="K192" s="27" t="s">
        <v>47</v>
      </c>
      <c r="L192" s="27" t="s">
        <v>491</v>
      </c>
      <c r="M192" s="27" t="s">
        <v>491</v>
      </c>
      <c r="N192" s="27" t="s">
        <v>491</v>
      </c>
      <c r="O192" s="27" t="s">
        <v>493</v>
      </c>
      <c r="P192" s="27" t="s">
        <v>493</v>
      </c>
      <c r="Q192" s="27" t="s">
        <v>493</v>
      </c>
      <c r="R192" s="27" t="s">
        <v>493</v>
      </c>
      <c r="S192" s="27" t="s">
        <v>493</v>
      </c>
      <c r="T192" s="27" t="s">
        <v>493</v>
      </c>
      <c r="U192" s="27" t="s">
        <v>493</v>
      </c>
      <c r="V192" s="27" t="s">
        <v>493</v>
      </c>
      <c r="W192" s="27" t="s">
        <v>493</v>
      </c>
      <c r="X192" s="27" t="s">
        <v>493</v>
      </c>
      <c r="Y192" s="27" t="s">
        <v>493</v>
      </c>
      <c r="Z192" s="27" t="s">
        <v>493</v>
      </c>
      <c r="AA192" s="27" t="s">
        <v>493</v>
      </c>
    </row>
    <row r="193" spans="1:27" s="23" customFormat="1" ht="21" hidden="1" customHeight="1" x14ac:dyDescent="0.25">
      <c r="A193" s="16" t="s">
        <v>399</v>
      </c>
      <c r="B193" s="20" t="s">
        <v>434</v>
      </c>
      <c r="C193" s="21" t="s">
        <v>14</v>
      </c>
      <c r="D193" s="22" t="s">
        <v>485</v>
      </c>
      <c r="E193" s="22" t="s">
        <v>486</v>
      </c>
      <c r="F193" s="22" t="s">
        <v>11</v>
      </c>
      <c r="G193" s="22" t="s">
        <v>487</v>
      </c>
      <c r="H193" s="22" t="s">
        <v>496</v>
      </c>
      <c r="I193" s="22" t="s">
        <v>497</v>
      </c>
      <c r="J193" s="22" t="s">
        <v>498</v>
      </c>
      <c r="K193" s="22" t="s">
        <v>491</v>
      </c>
      <c r="L193" s="22" t="s">
        <v>491</v>
      </c>
      <c r="M193" s="22" t="s">
        <v>44</v>
      </c>
      <c r="N193" s="22" t="s">
        <v>492</v>
      </c>
      <c r="O193" s="22" t="s">
        <v>493</v>
      </c>
      <c r="P193" s="22" t="s">
        <v>493</v>
      </c>
      <c r="Q193" s="22" t="s">
        <v>493</v>
      </c>
      <c r="R193" s="22" t="s">
        <v>493</v>
      </c>
      <c r="S193" s="22" t="s">
        <v>493</v>
      </c>
      <c r="T193" s="22" t="s">
        <v>493</v>
      </c>
      <c r="U193" s="22" t="s">
        <v>493</v>
      </c>
      <c r="V193" s="22" t="s">
        <v>493</v>
      </c>
      <c r="W193" s="22" t="s">
        <v>493</v>
      </c>
      <c r="X193" s="22" t="s">
        <v>493</v>
      </c>
      <c r="Y193" s="22" t="s">
        <v>493</v>
      </c>
      <c r="Z193" s="22" t="s">
        <v>493</v>
      </c>
      <c r="AA193" s="22" t="s">
        <v>493</v>
      </c>
    </row>
    <row r="194" spans="1:27" s="28" customFormat="1" ht="21" customHeight="1" x14ac:dyDescent="0.35">
      <c r="A194" s="24" t="s">
        <v>400</v>
      </c>
      <c r="B194" s="25" t="s">
        <v>401</v>
      </c>
      <c r="C194" s="26" t="s">
        <v>4</v>
      </c>
      <c r="D194" s="27" t="s">
        <v>9</v>
      </c>
      <c r="E194" s="27" t="s">
        <v>501</v>
      </c>
      <c r="F194" s="27" t="s">
        <v>9</v>
      </c>
      <c r="G194" s="27" t="s">
        <v>487</v>
      </c>
      <c r="H194" s="27" t="s">
        <v>488</v>
      </c>
      <c r="I194" s="27" t="s">
        <v>489</v>
      </c>
      <c r="J194" s="27" t="s">
        <v>498</v>
      </c>
      <c r="K194" s="27" t="s">
        <v>491</v>
      </c>
      <c r="L194" s="27" t="s">
        <v>491</v>
      </c>
      <c r="M194" s="27" t="s">
        <v>491</v>
      </c>
      <c r="N194" s="27" t="s">
        <v>491</v>
      </c>
      <c r="O194" s="27" t="s">
        <v>493</v>
      </c>
      <c r="P194" s="27" t="s">
        <v>493</v>
      </c>
      <c r="Q194" s="27" t="s">
        <v>493</v>
      </c>
      <c r="R194" s="27" t="s">
        <v>493</v>
      </c>
      <c r="S194" s="27" t="s">
        <v>493</v>
      </c>
      <c r="T194" s="27" t="s">
        <v>493</v>
      </c>
      <c r="U194" s="27" t="s">
        <v>21</v>
      </c>
      <c r="V194" s="27" t="s">
        <v>493</v>
      </c>
      <c r="W194" s="27" t="s">
        <v>493</v>
      </c>
      <c r="X194" s="27" t="s">
        <v>493</v>
      </c>
      <c r="Y194" s="27" t="s">
        <v>493</v>
      </c>
      <c r="Z194" s="27" t="s">
        <v>493</v>
      </c>
      <c r="AA194" s="27" t="s">
        <v>493</v>
      </c>
    </row>
    <row r="195" spans="1:27" s="23" customFormat="1" ht="21" customHeight="1" x14ac:dyDescent="0.25">
      <c r="A195" s="16" t="s">
        <v>402</v>
      </c>
      <c r="B195" s="20" t="s">
        <v>403</v>
      </c>
      <c r="C195" s="21" t="s">
        <v>4</v>
      </c>
      <c r="D195" s="22" t="s">
        <v>9</v>
      </c>
      <c r="E195" s="22" t="s">
        <v>494</v>
      </c>
      <c r="F195" s="22" t="s">
        <v>9</v>
      </c>
      <c r="G195" s="22" t="s">
        <v>495</v>
      </c>
      <c r="H195" s="22" t="s">
        <v>488</v>
      </c>
      <c r="I195" s="22" t="s">
        <v>489</v>
      </c>
      <c r="J195" s="22" t="s">
        <v>490</v>
      </c>
      <c r="K195" s="22" t="s">
        <v>491</v>
      </c>
      <c r="L195" s="22" t="s">
        <v>50</v>
      </c>
      <c r="M195" s="22" t="s">
        <v>44</v>
      </c>
      <c r="N195" s="22" t="s">
        <v>499</v>
      </c>
      <c r="O195" s="22" t="s">
        <v>15</v>
      </c>
      <c r="P195" s="22" t="s">
        <v>493</v>
      </c>
      <c r="Q195" s="22" t="s">
        <v>493</v>
      </c>
      <c r="R195" s="22" t="s">
        <v>493</v>
      </c>
      <c r="S195" s="22" t="s">
        <v>493</v>
      </c>
      <c r="T195" s="22" t="s">
        <v>493</v>
      </c>
      <c r="U195" s="22" t="s">
        <v>21</v>
      </c>
      <c r="V195" s="22" t="s">
        <v>493</v>
      </c>
      <c r="W195" s="22" t="s">
        <v>493</v>
      </c>
      <c r="X195" s="22" t="s">
        <v>493</v>
      </c>
      <c r="Y195" s="22" t="s">
        <v>493</v>
      </c>
      <c r="Z195" s="22" t="s">
        <v>493</v>
      </c>
      <c r="AA195" s="22" t="s">
        <v>493</v>
      </c>
    </row>
    <row r="196" spans="1:27" s="23" customFormat="1" ht="21" customHeight="1" x14ac:dyDescent="0.25">
      <c r="A196" s="16" t="s">
        <v>404</v>
      </c>
      <c r="B196" s="29" t="s">
        <v>405</v>
      </c>
      <c r="C196" s="30" t="s">
        <v>4</v>
      </c>
      <c r="D196" s="31" t="s">
        <v>9</v>
      </c>
      <c r="E196" s="31" t="s">
        <v>494</v>
      </c>
      <c r="F196" s="31" t="s">
        <v>9</v>
      </c>
      <c r="G196" s="31" t="s">
        <v>487</v>
      </c>
      <c r="H196" s="31" t="s">
        <v>488</v>
      </c>
      <c r="I196" s="31" t="s">
        <v>489</v>
      </c>
      <c r="J196" s="31" t="s">
        <v>490</v>
      </c>
      <c r="K196" s="31" t="s">
        <v>491</v>
      </c>
      <c r="L196" s="31" t="s">
        <v>50</v>
      </c>
      <c r="M196" s="31" t="s">
        <v>491</v>
      </c>
      <c r="N196" s="31" t="s">
        <v>499</v>
      </c>
      <c r="O196" s="31" t="s">
        <v>15</v>
      </c>
      <c r="P196" s="31" t="s">
        <v>493</v>
      </c>
      <c r="Q196" s="31" t="s">
        <v>493</v>
      </c>
      <c r="R196" s="31" t="s">
        <v>493</v>
      </c>
      <c r="S196" s="31" t="s">
        <v>493</v>
      </c>
      <c r="T196" s="31" t="s">
        <v>493</v>
      </c>
      <c r="U196" s="31" t="s">
        <v>21</v>
      </c>
      <c r="V196" s="31" t="s">
        <v>493</v>
      </c>
      <c r="W196" s="31" t="s">
        <v>493</v>
      </c>
      <c r="X196" s="31" t="s">
        <v>493</v>
      </c>
      <c r="Y196" s="31" t="s">
        <v>493</v>
      </c>
      <c r="Z196" s="31" t="s">
        <v>493</v>
      </c>
      <c r="AA196" s="31" t="s">
        <v>493</v>
      </c>
    </row>
    <row r="197" spans="1:27" s="32" customFormat="1" ht="14" x14ac:dyDescent="0.3">
      <c r="B197" s="33"/>
      <c r="C197" s="34"/>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row>
    <row r="198" spans="1:27" x14ac:dyDescent="0.35">
      <c r="A198" s="6" t="s">
        <v>517</v>
      </c>
      <c r="B198" s="36"/>
      <c r="G198" s="6"/>
      <c r="H198" s="6"/>
      <c r="I198" s="6"/>
      <c r="J198" s="6"/>
      <c r="K198" s="6"/>
      <c r="L198" s="6"/>
      <c r="N198" s="37"/>
      <c r="P198" s="37"/>
      <c r="T198" s="37"/>
      <c r="U198" s="37"/>
      <c r="V198" s="37"/>
    </row>
    <row r="199" spans="1:27" x14ac:dyDescent="0.35">
      <c r="A199" s="6" t="s">
        <v>518</v>
      </c>
      <c r="B199" s="38"/>
      <c r="G199" s="6"/>
      <c r="H199" s="6"/>
      <c r="I199" s="6"/>
      <c r="J199" s="6"/>
      <c r="K199" s="6"/>
      <c r="L199" s="6"/>
      <c r="N199" s="37"/>
      <c r="P199" s="37"/>
      <c r="T199" s="37"/>
      <c r="U199" s="37"/>
      <c r="V199" s="37"/>
    </row>
    <row r="200" spans="1:27" x14ac:dyDescent="0.35">
      <c r="A200" s="6" t="s">
        <v>519</v>
      </c>
      <c r="B200" s="38"/>
      <c r="G200" s="6"/>
      <c r="H200" s="6"/>
      <c r="I200" s="6"/>
      <c r="J200" s="6"/>
      <c r="K200" s="6"/>
      <c r="L200" s="6"/>
      <c r="N200" s="37"/>
      <c r="P200" s="37"/>
      <c r="T200" s="37"/>
      <c r="U200" s="37"/>
      <c r="V200" s="37"/>
    </row>
    <row r="201" spans="1:27" x14ac:dyDescent="0.35">
      <c r="A201" s="6" t="s">
        <v>520</v>
      </c>
      <c r="B201" s="38"/>
      <c r="G201" s="6"/>
      <c r="H201" s="6"/>
      <c r="I201" s="6"/>
      <c r="J201" s="6"/>
      <c r="K201" s="6"/>
      <c r="L201" s="6"/>
      <c r="N201" s="37"/>
      <c r="P201" s="37"/>
      <c r="T201" s="37"/>
      <c r="U201" s="37"/>
      <c r="V201" s="37"/>
    </row>
    <row r="202" spans="1:27" x14ac:dyDescent="0.35">
      <c r="A202" s="6" t="s">
        <v>521</v>
      </c>
      <c r="B202" s="38"/>
      <c r="G202" s="6"/>
      <c r="H202" s="6"/>
      <c r="I202" s="6"/>
      <c r="J202" s="6"/>
      <c r="K202" s="6"/>
      <c r="L202" s="6"/>
      <c r="N202" s="37"/>
      <c r="P202" s="37"/>
      <c r="T202" s="37"/>
      <c r="U202" s="37"/>
      <c r="V202" s="37"/>
    </row>
    <row r="203" spans="1:27" x14ac:dyDescent="0.35">
      <c r="A203" s="6" t="s">
        <v>522</v>
      </c>
      <c r="B203" s="38"/>
      <c r="G203" s="6"/>
      <c r="H203" s="6"/>
      <c r="I203" s="6"/>
      <c r="J203" s="6"/>
      <c r="K203" s="6"/>
      <c r="L203" s="6"/>
      <c r="N203" s="37"/>
      <c r="P203" s="37"/>
      <c r="T203" s="37"/>
      <c r="U203" s="37"/>
      <c r="V203" s="37"/>
    </row>
    <row r="204" spans="1:27" x14ac:dyDescent="0.35">
      <c r="A204" s="6" t="s">
        <v>523</v>
      </c>
      <c r="B204" s="38"/>
      <c r="G204" s="6"/>
      <c r="H204" s="6"/>
      <c r="I204" s="6"/>
      <c r="J204" s="6"/>
      <c r="K204" s="6"/>
      <c r="L204" s="6"/>
      <c r="N204" s="37"/>
      <c r="P204" s="37"/>
      <c r="T204" s="37"/>
      <c r="U204" s="37"/>
      <c r="V204" s="37"/>
    </row>
    <row r="205" spans="1:27" x14ac:dyDescent="0.35">
      <c r="A205" s="6" t="s">
        <v>524</v>
      </c>
      <c r="B205" s="38"/>
      <c r="G205" s="6"/>
      <c r="H205" s="6"/>
      <c r="I205" s="6"/>
      <c r="J205" s="6"/>
      <c r="K205" s="6"/>
      <c r="L205" s="6"/>
      <c r="N205" s="37"/>
      <c r="P205" s="37"/>
      <c r="T205" s="37"/>
      <c r="U205" s="37"/>
      <c r="V205" s="37"/>
    </row>
    <row r="206" spans="1:27" x14ac:dyDescent="0.35">
      <c r="A206" s="6" t="s">
        <v>525</v>
      </c>
      <c r="B206" s="38"/>
      <c r="G206" s="6"/>
      <c r="H206" s="6"/>
      <c r="I206" s="6"/>
      <c r="J206" s="6"/>
      <c r="K206" s="6"/>
      <c r="L206" s="6"/>
      <c r="N206" s="37"/>
      <c r="P206" s="37"/>
      <c r="T206" s="37"/>
      <c r="U206" s="37"/>
      <c r="V206" s="37"/>
    </row>
    <row r="207" spans="1:27" x14ac:dyDescent="0.35">
      <c r="A207" s="6" t="s">
        <v>526</v>
      </c>
      <c r="B207" s="38"/>
      <c r="G207" s="6"/>
      <c r="H207" s="6"/>
      <c r="I207" s="6"/>
      <c r="J207" s="6"/>
      <c r="K207" s="6"/>
      <c r="L207" s="6"/>
      <c r="N207" s="37"/>
      <c r="P207" s="37"/>
      <c r="T207" s="37"/>
      <c r="U207" s="37"/>
      <c r="V207" s="37"/>
    </row>
    <row r="208" spans="1:27" x14ac:dyDescent="0.35">
      <c r="B208" s="38"/>
      <c r="G208" s="6"/>
      <c r="H208" s="6"/>
      <c r="I208" s="6"/>
      <c r="J208" s="6"/>
      <c r="K208" s="6"/>
      <c r="L208" s="6"/>
      <c r="N208" s="37"/>
      <c r="P208" s="37"/>
      <c r="T208" s="37"/>
      <c r="U208" s="37"/>
      <c r="V208" s="37"/>
    </row>
    <row r="209" spans="1:1" x14ac:dyDescent="0.35">
      <c r="A209" s="39" t="s">
        <v>527</v>
      </c>
    </row>
  </sheetData>
  <autoFilter ref="A3:AA196">
    <filterColumn colId="3">
      <filters>
        <filter val="Africa"/>
      </filters>
    </filterColumn>
  </autoFilter>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OECDGraphCopy</vt:lpstr>
      <vt:lpstr>Non combustion energy</vt:lpstr>
      <vt:lpstr>Renewable energy production</vt:lpstr>
      <vt:lpstr>IEA production stats aggregated</vt:lpstr>
      <vt:lpstr>IEA production stats by year</vt:lpstr>
      <vt:lpstr>IEA production stats (counts)</vt:lpstr>
      <vt:lpstr>Lookup codes</vt:lpstr>
      <vt:lpstr>Country groupings</vt:lpstr>
      <vt:lpstr>'Non combustion energy'!Print_Area</vt:lpstr>
      <vt:lpstr>OECDGraphCopy!Print_Area</vt:lpstr>
      <vt:lpstr>'Renewable energy production'!Print_Area</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Sebastien</dc:creator>
  <cp:lastModifiedBy>MARKLEY Sebastien</cp:lastModifiedBy>
  <dcterms:created xsi:type="dcterms:W3CDTF">2022-09-16T08:38:46Z</dcterms:created>
  <dcterms:modified xsi:type="dcterms:W3CDTF">2022-10-05T17:27:07Z</dcterms:modified>
</cp:coreProperties>
</file>